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aston.laura\Downloads\"/>
    </mc:Choice>
  </mc:AlternateContent>
  <xr:revisionPtr revIDLastSave="0" documentId="13_ncr:1_{C5A5F4E3-B40E-42C7-852B-1DDAC7E6F86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BD1" sheetId="11" r:id="rId1"/>
    <sheet name="BD2" sheetId="2" r:id="rId2"/>
    <sheet name="BD3" sheetId="3" r:id="rId3"/>
    <sheet name="BD4" sheetId="4" r:id="rId4"/>
    <sheet name="BD5" sheetId="5" r:id="rId5"/>
    <sheet name="BD6" sheetId="6" r:id="rId6"/>
    <sheet name="FORMATO 01" sheetId="7" r:id="rId7"/>
    <sheet name="FORMATO 02" sheetId="8" r:id="rId8"/>
    <sheet name="FORMATO 03" sheetId="9" r:id="rId9"/>
    <sheet name="CONSOLIDADO" sheetId="10" r:id="rId10"/>
    <sheet name="tabla" sheetId="13" state="veryHidden" r:id="rId11"/>
  </sheets>
  <definedNames>
    <definedName name="_xlnm._FilterDatabase" localSheetId="0" hidden="1">'BD1'!$A$14:$AN$2500</definedName>
    <definedName name="_xlnm._FilterDatabase" localSheetId="1" hidden="1">'BD2'!$A$10:$N$496</definedName>
    <definedName name="_xlnm._FilterDatabase" localSheetId="2" hidden="1">'BD3'!$B$10:$L$10</definedName>
    <definedName name="_xlnm._FilterDatabase" localSheetId="3" hidden="1">'BD4'!$A$10:$Q$10</definedName>
    <definedName name="_xlnm._FilterDatabase" localSheetId="9" hidden="1">CONSOLIDADO!$B$6:$H$6</definedName>
    <definedName name="_xlnm._FilterDatabase" localSheetId="8" hidden="1">'FORMATO 03'!$A$10:$G$240</definedName>
    <definedName name="_xlnm._FilterDatabase" localSheetId="10" hidden="1">tabla!$A$1:$B$50</definedName>
    <definedName name="ABOGADO_RESPONSABLE">#REF!</definedName>
    <definedName name="ACTILAB">#REF!</definedName>
    <definedName name="ACTILABSS">#REF!</definedName>
    <definedName name="_xlnm.Print_Area" localSheetId="1">'BD2'!$A$2:$O$295</definedName>
    <definedName name="_xlnm.Print_Area" localSheetId="2">'BD3'!$B$2:$L$150</definedName>
    <definedName name="_xlnm.Print_Area" localSheetId="9">CONSOLIDADO!$A$2:$H$24</definedName>
    <definedName name="_xlnm.Print_Area" localSheetId="7">'FORMATO 02'!$A$1:$Y$77</definedName>
    <definedName name="_xlnm.Print_Area" localSheetId="8">'FORMATO 03'!$B$2:$G$244</definedName>
    <definedName name="ASIGNADOR">#REF!</definedName>
    <definedName name="CALIFICACION">#REF!</definedName>
    <definedName name="CALIFICADOR_RESPONSABLE">#REF!</definedName>
    <definedName name="CARGO" localSheetId="0">#REF!</definedName>
    <definedName name="CARGO" localSheetId="1">#REF!</definedName>
    <definedName name="CARGO" localSheetId="2">#REF!</definedName>
    <definedName name="CARGO" localSheetId="3">#REF!</definedName>
    <definedName name="CARGO" localSheetId="4">#REF!</definedName>
    <definedName name="CARGO" localSheetId="5">#REF!</definedName>
    <definedName name="CARGO" localSheetId="9">#REF!</definedName>
    <definedName name="CARGO" localSheetId="6">#REF!</definedName>
    <definedName name="CARGO" localSheetId="7">#REF!</definedName>
    <definedName name="CARGO" localSheetId="8">#REF!</definedName>
    <definedName name="CARGO">#REF!</definedName>
    <definedName name="CARGO_ESTRUCTURAL">#REF!</definedName>
    <definedName name="CATEGORIA">#REF!</definedName>
    <definedName name="cccc">#REF!</definedName>
    <definedName name="CLASIFICACION">#REF!</definedName>
    <definedName name="COMBO1" localSheetId="0">#REF!,#REF!</definedName>
    <definedName name="COMBO1" localSheetId="1">#REF!,#REF!</definedName>
    <definedName name="COMBO1" localSheetId="2">#REF!,#REF!</definedName>
    <definedName name="COMBO1" localSheetId="3">#REF!,#REF!</definedName>
    <definedName name="COMBO1" localSheetId="4">#REF!,#REF!</definedName>
    <definedName name="COMBO1" localSheetId="5">#REF!,#REF!</definedName>
    <definedName name="COMBO1" localSheetId="9">#REF!,#REF!</definedName>
    <definedName name="COMBO1" localSheetId="6">#REF!,#REF!</definedName>
    <definedName name="COMBO1" localSheetId="7">#REF!,#REF!</definedName>
    <definedName name="COMBO1" localSheetId="8">#REF!,#REF!</definedName>
    <definedName name="COMBO1">#REF!,#REF!</definedName>
    <definedName name="CONCEPTO" localSheetId="0">#REF!</definedName>
    <definedName name="CONCEPTO" localSheetId="1">#REF!</definedName>
    <definedName name="CONCEPTO" localSheetId="2">#REF!</definedName>
    <definedName name="CONCEPTO" localSheetId="3">#REF!</definedName>
    <definedName name="CONCEPTO" localSheetId="4">#REF!</definedName>
    <definedName name="CONCEPTO" localSheetId="5">#REF!</definedName>
    <definedName name="CONCEPTO" localSheetId="9">#REF!</definedName>
    <definedName name="CONCEPTO" localSheetId="6">#REF!</definedName>
    <definedName name="CONCEPTO" localSheetId="7">#REF!</definedName>
    <definedName name="CONCEPTO" localSheetId="8">#REF!</definedName>
    <definedName name="CONCEPTO">#REF!</definedName>
    <definedName name="CONDICION_DE_PERMANENCIA" localSheetId="0">#REF!</definedName>
    <definedName name="CONDICION_DE_PERMANENCIA" localSheetId="1">#REF!</definedName>
    <definedName name="CONDICION_DE_PERMANENCIA" localSheetId="2">#REF!</definedName>
    <definedName name="CONDICION_DE_PERMANENCIA" localSheetId="3">#REF!</definedName>
    <definedName name="CONDICION_DE_PERMANENCIA" localSheetId="4">#REF!</definedName>
    <definedName name="CONDICION_DE_PERMANENCIA" localSheetId="5">#REF!</definedName>
    <definedName name="CONDICION_DE_PERMANENCIA" localSheetId="9">#REF!</definedName>
    <definedName name="CONDICION_DE_PERMANENCIA" localSheetId="6">#REF!</definedName>
    <definedName name="CONDICION_DE_PERMANENCIA" localSheetId="7">#REF!</definedName>
    <definedName name="CONDICION_DE_PERMANENCIA" localSheetId="8">#REF!</definedName>
    <definedName name="CONDICION_DE_PERMANENCIA">#REF!</definedName>
    <definedName name="CONPAGO" localSheetId="0">#REF!</definedName>
    <definedName name="CONPAGO" localSheetId="1">#REF!</definedName>
    <definedName name="CONPAGO" localSheetId="2">#REF!</definedName>
    <definedName name="CONPAGO" localSheetId="3">#REF!</definedName>
    <definedName name="CONPAGO" localSheetId="4">#REF!</definedName>
    <definedName name="CONPAGO" localSheetId="5">#REF!</definedName>
    <definedName name="CONPAGO" localSheetId="9">#REF!</definedName>
    <definedName name="CONPAGO" localSheetId="6">#REF!</definedName>
    <definedName name="CONPAGO" localSheetId="7">#REF!</definedName>
    <definedName name="CONPAGO" localSheetId="8">#REF!</definedName>
    <definedName name="CONPAGO">#REF!</definedName>
    <definedName name="CONTRABANDO" localSheetId="0">#REF!</definedName>
    <definedName name="CONTRABANDO" localSheetId="1">#REF!</definedName>
    <definedName name="CONTRABANDO" localSheetId="2">#REF!</definedName>
    <definedName name="CONTRABANDO" localSheetId="3">#REF!</definedName>
    <definedName name="CONTRABANDO" localSheetId="4">#REF!</definedName>
    <definedName name="CONTRABANDO" localSheetId="5">#REF!</definedName>
    <definedName name="CONTRABANDO" localSheetId="9">#REF!</definedName>
    <definedName name="CONTRABANDO" localSheetId="6">#REF!</definedName>
    <definedName name="CONTRABANDO" localSheetId="7">#REF!</definedName>
    <definedName name="CONTRABANDO" localSheetId="8">#REF!</definedName>
    <definedName name="CONTRABANDO">#REF!</definedName>
    <definedName name="CONTRABANDOS">#REF!</definedName>
    <definedName name="CULMINADO">#REF!</definedName>
    <definedName name="DATA" localSheetId="0">'BD1'!#REF!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9">#REF!</definedName>
    <definedName name="DATA" localSheetId="6">#REF!</definedName>
    <definedName name="DATA" localSheetId="7">#REF!</definedName>
    <definedName name="DATA" localSheetId="8">#REF!</definedName>
    <definedName name="DATA">#REF!</definedName>
    <definedName name="DATAS" localSheetId="0">'BD1'!#REF!</definedName>
    <definedName name="DATAS" localSheetId="1">#REF!</definedName>
    <definedName name="DATAS" localSheetId="2">#REF!</definedName>
    <definedName name="DATAS" localSheetId="3">#REF!</definedName>
    <definedName name="DATAS" localSheetId="4">#REF!</definedName>
    <definedName name="DATAS" localSheetId="5">#REF!</definedName>
    <definedName name="DATAS" localSheetId="9">#REF!</definedName>
    <definedName name="DATAS" localSheetId="6">#REF!</definedName>
    <definedName name="DATAS" localSheetId="7">#REF!</definedName>
    <definedName name="DATAS" localSheetId="8">#REF!</definedName>
    <definedName name="DATAS">#REF!</definedName>
    <definedName name="DDD">#REF!</definedName>
    <definedName name="DELGEN">#REF!</definedName>
    <definedName name="DELITO" localSheetId="0">#REF!</definedName>
    <definedName name="DELITO" localSheetId="1">#REF!</definedName>
    <definedName name="DELITO" localSheetId="2">#REF!</definedName>
    <definedName name="DELITO" localSheetId="3">#REF!</definedName>
    <definedName name="DELITO" localSheetId="4">#REF!</definedName>
    <definedName name="DELITO" localSheetId="5">#REF!</definedName>
    <definedName name="DELITO" localSheetId="9">#REF!</definedName>
    <definedName name="DELITO" localSheetId="6">#REF!</definedName>
    <definedName name="DELITO" localSheetId="7">#REF!</definedName>
    <definedName name="DELITO" localSheetId="8">#REF!</definedName>
    <definedName name="DELITO">#REF!</definedName>
    <definedName name="DISCPER" localSheetId="0">#REF!</definedName>
    <definedName name="DISCPER" localSheetId="1">#REF!</definedName>
    <definedName name="DISCPER" localSheetId="2">#REF!</definedName>
    <definedName name="DISCPER" localSheetId="3">#REF!</definedName>
    <definedName name="DISCPER" localSheetId="4">#REF!</definedName>
    <definedName name="DISCPER" localSheetId="5">#REF!</definedName>
    <definedName name="DISCPER" localSheetId="9">#REF!</definedName>
    <definedName name="DISCPER" localSheetId="6">#REF!</definedName>
    <definedName name="DISCPER" localSheetId="7">#REF!</definedName>
    <definedName name="DISCPER" localSheetId="8">#REF!</definedName>
    <definedName name="DISCPER">#REF!</definedName>
    <definedName name="DOCUM" localSheetId="0">#REF!</definedName>
    <definedName name="DOCUM" localSheetId="1">#REF!</definedName>
    <definedName name="DOCUM" localSheetId="2">#REF!</definedName>
    <definedName name="DOCUM" localSheetId="3">#REF!</definedName>
    <definedName name="DOCUM" localSheetId="4">#REF!</definedName>
    <definedName name="DOCUM" localSheetId="5">#REF!</definedName>
    <definedName name="DOCUM" localSheetId="9">#REF!</definedName>
    <definedName name="DOCUM" localSheetId="6">#REF!</definedName>
    <definedName name="DOCUM" localSheetId="7">#REF!</definedName>
    <definedName name="DOCUM" localSheetId="8">#REF!</definedName>
    <definedName name="DOCUM">#REF!</definedName>
    <definedName name="DOCUMENTOS" localSheetId="0">#REF!</definedName>
    <definedName name="DOCUMENTOS" localSheetId="1">#REF!</definedName>
    <definedName name="DOCUMENTOS" localSheetId="2">#REF!</definedName>
    <definedName name="DOCUMENTOS" localSheetId="3">#REF!</definedName>
    <definedName name="DOCUMENTOS" localSheetId="4">#REF!</definedName>
    <definedName name="DOCUMENTOS" localSheetId="5">#REF!</definedName>
    <definedName name="DOCUMENTOS" localSheetId="9">#REF!</definedName>
    <definedName name="DOCUMENTOS" localSheetId="6">#REF!</definedName>
    <definedName name="DOCUMENTOS" localSheetId="7">#REF!</definedName>
    <definedName name="DOCUMENTOS" localSheetId="8">#REF!</definedName>
    <definedName name="DOCUMENTOS">#REF!</definedName>
    <definedName name="EGRES">#REF!</definedName>
    <definedName name="EGRESO" localSheetId="0">#REF!</definedName>
    <definedName name="EGRESO" localSheetId="1">#REF!</definedName>
    <definedName name="EGRESO" localSheetId="2">#REF!</definedName>
    <definedName name="EGRESO" localSheetId="3">#REF!</definedName>
    <definedName name="EGRESO" localSheetId="4">#REF!</definedName>
    <definedName name="EGRESO" localSheetId="5">#REF!</definedName>
    <definedName name="EGRESO" localSheetId="9">#REF!</definedName>
    <definedName name="EGRESO" localSheetId="6">#REF!</definedName>
    <definedName name="EGRESO" localSheetId="7">#REF!</definedName>
    <definedName name="EGRESO" localSheetId="8">#REF!</definedName>
    <definedName name="EGRESO">#REF!</definedName>
    <definedName name="EVA">#REF!</definedName>
    <definedName name="FERIA">#REF!</definedName>
    <definedName name="FERIAS" localSheetId="0">#REF!</definedName>
    <definedName name="FERIAS" localSheetId="1">#REF!</definedName>
    <definedName name="FERIAS" localSheetId="2">#REF!</definedName>
    <definedName name="FERIAS" localSheetId="3">#REF!</definedName>
    <definedName name="FERIAS" localSheetId="4">#REF!</definedName>
    <definedName name="FERIAS" localSheetId="5">#REF!</definedName>
    <definedName name="FERIAS" localSheetId="9">#REF!</definedName>
    <definedName name="FERIAS" localSheetId="6">#REF!</definedName>
    <definedName name="FERIAS" localSheetId="7">#REF!</definedName>
    <definedName name="FERIAS" localSheetId="8">#REF!</definedName>
    <definedName name="FERIAS">#REF!</definedName>
    <definedName name="GRADOS" localSheetId="0">#REF!</definedName>
    <definedName name="GRADOS" localSheetId="1">#REF!</definedName>
    <definedName name="GRADOS" localSheetId="2">#REF!</definedName>
    <definedName name="GRADOS" localSheetId="3">#REF!</definedName>
    <definedName name="GRADOS" localSheetId="4">#REF!</definedName>
    <definedName name="GRADOS" localSheetId="5">#REF!</definedName>
    <definedName name="GRADOS" localSheetId="9">#REF!</definedName>
    <definedName name="GRADOS" localSheetId="6">#REF!</definedName>
    <definedName name="GRADOS" localSheetId="7">#REF!</definedName>
    <definedName name="GRADOS" localSheetId="8">#REF!</definedName>
    <definedName name="GRADOS">#REF!</definedName>
    <definedName name="INGRESO" localSheetId="0">#REF!</definedName>
    <definedName name="INGRESO" localSheetId="1">#REF!</definedName>
    <definedName name="INGRESO" localSheetId="2">#REF!</definedName>
    <definedName name="INGRESO" localSheetId="3">#REF!</definedName>
    <definedName name="INGRESO" localSheetId="4">#REF!</definedName>
    <definedName name="INGRESO" localSheetId="5">#REF!</definedName>
    <definedName name="INGRESO" localSheetId="9">#REF!</definedName>
    <definedName name="INGRESO" localSheetId="6">#REF!</definedName>
    <definedName name="INGRESO" localSheetId="7">#REF!</definedName>
    <definedName name="INGRESO" localSheetId="8">#REF!</definedName>
    <definedName name="INGRESO">#REF!</definedName>
    <definedName name="JC">#REF!</definedName>
    <definedName name="JURIDICA" localSheetId="0">#REF!</definedName>
    <definedName name="JURIDICA" localSheetId="1">#REF!</definedName>
    <definedName name="JURIDICA" localSheetId="2">#REF!</definedName>
    <definedName name="JURIDICA" localSheetId="3">#REF!</definedName>
    <definedName name="JURIDICA" localSheetId="4">#REF!</definedName>
    <definedName name="JURIDICA" localSheetId="5">#REF!</definedName>
    <definedName name="JURIDICA" localSheetId="9">#REF!</definedName>
    <definedName name="JURIDICA" localSheetId="6">#REF!</definedName>
    <definedName name="JURIDICA" localSheetId="7">#REF!</definedName>
    <definedName name="JURIDICA" localSheetId="8">#REF!</definedName>
    <definedName name="JURIDICA">#REF!</definedName>
    <definedName name="LIBERTAD" localSheetId="0">#REF!</definedName>
    <definedName name="LIBERTAD" localSheetId="1">#REF!</definedName>
    <definedName name="LIBERTAD" localSheetId="2">#REF!</definedName>
    <definedName name="LIBERTAD" localSheetId="3">#REF!</definedName>
    <definedName name="LIBERTAD" localSheetId="4">#REF!</definedName>
    <definedName name="LIBERTAD" localSheetId="5">#REF!</definedName>
    <definedName name="LIBERTAD" localSheetId="9">#REF!</definedName>
    <definedName name="LIBERTAD" localSheetId="6">#REF!</definedName>
    <definedName name="LIBERTAD" localSheetId="7">#REF!</definedName>
    <definedName name="LIBERTAD" localSheetId="8">#REF!</definedName>
    <definedName name="LIBERTAD">#REF!</definedName>
    <definedName name="LO">#REF!</definedName>
    <definedName name="MES" localSheetId="0">#REF!</definedName>
    <definedName name="MES" localSheetId="1">#REF!</definedName>
    <definedName name="MES" localSheetId="2">#REF!</definedName>
    <definedName name="MES" localSheetId="3">#REF!</definedName>
    <definedName name="MES" localSheetId="4">#REF!</definedName>
    <definedName name="MES" localSheetId="5">#REF!</definedName>
    <definedName name="MES" localSheetId="9">#REF!</definedName>
    <definedName name="MES" localSheetId="6">#REF!</definedName>
    <definedName name="MES" localSheetId="7">#REF!</definedName>
    <definedName name="MES" localSheetId="8">#REF!</definedName>
    <definedName name="MES">#REF!</definedName>
    <definedName name="MESBD">#REF!</definedName>
    <definedName name="MOTIVO1" localSheetId="0">#REF!</definedName>
    <definedName name="MOTIVO1" localSheetId="1">#REF!</definedName>
    <definedName name="MOTIVO1" localSheetId="2">#REF!</definedName>
    <definedName name="MOTIVO1" localSheetId="3">#REF!</definedName>
    <definedName name="MOTIVO1" localSheetId="4">#REF!</definedName>
    <definedName name="MOTIVO1" localSheetId="5">#REF!</definedName>
    <definedName name="MOTIVO1" localSheetId="9">#REF!</definedName>
    <definedName name="MOTIVO1" localSheetId="6">#REF!</definedName>
    <definedName name="MOTIVO1" localSheetId="7">#REF!</definedName>
    <definedName name="MOTIVO1" localSheetId="8">#REF!</definedName>
    <definedName name="MOTIVO1">#REF!</definedName>
    <definedName name="MOTIVO2" localSheetId="0">#REF!</definedName>
    <definedName name="MOTIVO2" localSheetId="1">#REF!</definedName>
    <definedName name="MOTIVO2" localSheetId="2">#REF!</definedName>
    <definedName name="MOTIVO2" localSheetId="3">#REF!</definedName>
    <definedName name="MOTIVO2" localSheetId="4">#REF!</definedName>
    <definedName name="MOTIVO2" localSheetId="5">#REF!</definedName>
    <definedName name="MOTIVO2" localSheetId="9">#REF!</definedName>
    <definedName name="MOTIVO2" localSheetId="6">#REF!</definedName>
    <definedName name="MOTIVO2" localSheetId="7">#REF!</definedName>
    <definedName name="MOTIVO2" localSheetId="8">#REF!</definedName>
    <definedName name="MOTIVO2">#REF!</definedName>
    <definedName name="NAMEEP">#REF!</definedName>
    <definedName name="NIVEL">#REF!</definedName>
    <definedName name="OBSERVACION">#REF!</definedName>
    <definedName name="OBSERVACION_1">#REF!</definedName>
    <definedName name="OBSERVACION_2">#REF!</definedName>
    <definedName name="OCUDET">#REF!</definedName>
    <definedName name="OCUP">#REF!</definedName>
    <definedName name="OCUPACION" localSheetId="0">#REF!</definedName>
    <definedName name="OCUPACION" localSheetId="1">#REF!</definedName>
    <definedName name="OCUPACION" localSheetId="2">#REF!</definedName>
    <definedName name="OCUPACION" localSheetId="3">#REF!</definedName>
    <definedName name="OCUPACION" localSheetId="4">#REF!</definedName>
    <definedName name="OCUPACION" localSheetId="5">#REF!</definedName>
    <definedName name="OCUPACION" localSheetId="9">#REF!</definedName>
    <definedName name="OCUPACION" localSheetId="6">#REF!</definedName>
    <definedName name="OCUPACION" localSheetId="7">#REF!</definedName>
    <definedName name="OCUPACION" localSheetId="8">#REF!</definedName>
    <definedName name="OCUPACION">#REF!</definedName>
    <definedName name="OR" localSheetId="0">#REF!</definedName>
    <definedName name="OR" localSheetId="1">#REF!</definedName>
    <definedName name="OR" localSheetId="2">#REF!</definedName>
    <definedName name="OR" localSheetId="3">#REF!</definedName>
    <definedName name="OR" localSheetId="4">#REF!</definedName>
    <definedName name="OR" localSheetId="5">#REF!</definedName>
    <definedName name="OR" localSheetId="9">#REF!</definedName>
    <definedName name="OR" localSheetId="6">#REF!</definedName>
    <definedName name="OR" localSheetId="7">#REF!</definedName>
    <definedName name="OR" localSheetId="8">#REF!</definedName>
    <definedName name="OR">#REF!</definedName>
    <definedName name="PADIN">#REF!</definedName>
    <definedName name="PAGO" localSheetId="0">#REF!</definedName>
    <definedName name="PAGO" localSheetId="1">#REF!</definedName>
    <definedName name="PAGO" localSheetId="2">#REF!</definedName>
    <definedName name="PAGO" localSheetId="3">#REF!</definedName>
    <definedName name="PAGO" localSheetId="4">#REF!</definedName>
    <definedName name="PAGO" localSheetId="5">#REF!</definedName>
    <definedName name="PAGO" localSheetId="9">#REF!</definedName>
    <definedName name="PAGO" localSheetId="6">#REF!</definedName>
    <definedName name="PAGO" localSheetId="7">#REF!</definedName>
    <definedName name="PAGO" localSheetId="8">#REF!</definedName>
    <definedName name="PAGO">#REF!</definedName>
    <definedName name="PENAL" localSheetId="0">#REF!</definedName>
    <definedName name="PENAL" localSheetId="1">#REF!</definedName>
    <definedName name="PENAL" localSheetId="2">#REF!</definedName>
    <definedName name="PENAL" localSheetId="3">#REF!</definedName>
    <definedName name="PENAL" localSheetId="4">#REF!</definedName>
    <definedName name="PENAL" localSheetId="5">#REF!</definedName>
    <definedName name="PENAL" localSheetId="9">#REF!</definedName>
    <definedName name="PENAL" localSheetId="6">#REF!</definedName>
    <definedName name="PENAL" localSheetId="7">#REF!</definedName>
    <definedName name="PENAL" localSheetId="8">#REF!</definedName>
    <definedName name="PENAL">#REF!</definedName>
    <definedName name="PERMA">#REF!</definedName>
    <definedName name="PERMAN" localSheetId="0">#REF!</definedName>
    <definedName name="PERMAN" localSheetId="1">#REF!</definedName>
    <definedName name="PERMAN" localSheetId="2">#REF!</definedName>
    <definedName name="PERMAN" localSheetId="3">#REF!</definedName>
    <definedName name="PERMAN" localSheetId="4">#REF!</definedName>
    <definedName name="PERMAN" localSheetId="5">#REF!</definedName>
    <definedName name="PERMAN" localSheetId="9">#REF!</definedName>
    <definedName name="PERMAN" localSheetId="6">#REF!</definedName>
    <definedName name="PERMAN" localSheetId="7">#REF!</definedName>
    <definedName name="PERMAN" localSheetId="8">#REF!</definedName>
    <definedName name="PERMAN">#REF!</definedName>
    <definedName name="PERMANENCIA" localSheetId="0">#REF!</definedName>
    <definedName name="PERMANENCIA" localSheetId="1">#REF!</definedName>
    <definedName name="PERMANENCIA" localSheetId="2">#REF!</definedName>
    <definedName name="PERMANENCIA" localSheetId="3">#REF!</definedName>
    <definedName name="PERMANENCIA" localSheetId="4">#REF!</definedName>
    <definedName name="PERMANENCIA" localSheetId="5">#REF!</definedName>
    <definedName name="PERMANENCIA" localSheetId="9">#REF!</definedName>
    <definedName name="PERMANENCIA" localSheetId="6">#REF!</definedName>
    <definedName name="PERMANENCIA" localSheetId="7">#REF!</definedName>
    <definedName name="PERMANENCIA" localSheetId="8">#REF!</definedName>
    <definedName name="PERMANENCIA">#REF!</definedName>
    <definedName name="PROCESO">#REF!</definedName>
    <definedName name="PROG" localSheetId="0">#REF!</definedName>
    <definedName name="PROG" localSheetId="1">#REF!</definedName>
    <definedName name="PROG" localSheetId="2">#REF!</definedName>
    <definedName name="PROG" localSheetId="3">#REF!</definedName>
    <definedName name="PROG" localSheetId="4">#REF!</definedName>
    <definedName name="PROG" localSheetId="5">#REF!</definedName>
    <definedName name="PROG" localSheetId="9">#REF!</definedName>
    <definedName name="PROG" localSheetId="6">#REF!</definedName>
    <definedName name="PROG" localSheetId="7">#REF!</definedName>
    <definedName name="PROG" localSheetId="8">#REF!</definedName>
    <definedName name="PROG">#REF!</definedName>
    <definedName name="REGIMEN">#REF!</definedName>
    <definedName name="REGPAGO" localSheetId="0">#REF!</definedName>
    <definedName name="REGPAGO" localSheetId="1">#REF!</definedName>
    <definedName name="REGPAGO" localSheetId="2">#REF!</definedName>
    <definedName name="REGPAGO" localSheetId="3">#REF!</definedName>
    <definedName name="REGPAGO" localSheetId="4">#REF!</definedName>
    <definedName name="REGPAGO" localSheetId="5">#REF!</definedName>
    <definedName name="REGPAGO" localSheetId="9">#REF!</definedName>
    <definedName name="REGPAGO" localSheetId="6">#REF!</definedName>
    <definedName name="REGPAGO" localSheetId="7">#REF!</definedName>
    <definedName name="REGPAGO" localSheetId="8">#REF!</definedName>
    <definedName name="REGPAGO">#REF!</definedName>
    <definedName name="SEXO" localSheetId="0">#REF!</definedName>
    <definedName name="SEXO" localSheetId="1">#REF!</definedName>
    <definedName name="SEXO" localSheetId="2">#REF!</definedName>
    <definedName name="SEXO" localSheetId="3">#REF!</definedName>
    <definedName name="SEXO" localSheetId="4">#REF!</definedName>
    <definedName name="SEXO" localSheetId="5">#REF!</definedName>
    <definedName name="SEXO" localSheetId="9">#REF!</definedName>
    <definedName name="SEXO" localSheetId="6">#REF!</definedName>
    <definedName name="SEXO" localSheetId="7">#REF!</definedName>
    <definedName name="SEXO" localSheetId="8">#REF!</definedName>
    <definedName name="SEXO">#REF!</definedName>
    <definedName name="SEXOS">#REF!</definedName>
    <definedName name="SIJU" localSheetId="0">#REF!</definedName>
    <definedName name="SIJU" localSheetId="1">#REF!</definedName>
    <definedName name="SIJU" localSheetId="2">#REF!</definedName>
    <definedName name="SIJU" localSheetId="3">#REF!</definedName>
    <definedName name="SIJU" localSheetId="4">#REF!</definedName>
    <definedName name="SIJU" localSheetId="5">#REF!</definedName>
    <definedName name="SIJU" localSheetId="9">#REF!</definedName>
    <definedName name="SIJU" localSheetId="6">#REF!</definedName>
    <definedName name="SIJU" localSheetId="7">#REF!</definedName>
    <definedName name="SIJU" localSheetId="8">#REF!</definedName>
    <definedName name="SIJU">#REF!</definedName>
    <definedName name="SINO">#REF!</definedName>
    <definedName name="SUBOBSERVACION">#REF!</definedName>
    <definedName name="SUBOBSERVACION_1">#REF!</definedName>
    <definedName name="SUBOBSERVACION_2">#REF!</definedName>
    <definedName name="suma_X303_X410">#REF!</definedName>
    <definedName name="TAREA">#REF!</definedName>
    <definedName name="TIPO_DE_EGRESOS" localSheetId="0">#REF!</definedName>
    <definedName name="TIPO_DE_EGRESOS" localSheetId="1">#REF!</definedName>
    <definedName name="TIPO_DE_EGRESOS" localSheetId="2">#REF!</definedName>
    <definedName name="TIPO_DE_EGRESOS" localSheetId="3">#REF!</definedName>
    <definedName name="TIPO_DE_EGRESOS" localSheetId="4">#REF!</definedName>
    <definedName name="TIPO_DE_EGRESOS" localSheetId="5">#REF!</definedName>
    <definedName name="TIPO_DE_EGRESOS" localSheetId="9">#REF!</definedName>
    <definedName name="TIPO_DE_EGRESOS" localSheetId="6">#REF!</definedName>
    <definedName name="TIPO_DE_EGRESOS" localSheetId="7">#REF!</definedName>
    <definedName name="TIPO_DE_EGRESOS" localSheetId="8">#REF!</definedName>
    <definedName name="TIPO_DE_EGRESOS">#REF!</definedName>
    <definedName name="_xlnm.Print_Titles" localSheetId="2">'BD3'!$10:$10</definedName>
    <definedName name="TRASLADO" localSheetId="0">#REF!</definedName>
    <definedName name="TRASLADO" localSheetId="1">#REF!</definedName>
    <definedName name="TRASLADO" localSheetId="2">#REF!</definedName>
    <definedName name="TRASLADO" localSheetId="3">#REF!</definedName>
    <definedName name="TRASLADO" localSheetId="4">#REF!</definedName>
    <definedName name="TRASLADO" localSheetId="5">#REF!</definedName>
    <definedName name="TRASLADO" localSheetId="9">#REF!</definedName>
    <definedName name="TRASLADO" localSheetId="6">#REF!</definedName>
    <definedName name="TRASLADO" localSheetId="7">#REF!</definedName>
    <definedName name="TRASLADO" localSheetId="8">#REF!</definedName>
    <definedName name="TRASLADO">#REF!</definedName>
    <definedName name="TRASLADO_A_E.P." localSheetId="0">#REF!</definedName>
    <definedName name="TRASLADO_A_E.P." localSheetId="1">#REF!</definedName>
    <definedName name="TRASLADO_A_E.P." localSheetId="2">#REF!</definedName>
    <definedName name="TRASLADO_A_E.P." localSheetId="3">#REF!</definedName>
    <definedName name="TRASLADO_A_E.P." localSheetId="4">#REF!</definedName>
    <definedName name="TRASLADO_A_E.P." localSheetId="5">#REF!</definedName>
    <definedName name="TRASLADO_A_E.P." localSheetId="9">#REF!</definedName>
    <definedName name="TRASLADO_A_E.P." localSheetId="6">#REF!</definedName>
    <definedName name="TRASLADO_A_E.P." localSheetId="7">#REF!</definedName>
    <definedName name="TRASLADO_A_E.P." localSheetId="8">#REF!</definedName>
    <definedName name="TRASLADO_A_E.P.">#REF!</definedName>
    <definedName name="TRASLADO_DE_E.P." localSheetId="0">#REF!</definedName>
    <definedName name="TRASLADO_DE_E.P." localSheetId="1">#REF!</definedName>
    <definedName name="TRASLADO_DE_E.P." localSheetId="2">#REF!</definedName>
    <definedName name="TRASLADO_DE_E.P." localSheetId="3">#REF!</definedName>
    <definedName name="TRASLADO_DE_E.P." localSheetId="4">#REF!</definedName>
    <definedName name="TRASLADO_DE_E.P." localSheetId="5">#REF!</definedName>
    <definedName name="TRASLADO_DE_E.P." localSheetId="9">#REF!</definedName>
    <definedName name="TRASLADO_DE_E.P." localSheetId="6">#REF!</definedName>
    <definedName name="TRASLADO_DE_E.P." localSheetId="7">#REF!</definedName>
    <definedName name="TRASLADO_DE_E.P." localSheetId="8">#REF!</definedName>
    <definedName name="TRASLADO_DE_E.P.">#REF!</definedName>
    <definedName name="TRASLADO2" localSheetId="0">#REF!</definedName>
    <definedName name="TRASLADO2" localSheetId="1">#REF!</definedName>
    <definedName name="TRASLADO2" localSheetId="2">#REF!</definedName>
    <definedName name="TRASLADO2" localSheetId="3">#REF!</definedName>
    <definedName name="TRASLADO2" localSheetId="4">#REF!</definedName>
    <definedName name="TRASLADO2" localSheetId="5">#REF!</definedName>
    <definedName name="TRASLADO2" localSheetId="9">#REF!</definedName>
    <definedName name="TRASLADO2" localSheetId="6">#REF!</definedName>
    <definedName name="TRASLADO2" localSheetId="7">#REF!</definedName>
    <definedName name="TRASLADO2" localSheetId="8">#REF!</definedName>
    <definedName name="TRASLADO2">#REF!</definedName>
    <definedName name="UNICO_INJURIA__CALUMNIA_Y_DIFAMACION" localSheetId="0">#REF!</definedName>
    <definedName name="UNICO_INJURIA__CALUMNIA_Y_DIFAMACION" localSheetId="1">#REF!</definedName>
    <definedName name="UNICO_INJURIA__CALUMNIA_Y_DIFAMACION" localSheetId="2">#REF!</definedName>
    <definedName name="UNICO_INJURIA__CALUMNIA_Y_DIFAMACION" localSheetId="3">#REF!</definedName>
    <definedName name="UNICO_INJURIA__CALUMNIA_Y_DIFAMACION" localSheetId="4">#REF!</definedName>
    <definedName name="UNICO_INJURIA__CALUMNIA_Y_DIFAMACION" localSheetId="5">#REF!</definedName>
    <definedName name="UNICO_INJURIA__CALUMNIA_Y_DIFAMACION" localSheetId="9">#REF!</definedName>
    <definedName name="UNICO_INJURIA__CALUMNIA_Y_DIFAMACION" localSheetId="6">#REF!</definedName>
    <definedName name="UNICO_INJURIA__CALUMNIA_Y_DIFAMACION" localSheetId="7">#REF!</definedName>
    <definedName name="UNICO_INJURIA__CALUMNIA_Y_DIFAMACION" localSheetId="8">#REF!</definedName>
    <definedName name="UNICO_INJURIA__CALUMNIA_Y_DIFAMACION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0" l="1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M8" i="11" l="1"/>
  <c r="M6" i="11"/>
  <c r="C5" i="9" s="1"/>
  <c r="D4" i="5"/>
  <c r="XFA2500" i="11"/>
  <c r="XFA2499" i="11"/>
  <c r="XFA2498" i="11"/>
  <c r="XFA2497" i="11"/>
  <c r="XFA2496" i="11"/>
  <c r="XFA2495" i="11"/>
  <c r="XFA2494" i="11"/>
  <c r="XFA2493" i="11"/>
  <c r="XFA2492" i="11"/>
  <c r="XFA2491" i="11"/>
  <c r="XFA2490" i="11"/>
  <c r="XFA2489" i="11"/>
  <c r="XFA2488" i="11"/>
  <c r="XFA2487" i="11"/>
  <c r="XFA2486" i="11"/>
  <c r="XFA2485" i="11"/>
  <c r="XFA2484" i="11"/>
  <c r="XFA2483" i="11"/>
  <c r="XFA2482" i="11"/>
  <c r="XFA2481" i="11"/>
  <c r="XFA2480" i="11"/>
  <c r="XFA2479" i="11"/>
  <c r="XFA2478" i="11"/>
  <c r="XFA2477" i="11"/>
  <c r="XFA2476" i="11"/>
  <c r="XFA2475" i="11"/>
  <c r="XFA2474" i="11"/>
  <c r="XFA2473" i="11"/>
  <c r="XFA2472" i="11"/>
  <c r="XFA2471" i="11"/>
  <c r="XFA2470" i="11"/>
  <c r="XFA2469" i="11"/>
  <c r="XFA2468" i="11"/>
  <c r="XFA2467" i="11"/>
  <c r="XFA2466" i="11"/>
  <c r="XFA2465" i="11"/>
  <c r="XFA2464" i="11"/>
  <c r="XFA2463" i="11"/>
  <c r="XFA2462" i="11"/>
  <c r="XFA2461" i="11"/>
  <c r="XFA2460" i="11"/>
  <c r="XFA2459" i="11"/>
  <c r="XFA2458" i="11"/>
  <c r="XFA2457" i="11"/>
  <c r="XFA2456" i="11"/>
  <c r="XFA2455" i="11"/>
  <c r="XFA2454" i="11"/>
  <c r="XFA2453" i="11"/>
  <c r="XFA2452" i="11"/>
  <c r="XFA2451" i="11"/>
  <c r="XFA2450" i="11"/>
  <c r="XFA2449" i="11"/>
  <c r="XFA2448" i="11"/>
  <c r="XFA2447" i="11"/>
  <c r="XFA2446" i="11"/>
  <c r="XFA2445" i="11"/>
  <c r="XFA2444" i="11"/>
  <c r="XFA2443" i="11"/>
  <c r="XFA2442" i="11"/>
  <c r="XFA2441" i="11"/>
  <c r="XFA2440" i="11"/>
  <c r="XFA2439" i="11"/>
  <c r="XFA2438" i="11"/>
  <c r="XFA2437" i="11"/>
  <c r="XFA2436" i="11"/>
  <c r="XFA2435" i="11"/>
  <c r="XFA2434" i="11"/>
  <c r="XFA2433" i="11"/>
  <c r="XFA2432" i="11"/>
  <c r="XFA2431" i="11"/>
  <c r="XFA2430" i="11"/>
  <c r="XFA2429" i="11"/>
  <c r="XFA2428" i="11"/>
  <c r="XFA2427" i="11"/>
  <c r="XFA2426" i="11"/>
  <c r="XFA2425" i="11"/>
  <c r="XFA2424" i="11"/>
  <c r="XFA2423" i="11"/>
  <c r="XFA2422" i="11"/>
  <c r="XFA2421" i="11"/>
  <c r="XFA2420" i="11"/>
  <c r="XFA2419" i="11"/>
  <c r="XFA2418" i="11"/>
  <c r="XFA2417" i="11"/>
  <c r="XFA2416" i="11"/>
  <c r="XFA2415" i="11"/>
  <c r="XFA2414" i="11"/>
  <c r="XFA2413" i="11"/>
  <c r="XFA2412" i="11"/>
  <c r="XFA2411" i="11"/>
  <c r="XFA2410" i="11"/>
  <c r="XFA2409" i="11"/>
  <c r="XFA2408" i="11"/>
  <c r="XFA2407" i="11"/>
  <c r="XFA2406" i="11"/>
  <c r="XFA2405" i="11"/>
  <c r="XFA2404" i="11"/>
  <c r="XFA2403" i="11"/>
  <c r="XFA2402" i="11"/>
  <c r="XFA2401" i="11"/>
  <c r="XFA2400" i="11"/>
  <c r="XFA2399" i="11"/>
  <c r="XFA2398" i="11"/>
  <c r="XFA2397" i="11"/>
  <c r="XFA2396" i="11"/>
  <c r="XFA2395" i="11"/>
  <c r="XFA2394" i="11"/>
  <c r="XFA2393" i="11"/>
  <c r="XFA2392" i="11"/>
  <c r="XFA2391" i="11"/>
  <c r="XFA2390" i="11"/>
  <c r="XFA2389" i="11"/>
  <c r="XFA2388" i="11"/>
  <c r="XFA2387" i="11"/>
  <c r="XFA2386" i="11"/>
  <c r="XFA2385" i="11"/>
  <c r="XFA2384" i="11"/>
  <c r="XFA2383" i="11"/>
  <c r="XFA2382" i="11"/>
  <c r="XFA2381" i="11"/>
  <c r="XFA2380" i="11"/>
  <c r="XFA2379" i="11"/>
  <c r="XFA2378" i="11"/>
  <c r="XFA2377" i="11"/>
  <c r="XFA2376" i="11"/>
  <c r="XFA2375" i="11"/>
  <c r="XFA2374" i="11"/>
  <c r="XFA2373" i="11"/>
  <c r="XFA2372" i="11"/>
  <c r="XFA2371" i="11"/>
  <c r="XFA2370" i="11"/>
  <c r="XFA2369" i="11"/>
  <c r="XFA2368" i="11"/>
  <c r="XFA2367" i="11"/>
  <c r="XFA2366" i="11"/>
  <c r="XFA2365" i="11"/>
  <c r="XFA2364" i="11"/>
  <c r="XFA2363" i="11"/>
  <c r="XFA2362" i="11"/>
  <c r="XFA2361" i="11"/>
  <c r="XFA2360" i="11"/>
  <c r="XFA2359" i="11"/>
  <c r="XFA2358" i="11"/>
  <c r="XFA2357" i="11"/>
  <c r="XFA2356" i="11"/>
  <c r="XFA2355" i="11"/>
  <c r="XFA2354" i="11"/>
  <c r="XFA2353" i="11"/>
  <c r="XFA2352" i="11"/>
  <c r="XFA2351" i="11"/>
  <c r="XFA2350" i="11"/>
  <c r="XFA2349" i="11"/>
  <c r="XFA2348" i="11"/>
  <c r="XFA2347" i="11"/>
  <c r="XFA2346" i="11"/>
  <c r="XFA2345" i="11"/>
  <c r="XFA2344" i="11"/>
  <c r="XFA2343" i="11"/>
  <c r="XFA2342" i="11"/>
  <c r="XFA2341" i="11"/>
  <c r="XFA2340" i="11"/>
  <c r="XFA2339" i="11"/>
  <c r="XFA2338" i="11"/>
  <c r="XFA2337" i="11"/>
  <c r="XFA2336" i="11"/>
  <c r="XFA2335" i="11"/>
  <c r="XFA2334" i="11"/>
  <c r="XFA2333" i="11"/>
  <c r="XFA2332" i="11"/>
  <c r="XFA2331" i="11"/>
  <c r="XFA2330" i="11"/>
  <c r="XFA2329" i="11"/>
  <c r="XFA2328" i="11"/>
  <c r="XFA2327" i="11"/>
  <c r="XFA2326" i="11"/>
  <c r="XFA2325" i="11"/>
  <c r="XFA2324" i="11"/>
  <c r="XFA2323" i="11"/>
  <c r="XFA2322" i="11"/>
  <c r="XFA2321" i="11"/>
  <c r="XFA2320" i="11"/>
  <c r="XFA2319" i="11"/>
  <c r="XFA2318" i="11"/>
  <c r="XFA2317" i="11"/>
  <c r="XFA2316" i="11"/>
  <c r="XFA2315" i="11"/>
  <c r="XFA2314" i="11"/>
  <c r="XFA2313" i="11"/>
  <c r="XFA2312" i="11"/>
  <c r="XFA2311" i="11"/>
  <c r="XFA2310" i="11"/>
  <c r="XFA2309" i="11"/>
  <c r="XFA2308" i="11"/>
  <c r="XFA2307" i="11"/>
  <c r="XFA2306" i="11"/>
  <c r="XFA2305" i="11"/>
  <c r="XFA2304" i="11"/>
  <c r="XFA2303" i="11"/>
  <c r="XFA2302" i="11"/>
  <c r="XFA2301" i="11"/>
  <c r="XFA2300" i="11"/>
  <c r="XFA2299" i="11"/>
  <c r="XFA2298" i="11"/>
  <c r="XFA2297" i="11"/>
  <c r="XFA2296" i="11"/>
  <c r="XFA2295" i="11"/>
  <c r="XFA2294" i="11"/>
  <c r="XFA2293" i="11"/>
  <c r="XFA2292" i="11"/>
  <c r="XFA2291" i="11"/>
  <c r="XFA2290" i="11"/>
  <c r="XFA2289" i="11"/>
  <c r="XFA2288" i="11"/>
  <c r="XFA2287" i="11"/>
  <c r="XFA2286" i="11"/>
  <c r="XFA2285" i="11"/>
  <c r="XFA2284" i="11"/>
  <c r="XFA2283" i="11"/>
  <c r="XFA2282" i="11"/>
  <c r="XFA2281" i="11"/>
  <c r="XFA2280" i="11"/>
  <c r="XFA2279" i="11"/>
  <c r="XFA2278" i="11"/>
  <c r="XFA2277" i="11"/>
  <c r="XFA2276" i="11"/>
  <c r="XFA2275" i="11"/>
  <c r="XFA2274" i="11"/>
  <c r="XFA2273" i="11"/>
  <c r="XFA2272" i="11"/>
  <c r="XFA2271" i="11"/>
  <c r="XFA2270" i="11"/>
  <c r="XFA2269" i="11"/>
  <c r="XFA2268" i="11"/>
  <c r="XFA2267" i="11"/>
  <c r="XFA2266" i="11"/>
  <c r="XFA2265" i="11"/>
  <c r="XFA2264" i="11"/>
  <c r="XFA2263" i="11"/>
  <c r="XFA2262" i="11"/>
  <c r="XFA2261" i="11"/>
  <c r="XFA2260" i="11"/>
  <c r="XFA2259" i="11"/>
  <c r="XFA2258" i="11"/>
  <c r="XFA2257" i="11"/>
  <c r="XFA2256" i="11"/>
  <c r="XFA2255" i="11"/>
  <c r="XFA2254" i="11"/>
  <c r="XFA2253" i="11"/>
  <c r="XFA2252" i="11"/>
  <c r="XFA2251" i="11"/>
  <c r="XFA2250" i="11"/>
  <c r="XFA2249" i="11"/>
  <c r="XFA2248" i="11"/>
  <c r="XFA2247" i="11"/>
  <c r="XFA2246" i="11"/>
  <c r="XFA2245" i="11"/>
  <c r="XFA2244" i="11"/>
  <c r="XFA2243" i="11"/>
  <c r="XFA2242" i="11"/>
  <c r="XFA2241" i="11"/>
  <c r="XFA2240" i="11"/>
  <c r="XFA2239" i="11"/>
  <c r="XFA2238" i="11"/>
  <c r="XFA2237" i="11"/>
  <c r="XFA2236" i="11"/>
  <c r="XFA2235" i="11"/>
  <c r="XFA2234" i="11"/>
  <c r="XFA2233" i="11"/>
  <c r="XFA2232" i="11"/>
  <c r="XFA2231" i="11"/>
  <c r="XFA2230" i="11"/>
  <c r="XFA2229" i="11"/>
  <c r="XFA2228" i="11"/>
  <c r="XFA2227" i="11"/>
  <c r="XFA2226" i="11"/>
  <c r="XFA2225" i="11"/>
  <c r="XFA2224" i="11"/>
  <c r="XFA2223" i="11"/>
  <c r="XFA2222" i="11"/>
  <c r="XFA2221" i="11"/>
  <c r="XFA2220" i="11"/>
  <c r="XFA2219" i="11"/>
  <c r="XFA2218" i="11"/>
  <c r="XFA2217" i="11"/>
  <c r="XFA2216" i="11"/>
  <c r="XFA2215" i="11"/>
  <c r="XFA2214" i="11"/>
  <c r="XFA2213" i="11"/>
  <c r="XFA2212" i="11"/>
  <c r="XFA2211" i="11"/>
  <c r="XFA2210" i="11"/>
  <c r="XFA2209" i="11"/>
  <c r="XFA2208" i="11"/>
  <c r="XFA2207" i="11"/>
  <c r="XFA2206" i="11"/>
  <c r="XFA2205" i="11"/>
  <c r="XFA2204" i="11"/>
  <c r="XFA2203" i="11"/>
  <c r="XFA2202" i="11"/>
  <c r="XFA2201" i="11"/>
  <c r="XFA2200" i="11"/>
  <c r="XFA2199" i="11"/>
  <c r="XFA2198" i="11"/>
  <c r="XFA2197" i="11"/>
  <c r="XFA2196" i="11"/>
  <c r="XFA2195" i="11"/>
  <c r="XFA2194" i="11"/>
  <c r="XFA2193" i="11"/>
  <c r="XFA2192" i="11"/>
  <c r="XFA2191" i="11"/>
  <c r="XFA2190" i="11"/>
  <c r="XFA2189" i="11"/>
  <c r="XFA2188" i="11"/>
  <c r="XFA2187" i="11"/>
  <c r="XFA2186" i="11"/>
  <c r="XFA2185" i="11"/>
  <c r="XFA2184" i="11"/>
  <c r="XFA2183" i="11"/>
  <c r="XFA2182" i="11"/>
  <c r="XFA2181" i="11"/>
  <c r="XFA2180" i="11"/>
  <c r="XFA2179" i="11"/>
  <c r="XFA2178" i="11"/>
  <c r="XFA2177" i="11"/>
  <c r="XFA2176" i="11"/>
  <c r="XFA2175" i="11"/>
  <c r="XFA2174" i="11"/>
  <c r="XFA2173" i="11"/>
  <c r="XFA2172" i="11"/>
  <c r="XFA2171" i="11"/>
  <c r="XFA2170" i="11"/>
  <c r="XFA2169" i="11"/>
  <c r="XFA2168" i="11"/>
  <c r="XFA2167" i="11"/>
  <c r="XFA2166" i="11"/>
  <c r="XFA2165" i="11"/>
  <c r="XFA2164" i="11"/>
  <c r="XFA2163" i="11"/>
  <c r="XFA2162" i="11"/>
  <c r="XFA2161" i="11"/>
  <c r="XFA2160" i="11"/>
  <c r="XFA2159" i="11"/>
  <c r="XFA2158" i="11"/>
  <c r="XFA2157" i="11"/>
  <c r="XFA2156" i="11"/>
  <c r="XFA2155" i="11"/>
  <c r="XFA2154" i="11"/>
  <c r="XFA2153" i="11"/>
  <c r="XFA2152" i="11"/>
  <c r="XFA2151" i="11"/>
  <c r="XFA2150" i="11"/>
  <c r="XFA2149" i="11"/>
  <c r="XFA2148" i="11"/>
  <c r="XFA2147" i="11"/>
  <c r="XFA2146" i="11"/>
  <c r="XFA2145" i="11"/>
  <c r="XFA2144" i="11"/>
  <c r="XFA2143" i="11"/>
  <c r="XFA2142" i="11"/>
  <c r="XFA2141" i="11"/>
  <c r="XFA2140" i="11"/>
  <c r="XFA2139" i="11"/>
  <c r="XFA2138" i="11"/>
  <c r="XFA2137" i="11"/>
  <c r="XFA2136" i="11"/>
  <c r="XFA2135" i="11"/>
  <c r="XFA2134" i="11"/>
  <c r="XFA2133" i="11"/>
  <c r="XFA2132" i="11"/>
  <c r="XFA2131" i="11"/>
  <c r="XFA2130" i="11"/>
  <c r="XFA2129" i="11"/>
  <c r="XFA2128" i="11"/>
  <c r="XFA2127" i="11"/>
  <c r="XFA2126" i="11"/>
  <c r="XFA2125" i="11"/>
  <c r="XFA2124" i="11"/>
  <c r="XFA2123" i="11"/>
  <c r="XFA2122" i="11"/>
  <c r="XFA2121" i="11"/>
  <c r="XFA2120" i="11"/>
  <c r="XFA2119" i="11"/>
  <c r="XFA2118" i="11"/>
  <c r="XFA2117" i="11"/>
  <c r="XFA2116" i="11"/>
  <c r="XFA2115" i="11"/>
  <c r="XFA2114" i="11"/>
  <c r="XFA2113" i="11"/>
  <c r="XFA2112" i="11"/>
  <c r="XFA2111" i="11"/>
  <c r="XFA2110" i="11"/>
  <c r="XFA2109" i="11"/>
  <c r="XFA2108" i="11"/>
  <c r="XFA2107" i="11"/>
  <c r="XFA2106" i="11"/>
  <c r="XFA2105" i="11"/>
  <c r="XFA2104" i="11"/>
  <c r="XFA2103" i="11"/>
  <c r="XFA2102" i="11"/>
  <c r="XFA2101" i="11"/>
  <c r="XFA2100" i="11"/>
  <c r="XFA2099" i="11"/>
  <c r="XFA2098" i="11"/>
  <c r="XFA2097" i="11"/>
  <c r="XFA2096" i="11"/>
  <c r="XFA2095" i="11"/>
  <c r="XFA2094" i="11"/>
  <c r="XFA2093" i="11"/>
  <c r="XFA2092" i="11"/>
  <c r="XFA2091" i="11"/>
  <c r="XFA2090" i="11"/>
  <c r="XFA2089" i="11"/>
  <c r="XFA2088" i="11"/>
  <c r="XFA2087" i="11"/>
  <c r="XFA2086" i="11"/>
  <c r="XFA2085" i="11"/>
  <c r="XFA2084" i="11"/>
  <c r="XFA2083" i="11"/>
  <c r="XFA2082" i="11"/>
  <c r="XFA2081" i="11"/>
  <c r="XFA2080" i="11"/>
  <c r="XFA2079" i="11"/>
  <c r="XFA2078" i="11"/>
  <c r="XFA2077" i="11"/>
  <c r="XFA2076" i="11"/>
  <c r="XFA2075" i="11"/>
  <c r="XFA2074" i="11"/>
  <c r="XFA2073" i="11"/>
  <c r="XFA2072" i="11"/>
  <c r="XFA2071" i="11"/>
  <c r="XFA2070" i="11"/>
  <c r="XFA2069" i="11"/>
  <c r="XFA2068" i="11"/>
  <c r="XFA2067" i="11"/>
  <c r="XFA2066" i="11"/>
  <c r="XFA2065" i="11"/>
  <c r="XFA2064" i="11"/>
  <c r="XFA2063" i="11"/>
  <c r="XFA2062" i="11"/>
  <c r="XFA2061" i="11"/>
  <c r="XFA2060" i="11"/>
  <c r="XFA2059" i="11"/>
  <c r="XFA2058" i="11"/>
  <c r="XFA2057" i="11"/>
  <c r="XFA2056" i="11"/>
  <c r="XFA2055" i="11"/>
  <c r="XFA2054" i="11"/>
  <c r="XFA2053" i="11"/>
  <c r="XFA2052" i="11"/>
  <c r="XFA2051" i="11"/>
  <c r="XFA2050" i="11"/>
  <c r="XFA2049" i="11"/>
  <c r="XFA2048" i="11"/>
  <c r="XFA2047" i="11"/>
  <c r="XFA2046" i="11"/>
  <c r="XFA2045" i="11"/>
  <c r="XFA2044" i="11"/>
  <c r="XFA2043" i="11"/>
  <c r="XFA2042" i="11"/>
  <c r="XFA2041" i="11"/>
  <c r="XFA2040" i="11"/>
  <c r="XFA2039" i="11"/>
  <c r="XFA2038" i="11"/>
  <c r="XFA2037" i="11"/>
  <c r="XFA2036" i="11"/>
  <c r="XFA2035" i="11"/>
  <c r="XFA2034" i="11"/>
  <c r="XFA2033" i="11"/>
  <c r="XFA2032" i="11"/>
  <c r="XFA2031" i="11"/>
  <c r="XFA2030" i="11"/>
  <c r="XFA2029" i="11"/>
  <c r="XFA2028" i="11"/>
  <c r="XFA2027" i="11"/>
  <c r="XFA2026" i="11"/>
  <c r="XFA2025" i="11"/>
  <c r="XFA2024" i="11"/>
  <c r="XFA2023" i="11"/>
  <c r="XFA2022" i="11"/>
  <c r="XFA2021" i="11"/>
  <c r="XFA2020" i="11"/>
  <c r="XFA2019" i="11"/>
  <c r="XFA2018" i="11"/>
  <c r="XFA2017" i="11"/>
  <c r="XFA2016" i="11"/>
  <c r="XFA2015" i="11"/>
  <c r="XFA2014" i="11"/>
  <c r="XFA2013" i="11"/>
  <c r="XFA2012" i="11"/>
  <c r="XFA2011" i="11"/>
  <c r="XFA2010" i="11"/>
  <c r="XFA2009" i="11"/>
  <c r="XFA2008" i="11"/>
  <c r="XFA2007" i="11"/>
  <c r="XFA2006" i="11"/>
  <c r="XFA2005" i="11"/>
  <c r="XFA2004" i="11"/>
  <c r="XFA2003" i="11"/>
  <c r="XFA2002" i="11"/>
  <c r="XFA2001" i="11"/>
  <c r="XFA2000" i="11"/>
  <c r="XFA1999" i="11"/>
  <c r="XFA1998" i="11"/>
  <c r="XFA1997" i="11"/>
  <c r="XFA1996" i="11"/>
  <c r="XFA1995" i="11"/>
  <c r="XFA1994" i="11"/>
  <c r="XFA1993" i="11"/>
  <c r="XFA1992" i="11"/>
  <c r="XFA1991" i="11"/>
  <c r="XFA1990" i="11"/>
  <c r="XFA1989" i="11"/>
  <c r="XFA1988" i="11"/>
  <c r="XFA1987" i="11"/>
  <c r="XFA1986" i="11"/>
  <c r="XFA1985" i="11"/>
  <c r="XFA1984" i="11"/>
  <c r="XFA1983" i="11"/>
  <c r="XFA1982" i="11"/>
  <c r="XFA1981" i="11"/>
  <c r="XFA1980" i="11"/>
  <c r="XFA1979" i="11"/>
  <c r="XFA1978" i="11"/>
  <c r="XFA1977" i="11"/>
  <c r="XFA1976" i="11"/>
  <c r="XFA1975" i="11"/>
  <c r="XFA1974" i="11"/>
  <c r="XFA1973" i="11"/>
  <c r="XFA1972" i="11"/>
  <c r="XFA1971" i="11"/>
  <c r="XFA1970" i="11"/>
  <c r="XFA1969" i="11"/>
  <c r="XFA1968" i="11"/>
  <c r="XFA1967" i="11"/>
  <c r="XFA1966" i="11"/>
  <c r="XFA1965" i="11"/>
  <c r="XFA1964" i="11"/>
  <c r="XFA1963" i="11"/>
  <c r="XFA1962" i="11"/>
  <c r="XFA1961" i="11"/>
  <c r="XFA1960" i="11"/>
  <c r="XFA1959" i="11"/>
  <c r="XFA1958" i="11"/>
  <c r="XFA1957" i="11"/>
  <c r="XFA1956" i="11"/>
  <c r="XFA1955" i="11"/>
  <c r="XFA1954" i="11"/>
  <c r="XFA1953" i="11"/>
  <c r="XFA1952" i="11"/>
  <c r="XFA1951" i="11"/>
  <c r="XFA1950" i="11"/>
  <c r="XFA1949" i="11"/>
  <c r="XFA1948" i="11"/>
  <c r="XFA1947" i="11"/>
  <c r="XFA1946" i="11"/>
  <c r="XFA1945" i="11"/>
  <c r="XFA1944" i="11"/>
  <c r="XFA1943" i="11"/>
  <c r="XFA1942" i="11"/>
  <c r="XFA1941" i="11"/>
  <c r="XFA1940" i="11"/>
  <c r="XFA1939" i="11"/>
  <c r="XFA1938" i="11"/>
  <c r="XFA1937" i="11"/>
  <c r="XFA1936" i="11"/>
  <c r="XFA1935" i="11"/>
  <c r="XFA1934" i="11"/>
  <c r="XFA1933" i="11"/>
  <c r="XFA1932" i="11"/>
  <c r="XFA1931" i="11"/>
  <c r="XFA1930" i="11"/>
  <c r="XFA1929" i="11"/>
  <c r="XFA1928" i="11"/>
  <c r="XFA1927" i="11"/>
  <c r="XFA1926" i="11"/>
  <c r="XFA1925" i="11"/>
  <c r="XFA1924" i="11"/>
  <c r="XFA1923" i="11"/>
  <c r="XFA1922" i="11"/>
  <c r="XFA1921" i="11"/>
  <c r="XFA1920" i="11"/>
  <c r="XFA1919" i="11"/>
  <c r="XFA1918" i="11"/>
  <c r="XFA1917" i="11"/>
  <c r="XFA1916" i="11"/>
  <c r="XFA1915" i="11"/>
  <c r="XFA1914" i="11"/>
  <c r="XFA1913" i="11"/>
  <c r="XFA1912" i="11"/>
  <c r="XFA1911" i="11"/>
  <c r="XFA1910" i="11"/>
  <c r="XFA1909" i="11"/>
  <c r="XFA1908" i="11"/>
  <c r="XFA1907" i="11"/>
  <c r="XFA1906" i="11"/>
  <c r="XFA1905" i="11"/>
  <c r="XFA1904" i="11"/>
  <c r="XFA1903" i="11"/>
  <c r="XFA1902" i="11"/>
  <c r="XFA1901" i="11"/>
  <c r="XFA1900" i="11"/>
  <c r="XFA1899" i="11"/>
  <c r="XFA1898" i="11"/>
  <c r="XFA1897" i="11"/>
  <c r="XFA1896" i="11"/>
  <c r="XFA1895" i="11"/>
  <c r="XFA1894" i="11"/>
  <c r="XFA1893" i="11"/>
  <c r="XFA1892" i="11"/>
  <c r="XFA1891" i="11"/>
  <c r="XFA1890" i="11"/>
  <c r="XFA1889" i="11"/>
  <c r="XFA1888" i="11"/>
  <c r="XFA1887" i="11"/>
  <c r="XFA1886" i="11"/>
  <c r="XFA1885" i="11"/>
  <c r="XFA1884" i="11"/>
  <c r="XFA1883" i="11"/>
  <c r="XFA1882" i="11"/>
  <c r="XFA1881" i="11"/>
  <c r="XFA1880" i="11"/>
  <c r="XFA1879" i="11"/>
  <c r="XFA1878" i="11"/>
  <c r="XFA1877" i="11"/>
  <c r="XFA1876" i="11"/>
  <c r="XFA1875" i="11"/>
  <c r="XFA1874" i="11"/>
  <c r="XFA1873" i="11"/>
  <c r="XFA1872" i="11"/>
  <c r="XFA1871" i="11"/>
  <c r="XFA1870" i="11"/>
  <c r="XFA1869" i="11"/>
  <c r="XFA1868" i="11"/>
  <c r="XFA1867" i="11"/>
  <c r="XFA1866" i="11"/>
  <c r="XFA1865" i="11"/>
  <c r="XFA1864" i="11"/>
  <c r="XFA1863" i="11"/>
  <c r="XFA1862" i="11"/>
  <c r="XFA1861" i="11"/>
  <c r="XFA1860" i="11"/>
  <c r="XFA1859" i="11"/>
  <c r="XFA1858" i="11"/>
  <c r="XFA1857" i="11"/>
  <c r="XFA1856" i="11"/>
  <c r="XFA1855" i="11"/>
  <c r="XFA1854" i="11"/>
  <c r="XFA1853" i="11"/>
  <c r="XFA1852" i="11"/>
  <c r="XFA1851" i="11"/>
  <c r="XFA1850" i="11"/>
  <c r="XFA1849" i="11"/>
  <c r="XFA1848" i="11"/>
  <c r="XFA1847" i="11"/>
  <c r="XFA1846" i="11"/>
  <c r="XFA1845" i="11"/>
  <c r="XFA1844" i="11"/>
  <c r="XFA1843" i="11"/>
  <c r="XFA1842" i="11"/>
  <c r="XFA1841" i="11"/>
  <c r="XFA1840" i="11"/>
  <c r="XFA1839" i="11"/>
  <c r="XFA1838" i="11"/>
  <c r="XFA1837" i="11"/>
  <c r="XFA1836" i="11"/>
  <c r="XFA1835" i="11"/>
  <c r="XFA1834" i="11"/>
  <c r="XFA1833" i="11"/>
  <c r="XFA1832" i="11"/>
  <c r="XFA1831" i="11"/>
  <c r="XFA1830" i="11"/>
  <c r="XFA1829" i="11"/>
  <c r="XFA1828" i="11"/>
  <c r="XFA1827" i="11"/>
  <c r="XFA1826" i="11"/>
  <c r="XFA1825" i="11"/>
  <c r="XFA1824" i="11"/>
  <c r="XFA1823" i="11"/>
  <c r="XFA1822" i="11"/>
  <c r="XFA1821" i="11"/>
  <c r="XFA1820" i="11"/>
  <c r="XFA1819" i="11"/>
  <c r="XFA1818" i="11"/>
  <c r="XFA1817" i="11"/>
  <c r="XFA1816" i="11"/>
  <c r="XFA1815" i="11"/>
  <c r="XFA1814" i="11"/>
  <c r="XFA1813" i="11"/>
  <c r="XFA1812" i="11"/>
  <c r="XFA1811" i="11"/>
  <c r="XFA1810" i="11"/>
  <c r="XFA1809" i="11"/>
  <c r="XFA1808" i="11"/>
  <c r="XFA1807" i="11"/>
  <c r="XFA1806" i="11"/>
  <c r="XFA1805" i="11"/>
  <c r="XFA1804" i="11"/>
  <c r="XFA1803" i="11"/>
  <c r="XFA1802" i="11"/>
  <c r="XFA1801" i="11"/>
  <c r="XFA1800" i="11"/>
  <c r="XFA1799" i="11"/>
  <c r="XFA1798" i="11"/>
  <c r="XFA1797" i="11"/>
  <c r="XFA1796" i="11"/>
  <c r="XFA1795" i="11"/>
  <c r="XFA1794" i="11"/>
  <c r="XFA1793" i="11"/>
  <c r="XFA1792" i="11"/>
  <c r="XFA1791" i="11"/>
  <c r="XFA1790" i="11"/>
  <c r="XFA1789" i="11"/>
  <c r="XFA1788" i="11"/>
  <c r="XFA1787" i="11"/>
  <c r="XFA1786" i="11"/>
  <c r="XFA1785" i="11"/>
  <c r="XFA1784" i="11"/>
  <c r="XFA1783" i="11"/>
  <c r="XFA1782" i="11"/>
  <c r="XFA1781" i="11"/>
  <c r="XFA1780" i="11"/>
  <c r="XFA1779" i="11"/>
  <c r="XFA1778" i="11"/>
  <c r="XFA1777" i="11"/>
  <c r="XFA1776" i="11"/>
  <c r="XFA1775" i="11"/>
  <c r="XFA1774" i="11"/>
  <c r="XFA1773" i="11"/>
  <c r="XFA1772" i="11"/>
  <c r="XFA1771" i="11"/>
  <c r="XFA1770" i="11"/>
  <c r="XFA1769" i="11"/>
  <c r="XFA1768" i="11"/>
  <c r="XFA1767" i="11"/>
  <c r="XFA1766" i="11"/>
  <c r="XFA1765" i="11"/>
  <c r="XFA1764" i="11"/>
  <c r="XFA1763" i="11"/>
  <c r="XFA1762" i="11"/>
  <c r="XFA1761" i="11"/>
  <c r="XFA1760" i="11"/>
  <c r="XFA1759" i="11"/>
  <c r="XFA1758" i="11"/>
  <c r="XFA1757" i="11"/>
  <c r="XFA1756" i="11"/>
  <c r="XFA1755" i="11"/>
  <c r="XFA1754" i="11"/>
  <c r="XFA1753" i="11"/>
  <c r="XFA1752" i="11"/>
  <c r="XFA1751" i="11"/>
  <c r="XFA1750" i="11"/>
  <c r="XFA1749" i="11"/>
  <c r="XFA1748" i="11"/>
  <c r="XFA1747" i="11"/>
  <c r="XFA1746" i="11"/>
  <c r="XFA1745" i="11"/>
  <c r="XFA1744" i="11"/>
  <c r="XFA1743" i="11"/>
  <c r="XFA1742" i="11"/>
  <c r="XFA1741" i="11"/>
  <c r="XFA1740" i="11"/>
  <c r="XFA1739" i="11"/>
  <c r="XFA1738" i="11"/>
  <c r="XFA1737" i="11"/>
  <c r="XFA1736" i="11"/>
  <c r="XFA1735" i="11"/>
  <c r="XFA1734" i="11"/>
  <c r="XFA1733" i="11"/>
  <c r="XFA1732" i="11"/>
  <c r="XFA1731" i="11"/>
  <c r="XFA1730" i="11"/>
  <c r="XFA1729" i="11"/>
  <c r="XFA1728" i="11"/>
  <c r="XFA1727" i="11"/>
  <c r="XFA1726" i="11"/>
  <c r="XFA1725" i="11"/>
  <c r="XFA1724" i="11"/>
  <c r="XFA1723" i="11"/>
  <c r="XFA1722" i="11"/>
  <c r="XFA1721" i="11"/>
  <c r="XFA1720" i="11"/>
  <c r="XFA1719" i="11"/>
  <c r="XFA1718" i="11"/>
  <c r="XFA1717" i="11"/>
  <c r="XFA1716" i="11"/>
  <c r="XFA1715" i="11"/>
  <c r="XFA1714" i="11"/>
  <c r="XFA1713" i="11"/>
  <c r="XFA1712" i="11"/>
  <c r="XFA1711" i="11"/>
  <c r="XFA1710" i="11"/>
  <c r="XFA1709" i="11"/>
  <c r="XFA1708" i="11"/>
  <c r="XFA1707" i="11"/>
  <c r="XFA1706" i="11"/>
  <c r="XFA1705" i="11"/>
  <c r="XFA1704" i="11"/>
  <c r="XFA1703" i="11"/>
  <c r="XFA1702" i="11"/>
  <c r="XFA1701" i="11"/>
  <c r="XFA1700" i="11"/>
  <c r="XFA1699" i="11"/>
  <c r="XFA1698" i="11"/>
  <c r="XFA1697" i="11"/>
  <c r="XFA1696" i="11"/>
  <c r="XFA1695" i="11"/>
  <c r="XFA1694" i="11"/>
  <c r="XFA1693" i="11"/>
  <c r="XFA1692" i="11"/>
  <c r="XFA1691" i="11"/>
  <c r="XFA1690" i="11"/>
  <c r="XFA1689" i="11"/>
  <c r="XFA1688" i="11"/>
  <c r="XFA1687" i="11"/>
  <c r="XFA1686" i="11"/>
  <c r="XFA1685" i="11"/>
  <c r="XFA1684" i="11"/>
  <c r="XFA1683" i="11"/>
  <c r="XFA1682" i="11"/>
  <c r="XFA1681" i="11"/>
  <c r="XFA1680" i="11"/>
  <c r="XFA1679" i="11"/>
  <c r="XFA1678" i="11"/>
  <c r="XFA1677" i="11"/>
  <c r="XFA1676" i="11"/>
  <c r="XFA1675" i="11"/>
  <c r="XFA1674" i="11"/>
  <c r="XFA1673" i="11"/>
  <c r="XFA1672" i="11"/>
  <c r="XFA1671" i="11"/>
  <c r="XFA1670" i="11"/>
  <c r="XFA1669" i="11"/>
  <c r="XFA1668" i="11"/>
  <c r="XFA1667" i="11"/>
  <c r="XFA1666" i="11"/>
  <c r="XFA1665" i="11"/>
  <c r="XFA1664" i="11"/>
  <c r="XFA1663" i="11"/>
  <c r="XFA1662" i="11"/>
  <c r="XFA1661" i="11"/>
  <c r="XFA1660" i="11"/>
  <c r="XFA1659" i="11"/>
  <c r="XFA1658" i="11"/>
  <c r="XFA1657" i="11"/>
  <c r="XFA1656" i="11"/>
  <c r="XFA1655" i="11"/>
  <c r="XFA1654" i="11"/>
  <c r="XFA1653" i="11"/>
  <c r="XFA1652" i="11"/>
  <c r="XFA1651" i="11"/>
  <c r="XFA1650" i="11"/>
  <c r="XFA1649" i="11"/>
  <c r="XFA1648" i="11"/>
  <c r="XFA1647" i="11"/>
  <c r="XFA1646" i="11"/>
  <c r="XFA1645" i="11"/>
  <c r="XFA1644" i="11"/>
  <c r="XFA1643" i="11"/>
  <c r="XFA1642" i="11"/>
  <c r="XFA1641" i="11"/>
  <c r="XFA1640" i="11"/>
  <c r="XFA1639" i="11"/>
  <c r="XFA1638" i="11"/>
  <c r="XFA1637" i="11"/>
  <c r="XFA1636" i="11"/>
  <c r="XFA1635" i="11"/>
  <c r="XFA1634" i="11"/>
  <c r="XFA1633" i="11"/>
  <c r="XFA1632" i="11"/>
  <c r="XFA1631" i="11"/>
  <c r="XFA1630" i="11"/>
  <c r="XFA1629" i="11"/>
  <c r="XFA1628" i="11"/>
  <c r="XFA1627" i="11"/>
  <c r="XFA1626" i="11"/>
  <c r="XFA1625" i="11"/>
  <c r="XFA1624" i="11"/>
  <c r="XFA1623" i="11"/>
  <c r="XFA1622" i="11"/>
  <c r="XFA1621" i="11"/>
  <c r="XFA1620" i="11"/>
  <c r="XFA1619" i="11"/>
  <c r="XFA1618" i="11"/>
  <c r="XFA1617" i="11"/>
  <c r="XFA1616" i="11"/>
  <c r="XFA1615" i="11"/>
  <c r="XFA1614" i="11"/>
  <c r="XFA1613" i="11"/>
  <c r="XFA1612" i="11"/>
  <c r="XFA1611" i="11"/>
  <c r="XFA1610" i="11"/>
  <c r="XFA1609" i="11"/>
  <c r="XFA1608" i="11"/>
  <c r="XFA1607" i="11"/>
  <c r="XFA1606" i="11"/>
  <c r="XFA1605" i="11"/>
  <c r="XFA1604" i="11"/>
  <c r="XFA1603" i="11"/>
  <c r="XFA1602" i="11"/>
  <c r="XFA1601" i="11"/>
  <c r="XFA1600" i="11"/>
  <c r="XFA1599" i="11"/>
  <c r="XFA1598" i="11"/>
  <c r="XFA1597" i="11"/>
  <c r="XFA1596" i="11"/>
  <c r="XFA1595" i="11"/>
  <c r="XFA1594" i="11"/>
  <c r="XFA1593" i="11"/>
  <c r="XFA1592" i="11"/>
  <c r="XFA1591" i="11"/>
  <c r="XFA1590" i="11"/>
  <c r="XFA1589" i="11"/>
  <c r="XFA1588" i="11"/>
  <c r="XFA1587" i="11"/>
  <c r="XFA1586" i="11"/>
  <c r="XFA1585" i="11"/>
  <c r="XFA1584" i="11"/>
  <c r="XFA1583" i="11"/>
  <c r="XFA1582" i="11"/>
  <c r="XFA1581" i="11"/>
  <c r="XFA1580" i="11"/>
  <c r="XFA1579" i="11"/>
  <c r="XFA1578" i="11"/>
  <c r="XFA1577" i="11"/>
  <c r="XFA1576" i="11"/>
  <c r="XFA1575" i="11"/>
  <c r="XFA1574" i="11"/>
  <c r="XFA1573" i="11"/>
  <c r="XFA1572" i="11"/>
  <c r="XFA1571" i="11"/>
  <c r="XFA1570" i="11"/>
  <c r="XFA1569" i="11"/>
  <c r="XFA1568" i="11"/>
  <c r="XFA1567" i="11"/>
  <c r="XFA1566" i="11"/>
  <c r="XFA1565" i="11"/>
  <c r="XFA1564" i="11"/>
  <c r="XFA1563" i="11"/>
  <c r="XFA1562" i="11"/>
  <c r="XFA1561" i="11"/>
  <c r="XFA1560" i="11"/>
  <c r="XFA1559" i="11"/>
  <c r="XFA1558" i="11"/>
  <c r="XFA1557" i="11"/>
  <c r="XFA1556" i="11"/>
  <c r="XFA1555" i="11"/>
  <c r="XFA1554" i="11"/>
  <c r="XFA1553" i="11"/>
  <c r="XFA1552" i="11"/>
  <c r="XFA1551" i="11"/>
  <c r="XFA1550" i="11"/>
  <c r="XFA1549" i="11"/>
  <c r="XFA1548" i="11"/>
  <c r="XFA1547" i="11"/>
  <c r="XFA1546" i="11"/>
  <c r="XFA1545" i="11"/>
  <c r="XFA1544" i="11"/>
  <c r="XFA1543" i="11"/>
  <c r="XFA1542" i="11"/>
  <c r="XFA1541" i="11"/>
  <c r="XFA1540" i="11"/>
  <c r="XFA1539" i="11"/>
  <c r="XFA1538" i="11"/>
  <c r="XFA1537" i="11"/>
  <c r="XFA1536" i="11"/>
  <c r="XFA1535" i="11"/>
  <c r="XFA1534" i="11"/>
  <c r="XFA1533" i="11"/>
  <c r="XFA1532" i="11"/>
  <c r="XFA1531" i="11"/>
  <c r="XFA1530" i="11"/>
  <c r="XFA1529" i="11"/>
  <c r="XFA1528" i="11"/>
  <c r="XFA1527" i="11"/>
  <c r="XFA1526" i="11"/>
  <c r="XFA1525" i="11"/>
  <c r="XFA1524" i="11"/>
  <c r="XFA1523" i="11"/>
  <c r="XFA1522" i="11"/>
  <c r="XFA1521" i="11"/>
  <c r="XFA1520" i="11"/>
  <c r="XFA1519" i="11"/>
  <c r="XFA1518" i="11"/>
  <c r="XFA1517" i="11"/>
  <c r="XFA1516" i="11"/>
  <c r="XFA1515" i="11"/>
  <c r="XFA1514" i="11"/>
  <c r="XFA1513" i="11"/>
  <c r="XFA1512" i="11"/>
  <c r="XFA1511" i="11"/>
  <c r="XFA1510" i="11"/>
  <c r="XFA1509" i="11"/>
  <c r="XFA1508" i="11"/>
  <c r="XFA1507" i="11"/>
  <c r="XFA1506" i="11"/>
  <c r="XFA1505" i="11"/>
  <c r="XFA1504" i="11"/>
  <c r="XFA1503" i="11"/>
  <c r="XFA1502" i="11"/>
  <c r="XFA1501" i="11"/>
  <c r="XFA1500" i="11"/>
  <c r="XFA1499" i="11"/>
  <c r="XFA1498" i="11"/>
  <c r="XFA1497" i="11"/>
  <c r="XFA1496" i="11"/>
  <c r="XFA1495" i="11"/>
  <c r="XFA1494" i="11"/>
  <c r="XFA1493" i="11"/>
  <c r="XFA1492" i="11"/>
  <c r="XFA1491" i="11"/>
  <c r="XFA1490" i="11"/>
  <c r="XFA1489" i="11"/>
  <c r="XFA1488" i="11"/>
  <c r="XFA1487" i="11"/>
  <c r="XFA1486" i="11"/>
  <c r="XFA1485" i="11"/>
  <c r="XFA1484" i="11"/>
  <c r="XFA1483" i="11"/>
  <c r="XFA1482" i="11"/>
  <c r="XFA1481" i="11"/>
  <c r="XFA1480" i="11"/>
  <c r="XFA1479" i="11"/>
  <c r="XFA1478" i="11"/>
  <c r="XFA1477" i="11"/>
  <c r="XFA1476" i="11"/>
  <c r="XFA1475" i="11"/>
  <c r="XFA1474" i="11"/>
  <c r="XFA1473" i="11"/>
  <c r="XFA1472" i="11"/>
  <c r="XFA1471" i="11"/>
  <c r="XFA1470" i="11"/>
  <c r="XFA1469" i="11"/>
  <c r="XFA1468" i="11"/>
  <c r="XFA1467" i="11"/>
  <c r="XFA1466" i="11"/>
  <c r="XFA1465" i="11"/>
  <c r="XFA1464" i="11"/>
  <c r="XFA1463" i="11"/>
  <c r="XFA1462" i="11"/>
  <c r="XFA1461" i="11"/>
  <c r="XFA1460" i="11"/>
  <c r="XFA1459" i="11"/>
  <c r="XFA1458" i="11"/>
  <c r="XFA1457" i="11"/>
  <c r="XFA1456" i="11"/>
  <c r="XFA1455" i="11"/>
  <c r="XFA1454" i="11"/>
  <c r="XFA1453" i="11"/>
  <c r="XFA1452" i="11"/>
  <c r="XFA1451" i="11"/>
  <c r="XFA1450" i="11"/>
  <c r="XFA1449" i="11"/>
  <c r="XFA1448" i="11"/>
  <c r="XFA1447" i="11"/>
  <c r="XFA1446" i="11"/>
  <c r="XFA1445" i="11"/>
  <c r="XFA1444" i="11"/>
  <c r="XFA1443" i="11"/>
  <c r="XFA1442" i="11"/>
  <c r="XFA1441" i="11"/>
  <c r="XFA1440" i="11"/>
  <c r="XFA1439" i="11"/>
  <c r="XFA1438" i="11"/>
  <c r="XFA1437" i="11"/>
  <c r="XFA1436" i="11"/>
  <c r="XFA1435" i="11"/>
  <c r="XFA1434" i="11"/>
  <c r="XFA1433" i="11"/>
  <c r="XFA1432" i="11"/>
  <c r="XFA1431" i="11"/>
  <c r="XFA1430" i="11"/>
  <c r="XFA1429" i="11"/>
  <c r="XFA1428" i="11"/>
  <c r="XFA1427" i="11"/>
  <c r="XFA1426" i="11"/>
  <c r="XFA1425" i="11"/>
  <c r="XFA1424" i="11"/>
  <c r="XFA1423" i="11"/>
  <c r="XFA1422" i="11"/>
  <c r="XFA1421" i="11"/>
  <c r="XFA1420" i="11"/>
  <c r="XFA1419" i="11"/>
  <c r="XFA1418" i="11"/>
  <c r="XFA1417" i="11"/>
  <c r="XFA1416" i="11"/>
  <c r="XFA1415" i="11"/>
  <c r="XFA1414" i="11"/>
  <c r="XFA1413" i="11"/>
  <c r="XFA1412" i="11"/>
  <c r="XFA1411" i="11"/>
  <c r="XFA1410" i="11"/>
  <c r="XFA1409" i="11"/>
  <c r="XFA1408" i="11"/>
  <c r="XFA1407" i="11"/>
  <c r="XFA1406" i="11"/>
  <c r="XFA1405" i="11"/>
  <c r="XFA1404" i="11"/>
  <c r="XFA1403" i="11"/>
  <c r="XFA1402" i="11"/>
  <c r="XFA1401" i="11"/>
  <c r="XFA1400" i="11"/>
  <c r="XFA1399" i="11"/>
  <c r="XFA1398" i="11"/>
  <c r="XFA1397" i="11"/>
  <c r="XFA1396" i="11"/>
  <c r="XFA1395" i="11"/>
  <c r="XFA1394" i="11"/>
  <c r="XFA1393" i="11"/>
  <c r="XFA1392" i="11"/>
  <c r="XFA1391" i="11"/>
  <c r="XFA1390" i="11"/>
  <c r="XFA1389" i="11"/>
  <c r="XFA1388" i="11"/>
  <c r="XFA1387" i="11"/>
  <c r="XFA1386" i="11"/>
  <c r="XFA1385" i="11"/>
  <c r="XFA1384" i="11"/>
  <c r="XFA1383" i="11"/>
  <c r="XFA1382" i="11"/>
  <c r="XFA1381" i="11"/>
  <c r="XFA1380" i="11"/>
  <c r="XFA1379" i="11"/>
  <c r="XFA1378" i="11"/>
  <c r="XFA1377" i="11"/>
  <c r="XFA1376" i="11"/>
  <c r="XFA1375" i="11"/>
  <c r="XFA1374" i="11"/>
  <c r="XFA1373" i="11"/>
  <c r="XFA1372" i="11"/>
  <c r="XFA1371" i="11"/>
  <c r="XFA1370" i="11"/>
  <c r="XFA1369" i="11"/>
  <c r="XFA1368" i="11"/>
  <c r="XFA1367" i="11"/>
  <c r="XFA1366" i="11"/>
  <c r="XFA1365" i="11"/>
  <c r="XFA1364" i="11"/>
  <c r="XFA1363" i="11"/>
  <c r="XFA1362" i="11"/>
  <c r="XFA1361" i="11"/>
  <c r="XFA1360" i="11"/>
  <c r="XFA1359" i="11"/>
  <c r="XFA1358" i="11"/>
  <c r="XFA1357" i="11"/>
  <c r="XFA1356" i="11"/>
  <c r="XFA1355" i="11"/>
  <c r="XFA1354" i="11"/>
  <c r="XFA1353" i="11"/>
  <c r="XFA1352" i="11"/>
  <c r="XFA1351" i="11"/>
  <c r="XFA1350" i="11"/>
  <c r="XFA1349" i="11"/>
  <c r="XFA1348" i="11"/>
  <c r="XFA1347" i="11"/>
  <c r="XFA1346" i="11"/>
  <c r="XFA1345" i="11"/>
  <c r="XFA1344" i="11"/>
  <c r="XFA1343" i="11"/>
  <c r="XFA1342" i="11"/>
  <c r="XFA1341" i="11"/>
  <c r="XFA1340" i="11"/>
  <c r="XFA1339" i="11"/>
  <c r="XFA1338" i="11"/>
  <c r="XFA1337" i="11"/>
  <c r="XFA1336" i="11"/>
  <c r="XFA1335" i="11"/>
  <c r="XFA1334" i="11"/>
  <c r="XFA1333" i="11"/>
  <c r="XFA1332" i="11"/>
  <c r="XFA1331" i="11"/>
  <c r="XFA1330" i="11"/>
  <c r="XFA1329" i="11"/>
  <c r="XFA1328" i="11"/>
  <c r="XFA1327" i="11"/>
  <c r="XFA1326" i="11"/>
  <c r="XFA1325" i="11"/>
  <c r="XFA1324" i="11"/>
  <c r="XFA1323" i="11"/>
  <c r="XFA1322" i="11"/>
  <c r="XFA1321" i="11"/>
  <c r="XFA1320" i="11"/>
  <c r="XFA1319" i="11"/>
  <c r="XFA1318" i="11"/>
  <c r="XFA1317" i="11"/>
  <c r="XFA1316" i="11"/>
  <c r="XFA1315" i="11"/>
  <c r="XFA1314" i="11"/>
  <c r="XFA1313" i="11"/>
  <c r="XFA1312" i="11"/>
  <c r="XFA1311" i="11"/>
  <c r="XFA1310" i="11"/>
  <c r="XFA1309" i="11"/>
  <c r="XFA1308" i="11"/>
  <c r="XFA1307" i="11"/>
  <c r="XFA1306" i="11"/>
  <c r="XFA1305" i="11"/>
  <c r="XFA1304" i="11"/>
  <c r="XFA1303" i="11"/>
  <c r="XFA1302" i="11"/>
  <c r="XFA1301" i="11"/>
  <c r="XFA1300" i="11"/>
  <c r="XFA1299" i="11"/>
  <c r="XFA1298" i="11"/>
  <c r="XFA1297" i="11"/>
  <c r="XFA1296" i="11"/>
  <c r="XFA1295" i="11"/>
  <c r="XFA1294" i="11"/>
  <c r="XFA1293" i="11"/>
  <c r="XFA1292" i="11"/>
  <c r="XFA1291" i="11"/>
  <c r="XFA1290" i="11"/>
  <c r="XFA1289" i="11"/>
  <c r="XFA1288" i="11"/>
  <c r="XFA1287" i="11"/>
  <c r="XFA1286" i="11"/>
  <c r="XFA1285" i="11"/>
  <c r="XFA1284" i="11"/>
  <c r="XFA1283" i="11"/>
  <c r="XFA1282" i="11"/>
  <c r="XFA1281" i="11"/>
  <c r="XFA1280" i="11"/>
  <c r="XFA1279" i="11"/>
  <c r="XFA1278" i="11"/>
  <c r="XFA1277" i="11"/>
  <c r="XFA1276" i="11"/>
  <c r="XFA1275" i="11"/>
  <c r="XFA1274" i="11"/>
  <c r="XFA1273" i="11"/>
  <c r="XFA1272" i="11"/>
  <c r="XFA1271" i="11"/>
  <c r="XFA1270" i="11"/>
  <c r="XFA1269" i="11"/>
  <c r="XFA1268" i="11"/>
  <c r="XFA1267" i="11"/>
  <c r="XFA1266" i="11"/>
  <c r="XFA1265" i="11"/>
  <c r="XFA1264" i="11"/>
  <c r="XFA1263" i="11"/>
  <c r="XFA1262" i="11"/>
  <c r="XFA1261" i="11"/>
  <c r="XFA1260" i="11"/>
  <c r="XFA1259" i="11"/>
  <c r="XFA1258" i="11"/>
  <c r="XFA1257" i="11"/>
  <c r="XFA1256" i="11"/>
  <c r="XFA1255" i="11"/>
  <c r="XFA1254" i="11"/>
  <c r="XFA1253" i="11"/>
  <c r="XFA1252" i="11"/>
  <c r="XFA1251" i="11"/>
  <c r="XFA1250" i="11"/>
  <c r="XFA1249" i="11"/>
  <c r="XFA1248" i="11"/>
  <c r="XFA1247" i="11"/>
  <c r="XFA1246" i="11"/>
  <c r="XFA1245" i="11"/>
  <c r="XFA1244" i="11"/>
  <c r="XFA1243" i="11"/>
  <c r="XFA1242" i="11"/>
  <c r="XFA1241" i="11"/>
  <c r="XFA1240" i="11"/>
  <c r="XFA1239" i="11"/>
  <c r="XFA1238" i="11"/>
  <c r="XFA1237" i="11"/>
  <c r="XFA1236" i="11"/>
  <c r="XFA1235" i="11"/>
  <c r="XFA1234" i="11"/>
  <c r="XFA1233" i="11"/>
  <c r="XFA1232" i="11"/>
  <c r="XFA1231" i="11"/>
  <c r="XFA1230" i="11"/>
  <c r="XFA1229" i="11"/>
  <c r="XFA1228" i="11"/>
  <c r="XFA1227" i="11"/>
  <c r="XFA1226" i="11"/>
  <c r="XFA1225" i="11"/>
  <c r="XFA1224" i="11"/>
  <c r="XFA1223" i="11"/>
  <c r="XFA1222" i="11"/>
  <c r="XFA1221" i="11"/>
  <c r="XFA1220" i="11"/>
  <c r="XFA1219" i="11"/>
  <c r="XFA1218" i="11"/>
  <c r="XFA1217" i="11"/>
  <c r="XFA1216" i="11"/>
  <c r="XFA1215" i="11"/>
  <c r="XFA1214" i="11"/>
  <c r="XFA1213" i="11"/>
  <c r="XFA1212" i="11"/>
  <c r="XFA1211" i="11"/>
  <c r="XFA1210" i="11"/>
  <c r="XFA1209" i="11"/>
  <c r="XFA1208" i="11"/>
  <c r="XFA1207" i="11"/>
  <c r="XFA1206" i="11"/>
  <c r="XFA1205" i="11"/>
  <c r="XFA1204" i="11"/>
  <c r="XFA1203" i="11"/>
  <c r="XFA1202" i="11"/>
  <c r="XFA1201" i="11"/>
  <c r="XFA1200" i="11"/>
  <c r="XFA1199" i="11"/>
  <c r="XFA1198" i="11"/>
  <c r="XFA1197" i="11"/>
  <c r="XFA1196" i="11"/>
  <c r="XFA1195" i="11"/>
  <c r="XFA1194" i="11"/>
  <c r="XFA1193" i="11"/>
  <c r="XFA1192" i="11"/>
  <c r="XFA1191" i="11"/>
  <c r="XFA1190" i="11"/>
  <c r="XFA1189" i="11"/>
  <c r="XFA1188" i="11"/>
  <c r="XFA1187" i="11"/>
  <c r="XFA1186" i="11"/>
  <c r="XFA1185" i="11"/>
  <c r="XFA1184" i="11"/>
  <c r="XFA1183" i="11"/>
  <c r="XFA1182" i="11"/>
  <c r="XFA1181" i="11"/>
  <c r="XFA1180" i="11"/>
  <c r="XFA1179" i="11"/>
  <c r="XFA1178" i="11"/>
  <c r="XFA1177" i="11"/>
  <c r="XFA1176" i="11"/>
  <c r="XFA1175" i="11"/>
  <c r="XFA1174" i="11"/>
  <c r="XFA1173" i="11"/>
  <c r="XFA1172" i="11"/>
  <c r="XFA1171" i="11"/>
  <c r="XFA1170" i="11"/>
  <c r="XFA1169" i="11"/>
  <c r="XFA1168" i="11"/>
  <c r="XFA1167" i="11"/>
  <c r="XFA1166" i="11"/>
  <c r="XFA1165" i="11"/>
  <c r="XFA1164" i="11"/>
  <c r="XFA1163" i="11"/>
  <c r="XFA1162" i="11"/>
  <c r="XFA1161" i="11"/>
  <c r="XFA1160" i="11"/>
  <c r="XFA1159" i="11"/>
  <c r="XFA1158" i="11"/>
  <c r="XFA1157" i="11"/>
  <c r="XFA1156" i="11"/>
  <c r="XFA1155" i="11"/>
  <c r="XFA1154" i="11"/>
  <c r="XFA1153" i="11"/>
  <c r="XFA1152" i="11"/>
  <c r="XFA1151" i="11"/>
  <c r="XFA1150" i="11"/>
  <c r="XFA1149" i="11"/>
  <c r="XFA1148" i="11"/>
  <c r="XFA1147" i="11"/>
  <c r="XFA1146" i="11"/>
  <c r="XFA1145" i="11"/>
  <c r="XFA1144" i="11"/>
  <c r="XFA1143" i="11"/>
  <c r="XFA1142" i="11"/>
  <c r="XFA1141" i="11"/>
  <c r="XFA1140" i="11"/>
  <c r="XFA1139" i="11"/>
  <c r="XFA1138" i="11"/>
  <c r="XFA1137" i="11"/>
  <c r="XFA1136" i="11"/>
  <c r="XFA1135" i="11"/>
  <c r="XFA1134" i="11"/>
  <c r="XFA1133" i="11"/>
  <c r="XFA1132" i="11"/>
  <c r="XFA1131" i="11"/>
  <c r="XFA1130" i="11"/>
  <c r="XFA1129" i="11"/>
  <c r="XFA1128" i="11"/>
  <c r="XFA1127" i="11"/>
  <c r="XFA1126" i="11"/>
  <c r="XFA1125" i="11"/>
  <c r="XFA1124" i="11"/>
  <c r="XFA1123" i="11"/>
  <c r="XFA1122" i="11"/>
  <c r="XFA1121" i="11"/>
  <c r="XFA1120" i="11"/>
  <c r="XFA1119" i="11"/>
  <c r="XFA1118" i="11"/>
  <c r="XFA1117" i="11"/>
  <c r="XFA1116" i="11"/>
  <c r="XFA1115" i="11"/>
  <c r="XFA1114" i="11"/>
  <c r="XFA1113" i="11"/>
  <c r="XFA1112" i="11"/>
  <c r="XFA1111" i="11"/>
  <c r="XFA1110" i="11"/>
  <c r="XFA1109" i="11"/>
  <c r="XFA1108" i="11"/>
  <c r="XFA1107" i="11"/>
  <c r="XFA1106" i="11"/>
  <c r="XFA1105" i="11"/>
  <c r="XFA1104" i="11"/>
  <c r="XFA1103" i="11"/>
  <c r="XFA1102" i="11"/>
  <c r="XFA1101" i="11"/>
  <c r="XFA1100" i="11"/>
  <c r="XFA1099" i="11"/>
  <c r="XFA1098" i="11"/>
  <c r="XFA1097" i="11"/>
  <c r="XFA1096" i="11"/>
  <c r="XFA1095" i="11"/>
  <c r="XFA1094" i="11"/>
  <c r="XFA1093" i="11"/>
  <c r="XFA1092" i="11"/>
  <c r="XFA1091" i="11"/>
  <c r="XFA1090" i="11"/>
  <c r="XFA1089" i="11"/>
  <c r="XFA1088" i="11"/>
  <c r="XFA1087" i="11"/>
  <c r="XFA1086" i="11"/>
  <c r="XFA1085" i="11"/>
  <c r="XFA1084" i="11"/>
  <c r="XFA1083" i="11"/>
  <c r="XFA1082" i="11"/>
  <c r="XFA1081" i="11"/>
  <c r="XFA1080" i="11"/>
  <c r="XFA1079" i="11"/>
  <c r="XFA1078" i="11"/>
  <c r="XFA1077" i="11"/>
  <c r="XFA1076" i="11"/>
  <c r="XFA1075" i="11"/>
  <c r="XFA1074" i="11"/>
  <c r="XFA1073" i="11"/>
  <c r="XFA1072" i="11"/>
  <c r="XFA1071" i="11"/>
  <c r="XFA1070" i="11"/>
  <c r="XFA1069" i="11"/>
  <c r="XFA1068" i="11"/>
  <c r="XFA1067" i="11"/>
  <c r="XFA1066" i="11"/>
  <c r="XFA1065" i="11"/>
  <c r="XFA1064" i="11"/>
  <c r="XFA1063" i="11"/>
  <c r="XFA1062" i="11"/>
  <c r="XFA1061" i="11"/>
  <c r="XFA1060" i="11"/>
  <c r="XFA1059" i="11"/>
  <c r="XFA1058" i="11"/>
  <c r="XFA1057" i="11"/>
  <c r="XFA1056" i="11"/>
  <c r="XFA1055" i="11"/>
  <c r="XFA1054" i="11"/>
  <c r="XFA1053" i="11"/>
  <c r="XFA1052" i="11"/>
  <c r="XFA1051" i="11"/>
  <c r="XFA1050" i="11"/>
  <c r="XFA1049" i="11"/>
  <c r="XFA1048" i="11"/>
  <c r="XFA1047" i="11"/>
  <c r="XFA1046" i="11"/>
  <c r="XFA1045" i="11"/>
  <c r="XFA1044" i="11"/>
  <c r="XFA1043" i="11"/>
  <c r="XFA1042" i="11"/>
  <c r="XFA1041" i="11"/>
  <c r="XFA1040" i="11"/>
  <c r="XFA1039" i="11"/>
  <c r="XFA1038" i="11"/>
  <c r="XFA1037" i="11"/>
  <c r="XFA1036" i="11"/>
  <c r="XFA1035" i="11"/>
  <c r="XFA1034" i="11"/>
  <c r="XFA1033" i="11"/>
  <c r="XFA1032" i="11"/>
  <c r="XFA1031" i="11"/>
  <c r="XFA1030" i="11"/>
  <c r="XFA1029" i="11"/>
  <c r="XFA1028" i="11"/>
  <c r="XFA1027" i="11"/>
  <c r="XFA1026" i="11"/>
  <c r="XFA1025" i="11"/>
  <c r="XFA1024" i="11"/>
  <c r="XFA1023" i="11"/>
  <c r="XFA1022" i="11"/>
  <c r="XFA1021" i="11"/>
  <c r="XFA1020" i="11"/>
  <c r="XFA1019" i="11"/>
  <c r="XFA1018" i="11"/>
  <c r="XFA1017" i="11"/>
  <c r="XFA1016" i="11"/>
  <c r="XFA1015" i="11"/>
  <c r="XFA1014" i="11"/>
  <c r="XFA1013" i="11"/>
  <c r="XFA1012" i="11"/>
  <c r="XFA1011" i="11"/>
  <c r="XFA1010" i="11"/>
  <c r="XFA1009" i="11"/>
  <c r="XFA1008" i="11"/>
  <c r="XFA1007" i="11"/>
  <c r="XFA1006" i="11"/>
  <c r="XFA1005" i="11"/>
  <c r="XFA1004" i="11"/>
  <c r="XFA1003" i="11"/>
  <c r="XFA1002" i="11"/>
  <c r="XFA1001" i="11"/>
  <c r="XFA1000" i="11"/>
  <c r="XFA999" i="11"/>
  <c r="XFA998" i="11"/>
  <c r="XFA997" i="11"/>
  <c r="XFA996" i="11"/>
  <c r="XFA995" i="11"/>
  <c r="XFA994" i="11"/>
  <c r="XFA993" i="11"/>
  <c r="XFA992" i="11"/>
  <c r="XFA991" i="11"/>
  <c r="XFA990" i="11"/>
  <c r="XFA989" i="11"/>
  <c r="XFA988" i="11"/>
  <c r="XFA987" i="11"/>
  <c r="XFA986" i="11"/>
  <c r="XFA985" i="11"/>
  <c r="XFA984" i="11"/>
  <c r="XFA983" i="11"/>
  <c r="XFA982" i="11"/>
  <c r="XFA981" i="11"/>
  <c r="XFA980" i="11"/>
  <c r="XFA979" i="11"/>
  <c r="XFA978" i="11"/>
  <c r="XFA977" i="11"/>
  <c r="XFA976" i="11"/>
  <c r="XFA975" i="11"/>
  <c r="XFA974" i="11"/>
  <c r="XFA973" i="11"/>
  <c r="XFA972" i="11"/>
  <c r="XFA971" i="11"/>
  <c r="XFA970" i="11"/>
  <c r="XFA969" i="11"/>
  <c r="XFA968" i="11"/>
  <c r="XFA967" i="11"/>
  <c r="XFA966" i="11"/>
  <c r="XFA965" i="11"/>
  <c r="XFA964" i="11"/>
  <c r="XFA963" i="11"/>
  <c r="XFA962" i="11"/>
  <c r="XFA961" i="11"/>
  <c r="XFA960" i="11"/>
  <c r="XFA959" i="11"/>
  <c r="XFA958" i="11"/>
  <c r="XFA957" i="11"/>
  <c r="XFA956" i="11"/>
  <c r="XFA955" i="11"/>
  <c r="XFA954" i="11"/>
  <c r="XFA953" i="11"/>
  <c r="XFA952" i="11"/>
  <c r="XFA951" i="11"/>
  <c r="XFA950" i="11"/>
  <c r="XFA949" i="11"/>
  <c r="XFA948" i="11"/>
  <c r="XFA947" i="11"/>
  <c r="XFA946" i="11"/>
  <c r="XFA945" i="11"/>
  <c r="XFA944" i="11"/>
  <c r="XFA943" i="11"/>
  <c r="XFA942" i="11"/>
  <c r="XFA941" i="11"/>
  <c r="XFA940" i="11"/>
  <c r="XFA939" i="11"/>
  <c r="XFA938" i="11"/>
  <c r="XFA937" i="11"/>
  <c r="XFA936" i="11"/>
  <c r="XFA935" i="11"/>
  <c r="XFA934" i="11"/>
  <c r="XFA933" i="11"/>
  <c r="XFA932" i="11"/>
  <c r="XFA931" i="11"/>
  <c r="XFA930" i="11"/>
  <c r="XFA929" i="11"/>
  <c r="XFA928" i="11"/>
  <c r="XFA927" i="11"/>
  <c r="XFA926" i="11"/>
  <c r="XFA925" i="11"/>
  <c r="XFA924" i="11"/>
  <c r="XFA923" i="11"/>
  <c r="XFA922" i="11"/>
  <c r="XFA921" i="11"/>
  <c r="XFA920" i="11"/>
  <c r="XFA919" i="11"/>
  <c r="XFA918" i="11"/>
  <c r="XFA917" i="11"/>
  <c r="XFA916" i="11"/>
  <c r="XFA915" i="11"/>
  <c r="XFA914" i="11"/>
  <c r="XFA913" i="11"/>
  <c r="XFA912" i="11"/>
  <c r="XFA911" i="11"/>
  <c r="XFA910" i="11"/>
  <c r="XFA909" i="11"/>
  <c r="XFA908" i="11"/>
  <c r="XFA907" i="11"/>
  <c r="XFA906" i="11"/>
  <c r="XFA905" i="11"/>
  <c r="XFA904" i="11"/>
  <c r="XFA903" i="11"/>
  <c r="XFA902" i="11"/>
  <c r="XFA901" i="11"/>
  <c r="XFA900" i="11"/>
  <c r="XFA899" i="11"/>
  <c r="XFA898" i="11"/>
  <c r="XFA897" i="11"/>
  <c r="XFA896" i="11"/>
  <c r="XFA895" i="11"/>
  <c r="XFA894" i="11"/>
  <c r="XFA893" i="11"/>
  <c r="XFA892" i="11"/>
  <c r="XFA891" i="11"/>
  <c r="XFA890" i="11"/>
  <c r="XFA889" i="11"/>
  <c r="XFA888" i="11"/>
  <c r="XFA887" i="11"/>
  <c r="XFA886" i="11"/>
  <c r="XFA885" i="11"/>
  <c r="XFA884" i="11"/>
  <c r="XFA883" i="11"/>
  <c r="XFA882" i="11"/>
  <c r="XFA881" i="11"/>
  <c r="XFA880" i="11"/>
  <c r="XFA879" i="11"/>
  <c r="XFA878" i="11"/>
  <c r="XFA877" i="11"/>
  <c r="XFA876" i="11"/>
  <c r="XFA875" i="11"/>
  <c r="XFA874" i="11"/>
  <c r="XFA873" i="11"/>
  <c r="XFA872" i="11"/>
  <c r="XFA871" i="11"/>
  <c r="XFA870" i="11"/>
  <c r="XFA869" i="11"/>
  <c r="XFA868" i="11"/>
  <c r="XFA867" i="11"/>
  <c r="XFA866" i="11"/>
  <c r="XFA865" i="11"/>
  <c r="XFA864" i="11"/>
  <c r="XFA863" i="11"/>
  <c r="XFA862" i="11"/>
  <c r="XFA861" i="11"/>
  <c r="XFA860" i="11"/>
  <c r="XFA859" i="11"/>
  <c r="XFA858" i="11"/>
  <c r="XFA857" i="11"/>
  <c r="XFA856" i="11"/>
  <c r="XFA855" i="11"/>
  <c r="XFA854" i="11"/>
  <c r="XFA853" i="11"/>
  <c r="XFA852" i="11"/>
  <c r="XFA851" i="11"/>
  <c r="XFA850" i="11"/>
  <c r="XFA849" i="11"/>
  <c r="XFA848" i="11"/>
  <c r="XFA847" i="11"/>
  <c r="XFA846" i="11"/>
  <c r="XFA845" i="11"/>
  <c r="XFA844" i="11"/>
  <c r="XFA843" i="11"/>
  <c r="XFA842" i="11"/>
  <c r="XFA841" i="11"/>
  <c r="XFA840" i="11"/>
  <c r="XFA839" i="11"/>
  <c r="XFA838" i="11"/>
  <c r="XFA837" i="11"/>
  <c r="XFA836" i="11"/>
  <c r="XFA835" i="11"/>
  <c r="XFA834" i="11"/>
  <c r="XFA833" i="11"/>
  <c r="XFA832" i="11"/>
  <c r="XFA831" i="11"/>
  <c r="XFA830" i="11"/>
  <c r="XFA829" i="11"/>
  <c r="XFA828" i="11"/>
  <c r="XFA827" i="11"/>
  <c r="XFA826" i="11"/>
  <c r="XFA825" i="11"/>
  <c r="XFA824" i="11"/>
  <c r="XFA823" i="11"/>
  <c r="XFA822" i="11"/>
  <c r="XFA821" i="11"/>
  <c r="XFA820" i="11"/>
  <c r="XFA819" i="11"/>
  <c r="XFA818" i="11"/>
  <c r="XFA817" i="11"/>
  <c r="XFA816" i="11"/>
  <c r="XFA815" i="11"/>
  <c r="XFA814" i="11"/>
  <c r="XFA813" i="11"/>
  <c r="XFA812" i="11"/>
  <c r="XFA811" i="11"/>
  <c r="XFA810" i="11"/>
  <c r="XFA809" i="11"/>
  <c r="XFA808" i="11"/>
  <c r="XFA807" i="11"/>
  <c r="XFA806" i="11"/>
  <c r="XFA805" i="11"/>
  <c r="XFA804" i="11"/>
  <c r="XFA803" i="11"/>
  <c r="XFA802" i="11"/>
  <c r="XFA801" i="11"/>
  <c r="XFA800" i="11"/>
  <c r="XFA799" i="11"/>
  <c r="XFA798" i="11"/>
  <c r="XFA797" i="11"/>
  <c r="XFA796" i="11"/>
  <c r="XFA795" i="11"/>
  <c r="XFA794" i="11"/>
  <c r="XFA793" i="11"/>
  <c r="XFA792" i="11"/>
  <c r="XFA791" i="11"/>
  <c r="XFA790" i="11"/>
  <c r="XFA789" i="11"/>
  <c r="XFA788" i="11"/>
  <c r="XFA787" i="11"/>
  <c r="XFA786" i="11"/>
  <c r="XFA785" i="11"/>
  <c r="XFA784" i="11"/>
  <c r="XFA783" i="11"/>
  <c r="XFA782" i="11"/>
  <c r="XFA781" i="11"/>
  <c r="XFA780" i="11"/>
  <c r="XFA779" i="11"/>
  <c r="XFA778" i="11"/>
  <c r="XFA777" i="11"/>
  <c r="XFA776" i="11"/>
  <c r="XFA775" i="11"/>
  <c r="XFA774" i="11"/>
  <c r="XFA773" i="11"/>
  <c r="XFA772" i="11"/>
  <c r="XFA771" i="11"/>
  <c r="XFA770" i="11"/>
  <c r="XFA769" i="11"/>
  <c r="XFA768" i="11"/>
  <c r="XFA767" i="11"/>
  <c r="XFA766" i="11"/>
  <c r="XFA765" i="11"/>
  <c r="XFA764" i="11"/>
  <c r="XFA763" i="11"/>
  <c r="XFA762" i="11"/>
  <c r="XFA761" i="11"/>
  <c r="XFA760" i="11"/>
  <c r="XFA759" i="11"/>
  <c r="XFA758" i="11"/>
  <c r="XFA757" i="11"/>
  <c r="XFA756" i="11"/>
  <c r="XFA755" i="11"/>
  <c r="XFA754" i="11"/>
  <c r="XFA753" i="11"/>
  <c r="XFA752" i="11"/>
  <c r="XFA751" i="11"/>
  <c r="XFA750" i="11"/>
  <c r="XFA749" i="11"/>
  <c r="XFA748" i="11"/>
  <c r="XFA747" i="11"/>
  <c r="XFA746" i="11"/>
  <c r="XFA745" i="11"/>
  <c r="XFA744" i="11"/>
  <c r="XFA743" i="11"/>
  <c r="XFA742" i="11"/>
  <c r="XFA741" i="11"/>
  <c r="XFA740" i="11"/>
  <c r="XFA739" i="11"/>
  <c r="XFA738" i="11"/>
  <c r="XFA737" i="11"/>
  <c r="XFA736" i="11"/>
  <c r="XFA735" i="11"/>
  <c r="XFA734" i="11"/>
  <c r="XFA733" i="11"/>
  <c r="XFA732" i="11"/>
  <c r="XFA731" i="11"/>
  <c r="XFA730" i="11"/>
  <c r="XFA729" i="11"/>
  <c r="XFA728" i="11"/>
  <c r="XFA727" i="11"/>
  <c r="XFA726" i="11"/>
  <c r="XFA725" i="11"/>
  <c r="XFA724" i="11"/>
  <c r="XFA723" i="11"/>
  <c r="XFA722" i="11"/>
  <c r="XFA721" i="11"/>
  <c r="XFA720" i="11"/>
  <c r="XFA719" i="11"/>
  <c r="XFA718" i="11"/>
  <c r="XFA717" i="11"/>
  <c r="XFA716" i="11"/>
  <c r="XFA715" i="11"/>
  <c r="XFA714" i="11"/>
  <c r="XFA713" i="11"/>
  <c r="XFA712" i="11"/>
  <c r="XFA711" i="11"/>
  <c r="XFA710" i="11"/>
  <c r="XFA709" i="11"/>
  <c r="XFA708" i="11"/>
  <c r="XFA707" i="11"/>
  <c r="XFA706" i="11"/>
  <c r="XFA705" i="11"/>
  <c r="XFA704" i="11"/>
  <c r="XFA703" i="11"/>
  <c r="XFA702" i="11"/>
  <c r="XFA701" i="11"/>
  <c r="XFA700" i="11"/>
  <c r="XFA699" i="11"/>
  <c r="XFA698" i="11"/>
  <c r="XFA697" i="11"/>
  <c r="XFA696" i="11"/>
  <c r="XFA695" i="11"/>
  <c r="XFA694" i="11"/>
  <c r="XFA693" i="11"/>
  <c r="XFA692" i="11"/>
  <c r="XFA691" i="11"/>
  <c r="XFA690" i="11"/>
  <c r="XFA689" i="11"/>
  <c r="XFA688" i="11"/>
  <c r="XFA687" i="11"/>
  <c r="XFA686" i="11"/>
  <c r="XFA685" i="11"/>
  <c r="XFA684" i="11"/>
  <c r="XFA683" i="11"/>
  <c r="XFA682" i="11"/>
  <c r="XFA681" i="11"/>
  <c r="XFA680" i="11"/>
  <c r="XFA679" i="11"/>
  <c r="XFA678" i="11"/>
  <c r="XFA677" i="11"/>
  <c r="XFA676" i="11"/>
  <c r="XFA675" i="11"/>
  <c r="XFA674" i="11"/>
  <c r="XFA673" i="11"/>
  <c r="XFA672" i="11"/>
  <c r="XFA671" i="11"/>
  <c r="XFA670" i="11"/>
  <c r="XFA669" i="11"/>
  <c r="XFA668" i="11"/>
  <c r="XFA667" i="11"/>
  <c r="XFA666" i="11"/>
  <c r="XFA665" i="11"/>
  <c r="XFA664" i="11"/>
  <c r="XFA663" i="11"/>
  <c r="XFA662" i="11"/>
  <c r="XFA661" i="11"/>
  <c r="XFA660" i="11"/>
  <c r="XFA659" i="11"/>
  <c r="XFA658" i="11"/>
  <c r="XFA657" i="11"/>
  <c r="XFA656" i="11"/>
  <c r="XFA655" i="11"/>
  <c r="XFA654" i="11"/>
  <c r="XFA653" i="11"/>
  <c r="XFA652" i="11"/>
  <c r="XFA651" i="11"/>
  <c r="XFA650" i="11"/>
  <c r="XFA649" i="11"/>
  <c r="XFA648" i="11"/>
  <c r="XFA647" i="11"/>
  <c r="XFA646" i="11"/>
  <c r="XFA645" i="11"/>
  <c r="XFA644" i="11"/>
  <c r="XFA643" i="11"/>
  <c r="XFA642" i="11"/>
  <c r="XFA641" i="11"/>
  <c r="XFA640" i="11"/>
  <c r="XFA639" i="11"/>
  <c r="XFA638" i="11"/>
  <c r="XFA637" i="11"/>
  <c r="XFA636" i="11"/>
  <c r="XFA635" i="11"/>
  <c r="XFA634" i="11"/>
  <c r="XFA633" i="11"/>
  <c r="XFA632" i="11"/>
  <c r="XFA631" i="11"/>
  <c r="XFA630" i="11"/>
  <c r="XFA629" i="11"/>
  <c r="XFA628" i="11"/>
  <c r="XFA627" i="11"/>
  <c r="XFA626" i="11"/>
  <c r="XFA625" i="11"/>
  <c r="XFA624" i="11"/>
  <c r="XFA623" i="11"/>
  <c r="XFA622" i="11"/>
  <c r="XFA621" i="11"/>
  <c r="XFA620" i="11"/>
  <c r="XFA619" i="11"/>
  <c r="XFA618" i="11"/>
  <c r="XFA617" i="11"/>
  <c r="XFA616" i="11"/>
  <c r="XFA615" i="11"/>
  <c r="XFA614" i="11"/>
  <c r="XFA613" i="11"/>
  <c r="XFA612" i="11"/>
  <c r="XFA611" i="11"/>
  <c r="XFA610" i="11"/>
  <c r="XFA609" i="11"/>
  <c r="XFA608" i="11"/>
  <c r="XFA607" i="11"/>
  <c r="XFA606" i="11"/>
  <c r="XFA605" i="11"/>
  <c r="XFA604" i="11"/>
  <c r="XFA603" i="11"/>
  <c r="XFA602" i="11"/>
  <c r="XFA601" i="11"/>
  <c r="XFA600" i="11"/>
  <c r="XFA599" i="11"/>
  <c r="XFA598" i="11"/>
  <c r="XFA597" i="11"/>
  <c r="XFA596" i="11"/>
  <c r="XFA595" i="11"/>
  <c r="XFA594" i="11"/>
  <c r="XFA593" i="11"/>
  <c r="XFA592" i="11"/>
  <c r="XFA591" i="11"/>
  <c r="XFA590" i="11"/>
  <c r="XFA589" i="11"/>
  <c r="XFA588" i="11"/>
  <c r="XFA587" i="11"/>
  <c r="XFA586" i="11"/>
  <c r="XFA585" i="11"/>
  <c r="XFA584" i="11"/>
  <c r="XFA583" i="11"/>
  <c r="XFA582" i="11"/>
  <c r="XFA581" i="11"/>
  <c r="XFA580" i="11"/>
  <c r="XFA579" i="11"/>
  <c r="XFA578" i="11"/>
  <c r="XFA577" i="11"/>
  <c r="XFA576" i="11"/>
  <c r="XFA575" i="11"/>
  <c r="XFA574" i="11"/>
  <c r="XFA573" i="11"/>
  <c r="XFA572" i="11"/>
  <c r="XFA571" i="11"/>
  <c r="XFA570" i="11"/>
  <c r="XFA569" i="11"/>
  <c r="XFA568" i="11"/>
  <c r="XFA567" i="11"/>
  <c r="XFA566" i="11"/>
  <c r="XFA565" i="11"/>
  <c r="XFA564" i="11"/>
  <c r="XFA563" i="11"/>
  <c r="XFA562" i="11"/>
  <c r="XFA561" i="11"/>
  <c r="XFA560" i="11"/>
  <c r="XFA559" i="11"/>
  <c r="XFA558" i="11"/>
  <c r="XFA557" i="11"/>
  <c r="XFA556" i="11"/>
  <c r="XFA555" i="11"/>
  <c r="XFA554" i="11"/>
  <c r="XFA553" i="11"/>
  <c r="XFA552" i="11"/>
  <c r="XFA551" i="11"/>
  <c r="XFA550" i="11"/>
  <c r="XFA549" i="11"/>
  <c r="XFA548" i="11"/>
  <c r="XFA547" i="11"/>
  <c r="XFA546" i="11"/>
  <c r="XFA545" i="11"/>
  <c r="XFA544" i="11"/>
  <c r="XFA543" i="11"/>
  <c r="XFA542" i="11"/>
  <c r="XFA541" i="11"/>
  <c r="XFA540" i="11"/>
  <c r="XFA539" i="11"/>
  <c r="XFA538" i="11"/>
  <c r="XFA537" i="11"/>
  <c r="XFA536" i="11"/>
  <c r="XFA535" i="11"/>
  <c r="XFA534" i="11"/>
  <c r="XFA533" i="11"/>
  <c r="XFA532" i="11"/>
  <c r="XFA531" i="11"/>
  <c r="XFA530" i="11"/>
  <c r="XFA529" i="11"/>
  <c r="XFA528" i="11"/>
  <c r="XFA527" i="11"/>
  <c r="XFA526" i="11"/>
  <c r="XFA525" i="11"/>
  <c r="XFA524" i="11"/>
  <c r="XFA523" i="11"/>
  <c r="XFA522" i="11"/>
  <c r="XFA521" i="11"/>
  <c r="XFA520" i="11"/>
  <c r="XFA519" i="11"/>
  <c r="XFA518" i="11"/>
  <c r="XFA517" i="11"/>
  <c r="XFA516" i="11"/>
  <c r="XFA515" i="11"/>
  <c r="XFA514" i="11"/>
  <c r="XFA513" i="11"/>
  <c r="XFA512" i="11"/>
  <c r="XFA511" i="11"/>
  <c r="XFA510" i="11"/>
  <c r="XFA509" i="11"/>
  <c r="XFA508" i="11"/>
  <c r="XFA507" i="11"/>
  <c r="XFA506" i="11"/>
  <c r="XFA505" i="11"/>
  <c r="XFA504" i="11"/>
  <c r="XFA503" i="11"/>
  <c r="XFA502" i="11"/>
  <c r="XFA501" i="11"/>
  <c r="XFA500" i="11"/>
  <c r="XFA499" i="11"/>
  <c r="XFA498" i="11"/>
  <c r="XFA497" i="11"/>
  <c r="XFA496" i="11"/>
  <c r="XFA495" i="11"/>
  <c r="XFA494" i="11"/>
  <c r="XFA493" i="11"/>
  <c r="XFA492" i="11"/>
  <c r="XFA491" i="11"/>
  <c r="XFA490" i="11"/>
  <c r="XFA489" i="11"/>
  <c r="XFA488" i="11"/>
  <c r="XFA487" i="11"/>
  <c r="XFA486" i="11"/>
  <c r="XFA485" i="11"/>
  <c r="XFA484" i="11"/>
  <c r="XFA483" i="11"/>
  <c r="XFA482" i="11"/>
  <c r="XFA481" i="11"/>
  <c r="XFA480" i="11"/>
  <c r="XFA479" i="11"/>
  <c r="XFA478" i="11"/>
  <c r="XFA477" i="11"/>
  <c r="XFA476" i="11"/>
  <c r="XFA475" i="11"/>
  <c r="XFA474" i="11"/>
  <c r="XFA473" i="11"/>
  <c r="XFA472" i="11"/>
  <c r="XFA471" i="11"/>
  <c r="XFA470" i="11"/>
  <c r="XFA469" i="11"/>
  <c r="XFA468" i="11"/>
  <c r="XFA467" i="11"/>
  <c r="XFA466" i="11"/>
  <c r="XFA465" i="11"/>
  <c r="XFA464" i="11"/>
  <c r="XFA463" i="11"/>
  <c r="XFA462" i="11"/>
  <c r="XFA461" i="11"/>
  <c r="XFA460" i="11"/>
  <c r="XFA459" i="11"/>
  <c r="XFA458" i="11"/>
  <c r="XFA457" i="11"/>
  <c r="XFA456" i="11"/>
  <c r="XFA455" i="11"/>
  <c r="XFA454" i="11"/>
  <c r="XFA453" i="11"/>
  <c r="XFA452" i="11"/>
  <c r="XFA451" i="11"/>
  <c r="XFA450" i="11"/>
  <c r="XFA449" i="11"/>
  <c r="XFA448" i="11"/>
  <c r="XFA447" i="11"/>
  <c r="XFA446" i="11"/>
  <c r="XFA445" i="11"/>
  <c r="XFA444" i="11"/>
  <c r="XFA443" i="11"/>
  <c r="XFA442" i="11"/>
  <c r="XFA441" i="11"/>
  <c r="XFA440" i="11"/>
  <c r="XFA439" i="11"/>
  <c r="XFA438" i="11"/>
  <c r="XFA437" i="11"/>
  <c r="XFA436" i="11"/>
  <c r="XFA435" i="11"/>
  <c r="XFA434" i="11"/>
  <c r="XFA433" i="11"/>
  <c r="XFA432" i="11"/>
  <c r="XFA431" i="11"/>
  <c r="XFA430" i="11"/>
  <c r="XFA429" i="11"/>
  <c r="XFA428" i="11"/>
  <c r="XFA427" i="11"/>
  <c r="XFA426" i="11"/>
  <c r="XFA425" i="11"/>
  <c r="XFA424" i="11"/>
  <c r="XFA423" i="11"/>
  <c r="XFA422" i="11"/>
  <c r="XFA421" i="11"/>
  <c r="XFA420" i="11"/>
  <c r="XFA419" i="11"/>
  <c r="XFA418" i="11"/>
  <c r="XFA417" i="11"/>
  <c r="XFA416" i="11"/>
  <c r="XFA415" i="11"/>
  <c r="XFA414" i="11"/>
  <c r="XFA413" i="11"/>
  <c r="XFA412" i="11"/>
  <c r="XFA411" i="11"/>
  <c r="XFA410" i="11"/>
  <c r="XFA409" i="11"/>
  <c r="XFA408" i="11"/>
  <c r="XFA407" i="11"/>
  <c r="XFA406" i="11"/>
  <c r="XFA405" i="11"/>
  <c r="XFA404" i="11"/>
  <c r="XFA403" i="11"/>
  <c r="XFA402" i="11"/>
  <c r="XFA401" i="11"/>
  <c r="XFA400" i="11"/>
  <c r="XFA399" i="11"/>
  <c r="XFA398" i="11"/>
  <c r="XFA397" i="11"/>
  <c r="XFA396" i="11"/>
  <c r="XFA395" i="11"/>
  <c r="XFA394" i="11"/>
  <c r="XFA393" i="11"/>
  <c r="XFA392" i="11"/>
  <c r="XFA391" i="11"/>
  <c r="XFA390" i="11"/>
  <c r="XFA389" i="11"/>
  <c r="XFA388" i="11"/>
  <c r="XFA387" i="11"/>
  <c r="XFA386" i="11"/>
  <c r="XFA385" i="11"/>
  <c r="XFA384" i="11"/>
  <c r="XFA383" i="11"/>
  <c r="XFA382" i="11"/>
  <c r="XFA381" i="11"/>
  <c r="XFA380" i="11"/>
  <c r="XFA379" i="11"/>
  <c r="XFA378" i="11"/>
  <c r="XFA377" i="11"/>
  <c r="XFA376" i="11"/>
  <c r="XFA375" i="11"/>
  <c r="XFA374" i="11"/>
  <c r="XFA373" i="11"/>
  <c r="XFA372" i="11"/>
  <c r="XFA371" i="11"/>
  <c r="XFA370" i="11"/>
  <c r="XFA369" i="11"/>
  <c r="XFA368" i="11"/>
  <c r="XFA367" i="11"/>
  <c r="XFA366" i="11"/>
  <c r="XFA365" i="11"/>
  <c r="XFA364" i="11"/>
  <c r="XFA363" i="11"/>
  <c r="XFA362" i="11"/>
  <c r="XFA361" i="11"/>
  <c r="XFA360" i="11"/>
  <c r="XFA359" i="11"/>
  <c r="XFA358" i="11"/>
  <c r="XFA357" i="11"/>
  <c r="XFA356" i="11"/>
  <c r="XFA355" i="11"/>
  <c r="XFA354" i="11"/>
  <c r="XFA353" i="11"/>
  <c r="XFA352" i="11"/>
  <c r="XFA351" i="11"/>
  <c r="XFA350" i="11"/>
  <c r="XFA349" i="11"/>
  <c r="XFA348" i="11"/>
  <c r="XFA347" i="11"/>
  <c r="XFA346" i="11"/>
  <c r="XFA345" i="11"/>
  <c r="XFA344" i="11"/>
  <c r="XFA343" i="11"/>
  <c r="XFA342" i="11"/>
  <c r="XFA341" i="11"/>
  <c r="XFA340" i="11"/>
  <c r="XFA339" i="11"/>
  <c r="XFA338" i="11"/>
  <c r="XFA337" i="11"/>
  <c r="XFA336" i="11"/>
  <c r="XFA335" i="11"/>
  <c r="XFA334" i="11"/>
  <c r="XFA333" i="11"/>
  <c r="XFA332" i="11"/>
  <c r="XFA331" i="11"/>
  <c r="XFA330" i="11"/>
  <c r="XFA329" i="11"/>
  <c r="XFA328" i="11"/>
  <c r="XFA327" i="11"/>
  <c r="XFA326" i="11"/>
  <c r="XFA325" i="11"/>
  <c r="XFA324" i="11"/>
  <c r="XFA323" i="11"/>
  <c r="XFA322" i="11"/>
  <c r="XFA321" i="11"/>
  <c r="XFA320" i="11"/>
  <c r="XFA319" i="11"/>
  <c r="XFA318" i="11"/>
  <c r="XFA317" i="11"/>
  <c r="XFA316" i="11"/>
  <c r="XFA315" i="11"/>
  <c r="XFA314" i="11"/>
  <c r="XFA313" i="11"/>
  <c r="XFA312" i="11"/>
  <c r="XFA311" i="11"/>
  <c r="XFA310" i="11"/>
  <c r="XFA309" i="11"/>
  <c r="XFA308" i="11"/>
  <c r="XFA307" i="11"/>
  <c r="XFA306" i="11"/>
  <c r="XFA305" i="11"/>
  <c r="XFA304" i="11"/>
  <c r="XFA303" i="11"/>
  <c r="XFA302" i="11"/>
  <c r="XFA301" i="11"/>
  <c r="XFA300" i="11"/>
  <c r="XFA299" i="11"/>
  <c r="XFA298" i="11"/>
  <c r="XFA297" i="11"/>
  <c r="XFA296" i="11"/>
  <c r="XFA295" i="11"/>
  <c r="XFA294" i="11"/>
  <c r="XFA293" i="11"/>
  <c r="XFA292" i="11"/>
  <c r="XFA291" i="11"/>
  <c r="XFA290" i="11"/>
  <c r="XFA289" i="11"/>
  <c r="XFA288" i="11"/>
  <c r="XFA287" i="11"/>
  <c r="XFA286" i="11"/>
  <c r="XFA285" i="11"/>
  <c r="XFA284" i="11"/>
  <c r="XFA283" i="11"/>
  <c r="XFA282" i="11"/>
  <c r="XFA281" i="11"/>
  <c r="XFA280" i="11"/>
  <c r="XFA279" i="11"/>
  <c r="XFA278" i="11"/>
  <c r="XFA277" i="11"/>
  <c r="XFA276" i="11"/>
  <c r="XFA275" i="11"/>
  <c r="XFA274" i="11"/>
  <c r="XFA273" i="11"/>
  <c r="XFA272" i="11"/>
  <c r="XFA271" i="11"/>
  <c r="XFA270" i="11"/>
  <c r="XFA269" i="11"/>
  <c r="XFA268" i="11"/>
  <c r="XFA267" i="11"/>
  <c r="XFA266" i="11"/>
  <c r="XFA265" i="11"/>
  <c r="XFA264" i="11"/>
  <c r="XFA263" i="11"/>
  <c r="XFA262" i="11"/>
  <c r="XFA261" i="11"/>
  <c r="XFA260" i="11"/>
  <c r="XFA259" i="11"/>
  <c r="XFA258" i="11"/>
  <c r="XFA257" i="11"/>
  <c r="XFA256" i="11"/>
  <c r="XFA255" i="11"/>
  <c r="XFA254" i="11"/>
  <c r="XFA253" i="11"/>
  <c r="XFA252" i="11"/>
  <c r="XFA251" i="11"/>
  <c r="XFA250" i="11"/>
  <c r="XFA249" i="11"/>
  <c r="XFA248" i="11"/>
  <c r="XFA247" i="11"/>
  <c r="XFA246" i="11"/>
  <c r="XFA245" i="11"/>
  <c r="XFA244" i="11"/>
  <c r="XFA243" i="11"/>
  <c r="XFA242" i="11"/>
  <c r="XFA241" i="11"/>
  <c r="XFA240" i="11"/>
  <c r="XFA239" i="11"/>
  <c r="XFA238" i="11"/>
  <c r="XFA237" i="11"/>
  <c r="XFA236" i="11"/>
  <c r="XFA235" i="11"/>
  <c r="XFA234" i="11"/>
  <c r="XFA233" i="11"/>
  <c r="XFA232" i="11"/>
  <c r="XFA231" i="11"/>
  <c r="XFA230" i="11"/>
  <c r="XFA229" i="11"/>
  <c r="XFA228" i="11"/>
  <c r="XFA227" i="11"/>
  <c r="XFA226" i="11"/>
  <c r="XFA225" i="11"/>
  <c r="XFA224" i="11"/>
  <c r="XFA223" i="11"/>
  <c r="XFA222" i="11"/>
  <c r="XFA221" i="11"/>
  <c r="XFA220" i="11"/>
  <c r="XFA219" i="11"/>
  <c r="XFA218" i="11"/>
  <c r="XFA217" i="11"/>
  <c r="XFA216" i="11"/>
  <c r="XFA215" i="11"/>
  <c r="XFA214" i="11"/>
  <c r="XFA213" i="11"/>
  <c r="XFA212" i="11"/>
  <c r="XFA211" i="11"/>
  <c r="XFA210" i="11"/>
  <c r="XFA209" i="11"/>
  <c r="XFA208" i="11"/>
  <c r="XFA207" i="11"/>
  <c r="XFA206" i="11"/>
  <c r="XFA205" i="11"/>
  <c r="XFA204" i="11"/>
  <c r="XFA203" i="11"/>
  <c r="XFA202" i="11"/>
  <c r="XFA201" i="11"/>
  <c r="XFA200" i="11"/>
  <c r="XFA199" i="11"/>
  <c r="XFA198" i="11"/>
  <c r="XFA197" i="11"/>
  <c r="XFA196" i="11"/>
  <c r="XFA195" i="11"/>
  <c r="XFA194" i="11"/>
  <c r="XFA193" i="11"/>
  <c r="XFA192" i="11"/>
  <c r="XFA191" i="11"/>
  <c r="XFA190" i="11"/>
  <c r="XFA189" i="11"/>
  <c r="XFA188" i="11"/>
  <c r="XFA187" i="11"/>
  <c r="XFA186" i="11"/>
  <c r="XFA185" i="11"/>
  <c r="XFA184" i="11"/>
  <c r="XFA183" i="11"/>
  <c r="XFA182" i="11"/>
  <c r="XFA181" i="11"/>
  <c r="XFA180" i="11"/>
  <c r="XFA179" i="11"/>
  <c r="XFA178" i="11"/>
  <c r="XFA177" i="11"/>
  <c r="XFA176" i="11"/>
  <c r="XFA175" i="11"/>
  <c r="XFA174" i="11"/>
  <c r="XFA173" i="11"/>
  <c r="XFA172" i="11"/>
  <c r="XFA171" i="11"/>
  <c r="XFA170" i="11"/>
  <c r="XFA169" i="11"/>
  <c r="XFA168" i="11"/>
  <c r="XFA167" i="11"/>
  <c r="XFA166" i="11"/>
  <c r="XFA165" i="11"/>
  <c r="XFA164" i="11"/>
  <c r="XFA163" i="11"/>
  <c r="XFA162" i="11"/>
  <c r="XFA161" i="11"/>
  <c r="XFA160" i="11"/>
  <c r="XFA159" i="11"/>
  <c r="XFA158" i="11"/>
  <c r="XFA157" i="11"/>
  <c r="XFA156" i="11"/>
  <c r="XFA155" i="11"/>
  <c r="XFA154" i="11"/>
  <c r="XFA153" i="11"/>
  <c r="XFA152" i="11"/>
  <c r="XFA151" i="11"/>
  <c r="XFA150" i="11"/>
  <c r="XFA149" i="11"/>
  <c r="XFA148" i="11"/>
  <c r="XFA147" i="11"/>
  <c r="XFA146" i="11"/>
  <c r="XFA145" i="11"/>
  <c r="XFA144" i="11"/>
  <c r="XFA143" i="11"/>
  <c r="XFA142" i="11"/>
  <c r="XFA141" i="11"/>
  <c r="XFA140" i="11"/>
  <c r="XFA139" i="11"/>
  <c r="XFA138" i="11"/>
  <c r="XFA137" i="11"/>
  <c r="XFA136" i="11"/>
  <c r="XFA135" i="11"/>
  <c r="XFA134" i="11"/>
  <c r="XFA133" i="11"/>
  <c r="XFA132" i="11"/>
  <c r="XFA131" i="11"/>
  <c r="XFA130" i="11"/>
  <c r="XFA129" i="11"/>
  <c r="XFA128" i="11"/>
  <c r="XFA127" i="11"/>
  <c r="XFA126" i="11"/>
  <c r="XFA125" i="11"/>
  <c r="XFA124" i="11"/>
  <c r="XFA123" i="11"/>
  <c r="XFA122" i="11"/>
  <c r="XFA121" i="11"/>
  <c r="XFA120" i="11"/>
  <c r="XFA119" i="11"/>
  <c r="XFA118" i="11"/>
  <c r="XFA117" i="11"/>
  <c r="XFA116" i="11"/>
  <c r="XFA115" i="11"/>
  <c r="XFA114" i="11"/>
  <c r="XFA113" i="11"/>
  <c r="XFA112" i="11"/>
  <c r="XFA111" i="11"/>
  <c r="XFA110" i="11"/>
  <c r="XFA109" i="11"/>
  <c r="XFA108" i="11"/>
  <c r="XFA107" i="11"/>
  <c r="XFA106" i="11"/>
  <c r="XFA105" i="11"/>
  <c r="XFA104" i="11"/>
  <c r="XFA103" i="11"/>
  <c r="XFA102" i="11"/>
  <c r="XFA101" i="11"/>
  <c r="XFA100" i="11"/>
  <c r="XFA99" i="11"/>
  <c r="XFA98" i="11"/>
  <c r="XFA97" i="11"/>
  <c r="XFA96" i="11"/>
  <c r="XFA95" i="11"/>
  <c r="XFA94" i="11"/>
  <c r="XFA93" i="11"/>
  <c r="XFA92" i="11"/>
  <c r="XFA91" i="11"/>
  <c r="XFA90" i="11"/>
  <c r="XFA89" i="11"/>
  <c r="XFA88" i="11"/>
  <c r="XFA87" i="11"/>
  <c r="XFA86" i="11"/>
  <c r="XFA85" i="11"/>
  <c r="XFA84" i="11"/>
  <c r="XFA83" i="11"/>
  <c r="XFA82" i="11"/>
  <c r="XFA81" i="11"/>
  <c r="XFA80" i="11"/>
  <c r="XFA79" i="11"/>
  <c r="XFA78" i="11"/>
  <c r="XFA77" i="11"/>
  <c r="XFA76" i="11"/>
  <c r="XFA75" i="11"/>
  <c r="XFA74" i="11"/>
  <c r="XFA73" i="11"/>
  <c r="XFA72" i="11"/>
  <c r="XFA71" i="11"/>
  <c r="XFA70" i="11"/>
  <c r="XFA69" i="11"/>
  <c r="XFA68" i="11"/>
  <c r="XFA67" i="11"/>
  <c r="XFA66" i="11"/>
  <c r="XFA65" i="11"/>
  <c r="XFA64" i="11"/>
  <c r="XFA63" i="11"/>
  <c r="XFA62" i="11"/>
  <c r="XFA61" i="11"/>
  <c r="XFA60" i="11"/>
  <c r="XFA59" i="11"/>
  <c r="XFA58" i="11"/>
  <c r="XFA57" i="11"/>
  <c r="XFA56" i="11"/>
  <c r="XFA55" i="11"/>
  <c r="XFA54" i="11"/>
  <c r="XFA53" i="11"/>
  <c r="XFA52" i="11"/>
  <c r="XFA51" i="11"/>
  <c r="XFA50" i="11"/>
  <c r="XFA49" i="11"/>
  <c r="XFA48" i="11"/>
  <c r="XFA47" i="11"/>
  <c r="XFA46" i="11"/>
  <c r="XFA45" i="11"/>
  <c r="XFA44" i="11"/>
  <c r="XFA43" i="11"/>
  <c r="XFA42" i="11"/>
  <c r="XFA41" i="11"/>
  <c r="XFA40" i="11"/>
  <c r="XFA39" i="11"/>
  <c r="XFA38" i="11"/>
  <c r="XFA37" i="11"/>
  <c r="XFA36" i="11"/>
  <c r="XFA35" i="11"/>
  <c r="XFA34" i="11"/>
  <c r="XFA33" i="11"/>
  <c r="XFA32" i="11"/>
  <c r="XFA31" i="11"/>
  <c r="XFA30" i="11"/>
  <c r="XFA29" i="11"/>
  <c r="XFA28" i="11"/>
  <c r="XFA27" i="11"/>
  <c r="XFA26" i="11"/>
  <c r="XFA25" i="11"/>
  <c r="XFA24" i="11"/>
  <c r="XFA23" i="11"/>
  <c r="XFA22" i="11"/>
  <c r="XFA21" i="11"/>
  <c r="XFA20" i="11"/>
  <c r="XFA19" i="11"/>
  <c r="XFA18" i="11"/>
  <c r="XFA17" i="11"/>
  <c r="XFB2500" i="11"/>
  <c r="XFB2499" i="11"/>
  <c r="XFB2498" i="11"/>
  <c r="XFB2497" i="11"/>
  <c r="XFB2496" i="11"/>
  <c r="XFB2495" i="11"/>
  <c r="XFB2494" i="11"/>
  <c r="XFB2493" i="11"/>
  <c r="XFB2492" i="11"/>
  <c r="XFB2491" i="11"/>
  <c r="XFB2490" i="11"/>
  <c r="XFB2489" i="11"/>
  <c r="XFB2488" i="11"/>
  <c r="XFB2487" i="11"/>
  <c r="XFB2486" i="11"/>
  <c r="XFB2485" i="11"/>
  <c r="XFB2484" i="11"/>
  <c r="XFB2483" i="11"/>
  <c r="XFB2482" i="11"/>
  <c r="XFB2481" i="11"/>
  <c r="XFB2480" i="11"/>
  <c r="XFB2479" i="11"/>
  <c r="XFB2478" i="11"/>
  <c r="XFB2477" i="11"/>
  <c r="XFB2476" i="11"/>
  <c r="XFB2475" i="11"/>
  <c r="XFB2474" i="11"/>
  <c r="XFB2473" i="11"/>
  <c r="XFB2472" i="11"/>
  <c r="XFB2471" i="11"/>
  <c r="XFB2470" i="11"/>
  <c r="XFB2469" i="11"/>
  <c r="XFB2468" i="11"/>
  <c r="XFB2467" i="11"/>
  <c r="XFB2466" i="11"/>
  <c r="XFB2465" i="11"/>
  <c r="XFB2464" i="11"/>
  <c r="XFB2463" i="11"/>
  <c r="XFB2462" i="11"/>
  <c r="XFB2461" i="11"/>
  <c r="XFB2460" i="11"/>
  <c r="XFB2459" i="11"/>
  <c r="XFB2458" i="11"/>
  <c r="XFB2457" i="11"/>
  <c r="XFB2456" i="11"/>
  <c r="XFB2455" i="11"/>
  <c r="XFB2454" i="11"/>
  <c r="XFB2453" i="11"/>
  <c r="XFB2452" i="11"/>
  <c r="XFB2451" i="11"/>
  <c r="XFB2450" i="11"/>
  <c r="XFB2449" i="11"/>
  <c r="XFB2448" i="11"/>
  <c r="XFB2447" i="11"/>
  <c r="XFB2446" i="11"/>
  <c r="XFB2445" i="11"/>
  <c r="XFB2444" i="11"/>
  <c r="XFB2443" i="11"/>
  <c r="XFB2442" i="11"/>
  <c r="XFB2441" i="11"/>
  <c r="XFB2440" i="11"/>
  <c r="XFB2439" i="11"/>
  <c r="XFB2438" i="11"/>
  <c r="XFB2437" i="11"/>
  <c r="XFB2436" i="11"/>
  <c r="XFB2435" i="11"/>
  <c r="XFB2434" i="11"/>
  <c r="XFB2433" i="11"/>
  <c r="XFB2432" i="11"/>
  <c r="XFB2431" i="11"/>
  <c r="XFB2430" i="11"/>
  <c r="XFB2429" i="11"/>
  <c r="XFB2428" i="11"/>
  <c r="XFB2427" i="11"/>
  <c r="XFB2426" i="11"/>
  <c r="XFB2425" i="11"/>
  <c r="XFB2424" i="11"/>
  <c r="XFB2423" i="11"/>
  <c r="XFB2422" i="11"/>
  <c r="XFB2421" i="11"/>
  <c r="XFB2420" i="11"/>
  <c r="XFB2419" i="11"/>
  <c r="XFB2418" i="11"/>
  <c r="XFB2417" i="11"/>
  <c r="XFB2416" i="11"/>
  <c r="XFB2415" i="11"/>
  <c r="XFB2414" i="11"/>
  <c r="XFB2413" i="11"/>
  <c r="XFB2412" i="11"/>
  <c r="XFB2411" i="11"/>
  <c r="XFB2410" i="11"/>
  <c r="XFB2409" i="11"/>
  <c r="XFB2408" i="11"/>
  <c r="XFB2407" i="11"/>
  <c r="XFB2406" i="11"/>
  <c r="XFB2405" i="11"/>
  <c r="XFB2404" i="11"/>
  <c r="XFB2403" i="11"/>
  <c r="XFB2402" i="11"/>
  <c r="XFB2401" i="11"/>
  <c r="XFB2400" i="11"/>
  <c r="XFB2399" i="11"/>
  <c r="XFB2398" i="11"/>
  <c r="XFB2397" i="11"/>
  <c r="XFB2396" i="11"/>
  <c r="XFB2395" i="11"/>
  <c r="XFB2394" i="11"/>
  <c r="XFB2393" i="11"/>
  <c r="XFB2392" i="11"/>
  <c r="XFB2391" i="11"/>
  <c r="XFB2390" i="11"/>
  <c r="XFB2389" i="11"/>
  <c r="XFB2388" i="11"/>
  <c r="XFB2387" i="11"/>
  <c r="XFB2386" i="11"/>
  <c r="XFB2385" i="11"/>
  <c r="XFB2384" i="11"/>
  <c r="XFB2383" i="11"/>
  <c r="XFB2382" i="11"/>
  <c r="XFB2381" i="11"/>
  <c r="XFB2380" i="11"/>
  <c r="XFB2379" i="11"/>
  <c r="XFB2378" i="11"/>
  <c r="XFB2377" i="11"/>
  <c r="XFB2376" i="11"/>
  <c r="XFB2375" i="11"/>
  <c r="XFB2374" i="11"/>
  <c r="XFB2373" i="11"/>
  <c r="XFB2372" i="11"/>
  <c r="XFB2371" i="11"/>
  <c r="XFB2370" i="11"/>
  <c r="XFB2369" i="11"/>
  <c r="XFB2368" i="11"/>
  <c r="XFB2367" i="11"/>
  <c r="XFB2366" i="11"/>
  <c r="XFB2365" i="11"/>
  <c r="XFB2364" i="11"/>
  <c r="XFB2363" i="11"/>
  <c r="XFB2362" i="11"/>
  <c r="XFB2361" i="11"/>
  <c r="XFB2360" i="11"/>
  <c r="XFB2359" i="11"/>
  <c r="XFB2358" i="11"/>
  <c r="XFB2357" i="11"/>
  <c r="XFB2356" i="11"/>
  <c r="XFB2355" i="11"/>
  <c r="XFB2354" i="11"/>
  <c r="XFB2353" i="11"/>
  <c r="XFB2352" i="11"/>
  <c r="XFB2351" i="11"/>
  <c r="XFB2350" i="11"/>
  <c r="XFB2349" i="11"/>
  <c r="XFB2348" i="11"/>
  <c r="XFB2347" i="11"/>
  <c r="XFB2346" i="11"/>
  <c r="XFB2345" i="11"/>
  <c r="XFB2344" i="11"/>
  <c r="XFB2343" i="11"/>
  <c r="XFB2342" i="11"/>
  <c r="XFB2341" i="11"/>
  <c r="XFB2340" i="11"/>
  <c r="XFB2339" i="11"/>
  <c r="XFB2338" i="11"/>
  <c r="XFB2337" i="11"/>
  <c r="XFB2336" i="11"/>
  <c r="XFB2335" i="11"/>
  <c r="XFB2334" i="11"/>
  <c r="XFB2333" i="11"/>
  <c r="XFB2332" i="11"/>
  <c r="XFB2331" i="11"/>
  <c r="XFB2330" i="11"/>
  <c r="XFB2329" i="11"/>
  <c r="XFB2328" i="11"/>
  <c r="XFB2327" i="11"/>
  <c r="XFB2326" i="11"/>
  <c r="XFB2325" i="11"/>
  <c r="XFB2324" i="11"/>
  <c r="XFB2323" i="11"/>
  <c r="XFB2322" i="11"/>
  <c r="XFB2321" i="11"/>
  <c r="XFB2320" i="11"/>
  <c r="XFB2319" i="11"/>
  <c r="XFB2318" i="11"/>
  <c r="XFB2317" i="11"/>
  <c r="XFB2316" i="11"/>
  <c r="XFB2315" i="11"/>
  <c r="XFB2314" i="11"/>
  <c r="XFB2313" i="11"/>
  <c r="XFB2312" i="11"/>
  <c r="XFB2311" i="11"/>
  <c r="XFB2310" i="11"/>
  <c r="XFB2309" i="11"/>
  <c r="XFB2308" i="11"/>
  <c r="XFB2307" i="11"/>
  <c r="XFB2306" i="11"/>
  <c r="XFB2305" i="11"/>
  <c r="XFB2304" i="11"/>
  <c r="XFB2303" i="11"/>
  <c r="XFB2302" i="11"/>
  <c r="XFB2301" i="11"/>
  <c r="XFB2300" i="11"/>
  <c r="XFB2299" i="11"/>
  <c r="XFB2298" i="11"/>
  <c r="XFB2297" i="11"/>
  <c r="XFB2296" i="11"/>
  <c r="XFB2295" i="11"/>
  <c r="XFB2294" i="11"/>
  <c r="XFB2293" i="11"/>
  <c r="XFB2292" i="11"/>
  <c r="XFB2291" i="11"/>
  <c r="XFB2290" i="11"/>
  <c r="XFB2289" i="11"/>
  <c r="XFB2288" i="11"/>
  <c r="XFB2287" i="11"/>
  <c r="XFB2286" i="11"/>
  <c r="XFB2285" i="11"/>
  <c r="XFB2284" i="11"/>
  <c r="XFB2283" i="11"/>
  <c r="XFB2282" i="11"/>
  <c r="XFB2281" i="11"/>
  <c r="XFB2280" i="11"/>
  <c r="XFB2279" i="11"/>
  <c r="XFB2278" i="11"/>
  <c r="XFB2277" i="11"/>
  <c r="XFB2276" i="11"/>
  <c r="XFB2275" i="11"/>
  <c r="XFB2274" i="11"/>
  <c r="XFB2273" i="11"/>
  <c r="XFB2272" i="11"/>
  <c r="XFB2271" i="11"/>
  <c r="XFB2270" i="11"/>
  <c r="XFB2269" i="11"/>
  <c r="XFB2268" i="11"/>
  <c r="XFB2267" i="11"/>
  <c r="XFB2266" i="11"/>
  <c r="XFB2265" i="11"/>
  <c r="XFB2264" i="11"/>
  <c r="XFB2263" i="11"/>
  <c r="XFB2262" i="11"/>
  <c r="XFB2261" i="11"/>
  <c r="XFB2260" i="11"/>
  <c r="XFB2259" i="11"/>
  <c r="XFB2258" i="11"/>
  <c r="XFB2257" i="11"/>
  <c r="XFB2256" i="11"/>
  <c r="XFB2255" i="11"/>
  <c r="XFB2254" i="11"/>
  <c r="XFB2253" i="11"/>
  <c r="XFB2252" i="11"/>
  <c r="XFB2251" i="11"/>
  <c r="XFB2250" i="11"/>
  <c r="XFB2249" i="11"/>
  <c r="XFB2248" i="11"/>
  <c r="XFB2247" i="11"/>
  <c r="XFB2246" i="11"/>
  <c r="XFB2245" i="11"/>
  <c r="XFB2244" i="11"/>
  <c r="XFB2243" i="11"/>
  <c r="XFB2242" i="11"/>
  <c r="XFB2241" i="11"/>
  <c r="XFB2240" i="11"/>
  <c r="XFB2239" i="11"/>
  <c r="XFB2238" i="11"/>
  <c r="XFB2237" i="11"/>
  <c r="XFB2236" i="11"/>
  <c r="XFB2235" i="11"/>
  <c r="XFB2234" i="11"/>
  <c r="XFB2233" i="11"/>
  <c r="XFB2232" i="11"/>
  <c r="XFB2231" i="11"/>
  <c r="XFB2230" i="11"/>
  <c r="XFB2229" i="11"/>
  <c r="XFB2228" i="11"/>
  <c r="XFB2227" i="11"/>
  <c r="XFB2226" i="11"/>
  <c r="XFB2225" i="11"/>
  <c r="XFB2224" i="11"/>
  <c r="XFB2223" i="11"/>
  <c r="XFB2222" i="11"/>
  <c r="XFB2221" i="11"/>
  <c r="XFB2220" i="11"/>
  <c r="XFB2219" i="11"/>
  <c r="XFB2218" i="11"/>
  <c r="XFB2217" i="11"/>
  <c r="XFB2216" i="11"/>
  <c r="XFB2215" i="11"/>
  <c r="XFB2214" i="11"/>
  <c r="XFB2213" i="11"/>
  <c r="XFB2212" i="11"/>
  <c r="XFB2211" i="11"/>
  <c r="XFB2210" i="11"/>
  <c r="XFB2209" i="11"/>
  <c r="XFB2208" i="11"/>
  <c r="XFB2207" i="11"/>
  <c r="XFB2206" i="11"/>
  <c r="XFB2205" i="11"/>
  <c r="XFB2204" i="11"/>
  <c r="XFB2203" i="11"/>
  <c r="XFB2202" i="11"/>
  <c r="XFB2201" i="11"/>
  <c r="XFB2200" i="11"/>
  <c r="XFB2199" i="11"/>
  <c r="XFB2198" i="11"/>
  <c r="XFB2197" i="11"/>
  <c r="XFB2196" i="11"/>
  <c r="XFB2195" i="11"/>
  <c r="XFB2194" i="11"/>
  <c r="XFB2193" i="11"/>
  <c r="XFB2192" i="11"/>
  <c r="XFB2191" i="11"/>
  <c r="XFB2190" i="11"/>
  <c r="XFB2189" i="11"/>
  <c r="XFB2188" i="11"/>
  <c r="XFB2187" i="11"/>
  <c r="XFB2186" i="11"/>
  <c r="XFB2185" i="11"/>
  <c r="XFB2184" i="11"/>
  <c r="XFB2183" i="11"/>
  <c r="XFB2182" i="11"/>
  <c r="XFB2181" i="11"/>
  <c r="XFB2180" i="11"/>
  <c r="XFB2179" i="11"/>
  <c r="XFB2178" i="11"/>
  <c r="XFB2177" i="11"/>
  <c r="XFB2176" i="11"/>
  <c r="XFB2175" i="11"/>
  <c r="XFB2174" i="11"/>
  <c r="XFB2173" i="11"/>
  <c r="XFB2172" i="11"/>
  <c r="XFB2171" i="11"/>
  <c r="XFB2170" i="11"/>
  <c r="XFB2169" i="11"/>
  <c r="XFB2168" i="11"/>
  <c r="XFB2167" i="11"/>
  <c r="XFB2166" i="11"/>
  <c r="XFB2165" i="11"/>
  <c r="XFB2164" i="11"/>
  <c r="XFB2163" i="11"/>
  <c r="XFB2162" i="11"/>
  <c r="XFB2161" i="11"/>
  <c r="XFB2160" i="11"/>
  <c r="XFB2159" i="11"/>
  <c r="XFB2158" i="11"/>
  <c r="XFB2157" i="11"/>
  <c r="XFB2156" i="11"/>
  <c r="XFB2155" i="11"/>
  <c r="XFB2154" i="11"/>
  <c r="XFB2153" i="11"/>
  <c r="XFB2152" i="11"/>
  <c r="XFB2151" i="11"/>
  <c r="XFB2150" i="11"/>
  <c r="XFB2149" i="11"/>
  <c r="XFB2148" i="11"/>
  <c r="XFB2147" i="11"/>
  <c r="XFB2146" i="11"/>
  <c r="XFB2145" i="11"/>
  <c r="XFB2144" i="11"/>
  <c r="XFB2143" i="11"/>
  <c r="XFB2142" i="11"/>
  <c r="XFB2141" i="11"/>
  <c r="XFB2140" i="11"/>
  <c r="XFB2139" i="11"/>
  <c r="XFB2138" i="11"/>
  <c r="XFB2137" i="11"/>
  <c r="XFB2136" i="11"/>
  <c r="XFB2135" i="11"/>
  <c r="XFB2134" i="11"/>
  <c r="XFB2133" i="11"/>
  <c r="XFB2132" i="11"/>
  <c r="XFB2131" i="11"/>
  <c r="XFB2130" i="11"/>
  <c r="XFB2129" i="11"/>
  <c r="XFB2128" i="11"/>
  <c r="XFB2127" i="11"/>
  <c r="XFB2126" i="11"/>
  <c r="XFB2125" i="11"/>
  <c r="XFB2124" i="11"/>
  <c r="XFB2123" i="11"/>
  <c r="XFB2122" i="11"/>
  <c r="XFB2121" i="11"/>
  <c r="XFB2120" i="11"/>
  <c r="XFB2119" i="11"/>
  <c r="XFB2118" i="11"/>
  <c r="XFB2117" i="11"/>
  <c r="XFB2116" i="11"/>
  <c r="XFB2115" i="11"/>
  <c r="XFB2114" i="11"/>
  <c r="XFB2113" i="11"/>
  <c r="XFB2112" i="11"/>
  <c r="XFB2111" i="11"/>
  <c r="XFB2110" i="11"/>
  <c r="XFB2109" i="11"/>
  <c r="XFB2108" i="11"/>
  <c r="XFB2107" i="11"/>
  <c r="XFB2106" i="11"/>
  <c r="XFB2105" i="11"/>
  <c r="XFB2104" i="11"/>
  <c r="XFB2103" i="11"/>
  <c r="XFB2102" i="11"/>
  <c r="XFB2101" i="11"/>
  <c r="XFB2100" i="11"/>
  <c r="XFB2099" i="11"/>
  <c r="XFB2098" i="11"/>
  <c r="XFB2097" i="11"/>
  <c r="XFB2096" i="11"/>
  <c r="XFB2095" i="11"/>
  <c r="XFB2094" i="11"/>
  <c r="XFB2093" i="11"/>
  <c r="XFB2092" i="11"/>
  <c r="XFB2091" i="11"/>
  <c r="XFB2090" i="11"/>
  <c r="XFB2089" i="11"/>
  <c r="XFB2088" i="11"/>
  <c r="XFB2087" i="11"/>
  <c r="XFB2086" i="11"/>
  <c r="XFB2085" i="11"/>
  <c r="XFB2084" i="11"/>
  <c r="XFB2083" i="11"/>
  <c r="XFB2082" i="11"/>
  <c r="XFB2081" i="11"/>
  <c r="XFB2080" i="11"/>
  <c r="XFB2079" i="11"/>
  <c r="XFB2078" i="11"/>
  <c r="XFB2077" i="11"/>
  <c r="XFB2076" i="11"/>
  <c r="XFB2075" i="11"/>
  <c r="XFB2074" i="11"/>
  <c r="XFB2073" i="11"/>
  <c r="XFB2072" i="11"/>
  <c r="XFB2071" i="11"/>
  <c r="XFB2070" i="11"/>
  <c r="XFB2069" i="11"/>
  <c r="XFB2068" i="11"/>
  <c r="XFB2067" i="11"/>
  <c r="XFB2066" i="11"/>
  <c r="XFB2065" i="11"/>
  <c r="XFB2064" i="11"/>
  <c r="XFB2063" i="11"/>
  <c r="XFB2062" i="11"/>
  <c r="XFB2061" i="11"/>
  <c r="XFB2060" i="11"/>
  <c r="XFB2059" i="11"/>
  <c r="XFB2058" i="11"/>
  <c r="XFB2057" i="11"/>
  <c r="XFB2056" i="11"/>
  <c r="XFB2055" i="11"/>
  <c r="XFB2054" i="11"/>
  <c r="XFB2053" i="11"/>
  <c r="XFB2052" i="11"/>
  <c r="XFB2051" i="11"/>
  <c r="XFB2050" i="11"/>
  <c r="XFB2049" i="11"/>
  <c r="XFB2048" i="11"/>
  <c r="XFB2047" i="11"/>
  <c r="XFB2046" i="11"/>
  <c r="XFB2045" i="11"/>
  <c r="XFB2044" i="11"/>
  <c r="XFB2043" i="11"/>
  <c r="XFB2042" i="11"/>
  <c r="XFB2041" i="11"/>
  <c r="XFB2040" i="11"/>
  <c r="XFB2039" i="11"/>
  <c r="XFB2038" i="11"/>
  <c r="XFB2037" i="11"/>
  <c r="XFB2036" i="11"/>
  <c r="XFB2035" i="11"/>
  <c r="XFB2034" i="11"/>
  <c r="XFB2033" i="11"/>
  <c r="XFB2032" i="11"/>
  <c r="XFB2031" i="11"/>
  <c r="XFB2030" i="11"/>
  <c r="XFB2029" i="11"/>
  <c r="XFB2028" i="11"/>
  <c r="XFB2027" i="11"/>
  <c r="XFB2026" i="11"/>
  <c r="XFB2025" i="11"/>
  <c r="XFB2024" i="11"/>
  <c r="XFB2023" i="11"/>
  <c r="XFB2022" i="11"/>
  <c r="XFB2021" i="11"/>
  <c r="XFB2020" i="11"/>
  <c r="XFB2019" i="11"/>
  <c r="XFB2018" i="11"/>
  <c r="XFB2017" i="11"/>
  <c r="XFB2016" i="11"/>
  <c r="XFB2015" i="11"/>
  <c r="XFB2014" i="11"/>
  <c r="XFB2013" i="11"/>
  <c r="XFB2012" i="11"/>
  <c r="XFB2011" i="11"/>
  <c r="XFB2010" i="11"/>
  <c r="XFB2009" i="11"/>
  <c r="XFB2008" i="11"/>
  <c r="XFB2007" i="11"/>
  <c r="XFB2006" i="11"/>
  <c r="XFB2005" i="11"/>
  <c r="XFB2004" i="11"/>
  <c r="XFB2003" i="11"/>
  <c r="XFB2002" i="11"/>
  <c r="XFB2001" i="11"/>
  <c r="XFB2000" i="11"/>
  <c r="XFB1999" i="11"/>
  <c r="XFB1998" i="11"/>
  <c r="XFB1997" i="11"/>
  <c r="XFB1996" i="11"/>
  <c r="XFB1995" i="11"/>
  <c r="XFB1994" i="11"/>
  <c r="XFB1993" i="11"/>
  <c r="XFB1992" i="11"/>
  <c r="XFB1991" i="11"/>
  <c r="XFB1990" i="11"/>
  <c r="XFB1989" i="11"/>
  <c r="XFB1988" i="11"/>
  <c r="XFB1987" i="11"/>
  <c r="XFB1986" i="11"/>
  <c r="XFB1985" i="11"/>
  <c r="XFB1984" i="11"/>
  <c r="XFB1983" i="11"/>
  <c r="XFB1982" i="11"/>
  <c r="XFB1981" i="11"/>
  <c r="XFB1980" i="11"/>
  <c r="XFB1979" i="11"/>
  <c r="XFB1978" i="11"/>
  <c r="XFB1977" i="11"/>
  <c r="XFB1976" i="11"/>
  <c r="XFB1975" i="11"/>
  <c r="XFB1974" i="11"/>
  <c r="XFB1973" i="11"/>
  <c r="XFB1972" i="11"/>
  <c r="XFB1971" i="11"/>
  <c r="XFB1970" i="11"/>
  <c r="XFB1969" i="11"/>
  <c r="XFB1968" i="11"/>
  <c r="XFB1967" i="11"/>
  <c r="XFB1966" i="11"/>
  <c r="XFB1965" i="11"/>
  <c r="XFB1964" i="11"/>
  <c r="XFB1963" i="11"/>
  <c r="XFB1962" i="11"/>
  <c r="XFB1961" i="11"/>
  <c r="XFB1960" i="11"/>
  <c r="XFB1959" i="11"/>
  <c r="XFB1958" i="11"/>
  <c r="XFB1957" i="11"/>
  <c r="XFB1956" i="11"/>
  <c r="XFB1955" i="11"/>
  <c r="XFB1954" i="11"/>
  <c r="XFB1953" i="11"/>
  <c r="XFB1952" i="11"/>
  <c r="XFB1951" i="11"/>
  <c r="XFB1950" i="11"/>
  <c r="XFB1949" i="11"/>
  <c r="XFB1948" i="11"/>
  <c r="XFB1947" i="11"/>
  <c r="XFB1946" i="11"/>
  <c r="XFB1945" i="11"/>
  <c r="XFB1944" i="11"/>
  <c r="XFB1943" i="11"/>
  <c r="XFB1942" i="11"/>
  <c r="XFB1941" i="11"/>
  <c r="XFB1940" i="11"/>
  <c r="XFB1939" i="11"/>
  <c r="XFB1938" i="11"/>
  <c r="XFB1937" i="11"/>
  <c r="XFB1936" i="11"/>
  <c r="XFB1935" i="11"/>
  <c r="XFB1934" i="11"/>
  <c r="XFB1933" i="11"/>
  <c r="XFB1932" i="11"/>
  <c r="XFB1931" i="11"/>
  <c r="XFB1930" i="11"/>
  <c r="XFB1929" i="11"/>
  <c r="XFB1928" i="11"/>
  <c r="XFB1927" i="11"/>
  <c r="XFB1926" i="11"/>
  <c r="XFB1925" i="11"/>
  <c r="XFB1924" i="11"/>
  <c r="XFB1923" i="11"/>
  <c r="XFB1922" i="11"/>
  <c r="XFB1921" i="11"/>
  <c r="XFB1920" i="11"/>
  <c r="XFB1919" i="11"/>
  <c r="XFB1918" i="11"/>
  <c r="XFB1917" i="11"/>
  <c r="XFB1916" i="11"/>
  <c r="XFB1915" i="11"/>
  <c r="XFB1914" i="11"/>
  <c r="XFB1913" i="11"/>
  <c r="XFB1912" i="11"/>
  <c r="XFB1911" i="11"/>
  <c r="XFB1910" i="11"/>
  <c r="XFB1909" i="11"/>
  <c r="XFB1908" i="11"/>
  <c r="XFB1907" i="11"/>
  <c r="XFB1906" i="11"/>
  <c r="XFB1905" i="11"/>
  <c r="XFB1904" i="11"/>
  <c r="XFB1903" i="11"/>
  <c r="XFB1902" i="11"/>
  <c r="XFB1901" i="11"/>
  <c r="XFB1900" i="11"/>
  <c r="XFB1899" i="11"/>
  <c r="XFB1898" i="11"/>
  <c r="XFB1897" i="11"/>
  <c r="XFB1896" i="11"/>
  <c r="XFB1895" i="11"/>
  <c r="XFB1894" i="11"/>
  <c r="XFB1893" i="11"/>
  <c r="XFB1892" i="11"/>
  <c r="XFB1891" i="11"/>
  <c r="XFB1890" i="11"/>
  <c r="XFB1889" i="11"/>
  <c r="XFB1888" i="11"/>
  <c r="XFB1887" i="11"/>
  <c r="XFB1886" i="11"/>
  <c r="XFB1885" i="11"/>
  <c r="XFB1884" i="11"/>
  <c r="XFB1883" i="11"/>
  <c r="XFB1882" i="11"/>
  <c r="XFB1881" i="11"/>
  <c r="XFB1880" i="11"/>
  <c r="XFB1879" i="11"/>
  <c r="XFB1878" i="11"/>
  <c r="XFB1877" i="11"/>
  <c r="XFB1876" i="11"/>
  <c r="XFB1875" i="11"/>
  <c r="XFB1874" i="11"/>
  <c r="XFB1873" i="11"/>
  <c r="XFB1872" i="11"/>
  <c r="XFB1871" i="11"/>
  <c r="XFB1870" i="11"/>
  <c r="XFB1869" i="11"/>
  <c r="XFB1868" i="11"/>
  <c r="XFB1867" i="11"/>
  <c r="XFB1866" i="11"/>
  <c r="XFB1865" i="11"/>
  <c r="XFB1864" i="11"/>
  <c r="XFB1863" i="11"/>
  <c r="XFB1862" i="11"/>
  <c r="XFB1861" i="11"/>
  <c r="XFB1860" i="11"/>
  <c r="XFB1859" i="11"/>
  <c r="XFB1858" i="11"/>
  <c r="XFB1857" i="11"/>
  <c r="XFB1856" i="11"/>
  <c r="XFB1855" i="11"/>
  <c r="XFB1854" i="11"/>
  <c r="XFB1853" i="11"/>
  <c r="XFB1852" i="11"/>
  <c r="XFB1851" i="11"/>
  <c r="XFB1850" i="11"/>
  <c r="XFB1849" i="11"/>
  <c r="XFB1848" i="11"/>
  <c r="XFB1847" i="11"/>
  <c r="XFB1846" i="11"/>
  <c r="XFB1845" i="11"/>
  <c r="XFB1844" i="11"/>
  <c r="XFB1843" i="11"/>
  <c r="XFB1842" i="11"/>
  <c r="XFB1841" i="11"/>
  <c r="XFB1840" i="11"/>
  <c r="XFB1839" i="11"/>
  <c r="XFB1838" i="11"/>
  <c r="XFB1837" i="11"/>
  <c r="XFB1836" i="11"/>
  <c r="XFB1835" i="11"/>
  <c r="XFB1834" i="11"/>
  <c r="XFB1833" i="11"/>
  <c r="XFB1832" i="11"/>
  <c r="XFB1831" i="11"/>
  <c r="XFB1830" i="11"/>
  <c r="XFB1829" i="11"/>
  <c r="XFB1828" i="11"/>
  <c r="XFB1827" i="11"/>
  <c r="XFB1826" i="11"/>
  <c r="XFB1825" i="11"/>
  <c r="XFB1824" i="11"/>
  <c r="XFB1823" i="11"/>
  <c r="XFB1822" i="11"/>
  <c r="XFB1821" i="11"/>
  <c r="XFB1820" i="11"/>
  <c r="XFB1819" i="11"/>
  <c r="XFB1818" i="11"/>
  <c r="XFB1817" i="11"/>
  <c r="XFB1816" i="11"/>
  <c r="XFB1815" i="11"/>
  <c r="XFB1814" i="11"/>
  <c r="XFB1813" i="11"/>
  <c r="XFB1812" i="11"/>
  <c r="XFB1811" i="11"/>
  <c r="XFB1810" i="11"/>
  <c r="XFB1809" i="11"/>
  <c r="XFB1808" i="11"/>
  <c r="XFB1807" i="11"/>
  <c r="XFB1806" i="11"/>
  <c r="XFB1805" i="11"/>
  <c r="XFB1804" i="11"/>
  <c r="XFB1803" i="11"/>
  <c r="XFB1802" i="11"/>
  <c r="XFB1801" i="11"/>
  <c r="XFB1800" i="11"/>
  <c r="XFB1799" i="11"/>
  <c r="XFB1798" i="11"/>
  <c r="XFB1797" i="11"/>
  <c r="XFB1796" i="11"/>
  <c r="XFB1795" i="11"/>
  <c r="XFB1794" i="11"/>
  <c r="XFB1793" i="11"/>
  <c r="XFB1792" i="11"/>
  <c r="XFB1791" i="11"/>
  <c r="XFB1790" i="11"/>
  <c r="XFB1789" i="11"/>
  <c r="XFB1788" i="11"/>
  <c r="XFB1787" i="11"/>
  <c r="XFB1786" i="11"/>
  <c r="XFB1785" i="11"/>
  <c r="XFB1784" i="11"/>
  <c r="XFB1783" i="11"/>
  <c r="XFB1782" i="11"/>
  <c r="XFB1781" i="11"/>
  <c r="XFB1780" i="11"/>
  <c r="XFB1779" i="11"/>
  <c r="XFB1778" i="11"/>
  <c r="XFB1777" i="11"/>
  <c r="XFB1776" i="11"/>
  <c r="XFB1775" i="11"/>
  <c r="XFB1774" i="11"/>
  <c r="XFB1773" i="11"/>
  <c r="XFB1772" i="11"/>
  <c r="XFB1771" i="11"/>
  <c r="XFB1770" i="11"/>
  <c r="XFB1769" i="11"/>
  <c r="XFB1768" i="11"/>
  <c r="XFB1767" i="11"/>
  <c r="XFB1766" i="11"/>
  <c r="XFB1765" i="11"/>
  <c r="XFB1764" i="11"/>
  <c r="XFB1763" i="11"/>
  <c r="XFB1762" i="11"/>
  <c r="XFB1761" i="11"/>
  <c r="XFB1760" i="11"/>
  <c r="XFB1759" i="11"/>
  <c r="XFB1758" i="11"/>
  <c r="XFB1757" i="11"/>
  <c r="XFB1756" i="11"/>
  <c r="XFB1755" i="11"/>
  <c r="XFB1754" i="11"/>
  <c r="XFB1753" i="11"/>
  <c r="XFB1752" i="11"/>
  <c r="XFB1751" i="11"/>
  <c r="XFB1750" i="11"/>
  <c r="XFB1749" i="11"/>
  <c r="XFB1748" i="11"/>
  <c r="XFB1747" i="11"/>
  <c r="XFB1746" i="11"/>
  <c r="XFB1745" i="11"/>
  <c r="XFB1744" i="11"/>
  <c r="XFB1743" i="11"/>
  <c r="XFB1742" i="11"/>
  <c r="XFB1741" i="11"/>
  <c r="XFB1740" i="11"/>
  <c r="XFB1739" i="11"/>
  <c r="XFB1738" i="11"/>
  <c r="XFB1737" i="11"/>
  <c r="XFB1736" i="11"/>
  <c r="XFB1735" i="11"/>
  <c r="XFB1734" i="11"/>
  <c r="XFB1733" i="11"/>
  <c r="XFB1732" i="11"/>
  <c r="XFB1731" i="11"/>
  <c r="XFB1730" i="11"/>
  <c r="XFB1729" i="11"/>
  <c r="XFB1728" i="11"/>
  <c r="XFB1727" i="11"/>
  <c r="XFB1726" i="11"/>
  <c r="XFB1725" i="11"/>
  <c r="XFB1724" i="11"/>
  <c r="XFB1723" i="11"/>
  <c r="XFB1722" i="11"/>
  <c r="XFB1721" i="11"/>
  <c r="XFB1720" i="11"/>
  <c r="XFB1719" i="11"/>
  <c r="XFB1718" i="11"/>
  <c r="XFB1717" i="11"/>
  <c r="XFB1716" i="11"/>
  <c r="XFB1715" i="11"/>
  <c r="XFB1714" i="11"/>
  <c r="XFB1713" i="11"/>
  <c r="XFB1712" i="11"/>
  <c r="XFB1711" i="11"/>
  <c r="XFB1710" i="11"/>
  <c r="XFB1709" i="11"/>
  <c r="XFB1708" i="11"/>
  <c r="XFB1707" i="11"/>
  <c r="XFB1706" i="11"/>
  <c r="XFB1705" i="11"/>
  <c r="XFB1704" i="11"/>
  <c r="XFB1703" i="11"/>
  <c r="XFB1702" i="11"/>
  <c r="XFB1701" i="11"/>
  <c r="XFB1700" i="11"/>
  <c r="XFB1699" i="11"/>
  <c r="XFB1698" i="11"/>
  <c r="XFB1697" i="11"/>
  <c r="XFB1696" i="11"/>
  <c r="XFB1695" i="11"/>
  <c r="XFB1694" i="11"/>
  <c r="XFB1693" i="11"/>
  <c r="XFB1692" i="11"/>
  <c r="XFB1691" i="11"/>
  <c r="XFB1690" i="11"/>
  <c r="XFB1689" i="11"/>
  <c r="XFB1688" i="11"/>
  <c r="XFB1687" i="11"/>
  <c r="XFB1686" i="11"/>
  <c r="XFB1685" i="11"/>
  <c r="XFB1684" i="11"/>
  <c r="XFB1683" i="11"/>
  <c r="XFB1682" i="11"/>
  <c r="XFB1681" i="11"/>
  <c r="XFB1680" i="11"/>
  <c r="XFB1679" i="11"/>
  <c r="XFB1678" i="11"/>
  <c r="XFB1677" i="11"/>
  <c r="XFB1676" i="11"/>
  <c r="XFB1675" i="11"/>
  <c r="XFB1674" i="11"/>
  <c r="XFB1673" i="11"/>
  <c r="XFB1672" i="11"/>
  <c r="XFB1671" i="11"/>
  <c r="XFB1670" i="11"/>
  <c r="XFB1669" i="11"/>
  <c r="XFB1668" i="11"/>
  <c r="XFB1667" i="11"/>
  <c r="XFB1666" i="11"/>
  <c r="XFB1665" i="11"/>
  <c r="XFB1664" i="11"/>
  <c r="XFB1663" i="11"/>
  <c r="XFB1662" i="11"/>
  <c r="XFB1661" i="11"/>
  <c r="XFB1660" i="11"/>
  <c r="XFB1659" i="11"/>
  <c r="XFB1658" i="11"/>
  <c r="XFB1657" i="11"/>
  <c r="XFB1656" i="11"/>
  <c r="XFB1655" i="11"/>
  <c r="XFB1654" i="11"/>
  <c r="XFB1653" i="11"/>
  <c r="XFB1652" i="11"/>
  <c r="XFB1651" i="11"/>
  <c r="XFB1650" i="11"/>
  <c r="XFB1649" i="11"/>
  <c r="XFB1648" i="11"/>
  <c r="XFB1647" i="11"/>
  <c r="XFB1646" i="11"/>
  <c r="XFB1645" i="11"/>
  <c r="XFB1644" i="11"/>
  <c r="XFB1643" i="11"/>
  <c r="XFB1642" i="11"/>
  <c r="XFB1641" i="11"/>
  <c r="XFB1640" i="11"/>
  <c r="XFB1639" i="11"/>
  <c r="XFB1638" i="11"/>
  <c r="XFB1637" i="11"/>
  <c r="XFB1636" i="11"/>
  <c r="XFB1635" i="11"/>
  <c r="XFB1634" i="11"/>
  <c r="XFB1633" i="11"/>
  <c r="XFB1632" i="11"/>
  <c r="XFB1631" i="11"/>
  <c r="XFB1630" i="11"/>
  <c r="XFB1629" i="11"/>
  <c r="XFB1628" i="11"/>
  <c r="XFB1627" i="11"/>
  <c r="XFB1626" i="11"/>
  <c r="XFB1625" i="11"/>
  <c r="XFB1624" i="11"/>
  <c r="XFB1623" i="11"/>
  <c r="XFB1622" i="11"/>
  <c r="XFB1621" i="11"/>
  <c r="XFB1620" i="11"/>
  <c r="XFB1619" i="11"/>
  <c r="XFB1618" i="11"/>
  <c r="XFB1617" i="11"/>
  <c r="XFB1616" i="11"/>
  <c r="XFB1615" i="11"/>
  <c r="XFB1614" i="11"/>
  <c r="XFB1613" i="11"/>
  <c r="XFB1612" i="11"/>
  <c r="XFB1611" i="11"/>
  <c r="XFB1610" i="11"/>
  <c r="XFB1609" i="11"/>
  <c r="XFB1608" i="11"/>
  <c r="XFB1607" i="11"/>
  <c r="XFB1606" i="11"/>
  <c r="XFB1605" i="11"/>
  <c r="XFB1604" i="11"/>
  <c r="XFB1603" i="11"/>
  <c r="XFB1602" i="11"/>
  <c r="XFB1601" i="11"/>
  <c r="XFB1600" i="11"/>
  <c r="XFB1599" i="11"/>
  <c r="XFB1598" i="11"/>
  <c r="XFB1597" i="11"/>
  <c r="XFB1596" i="11"/>
  <c r="XFB1595" i="11"/>
  <c r="XFB1594" i="11"/>
  <c r="XFB1593" i="11"/>
  <c r="XFB1592" i="11"/>
  <c r="XFB1591" i="11"/>
  <c r="XFB1590" i="11"/>
  <c r="XFB1589" i="11"/>
  <c r="XFB1588" i="11"/>
  <c r="XFB1587" i="11"/>
  <c r="XFB1586" i="11"/>
  <c r="XFB1585" i="11"/>
  <c r="XFB1584" i="11"/>
  <c r="XFB1583" i="11"/>
  <c r="XFB1582" i="11"/>
  <c r="XFB1581" i="11"/>
  <c r="XFB1580" i="11"/>
  <c r="XFB1579" i="11"/>
  <c r="XFB1578" i="11"/>
  <c r="XFB1577" i="11"/>
  <c r="XFB1576" i="11"/>
  <c r="XFB1575" i="11"/>
  <c r="XFB1574" i="11"/>
  <c r="XFB1573" i="11"/>
  <c r="XFB1572" i="11"/>
  <c r="XFB1571" i="11"/>
  <c r="XFB1570" i="11"/>
  <c r="XFB1569" i="11"/>
  <c r="XFB1568" i="11"/>
  <c r="XFB1567" i="11"/>
  <c r="XFB1566" i="11"/>
  <c r="XFB1565" i="11"/>
  <c r="XFB1564" i="11"/>
  <c r="XFB1563" i="11"/>
  <c r="XFB1562" i="11"/>
  <c r="XFB1561" i="11"/>
  <c r="XFB1560" i="11"/>
  <c r="XFB1559" i="11"/>
  <c r="XFB1558" i="11"/>
  <c r="XFB1557" i="11"/>
  <c r="XFB1556" i="11"/>
  <c r="XFB1555" i="11"/>
  <c r="XFB1554" i="11"/>
  <c r="XFB1553" i="11"/>
  <c r="XFB1552" i="11"/>
  <c r="XFB1551" i="11"/>
  <c r="XFB1550" i="11"/>
  <c r="XFB1549" i="11"/>
  <c r="XFB1548" i="11"/>
  <c r="XFB1547" i="11"/>
  <c r="XFB1546" i="11"/>
  <c r="XFB1545" i="11"/>
  <c r="XFB1544" i="11"/>
  <c r="XFB1543" i="11"/>
  <c r="XFB1542" i="11"/>
  <c r="XFB1541" i="11"/>
  <c r="XFB1540" i="11"/>
  <c r="XFB1539" i="11"/>
  <c r="XFB1538" i="11"/>
  <c r="XFB1537" i="11"/>
  <c r="XFB1536" i="11"/>
  <c r="XFB1535" i="11"/>
  <c r="XFB1534" i="11"/>
  <c r="XFB1533" i="11"/>
  <c r="XFB1532" i="11"/>
  <c r="XFB1531" i="11"/>
  <c r="XFB1530" i="11"/>
  <c r="XFB1529" i="11"/>
  <c r="XFB1528" i="11"/>
  <c r="XFB1527" i="11"/>
  <c r="XFB1526" i="11"/>
  <c r="XFB1525" i="11"/>
  <c r="XFB1524" i="11"/>
  <c r="XFB1523" i="11"/>
  <c r="XFB1522" i="11"/>
  <c r="XFB1521" i="11"/>
  <c r="XFB1520" i="11"/>
  <c r="XFB1519" i="11"/>
  <c r="XFB1518" i="11"/>
  <c r="XFB1517" i="11"/>
  <c r="XFB1516" i="11"/>
  <c r="XFB1515" i="11"/>
  <c r="XFB1514" i="11"/>
  <c r="XFB1513" i="11"/>
  <c r="XFB1512" i="11"/>
  <c r="XFB1511" i="11"/>
  <c r="XFB1510" i="11"/>
  <c r="XFB1509" i="11"/>
  <c r="XFB1508" i="11"/>
  <c r="XFB1507" i="11"/>
  <c r="XFB1506" i="11"/>
  <c r="XFB1505" i="11"/>
  <c r="XFB1504" i="11"/>
  <c r="XFB1503" i="11"/>
  <c r="XFB1502" i="11"/>
  <c r="XFB1501" i="11"/>
  <c r="XFB1500" i="11"/>
  <c r="XFB1499" i="11"/>
  <c r="XFB1498" i="11"/>
  <c r="XFB1497" i="11"/>
  <c r="XFB1496" i="11"/>
  <c r="XFB1495" i="11"/>
  <c r="XFB1494" i="11"/>
  <c r="XFB1493" i="11"/>
  <c r="XFB1492" i="11"/>
  <c r="XFB1491" i="11"/>
  <c r="XFB1490" i="11"/>
  <c r="XFB1489" i="11"/>
  <c r="XFB1488" i="11"/>
  <c r="XFB1487" i="11"/>
  <c r="XFB1486" i="11"/>
  <c r="XFB1485" i="11"/>
  <c r="XFB1484" i="11"/>
  <c r="XFB1483" i="11"/>
  <c r="XFB1482" i="11"/>
  <c r="XFB1481" i="11"/>
  <c r="XFB1480" i="11"/>
  <c r="XFB1479" i="11"/>
  <c r="XFB1478" i="11"/>
  <c r="XFB1477" i="11"/>
  <c r="XFB1476" i="11"/>
  <c r="XFB1475" i="11"/>
  <c r="XFB1474" i="11"/>
  <c r="XFB1473" i="11"/>
  <c r="XFB1472" i="11"/>
  <c r="XFB1471" i="11"/>
  <c r="XFB1470" i="11"/>
  <c r="XFB1469" i="11"/>
  <c r="XFB1468" i="11"/>
  <c r="XFB1467" i="11"/>
  <c r="XFB1466" i="11"/>
  <c r="XFB1465" i="11"/>
  <c r="XFB1464" i="11"/>
  <c r="XFB1463" i="11"/>
  <c r="XFB1462" i="11"/>
  <c r="XFB1461" i="11"/>
  <c r="XFB1460" i="11"/>
  <c r="XFB1459" i="11"/>
  <c r="XFB1458" i="11"/>
  <c r="XFB1457" i="11"/>
  <c r="XFB1456" i="11"/>
  <c r="XFB1455" i="11"/>
  <c r="XFB1454" i="11"/>
  <c r="XFB1453" i="11"/>
  <c r="XFB1452" i="11"/>
  <c r="XFB1451" i="11"/>
  <c r="XFB1450" i="11"/>
  <c r="XFB1449" i="11"/>
  <c r="XFB1448" i="11"/>
  <c r="XFB1447" i="11"/>
  <c r="XFB1446" i="11"/>
  <c r="XFB1445" i="11"/>
  <c r="XFB1444" i="11"/>
  <c r="XFB1443" i="11"/>
  <c r="XFB1442" i="11"/>
  <c r="XFB1441" i="11"/>
  <c r="XFB1440" i="11"/>
  <c r="XFB1439" i="11"/>
  <c r="XFB1438" i="11"/>
  <c r="XFB1437" i="11"/>
  <c r="XFB1436" i="11"/>
  <c r="XFB1435" i="11"/>
  <c r="XFB1434" i="11"/>
  <c r="XFB1433" i="11"/>
  <c r="XFB1432" i="11"/>
  <c r="XFB1431" i="11"/>
  <c r="XFB1430" i="11"/>
  <c r="XFB1429" i="11"/>
  <c r="XFB1428" i="11"/>
  <c r="XFB1427" i="11"/>
  <c r="XFB1426" i="11"/>
  <c r="XFB1425" i="11"/>
  <c r="XFB1424" i="11"/>
  <c r="XFB1423" i="11"/>
  <c r="XFB1422" i="11"/>
  <c r="XFB1421" i="11"/>
  <c r="XFB1420" i="11"/>
  <c r="XFB1419" i="11"/>
  <c r="XFB1418" i="11"/>
  <c r="XFB1417" i="11"/>
  <c r="XFB1416" i="11"/>
  <c r="XFB1415" i="11"/>
  <c r="XFB1414" i="11"/>
  <c r="XFB1413" i="11"/>
  <c r="XFB1412" i="11"/>
  <c r="XFB1411" i="11"/>
  <c r="XFB1410" i="11"/>
  <c r="XFB1409" i="11"/>
  <c r="XFB1408" i="11"/>
  <c r="XFB1407" i="11"/>
  <c r="XFB1406" i="11"/>
  <c r="XFB1405" i="11"/>
  <c r="XFB1404" i="11"/>
  <c r="XFB1403" i="11"/>
  <c r="XFB1402" i="11"/>
  <c r="XFB1401" i="11"/>
  <c r="XFB1400" i="11"/>
  <c r="XFB1399" i="11"/>
  <c r="XFB1398" i="11"/>
  <c r="XFB1397" i="11"/>
  <c r="XFB1396" i="11"/>
  <c r="XFB1395" i="11"/>
  <c r="XFB1394" i="11"/>
  <c r="XFB1393" i="11"/>
  <c r="XFB1392" i="11"/>
  <c r="XFB1391" i="11"/>
  <c r="XFB1390" i="11"/>
  <c r="XFB1389" i="11"/>
  <c r="XFB1388" i="11"/>
  <c r="XFB1387" i="11"/>
  <c r="XFB1386" i="11"/>
  <c r="XFB1385" i="11"/>
  <c r="XFB1384" i="11"/>
  <c r="XFB1383" i="11"/>
  <c r="XFB1382" i="11"/>
  <c r="XFB1381" i="11"/>
  <c r="XFB1380" i="11"/>
  <c r="XFB1379" i="11"/>
  <c r="XFB1378" i="11"/>
  <c r="XFB1377" i="11"/>
  <c r="XFB1376" i="11"/>
  <c r="XFB1375" i="11"/>
  <c r="XFB1374" i="11"/>
  <c r="XFB1373" i="11"/>
  <c r="XFB1372" i="11"/>
  <c r="XFB1371" i="11"/>
  <c r="XFB1370" i="11"/>
  <c r="XFB1369" i="11"/>
  <c r="XFB1368" i="11"/>
  <c r="XFB1367" i="11"/>
  <c r="XFB1366" i="11"/>
  <c r="XFB1365" i="11"/>
  <c r="XFB1364" i="11"/>
  <c r="XFB1363" i="11"/>
  <c r="XFB1362" i="11"/>
  <c r="XFB1361" i="11"/>
  <c r="XFB1360" i="11"/>
  <c r="XFB1359" i="11"/>
  <c r="XFB1358" i="11"/>
  <c r="XFB1357" i="11"/>
  <c r="XFB1356" i="11"/>
  <c r="XFB1355" i="11"/>
  <c r="XFB1354" i="11"/>
  <c r="XFB1353" i="11"/>
  <c r="XFB1352" i="11"/>
  <c r="XFB1351" i="11"/>
  <c r="XFB1350" i="11"/>
  <c r="XFB1349" i="11"/>
  <c r="XFB1348" i="11"/>
  <c r="XFB1347" i="11"/>
  <c r="XFB1346" i="11"/>
  <c r="XFB1345" i="11"/>
  <c r="XFB1344" i="11"/>
  <c r="XFB1343" i="11"/>
  <c r="XFB1342" i="11"/>
  <c r="XFB1341" i="11"/>
  <c r="XFB1340" i="11"/>
  <c r="XFB1339" i="11"/>
  <c r="XFB1338" i="11"/>
  <c r="XFB1337" i="11"/>
  <c r="XFB1336" i="11"/>
  <c r="XFB1335" i="11"/>
  <c r="XFB1334" i="11"/>
  <c r="XFB1333" i="11"/>
  <c r="XFB1332" i="11"/>
  <c r="XFB1331" i="11"/>
  <c r="XFB1330" i="11"/>
  <c r="XFB1329" i="11"/>
  <c r="XFB1328" i="11"/>
  <c r="XFB1327" i="11"/>
  <c r="XFB1326" i="11"/>
  <c r="XFB1325" i="11"/>
  <c r="XFB1324" i="11"/>
  <c r="XFB1323" i="11"/>
  <c r="XFB1322" i="11"/>
  <c r="XFB1321" i="11"/>
  <c r="XFB1320" i="11"/>
  <c r="XFB1319" i="11"/>
  <c r="XFB1318" i="11"/>
  <c r="XFB1317" i="11"/>
  <c r="XFB1316" i="11"/>
  <c r="XFB1315" i="11"/>
  <c r="XFB1314" i="11"/>
  <c r="XFB1313" i="11"/>
  <c r="XFB1312" i="11"/>
  <c r="XFB1311" i="11"/>
  <c r="XFB1310" i="11"/>
  <c r="XFB1309" i="11"/>
  <c r="XFB1308" i="11"/>
  <c r="XFB1307" i="11"/>
  <c r="XFB1306" i="11"/>
  <c r="XFB1305" i="11"/>
  <c r="XFB1304" i="11"/>
  <c r="XFB1303" i="11"/>
  <c r="XFB1302" i="11"/>
  <c r="XFB1301" i="11"/>
  <c r="XFB1300" i="11"/>
  <c r="XFB1299" i="11"/>
  <c r="XFB1298" i="11"/>
  <c r="XFB1297" i="11"/>
  <c r="XFB1296" i="11"/>
  <c r="XFB1295" i="11"/>
  <c r="XFB1294" i="11"/>
  <c r="XFB1293" i="11"/>
  <c r="XFB1292" i="11"/>
  <c r="XFB1291" i="11"/>
  <c r="XFB1290" i="11"/>
  <c r="XFB1289" i="11"/>
  <c r="XFB1288" i="11"/>
  <c r="XFB1287" i="11"/>
  <c r="XFB1286" i="11"/>
  <c r="XFB1285" i="11"/>
  <c r="XFB1284" i="11"/>
  <c r="XFB1283" i="11"/>
  <c r="XFB1282" i="11"/>
  <c r="XFB1281" i="11"/>
  <c r="XFB1280" i="11"/>
  <c r="XFB1279" i="11"/>
  <c r="XFB1278" i="11"/>
  <c r="XFB1277" i="11"/>
  <c r="XFB1276" i="11"/>
  <c r="XFB1275" i="11"/>
  <c r="XFB1274" i="11"/>
  <c r="XFB1273" i="11"/>
  <c r="XFB1272" i="11"/>
  <c r="XFB1271" i="11"/>
  <c r="XFB1270" i="11"/>
  <c r="XFB1269" i="11"/>
  <c r="XFB1268" i="11"/>
  <c r="XFB1267" i="11"/>
  <c r="XFB1266" i="11"/>
  <c r="XFB1265" i="11"/>
  <c r="XFB1264" i="11"/>
  <c r="XFB1263" i="11"/>
  <c r="XFB1262" i="11"/>
  <c r="XFB1261" i="11"/>
  <c r="XFB1260" i="11"/>
  <c r="XFB1259" i="11"/>
  <c r="XFB1258" i="11"/>
  <c r="XFB1257" i="11"/>
  <c r="XFB1256" i="11"/>
  <c r="XFB1255" i="11"/>
  <c r="XFB1254" i="11"/>
  <c r="XFB1253" i="11"/>
  <c r="XFB1252" i="11"/>
  <c r="XFB1251" i="11"/>
  <c r="XFB1250" i="11"/>
  <c r="XFB1249" i="11"/>
  <c r="XFB1248" i="11"/>
  <c r="XFB1247" i="11"/>
  <c r="XFB1246" i="11"/>
  <c r="XFB1245" i="11"/>
  <c r="XFB1244" i="11"/>
  <c r="XFB1243" i="11"/>
  <c r="XFB1242" i="11"/>
  <c r="XFB1241" i="11"/>
  <c r="XFB1240" i="11"/>
  <c r="XFB1239" i="11"/>
  <c r="XFB1238" i="11"/>
  <c r="XFB1237" i="11"/>
  <c r="XFB1236" i="11"/>
  <c r="XFB1235" i="11"/>
  <c r="XFB1234" i="11"/>
  <c r="XFB1233" i="11"/>
  <c r="XFB1232" i="11"/>
  <c r="XFB1231" i="11"/>
  <c r="XFB1230" i="11"/>
  <c r="XFB1229" i="11"/>
  <c r="XFB1228" i="11"/>
  <c r="XFB1227" i="11"/>
  <c r="XFB1226" i="11"/>
  <c r="XFB1225" i="11"/>
  <c r="XFB1224" i="11"/>
  <c r="XFB1223" i="11"/>
  <c r="XFB1222" i="11"/>
  <c r="XFB1221" i="11"/>
  <c r="XFB1220" i="11"/>
  <c r="XFB1219" i="11"/>
  <c r="XFB1218" i="11"/>
  <c r="XFB1217" i="11"/>
  <c r="XFB1216" i="11"/>
  <c r="XFB1215" i="11"/>
  <c r="XFB1214" i="11"/>
  <c r="XFB1213" i="11"/>
  <c r="XFB1212" i="11"/>
  <c r="XFB1211" i="11"/>
  <c r="XFB1210" i="11"/>
  <c r="XFB1209" i="11"/>
  <c r="XFB1208" i="11"/>
  <c r="XFB1207" i="11"/>
  <c r="XFB1206" i="11"/>
  <c r="XFB1205" i="11"/>
  <c r="XFB1204" i="11"/>
  <c r="XFB1203" i="11"/>
  <c r="XFB1202" i="11"/>
  <c r="XFB1201" i="11"/>
  <c r="XFB1200" i="11"/>
  <c r="XFB1199" i="11"/>
  <c r="XFB1198" i="11"/>
  <c r="XFB1197" i="11"/>
  <c r="XFB1196" i="11"/>
  <c r="XFB1195" i="11"/>
  <c r="XFB1194" i="11"/>
  <c r="XFB1193" i="11"/>
  <c r="XFB1192" i="11"/>
  <c r="XFB1191" i="11"/>
  <c r="XFB1190" i="11"/>
  <c r="XFB1189" i="11"/>
  <c r="XFB1188" i="11"/>
  <c r="XFB1187" i="11"/>
  <c r="XFB1186" i="11"/>
  <c r="XFB1185" i="11"/>
  <c r="XFB1184" i="11"/>
  <c r="XFB1183" i="11"/>
  <c r="XFB1182" i="11"/>
  <c r="XFB1181" i="11"/>
  <c r="XFB1180" i="11"/>
  <c r="XFB1179" i="11"/>
  <c r="XFB1178" i="11"/>
  <c r="XFB1177" i="11"/>
  <c r="XFB1176" i="11"/>
  <c r="XFB1175" i="11"/>
  <c r="XFB1174" i="11"/>
  <c r="XFB1173" i="11"/>
  <c r="XFB1172" i="11"/>
  <c r="XFB1171" i="11"/>
  <c r="XFB1170" i="11"/>
  <c r="XFB1169" i="11"/>
  <c r="XFB1168" i="11"/>
  <c r="XFB1167" i="11"/>
  <c r="XFB1166" i="11"/>
  <c r="XFB1165" i="11"/>
  <c r="XFB1164" i="11"/>
  <c r="XFB1163" i="11"/>
  <c r="XFB1162" i="11"/>
  <c r="XFB1161" i="11"/>
  <c r="XFB1160" i="11"/>
  <c r="XFB1159" i="11"/>
  <c r="XFB1158" i="11"/>
  <c r="XFB1157" i="11"/>
  <c r="XFB1156" i="11"/>
  <c r="XFB1155" i="11"/>
  <c r="XFB1154" i="11"/>
  <c r="XFB1153" i="11"/>
  <c r="XFB1152" i="11"/>
  <c r="XFB1151" i="11"/>
  <c r="XFB1150" i="11"/>
  <c r="XFB1149" i="11"/>
  <c r="XFB1148" i="11"/>
  <c r="XFB1147" i="11"/>
  <c r="XFB1146" i="11"/>
  <c r="XFB1145" i="11"/>
  <c r="XFB1144" i="11"/>
  <c r="XFB1143" i="11"/>
  <c r="XFB1142" i="11"/>
  <c r="XFB1141" i="11"/>
  <c r="XFB1140" i="11"/>
  <c r="XFB1139" i="11"/>
  <c r="XFB1138" i="11"/>
  <c r="XFB1137" i="11"/>
  <c r="XFB1136" i="11"/>
  <c r="XFB1135" i="11"/>
  <c r="XFB1134" i="11"/>
  <c r="XFB1133" i="11"/>
  <c r="XFB1132" i="11"/>
  <c r="XFB1131" i="11"/>
  <c r="XFB1130" i="11"/>
  <c r="XFB1129" i="11"/>
  <c r="XFB1128" i="11"/>
  <c r="XFB1127" i="11"/>
  <c r="XFB1126" i="11"/>
  <c r="XFB1125" i="11"/>
  <c r="XFB1124" i="11"/>
  <c r="XFB1123" i="11"/>
  <c r="XFB1122" i="11"/>
  <c r="XFB1121" i="11"/>
  <c r="XFB1120" i="11"/>
  <c r="XFB1119" i="11"/>
  <c r="XFB1118" i="11"/>
  <c r="XFB1117" i="11"/>
  <c r="XFB1116" i="11"/>
  <c r="XFB1115" i="11"/>
  <c r="XFB1114" i="11"/>
  <c r="XFB1113" i="11"/>
  <c r="XFB1112" i="11"/>
  <c r="XFB1111" i="11"/>
  <c r="XFB1110" i="11"/>
  <c r="XFB1109" i="11"/>
  <c r="XFB1108" i="11"/>
  <c r="XFB1107" i="11"/>
  <c r="XFB1106" i="11"/>
  <c r="XFB1105" i="11"/>
  <c r="XFB1104" i="11"/>
  <c r="XFB1103" i="11"/>
  <c r="XFB1102" i="11"/>
  <c r="XFB1101" i="11"/>
  <c r="XFB1100" i="11"/>
  <c r="XFB1099" i="11"/>
  <c r="XFB1098" i="11"/>
  <c r="XFB1097" i="11"/>
  <c r="XFB1096" i="11"/>
  <c r="XFB1095" i="11"/>
  <c r="XFB1094" i="11"/>
  <c r="XFB1093" i="11"/>
  <c r="XFB1092" i="11"/>
  <c r="XFB1091" i="11"/>
  <c r="XFB1090" i="11"/>
  <c r="XFB1089" i="11"/>
  <c r="XFB1088" i="11"/>
  <c r="XFB1087" i="11"/>
  <c r="XFB1086" i="11"/>
  <c r="XFB1085" i="11"/>
  <c r="XFB1084" i="11"/>
  <c r="XFB1083" i="11"/>
  <c r="XFB1082" i="11"/>
  <c r="XFB1081" i="11"/>
  <c r="XFB1080" i="11"/>
  <c r="XFB1079" i="11"/>
  <c r="XFB1078" i="11"/>
  <c r="XFB1077" i="11"/>
  <c r="XFB1076" i="11"/>
  <c r="XFB1075" i="11"/>
  <c r="XFB1074" i="11"/>
  <c r="XFB1073" i="11"/>
  <c r="XFB1072" i="11"/>
  <c r="XFB1071" i="11"/>
  <c r="XFB1070" i="11"/>
  <c r="XFB1069" i="11"/>
  <c r="XFB1068" i="11"/>
  <c r="XFB1067" i="11"/>
  <c r="XFB1066" i="11"/>
  <c r="XFB1065" i="11"/>
  <c r="XFB1064" i="11"/>
  <c r="XFB1063" i="11"/>
  <c r="XFB1062" i="11"/>
  <c r="XFB1061" i="11"/>
  <c r="XFB1060" i="11"/>
  <c r="XFB1059" i="11"/>
  <c r="XFB1058" i="11"/>
  <c r="XFB1057" i="11"/>
  <c r="XFB1056" i="11"/>
  <c r="XFB1055" i="11"/>
  <c r="XFB1054" i="11"/>
  <c r="XFB1053" i="11"/>
  <c r="XFB1052" i="11"/>
  <c r="XFB1051" i="11"/>
  <c r="XFB1050" i="11"/>
  <c r="XFB1049" i="11"/>
  <c r="XFB1048" i="11"/>
  <c r="XFB1047" i="11"/>
  <c r="XFB1046" i="11"/>
  <c r="XFB1045" i="11"/>
  <c r="XFB1044" i="11"/>
  <c r="XFB1043" i="11"/>
  <c r="XFB1042" i="11"/>
  <c r="XFB1041" i="11"/>
  <c r="XFB1040" i="11"/>
  <c r="XFB1039" i="11"/>
  <c r="XFB1038" i="11"/>
  <c r="XFB1037" i="11"/>
  <c r="XFB1036" i="11"/>
  <c r="XFB1035" i="11"/>
  <c r="XFB1034" i="11"/>
  <c r="XFB1033" i="11"/>
  <c r="XFB1032" i="11"/>
  <c r="XFB1031" i="11"/>
  <c r="XFB1030" i="11"/>
  <c r="XFB1029" i="11"/>
  <c r="XFB1028" i="11"/>
  <c r="XFB1027" i="11"/>
  <c r="XFB1026" i="11"/>
  <c r="XFB1025" i="11"/>
  <c r="XFB1024" i="11"/>
  <c r="XFB1023" i="11"/>
  <c r="XFB1022" i="11"/>
  <c r="XFB1021" i="11"/>
  <c r="XFB1020" i="11"/>
  <c r="XFB1019" i="11"/>
  <c r="XFB1018" i="11"/>
  <c r="XFB1017" i="11"/>
  <c r="XFB1016" i="11"/>
  <c r="XFB1015" i="11"/>
  <c r="XFB1014" i="11"/>
  <c r="XFB1013" i="11"/>
  <c r="XFB1012" i="11"/>
  <c r="XFB1011" i="11"/>
  <c r="XFB1010" i="11"/>
  <c r="XFB1009" i="11"/>
  <c r="XFB1008" i="11"/>
  <c r="XFB1007" i="11"/>
  <c r="XFB1006" i="11"/>
  <c r="XFB1005" i="11"/>
  <c r="XFB1004" i="11"/>
  <c r="XFB1003" i="11"/>
  <c r="XFB1002" i="11"/>
  <c r="XFB1001" i="11"/>
  <c r="XFB1000" i="11"/>
  <c r="XFB999" i="11"/>
  <c r="XFB998" i="11"/>
  <c r="XFB997" i="11"/>
  <c r="XFB996" i="11"/>
  <c r="XFB995" i="11"/>
  <c r="XFB994" i="11"/>
  <c r="XFB993" i="11"/>
  <c r="XFB992" i="11"/>
  <c r="XFB991" i="11"/>
  <c r="XFB990" i="11"/>
  <c r="XFB989" i="11"/>
  <c r="XFB988" i="11"/>
  <c r="XFB987" i="11"/>
  <c r="XFB986" i="11"/>
  <c r="XFB985" i="11"/>
  <c r="XFB984" i="11"/>
  <c r="XFB983" i="11"/>
  <c r="XFB982" i="11"/>
  <c r="XFB981" i="11"/>
  <c r="XFB980" i="11"/>
  <c r="XFB979" i="11"/>
  <c r="XFB978" i="11"/>
  <c r="XFB977" i="11"/>
  <c r="XFB976" i="11"/>
  <c r="XFB975" i="11"/>
  <c r="XFB974" i="11"/>
  <c r="XFB973" i="11"/>
  <c r="XFB972" i="11"/>
  <c r="XFB971" i="11"/>
  <c r="XFB970" i="11"/>
  <c r="XFB969" i="11"/>
  <c r="XFB968" i="11"/>
  <c r="XFB967" i="11"/>
  <c r="XFB966" i="11"/>
  <c r="XFB965" i="11"/>
  <c r="XFB964" i="11"/>
  <c r="XFB963" i="11"/>
  <c r="XFB962" i="11"/>
  <c r="XFB961" i="11"/>
  <c r="XFB960" i="11"/>
  <c r="XFB959" i="11"/>
  <c r="XFB958" i="11"/>
  <c r="XFB957" i="11"/>
  <c r="XFB956" i="11"/>
  <c r="XFB955" i="11"/>
  <c r="XFB954" i="11"/>
  <c r="XFB953" i="11"/>
  <c r="XFB952" i="11"/>
  <c r="XFB951" i="11"/>
  <c r="XFB950" i="11"/>
  <c r="XFB949" i="11"/>
  <c r="XFB948" i="11"/>
  <c r="XFB947" i="11"/>
  <c r="XFB946" i="11"/>
  <c r="XFB945" i="11"/>
  <c r="XFB944" i="11"/>
  <c r="XFB943" i="11"/>
  <c r="XFB942" i="11"/>
  <c r="XFB941" i="11"/>
  <c r="XFB940" i="11"/>
  <c r="XFB939" i="11"/>
  <c r="XFB938" i="11"/>
  <c r="XFB937" i="11"/>
  <c r="XFB936" i="11"/>
  <c r="XFB935" i="11"/>
  <c r="XFB934" i="11"/>
  <c r="XFB933" i="11"/>
  <c r="XFB932" i="11"/>
  <c r="XFB931" i="11"/>
  <c r="XFB930" i="11"/>
  <c r="XFB929" i="11"/>
  <c r="XFB928" i="11"/>
  <c r="XFB927" i="11"/>
  <c r="XFB926" i="11"/>
  <c r="XFB925" i="11"/>
  <c r="XFB924" i="11"/>
  <c r="XFB923" i="11"/>
  <c r="XFB922" i="11"/>
  <c r="XFB921" i="11"/>
  <c r="XFB920" i="11"/>
  <c r="XFB919" i="11"/>
  <c r="XFB918" i="11"/>
  <c r="XFB917" i="11"/>
  <c r="XFB916" i="11"/>
  <c r="XFB915" i="11"/>
  <c r="XFB914" i="11"/>
  <c r="XFB913" i="11"/>
  <c r="XFB912" i="11"/>
  <c r="XFB911" i="11"/>
  <c r="XFB910" i="11"/>
  <c r="XFB909" i="11"/>
  <c r="XFB908" i="11"/>
  <c r="XFB907" i="11"/>
  <c r="XFB906" i="11"/>
  <c r="XFB905" i="11"/>
  <c r="XFB904" i="11"/>
  <c r="XFB903" i="11"/>
  <c r="XFB902" i="11"/>
  <c r="XFB901" i="11"/>
  <c r="XFB900" i="11"/>
  <c r="XFB899" i="11"/>
  <c r="XFB898" i="11"/>
  <c r="XFB897" i="11"/>
  <c r="XFB896" i="11"/>
  <c r="XFB895" i="11"/>
  <c r="XFB894" i="11"/>
  <c r="XFB893" i="11"/>
  <c r="XFB892" i="11"/>
  <c r="XFB891" i="11"/>
  <c r="XFB890" i="11"/>
  <c r="XFB889" i="11"/>
  <c r="XFB888" i="11"/>
  <c r="XFB887" i="11"/>
  <c r="XFB886" i="11"/>
  <c r="XFB885" i="11"/>
  <c r="XFB884" i="11"/>
  <c r="XFB883" i="11"/>
  <c r="XFB882" i="11"/>
  <c r="XFB881" i="11"/>
  <c r="XFB880" i="11"/>
  <c r="XFB879" i="11"/>
  <c r="XFB878" i="11"/>
  <c r="XFB877" i="11"/>
  <c r="XFB876" i="11"/>
  <c r="XFB875" i="11"/>
  <c r="XFB874" i="11"/>
  <c r="XFB873" i="11"/>
  <c r="XFB872" i="11"/>
  <c r="XFB871" i="11"/>
  <c r="XFB870" i="11"/>
  <c r="XFB869" i="11"/>
  <c r="XFB868" i="11"/>
  <c r="XFB867" i="11"/>
  <c r="XFB866" i="11"/>
  <c r="XFB865" i="11"/>
  <c r="XFB864" i="11"/>
  <c r="XFB863" i="11"/>
  <c r="XFB862" i="11"/>
  <c r="XFB861" i="11"/>
  <c r="XFB860" i="11"/>
  <c r="XFB859" i="11"/>
  <c r="XFB858" i="11"/>
  <c r="XFB857" i="11"/>
  <c r="XFB856" i="11"/>
  <c r="XFB855" i="11"/>
  <c r="XFB854" i="11"/>
  <c r="XFB853" i="11"/>
  <c r="XFB852" i="11"/>
  <c r="XFB851" i="11"/>
  <c r="XFB850" i="11"/>
  <c r="XFB849" i="11"/>
  <c r="XFB848" i="11"/>
  <c r="XFB847" i="11"/>
  <c r="XFB846" i="11"/>
  <c r="XFB845" i="11"/>
  <c r="XFB844" i="11"/>
  <c r="XFB843" i="11"/>
  <c r="XFB842" i="11"/>
  <c r="XFB841" i="11"/>
  <c r="XFB840" i="11"/>
  <c r="XFB839" i="11"/>
  <c r="XFB838" i="11"/>
  <c r="XFB837" i="11"/>
  <c r="XFB836" i="11"/>
  <c r="XFB835" i="11"/>
  <c r="XFB834" i="11"/>
  <c r="XFB833" i="11"/>
  <c r="XFB832" i="11"/>
  <c r="XFB831" i="11"/>
  <c r="XFB830" i="11"/>
  <c r="XFB829" i="11"/>
  <c r="XFB828" i="11"/>
  <c r="XFB827" i="11"/>
  <c r="XFB826" i="11"/>
  <c r="XFB825" i="11"/>
  <c r="XFB824" i="11"/>
  <c r="XFB823" i="11"/>
  <c r="XFB822" i="11"/>
  <c r="XFB821" i="11"/>
  <c r="XFB820" i="11"/>
  <c r="XFB819" i="11"/>
  <c r="XFB818" i="11"/>
  <c r="XFB817" i="11"/>
  <c r="XFB816" i="11"/>
  <c r="XFB815" i="11"/>
  <c r="XFB814" i="11"/>
  <c r="XFB813" i="11"/>
  <c r="XFB812" i="11"/>
  <c r="XFB811" i="11"/>
  <c r="XFB810" i="11"/>
  <c r="XFB809" i="11"/>
  <c r="XFB808" i="11"/>
  <c r="XFB807" i="11"/>
  <c r="XFB806" i="11"/>
  <c r="XFB805" i="11"/>
  <c r="XFB804" i="11"/>
  <c r="XFB803" i="11"/>
  <c r="XFB802" i="11"/>
  <c r="XFB801" i="11"/>
  <c r="XFB800" i="11"/>
  <c r="XFB799" i="11"/>
  <c r="XFB798" i="11"/>
  <c r="XFB797" i="11"/>
  <c r="XFB796" i="11"/>
  <c r="XFB795" i="11"/>
  <c r="XFB794" i="11"/>
  <c r="XFB793" i="11"/>
  <c r="XFB792" i="11"/>
  <c r="XFB791" i="11"/>
  <c r="XFB790" i="11"/>
  <c r="XFB789" i="11"/>
  <c r="XFB788" i="11"/>
  <c r="XFB787" i="11"/>
  <c r="XFB786" i="11"/>
  <c r="XFB785" i="11"/>
  <c r="XFB784" i="11"/>
  <c r="XFB783" i="11"/>
  <c r="XFB782" i="11"/>
  <c r="XFB781" i="11"/>
  <c r="XFB780" i="11"/>
  <c r="XFB779" i="11"/>
  <c r="XFB778" i="11"/>
  <c r="XFB777" i="11"/>
  <c r="XFB776" i="11"/>
  <c r="XFB775" i="11"/>
  <c r="XFB774" i="11"/>
  <c r="XFB773" i="11"/>
  <c r="XFB772" i="11"/>
  <c r="XFB771" i="11"/>
  <c r="XFB770" i="11"/>
  <c r="XFB769" i="11"/>
  <c r="XFB768" i="11"/>
  <c r="XFB767" i="11"/>
  <c r="XFB766" i="11"/>
  <c r="XFB765" i="11"/>
  <c r="XFB764" i="11"/>
  <c r="XFB763" i="11"/>
  <c r="XFB762" i="11"/>
  <c r="XFB761" i="11"/>
  <c r="XFB760" i="11"/>
  <c r="XFB759" i="11"/>
  <c r="XFB758" i="11"/>
  <c r="XFB757" i="11"/>
  <c r="XFB756" i="11"/>
  <c r="XFB755" i="11"/>
  <c r="XFB754" i="11"/>
  <c r="XFB753" i="11"/>
  <c r="XFB752" i="11"/>
  <c r="XFB751" i="11"/>
  <c r="XFB750" i="11"/>
  <c r="XFB749" i="11"/>
  <c r="XFB748" i="11"/>
  <c r="XFB747" i="11"/>
  <c r="XFB746" i="11"/>
  <c r="XFB745" i="11"/>
  <c r="XFB744" i="11"/>
  <c r="XFB743" i="11"/>
  <c r="XFB742" i="11"/>
  <c r="XFB741" i="11"/>
  <c r="XFB740" i="11"/>
  <c r="XFB739" i="11"/>
  <c r="XFB738" i="11"/>
  <c r="XFB737" i="11"/>
  <c r="XFB736" i="11"/>
  <c r="XFB735" i="11"/>
  <c r="XFB734" i="11"/>
  <c r="XFB733" i="11"/>
  <c r="XFB732" i="11"/>
  <c r="XFB731" i="11"/>
  <c r="XFB730" i="11"/>
  <c r="XFB729" i="11"/>
  <c r="XFB728" i="11"/>
  <c r="XFB727" i="11"/>
  <c r="XFB726" i="11"/>
  <c r="XFB725" i="11"/>
  <c r="XFB724" i="11"/>
  <c r="XFB723" i="11"/>
  <c r="XFB722" i="11"/>
  <c r="XFB721" i="11"/>
  <c r="XFB720" i="11"/>
  <c r="XFB719" i="11"/>
  <c r="XFB718" i="11"/>
  <c r="XFB717" i="11"/>
  <c r="XFB716" i="11"/>
  <c r="XFB715" i="11"/>
  <c r="XFB714" i="11"/>
  <c r="XFB713" i="11"/>
  <c r="XFB712" i="11"/>
  <c r="XFB711" i="11"/>
  <c r="XFB710" i="11"/>
  <c r="XFB709" i="11"/>
  <c r="XFB708" i="11"/>
  <c r="XFB707" i="11"/>
  <c r="XFB706" i="11"/>
  <c r="XFB705" i="11"/>
  <c r="XFB704" i="11"/>
  <c r="XFB703" i="11"/>
  <c r="XFB702" i="11"/>
  <c r="XFB701" i="11"/>
  <c r="XFB700" i="11"/>
  <c r="XFB699" i="11"/>
  <c r="XFB698" i="11"/>
  <c r="XFB697" i="11"/>
  <c r="XFB696" i="11"/>
  <c r="XFB695" i="11"/>
  <c r="XFB694" i="11"/>
  <c r="XFB693" i="11"/>
  <c r="XFB692" i="11"/>
  <c r="XFB691" i="11"/>
  <c r="XFB690" i="11"/>
  <c r="XFB689" i="11"/>
  <c r="XFB688" i="11"/>
  <c r="XFB687" i="11"/>
  <c r="XFB686" i="11"/>
  <c r="XFB685" i="11"/>
  <c r="XFB684" i="11"/>
  <c r="XFB683" i="11"/>
  <c r="XFB682" i="11"/>
  <c r="XFB681" i="11"/>
  <c r="XFB680" i="11"/>
  <c r="XFB679" i="11"/>
  <c r="XFB678" i="11"/>
  <c r="XFB677" i="11"/>
  <c r="XFB676" i="11"/>
  <c r="XFB675" i="11"/>
  <c r="XFB674" i="11"/>
  <c r="XFB673" i="11"/>
  <c r="XFB672" i="11"/>
  <c r="XFB671" i="11"/>
  <c r="XFB670" i="11"/>
  <c r="XFB669" i="11"/>
  <c r="XFB668" i="11"/>
  <c r="XFB667" i="11"/>
  <c r="XFB666" i="11"/>
  <c r="XFB665" i="11"/>
  <c r="XFB664" i="11"/>
  <c r="XFB663" i="11"/>
  <c r="XFB662" i="11"/>
  <c r="XFB661" i="11"/>
  <c r="XFB660" i="11"/>
  <c r="XFB659" i="11"/>
  <c r="XFB658" i="11"/>
  <c r="XFB657" i="11"/>
  <c r="XFB656" i="11"/>
  <c r="XFB655" i="11"/>
  <c r="XFB654" i="11"/>
  <c r="XFB653" i="11"/>
  <c r="XFB652" i="11"/>
  <c r="XFB651" i="11"/>
  <c r="XFB650" i="11"/>
  <c r="XFB649" i="11"/>
  <c r="XFB648" i="11"/>
  <c r="XFB647" i="11"/>
  <c r="XFB646" i="11"/>
  <c r="XFB645" i="11"/>
  <c r="XFB644" i="11"/>
  <c r="XFB643" i="11"/>
  <c r="XFB642" i="11"/>
  <c r="XFB641" i="11"/>
  <c r="XFB640" i="11"/>
  <c r="XFB639" i="11"/>
  <c r="XFB638" i="11"/>
  <c r="XFB637" i="11"/>
  <c r="XFB636" i="11"/>
  <c r="XFB635" i="11"/>
  <c r="XFB634" i="11"/>
  <c r="XFB633" i="11"/>
  <c r="XFB632" i="11"/>
  <c r="XFB631" i="11"/>
  <c r="XFB630" i="11"/>
  <c r="XFB629" i="11"/>
  <c r="XFB628" i="11"/>
  <c r="XFB627" i="11"/>
  <c r="XFB626" i="11"/>
  <c r="XFB625" i="11"/>
  <c r="XFB624" i="11"/>
  <c r="XFB623" i="11"/>
  <c r="XFB622" i="11"/>
  <c r="XFB621" i="11"/>
  <c r="XFB620" i="11"/>
  <c r="XFB619" i="11"/>
  <c r="XFB618" i="11"/>
  <c r="XFB617" i="11"/>
  <c r="XFB616" i="11"/>
  <c r="XFB615" i="11"/>
  <c r="XFB614" i="11"/>
  <c r="XFB613" i="11"/>
  <c r="XFB612" i="11"/>
  <c r="XFB611" i="11"/>
  <c r="XFB610" i="11"/>
  <c r="XFB609" i="11"/>
  <c r="XFB608" i="11"/>
  <c r="XFB607" i="11"/>
  <c r="XFB606" i="11"/>
  <c r="XFB605" i="11"/>
  <c r="XFB604" i="11"/>
  <c r="XFB603" i="11"/>
  <c r="XFB602" i="11"/>
  <c r="XFB601" i="11"/>
  <c r="XFB600" i="11"/>
  <c r="XFB599" i="11"/>
  <c r="XFB598" i="11"/>
  <c r="XFB597" i="11"/>
  <c r="XFB596" i="11"/>
  <c r="XFB595" i="11"/>
  <c r="XFB594" i="11"/>
  <c r="XFB593" i="11"/>
  <c r="XFB592" i="11"/>
  <c r="XFB591" i="11"/>
  <c r="XFB590" i="11"/>
  <c r="XFB589" i="11"/>
  <c r="XFB588" i="11"/>
  <c r="XFB587" i="11"/>
  <c r="XFB586" i="11"/>
  <c r="XFB585" i="11"/>
  <c r="XFB584" i="11"/>
  <c r="XFB583" i="11"/>
  <c r="XFB582" i="11"/>
  <c r="XFB581" i="11"/>
  <c r="XFB580" i="11"/>
  <c r="XFB579" i="11"/>
  <c r="XFB578" i="11"/>
  <c r="XFB577" i="11"/>
  <c r="XFB576" i="11"/>
  <c r="XFB575" i="11"/>
  <c r="XFB574" i="11"/>
  <c r="XFB573" i="11"/>
  <c r="XFB572" i="11"/>
  <c r="XFB571" i="11"/>
  <c r="XFB570" i="11"/>
  <c r="XFB569" i="11"/>
  <c r="XFB568" i="11"/>
  <c r="XFB567" i="11"/>
  <c r="XFB566" i="11"/>
  <c r="XFB565" i="11"/>
  <c r="XFB564" i="11"/>
  <c r="XFB563" i="11"/>
  <c r="XFB562" i="11"/>
  <c r="XFB561" i="11"/>
  <c r="XFB560" i="11"/>
  <c r="XFB559" i="11"/>
  <c r="XFB558" i="11"/>
  <c r="XFB557" i="11"/>
  <c r="XFB556" i="11"/>
  <c r="XFB555" i="11"/>
  <c r="XFB554" i="11"/>
  <c r="XFB553" i="11"/>
  <c r="XFB552" i="11"/>
  <c r="XFB551" i="11"/>
  <c r="XFB550" i="11"/>
  <c r="XFB549" i="11"/>
  <c r="XFB548" i="11"/>
  <c r="XFB547" i="11"/>
  <c r="XFB546" i="11"/>
  <c r="XFB545" i="11"/>
  <c r="XFB544" i="11"/>
  <c r="XFB543" i="11"/>
  <c r="XFB542" i="11"/>
  <c r="XFB541" i="11"/>
  <c r="XFB540" i="11"/>
  <c r="XFB539" i="11"/>
  <c r="XFB538" i="11"/>
  <c r="XFB537" i="11"/>
  <c r="XFB536" i="11"/>
  <c r="XFB535" i="11"/>
  <c r="XFB534" i="11"/>
  <c r="XFB533" i="11"/>
  <c r="XFB532" i="11"/>
  <c r="XFB531" i="11"/>
  <c r="XFB530" i="11"/>
  <c r="XFB529" i="11"/>
  <c r="XFB528" i="11"/>
  <c r="XFB527" i="11"/>
  <c r="XFB526" i="11"/>
  <c r="XFB525" i="11"/>
  <c r="XFB524" i="11"/>
  <c r="XFB523" i="11"/>
  <c r="XFB522" i="11"/>
  <c r="XFB521" i="11"/>
  <c r="XFB520" i="11"/>
  <c r="XFB519" i="11"/>
  <c r="XFB518" i="11"/>
  <c r="XFB517" i="11"/>
  <c r="XFB516" i="11"/>
  <c r="XFB515" i="11"/>
  <c r="XFB514" i="11"/>
  <c r="XFB513" i="11"/>
  <c r="XFB512" i="11"/>
  <c r="XFB511" i="11"/>
  <c r="XFB510" i="11"/>
  <c r="XFB509" i="11"/>
  <c r="XFB508" i="11"/>
  <c r="XFB507" i="11"/>
  <c r="XFB506" i="11"/>
  <c r="XFB505" i="11"/>
  <c r="XFB504" i="11"/>
  <c r="XFB503" i="11"/>
  <c r="XFB502" i="11"/>
  <c r="XFB501" i="11"/>
  <c r="XFB500" i="11"/>
  <c r="XFB499" i="11"/>
  <c r="XFB498" i="11"/>
  <c r="XFB497" i="11"/>
  <c r="XFB496" i="11"/>
  <c r="XFB495" i="11"/>
  <c r="XFB494" i="11"/>
  <c r="XFB493" i="11"/>
  <c r="XFB492" i="11"/>
  <c r="XFB491" i="11"/>
  <c r="XFB490" i="11"/>
  <c r="XFB489" i="11"/>
  <c r="XFB488" i="11"/>
  <c r="XFB487" i="11"/>
  <c r="XFB486" i="11"/>
  <c r="XFB485" i="11"/>
  <c r="XFB484" i="11"/>
  <c r="XFB483" i="11"/>
  <c r="XFB482" i="11"/>
  <c r="XFB481" i="11"/>
  <c r="XFB480" i="11"/>
  <c r="XFB479" i="11"/>
  <c r="XFB478" i="11"/>
  <c r="XFB477" i="11"/>
  <c r="XFB476" i="11"/>
  <c r="XFB475" i="11"/>
  <c r="XFB474" i="11"/>
  <c r="XFB473" i="11"/>
  <c r="XFB472" i="11"/>
  <c r="XFB471" i="11"/>
  <c r="XFB470" i="11"/>
  <c r="XFB469" i="11"/>
  <c r="XFB468" i="11"/>
  <c r="XFB467" i="11"/>
  <c r="XFB466" i="11"/>
  <c r="XFB465" i="11"/>
  <c r="XFB464" i="11"/>
  <c r="XFB463" i="11"/>
  <c r="XFB462" i="11"/>
  <c r="XFB461" i="11"/>
  <c r="XFB460" i="11"/>
  <c r="XFB459" i="11"/>
  <c r="XFB458" i="11"/>
  <c r="XFB457" i="11"/>
  <c r="XFB456" i="11"/>
  <c r="XFB455" i="11"/>
  <c r="XFB454" i="11"/>
  <c r="XFB453" i="11"/>
  <c r="XFB452" i="11"/>
  <c r="XFB451" i="11"/>
  <c r="XFB450" i="11"/>
  <c r="XFB449" i="11"/>
  <c r="XFB448" i="11"/>
  <c r="XFB447" i="11"/>
  <c r="XFB446" i="11"/>
  <c r="XFB445" i="11"/>
  <c r="XFB444" i="11"/>
  <c r="XFB443" i="11"/>
  <c r="XFB442" i="11"/>
  <c r="XFB441" i="11"/>
  <c r="XFB440" i="11"/>
  <c r="XFB439" i="11"/>
  <c r="XFB438" i="11"/>
  <c r="XFB437" i="11"/>
  <c r="XFB436" i="11"/>
  <c r="XFB435" i="11"/>
  <c r="XFB434" i="11"/>
  <c r="XFB433" i="11"/>
  <c r="XFB432" i="11"/>
  <c r="XFB431" i="11"/>
  <c r="XFB430" i="11"/>
  <c r="XFB429" i="11"/>
  <c r="XFB428" i="11"/>
  <c r="XFB427" i="11"/>
  <c r="XFB426" i="11"/>
  <c r="XFB425" i="11"/>
  <c r="XFB424" i="11"/>
  <c r="XFB423" i="11"/>
  <c r="XFB422" i="11"/>
  <c r="XFB421" i="11"/>
  <c r="XFB420" i="11"/>
  <c r="XFB419" i="11"/>
  <c r="XFB418" i="11"/>
  <c r="XFB417" i="11"/>
  <c r="XFB416" i="11"/>
  <c r="XFB415" i="11"/>
  <c r="XFB414" i="11"/>
  <c r="XFB413" i="11"/>
  <c r="XFB412" i="11"/>
  <c r="XFB411" i="11"/>
  <c r="XFB410" i="11"/>
  <c r="XFB409" i="11"/>
  <c r="XFB408" i="11"/>
  <c r="XFB407" i="11"/>
  <c r="XFB406" i="11"/>
  <c r="XFB405" i="11"/>
  <c r="XFB404" i="11"/>
  <c r="XFB403" i="11"/>
  <c r="XFB402" i="11"/>
  <c r="XFB401" i="11"/>
  <c r="XFB400" i="11"/>
  <c r="XFB399" i="11"/>
  <c r="XFB398" i="11"/>
  <c r="XFB397" i="11"/>
  <c r="XFB396" i="11"/>
  <c r="XFB395" i="11"/>
  <c r="XFB394" i="11"/>
  <c r="XFB393" i="11"/>
  <c r="XFB392" i="11"/>
  <c r="XFB391" i="11"/>
  <c r="XFB390" i="11"/>
  <c r="XFB389" i="11"/>
  <c r="XFB388" i="11"/>
  <c r="XFB387" i="11"/>
  <c r="XFB386" i="11"/>
  <c r="XFB385" i="11"/>
  <c r="XFB384" i="11"/>
  <c r="XFB383" i="11"/>
  <c r="XFB382" i="11"/>
  <c r="XFB381" i="11"/>
  <c r="XFB380" i="11"/>
  <c r="XFB379" i="11"/>
  <c r="XFB378" i="11"/>
  <c r="XFB377" i="11"/>
  <c r="XFB376" i="11"/>
  <c r="XFB375" i="11"/>
  <c r="XFB374" i="11"/>
  <c r="XFB373" i="11"/>
  <c r="XFB372" i="11"/>
  <c r="XFB371" i="11"/>
  <c r="XFB370" i="11"/>
  <c r="XFB369" i="11"/>
  <c r="XFB368" i="11"/>
  <c r="XFB367" i="11"/>
  <c r="XFB366" i="11"/>
  <c r="XFB365" i="11"/>
  <c r="XFB364" i="11"/>
  <c r="XFB363" i="11"/>
  <c r="XFB362" i="11"/>
  <c r="XFB361" i="11"/>
  <c r="XFB360" i="11"/>
  <c r="XFB359" i="11"/>
  <c r="XFB358" i="11"/>
  <c r="XFB357" i="11"/>
  <c r="XFB356" i="11"/>
  <c r="XFB355" i="11"/>
  <c r="XFB354" i="11"/>
  <c r="XFB353" i="11"/>
  <c r="XFB352" i="11"/>
  <c r="XFB351" i="11"/>
  <c r="XFB350" i="11"/>
  <c r="XFB349" i="11"/>
  <c r="XFB348" i="11"/>
  <c r="XFB347" i="11"/>
  <c r="XFB346" i="11"/>
  <c r="XFB345" i="11"/>
  <c r="XFB344" i="11"/>
  <c r="XFB343" i="11"/>
  <c r="XFB342" i="11"/>
  <c r="XFB341" i="11"/>
  <c r="XFB340" i="11"/>
  <c r="XFB339" i="11"/>
  <c r="XFB338" i="11"/>
  <c r="XFB337" i="11"/>
  <c r="XFB336" i="11"/>
  <c r="XFB335" i="11"/>
  <c r="XFB334" i="11"/>
  <c r="XFB333" i="11"/>
  <c r="XFB332" i="11"/>
  <c r="XFB331" i="11"/>
  <c r="XFB330" i="11"/>
  <c r="XFB329" i="11"/>
  <c r="XFB328" i="11"/>
  <c r="XFB327" i="11"/>
  <c r="XFB326" i="11"/>
  <c r="XFB325" i="11"/>
  <c r="XFB324" i="11"/>
  <c r="XFB323" i="11"/>
  <c r="XFB322" i="11"/>
  <c r="XFB321" i="11"/>
  <c r="XFB320" i="11"/>
  <c r="XFB319" i="11"/>
  <c r="XFB318" i="11"/>
  <c r="XFB317" i="11"/>
  <c r="XFB316" i="11"/>
  <c r="XFB315" i="11"/>
  <c r="XFB314" i="11"/>
  <c r="XFB313" i="11"/>
  <c r="XFB312" i="11"/>
  <c r="XFB311" i="11"/>
  <c r="XFB310" i="11"/>
  <c r="XFB309" i="11"/>
  <c r="XFB308" i="11"/>
  <c r="XFB307" i="11"/>
  <c r="XFB306" i="11"/>
  <c r="XFB305" i="11"/>
  <c r="XFB304" i="11"/>
  <c r="XFB303" i="11"/>
  <c r="XFB302" i="11"/>
  <c r="XFB301" i="11"/>
  <c r="XFB300" i="11"/>
  <c r="XFB299" i="11"/>
  <c r="XFB298" i="11"/>
  <c r="XFB297" i="11"/>
  <c r="XFB296" i="11"/>
  <c r="XFB295" i="11"/>
  <c r="XFB294" i="11"/>
  <c r="XFB293" i="11"/>
  <c r="XFB292" i="11"/>
  <c r="XFB291" i="11"/>
  <c r="XFB290" i="11"/>
  <c r="XFB289" i="11"/>
  <c r="XFB288" i="11"/>
  <c r="XFB287" i="11"/>
  <c r="XFB286" i="11"/>
  <c r="XFB285" i="11"/>
  <c r="XFB284" i="11"/>
  <c r="XFB283" i="11"/>
  <c r="XFB282" i="11"/>
  <c r="XFB281" i="11"/>
  <c r="XFB280" i="11"/>
  <c r="XFB279" i="11"/>
  <c r="XFB278" i="11"/>
  <c r="XFB277" i="11"/>
  <c r="XFB276" i="11"/>
  <c r="XFB275" i="11"/>
  <c r="XFB274" i="11"/>
  <c r="XFB273" i="11"/>
  <c r="XFB272" i="11"/>
  <c r="XFB271" i="11"/>
  <c r="XFB270" i="11"/>
  <c r="XFB269" i="11"/>
  <c r="XFB268" i="11"/>
  <c r="XFB267" i="11"/>
  <c r="XFB266" i="11"/>
  <c r="XFB265" i="11"/>
  <c r="XFB264" i="11"/>
  <c r="XFB263" i="11"/>
  <c r="XFB262" i="11"/>
  <c r="XFB261" i="11"/>
  <c r="XFB260" i="11"/>
  <c r="XFB259" i="11"/>
  <c r="XFB258" i="11"/>
  <c r="XFB257" i="11"/>
  <c r="XFB256" i="11"/>
  <c r="XFB255" i="11"/>
  <c r="XFB254" i="11"/>
  <c r="XFB253" i="11"/>
  <c r="XFB252" i="11"/>
  <c r="XFB251" i="11"/>
  <c r="XFB250" i="11"/>
  <c r="XFB249" i="11"/>
  <c r="XFB248" i="11"/>
  <c r="XFB247" i="11"/>
  <c r="XFB246" i="11"/>
  <c r="XFB245" i="11"/>
  <c r="XFB244" i="11"/>
  <c r="XFB243" i="11"/>
  <c r="XFB242" i="11"/>
  <c r="XFB241" i="11"/>
  <c r="XFB240" i="11"/>
  <c r="XFB239" i="11"/>
  <c r="XFB238" i="11"/>
  <c r="XFB237" i="11"/>
  <c r="XFB236" i="11"/>
  <c r="XFB235" i="11"/>
  <c r="XFB234" i="11"/>
  <c r="XFB233" i="11"/>
  <c r="XFB232" i="11"/>
  <c r="XFB231" i="11"/>
  <c r="XFB230" i="11"/>
  <c r="XFB229" i="11"/>
  <c r="XFB228" i="11"/>
  <c r="XFB227" i="11"/>
  <c r="XFB226" i="11"/>
  <c r="XFB225" i="11"/>
  <c r="XFB224" i="11"/>
  <c r="XFB223" i="11"/>
  <c r="XFB222" i="11"/>
  <c r="XFB221" i="11"/>
  <c r="XFB220" i="11"/>
  <c r="XFB219" i="11"/>
  <c r="XFB218" i="11"/>
  <c r="XFB217" i="11"/>
  <c r="XFB216" i="11"/>
  <c r="XFB215" i="11"/>
  <c r="XFB214" i="11"/>
  <c r="XFB213" i="11"/>
  <c r="XFB212" i="11"/>
  <c r="XFB211" i="11"/>
  <c r="XFB210" i="11"/>
  <c r="XFB209" i="11"/>
  <c r="XFB208" i="11"/>
  <c r="XFB207" i="11"/>
  <c r="XFB206" i="11"/>
  <c r="XFB205" i="11"/>
  <c r="XFB204" i="11"/>
  <c r="XFB203" i="11"/>
  <c r="XFB202" i="11"/>
  <c r="XFB201" i="11"/>
  <c r="XFB200" i="11"/>
  <c r="XFB199" i="11"/>
  <c r="XFB198" i="11"/>
  <c r="XFB197" i="11"/>
  <c r="XFB196" i="11"/>
  <c r="XFB195" i="11"/>
  <c r="XFB194" i="11"/>
  <c r="XFB193" i="11"/>
  <c r="XFB192" i="11"/>
  <c r="XFB191" i="11"/>
  <c r="XFB190" i="11"/>
  <c r="XFB189" i="11"/>
  <c r="XFB188" i="11"/>
  <c r="XFB187" i="11"/>
  <c r="XFB186" i="11"/>
  <c r="XFB185" i="11"/>
  <c r="XFB184" i="11"/>
  <c r="XFB183" i="11"/>
  <c r="XFB182" i="11"/>
  <c r="XFB181" i="11"/>
  <c r="XFB180" i="11"/>
  <c r="XFB179" i="11"/>
  <c r="XFB178" i="11"/>
  <c r="XFB177" i="11"/>
  <c r="XFB176" i="11"/>
  <c r="XFB175" i="11"/>
  <c r="XFB174" i="11"/>
  <c r="XFB173" i="11"/>
  <c r="XFB172" i="11"/>
  <c r="XFB171" i="11"/>
  <c r="XFB170" i="11"/>
  <c r="XFB169" i="11"/>
  <c r="XFB168" i="11"/>
  <c r="XFB167" i="11"/>
  <c r="XFB166" i="11"/>
  <c r="XFB165" i="11"/>
  <c r="XFB164" i="11"/>
  <c r="XFB163" i="11"/>
  <c r="XFB162" i="11"/>
  <c r="XFB161" i="11"/>
  <c r="XFB160" i="11"/>
  <c r="XFB159" i="11"/>
  <c r="XFB158" i="11"/>
  <c r="XFB157" i="11"/>
  <c r="XFB156" i="11"/>
  <c r="XFB155" i="11"/>
  <c r="XFB154" i="11"/>
  <c r="XFB153" i="11"/>
  <c r="XFB152" i="11"/>
  <c r="XFB151" i="11"/>
  <c r="XFB150" i="11"/>
  <c r="XFB149" i="11"/>
  <c r="XFB148" i="11"/>
  <c r="XFB147" i="11"/>
  <c r="XFB146" i="11"/>
  <c r="XFB145" i="11"/>
  <c r="XFB144" i="11"/>
  <c r="XFB143" i="11"/>
  <c r="XFB142" i="11"/>
  <c r="XFB141" i="11"/>
  <c r="XFB140" i="11"/>
  <c r="XFB139" i="11"/>
  <c r="XFB138" i="11"/>
  <c r="XFB137" i="11"/>
  <c r="XFB136" i="11"/>
  <c r="XFB135" i="11"/>
  <c r="XFB134" i="11"/>
  <c r="XFB133" i="11"/>
  <c r="XFB132" i="11"/>
  <c r="XFB131" i="11"/>
  <c r="XFB130" i="11"/>
  <c r="XFB129" i="11"/>
  <c r="XFB128" i="11"/>
  <c r="XFB127" i="11"/>
  <c r="XFB126" i="11"/>
  <c r="XFB125" i="11"/>
  <c r="XFB124" i="11"/>
  <c r="XFB123" i="11"/>
  <c r="XFB122" i="11"/>
  <c r="XFB121" i="11"/>
  <c r="XFB120" i="11"/>
  <c r="XFB119" i="11"/>
  <c r="XFB118" i="11"/>
  <c r="XFB117" i="11"/>
  <c r="XFB116" i="11"/>
  <c r="XFB115" i="11"/>
  <c r="XFB114" i="11"/>
  <c r="XFB113" i="11"/>
  <c r="XFB112" i="11"/>
  <c r="XFB111" i="11"/>
  <c r="XFB110" i="11"/>
  <c r="XFB109" i="11"/>
  <c r="XFB108" i="11"/>
  <c r="XFB107" i="11"/>
  <c r="XFB106" i="11"/>
  <c r="XFB105" i="11"/>
  <c r="XFB104" i="11"/>
  <c r="XFB103" i="11"/>
  <c r="XFB102" i="11"/>
  <c r="XFB101" i="11"/>
  <c r="XFB100" i="11"/>
  <c r="XFB99" i="11"/>
  <c r="XFB98" i="11"/>
  <c r="XFB97" i="11"/>
  <c r="XFB96" i="11"/>
  <c r="XFB95" i="11"/>
  <c r="XFB94" i="11"/>
  <c r="XFB93" i="11"/>
  <c r="XFB92" i="11"/>
  <c r="XFB91" i="11"/>
  <c r="XFB90" i="11"/>
  <c r="XFB89" i="11"/>
  <c r="XFB88" i="11"/>
  <c r="XFB87" i="11"/>
  <c r="XFB86" i="11"/>
  <c r="XFB85" i="11"/>
  <c r="XFB84" i="11"/>
  <c r="XFB83" i="11"/>
  <c r="XFB82" i="11"/>
  <c r="XFB81" i="11"/>
  <c r="XFB80" i="11"/>
  <c r="XFB79" i="11"/>
  <c r="XFB78" i="11"/>
  <c r="XFB77" i="11"/>
  <c r="XFB76" i="11"/>
  <c r="XFB75" i="11"/>
  <c r="XFB74" i="11"/>
  <c r="XFB73" i="11"/>
  <c r="XFB72" i="11"/>
  <c r="XFB71" i="11"/>
  <c r="XFB70" i="11"/>
  <c r="XFB69" i="11"/>
  <c r="XFB68" i="11"/>
  <c r="XFB67" i="11"/>
  <c r="XFB66" i="11"/>
  <c r="XFB65" i="11"/>
  <c r="XFB64" i="11"/>
  <c r="XFB63" i="11"/>
  <c r="XFB62" i="11"/>
  <c r="XFB61" i="11"/>
  <c r="XFB60" i="11"/>
  <c r="XFB59" i="11"/>
  <c r="XFB58" i="11"/>
  <c r="XFB57" i="11"/>
  <c r="XFB56" i="11"/>
  <c r="XFB55" i="11"/>
  <c r="XFB54" i="11"/>
  <c r="XFB53" i="11"/>
  <c r="XFB52" i="11"/>
  <c r="XFB51" i="11"/>
  <c r="XFB50" i="11"/>
  <c r="XFB49" i="11"/>
  <c r="XFB48" i="11"/>
  <c r="XFB47" i="11"/>
  <c r="XFB46" i="11"/>
  <c r="XFB45" i="11"/>
  <c r="XFB44" i="11"/>
  <c r="XFB43" i="11"/>
  <c r="XFB42" i="11"/>
  <c r="XFB41" i="11"/>
  <c r="XFB40" i="11"/>
  <c r="XFB39" i="11"/>
  <c r="XFB38" i="11"/>
  <c r="XFB37" i="11"/>
  <c r="XFB36" i="11"/>
  <c r="XFB35" i="11"/>
  <c r="XFB34" i="11"/>
  <c r="XFB33" i="11"/>
  <c r="XFB32" i="11"/>
  <c r="XFB31" i="11"/>
  <c r="XFB30" i="11"/>
  <c r="XFB29" i="11"/>
  <c r="XFB28" i="11"/>
  <c r="XFB27" i="11"/>
  <c r="XFB26" i="11"/>
  <c r="XFB25" i="11"/>
  <c r="XFB24" i="11"/>
  <c r="XFB23" i="11"/>
  <c r="XFB22" i="11"/>
  <c r="XFB21" i="11"/>
  <c r="XFB20" i="11"/>
  <c r="XFB19" i="11"/>
  <c r="XFB18" i="11"/>
  <c r="XFB17" i="11"/>
  <c r="XFA16" i="11"/>
  <c r="XFB16" i="11"/>
  <c r="XFA15" i="11"/>
  <c r="XFB15" i="11"/>
  <c r="G5" i="9"/>
  <c r="AM24" i="11" l="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M303" i="11"/>
  <c r="AM304" i="11"/>
  <c r="AM305" i="11"/>
  <c r="AM306" i="11"/>
  <c r="AM307" i="11"/>
  <c r="AM308" i="11"/>
  <c r="AM309" i="11"/>
  <c r="AM310" i="11"/>
  <c r="AM311" i="11"/>
  <c r="AM312" i="11"/>
  <c r="AM313" i="11"/>
  <c r="AM314" i="11"/>
  <c r="AM315" i="11"/>
  <c r="AM316" i="11"/>
  <c r="AM317" i="11"/>
  <c r="AM318" i="11"/>
  <c r="AM319" i="11"/>
  <c r="AM320" i="11"/>
  <c r="AM321" i="11"/>
  <c r="AM322" i="11"/>
  <c r="AM323" i="11"/>
  <c r="AM324" i="11"/>
  <c r="AM325" i="11"/>
  <c r="AM326" i="11"/>
  <c r="AM327" i="11"/>
  <c r="AM328" i="11"/>
  <c r="AM329" i="11"/>
  <c r="AM330" i="11"/>
  <c r="AM331" i="11"/>
  <c r="AM332" i="11"/>
  <c r="AM333" i="11"/>
  <c r="AM334" i="11"/>
  <c r="AM335" i="11"/>
  <c r="AM336" i="11"/>
  <c r="AM337" i="11"/>
  <c r="AM338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361" i="11"/>
  <c r="AM362" i="11"/>
  <c r="AM363" i="11"/>
  <c r="AM364" i="11"/>
  <c r="AM365" i="11"/>
  <c r="AM366" i="11"/>
  <c r="AM367" i="11"/>
  <c r="AM368" i="11"/>
  <c r="AM369" i="11"/>
  <c r="AM370" i="11"/>
  <c r="AM371" i="11"/>
  <c r="AM372" i="11"/>
  <c r="AM373" i="11"/>
  <c r="AM374" i="11"/>
  <c r="AM375" i="11"/>
  <c r="AM376" i="11"/>
  <c r="AM377" i="11"/>
  <c r="AM378" i="11"/>
  <c r="AM379" i="11"/>
  <c r="AM380" i="11"/>
  <c r="AM381" i="11"/>
  <c r="AM382" i="11"/>
  <c r="AM383" i="11"/>
  <c r="AM384" i="11"/>
  <c r="AM385" i="11"/>
  <c r="AM386" i="11"/>
  <c r="AM387" i="11"/>
  <c r="AM388" i="11"/>
  <c r="AM389" i="11"/>
  <c r="AM390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08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431" i="11"/>
  <c r="AM432" i="11"/>
  <c r="AM433" i="11"/>
  <c r="AM434" i="11"/>
  <c r="AM435" i="11"/>
  <c r="AM436" i="11"/>
  <c r="AM437" i="11"/>
  <c r="AM438" i="11"/>
  <c r="AM439" i="11"/>
  <c r="AM440" i="11"/>
  <c r="AM441" i="11"/>
  <c r="AM442" i="11"/>
  <c r="AM443" i="11"/>
  <c r="AM444" i="11"/>
  <c r="AM445" i="11"/>
  <c r="AM446" i="11"/>
  <c r="AM447" i="11"/>
  <c r="AM448" i="11"/>
  <c r="AM449" i="11"/>
  <c r="AM450" i="11"/>
  <c r="AM451" i="11"/>
  <c r="AM452" i="11"/>
  <c r="AM453" i="11"/>
  <c r="AM454" i="11"/>
  <c r="AM455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478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493" i="11"/>
  <c r="AM494" i="11"/>
  <c r="AM495" i="11"/>
  <c r="AM496" i="11"/>
  <c r="AM497" i="11"/>
  <c r="AM498" i="11"/>
  <c r="AM499" i="11"/>
  <c r="AM500" i="11"/>
  <c r="AM501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524" i="11"/>
  <c r="AM525" i="11"/>
  <c r="AM526" i="11"/>
  <c r="AM527" i="11"/>
  <c r="AM528" i="11"/>
  <c r="AM529" i="11"/>
  <c r="AM530" i="11"/>
  <c r="AM531" i="11"/>
  <c r="AM532" i="11"/>
  <c r="AM533" i="11"/>
  <c r="AM534" i="11"/>
  <c r="AM535" i="11"/>
  <c r="AM536" i="11"/>
  <c r="AM537" i="11"/>
  <c r="AM538" i="11"/>
  <c r="AM539" i="11"/>
  <c r="AM540" i="11"/>
  <c r="AM541" i="11"/>
  <c r="AM542" i="11"/>
  <c r="AM543" i="11"/>
  <c r="AM544" i="11"/>
  <c r="AM545" i="11"/>
  <c r="AM546" i="11"/>
  <c r="AM547" i="11"/>
  <c r="AM548" i="11"/>
  <c r="AM549" i="11"/>
  <c r="AM550" i="11"/>
  <c r="AM551" i="11"/>
  <c r="AM552" i="11"/>
  <c r="AM553" i="11"/>
  <c r="AM554" i="11"/>
  <c r="AM555" i="11"/>
  <c r="AM556" i="11"/>
  <c r="AM557" i="11"/>
  <c r="AM558" i="11"/>
  <c r="AM559" i="11"/>
  <c r="AM560" i="11"/>
  <c r="AM561" i="11"/>
  <c r="AM562" i="11"/>
  <c r="AM563" i="11"/>
  <c r="AM564" i="11"/>
  <c r="AM565" i="11"/>
  <c r="AM566" i="11"/>
  <c r="AM567" i="11"/>
  <c r="AM568" i="11"/>
  <c r="AM569" i="11"/>
  <c r="AM570" i="11"/>
  <c r="AM571" i="11"/>
  <c r="AM572" i="11"/>
  <c r="AM573" i="11"/>
  <c r="AM574" i="11"/>
  <c r="AM575" i="11"/>
  <c r="AM576" i="11"/>
  <c r="AM577" i="11"/>
  <c r="AM578" i="11"/>
  <c r="AM579" i="11"/>
  <c r="AM580" i="11"/>
  <c r="AM581" i="11"/>
  <c r="AM582" i="11"/>
  <c r="AM583" i="11"/>
  <c r="AM584" i="11"/>
  <c r="AM585" i="11"/>
  <c r="AM586" i="11"/>
  <c r="AM587" i="11"/>
  <c r="AM588" i="11"/>
  <c r="AM589" i="11"/>
  <c r="AM590" i="11"/>
  <c r="AM591" i="11"/>
  <c r="AM592" i="11"/>
  <c r="AM593" i="11"/>
  <c r="AM594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17" i="11"/>
  <c r="AM618" i="11"/>
  <c r="AM619" i="11"/>
  <c r="AM620" i="11"/>
  <c r="AM621" i="11"/>
  <c r="AM622" i="11"/>
  <c r="AM623" i="11"/>
  <c r="AM624" i="11"/>
  <c r="AM625" i="11"/>
  <c r="AM626" i="11"/>
  <c r="AM627" i="11"/>
  <c r="AM628" i="11"/>
  <c r="AM629" i="11"/>
  <c r="AM630" i="11"/>
  <c r="AM631" i="11"/>
  <c r="AM632" i="11"/>
  <c r="AM633" i="11"/>
  <c r="AM634" i="11"/>
  <c r="AM635" i="11"/>
  <c r="AM636" i="11"/>
  <c r="AM637" i="11"/>
  <c r="AM638" i="11"/>
  <c r="AM639" i="11"/>
  <c r="AM640" i="11"/>
  <c r="AM641" i="11"/>
  <c r="AM642" i="11"/>
  <c r="AM643" i="11"/>
  <c r="AM644" i="11"/>
  <c r="AM645" i="11"/>
  <c r="AM646" i="11"/>
  <c r="AM647" i="11"/>
  <c r="AM648" i="11"/>
  <c r="AM649" i="11"/>
  <c r="AM650" i="11"/>
  <c r="AM651" i="11"/>
  <c r="AM652" i="11"/>
  <c r="AM653" i="11"/>
  <c r="AM654" i="11"/>
  <c r="AM655" i="11"/>
  <c r="AM656" i="11"/>
  <c r="AM657" i="11"/>
  <c r="AM658" i="11"/>
  <c r="AM659" i="11"/>
  <c r="AM660" i="11"/>
  <c r="AM661" i="11"/>
  <c r="AM662" i="11"/>
  <c r="AM663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68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09" i="11"/>
  <c r="AM710" i="11"/>
  <c r="AM711" i="11"/>
  <c r="AM712" i="11"/>
  <c r="AM713" i="11"/>
  <c r="AM714" i="11"/>
  <c r="AM715" i="11"/>
  <c r="AM716" i="11"/>
  <c r="AM717" i="11"/>
  <c r="AM718" i="11"/>
  <c r="AM719" i="11"/>
  <c r="AM720" i="11"/>
  <c r="AM721" i="11"/>
  <c r="AM722" i="11"/>
  <c r="AM723" i="11"/>
  <c r="AM724" i="11"/>
  <c r="AM725" i="11"/>
  <c r="AM726" i="11"/>
  <c r="AM727" i="11"/>
  <c r="AM728" i="11"/>
  <c r="AM729" i="11"/>
  <c r="AM730" i="11"/>
  <c r="AM731" i="11"/>
  <c r="AM732" i="11"/>
  <c r="AM733" i="11"/>
  <c r="AM734" i="11"/>
  <c r="AM735" i="11"/>
  <c r="AM736" i="11"/>
  <c r="AM737" i="11"/>
  <c r="AM738" i="11"/>
  <c r="AM739" i="11"/>
  <c r="AM740" i="11"/>
  <c r="AM741" i="11"/>
  <c r="AM742" i="11"/>
  <c r="AM743" i="11"/>
  <c r="AM744" i="11"/>
  <c r="AM745" i="11"/>
  <c r="AM746" i="11"/>
  <c r="AM747" i="11"/>
  <c r="AM748" i="11"/>
  <c r="AM749" i="11"/>
  <c r="AM750" i="11"/>
  <c r="AM751" i="11"/>
  <c r="AM752" i="11"/>
  <c r="AM753" i="11"/>
  <c r="AM754" i="11"/>
  <c r="AM75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778" i="11"/>
  <c r="AM779" i="11"/>
  <c r="AM780" i="11"/>
  <c r="AM781" i="11"/>
  <c r="AM782" i="11"/>
  <c r="AM783" i="11"/>
  <c r="AM784" i="11"/>
  <c r="AM785" i="11"/>
  <c r="AM786" i="11"/>
  <c r="AM787" i="11"/>
  <c r="AM788" i="11"/>
  <c r="AM789" i="11"/>
  <c r="AM790" i="11"/>
  <c r="AM791" i="11"/>
  <c r="AM792" i="11"/>
  <c r="AM793" i="11"/>
  <c r="AM794" i="11"/>
  <c r="AM795" i="11"/>
  <c r="AM796" i="11"/>
  <c r="AM797" i="11"/>
  <c r="AM798" i="11"/>
  <c r="AM799" i="11"/>
  <c r="AM800" i="11"/>
  <c r="AM801" i="11"/>
  <c r="AM802" i="11"/>
  <c r="AM803" i="11"/>
  <c r="AM804" i="11"/>
  <c r="AM805" i="11"/>
  <c r="AM806" i="11"/>
  <c r="AM807" i="11"/>
  <c r="AM808" i="11"/>
  <c r="AM809" i="11"/>
  <c r="AM810" i="11"/>
  <c r="AM811" i="11"/>
  <c r="AM812" i="11"/>
  <c r="AM813" i="11"/>
  <c r="AM814" i="11"/>
  <c r="AM815" i="11"/>
  <c r="AM816" i="11"/>
  <c r="AM817" i="11"/>
  <c r="AM818" i="11"/>
  <c r="AM819" i="11"/>
  <c r="AM820" i="11"/>
  <c r="AM821" i="11"/>
  <c r="AM822" i="11"/>
  <c r="AM823" i="11"/>
  <c r="AM824" i="11"/>
  <c r="AM825" i="11"/>
  <c r="AM826" i="11"/>
  <c r="AM827" i="11"/>
  <c r="AM828" i="11"/>
  <c r="AM829" i="11"/>
  <c r="AM830" i="11"/>
  <c r="AM831" i="11"/>
  <c r="AM832" i="11"/>
  <c r="AM833" i="11"/>
  <c r="AM834" i="11"/>
  <c r="AM835" i="11"/>
  <c r="AM836" i="11"/>
  <c r="AM837" i="11"/>
  <c r="AM838" i="11"/>
  <c r="AM839" i="11"/>
  <c r="AM840" i="11"/>
  <c r="AM841" i="11"/>
  <c r="AM842" i="11"/>
  <c r="AM843" i="11"/>
  <c r="AM844" i="11"/>
  <c r="AM845" i="11"/>
  <c r="AM846" i="11"/>
  <c r="AM847" i="11"/>
  <c r="AM848" i="11"/>
  <c r="AM849" i="11"/>
  <c r="AM850" i="11"/>
  <c r="AM851" i="11"/>
  <c r="AM852" i="11"/>
  <c r="AM853" i="11"/>
  <c r="AM854" i="11"/>
  <c r="AM855" i="11"/>
  <c r="AM856" i="11"/>
  <c r="AM857" i="11"/>
  <c r="AM858" i="11"/>
  <c r="AM859" i="11"/>
  <c r="AM860" i="11"/>
  <c r="AM861" i="11"/>
  <c r="AM862" i="11"/>
  <c r="AM863" i="11"/>
  <c r="AM864" i="11"/>
  <c r="AM865" i="11"/>
  <c r="AM866" i="11"/>
  <c r="AM867" i="11"/>
  <c r="AM868" i="11"/>
  <c r="AM869" i="11"/>
  <c r="AM870" i="11"/>
  <c r="AM871" i="11"/>
  <c r="AM872" i="11"/>
  <c r="AM873" i="11"/>
  <c r="AM874" i="11"/>
  <c r="AM875" i="11"/>
  <c r="AM876" i="11"/>
  <c r="AM877" i="11"/>
  <c r="AM878" i="11"/>
  <c r="AM879" i="11"/>
  <c r="AM880" i="11"/>
  <c r="AM881" i="11"/>
  <c r="AM882" i="11"/>
  <c r="AM883" i="11"/>
  <c r="AM884" i="11"/>
  <c r="AM885" i="11"/>
  <c r="AM886" i="11"/>
  <c r="AM887" i="11"/>
  <c r="AM888" i="11"/>
  <c r="AM889" i="11"/>
  <c r="AM890" i="11"/>
  <c r="AM891" i="11"/>
  <c r="AM892" i="11"/>
  <c r="AM893" i="11"/>
  <c r="AM894" i="11"/>
  <c r="AM895" i="11"/>
  <c r="AM896" i="11"/>
  <c r="AM897" i="11"/>
  <c r="AM898" i="11"/>
  <c r="AM899" i="11"/>
  <c r="AM900" i="11"/>
  <c r="AM901" i="11"/>
  <c r="AM902" i="11"/>
  <c r="AM903" i="11"/>
  <c r="AM904" i="11"/>
  <c r="AM905" i="11"/>
  <c r="AM906" i="11"/>
  <c r="AM907" i="11"/>
  <c r="AM908" i="11"/>
  <c r="AM909" i="11"/>
  <c r="AM910" i="11"/>
  <c r="AM911" i="11"/>
  <c r="AM912" i="11"/>
  <c r="AM913" i="11"/>
  <c r="AM914" i="11"/>
  <c r="AM915" i="11"/>
  <c r="AM916" i="11"/>
  <c r="AM917" i="11"/>
  <c r="AM918" i="11"/>
  <c r="AM919" i="11"/>
  <c r="AM920" i="11"/>
  <c r="AM921" i="11"/>
  <c r="AM922" i="11"/>
  <c r="AM923" i="11"/>
  <c r="AM924" i="11"/>
  <c r="AM925" i="11"/>
  <c r="AM926" i="11"/>
  <c r="AM927" i="11"/>
  <c r="AM928" i="11"/>
  <c r="AM929" i="11"/>
  <c r="AM930" i="11"/>
  <c r="AM931" i="11"/>
  <c r="AM932" i="11"/>
  <c r="AM933" i="11"/>
  <c r="AM934" i="11"/>
  <c r="AM935" i="11"/>
  <c r="AM936" i="11"/>
  <c r="AM937" i="11"/>
  <c r="AM938" i="11"/>
  <c r="AM939" i="11"/>
  <c r="AM940" i="11"/>
  <c r="AM941" i="11"/>
  <c r="AM942" i="11"/>
  <c r="AM943" i="11"/>
  <c r="AM944" i="11"/>
  <c r="AM945" i="11"/>
  <c r="AM946" i="11"/>
  <c r="AM947" i="11"/>
  <c r="AM948" i="11"/>
  <c r="AM949" i="11"/>
  <c r="AM950" i="11"/>
  <c r="AM951" i="11"/>
  <c r="AM952" i="11"/>
  <c r="AM953" i="11"/>
  <c r="AM954" i="11"/>
  <c r="AM955" i="11"/>
  <c r="AM956" i="11"/>
  <c r="AM957" i="11"/>
  <c r="AM958" i="11"/>
  <c r="AM959" i="11"/>
  <c r="AM960" i="11"/>
  <c r="AM961" i="11"/>
  <c r="AM962" i="11"/>
  <c r="AM963" i="11"/>
  <c r="AM964" i="11"/>
  <c r="AM965" i="11"/>
  <c r="AM966" i="11"/>
  <c r="AM967" i="11"/>
  <c r="AM968" i="11"/>
  <c r="AM969" i="11"/>
  <c r="AM970" i="11"/>
  <c r="AM971" i="11"/>
  <c r="AM972" i="11"/>
  <c r="AM973" i="11"/>
  <c r="AM974" i="11"/>
  <c r="AM975" i="11"/>
  <c r="AM976" i="11"/>
  <c r="AM977" i="11"/>
  <c r="AM978" i="11"/>
  <c r="AM979" i="11"/>
  <c r="AM980" i="11"/>
  <c r="AM981" i="11"/>
  <c r="AM982" i="11"/>
  <c r="AM983" i="11"/>
  <c r="AM984" i="11"/>
  <c r="AM985" i="11"/>
  <c r="AM986" i="11"/>
  <c r="AM987" i="11"/>
  <c r="AM988" i="11"/>
  <c r="AM989" i="11"/>
  <c r="AM990" i="11"/>
  <c r="AM991" i="11"/>
  <c r="AM992" i="11"/>
  <c r="AM993" i="11"/>
  <c r="AM994" i="11"/>
  <c r="AM995" i="11"/>
  <c r="AM996" i="11"/>
  <c r="AM997" i="11"/>
  <c r="AM998" i="11"/>
  <c r="AM999" i="11"/>
  <c r="AM1000" i="11"/>
  <c r="AM1001" i="11"/>
  <c r="AM1002" i="11"/>
  <c r="AM1003" i="11"/>
  <c r="AM1004" i="11"/>
  <c r="AM1005" i="11"/>
  <c r="AM1006" i="11"/>
  <c r="AM1007" i="11"/>
  <c r="AM1008" i="11"/>
  <c r="AM1009" i="11"/>
  <c r="AM1010" i="11"/>
  <c r="AM1011" i="11"/>
  <c r="AM1012" i="11"/>
  <c r="AM1013" i="11"/>
  <c r="AM1014" i="11"/>
  <c r="AM1015" i="11"/>
  <c r="AM1016" i="11"/>
  <c r="AM1017" i="11"/>
  <c r="AM1018" i="11"/>
  <c r="AM1019" i="11"/>
  <c r="AM1020" i="11"/>
  <c r="AM1021" i="11"/>
  <c r="AM1022" i="11"/>
  <c r="AM1023" i="11"/>
  <c r="AM1024" i="11"/>
  <c r="AM1025" i="11"/>
  <c r="AM1026" i="11"/>
  <c r="AM1027" i="11"/>
  <c r="AM1028" i="11"/>
  <c r="AM1029" i="11"/>
  <c r="AM1030" i="11"/>
  <c r="AM1031" i="11"/>
  <c r="AM1032" i="11"/>
  <c r="AM1033" i="11"/>
  <c r="AM1034" i="11"/>
  <c r="AM1035" i="11"/>
  <c r="AM1036" i="11"/>
  <c r="AM1037" i="11"/>
  <c r="AM1038" i="11"/>
  <c r="AM1039" i="11"/>
  <c r="AM1040" i="11"/>
  <c r="AM1041" i="11"/>
  <c r="AM1042" i="11"/>
  <c r="AM1043" i="11"/>
  <c r="AM1044" i="11"/>
  <c r="AM1045" i="11"/>
  <c r="AM1046" i="11"/>
  <c r="AM1047" i="11"/>
  <c r="AM1048" i="11"/>
  <c r="AM1049" i="11"/>
  <c r="AM1050" i="11"/>
  <c r="AM1051" i="11"/>
  <c r="AM1052" i="11"/>
  <c r="AM1053" i="11"/>
  <c r="AM1054" i="11"/>
  <c r="AM1055" i="11"/>
  <c r="AM1056" i="11"/>
  <c r="AM1057" i="11"/>
  <c r="AM1058" i="11"/>
  <c r="AM1059" i="11"/>
  <c r="AM1060" i="11"/>
  <c r="AM1061" i="11"/>
  <c r="AM1062" i="11"/>
  <c r="AM1063" i="11"/>
  <c r="AM1064" i="11"/>
  <c r="AM1065" i="11"/>
  <c r="AM1066" i="11"/>
  <c r="AM1067" i="11"/>
  <c r="AM1068" i="11"/>
  <c r="AM1069" i="11"/>
  <c r="AM1070" i="11"/>
  <c r="AM1071" i="11"/>
  <c r="AM1072" i="11"/>
  <c r="AM1073" i="11"/>
  <c r="AM1074" i="11"/>
  <c r="AM1075" i="11"/>
  <c r="AM1076" i="11"/>
  <c r="AM1077" i="11"/>
  <c r="AM1078" i="11"/>
  <c r="AM1079" i="11"/>
  <c r="AM1080" i="11"/>
  <c r="AM1081" i="11"/>
  <c r="AM1082" i="11"/>
  <c r="AM1083" i="11"/>
  <c r="AM1084" i="11"/>
  <c r="AM1085" i="11"/>
  <c r="AM1086" i="11"/>
  <c r="AM1087" i="11"/>
  <c r="AM1088" i="11"/>
  <c r="AM1089" i="11"/>
  <c r="AM1090" i="11"/>
  <c r="AM1091" i="11"/>
  <c r="AM1092" i="11"/>
  <c r="AM1093" i="11"/>
  <c r="AM1094" i="11"/>
  <c r="AM1095" i="11"/>
  <c r="AM1096" i="11"/>
  <c r="AM1097" i="11"/>
  <c r="AM1098" i="11"/>
  <c r="AM1099" i="11"/>
  <c r="AM1100" i="11"/>
  <c r="AM1101" i="11"/>
  <c r="AM1102" i="11"/>
  <c r="AM1103" i="11"/>
  <c r="AM1104" i="11"/>
  <c r="AM1105" i="11"/>
  <c r="AM1106" i="11"/>
  <c r="AM1107" i="11"/>
  <c r="AM1108" i="11"/>
  <c r="AM1109" i="11"/>
  <c r="AM1110" i="11"/>
  <c r="AM1111" i="11"/>
  <c r="AM1112" i="11"/>
  <c r="AM1113" i="11"/>
  <c r="AM1114" i="11"/>
  <c r="AM1115" i="11"/>
  <c r="AM1116" i="11"/>
  <c r="AM1117" i="11"/>
  <c r="AM1118" i="11"/>
  <c r="AM1119" i="11"/>
  <c r="AM1120" i="11"/>
  <c r="AM1121" i="11"/>
  <c r="AM1122" i="11"/>
  <c r="AM1123" i="11"/>
  <c r="AM1124" i="11"/>
  <c r="AM1125" i="11"/>
  <c r="AM1126" i="11"/>
  <c r="AM1127" i="11"/>
  <c r="AM1128" i="11"/>
  <c r="AM1129" i="11"/>
  <c r="AM1130" i="11"/>
  <c r="AM1131" i="11"/>
  <c r="AM1132" i="11"/>
  <c r="AM1133" i="11"/>
  <c r="AM1134" i="11"/>
  <c r="AM1135" i="11"/>
  <c r="AM1136" i="11"/>
  <c r="AM1137" i="11"/>
  <c r="AM1138" i="11"/>
  <c r="AM1139" i="11"/>
  <c r="AM1140" i="11"/>
  <c r="AM1141" i="11"/>
  <c r="AM1142" i="11"/>
  <c r="AM1143" i="11"/>
  <c r="AM1144" i="11"/>
  <c r="AM1145" i="11"/>
  <c r="AM1146" i="11"/>
  <c r="AM1147" i="11"/>
  <c r="AM1148" i="11"/>
  <c r="AM1149" i="11"/>
  <c r="AM1150" i="11"/>
  <c r="AM1151" i="11"/>
  <c r="AM1152" i="11"/>
  <c r="AM1153" i="11"/>
  <c r="AM1154" i="11"/>
  <c r="AM1155" i="11"/>
  <c r="AM1156" i="11"/>
  <c r="AM1157" i="11"/>
  <c r="AM1158" i="11"/>
  <c r="AM1159" i="11"/>
  <c r="AM1160" i="11"/>
  <c r="AM1161" i="11"/>
  <c r="AM1162" i="11"/>
  <c r="AM1163" i="11"/>
  <c r="AM1164" i="11"/>
  <c r="AM1165" i="11"/>
  <c r="AM1166" i="11"/>
  <c r="AM1167" i="11"/>
  <c r="AM1168" i="11"/>
  <c r="AM1169" i="11"/>
  <c r="AM1170" i="11"/>
  <c r="AM1171" i="11"/>
  <c r="AM1172" i="11"/>
  <c r="AM1173" i="11"/>
  <c r="AM1174" i="11"/>
  <c r="AM1175" i="11"/>
  <c r="AM1176" i="11"/>
  <c r="AM1177" i="11"/>
  <c r="AM1178" i="11"/>
  <c r="AM1179" i="11"/>
  <c r="AM1180" i="11"/>
  <c r="AM1181" i="11"/>
  <c r="AM1182" i="11"/>
  <c r="AM1183" i="11"/>
  <c r="AM1184" i="11"/>
  <c r="AM1185" i="11"/>
  <c r="AM1186" i="11"/>
  <c r="AM1187" i="11"/>
  <c r="AM1188" i="11"/>
  <c r="AM1189" i="11"/>
  <c r="AM1190" i="11"/>
  <c r="AM1191" i="11"/>
  <c r="AM1192" i="11"/>
  <c r="AM1193" i="11"/>
  <c r="AM1194" i="11"/>
  <c r="AM1195" i="11"/>
  <c r="AM1196" i="11"/>
  <c r="AM1197" i="11"/>
  <c r="AM1198" i="11"/>
  <c r="AM1199" i="11"/>
  <c r="AM1200" i="11"/>
  <c r="AM1201" i="11"/>
  <c r="AM1202" i="11"/>
  <c r="AM1203" i="11"/>
  <c r="AM1204" i="11"/>
  <c r="AM1205" i="11"/>
  <c r="AM1206" i="11"/>
  <c r="AM1207" i="11"/>
  <c r="AM1208" i="11"/>
  <c r="AM1209" i="11"/>
  <c r="AM1210" i="11"/>
  <c r="AM1211" i="11"/>
  <c r="AM1212" i="11"/>
  <c r="AM1213" i="11"/>
  <c r="AM1214" i="11"/>
  <c r="AM1215" i="11"/>
  <c r="AM1216" i="11"/>
  <c r="AM1217" i="11"/>
  <c r="AM1218" i="11"/>
  <c r="AM1219" i="11"/>
  <c r="AM1220" i="11"/>
  <c r="AM1221" i="11"/>
  <c r="AM1222" i="11"/>
  <c r="AM1223" i="11"/>
  <c r="AM1224" i="11"/>
  <c r="AM1225" i="11"/>
  <c r="AM1226" i="11"/>
  <c r="AM1227" i="11"/>
  <c r="AM1228" i="11"/>
  <c r="AM1229" i="11"/>
  <c r="AM1230" i="11"/>
  <c r="AM1231" i="11"/>
  <c r="AM1232" i="11"/>
  <c r="AM1233" i="11"/>
  <c r="AM1234" i="11"/>
  <c r="AM1235" i="11"/>
  <c r="AM1236" i="11"/>
  <c r="AM1237" i="11"/>
  <c r="AM1238" i="11"/>
  <c r="AM1239" i="11"/>
  <c r="AM1240" i="11"/>
  <c r="AM1241" i="11"/>
  <c r="AM1242" i="11"/>
  <c r="AM1243" i="11"/>
  <c r="AM1244" i="11"/>
  <c r="AM1245" i="11"/>
  <c r="AM1246" i="11"/>
  <c r="AM1247" i="11"/>
  <c r="AM1248" i="11"/>
  <c r="AM1249" i="11"/>
  <c r="AM1250" i="11"/>
  <c r="AM1251" i="11"/>
  <c r="AM1252" i="11"/>
  <c r="AM1253" i="11"/>
  <c r="AM1254" i="11"/>
  <c r="AM1255" i="11"/>
  <c r="AM1256" i="11"/>
  <c r="AM1257" i="11"/>
  <c r="AM1258" i="11"/>
  <c r="AM1259" i="11"/>
  <c r="AM1260" i="11"/>
  <c r="AM1261" i="11"/>
  <c r="AM1262" i="11"/>
  <c r="AM1263" i="11"/>
  <c r="AM1264" i="11"/>
  <c r="AM1265" i="11"/>
  <c r="AM1266" i="11"/>
  <c r="AM1267" i="11"/>
  <c r="AM1268" i="11"/>
  <c r="AM1269" i="11"/>
  <c r="AM1270" i="11"/>
  <c r="AM1271" i="11"/>
  <c r="AM1272" i="11"/>
  <c r="AM1273" i="11"/>
  <c r="AM1274" i="11"/>
  <c r="AM1275" i="11"/>
  <c r="AM1276" i="11"/>
  <c r="AM1277" i="11"/>
  <c r="AM1278" i="11"/>
  <c r="AM1279" i="11"/>
  <c r="AM1280" i="11"/>
  <c r="AM1281" i="11"/>
  <c r="AM1282" i="11"/>
  <c r="AM1283" i="11"/>
  <c r="AM1284" i="11"/>
  <c r="AM1285" i="11"/>
  <c r="AM1286" i="11"/>
  <c r="AM1287" i="11"/>
  <c r="AM1288" i="11"/>
  <c r="AM1289" i="11"/>
  <c r="AM1290" i="11"/>
  <c r="AM1291" i="11"/>
  <c r="AM1292" i="11"/>
  <c r="AM1293" i="11"/>
  <c r="AM1294" i="11"/>
  <c r="AM1295" i="11"/>
  <c r="AM1296" i="11"/>
  <c r="AM1297" i="11"/>
  <c r="AM1298" i="11"/>
  <c r="AM1299" i="11"/>
  <c r="AM1300" i="11"/>
  <c r="AM1301" i="11"/>
  <c r="AM1302" i="11"/>
  <c r="AM1303" i="11"/>
  <c r="AM1304" i="11"/>
  <c r="AM1305" i="11"/>
  <c r="AM1306" i="11"/>
  <c r="AM1307" i="11"/>
  <c r="AM1308" i="11"/>
  <c r="AM1309" i="11"/>
  <c r="AM1310" i="11"/>
  <c r="AM1311" i="11"/>
  <c r="AM1312" i="11"/>
  <c r="AM1313" i="11"/>
  <c r="AM1314" i="11"/>
  <c r="AM1315" i="11"/>
  <c r="AM1316" i="11"/>
  <c r="AM1317" i="11"/>
  <c r="AM1318" i="11"/>
  <c r="AM1319" i="11"/>
  <c r="AM1320" i="11"/>
  <c r="AM1321" i="11"/>
  <c r="AM1322" i="11"/>
  <c r="AM1323" i="11"/>
  <c r="AM1324" i="11"/>
  <c r="AM1325" i="11"/>
  <c r="AM1326" i="11"/>
  <c r="AM1327" i="11"/>
  <c r="AM1328" i="11"/>
  <c r="AM1329" i="11"/>
  <c r="AM1330" i="11"/>
  <c r="AM1331" i="11"/>
  <c r="AM1332" i="11"/>
  <c r="AM1333" i="11"/>
  <c r="AM1334" i="11"/>
  <c r="AM1335" i="11"/>
  <c r="AM1336" i="11"/>
  <c r="AM1337" i="11"/>
  <c r="AM1338" i="11"/>
  <c r="AM1339" i="11"/>
  <c r="AM1340" i="11"/>
  <c r="AM1341" i="11"/>
  <c r="AM1342" i="11"/>
  <c r="AM1343" i="11"/>
  <c r="AM1344" i="11"/>
  <c r="AM1345" i="11"/>
  <c r="AM1346" i="11"/>
  <c r="AM1347" i="11"/>
  <c r="AM1348" i="11"/>
  <c r="AM1349" i="11"/>
  <c r="AM1350" i="11"/>
  <c r="AM1351" i="11"/>
  <c r="AM1352" i="11"/>
  <c r="AM1353" i="11"/>
  <c r="AM1354" i="11"/>
  <c r="AM1355" i="11"/>
  <c r="AM1356" i="11"/>
  <c r="AM1357" i="11"/>
  <c r="AM1358" i="11"/>
  <c r="AM1359" i="11"/>
  <c r="AM1360" i="11"/>
  <c r="AM1361" i="11"/>
  <c r="AM1362" i="11"/>
  <c r="AM1363" i="11"/>
  <c r="AM1364" i="11"/>
  <c r="AM1365" i="11"/>
  <c r="AM1366" i="11"/>
  <c r="AM1367" i="11"/>
  <c r="AM1368" i="11"/>
  <c r="AM1369" i="11"/>
  <c r="AM1370" i="11"/>
  <c r="AM1371" i="11"/>
  <c r="AM1372" i="11"/>
  <c r="AM1373" i="11"/>
  <c r="AM1374" i="11"/>
  <c r="AM1375" i="11"/>
  <c r="AM1376" i="11"/>
  <c r="AM1377" i="11"/>
  <c r="AM1378" i="11"/>
  <c r="AM1379" i="11"/>
  <c r="AM1380" i="11"/>
  <c r="AM1381" i="11"/>
  <c r="AM1382" i="11"/>
  <c r="AM1383" i="11"/>
  <c r="AM1384" i="11"/>
  <c r="AM1385" i="11"/>
  <c r="AM1386" i="11"/>
  <c r="AM1387" i="11"/>
  <c r="AM1388" i="11"/>
  <c r="AM1389" i="11"/>
  <c r="AM1390" i="11"/>
  <c r="AM1391" i="11"/>
  <c r="AM1392" i="11"/>
  <c r="AM1393" i="11"/>
  <c r="AM1394" i="11"/>
  <c r="AM1395" i="11"/>
  <c r="AM1396" i="11"/>
  <c r="AM1397" i="11"/>
  <c r="AM1398" i="11"/>
  <c r="AM1399" i="11"/>
  <c r="AM1400" i="11"/>
  <c r="AM1401" i="11"/>
  <c r="AM1402" i="11"/>
  <c r="AM1403" i="11"/>
  <c r="AM1404" i="11"/>
  <c r="AM1405" i="11"/>
  <c r="AM1406" i="11"/>
  <c r="AM1407" i="11"/>
  <c r="AM1408" i="11"/>
  <c r="AM1409" i="11"/>
  <c r="AM1410" i="11"/>
  <c r="AM1411" i="11"/>
  <c r="AM1412" i="11"/>
  <c r="AM1413" i="11"/>
  <c r="AM1414" i="11"/>
  <c r="AM1415" i="11"/>
  <c r="AM1416" i="11"/>
  <c r="AM1417" i="11"/>
  <c r="AM1418" i="11"/>
  <c r="AM1419" i="11"/>
  <c r="AM1420" i="11"/>
  <c r="AM1421" i="11"/>
  <c r="AM1422" i="11"/>
  <c r="AM1423" i="11"/>
  <c r="AM1424" i="11"/>
  <c r="AM1425" i="11"/>
  <c r="AM1426" i="11"/>
  <c r="AM1427" i="11"/>
  <c r="AM1428" i="11"/>
  <c r="AM1429" i="11"/>
  <c r="AM1430" i="11"/>
  <c r="AM1431" i="11"/>
  <c r="AM1432" i="11"/>
  <c r="AM1433" i="11"/>
  <c r="AM1434" i="11"/>
  <c r="AM1435" i="11"/>
  <c r="AM1436" i="11"/>
  <c r="AM1437" i="11"/>
  <c r="AM1438" i="11"/>
  <c r="AM1439" i="11"/>
  <c r="AM1440" i="11"/>
  <c r="AM1441" i="11"/>
  <c r="AM1442" i="11"/>
  <c r="AM1443" i="11"/>
  <c r="AM1444" i="11"/>
  <c r="AM1445" i="11"/>
  <c r="AM1446" i="11"/>
  <c r="AM1447" i="11"/>
  <c r="AM1448" i="11"/>
  <c r="AM1449" i="11"/>
  <c r="AM1450" i="11"/>
  <c r="AM1451" i="11"/>
  <c r="AM1452" i="11"/>
  <c r="AM1453" i="11"/>
  <c r="AM1454" i="11"/>
  <c r="AM1455" i="11"/>
  <c r="AM1456" i="11"/>
  <c r="AM1457" i="11"/>
  <c r="AM1458" i="11"/>
  <c r="AM1459" i="11"/>
  <c r="AM1460" i="11"/>
  <c r="AM1461" i="11"/>
  <c r="AM1462" i="11"/>
  <c r="AM1463" i="11"/>
  <c r="AM1464" i="11"/>
  <c r="AM1465" i="11"/>
  <c r="AM1466" i="11"/>
  <c r="AM1467" i="11"/>
  <c r="AM1468" i="11"/>
  <c r="AM1469" i="11"/>
  <c r="AM1470" i="11"/>
  <c r="AM1471" i="11"/>
  <c r="AM1472" i="11"/>
  <c r="AM1473" i="11"/>
  <c r="AM1474" i="11"/>
  <c r="AM1475" i="11"/>
  <c r="AM1476" i="11"/>
  <c r="AM1477" i="11"/>
  <c r="AM1478" i="11"/>
  <c r="AM1479" i="11"/>
  <c r="AM1480" i="11"/>
  <c r="AM1481" i="11"/>
  <c r="AM1482" i="11"/>
  <c r="AM1483" i="11"/>
  <c r="AM1484" i="11"/>
  <c r="AM1485" i="11"/>
  <c r="AM1486" i="11"/>
  <c r="AM1487" i="11"/>
  <c r="AM1488" i="11"/>
  <c r="AM1489" i="11"/>
  <c r="AM1490" i="11"/>
  <c r="AM1491" i="11"/>
  <c r="AM1492" i="11"/>
  <c r="AM1493" i="11"/>
  <c r="AM1494" i="11"/>
  <c r="AM1495" i="11"/>
  <c r="AM1496" i="11"/>
  <c r="AM1497" i="11"/>
  <c r="AM1498" i="11"/>
  <c r="AM1499" i="11"/>
  <c r="AM1500" i="11"/>
  <c r="AM1501" i="11"/>
  <c r="AM1502" i="11"/>
  <c r="AM1503" i="11"/>
  <c r="AM1504" i="11"/>
  <c r="AM1505" i="11"/>
  <c r="AM1506" i="11"/>
  <c r="AM1507" i="11"/>
  <c r="AM1508" i="11"/>
  <c r="AM1509" i="11"/>
  <c r="AM1510" i="11"/>
  <c r="AM1511" i="11"/>
  <c r="AM1512" i="11"/>
  <c r="AM1513" i="11"/>
  <c r="AM1514" i="11"/>
  <c r="AM1515" i="11"/>
  <c r="AM1516" i="11"/>
  <c r="AM1517" i="11"/>
  <c r="AM1518" i="11"/>
  <c r="AM1519" i="11"/>
  <c r="AM1520" i="11"/>
  <c r="AM1521" i="11"/>
  <c r="AM1522" i="11"/>
  <c r="AM1523" i="11"/>
  <c r="AM1524" i="11"/>
  <c r="AM1525" i="11"/>
  <c r="AM1526" i="11"/>
  <c r="AM1527" i="11"/>
  <c r="AM1528" i="11"/>
  <c r="AM1529" i="11"/>
  <c r="AM1530" i="11"/>
  <c r="AM1531" i="11"/>
  <c r="AM1532" i="11"/>
  <c r="AM1533" i="11"/>
  <c r="AM1534" i="11"/>
  <c r="AM1535" i="11"/>
  <c r="AM1536" i="11"/>
  <c r="AM1537" i="11"/>
  <c r="AM1538" i="11"/>
  <c r="AM1539" i="11"/>
  <c r="AM1540" i="11"/>
  <c r="AM1541" i="11"/>
  <c r="AM1542" i="11"/>
  <c r="AM1543" i="11"/>
  <c r="AM1544" i="11"/>
  <c r="AM1545" i="11"/>
  <c r="AM1546" i="11"/>
  <c r="AM1547" i="11"/>
  <c r="AM1548" i="11"/>
  <c r="AM1549" i="11"/>
  <c r="AM1550" i="11"/>
  <c r="AM1551" i="11"/>
  <c r="AM1552" i="11"/>
  <c r="AM1553" i="11"/>
  <c r="AM1554" i="11"/>
  <c r="AM1555" i="11"/>
  <c r="AM1556" i="11"/>
  <c r="AM1557" i="11"/>
  <c r="AM1558" i="11"/>
  <c r="AM1559" i="11"/>
  <c r="AM1560" i="11"/>
  <c r="AM1561" i="11"/>
  <c r="AM1562" i="11"/>
  <c r="AM1563" i="11"/>
  <c r="AM1564" i="11"/>
  <c r="AM1565" i="11"/>
  <c r="AM1566" i="11"/>
  <c r="AM1567" i="11"/>
  <c r="AM1568" i="11"/>
  <c r="AM1569" i="11"/>
  <c r="AM1570" i="11"/>
  <c r="AM1571" i="11"/>
  <c r="AM1572" i="11"/>
  <c r="AM1573" i="11"/>
  <c r="AM1574" i="11"/>
  <c r="AM1575" i="11"/>
  <c r="AM1576" i="11"/>
  <c r="AM1577" i="11"/>
  <c r="AM1578" i="11"/>
  <c r="AM1579" i="11"/>
  <c r="AM1580" i="11"/>
  <c r="AM1581" i="11"/>
  <c r="AM1582" i="11"/>
  <c r="AM1583" i="11"/>
  <c r="AM1584" i="11"/>
  <c r="AM1585" i="11"/>
  <c r="AM1586" i="11"/>
  <c r="AM1587" i="11"/>
  <c r="AM1588" i="11"/>
  <c r="AM1589" i="11"/>
  <c r="AM1590" i="11"/>
  <c r="AM1591" i="11"/>
  <c r="AM1592" i="11"/>
  <c r="AM1593" i="11"/>
  <c r="AM1594" i="11"/>
  <c r="AM1595" i="11"/>
  <c r="AM1596" i="11"/>
  <c r="AM1597" i="11"/>
  <c r="AM1598" i="11"/>
  <c r="AM1599" i="11"/>
  <c r="AM1600" i="11"/>
  <c r="AM1601" i="11"/>
  <c r="AM1602" i="11"/>
  <c r="AM1603" i="11"/>
  <c r="AM1604" i="11"/>
  <c r="AM1605" i="11"/>
  <c r="AM1606" i="11"/>
  <c r="AM1607" i="11"/>
  <c r="AM1608" i="11"/>
  <c r="AM1609" i="11"/>
  <c r="AM1610" i="11"/>
  <c r="AM1611" i="11"/>
  <c r="AM1612" i="11"/>
  <c r="AM1613" i="11"/>
  <c r="AM1614" i="11"/>
  <c r="AM1615" i="11"/>
  <c r="AM1616" i="11"/>
  <c r="AM1617" i="11"/>
  <c r="AM1618" i="11"/>
  <c r="AM1619" i="11"/>
  <c r="AM1620" i="11"/>
  <c r="AM1621" i="11"/>
  <c r="AM1622" i="11"/>
  <c r="AM1623" i="11"/>
  <c r="AM1624" i="11"/>
  <c r="AM1625" i="11"/>
  <c r="AM1626" i="11"/>
  <c r="AM1627" i="11"/>
  <c r="AM1628" i="11"/>
  <c r="AM1629" i="11"/>
  <c r="AM1630" i="11"/>
  <c r="AM1631" i="11"/>
  <c r="AM1632" i="11"/>
  <c r="AM1633" i="11"/>
  <c r="AM1634" i="11"/>
  <c r="AM1635" i="11"/>
  <c r="AM1636" i="11"/>
  <c r="AM1637" i="11"/>
  <c r="AM1638" i="11"/>
  <c r="AM1639" i="11"/>
  <c r="AM1640" i="11"/>
  <c r="AM1641" i="11"/>
  <c r="AM1642" i="11"/>
  <c r="AM1643" i="11"/>
  <c r="AM1644" i="11"/>
  <c r="AM1645" i="11"/>
  <c r="AM1646" i="11"/>
  <c r="AM1647" i="11"/>
  <c r="AM1648" i="11"/>
  <c r="AM1649" i="11"/>
  <c r="AM1650" i="11"/>
  <c r="AM1651" i="11"/>
  <c r="AM1652" i="11"/>
  <c r="AM1653" i="11"/>
  <c r="AM1654" i="11"/>
  <c r="AM1655" i="11"/>
  <c r="AM1656" i="11"/>
  <c r="AM1657" i="11"/>
  <c r="AM1658" i="11"/>
  <c r="AM1659" i="11"/>
  <c r="AM1660" i="11"/>
  <c r="AM1661" i="11"/>
  <c r="AM1662" i="11"/>
  <c r="AM1663" i="11"/>
  <c r="AM1664" i="11"/>
  <c r="AM1665" i="11"/>
  <c r="AM1666" i="11"/>
  <c r="AM1667" i="11"/>
  <c r="AM1668" i="11"/>
  <c r="AM1669" i="11"/>
  <c r="AM1670" i="11"/>
  <c r="AM1671" i="11"/>
  <c r="AM1672" i="11"/>
  <c r="AM1673" i="11"/>
  <c r="AM1674" i="11"/>
  <c r="AM1675" i="11"/>
  <c r="AM1676" i="11"/>
  <c r="AM1677" i="11"/>
  <c r="AM1678" i="11"/>
  <c r="AM1679" i="11"/>
  <c r="AM1680" i="11"/>
  <c r="AM1681" i="11"/>
  <c r="AM1682" i="11"/>
  <c r="AM1683" i="11"/>
  <c r="AM1684" i="11"/>
  <c r="AM1685" i="11"/>
  <c r="AM1686" i="11"/>
  <c r="AM1687" i="11"/>
  <c r="AM1688" i="11"/>
  <c r="AM1689" i="11"/>
  <c r="AM1690" i="11"/>
  <c r="AM1691" i="11"/>
  <c r="AM1692" i="11"/>
  <c r="AM1693" i="11"/>
  <c r="AM1694" i="11"/>
  <c r="AM1695" i="11"/>
  <c r="AM1696" i="11"/>
  <c r="AM1697" i="11"/>
  <c r="AM1698" i="11"/>
  <c r="AM1699" i="11"/>
  <c r="AM1700" i="11"/>
  <c r="AM1701" i="11"/>
  <c r="AM1702" i="11"/>
  <c r="AM1703" i="11"/>
  <c r="AM1704" i="11"/>
  <c r="AM1705" i="11"/>
  <c r="AM1706" i="11"/>
  <c r="AM1707" i="11"/>
  <c r="AM1708" i="11"/>
  <c r="AM1709" i="11"/>
  <c r="AM1710" i="11"/>
  <c r="AM1711" i="11"/>
  <c r="AM1712" i="11"/>
  <c r="AM1713" i="11"/>
  <c r="AM1714" i="11"/>
  <c r="AM1715" i="11"/>
  <c r="AM1716" i="11"/>
  <c r="AM1717" i="11"/>
  <c r="AM1718" i="11"/>
  <c r="AM1719" i="11"/>
  <c r="AM1720" i="11"/>
  <c r="AM1721" i="11"/>
  <c r="AM1722" i="11"/>
  <c r="AM1723" i="11"/>
  <c r="AM1724" i="11"/>
  <c r="AM1725" i="11"/>
  <c r="AM1726" i="11"/>
  <c r="AM1727" i="11"/>
  <c r="AM1728" i="11"/>
  <c r="AM1729" i="11"/>
  <c r="AM1730" i="11"/>
  <c r="AM1731" i="11"/>
  <c r="AM1732" i="11"/>
  <c r="AM1733" i="11"/>
  <c r="AM1734" i="11"/>
  <c r="AM1735" i="11"/>
  <c r="AM1736" i="11"/>
  <c r="AM1737" i="11"/>
  <c r="AM1738" i="11"/>
  <c r="AM1739" i="11"/>
  <c r="AM1740" i="11"/>
  <c r="AM1741" i="11"/>
  <c r="AM1742" i="11"/>
  <c r="AM1743" i="11"/>
  <c r="AM1744" i="11"/>
  <c r="AM1745" i="11"/>
  <c r="AM1746" i="11"/>
  <c r="AM1747" i="11"/>
  <c r="AM1748" i="11"/>
  <c r="AM16" i="11"/>
  <c r="AM17" i="11"/>
  <c r="AM18" i="11"/>
  <c r="AM19" i="11"/>
  <c r="AM20" i="11"/>
  <c r="AM21" i="11"/>
  <c r="AM22" i="11"/>
  <c r="AM23" i="11"/>
  <c r="K12" i="4"/>
  <c r="K13" i="4"/>
  <c r="K14" i="4"/>
  <c r="K15" i="4"/>
  <c r="K16" i="4"/>
  <c r="K17" i="4"/>
  <c r="K18" i="4"/>
  <c r="K19" i="4"/>
  <c r="K20" i="4"/>
  <c r="K21" i="4"/>
  <c r="K22" i="4"/>
  <c r="K11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6" i="11"/>
  <c r="A17" i="11"/>
  <c r="A18" i="11"/>
  <c r="A19" i="11"/>
  <c r="A15" i="11"/>
  <c r="J1" i="11" l="1"/>
  <c r="K26" i="8" l="1"/>
  <c r="Y28" i="8"/>
  <c r="Y27" i="8"/>
  <c r="Y26" i="8"/>
  <c r="X28" i="8"/>
  <c r="X27" i="8"/>
  <c r="X26" i="8"/>
  <c r="E70" i="8"/>
  <c r="E71" i="8"/>
  <c r="E72" i="8"/>
  <c r="E69" i="8"/>
  <c r="D72" i="8"/>
  <c r="D70" i="8"/>
  <c r="D71" i="8"/>
  <c r="D69" i="8"/>
  <c r="H67" i="8"/>
  <c r="H65" i="8"/>
  <c r="H63" i="8"/>
  <c r="H62" i="8"/>
  <c r="H61" i="8"/>
  <c r="H60" i="8"/>
  <c r="H59" i="8"/>
  <c r="H58" i="8"/>
  <c r="H57" i="8"/>
  <c r="H56" i="8"/>
  <c r="H54" i="8"/>
  <c r="H53" i="8"/>
  <c r="H52" i="8"/>
  <c r="H51" i="8"/>
  <c r="H50" i="8"/>
  <c r="H49" i="8"/>
  <c r="H48" i="8"/>
  <c r="H47" i="8"/>
  <c r="H46" i="8"/>
  <c r="H45" i="8"/>
  <c r="H44" i="8"/>
  <c r="H43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6" i="8"/>
  <c r="H25" i="8"/>
  <c r="H24" i="8"/>
  <c r="H23" i="8"/>
  <c r="H22" i="8"/>
  <c r="H21" i="8"/>
  <c r="H20" i="8"/>
  <c r="H19" i="8"/>
  <c r="H18" i="8"/>
  <c r="H17" i="8"/>
  <c r="G67" i="8"/>
  <c r="G65" i="8"/>
  <c r="G63" i="8"/>
  <c r="G62" i="8"/>
  <c r="G61" i="8"/>
  <c r="G60" i="8"/>
  <c r="G59" i="8"/>
  <c r="G58" i="8"/>
  <c r="G57" i="8"/>
  <c r="G56" i="8"/>
  <c r="G54" i="8"/>
  <c r="G53" i="8"/>
  <c r="G52" i="8"/>
  <c r="G51" i="8"/>
  <c r="G50" i="8"/>
  <c r="G49" i="8"/>
  <c r="G48" i="8"/>
  <c r="G47" i="8"/>
  <c r="G46" i="8"/>
  <c r="G45" i="8"/>
  <c r="G44" i="8"/>
  <c r="G43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6" i="8"/>
  <c r="G25" i="8"/>
  <c r="G24" i="8"/>
  <c r="G23" i="8"/>
  <c r="G22" i="8"/>
  <c r="G21" i="8"/>
  <c r="G20" i="8"/>
  <c r="G19" i="8"/>
  <c r="G18" i="8"/>
  <c r="G17" i="8"/>
  <c r="E67" i="8"/>
  <c r="E65" i="8"/>
  <c r="E63" i="8"/>
  <c r="E62" i="8"/>
  <c r="E61" i="8"/>
  <c r="E60" i="8"/>
  <c r="E59" i="8"/>
  <c r="E58" i="8"/>
  <c r="E57" i="8"/>
  <c r="E56" i="8"/>
  <c r="E54" i="8"/>
  <c r="E53" i="8"/>
  <c r="E52" i="8"/>
  <c r="E51" i="8"/>
  <c r="E50" i="8"/>
  <c r="E49" i="8"/>
  <c r="E48" i="8"/>
  <c r="E47" i="8"/>
  <c r="E46" i="8"/>
  <c r="E45" i="8"/>
  <c r="E44" i="8"/>
  <c r="E43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18" i="8"/>
  <c r="E19" i="8"/>
  <c r="E20" i="8"/>
  <c r="E21" i="8"/>
  <c r="E22" i="8"/>
  <c r="E23" i="8"/>
  <c r="E24" i="8"/>
  <c r="E25" i="8"/>
  <c r="E26" i="8"/>
  <c r="E17" i="8"/>
  <c r="D67" i="8"/>
  <c r="D65" i="8"/>
  <c r="D63" i="8"/>
  <c r="D62" i="8"/>
  <c r="D61" i="8"/>
  <c r="D60" i="8"/>
  <c r="D59" i="8"/>
  <c r="D58" i="8"/>
  <c r="D57" i="8"/>
  <c r="D56" i="8"/>
  <c r="D54" i="8"/>
  <c r="D53" i="8"/>
  <c r="D52" i="8"/>
  <c r="D51" i="8"/>
  <c r="D50" i="8"/>
  <c r="D49" i="8"/>
  <c r="D48" i="8"/>
  <c r="D47" i="8"/>
  <c r="D46" i="8"/>
  <c r="D45" i="8"/>
  <c r="D44" i="8"/>
  <c r="D43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18" i="8"/>
  <c r="D19" i="8"/>
  <c r="D20" i="8"/>
  <c r="D21" i="8"/>
  <c r="D22" i="8"/>
  <c r="D23" i="8"/>
  <c r="D24" i="8"/>
  <c r="D25" i="8"/>
  <c r="D26" i="8"/>
  <c r="D17" i="8"/>
  <c r="G42" i="8" l="1"/>
  <c r="E42" i="8"/>
  <c r="D42" i="8"/>
  <c r="H42" i="8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3" i="3"/>
  <c r="A12" i="3"/>
  <c r="A11" i="3"/>
  <c r="Y63" i="7"/>
  <c r="Y64" i="7"/>
  <c r="Y65" i="7"/>
  <c r="Y66" i="7"/>
  <c r="Y67" i="7"/>
  <c r="N864" i="11" l="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N999" i="11"/>
  <c r="N1000" i="11"/>
  <c r="N1001" i="11"/>
  <c r="N1002" i="11"/>
  <c r="N1003" i="11"/>
  <c r="N1004" i="11"/>
  <c r="N1005" i="11"/>
  <c r="N1006" i="11"/>
  <c r="N1007" i="11"/>
  <c r="N1008" i="11"/>
  <c r="N1009" i="11"/>
  <c r="N1010" i="11"/>
  <c r="N1011" i="11"/>
  <c r="N1012" i="11"/>
  <c r="N1013" i="11"/>
  <c r="N1014" i="11"/>
  <c r="N1015" i="11"/>
  <c r="N1016" i="11"/>
  <c r="N1017" i="11"/>
  <c r="N1018" i="11"/>
  <c r="N1019" i="11"/>
  <c r="N1020" i="11"/>
  <c r="N1021" i="11"/>
  <c r="N1022" i="11"/>
  <c r="N1023" i="11"/>
  <c r="N1024" i="11"/>
  <c r="N1025" i="11"/>
  <c r="N1026" i="11"/>
  <c r="N1027" i="11"/>
  <c r="N1028" i="11"/>
  <c r="N1029" i="11"/>
  <c r="N1030" i="11"/>
  <c r="N1031" i="11"/>
  <c r="N1032" i="11"/>
  <c r="N1033" i="11"/>
  <c r="N1034" i="11"/>
  <c r="N1035" i="11"/>
  <c r="N1036" i="11"/>
  <c r="N1037" i="11"/>
  <c r="N1038" i="11"/>
  <c r="N1039" i="11"/>
  <c r="N1040" i="11"/>
  <c r="N1041" i="11"/>
  <c r="N1042" i="11"/>
  <c r="N1043" i="11"/>
  <c r="N1044" i="11"/>
  <c r="N1045" i="11"/>
  <c r="N1046" i="11"/>
  <c r="N1047" i="11"/>
  <c r="N1048" i="11"/>
  <c r="N1049" i="11"/>
  <c r="N1050" i="11"/>
  <c r="N1051" i="11"/>
  <c r="N1052" i="11"/>
  <c r="N1053" i="11"/>
  <c r="N1054" i="11"/>
  <c r="N1055" i="11"/>
  <c r="N1056" i="11"/>
  <c r="N1057" i="11"/>
  <c r="N1058" i="11"/>
  <c r="N1059" i="11"/>
  <c r="N1060" i="11"/>
  <c r="N1061" i="11"/>
  <c r="N1062" i="11"/>
  <c r="N1063" i="11"/>
  <c r="N1064" i="11"/>
  <c r="N1065" i="11"/>
  <c r="N1066" i="11"/>
  <c r="N1067" i="11"/>
  <c r="N1068" i="11"/>
  <c r="N1069" i="11"/>
  <c r="N1070" i="11"/>
  <c r="N1071" i="11"/>
  <c r="N1072" i="11"/>
  <c r="N1073" i="11"/>
  <c r="N1074" i="11"/>
  <c r="N1075" i="11"/>
  <c r="N1076" i="11"/>
  <c r="N1077" i="11"/>
  <c r="N1078" i="11"/>
  <c r="N1079" i="11"/>
  <c r="N1080" i="11"/>
  <c r="N1081" i="11"/>
  <c r="N1082" i="11"/>
  <c r="N1083" i="11"/>
  <c r="N1084" i="11"/>
  <c r="N1085" i="11"/>
  <c r="N1086" i="11"/>
  <c r="N1087" i="11"/>
  <c r="N1088" i="11"/>
  <c r="N1089" i="11"/>
  <c r="N1090" i="11"/>
  <c r="N1091" i="11"/>
  <c r="N1092" i="11"/>
  <c r="N1093" i="11"/>
  <c r="N1094" i="11"/>
  <c r="N1095" i="11"/>
  <c r="N1096" i="11"/>
  <c r="N1097" i="11"/>
  <c r="N1098" i="11"/>
  <c r="N1099" i="11"/>
  <c r="N1100" i="11"/>
  <c r="N1101" i="11"/>
  <c r="N1102" i="11"/>
  <c r="N1103" i="11"/>
  <c r="N1104" i="11"/>
  <c r="N1105" i="11"/>
  <c r="N1106" i="11"/>
  <c r="N1107" i="11"/>
  <c r="N1108" i="11"/>
  <c r="N1109" i="11"/>
  <c r="N1110" i="11"/>
  <c r="N1111" i="11"/>
  <c r="N1112" i="11"/>
  <c r="N1113" i="11"/>
  <c r="N1114" i="11"/>
  <c r="N1115" i="11"/>
  <c r="N1116" i="11"/>
  <c r="N1117" i="11"/>
  <c r="N1118" i="11"/>
  <c r="N1119" i="11"/>
  <c r="N1120" i="11"/>
  <c r="N1121" i="11"/>
  <c r="N1122" i="11"/>
  <c r="N1123" i="11"/>
  <c r="N1124" i="11"/>
  <c r="N1125" i="11"/>
  <c r="N1126" i="11"/>
  <c r="N1127" i="11"/>
  <c r="N1128" i="11"/>
  <c r="N1129" i="11"/>
  <c r="N1130" i="11"/>
  <c r="N1131" i="11"/>
  <c r="N1132" i="11"/>
  <c r="N1133" i="11"/>
  <c r="N1134" i="11"/>
  <c r="N1135" i="11"/>
  <c r="N1136" i="11"/>
  <c r="N1137" i="11"/>
  <c r="N1138" i="11"/>
  <c r="N1139" i="11"/>
  <c r="N1140" i="11"/>
  <c r="N1141" i="11"/>
  <c r="N1142" i="11"/>
  <c r="N1143" i="11"/>
  <c r="N1144" i="11"/>
  <c r="N1145" i="11"/>
  <c r="N1146" i="11"/>
  <c r="N1147" i="11"/>
  <c r="N1148" i="11"/>
  <c r="N1149" i="11"/>
  <c r="N1150" i="11"/>
  <c r="N1151" i="11"/>
  <c r="N1152" i="11"/>
  <c r="N1153" i="11"/>
  <c r="N1154" i="11"/>
  <c r="N1155" i="11"/>
  <c r="N1156" i="11"/>
  <c r="N1157" i="11"/>
  <c r="N1158" i="11"/>
  <c r="N1159" i="11"/>
  <c r="N1160" i="11"/>
  <c r="N1161" i="11"/>
  <c r="N1162" i="11"/>
  <c r="N1163" i="11"/>
  <c r="N1164" i="11"/>
  <c r="N1165" i="11"/>
  <c r="N1166" i="11"/>
  <c r="N1167" i="11"/>
  <c r="N1168" i="11"/>
  <c r="N1169" i="11"/>
  <c r="N1170" i="11"/>
  <c r="N1171" i="11"/>
  <c r="N1172" i="11"/>
  <c r="N1173" i="11"/>
  <c r="N1174" i="11"/>
  <c r="N1175" i="11"/>
  <c r="N1176" i="11"/>
  <c r="N1177" i="11"/>
  <c r="N1178" i="11"/>
  <c r="N1179" i="11"/>
  <c r="N1180" i="11"/>
  <c r="N1181" i="11"/>
  <c r="N1182" i="11"/>
  <c r="N1183" i="11"/>
  <c r="N1184" i="11"/>
  <c r="N1185" i="11"/>
  <c r="N1186" i="11"/>
  <c r="N1187" i="11"/>
  <c r="N1188" i="11"/>
  <c r="N1189" i="11"/>
  <c r="N1190" i="11"/>
  <c r="N1191" i="11"/>
  <c r="N1192" i="11"/>
  <c r="N1193" i="11"/>
  <c r="N1194" i="11"/>
  <c r="N1195" i="11"/>
  <c r="N1196" i="11"/>
  <c r="N1197" i="11"/>
  <c r="N1198" i="11"/>
  <c r="N1199" i="11"/>
  <c r="N1200" i="11"/>
  <c r="N1201" i="11"/>
  <c r="N1202" i="11"/>
  <c r="N1203" i="11"/>
  <c r="N1204" i="11"/>
  <c r="N1205" i="11"/>
  <c r="N1206" i="11"/>
  <c r="N1207" i="11"/>
  <c r="N1208" i="11"/>
  <c r="N1209" i="11"/>
  <c r="N1210" i="11"/>
  <c r="N1211" i="11"/>
  <c r="N1212" i="11"/>
  <c r="N1213" i="11"/>
  <c r="N1214" i="11"/>
  <c r="N1215" i="11"/>
  <c r="N1216" i="11"/>
  <c r="N1217" i="11"/>
  <c r="N1218" i="11"/>
  <c r="N1219" i="11"/>
  <c r="N1220" i="11"/>
  <c r="N1221" i="11"/>
  <c r="N1222" i="11"/>
  <c r="N1223" i="11"/>
  <c r="N1224" i="11"/>
  <c r="N1225" i="11"/>
  <c r="N1226" i="11"/>
  <c r="N1227" i="11"/>
  <c r="N1228" i="11"/>
  <c r="N1229" i="11"/>
  <c r="N1230" i="11"/>
  <c r="N1231" i="11"/>
  <c r="N1232" i="11"/>
  <c r="N1233" i="11"/>
  <c r="N1234" i="11"/>
  <c r="N1235" i="11"/>
  <c r="N1236" i="11"/>
  <c r="N1237" i="11"/>
  <c r="N1238" i="11"/>
  <c r="N1239" i="11"/>
  <c r="N1240" i="11"/>
  <c r="N1241" i="11"/>
  <c r="N1242" i="11"/>
  <c r="N1243" i="11"/>
  <c r="N1244" i="11"/>
  <c r="N1245" i="11"/>
  <c r="N1246" i="11"/>
  <c r="N1247" i="11"/>
  <c r="N1248" i="11"/>
  <c r="N1249" i="11"/>
  <c r="N1250" i="11"/>
  <c r="N1251" i="11"/>
  <c r="N1252" i="11"/>
  <c r="N1253" i="11"/>
  <c r="N1254" i="11"/>
  <c r="N1255" i="11"/>
  <c r="N1256" i="11"/>
  <c r="N1257" i="11"/>
  <c r="N1258" i="11"/>
  <c r="N1259" i="11"/>
  <c r="N1260" i="11"/>
  <c r="N1261" i="11"/>
  <c r="N1262" i="11"/>
  <c r="N1263" i="11"/>
  <c r="N1264" i="11"/>
  <c r="N1265" i="11"/>
  <c r="N1266" i="11"/>
  <c r="N1267" i="11"/>
  <c r="N1268" i="11"/>
  <c r="N1269" i="11"/>
  <c r="N1270" i="11"/>
  <c r="N1271" i="11"/>
  <c r="N1272" i="11"/>
  <c r="N1273" i="11"/>
  <c r="N1274" i="11"/>
  <c r="N1275" i="11"/>
  <c r="N1276" i="11"/>
  <c r="N1277" i="11"/>
  <c r="N1278" i="11"/>
  <c r="N1279" i="11"/>
  <c r="N1280" i="11"/>
  <c r="N1281" i="11"/>
  <c r="N1282" i="11"/>
  <c r="N1283" i="11"/>
  <c r="N1284" i="11"/>
  <c r="N1285" i="11"/>
  <c r="N1286" i="11"/>
  <c r="N1287" i="11"/>
  <c r="N1288" i="11"/>
  <c r="N1289" i="11"/>
  <c r="N1290" i="11"/>
  <c r="N1291" i="11"/>
  <c r="N1292" i="11"/>
  <c r="N1293" i="11"/>
  <c r="N1294" i="11"/>
  <c r="N1295" i="11"/>
  <c r="N1296" i="11"/>
  <c r="N1297" i="11"/>
  <c r="N1298" i="11"/>
  <c r="N1299" i="11"/>
  <c r="N1300" i="11"/>
  <c r="N1301" i="11"/>
  <c r="N1302" i="11"/>
  <c r="N1303" i="11"/>
  <c r="N1304" i="11"/>
  <c r="N1305" i="11"/>
  <c r="N1306" i="11"/>
  <c r="N1307" i="11"/>
  <c r="N1308" i="11"/>
  <c r="N1309" i="11"/>
  <c r="N1310" i="11"/>
  <c r="N1311" i="11"/>
  <c r="N1312" i="11"/>
  <c r="N1313" i="11"/>
  <c r="N1314" i="11"/>
  <c r="N1315" i="11"/>
  <c r="N1316" i="11"/>
  <c r="N1317" i="11"/>
  <c r="N1318" i="11"/>
  <c r="N1319" i="11"/>
  <c r="N1320" i="11"/>
  <c r="N1321" i="11"/>
  <c r="N1322" i="11"/>
  <c r="N1323" i="11"/>
  <c r="N1324" i="11"/>
  <c r="N1325" i="11"/>
  <c r="N1326" i="11"/>
  <c r="N1327" i="11"/>
  <c r="N1328" i="11"/>
  <c r="N1329" i="11"/>
  <c r="N1330" i="11"/>
  <c r="N1331" i="11"/>
  <c r="N1332" i="11"/>
  <c r="N1333" i="11"/>
  <c r="N1334" i="11"/>
  <c r="N1335" i="11"/>
  <c r="N1336" i="11"/>
  <c r="N1337" i="11"/>
  <c r="N1338" i="11"/>
  <c r="N1339" i="11"/>
  <c r="N1340" i="11"/>
  <c r="N1341" i="11"/>
  <c r="N1342" i="11"/>
  <c r="N1343" i="11"/>
  <c r="N1344" i="11"/>
  <c r="N1345" i="11"/>
  <c r="N1346" i="11"/>
  <c r="N1347" i="11"/>
  <c r="N1348" i="11"/>
  <c r="N1349" i="11"/>
  <c r="N1350" i="11"/>
  <c r="N1351" i="11"/>
  <c r="N1352" i="11"/>
  <c r="N1353" i="11"/>
  <c r="N1354" i="11"/>
  <c r="N1355" i="11"/>
  <c r="N1356" i="11"/>
  <c r="N1357" i="11"/>
  <c r="N1358" i="11"/>
  <c r="N1359" i="11"/>
  <c r="N1360" i="11"/>
  <c r="N1361" i="11"/>
  <c r="N1362" i="11"/>
  <c r="N1363" i="11"/>
  <c r="N1364" i="11"/>
  <c r="N1365" i="11"/>
  <c r="N1366" i="11"/>
  <c r="N1367" i="11"/>
  <c r="N1368" i="11"/>
  <c r="N1369" i="11"/>
  <c r="N1370" i="11"/>
  <c r="N1371" i="11"/>
  <c r="N1372" i="11"/>
  <c r="N1373" i="11"/>
  <c r="N1374" i="11"/>
  <c r="N1375" i="11"/>
  <c r="N1376" i="11"/>
  <c r="N1377" i="11"/>
  <c r="N1378" i="11"/>
  <c r="N1379" i="11"/>
  <c r="N1380" i="11"/>
  <c r="N1381" i="11"/>
  <c r="N1382" i="11"/>
  <c r="N1383" i="11"/>
  <c r="N1384" i="11"/>
  <c r="N1385" i="11"/>
  <c r="N1386" i="11"/>
  <c r="N1387" i="11"/>
  <c r="N1388" i="11"/>
  <c r="N1389" i="11"/>
  <c r="N1390" i="11"/>
  <c r="N1391" i="11"/>
  <c r="N1392" i="11"/>
  <c r="N1393" i="11"/>
  <c r="N1394" i="11"/>
  <c r="N1395" i="11"/>
  <c r="N1396" i="11"/>
  <c r="N1397" i="11"/>
  <c r="N1398" i="11"/>
  <c r="N1399" i="11"/>
  <c r="N1400" i="11"/>
  <c r="N1401" i="11"/>
  <c r="N1402" i="11"/>
  <c r="N1403" i="11"/>
  <c r="N1404" i="11"/>
  <c r="N1405" i="11"/>
  <c r="N1406" i="11"/>
  <c r="N1407" i="11"/>
  <c r="N1408" i="11"/>
  <c r="N1409" i="11"/>
  <c r="N1410" i="11"/>
  <c r="N1411" i="11"/>
  <c r="N1412" i="11"/>
  <c r="N1413" i="11"/>
  <c r="N1414" i="11"/>
  <c r="N1415" i="11"/>
  <c r="N1416" i="11"/>
  <c r="N1417" i="11"/>
  <c r="N1418" i="11"/>
  <c r="N1419" i="11"/>
  <c r="N1420" i="11"/>
  <c r="N1421" i="11"/>
  <c r="N1422" i="11"/>
  <c r="N1423" i="11"/>
  <c r="N1424" i="11"/>
  <c r="N1425" i="11"/>
  <c r="N1426" i="11"/>
  <c r="N1427" i="11"/>
  <c r="N1428" i="11"/>
  <c r="N1429" i="11"/>
  <c r="N1430" i="11"/>
  <c r="N1431" i="11"/>
  <c r="N1432" i="11"/>
  <c r="N1433" i="11"/>
  <c r="N1434" i="11"/>
  <c r="N1435" i="11"/>
  <c r="N1436" i="11"/>
  <c r="N1437" i="11"/>
  <c r="N1438" i="11"/>
  <c r="N1439" i="11"/>
  <c r="N1440" i="11"/>
  <c r="N1441" i="11"/>
  <c r="N1442" i="11"/>
  <c r="N1443" i="11"/>
  <c r="N1444" i="11"/>
  <c r="N1445" i="11"/>
  <c r="N1446" i="11"/>
  <c r="N1447" i="11"/>
  <c r="N1448" i="11"/>
  <c r="N1449" i="11"/>
  <c r="N1450" i="11"/>
  <c r="N1451" i="11"/>
  <c r="N1452" i="11"/>
  <c r="N1453" i="11"/>
  <c r="N1454" i="11"/>
  <c r="N1455" i="11"/>
  <c r="N1456" i="11"/>
  <c r="N1457" i="11"/>
  <c r="N1458" i="11"/>
  <c r="N1459" i="11"/>
  <c r="N1460" i="11"/>
  <c r="N1461" i="11"/>
  <c r="N1462" i="11"/>
  <c r="N1463" i="11"/>
  <c r="N1464" i="11"/>
  <c r="N1465" i="11"/>
  <c r="N1466" i="11"/>
  <c r="N1467" i="11"/>
  <c r="N1468" i="11"/>
  <c r="N1469" i="11"/>
  <c r="N1470" i="11"/>
  <c r="N1471" i="11"/>
  <c r="N1472" i="11"/>
  <c r="N1473" i="11"/>
  <c r="N1474" i="11"/>
  <c r="N1475" i="11"/>
  <c r="N1476" i="11"/>
  <c r="N1477" i="11"/>
  <c r="N1478" i="11"/>
  <c r="N1479" i="11"/>
  <c r="N1480" i="11"/>
  <c r="N1481" i="11"/>
  <c r="N1482" i="11"/>
  <c r="N1483" i="11"/>
  <c r="N1484" i="11"/>
  <c r="N1485" i="11"/>
  <c r="N1486" i="11"/>
  <c r="N1487" i="11"/>
  <c r="N1488" i="11"/>
  <c r="N1489" i="11"/>
  <c r="N1490" i="11"/>
  <c r="N1491" i="11"/>
  <c r="N1492" i="11"/>
  <c r="N1493" i="11"/>
  <c r="N1494" i="11"/>
  <c r="N1495" i="11"/>
  <c r="N1496" i="11"/>
  <c r="N1497" i="11"/>
  <c r="N1498" i="11"/>
  <c r="N1499" i="11"/>
  <c r="N1500" i="11"/>
  <c r="N1501" i="11"/>
  <c r="N1502" i="11"/>
  <c r="N1503" i="11"/>
  <c r="N1504" i="11"/>
  <c r="N1505" i="11"/>
  <c r="N1506" i="11"/>
  <c r="N1507" i="11"/>
  <c r="N1508" i="11"/>
  <c r="N1509" i="11"/>
  <c r="N1510" i="11"/>
  <c r="N1511" i="11"/>
  <c r="N1512" i="11"/>
  <c r="N1513" i="11"/>
  <c r="N1514" i="11"/>
  <c r="N1515" i="11"/>
  <c r="N1516" i="11"/>
  <c r="N1517" i="11"/>
  <c r="N1518" i="11"/>
  <c r="N1519" i="11"/>
  <c r="N1520" i="11"/>
  <c r="N1521" i="11"/>
  <c r="N1522" i="11"/>
  <c r="N1523" i="11"/>
  <c r="N1524" i="11"/>
  <c r="N1525" i="11"/>
  <c r="N1526" i="11"/>
  <c r="N1527" i="11"/>
  <c r="N1528" i="11"/>
  <c r="N1529" i="11"/>
  <c r="N1530" i="11"/>
  <c r="N1531" i="11"/>
  <c r="N1532" i="11"/>
  <c r="N1533" i="11"/>
  <c r="N1534" i="11"/>
  <c r="N1535" i="11"/>
  <c r="N1536" i="11"/>
  <c r="N1537" i="11"/>
  <c r="N1538" i="11"/>
  <c r="N1539" i="11"/>
  <c r="N1540" i="11"/>
  <c r="N1541" i="11"/>
  <c r="N1542" i="11"/>
  <c r="N1543" i="11"/>
  <c r="N1544" i="11"/>
  <c r="N1545" i="11"/>
  <c r="N1546" i="11"/>
  <c r="N1547" i="11"/>
  <c r="N1548" i="11"/>
  <c r="N1549" i="11"/>
  <c r="N1550" i="11"/>
  <c r="N1551" i="11"/>
  <c r="N1552" i="11"/>
  <c r="N1553" i="11"/>
  <c r="N1554" i="11"/>
  <c r="N1555" i="11"/>
  <c r="N1556" i="11"/>
  <c r="N1557" i="11"/>
  <c r="N1558" i="11"/>
  <c r="N1559" i="11"/>
  <c r="N1560" i="11"/>
  <c r="N1561" i="11"/>
  <c r="N1562" i="11"/>
  <c r="N1563" i="11"/>
  <c r="N1564" i="11"/>
  <c r="N1565" i="11"/>
  <c r="N1566" i="11"/>
  <c r="N1567" i="11"/>
  <c r="N1568" i="11"/>
  <c r="N1569" i="11"/>
  <c r="N1570" i="11"/>
  <c r="N1571" i="11"/>
  <c r="N1572" i="11"/>
  <c r="N1573" i="11"/>
  <c r="N1574" i="11"/>
  <c r="N1575" i="11"/>
  <c r="N1576" i="11"/>
  <c r="N1577" i="11"/>
  <c r="N1578" i="11"/>
  <c r="N1579" i="11"/>
  <c r="N1580" i="11"/>
  <c r="N1581" i="11"/>
  <c r="N1582" i="11"/>
  <c r="N1583" i="11"/>
  <c r="N1584" i="11"/>
  <c r="N1585" i="11"/>
  <c r="N1586" i="11"/>
  <c r="N1587" i="11"/>
  <c r="N1588" i="11"/>
  <c r="N1589" i="11"/>
  <c r="N1590" i="11"/>
  <c r="N1591" i="11"/>
  <c r="N1592" i="11"/>
  <c r="N1593" i="11"/>
  <c r="N1594" i="11"/>
  <c r="N1595" i="11"/>
  <c r="N1596" i="11"/>
  <c r="N1597" i="11"/>
  <c r="N1598" i="11"/>
  <c r="N1599" i="11"/>
  <c r="N1600" i="11"/>
  <c r="N1601" i="11"/>
  <c r="N1602" i="11"/>
  <c r="N1603" i="11"/>
  <c r="N1604" i="11"/>
  <c r="N1605" i="11"/>
  <c r="N1606" i="11"/>
  <c r="N1607" i="11"/>
  <c r="N1608" i="11"/>
  <c r="N1609" i="11"/>
  <c r="N1610" i="11"/>
  <c r="N1611" i="11"/>
  <c r="N1612" i="11"/>
  <c r="N1613" i="11"/>
  <c r="N1614" i="11"/>
  <c r="N1615" i="11"/>
  <c r="N1616" i="11"/>
  <c r="N1617" i="11"/>
  <c r="N1618" i="11"/>
  <c r="N1619" i="11"/>
  <c r="N1620" i="11"/>
  <c r="N1621" i="11"/>
  <c r="N1622" i="11"/>
  <c r="N1623" i="11"/>
  <c r="N1624" i="11"/>
  <c r="N1625" i="11"/>
  <c r="N1626" i="11"/>
  <c r="N1627" i="11"/>
  <c r="N1628" i="11"/>
  <c r="N1629" i="11"/>
  <c r="N1630" i="11"/>
  <c r="N1631" i="11"/>
  <c r="N1632" i="11"/>
  <c r="N1633" i="11"/>
  <c r="N1634" i="11"/>
  <c r="N1635" i="11"/>
  <c r="N1636" i="11"/>
  <c r="N1637" i="11"/>
  <c r="N1638" i="11"/>
  <c r="N1639" i="11"/>
  <c r="N1640" i="11"/>
  <c r="N1641" i="11"/>
  <c r="N1642" i="11"/>
  <c r="N1643" i="11"/>
  <c r="N1644" i="11"/>
  <c r="N1645" i="11"/>
  <c r="N1646" i="11"/>
  <c r="N1647" i="11"/>
  <c r="N1648" i="11"/>
  <c r="N1649" i="11"/>
  <c r="N1650" i="11"/>
  <c r="N1651" i="11"/>
  <c r="N1652" i="11"/>
  <c r="N1653" i="11"/>
  <c r="N1654" i="11"/>
  <c r="N1655" i="11"/>
  <c r="N1656" i="11"/>
  <c r="N1657" i="11"/>
  <c r="N1658" i="11"/>
  <c r="N1659" i="11"/>
  <c r="N1660" i="11"/>
  <c r="N1661" i="11"/>
  <c r="N1662" i="11"/>
  <c r="N1663" i="11"/>
  <c r="N1664" i="11"/>
  <c r="N1665" i="11"/>
  <c r="N1666" i="11"/>
  <c r="N1667" i="11"/>
  <c r="N1668" i="11"/>
  <c r="N1669" i="11"/>
  <c r="N1670" i="11"/>
  <c r="N1671" i="11"/>
  <c r="N1672" i="11"/>
  <c r="N1673" i="11"/>
  <c r="N1674" i="11"/>
  <c r="N1675" i="11"/>
  <c r="N1676" i="11"/>
  <c r="N1677" i="11"/>
  <c r="N1678" i="11"/>
  <c r="N1679" i="11"/>
  <c r="N1680" i="11"/>
  <c r="N1681" i="11"/>
  <c r="N1682" i="11"/>
  <c r="N1683" i="11"/>
  <c r="N1684" i="11"/>
  <c r="N1685" i="11"/>
  <c r="N1686" i="11"/>
  <c r="N1687" i="11"/>
  <c r="N1688" i="11"/>
  <c r="N1689" i="11"/>
  <c r="N1690" i="11"/>
  <c r="N1691" i="11"/>
  <c r="N1692" i="11"/>
  <c r="N1693" i="11"/>
  <c r="N1694" i="11"/>
  <c r="N1695" i="11"/>
  <c r="N1696" i="11"/>
  <c r="N1697" i="11"/>
  <c r="N1698" i="11"/>
  <c r="N1699" i="11"/>
  <c r="N1700" i="11"/>
  <c r="N1701" i="11"/>
  <c r="N1702" i="11"/>
  <c r="N1703" i="11"/>
  <c r="N1704" i="11"/>
  <c r="N1705" i="11"/>
  <c r="N1706" i="11"/>
  <c r="N1707" i="11"/>
  <c r="N1708" i="11"/>
  <c r="N1709" i="11"/>
  <c r="N1710" i="11"/>
  <c r="N1711" i="11"/>
  <c r="N1712" i="11"/>
  <c r="N1713" i="11"/>
  <c r="N1714" i="11"/>
  <c r="N1715" i="11"/>
  <c r="N1716" i="11"/>
  <c r="N1717" i="11"/>
  <c r="N1718" i="11"/>
  <c r="N1719" i="11"/>
  <c r="N1720" i="11"/>
  <c r="N1721" i="11"/>
  <c r="N1722" i="11"/>
  <c r="N1723" i="11"/>
  <c r="N1724" i="11"/>
  <c r="N1725" i="11"/>
  <c r="N1726" i="11"/>
  <c r="N1727" i="11"/>
  <c r="N1728" i="11"/>
  <c r="N1729" i="11"/>
  <c r="N1730" i="11"/>
  <c r="N1731" i="11"/>
  <c r="N1732" i="11"/>
  <c r="N1733" i="11"/>
  <c r="N1734" i="11"/>
  <c r="N1735" i="11"/>
  <c r="N1736" i="11"/>
  <c r="N1737" i="11"/>
  <c r="N1738" i="11"/>
  <c r="N1739" i="11"/>
  <c r="N1740" i="11"/>
  <c r="N1741" i="11"/>
  <c r="N1742" i="11"/>
  <c r="N1743" i="11"/>
  <c r="N1744" i="11"/>
  <c r="N1745" i="11"/>
  <c r="N1746" i="11"/>
  <c r="N1747" i="11"/>
  <c r="N1748" i="11"/>
  <c r="N1749" i="11"/>
  <c r="N1750" i="11"/>
  <c r="N1751" i="11"/>
  <c r="N1752" i="11"/>
  <c r="N1753" i="11"/>
  <c r="N1754" i="11"/>
  <c r="N1755" i="11"/>
  <c r="N1756" i="11"/>
  <c r="N1757" i="11"/>
  <c r="N1758" i="11"/>
  <c r="N1759" i="11"/>
  <c r="N1760" i="11"/>
  <c r="N1761" i="11"/>
  <c r="N1762" i="11"/>
  <c r="N1763" i="11"/>
  <c r="N1764" i="11"/>
  <c r="N1765" i="11"/>
  <c r="N1766" i="11"/>
  <c r="N1767" i="11"/>
  <c r="N1768" i="11"/>
  <c r="N1769" i="11"/>
  <c r="N1770" i="11"/>
  <c r="N1771" i="11"/>
  <c r="N1772" i="11"/>
  <c r="N1773" i="11"/>
  <c r="N1774" i="11"/>
  <c r="N1775" i="11"/>
  <c r="N1776" i="11"/>
  <c r="N1777" i="11"/>
  <c r="N1778" i="11"/>
  <c r="N1779" i="11"/>
  <c r="N1780" i="11"/>
  <c r="N1781" i="11"/>
  <c r="N1782" i="11"/>
  <c r="N1783" i="11"/>
  <c r="N1784" i="11"/>
  <c r="N1785" i="11"/>
  <c r="N1786" i="11"/>
  <c r="N1787" i="11"/>
  <c r="N1788" i="11"/>
  <c r="N1789" i="11"/>
  <c r="N1790" i="11"/>
  <c r="N1791" i="11"/>
  <c r="N1792" i="11"/>
  <c r="N1793" i="11"/>
  <c r="N1794" i="11"/>
  <c r="N1795" i="11"/>
  <c r="N1796" i="11"/>
  <c r="N1797" i="11"/>
  <c r="N1798" i="11"/>
  <c r="N1799" i="11"/>
  <c r="N1800" i="11"/>
  <c r="N1801" i="11"/>
  <c r="N1802" i="11"/>
  <c r="N1803" i="11"/>
  <c r="N1804" i="11"/>
  <c r="N1805" i="11"/>
  <c r="N1806" i="11"/>
  <c r="N1807" i="11"/>
  <c r="N1808" i="11"/>
  <c r="N1809" i="11"/>
  <c r="N1810" i="11"/>
  <c r="N1811" i="11"/>
  <c r="N1812" i="11"/>
  <c r="N1813" i="11"/>
  <c r="N1814" i="11"/>
  <c r="N1815" i="11"/>
  <c r="N1816" i="11"/>
  <c r="N1817" i="11"/>
  <c r="N1818" i="11"/>
  <c r="N1819" i="11"/>
  <c r="N1820" i="11"/>
  <c r="N1821" i="11"/>
  <c r="N1822" i="11"/>
  <c r="N1823" i="11"/>
  <c r="N1824" i="11"/>
  <c r="N1825" i="11"/>
  <c r="N1826" i="11"/>
  <c r="N1827" i="11"/>
  <c r="N1828" i="11"/>
  <c r="N1829" i="11"/>
  <c r="N1830" i="11"/>
  <c r="N1831" i="11"/>
  <c r="N1832" i="11"/>
  <c r="N1833" i="11"/>
  <c r="N1834" i="11"/>
  <c r="N1835" i="11"/>
  <c r="N1836" i="11"/>
  <c r="N1837" i="11"/>
  <c r="N1838" i="11"/>
  <c r="N1839" i="11"/>
  <c r="N1840" i="11"/>
  <c r="N1841" i="11"/>
  <c r="N1842" i="11"/>
  <c r="N1843" i="11"/>
  <c r="N1844" i="11"/>
  <c r="N1845" i="11"/>
  <c r="N1846" i="11"/>
  <c r="N1847" i="11"/>
  <c r="N1848" i="11"/>
  <c r="N1849" i="11"/>
  <c r="N1850" i="11"/>
  <c r="N1851" i="11"/>
  <c r="N1852" i="11"/>
  <c r="N1853" i="11"/>
  <c r="N1854" i="11"/>
  <c r="N1855" i="11"/>
  <c r="N1856" i="11"/>
  <c r="N1857" i="11"/>
  <c r="N1858" i="11"/>
  <c r="N1859" i="11"/>
  <c r="N1860" i="11"/>
  <c r="N1861" i="11"/>
  <c r="N1862" i="11"/>
  <c r="N1863" i="11"/>
  <c r="N1864" i="11"/>
  <c r="N1865" i="11"/>
  <c r="N1866" i="11"/>
  <c r="N1867" i="11"/>
  <c r="N1868" i="11"/>
  <c r="N1869" i="11"/>
  <c r="N1870" i="11"/>
  <c r="N1871" i="11"/>
  <c r="N1872" i="11"/>
  <c r="N1873" i="11"/>
  <c r="N1874" i="11"/>
  <c r="N1875" i="11"/>
  <c r="N1876" i="11"/>
  <c r="N1877" i="11"/>
  <c r="N1878" i="11"/>
  <c r="N1879" i="11"/>
  <c r="N1880" i="11"/>
  <c r="N1881" i="11"/>
  <c r="N1882" i="11"/>
  <c r="N1883" i="11"/>
  <c r="N1884" i="11"/>
  <c r="N1885" i="11"/>
  <c r="N1886" i="11"/>
  <c r="N1887" i="11"/>
  <c r="N1888" i="11"/>
  <c r="N1889" i="11"/>
  <c r="N1890" i="11"/>
  <c r="N1891" i="11"/>
  <c r="N1892" i="11"/>
  <c r="N1893" i="11"/>
  <c r="N1894" i="11"/>
  <c r="N1895" i="11"/>
  <c r="N1896" i="11"/>
  <c r="N1897" i="11"/>
  <c r="N1898" i="11"/>
  <c r="N1899" i="11"/>
  <c r="N1900" i="11"/>
  <c r="N1901" i="11"/>
  <c r="N1902" i="11"/>
  <c r="N1903" i="11"/>
  <c r="N1904" i="11"/>
  <c r="N1905" i="11"/>
  <c r="N1906" i="11"/>
  <c r="N1907" i="11"/>
  <c r="N1908" i="11"/>
  <c r="N1909" i="11"/>
  <c r="N1910" i="11"/>
  <c r="N1911" i="11"/>
  <c r="N1912" i="11"/>
  <c r="N1913" i="11"/>
  <c r="N1914" i="11"/>
  <c r="N1915" i="11"/>
  <c r="N1916" i="11"/>
  <c r="N1917" i="11"/>
  <c r="N1918" i="11"/>
  <c r="N1919" i="11"/>
  <c r="N1920" i="11"/>
  <c r="N1921" i="11"/>
  <c r="N1922" i="11"/>
  <c r="N1923" i="11"/>
  <c r="N1924" i="11"/>
  <c r="N1925" i="11"/>
  <c r="N1926" i="11"/>
  <c r="N1927" i="11"/>
  <c r="N1928" i="11"/>
  <c r="N1929" i="11"/>
  <c r="N1930" i="11"/>
  <c r="N1931" i="11"/>
  <c r="N1932" i="11"/>
  <c r="N1933" i="11"/>
  <c r="N1934" i="11"/>
  <c r="N1935" i="11"/>
  <c r="N1936" i="11"/>
  <c r="N1937" i="11"/>
  <c r="N1938" i="11"/>
  <c r="N1939" i="11"/>
  <c r="N1940" i="11"/>
  <c r="N1941" i="11"/>
  <c r="N1942" i="11"/>
  <c r="N1943" i="11"/>
  <c r="N1944" i="11"/>
  <c r="N1945" i="11"/>
  <c r="N1946" i="11"/>
  <c r="N1947" i="11"/>
  <c r="N1948" i="11"/>
  <c r="N1949" i="11"/>
  <c r="N1950" i="11"/>
  <c r="N1951" i="11"/>
  <c r="N1952" i="11"/>
  <c r="N1953" i="11"/>
  <c r="N1954" i="11"/>
  <c r="N1955" i="11"/>
  <c r="N1956" i="11"/>
  <c r="N1957" i="11"/>
  <c r="N1958" i="11"/>
  <c r="N1959" i="11"/>
  <c r="N1960" i="11"/>
  <c r="N1961" i="11"/>
  <c r="N1962" i="11"/>
  <c r="N1963" i="11"/>
  <c r="N1964" i="11"/>
  <c r="N1965" i="11"/>
  <c r="N1966" i="11"/>
  <c r="N1967" i="11"/>
  <c r="N1968" i="11"/>
  <c r="N1969" i="11"/>
  <c r="N1970" i="11"/>
  <c r="N1971" i="11"/>
  <c r="N1972" i="11"/>
  <c r="N1973" i="11"/>
  <c r="N1974" i="11"/>
  <c r="N1975" i="11"/>
  <c r="N1976" i="11"/>
  <c r="N1977" i="11"/>
  <c r="N1978" i="11"/>
  <c r="N1979" i="11"/>
  <c r="N1980" i="11"/>
  <c r="N1981" i="11"/>
  <c r="N1982" i="11"/>
  <c r="N1983" i="11"/>
  <c r="N1984" i="11"/>
  <c r="N1985" i="11"/>
  <c r="N1986" i="11"/>
  <c r="N1987" i="11"/>
  <c r="N1988" i="11"/>
  <c r="N1989" i="11"/>
  <c r="N1990" i="11"/>
  <c r="N1991" i="11"/>
  <c r="N1992" i="11"/>
  <c r="N1993" i="11"/>
  <c r="N1994" i="11"/>
  <c r="N1995" i="11"/>
  <c r="N1996" i="11"/>
  <c r="N1997" i="11"/>
  <c r="N1998" i="11"/>
  <c r="N1999" i="11"/>
  <c r="N2000" i="11"/>
  <c r="N2001" i="11"/>
  <c r="N2002" i="11"/>
  <c r="N2003" i="11"/>
  <c r="N2004" i="11"/>
  <c r="N2005" i="11"/>
  <c r="N2006" i="11"/>
  <c r="N2007" i="11"/>
  <c r="N2008" i="11"/>
  <c r="N2009" i="11"/>
  <c r="N2010" i="11"/>
  <c r="N2011" i="11"/>
  <c r="N2012" i="11"/>
  <c r="N2013" i="11"/>
  <c r="N2014" i="11"/>
  <c r="N2015" i="11"/>
  <c r="N2016" i="11"/>
  <c r="N2017" i="11"/>
  <c r="N2018" i="11"/>
  <c r="N2019" i="11"/>
  <c r="N2020" i="11"/>
  <c r="N2021" i="11"/>
  <c r="N2022" i="11"/>
  <c r="N2023" i="11"/>
  <c r="N2024" i="11"/>
  <c r="N2025" i="11"/>
  <c r="N2026" i="11"/>
  <c r="N2027" i="11"/>
  <c r="N2028" i="11"/>
  <c r="N2029" i="11"/>
  <c r="N2030" i="11"/>
  <c r="N2031" i="11"/>
  <c r="N2032" i="11"/>
  <c r="N2033" i="11"/>
  <c r="N2034" i="11"/>
  <c r="N2035" i="11"/>
  <c r="N2036" i="11"/>
  <c r="N2037" i="11"/>
  <c r="N2038" i="11"/>
  <c r="N2039" i="11"/>
  <c r="N2040" i="11"/>
  <c r="N2041" i="11"/>
  <c r="N2042" i="11"/>
  <c r="N2043" i="11"/>
  <c r="N2044" i="11"/>
  <c r="N2045" i="11"/>
  <c r="N2046" i="11"/>
  <c r="N2047" i="11"/>
  <c r="N2048" i="11"/>
  <c r="N2049" i="11"/>
  <c r="N2050" i="11"/>
  <c r="N2051" i="11"/>
  <c r="N2052" i="11"/>
  <c r="N2053" i="11"/>
  <c r="N2054" i="11"/>
  <c r="N2055" i="11"/>
  <c r="N2056" i="11"/>
  <c r="N2057" i="11"/>
  <c r="N2058" i="11"/>
  <c r="N2059" i="11"/>
  <c r="N2060" i="11"/>
  <c r="N2061" i="11"/>
  <c r="N2062" i="11"/>
  <c r="N2063" i="11"/>
  <c r="N2064" i="11"/>
  <c r="N2065" i="11"/>
  <c r="N2066" i="11"/>
  <c r="N2067" i="11"/>
  <c r="N2068" i="11"/>
  <c r="N2069" i="11"/>
  <c r="N2070" i="11"/>
  <c r="N2071" i="11"/>
  <c r="N2072" i="11"/>
  <c r="N2073" i="11"/>
  <c r="N2074" i="11"/>
  <c r="N2075" i="1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L1" i="11"/>
  <c r="M1" i="11" s="1"/>
  <c r="K1" i="11"/>
  <c r="M2" i="11" l="1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N20" i="11" l="1"/>
  <c r="N40" i="11"/>
  <c r="N60" i="11"/>
  <c r="N80" i="11"/>
  <c r="N100" i="11"/>
  <c r="N120" i="11"/>
  <c r="N140" i="11"/>
  <c r="N160" i="11"/>
  <c r="N180" i="11"/>
  <c r="N200" i="11"/>
  <c r="N220" i="11"/>
  <c r="N240" i="11"/>
  <c r="N260" i="11"/>
  <c r="N280" i="11"/>
  <c r="N300" i="11"/>
  <c r="N320" i="11"/>
  <c r="N340" i="11"/>
  <c r="N360" i="11"/>
  <c r="N380" i="11"/>
  <c r="N400" i="11"/>
  <c r="N420" i="11"/>
  <c r="N440" i="11"/>
  <c r="N460" i="11"/>
  <c r="N480" i="11"/>
  <c r="N500" i="11"/>
  <c r="N520" i="11"/>
  <c r="N540" i="11"/>
  <c r="N560" i="11"/>
  <c r="N580" i="11"/>
  <c r="N600" i="11"/>
  <c r="N620" i="11"/>
  <c r="N640" i="11"/>
  <c r="N660" i="11"/>
  <c r="N680" i="11"/>
  <c r="N700" i="11"/>
  <c r="N720" i="11"/>
  <c r="N740" i="11"/>
  <c r="N760" i="11"/>
  <c r="N780" i="11"/>
  <c r="N800" i="11"/>
  <c r="N820" i="11"/>
  <c r="N840" i="11"/>
  <c r="N860" i="11"/>
  <c r="N21" i="11"/>
  <c r="N41" i="11"/>
  <c r="N61" i="11"/>
  <c r="N81" i="11"/>
  <c r="N101" i="11"/>
  <c r="N121" i="11"/>
  <c r="N141" i="11"/>
  <c r="N161" i="11"/>
  <c r="N181" i="11"/>
  <c r="N201" i="11"/>
  <c r="N221" i="11"/>
  <c r="N241" i="11"/>
  <c r="N261" i="11"/>
  <c r="N281" i="11"/>
  <c r="N301" i="11"/>
  <c r="N321" i="11"/>
  <c r="N341" i="11"/>
  <c r="N361" i="11"/>
  <c r="N381" i="11"/>
  <c r="N401" i="11"/>
  <c r="N421" i="11"/>
  <c r="N441" i="11"/>
  <c r="N461" i="11"/>
  <c r="N481" i="11"/>
  <c r="N501" i="11"/>
  <c r="N521" i="11"/>
  <c r="N541" i="11"/>
  <c r="N561" i="11"/>
  <c r="N581" i="11"/>
  <c r="N601" i="11"/>
  <c r="N621" i="11"/>
  <c r="N641" i="11"/>
  <c r="N661" i="11"/>
  <c r="N681" i="11"/>
  <c r="N701" i="11"/>
  <c r="N721" i="11"/>
  <c r="N741" i="11"/>
  <c r="N761" i="11"/>
  <c r="N781" i="11"/>
  <c r="N801" i="11"/>
  <c r="N821" i="11"/>
  <c r="N841" i="11"/>
  <c r="N23" i="11"/>
  <c r="N43" i="11"/>
  <c r="N63" i="11"/>
  <c r="N83" i="11"/>
  <c r="N103" i="11"/>
  <c r="N123" i="11"/>
  <c r="N143" i="11"/>
  <c r="N163" i="11"/>
  <c r="N183" i="11"/>
  <c r="N203" i="11"/>
  <c r="N223" i="11"/>
  <c r="N243" i="11"/>
  <c r="N263" i="11"/>
  <c r="N283" i="11"/>
  <c r="N303" i="11"/>
  <c r="N323" i="11"/>
  <c r="N343" i="11"/>
  <c r="N363" i="11"/>
  <c r="N383" i="11"/>
  <c r="N403" i="11"/>
  <c r="N423" i="11"/>
  <c r="N443" i="11"/>
  <c r="N463" i="11"/>
  <c r="N483" i="11"/>
  <c r="N503" i="11"/>
  <c r="N523" i="11"/>
  <c r="N543" i="11"/>
  <c r="N563" i="11"/>
  <c r="N583" i="11"/>
  <c r="N603" i="11"/>
  <c r="N623" i="11"/>
  <c r="N643" i="11"/>
  <c r="N663" i="11"/>
  <c r="N683" i="11"/>
  <c r="N703" i="11"/>
  <c r="N723" i="11"/>
  <c r="N743" i="11"/>
  <c r="N763" i="11"/>
  <c r="N783" i="11"/>
  <c r="N803" i="11"/>
  <c r="N823" i="11"/>
  <c r="N843" i="11"/>
  <c r="N863" i="11"/>
  <c r="N24" i="11"/>
  <c r="N44" i="11"/>
  <c r="N64" i="11"/>
  <c r="N84" i="11"/>
  <c r="N104" i="11"/>
  <c r="N124" i="11"/>
  <c r="N144" i="11"/>
  <c r="N164" i="11"/>
  <c r="N184" i="11"/>
  <c r="N204" i="11"/>
  <c r="N224" i="11"/>
  <c r="N244" i="11"/>
  <c r="N264" i="11"/>
  <c r="N284" i="11"/>
  <c r="N304" i="11"/>
  <c r="N324" i="11"/>
  <c r="N344" i="11"/>
  <c r="N364" i="11"/>
  <c r="N384" i="11"/>
  <c r="N404" i="11"/>
  <c r="N424" i="11"/>
  <c r="N444" i="11"/>
  <c r="N464" i="11"/>
  <c r="N484" i="11"/>
  <c r="N504" i="11"/>
  <c r="N524" i="11"/>
  <c r="N544" i="11"/>
  <c r="N564" i="11"/>
  <c r="N584" i="11"/>
  <c r="N604" i="11"/>
  <c r="N624" i="11"/>
  <c r="N644" i="11"/>
  <c r="N664" i="11"/>
  <c r="N684" i="11"/>
  <c r="N704" i="11"/>
  <c r="N724" i="11"/>
  <c r="N744" i="11"/>
  <c r="N764" i="11"/>
  <c r="N784" i="11"/>
  <c r="N804" i="11"/>
  <c r="N824" i="11"/>
  <c r="N844" i="11"/>
  <c r="N26" i="11"/>
  <c r="N46" i="11"/>
  <c r="N66" i="11"/>
  <c r="N86" i="11"/>
  <c r="N106" i="11"/>
  <c r="N126" i="11"/>
  <c r="N146" i="11"/>
  <c r="N166" i="11"/>
  <c r="N186" i="11"/>
  <c r="N206" i="11"/>
  <c r="N226" i="11"/>
  <c r="N246" i="11"/>
  <c r="N266" i="11"/>
  <c r="N286" i="11"/>
  <c r="N306" i="11"/>
  <c r="N326" i="11"/>
  <c r="N346" i="11"/>
  <c r="N366" i="11"/>
  <c r="N386" i="11"/>
  <c r="N406" i="11"/>
  <c r="N426" i="11"/>
  <c r="N446" i="11"/>
  <c r="N466" i="11"/>
  <c r="N486" i="11"/>
  <c r="N506" i="11"/>
  <c r="N526" i="11"/>
  <c r="N546" i="11"/>
  <c r="N566" i="11"/>
  <c r="N586" i="11"/>
  <c r="N606" i="11"/>
  <c r="N626" i="11"/>
  <c r="N646" i="11"/>
  <c r="N666" i="11"/>
  <c r="N686" i="11"/>
  <c r="N706" i="11"/>
  <c r="N726" i="11"/>
  <c r="N746" i="11"/>
  <c r="N766" i="11"/>
  <c r="N786" i="11"/>
  <c r="N806" i="11"/>
  <c r="N826" i="11"/>
  <c r="N846" i="11"/>
  <c r="N27" i="11"/>
  <c r="N47" i="11"/>
  <c r="N67" i="11"/>
  <c r="N87" i="11"/>
  <c r="N107" i="11"/>
  <c r="N127" i="11"/>
  <c r="N147" i="11"/>
  <c r="N167" i="11"/>
  <c r="N187" i="11"/>
  <c r="N207" i="11"/>
  <c r="N227" i="11"/>
  <c r="N247" i="11"/>
  <c r="N267" i="11"/>
  <c r="N287" i="11"/>
  <c r="N307" i="11"/>
  <c r="N327" i="11"/>
  <c r="N347" i="11"/>
  <c r="N367" i="11"/>
  <c r="N387" i="11"/>
  <c r="N407" i="11"/>
  <c r="N427" i="11"/>
  <c r="N447" i="11"/>
  <c r="N467" i="11"/>
  <c r="N487" i="11"/>
  <c r="N507" i="11"/>
  <c r="N527" i="11"/>
  <c r="N547" i="11"/>
  <c r="N567" i="11"/>
  <c r="N587" i="11"/>
  <c r="N607" i="11"/>
  <c r="N627" i="11"/>
  <c r="N647" i="11"/>
  <c r="N667" i="11"/>
  <c r="N687" i="11"/>
  <c r="N707" i="11"/>
  <c r="N727" i="11"/>
  <c r="N747" i="11"/>
  <c r="N767" i="11"/>
  <c r="N787" i="11"/>
  <c r="N807" i="11"/>
  <c r="N827" i="11"/>
  <c r="N847" i="11"/>
  <c r="N449" i="11"/>
  <c r="N28" i="11"/>
  <c r="N48" i="11"/>
  <c r="N68" i="11"/>
  <c r="N88" i="11"/>
  <c r="N108" i="11"/>
  <c r="N128" i="11"/>
  <c r="N148" i="11"/>
  <c r="N168" i="11"/>
  <c r="N188" i="11"/>
  <c r="N208" i="11"/>
  <c r="N228" i="11"/>
  <c r="N248" i="11"/>
  <c r="N268" i="11"/>
  <c r="N288" i="11"/>
  <c r="N308" i="11"/>
  <c r="N328" i="11"/>
  <c r="N348" i="11"/>
  <c r="N368" i="11"/>
  <c r="N388" i="11"/>
  <c r="N408" i="11"/>
  <c r="N428" i="11"/>
  <c r="N448" i="11"/>
  <c r="N468" i="11"/>
  <c r="N488" i="11"/>
  <c r="N508" i="11"/>
  <c r="N528" i="11"/>
  <c r="N548" i="11"/>
  <c r="N568" i="11"/>
  <c r="N588" i="11"/>
  <c r="N608" i="11"/>
  <c r="N628" i="11"/>
  <c r="N648" i="11"/>
  <c r="N668" i="11"/>
  <c r="N688" i="11"/>
  <c r="N708" i="11"/>
  <c r="N728" i="11"/>
  <c r="N748" i="11"/>
  <c r="N768" i="11"/>
  <c r="N788" i="11"/>
  <c r="N808" i="11"/>
  <c r="N828" i="11"/>
  <c r="N848" i="11"/>
  <c r="N29" i="11"/>
  <c r="N49" i="11"/>
  <c r="N69" i="11"/>
  <c r="N89" i="11"/>
  <c r="N109" i="11"/>
  <c r="N129" i="11"/>
  <c r="N149" i="11"/>
  <c r="N169" i="11"/>
  <c r="N189" i="11"/>
  <c r="N209" i="11"/>
  <c r="N229" i="11"/>
  <c r="N249" i="11"/>
  <c r="N269" i="11"/>
  <c r="N289" i="11"/>
  <c r="N309" i="11"/>
  <c r="N329" i="11"/>
  <c r="N349" i="11"/>
  <c r="N369" i="11"/>
  <c r="N389" i="11"/>
  <c r="N409" i="11"/>
  <c r="N429" i="11"/>
  <c r="N469" i="11"/>
  <c r="N489" i="11"/>
  <c r="N529" i="11"/>
  <c r="N549" i="11"/>
  <c r="N569" i="11"/>
  <c r="N589" i="11"/>
  <c r="N609" i="11"/>
  <c r="N629" i="11"/>
  <c r="N649" i="11"/>
  <c r="N669" i="11"/>
  <c r="N689" i="11"/>
  <c r="N709" i="11"/>
  <c r="N729" i="11"/>
  <c r="N749" i="11"/>
  <c r="N769" i="11"/>
  <c r="N789" i="11"/>
  <c r="N809" i="11"/>
  <c r="N829" i="11"/>
  <c r="N849" i="11"/>
  <c r="N50" i="11"/>
  <c r="N33" i="11"/>
  <c r="N53" i="11"/>
  <c r="N73" i="11"/>
  <c r="N93" i="11"/>
  <c r="N113" i="11"/>
  <c r="N133" i="11"/>
  <c r="N153" i="11"/>
  <c r="N173" i="11"/>
  <c r="N193" i="11"/>
  <c r="N213" i="11"/>
  <c r="N233" i="11"/>
  <c r="N253" i="11"/>
  <c r="N273" i="11"/>
  <c r="N293" i="11"/>
  <c r="N313" i="11"/>
  <c r="N333" i="11"/>
  <c r="N353" i="11"/>
  <c r="N373" i="11"/>
  <c r="N393" i="11"/>
  <c r="N413" i="11"/>
  <c r="N433" i="11"/>
  <c r="N453" i="11"/>
  <c r="N473" i="11"/>
  <c r="N493" i="11"/>
  <c r="N513" i="11"/>
  <c r="N533" i="11"/>
  <c r="N553" i="11"/>
  <c r="N573" i="11"/>
  <c r="N593" i="11"/>
  <c r="N613" i="11"/>
  <c r="N633" i="11"/>
  <c r="N15" i="11"/>
  <c r="N54" i="11"/>
  <c r="N91" i="11"/>
  <c r="N125" i="11"/>
  <c r="N159" i="11"/>
  <c r="N197" i="11"/>
  <c r="N235" i="11"/>
  <c r="N272" i="11"/>
  <c r="N310" i="11"/>
  <c r="N342" i="11"/>
  <c r="N378" i="11"/>
  <c r="N416" i="11"/>
  <c r="N454" i="11"/>
  <c r="N491" i="11"/>
  <c r="N522" i="11"/>
  <c r="N558" i="11"/>
  <c r="N596" i="11"/>
  <c r="N634" i="11"/>
  <c r="N670" i="11"/>
  <c r="N698" i="11"/>
  <c r="N734" i="11"/>
  <c r="N770" i="11"/>
  <c r="N798" i="11"/>
  <c r="N834" i="11"/>
  <c r="N16" i="11"/>
  <c r="N55" i="11"/>
  <c r="N92" i="11"/>
  <c r="N130" i="11"/>
  <c r="N162" i="11"/>
  <c r="N198" i="11"/>
  <c r="N236" i="11"/>
  <c r="N274" i="11"/>
  <c r="N311" i="11"/>
  <c r="N345" i="11"/>
  <c r="N379" i="11"/>
  <c r="N417" i="11"/>
  <c r="N455" i="11"/>
  <c r="N492" i="11"/>
  <c r="N525" i="11"/>
  <c r="N559" i="11"/>
  <c r="N597" i="11"/>
  <c r="N635" i="11"/>
  <c r="N671" i="11"/>
  <c r="N699" i="11"/>
  <c r="N735" i="11"/>
  <c r="N771" i="11"/>
  <c r="N799" i="11"/>
  <c r="N835" i="11"/>
  <c r="N17" i="11"/>
  <c r="N56" i="11"/>
  <c r="N94" i="11"/>
  <c r="N131" i="11"/>
  <c r="N165" i="11"/>
  <c r="N199" i="11"/>
  <c r="N237" i="11"/>
  <c r="N275" i="11"/>
  <c r="N312" i="11"/>
  <c r="N350" i="11"/>
  <c r="N382" i="11"/>
  <c r="N418" i="11"/>
  <c r="N456" i="11"/>
  <c r="N494" i="11"/>
  <c r="N530" i="11"/>
  <c r="N562" i="11"/>
  <c r="N598" i="11"/>
  <c r="N636" i="11"/>
  <c r="N672" i="11"/>
  <c r="N702" i="11"/>
  <c r="N736" i="11"/>
  <c r="N772" i="11"/>
  <c r="N802" i="11"/>
  <c r="N836" i="11"/>
  <c r="N18" i="11"/>
  <c r="N57" i="11"/>
  <c r="N95" i="11"/>
  <c r="N132" i="11"/>
  <c r="N170" i="11"/>
  <c r="N202" i="11"/>
  <c r="N238" i="11"/>
  <c r="N276" i="11"/>
  <c r="N314" i="11"/>
  <c r="N351" i="11"/>
  <c r="N385" i="11"/>
  <c r="N419" i="11"/>
  <c r="N457" i="11"/>
  <c r="N19" i="11"/>
  <c r="N58" i="11"/>
  <c r="N96" i="11"/>
  <c r="N134" i="11"/>
  <c r="N171" i="11"/>
  <c r="N205" i="11"/>
  <c r="N239" i="11"/>
  <c r="N277" i="11"/>
  <c r="N315" i="11"/>
  <c r="N352" i="11"/>
  <c r="N390" i="11"/>
  <c r="N422" i="11"/>
  <c r="N458" i="11"/>
  <c r="N496" i="11"/>
  <c r="N532" i="11"/>
  <c r="N570" i="11"/>
  <c r="N602" i="11"/>
  <c r="N638" i="11"/>
  <c r="N674" i="11"/>
  <c r="N710" i="11"/>
  <c r="N738" i="11"/>
  <c r="N774" i="11"/>
  <c r="N810" i="11"/>
  <c r="N838" i="11"/>
  <c r="N22" i="11"/>
  <c r="N59" i="11"/>
  <c r="N97" i="11"/>
  <c r="N135" i="11"/>
  <c r="N172" i="11"/>
  <c r="N210" i="11"/>
  <c r="N242" i="11"/>
  <c r="N278" i="11"/>
  <c r="N316" i="11"/>
  <c r="N354" i="11"/>
  <c r="N391" i="11"/>
  <c r="N425" i="11"/>
  <c r="N459" i="11"/>
  <c r="N497" i="11"/>
  <c r="N534" i="11"/>
  <c r="N571" i="11"/>
  <c r="N605" i="11"/>
  <c r="N639" i="11"/>
  <c r="N675" i="11"/>
  <c r="N711" i="11"/>
  <c r="N739" i="11"/>
  <c r="N775" i="11"/>
  <c r="N811" i="11"/>
  <c r="N839" i="11"/>
  <c r="N542" i="11"/>
  <c r="N785" i="11"/>
  <c r="N75" i="11"/>
  <c r="N475" i="11"/>
  <c r="N25" i="11"/>
  <c r="N62" i="11"/>
  <c r="N98" i="11"/>
  <c r="N136" i="11"/>
  <c r="N174" i="11"/>
  <c r="N211" i="11"/>
  <c r="N245" i="11"/>
  <c r="N279" i="11"/>
  <c r="N317" i="11"/>
  <c r="N355" i="11"/>
  <c r="N392" i="11"/>
  <c r="N430" i="11"/>
  <c r="N462" i="11"/>
  <c r="N498" i="11"/>
  <c r="N535" i="11"/>
  <c r="N572" i="11"/>
  <c r="N610" i="11"/>
  <c r="N642" i="11"/>
  <c r="N676" i="11"/>
  <c r="N712" i="11"/>
  <c r="N742" i="11"/>
  <c r="N776" i="11"/>
  <c r="N812" i="11"/>
  <c r="N842" i="11"/>
  <c r="N30" i="11"/>
  <c r="N65" i="11"/>
  <c r="N99" i="11"/>
  <c r="N137" i="11"/>
  <c r="N175" i="11"/>
  <c r="N212" i="11"/>
  <c r="N250" i="11"/>
  <c r="N282" i="11"/>
  <c r="N318" i="11"/>
  <c r="N356" i="11"/>
  <c r="N394" i="11"/>
  <c r="N431" i="11"/>
  <c r="N465" i="11"/>
  <c r="N499" i="11"/>
  <c r="N536" i="11"/>
  <c r="N574" i="11"/>
  <c r="N611" i="11"/>
  <c r="N645" i="11"/>
  <c r="N677" i="11"/>
  <c r="N713" i="11"/>
  <c r="N745" i="11"/>
  <c r="N777" i="11"/>
  <c r="N813" i="11"/>
  <c r="N111" i="11"/>
  <c r="N179" i="11"/>
  <c r="N292" i="11"/>
  <c r="N398" i="11"/>
  <c r="N510" i="11"/>
  <c r="N616" i="11"/>
  <c r="N717" i="11"/>
  <c r="N817" i="11"/>
  <c r="N112" i="11"/>
  <c r="N182" i="11"/>
  <c r="N294" i="11"/>
  <c r="N399" i="11"/>
  <c r="N545" i="11"/>
  <c r="N845" i="11"/>
  <c r="N31" i="11"/>
  <c r="N70" i="11"/>
  <c r="N102" i="11"/>
  <c r="N138" i="11"/>
  <c r="N176" i="11"/>
  <c r="N214" i="11"/>
  <c r="N251" i="11"/>
  <c r="N285" i="11"/>
  <c r="N319" i="11"/>
  <c r="N357" i="11"/>
  <c r="N395" i="11"/>
  <c r="N432" i="11"/>
  <c r="N470" i="11"/>
  <c r="N502" i="11"/>
  <c r="N537" i="11"/>
  <c r="N575" i="11"/>
  <c r="N612" i="11"/>
  <c r="N650" i="11"/>
  <c r="N678" i="11"/>
  <c r="N714" i="11"/>
  <c r="N750" i="11"/>
  <c r="N778" i="11"/>
  <c r="N814" i="11"/>
  <c r="N850" i="11"/>
  <c r="N359" i="11"/>
  <c r="N577" i="11"/>
  <c r="N652" i="11"/>
  <c r="N716" i="11"/>
  <c r="N782" i="11"/>
  <c r="N816" i="11"/>
  <c r="N35" i="11"/>
  <c r="N217" i="11"/>
  <c r="N330" i="11"/>
  <c r="N436" i="11"/>
  <c r="N578" i="11"/>
  <c r="N685" i="11"/>
  <c r="N853" i="11"/>
  <c r="N150" i="11"/>
  <c r="N218" i="11"/>
  <c r="N331" i="11"/>
  <c r="N437" i="11"/>
  <c r="N579" i="11"/>
  <c r="N32" i="11"/>
  <c r="N71" i="11"/>
  <c r="N105" i="11"/>
  <c r="N139" i="11"/>
  <c r="N177" i="11"/>
  <c r="N215" i="11"/>
  <c r="N252" i="11"/>
  <c r="N290" i="11"/>
  <c r="N322" i="11"/>
  <c r="N358" i="11"/>
  <c r="N396" i="11"/>
  <c r="N434" i="11"/>
  <c r="N471" i="11"/>
  <c r="N505" i="11"/>
  <c r="N538" i="11"/>
  <c r="N576" i="11"/>
  <c r="N614" i="11"/>
  <c r="N651" i="11"/>
  <c r="N679" i="11"/>
  <c r="N715" i="11"/>
  <c r="N751" i="11"/>
  <c r="N779" i="11"/>
  <c r="N815" i="11"/>
  <c r="N851" i="11"/>
  <c r="N34" i="11"/>
  <c r="N72" i="11"/>
  <c r="N110" i="11"/>
  <c r="N142" i="11"/>
  <c r="N178" i="11"/>
  <c r="N216" i="11"/>
  <c r="N254" i="11"/>
  <c r="N291" i="11"/>
  <c r="N325" i="11"/>
  <c r="N397" i="11"/>
  <c r="N435" i="11"/>
  <c r="N472" i="11"/>
  <c r="N509" i="11"/>
  <c r="N539" i="11"/>
  <c r="N615" i="11"/>
  <c r="N682" i="11"/>
  <c r="N752" i="11"/>
  <c r="N852" i="11"/>
  <c r="N74" i="11"/>
  <c r="N145" i="11"/>
  <c r="N255" i="11"/>
  <c r="N362" i="11"/>
  <c r="N474" i="11"/>
  <c r="N653" i="11"/>
  <c r="N753" i="11"/>
  <c r="N36" i="11"/>
  <c r="N256" i="11"/>
  <c r="N365" i="11"/>
  <c r="N511" i="11"/>
  <c r="N37" i="11"/>
  <c r="N76" i="11"/>
  <c r="N114" i="11"/>
  <c r="N151" i="11"/>
  <c r="N185" i="11"/>
  <c r="N219" i="11"/>
  <c r="N257" i="11"/>
  <c r="N295" i="11"/>
  <c r="N332" i="11"/>
  <c r="N370" i="11"/>
  <c r="N402" i="11"/>
  <c r="N438" i="11"/>
  <c r="N476" i="11"/>
  <c r="N512" i="11"/>
  <c r="N550" i="11"/>
  <c r="N582" i="11"/>
  <c r="N618" i="11"/>
  <c r="N655" i="11"/>
  <c r="N691" i="11"/>
  <c r="N719" i="11"/>
  <c r="N755" i="11"/>
  <c r="N791" i="11"/>
  <c r="N819" i="11"/>
  <c r="N855" i="11"/>
  <c r="N222" i="11"/>
  <c r="N405" i="11"/>
  <c r="N477" i="11"/>
  <c r="N551" i="11"/>
  <c r="N619" i="11"/>
  <c r="N656" i="11"/>
  <c r="N722" i="11"/>
  <c r="N792" i="11"/>
  <c r="N822" i="11"/>
  <c r="N39" i="11"/>
  <c r="N191" i="11"/>
  <c r="N297" i="11"/>
  <c r="N410" i="11"/>
  <c r="N515" i="11"/>
  <c r="N622" i="11"/>
  <c r="N725" i="11"/>
  <c r="N38" i="11"/>
  <c r="N77" i="11"/>
  <c r="N115" i="11"/>
  <c r="N152" i="11"/>
  <c r="N190" i="11"/>
  <c r="N258" i="11"/>
  <c r="N296" i="11"/>
  <c r="N334" i="11"/>
  <c r="N371" i="11"/>
  <c r="N439" i="11"/>
  <c r="N514" i="11"/>
  <c r="N585" i="11"/>
  <c r="N692" i="11"/>
  <c r="N756" i="11"/>
  <c r="N856" i="11"/>
  <c r="N78" i="11"/>
  <c r="N116" i="11"/>
  <c r="N154" i="11"/>
  <c r="N225" i="11"/>
  <c r="N259" i="11"/>
  <c r="N335" i="11"/>
  <c r="N372" i="11"/>
  <c r="N442" i="11"/>
  <c r="N478" i="11"/>
  <c r="N552" i="11"/>
  <c r="N590" i="11"/>
  <c r="N657" i="11"/>
  <c r="N693" i="11"/>
  <c r="N757" i="11"/>
  <c r="N793" i="11"/>
  <c r="N42" i="11"/>
  <c r="N230" i="11"/>
  <c r="N411" i="11"/>
  <c r="N556" i="11"/>
  <c r="N690" i="11"/>
  <c r="N795" i="11"/>
  <c r="N45" i="11"/>
  <c r="N231" i="11"/>
  <c r="N412" i="11"/>
  <c r="N557" i="11"/>
  <c r="N694" i="11"/>
  <c r="N796" i="11"/>
  <c r="N51" i="11"/>
  <c r="N232" i="11"/>
  <c r="N414" i="11"/>
  <c r="N565" i="11"/>
  <c r="N695" i="11"/>
  <c r="N797" i="11"/>
  <c r="N52" i="11"/>
  <c r="N234" i="11"/>
  <c r="N415" i="11"/>
  <c r="N591" i="11"/>
  <c r="N696" i="11"/>
  <c r="N805" i="11"/>
  <c r="N79" i="11"/>
  <c r="N262" i="11"/>
  <c r="N445" i="11"/>
  <c r="N592" i="11"/>
  <c r="N697" i="11"/>
  <c r="N818" i="11"/>
  <c r="N82" i="11"/>
  <c r="N265" i="11"/>
  <c r="N450" i="11"/>
  <c r="N594" i="11"/>
  <c r="N705" i="11"/>
  <c r="N825" i="11"/>
  <c r="N85" i="11"/>
  <c r="N718" i="11"/>
  <c r="N90" i="11"/>
  <c r="N271" i="11"/>
  <c r="N452" i="11"/>
  <c r="N599" i="11"/>
  <c r="N730" i="11"/>
  <c r="N831" i="11"/>
  <c r="N305" i="11"/>
  <c r="N737" i="11"/>
  <c r="N336" i="11"/>
  <c r="N632" i="11"/>
  <c r="N857" i="11"/>
  <c r="N861" i="11"/>
  <c r="N519" i="11"/>
  <c r="N375" i="11"/>
  <c r="N665" i="11"/>
  <c r="N196" i="11"/>
  <c r="N830" i="11"/>
  <c r="N117" i="11"/>
  <c r="N298" i="11"/>
  <c r="N479" i="11"/>
  <c r="N617" i="11"/>
  <c r="N731" i="11"/>
  <c r="N832" i="11"/>
  <c r="N118" i="11"/>
  <c r="N299" i="11"/>
  <c r="N482" i="11"/>
  <c r="N625" i="11"/>
  <c r="N732" i="11"/>
  <c r="N833" i="11"/>
  <c r="N119" i="11"/>
  <c r="N302" i="11"/>
  <c r="N485" i="11"/>
  <c r="N630" i="11"/>
  <c r="N733" i="11"/>
  <c r="N837" i="11"/>
  <c r="N122" i="11"/>
  <c r="N490" i="11"/>
  <c r="N631" i="11"/>
  <c r="N854" i="11"/>
  <c r="N155" i="11"/>
  <c r="N495" i="11"/>
  <c r="N754" i="11"/>
  <c r="N658" i="11"/>
  <c r="N192" i="11"/>
  <c r="N862" i="11"/>
  <c r="N773" i="11"/>
  <c r="N195" i="11"/>
  <c r="N377" i="11"/>
  <c r="N595" i="11"/>
  <c r="N156" i="11"/>
  <c r="N337" i="11"/>
  <c r="N516" i="11"/>
  <c r="N637" i="11"/>
  <c r="N758" i="11"/>
  <c r="N858" i="11"/>
  <c r="N339" i="11"/>
  <c r="N659" i="11"/>
  <c r="N531" i="11"/>
  <c r="N554" i="11"/>
  <c r="N673" i="11"/>
  <c r="N270" i="11"/>
  <c r="N157" i="11"/>
  <c r="N338" i="11"/>
  <c r="N517" i="11"/>
  <c r="N654" i="11"/>
  <c r="N759" i="11"/>
  <c r="N859" i="11"/>
  <c r="N158" i="11"/>
  <c r="N518" i="11"/>
  <c r="N762" i="11"/>
  <c r="N374" i="11"/>
  <c r="N765" i="11"/>
  <c r="N194" i="11"/>
  <c r="N662" i="11"/>
  <c r="N376" i="11"/>
  <c r="N790" i="11"/>
  <c r="N555" i="11"/>
  <c r="N794" i="11"/>
  <c r="N451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7" i="11"/>
  <c r="V998" i="11"/>
  <c r="V999" i="11"/>
  <c r="V1000" i="11"/>
  <c r="V1001" i="11"/>
  <c r="V1002" i="11"/>
  <c r="V1003" i="11"/>
  <c r="V1004" i="11"/>
  <c r="V1005" i="11"/>
  <c r="V1006" i="11"/>
  <c r="V1007" i="11"/>
  <c r="V1008" i="11"/>
  <c r="V1009" i="11"/>
  <c r="V1010" i="11"/>
  <c r="V1011" i="11"/>
  <c r="V1012" i="11"/>
  <c r="V1013" i="11"/>
  <c r="V1014" i="11"/>
  <c r="V1015" i="11"/>
  <c r="V1016" i="11"/>
  <c r="V1017" i="11"/>
  <c r="V1018" i="11"/>
  <c r="V1019" i="11"/>
  <c r="V1020" i="11"/>
  <c r="V1021" i="11"/>
  <c r="V1022" i="11"/>
  <c r="V1023" i="11"/>
  <c r="V1024" i="11"/>
  <c r="V1025" i="11"/>
  <c r="V1026" i="11"/>
  <c r="V1027" i="11"/>
  <c r="V1028" i="11"/>
  <c r="V1029" i="11"/>
  <c r="V1030" i="11"/>
  <c r="V1031" i="11"/>
  <c r="V1032" i="11"/>
  <c r="V1033" i="11"/>
  <c r="V1034" i="11"/>
  <c r="V1035" i="11"/>
  <c r="V1036" i="11"/>
  <c r="V1037" i="11"/>
  <c r="V1038" i="11"/>
  <c r="V1039" i="11"/>
  <c r="V1040" i="11"/>
  <c r="V1041" i="11"/>
  <c r="V1042" i="11"/>
  <c r="V1043" i="11"/>
  <c r="V1044" i="11"/>
  <c r="V1045" i="11"/>
  <c r="V1046" i="11"/>
  <c r="V1047" i="11"/>
  <c r="V1048" i="11"/>
  <c r="V1049" i="11"/>
  <c r="V1050" i="11"/>
  <c r="V1051" i="11"/>
  <c r="V1052" i="11"/>
  <c r="V1053" i="11"/>
  <c r="V1054" i="11"/>
  <c r="V1055" i="11"/>
  <c r="V1056" i="11"/>
  <c r="V1057" i="11"/>
  <c r="V1058" i="11"/>
  <c r="V1059" i="11"/>
  <c r="V1060" i="11"/>
  <c r="V1061" i="11"/>
  <c r="V1062" i="11"/>
  <c r="V1063" i="11"/>
  <c r="V1064" i="11"/>
  <c r="V1065" i="11"/>
  <c r="V1066" i="11"/>
  <c r="V1067" i="11"/>
  <c r="V1068" i="11"/>
  <c r="V1069" i="11"/>
  <c r="V1070" i="11"/>
  <c r="V1071" i="11"/>
  <c r="V1072" i="11"/>
  <c r="V1073" i="11"/>
  <c r="V1074" i="11"/>
  <c r="V1075" i="11"/>
  <c r="V1076" i="11"/>
  <c r="V1077" i="11"/>
  <c r="V1078" i="11"/>
  <c r="V1079" i="11"/>
  <c r="V1080" i="11"/>
  <c r="V1081" i="11"/>
  <c r="V1082" i="11"/>
  <c r="V1083" i="11"/>
  <c r="V1084" i="11"/>
  <c r="V1085" i="11"/>
  <c r="V1086" i="11"/>
  <c r="V1087" i="11"/>
  <c r="V1088" i="11"/>
  <c r="V1089" i="11"/>
  <c r="V1090" i="11"/>
  <c r="V1091" i="11"/>
  <c r="V1092" i="11"/>
  <c r="V1093" i="11"/>
  <c r="V1094" i="11"/>
  <c r="V1095" i="11"/>
  <c r="V1096" i="11"/>
  <c r="V1097" i="11"/>
  <c r="V1098" i="11"/>
  <c r="V1099" i="11"/>
  <c r="V1100" i="11"/>
  <c r="V1101" i="11"/>
  <c r="V1102" i="11"/>
  <c r="V1103" i="11"/>
  <c r="V1104" i="11"/>
  <c r="V1105" i="11"/>
  <c r="V1106" i="11"/>
  <c r="V1107" i="11"/>
  <c r="V1108" i="11"/>
  <c r="V1109" i="11"/>
  <c r="V1110" i="11"/>
  <c r="V1111" i="11"/>
  <c r="V1112" i="11"/>
  <c r="V1113" i="11"/>
  <c r="V1114" i="11"/>
  <c r="V1115" i="11"/>
  <c r="V1116" i="11"/>
  <c r="V1117" i="11"/>
  <c r="V1118" i="11"/>
  <c r="V1119" i="11"/>
  <c r="V1120" i="11"/>
  <c r="V1121" i="11"/>
  <c r="V1122" i="11"/>
  <c r="V1123" i="11"/>
  <c r="V1124" i="11"/>
  <c r="V1125" i="11"/>
  <c r="V1126" i="11"/>
  <c r="V1127" i="11"/>
  <c r="V1128" i="11"/>
  <c r="V1129" i="11"/>
  <c r="V1130" i="11"/>
  <c r="V1131" i="11"/>
  <c r="V1132" i="11"/>
  <c r="V1133" i="11"/>
  <c r="V1134" i="11"/>
  <c r="V1135" i="11"/>
  <c r="V1136" i="11"/>
  <c r="V1137" i="11"/>
  <c r="V1138" i="11"/>
  <c r="V1139" i="11"/>
  <c r="V1140" i="11"/>
  <c r="V1141" i="11"/>
  <c r="V1142" i="11"/>
  <c r="V1143" i="11"/>
  <c r="V1144" i="11"/>
  <c r="V1145" i="11"/>
  <c r="V1146" i="11"/>
  <c r="V1147" i="11"/>
  <c r="V1148" i="11"/>
  <c r="V1149" i="11"/>
  <c r="V1150" i="11"/>
  <c r="V1151" i="11"/>
  <c r="V1152" i="11"/>
  <c r="V1153" i="11"/>
  <c r="V1154" i="11"/>
  <c r="V1155" i="11"/>
  <c r="V1156" i="11"/>
  <c r="V1157" i="11"/>
  <c r="V1158" i="11"/>
  <c r="V1159" i="11"/>
  <c r="V1160" i="11"/>
  <c r="V1161" i="11"/>
  <c r="V1162" i="11"/>
  <c r="V1163" i="11"/>
  <c r="V1164" i="11"/>
  <c r="V1165" i="11"/>
  <c r="V1166" i="11"/>
  <c r="V1167" i="11"/>
  <c r="V1168" i="11"/>
  <c r="V1169" i="11"/>
  <c r="V1170" i="11"/>
  <c r="V1171" i="11"/>
  <c r="V1172" i="11"/>
  <c r="V1173" i="11"/>
  <c r="V1174" i="11"/>
  <c r="V1175" i="11"/>
  <c r="V1176" i="11"/>
  <c r="V1177" i="11"/>
  <c r="V1178" i="11"/>
  <c r="V1179" i="11"/>
  <c r="V1180" i="11"/>
  <c r="V1181" i="11"/>
  <c r="V1182" i="11"/>
  <c r="V1183" i="11"/>
  <c r="V1184" i="11"/>
  <c r="V1185" i="11"/>
  <c r="V1186" i="11"/>
  <c r="V1187" i="11"/>
  <c r="V1188" i="11"/>
  <c r="V1189" i="11"/>
  <c r="V1190" i="11"/>
  <c r="V1191" i="11"/>
  <c r="V1192" i="11"/>
  <c r="V1193" i="11"/>
  <c r="V1194" i="11"/>
  <c r="V1195" i="11"/>
  <c r="V1196" i="11"/>
  <c r="V1197" i="11"/>
  <c r="V1198" i="11"/>
  <c r="V1199" i="11"/>
  <c r="V1200" i="11"/>
  <c r="V1201" i="11"/>
  <c r="V1202" i="11"/>
  <c r="V1203" i="11"/>
  <c r="V1204" i="11"/>
  <c r="V1205" i="11"/>
  <c r="V1206" i="11"/>
  <c r="V1207" i="11"/>
  <c r="V1208" i="11"/>
  <c r="V1209" i="11"/>
  <c r="V1210" i="11"/>
  <c r="V1211" i="11"/>
  <c r="V1212" i="11"/>
  <c r="V1213" i="11"/>
  <c r="V1214" i="11"/>
  <c r="V1215" i="11"/>
  <c r="V1216" i="11"/>
  <c r="V1217" i="11"/>
  <c r="V1218" i="11"/>
  <c r="V1219" i="11"/>
  <c r="V1220" i="11"/>
  <c r="V1221" i="11"/>
  <c r="V1222" i="11"/>
  <c r="V1223" i="11"/>
  <c r="V1224" i="11"/>
  <c r="V1225" i="11"/>
  <c r="V1226" i="11"/>
  <c r="V1227" i="11"/>
  <c r="V1228" i="11"/>
  <c r="V1229" i="11"/>
  <c r="V1230" i="11"/>
  <c r="V1231" i="11"/>
  <c r="V1232" i="11"/>
  <c r="V1233" i="11"/>
  <c r="V1234" i="11"/>
  <c r="V1235" i="11"/>
  <c r="V1236" i="11"/>
  <c r="V1237" i="11"/>
  <c r="V1238" i="11"/>
  <c r="V1239" i="11"/>
  <c r="V1240" i="11"/>
  <c r="V1241" i="11"/>
  <c r="V1242" i="11"/>
  <c r="V1243" i="11"/>
  <c r="V1244" i="11"/>
  <c r="V1245" i="11"/>
  <c r="V1246" i="11"/>
  <c r="V1247" i="11"/>
  <c r="V1248" i="11"/>
  <c r="V1249" i="11"/>
  <c r="V1250" i="11"/>
  <c r="V1251" i="11"/>
  <c r="V1252" i="11"/>
  <c r="V1253" i="11"/>
  <c r="V1254" i="11"/>
  <c r="V1255" i="11"/>
  <c r="V1256" i="11"/>
  <c r="V1257" i="11"/>
  <c r="V1258" i="11"/>
  <c r="V1259" i="11"/>
  <c r="V1260" i="11"/>
  <c r="V1261" i="11"/>
  <c r="V1262" i="11"/>
  <c r="V1263" i="11"/>
  <c r="V1264" i="11"/>
  <c r="V1265" i="11"/>
  <c r="V1266" i="11"/>
  <c r="V1267" i="11"/>
  <c r="V1268" i="11"/>
  <c r="V1269" i="11"/>
  <c r="V1270" i="11"/>
  <c r="V1271" i="11"/>
  <c r="V1272" i="11"/>
  <c r="V1273" i="11"/>
  <c r="V1274" i="11"/>
  <c r="V1275" i="11"/>
  <c r="V1276" i="11"/>
  <c r="V1277" i="11"/>
  <c r="V1278" i="11"/>
  <c r="V1279" i="11"/>
  <c r="V1280" i="11"/>
  <c r="V1281" i="11"/>
  <c r="V1282" i="11"/>
  <c r="V1283" i="11"/>
  <c r="V1284" i="11"/>
  <c r="V1285" i="11"/>
  <c r="V1286" i="11"/>
  <c r="V1287" i="11"/>
  <c r="V1288" i="11"/>
  <c r="V1289" i="11"/>
  <c r="V1290" i="11"/>
  <c r="V1291" i="11"/>
  <c r="V1292" i="11"/>
  <c r="V1293" i="11"/>
  <c r="V1294" i="11"/>
  <c r="V1295" i="11"/>
  <c r="V1296" i="11"/>
  <c r="V1297" i="11"/>
  <c r="V1298" i="11"/>
  <c r="V1299" i="11"/>
  <c r="V1300" i="11"/>
  <c r="V1301" i="11"/>
  <c r="V1302" i="11"/>
  <c r="V1303" i="11"/>
  <c r="V1304" i="11"/>
  <c r="V1305" i="11"/>
  <c r="V1306" i="11"/>
  <c r="V1307" i="11"/>
  <c r="V1308" i="11"/>
  <c r="V1309" i="11"/>
  <c r="V1310" i="11"/>
  <c r="V1311" i="11"/>
  <c r="V1312" i="11"/>
  <c r="V1313" i="11"/>
  <c r="V1314" i="11"/>
  <c r="V1315" i="11"/>
  <c r="V1316" i="11"/>
  <c r="V1317" i="11"/>
  <c r="V1318" i="11"/>
  <c r="V1319" i="11"/>
  <c r="V1320" i="11"/>
  <c r="V1321" i="11"/>
  <c r="V1322" i="11"/>
  <c r="V1323" i="11"/>
  <c r="V1324" i="11"/>
  <c r="V1325" i="11"/>
  <c r="V1326" i="11"/>
  <c r="V1327" i="11"/>
  <c r="V1328" i="11"/>
  <c r="V1329" i="11"/>
  <c r="V1330" i="11"/>
  <c r="V1331" i="11"/>
  <c r="V1332" i="11"/>
  <c r="V1333" i="11"/>
  <c r="V1334" i="11"/>
  <c r="V1335" i="11"/>
  <c r="V1336" i="11"/>
  <c r="V1337" i="11"/>
  <c r="V1338" i="11"/>
  <c r="V1339" i="11"/>
  <c r="V1340" i="11"/>
  <c r="V1341" i="11"/>
  <c r="V1342" i="11"/>
  <c r="V1343" i="11"/>
  <c r="V1344" i="11"/>
  <c r="V1345" i="11"/>
  <c r="V1346" i="11"/>
  <c r="V1347" i="11"/>
  <c r="V1348" i="11"/>
  <c r="V1349" i="11"/>
  <c r="V1350" i="11"/>
  <c r="V1351" i="11"/>
  <c r="V1352" i="11"/>
  <c r="V1353" i="11"/>
  <c r="V1354" i="11"/>
  <c r="V1355" i="11"/>
  <c r="V1356" i="11"/>
  <c r="V1357" i="11"/>
  <c r="V1358" i="11"/>
  <c r="V1359" i="11"/>
  <c r="V1360" i="11"/>
  <c r="V1361" i="11"/>
  <c r="V1362" i="11"/>
  <c r="V1363" i="11"/>
  <c r="V1364" i="11"/>
  <c r="V1365" i="11"/>
  <c r="V1366" i="11"/>
  <c r="V1367" i="11"/>
  <c r="V1368" i="11"/>
  <c r="V1369" i="11"/>
  <c r="V1370" i="11"/>
  <c r="V1371" i="11"/>
  <c r="V1372" i="11"/>
  <c r="V1373" i="11"/>
  <c r="V1374" i="11"/>
  <c r="V1375" i="11"/>
  <c r="V1376" i="11"/>
  <c r="V1377" i="11"/>
  <c r="V1378" i="11"/>
  <c r="V1379" i="11"/>
  <c r="V1380" i="11"/>
  <c r="V1381" i="11"/>
  <c r="V1382" i="11"/>
  <c r="V1383" i="11"/>
  <c r="V1384" i="11"/>
  <c r="V1385" i="11"/>
  <c r="V1386" i="11"/>
  <c r="V1387" i="11"/>
  <c r="V1388" i="11"/>
  <c r="V1389" i="11"/>
  <c r="V1390" i="11"/>
  <c r="V1391" i="11"/>
  <c r="V1392" i="11"/>
  <c r="V1393" i="11"/>
  <c r="V1394" i="11"/>
  <c r="V1395" i="11"/>
  <c r="V1396" i="11"/>
  <c r="V1397" i="11"/>
  <c r="V1398" i="11"/>
  <c r="V1399" i="11"/>
  <c r="V1400" i="11"/>
  <c r="V1401" i="11"/>
  <c r="V1402" i="11"/>
  <c r="V1403" i="11"/>
  <c r="V1404" i="11"/>
  <c r="V1405" i="11"/>
  <c r="V1406" i="11"/>
  <c r="V1407" i="11"/>
  <c r="V1408" i="11"/>
  <c r="V1409" i="11"/>
  <c r="V1410" i="11"/>
  <c r="V1411" i="11"/>
  <c r="V1412" i="11"/>
  <c r="V1413" i="11"/>
  <c r="V1414" i="11"/>
  <c r="V1415" i="11"/>
  <c r="V1416" i="11"/>
  <c r="V1417" i="11"/>
  <c r="V1418" i="11"/>
  <c r="V1419" i="11"/>
  <c r="V1420" i="11"/>
  <c r="V1421" i="11"/>
  <c r="V1422" i="11"/>
  <c r="V1423" i="11"/>
  <c r="V1424" i="11"/>
  <c r="V1425" i="11"/>
  <c r="V1426" i="11"/>
  <c r="V1427" i="11"/>
  <c r="V1428" i="11"/>
  <c r="V1429" i="11"/>
  <c r="V1430" i="11"/>
  <c r="V1431" i="11"/>
  <c r="V1432" i="11"/>
  <c r="V1433" i="11"/>
  <c r="V1434" i="11"/>
  <c r="V1435" i="11"/>
  <c r="V1436" i="11"/>
  <c r="V1437" i="11"/>
  <c r="V1438" i="11"/>
  <c r="V1439" i="11"/>
  <c r="V1440" i="11"/>
  <c r="V1441" i="11"/>
  <c r="V1442" i="11"/>
  <c r="V1443" i="11"/>
  <c r="V1444" i="11"/>
  <c r="V1445" i="11"/>
  <c r="V1446" i="11"/>
  <c r="V1447" i="11"/>
  <c r="V1448" i="11"/>
  <c r="V1449" i="11"/>
  <c r="V1450" i="11"/>
  <c r="V1451" i="11"/>
  <c r="V1452" i="11"/>
  <c r="V1453" i="11"/>
  <c r="V1454" i="11"/>
  <c r="V1455" i="11"/>
  <c r="V1456" i="11"/>
  <c r="V1457" i="11"/>
  <c r="V1458" i="11"/>
  <c r="V1459" i="11"/>
  <c r="V1460" i="11"/>
  <c r="V1461" i="11"/>
  <c r="V1462" i="11"/>
  <c r="V1463" i="11"/>
  <c r="V1464" i="11"/>
  <c r="V1465" i="11"/>
  <c r="V1466" i="11"/>
  <c r="V1467" i="11"/>
  <c r="V1468" i="11"/>
  <c r="V1469" i="11"/>
  <c r="V1470" i="11"/>
  <c r="V1471" i="11"/>
  <c r="V1472" i="11"/>
  <c r="V1473" i="11"/>
  <c r="V1474" i="11"/>
  <c r="V1475" i="11"/>
  <c r="V1476" i="11"/>
  <c r="V1477" i="11"/>
  <c r="V1478" i="11"/>
  <c r="V1479" i="11"/>
  <c r="V1480" i="11"/>
  <c r="V1481" i="11"/>
  <c r="V1482" i="11"/>
  <c r="V1483" i="11"/>
  <c r="V1484" i="11"/>
  <c r="V1485" i="11"/>
  <c r="V1486" i="11"/>
  <c r="V1487" i="11"/>
  <c r="V1488" i="11"/>
  <c r="V1489" i="11"/>
  <c r="V1490" i="11"/>
  <c r="V1491" i="11"/>
  <c r="V1492" i="11"/>
  <c r="V1493" i="11"/>
  <c r="V1494" i="11"/>
  <c r="V1495" i="11"/>
  <c r="V1496" i="11"/>
  <c r="V1497" i="11"/>
  <c r="V1498" i="11"/>
  <c r="V1499" i="11"/>
  <c r="V1500" i="11"/>
  <c r="V1501" i="11"/>
  <c r="V1502" i="11"/>
  <c r="V1503" i="11"/>
  <c r="V1504" i="11"/>
  <c r="V1505" i="11"/>
  <c r="V1506" i="11"/>
  <c r="V1507" i="11"/>
  <c r="V1508" i="11"/>
  <c r="V1509" i="11"/>
  <c r="V1510" i="11"/>
  <c r="V1511" i="11"/>
  <c r="V1512" i="11"/>
  <c r="V1513" i="11"/>
  <c r="V1514" i="11"/>
  <c r="V1515" i="11"/>
  <c r="V1516" i="11"/>
  <c r="V1517" i="11"/>
  <c r="V1518" i="11"/>
  <c r="V1519" i="11"/>
  <c r="V1520" i="11"/>
  <c r="V1521" i="11"/>
  <c r="V1522" i="11"/>
  <c r="V1523" i="11"/>
  <c r="V1524" i="11"/>
  <c r="V1525" i="11"/>
  <c r="V1526" i="11"/>
  <c r="V1527" i="11"/>
  <c r="V1528" i="11"/>
  <c r="V1529" i="11"/>
  <c r="V1530" i="11"/>
  <c r="V1531" i="11"/>
  <c r="V1532" i="11"/>
  <c r="V1533" i="11"/>
  <c r="V1534" i="11"/>
  <c r="V1535" i="11"/>
  <c r="V1536" i="11"/>
  <c r="V1537" i="11"/>
  <c r="V1538" i="11"/>
  <c r="V1539" i="11"/>
  <c r="V1540" i="11"/>
  <c r="V1541" i="11"/>
  <c r="V1542" i="11"/>
  <c r="V1543" i="11"/>
  <c r="V1544" i="11"/>
  <c r="V1545" i="11"/>
  <c r="V1546" i="11"/>
  <c r="V1547" i="11"/>
  <c r="V1548" i="11"/>
  <c r="V1549" i="11"/>
  <c r="V1550" i="11"/>
  <c r="V1551" i="11"/>
  <c r="V1552" i="11"/>
  <c r="V1553" i="11"/>
  <c r="V1554" i="11"/>
  <c r="V1555" i="11"/>
  <c r="V1556" i="11"/>
  <c r="V1557" i="11"/>
  <c r="V1558" i="11"/>
  <c r="V1559" i="11"/>
  <c r="V1560" i="11"/>
  <c r="V1561" i="11"/>
  <c r="V1562" i="11"/>
  <c r="V1563" i="11"/>
  <c r="V1564" i="11"/>
  <c r="V1565" i="11"/>
  <c r="V1566" i="11"/>
  <c r="V1567" i="11"/>
  <c r="V1568" i="11"/>
  <c r="V1569" i="11"/>
  <c r="V1570" i="11"/>
  <c r="V1571" i="11"/>
  <c r="V1572" i="11"/>
  <c r="V1573" i="11"/>
  <c r="V1574" i="11"/>
  <c r="V1575" i="11"/>
  <c r="V1576" i="11"/>
  <c r="V1577" i="11"/>
  <c r="V1578" i="11"/>
  <c r="V1579" i="11"/>
  <c r="V1580" i="11"/>
  <c r="V1581" i="11"/>
  <c r="V1582" i="11"/>
  <c r="V1583" i="11"/>
  <c r="V1584" i="11"/>
  <c r="V1585" i="11"/>
  <c r="V1586" i="11"/>
  <c r="V1587" i="11"/>
  <c r="V1588" i="11"/>
  <c r="V1589" i="11"/>
  <c r="V1590" i="11"/>
  <c r="V1591" i="11"/>
  <c r="V1592" i="11"/>
  <c r="V1593" i="11"/>
  <c r="V1594" i="11"/>
  <c r="V1595" i="11"/>
  <c r="V1596" i="11"/>
  <c r="V1597" i="11"/>
  <c r="V1598" i="11"/>
  <c r="V1599" i="11"/>
  <c r="V1600" i="11"/>
  <c r="V1601" i="11"/>
  <c r="V1602" i="11"/>
  <c r="V1603" i="11"/>
  <c r="V1604" i="11"/>
  <c r="V1605" i="11"/>
  <c r="V1606" i="11"/>
  <c r="V1607" i="11"/>
  <c r="V1608" i="11"/>
  <c r="V1609" i="11"/>
  <c r="V1610" i="11"/>
  <c r="V1611" i="11"/>
  <c r="V1612" i="11"/>
  <c r="V1613" i="11"/>
  <c r="V1614" i="11"/>
  <c r="V1615" i="11"/>
  <c r="V1616" i="11"/>
  <c r="V1617" i="11"/>
  <c r="V1618" i="11"/>
  <c r="V1619" i="11"/>
  <c r="V1620" i="11"/>
  <c r="V1621" i="11"/>
  <c r="V1622" i="11"/>
  <c r="V1623" i="11"/>
  <c r="V1624" i="11"/>
  <c r="V1625" i="11"/>
  <c r="V1626" i="11"/>
  <c r="V1627" i="11"/>
  <c r="V1628" i="11"/>
  <c r="V1629" i="11"/>
  <c r="V1630" i="11"/>
  <c r="V1631" i="11"/>
  <c r="V1632" i="11"/>
  <c r="V1633" i="11"/>
  <c r="V1634" i="11"/>
  <c r="V1635" i="11"/>
  <c r="V1636" i="11"/>
  <c r="V1637" i="11"/>
  <c r="V1638" i="11"/>
  <c r="V1639" i="11"/>
  <c r="V1640" i="11"/>
  <c r="V1641" i="11"/>
  <c r="V1642" i="11"/>
  <c r="V1643" i="11"/>
  <c r="V1644" i="11"/>
  <c r="V1645" i="11"/>
  <c r="V1646" i="11"/>
  <c r="V1647" i="11"/>
  <c r="V1648" i="11"/>
  <c r="V1649" i="11"/>
  <c r="V1650" i="11"/>
  <c r="V1651" i="11"/>
  <c r="V1652" i="11"/>
  <c r="V1653" i="11"/>
  <c r="V1654" i="11"/>
  <c r="V1655" i="11"/>
  <c r="V1656" i="11"/>
  <c r="V1657" i="11"/>
  <c r="V1658" i="11"/>
  <c r="V1659" i="11"/>
  <c r="V1660" i="11"/>
  <c r="V1661" i="11"/>
  <c r="V1662" i="11"/>
  <c r="V1663" i="11"/>
  <c r="V1664" i="11"/>
  <c r="V1665" i="11"/>
  <c r="V1666" i="11"/>
  <c r="V1667" i="11"/>
  <c r="V1668" i="11"/>
  <c r="V1669" i="11"/>
  <c r="V1670" i="11"/>
  <c r="V1671" i="11"/>
  <c r="V1672" i="11"/>
  <c r="V1673" i="11"/>
  <c r="V1674" i="11"/>
  <c r="V1675" i="11"/>
  <c r="V1676" i="11"/>
  <c r="V1677" i="11"/>
  <c r="V1678" i="11"/>
  <c r="V1679" i="11"/>
  <c r="V1680" i="11"/>
  <c r="V1681" i="11"/>
  <c r="V1682" i="11"/>
  <c r="V1683" i="11"/>
  <c r="V1684" i="11"/>
  <c r="V1685" i="11"/>
  <c r="V1686" i="11"/>
  <c r="V1687" i="11"/>
  <c r="V1688" i="11"/>
  <c r="V1689" i="11"/>
  <c r="V1690" i="11"/>
  <c r="V1691" i="11"/>
  <c r="V1692" i="11"/>
  <c r="V1693" i="11"/>
  <c r="V1694" i="11"/>
  <c r="V1695" i="11"/>
  <c r="V1696" i="11"/>
  <c r="V1697" i="11"/>
  <c r="V1698" i="11"/>
  <c r="V1699" i="11"/>
  <c r="V1700" i="11"/>
  <c r="V1701" i="11"/>
  <c r="V1702" i="11"/>
  <c r="V1703" i="11"/>
  <c r="V1704" i="11"/>
  <c r="V1705" i="11"/>
  <c r="V1706" i="11"/>
  <c r="V1707" i="11"/>
  <c r="V1708" i="11"/>
  <c r="V1709" i="11"/>
  <c r="V1710" i="11"/>
  <c r="V1711" i="11"/>
  <c r="V1712" i="11"/>
  <c r="V1713" i="11"/>
  <c r="V1714" i="11"/>
  <c r="V1715" i="11"/>
  <c r="V1716" i="11"/>
  <c r="V1717" i="11"/>
  <c r="V1718" i="11"/>
  <c r="V1719" i="11"/>
  <c r="V1720" i="11"/>
  <c r="V1721" i="11"/>
  <c r="V1722" i="11"/>
  <c r="V1723" i="11"/>
  <c r="V1724" i="11"/>
  <c r="V1725" i="11"/>
  <c r="V1726" i="11"/>
  <c r="V1727" i="11"/>
  <c r="V1728" i="11"/>
  <c r="V1729" i="11"/>
  <c r="V1730" i="11"/>
  <c r="V1731" i="11"/>
  <c r="V1732" i="11"/>
  <c r="V1733" i="11"/>
  <c r="V1734" i="11"/>
  <c r="V1735" i="11"/>
  <c r="V1736" i="11"/>
  <c r="V1737" i="11"/>
  <c r="V1738" i="11"/>
  <c r="V1739" i="11"/>
  <c r="V1740" i="11"/>
  <c r="V1741" i="11"/>
  <c r="V1742" i="11"/>
  <c r="V1743" i="11"/>
  <c r="V1744" i="11"/>
  <c r="V1745" i="11"/>
  <c r="V1746" i="11"/>
  <c r="V1747" i="11"/>
  <c r="V1748" i="11"/>
  <c r="V15" i="11"/>
  <c r="U2500" i="7"/>
  <c r="U2499" i="7"/>
  <c r="U2498" i="7"/>
  <c r="U2497" i="7"/>
  <c r="U2496" i="7"/>
  <c r="U2495" i="7"/>
  <c r="U2494" i="7"/>
  <c r="U2493" i="7"/>
  <c r="U2492" i="7"/>
  <c r="U2491" i="7"/>
  <c r="U2490" i="7"/>
  <c r="U2489" i="7"/>
  <c r="U2488" i="7"/>
  <c r="U2487" i="7"/>
  <c r="U2486" i="7"/>
  <c r="U2485" i="7"/>
  <c r="U2484" i="7"/>
  <c r="U2483" i="7"/>
  <c r="U2482" i="7"/>
  <c r="U2481" i="7"/>
  <c r="U2480" i="7"/>
  <c r="U2479" i="7"/>
  <c r="U2478" i="7"/>
  <c r="U2477" i="7"/>
  <c r="U2476" i="7"/>
  <c r="U2475" i="7"/>
  <c r="U2474" i="7"/>
  <c r="U2473" i="7"/>
  <c r="U2472" i="7"/>
  <c r="U2471" i="7"/>
  <c r="U2470" i="7"/>
  <c r="U2469" i="7"/>
  <c r="U2468" i="7"/>
  <c r="U2467" i="7"/>
  <c r="U2466" i="7"/>
  <c r="U2465" i="7"/>
  <c r="U2464" i="7"/>
  <c r="U2463" i="7"/>
  <c r="U2462" i="7"/>
  <c r="U2461" i="7"/>
  <c r="U2460" i="7"/>
  <c r="U2459" i="7"/>
  <c r="U2458" i="7"/>
  <c r="U2457" i="7"/>
  <c r="U2456" i="7"/>
  <c r="U2455" i="7"/>
  <c r="U2454" i="7"/>
  <c r="U2453" i="7"/>
  <c r="U2452" i="7"/>
  <c r="U2451" i="7"/>
  <c r="U2450" i="7"/>
  <c r="U2449" i="7"/>
  <c r="U2448" i="7"/>
  <c r="U2447" i="7"/>
  <c r="U2446" i="7"/>
  <c r="U2445" i="7"/>
  <c r="U2444" i="7"/>
  <c r="U2443" i="7"/>
  <c r="U2442" i="7"/>
  <c r="U2441" i="7"/>
  <c r="U2440" i="7"/>
  <c r="U2439" i="7"/>
  <c r="U2438" i="7"/>
  <c r="U2437" i="7"/>
  <c r="U2436" i="7"/>
  <c r="U2435" i="7"/>
  <c r="U2434" i="7"/>
  <c r="U2433" i="7"/>
  <c r="U2432" i="7"/>
  <c r="U2431" i="7"/>
  <c r="U2430" i="7"/>
  <c r="U2429" i="7"/>
  <c r="U2428" i="7"/>
  <c r="U2427" i="7"/>
  <c r="U2426" i="7"/>
  <c r="U2425" i="7"/>
  <c r="U2424" i="7"/>
  <c r="U2423" i="7"/>
  <c r="U2422" i="7"/>
  <c r="U2421" i="7"/>
  <c r="U2420" i="7"/>
  <c r="U2419" i="7"/>
  <c r="U2418" i="7"/>
  <c r="U2417" i="7"/>
  <c r="U2416" i="7"/>
  <c r="U2415" i="7"/>
  <c r="U2414" i="7"/>
  <c r="U2413" i="7"/>
  <c r="U2412" i="7"/>
  <c r="U2411" i="7"/>
  <c r="U2410" i="7"/>
  <c r="U2409" i="7"/>
  <c r="U2408" i="7"/>
  <c r="U2407" i="7"/>
  <c r="U2406" i="7"/>
  <c r="U2405" i="7"/>
  <c r="U2404" i="7"/>
  <c r="U2403" i="7"/>
  <c r="U2402" i="7"/>
  <c r="U2401" i="7"/>
  <c r="U2400" i="7"/>
  <c r="U2399" i="7"/>
  <c r="U2398" i="7"/>
  <c r="U2397" i="7"/>
  <c r="U2396" i="7"/>
  <c r="U2395" i="7"/>
  <c r="U2394" i="7"/>
  <c r="U2393" i="7"/>
  <c r="U2392" i="7"/>
  <c r="U2391" i="7"/>
  <c r="U2390" i="7"/>
  <c r="U2389" i="7"/>
  <c r="U2388" i="7"/>
  <c r="U2387" i="7"/>
  <c r="U2386" i="7"/>
  <c r="U2385" i="7"/>
  <c r="U2384" i="7"/>
  <c r="U2383" i="7"/>
  <c r="U2382" i="7"/>
  <c r="U2381" i="7"/>
  <c r="U2380" i="7"/>
  <c r="U2379" i="7"/>
  <c r="U2378" i="7"/>
  <c r="U2377" i="7"/>
  <c r="U2376" i="7"/>
  <c r="U2375" i="7"/>
  <c r="U2374" i="7"/>
  <c r="U2373" i="7"/>
  <c r="U2372" i="7"/>
  <c r="U2371" i="7"/>
  <c r="U2370" i="7"/>
  <c r="U2369" i="7"/>
  <c r="U2368" i="7"/>
  <c r="U2367" i="7"/>
  <c r="U2366" i="7"/>
  <c r="U2365" i="7"/>
  <c r="U2364" i="7"/>
  <c r="U2363" i="7"/>
  <c r="U2362" i="7"/>
  <c r="U2361" i="7"/>
  <c r="U2360" i="7"/>
  <c r="U2359" i="7"/>
  <c r="U2358" i="7"/>
  <c r="U2357" i="7"/>
  <c r="U2356" i="7"/>
  <c r="U2355" i="7"/>
  <c r="U2354" i="7"/>
  <c r="U2353" i="7"/>
  <c r="U2352" i="7"/>
  <c r="U2351" i="7"/>
  <c r="U2350" i="7"/>
  <c r="U2349" i="7"/>
  <c r="U2348" i="7"/>
  <c r="U2347" i="7"/>
  <c r="U2346" i="7"/>
  <c r="U2345" i="7"/>
  <c r="U2344" i="7"/>
  <c r="U2343" i="7"/>
  <c r="U2342" i="7"/>
  <c r="U2341" i="7"/>
  <c r="U2340" i="7"/>
  <c r="U2339" i="7"/>
  <c r="U2338" i="7"/>
  <c r="U2337" i="7"/>
  <c r="U2336" i="7"/>
  <c r="U2335" i="7"/>
  <c r="U2334" i="7"/>
  <c r="U2333" i="7"/>
  <c r="U2332" i="7"/>
  <c r="U2331" i="7"/>
  <c r="U2330" i="7"/>
  <c r="U2329" i="7"/>
  <c r="U2328" i="7"/>
  <c r="U2327" i="7"/>
  <c r="U2326" i="7"/>
  <c r="U2325" i="7"/>
  <c r="U2324" i="7"/>
  <c r="U2323" i="7"/>
  <c r="U2322" i="7"/>
  <c r="U2321" i="7"/>
  <c r="U2320" i="7"/>
  <c r="U2319" i="7"/>
  <c r="U2318" i="7"/>
  <c r="U2317" i="7"/>
  <c r="U2316" i="7"/>
  <c r="U2315" i="7"/>
  <c r="U2314" i="7"/>
  <c r="U2313" i="7"/>
  <c r="U2312" i="7"/>
  <c r="U2311" i="7"/>
  <c r="U2310" i="7"/>
  <c r="U2309" i="7"/>
  <c r="U2308" i="7"/>
  <c r="U2307" i="7"/>
  <c r="U2306" i="7"/>
  <c r="U2305" i="7"/>
  <c r="U2304" i="7"/>
  <c r="U2303" i="7"/>
  <c r="U2302" i="7"/>
  <c r="U2301" i="7"/>
  <c r="U2300" i="7"/>
  <c r="U2299" i="7"/>
  <c r="U2298" i="7"/>
  <c r="U2297" i="7"/>
  <c r="U2296" i="7"/>
  <c r="U2295" i="7"/>
  <c r="U2294" i="7"/>
  <c r="U2293" i="7"/>
  <c r="U2292" i="7"/>
  <c r="U2291" i="7"/>
  <c r="U2290" i="7"/>
  <c r="U2289" i="7"/>
  <c r="U2288" i="7"/>
  <c r="U2287" i="7"/>
  <c r="U2286" i="7"/>
  <c r="U2285" i="7"/>
  <c r="U2284" i="7"/>
  <c r="U2283" i="7"/>
  <c r="U2282" i="7"/>
  <c r="U2281" i="7"/>
  <c r="U2280" i="7"/>
  <c r="U2279" i="7"/>
  <c r="U2278" i="7"/>
  <c r="U2277" i="7"/>
  <c r="U2276" i="7"/>
  <c r="U2275" i="7"/>
  <c r="U2274" i="7"/>
  <c r="U2273" i="7"/>
  <c r="U2272" i="7"/>
  <c r="U2271" i="7"/>
  <c r="U2270" i="7"/>
  <c r="U2269" i="7"/>
  <c r="U2268" i="7"/>
  <c r="U2267" i="7"/>
  <c r="U2266" i="7"/>
  <c r="U2265" i="7"/>
  <c r="U2264" i="7"/>
  <c r="U2263" i="7"/>
  <c r="U2262" i="7"/>
  <c r="U2261" i="7"/>
  <c r="U2260" i="7"/>
  <c r="U2259" i="7"/>
  <c r="U2258" i="7"/>
  <c r="U2257" i="7"/>
  <c r="U2256" i="7"/>
  <c r="U2255" i="7"/>
  <c r="U2254" i="7"/>
  <c r="U2253" i="7"/>
  <c r="U2252" i="7"/>
  <c r="U2251" i="7"/>
  <c r="U2250" i="7"/>
  <c r="U2249" i="7"/>
  <c r="U2248" i="7"/>
  <c r="U2247" i="7"/>
  <c r="U2246" i="7"/>
  <c r="U2245" i="7"/>
  <c r="U2244" i="7"/>
  <c r="U2243" i="7"/>
  <c r="U2242" i="7"/>
  <c r="U2241" i="7"/>
  <c r="U2240" i="7"/>
  <c r="U2239" i="7"/>
  <c r="U2238" i="7"/>
  <c r="U2237" i="7"/>
  <c r="U2236" i="7"/>
  <c r="U2235" i="7"/>
  <c r="U2234" i="7"/>
  <c r="U2233" i="7"/>
  <c r="U2232" i="7"/>
  <c r="U2231" i="7"/>
  <c r="U2230" i="7"/>
  <c r="U2229" i="7"/>
  <c r="U2228" i="7"/>
  <c r="U2227" i="7"/>
  <c r="U2226" i="7"/>
  <c r="U2225" i="7"/>
  <c r="U2224" i="7"/>
  <c r="U2223" i="7"/>
  <c r="U2222" i="7"/>
  <c r="U2221" i="7"/>
  <c r="U2220" i="7"/>
  <c r="U2219" i="7"/>
  <c r="U2218" i="7"/>
  <c r="U2217" i="7"/>
  <c r="U2216" i="7"/>
  <c r="U2215" i="7"/>
  <c r="U2214" i="7"/>
  <c r="U2213" i="7"/>
  <c r="U2212" i="7"/>
  <c r="U2211" i="7"/>
  <c r="U2210" i="7"/>
  <c r="U2209" i="7"/>
  <c r="U2208" i="7"/>
  <c r="U2207" i="7"/>
  <c r="U2206" i="7"/>
  <c r="U2205" i="7"/>
  <c r="U2204" i="7"/>
  <c r="U2203" i="7"/>
  <c r="U2202" i="7"/>
  <c r="U2201" i="7"/>
  <c r="U2200" i="7"/>
  <c r="U2199" i="7"/>
  <c r="U2198" i="7"/>
  <c r="U2197" i="7"/>
  <c r="U2196" i="7"/>
  <c r="U2195" i="7"/>
  <c r="U2194" i="7"/>
  <c r="U2193" i="7"/>
  <c r="U2192" i="7"/>
  <c r="U2191" i="7"/>
  <c r="U2190" i="7"/>
  <c r="U2189" i="7"/>
  <c r="U2188" i="7"/>
  <c r="U2187" i="7"/>
  <c r="U2186" i="7"/>
  <c r="U2185" i="7"/>
  <c r="U2184" i="7"/>
  <c r="U2183" i="7"/>
  <c r="U2182" i="7"/>
  <c r="U2181" i="7"/>
  <c r="U2180" i="7"/>
  <c r="U2179" i="7"/>
  <c r="U2178" i="7"/>
  <c r="U2177" i="7"/>
  <c r="U2176" i="7"/>
  <c r="U2175" i="7"/>
  <c r="U2174" i="7"/>
  <c r="U2173" i="7"/>
  <c r="U2172" i="7"/>
  <c r="U2171" i="7"/>
  <c r="U2170" i="7"/>
  <c r="U2169" i="7"/>
  <c r="U2168" i="7"/>
  <c r="U2167" i="7"/>
  <c r="U2166" i="7"/>
  <c r="U2165" i="7"/>
  <c r="U2164" i="7"/>
  <c r="U2163" i="7"/>
  <c r="U2162" i="7"/>
  <c r="U2161" i="7"/>
  <c r="U2160" i="7"/>
  <c r="U2159" i="7"/>
  <c r="U2158" i="7"/>
  <c r="U2157" i="7"/>
  <c r="U2156" i="7"/>
  <c r="U2155" i="7"/>
  <c r="U2154" i="7"/>
  <c r="U2153" i="7"/>
  <c r="U2152" i="7"/>
  <c r="U2151" i="7"/>
  <c r="U2150" i="7"/>
  <c r="U2149" i="7"/>
  <c r="U2148" i="7"/>
  <c r="U2147" i="7"/>
  <c r="U2146" i="7"/>
  <c r="U2145" i="7"/>
  <c r="U2144" i="7"/>
  <c r="U2143" i="7"/>
  <c r="U2142" i="7"/>
  <c r="U2141" i="7"/>
  <c r="U2140" i="7"/>
  <c r="U2139" i="7"/>
  <c r="U2138" i="7"/>
  <c r="U2137" i="7"/>
  <c r="U2136" i="7"/>
  <c r="U2135" i="7"/>
  <c r="U2134" i="7"/>
  <c r="U2133" i="7"/>
  <c r="U2132" i="7"/>
  <c r="U2131" i="7"/>
  <c r="U2130" i="7"/>
  <c r="U2129" i="7"/>
  <c r="U2128" i="7"/>
  <c r="U2127" i="7"/>
  <c r="U2126" i="7"/>
  <c r="U2125" i="7"/>
  <c r="U2124" i="7"/>
  <c r="U2123" i="7"/>
  <c r="U2122" i="7"/>
  <c r="U2121" i="7"/>
  <c r="U2120" i="7"/>
  <c r="U2119" i="7"/>
  <c r="U2118" i="7"/>
  <c r="U2117" i="7"/>
  <c r="U2116" i="7"/>
  <c r="U2115" i="7"/>
  <c r="U2114" i="7"/>
  <c r="U2113" i="7"/>
  <c r="U2112" i="7"/>
  <c r="U2111" i="7"/>
  <c r="U2110" i="7"/>
  <c r="U2109" i="7"/>
  <c r="U2108" i="7"/>
  <c r="U2107" i="7"/>
  <c r="U2106" i="7"/>
  <c r="U2105" i="7"/>
  <c r="U2104" i="7"/>
  <c r="U2103" i="7"/>
  <c r="U2102" i="7"/>
  <c r="U2101" i="7"/>
  <c r="U2100" i="7"/>
  <c r="U2099" i="7"/>
  <c r="U2098" i="7"/>
  <c r="U2097" i="7"/>
  <c r="U2096" i="7"/>
  <c r="U2095" i="7"/>
  <c r="U2094" i="7"/>
  <c r="U2093" i="7"/>
  <c r="U2092" i="7"/>
  <c r="U2091" i="7"/>
  <c r="U2090" i="7"/>
  <c r="U2089" i="7"/>
  <c r="U2088" i="7"/>
  <c r="U2087" i="7"/>
  <c r="U2086" i="7"/>
  <c r="U2085" i="7"/>
  <c r="U2084" i="7"/>
  <c r="U2083" i="7"/>
  <c r="U2082" i="7"/>
  <c r="U2081" i="7"/>
  <c r="U2080" i="7"/>
  <c r="U2079" i="7"/>
  <c r="U2078" i="7"/>
  <c r="U2077" i="7"/>
  <c r="U2076" i="7"/>
  <c r="U2075" i="7"/>
  <c r="U2074" i="7"/>
  <c r="U2073" i="7"/>
  <c r="U2072" i="7"/>
  <c r="U2071" i="7"/>
  <c r="U2070" i="7"/>
  <c r="U2069" i="7"/>
  <c r="U2068" i="7"/>
  <c r="U2067" i="7"/>
  <c r="U2066" i="7"/>
  <c r="U2065" i="7"/>
  <c r="U2064" i="7"/>
  <c r="U2063" i="7"/>
  <c r="U2062" i="7"/>
  <c r="U2061" i="7"/>
  <c r="U2060" i="7"/>
  <c r="U2059" i="7"/>
  <c r="U2058" i="7"/>
  <c r="U2057" i="7"/>
  <c r="U2056" i="7"/>
  <c r="U2055" i="7"/>
  <c r="U2054" i="7"/>
  <c r="U2053" i="7"/>
  <c r="U2052" i="7"/>
  <c r="U2051" i="7"/>
  <c r="U2050" i="7"/>
  <c r="U2049" i="7"/>
  <c r="U2048" i="7"/>
  <c r="U2047" i="7"/>
  <c r="U2046" i="7"/>
  <c r="U2045" i="7"/>
  <c r="U2044" i="7"/>
  <c r="U2043" i="7"/>
  <c r="U2042" i="7"/>
  <c r="U2041" i="7"/>
  <c r="U2040" i="7"/>
  <c r="U2039" i="7"/>
  <c r="U2038" i="7"/>
  <c r="U2037" i="7"/>
  <c r="U2036" i="7"/>
  <c r="U2035" i="7"/>
  <c r="U2034" i="7"/>
  <c r="U2033" i="7"/>
  <c r="U2032" i="7"/>
  <c r="U2031" i="7"/>
  <c r="U2030" i="7"/>
  <c r="U2029" i="7"/>
  <c r="U2028" i="7"/>
  <c r="U2027" i="7"/>
  <c r="U2026" i="7"/>
  <c r="U2025" i="7"/>
  <c r="U2024" i="7"/>
  <c r="U2023" i="7"/>
  <c r="U2022" i="7"/>
  <c r="U2021" i="7"/>
  <c r="U2020" i="7"/>
  <c r="U2019" i="7"/>
  <c r="U2018" i="7"/>
  <c r="U2017" i="7"/>
  <c r="U2016" i="7"/>
  <c r="U2015" i="7"/>
  <c r="U2014" i="7"/>
  <c r="U2013" i="7"/>
  <c r="U2012" i="7"/>
  <c r="U2011" i="7"/>
  <c r="U2010" i="7"/>
  <c r="U2009" i="7"/>
  <c r="U2008" i="7"/>
  <c r="U2007" i="7"/>
  <c r="U2006" i="7"/>
  <c r="U2005" i="7"/>
  <c r="U2004" i="7"/>
  <c r="U2003" i="7"/>
  <c r="U2002" i="7"/>
  <c r="U2001" i="7"/>
  <c r="U2000" i="7"/>
  <c r="U1999" i="7"/>
  <c r="U1998" i="7"/>
  <c r="U1997" i="7"/>
  <c r="U1996" i="7"/>
  <c r="U1995" i="7"/>
  <c r="U1994" i="7"/>
  <c r="U1993" i="7"/>
  <c r="U1992" i="7"/>
  <c r="U1991" i="7"/>
  <c r="U1990" i="7"/>
  <c r="U1989" i="7"/>
  <c r="U1988" i="7"/>
  <c r="U1987" i="7"/>
  <c r="U1986" i="7"/>
  <c r="U1985" i="7"/>
  <c r="U1984" i="7"/>
  <c r="U1983" i="7"/>
  <c r="U1982" i="7"/>
  <c r="U1981" i="7"/>
  <c r="U1980" i="7"/>
  <c r="U1979" i="7"/>
  <c r="U1978" i="7"/>
  <c r="U1977" i="7"/>
  <c r="U1976" i="7"/>
  <c r="U1975" i="7"/>
  <c r="U1974" i="7"/>
  <c r="U1973" i="7"/>
  <c r="U1972" i="7"/>
  <c r="U1971" i="7"/>
  <c r="U1970" i="7"/>
  <c r="U1969" i="7"/>
  <c r="U1968" i="7"/>
  <c r="U1967" i="7"/>
  <c r="U1966" i="7"/>
  <c r="U1965" i="7"/>
  <c r="U1964" i="7"/>
  <c r="U1963" i="7"/>
  <c r="U1962" i="7"/>
  <c r="U1961" i="7"/>
  <c r="U1960" i="7"/>
  <c r="U1959" i="7"/>
  <c r="U1958" i="7"/>
  <c r="U1957" i="7"/>
  <c r="U1956" i="7"/>
  <c r="U1955" i="7"/>
  <c r="U1954" i="7"/>
  <c r="U1953" i="7"/>
  <c r="U1952" i="7"/>
  <c r="U1951" i="7"/>
  <c r="U1950" i="7"/>
  <c r="U1949" i="7"/>
  <c r="U1948" i="7"/>
  <c r="U1947" i="7"/>
  <c r="U1946" i="7"/>
  <c r="U1945" i="7"/>
  <c r="U1944" i="7"/>
  <c r="U1943" i="7"/>
  <c r="U1942" i="7"/>
  <c r="U1941" i="7"/>
  <c r="U1940" i="7"/>
  <c r="U1939" i="7"/>
  <c r="U1938" i="7"/>
  <c r="U1937" i="7"/>
  <c r="U1936" i="7"/>
  <c r="U1935" i="7"/>
  <c r="U1934" i="7"/>
  <c r="U1933" i="7"/>
  <c r="U1932" i="7"/>
  <c r="U1931" i="7"/>
  <c r="U1930" i="7"/>
  <c r="U1929" i="7"/>
  <c r="U1928" i="7"/>
  <c r="U1927" i="7"/>
  <c r="U1926" i="7"/>
  <c r="U1925" i="7"/>
  <c r="U1924" i="7"/>
  <c r="U1923" i="7"/>
  <c r="U1922" i="7"/>
  <c r="U1921" i="7"/>
  <c r="U1920" i="7"/>
  <c r="U1919" i="7"/>
  <c r="U1918" i="7"/>
  <c r="U1917" i="7"/>
  <c r="U1916" i="7"/>
  <c r="U1915" i="7"/>
  <c r="U1914" i="7"/>
  <c r="U1913" i="7"/>
  <c r="U1912" i="7"/>
  <c r="U1911" i="7"/>
  <c r="U1910" i="7"/>
  <c r="U1909" i="7"/>
  <c r="U1908" i="7"/>
  <c r="U1907" i="7"/>
  <c r="U1906" i="7"/>
  <c r="U1905" i="7"/>
  <c r="U1904" i="7"/>
  <c r="U1903" i="7"/>
  <c r="U1902" i="7"/>
  <c r="U1901" i="7"/>
  <c r="U1900" i="7"/>
  <c r="U1899" i="7"/>
  <c r="U1898" i="7"/>
  <c r="U1897" i="7"/>
  <c r="U1896" i="7"/>
  <c r="U1895" i="7"/>
  <c r="U1894" i="7"/>
  <c r="U1893" i="7"/>
  <c r="U1892" i="7"/>
  <c r="U1891" i="7"/>
  <c r="U1890" i="7"/>
  <c r="U1889" i="7"/>
  <c r="U1888" i="7"/>
  <c r="U1887" i="7"/>
  <c r="U1886" i="7"/>
  <c r="U1885" i="7"/>
  <c r="U1884" i="7"/>
  <c r="U1883" i="7"/>
  <c r="U1882" i="7"/>
  <c r="U1881" i="7"/>
  <c r="U1880" i="7"/>
  <c r="U1879" i="7"/>
  <c r="U1878" i="7"/>
  <c r="U1877" i="7"/>
  <c r="U1876" i="7"/>
  <c r="U1875" i="7"/>
  <c r="U1874" i="7"/>
  <c r="U1873" i="7"/>
  <c r="U1872" i="7"/>
  <c r="U1871" i="7"/>
  <c r="U1870" i="7"/>
  <c r="U1869" i="7"/>
  <c r="U1868" i="7"/>
  <c r="U1867" i="7"/>
  <c r="U1866" i="7"/>
  <c r="U1865" i="7"/>
  <c r="U1864" i="7"/>
  <c r="U1863" i="7"/>
  <c r="U1862" i="7"/>
  <c r="U1861" i="7"/>
  <c r="U1860" i="7"/>
  <c r="U1859" i="7"/>
  <c r="U1858" i="7"/>
  <c r="U1857" i="7"/>
  <c r="U1856" i="7"/>
  <c r="U1855" i="7"/>
  <c r="U1854" i="7"/>
  <c r="U1853" i="7"/>
  <c r="U1852" i="7"/>
  <c r="U1851" i="7"/>
  <c r="U1850" i="7"/>
  <c r="U1849" i="7"/>
  <c r="U1848" i="7"/>
  <c r="U1847" i="7"/>
  <c r="U1846" i="7"/>
  <c r="U1845" i="7"/>
  <c r="U1844" i="7"/>
  <c r="U1843" i="7"/>
  <c r="U1842" i="7"/>
  <c r="U1841" i="7"/>
  <c r="U1840" i="7"/>
  <c r="U1839" i="7"/>
  <c r="U1838" i="7"/>
  <c r="U1837" i="7"/>
  <c r="U1836" i="7"/>
  <c r="U1835" i="7"/>
  <c r="U1834" i="7"/>
  <c r="U1833" i="7"/>
  <c r="U1832" i="7"/>
  <c r="U1831" i="7"/>
  <c r="U1830" i="7"/>
  <c r="U1829" i="7"/>
  <c r="U1828" i="7"/>
  <c r="U1827" i="7"/>
  <c r="U1826" i="7"/>
  <c r="U1825" i="7"/>
  <c r="U1824" i="7"/>
  <c r="U1823" i="7"/>
  <c r="U1822" i="7"/>
  <c r="U1821" i="7"/>
  <c r="U1820" i="7"/>
  <c r="U1819" i="7"/>
  <c r="U1818" i="7"/>
  <c r="U1817" i="7"/>
  <c r="U1816" i="7"/>
  <c r="U1815" i="7"/>
  <c r="U1814" i="7"/>
  <c r="U1813" i="7"/>
  <c r="U1812" i="7"/>
  <c r="U1811" i="7"/>
  <c r="U1810" i="7"/>
  <c r="U1809" i="7"/>
  <c r="U1808" i="7"/>
  <c r="U1807" i="7"/>
  <c r="U1806" i="7"/>
  <c r="U1805" i="7"/>
  <c r="U1804" i="7"/>
  <c r="U1803" i="7"/>
  <c r="U1802" i="7"/>
  <c r="U1801" i="7"/>
  <c r="U1800" i="7"/>
  <c r="U1799" i="7"/>
  <c r="U1798" i="7"/>
  <c r="U1797" i="7"/>
  <c r="U1796" i="7"/>
  <c r="U1795" i="7"/>
  <c r="U1794" i="7"/>
  <c r="U1793" i="7"/>
  <c r="U1792" i="7"/>
  <c r="U1791" i="7"/>
  <c r="U1790" i="7"/>
  <c r="U1789" i="7"/>
  <c r="U1788" i="7"/>
  <c r="U1787" i="7"/>
  <c r="U1786" i="7"/>
  <c r="U1785" i="7"/>
  <c r="U1784" i="7"/>
  <c r="U1783" i="7"/>
  <c r="U1782" i="7"/>
  <c r="U1781" i="7"/>
  <c r="U1780" i="7"/>
  <c r="U1779" i="7"/>
  <c r="U1778" i="7"/>
  <c r="U1777" i="7"/>
  <c r="U1776" i="7"/>
  <c r="U1775" i="7"/>
  <c r="U1774" i="7"/>
  <c r="U1773" i="7"/>
  <c r="U1772" i="7"/>
  <c r="U1771" i="7"/>
  <c r="U1770" i="7"/>
  <c r="U1769" i="7"/>
  <c r="U1768" i="7"/>
  <c r="U1767" i="7"/>
  <c r="U1766" i="7"/>
  <c r="U1765" i="7"/>
  <c r="U1764" i="7"/>
  <c r="U1763" i="7"/>
  <c r="U1762" i="7"/>
  <c r="U1761" i="7"/>
  <c r="U1760" i="7"/>
  <c r="U1759" i="7"/>
  <c r="U1758" i="7"/>
  <c r="U1757" i="7"/>
  <c r="U1756" i="7"/>
  <c r="U1755" i="7"/>
  <c r="U1754" i="7"/>
  <c r="U1753" i="7"/>
  <c r="U1752" i="7"/>
  <c r="U1751" i="7"/>
  <c r="U1750" i="7"/>
  <c r="U1749" i="7"/>
  <c r="U1748" i="7"/>
  <c r="U1747" i="7"/>
  <c r="U1746" i="7"/>
  <c r="U1745" i="7"/>
  <c r="U1744" i="7"/>
  <c r="U1743" i="7"/>
  <c r="U1742" i="7"/>
  <c r="U1741" i="7"/>
  <c r="U1740" i="7"/>
  <c r="U1739" i="7"/>
  <c r="U1738" i="7"/>
  <c r="U1737" i="7"/>
  <c r="U1736" i="7"/>
  <c r="U1735" i="7"/>
  <c r="U1734" i="7"/>
  <c r="U1733" i="7"/>
  <c r="U1732" i="7"/>
  <c r="U1731" i="7"/>
  <c r="U1730" i="7"/>
  <c r="U1729" i="7"/>
  <c r="U1728" i="7"/>
  <c r="U1727" i="7"/>
  <c r="U1726" i="7"/>
  <c r="U1725" i="7"/>
  <c r="U1724" i="7"/>
  <c r="U1723" i="7"/>
  <c r="U1722" i="7"/>
  <c r="U1721" i="7"/>
  <c r="U1720" i="7"/>
  <c r="U1719" i="7"/>
  <c r="U1718" i="7"/>
  <c r="U1717" i="7"/>
  <c r="U1716" i="7"/>
  <c r="U1715" i="7"/>
  <c r="U1714" i="7"/>
  <c r="U1713" i="7"/>
  <c r="U1712" i="7"/>
  <c r="U1711" i="7"/>
  <c r="U1710" i="7"/>
  <c r="U1709" i="7"/>
  <c r="U1708" i="7"/>
  <c r="U1707" i="7"/>
  <c r="U1706" i="7"/>
  <c r="U1705" i="7"/>
  <c r="U1704" i="7"/>
  <c r="U1703" i="7"/>
  <c r="U1702" i="7"/>
  <c r="U1701" i="7"/>
  <c r="U1700" i="7"/>
  <c r="U1699" i="7"/>
  <c r="U1698" i="7"/>
  <c r="U1697" i="7"/>
  <c r="U1696" i="7"/>
  <c r="U1695" i="7"/>
  <c r="U1694" i="7"/>
  <c r="U1693" i="7"/>
  <c r="U1692" i="7"/>
  <c r="U1691" i="7"/>
  <c r="U1690" i="7"/>
  <c r="U1689" i="7"/>
  <c r="U1688" i="7"/>
  <c r="U1687" i="7"/>
  <c r="U1686" i="7"/>
  <c r="U1685" i="7"/>
  <c r="U1684" i="7"/>
  <c r="U1683" i="7"/>
  <c r="U1682" i="7"/>
  <c r="U1681" i="7"/>
  <c r="U1680" i="7"/>
  <c r="U1679" i="7"/>
  <c r="U1678" i="7"/>
  <c r="U1677" i="7"/>
  <c r="U1676" i="7"/>
  <c r="U1675" i="7"/>
  <c r="U1674" i="7"/>
  <c r="U1673" i="7"/>
  <c r="U1672" i="7"/>
  <c r="U1671" i="7"/>
  <c r="U1670" i="7"/>
  <c r="U1669" i="7"/>
  <c r="U1668" i="7"/>
  <c r="U1667" i="7"/>
  <c r="U1666" i="7"/>
  <c r="U1665" i="7"/>
  <c r="U1664" i="7"/>
  <c r="U1663" i="7"/>
  <c r="U1662" i="7"/>
  <c r="U1661" i="7"/>
  <c r="U1660" i="7"/>
  <c r="U1659" i="7"/>
  <c r="U1658" i="7"/>
  <c r="U1657" i="7"/>
  <c r="U1656" i="7"/>
  <c r="U1655" i="7"/>
  <c r="U1654" i="7"/>
  <c r="U1653" i="7"/>
  <c r="U1652" i="7"/>
  <c r="U1651" i="7"/>
  <c r="U1650" i="7"/>
  <c r="U1649" i="7"/>
  <c r="U1648" i="7"/>
  <c r="U1647" i="7"/>
  <c r="U1646" i="7"/>
  <c r="U1645" i="7"/>
  <c r="U1644" i="7"/>
  <c r="U1643" i="7"/>
  <c r="U1642" i="7"/>
  <c r="U1641" i="7"/>
  <c r="U1640" i="7"/>
  <c r="U1639" i="7"/>
  <c r="U1638" i="7"/>
  <c r="U1637" i="7"/>
  <c r="U1636" i="7"/>
  <c r="U1635" i="7"/>
  <c r="U1634" i="7"/>
  <c r="U1633" i="7"/>
  <c r="U1632" i="7"/>
  <c r="U1631" i="7"/>
  <c r="U1630" i="7"/>
  <c r="U1629" i="7"/>
  <c r="U1628" i="7"/>
  <c r="U1627" i="7"/>
  <c r="U1626" i="7"/>
  <c r="U1625" i="7"/>
  <c r="U1624" i="7"/>
  <c r="U1623" i="7"/>
  <c r="U1622" i="7"/>
  <c r="U1621" i="7"/>
  <c r="U1620" i="7"/>
  <c r="U1619" i="7"/>
  <c r="U1618" i="7"/>
  <c r="U1617" i="7"/>
  <c r="U1616" i="7"/>
  <c r="U1615" i="7"/>
  <c r="U1614" i="7"/>
  <c r="U1613" i="7"/>
  <c r="U1612" i="7"/>
  <c r="U1611" i="7"/>
  <c r="U1610" i="7"/>
  <c r="U1609" i="7"/>
  <c r="U1608" i="7"/>
  <c r="U1607" i="7"/>
  <c r="U1606" i="7"/>
  <c r="U1605" i="7"/>
  <c r="U1604" i="7"/>
  <c r="U1603" i="7"/>
  <c r="U1602" i="7"/>
  <c r="U1601" i="7"/>
  <c r="U1600" i="7"/>
  <c r="U1599" i="7"/>
  <c r="U1598" i="7"/>
  <c r="U1597" i="7"/>
  <c r="U1596" i="7"/>
  <c r="U1595" i="7"/>
  <c r="U1594" i="7"/>
  <c r="U1593" i="7"/>
  <c r="U1592" i="7"/>
  <c r="U1591" i="7"/>
  <c r="U1590" i="7"/>
  <c r="U1589" i="7"/>
  <c r="U1588" i="7"/>
  <c r="U1587" i="7"/>
  <c r="U1586" i="7"/>
  <c r="U1585" i="7"/>
  <c r="U1584" i="7"/>
  <c r="U1583" i="7"/>
  <c r="U1582" i="7"/>
  <c r="U1581" i="7"/>
  <c r="U1580" i="7"/>
  <c r="U1579" i="7"/>
  <c r="U1578" i="7"/>
  <c r="U1577" i="7"/>
  <c r="U1576" i="7"/>
  <c r="U1575" i="7"/>
  <c r="U1574" i="7"/>
  <c r="U1573" i="7"/>
  <c r="U1572" i="7"/>
  <c r="U1571" i="7"/>
  <c r="U1570" i="7"/>
  <c r="U1569" i="7"/>
  <c r="U1568" i="7"/>
  <c r="U1567" i="7"/>
  <c r="U1566" i="7"/>
  <c r="U1565" i="7"/>
  <c r="U1564" i="7"/>
  <c r="U1563" i="7"/>
  <c r="U1562" i="7"/>
  <c r="U1561" i="7"/>
  <c r="U1560" i="7"/>
  <c r="U1559" i="7"/>
  <c r="U1558" i="7"/>
  <c r="U1557" i="7"/>
  <c r="U1556" i="7"/>
  <c r="U1555" i="7"/>
  <c r="U1554" i="7"/>
  <c r="U1553" i="7"/>
  <c r="U1552" i="7"/>
  <c r="U1551" i="7"/>
  <c r="U1550" i="7"/>
  <c r="U1549" i="7"/>
  <c r="U1548" i="7"/>
  <c r="U1547" i="7"/>
  <c r="U1546" i="7"/>
  <c r="U1545" i="7"/>
  <c r="U1544" i="7"/>
  <c r="U1543" i="7"/>
  <c r="U1542" i="7"/>
  <c r="U1541" i="7"/>
  <c r="U1540" i="7"/>
  <c r="U1539" i="7"/>
  <c r="U1538" i="7"/>
  <c r="U1537" i="7"/>
  <c r="U1536" i="7"/>
  <c r="U1535" i="7"/>
  <c r="U1534" i="7"/>
  <c r="U1533" i="7"/>
  <c r="U1532" i="7"/>
  <c r="U1531" i="7"/>
  <c r="U1530" i="7"/>
  <c r="U1529" i="7"/>
  <c r="U1528" i="7"/>
  <c r="U1527" i="7"/>
  <c r="U1526" i="7"/>
  <c r="U1525" i="7"/>
  <c r="U1524" i="7"/>
  <c r="U1523" i="7"/>
  <c r="U1522" i="7"/>
  <c r="U1521" i="7"/>
  <c r="U1520" i="7"/>
  <c r="U1519" i="7"/>
  <c r="U1518" i="7"/>
  <c r="U1517" i="7"/>
  <c r="U1516" i="7"/>
  <c r="U1515" i="7"/>
  <c r="U1514" i="7"/>
  <c r="U1513" i="7"/>
  <c r="U1512" i="7"/>
  <c r="U1511" i="7"/>
  <c r="U1510" i="7"/>
  <c r="U1509" i="7"/>
  <c r="U1508" i="7"/>
  <c r="U1507" i="7"/>
  <c r="U1506" i="7"/>
  <c r="U1505" i="7"/>
  <c r="U1504" i="7"/>
  <c r="U1503" i="7"/>
  <c r="U1502" i="7"/>
  <c r="U1501" i="7"/>
  <c r="U1500" i="7"/>
  <c r="U1499" i="7"/>
  <c r="U1498" i="7"/>
  <c r="U1497" i="7"/>
  <c r="U1496" i="7"/>
  <c r="U1495" i="7"/>
  <c r="U1494" i="7"/>
  <c r="U1493" i="7"/>
  <c r="U1492" i="7"/>
  <c r="U1491" i="7"/>
  <c r="U1490" i="7"/>
  <c r="U1489" i="7"/>
  <c r="U1488" i="7"/>
  <c r="U1487" i="7"/>
  <c r="U1486" i="7"/>
  <c r="U1485" i="7"/>
  <c r="U1484" i="7"/>
  <c r="U1483" i="7"/>
  <c r="U1482" i="7"/>
  <c r="U1481" i="7"/>
  <c r="U1480" i="7"/>
  <c r="U1479" i="7"/>
  <c r="U1478" i="7"/>
  <c r="U1477" i="7"/>
  <c r="U1476" i="7"/>
  <c r="U1475" i="7"/>
  <c r="U1474" i="7"/>
  <c r="U1473" i="7"/>
  <c r="U1472" i="7"/>
  <c r="U1471" i="7"/>
  <c r="U1470" i="7"/>
  <c r="U1469" i="7"/>
  <c r="U1468" i="7"/>
  <c r="U1467" i="7"/>
  <c r="U1466" i="7"/>
  <c r="U1465" i="7"/>
  <c r="U1464" i="7"/>
  <c r="U1463" i="7"/>
  <c r="U1462" i="7"/>
  <c r="U1461" i="7"/>
  <c r="U1460" i="7"/>
  <c r="U1459" i="7"/>
  <c r="U1458" i="7"/>
  <c r="U1457" i="7"/>
  <c r="U1456" i="7"/>
  <c r="U1455" i="7"/>
  <c r="U1454" i="7"/>
  <c r="U1453" i="7"/>
  <c r="U1452" i="7"/>
  <c r="U1451" i="7"/>
  <c r="U1450" i="7"/>
  <c r="U1449" i="7"/>
  <c r="U1448" i="7"/>
  <c r="U1447" i="7"/>
  <c r="U1446" i="7"/>
  <c r="U1445" i="7"/>
  <c r="U1444" i="7"/>
  <c r="U1443" i="7"/>
  <c r="U1442" i="7"/>
  <c r="U1441" i="7"/>
  <c r="U1440" i="7"/>
  <c r="U1439" i="7"/>
  <c r="U1438" i="7"/>
  <c r="U1437" i="7"/>
  <c r="U1436" i="7"/>
  <c r="U1435" i="7"/>
  <c r="U1434" i="7"/>
  <c r="U1433" i="7"/>
  <c r="U1432" i="7"/>
  <c r="U1431" i="7"/>
  <c r="U1430" i="7"/>
  <c r="U1429" i="7"/>
  <c r="U1428" i="7"/>
  <c r="U1427" i="7"/>
  <c r="U1426" i="7"/>
  <c r="U1425" i="7"/>
  <c r="U1424" i="7"/>
  <c r="U1423" i="7"/>
  <c r="U1422" i="7"/>
  <c r="U1421" i="7"/>
  <c r="U1420" i="7"/>
  <c r="U1419" i="7"/>
  <c r="U1418" i="7"/>
  <c r="U1417" i="7"/>
  <c r="U1416" i="7"/>
  <c r="U1415" i="7"/>
  <c r="U1414" i="7"/>
  <c r="U1413" i="7"/>
  <c r="U1412" i="7"/>
  <c r="U1411" i="7"/>
  <c r="U1410" i="7"/>
  <c r="U1409" i="7"/>
  <c r="U1408" i="7"/>
  <c r="U1407" i="7"/>
  <c r="U1406" i="7"/>
  <c r="U1405" i="7"/>
  <c r="U1404" i="7"/>
  <c r="U1403" i="7"/>
  <c r="U1402" i="7"/>
  <c r="U1401" i="7"/>
  <c r="U1400" i="7"/>
  <c r="U1399" i="7"/>
  <c r="U1398" i="7"/>
  <c r="U1397" i="7"/>
  <c r="U1396" i="7"/>
  <c r="U1395" i="7"/>
  <c r="U1394" i="7"/>
  <c r="U1393" i="7"/>
  <c r="U1392" i="7"/>
  <c r="U1391" i="7"/>
  <c r="U1390" i="7"/>
  <c r="U1389" i="7"/>
  <c r="U1388" i="7"/>
  <c r="U1387" i="7"/>
  <c r="U1386" i="7"/>
  <c r="U1385" i="7"/>
  <c r="U1384" i="7"/>
  <c r="U1383" i="7"/>
  <c r="U1382" i="7"/>
  <c r="U1381" i="7"/>
  <c r="U1380" i="7"/>
  <c r="U1379" i="7"/>
  <c r="U1378" i="7"/>
  <c r="U1377" i="7"/>
  <c r="U1376" i="7"/>
  <c r="U1375" i="7"/>
  <c r="U1374" i="7"/>
  <c r="U1373" i="7"/>
  <c r="U1372" i="7"/>
  <c r="U1371" i="7"/>
  <c r="U1370" i="7"/>
  <c r="U1369" i="7"/>
  <c r="U1368" i="7"/>
  <c r="U1367" i="7"/>
  <c r="U1366" i="7"/>
  <c r="U1365" i="7"/>
  <c r="U1364" i="7"/>
  <c r="U1363" i="7"/>
  <c r="U1362" i="7"/>
  <c r="U1361" i="7"/>
  <c r="U1360" i="7"/>
  <c r="U1359" i="7"/>
  <c r="U1358" i="7"/>
  <c r="U1357" i="7"/>
  <c r="U1356" i="7"/>
  <c r="U1355" i="7"/>
  <c r="U1354" i="7"/>
  <c r="U1353" i="7"/>
  <c r="U1352" i="7"/>
  <c r="U1351" i="7"/>
  <c r="U1350" i="7"/>
  <c r="U1349" i="7"/>
  <c r="U1348" i="7"/>
  <c r="U1347" i="7"/>
  <c r="U1346" i="7"/>
  <c r="U1345" i="7"/>
  <c r="U1344" i="7"/>
  <c r="U1343" i="7"/>
  <c r="U1342" i="7"/>
  <c r="U1341" i="7"/>
  <c r="U1340" i="7"/>
  <c r="U1339" i="7"/>
  <c r="U1338" i="7"/>
  <c r="U1337" i="7"/>
  <c r="U1336" i="7"/>
  <c r="U1335" i="7"/>
  <c r="U1334" i="7"/>
  <c r="U1333" i="7"/>
  <c r="U1332" i="7"/>
  <c r="U1331" i="7"/>
  <c r="U1330" i="7"/>
  <c r="U1329" i="7"/>
  <c r="U1328" i="7"/>
  <c r="U1327" i="7"/>
  <c r="U1326" i="7"/>
  <c r="U1325" i="7"/>
  <c r="U1324" i="7"/>
  <c r="U1323" i="7"/>
  <c r="U1322" i="7"/>
  <c r="U1321" i="7"/>
  <c r="U1320" i="7"/>
  <c r="U1319" i="7"/>
  <c r="U1318" i="7"/>
  <c r="U1317" i="7"/>
  <c r="U1316" i="7"/>
  <c r="U1315" i="7"/>
  <c r="U1314" i="7"/>
  <c r="U1313" i="7"/>
  <c r="U1312" i="7"/>
  <c r="U1311" i="7"/>
  <c r="U1310" i="7"/>
  <c r="U1309" i="7"/>
  <c r="U1308" i="7"/>
  <c r="U1307" i="7"/>
  <c r="U1306" i="7"/>
  <c r="U1305" i="7"/>
  <c r="U1304" i="7"/>
  <c r="U1303" i="7"/>
  <c r="U1302" i="7"/>
  <c r="U1301" i="7"/>
  <c r="U1300" i="7"/>
  <c r="U1299" i="7"/>
  <c r="U1298" i="7"/>
  <c r="U1297" i="7"/>
  <c r="U1296" i="7"/>
  <c r="U1295" i="7"/>
  <c r="U1294" i="7"/>
  <c r="U1293" i="7"/>
  <c r="U1292" i="7"/>
  <c r="U1291" i="7"/>
  <c r="U1290" i="7"/>
  <c r="U1289" i="7"/>
  <c r="U1288" i="7"/>
  <c r="U1287" i="7"/>
  <c r="U1286" i="7"/>
  <c r="U1285" i="7"/>
  <c r="U1284" i="7"/>
  <c r="U1283" i="7"/>
  <c r="U1282" i="7"/>
  <c r="U1281" i="7"/>
  <c r="U1280" i="7"/>
  <c r="U1279" i="7"/>
  <c r="U1278" i="7"/>
  <c r="U1277" i="7"/>
  <c r="U1276" i="7"/>
  <c r="U1275" i="7"/>
  <c r="U1274" i="7"/>
  <c r="U1273" i="7"/>
  <c r="U1272" i="7"/>
  <c r="U1271" i="7"/>
  <c r="U1270" i="7"/>
  <c r="U1269" i="7"/>
  <c r="U1268" i="7"/>
  <c r="U1267" i="7"/>
  <c r="U1266" i="7"/>
  <c r="U1265" i="7"/>
  <c r="U1264" i="7"/>
  <c r="U1263" i="7"/>
  <c r="U1262" i="7"/>
  <c r="U1261" i="7"/>
  <c r="U1260" i="7"/>
  <c r="U1259" i="7"/>
  <c r="U1258" i="7"/>
  <c r="U1257" i="7"/>
  <c r="U1256" i="7"/>
  <c r="U1255" i="7"/>
  <c r="U1254" i="7"/>
  <c r="U1253" i="7"/>
  <c r="U1252" i="7"/>
  <c r="U1251" i="7"/>
  <c r="U1250" i="7"/>
  <c r="U1249" i="7"/>
  <c r="U1248" i="7"/>
  <c r="U1247" i="7"/>
  <c r="U1246" i="7"/>
  <c r="U1245" i="7"/>
  <c r="U1244" i="7"/>
  <c r="U1243" i="7"/>
  <c r="U1242" i="7"/>
  <c r="U1241" i="7"/>
  <c r="U1240" i="7"/>
  <c r="U1239" i="7"/>
  <c r="U1238" i="7"/>
  <c r="U1237" i="7"/>
  <c r="U1236" i="7"/>
  <c r="U1235" i="7"/>
  <c r="U1234" i="7"/>
  <c r="U1233" i="7"/>
  <c r="U1232" i="7"/>
  <c r="U1231" i="7"/>
  <c r="U1230" i="7"/>
  <c r="U1229" i="7"/>
  <c r="U1228" i="7"/>
  <c r="U1227" i="7"/>
  <c r="U1226" i="7"/>
  <c r="U1225" i="7"/>
  <c r="U1224" i="7"/>
  <c r="U1223" i="7"/>
  <c r="U1222" i="7"/>
  <c r="U1221" i="7"/>
  <c r="U1220" i="7"/>
  <c r="U1219" i="7"/>
  <c r="U1218" i="7"/>
  <c r="U1217" i="7"/>
  <c r="U1216" i="7"/>
  <c r="U1215" i="7"/>
  <c r="U1214" i="7"/>
  <c r="U1213" i="7"/>
  <c r="U1212" i="7"/>
  <c r="U1211" i="7"/>
  <c r="U1210" i="7"/>
  <c r="U1209" i="7"/>
  <c r="U1208" i="7"/>
  <c r="U1207" i="7"/>
  <c r="U1206" i="7"/>
  <c r="U1205" i="7"/>
  <c r="U1204" i="7"/>
  <c r="U1203" i="7"/>
  <c r="U1202" i="7"/>
  <c r="U1201" i="7"/>
  <c r="U1200" i="7"/>
  <c r="U1199" i="7"/>
  <c r="U1198" i="7"/>
  <c r="U1197" i="7"/>
  <c r="U1196" i="7"/>
  <c r="U1195" i="7"/>
  <c r="U1194" i="7"/>
  <c r="U1193" i="7"/>
  <c r="U1192" i="7"/>
  <c r="U1191" i="7"/>
  <c r="U1190" i="7"/>
  <c r="U1189" i="7"/>
  <c r="U1188" i="7"/>
  <c r="U1187" i="7"/>
  <c r="U1186" i="7"/>
  <c r="U1185" i="7"/>
  <c r="U1184" i="7"/>
  <c r="U1183" i="7"/>
  <c r="U1182" i="7"/>
  <c r="U1181" i="7"/>
  <c r="U1180" i="7"/>
  <c r="U1179" i="7"/>
  <c r="U1178" i="7"/>
  <c r="U1177" i="7"/>
  <c r="U1176" i="7"/>
  <c r="U1175" i="7"/>
  <c r="U1174" i="7"/>
  <c r="U1173" i="7"/>
  <c r="U1172" i="7"/>
  <c r="U1171" i="7"/>
  <c r="U1170" i="7"/>
  <c r="U1169" i="7"/>
  <c r="U1168" i="7"/>
  <c r="U1167" i="7"/>
  <c r="U1166" i="7"/>
  <c r="U1165" i="7"/>
  <c r="U1164" i="7"/>
  <c r="U1163" i="7"/>
  <c r="U1162" i="7"/>
  <c r="U1161" i="7"/>
  <c r="U1160" i="7"/>
  <c r="U1159" i="7"/>
  <c r="U1158" i="7"/>
  <c r="U1157" i="7"/>
  <c r="U1156" i="7"/>
  <c r="U1155" i="7"/>
  <c r="U1154" i="7"/>
  <c r="U1153" i="7"/>
  <c r="U1152" i="7"/>
  <c r="U1151" i="7"/>
  <c r="U1150" i="7"/>
  <c r="U1149" i="7"/>
  <c r="U1148" i="7"/>
  <c r="U1147" i="7"/>
  <c r="U1146" i="7"/>
  <c r="U1145" i="7"/>
  <c r="U1144" i="7"/>
  <c r="U1143" i="7"/>
  <c r="U1142" i="7"/>
  <c r="U1141" i="7"/>
  <c r="U1140" i="7"/>
  <c r="U1139" i="7"/>
  <c r="U1138" i="7"/>
  <c r="U1137" i="7"/>
  <c r="U1136" i="7"/>
  <c r="U1135" i="7"/>
  <c r="U1134" i="7"/>
  <c r="U1133" i="7"/>
  <c r="U1132" i="7"/>
  <c r="U1131" i="7"/>
  <c r="U1130" i="7"/>
  <c r="U1129" i="7"/>
  <c r="U1128" i="7"/>
  <c r="U1127" i="7"/>
  <c r="U1126" i="7"/>
  <c r="U1125" i="7"/>
  <c r="U1124" i="7"/>
  <c r="U1123" i="7"/>
  <c r="U1122" i="7"/>
  <c r="U1121" i="7"/>
  <c r="U1120" i="7"/>
  <c r="U1119" i="7"/>
  <c r="U1118" i="7"/>
  <c r="U1117" i="7"/>
  <c r="U1116" i="7"/>
  <c r="U1115" i="7"/>
  <c r="U1114" i="7"/>
  <c r="U1113" i="7"/>
  <c r="U1112" i="7"/>
  <c r="U1111" i="7"/>
  <c r="U1110" i="7"/>
  <c r="U1109" i="7"/>
  <c r="U1108" i="7"/>
  <c r="U1107" i="7"/>
  <c r="U1106" i="7"/>
  <c r="U1105" i="7"/>
  <c r="U1104" i="7"/>
  <c r="U1103" i="7"/>
  <c r="U1102" i="7"/>
  <c r="U1101" i="7"/>
  <c r="U1100" i="7"/>
  <c r="U1099" i="7"/>
  <c r="U1098" i="7"/>
  <c r="U1097" i="7"/>
  <c r="U1096" i="7"/>
  <c r="U1095" i="7"/>
  <c r="U1094" i="7"/>
  <c r="U1093" i="7"/>
  <c r="U1092" i="7"/>
  <c r="U1091" i="7"/>
  <c r="U1090" i="7"/>
  <c r="U1089" i="7"/>
  <c r="U1088" i="7"/>
  <c r="U1087" i="7"/>
  <c r="U1086" i="7"/>
  <c r="U1085" i="7"/>
  <c r="U1084" i="7"/>
  <c r="U1083" i="7"/>
  <c r="U1082" i="7"/>
  <c r="U1081" i="7"/>
  <c r="U1080" i="7"/>
  <c r="U1079" i="7"/>
  <c r="U1078" i="7"/>
  <c r="U1077" i="7"/>
  <c r="U1076" i="7"/>
  <c r="U1075" i="7"/>
  <c r="U1074" i="7"/>
  <c r="U1073" i="7"/>
  <c r="U1072" i="7"/>
  <c r="U1071" i="7"/>
  <c r="U1070" i="7"/>
  <c r="U1069" i="7"/>
  <c r="U1068" i="7"/>
  <c r="U1067" i="7"/>
  <c r="U1066" i="7"/>
  <c r="U1065" i="7"/>
  <c r="U1064" i="7"/>
  <c r="U1063" i="7"/>
  <c r="U1062" i="7"/>
  <c r="U1061" i="7"/>
  <c r="U1060" i="7"/>
  <c r="U1059" i="7"/>
  <c r="U1058" i="7"/>
  <c r="U1057" i="7"/>
  <c r="U1056" i="7"/>
  <c r="U1055" i="7"/>
  <c r="U1054" i="7"/>
  <c r="U1053" i="7"/>
  <c r="U1052" i="7"/>
  <c r="U1051" i="7"/>
  <c r="U1050" i="7"/>
  <c r="U1049" i="7"/>
  <c r="U1048" i="7"/>
  <c r="U1047" i="7"/>
  <c r="U1046" i="7"/>
  <c r="U1045" i="7"/>
  <c r="U1044" i="7"/>
  <c r="U1043" i="7"/>
  <c r="U1042" i="7"/>
  <c r="U1041" i="7"/>
  <c r="U1040" i="7"/>
  <c r="U1039" i="7"/>
  <c r="U1038" i="7"/>
  <c r="U1037" i="7"/>
  <c r="U1036" i="7"/>
  <c r="U1035" i="7"/>
  <c r="U1034" i="7"/>
  <c r="U1033" i="7"/>
  <c r="U1032" i="7"/>
  <c r="U1031" i="7"/>
  <c r="U1030" i="7"/>
  <c r="U1029" i="7"/>
  <c r="U1028" i="7"/>
  <c r="U1027" i="7"/>
  <c r="U1026" i="7"/>
  <c r="U1025" i="7"/>
  <c r="U1024" i="7"/>
  <c r="U1023" i="7"/>
  <c r="U1022" i="7"/>
  <c r="U1021" i="7"/>
  <c r="U1020" i="7"/>
  <c r="U1019" i="7"/>
  <c r="U1018" i="7"/>
  <c r="U1017" i="7"/>
  <c r="U1016" i="7"/>
  <c r="U1015" i="7"/>
  <c r="U1014" i="7"/>
  <c r="U1013" i="7"/>
  <c r="U1012" i="7"/>
  <c r="U1011" i="7"/>
  <c r="U1010" i="7"/>
  <c r="U1009" i="7"/>
  <c r="U1008" i="7"/>
  <c r="U1007" i="7"/>
  <c r="U1006" i="7"/>
  <c r="U1005" i="7"/>
  <c r="U1004" i="7"/>
  <c r="U1003" i="7"/>
  <c r="U1002" i="7"/>
  <c r="U1001" i="7"/>
  <c r="U1000" i="7"/>
  <c r="U999" i="7"/>
  <c r="U998" i="7"/>
  <c r="U997" i="7"/>
  <c r="U996" i="7"/>
  <c r="U995" i="7"/>
  <c r="U994" i="7"/>
  <c r="U993" i="7"/>
  <c r="U992" i="7"/>
  <c r="U991" i="7"/>
  <c r="U990" i="7"/>
  <c r="U989" i="7"/>
  <c r="U988" i="7"/>
  <c r="U987" i="7"/>
  <c r="U986" i="7"/>
  <c r="U985" i="7"/>
  <c r="U984" i="7"/>
  <c r="U983" i="7"/>
  <c r="U982" i="7"/>
  <c r="U981" i="7"/>
  <c r="U980" i="7"/>
  <c r="U979" i="7"/>
  <c r="U978" i="7"/>
  <c r="U977" i="7"/>
  <c r="U976" i="7"/>
  <c r="U975" i="7"/>
  <c r="U974" i="7"/>
  <c r="U973" i="7"/>
  <c r="U972" i="7"/>
  <c r="U971" i="7"/>
  <c r="U970" i="7"/>
  <c r="U969" i="7"/>
  <c r="U968" i="7"/>
  <c r="U967" i="7"/>
  <c r="U966" i="7"/>
  <c r="U965" i="7"/>
  <c r="U964" i="7"/>
  <c r="U963" i="7"/>
  <c r="U962" i="7"/>
  <c r="U961" i="7"/>
  <c r="U960" i="7"/>
  <c r="U959" i="7"/>
  <c r="U958" i="7"/>
  <c r="U957" i="7"/>
  <c r="U956" i="7"/>
  <c r="U955" i="7"/>
  <c r="U954" i="7"/>
  <c r="U953" i="7"/>
  <c r="U952" i="7"/>
  <c r="U951" i="7"/>
  <c r="U950" i="7"/>
  <c r="U949" i="7"/>
  <c r="U948" i="7"/>
  <c r="U947" i="7"/>
  <c r="U946" i="7"/>
  <c r="U945" i="7"/>
  <c r="U944" i="7"/>
  <c r="U943" i="7"/>
  <c r="U942" i="7"/>
  <c r="U941" i="7"/>
  <c r="U940" i="7"/>
  <c r="U939" i="7"/>
  <c r="U938" i="7"/>
  <c r="U937" i="7"/>
  <c r="U936" i="7"/>
  <c r="U935" i="7"/>
  <c r="U934" i="7"/>
  <c r="U933" i="7"/>
  <c r="U932" i="7"/>
  <c r="U931" i="7"/>
  <c r="U930" i="7"/>
  <c r="U929" i="7"/>
  <c r="U928" i="7"/>
  <c r="U927" i="7"/>
  <c r="U926" i="7"/>
  <c r="U925" i="7"/>
  <c r="U924" i="7"/>
  <c r="U923" i="7"/>
  <c r="U922" i="7"/>
  <c r="U921" i="7"/>
  <c r="U920" i="7"/>
  <c r="U919" i="7"/>
  <c r="U918" i="7"/>
  <c r="U917" i="7"/>
  <c r="U916" i="7"/>
  <c r="U915" i="7"/>
  <c r="U914" i="7"/>
  <c r="U913" i="7"/>
  <c r="U912" i="7"/>
  <c r="U911" i="7"/>
  <c r="U910" i="7"/>
  <c r="U909" i="7"/>
  <c r="U908" i="7"/>
  <c r="U907" i="7"/>
  <c r="U906" i="7"/>
  <c r="U905" i="7"/>
  <c r="U904" i="7"/>
  <c r="U903" i="7"/>
  <c r="U902" i="7"/>
  <c r="U901" i="7"/>
  <c r="U900" i="7"/>
  <c r="U899" i="7"/>
  <c r="U898" i="7"/>
  <c r="U897" i="7"/>
  <c r="U896" i="7"/>
  <c r="U895" i="7"/>
  <c r="U894" i="7"/>
  <c r="U893" i="7"/>
  <c r="U892" i="7"/>
  <c r="U891" i="7"/>
  <c r="U890" i="7"/>
  <c r="U889" i="7"/>
  <c r="U888" i="7"/>
  <c r="U887" i="7"/>
  <c r="U886" i="7"/>
  <c r="U885" i="7"/>
  <c r="U884" i="7"/>
  <c r="U883" i="7"/>
  <c r="U882" i="7"/>
  <c r="U881" i="7"/>
  <c r="U880" i="7"/>
  <c r="U879" i="7"/>
  <c r="U878" i="7"/>
  <c r="U877" i="7"/>
  <c r="U876" i="7"/>
  <c r="U875" i="7"/>
  <c r="U874" i="7"/>
  <c r="U873" i="7"/>
  <c r="U872" i="7"/>
  <c r="U871" i="7"/>
  <c r="U870" i="7"/>
  <c r="U869" i="7"/>
  <c r="U868" i="7"/>
  <c r="U867" i="7"/>
  <c r="U866" i="7"/>
  <c r="U865" i="7"/>
  <c r="U864" i="7"/>
  <c r="U863" i="7"/>
  <c r="U862" i="7"/>
  <c r="U861" i="7"/>
  <c r="U860" i="7"/>
  <c r="U859" i="7"/>
  <c r="U858" i="7"/>
  <c r="U857" i="7"/>
  <c r="U856" i="7"/>
  <c r="U855" i="7"/>
  <c r="U854" i="7"/>
  <c r="U853" i="7"/>
  <c r="U852" i="7"/>
  <c r="U851" i="7"/>
  <c r="U850" i="7"/>
  <c r="U849" i="7"/>
  <c r="U848" i="7"/>
  <c r="U847" i="7"/>
  <c r="U846" i="7"/>
  <c r="U845" i="7"/>
  <c r="U844" i="7"/>
  <c r="U843" i="7"/>
  <c r="U842" i="7"/>
  <c r="U841" i="7"/>
  <c r="U840" i="7"/>
  <c r="U839" i="7"/>
  <c r="U838" i="7"/>
  <c r="U837" i="7"/>
  <c r="U836" i="7"/>
  <c r="U835" i="7"/>
  <c r="U834" i="7"/>
  <c r="U833" i="7"/>
  <c r="U832" i="7"/>
  <c r="U831" i="7"/>
  <c r="U830" i="7"/>
  <c r="U829" i="7"/>
  <c r="U828" i="7"/>
  <c r="U827" i="7"/>
  <c r="U826" i="7"/>
  <c r="U825" i="7"/>
  <c r="U824" i="7"/>
  <c r="U823" i="7"/>
  <c r="U822" i="7"/>
  <c r="U821" i="7"/>
  <c r="U820" i="7"/>
  <c r="U819" i="7"/>
  <c r="U818" i="7"/>
  <c r="U817" i="7"/>
  <c r="U816" i="7"/>
  <c r="U815" i="7"/>
  <c r="U814" i="7"/>
  <c r="U813" i="7"/>
  <c r="U812" i="7"/>
  <c r="U811" i="7"/>
  <c r="U810" i="7"/>
  <c r="U809" i="7"/>
  <c r="U808" i="7"/>
  <c r="U807" i="7"/>
  <c r="U806" i="7"/>
  <c r="U805" i="7"/>
  <c r="U804" i="7"/>
  <c r="U803" i="7"/>
  <c r="U802" i="7"/>
  <c r="U801" i="7"/>
  <c r="U800" i="7"/>
  <c r="U799" i="7"/>
  <c r="U798" i="7"/>
  <c r="U797" i="7"/>
  <c r="U796" i="7"/>
  <c r="U795" i="7"/>
  <c r="U794" i="7"/>
  <c r="U793" i="7"/>
  <c r="U792" i="7"/>
  <c r="U791" i="7"/>
  <c r="U790" i="7"/>
  <c r="U789" i="7"/>
  <c r="U788" i="7"/>
  <c r="U787" i="7"/>
  <c r="U786" i="7"/>
  <c r="U785" i="7"/>
  <c r="U784" i="7"/>
  <c r="U783" i="7"/>
  <c r="U782" i="7"/>
  <c r="U781" i="7"/>
  <c r="U780" i="7"/>
  <c r="U779" i="7"/>
  <c r="U778" i="7"/>
  <c r="U777" i="7"/>
  <c r="U776" i="7"/>
  <c r="U775" i="7"/>
  <c r="U774" i="7"/>
  <c r="U773" i="7"/>
  <c r="U772" i="7"/>
  <c r="U771" i="7"/>
  <c r="U770" i="7"/>
  <c r="U769" i="7"/>
  <c r="U768" i="7"/>
  <c r="U767" i="7"/>
  <c r="U766" i="7"/>
  <c r="U765" i="7"/>
  <c r="U764" i="7"/>
  <c r="U763" i="7"/>
  <c r="U762" i="7"/>
  <c r="U761" i="7"/>
  <c r="U760" i="7"/>
  <c r="U759" i="7"/>
  <c r="U758" i="7"/>
  <c r="U757" i="7"/>
  <c r="U756" i="7"/>
  <c r="U755" i="7"/>
  <c r="U754" i="7"/>
  <c r="U753" i="7"/>
  <c r="U752" i="7"/>
  <c r="U751" i="7"/>
  <c r="U750" i="7"/>
  <c r="U749" i="7"/>
  <c r="U748" i="7"/>
  <c r="U747" i="7"/>
  <c r="U746" i="7"/>
  <c r="U745" i="7"/>
  <c r="U744" i="7"/>
  <c r="U743" i="7"/>
  <c r="U742" i="7"/>
  <c r="U741" i="7"/>
  <c r="U740" i="7"/>
  <c r="U739" i="7"/>
  <c r="U738" i="7"/>
  <c r="U737" i="7"/>
  <c r="U736" i="7"/>
  <c r="U735" i="7"/>
  <c r="U734" i="7"/>
  <c r="U733" i="7"/>
  <c r="U732" i="7"/>
  <c r="U731" i="7"/>
  <c r="U730" i="7"/>
  <c r="U729" i="7"/>
  <c r="U728" i="7"/>
  <c r="U727" i="7"/>
  <c r="U726" i="7"/>
  <c r="U725" i="7"/>
  <c r="U724" i="7"/>
  <c r="U723" i="7"/>
  <c r="U722" i="7"/>
  <c r="U721" i="7"/>
  <c r="U720" i="7"/>
  <c r="U719" i="7"/>
  <c r="U718" i="7"/>
  <c r="U717" i="7"/>
  <c r="U716" i="7"/>
  <c r="U715" i="7"/>
  <c r="U714" i="7"/>
  <c r="U713" i="7"/>
  <c r="U712" i="7"/>
  <c r="U711" i="7"/>
  <c r="U710" i="7"/>
  <c r="U709" i="7"/>
  <c r="U708" i="7"/>
  <c r="U707" i="7"/>
  <c r="U706" i="7"/>
  <c r="U705" i="7"/>
  <c r="U704" i="7"/>
  <c r="U703" i="7"/>
  <c r="U702" i="7"/>
  <c r="U701" i="7"/>
  <c r="U700" i="7"/>
  <c r="U699" i="7"/>
  <c r="U698" i="7"/>
  <c r="U697" i="7"/>
  <c r="U696" i="7"/>
  <c r="U695" i="7"/>
  <c r="U694" i="7"/>
  <c r="U693" i="7"/>
  <c r="U692" i="7"/>
  <c r="U691" i="7"/>
  <c r="U690" i="7"/>
  <c r="U689" i="7"/>
  <c r="U688" i="7"/>
  <c r="U687" i="7"/>
  <c r="U686" i="7"/>
  <c r="U685" i="7"/>
  <c r="U684" i="7"/>
  <c r="U683" i="7"/>
  <c r="U682" i="7"/>
  <c r="U681" i="7"/>
  <c r="U680" i="7"/>
  <c r="U679" i="7"/>
  <c r="U678" i="7"/>
  <c r="U677" i="7"/>
  <c r="U676" i="7"/>
  <c r="U675" i="7"/>
  <c r="U674" i="7"/>
  <c r="U673" i="7"/>
  <c r="U672" i="7"/>
  <c r="U671" i="7"/>
  <c r="U670" i="7"/>
  <c r="U669" i="7"/>
  <c r="U668" i="7"/>
  <c r="U667" i="7"/>
  <c r="U666" i="7"/>
  <c r="U665" i="7"/>
  <c r="U664" i="7"/>
  <c r="U663" i="7"/>
  <c r="U662" i="7"/>
  <c r="U661" i="7"/>
  <c r="U660" i="7"/>
  <c r="U659" i="7"/>
  <c r="U658" i="7"/>
  <c r="U657" i="7"/>
  <c r="U656" i="7"/>
  <c r="U655" i="7"/>
  <c r="U654" i="7"/>
  <c r="U653" i="7"/>
  <c r="U652" i="7"/>
  <c r="U651" i="7"/>
  <c r="U650" i="7"/>
  <c r="U649" i="7"/>
  <c r="U648" i="7"/>
  <c r="U647" i="7"/>
  <c r="U646" i="7"/>
  <c r="U645" i="7"/>
  <c r="U644" i="7"/>
  <c r="U643" i="7"/>
  <c r="U642" i="7"/>
  <c r="U641" i="7"/>
  <c r="U640" i="7"/>
  <c r="U639" i="7"/>
  <c r="U638" i="7"/>
  <c r="U637" i="7"/>
  <c r="U636" i="7"/>
  <c r="U635" i="7"/>
  <c r="U634" i="7"/>
  <c r="U633" i="7"/>
  <c r="U632" i="7"/>
  <c r="U631" i="7"/>
  <c r="U630" i="7"/>
  <c r="U629" i="7"/>
  <c r="U628" i="7"/>
  <c r="U627" i="7"/>
  <c r="U626" i="7"/>
  <c r="U625" i="7"/>
  <c r="U624" i="7"/>
  <c r="U623" i="7"/>
  <c r="U622" i="7"/>
  <c r="U621" i="7"/>
  <c r="U620" i="7"/>
  <c r="U619" i="7"/>
  <c r="U618" i="7"/>
  <c r="U617" i="7"/>
  <c r="U616" i="7"/>
  <c r="U615" i="7"/>
  <c r="U614" i="7"/>
  <c r="U613" i="7"/>
  <c r="U612" i="7"/>
  <c r="U611" i="7"/>
  <c r="U610" i="7"/>
  <c r="U609" i="7"/>
  <c r="U608" i="7"/>
  <c r="U607" i="7"/>
  <c r="U606" i="7"/>
  <c r="U605" i="7"/>
  <c r="U604" i="7"/>
  <c r="U603" i="7"/>
  <c r="U602" i="7"/>
  <c r="U601" i="7"/>
  <c r="U600" i="7"/>
  <c r="U599" i="7"/>
  <c r="U598" i="7"/>
  <c r="U597" i="7"/>
  <c r="U596" i="7"/>
  <c r="U595" i="7"/>
  <c r="U594" i="7"/>
  <c r="U593" i="7"/>
  <c r="U592" i="7"/>
  <c r="U591" i="7"/>
  <c r="U590" i="7"/>
  <c r="U589" i="7"/>
  <c r="U588" i="7"/>
  <c r="U587" i="7"/>
  <c r="U586" i="7"/>
  <c r="U585" i="7"/>
  <c r="U584" i="7"/>
  <c r="U583" i="7"/>
  <c r="U582" i="7"/>
  <c r="U581" i="7"/>
  <c r="U580" i="7"/>
  <c r="U579" i="7"/>
  <c r="U578" i="7"/>
  <c r="U577" i="7"/>
  <c r="U576" i="7"/>
  <c r="U575" i="7"/>
  <c r="U574" i="7"/>
  <c r="U573" i="7"/>
  <c r="U572" i="7"/>
  <c r="U571" i="7"/>
  <c r="U570" i="7"/>
  <c r="U569" i="7"/>
  <c r="U568" i="7"/>
  <c r="U567" i="7"/>
  <c r="U566" i="7"/>
  <c r="U565" i="7"/>
  <c r="U564" i="7"/>
  <c r="U563" i="7"/>
  <c r="U562" i="7"/>
  <c r="U561" i="7"/>
  <c r="U560" i="7"/>
  <c r="U559" i="7"/>
  <c r="U558" i="7"/>
  <c r="U557" i="7"/>
  <c r="U556" i="7"/>
  <c r="U555" i="7"/>
  <c r="U554" i="7"/>
  <c r="U553" i="7"/>
  <c r="U552" i="7"/>
  <c r="U551" i="7"/>
  <c r="U550" i="7"/>
  <c r="U549" i="7"/>
  <c r="U548" i="7"/>
  <c r="U547" i="7"/>
  <c r="U546" i="7"/>
  <c r="U545" i="7"/>
  <c r="U544" i="7"/>
  <c r="U543" i="7"/>
  <c r="U542" i="7"/>
  <c r="U541" i="7"/>
  <c r="U540" i="7"/>
  <c r="U539" i="7"/>
  <c r="U538" i="7"/>
  <c r="U537" i="7"/>
  <c r="U536" i="7"/>
  <c r="U535" i="7"/>
  <c r="U534" i="7"/>
  <c r="U533" i="7"/>
  <c r="U532" i="7"/>
  <c r="U531" i="7"/>
  <c r="U530" i="7"/>
  <c r="U529" i="7"/>
  <c r="U528" i="7"/>
  <c r="U527" i="7"/>
  <c r="U526" i="7"/>
  <c r="U525" i="7"/>
  <c r="U524" i="7"/>
  <c r="U523" i="7"/>
  <c r="U522" i="7"/>
  <c r="U521" i="7"/>
  <c r="U520" i="7"/>
  <c r="U519" i="7"/>
  <c r="U518" i="7"/>
  <c r="U517" i="7"/>
  <c r="U516" i="7"/>
  <c r="U515" i="7"/>
  <c r="U514" i="7"/>
  <c r="U513" i="7"/>
  <c r="U512" i="7"/>
  <c r="U511" i="7"/>
  <c r="U510" i="7"/>
  <c r="U509" i="7"/>
  <c r="U508" i="7"/>
  <c r="U507" i="7"/>
  <c r="U506" i="7"/>
  <c r="U505" i="7"/>
  <c r="U504" i="7"/>
  <c r="U503" i="7"/>
  <c r="U502" i="7"/>
  <c r="U501" i="7"/>
  <c r="U500" i="7"/>
  <c r="U499" i="7"/>
  <c r="U498" i="7"/>
  <c r="U497" i="7"/>
  <c r="U496" i="7"/>
  <c r="U495" i="7"/>
  <c r="U494" i="7"/>
  <c r="U493" i="7"/>
  <c r="U492" i="7"/>
  <c r="U491" i="7"/>
  <c r="U490" i="7"/>
  <c r="U489" i="7"/>
  <c r="U488" i="7"/>
  <c r="U487" i="7"/>
  <c r="U486" i="7"/>
  <c r="U485" i="7"/>
  <c r="U484" i="7"/>
  <c r="U483" i="7"/>
  <c r="U482" i="7"/>
  <c r="U481" i="7"/>
  <c r="U480" i="7"/>
  <c r="U479" i="7"/>
  <c r="U478" i="7"/>
  <c r="U477" i="7"/>
  <c r="U476" i="7"/>
  <c r="U475" i="7"/>
  <c r="U474" i="7"/>
  <c r="U473" i="7"/>
  <c r="U472" i="7"/>
  <c r="U471" i="7"/>
  <c r="U470" i="7"/>
  <c r="U469" i="7"/>
  <c r="U468" i="7"/>
  <c r="U467" i="7"/>
  <c r="U466" i="7"/>
  <c r="U465" i="7"/>
  <c r="U464" i="7"/>
  <c r="U463" i="7"/>
  <c r="U462" i="7"/>
  <c r="U461" i="7"/>
  <c r="U460" i="7"/>
  <c r="U459" i="7"/>
  <c r="U458" i="7"/>
  <c r="U457" i="7"/>
  <c r="U456" i="7"/>
  <c r="U455" i="7"/>
  <c r="U454" i="7"/>
  <c r="U453" i="7"/>
  <c r="U452" i="7"/>
  <c r="U451" i="7"/>
  <c r="U450" i="7"/>
  <c r="U449" i="7"/>
  <c r="U448" i="7"/>
  <c r="U447" i="7"/>
  <c r="U446" i="7"/>
  <c r="U445" i="7"/>
  <c r="U444" i="7"/>
  <c r="U443" i="7"/>
  <c r="U442" i="7"/>
  <c r="U441" i="7"/>
  <c r="U440" i="7"/>
  <c r="U439" i="7"/>
  <c r="U438" i="7"/>
  <c r="U437" i="7"/>
  <c r="U436" i="7"/>
  <c r="U435" i="7"/>
  <c r="U434" i="7"/>
  <c r="U433" i="7"/>
  <c r="U432" i="7"/>
  <c r="U431" i="7"/>
  <c r="U430" i="7"/>
  <c r="U429" i="7"/>
  <c r="U428" i="7"/>
  <c r="U427" i="7"/>
  <c r="U426" i="7"/>
  <c r="U425" i="7"/>
  <c r="U424" i="7"/>
  <c r="U423" i="7"/>
  <c r="U422" i="7"/>
  <c r="U421" i="7"/>
  <c r="U420" i="7"/>
  <c r="U419" i="7"/>
  <c r="U418" i="7"/>
  <c r="U417" i="7"/>
  <c r="U416" i="7"/>
  <c r="U415" i="7"/>
  <c r="U414" i="7"/>
  <c r="U413" i="7"/>
  <c r="U412" i="7"/>
  <c r="U411" i="7"/>
  <c r="U410" i="7"/>
  <c r="U409" i="7"/>
  <c r="U408" i="7"/>
  <c r="U407" i="7"/>
  <c r="U406" i="7"/>
  <c r="U405" i="7"/>
  <c r="U404" i="7"/>
  <c r="U403" i="7"/>
  <c r="U402" i="7"/>
  <c r="U401" i="7"/>
  <c r="U400" i="7"/>
  <c r="U399" i="7"/>
  <c r="U398" i="7"/>
  <c r="U397" i="7"/>
  <c r="U396" i="7"/>
  <c r="U395" i="7"/>
  <c r="U394" i="7"/>
  <c r="U393" i="7"/>
  <c r="U392" i="7"/>
  <c r="U391" i="7"/>
  <c r="U390" i="7"/>
  <c r="U389" i="7"/>
  <c r="U388" i="7"/>
  <c r="U387" i="7"/>
  <c r="U386" i="7"/>
  <c r="U385" i="7"/>
  <c r="U384" i="7"/>
  <c r="U383" i="7"/>
  <c r="U382" i="7"/>
  <c r="U381" i="7"/>
  <c r="U380" i="7"/>
  <c r="U379" i="7"/>
  <c r="U378" i="7"/>
  <c r="U377" i="7"/>
  <c r="U376" i="7"/>
  <c r="U375" i="7"/>
  <c r="U374" i="7"/>
  <c r="U373" i="7"/>
  <c r="U372" i="7"/>
  <c r="U371" i="7"/>
  <c r="U370" i="7"/>
  <c r="U369" i="7"/>
  <c r="U368" i="7"/>
  <c r="U367" i="7"/>
  <c r="U366" i="7"/>
  <c r="U365" i="7"/>
  <c r="U364" i="7"/>
  <c r="U363" i="7"/>
  <c r="U362" i="7"/>
  <c r="U361" i="7"/>
  <c r="U360" i="7"/>
  <c r="U359" i="7"/>
  <c r="U358" i="7"/>
  <c r="U357" i="7"/>
  <c r="U356" i="7"/>
  <c r="U355" i="7"/>
  <c r="U354" i="7"/>
  <c r="U353" i="7"/>
  <c r="U352" i="7"/>
  <c r="U351" i="7"/>
  <c r="U350" i="7"/>
  <c r="U349" i="7"/>
  <c r="U348" i="7"/>
  <c r="U347" i="7"/>
  <c r="U346" i="7"/>
  <c r="U345" i="7"/>
  <c r="U344" i="7"/>
  <c r="U343" i="7"/>
  <c r="U342" i="7"/>
  <c r="U341" i="7"/>
  <c r="U340" i="7"/>
  <c r="U339" i="7"/>
  <c r="U338" i="7"/>
  <c r="U337" i="7"/>
  <c r="U336" i="7"/>
  <c r="U335" i="7"/>
  <c r="U334" i="7"/>
  <c r="U333" i="7"/>
  <c r="U332" i="7"/>
  <c r="U331" i="7"/>
  <c r="U330" i="7"/>
  <c r="U329" i="7"/>
  <c r="U328" i="7"/>
  <c r="U327" i="7"/>
  <c r="U326" i="7"/>
  <c r="U325" i="7"/>
  <c r="U324" i="7"/>
  <c r="U323" i="7"/>
  <c r="U322" i="7"/>
  <c r="U321" i="7"/>
  <c r="U320" i="7"/>
  <c r="U319" i="7"/>
  <c r="U318" i="7"/>
  <c r="U317" i="7"/>
  <c r="U316" i="7"/>
  <c r="U315" i="7"/>
  <c r="U314" i="7"/>
  <c r="U313" i="7"/>
  <c r="U312" i="7"/>
  <c r="U311" i="7"/>
  <c r="U310" i="7"/>
  <c r="U309" i="7"/>
  <c r="U308" i="7"/>
  <c r="U307" i="7"/>
  <c r="U306" i="7"/>
  <c r="U305" i="7"/>
  <c r="U304" i="7"/>
  <c r="U303" i="7"/>
  <c r="U302" i="7"/>
  <c r="U301" i="7"/>
  <c r="U300" i="7"/>
  <c r="U299" i="7"/>
  <c r="U298" i="7"/>
  <c r="U297" i="7"/>
  <c r="U296" i="7"/>
  <c r="U295" i="7"/>
  <c r="U294" i="7"/>
  <c r="U293" i="7"/>
  <c r="U292" i="7"/>
  <c r="U291" i="7"/>
  <c r="U290" i="7"/>
  <c r="U289" i="7"/>
  <c r="U288" i="7"/>
  <c r="U287" i="7"/>
  <c r="U286" i="7"/>
  <c r="U285" i="7"/>
  <c r="U284" i="7"/>
  <c r="U283" i="7"/>
  <c r="U282" i="7"/>
  <c r="U281" i="7"/>
  <c r="U280" i="7"/>
  <c r="U279" i="7"/>
  <c r="U278" i="7"/>
  <c r="U277" i="7"/>
  <c r="U276" i="7"/>
  <c r="U275" i="7"/>
  <c r="U274" i="7"/>
  <c r="U273" i="7"/>
  <c r="U272" i="7"/>
  <c r="U271" i="7"/>
  <c r="U270" i="7"/>
  <c r="U269" i="7"/>
  <c r="U268" i="7"/>
  <c r="U267" i="7"/>
  <c r="U266" i="7"/>
  <c r="U265" i="7"/>
  <c r="U264" i="7"/>
  <c r="U263" i="7"/>
  <c r="U262" i="7"/>
  <c r="U261" i="7"/>
  <c r="U260" i="7"/>
  <c r="U259" i="7"/>
  <c r="U258" i="7"/>
  <c r="U257" i="7"/>
  <c r="U256" i="7"/>
  <c r="U255" i="7"/>
  <c r="U254" i="7"/>
  <c r="U253" i="7"/>
  <c r="U252" i="7"/>
  <c r="U251" i="7"/>
  <c r="U250" i="7"/>
  <c r="U249" i="7"/>
  <c r="U248" i="7"/>
  <c r="U247" i="7"/>
  <c r="U246" i="7"/>
  <c r="U245" i="7"/>
  <c r="U244" i="7"/>
  <c r="U243" i="7"/>
  <c r="U242" i="7"/>
  <c r="U241" i="7"/>
  <c r="U240" i="7"/>
  <c r="U239" i="7"/>
  <c r="U238" i="7"/>
  <c r="U237" i="7"/>
  <c r="U236" i="7"/>
  <c r="U235" i="7"/>
  <c r="U234" i="7"/>
  <c r="U233" i="7"/>
  <c r="U232" i="7"/>
  <c r="U231" i="7"/>
  <c r="U230" i="7"/>
  <c r="U229" i="7"/>
  <c r="U228" i="7"/>
  <c r="U227" i="7"/>
  <c r="U226" i="7"/>
  <c r="U225" i="7"/>
  <c r="U224" i="7"/>
  <c r="U223" i="7"/>
  <c r="U222" i="7"/>
  <c r="U221" i="7"/>
  <c r="U220" i="7"/>
  <c r="U219" i="7"/>
  <c r="U218" i="7"/>
  <c r="U217" i="7"/>
  <c r="U216" i="7"/>
  <c r="U215" i="7"/>
  <c r="U214" i="7"/>
  <c r="U213" i="7"/>
  <c r="U212" i="7"/>
  <c r="U211" i="7"/>
  <c r="U210" i="7"/>
  <c r="U209" i="7"/>
  <c r="U208" i="7"/>
  <c r="U207" i="7"/>
  <c r="U206" i="7"/>
  <c r="U205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V2500" i="7"/>
  <c r="V2499" i="7"/>
  <c r="V2498" i="7"/>
  <c r="V2497" i="7"/>
  <c r="V2496" i="7"/>
  <c r="V2495" i="7"/>
  <c r="V2494" i="7"/>
  <c r="V2493" i="7"/>
  <c r="V2492" i="7"/>
  <c r="V2491" i="7"/>
  <c r="V2490" i="7"/>
  <c r="V2489" i="7"/>
  <c r="V2488" i="7"/>
  <c r="V2487" i="7"/>
  <c r="V2486" i="7"/>
  <c r="V2485" i="7"/>
  <c r="V2484" i="7"/>
  <c r="V2483" i="7"/>
  <c r="V2482" i="7"/>
  <c r="V2481" i="7"/>
  <c r="V2480" i="7"/>
  <c r="V2479" i="7"/>
  <c r="V2478" i="7"/>
  <c r="V2477" i="7"/>
  <c r="V2476" i="7"/>
  <c r="V2475" i="7"/>
  <c r="V2474" i="7"/>
  <c r="V2473" i="7"/>
  <c r="V2472" i="7"/>
  <c r="V2471" i="7"/>
  <c r="V2470" i="7"/>
  <c r="V2469" i="7"/>
  <c r="V2468" i="7"/>
  <c r="V2467" i="7"/>
  <c r="V2466" i="7"/>
  <c r="V2465" i="7"/>
  <c r="V2464" i="7"/>
  <c r="V2463" i="7"/>
  <c r="V2462" i="7"/>
  <c r="V2461" i="7"/>
  <c r="V2460" i="7"/>
  <c r="V2459" i="7"/>
  <c r="V2458" i="7"/>
  <c r="V2457" i="7"/>
  <c r="V2456" i="7"/>
  <c r="V2455" i="7"/>
  <c r="V2454" i="7"/>
  <c r="V2453" i="7"/>
  <c r="V2452" i="7"/>
  <c r="V2451" i="7"/>
  <c r="V2450" i="7"/>
  <c r="V2449" i="7"/>
  <c r="V2448" i="7"/>
  <c r="V2447" i="7"/>
  <c r="V2446" i="7"/>
  <c r="V2445" i="7"/>
  <c r="V2444" i="7"/>
  <c r="V2443" i="7"/>
  <c r="V2442" i="7"/>
  <c r="V2441" i="7"/>
  <c r="V2440" i="7"/>
  <c r="V2439" i="7"/>
  <c r="V2438" i="7"/>
  <c r="V2437" i="7"/>
  <c r="V2436" i="7"/>
  <c r="V2435" i="7"/>
  <c r="V2434" i="7"/>
  <c r="V2433" i="7"/>
  <c r="V2432" i="7"/>
  <c r="V2431" i="7"/>
  <c r="V2430" i="7"/>
  <c r="V2429" i="7"/>
  <c r="V2428" i="7"/>
  <c r="V2427" i="7"/>
  <c r="V2426" i="7"/>
  <c r="V2425" i="7"/>
  <c r="V2424" i="7"/>
  <c r="V2423" i="7"/>
  <c r="V2422" i="7"/>
  <c r="V2421" i="7"/>
  <c r="V2420" i="7"/>
  <c r="V2419" i="7"/>
  <c r="V2418" i="7"/>
  <c r="V2417" i="7"/>
  <c r="V2416" i="7"/>
  <c r="V2415" i="7"/>
  <c r="V2414" i="7"/>
  <c r="V2413" i="7"/>
  <c r="V2412" i="7"/>
  <c r="V2411" i="7"/>
  <c r="V2410" i="7"/>
  <c r="V2409" i="7"/>
  <c r="V2408" i="7"/>
  <c r="V2407" i="7"/>
  <c r="V2406" i="7"/>
  <c r="V2405" i="7"/>
  <c r="V2404" i="7"/>
  <c r="V2403" i="7"/>
  <c r="V2402" i="7"/>
  <c r="V2401" i="7"/>
  <c r="V2400" i="7"/>
  <c r="V2399" i="7"/>
  <c r="V2398" i="7"/>
  <c r="V2397" i="7"/>
  <c r="V2396" i="7"/>
  <c r="V2395" i="7"/>
  <c r="V2394" i="7"/>
  <c r="V2393" i="7"/>
  <c r="V2392" i="7"/>
  <c r="V2391" i="7"/>
  <c r="V2390" i="7"/>
  <c r="V2389" i="7"/>
  <c r="V2388" i="7"/>
  <c r="V2387" i="7"/>
  <c r="V2386" i="7"/>
  <c r="V2385" i="7"/>
  <c r="V2384" i="7"/>
  <c r="V2383" i="7"/>
  <c r="V2382" i="7"/>
  <c r="V2381" i="7"/>
  <c r="V2380" i="7"/>
  <c r="V2379" i="7"/>
  <c r="V2378" i="7"/>
  <c r="V2377" i="7"/>
  <c r="V2376" i="7"/>
  <c r="V2375" i="7"/>
  <c r="V2374" i="7"/>
  <c r="V2373" i="7"/>
  <c r="V2372" i="7"/>
  <c r="V2371" i="7"/>
  <c r="V2370" i="7"/>
  <c r="V2369" i="7"/>
  <c r="V2368" i="7"/>
  <c r="V2367" i="7"/>
  <c r="V2366" i="7"/>
  <c r="V2365" i="7"/>
  <c r="V2364" i="7"/>
  <c r="V2363" i="7"/>
  <c r="V2362" i="7"/>
  <c r="V2361" i="7"/>
  <c r="V2360" i="7"/>
  <c r="V2359" i="7"/>
  <c r="V2358" i="7"/>
  <c r="V2357" i="7"/>
  <c r="V2356" i="7"/>
  <c r="V2355" i="7"/>
  <c r="V2354" i="7"/>
  <c r="V2353" i="7"/>
  <c r="V2352" i="7"/>
  <c r="V2351" i="7"/>
  <c r="V2350" i="7"/>
  <c r="V2349" i="7"/>
  <c r="V2348" i="7"/>
  <c r="V2347" i="7"/>
  <c r="V2346" i="7"/>
  <c r="V2345" i="7"/>
  <c r="V2344" i="7"/>
  <c r="V2343" i="7"/>
  <c r="V2342" i="7"/>
  <c r="V2341" i="7"/>
  <c r="V2340" i="7"/>
  <c r="V2339" i="7"/>
  <c r="V2338" i="7"/>
  <c r="V2337" i="7"/>
  <c r="V2336" i="7"/>
  <c r="V2335" i="7"/>
  <c r="V2334" i="7"/>
  <c r="V2333" i="7"/>
  <c r="V2332" i="7"/>
  <c r="V2331" i="7"/>
  <c r="V2330" i="7"/>
  <c r="V2329" i="7"/>
  <c r="V2328" i="7"/>
  <c r="V2327" i="7"/>
  <c r="V2326" i="7"/>
  <c r="V2325" i="7"/>
  <c r="V2324" i="7"/>
  <c r="V2323" i="7"/>
  <c r="V2322" i="7"/>
  <c r="V2321" i="7"/>
  <c r="V2320" i="7"/>
  <c r="V2319" i="7"/>
  <c r="V2318" i="7"/>
  <c r="V2317" i="7"/>
  <c r="V2316" i="7"/>
  <c r="V2315" i="7"/>
  <c r="V2314" i="7"/>
  <c r="V2313" i="7"/>
  <c r="V2312" i="7"/>
  <c r="V2311" i="7"/>
  <c r="V2310" i="7"/>
  <c r="V2309" i="7"/>
  <c r="V2308" i="7"/>
  <c r="V2307" i="7"/>
  <c r="V2306" i="7"/>
  <c r="V2305" i="7"/>
  <c r="V2304" i="7"/>
  <c r="V2303" i="7"/>
  <c r="V2302" i="7"/>
  <c r="V2301" i="7"/>
  <c r="V2300" i="7"/>
  <c r="V2299" i="7"/>
  <c r="V2298" i="7"/>
  <c r="V2297" i="7"/>
  <c r="V2296" i="7"/>
  <c r="V2295" i="7"/>
  <c r="V2294" i="7"/>
  <c r="V2293" i="7"/>
  <c r="V2292" i="7"/>
  <c r="V2291" i="7"/>
  <c r="V2290" i="7"/>
  <c r="V2289" i="7"/>
  <c r="V2288" i="7"/>
  <c r="V2287" i="7"/>
  <c r="V2286" i="7"/>
  <c r="V2285" i="7"/>
  <c r="V2284" i="7"/>
  <c r="V2283" i="7"/>
  <c r="V2282" i="7"/>
  <c r="V2281" i="7"/>
  <c r="V2280" i="7"/>
  <c r="V2279" i="7"/>
  <c r="V2278" i="7"/>
  <c r="V2277" i="7"/>
  <c r="V2276" i="7"/>
  <c r="V2275" i="7"/>
  <c r="V2274" i="7"/>
  <c r="V2273" i="7"/>
  <c r="V2272" i="7"/>
  <c r="V2271" i="7"/>
  <c r="V2270" i="7"/>
  <c r="V2269" i="7"/>
  <c r="V2268" i="7"/>
  <c r="V2267" i="7"/>
  <c r="V2266" i="7"/>
  <c r="V2265" i="7"/>
  <c r="V2264" i="7"/>
  <c r="V2263" i="7"/>
  <c r="V2262" i="7"/>
  <c r="V2261" i="7"/>
  <c r="V2260" i="7"/>
  <c r="V2259" i="7"/>
  <c r="V2258" i="7"/>
  <c r="V2257" i="7"/>
  <c r="V2256" i="7"/>
  <c r="V2255" i="7"/>
  <c r="V2254" i="7"/>
  <c r="V2253" i="7"/>
  <c r="V2252" i="7"/>
  <c r="V2251" i="7"/>
  <c r="V2250" i="7"/>
  <c r="V2249" i="7"/>
  <c r="V2248" i="7"/>
  <c r="V2247" i="7"/>
  <c r="V2246" i="7"/>
  <c r="V2245" i="7"/>
  <c r="V2244" i="7"/>
  <c r="V2243" i="7"/>
  <c r="V2242" i="7"/>
  <c r="V2241" i="7"/>
  <c r="V2240" i="7"/>
  <c r="V2239" i="7"/>
  <c r="V2238" i="7"/>
  <c r="V2237" i="7"/>
  <c r="V2236" i="7"/>
  <c r="V2235" i="7"/>
  <c r="V2234" i="7"/>
  <c r="V2233" i="7"/>
  <c r="V2232" i="7"/>
  <c r="V2231" i="7"/>
  <c r="V2230" i="7"/>
  <c r="V2229" i="7"/>
  <c r="V2228" i="7"/>
  <c r="V2227" i="7"/>
  <c r="V2226" i="7"/>
  <c r="V2225" i="7"/>
  <c r="V2224" i="7"/>
  <c r="V2223" i="7"/>
  <c r="V2222" i="7"/>
  <c r="V2221" i="7"/>
  <c r="V2220" i="7"/>
  <c r="V2219" i="7"/>
  <c r="V2218" i="7"/>
  <c r="V2217" i="7"/>
  <c r="V2216" i="7"/>
  <c r="V2215" i="7"/>
  <c r="V2214" i="7"/>
  <c r="V2213" i="7"/>
  <c r="V2212" i="7"/>
  <c r="V2211" i="7"/>
  <c r="V2210" i="7"/>
  <c r="V2209" i="7"/>
  <c r="V2208" i="7"/>
  <c r="V2207" i="7"/>
  <c r="V2206" i="7"/>
  <c r="V2205" i="7"/>
  <c r="V2204" i="7"/>
  <c r="V2203" i="7"/>
  <c r="V2202" i="7"/>
  <c r="V2201" i="7"/>
  <c r="V2200" i="7"/>
  <c r="V2199" i="7"/>
  <c r="V2198" i="7"/>
  <c r="V2197" i="7"/>
  <c r="V2196" i="7"/>
  <c r="V2195" i="7"/>
  <c r="V2194" i="7"/>
  <c r="V2193" i="7"/>
  <c r="V2192" i="7"/>
  <c r="V2191" i="7"/>
  <c r="V2190" i="7"/>
  <c r="V2189" i="7"/>
  <c r="V2188" i="7"/>
  <c r="V2187" i="7"/>
  <c r="V2186" i="7"/>
  <c r="V2185" i="7"/>
  <c r="V2184" i="7"/>
  <c r="V2183" i="7"/>
  <c r="V2182" i="7"/>
  <c r="V2181" i="7"/>
  <c r="V2180" i="7"/>
  <c r="V2179" i="7"/>
  <c r="V2178" i="7"/>
  <c r="V2177" i="7"/>
  <c r="V2176" i="7"/>
  <c r="V2175" i="7"/>
  <c r="V2174" i="7"/>
  <c r="V2173" i="7"/>
  <c r="V2172" i="7"/>
  <c r="V2171" i="7"/>
  <c r="V2170" i="7"/>
  <c r="V2169" i="7"/>
  <c r="V2168" i="7"/>
  <c r="V2167" i="7"/>
  <c r="V2166" i="7"/>
  <c r="V2165" i="7"/>
  <c r="V2164" i="7"/>
  <c r="V2163" i="7"/>
  <c r="V2162" i="7"/>
  <c r="V2161" i="7"/>
  <c r="V2160" i="7"/>
  <c r="V2159" i="7"/>
  <c r="V2158" i="7"/>
  <c r="V2157" i="7"/>
  <c r="V2156" i="7"/>
  <c r="V2155" i="7"/>
  <c r="V2154" i="7"/>
  <c r="V2153" i="7"/>
  <c r="V2152" i="7"/>
  <c r="V2151" i="7"/>
  <c r="V2150" i="7"/>
  <c r="V2149" i="7"/>
  <c r="V2148" i="7"/>
  <c r="V2147" i="7"/>
  <c r="V2146" i="7"/>
  <c r="V2145" i="7"/>
  <c r="V2144" i="7"/>
  <c r="V2143" i="7"/>
  <c r="V2142" i="7"/>
  <c r="V2141" i="7"/>
  <c r="V2140" i="7"/>
  <c r="V2139" i="7"/>
  <c r="V2138" i="7"/>
  <c r="V2137" i="7"/>
  <c r="V2136" i="7"/>
  <c r="V2135" i="7"/>
  <c r="V2134" i="7"/>
  <c r="V2133" i="7"/>
  <c r="V2132" i="7"/>
  <c r="V2131" i="7"/>
  <c r="V2130" i="7"/>
  <c r="V2129" i="7"/>
  <c r="V2128" i="7"/>
  <c r="V2127" i="7"/>
  <c r="V2126" i="7"/>
  <c r="V2125" i="7"/>
  <c r="V2124" i="7"/>
  <c r="V2123" i="7"/>
  <c r="V2122" i="7"/>
  <c r="V2121" i="7"/>
  <c r="V2120" i="7"/>
  <c r="V2119" i="7"/>
  <c r="V2118" i="7"/>
  <c r="V2117" i="7"/>
  <c r="V2116" i="7"/>
  <c r="V2115" i="7"/>
  <c r="V2114" i="7"/>
  <c r="V2113" i="7"/>
  <c r="V2112" i="7"/>
  <c r="V2111" i="7"/>
  <c r="V2110" i="7"/>
  <c r="V2109" i="7"/>
  <c r="V2108" i="7"/>
  <c r="V2107" i="7"/>
  <c r="V2106" i="7"/>
  <c r="V2105" i="7"/>
  <c r="V2104" i="7"/>
  <c r="V2103" i="7"/>
  <c r="V2102" i="7"/>
  <c r="V2101" i="7"/>
  <c r="V2100" i="7"/>
  <c r="V2099" i="7"/>
  <c r="V2098" i="7"/>
  <c r="V2097" i="7"/>
  <c r="V2096" i="7"/>
  <c r="V2095" i="7"/>
  <c r="V2094" i="7"/>
  <c r="V2093" i="7"/>
  <c r="V2092" i="7"/>
  <c r="V2091" i="7"/>
  <c r="V2090" i="7"/>
  <c r="V2089" i="7"/>
  <c r="V2088" i="7"/>
  <c r="V2087" i="7"/>
  <c r="V2086" i="7"/>
  <c r="V2085" i="7"/>
  <c r="V2084" i="7"/>
  <c r="V2083" i="7"/>
  <c r="V2082" i="7"/>
  <c r="V2081" i="7"/>
  <c r="V2080" i="7"/>
  <c r="V2079" i="7"/>
  <c r="V2078" i="7"/>
  <c r="V2077" i="7"/>
  <c r="V2076" i="7"/>
  <c r="V2075" i="7"/>
  <c r="V2074" i="7"/>
  <c r="V2073" i="7"/>
  <c r="V2072" i="7"/>
  <c r="V2071" i="7"/>
  <c r="V2070" i="7"/>
  <c r="V2069" i="7"/>
  <c r="V2068" i="7"/>
  <c r="V2067" i="7"/>
  <c r="V2066" i="7"/>
  <c r="V2065" i="7"/>
  <c r="V2064" i="7"/>
  <c r="V2063" i="7"/>
  <c r="V2062" i="7"/>
  <c r="V2061" i="7"/>
  <c r="V2060" i="7"/>
  <c r="V2059" i="7"/>
  <c r="V2058" i="7"/>
  <c r="V2057" i="7"/>
  <c r="V2056" i="7"/>
  <c r="V2055" i="7"/>
  <c r="V2054" i="7"/>
  <c r="V2053" i="7"/>
  <c r="V2052" i="7"/>
  <c r="V2051" i="7"/>
  <c r="V2050" i="7"/>
  <c r="V2049" i="7"/>
  <c r="V2048" i="7"/>
  <c r="V2047" i="7"/>
  <c r="V2046" i="7"/>
  <c r="V2045" i="7"/>
  <c r="V2044" i="7"/>
  <c r="V2043" i="7"/>
  <c r="V2042" i="7"/>
  <c r="V2041" i="7"/>
  <c r="V2040" i="7"/>
  <c r="V2039" i="7"/>
  <c r="V2038" i="7"/>
  <c r="V2037" i="7"/>
  <c r="V2036" i="7"/>
  <c r="V2035" i="7"/>
  <c r="V2034" i="7"/>
  <c r="V2033" i="7"/>
  <c r="V2032" i="7"/>
  <c r="V2031" i="7"/>
  <c r="V2030" i="7"/>
  <c r="V2029" i="7"/>
  <c r="V2028" i="7"/>
  <c r="V2027" i="7"/>
  <c r="V2026" i="7"/>
  <c r="V2025" i="7"/>
  <c r="V2024" i="7"/>
  <c r="V2023" i="7"/>
  <c r="V2022" i="7"/>
  <c r="V2021" i="7"/>
  <c r="V2020" i="7"/>
  <c r="V2019" i="7"/>
  <c r="V2018" i="7"/>
  <c r="V2017" i="7"/>
  <c r="V2016" i="7"/>
  <c r="V2015" i="7"/>
  <c r="V2014" i="7"/>
  <c r="V2013" i="7"/>
  <c r="V2012" i="7"/>
  <c r="V2011" i="7"/>
  <c r="V2010" i="7"/>
  <c r="V2009" i="7"/>
  <c r="V2008" i="7"/>
  <c r="V2007" i="7"/>
  <c r="V2006" i="7"/>
  <c r="V2005" i="7"/>
  <c r="V2004" i="7"/>
  <c r="V2003" i="7"/>
  <c r="V2002" i="7"/>
  <c r="V2001" i="7"/>
  <c r="V2000" i="7"/>
  <c r="V1999" i="7"/>
  <c r="V1998" i="7"/>
  <c r="V1997" i="7"/>
  <c r="V1996" i="7"/>
  <c r="V1995" i="7"/>
  <c r="V1994" i="7"/>
  <c r="V1993" i="7"/>
  <c r="V1992" i="7"/>
  <c r="V1991" i="7"/>
  <c r="V1990" i="7"/>
  <c r="V1989" i="7"/>
  <c r="V1988" i="7"/>
  <c r="V1987" i="7"/>
  <c r="V1986" i="7"/>
  <c r="V1985" i="7"/>
  <c r="V1984" i="7"/>
  <c r="V1983" i="7"/>
  <c r="V1982" i="7"/>
  <c r="V1981" i="7"/>
  <c r="V1980" i="7"/>
  <c r="V1979" i="7"/>
  <c r="V1978" i="7"/>
  <c r="V1977" i="7"/>
  <c r="V1976" i="7"/>
  <c r="V1975" i="7"/>
  <c r="V1974" i="7"/>
  <c r="V1973" i="7"/>
  <c r="V1972" i="7"/>
  <c r="V1971" i="7"/>
  <c r="V1970" i="7"/>
  <c r="V1969" i="7"/>
  <c r="V1968" i="7"/>
  <c r="V1967" i="7"/>
  <c r="V1966" i="7"/>
  <c r="V1965" i="7"/>
  <c r="V1964" i="7"/>
  <c r="V1963" i="7"/>
  <c r="V1962" i="7"/>
  <c r="V1961" i="7"/>
  <c r="V1960" i="7"/>
  <c r="V1959" i="7"/>
  <c r="V1958" i="7"/>
  <c r="V1957" i="7"/>
  <c r="V1956" i="7"/>
  <c r="V1955" i="7"/>
  <c r="V1954" i="7"/>
  <c r="V1953" i="7"/>
  <c r="V1952" i="7"/>
  <c r="V1951" i="7"/>
  <c r="V1950" i="7"/>
  <c r="V1949" i="7"/>
  <c r="V1948" i="7"/>
  <c r="V1947" i="7"/>
  <c r="V1946" i="7"/>
  <c r="V1945" i="7"/>
  <c r="V1944" i="7"/>
  <c r="V1943" i="7"/>
  <c r="V1942" i="7"/>
  <c r="V1941" i="7"/>
  <c r="V1940" i="7"/>
  <c r="V1939" i="7"/>
  <c r="V1938" i="7"/>
  <c r="V1937" i="7"/>
  <c r="V1936" i="7"/>
  <c r="V1935" i="7"/>
  <c r="V1934" i="7"/>
  <c r="V1933" i="7"/>
  <c r="V1932" i="7"/>
  <c r="V1931" i="7"/>
  <c r="V1930" i="7"/>
  <c r="V1929" i="7"/>
  <c r="V1928" i="7"/>
  <c r="V1927" i="7"/>
  <c r="V1926" i="7"/>
  <c r="V1925" i="7"/>
  <c r="V1924" i="7"/>
  <c r="V1923" i="7"/>
  <c r="V1922" i="7"/>
  <c r="V1921" i="7"/>
  <c r="V1920" i="7"/>
  <c r="V1919" i="7"/>
  <c r="V1918" i="7"/>
  <c r="V1917" i="7"/>
  <c r="V1916" i="7"/>
  <c r="V1915" i="7"/>
  <c r="V1914" i="7"/>
  <c r="V1913" i="7"/>
  <c r="V1912" i="7"/>
  <c r="V1911" i="7"/>
  <c r="V1910" i="7"/>
  <c r="V1909" i="7"/>
  <c r="V1908" i="7"/>
  <c r="V1907" i="7"/>
  <c r="V1906" i="7"/>
  <c r="V1905" i="7"/>
  <c r="V1904" i="7"/>
  <c r="V1903" i="7"/>
  <c r="V1902" i="7"/>
  <c r="V1901" i="7"/>
  <c r="V1900" i="7"/>
  <c r="V1899" i="7"/>
  <c r="V1898" i="7"/>
  <c r="V1897" i="7"/>
  <c r="V1896" i="7"/>
  <c r="V1895" i="7"/>
  <c r="V1894" i="7"/>
  <c r="V1893" i="7"/>
  <c r="V1892" i="7"/>
  <c r="V1891" i="7"/>
  <c r="V1890" i="7"/>
  <c r="V1889" i="7"/>
  <c r="V1888" i="7"/>
  <c r="V1887" i="7"/>
  <c r="V1886" i="7"/>
  <c r="V1885" i="7"/>
  <c r="V1884" i="7"/>
  <c r="V1883" i="7"/>
  <c r="V1882" i="7"/>
  <c r="V1881" i="7"/>
  <c r="V1880" i="7"/>
  <c r="V1879" i="7"/>
  <c r="V1878" i="7"/>
  <c r="V1877" i="7"/>
  <c r="V1876" i="7"/>
  <c r="V1875" i="7"/>
  <c r="V1874" i="7"/>
  <c r="V1873" i="7"/>
  <c r="V1872" i="7"/>
  <c r="V1871" i="7"/>
  <c r="V1870" i="7"/>
  <c r="V1869" i="7"/>
  <c r="V1868" i="7"/>
  <c r="V1867" i="7"/>
  <c r="V1866" i="7"/>
  <c r="V1865" i="7"/>
  <c r="V1864" i="7"/>
  <c r="V1863" i="7"/>
  <c r="V1862" i="7"/>
  <c r="V1861" i="7"/>
  <c r="V1860" i="7"/>
  <c r="V1859" i="7"/>
  <c r="V1858" i="7"/>
  <c r="V1857" i="7"/>
  <c r="V1856" i="7"/>
  <c r="V1855" i="7"/>
  <c r="V1854" i="7"/>
  <c r="V1853" i="7"/>
  <c r="V1852" i="7"/>
  <c r="V1851" i="7"/>
  <c r="V1850" i="7"/>
  <c r="V1849" i="7"/>
  <c r="V1848" i="7"/>
  <c r="V1847" i="7"/>
  <c r="V1846" i="7"/>
  <c r="V1845" i="7"/>
  <c r="V1844" i="7"/>
  <c r="V1843" i="7"/>
  <c r="V1842" i="7"/>
  <c r="V1841" i="7"/>
  <c r="V1840" i="7"/>
  <c r="V1839" i="7"/>
  <c r="V1838" i="7"/>
  <c r="V1837" i="7"/>
  <c r="V1836" i="7"/>
  <c r="V1835" i="7"/>
  <c r="V1834" i="7"/>
  <c r="V1833" i="7"/>
  <c r="V1832" i="7"/>
  <c r="V1831" i="7"/>
  <c r="V1830" i="7"/>
  <c r="V1829" i="7"/>
  <c r="V1828" i="7"/>
  <c r="V1827" i="7"/>
  <c r="V1826" i="7"/>
  <c r="V1825" i="7"/>
  <c r="V1824" i="7"/>
  <c r="V1823" i="7"/>
  <c r="V1822" i="7"/>
  <c r="V1821" i="7"/>
  <c r="V1820" i="7"/>
  <c r="V1819" i="7"/>
  <c r="V1818" i="7"/>
  <c r="V1817" i="7"/>
  <c r="V1816" i="7"/>
  <c r="V1815" i="7"/>
  <c r="V1814" i="7"/>
  <c r="V1813" i="7"/>
  <c r="V1812" i="7"/>
  <c r="V1811" i="7"/>
  <c r="V1810" i="7"/>
  <c r="V1809" i="7"/>
  <c r="V1808" i="7"/>
  <c r="V1807" i="7"/>
  <c r="V1806" i="7"/>
  <c r="V1805" i="7"/>
  <c r="V1804" i="7"/>
  <c r="V1803" i="7"/>
  <c r="V1802" i="7"/>
  <c r="V1801" i="7"/>
  <c r="V1800" i="7"/>
  <c r="V1799" i="7"/>
  <c r="V1798" i="7"/>
  <c r="V1797" i="7"/>
  <c r="V1796" i="7"/>
  <c r="V1795" i="7"/>
  <c r="V1794" i="7"/>
  <c r="V1793" i="7"/>
  <c r="V1792" i="7"/>
  <c r="V1791" i="7"/>
  <c r="V1790" i="7"/>
  <c r="V1789" i="7"/>
  <c r="V1788" i="7"/>
  <c r="V1787" i="7"/>
  <c r="V1786" i="7"/>
  <c r="V1785" i="7"/>
  <c r="V1784" i="7"/>
  <c r="V1783" i="7"/>
  <c r="V1782" i="7"/>
  <c r="V1781" i="7"/>
  <c r="V1780" i="7"/>
  <c r="V1779" i="7"/>
  <c r="V1778" i="7"/>
  <c r="V1777" i="7"/>
  <c r="V1776" i="7"/>
  <c r="V1775" i="7"/>
  <c r="V1774" i="7"/>
  <c r="V1773" i="7"/>
  <c r="V1772" i="7"/>
  <c r="V1771" i="7"/>
  <c r="V1770" i="7"/>
  <c r="V1769" i="7"/>
  <c r="V1768" i="7"/>
  <c r="V1767" i="7"/>
  <c r="V1766" i="7"/>
  <c r="V1765" i="7"/>
  <c r="V1764" i="7"/>
  <c r="V1763" i="7"/>
  <c r="V1762" i="7"/>
  <c r="V1761" i="7"/>
  <c r="V1760" i="7"/>
  <c r="V1759" i="7"/>
  <c r="V1758" i="7"/>
  <c r="V1757" i="7"/>
  <c r="V1756" i="7"/>
  <c r="V1755" i="7"/>
  <c r="V1754" i="7"/>
  <c r="V1753" i="7"/>
  <c r="V1752" i="7"/>
  <c r="V1751" i="7"/>
  <c r="V1750" i="7"/>
  <c r="V1749" i="7"/>
  <c r="V1748" i="7"/>
  <c r="V1747" i="7"/>
  <c r="V1746" i="7"/>
  <c r="V1745" i="7"/>
  <c r="V1744" i="7"/>
  <c r="V1743" i="7"/>
  <c r="V1742" i="7"/>
  <c r="V1741" i="7"/>
  <c r="V1740" i="7"/>
  <c r="V1739" i="7"/>
  <c r="V1738" i="7"/>
  <c r="V1737" i="7"/>
  <c r="V1736" i="7"/>
  <c r="V1735" i="7"/>
  <c r="V1734" i="7"/>
  <c r="V1733" i="7"/>
  <c r="V1732" i="7"/>
  <c r="V1731" i="7"/>
  <c r="V1730" i="7"/>
  <c r="V1729" i="7"/>
  <c r="V1728" i="7"/>
  <c r="V1727" i="7"/>
  <c r="V1726" i="7"/>
  <c r="V1725" i="7"/>
  <c r="V1724" i="7"/>
  <c r="V1723" i="7"/>
  <c r="V1722" i="7"/>
  <c r="V1721" i="7"/>
  <c r="V1720" i="7"/>
  <c r="V1719" i="7"/>
  <c r="V1718" i="7"/>
  <c r="V1717" i="7"/>
  <c r="V1716" i="7"/>
  <c r="V1715" i="7"/>
  <c r="V1714" i="7"/>
  <c r="V1713" i="7"/>
  <c r="V1712" i="7"/>
  <c r="V1711" i="7"/>
  <c r="V1710" i="7"/>
  <c r="V1709" i="7"/>
  <c r="V1708" i="7"/>
  <c r="V1707" i="7"/>
  <c r="V1706" i="7"/>
  <c r="V1705" i="7"/>
  <c r="V1704" i="7"/>
  <c r="V1703" i="7"/>
  <c r="V1702" i="7"/>
  <c r="V1701" i="7"/>
  <c r="V1700" i="7"/>
  <c r="V1699" i="7"/>
  <c r="V1698" i="7"/>
  <c r="V1697" i="7"/>
  <c r="V1696" i="7"/>
  <c r="V1695" i="7"/>
  <c r="V1694" i="7"/>
  <c r="V1693" i="7"/>
  <c r="V1692" i="7"/>
  <c r="V1691" i="7"/>
  <c r="V1690" i="7"/>
  <c r="V1689" i="7"/>
  <c r="V1688" i="7"/>
  <c r="V1687" i="7"/>
  <c r="V1686" i="7"/>
  <c r="V1685" i="7"/>
  <c r="V1684" i="7"/>
  <c r="V1683" i="7"/>
  <c r="V1682" i="7"/>
  <c r="V1681" i="7"/>
  <c r="V1680" i="7"/>
  <c r="V1679" i="7"/>
  <c r="V1678" i="7"/>
  <c r="V1677" i="7"/>
  <c r="V1676" i="7"/>
  <c r="V1675" i="7"/>
  <c r="V1674" i="7"/>
  <c r="V1673" i="7"/>
  <c r="V1672" i="7"/>
  <c r="V1671" i="7"/>
  <c r="V1670" i="7"/>
  <c r="V1669" i="7"/>
  <c r="V1668" i="7"/>
  <c r="V1667" i="7"/>
  <c r="V1666" i="7"/>
  <c r="V1665" i="7"/>
  <c r="V1664" i="7"/>
  <c r="V1663" i="7"/>
  <c r="V1662" i="7"/>
  <c r="V1661" i="7"/>
  <c r="V1660" i="7"/>
  <c r="V1659" i="7"/>
  <c r="V1658" i="7"/>
  <c r="V1657" i="7"/>
  <c r="V1656" i="7"/>
  <c r="V1655" i="7"/>
  <c r="V1654" i="7"/>
  <c r="V1653" i="7"/>
  <c r="V1652" i="7"/>
  <c r="V1651" i="7"/>
  <c r="V1650" i="7"/>
  <c r="V1649" i="7"/>
  <c r="V1648" i="7"/>
  <c r="V1647" i="7"/>
  <c r="V1646" i="7"/>
  <c r="V1645" i="7"/>
  <c r="V1644" i="7"/>
  <c r="V1643" i="7"/>
  <c r="V1642" i="7"/>
  <c r="V1641" i="7"/>
  <c r="V1640" i="7"/>
  <c r="V1639" i="7"/>
  <c r="V1638" i="7"/>
  <c r="V1637" i="7"/>
  <c r="V1636" i="7"/>
  <c r="V1635" i="7"/>
  <c r="V1634" i="7"/>
  <c r="V1633" i="7"/>
  <c r="V1632" i="7"/>
  <c r="V1631" i="7"/>
  <c r="V1630" i="7"/>
  <c r="V1629" i="7"/>
  <c r="V1628" i="7"/>
  <c r="V1627" i="7"/>
  <c r="V1626" i="7"/>
  <c r="V1625" i="7"/>
  <c r="V1624" i="7"/>
  <c r="V1623" i="7"/>
  <c r="V1622" i="7"/>
  <c r="V1621" i="7"/>
  <c r="V1620" i="7"/>
  <c r="V1619" i="7"/>
  <c r="V1618" i="7"/>
  <c r="V1617" i="7"/>
  <c r="V1616" i="7"/>
  <c r="V1615" i="7"/>
  <c r="V1614" i="7"/>
  <c r="V1613" i="7"/>
  <c r="V1612" i="7"/>
  <c r="V1611" i="7"/>
  <c r="V1610" i="7"/>
  <c r="V1609" i="7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68" i="7"/>
  <c r="V1467" i="7"/>
  <c r="V1466" i="7"/>
  <c r="V1465" i="7"/>
  <c r="V1464" i="7"/>
  <c r="V1463" i="7"/>
  <c r="V1462" i="7"/>
  <c r="V1461" i="7"/>
  <c r="V1460" i="7"/>
  <c r="V1459" i="7"/>
  <c r="V1458" i="7"/>
  <c r="V1457" i="7"/>
  <c r="V1456" i="7"/>
  <c r="V1455" i="7"/>
  <c r="V1454" i="7"/>
  <c r="V1453" i="7"/>
  <c r="V1452" i="7"/>
  <c r="V1451" i="7"/>
  <c r="V1450" i="7"/>
  <c r="V1449" i="7"/>
  <c r="V1448" i="7"/>
  <c r="V1447" i="7"/>
  <c r="V1446" i="7"/>
  <c r="V1445" i="7"/>
  <c r="V1444" i="7"/>
  <c r="V1443" i="7"/>
  <c r="V1442" i="7"/>
  <c r="V1441" i="7"/>
  <c r="V1440" i="7"/>
  <c r="V1439" i="7"/>
  <c r="V1438" i="7"/>
  <c r="V1437" i="7"/>
  <c r="V1436" i="7"/>
  <c r="V1435" i="7"/>
  <c r="V1434" i="7"/>
  <c r="V1433" i="7"/>
  <c r="V1432" i="7"/>
  <c r="V1431" i="7"/>
  <c r="V1430" i="7"/>
  <c r="V1429" i="7"/>
  <c r="V1428" i="7"/>
  <c r="V1427" i="7"/>
  <c r="V1426" i="7"/>
  <c r="V1425" i="7"/>
  <c r="V1424" i="7"/>
  <c r="V1423" i="7"/>
  <c r="V1422" i="7"/>
  <c r="V1421" i="7"/>
  <c r="V1420" i="7"/>
  <c r="V1419" i="7"/>
  <c r="V1418" i="7"/>
  <c r="V1417" i="7"/>
  <c r="V1416" i="7"/>
  <c r="V1415" i="7"/>
  <c r="V1414" i="7"/>
  <c r="V1413" i="7"/>
  <c r="V1412" i="7"/>
  <c r="V1411" i="7"/>
  <c r="V1410" i="7"/>
  <c r="V1409" i="7"/>
  <c r="V1408" i="7"/>
  <c r="V1407" i="7"/>
  <c r="V1406" i="7"/>
  <c r="V1405" i="7"/>
  <c r="V1404" i="7"/>
  <c r="V1403" i="7"/>
  <c r="V1402" i="7"/>
  <c r="V1401" i="7"/>
  <c r="V1400" i="7"/>
  <c r="V1399" i="7"/>
  <c r="V1398" i="7"/>
  <c r="V1397" i="7"/>
  <c r="V1396" i="7"/>
  <c r="V1395" i="7"/>
  <c r="V1394" i="7"/>
  <c r="V1393" i="7"/>
  <c r="V1392" i="7"/>
  <c r="V1391" i="7"/>
  <c r="V1390" i="7"/>
  <c r="V1389" i="7"/>
  <c r="V1388" i="7"/>
  <c r="V1387" i="7"/>
  <c r="V1386" i="7"/>
  <c r="V1385" i="7"/>
  <c r="V1384" i="7"/>
  <c r="V1383" i="7"/>
  <c r="V1382" i="7"/>
  <c r="V1381" i="7"/>
  <c r="V1380" i="7"/>
  <c r="V1379" i="7"/>
  <c r="V1378" i="7"/>
  <c r="V1377" i="7"/>
  <c r="V1376" i="7"/>
  <c r="V1375" i="7"/>
  <c r="V1374" i="7"/>
  <c r="V1373" i="7"/>
  <c r="V1372" i="7"/>
  <c r="V1371" i="7"/>
  <c r="V1370" i="7"/>
  <c r="V1369" i="7"/>
  <c r="V1368" i="7"/>
  <c r="V1367" i="7"/>
  <c r="V1366" i="7"/>
  <c r="V1365" i="7"/>
  <c r="V1364" i="7"/>
  <c r="V1363" i="7"/>
  <c r="V1362" i="7"/>
  <c r="V1361" i="7"/>
  <c r="V1360" i="7"/>
  <c r="V1359" i="7"/>
  <c r="V1358" i="7"/>
  <c r="V1357" i="7"/>
  <c r="V1356" i="7"/>
  <c r="V1355" i="7"/>
  <c r="V1354" i="7"/>
  <c r="V1353" i="7"/>
  <c r="V1352" i="7"/>
  <c r="V1351" i="7"/>
  <c r="V1350" i="7"/>
  <c r="V1349" i="7"/>
  <c r="V1348" i="7"/>
  <c r="V1347" i="7"/>
  <c r="V1346" i="7"/>
  <c r="V1345" i="7"/>
  <c r="V1344" i="7"/>
  <c r="V1343" i="7"/>
  <c r="V1342" i="7"/>
  <c r="V1341" i="7"/>
  <c r="V1340" i="7"/>
  <c r="V1339" i="7"/>
  <c r="V1338" i="7"/>
  <c r="V1337" i="7"/>
  <c r="V1336" i="7"/>
  <c r="V1335" i="7"/>
  <c r="V1334" i="7"/>
  <c r="V1333" i="7"/>
  <c r="V1332" i="7"/>
  <c r="V1331" i="7"/>
  <c r="V1330" i="7"/>
  <c r="V1329" i="7"/>
  <c r="V1328" i="7"/>
  <c r="V1327" i="7"/>
  <c r="V1326" i="7"/>
  <c r="V1325" i="7"/>
  <c r="V1324" i="7"/>
  <c r="V1323" i="7"/>
  <c r="V1322" i="7"/>
  <c r="V1321" i="7"/>
  <c r="V1320" i="7"/>
  <c r="V1319" i="7"/>
  <c r="V1318" i="7"/>
  <c r="V1317" i="7"/>
  <c r="V1316" i="7"/>
  <c r="V1315" i="7"/>
  <c r="V1314" i="7"/>
  <c r="V1313" i="7"/>
  <c r="V1312" i="7"/>
  <c r="V1311" i="7"/>
  <c r="V1310" i="7"/>
  <c r="V1309" i="7"/>
  <c r="V1308" i="7"/>
  <c r="V1307" i="7"/>
  <c r="V1306" i="7"/>
  <c r="V1305" i="7"/>
  <c r="V1304" i="7"/>
  <c r="V1303" i="7"/>
  <c r="V1302" i="7"/>
  <c r="V1301" i="7"/>
  <c r="V1300" i="7"/>
  <c r="V1299" i="7"/>
  <c r="V1298" i="7"/>
  <c r="V1297" i="7"/>
  <c r="V1296" i="7"/>
  <c r="V1295" i="7"/>
  <c r="V1294" i="7"/>
  <c r="V1293" i="7"/>
  <c r="V1292" i="7"/>
  <c r="V1291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82" i="7"/>
  <c r="V1181" i="7"/>
  <c r="V1180" i="7"/>
  <c r="V1179" i="7"/>
  <c r="V1178" i="7"/>
  <c r="V1177" i="7"/>
  <c r="V1176" i="7"/>
  <c r="V1175" i="7"/>
  <c r="V1174" i="7"/>
  <c r="V1173" i="7"/>
  <c r="V1172" i="7"/>
  <c r="V1171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7" i="7"/>
  <c r="V1096" i="7"/>
  <c r="V1095" i="7"/>
  <c r="V1094" i="7"/>
  <c r="V1093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9" i="7"/>
  <c r="V1068" i="7"/>
  <c r="V1067" i="7"/>
  <c r="V1066" i="7"/>
  <c r="V1065" i="7"/>
  <c r="V1064" i="7"/>
  <c r="V1063" i="7"/>
  <c r="V1062" i="7"/>
  <c r="V1061" i="7"/>
  <c r="V1060" i="7"/>
  <c r="V1059" i="7"/>
  <c r="V1058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5" i="7"/>
  <c r="V1034" i="7"/>
  <c r="V1033" i="7"/>
  <c r="V1032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93" i="7"/>
  <c r="V992" i="7"/>
  <c r="V991" i="7"/>
  <c r="V990" i="7"/>
  <c r="V989" i="7"/>
  <c r="V988" i="7"/>
  <c r="V987" i="7"/>
  <c r="V986" i="7"/>
  <c r="V985" i="7"/>
  <c r="V984" i="7"/>
  <c r="V983" i="7"/>
  <c r="V982" i="7"/>
  <c r="V981" i="7"/>
  <c r="V980" i="7"/>
  <c r="V979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4" i="7"/>
  <c r="V953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30" i="7"/>
  <c r="V929" i="7"/>
  <c r="V928" i="7"/>
  <c r="V927" i="7"/>
  <c r="V926" i="7"/>
  <c r="V925" i="7"/>
  <c r="V924" i="7"/>
  <c r="V923" i="7"/>
  <c r="V922" i="7"/>
  <c r="V921" i="7"/>
  <c r="V920" i="7"/>
  <c r="V919" i="7"/>
  <c r="V918" i="7"/>
  <c r="V917" i="7"/>
  <c r="V916" i="7"/>
  <c r="V915" i="7"/>
  <c r="V914" i="7"/>
  <c r="V913" i="7"/>
  <c r="V912" i="7"/>
  <c r="V911" i="7"/>
  <c r="V910" i="7"/>
  <c r="V909" i="7"/>
  <c r="V908" i="7"/>
  <c r="V907" i="7"/>
  <c r="V906" i="7"/>
  <c r="V905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9" i="7"/>
  <c r="V888" i="7"/>
  <c r="V887" i="7"/>
  <c r="V886" i="7"/>
  <c r="V885" i="7"/>
  <c r="V884" i="7"/>
  <c r="V883" i="7"/>
  <c r="V882" i="7"/>
  <c r="V881" i="7"/>
  <c r="V880" i="7"/>
  <c r="V879" i="7"/>
  <c r="V878" i="7"/>
  <c r="V877" i="7"/>
  <c r="V876" i="7"/>
  <c r="V875" i="7"/>
  <c r="V874" i="7"/>
  <c r="V873" i="7"/>
  <c r="V872" i="7"/>
  <c r="V871" i="7"/>
  <c r="V870" i="7"/>
  <c r="V869" i="7"/>
  <c r="V868" i="7"/>
  <c r="V867" i="7"/>
  <c r="V866" i="7"/>
  <c r="V865" i="7"/>
  <c r="V864" i="7"/>
  <c r="V863" i="7"/>
  <c r="V862" i="7"/>
  <c r="V861" i="7"/>
  <c r="V860" i="7"/>
  <c r="V859" i="7"/>
  <c r="V858" i="7"/>
  <c r="V857" i="7"/>
  <c r="V856" i="7"/>
  <c r="V855" i="7"/>
  <c r="V854" i="7"/>
  <c r="V853" i="7"/>
  <c r="V852" i="7"/>
  <c r="V851" i="7"/>
  <c r="V850" i="7"/>
  <c r="V849" i="7"/>
  <c r="V848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5" i="7"/>
  <c r="V834" i="7"/>
  <c r="V833" i="7"/>
  <c r="V832" i="7"/>
  <c r="V831" i="7"/>
  <c r="V830" i="7"/>
  <c r="V829" i="7"/>
  <c r="V828" i="7"/>
  <c r="V827" i="7"/>
  <c r="V826" i="7"/>
  <c r="V825" i="7"/>
  <c r="V824" i="7"/>
  <c r="V823" i="7"/>
  <c r="V822" i="7"/>
  <c r="V821" i="7"/>
  <c r="V820" i="7"/>
  <c r="V819" i="7"/>
  <c r="V818" i="7"/>
  <c r="V817" i="7"/>
  <c r="V816" i="7"/>
  <c r="V815" i="7"/>
  <c r="V814" i="7"/>
  <c r="V813" i="7"/>
  <c r="V812" i="7"/>
  <c r="V811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7" i="7"/>
  <c r="V796" i="7"/>
  <c r="V795" i="7"/>
  <c r="V794" i="7"/>
  <c r="V793" i="7"/>
  <c r="V792" i="7"/>
  <c r="V791" i="7"/>
  <c r="V790" i="7"/>
  <c r="V789" i="7"/>
  <c r="V788" i="7"/>
  <c r="V787" i="7"/>
  <c r="V786" i="7"/>
  <c r="V785" i="7"/>
  <c r="V784" i="7"/>
  <c r="V783" i="7"/>
  <c r="V782" i="7"/>
  <c r="V781" i="7"/>
  <c r="V780" i="7"/>
  <c r="V779" i="7"/>
  <c r="V778" i="7"/>
  <c r="V777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60" i="7"/>
  <c r="V759" i="7"/>
  <c r="V758" i="7"/>
  <c r="V757" i="7"/>
  <c r="V756" i="7"/>
  <c r="V755" i="7"/>
  <c r="V754" i="7"/>
  <c r="V753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40" i="7"/>
  <c r="V739" i="7"/>
  <c r="V738" i="7"/>
  <c r="V737" i="7"/>
  <c r="V736" i="7"/>
  <c r="V735" i="7"/>
  <c r="V734" i="7"/>
  <c r="V733" i="7"/>
  <c r="V732" i="7"/>
  <c r="V731" i="7"/>
  <c r="V730" i="7"/>
  <c r="V729" i="7"/>
  <c r="V728" i="7"/>
  <c r="V727" i="7"/>
  <c r="V726" i="7"/>
  <c r="V725" i="7"/>
  <c r="V724" i="7"/>
  <c r="V723" i="7"/>
  <c r="V722" i="7"/>
  <c r="V721" i="7"/>
  <c r="V720" i="7"/>
  <c r="V719" i="7"/>
  <c r="V718" i="7"/>
  <c r="V717" i="7"/>
  <c r="V716" i="7"/>
  <c r="V715" i="7"/>
  <c r="V714" i="7"/>
  <c r="V713" i="7"/>
  <c r="V712" i="7"/>
  <c r="V711" i="7"/>
  <c r="V710" i="7"/>
  <c r="V709" i="7"/>
  <c r="V708" i="7"/>
  <c r="V707" i="7"/>
  <c r="V706" i="7"/>
  <c r="V705" i="7"/>
  <c r="V704" i="7"/>
  <c r="V703" i="7"/>
  <c r="V702" i="7"/>
  <c r="V701" i="7"/>
  <c r="V700" i="7"/>
  <c r="V699" i="7"/>
  <c r="V698" i="7"/>
  <c r="V697" i="7"/>
  <c r="V696" i="7"/>
  <c r="V695" i="7"/>
  <c r="V694" i="7"/>
  <c r="V693" i="7"/>
  <c r="V692" i="7"/>
  <c r="V691" i="7"/>
  <c r="V690" i="7"/>
  <c r="V689" i="7"/>
  <c r="V688" i="7"/>
  <c r="V687" i="7"/>
  <c r="V686" i="7"/>
  <c r="V685" i="7"/>
  <c r="V684" i="7"/>
  <c r="V683" i="7"/>
  <c r="V682" i="7"/>
  <c r="V681" i="7"/>
  <c r="V680" i="7"/>
  <c r="V679" i="7"/>
  <c r="V678" i="7"/>
  <c r="V677" i="7"/>
  <c r="V676" i="7"/>
  <c r="V675" i="7"/>
  <c r="V674" i="7"/>
  <c r="V673" i="7"/>
  <c r="V672" i="7"/>
  <c r="V671" i="7"/>
  <c r="V670" i="7"/>
  <c r="V669" i="7"/>
  <c r="V668" i="7"/>
  <c r="V667" i="7"/>
  <c r="V666" i="7"/>
  <c r="V665" i="7"/>
  <c r="V664" i="7"/>
  <c r="V663" i="7"/>
  <c r="V662" i="7"/>
  <c r="V661" i="7"/>
  <c r="V660" i="7"/>
  <c r="V659" i="7"/>
  <c r="V658" i="7"/>
  <c r="V657" i="7"/>
  <c r="V656" i="7"/>
  <c r="V655" i="7"/>
  <c r="V654" i="7"/>
  <c r="V653" i="7"/>
  <c r="V652" i="7"/>
  <c r="V651" i="7"/>
  <c r="V650" i="7"/>
  <c r="V649" i="7"/>
  <c r="V648" i="7"/>
  <c r="V647" i="7"/>
  <c r="V646" i="7"/>
  <c r="V645" i="7"/>
  <c r="V644" i="7"/>
  <c r="V643" i="7"/>
  <c r="V642" i="7"/>
  <c r="V641" i="7"/>
  <c r="V640" i="7"/>
  <c r="V639" i="7"/>
  <c r="V638" i="7"/>
  <c r="V637" i="7"/>
  <c r="V636" i="7"/>
  <c r="V635" i="7"/>
  <c r="V634" i="7"/>
  <c r="V633" i="7"/>
  <c r="V632" i="7"/>
  <c r="V631" i="7"/>
  <c r="V630" i="7"/>
  <c r="V629" i="7"/>
  <c r="V628" i="7"/>
  <c r="V627" i="7"/>
  <c r="V626" i="7"/>
  <c r="V625" i="7"/>
  <c r="V624" i="7"/>
  <c r="V623" i="7"/>
  <c r="V622" i="7"/>
  <c r="V621" i="7"/>
  <c r="V620" i="7"/>
  <c r="V619" i="7"/>
  <c r="V618" i="7"/>
  <c r="V617" i="7"/>
  <c r="V616" i="7"/>
  <c r="V615" i="7"/>
  <c r="V614" i="7"/>
  <c r="V613" i="7"/>
  <c r="V612" i="7"/>
  <c r="V611" i="7"/>
  <c r="V610" i="7"/>
  <c r="V609" i="7"/>
  <c r="V608" i="7"/>
  <c r="V607" i="7"/>
  <c r="V606" i="7"/>
  <c r="V605" i="7"/>
  <c r="V604" i="7"/>
  <c r="V603" i="7"/>
  <c r="V602" i="7"/>
  <c r="V601" i="7"/>
  <c r="V600" i="7"/>
  <c r="V599" i="7"/>
  <c r="V598" i="7"/>
  <c r="V597" i="7"/>
  <c r="V596" i="7"/>
  <c r="V595" i="7"/>
  <c r="V594" i="7"/>
  <c r="V593" i="7"/>
  <c r="V592" i="7"/>
  <c r="V591" i="7"/>
  <c r="V590" i="7"/>
  <c r="V589" i="7"/>
  <c r="V588" i="7"/>
  <c r="V587" i="7"/>
  <c r="V586" i="7"/>
  <c r="V585" i="7"/>
  <c r="V584" i="7"/>
  <c r="V583" i="7"/>
  <c r="V582" i="7"/>
  <c r="V581" i="7"/>
  <c r="V580" i="7"/>
  <c r="V579" i="7"/>
  <c r="V578" i="7"/>
  <c r="V577" i="7"/>
  <c r="V576" i="7"/>
  <c r="V575" i="7"/>
  <c r="V574" i="7"/>
  <c r="V573" i="7"/>
  <c r="V572" i="7"/>
  <c r="V571" i="7"/>
  <c r="V570" i="7"/>
  <c r="V569" i="7"/>
  <c r="V568" i="7"/>
  <c r="V567" i="7"/>
  <c r="V566" i="7"/>
  <c r="V565" i="7"/>
  <c r="V564" i="7"/>
  <c r="V563" i="7"/>
  <c r="V562" i="7"/>
  <c r="V561" i="7"/>
  <c r="V560" i="7"/>
  <c r="V559" i="7"/>
  <c r="V558" i="7"/>
  <c r="V557" i="7"/>
  <c r="V556" i="7"/>
  <c r="V555" i="7"/>
  <c r="V554" i="7"/>
  <c r="V553" i="7"/>
  <c r="V552" i="7"/>
  <c r="V551" i="7"/>
  <c r="V550" i="7"/>
  <c r="V549" i="7"/>
  <c r="V548" i="7"/>
  <c r="V547" i="7"/>
  <c r="V546" i="7"/>
  <c r="V545" i="7"/>
  <c r="V544" i="7"/>
  <c r="V543" i="7"/>
  <c r="V542" i="7"/>
  <c r="V541" i="7"/>
  <c r="V540" i="7"/>
  <c r="V539" i="7"/>
  <c r="V538" i="7"/>
  <c r="V537" i="7"/>
  <c r="V536" i="7"/>
  <c r="V535" i="7"/>
  <c r="V534" i="7"/>
  <c r="V533" i="7"/>
  <c r="V532" i="7"/>
  <c r="V531" i="7"/>
  <c r="V530" i="7"/>
  <c r="V529" i="7"/>
  <c r="V528" i="7"/>
  <c r="V527" i="7"/>
  <c r="V526" i="7"/>
  <c r="V525" i="7"/>
  <c r="V524" i="7"/>
  <c r="V523" i="7"/>
  <c r="V522" i="7"/>
  <c r="V521" i="7"/>
  <c r="V520" i="7"/>
  <c r="V519" i="7"/>
  <c r="V518" i="7"/>
  <c r="V517" i="7"/>
  <c r="V516" i="7"/>
  <c r="V515" i="7"/>
  <c r="V514" i="7"/>
  <c r="V513" i="7"/>
  <c r="V512" i="7"/>
  <c r="V511" i="7"/>
  <c r="V510" i="7"/>
  <c r="V509" i="7"/>
  <c r="V508" i="7"/>
  <c r="V507" i="7"/>
  <c r="V506" i="7"/>
  <c r="V505" i="7"/>
  <c r="V504" i="7"/>
  <c r="V503" i="7"/>
  <c r="V502" i="7"/>
  <c r="V501" i="7"/>
  <c r="V500" i="7"/>
  <c r="V499" i="7"/>
  <c r="V498" i="7"/>
  <c r="V497" i="7"/>
  <c r="V496" i="7"/>
  <c r="V495" i="7"/>
  <c r="V494" i="7"/>
  <c r="V493" i="7"/>
  <c r="V492" i="7"/>
  <c r="V491" i="7"/>
  <c r="V490" i="7"/>
  <c r="V489" i="7"/>
  <c r="V488" i="7"/>
  <c r="V487" i="7"/>
  <c r="V486" i="7"/>
  <c r="V485" i="7"/>
  <c r="V484" i="7"/>
  <c r="V483" i="7"/>
  <c r="V482" i="7"/>
  <c r="V481" i="7"/>
  <c r="V480" i="7"/>
  <c r="V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V442" i="7"/>
  <c r="V441" i="7"/>
  <c r="V440" i="7"/>
  <c r="V439" i="7"/>
  <c r="V438" i="7"/>
  <c r="V437" i="7"/>
  <c r="V436" i="7"/>
  <c r="V435" i="7"/>
  <c r="V434" i="7"/>
  <c r="V433" i="7"/>
  <c r="V432" i="7"/>
  <c r="V431" i="7"/>
  <c r="V430" i="7"/>
  <c r="V429" i="7"/>
  <c r="V428" i="7"/>
  <c r="V427" i="7"/>
  <c r="V426" i="7"/>
  <c r="V425" i="7"/>
  <c r="V424" i="7"/>
  <c r="V423" i="7"/>
  <c r="V422" i="7"/>
  <c r="V421" i="7"/>
  <c r="V420" i="7"/>
  <c r="V419" i="7"/>
  <c r="V418" i="7"/>
  <c r="V417" i="7"/>
  <c r="V416" i="7"/>
  <c r="V415" i="7"/>
  <c r="V414" i="7"/>
  <c r="V413" i="7"/>
  <c r="V412" i="7"/>
  <c r="V411" i="7"/>
  <c r="V410" i="7"/>
  <c r="V409" i="7"/>
  <c r="V408" i="7"/>
  <c r="V407" i="7"/>
  <c r="V406" i="7"/>
  <c r="V405" i="7"/>
  <c r="V404" i="7"/>
  <c r="V403" i="7"/>
  <c r="V402" i="7"/>
  <c r="V401" i="7"/>
  <c r="V400" i="7"/>
  <c r="V399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V385" i="7"/>
  <c r="V384" i="7"/>
  <c r="V383" i="7"/>
  <c r="V382" i="7"/>
  <c r="V381" i="7"/>
  <c r="V380" i="7"/>
  <c r="V379" i="7"/>
  <c r="V378" i="7"/>
  <c r="V377" i="7"/>
  <c r="V376" i="7"/>
  <c r="V375" i="7"/>
  <c r="V374" i="7"/>
  <c r="V373" i="7"/>
  <c r="V372" i="7"/>
  <c r="V371" i="7"/>
  <c r="V370" i="7"/>
  <c r="V369" i="7"/>
  <c r="V368" i="7"/>
  <c r="V367" i="7"/>
  <c r="V366" i="7"/>
  <c r="V365" i="7"/>
  <c r="V364" i="7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W2500" i="7"/>
  <c r="W2499" i="7"/>
  <c r="W2498" i="7"/>
  <c r="W2497" i="7"/>
  <c r="W2496" i="7"/>
  <c r="W2495" i="7"/>
  <c r="W2494" i="7"/>
  <c r="W2493" i="7"/>
  <c r="W2492" i="7"/>
  <c r="W2491" i="7"/>
  <c r="W2490" i="7"/>
  <c r="W2489" i="7"/>
  <c r="W2488" i="7"/>
  <c r="W2487" i="7"/>
  <c r="W2486" i="7"/>
  <c r="W2485" i="7"/>
  <c r="W2484" i="7"/>
  <c r="W2483" i="7"/>
  <c r="W2482" i="7"/>
  <c r="W2481" i="7"/>
  <c r="W2480" i="7"/>
  <c r="W2479" i="7"/>
  <c r="W2478" i="7"/>
  <c r="W2477" i="7"/>
  <c r="W2476" i="7"/>
  <c r="W2475" i="7"/>
  <c r="W2474" i="7"/>
  <c r="W2473" i="7"/>
  <c r="W2472" i="7"/>
  <c r="W2471" i="7"/>
  <c r="W2470" i="7"/>
  <c r="W2469" i="7"/>
  <c r="W2468" i="7"/>
  <c r="W2467" i="7"/>
  <c r="W2466" i="7"/>
  <c r="W2465" i="7"/>
  <c r="W2464" i="7"/>
  <c r="W2463" i="7"/>
  <c r="W2462" i="7"/>
  <c r="W2461" i="7"/>
  <c r="W2460" i="7"/>
  <c r="W2459" i="7"/>
  <c r="W2458" i="7"/>
  <c r="W2457" i="7"/>
  <c r="W2456" i="7"/>
  <c r="W2455" i="7"/>
  <c r="W2454" i="7"/>
  <c r="W2453" i="7"/>
  <c r="W2452" i="7"/>
  <c r="W2451" i="7"/>
  <c r="W2450" i="7"/>
  <c r="W2449" i="7"/>
  <c r="W2448" i="7"/>
  <c r="W2447" i="7"/>
  <c r="W2446" i="7"/>
  <c r="W2445" i="7"/>
  <c r="W2444" i="7"/>
  <c r="W2443" i="7"/>
  <c r="W2442" i="7"/>
  <c r="W2441" i="7"/>
  <c r="W2440" i="7"/>
  <c r="W2439" i="7"/>
  <c r="W2438" i="7"/>
  <c r="W2437" i="7"/>
  <c r="W2436" i="7"/>
  <c r="W2435" i="7"/>
  <c r="W2434" i="7"/>
  <c r="W2433" i="7"/>
  <c r="W2432" i="7"/>
  <c r="W2431" i="7"/>
  <c r="W2430" i="7"/>
  <c r="W2429" i="7"/>
  <c r="W2428" i="7"/>
  <c r="W2427" i="7"/>
  <c r="W2426" i="7"/>
  <c r="W2425" i="7"/>
  <c r="W2424" i="7"/>
  <c r="W2423" i="7"/>
  <c r="W2422" i="7"/>
  <c r="W2421" i="7"/>
  <c r="W2420" i="7"/>
  <c r="W2419" i="7"/>
  <c r="W2418" i="7"/>
  <c r="W2417" i="7"/>
  <c r="W2416" i="7"/>
  <c r="W2415" i="7"/>
  <c r="W2414" i="7"/>
  <c r="W2413" i="7"/>
  <c r="W2412" i="7"/>
  <c r="W2411" i="7"/>
  <c r="W2410" i="7"/>
  <c r="W2409" i="7"/>
  <c r="W2408" i="7"/>
  <c r="W2407" i="7"/>
  <c r="W2406" i="7"/>
  <c r="W2405" i="7"/>
  <c r="W2404" i="7"/>
  <c r="W2403" i="7"/>
  <c r="W2402" i="7"/>
  <c r="W2401" i="7"/>
  <c r="W2400" i="7"/>
  <c r="W2399" i="7"/>
  <c r="W2398" i="7"/>
  <c r="W2397" i="7"/>
  <c r="W2396" i="7"/>
  <c r="W2395" i="7"/>
  <c r="W2394" i="7"/>
  <c r="W2393" i="7"/>
  <c r="W2392" i="7"/>
  <c r="W2391" i="7"/>
  <c r="W2390" i="7"/>
  <c r="W2389" i="7"/>
  <c r="W2388" i="7"/>
  <c r="W2387" i="7"/>
  <c r="W2386" i="7"/>
  <c r="W2385" i="7"/>
  <c r="W2384" i="7"/>
  <c r="W2383" i="7"/>
  <c r="W2382" i="7"/>
  <c r="W2381" i="7"/>
  <c r="W2380" i="7"/>
  <c r="W2379" i="7"/>
  <c r="W2378" i="7"/>
  <c r="W2377" i="7"/>
  <c r="W2376" i="7"/>
  <c r="W2375" i="7"/>
  <c r="W2374" i="7"/>
  <c r="W2373" i="7"/>
  <c r="W2372" i="7"/>
  <c r="W2371" i="7"/>
  <c r="W2370" i="7"/>
  <c r="W2369" i="7"/>
  <c r="W2368" i="7"/>
  <c r="W2367" i="7"/>
  <c r="W2366" i="7"/>
  <c r="W2365" i="7"/>
  <c r="W2364" i="7"/>
  <c r="W2363" i="7"/>
  <c r="W2362" i="7"/>
  <c r="W2361" i="7"/>
  <c r="W2360" i="7"/>
  <c r="W2359" i="7"/>
  <c r="W2358" i="7"/>
  <c r="W2357" i="7"/>
  <c r="W2356" i="7"/>
  <c r="W2355" i="7"/>
  <c r="W2354" i="7"/>
  <c r="W2353" i="7"/>
  <c r="W2352" i="7"/>
  <c r="W2351" i="7"/>
  <c r="W2350" i="7"/>
  <c r="W2349" i="7"/>
  <c r="W2348" i="7"/>
  <c r="W2347" i="7"/>
  <c r="W2346" i="7"/>
  <c r="W2345" i="7"/>
  <c r="W2344" i="7"/>
  <c r="W2343" i="7"/>
  <c r="W2342" i="7"/>
  <c r="W2341" i="7"/>
  <c r="W2340" i="7"/>
  <c r="W2339" i="7"/>
  <c r="W2338" i="7"/>
  <c r="W2337" i="7"/>
  <c r="W2336" i="7"/>
  <c r="W2335" i="7"/>
  <c r="W2334" i="7"/>
  <c r="W2333" i="7"/>
  <c r="W2332" i="7"/>
  <c r="W2331" i="7"/>
  <c r="W2330" i="7"/>
  <c r="W2329" i="7"/>
  <c r="W2328" i="7"/>
  <c r="W2327" i="7"/>
  <c r="W2326" i="7"/>
  <c r="W2325" i="7"/>
  <c r="W2324" i="7"/>
  <c r="W2323" i="7"/>
  <c r="W2322" i="7"/>
  <c r="W2321" i="7"/>
  <c r="W2320" i="7"/>
  <c r="W2319" i="7"/>
  <c r="W2318" i="7"/>
  <c r="W2317" i="7"/>
  <c r="W2316" i="7"/>
  <c r="W2315" i="7"/>
  <c r="W2314" i="7"/>
  <c r="W2313" i="7"/>
  <c r="W2312" i="7"/>
  <c r="W2311" i="7"/>
  <c r="W2310" i="7"/>
  <c r="W2309" i="7"/>
  <c r="W2308" i="7"/>
  <c r="W2307" i="7"/>
  <c r="W2306" i="7"/>
  <c r="W2305" i="7"/>
  <c r="W2304" i="7"/>
  <c r="W2303" i="7"/>
  <c r="W2302" i="7"/>
  <c r="W2301" i="7"/>
  <c r="W2300" i="7"/>
  <c r="W2299" i="7"/>
  <c r="W2298" i="7"/>
  <c r="W2297" i="7"/>
  <c r="W2296" i="7"/>
  <c r="W2295" i="7"/>
  <c r="W2294" i="7"/>
  <c r="W2293" i="7"/>
  <c r="W2292" i="7"/>
  <c r="W2291" i="7"/>
  <c r="W2290" i="7"/>
  <c r="W2289" i="7"/>
  <c r="W2288" i="7"/>
  <c r="W2287" i="7"/>
  <c r="W2286" i="7"/>
  <c r="W2285" i="7"/>
  <c r="W2284" i="7"/>
  <c r="W2283" i="7"/>
  <c r="W2282" i="7"/>
  <c r="W2281" i="7"/>
  <c r="W2280" i="7"/>
  <c r="W2279" i="7"/>
  <c r="W2278" i="7"/>
  <c r="W2277" i="7"/>
  <c r="W2276" i="7"/>
  <c r="W2275" i="7"/>
  <c r="W2274" i="7"/>
  <c r="W2273" i="7"/>
  <c r="W2272" i="7"/>
  <c r="W2271" i="7"/>
  <c r="W2270" i="7"/>
  <c r="W2269" i="7"/>
  <c r="W2268" i="7"/>
  <c r="W2267" i="7"/>
  <c r="W2266" i="7"/>
  <c r="W2265" i="7"/>
  <c r="W2264" i="7"/>
  <c r="W2263" i="7"/>
  <c r="W2262" i="7"/>
  <c r="W2261" i="7"/>
  <c r="W2260" i="7"/>
  <c r="W2259" i="7"/>
  <c r="W2258" i="7"/>
  <c r="W2257" i="7"/>
  <c r="W2256" i="7"/>
  <c r="W2255" i="7"/>
  <c r="W2254" i="7"/>
  <c r="W2253" i="7"/>
  <c r="W2252" i="7"/>
  <c r="W2251" i="7"/>
  <c r="W2250" i="7"/>
  <c r="W2249" i="7"/>
  <c r="W2248" i="7"/>
  <c r="W2247" i="7"/>
  <c r="W2246" i="7"/>
  <c r="W2245" i="7"/>
  <c r="W2244" i="7"/>
  <c r="W2243" i="7"/>
  <c r="W2242" i="7"/>
  <c r="W2241" i="7"/>
  <c r="W2240" i="7"/>
  <c r="W2239" i="7"/>
  <c r="W2238" i="7"/>
  <c r="W2237" i="7"/>
  <c r="W2236" i="7"/>
  <c r="W2235" i="7"/>
  <c r="W2234" i="7"/>
  <c r="W2233" i="7"/>
  <c r="W2232" i="7"/>
  <c r="W2231" i="7"/>
  <c r="W2230" i="7"/>
  <c r="W2229" i="7"/>
  <c r="W2228" i="7"/>
  <c r="W2227" i="7"/>
  <c r="W2226" i="7"/>
  <c r="W2225" i="7"/>
  <c r="W2224" i="7"/>
  <c r="W2223" i="7"/>
  <c r="W2222" i="7"/>
  <c r="W2221" i="7"/>
  <c r="W2220" i="7"/>
  <c r="W2219" i="7"/>
  <c r="W2218" i="7"/>
  <c r="W2217" i="7"/>
  <c r="W2216" i="7"/>
  <c r="W2215" i="7"/>
  <c r="W2214" i="7"/>
  <c r="W2213" i="7"/>
  <c r="W2212" i="7"/>
  <c r="W2211" i="7"/>
  <c r="W2210" i="7"/>
  <c r="W2209" i="7"/>
  <c r="W2208" i="7"/>
  <c r="W2207" i="7"/>
  <c r="W2206" i="7"/>
  <c r="W2205" i="7"/>
  <c r="W2204" i="7"/>
  <c r="W2203" i="7"/>
  <c r="W2202" i="7"/>
  <c r="W2201" i="7"/>
  <c r="W2200" i="7"/>
  <c r="W2199" i="7"/>
  <c r="W2198" i="7"/>
  <c r="W2197" i="7"/>
  <c r="W2196" i="7"/>
  <c r="W2195" i="7"/>
  <c r="W2194" i="7"/>
  <c r="W2193" i="7"/>
  <c r="W2192" i="7"/>
  <c r="W2191" i="7"/>
  <c r="W2190" i="7"/>
  <c r="W2189" i="7"/>
  <c r="W2188" i="7"/>
  <c r="W2187" i="7"/>
  <c r="W2186" i="7"/>
  <c r="W2185" i="7"/>
  <c r="W2184" i="7"/>
  <c r="W2183" i="7"/>
  <c r="W2182" i="7"/>
  <c r="W2181" i="7"/>
  <c r="W2180" i="7"/>
  <c r="W2179" i="7"/>
  <c r="W2178" i="7"/>
  <c r="W2177" i="7"/>
  <c r="W2176" i="7"/>
  <c r="W2175" i="7"/>
  <c r="W2174" i="7"/>
  <c r="W2173" i="7"/>
  <c r="W2172" i="7"/>
  <c r="W2171" i="7"/>
  <c r="W2170" i="7"/>
  <c r="W2169" i="7"/>
  <c r="W2168" i="7"/>
  <c r="W2167" i="7"/>
  <c r="W2166" i="7"/>
  <c r="W2165" i="7"/>
  <c r="W2164" i="7"/>
  <c r="W2163" i="7"/>
  <c r="W2162" i="7"/>
  <c r="W2161" i="7"/>
  <c r="W2160" i="7"/>
  <c r="W2159" i="7"/>
  <c r="W2158" i="7"/>
  <c r="W2157" i="7"/>
  <c r="W2156" i="7"/>
  <c r="W2155" i="7"/>
  <c r="W2154" i="7"/>
  <c r="W2153" i="7"/>
  <c r="W2152" i="7"/>
  <c r="W2151" i="7"/>
  <c r="W2150" i="7"/>
  <c r="W2149" i="7"/>
  <c r="W2148" i="7"/>
  <c r="W2147" i="7"/>
  <c r="W2146" i="7"/>
  <c r="W2145" i="7"/>
  <c r="W2144" i="7"/>
  <c r="W2143" i="7"/>
  <c r="W2142" i="7"/>
  <c r="W2141" i="7"/>
  <c r="W2140" i="7"/>
  <c r="W2139" i="7"/>
  <c r="W2138" i="7"/>
  <c r="W2137" i="7"/>
  <c r="W2136" i="7"/>
  <c r="W2135" i="7"/>
  <c r="W2134" i="7"/>
  <c r="W2133" i="7"/>
  <c r="W2132" i="7"/>
  <c r="W2131" i="7"/>
  <c r="W2130" i="7"/>
  <c r="W2129" i="7"/>
  <c r="W2128" i="7"/>
  <c r="W2127" i="7"/>
  <c r="W2126" i="7"/>
  <c r="W2125" i="7"/>
  <c r="W2124" i="7"/>
  <c r="W2123" i="7"/>
  <c r="W2122" i="7"/>
  <c r="W2121" i="7"/>
  <c r="W2120" i="7"/>
  <c r="W2119" i="7"/>
  <c r="W2118" i="7"/>
  <c r="W2117" i="7"/>
  <c r="W2116" i="7"/>
  <c r="W2115" i="7"/>
  <c r="W2114" i="7"/>
  <c r="W2113" i="7"/>
  <c r="W2112" i="7"/>
  <c r="W2111" i="7"/>
  <c r="W2110" i="7"/>
  <c r="W2109" i="7"/>
  <c r="W2108" i="7"/>
  <c r="W2107" i="7"/>
  <c r="W2106" i="7"/>
  <c r="W2105" i="7"/>
  <c r="W2104" i="7"/>
  <c r="W2103" i="7"/>
  <c r="W2102" i="7"/>
  <c r="W2101" i="7"/>
  <c r="W2100" i="7"/>
  <c r="W2099" i="7"/>
  <c r="W2098" i="7"/>
  <c r="W2097" i="7"/>
  <c r="W2096" i="7"/>
  <c r="W2095" i="7"/>
  <c r="W2094" i="7"/>
  <c r="W2093" i="7"/>
  <c r="W2092" i="7"/>
  <c r="W2091" i="7"/>
  <c r="W2090" i="7"/>
  <c r="W2089" i="7"/>
  <c r="W2088" i="7"/>
  <c r="W2087" i="7"/>
  <c r="W2086" i="7"/>
  <c r="W2085" i="7"/>
  <c r="W2084" i="7"/>
  <c r="W2083" i="7"/>
  <c r="W2082" i="7"/>
  <c r="W2081" i="7"/>
  <c r="W2080" i="7"/>
  <c r="W2079" i="7"/>
  <c r="W2078" i="7"/>
  <c r="W2077" i="7"/>
  <c r="W2076" i="7"/>
  <c r="W2075" i="7"/>
  <c r="W2074" i="7"/>
  <c r="W2073" i="7"/>
  <c r="W2072" i="7"/>
  <c r="W2071" i="7"/>
  <c r="W2070" i="7"/>
  <c r="W2069" i="7"/>
  <c r="W2068" i="7"/>
  <c r="W2067" i="7"/>
  <c r="W2066" i="7"/>
  <c r="W2065" i="7"/>
  <c r="W2064" i="7"/>
  <c r="W2063" i="7"/>
  <c r="W2062" i="7"/>
  <c r="W2061" i="7"/>
  <c r="W2060" i="7"/>
  <c r="W2059" i="7"/>
  <c r="W2058" i="7"/>
  <c r="W2057" i="7"/>
  <c r="W2056" i="7"/>
  <c r="W2055" i="7"/>
  <c r="W2054" i="7"/>
  <c r="W2053" i="7"/>
  <c r="W2052" i="7"/>
  <c r="W2051" i="7"/>
  <c r="W2050" i="7"/>
  <c r="W2049" i="7"/>
  <c r="W2048" i="7"/>
  <c r="W2047" i="7"/>
  <c r="W2046" i="7"/>
  <c r="W2045" i="7"/>
  <c r="W2044" i="7"/>
  <c r="W2043" i="7"/>
  <c r="W2042" i="7"/>
  <c r="W2041" i="7"/>
  <c r="W2040" i="7"/>
  <c r="W2039" i="7"/>
  <c r="W2038" i="7"/>
  <c r="W2037" i="7"/>
  <c r="W2036" i="7"/>
  <c r="W2035" i="7"/>
  <c r="W2034" i="7"/>
  <c r="W2033" i="7"/>
  <c r="W2032" i="7"/>
  <c r="W2031" i="7"/>
  <c r="W2030" i="7"/>
  <c r="W2029" i="7"/>
  <c r="W2028" i="7"/>
  <c r="W2027" i="7"/>
  <c r="W2026" i="7"/>
  <c r="W2025" i="7"/>
  <c r="W2024" i="7"/>
  <c r="W2023" i="7"/>
  <c r="W2022" i="7"/>
  <c r="W2021" i="7"/>
  <c r="W2020" i="7"/>
  <c r="W2019" i="7"/>
  <c r="W2018" i="7"/>
  <c r="W2017" i="7"/>
  <c r="W2016" i="7"/>
  <c r="W2015" i="7"/>
  <c r="W2014" i="7"/>
  <c r="W2013" i="7"/>
  <c r="W2012" i="7"/>
  <c r="W2011" i="7"/>
  <c r="W2010" i="7"/>
  <c r="W2009" i="7"/>
  <c r="W2008" i="7"/>
  <c r="W2007" i="7"/>
  <c r="W2006" i="7"/>
  <c r="W2005" i="7"/>
  <c r="W2004" i="7"/>
  <c r="W2003" i="7"/>
  <c r="W2002" i="7"/>
  <c r="W2001" i="7"/>
  <c r="W2000" i="7"/>
  <c r="W1999" i="7"/>
  <c r="W1998" i="7"/>
  <c r="W1997" i="7"/>
  <c r="W1996" i="7"/>
  <c r="W1995" i="7"/>
  <c r="W1994" i="7"/>
  <c r="W1993" i="7"/>
  <c r="W1992" i="7"/>
  <c r="W1991" i="7"/>
  <c r="W1990" i="7"/>
  <c r="W1989" i="7"/>
  <c r="W1988" i="7"/>
  <c r="W1987" i="7"/>
  <c r="W1986" i="7"/>
  <c r="W1985" i="7"/>
  <c r="W1984" i="7"/>
  <c r="W1983" i="7"/>
  <c r="W1982" i="7"/>
  <c r="W1981" i="7"/>
  <c r="W1980" i="7"/>
  <c r="W1979" i="7"/>
  <c r="W1978" i="7"/>
  <c r="W1977" i="7"/>
  <c r="W1976" i="7"/>
  <c r="W1975" i="7"/>
  <c r="W1974" i="7"/>
  <c r="W1973" i="7"/>
  <c r="W1972" i="7"/>
  <c r="W1971" i="7"/>
  <c r="W1970" i="7"/>
  <c r="W1969" i="7"/>
  <c r="W1968" i="7"/>
  <c r="W1967" i="7"/>
  <c r="W1966" i="7"/>
  <c r="W1965" i="7"/>
  <c r="W1964" i="7"/>
  <c r="W1963" i="7"/>
  <c r="W1962" i="7"/>
  <c r="W1961" i="7"/>
  <c r="W1960" i="7"/>
  <c r="W1959" i="7"/>
  <c r="W1958" i="7"/>
  <c r="W1957" i="7"/>
  <c r="W1956" i="7"/>
  <c r="W1955" i="7"/>
  <c r="W1954" i="7"/>
  <c r="W1953" i="7"/>
  <c r="W1952" i="7"/>
  <c r="W1951" i="7"/>
  <c r="W1950" i="7"/>
  <c r="W1949" i="7"/>
  <c r="W1948" i="7"/>
  <c r="W1947" i="7"/>
  <c r="W1946" i="7"/>
  <c r="W1945" i="7"/>
  <c r="W1944" i="7"/>
  <c r="W1943" i="7"/>
  <c r="W1942" i="7"/>
  <c r="W1941" i="7"/>
  <c r="W1940" i="7"/>
  <c r="W1939" i="7"/>
  <c r="W1938" i="7"/>
  <c r="W1937" i="7"/>
  <c r="W1936" i="7"/>
  <c r="W1935" i="7"/>
  <c r="W1934" i="7"/>
  <c r="W1933" i="7"/>
  <c r="W1932" i="7"/>
  <c r="W1931" i="7"/>
  <c r="W1930" i="7"/>
  <c r="W1929" i="7"/>
  <c r="W1928" i="7"/>
  <c r="W1927" i="7"/>
  <c r="W1926" i="7"/>
  <c r="W1925" i="7"/>
  <c r="W1924" i="7"/>
  <c r="W1923" i="7"/>
  <c r="W1922" i="7"/>
  <c r="W1921" i="7"/>
  <c r="W1920" i="7"/>
  <c r="W1919" i="7"/>
  <c r="W1918" i="7"/>
  <c r="W1917" i="7"/>
  <c r="W1916" i="7"/>
  <c r="W1915" i="7"/>
  <c r="W1914" i="7"/>
  <c r="W1913" i="7"/>
  <c r="W1912" i="7"/>
  <c r="W1911" i="7"/>
  <c r="W1910" i="7"/>
  <c r="W1909" i="7"/>
  <c r="W1908" i="7"/>
  <c r="W1907" i="7"/>
  <c r="W1906" i="7"/>
  <c r="W1905" i="7"/>
  <c r="W1904" i="7"/>
  <c r="W1903" i="7"/>
  <c r="W1902" i="7"/>
  <c r="W1901" i="7"/>
  <c r="W1900" i="7"/>
  <c r="W1899" i="7"/>
  <c r="W1898" i="7"/>
  <c r="W1897" i="7"/>
  <c r="W1896" i="7"/>
  <c r="W1895" i="7"/>
  <c r="W1894" i="7"/>
  <c r="W1893" i="7"/>
  <c r="W1892" i="7"/>
  <c r="W1891" i="7"/>
  <c r="W1890" i="7"/>
  <c r="W1889" i="7"/>
  <c r="W1888" i="7"/>
  <c r="W1887" i="7"/>
  <c r="W1886" i="7"/>
  <c r="W1885" i="7"/>
  <c r="W1884" i="7"/>
  <c r="W1883" i="7"/>
  <c r="W1882" i="7"/>
  <c r="W1881" i="7"/>
  <c r="W1880" i="7"/>
  <c r="W1879" i="7"/>
  <c r="W1878" i="7"/>
  <c r="W1877" i="7"/>
  <c r="W1876" i="7"/>
  <c r="W1875" i="7"/>
  <c r="W1874" i="7"/>
  <c r="W1873" i="7"/>
  <c r="W1872" i="7"/>
  <c r="W1871" i="7"/>
  <c r="W1870" i="7"/>
  <c r="W1869" i="7"/>
  <c r="W1868" i="7"/>
  <c r="W1867" i="7"/>
  <c r="W1866" i="7"/>
  <c r="W1865" i="7"/>
  <c r="W1864" i="7"/>
  <c r="W1863" i="7"/>
  <c r="W1862" i="7"/>
  <c r="W1861" i="7"/>
  <c r="W1860" i="7"/>
  <c r="W1859" i="7"/>
  <c r="W1858" i="7"/>
  <c r="W1857" i="7"/>
  <c r="W1856" i="7"/>
  <c r="W1855" i="7"/>
  <c r="W1854" i="7"/>
  <c r="W1853" i="7"/>
  <c r="W1852" i="7"/>
  <c r="W1851" i="7"/>
  <c r="W1850" i="7"/>
  <c r="W1849" i="7"/>
  <c r="W1848" i="7"/>
  <c r="W1847" i="7"/>
  <c r="W1846" i="7"/>
  <c r="W1845" i="7"/>
  <c r="W1844" i="7"/>
  <c r="W1843" i="7"/>
  <c r="W1842" i="7"/>
  <c r="W1841" i="7"/>
  <c r="W1840" i="7"/>
  <c r="W1839" i="7"/>
  <c r="W1838" i="7"/>
  <c r="W1837" i="7"/>
  <c r="W1836" i="7"/>
  <c r="W1835" i="7"/>
  <c r="W1834" i="7"/>
  <c r="W1833" i="7"/>
  <c r="W1832" i="7"/>
  <c r="W1831" i="7"/>
  <c r="W1830" i="7"/>
  <c r="W1829" i="7"/>
  <c r="W1828" i="7"/>
  <c r="W1827" i="7"/>
  <c r="W1826" i="7"/>
  <c r="W1825" i="7"/>
  <c r="W1824" i="7"/>
  <c r="W1823" i="7"/>
  <c r="W1822" i="7"/>
  <c r="W1821" i="7"/>
  <c r="W1820" i="7"/>
  <c r="W1819" i="7"/>
  <c r="W1818" i="7"/>
  <c r="W1817" i="7"/>
  <c r="W1816" i="7"/>
  <c r="W1815" i="7"/>
  <c r="W1814" i="7"/>
  <c r="W1813" i="7"/>
  <c r="W1812" i="7"/>
  <c r="W1811" i="7"/>
  <c r="W1810" i="7"/>
  <c r="W1809" i="7"/>
  <c r="W1808" i="7"/>
  <c r="W1807" i="7"/>
  <c r="W1806" i="7"/>
  <c r="W1805" i="7"/>
  <c r="W1804" i="7"/>
  <c r="W1803" i="7"/>
  <c r="W1802" i="7"/>
  <c r="W1801" i="7"/>
  <c r="W1800" i="7"/>
  <c r="W1799" i="7"/>
  <c r="W1798" i="7"/>
  <c r="W1797" i="7"/>
  <c r="W1796" i="7"/>
  <c r="W1795" i="7"/>
  <c r="W1794" i="7"/>
  <c r="W1793" i="7"/>
  <c r="W1792" i="7"/>
  <c r="W1791" i="7"/>
  <c r="W1790" i="7"/>
  <c r="W1789" i="7"/>
  <c r="W1788" i="7"/>
  <c r="W1787" i="7"/>
  <c r="W1786" i="7"/>
  <c r="W1785" i="7"/>
  <c r="W1784" i="7"/>
  <c r="W1783" i="7"/>
  <c r="W1782" i="7"/>
  <c r="W1781" i="7"/>
  <c r="W1780" i="7"/>
  <c r="W1779" i="7"/>
  <c r="W1778" i="7"/>
  <c r="W1777" i="7"/>
  <c r="W1776" i="7"/>
  <c r="W1775" i="7"/>
  <c r="W1774" i="7"/>
  <c r="W1773" i="7"/>
  <c r="W1772" i="7"/>
  <c r="W1771" i="7"/>
  <c r="W1770" i="7"/>
  <c r="W1769" i="7"/>
  <c r="W1768" i="7"/>
  <c r="W1767" i="7"/>
  <c r="W1766" i="7"/>
  <c r="W1765" i="7"/>
  <c r="W1764" i="7"/>
  <c r="W1763" i="7"/>
  <c r="W1762" i="7"/>
  <c r="W1761" i="7"/>
  <c r="W1760" i="7"/>
  <c r="W1759" i="7"/>
  <c r="W1758" i="7"/>
  <c r="W1757" i="7"/>
  <c r="W1756" i="7"/>
  <c r="W1755" i="7"/>
  <c r="W1754" i="7"/>
  <c r="W1753" i="7"/>
  <c r="W1752" i="7"/>
  <c r="W1751" i="7"/>
  <c r="W1750" i="7"/>
  <c r="W1749" i="7"/>
  <c r="W1748" i="7"/>
  <c r="W1747" i="7"/>
  <c r="W1746" i="7"/>
  <c r="W1745" i="7"/>
  <c r="W1744" i="7"/>
  <c r="W1743" i="7"/>
  <c r="W1742" i="7"/>
  <c r="W1741" i="7"/>
  <c r="W1740" i="7"/>
  <c r="W1739" i="7"/>
  <c r="W1738" i="7"/>
  <c r="W1737" i="7"/>
  <c r="W1736" i="7"/>
  <c r="W1735" i="7"/>
  <c r="W1734" i="7"/>
  <c r="W1733" i="7"/>
  <c r="W1732" i="7"/>
  <c r="W1731" i="7"/>
  <c r="W1730" i="7"/>
  <c r="W1729" i="7"/>
  <c r="W1728" i="7"/>
  <c r="W1727" i="7"/>
  <c r="W1726" i="7"/>
  <c r="W1725" i="7"/>
  <c r="W1724" i="7"/>
  <c r="W1723" i="7"/>
  <c r="W1722" i="7"/>
  <c r="W1721" i="7"/>
  <c r="W1720" i="7"/>
  <c r="W1719" i="7"/>
  <c r="W1718" i="7"/>
  <c r="W1717" i="7"/>
  <c r="W1716" i="7"/>
  <c r="W1715" i="7"/>
  <c r="W1714" i="7"/>
  <c r="W1713" i="7"/>
  <c r="W1712" i="7"/>
  <c r="W1711" i="7"/>
  <c r="W1710" i="7"/>
  <c r="W1709" i="7"/>
  <c r="W1708" i="7"/>
  <c r="W1707" i="7"/>
  <c r="W1706" i="7"/>
  <c r="W1705" i="7"/>
  <c r="W1704" i="7"/>
  <c r="W1703" i="7"/>
  <c r="W1702" i="7"/>
  <c r="W1701" i="7"/>
  <c r="W1700" i="7"/>
  <c r="W1699" i="7"/>
  <c r="W1698" i="7"/>
  <c r="W1697" i="7"/>
  <c r="W1696" i="7"/>
  <c r="W1695" i="7"/>
  <c r="W1694" i="7"/>
  <c r="W1693" i="7"/>
  <c r="W1692" i="7"/>
  <c r="W1691" i="7"/>
  <c r="W1690" i="7"/>
  <c r="W1689" i="7"/>
  <c r="W1688" i="7"/>
  <c r="W1687" i="7"/>
  <c r="W1686" i="7"/>
  <c r="W1685" i="7"/>
  <c r="W1684" i="7"/>
  <c r="W1683" i="7"/>
  <c r="W1682" i="7"/>
  <c r="W1681" i="7"/>
  <c r="W1680" i="7"/>
  <c r="W1679" i="7"/>
  <c r="W1678" i="7"/>
  <c r="W1677" i="7"/>
  <c r="W1676" i="7"/>
  <c r="W1675" i="7"/>
  <c r="W1674" i="7"/>
  <c r="W1673" i="7"/>
  <c r="W1672" i="7"/>
  <c r="W1671" i="7"/>
  <c r="W1670" i="7"/>
  <c r="W1669" i="7"/>
  <c r="W1668" i="7"/>
  <c r="W1667" i="7"/>
  <c r="W1666" i="7"/>
  <c r="W1665" i="7"/>
  <c r="W1664" i="7"/>
  <c r="W1663" i="7"/>
  <c r="W1662" i="7"/>
  <c r="W1661" i="7"/>
  <c r="W1660" i="7"/>
  <c r="W1659" i="7"/>
  <c r="W1658" i="7"/>
  <c r="W1657" i="7"/>
  <c r="W1656" i="7"/>
  <c r="W1655" i="7"/>
  <c r="W1654" i="7"/>
  <c r="W1653" i="7"/>
  <c r="W1652" i="7"/>
  <c r="W1651" i="7"/>
  <c r="W1650" i="7"/>
  <c r="W1649" i="7"/>
  <c r="W1648" i="7"/>
  <c r="W1647" i="7"/>
  <c r="W1646" i="7"/>
  <c r="W1645" i="7"/>
  <c r="W1644" i="7"/>
  <c r="W1643" i="7"/>
  <c r="W1642" i="7"/>
  <c r="W1641" i="7"/>
  <c r="W1640" i="7"/>
  <c r="W1639" i="7"/>
  <c r="W1638" i="7"/>
  <c r="W1637" i="7"/>
  <c r="W1636" i="7"/>
  <c r="W1635" i="7"/>
  <c r="W1634" i="7"/>
  <c r="W1633" i="7"/>
  <c r="W1632" i="7"/>
  <c r="W1631" i="7"/>
  <c r="W1630" i="7"/>
  <c r="W1629" i="7"/>
  <c r="W1628" i="7"/>
  <c r="W1627" i="7"/>
  <c r="W1626" i="7"/>
  <c r="W1625" i="7"/>
  <c r="W1624" i="7"/>
  <c r="W1623" i="7"/>
  <c r="W1622" i="7"/>
  <c r="W1621" i="7"/>
  <c r="W1620" i="7"/>
  <c r="W1619" i="7"/>
  <c r="W1618" i="7"/>
  <c r="W1617" i="7"/>
  <c r="W1616" i="7"/>
  <c r="W1615" i="7"/>
  <c r="W1614" i="7"/>
  <c r="W1613" i="7"/>
  <c r="W1612" i="7"/>
  <c r="W1611" i="7"/>
  <c r="W1610" i="7"/>
  <c r="W1609" i="7"/>
  <c r="W1608" i="7"/>
  <c r="W1607" i="7"/>
  <c r="W1606" i="7"/>
  <c r="W1605" i="7"/>
  <c r="W1604" i="7"/>
  <c r="W1603" i="7"/>
  <c r="W1602" i="7"/>
  <c r="W1601" i="7"/>
  <c r="W1600" i="7"/>
  <c r="W1599" i="7"/>
  <c r="W1598" i="7"/>
  <c r="W1597" i="7"/>
  <c r="W1596" i="7"/>
  <c r="W1595" i="7"/>
  <c r="W1594" i="7"/>
  <c r="W1593" i="7"/>
  <c r="W1592" i="7"/>
  <c r="W1591" i="7"/>
  <c r="W1590" i="7"/>
  <c r="W1589" i="7"/>
  <c r="W1588" i="7"/>
  <c r="W1587" i="7"/>
  <c r="W1586" i="7"/>
  <c r="W1585" i="7"/>
  <c r="W1584" i="7"/>
  <c r="W1583" i="7"/>
  <c r="W1582" i="7"/>
  <c r="W1581" i="7"/>
  <c r="W1580" i="7"/>
  <c r="W1579" i="7"/>
  <c r="W1578" i="7"/>
  <c r="W1577" i="7"/>
  <c r="W1576" i="7"/>
  <c r="W1575" i="7"/>
  <c r="W1574" i="7"/>
  <c r="W1573" i="7"/>
  <c r="W1572" i="7"/>
  <c r="W1571" i="7"/>
  <c r="W1570" i="7"/>
  <c r="W1569" i="7"/>
  <c r="W1568" i="7"/>
  <c r="W1567" i="7"/>
  <c r="W1566" i="7"/>
  <c r="W1565" i="7"/>
  <c r="W1564" i="7"/>
  <c r="W1563" i="7"/>
  <c r="W1562" i="7"/>
  <c r="W1561" i="7"/>
  <c r="W1560" i="7"/>
  <c r="W1559" i="7"/>
  <c r="W1558" i="7"/>
  <c r="W1557" i="7"/>
  <c r="W1556" i="7"/>
  <c r="W1555" i="7"/>
  <c r="W1554" i="7"/>
  <c r="W1553" i="7"/>
  <c r="W1552" i="7"/>
  <c r="W1551" i="7"/>
  <c r="W1550" i="7"/>
  <c r="W1549" i="7"/>
  <c r="W1548" i="7"/>
  <c r="W1547" i="7"/>
  <c r="W1546" i="7"/>
  <c r="W1545" i="7"/>
  <c r="W1544" i="7"/>
  <c r="W1543" i="7"/>
  <c r="W1542" i="7"/>
  <c r="W1541" i="7"/>
  <c r="W1540" i="7"/>
  <c r="W1539" i="7"/>
  <c r="W1538" i="7"/>
  <c r="W1537" i="7"/>
  <c r="W1536" i="7"/>
  <c r="W1535" i="7"/>
  <c r="W1534" i="7"/>
  <c r="W1533" i="7"/>
  <c r="W1532" i="7"/>
  <c r="W1531" i="7"/>
  <c r="W1530" i="7"/>
  <c r="W1529" i="7"/>
  <c r="W1528" i="7"/>
  <c r="W1527" i="7"/>
  <c r="W1526" i="7"/>
  <c r="W1525" i="7"/>
  <c r="W1524" i="7"/>
  <c r="W1523" i="7"/>
  <c r="W1522" i="7"/>
  <c r="W1521" i="7"/>
  <c r="W1520" i="7"/>
  <c r="W1519" i="7"/>
  <c r="W1518" i="7"/>
  <c r="W1517" i="7"/>
  <c r="W1516" i="7"/>
  <c r="W1515" i="7"/>
  <c r="W1514" i="7"/>
  <c r="W1513" i="7"/>
  <c r="W1512" i="7"/>
  <c r="W1511" i="7"/>
  <c r="W1510" i="7"/>
  <c r="W1509" i="7"/>
  <c r="W1508" i="7"/>
  <c r="W1507" i="7"/>
  <c r="W1506" i="7"/>
  <c r="W1505" i="7"/>
  <c r="W1504" i="7"/>
  <c r="W1503" i="7"/>
  <c r="W1502" i="7"/>
  <c r="W1501" i="7"/>
  <c r="W1500" i="7"/>
  <c r="W1499" i="7"/>
  <c r="W1498" i="7"/>
  <c r="W1497" i="7"/>
  <c r="W1496" i="7"/>
  <c r="W1495" i="7"/>
  <c r="W1494" i="7"/>
  <c r="W1493" i="7"/>
  <c r="W1492" i="7"/>
  <c r="W1491" i="7"/>
  <c r="W1490" i="7"/>
  <c r="W1489" i="7"/>
  <c r="W1488" i="7"/>
  <c r="W1487" i="7"/>
  <c r="W1486" i="7"/>
  <c r="W1485" i="7"/>
  <c r="W1484" i="7"/>
  <c r="W1483" i="7"/>
  <c r="W1482" i="7"/>
  <c r="W1481" i="7"/>
  <c r="W1480" i="7"/>
  <c r="W1479" i="7"/>
  <c r="W1478" i="7"/>
  <c r="W1477" i="7"/>
  <c r="W1476" i="7"/>
  <c r="W1475" i="7"/>
  <c r="W1474" i="7"/>
  <c r="W1473" i="7"/>
  <c r="W1472" i="7"/>
  <c r="W1471" i="7"/>
  <c r="W1470" i="7"/>
  <c r="W1469" i="7"/>
  <c r="W1468" i="7"/>
  <c r="W1467" i="7"/>
  <c r="W1466" i="7"/>
  <c r="W1465" i="7"/>
  <c r="W1464" i="7"/>
  <c r="W1463" i="7"/>
  <c r="W1462" i="7"/>
  <c r="W1461" i="7"/>
  <c r="W1460" i="7"/>
  <c r="W1459" i="7"/>
  <c r="W1458" i="7"/>
  <c r="W1457" i="7"/>
  <c r="W1456" i="7"/>
  <c r="W1455" i="7"/>
  <c r="W1454" i="7"/>
  <c r="W1453" i="7"/>
  <c r="W1452" i="7"/>
  <c r="W1451" i="7"/>
  <c r="W1450" i="7"/>
  <c r="W1449" i="7"/>
  <c r="W1448" i="7"/>
  <c r="W1447" i="7"/>
  <c r="W1446" i="7"/>
  <c r="W1445" i="7"/>
  <c r="W1444" i="7"/>
  <c r="W1443" i="7"/>
  <c r="W1442" i="7"/>
  <c r="W1441" i="7"/>
  <c r="W1440" i="7"/>
  <c r="W1439" i="7"/>
  <c r="W1438" i="7"/>
  <c r="W1437" i="7"/>
  <c r="W1436" i="7"/>
  <c r="W1435" i="7"/>
  <c r="W1434" i="7"/>
  <c r="W1433" i="7"/>
  <c r="W1432" i="7"/>
  <c r="W1431" i="7"/>
  <c r="W1430" i="7"/>
  <c r="W1429" i="7"/>
  <c r="W1428" i="7"/>
  <c r="W1427" i="7"/>
  <c r="W1426" i="7"/>
  <c r="W1425" i="7"/>
  <c r="W1424" i="7"/>
  <c r="W1423" i="7"/>
  <c r="W1422" i="7"/>
  <c r="W1421" i="7"/>
  <c r="W1420" i="7"/>
  <c r="W1419" i="7"/>
  <c r="W1418" i="7"/>
  <c r="W1417" i="7"/>
  <c r="W1416" i="7"/>
  <c r="W1415" i="7"/>
  <c r="W1414" i="7"/>
  <c r="W1413" i="7"/>
  <c r="W1412" i="7"/>
  <c r="W1411" i="7"/>
  <c r="W1410" i="7"/>
  <c r="W1409" i="7"/>
  <c r="W1408" i="7"/>
  <c r="W1407" i="7"/>
  <c r="W1406" i="7"/>
  <c r="W1405" i="7"/>
  <c r="W1404" i="7"/>
  <c r="W1403" i="7"/>
  <c r="W1402" i="7"/>
  <c r="W1401" i="7"/>
  <c r="W1400" i="7"/>
  <c r="W1399" i="7"/>
  <c r="W1398" i="7"/>
  <c r="W1397" i="7"/>
  <c r="W1396" i="7"/>
  <c r="W1395" i="7"/>
  <c r="W1394" i="7"/>
  <c r="W1393" i="7"/>
  <c r="W1392" i="7"/>
  <c r="W1391" i="7"/>
  <c r="W1390" i="7"/>
  <c r="W1389" i="7"/>
  <c r="W1388" i="7"/>
  <c r="W1387" i="7"/>
  <c r="W1386" i="7"/>
  <c r="W1385" i="7"/>
  <c r="W1384" i="7"/>
  <c r="W1383" i="7"/>
  <c r="W1382" i="7"/>
  <c r="W1381" i="7"/>
  <c r="W1380" i="7"/>
  <c r="W1379" i="7"/>
  <c r="W1378" i="7"/>
  <c r="W1377" i="7"/>
  <c r="W1376" i="7"/>
  <c r="W1375" i="7"/>
  <c r="W1374" i="7"/>
  <c r="W1373" i="7"/>
  <c r="W1372" i="7"/>
  <c r="W1371" i="7"/>
  <c r="W1370" i="7"/>
  <c r="W1369" i="7"/>
  <c r="W1368" i="7"/>
  <c r="W1367" i="7"/>
  <c r="W1366" i="7"/>
  <c r="W1365" i="7"/>
  <c r="W1364" i="7"/>
  <c r="W1363" i="7"/>
  <c r="W1362" i="7"/>
  <c r="W1361" i="7"/>
  <c r="W1360" i="7"/>
  <c r="W1359" i="7"/>
  <c r="W1358" i="7"/>
  <c r="W1357" i="7"/>
  <c r="W1356" i="7"/>
  <c r="W1355" i="7"/>
  <c r="W1354" i="7"/>
  <c r="W1353" i="7"/>
  <c r="W1352" i="7"/>
  <c r="W1351" i="7"/>
  <c r="W1350" i="7"/>
  <c r="W1349" i="7"/>
  <c r="W1348" i="7"/>
  <c r="W1347" i="7"/>
  <c r="W1346" i="7"/>
  <c r="W1345" i="7"/>
  <c r="W1344" i="7"/>
  <c r="W1343" i="7"/>
  <c r="W1342" i="7"/>
  <c r="W1341" i="7"/>
  <c r="W1340" i="7"/>
  <c r="W1339" i="7"/>
  <c r="W1338" i="7"/>
  <c r="W1337" i="7"/>
  <c r="W1336" i="7"/>
  <c r="W1335" i="7"/>
  <c r="W1334" i="7"/>
  <c r="W1333" i="7"/>
  <c r="W1332" i="7"/>
  <c r="W1331" i="7"/>
  <c r="W1330" i="7"/>
  <c r="W1329" i="7"/>
  <c r="W1328" i="7"/>
  <c r="W1327" i="7"/>
  <c r="W1326" i="7"/>
  <c r="W1325" i="7"/>
  <c r="W1324" i="7"/>
  <c r="W1323" i="7"/>
  <c r="W1322" i="7"/>
  <c r="W1321" i="7"/>
  <c r="W1320" i="7"/>
  <c r="W1319" i="7"/>
  <c r="W1318" i="7"/>
  <c r="W1317" i="7"/>
  <c r="W1316" i="7"/>
  <c r="W1315" i="7"/>
  <c r="W1314" i="7"/>
  <c r="W1313" i="7"/>
  <c r="W1312" i="7"/>
  <c r="W1311" i="7"/>
  <c r="W1310" i="7"/>
  <c r="W1309" i="7"/>
  <c r="W1308" i="7"/>
  <c r="W1307" i="7"/>
  <c r="W1306" i="7"/>
  <c r="W1305" i="7"/>
  <c r="W1304" i="7"/>
  <c r="W1303" i="7"/>
  <c r="W1302" i="7"/>
  <c r="W1301" i="7"/>
  <c r="W1300" i="7"/>
  <c r="W1299" i="7"/>
  <c r="W1298" i="7"/>
  <c r="W1297" i="7"/>
  <c r="W1296" i="7"/>
  <c r="W1295" i="7"/>
  <c r="W1294" i="7"/>
  <c r="W1293" i="7"/>
  <c r="W1292" i="7"/>
  <c r="W1291" i="7"/>
  <c r="W1290" i="7"/>
  <c r="W1289" i="7"/>
  <c r="W1288" i="7"/>
  <c r="W1287" i="7"/>
  <c r="W1286" i="7"/>
  <c r="W1285" i="7"/>
  <c r="W1284" i="7"/>
  <c r="W1283" i="7"/>
  <c r="W1282" i="7"/>
  <c r="W1281" i="7"/>
  <c r="W1280" i="7"/>
  <c r="W1279" i="7"/>
  <c r="W1278" i="7"/>
  <c r="W1277" i="7"/>
  <c r="W1276" i="7"/>
  <c r="W1275" i="7"/>
  <c r="W1274" i="7"/>
  <c r="W1273" i="7"/>
  <c r="W1272" i="7"/>
  <c r="W1271" i="7"/>
  <c r="W1270" i="7"/>
  <c r="W1269" i="7"/>
  <c r="W1268" i="7"/>
  <c r="W1267" i="7"/>
  <c r="W1266" i="7"/>
  <c r="W1265" i="7"/>
  <c r="W1264" i="7"/>
  <c r="W1263" i="7"/>
  <c r="W1262" i="7"/>
  <c r="W1261" i="7"/>
  <c r="W1260" i="7"/>
  <c r="W1259" i="7"/>
  <c r="W1258" i="7"/>
  <c r="W1257" i="7"/>
  <c r="W1256" i="7"/>
  <c r="W1255" i="7"/>
  <c r="W1254" i="7"/>
  <c r="W1253" i="7"/>
  <c r="W1252" i="7"/>
  <c r="W1251" i="7"/>
  <c r="W1250" i="7"/>
  <c r="W1249" i="7"/>
  <c r="W1248" i="7"/>
  <c r="W1247" i="7"/>
  <c r="W1246" i="7"/>
  <c r="W1245" i="7"/>
  <c r="W1244" i="7"/>
  <c r="W1243" i="7"/>
  <c r="W1242" i="7"/>
  <c r="W1241" i="7"/>
  <c r="W1240" i="7"/>
  <c r="W1239" i="7"/>
  <c r="W1238" i="7"/>
  <c r="W1237" i="7"/>
  <c r="W1236" i="7"/>
  <c r="W1235" i="7"/>
  <c r="W1234" i="7"/>
  <c r="W1233" i="7"/>
  <c r="W1232" i="7"/>
  <c r="W1231" i="7"/>
  <c r="W1230" i="7"/>
  <c r="W1229" i="7"/>
  <c r="W1228" i="7"/>
  <c r="W1227" i="7"/>
  <c r="W1226" i="7"/>
  <c r="W1225" i="7"/>
  <c r="W1224" i="7"/>
  <c r="W1223" i="7"/>
  <c r="W1222" i="7"/>
  <c r="W1221" i="7"/>
  <c r="W1220" i="7"/>
  <c r="W1219" i="7"/>
  <c r="W1218" i="7"/>
  <c r="W1217" i="7"/>
  <c r="W1216" i="7"/>
  <c r="W1215" i="7"/>
  <c r="W1214" i="7"/>
  <c r="W1213" i="7"/>
  <c r="W1212" i="7"/>
  <c r="W1211" i="7"/>
  <c r="W1210" i="7"/>
  <c r="W1209" i="7"/>
  <c r="W1208" i="7"/>
  <c r="W1207" i="7"/>
  <c r="W1206" i="7"/>
  <c r="W1205" i="7"/>
  <c r="W1204" i="7"/>
  <c r="W1203" i="7"/>
  <c r="W1202" i="7"/>
  <c r="W1201" i="7"/>
  <c r="W1200" i="7"/>
  <c r="W1199" i="7"/>
  <c r="W1198" i="7"/>
  <c r="W1197" i="7"/>
  <c r="W1196" i="7"/>
  <c r="W1195" i="7"/>
  <c r="W1194" i="7"/>
  <c r="W1193" i="7"/>
  <c r="W1192" i="7"/>
  <c r="W1191" i="7"/>
  <c r="W1190" i="7"/>
  <c r="W1189" i="7"/>
  <c r="W1188" i="7"/>
  <c r="W1187" i="7"/>
  <c r="W1186" i="7"/>
  <c r="W1185" i="7"/>
  <c r="W1184" i="7"/>
  <c r="W1183" i="7"/>
  <c r="W1182" i="7"/>
  <c r="W1181" i="7"/>
  <c r="W1180" i="7"/>
  <c r="W1179" i="7"/>
  <c r="W1178" i="7"/>
  <c r="W1177" i="7"/>
  <c r="W1176" i="7"/>
  <c r="W1175" i="7"/>
  <c r="W1174" i="7"/>
  <c r="W1173" i="7"/>
  <c r="W1172" i="7"/>
  <c r="W1171" i="7"/>
  <c r="W1170" i="7"/>
  <c r="W1169" i="7"/>
  <c r="W1168" i="7"/>
  <c r="W1167" i="7"/>
  <c r="W1166" i="7"/>
  <c r="W1165" i="7"/>
  <c r="W1164" i="7"/>
  <c r="W1163" i="7"/>
  <c r="W1162" i="7"/>
  <c r="W1161" i="7"/>
  <c r="W1160" i="7"/>
  <c r="W1159" i="7"/>
  <c r="W1158" i="7"/>
  <c r="W1157" i="7"/>
  <c r="W1156" i="7"/>
  <c r="W1155" i="7"/>
  <c r="W1154" i="7"/>
  <c r="W1153" i="7"/>
  <c r="W1152" i="7"/>
  <c r="W1151" i="7"/>
  <c r="W1150" i="7"/>
  <c r="W1149" i="7"/>
  <c r="W1148" i="7"/>
  <c r="W1147" i="7"/>
  <c r="W1146" i="7"/>
  <c r="W1145" i="7"/>
  <c r="W1144" i="7"/>
  <c r="W1143" i="7"/>
  <c r="W1142" i="7"/>
  <c r="W1141" i="7"/>
  <c r="W1140" i="7"/>
  <c r="W1139" i="7"/>
  <c r="W1138" i="7"/>
  <c r="W1137" i="7"/>
  <c r="W1136" i="7"/>
  <c r="W1135" i="7"/>
  <c r="W1134" i="7"/>
  <c r="W1133" i="7"/>
  <c r="W1132" i="7"/>
  <c r="W1131" i="7"/>
  <c r="W1130" i="7"/>
  <c r="W1129" i="7"/>
  <c r="W1128" i="7"/>
  <c r="W1127" i="7"/>
  <c r="W1126" i="7"/>
  <c r="W1125" i="7"/>
  <c r="W1124" i="7"/>
  <c r="W1123" i="7"/>
  <c r="W1122" i="7"/>
  <c r="W1121" i="7"/>
  <c r="W1120" i="7"/>
  <c r="W1119" i="7"/>
  <c r="W1118" i="7"/>
  <c r="W1117" i="7"/>
  <c r="W1116" i="7"/>
  <c r="W1115" i="7"/>
  <c r="W1114" i="7"/>
  <c r="W1113" i="7"/>
  <c r="W1112" i="7"/>
  <c r="W1111" i="7"/>
  <c r="W1110" i="7"/>
  <c r="W1109" i="7"/>
  <c r="W1108" i="7"/>
  <c r="W1107" i="7"/>
  <c r="W1106" i="7"/>
  <c r="W1105" i="7"/>
  <c r="W1104" i="7"/>
  <c r="W1103" i="7"/>
  <c r="W1102" i="7"/>
  <c r="W1101" i="7"/>
  <c r="W1100" i="7"/>
  <c r="W1099" i="7"/>
  <c r="W1098" i="7"/>
  <c r="W1097" i="7"/>
  <c r="W1096" i="7"/>
  <c r="W1095" i="7"/>
  <c r="W1094" i="7"/>
  <c r="W1093" i="7"/>
  <c r="W1092" i="7"/>
  <c r="W1091" i="7"/>
  <c r="W1090" i="7"/>
  <c r="W1089" i="7"/>
  <c r="W1088" i="7"/>
  <c r="W1087" i="7"/>
  <c r="W1086" i="7"/>
  <c r="W1085" i="7"/>
  <c r="W1084" i="7"/>
  <c r="W1083" i="7"/>
  <c r="W1082" i="7"/>
  <c r="W1081" i="7"/>
  <c r="W1080" i="7"/>
  <c r="W1079" i="7"/>
  <c r="W1078" i="7"/>
  <c r="W1077" i="7"/>
  <c r="W1076" i="7"/>
  <c r="W1075" i="7"/>
  <c r="W1074" i="7"/>
  <c r="W1073" i="7"/>
  <c r="W1072" i="7"/>
  <c r="W1071" i="7"/>
  <c r="W1070" i="7"/>
  <c r="W1069" i="7"/>
  <c r="W1068" i="7"/>
  <c r="W1067" i="7"/>
  <c r="W1066" i="7"/>
  <c r="W1065" i="7"/>
  <c r="W1064" i="7"/>
  <c r="W1063" i="7"/>
  <c r="W1062" i="7"/>
  <c r="W1061" i="7"/>
  <c r="W1060" i="7"/>
  <c r="W1059" i="7"/>
  <c r="W1058" i="7"/>
  <c r="W1057" i="7"/>
  <c r="W1056" i="7"/>
  <c r="W1055" i="7"/>
  <c r="W1054" i="7"/>
  <c r="W1053" i="7"/>
  <c r="W1052" i="7"/>
  <c r="W1051" i="7"/>
  <c r="W1050" i="7"/>
  <c r="W1049" i="7"/>
  <c r="W1048" i="7"/>
  <c r="W1047" i="7"/>
  <c r="W1046" i="7"/>
  <c r="W1045" i="7"/>
  <c r="W1044" i="7"/>
  <c r="W1043" i="7"/>
  <c r="W1042" i="7"/>
  <c r="W1041" i="7"/>
  <c r="W1040" i="7"/>
  <c r="W1039" i="7"/>
  <c r="W1038" i="7"/>
  <c r="W1037" i="7"/>
  <c r="W1036" i="7"/>
  <c r="W1035" i="7"/>
  <c r="W1034" i="7"/>
  <c r="W1033" i="7"/>
  <c r="W1032" i="7"/>
  <c r="W1031" i="7"/>
  <c r="W1030" i="7"/>
  <c r="W1029" i="7"/>
  <c r="W1028" i="7"/>
  <c r="W1027" i="7"/>
  <c r="W1026" i="7"/>
  <c r="W1025" i="7"/>
  <c r="W1024" i="7"/>
  <c r="W1023" i="7"/>
  <c r="W1022" i="7"/>
  <c r="W1021" i="7"/>
  <c r="W1020" i="7"/>
  <c r="W1019" i="7"/>
  <c r="W1018" i="7"/>
  <c r="W1017" i="7"/>
  <c r="W1016" i="7"/>
  <c r="W1015" i="7"/>
  <c r="W1014" i="7"/>
  <c r="W1013" i="7"/>
  <c r="W1012" i="7"/>
  <c r="W1011" i="7"/>
  <c r="W1010" i="7"/>
  <c r="W1009" i="7"/>
  <c r="W1008" i="7"/>
  <c r="W1007" i="7"/>
  <c r="W1006" i="7"/>
  <c r="W1005" i="7"/>
  <c r="W1004" i="7"/>
  <c r="W1003" i="7"/>
  <c r="W1002" i="7"/>
  <c r="W1001" i="7"/>
  <c r="W1000" i="7"/>
  <c r="W999" i="7"/>
  <c r="W998" i="7"/>
  <c r="W997" i="7"/>
  <c r="W996" i="7"/>
  <c r="W995" i="7"/>
  <c r="W994" i="7"/>
  <c r="W993" i="7"/>
  <c r="W992" i="7"/>
  <c r="W991" i="7"/>
  <c r="W990" i="7"/>
  <c r="W989" i="7"/>
  <c r="W988" i="7"/>
  <c r="W987" i="7"/>
  <c r="W986" i="7"/>
  <c r="W985" i="7"/>
  <c r="W984" i="7"/>
  <c r="W983" i="7"/>
  <c r="W982" i="7"/>
  <c r="W981" i="7"/>
  <c r="W980" i="7"/>
  <c r="W979" i="7"/>
  <c r="W978" i="7"/>
  <c r="W977" i="7"/>
  <c r="W976" i="7"/>
  <c r="W975" i="7"/>
  <c r="W974" i="7"/>
  <c r="W973" i="7"/>
  <c r="W972" i="7"/>
  <c r="W971" i="7"/>
  <c r="W970" i="7"/>
  <c r="W969" i="7"/>
  <c r="W968" i="7"/>
  <c r="W967" i="7"/>
  <c r="W966" i="7"/>
  <c r="W965" i="7"/>
  <c r="W964" i="7"/>
  <c r="W963" i="7"/>
  <c r="W962" i="7"/>
  <c r="W961" i="7"/>
  <c r="W960" i="7"/>
  <c r="W959" i="7"/>
  <c r="W958" i="7"/>
  <c r="W957" i="7"/>
  <c r="W956" i="7"/>
  <c r="W955" i="7"/>
  <c r="W954" i="7"/>
  <c r="W953" i="7"/>
  <c r="W952" i="7"/>
  <c r="W951" i="7"/>
  <c r="W950" i="7"/>
  <c r="W949" i="7"/>
  <c r="W948" i="7"/>
  <c r="W947" i="7"/>
  <c r="W946" i="7"/>
  <c r="W945" i="7"/>
  <c r="W944" i="7"/>
  <c r="W943" i="7"/>
  <c r="W942" i="7"/>
  <c r="W941" i="7"/>
  <c r="W940" i="7"/>
  <c r="W939" i="7"/>
  <c r="W938" i="7"/>
  <c r="W937" i="7"/>
  <c r="W936" i="7"/>
  <c r="W935" i="7"/>
  <c r="W934" i="7"/>
  <c r="W933" i="7"/>
  <c r="W932" i="7"/>
  <c r="W931" i="7"/>
  <c r="W930" i="7"/>
  <c r="W929" i="7"/>
  <c r="W928" i="7"/>
  <c r="W927" i="7"/>
  <c r="W926" i="7"/>
  <c r="W925" i="7"/>
  <c r="W924" i="7"/>
  <c r="W923" i="7"/>
  <c r="W922" i="7"/>
  <c r="W921" i="7"/>
  <c r="W920" i="7"/>
  <c r="W919" i="7"/>
  <c r="W918" i="7"/>
  <c r="W917" i="7"/>
  <c r="W916" i="7"/>
  <c r="W915" i="7"/>
  <c r="W914" i="7"/>
  <c r="W913" i="7"/>
  <c r="W912" i="7"/>
  <c r="W911" i="7"/>
  <c r="W910" i="7"/>
  <c r="W909" i="7"/>
  <c r="W908" i="7"/>
  <c r="W907" i="7"/>
  <c r="W906" i="7"/>
  <c r="W905" i="7"/>
  <c r="W904" i="7"/>
  <c r="W903" i="7"/>
  <c r="W902" i="7"/>
  <c r="W901" i="7"/>
  <c r="W900" i="7"/>
  <c r="W899" i="7"/>
  <c r="W898" i="7"/>
  <c r="W897" i="7"/>
  <c r="W896" i="7"/>
  <c r="W895" i="7"/>
  <c r="W894" i="7"/>
  <c r="W893" i="7"/>
  <c r="W892" i="7"/>
  <c r="W891" i="7"/>
  <c r="W890" i="7"/>
  <c r="W889" i="7"/>
  <c r="W888" i="7"/>
  <c r="W887" i="7"/>
  <c r="W886" i="7"/>
  <c r="W885" i="7"/>
  <c r="W884" i="7"/>
  <c r="W883" i="7"/>
  <c r="W882" i="7"/>
  <c r="W881" i="7"/>
  <c r="W880" i="7"/>
  <c r="W879" i="7"/>
  <c r="W878" i="7"/>
  <c r="W877" i="7"/>
  <c r="W876" i="7"/>
  <c r="W875" i="7"/>
  <c r="W874" i="7"/>
  <c r="W873" i="7"/>
  <c r="W872" i="7"/>
  <c r="W871" i="7"/>
  <c r="W870" i="7"/>
  <c r="W869" i="7"/>
  <c r="W868" i="7"/>
  <c r="W867" i="7"/>
  <c r="W866" i="7"/>
  <c r="W865" i="7"/>
  <c r="W864" i="7"/>
  <c r="W863" i="7"/>
  <c r="W862" i="7"/>
  <c r="W861" i="7"/>
  <c r="W860" i="7"/>
  <c r="W859" i="7"/>
  <c r="W858" i="7"/>
  <c r="W857" i="7"/>
  <c r="W856" i="7"/>
  <c r="W855" i="7"/>
  <c r="W854" i="7"/>
  <c r="W853" i="7"/>
  <c r="W852" i="7"/>
  <c r="W851" i="7"/>
  <c r="W850" i="7"/>
  <c r="W849" i="7"/>
  <c r="W848" i="7"/>
  <c r="W847" i="7"/>
  <c r="W846" i="7"/>
  <c r="W845" i="7"/>
  <c r="W844" i="7"/>
  <c r="W843" i="7"/>
  <c r="W842" i="7"/>
  <c r="W841" i="7"/>
  <c r="W840" i="7"/>
  <c r="W839" i="7"/>
  <c r="W838" i="7"/>
  <c r="W837" i="7"/>
  <c r="W836" i="7"/>
  <c r="W835" i="7"/>
  <c r="W834" i="7"/>
  <c r="W833" i="7"/>
  <c r="W832" i="7"/>
  <c r="W831" i="7"/>
  <c r="W830" i="7"/>
  <c r="W829" i="7"/>
  <c r="W828" i="7"/>
  <c r="W827" i="7"/>
  <c r="W826" i="7"/>
  <c r="W825" i="7"/>
  <c r="W824" i="7"/>
  <c r="W823" i="7"/>
  <c r="W822" i="7"/>
  <c r="W821" i="7"/>
  <c r="W820" i="7"/>
  <c r="W819" i="7"/>
  <c r="W818" i="7"/>
  <c r="W817" i="7"/>
  <c r="W816" i="7"/>
  <c r="W815" i="7"/>
  <c r="W814" i="7"/>
  <c r="W813" i="7"/>
  <c r="W812" i="7"/>
  <c r="W811" i="7"/>
  <c r="W810" i="7"/>
  <c r="W809" i="7"/>
  <c r="W808" i="7"/>
  <c r="W807" i="7"/>
  <c r="W806" i="7"/>
  <c r="W805" i="7"/>
  <c r="W804" i="7"/>
  <c r="W803" i="7"/>
  <c r="W802" i="7"/>
  <c r="W801" i="7"/>
  <c r="W800" i="7"/>
  <c r="W799" i="7"/>
  <c r="W798" i="7"/>
  <c r="W797" i="7"/>
  <c r="W796" i="7"/>
  <c r="W795" i="7"/>
  <c r="W794" i="7"/>
  <c r="W793" i="7"/>
  <c r="W792" i="7"/>
  <c r="W791" i="7"/>
  <c r="W790" i="7"/>
  <c r="W789" i="7"/>
  <c r="W788" i="7"/>
  <c r="W787" i="7"/>
  <c r="W786" i="7"/>
  <c r="W785" i="7"/>
  <c r="W784" i="7"/>
  <c r="W783" i="7"/>
  <c r="W782" i="7"/>
  <c r="W781" i="7"/>
  <c r="W780" i="7"/>
  <c r="W779" i="7"/>
  <c r="W778" i="7"/>
  <c r="W777" i="7"/>
  <c r="W776" i="7"/>
  <c r="W775" i="7"/>
  <c r="W774" i="7"/>
  <c r="W773" i="7"/>
  <c r="W772" i="7"/>
  <c r="W771" i="7"/>
  <c r="W770" i="7"/>
  <c r="W769" i="7"/>
  <c r="W768" i="7"/>
  <c r="W767" i="7"/>
  <c r="W766" i="7"/>
  <c r="W765" i="7"/>
  <c r="W764" i="7"/>
  <c r="W763" i="7"/>
  <c r="W762" i="7"/>
  <c r="W761" i="7"/>
  <c r="W760" i="7"/>
  <c r="W759" i="7"/>
  <c r="W758" i="7"/>
  <c r="W757" i="7"/>
  <c r="W756" i="7"/>
  <c r="W755" i="7"/>
  <c r="W754" i="7"/>
  <c r="W753" i="7"/>
  <c r="W752" i="7"/>
  <c r="W751" i="7"/>
  <c r="W750" i="7"/>
  <c r="W749" i="7"/>
  <c r="W748" i="7"/>
  <c r="W747" i="7"/>
  <c r="W746" i="7"/>
  <c r="W745" i="7"/>
  <c r="W744" i="7"/>
  <c r="W743" i="7"/>
  <c r="W742" i="7"/>
  <c r="W741" i="7"/>
  <c r="W740" i="7"/>
  <c r="W739" i="7"/>
  <c r="W738" i="7"/>
  <c r="W737" i="7"/>
  <c r="W736" i="7"/>
  <c r="W735" i="7"/>
  <c r="W734" i="7"/>
  <c r="W733" i="7"/>
  <c r="W732" i="7"/>
  <c r="W731" i="7"/>
  <c r="W730" i="7"/>
  <c r="W729" i="7"/>
  <c r="W728" i="7"/>
  <c r="W727" i="7"/>
  <c r="W726" i="7"/>
  <c r="W725" i="7"/>
  <c r="W724" i="7"/>
  <c r="W723" i="7"/>
  <c r="W722" i="7"/>
  <c r="W721" i="7"/>
  <c r="W720" i="7"/>
  <c r="W719" i="7"/>
  <c r="W718" i="7"/>
  <c r="W717" i="7"/>
  <c r="W716" i="7"/>
  <c r="W715" i="7"/>
  <c r="W714" i="7"/>
  <c r="W713" i="7"/>
  <c r="W712" i="7"/>
  <c r="W711" i="7"/>
  <c r="W710" i="7"/>
  <c r="W709" i="7"/>
  <c r="W708" i="7"/>
  <c r="W707" i="7"/>
  <c r="W706" i="7"/>
  <c r="W705" i="7"/>
  <c r="W704" i="7"/>
  <c r="W703" i="7"/>
  <c r="W702" i="7"/>
  <c r="W701" i="7"/>
  <c r="W700" i="7"/>
  <c r="W699" i="7"/>
  <c r="W698" i="7"/>
  <c r="W697" i="7"/>
  <c r="W696" i="7"/>
  <c r="W695" i="7"/>
  <c r="W694" i="7"/>
  <c r="W693" i="7"/>
  <c r="W692" i="7"/>
  <c r="W691" i="7"/>
  <c r="W690" i="7"/>
  <c r="W689" i="7"/>
  <c r="W688" i="7"/>
  <c r="W687" i="7"/>
  <c r="W686" i="7"/>
  <c r="W685" i="7"/>
  <c r="W684" i="7"/>
  <c r="W683" i="7"/>
  <c r="W682" i="7"/>
  <c r="W681" i="7"/>
  <c r="W680" i="7"/>
  <c r="W679" i="7"/>
  <c r="W678" i="7"/>
  <c r="W677" i="7"/>
  <c r="W676" i="7"/>
  <c r="W675" i="7"/>
  <c r="W674" i="7"/>
  <c r="W673" i="7"/>
  <c r="W672" i="7"/>
  <c r="W671" i="7"/>
  <c r="W670" i="7"/>
  <c r="W669" i="7"/>
  <c r="W668" i="7"/>
  <c r="W667" i="7"/>
  <c r="W666" i="7"/>
  <c r="W665" i="7"/>
  <c r="W664" i="7"/>
  <c r="W663" i="7"/>
  <c r="W662" i="7"/>
  <c r="W661" i="7"/>
  <c r="W660" i="7"/>
  <c r="W659" i="7"/>
  <c r="W658" i="7"/>
  <c r="W657" i="7"/>
  <c r="W656" i="7"/>
  <c r="W655" i="7"/>
  <c r="W654" i="7"/>
  <c r="W653" i="7"/>
  <c r="W652" i="7"/>
  <c r="W651" i="7"/>
  <c r="W650" i="7"/>
  <c r="W649" i="7"/>
  <c r="W648" i="7"/>
  <c r="W647" i="7"/>
  <c r="W646" i="7"/>
  <c r="W645" i="7"/>
  <c r="W644" i="7"/>
  <c r="W643" i="7"/>
  <c r="W642" i="7"/>
  <c r="W641" i="7"/>
  <c r="W640" i="7"/>
  <c r="W639" i="7"/>
  <c r="W638" i="7"/>
  <c r="W637" i="7"/>
  <c r="W636" i="7"/>
  <c r="W635" i="7"/>
  <c r="W634" i="7"/>
  <c r="W633" i="7"/>
  <c r="W632" i="7"/>
  <c r="W631" i="7"/>
  <c r="W630" i="7"/>
  <c r="W629" i="7"/>
  <c r="W628" i="7"/>
  <c r="W627" i="7"/>
  <c r="W626" i="7"/>
  <c r="W625" i="7"/>
  <c r="W624" i="7"/>
  <c r="W623" i="7"/>
  <c r="W622" i="7"/>
  <c r="W621" i="7"/>
  <c r="W620" i="7"/>
  <c r="W619" i="7"/>
  <c r="W618" i="7"/>
  <c r="W617" i="7"/>
  <c r="W616" i="7"/>
  <c r="W615" i="7"/>
  <c r="W614" i="7"/>
  <c r="W613" i="7"/>
  <c r="W612" i="7"/>
  <c r="W611" i="7"/>
  <c r="W610" i="7"/>
  <c r="W609" i="7"/>
  <c r="W608" i="7"/>
  <c r="W607" i="7"/>
  <c r="W606" i="7"/>
  <c r="W605" i="7"/>
  <c r="W604" i="7"/>
  <c r="W603" i="7"/>
  <c r="W602" i="7"/>
  <c r="W601" i="7"/>
  <c r="W600" i="7"/>
  <c r="W599" i="7"/>
  <c r="W598" i="7"/>
  <c r="W597" i="7"/>
  <c r="W596" i="7"/>
  <c r="W595" i="7"/>
  <c r="W594" i="7"/>
  <c r="W593" i="7"/>
  <c r="W592" i="7"/>
  <c r="W591" i="7"/>
  <c r="W590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4" i="7"/>
  <c r="W553" i="7"/>
  <c r="W552" i="7"/>
  <c r="W551" i="7"/>
  <c r="W550" i="7"/>
  <c r="W549" i="7"/>
  <c r="W548" i="7"/>
  <c r="W547" i="7"/>
  <c r="W546" i="7"/>
  <c r="W545" i="7"/>
  <c r="W544" i="7"/>
  <c r="W543" i="7"/>
  <c r="W542" i="7"/>
  <c r="W541" i="7"/>
  <c r="W540" i="7"/>
  <c r="W539" i="7"/>
  <c r="W538" i="7"/>
  <c r="W537" i="7"/>
  <c r="W536" i="7"/>
  <c r="W535" i="7"/>
  <c r="W534" i="7"/>
  <c r="W533" i="7"/>
  <c r="W532" i="7"/>
  <c r="W531" i="7"/>
  <c r="W530" i="7"/>
  <c r="W529" i="7"/>
  <c r="W528" i="7"/>
  <c r="W527" i="7"/>
  <c r="W526" i="7"/>
  <c r="W525" i="7"/>
  <c r="W524" i="7"/>
  <c r="W523" i="7"/>
  <c r="W522" i="7"/>
  <c r="W521" i="7"/>
  <c r="W520" i="7"/>
  <c r="W519" i="7"/>
  <c r="W518" i="7"/>
  <c r="W517" i="7"/>
  <c r="W516" i="7"/>
  <c r="W515" i="7"/>
  <c r="W514" i="7"/>
  <c r="W513" i="7"/>
  <c r="W512" i="7"/>
  <c r="W511" i="7"/>
  <c r="W510" i="7"/>
  <c r="W509" i="7"/>
  <c r="W508" i="7"/>
  <c r="W507" i="7"/>
  <c r="W506" i="7"/>
  <c r="W505" i="7"/>
  <c r="W504" i="7"/>
  <c r="W503" i="7"/>
  <c r="W502" i="7"/>
  <c r="W501" i="7"/>
  <c r="W500" i="7"/>
  <c r="W499" i="7"/>
  <c r="W498" i="7"/>
  <c r="W497" i="7"/>
  <c r="W496" i="7"/>
  <c r="W495" i="7"/>
  <c r="W494" i="7"/>
  <c r="W493" i="7"/>
  <c r="W492" i="7"/>
  <c r="W491" i="7"/>
  <c r="W490" i="7"/>
  <c r="W489" i="7"/>
  <c r="W488" i="7"/>
  <c r="W487" i="7"/>
  <c r="W486" i="7"/>
  <c r="W485" i="7"/>
  <c r="W484" i="7"/>
  <c r="W483" i="7"/>
  <c r="W482" i="7"/>
  <c r="W481" i="7"/>
  <c r="W480" i="7"/>
  <c r="W479" i="7"/>
  <c r="W478" i="7"/>
  <c r="W477" i="7"/>
  <c r="W476" i="7"/>
  <c r="W475" i="7"/>
  <c r="W474" i="7"/>
  <c r="W473" i="7"/>
  <c r="W472" i="7"/>
  <c r="W471" i="7"/>
  <c r="W470" i="7"/>
  <c r="W469" i="7"/>
  <c r="W468" i="7"/>
  <c r="W467" i="7"/>
  <c r="W466" i="7"/>
  <c r="W465" i="7"/>
  <c r="W464" i="7"/>
  <c r="W463" i="7"/>
  <c r="W462" i="7"/>
  <c r="W461" i="7"/>
  <c r="W460" i="7"/>
  <c r="W459" i="7"/>
  <c r="W458" i="7"/>
  <c r="W457" i="7"/>
  <c r="W456" i="7"/>
  <c r="W455" i="7"/>
  <c r="W454" i="7"/>
  <c r="W453" i="7"/>
  <c r="W452" i="7"/>
  <c r="W451" i="7"/>
  <c r="W450" i="7"/>
  <c r="W449" i="7"/>
  <c r="W448" i="7"/>
  <c r="W447" i="7"/>
  <c r="W446" i="7"/>
  <c r="W445" i="7"/>
  <c r="W444" i="7"/>
  <c r="W443" i="7"/>
  <c r="W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W423" i="7"/>
  <c r="W422" i="7"/>
  <c r="W421" i="7"/>
  <c r="W420" i="7"/>
  <c r="W419" i="7"/>
  <c r="W418" i="7"/>
  <c r="W417" i="7"/>
  <c r="W416" i="7"/>
  <c r="W415" i="7"/>
  <c r="W414" i="7"/>
  <c r="W413" i="7"/>
  <c r="W412" i="7"/>
  <c r="W411" i="7"/>
  <c r="W410" i="7"/>
  <c r="W409" i="7"/>
  <c r="W408" i="7"/>
  <c r="W407" i="7"/>
  <c r="W406" i="7"/>
  <c r="W405" i="7"/>
  <c r="W404" i="7"/>
  <c r="W403" i="7"/>
  <c r="W402" i="7"/>
  <c r="W401" i="7"/>
  <c r="W400" i="7"/>
  <c r="W399" i="7"/>
  <c r="W398" i="7"/>
  <c r="W397" i="7"/>
  <c r="W396" i="7"/>
  <c r="W395" i="7"/>
  <c r="W394" i="7"/>
  <c r="W393" i="7"/>
  <c r="W392" i="7"/>
  <c r="W391" i="7"/>
  <c r="W390" i="7"/>
  <c r="W389" i="7"/>
  <c r="W388" i="7"/>
  <c r="W387" i="7"/>
  <c r="W386" i="7"/>
  <c r="W385" i="7"/>
  <c r="W384" i="7"/>
  <c r="W383" i="7"/>
  <c r="W382" i="7"/>
  <c r="W381" i="7"/>
  <c r="W380" i="7"/>
  <c r="W379" i="7"/>
  <c r="W378" i="7"/>
  <c r="W377" i="7"/>
  <c r="W376" i="7"/>
  <c r="W375" i="7"/>
  <c r="W374" i="7"/>
  <c r="W373" i="7"/>
  <c r="W372" i="7"/>
  <c r="W371" i="7"/>
  <c r="W370" i="7"/>
  <c r="W369" i="7"/>
  <c r="W368" i="7"/>
  <c r="W367" i="7"/>
  <c r="W366" i="7"/>
  <c r="W365" i="7"/>
  <c r="W364" i="7"/>
  <c r="W363" i="7"/>
  <c r="W362" i="7"/>
  <c r="W361" i="7"/>
  <c r="W360" i="7"/>
  <c r="W359" i="7"/>
  <c r="W358" i="7"/>
  <c r="W357" i="7"/>
  <c r="W356" i="7"/>
  <c r="W355" i="7"/>
  <c r="W354" i="7"/>
  <c r="W353" i="7"/>
  <c r="W352" i="7"/>
  <c r="W351" i="7"/>
  <c r="W350" i="7"/>
  <c r="W349" i="7"/>
  <c r="W348" i="7"/>
  <c r="W347" i="7"/>
  <c r="W346" i="7"/>
  <c r="W345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326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2" i="7"/>
  <c r="W251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234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15" i="7"/>
  <c r="W16" i="7"/>
  <c r="W17" i="7"/>
  <c r="W18" i="7"/>
  <c r="W19" i="7"/>
  <c r="W20" i="7"/>
  <c r="E14" i="7"/>
  <c r="AM15" i="11" l="1"/>
  <c r="H27" i="10" l="1"/>
  <c r="H29" i="10"/>
  <c r="H26" i="10"/>
  <c r="H28" i="10"/>
  <c r="H11" i="10"/>
  <c r="H12" i="10"/>
  <c r="H15" i="10"/>
  <c r="H18" i="10"/>
  <c r="H19" i="10"/>
  <c r="H20" i="10"/>
  <c r="H21" i="10"/>
  <c r="H30" i="10"/>
  <c r="H31" i="10"/>
  <c r="H32" i="10"/>
  <c r="H13" i="10"/>
  <c r="H14" i="10"/>
  <c r="H16" i="10"/>
  <c r="H17" i="10"/>
  <c r="H22" i="10"/>
  <c r="H23" i="10"/>
  <c r="H24" i="10"/>
  <c r="H25" i="10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11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12" i="9"/>
  <c r="C13" i="9"/>
  <c r="C11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F5" i="9"/>
  <c r="M9" i="8"/>
  <c r="C9" i="8"/>
  <c r="W41" i="8"/>
  <c r="W40" i="8"/>
  <c r="W39" i="8"/>
  <c r="W38" i="8"/>
  <c r="X33" i="8"/>
  <c r="X32" i="8"/>
  <c r="W19" i="8"/>
  <c r="W18" i="8"/>
  <c r="W17" i="8"/>
  <c r="Q67" i="8"/>
  <c r="R67" i="8"/>
  <c r="P67" i="8"/>
  <c r="Q65" i="8"/>
  <c r="R65" i="8"/>
  <c r="P65" i="8"/>
  <c r="R57" i="8"/>
  <c r="R58" i="8"/>
  <c r="R59" i="8"/>
  <c r="R60" i="8"/>
  <c r="R61" i="8"/>
  <c r="R62" i="8"/>
  <c r="R63" i="8"/>
  <c r="Q57" i="8"/>
  <c r="Q58" i="8"/>
  <c r="Q59" i="8"/>
  <c r="Q60" i="8"/>
  <c r="Q61" i="8"/>
  <c r="Q62" i="8"/>
  <c r="Q63" i="8"/>
  <c r="P57" i="8"/>
  <c r="P58" i="8"/>
  <c r="P59" i="8"/>
  <c r="P60" i="8"/>
  <c r="P61" i="8"/>
  <c r="P62" i="8"/>
  <c r="P63" i="8"/>
  <c r="Q56" i="8"/>
  <c r="R56" i="8"/>
  <c r="P56" i="8"/>
  <c r="R44" i="8"/>
  <c r="R45" i="8"/>
  <c r="R46" i="8"/>
  <c r="R47" i="8"/>
  <c r="R48" i="8"/>
  <c r="R49" i="8"/>
  <c r="R50" i="8"/>
  <c r="R51" i="8"/>
  <c r="R52" i="8"/>
  <c r="R53" i="8"/>
  <c r="R54" i="8"/>
  <c r="Q44" i="8"/>
  <c r="Q45" i="8"/>
  <c r="Q46" i="8"/>
  <c r="Q47" i="8"/>
  <c r="Q48" i="8"/>
  <c r="Q49" i="8"/>
  <c r="Q50" i="8"/>
  <c r="Q51" i="8"/>
  <c r="Q52" i="8"/>
  <c r="Q53" i="8"/>
  <c r="Q54" i="8"/>
  <c r="P44" i="8"/>
  <c r="P45" i="8"/>
  <c r="P46" i="8"/>
  <c r="P47" i="8"/>
  <c r="P48" i="8"/>
  <c r="P49" i="8"/>
  <c r="P50" i="8"/>
  <c r="P51" i="8"/>
  <c r="P52" i="8"/>
  <c r="P53" i="8"/>
  <c r="P54" i="8"/>
  <c r="Q43" i="8"/>
  <c r="R43" i="8"/>
  <c r="P43" i="8"/>
  <c r="R29" i="8"/>
  <c r="R30" i="8"/>
  <c r="R31" i="8"/>
  <c r="R32" i="8"/>
  <c r="R33" i="8"/>
  <c r="R34" i="8"/>
  <c r="R35" i="8"/>
  <c r="R36" i="8"/>
  <c r="R37" i="8"/>
  <c r="R38" i="8"/>
  <c r="R39" i="8"/>
  <c r="R40" i="8"/>
  <c r="Q29" i="8"/>
  <c r="Q30" i="8"/>
  <c r="Q31" i="8"/>
  <c r="Q32" i="8"/>
  <c r="Q33" i="8"/>
  <c r="Q34" i="8"/>
  <c r="Q35" i="8"/>
  <c r="Q36" i="8"/>
  <c r="Q37" i="8"/>
  <c r="Q38" i="8"/>
  <c r="Q39" i="8"/>
  <c r="Q40" i="8"/>
  <c r="P29" i="8"/>
  <c r="P30" i="8"/>
  <c r="P31" i="8"/>
  <c r="P32" i="8"/>
  <c r="P33" i="8"/>
  <c r="P34" i="8"/>
  <c r="P35" i="8"/>
  <c r="P36" i="8"/>
  <c r="P37" i="8"/>
  <c r="P38" i="8"/>
  <c r="P39" i="8"/>
  <c r="P40" i="8"/>
  <c r="Q28" i="8"/>
  <c r="R28" i="8"/>
  <c r="P28" i="8"/>
  <c r="R18" i="8"/>
  <c r="R19" i="8"/>
  <c r="R20" i="8"/>
  <c r="R21" i="8"/>
  <c r="R22" i="8"/>
  <c r="R23" i="8"/>
  <c r="R24" i="8"/>
  <c r="R25" i="8"/>
  <c r="R26" i="8"/>
  <c r="R17" i="8"/>
  <c r="Q18" i="8"/>
  <c r="Q19" i="8"/>
  <c r="Q20" i="8"/>
  <c r="Q21" i="8"/>
  <c r="Q22" i="8"/>
  <c r="Q23" i="8"/>
  <c r="Q24" i="8"/>
  <c r="Q25" i="8"/>
  <c r="Q26" i="8"/>
  <c r="Q17" i="8"/>
  <c r="P18" i="8"/>
  <c r="P19" i="8"/>
  <c r="P20" i="8"/>
  <c r="P21" i="8"/>
  <c r="P22" i="8"/>
  <c r="P23" i="8"/>
  <c r="P24" i="8"/>
  <c r="P25" i="8"/>
  <c r="P26" i="8"/>
  <c r="P17" i="8"/>
  <c r="W42" i="8" l="1"/>
  <c r="C48" i="8"/>
  <c r="F44" i="8"/>
  <c r="C28" i="8"/>
  <c r="C57" i="8"/>
  <c r="F62" i="8"/>
  <c r="C33" i="8"/>
  <c r="C34" i="8"/>
  <c r="C67" i="8"/>
  <c r="C56" i="8"/>
  <c r="C71" i="8"/>
  <c r="C44" i="8"/>
  <c r="C46" i="8"/>
  <c r="C47" i="8"/>
  <c r="C32" i="8"/>
  <c r="C40" i="8"/>
  <c r="C72" i="8"/>
  <c r="C45" i="8"/>
  <c r="F67" i="8"/>
  <c r="F65" i="8"/>
  <c r="C54" i="8"/>
  <c r="F54" i="8"/>
  <c r="C31" i="8"/>
  <c r="F43" i="8"/>
  <c r="C53" i="8"/>
  <c r="C36" i="8"/>
  <c r="C37" i="8"/>
  <c r="C38" i="8"/>
  <c r="C39" i="8"/>
  <c r="F48" i="8"/>
  <c r="C43" i="8"/>
  <c r="C65" i="8"/>
  <c r="F61" i="8"/>
  <c r="F39" i="8"/>
  <c r="F28" i="8"/>
  <c r="F40" i="8"/>
  <c r="F56" i="8"/>
  <c r="F57" i="8"/>
  <c r="F45" i="8"/>
  <c r="F46" i="8"/>
  <c r="F47" i="8"/>
  <c r="F49" i="8"/>
  <c r="F50" i="8"/>
  <c r="F51" i="8"/>
  <c r="F52" i="8"/>
  <c r="F53" i="8"/>
  <c r="F34" i="8"/>
  <c r="C51" i="8"/>
  <c r="C52" i="8"/>
  <c r="F59" i="8"/>
  <c r="C35" i="8"/>
  <c r="F30" i="8"/>
  <c r="F60" i="8"/>
  <c r="C49" i="8"/>
  <c r="F31" i="8"/>
  <c r="F32" i="8"/>
  <c r="C29" i="8"/>
  <c r="F33" i="8"/>
  <c r="C50" i="8"/>
  <c r="F38" i="8"/>
  <c r="F35" i="8"/>
  <c r="F36" i="8"/>
  <c r="F37" i="8"/>
  <c r="W28" i="8"/>
  <c r="W27" i="8"/>
  <c r="W26" i="8"/>
  <c r="C70" i="8"/>
  <c r="C69" i="8"/>
  <c r="F58" i="8"/>
  <c r="F63" i="8"/>
  <c r="C58" i="8"/>
  <c r="C59" i="8"/>
  <c r="C60" i="8"/>
  <c r="C61" i="8"/>
  <c r="C62" i="8"/>
  <c r="C63" i="8"/>
  <c r="F29" i="8"/>
  <c r="C30" i="8"/>
  <c r="F42" i="8" l="1"/>
  <c r="C42" i="8"/>
  <c r="F18" i="8"/>
  <c r="F19" i="8"/>
  <c r="F20" i="8"/>
  <c r="F21" i="8"/>
  <c r="F22" i="8"/>
  <c r="F23" i="8"/>
  <c r="F24" i="8"/>
  <c r="F25" i="8"/>
  <c r="F26" i="8"/>
  <c r="F17" i="8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15" i="7"/>
  <c r="AF14" i="7"/>
  <c r="W14" i="7"/>
  <c r="V14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15" i="7"/>
  <c r="V16" i="7"/>
  <c r="J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843" i="7"/>
  <c r="S1844" i="7"/>
  <c r="S1845" i="7"/>
  <c r="S1846" i="7"/>
  <c r="S1847" i="7"/>
  <c r="S1848" i="7"/>
  <c r="S1849" i="7"/>
  <c r="S1850" i="7"/>
  <c r="S1851" i="7"/>
  <c r="S1852" i="7"/>
  <c r="S1853" i="7"/>
  <c r="S1854" i="7"/>
  <c r="S1855" i="7"/>
  <c r="S1856" i="7"/>
  <c r="S1857" i="7"/>
  <c r="S1858" i="7"/>
  <c r="S1859" i="7"/>
  <c r="S1860" i="7"/>
  <c r="S1861" i="7"/>
  <c r="S1862" i="7"/>
  <c r="S1863" i="7"/>
  <c r="S1864" i="7"/>
  <c r="S1865" i="7"/>
  <c r="S1866" i="7"/>
  <c r="S1867" i="7"/>
  <c r="S1868" i="7"/>
  <c r="S1869" i="7"/>
  <c r="S1870" i="7"/>
  <c r="S1871" i="7"/>
  <c r="S1872" i="7"/>
  <c r="S1873" i="7"/>
  <c r="S1874" i="7"/>
  <c r="S1875" i="7"/>
  <c r="S1876" i="7"/>
  <c r="S1877" i="7"/>
  <c r="S1878" i="7"/>
  <c r="S1879" i="7"/>
  <c r="S1880" i="7"/>
  <c r="S1881" i="7"/>
  <c r="S1882" i="7"/>
  <c r="S1883" i="7"/>
  <c r="S1884" i="7"/>
  <c r="S1885" i="7"/>
  <c r="S1886" i="7"/>
  <c r="S1887" i="7"/>
  <c r="S1888" i="7"/>
  <c r="S1889" i="7"/>
  <c r="S1890" i="7"/>
  <c r="S1891" i="7"/>
  <c r="S1892" i="7"/>
  <c r="S1893" i="7"/>
  <c r="S1894" i="7"/>
  <c r="S1895" i="7"/>
  <c r="S1896" i="7"/>
  <c r="S1897" i="7"/>
  <c r="S1898" i="7"/>
  <c r="S1899" i="7"/>
  <c r="S1900" i="7"/>
  <c r="S1901" i="7"/>
  <c r="S1902" i="7"/>
  <c r="S1903" i="7"/>
  <c r="S1904" i="7"/>
  <c r="S1905" i="7"/>
  <c r="S1906" i="7"/>
  <c r="S1907" i="7"/>
  <c r="S1908" i="7"/>
  <c r="S1909" i="7"/>
  <c r="S1910" i="7"/>
  <c r="S1911" i="7"/>
  <c r="S1912" i="7"/>
  <c r="S1913" i="7"/>
  <c r="S1914" i="7"/>
  <c r="S1915" i="7"/>
  <c r="S1916" i="7"/>
  <c r="S1917" i="7"/>
  <c r="S1918" i="7"/>
  <c r="S1919" i="7"/>
  <c r="S1920" i="7"/>
  <c r="S1921" i="7"/>
  <c r="S1922" i="7"/>
  <c r="S1923" i="7"/>
  <c r="S1924" i="7"/>
  <c r="S1925" i="7"/>
  <c r="S1926" i="7"/>
  <c r="S1927" i="7"/>
  <c r="S1928" i="7"/>
  <c r="S1929" i="7"/>
  <c r="S1930" i="7"/>
  <c r="S1931" i="7"/>
  <c r="S1932" i="7"/>
  <c r="S1933" i="7"/>
  <c r="S1934" i="7"/>
  <c r="S1935" i="7"/>
  <c r="S1936" i="7"/>
  <c r="S1937" i="7"/>
  <c r="S1938" i="7"/>
  <c r="S1939" i="7"/>
  <c r="S1940" i="7"/>
  <c r="S1941" i="7"/>
  <c r="S1942" i="7"/>
  <c r="S1943" i="7"/>
  <c r="S1944" i="7"/>
  <c r="S1945" i="7"/>
  <c r="S1946" i="7"/>
  <c r="S1947" i="7"/>
  <c r="S1948" i="7"/>
  <c r="S1949" i="7"/>
  <c r="S1950" i="7"/>
  <c r="S1951" i="7"/>
  <c r="S1952" i="7"/>
  <c r="S1953" i="7"/>
  <c r="S1954" i="7"/>
  <c r="S1955" i="7"/>
  <c r="S1956" i="7"/>
  <c r="S1957" i="7"/>
  <c r="S1958" i="7"/>
  <c r="S1959" i="7"/>
  <c r="S1960" i="7"/>
  <c r="S1961" i="7"/>
  <c r="S1962" i="7"/>
  <c r="S1963" i="7"/>
  <c r="S1964" i="7"/>
  <c r="S1965" i="7"/>
  <c r="S1966" i="7"/>
  <c r="S1967" i="7"/>
  <c r="S1968" i="7"/>
  <c r="S1969" i="7"/>
  <c r="S1970" i="7"/>
  <c r="S1971" i="7"/>
  <c r="S1972" i="7"/>
  <c r="S1973" i="7"/>
  <c r="S1974" i="7"/>
  <c r="S1975" i="7"/>
  <c r="S1976" i="7"/>
  <c r="S1977" i="7"/>
  <c r="S1978" i="7"/>
  <c r="S1979" i="7"/>
  <c r="S1980" i="7"/>
  <c r="S1981" i="7"/>
  <c r="S1982" i="7"/>
  <c r="S1983" i="7"/>
  <c r="S1984" i="7"/>
  <c r="S1985" i="7"/>
  <c r="S1986" i="7"/>
  <c r="S1987" i="7"/>
  <c r="S1988" i="7"/>
  <c r="S1989" i="7"/>
  <c r="S1990" i="7"/>
  <c r="S1991" i="7"/>
  <c r="S1992" i="7"/>
  <c r="S1993" i="7"/>
  <c r="S1994" i="7"/>
  <c r="S1995" i="7"/>
  <c r="S1996" i="7"/>
  <c r="S1997" i="7"/>
  <c r="S1998" i="7"/>
  <c r="S1999" i="7"/>
  <c r="S2000" i="7"/>
  <c r="S2001" i="7"/>
  <c r="S2002" i="7"/>
  <c r="S2003" i="7"/>
  <c r="S2004" i="7"/>
  <c r="S2005" i="7"/>
  <c r="S2006" i="7"/>
  <c r="S2007" i="7"/>
  <c r="S2008" i="7"/>
  <c r="S2009" i="7"/>
  <c r="S2010" i="7"/>
  <c r="S2011" i="7"/>
  <c r="S2012" i="7"/>
  <c r="S2013" i="7"/>
  <c r="S2014" i="7"/>
  <c r="S2015" i="7"/>
  <c r="S2016" i="7"/>
  <c r="S2017" i="7"/>
  <c r="S2018" i="7"/>
  <c r="S2019" i="7"/>
  <c r="S2020" i="7"/>
  <c r="S2021" i="7"/>
  <c r="S2022" i="7"/>
  <c r="S2023" i="7"/>
  <c r="S2024" i="7"/>
  <c r="S2025" i="7"/>
  <c r="S2026" i="7"/>
  <c r="S2027" i="7"/>
  <c r="S2028" i="7"/>
  <c r="S2029" i="7"/>
  <c r="S2030" i="7"/>
  <c r="S2031" i="7"/>
  <c r="S2032" i="7"/>
  <c r="S2033" i="7"/>
  <c r="S2034" i="7"/>
  <c r="S2035" i="7"/>
  <c r="S2036" i="7"/>
  <c r="S2037" i="7"/>
  <c r="S2038" i="7"/>
  <c r="S2039" i="7"/>
  <c r="S2040" i="7"/>
  <c r="S2041" i="7"/>
  <c r="S2042" i="7"/>
  <c r="S2043" i="7"/>
  <c r="S2044" i="7"/>
  <c r="S2045" i="7"/>
  <c r="S2046" i="7"/>
  <c r="S2047" i="7"/>
  <c r="S2048" i="7"/>
  <c r="S2049" i="7"/>
  <c r="S2050" i="7"/>
  <c r="S2051" i="7"/>
  <c r="S2052" i="7"/>
  <c r="S2053" i="7"/>
  <c r="S2054" i="7"/>
  <c r="S2055" i="7"/>
  <c r="S2056" i="7"/>
  <c r="S2057" i="7"/>
  <c r="S2058" i="7"/>
  <c r="S2059" i="7"/>
  <c r="S2060" i="7"/>
  <c r="S2061" i="7"/>
  <c r="S2062" i="7"/>
  <c r="S2063" i="7"/>
  <c r="S2064" i="7"/>
  <c r="S2065" i="7"/>
  <c r="S2066" i="7"/>
  <c r="S2067" i="7"/>
  <c r="S2068" i="7"/>
  <c r="S2069" i="7"/>
  <c r="S2070" i="7"/>
  <c r="S2071" i="7"/>
  <c r="S2072" i="7"/>
  <c r="S2073" i="7"/>
  <c r="S2074" i="7"/>
  <c r="S2075" i="7"/>
  <c r="S2076" i="7"/>
  <c r="S2077" i="7"/>
  <c r="S2078" i="7"/>
  <c r="S2079" i="7"/>
  <c r="S2080" i="7"/>
  <c r="S2081" i="7"/>
  <c r="S2082" i="7"/>
  <c r="S2083" i="7"/>
  <c r="S2084" i="7"/>
  <c r="S2085" i="7"/>
  <c r="S2086" i="7"/>
  <c r="S2087" i="7"/>
  <c r="S2088" i="7"/>
  <c r="S2089" i="7"/>
  <c r="S2090" i="7"/>
  <c r="S2091" i="7"/>
  <c r="S2092" i="7"/>
  <c r="S2093" i="7"/>
  <c r="S2094" i="7"/>
  <c r="S2095" i="7"/>
  <c r="S2096" i="7"/>
  <c r="S2097" i="7"/>
  <c r="S2098" i="7"/>
  <c r="S2099" i="7"/>
  <c r="S2100" i="7"/>
  <c r="S2101" i="7"/>
  <c r="S2102" i="7"/>
  <c r="S2103" i="7"/>
  <c r="S2104" i="7"/>
  <c r="S2105" i="7"/>
  <c r="S2106" i="7"/>
  <c r="S2107" i="7"/>
  <c r="S2108" i="7"/>
  <c r="S2109" i="7"/>
  <c r="S2110" i="7"/>
  <c r="S2111" i="7"/>
  <c r="S2112" i="7"/>
  <c r="S2113" i="7"/>
  <c r="S2114" i="7"/>
  <c r="S2115" i="7"/>
  <c r="S2116" i="7"/>
  <c r="S2117" i="7"/>
  <c r="S2118" i="7"/>
  <c r="S2119" i="7"/>
  <c r="S2120" i="7"/>
  <c r="S2121" i="7"/>
  <c r="S2122" i="7"/>
  <c r="S2123" i="7"/>
  <c r="S2124" i="7"/>
  <c r="S2125" i="7"/>
  <c r="S2126" i="7"/>
  <c r="S2127" i="7"/>
  <c r="S2128" i="7"/>
  <c r="S2129" i="7"/>
  <c r="S2130" i="7"/>
  <c r="S2131" i="7"/>
  <c r="S2132" i="7"/>
  <c r="S2133" i="7"/>
  <c r="S2134" i="7"/>
  <c r="S2135" i="7"/>
  <c r="S2136" i="7"/>
  <c r="S2137" i="7"/>
  <c r="S2138" i="7"/>
  <c r="S2139" i="7"/>
  <c r="S2140" i="7"/>
  <c r="S2141" i="7"/>
  <c r="S2142" i="7"/>
  <c r="S2143" i="7"/>
  <c r="S2144" i="7"/>
  <c r="S2145" i="7"/>
  <c r="S2146" i="7"/>
  <c r="S2147" i="7"/>
  <c r="S2148" i="7"/>
  <c r="S2149" i="7"/>
  <c r="S2150" i="7"/>
  <c r="S2151" i="7"/>
  <c r="S2152" i="7"/>
  <c r="S2153" i="7"/>
  <c r="S2154" i="7"/>
  <c r="S2155" i="7"/>
  <c r="S2156" i="7"/>
  <c r="S2157" i="7"/>
  <c r="S2158" i="7"/>
  <c r="S2159" i="7"/>
  <c r="S2160" i="7"/>
  <c r="S2161" i="7"/>
  <c r="S2162" i="7"/>
  <c r="S2163" i="7"/>
  <c r="S2164" i="7"/>
  <c r="S2165" i="7"/>
  <c r="S2166" i="7"/>
  <c r="S2167" i="7"/>
  <c r="S2168" i="7"/>
  <c r="S2169" i="7"/>
  <c r="S2170" i="7"/>
  <c r="S2171" i="7"/>
  <c r="S2172" i="7"/>
  <c r="S2173" i="7"/>
  <c r="S2174" i="7"/>
  <c r="S2175" i="7"/>
  <c r="S2176" i="7"/>
  <c r="S2177" i="7"/>
  <c r="S2178" i="7"/>
  <c r="S2179" i="7"/>
  <c r="S2180" i="7"/>
  <c r="S2181" i="7"/>
  <c r="S2182" i="7"/>
  <c r="S2183" i="7"/>
  <c r="S2184" i="7"/>
  <c r="S2185" i="7"/>
  <c r="S2186" i="7"/>
  <c r="S2187" i="7"/>
  <c r="S2188" i="7"/>
  <c r="S2189" i="7"/>
  <c r="S2190" i="7"/>
  <c r="S2191" i="7"/>
  <c r="S2192" i="7"/>
  <c r="S2193" i="7"/>
  <c r="S2194" i="7"/>
  <c r="S2195" i="7"/>
  <c r="S2196" i="7"/>
  <c r="S2197" i="7"/>
  <c r="S2198" i="7"/>
  <c r="S2199" i="7"/>
  <c r="S2200" i="7"/>
  <c r="S2201" i="7"/>
  <c r="S2202" i="7"/>
  <c r="S2203" i="7"/>
  <c r="S2204" i="7"/>
  <c r="S2205" i="7"/>
  <c r="S2206" i="7"/>
  <c r="S2207" i="7"/>
  <c r="S2208" i="7"/>
  <c r="S2209" i="7"/>
  <c r="S2210" i="7"/>
  <c r="S2211" i="7"/>
  <c r="S2212" i="7"/>
  <c r="S2213" i="7"/>
  <c r="S2214" i="7"/>
  <c r="S2215" i="7"/>
  <c r="S2216" i="7"/>
  <c r="S2217" i="7"/>
  <c r="S2218" i="7"/>
  <c r="S2219" i="7"/>
  <c r="S2220" i="7"/>
  <c r="S2221" i="7"/>
  <c r="S2222" i="7"/>
  <c r="S2223" i="7"/>
  <c r="S2224" i="7"/>
  <c r="S2225" i="7"/>
  <c r="S2226" i="7"/>
  <c r="S2227" i="7"/>
  <c r="S2228" i="7"/>
  <c r="S2229" i="7"/>
  <c r="S2230" i="7"/>
  <c r="S2231" i="7"/>
  <c r="S2232" i="7"/>
  <c r="S2233" i="7"/>
  <c r="S2234" i="7"/>
  <c r="S2235" i="7"/>
  <c r="S2236" i="7"/>
  <c r="S2237" i="7"/>
  <c r="S2238" i="7"/>
  <c r="S2239" i="7"/>
  <c r="S2240" i="7"/>
  <c r="S2241" i="7"/>
  <c r="S2242" i="7"/>
  <c r="S2243" i="7"/>
  <c r="S2244" i="7"/>
  <c r="S2245" i="7"/>
  <c r="S2246" i="7"/>
  <c r="S2247" i="7"/>
  <c r="S2248" i="7"/>
  <c r="S2249" i="7"/>
  <c r="S2250" i="7"/>
  <c r="S2251" i="7"/>
  <c r="S2252" i="7"/>
  <c r="S2253" i="7"/>
  <c r="S2254" i="7"/>
  <c r="S2255" i="7"/>
  <c r="S2256" i="7"/>
  <c r="S2257" i="7"/>
  <c r="S2258" i="7"/>
  <c r="S2259" i="7"/>
  <c r="S2260" i="7"/>
  <c r="S2261" i="7"/>
  <c r="S2262" i="7"/>
  <c r="S2263" i="7"/>
  <c r="S2264" i="7"/>
  <c r="S2265" i="7"/>
  <c r="S2266" i="7"/>
  <c r="S2267" i="7"/>
  <c r="S2268" i="7"/>
  <c r="S2269" i="7"/>
  <c r="S2270" i="7"/>
  <c r="S2271" i="7"/>
  <c r="S2272" i="7"/>
  <c r="S2273" i="7"/>
  <c r="S2274" i="7"/>
  <c r="S2275" i="7"/>
  <c r="S2276" i="7"/>
  <c r="S2277" i="7"/>
  <c r="S2278" i="7"/>
  <c r="S2279" i="7"/>
  <c r="S2280" i="7"/>
  <c r="S2281" i="7"/>
  <c r="S2282" i="7"/>
  <c r="S2283" i="7"/>
  <c r="S2284" i="7"/>
  <c r="S2285" i="7"/>
  <c r="S2286" i="7"/>
  <c r="S2287" i="7"/>
  <c r="S2288" i="7"/>
  <c r="S2289" i="7"/>
  <c r="S2290" i="7"/>
  <c r="S2291" i="7"/>
  <c r="S2292" i="7"/>
  <c r="S2293" i="7"/>
  <c r="S2294" i="7"/>
  <c r="S2295" i="7"/>
  <c r="S2296" i="7"/>
  <c r="S2297" i="7"/>
  <c r="S2298" i="7"/>
  <c r="S2299" i="7"/>
  <c r="S2300" i="7"/>
  <c r="S2301" i="7"/>
  <c r="S2302" i="7"/>
  <c r="S2303" i="7"/>
  <c r="S2304" i="7"/>
  <c r="S2305" i="7"/>
  <c r="S2306" i="7"/>
  <c r="S2307" i="7"/>
  <c r="S2308" i="7"/>
  <c r="S2309" i="7"/>
  <c r="S2310" i="7"/>
  <c r="S2311" i="7"/>
  <c r="S2312" i="7"/>
  <c r="S2313" i="7"/>
  <c r="S2314" i="7"/>
  <c r="S2315" i="7"/>
  <c r="S2316" i="7"/>
  <c r="S2317" i="7"/>
  <c r="S2318" i="7"/>
  <c r="S2319" i="7"/>
  <c r="S2320" i="7"/>
  <c r="S2321" i="7"/>
  <c r="S2322" i="7"/>
  <c r="S2323" i="7"/>
  <c r="S2324" i="7"/>
  <c r="S2325" i="7"/>
  <c r="S2326" i="7"/>
  <c r="S2327" i="7"/>
  <c r="S2328" i="7"/>
  <c r="S2329" i="7"/>
  <c r="S2330" i="7"/>
  <c r="S2331" i="7"/>
  <c r="S2332" i="7"/>
  <c r="S2333" i="7"/>
  <c r="S2334" i="7"/>
  <c r="S2335" i="7"/>
  <c r="S2336" i="7"/>
  <c r="S2337" i="7"/>
  <c r="S2338" i="7"/>
  <c r="S2339" i="7"/>
  <c r="S2340" i="7"/>
  <c r="S2341" i="7"/>
  <c r="S2342" i="7"/>
  <c r="S2343" i="7"/>
  <c r="S2344" i="7"/>
  <c r="S2345" i="7"/>
  <c r="S2346" i="7"/>
  <c r="S2347" i="7"/>
  <c r="S2348" i="7"/>
  <c r="S2349" i="7"/>
  <c r="S2350" i="7"/>
  <c r="S2351" i="7"/>
  <c r="S2352" i="7"/>
  <c r="S2353" i="7"/>
  <c r="S2354" i="7"/>
  <c r="S2355" i="7"/>
  <c r="S2356" i="7"/>
  <c r="S2357" i="7"/>
  <c r="S2358" i="7"/>
  <c r="S2359" i="7"/>
  <c r="S2360" i="7"/>
  <c r="S2361" i="7"/>
  <c r="S2362" i="7"/>
  <c r="S2363" i="7"/>
  <c r="S2364" i="7"/>
  <c r="S2365" i="7"/>
  <c r="S2366" i="7"/>
  <c r="S2367" i="7"/>
  <c r="S2368" i="7"/>
  <c r="S2369" i="7"/>
  <c r="S2370" i="7"/>
  <c r="S2371" i="7"/>
  <c r="S2372" i="7"/>
  <c r="S2373" i="7"/>
  <c r="S2374" i="7"/>
  <c r="S2375" i="7"/>
  <c r="S2376" i="7"/>
  <c r="S2377" i="7"/>
  <c r="S2378" i="7"/>
  <c r="S2379" i="7"/>
  <c r="S2380" i="7"/>
  <c r="S2381" i="7"/>
  <c r="S2382" i="7"/>
  <c r="S2383" i="7"/>
  <c r="S2384" i="7"/>
  <c r="S2385" i="7"/>
  <c r="S2386" i="7"/>
  <c r="S2387" i="7"/>
  <c r="S2388" i="7"/>
  <c r="S2389" i="7"/>
  <c r="S2390" i="7"/>
  <c r="S2391" i="7"/>
  <c r="S2392" i="7"/>
  <c r="S2393" i="7"/>
  <c r="S2394" i="7"/>
  <c r="S2395" i="7"/>
  <c r="S2396" i="7"/>
  <c r="S2397" i="7"/>
  <c r="S2398" i="7"/>
  <c r="S2399" i="7"/>
  <c r="S2400" i="7"/>
  <c r="S2401" i="7"/>
  <c r="S2402" i="7"/>
  <c r="S2403" i="7"/>
  <c r="S2404" i="7"/>
  <c r="S2405" i="7"/>
  <c r="S2406" i="7"/>
  <c r="S2407" i="7"/>
  <c r="S2408" i="7"/>
  <c r="S2409" i="7"/>
  <c r="S2410" i="7"/>
  <c r="S2411" i="7"/>
  <c r="S2412" i="7"/>
  <c r="S2413" i="7"/>
  <c r="S2414" i="7"/>
  <c r="S2415" i="7"/>
  <c r="S2416" i="7"/>
  <c r="S2417" i="7"/>
  <c r="S2418" i="7"/>
  <c r="S2419" i="7"/>
  <c r="S2420" i="7"/>
  <c r="S2421" i="7"/>
  <c r="S2422" i="7"/>
  <c r="S2423" i="7"/>
  <c r="S2424" i="7"/>
  <c r="S2425" i="7"/>
  <c r="S2426" i="7"/>
  <c r="S2427" i="7"/>
  <c r="S2428" i="7"/>
  <c r="S2429" i="7"/>
  <c r="S2430" i="7"/>
  <c r="S2431" i="7"/>
  <c r="S2432" i="7"/>
  <c r="S2433" i="7"/>
  <c r="S2434" i="7"/>
  <c r="S2435" i="7"/>
  <c r="S2436" i="7"/>
  <c r="S2437" i="7"/>
  <c r="S2438" i="7"/>
  <c r="S2439" i="7"/>
  <c r="S2440" i="7"/>
  <c r="S2441" i="7"/>
  <c r="S2442" i="7"/>
  <c r="S2443" i="7"/>
  <c r="S2444" i="7"/>
  <c r="S2445" i="7"/>
  <c r="S2446" i="7"/>
  <c r="S2447" i="7"/>
  <c r="S2448" i="7"/>
  <c r="S2449" i="7"/>
  <c r="S2450" i="7"/>
  <c r="S2451" i="7"/>
  <c r="S2452" i="7"/>
  <c r="S2453" i="7"/>
  <c r="S2454" i="7"/>
  <c r="S2455" i="7"/>
  <c r="S2456" i="7"/>
  <c r="S2457" i="7"/>
  <c r="S2458" i="7"/>
  <c r="S2459" i="7"/>
  <c r="S2460" i="7"/>
  <c r="S2461" i="7"/>
  <c r="S2462" i="7"/>
  <c r="S2463" i="7"/>
  <c r="S2464" i="7"/>
  <c r="S2465" i="7"/>
  <c r="S2466" i="7"/>
  <c r="S2467" i="7"/>
  <c r="S2468" i="7"/>
  <c r="S2469" i="7"/>
  <c r="S2470" i="7"/>
  <c r="S2471" i="7"/>
  <c r="S2472" i="7"/>
  <c r="S2473" i="7"/>
  <c r="S2474" i="7"/>
  <c r="S2475" i="7"/>
  <c r="S2476" i="7"/>
  <c r="S2477" i="7"/>
  <c r="S2478" i="7"/>
  <c r="S2479" i="7"/>
  <c r="S2480" i="7"/>
  <c r="S2481" i="7"/>
  <c r="S2482" i="7"/>
  <c r="S2483" i="7"/>
  <c r="S2484" i="7"/>
  <c r="S2485" i="7"/>
  <c r="S2486" i="7"/>
  <c r="S2487" i="7"/>
  <c r="S2488" i="7"/>
  <c r="S2489" i="7"/>
  <c r="S2490" i="7"/>
  <c r="S2491" i="7"/>
  <c r="S2492" i="7"/>
  <c r="S2493" i="7"/>
  <c r="S2494" i="7"/>
  <c r="S2495" i="7"/>
  <c r="S2496" i="7"/>
  <c r="S2497" i="7"/>
  <c r="S2498" i="7"/>
  <c r="S2499" i="7"/>
  <c r="S2500" i="7"/>
  <c r="S15" i="7"/>
  <c r="S14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15" i="7"/>
  <c r="I16" i="7"/>
  <c r="I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J2059" i="7"/>
  <c r="J2060" i="7"/>
  <c r="J2061" i="7"/>
  <c r="J2062" i="7"/>
  <c r="J2063" i="7"/>
  <c r="J2064" i="7"/>
  <c r="J2065" i="7"/>
  <c r="J2066" i="7"/>
  <c r="J2067" i="7"/>
  <c r="J2068" i="7"/>
  <c r="J2069" i="7"/>
  <c r="J2070" i="7"/>
  <c r="J2071" i="7"/>
  <c r="J2072" i="7"/>
  <c r="J2073" i="7"/>
  <c r="J2074" i="7"/>
  <c r="J2075" i="7"/>
  <c r="J2076" i="7"/>
  <c r="J2077" i="7"/>
  <c r="J2078" i="7"/>
  <c r="J2079" i="7"/>
  <c r="J2080" i="7"/>
  <c r="J2081" i="7"/>
  <c r="J2082" i="7"/>
  <c r="J2083" i="7"/>
  <c r="J2084" i="7"/>
  <c r="J2085" i="7"/>
  <c r="J2086" i="7"/>
  <c r="J2087" i="7"/>
  <c r="J2088" i="7"/>
  <c r="J2089" i="7"/>
  <c r="J2090" i="7"/>
  <c r="J2091" i="7"/>
  <c r="J2092" i="7"/>
  <c r="J2093" i="7"/>
  <c r="J2094" i="7"/>
  <c r="J2095" i="7"/>
  <c r="J2096" i="7"/>
  <c r="J2097" i="7"/>
  <c r="J2098" i="7"/>
  <c r="J2099" i="7"/>
  <c r="J2100" i="7"/>
  <c r="J2101" i="7"/>
  <c r="J2102" i="7"/>
  <c r="J2103" i="7"/>
  <c r="J2104" i="7"/>
  <c r="J2105" i="7"/>
  <c r="J2106" i="7"/>
  <c r="J2107" i="7"/>
  <c r="J2108" i="7"/>
  <c r="J2109" i="7"/>
  <c r="J2110" i="7"/>
  <c r="J2111" i="7"/>
  <c r="J2112" i="7"/>
  <c r="J2113" i="7"/>
  <c r="J2114" i="7"/>
  <c r="J2115" i="7"/>
  <c r="J2116" i="7"/>
  <c r="J2117" i="7"/>
  <c r="J2118" i="7"/>
  <c r="J2119" i="7"/>
  <c r="J2120" i="7"/>
  <c r="J2121" i="7"/>
  <c r="J2122" i="7"/>
  <c r="J2123" i="7"/>
  <c r="J2124" i="7"/>
  <c r="J2125" i="7"/>
  <c r="J2126" i="7"/>
  <c r="J2127" i="7"/>
  <c r="J2128" i="7"/>
  <c r="J2129" i="7"/>
  <c r="J2130" i="7"/>
  <c r="J2131" i="7"/>
  <c r="J2132" i="7"/>
  <c r="J2133" i="7"/>
  <c r="J2134" i="7"/>
  <c r="J2135" i="7"/>
  <c r="J2136" i="7"/>
  <c r="J2137" i="7"/>
  <c r="J2138" i="7"/>
  <c r="J2139" i="7"/>
  <c r="J2140" i="7"/>
  <c r="J2141" i="7"/>
  <c r="J2142" i="7"/>
  <c r="J2143" i="7"/>
  <c r="J2144" i="7"/>
  <c r="J2145" i="7"/>
  <c r="J2146" i="7"/>
  <c r="J2147" i="7"/>
  <c r="J2148" i="7"/>
  <c r="J2149" i="7"/>
  <c r="J2150" i="7"/>
  <c r="J2151" i="7"/>
  <c r="J2152" i="7"/>
  <c r="J2153" i="7"/>
  <c r="J2154" i="7"/>
  <c r="J2155" i="7"/>
  <c r="J2156" i="7"/>
  <c r="J2157" i="7"/>
  <c r="J2158" i="7"/>
  <c r="J2159" i="7"/>
  <c r="J2160" i="7"/>
  <c r="J2161" i="7"/>
  <c r="J2162" i="7"/>
  <c r="J2163" i="7"/>
  <c r="J2164" i="7"/>
  <c r="J2165" i="7"/>
  <c r="J2166" i="7"/>
  <c r="J2167" i="7"/>
  <c r="J2168" i="7"/>
  <c r="J2169" i="7"/>
  <c r="J2170" i="7"/>
  <c r="J2171" i="7"/>
  <c r="J2172" i="7"/>
  <c r="J2173" i="7"/>
  <c r="J2174" i="7"/>
  <c r="J2175" i="7"/>
  <c r="J2176" i="7"/>
  <c r="J2177" i="7"/>
  <c r="J2178" i="7"/>
  <c r="J2179" i="7"/>
  <c r="J2180" i="7"/>
  <c r="J2181" i="7"/>
  <c r="J2182" i="7"/>
  <c r="J2183" i="7"/>
  <c r="J2184" i="7"/>
  <c r="J2185" i="7"/>
  <c r="J2186" i="7"/>
  <c r="J2187" i="7"/>
  <c r="J2188" i="7"/>
  <c r="J2189" i="7"/>
  <c r="J2190" i="7"/>
  <c r="J2191" i="7"/>
  <c r="J2192" i="7"/>
  <c r="J2193" i="7"/>
  <c r="J2194" i="7"/>
  <c r="J2195" i="7"/>
  <c r="J2196" i="7"/>
  <c r="J2197" i="7"/>
  <c r="J2198" i="7"/>
  <c r="J2199" i="7"/>
  <c r="J2200" i="7"/>
  <c r="J2201" i="7"/>
  <c r="J2202" i="7"/>
  <c r="J2203" i="7"/>
  <c r="J2204" i="7"/>
  <c r="J2205" i="7"/>
  <c r="J2206" i="7"/>
  <c r="J2207" i="7"/>
  <c r="J2208" i="7"/>
  <c r="J2209" i="7"/>
  <c r="J2210" i="7"/>
  <c r="J2211" i="7"/>
  <c r="J2212" i="7"/>
  <c r="J2213" i="7"/>
  <c r="J2214" i="7"/>
  <c r="J2215" i="7"/>
  <c r="J2216" i="7"/>
  <c r="J2217" i="7"/>
  <c r="J2218" i="7"/>
  <c r="J2219" i="7"/>
  <c r="J2220" i="7"/>
  <c r="J2221" i="7"/>
  <c r="J2222" i="7"/>
  <c r="J2223" i="7"/>
  <c r="J2224" i="7"/>
  <c r="J2225" i="7"/>
  <c r="J2226" i="7"/>
  <c r="J2227" i="7"/>
  <c r="J2228" i="7"/>
  <c r="J2229" i="7"/>
  <c r="J2230" i="7"/>
  <c r="J2231" i="7"/>
  <c r="J2232" i="7"/>
  <c r="J2233" i="7"/>
  <c r="J2234" i="7"/>
  <c r="J2235" i="7"/>
  <c r="J2236" i="7"/>
  <c r="J2237" i="7"/>
  <c r="J2238" i="7"/>
  <c r="J2239" i="7"/>
  <c r="J2240" i="7"/>
  <c r="J2241" i="7"/>
  <c r="J2242" i="7"/>
  <c r="J2243" i="7"/>
  <c r="J2244" i="7"/>
  <c r="J2245" i="7"/>
  <c r="J2246" i="7"/>
  <c r="J2247" i="7"/>
  <c r="J2248" i="7"/>
  <c r="J2249" i="7"/>
  <c r="J2250" i="7"/>
  <c r="J2251" i="7"/>
  <c r="J2252" i="7"/>
  <c r="J2253" i="7"/>
  <c r="J2254" i="7"/>
  <c r="J2255" i="7"/>
  <c r="J2256" i="7"/>
  <c r="J2257" i="7"/>
  <c r="J2258" i="7"/>
  <c r="J2259" i="7"/>
  <c r="J2260" i="7"/>
  <c r="J2261" i="7"/>
  <c r="J2262" i="7"/>
  <c r="J2263" i="7"/>
  <c r="J2264" i="7"/>
  <c r="J2265" i="7"/>
  <c r="J2266" i="7"/>
  <c r="J2267" i="7"/>
  <c r="J2268" i="7"/>
  <c r="J2269" i="7"/>
  <c r="J2270" i="7"/>
  <c r="J2271" i="7"/>
  <c r="J2272" i="7"/>
  <c r="J2273" i="7"/>
  <c r="J2274" i="7"/>
  <c r="J2275" i="7"/>
  <c r="J2276" i="7"/>
  <c r="J2277" i="7"/>
  <c r="J2278" i="7"/>
  <c r="J2279" i="7"/>
  <c r="J2280" i="7"/>
  <c r="J2281" i="7"/>
  <c r="J2282" i="7"/>
  <c r="J2283" i="7"/>
  <c r="J2284" i="7"/>
  <c r="J2285" i="7"/>
  <c r="J2286" i="7"/>
  <c r="J2287" i="7"/>
  <c r="J2288" i="7"/>
  <c r="J2289" i="7"/>
  <c r="J2290" i="7"/>
  <c r="J2291" i="7"/>
  <c r="J2292" i="7"/>
  <c r="J2293" i="7"/>
  <c r="J2294" i="7"/>
  <c r="J2295" i="7"/>
  <c r="J2296" i="7"/>
  <c r="J2297" i="7"/>
  <c r="J2298" i="7"/>
  <c r="J2299" i="7"/>
  <c r="J2300" i="7"/>
  <c r="J2301" i="7"/>
  <c r="J2302" i="7"/>
  <c r="J2303" i="7"/>
  <c r="J2304" i="7"/>
  <c r="J2305" i="7"/>
  <c r="J2306" i="7"/>
  <c r="J2307" i="7"/>
  <c r="J2308" i="7"/>
  <c r="J2309" i="7"/>
  <c r="J2310" i="7"/>
  <c r="J2311" i="7"/>
  <c r="J2312" i="7"/>
  <c r="J2313" i="7"/>
  <c r="J2314" i="7"/>
  <c r="J2315" i="7"/>
  <c r="J2316" i="7"/>
  <c r="J2317" i="7"/>
  <c r="J2318" i="7"/>
  <c r="J2319" i="7"/>
  <c r="J2320" i="7"/>
  <c r="J2321" i="7"/>
  <c r="J2322" i="7"/>
  <c r="J2323" i="7"/>
  <c r="J2324" i="7"/>
  <c r="J2325" i="7"/>
  <c r="J2326" i="7"/>
  <c r="J2327" i="7"/>
  <c r="J2328" i="7"/>
  <c r="J2329" i="7"/>
  <c r="J2330" i="7"/>
  <c r="J2331" i="7"/>
  <c r="J2332" i="7"/>
  <c r="J2333" i="7"/>
  <c r="J2334" i="7"/>
  <c r="J2335" i="7"/>
  <c r="J2336" i="7"/>
  <c r="J2337" i="7"/>
  <c r="J2338" i="7"/>
  <c r="J2339" i="7"/>
  <c r="J2340" i="7"/>
  <c r="J2341" i="7"/>
  <c r="J2342" i="7"/>
  <c r="J2343" i="7"/>
  <c r="J2344" i="7"/>
  <c r="J2345" i="7"/>
  <c r="J2346" i="7"/>
  <c r="J2347" i="7"/>
  <c r="J2348" i="7"/>
  <c r="J2349" i="7"/>
  <c r="J2350" i="7"/>
  <c r="J2351" i="7"/>
  <c r="J2352" i="7"/>
  <c r="J2353" i="7"/>
  <c r="J2354" i="7"/>
  <c r="J2355" i="7"/>
  <c r="J2356" i="7"/>
  <c r="J2357" i="7"/>
  <c r="J2358" i="7"/>
  <c r="J2359" i="7"/>
  <c r="J2360" i="7"/>
  <c r="J2361" i="7"/>
  <c r="J2362" i="7"/>
  <c r="J2363" i="7"/>
  <c r="J2364" i="7"/>
  <c r="J2365" i="7"/>
  <c r="J2366" i="7"/>
  <c r="J2367" i="7"/>
  <c r="J2368" i="7"/>
  <c r="J2369" i="7"/>
  <c r="J2370" i="7"/>
  <c r="J2371" i="7"/>
  <c r="J2372" i="7"/>
  <c r="J2373" i="7"/>
  <c r="J2374" i="7"/>
  <c r="J2375" i="7"/>
  <c r="J2376" i="7"/>
  <c r="J2377" i="7"/>
  <c r="J2378" i="7"/>
  <c r="J2379" i="7"/>
  <c r="J2380" i="7"/>
  <c r="J2381" i="7"/>
  <c r="J2382" i="7"/>
  <c r="J2383" i="7"/>
  <c r="J2384" i="7"/>
  <c r="J2385" i="7"/>
  <c r="J2386" i="7"/>
  <c r="J2387" i="7"/>
  <c r="J2388" i="7"/>
  <c r="J2389" i="7"/>
  <c r="J2390" i="7"/>
  <c r="J2391" i="7"/>
  <c r="J2392" i="7"/>
  <c r="J2393" i="7"/>
  <c r="J2394" i="7"/>
  <c r="J2395" i="7"/>
  <c r="J2396" i="7"/>
  <c r="J2397" i="7"/>
  <c r="J2398" i="7"/>
  <c r="J2399" i="7"/>
  <c r="J2400" i="7"/>
  <c r="J2401" i="7"/>
  <c r="J2402" i="7"/>
  <c r="J2403" i="7"/>
  <c r="J2404" i="7"/>
  <c r="J2405" i="7"/>
  <c r="J2406" i="7"/>
  <c r="J2407" i="7"/>
  <c r="J2408" i="7"/>
  <c r="J2409" i="7"/>
  <c r="J2410" i="7"/>
  <c r="J2411" i="7"/>
  <c r="J2412" i="7"/>
  <c r="J2413" i="7"/>
  <c r="J2414" i="7"/>
  <c r="J2415" i="7"/>
  <c r="J2416" i="7"/>
  <c r="J2417" i="7"/>
  <c r="J2418" i="7"/>
  <c r="J2419" i="7"/>
  <c r="J2420" i="7"/>
  <c r="J2421" i="7"/>
  <c r="J2422" i="7"/>
  <c r="J2423" i="7"/>
  <c r="J2424" i="7"/>
  <c r="J2425" i="7"/>
  <c r="J2426" i="7"/>
  <c r="J2427" i="7"/>
  <c r="J2428" i="7"/>
  <c r="J2429" i="7"/>
  <c r="J2430" i="7"/>
  <c r="J2431" i="7"/>
  <c r="J2432" i="7"/>
  <c r="J2433" i="7"/>
  <c r="J2434" i="7"/>
  <c r="J2435" i="7"/>
  <c r="J2436" i="7"/>
  <c r="J2437" i="7"/>
  <c r="J2438" i="7"/>
  <c r="J2439" i="7"/>
  <c r="J2440" i="7"/>
  <c r="J2441" i="7"/>
  <c r="J2442" i="7"/>
  <c r="J2443" i="7"/>
  <c r="J2444" i="7"/>
  <c r="J2445" i="7"/>
  <c r="J2446" i="7"/>
  <c r="J2447" i="7"/>
  <c r="J2448" i="7"/>
  <c r="J2449" i="7"/>
  <c r="J2450" i="7"/>
  <c r="J2451" i="7"/>
  <c r="J2452" i="7"/>
  <c r="J2453" i="7"/>
  <c r="J2454" i="7"/>
  <c r="J2455" i="7"/>
  <c r="J2456" i="7"/>
  <c r="J2457" i="7"/>
  <c r="J2458" i="7"/>
  <c r="J2459" i="7"/>
  <c r="J2460" i="7"/>
  <c r="J2461" i="7"/>
  <c r="J2462" i="7"/>
  <c r="J2463" i="7"/>
  <c r="J2464" i="7"/>
  <c r="J2465" i="7"/>
  <c r="J2466" i="7"/>
  <c r="J2467" i="7"/>
  <c r="J2468" i="7"/>
  <c r="J2469" i="7"/>
  <c r="J2470" i="7"/>
  <c r="J2471" i="7"/>
  <c r="J2472" i="7"/>
  <c r="J2473" i="7"/>
  <c r="J2474" i="7"/>
  <c r="J2475" i="7"/>
  <c r="J2476" i="7"/>
  <c r="J2477" i="7"/>
  <c r="J2478" i="7"/>
  <c r="J2479" i="7"/>
  <c r="J2480" i="7"/>
  <c r="J2481" i="7"/>
  <c r="J2482" i="7"/>
  <c r="J2483" i="7"/>
  <c r="J2484" i="7"/>
  <c r="J2485" i="7"/>
  <c r="J2486" i="7"/>
  <c r="J2487" i="7"/>
  <c r="J2488" i="7"/>
  <c r="J2489" i="7"/>
  <c r="J2490" i="7"/>
  <c r="J2491" i="7"/>
  <c r="J2492" i="7"/>
  <c r="J2493" i="7"/>
  <c r="J2494" i="7"/>
  <c r="J2495" i="7"/>
  <c r="J2496" i="7"/>
  <c r="J2497" i="7"/>
  <c r="J2498" i="7"/>
  <c r="J2499" i="7"/>
  <c r="J2500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14" i="7"/>
  <c r="G15" i="7"/>
  <c r="B15" i="7" s="1"/>
  <c r="G16" i="7"/>
  <c r="B16" i="7" s="1"/>
  <c r="G17" i="7"/>
  <c r="B17" i="7" s="1"/>
  <c r="G18" i="7"/>
  <c r="B18" i="7" s="1"/>
  <c r="G19" i="7"/>
  <c r="B19" i="7" s="1"/>
  <c r="G20" i="7"/>
  <c r="B20" i="7" s="1"/>
  <c r="G21" i="7"/>
  <c r="G22" i="7"/>
  <c r="B22" i="7" s="1"/>
  <c r="G23" i="7"/>
  <c r="G24" i="7"/>
  <c r="B24" i="7" s="1"/>
  <c r="G25" i="7"/>
  <c r="G26" i="7"/>
  <c r="G27" i="7"/>
  <c r="B27" i="7" s="1"/>
  <c r="G28" i="7"/>
  <c r="G29" i="7"/>
  <c r="B29" i="7" s="1"/>
  <c r="G30" i="7"/>
  <c r="G31" i="7"/>
  <c r="G32" i="7"/>
  <c r="G33" i="7"/>
  <c r="G34" i="7"/>
  <c r="G35" i="7"/>
  <c r="B35" i="7" s="1"/>
  <c r="G36" i="7"/>
  <c r="B36" i="7" s="1"/>
  <c r="G37" i="7"/>
  <c r="B37" i="7" s="1"/>
  <c r="G38" i="7"/>
  <c r="G39" i="7"/>
  <c r="B39" i="7" s="1"/>
  <c r="G40" i="7"/>
  <c r="G41" i="7"/>
  <c r="G42" i="7"/>
  <c r="G43" i="7"/>
  <c r="G44" i="7"/>
  <c r="G45" i="7"/>
  <c r="G46" i="7"/>
  <c r="B46" i="7" s="1"/>
  <c r="G47" i="7"/>
  <c r="G48" i="7"/>
  <c r="G49" i="7"/>
  <c r="G50" i="7"/>
  <c r="B50" i="7" s="1"/>
  <c r="G51" i="7"/>
  <c r="G52" i="7"/>
  <c r="G53" i="7"/>
  <c r="G54" i="7"/>
  <c r="G55" i="7"/>
  <c r="B55" i="7" s="1"/>
  <c r="G56" i="7"/>
  <c r="B56" i="7" s="1"/>
  <c r="G57" i="7"/>
  <c r="G58" i="7"/>
  <c r="G59" i="7"/>
  <c r="G60" i="7"/>
  <c r="G61" i="7"/>
  <c r="G62" i="7"/>
  <c r="B62" i="7" s="1"/>
  <c r="G63" i="7"/>
  <c r="G64" i="7"/>
  <c r="G65" i="7"/>
  <c r="G66" i="7"/>
  <c r="G67" i="7"/>
  <c r="G68" i="7"/>
  <c r="B68" i="7" s="1"/>
  <c r="G69" i="7"/>
  <c r="B69" i="7" s="1"/>
  <c r="G70" i="7"/>
  <c r="G71" i="7"/>
  <c r="B71" i="7" s="1"/>
  <c r="G72" i="7"/>
  <c r="G73" i="7"/>
  <c r="G74" i="7"/>
  <c r="G75" i="7"/>
  <c r="B75" i="7" s="1"/>
  <c r="G76" i="7"/>
  <c r="B76" i="7" s="1"/>
  <c r="G77" i="7"/>
  <c r="B77" i="7" s="1"/>
  <c r="G78" i="7"/>
  <c r="G79" i="7"/>
  <c r="G80" i="7"/>
  <c r="G81" i="7"/>
  <c r="G82" i="7"/>
  <c r="G83" i="7"/>
  <c r="G84" i="7"/>
  <c r="B84" i="7" s="1"/>
  <c r="G85" i="7"/>
  <c r="G86" i="7"/>
  <c r="G87" i="7"/>
  <c r="G88" i="7"/>
  <c r="G89" i="7"/>
  <c r="B89" i="7" s="1"/>
  <c r="G90" i="7"/>
  <c r="B90" i="7" s="1"/>
  <c r="G91" i="7"/>
  <c r="G92" i="7"/>
  <c r="G93" i="7"/>
  <c r="G94" i="7"/>
  <c r="G95" i="7"/>
  <c r="B95" i="7" s="1"/>
  <c r="G96" i="7"/>
  <c r="B96" i="7" s="1"/>
  <c r="G97" i="7"/>
  <c r="B97" i="7" s="1"/>
  <c r="G98" i="7"/>
  <c r="G99" i="7"/>
  <c r="G100" i="7"/>
  <c r="B100" i="7" s="1"/>
  <c r="G101" i="7"/>
  <c r="G102" i="7"/>
  <c r="G103" i="7"/>
  <c r="G104" i="7"/>
  <c r="G105" i="7"/>
  <c r="B105" i="7" s="1"/>
  <c r="G106" i="7"/>
  <c r="B106" i="7" s="1"/>
  <c r="G107" i="7"/>
  <c r="G108" i="7"/>
  <c r="G109" i="7"/>
  <c r="B109" i="7" s="1"/>
  <c r="G110" i="7"/>
  <c r="B110" i="7" s="1"/>
  <c r="G111" i="7"/>
  <c r="G112" i="7"/>
  <c r="G113" i="7"/>
  <c r="B113" i="7" s="1"/>
  <c r="G114" i="7"/>
  <c r="G115" i="7"/>
  <c r="B115" i="7" s="1"/>
  <c r="G116" i="7"/>
  <c r="G117" i="7"/>
  <c r="G118" i="7"/>
  <c r="B118" i="7" s="1"/>
  <c r="G119" i="7"/>
  <c r="G120" i="7"/>
  <c r="G121" i="7"/>
  <c r="G122" i="7"/>
  <c r="G123" i="7"/>
  <c r="G124" i="7"/>
  <c r="G125" i="7"/>
  <c r="B125" i="7" s="1"/>
  <c r="G126" i="7"/>
  <c r="G127" i="7"/>
  <c r="G128" i="7"/>
  <c r="G129" i="7"/>
  <c r="B129" i="7" s="1"/>
  <c r="G130" i="7"/>
  <c r="B130" i="7" s="1"/>
  <c r="G131" i="7"/>
  <c r="B131" i="7" s="1"/>
  <c r="G132" i="7"/>
  <c r="B132" i="7" s="1"/>
  <c r="G133" i="7"/>
  <c r="G134" i="7"/>
  <c r="G135" i="7"/>
  <c r="B135" i="7" s="1"/>
  <c r="G136" i="7"/>
  <c r="G137" i="7"/>
  <c r="B137" i="7" s="1"/>
  <c r="G138" i="7"/>
  <c r="B138" i="7" s="1"/>
  <c r="G139" i="7"/>
  <c r="G140" i="7"/>
  <c r="B140" i="7" s="1"/>
  <c r="G141" i="7"/>
  <c r="G142" i="7"/>
  <c r="B142" i="7" s="1"/>
  <c r="G143" i="7"/>
  <c r="G144" i="7"/>
  <c r="G145" i="7"/>
  <c r="G146" i="7"/>
  <c r="B146" i="7" s="1"/>
  <c r="G147" i="7"/>
  <c r="G148" i="7"/>
  <c r="B148" i="7" s="1"/>
  <c r="G149" i="7"/>
  <c r="B149" i="7" s="1"/>
  <c r="G150" i="7"/>
  <c r="B150" i="7" s="1"/>
  <c r="G151" i="7"/>
  <c r="G152" i="7"/>
  <c r="G153" i="7"/>
  <c r="B153" i="7" s="1"/>
  <c r="G154" i="7"/>
  <c r="G155" i="7"/>
  <c r="B155" i="7" s="1"/>
  <c r="G156" i="7"/>
  <c r="G157" i="7"/>
  <c r="B157" i="7" s="1"/>
  <c r="G158" i="7"/>
  <c r="B158" i="7" s="1"/>
  <c r="G159" i="7"/>
  <c r="G160" i="7"/>
  <c r="G161" i="7"/>
  <c r="G162" i="7"/>
  <c r="G163" i="7"/>
  <c r="G164" i="7"/>
  <c r="G165" i="7"/>
  <c r="G166" i="7"/>
  <c r="G167" i="7"/>
  <c r="B167" i="7" s="1"/>
  <c r="G168" i="7"/>
  <c r="B168" i="7" s="1"/>
  <c r="G169" i="7"/>
  <c r="B169" i="7" s="1"/>
  <c r="G170" i="7"/>
  <c r="B170" i="7" s="1"/>
  <c r="G171" i="7"/>
  <c r="G172" i="7"/>
  <c r="G173" i="7"/>
  <c r="G174" i="7"/>
  <c r="G175" i="7"/>
  <c r="B175" i="7" s="1"/>
  <c r="G176" i="7"/>
  <c r="G177" i="7"/>
  <c r="G178" i="7"/>
  <c r="G179" i="7"/>
  <c r="B179" i="7" s="1"/>
  <c r="G180" i="7"/>
  <c r="G181" i="7"/>
  <c r="G182" i="7"/>
  <c r="G183" i="7"/>
  <c r="G184" i="7"/>
  <c r="G185" i="7"/>
  <c r="G186" i="7"/>
  <c r="G187" i="7"/>
  <c r="G188" i="7"/>
  <c r="B188" i="7" s="1"/>
  <c r="G189" i="7"/>
  <c r="B189" i="7" s="1"/>
  <c r="G190" i="7"/>
  <c r="B190" i="7" s="1"/>
  <c r="G191" i="7"/>
  <c r="G192" i="7"/>
  <c r="G193" i="7"/>
  <c r="G194" i="7"/>
  <c r="G195" i="7"/>
  <c r="B195" i="7" s="1"/>
  <c r="G196" i="7"/>
  <c r="B196" i="7" s="1"/>
  <c r="G197" i="7"/>
  <c r="G198" i="7"/>
  <c r="B198" i="7" s="1"/>
  <c r="G199" i="7"/>
  <c r="G200" i="7"/>
  <c r="G201" i="7"/>
  <c r="G202" i="7"/>
  <c r="B202" i="7" s="1"/>
  <c r="G203" i="7"/>
  <c r="G204" i="7"/>
  <c r="G205" i="7"/>
  <c r="G206" i="7"/>
  <c r="G207" i="7"/>
  <c r="G208" i="7"/>
  <c r="B208" i="7" s="1"/>
  <c r="G209" i="7"/>
  <c r="B209" i="7" s="1"/>
  <c r="G210" i="7"/>
  <c r="B210" i="7" s="1"/>
  <c r="G211" i="7"/>
  <c r="B211" i="7" s="1"/>
  <c r="G212" i="7"/>
  <c r="G213" i="7"/>
  <c r="G214" i="7"/>
  <c r="G215" i="7"/>
  <c r="B215" i="7" s="1"/>
  <c r="G216" i="7"/>
  <c r="G217" i="7"/>
  <c r="B217" i="7" s="1"/>
  <c r="G218" i="7"/>
  <c r="G219" i="7"/>
  <c r="G220" i="7"/>
  <c r="B220" i="7" s="1"/>
  <c r="G221" i="7"/>
  <c r="G222" i="7"/>
  <c r="G223" i="7"/>
  <c r="G224" i="7"/>
  <c r="G225" i="7"/>
  <c r="G226" i="7"/>
  <c r="B226" i="7" s="1"/>
  <c r="G227" i="7"/>
  <c r="G228" i="7"/>
  <c r="G229" i="7"/>
  <c r="B229" i="7" s="1"/>
  <c r="G230" i="7"/>
  <c r="B230" i="7" s="1"/>
  <c r="G231" i="7"/>
  <c r="B231" i="7" s="1"/>
  <c r="G232" i="7"/>
  <c r="B232" i="7" s="1"/>
  <c r="G233" i="7"/>
  <c r="G234" i="7"/>
  <c r="G235" i="7"/>
  <c r="B235" i="7" s="1"/>
  <c r="G236" i="7"/>
  <c r="B236" i="7" s="1"/>
  <c r="G237" i="7"/>
  <c r="B237" i="7" s="1"/>
  <c r="G238" i="7"/>
  <c r="B238" i="7" s="1"/>
  <c r="G239" i="7"/>
  <c r="G240" i="7"/>
  <c r="B240" i="7" s="1"/>
  <c r="G241" i="7"/>
  <c r="G242" i="7"/>
  <c r="G243" i="7"/>
  <c r="G244" i="7"/>
  <c r="G245" i="7"/>
  <c r="G246" i="7"/>
  <c r="G247" i="7"/>
  <c r="G248" i="7"/>
  <c r="B248" i="7" s="1"/>
  <c r="G249" i="7"/>
  <c r="B249" i="7" s="1"/>
  <c r="G250" i="7"/>
  <c r="B250" i="7" s="1"/>
  <c r="G251" i="7"/>
  <c r="B251" i="7" s="1"/>
  <c r="G252" i="7"/>
  <c r="B252" i="7" s="1"/>
  <c r="G253" i="7"/>
  <c r="B253" i="7" s="1"/>
  <c r="G254" i="7"/>
  <c r="G255" i="7"/>
  <c r="B255" i="7" s="1"/>
  <c r="G256" i="7"/>
  <c r="B256" i="7" s="1"/>
  <c r="G257" i="7"/>
  <c r="B257" i="7" s="1"/>
  <c r="G258" i="7"/>
  <c r="B258" i="7" s="1"/>
  <c r="G259" i="7"/>
  <c r="G260" i="7"/>
  <c r="B260" i="7" s="1"/>
  <c r="G261" i="7"/>
  <c r="G262" i="7"/>
  <c r="B262" i="7" s="1"/>
  <c r="G263" i="7"/>
  <c r="G264" i="7"/>
  <c r="G265" i="7"/>
  <c r="G266" i="7"/>
  <c r="G267" i="7"/>
  <c r="G268" i="7"/>
  <c r="G269" i="7"/>
  <c r="B269" i="7" s="1"/>
  <c r="G270" i="7"/>
  <c r="B270" i="7" s="1"/>
  <c r="G271" i="7"/>
  <c r="B271" i="7" s="1"/>
  <c r="G272" i="7"/>
  <c r="G273" i="7"/>
  <c r="G274" i="7"/>
  <c r="G275" i="7"/>
  <c r="B275" i="7" s="1"/>
  <c r="G276" i="7"/>
  <c r="G277" i="7"/>
  <c r="G278" i="7"/>
  <c r="B278" i="7" s="1"/>
  <c r="G279" i="7"/>
  <c r="G280" i="7"/>
  <c r="G281" i="7"/>
  <c r="G282" i="7"/>
  <c r="G283" i="7"/>
  <c r="G284" i="7"/>
  <c r="G285" i="7"/>
  <c r="G286" i="7"/>
  <c r="G287" i="7"/>
  <c r="G288" i="7"/>
  <c r="G289" i="7"/>
  <c r="G290" i="7"/>
  <c r="B290" i="7" s="1"/>
  <c r="G291" i="7"/>
  <c r="G292" i="7"/>
  <c r="B292" i="7" s="1"/>
  <c r="G293" i="7"/>
  <c r="B293" i="7" s="1"/>
  <c r="G294" i="7"/>
  <c r="G295" i="7"/>
  <c r="B295" i="7" s="1"/>
  <c r="G296" i="7"/>
  <c r="B296" i="7" s="1"/>
  <c r="G297" i="7"/>
  <c r="B297" i="7" s="1"/>
  <c r="G298" i="7"/>
  <c r="B298" i="7" s="1"/>
  <c r="G299" i="7"/>
  <c r="G300" i="7"/>
  <c r="B300" i="7" s="1"/>
  <c r="G301" i="7"/>
  <c r="B301" i="7" s="1"/>
  <c r="G302" i="7"/>
  <c r="G303" i="7"/>
  <c r="G304" i="7"/>
  <c r="G305" i="7"/>
  <c r="G306" i="7"/>
  <c r="G307" i="7"/>
  <c r="G308" i="7"/>
  <c r="G309" i="7"/>
  <c r="G310" i="7"/>
  <c r="G311" i="7"/>
  <c r="B311" i="7" s="1"/>
  <c r="G312" i="7"/>
  <c r="G313" i="7"/>
  <c r="B313" i="7" s="1"/>
  <c r="G314" i="7"/>
  <c r="G315" i="7"/>
  <c r="B315" i="7" s="1"/>
  <c r="G316" i="7"/>
  <c r="G317" i="7"/>
  <c r="G318" i="7"/>
  <c r="G319" i="7"/>
  <c r="G320" i="7"/>
  <c r="B320" i="7" s="1"/>
  <c r="G321" i="7"/>
  <c r="G322" i="7"/>
  <c r="B322" i="7" s="1"/>
  <c r="G323" i="7"/>
  <c r="G324" i="7"/>
  <c r="G325" i="7"/>
  <c r="G326" i="7"/>
  <c r="B326" i="7" s="1"/>
  <c r="G327" i="7"/>
  <c r="G328" i="7"/>
  <c r="G329" i="7"/>
  <c r="G330" i="7"/>
  <c r="G331" i="7"/>
  <c r="G332" i="7"/>
  <c r="G333" i="7"/>
  <c r="G334" i="7"/>
  <c r="G335" i="7"/>
  <c r="B335" i="7" s="1"/>
  <c r="G336" i="7"/>
  <c r="B336" i="7" s="1"/>
  <c r="G337" i="7"/>
  <c r="B337" i="7" s="1"/>
  <c r="G338" i="7"/>
  <c r="B338" i="7" s="1"/>
  <c r="G339" i="7"/>
  <c r="G340" i="7"/>
  <c r="G341" i="7"/>
  <c r="G342" i="7"/>
  <c r="G343" i="7"/>
  <c r="G344" i="7"/>
  <c r="G345" i="7"/>
  <c r="G346" i="7"/>
  <c r="G347" i="7"/>
  <c r="G348" i="7"/>
  <c r="G349" i="7"/>
  <c r="B349" i="7" s="1"/>
  <c r="G350" i="7"/>
  <c r="G351" i="7"/>
  <c r="G352" i="7"/>
  <c r="G353" i="7"/>
  <c r="B353" i="7" s="1"/>
  <c r="G354" i="7"/>
  <c r="G355" i="7"/>
  <c r="B355" i="7" s="1"/>
  <c r="G356" i="7"/>
  <c r="G357" i="7"/>
  <c r="G358" i="7"/>
  <c r="B358" i="7" s="1"/>
  <c r="G359" i="7"/>
  <c r="G360" i="7"/>
  <c r="B360" i="7" s="1"/>
  <c r="G361" i="7"/>
  <c r="G362" i="7"/>
  <c r="G363" i="7"/>
  <c r="G364" i="7"/>
  <c r="G365" i="7"/>
  <c r="B365" i="7" s="1"/>
  <c r="G366" i="7"/>
  <c r="G367" i="7"/>
  <c r="G368" i="7"/>
  <c r="G369" i="7"/>
  <c r="G370" i="7"/>
  <c r="B370" i="7" s="1"/>
  <c r="G371" i="7"/>
  <c r="G372" i="7"/>
  <c r="G373" i="7"/>
  <c r="G374" i="7"/>
  <c r="G375" i="7"/>
  <c r="B375" i="7" s="1"/>
  <c r="G376" i="7"/>
  <c r="G377" i="7"/>
  <c r="B377" i="7" s="1"/>
  <c r="G378" i="7"/>
  <c r="B378" i="7" s="1"/>
  <c r="G379" i="7"/>
  <c r="G380" i="7"/>
  <c r="G381" i="7"/>
  <c r="B381" i="7" s="1"/>
  <c r="G382" i="7"/>
  <c r="B382" i="7" s="1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B395" i="7" s="1"/>
  <c r="G396" i="7"/>
  <c r="B396" i="7" s="1"/>
  <c r="G397" i="7"/>
  <c r="G398" i="7"/>
  <c r="B398" i="7" s="1"/>
  <c r="G399" i="7"/>
  <c r="G400" i="7"/>
  <c r="G401" i="7"/>
  <c r="G402" i="7"/>
  <c r="B402" i="7" s="1"/>
  <c r="G403" i="7"/>
  <c r="G404" i="7"/>
  <c r="G405" i="7"/>
  <c r="G406" i="7"/>
  <c r="G407" i="7"/>
  <c r="G408" i="7"/>
  <c r="B408" i="7" s="1"/>
  <c r="G409" i="7"/>
  <c r="G410" i="7"/>
  <c r="G411" i="7"/>
  <c r="G412" i="7"/>
  <c r="B412" i="7" s="1"/>
  <c r="G413" i="7"/>
  <c r="G414" i="7"/>
  <c r="G415" i="7"/>
  <c r="B415" i="7" s="1"/>
  <c r="G416" i="7"/>
  <c r="B416" i="7" s="1"/>
  <c r="G417" i="7"/>
  <c r="B417" i="7" s="1"/>
  <c r="G418" i="7"/>
  <c r="B418" i="7" s="1"/>
  <c r="G419" i="7"/>
  <c r="B419" i="7" s="1"/>
  <c r="G420" i="7"/>
  <c r="G421" i="7"/>
  <c r="G422" i="7"/>
  <c r="B422" i="7" s="1"/>
  <c r="G423" i="7"/>
  <c r="G424" i="7"/>
  <c r="G425" i="7"/>
  <c r="B425" i="7" s="1"/>
  <c r="G426" i="7"/>
  <c r="G427" i="7"/>
  <c r="G428" i="7"/>
  <c r="G429" i="7"/>
  <c r="B429" i="7" s="1"/>
  <c r="G430" i="7"/>
  <c r="G431" i="7"/>
  <c r="G432" i="7"/>
  <c r="G433" i="7"/>
  <c r="B433" i="7" s="1"/>
  <c r="G434" i="7"/>
  <c r="G435" i="7"/>
  <c r="B435" i="7" s="1"/>
  <c r="G436" i="7"/>
  <c r="G437" i="7"/>
  <c r="G438" i="7"/>
  <c r="B438" i="7" s="1"/>
  <c r="G439" i="7"/>
  <c r="B439" i="7" s="1"/>
  <c r="G440" i="7"/>
  <c r="B440" i="7" s="1"/>
  <c r="G441" i="7"/>
  <c r="G442" i="7"/>
  <c r="G443" i="7"/>
  <c r="G444" i="7"/>
  <c r="G445" i="7"/>
  <c r="G446" i="7"/>
  <c r="G447" i="7"/>
  <c r="G448" i="7"/>
  <c r="G449" i="7"/>
  <c r="G450" i="7"/>
  <c r="B450" i="7" s="1"/>
  <c r="G451" i="7"/>
  <c r="G452" i="7"/>
  <c r="G453" i="7"/>
  <c r="G454" i="7"/>
  <c r="G455" i="7"/>
  <c r="B455" i="7" s="1"/>
  <c r="G456" i="7"/>
  <c r="B456" i="7" s="1"/>
  <c r="G457" i="7"/>
  <c r="B457" i="7" s="1"/>
  <c r="G458" i="7"/>
  <c r="B458" i="7" s="1"/>
  <c r="G459" i="7"/>
  <c r="G460" i="7"/>
  <c r="G461" i="7"/>
  <c r="G462" i="7"/>
  <c r="B462" i="7" s="1"/>
  <c r="G463" i="7"/>
  <c r="G464" i="7"/>
  <c r="G465" i="7"/>
  <c r="G466" i="7"/>
  <c r="B466" i="7" s="1"/>
  <c r="G467" i="7"/>
  <c r="G468" i="7"/>
  <c r="G469" i="7"/>
  <c r="B469" i="7" s="1"/>
  <c r="G470" i="7"/>
  <c r="G471" i="7"/>
  <c r="G472" i="7"/>
  <c r="G473" i="7"/>
  <c r="G474" i="7"/>
  <c r="G475" i="7"/>
  <c r="B475" i="7" s="1"/>
  <c r="G476" i="7"/>
  <c r="G477" i="7"/>
  <c r="G478" i="7"/>
  <c r="B478" i="7" s="1"/>
  <c r="G479" i="7"/>
  <c r="G480" i="7"/>
  <c r="G481" i="7"/>
  <c r="G482" i="7"/>
  <c r="G483" i="7"/>
  <c r="G484" i="7"/>
  <c r="G485" i="7"/>
  <c r="G486" i="7"/>
  <c r="B486" i="7" s="1"/>
  <c r="G487" i="7"/>
  <c r="G488" i="7"/>
  <c r="B488" i="7" s="1"/>
  <c r="G489" i="7"/>
  <c r="B489" i="7" s="1"/>
  <c r="G490" i="7"/>
  <c r="B490" i="7" s="1"/>
  <c r="G491" i="7"/>
  <c r="G492" i="7"/>
  <c r="G493" i="7"/>
  <c r="G494" i="7"/>
  <c r="G495" i="7"/>
  <c r="B495" i="7" s="1"/>
  <c r="G496" i="7"/>
  <c r="B496" i="7" s="1"/>
  <c r="G497" i="7"/>
  <c r="B497" i="7" s="1"/>
  <c r="G498" i="7"/>
  <c r="G499" i="7"/>
  <c r="B499" i="7" s="1"/>
  <c r="G500" i="7"/>
  <c r="G501" i="7"/>
  <c r="G502" i="7"/>
  <c r="G503" i="7"/>
  <c r="G504" i="7"/>
  <c r="G505" i="7"/>
  <c r="B505" i="7" s="1"/>
  <c r="G506" i="7"/>
  <c r="G507" i="7"/>
  <c r="B507" i="7" s="1"/>
  <c r="G508" i="7"/>
  <c r="G509" i="7"/>
  <c r="B509" i="7" s="1"/>
  <c r="G510" i="7"/>
  <c r="B510" i="7" s="1"/>
  <c r="G511" i="7"/>
  <c r="B511" i="7" s="1"/>
  <c r="G512" i="7"/>
  <c r="G513" i="7"/>
  <c r="B513" i="7" s="1"/>
  <c r="G514" i="7"/>
  <c r="G515" i="7"/>
  <c r="B515" i="7" s="1"/>
  <c r="G516" i="7"/>
  <c r="B516" i="7" s="1"/>
  <c r="G517" i="7"/>
  <c r="B517" i="7" s="1"/>
  <c r="G518" i="7"/>
  <c r="G519" i="7"/>
  <c r="G520" i="7"/>
  <c r="B520" i="7" s="1"/>
  <c r="G521" i="7"/>
  <c r="G522" i="7"/>
  <c r="G523" i="7"/>
  <c r="G524" i="7"/>
  <c r="G525" i="7"/>
  <c r="B525" i="7" s="1"/>
  <c r="G526" i="7"/>
  <c r="G527" i="7"/>
  <c r="B527" i="7" s="1"/>
  <c r="G528" i="7"/>
  <c r="B528" i="7" s="1"/>
  <c r="G529" i="7"/>
  <c r="B529" i="7" s="1"/>
  <c r="G530" i="7"/>
  <c r="B530" i="7" s="1"/>
  <c r="G531" i="7"/>
  <c r="G532" i="7"/>
  <c r="B532" i="7" s="1"/>
  <c r="G533" i="7"/>
  <c r="G534" i="7"/>
  <c r="G535" i="7"/>
  <c r="B535" i="7" s="1"/>
  <c r="G536" i="7"/>
  <c r="B536" i="7" s="1"/>
  <c r="G537" i="7"/>
  <c r="G538" i="7"/>
  <c r="G539" i="7"/>
  <c r="B539" i="7" s="1"/>
  <c r="G540" i="7"/>
  <c r="B540" i="7" s="1"/>
  <c r="G541" i="7"/>
  <c r="G542" i="7"/>
  <c r="G543" i="7"/>
  <c r="G544" i="7"/>
  <c r="B544" i="7" s="1"/>
  <c r="G545" i="7"/>
  <c r="G546" i="7"/>
  <c r="G547" i="7"/>
  <c r="G548" i="7"/>
  <c r="B548" i="7" s="1"/>
  <c r="G549" i="7"/>
  <c r="B549" i="7" s="1"/>
  <c r="G550" i="7"/>
  <c r="B550" i="7" s="1"/>
  <c r="G551" i="7"/>
  <c r="B551" i="7" s="1"/>
  <c r="G552" i="7"/>
  <c r="G553" i="7"/>
  <c r="G554" i="7"/>
  <c r="G555" i="7"/>
  <c r="B555" i="7" s="1"/>
  <c r="G556" i="7"/>
  <c r="G557" i="7"/>
  <c r="B557" i="7" s="1"/>
  <c r="G558" i="7"/>
  <c r="G559" i="7"/>
  <c r="G560" i="7"/>
  <c r="G561" i="7"/>
  <c r="G562" i="7"/>
  <c r="G563" i="7"/>
  <c r="G564" i="7"/>
  <c r="G565" i="7"/>
  <c r="B565" i="7" s="1"/>
  <c r="G566" i="7"/>
  <c r="B566" i="7" s="1"/>
  <c r="G567" i="7"/>
  <c r="G568" i="7"/>
  <c r="G569" i="7"/>
  <c r="B569" i="7" s="1"/>
  <c r="G570" i="7"/>
  <c r="B570" i="7" s="1"/>
  <c r="G571" i="7"/>
  <c r="B571" i="7" s="1"/>
  <c r="G572" i="7"/>
  <c r="B572" i="7" s="1"/>
  <c r="G573" i="7"/>
  <c r="G574" i="7"/>
  <c r="G575" i="7"/>
  <c r="B575" i="7" s="1"/>
  <c r="G576" i="7"/>
  <c r="B576" i="7" s="1"/>
  <c r="G577" i="7"/>
  <c r="B577" i="7" s="1"/>
  <c r="G578" i="7"/>
  <c r="B578" i="7" s="1"/>
  <c r="G579" i="7"/>
  <c r="B579" i="7" s="1"/>
  <c r="G580" i="7"/>
  <c r="G581" i="7"/>
  <c r="G582" i="7"/>
  <c r="B582" i="7" s="1"/>
  <c r="G583" i="7"/>
  <c r="G584" i="7"/>
  <c r="G585" i="7"/>
  <c r="G586" i="7"/>
  <c r="B586" i="7" s="1"/>
  <c r="G587" i="7"/>
  <c r="G588" i="7"/>
  <c r="G589" i="7"/>
  <c r="B589" i="7" s="1"/>
  <c r="G590" i="7"/>
  <c r="B590" i="7" s="1"/>
  <c r="G591" i="7"/>
  <c r="B591" i="7" s="1"/>
  <c r="G592" i="7"/>
  <c r="B592" i="7" s="1"/>
  <c r="G593" i="7"/>
  <c r="B593" i="7" s="1"/>
  <c r="G594" i="7"/>
  <c r="G595" i="7"/>
  <c r="B595" i="7" s="1"/>
  <c r="G596" i="7"/>
  <c r="G597" i="7"/>
  <c r="G598" i="7"/>
  <c r="B598" i="7" s="1"/>
  <c r="G599" i="7"/>
  <c r="G600" i="7"/>
  <c r="G601" i="7"/>
  <c r="G602" i="7"/>
  <c r="B602" i="7" s="1"/>
  <c r="G603" i="7"/>
  <c r="B603" i="7" s="1"/>
  <c r="G604" i="7"/>
  <c r="G605" i="7"/>
  <c r="G606" i="7"/>
  <c r="G607" i="7"/>
  <c r="G608" i="7"/>
  <c r="G609" i="7"/>
  <c r="B609" i="7" s="1"/>
  <c r="G610" i="7"/>
  <c r="B610" i="7" s="1"/>
  <c r="G611" i="7"/>
  <c r="B611" i="7" s="1"/>
  <c r="G612" i="7"/>
  <c r="B612" i="7" s="1"/>
  <c r="G613" i="7"/>
  <c r="B613" i="7" s="1"/>
  <c r="G614" i="7"/>
  <c r="G615" i="7"/>
  <c r="B615" i="7" s="1"/>
  <c r="G616" i="7"/>
  <c r="B616" i="7" s="1"/>
  <c r="G617" i="7"/>
  <c r="B617" i="7" s="1"/>
  <c r="G618" i="7"/>
  <c r="G619" i="7"/>
  <c r="G620" i="7"/>
  <c r="G621" i="7"/>
  <c r="G622" i="7"/>
  <c r="G623" i="7"/>
  <c r="G624" i="7"/>
  <c r="G625" i="7"/>
  <c r="G626" i="7"/>
  <c r="G627" i="7"/>
  <c r="G628" i="7"/>
  <c r="G629" i="7"/>
  <c r="B629" i="7" s="1"/>
  <c r="G630" i="7"/>
  <c r="B630" i="7" s="1"/>
  <c r="G631" i="7"/>
  <c r="G632" i="7"/>
  <c r="B632" i="7" s="1"/>
  <c r="G633" i="7"/>
  <c r="B633" i="7" s="1"/>
  <c r="G634" i="7"/>
  <c r="G635" i="7"/>
  <c r="B635" i="7" s="1"/>
  <c r="G636" i="7"/>
  <c r="B636" i="7" s="1"/>
  <c r="G637" i="7"/>
  <c r="B637" i="7" s="1"/>
  <c r="G638" i="7"/>
  <c r="B638" i="7" s="1"/>
  <c r="G639" i="7"/>
  <c r="G640" i="7"/>
  <c r="B640" i="7" s="1"/>
  <c r="G641" i="7"/>
  <c r="G642" i="7"/>
  <c r="G643" i="7"/>
  <c r="G644" i="7"/>
  <c r="B644" i="7" s="1"/>
  <c r="G645" i="7"/>
  <c r="G646" i="7"/>
  <c r="G647" i="7"/>
  <c r="G648" i="7"/>
  <c r="G649" i="7"/>
  <c r="B649" i="7" s="1"/>
  <c r="G650" i="7"/>
  <c r="B650" i="7" s="1"/>
  <c r="G651" i="7"/>
  <c r="B651" i="7" s="1"/>
  <c r="G652" i="7"/>
  <c r="G653" i="7"/>
  <c r="G654" i="7"/>
  <c r="G655" i="7"/>
  <c r="B655" i="7" s="1"/>
  <c r="G656" i="7"/>
  <c r="G657" i="7"/>
  <c r="B657" i="7" s="1"/>
  <c r="G658" i="7"/>
  <c r="G659" i="7"/>
  <c r="B659" i="7" s="1"/>
  <c r="G660" i="7"/>
  <c r="G661" i="7"/>
  <c r="G662" i="7"/>
  <c r="G663" i="7"/>
  <c r="G664" i="7"/>
  <c r="B664" i="7" s="1"/>
  <c r="G665" i="7"/>
  <c r="G666" i="7"/>
  <c r="B666" i="7" s="1"/>
  <c r="G667" i="7"/>
  <c r="G668" i="7"/>
  <c r="G669" i="7"/>
  <c r="B669" i="7" s="1"/>
  <c r="G670" i="7"/>
  <c r="B670" i="7" s="1"/>
  <c r="G671" i="7"/>
  <c r="B671" i="7" s="1"/>
  <c r="G672" i="7"/>
  <c r="B672" i="7" s="1"/>
  <c r="G673" i="7"/>
  <c r="G674" i="7"/>
  <c r="G675" i="7"/>
  <c r="B675" i="7" s="1"/>
  <c r="G676" i="7"/>
  <c r="B676" i="7" s="1"/>
  <c r="G677" i="7"/>
  <c r="B677" i="7" s="1"/>
  <c r="G678" i="7"/>
  <c r="B678" i="7" s="1"/>
  <c r="G679" i="7"/>
  <c r="B679" i="7" s="1"/>
  <c r="G680" i="7"/>
  <c r="G681" i="7"/>
  <c r="G682" i="7"/>
  <c r="G683" i="7"/>
  <c r="G684" i="7"/>
  <c r="G685" i="7"/>
  <c r="G686" i="7"/>
  <c r="B686" i="7" s="1"/>
  <c r="G687" i="7"/>
  <c r="G688" i="7"/>
  <c r="G689" i="7"/>
  <c r="G690" i="7"/>
  <c r="B690" i="7" s="1"/>
  <c r="G691" i="7"/>
  <c r="G692" i="7"/>
  <c r="G693" i="7"/>
  <c r="G694" i="7"/>
  <c r="G695" i="7"/>
  <c r="B695" i="7" s="1"/>
  <c r="G696" i="7"/>
  <c r="G697" i="7"/>
  <c r="G698" i="7"/>
  <c r="B698" i="7" s="1"/>
  <c r="G699" i="7"/>
  <c r="B699" i="7" s="1"/>
  <c r="G700" i="7"/>
  <c r="B700" i="7" s="1"/>
  <c r="G701" i="7"/>
  <c r="G702" i="7"/>
  <c r="G703" i="7"/>
  <c r="G704" i="7"/>
  <c r="G705" i="7"/>
  <c r="G706" i="7"/>
  <c r="G707" i="7"/>
  <c r="G708" i="7"/>
  <c r="G709" i="7"/>
  <c r="G710" i="7"/>
  <c r="G711" i="7"/>
  <c r="B711" i="7" s="1"/>
  <c r="G712" i="7"/>
  <c r="B712" i="7" s="1"/>
  <c r="G713" i="7"/>
  <c r="B713" i="7" s="1"/>
  <c r="G714" i="7"/>
  <c r="G715" i="7"/>
  <c r="B715" i="7" s="1"/>
  <c r="G716" i="7"/>
  <c r="G717" i="7"/>
  <c r="B717" i="7" s="1"/>
  <c r="G718" i="7"/>
  <c r="G719" i="7"/>
  <c r="G720" i="7"/>
  <c r="B720" i="7" s="1"/>
  <c r="G721" i="7"/>
  <c r="G722" i="7"/>
  <c r="B722" i="7" s="1"/>
  <c r="G723" i="7"/>
  <c r="G724" i="7"/>
  <c r="G725" i="7"/>
  <c r="G726" i="7"/>
  <c r="G727" i="7"/>
  <c r="G728" i="7"/>
  <c r="B728" i="7" s="1"/>
  <c r="G729" i="7"/>
  <c r="G730" i="7"/>
  <c r="G731" i="7"/>
  <c r="G732" i="7"/>
  <c r="G733" i="7"/>
  <c r="B733" i="7" s="1"/>
  <c r="G734" i="7"/>
  <c r="G735" i="7"/>
  <c r="B735" i="7" s="1"/>
  <c r="G736" i="7"/>
  <c r="B736" i="7" s="1"/>
  <c r="G737" i="7"/>
  <c r="B737" i="7" s="1"/>
  <c r="G738" i="7"/>
  <c r="B738" i="7" s="1"/>
  <c r="G739" i="7"/>
  <c r="B739" i="7" s="1"/>
  <c r="G740" i="7"/>
  <c r="G741" i="7"/>
  <c r="G742" i="7"/>
  <c r="B742" i="7" s="1"/>
  <c r="G743" i="7"/>
  <c r="B743" i="7" s="1"/>
  <c r="G744" i="7"/>
  <c r="G745" i="7"/>
  <c r="B745" i="7" s="1"/>
  <c r="G746" i="7"/>
  <c r="B746" i="7" s="1"/>
  <c r="G747" i="7"/>
  <c r="G748" i="7"/>
  <c r="G749" i="7"/>
  <c r="B749" i="7" s="1"/>
  <c r="G750" i="7"/>
  <c r="G751" i="7"/>
  <c r="G752" i="7"/>
  <c r="G753" i="7"/>
  <c r="B753" i="7" s="1"/>
  <c r="G754" i="7"/>
  <c r="G755" i="7"/>
  <c r="B755" i="7" s="1"/>
  <c r="G756" i="7"/>
  <c r="G757" i="7"/>
  <c r="G758" i="7"/>
  <c r="B758" i="7" s="1"/>
  <c r="G759" i="7"/>
  <c r="G760" i="7"/>
  <c r="G761" i="7"/>
  <c r="G762" i="7"/>
  <c r="G763" i="7"/>
  <c r="G764" i="7"/>
  <c r="G765" i="7"/>
  <c r="G766" i="7"/>
  <c r="G767" i="7"/>
  <c r="G768" i="7"/>
  <c r="G769" i="7"/>
  <c r="G770" i="7"/>
  <c r="B770" i="7" s="1"/>
  <c r="G771" i="7"/>
  <c r="G772" i="7"/>
  <c r="G773" i="7"/>
  <c r="G774" i="7"/>
  <c r="G775" i="7"/>
  <c r="B775" i="7" s="1"/>
  <c r="G776" i="7"/>
  <c r="B776" i="7" s="1"/>
  <c r="G777" i="7"/>
  <c r="B777" i="7" s="1"/>
  <c r="G778" i="7"/>
  <c r="B778" i="7" s="1"/>
  <c r="G779" i="7"/>
  <c r="G780" i="7"/>
  <c r="B780" i="7" s="1"/>
  <c r="G781" i="7"/>
  <c r="G782" i="7"/>
  <c r="G783" i="7"/>
  <c r="G784" i="7"/>
  <c r="G785" i="7"/>
  <c r="B785" i="7" s="1"/>
  <c r="G786" i="7"/>
  <c r="G787" i="7"/>
  <c r="B787" i="7" s="1"/>
  <c r="G788" i="7"/>
  <c r="G789" i="7"/>
  <c r="G790" i="7"/>
  <c r="G791" i="7"/>
  <c r="G792" i="7"/>
  <c r="G793" i="7"/>
  <c r="G794" i="7"/>
  <c r="G795" i="7"/>
  <c r="B795" i="7" s="1"/>
  <c r="G796" i="7"/>
  <c r="B796" i="7" s="1"/>
  <c r="G797" i="7"/>
  <c r="B797" i="7" s="1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B815" i="7" s="1"/>
  <c r="G816" i="7"/>
  <c r="G817" i="7"/>
  <c r="B817" i="7" s="1"/>
  <c r="G818" i="7"/>
  <c r="B818" i="7" s="1"/>
  <c r="G819" i="7"/>
  <c r="B819" i="7" s="1"/>
  <c r="G820" i="7"/>
  <c r="G821" i="7"/>
  <c r="G822" i="7"/>
  <c r="B822" i="7" s="1"/>
  <c r="G823" i="7"/>
  <c r="G824" i="7"/>
  <c r="G825" i="7"/>
  <c r="G826" i="7"/>
  <c r="B826" i="7" s="1"/>
  <c r="G827" i="7"/>
  <c r="G828" i="7"/>
  <c r="G829" i="7"/>
  <c r="B829" i="7" s="1"/>
  <c r="G830" i="7"/>
  <c r="G831" i="7"/>
  <c r="G832" i="7"/>
  <c r="G833" i="7"/>
  <c r="G834" i="7"/>
  <c r="G835" i="7"/>
  <c r="B835" i="7" s="1"/>
  <c r="G836" i="7"/>
  <c r="B836" i="7" s="1"/>
  <c r="G837" i="7"/>
  <c r="B837" i="7" s="1"/>
  <c r="G838" i="7"/>
  <c r="B838" i="7" s="1"/>
  <c r="G839" i="7"/>
  <c r="G840" i="7"/>
  <c r="G841" i="7"/>
  <c r="G842" i="7"/>
  <c r="G843" i="7"/>
  <c r="G844" i="7"/>
  <c r="G845" i="7"/>
  <c r="G846" i="7"/>
  <c r="G847" i="7"/>
  <c r="B847" i="7" s="1"/>
  <c r="G848" i="7"/>
  <c r="B848" i="7" s="1"/>
  <c r="G849" i="7"/>
  <c r="G850" i="7"/>
  <c r="B850" i="7" s="1"/>
  <c r="G851" i="7"/>
  <c r="G852" i="7"/>
  <c r="G853" i="7"/>
  <c r="G854" i="7"/>
  <c r="G855" i="7"/>
  <c r="B855" i="7" s="1"/>
  <c r="G856" i="7"/>
  <c r="B856" i="7" s="1"/>
  <c r="G857" i="7"/>
  <c r="B857" i="7" s="1"/>
  <c r="G858" i="7"/>
  <c r="B858" i="7" s="1"/>
  <c r="G859" i="7"/>
  <c r="B859" i="7" s="1"/>
  <c r="G860" i="7"/>
  <c r="G861" i="7"/>
  <c r="G862" i="7"/>
  <c r="B862" i="7" s="1"/>
  <c r="G863" i="7"/>
  <c r="B863" i="7" s="1"/>
  <c r="G864" i="7"/>
  <c r="G865" i="7"/>
  <c r="G866" i="7"/>
  <c r="G867" i="7"/>
  <c r="B867" i="7" s="1"/>
  <c r="G868" i="7"/>
  <c r="B868" i="7" s="1"/>
  <c r="G869" i="7"/>
  <c r="B869" i="7" s="1"/>
  <c r="G870" i="7"/>
  <c r="G871" i="7"/>
  <c r="G872" i="7"/>
  <c r="G873" i="7"/>
  <c r="G874" i="7"/>
  <c r="G875" i="7"/>
  <c r="B875" i="7" s="1"/>
  <c r="G876" i="7"/>
  <c r="B876" i="7" s="1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B889" i="7" s="1"/>
  <c r="G890" i="7"/>
  <c r="B890" i="7" s="1"/>
  <c r="G891" i="7"/>
  <c r="G892" i="7"/>
  <c r="B892" i="7" s="1"/>
  <c r="G893" i="7"/>
  <c r="G894" i="7"/>
  <c r="G895" i="7"/>
  <c r="B895" i="7" s="1"/>
  <c r="G896" i="7"/>
  <c r="B896" i="7" s="1"/>
  <c r="G897" i="7"/>
  <c r="B897" i="7" s="1"/>
  <c r="G898" i="7"/>
  <c r="B898" i="7" s="1"/>
  <c r="G899" i="7"/>
  <c r="G900" i="7"/>
  <c r="B900" i="7" s="1"/>
  <c r="G901" i="7"/>
  <c r="G902" i="7"/>
  <c r="G903" i="7"/>
  <c r="G904" i="7"/>
  <c r="G905" i="7"/>
  <c r="G906" i="7"/>
  <c r="G907" i="7"/>
  <c r="G908" i="7"/>
  <c r="G909" i="7"/>
  <c r="B909" i="7" s="1"/>
  <c r="G910" i="7"/>
  <c r="B910" i="7" s="1"/>
  <c r="G911" i="7"/>
  <c r="G912" i="7"/>
  <c r="G913" i="7"/>
  <c r="G914" i="7"/>
  <c r="G915" i="7"/>
  <c r="B915" i="7" s="1"/>
  <c r="G916" i="7"/>
  <c r="G917" i="7"/>
  <c r="B917" i="7" s="1"/>
  <c r="G918" i="7"/>
  <c r="G919" i="7"/>
  <c r="G920" i="7"/>
  <c r="B920" i="7" s="1"/>
  <c r="G921" i="7"/>
  <c r="G922" i="7"/>
  <c r="B922" i="7" s="1"/>
  <c r="G923" i="7"/>
  <c r="B923" i="7" s="1"/>
  <c r="G924" i="7"/>
  <c r="G925" i="7"/>
  <c r="G926" i="7"/>
  <c r="G927" i="7"/>
  <c r="G928" i="7"/>
  <c r="G929" i="7"/>
  <c r="B929" i="7" s="1"/>
  <c r="G930" i="7"/>
  <c r="B930" i="7" s="1"/>
  <c r="G931" i="7"/>
  <c r="G932" i="7"/>
  <c r="G933" i="7"/>
  <c r="G934" i="7"/>
  <c r="G935" i="7"/>
  <c r="B935" i="7" s="1"/>
  <c r="G936" i="7"/>
  <c r="B936" i="7" s="1"/>
  <c r="G937" i="7"/>
  <c r="B937" i="7" s="1"/>
  <c r="G938" i="7"/>
  <c r="G939" i="7"/>
  <c r="G940" i="7"/>
  <c r="G941" i="7"/>
  <c r="G942" i="7"/>
  <c r="G943" i="7"/>
  <c r="G944" i="7"/>
  <c r="B944" i="7" s="1"/>
  <c r="G945" i="7"/>
  <c r="G946" i="7"/>
  <c r="G947" i="7"/>
  <c r="G948" i="7"/>
  <c r="G949" i="7"/>
  <c r="B949" i="7" s="1"/>
  <c r="G950" i="7"/>
  <c r="B950" i="7" s="1"/>
  <c r="G951" i="7"/>
  <c r="B951" i="7" s="1"/>
  <c r="G952" i="7"/>
  <c r="B952" i="7" s="1"/>
  <c r="G953" i="7"/>
  <c r="G954" i="7"/>
  <c r="G955" i="7"/>
  <c r="B955" i="7" s="1"/>
  <c r="G956" i="7"/>
  <c r="B956" i="7" s="1"/>
  <c r="G957" i="7"/>
  <c r="B957" i="7" s="1"/>
  <c r="G958" i="7"/>
  <c r="G959" i="7"/>
  <c r="G960" i="7"/>
  <c r="B960" i="7" s="1"/>
  <c r="G961" i="7"/>
  <c r="G962" i="7"/>
  <c r="G963" i="7"/>
  <c r="G964" i="7"/>
  <c r="G965" i="7"/>
  <c r="B965" i="7" s="1"/>
  <c r="G966" i="7"/>
  <c r="G967" i="7"/>
  <c r="B967" i="7" s="1"/>
  <c r="G968" i="7"/>
  <c r="G969" i="7"/>
  <c r="B969" i="7" s="1"/>
  <c r="G970" i="7"/>
  <c r="B970" i="7" s="1"/>
  <c r="G971" i="7"/>
  <c r="G972" i="7"/>
  <c r="B972" i="7" s="1"/>
  <c r="G973" i="7"/>
  <c r="B973" i="7" s="1"/>
  <c r="G974" i="7"/>
  <c r="G975" i="7"/>
  <c r="B975" i="7" s="1"/>
  <c r="G976" i="7"/>
  <c r="B976" i="7" s="1"/>
  <c r="G977" i="7"/>
  <c r="G978" i="7"/>
  <c r="B978" i="7" s="1"/>
  <c r="G979" i="7"/>
  <c r="G980" i="7"/>
  <c r="G981" i="7"/>
  <c r="G982" i="7"/>
  <c r="G983" i="7"/>
  <c r="G984" i="7"/>
  <c r="G985" i="7"/>
  <c r="B985" i="7" s="1"/>
  <c r="G986" i="7"/>
  <c r="G987" i="7"/>
  <c r="B987" i="7" s="1"/>
  <c r="G988" i="7"/>
  <c r="B988" i="7" s="1"/>
  <c r="G989" i="7"/>
  <c r="B989" i="7" s="1"/>
  <c r="G990" i="7"/>
  <c r="B990" i="7" s="1"/>
  <c r="G991" i="7"/>
  <c r="G992" i="7"/>
  <c r="G993" i="7"/>
  <c r="B993" i="7" s="1"/>
  <c r="G994" i="7"/>
  <c r="G995" i="7"/>
  <c r="B995" i="7" s="1"/>
  <c r="G996" i="7"/>
  <c r="B996" i="7" s="1"/>
  <c r="G997" i="7"/>
  <c r="B997" i="7" s="1"/>
  <c r="G998" i="7"/>
  <c r="B998" i="7" s="1"/>
  <c r="G999" i="7"/>
  <c r="G1000" i="7"/>
  <c r="G1001" i="7"/>
  <c r="G1002" i="7"/>
  <c r="G1003" i="7"/>
  <c r="G1004" i="7"/>
  <c r="G1005" i="7"/>
  <c r="B1005" i="7" s="1"/>
  <c r="G1006" i="7"/>
  <c r="B1006" i="7" s="1"/>
  <c r="G1007" i="7"/>
  <c r="G1008" i="7"/>
  <c r="B1008" i="7" s="1"/>
  <c r="G1009" i="7"/>
  <c r="B1009" i="7" s="1"/>
  <c r="G1010" i="7"/>
  <c r="B1010" i="7" s="1"/>
  <c r="G1011" i="7"/>
  <c r="G1012" i="7"/>
  <c r="G1013" i="7"/>
  <c r="G1014" i="7"/>
  <c r="G1015" i="7"/>
  <c r="B1015" i="7" s="1"/>
  <c r="G1016" i="7"/>
  <c r="B1016" i="7" s="1"/>
  <c r="G1017" i="7"/>
  <c r="B1017" i="7" s="1"/>
  <c r="G1018" i="7"/>
  <c r="B1018" i="7" s="1"/>
  <c r="G1019" i="7"/>
  <c r="B1019" i="7" s="1"/>
  <c r="G1020" i="7"/>
  <c r="G1021" i="7"/>
  <c r="G1022" i="7"/>
  <c r="G1023" i="7"/>
  <c r="G1024" i="7"/>
  <c r="G1025" i="7"/>
  <c r="G1026" i="7"/>
  <c r="G1027" i="7"/>
  <c r="B1027" i="7" s="1"/>
  <c r="G1028" i="7"/>
  <c r="B1028" i="7" s="1"/>
  <c r="G1029" i="7"/>
  <c r="B1029" i="7" s="1"/>
  <c r="G1030" i="7"/>
  <c r="B1030" i="7" s="1"/>
  <c r="G1031" i="7"/>
  <c r="G1032" i="7"/>
  <c r="G1033" i="7"/>
  <c r="G1034" i="7"/>
  <c r="G1035" i="7"/>
  <c r="B1035" i="7" s="1"/>
  <c r="G1036" i="7"/>
  <c r="G1037" i="7"/>
  <c r="G1038" i="7"/>
  <c r="B1038" i="7" s="1"/>
  <c r="G1039" i="7"/>
  <c r="G1040" i="7"/>
  <c r="G1041" i="7"/>
  <c r="G1042" i="7"/>
  <c r="G1043" i="7"/>
  <c r="G1044" i="7"/>
  <c r="G1045" i="7"/>
  <c r="G1046" i="7"/>
  <c r="G1047" i="7"/>
  <c r="G1048" i="7"/>
  <c r="G1049" i="7"/>
  <c r="B1049" i="7" s="1"/>
  <c r="G1050" i="7"/>
  <c r="B1050" i="7" s="1"/>
  <c r="G1051" i="7"/>
  <c r="B1051" i="7" s="1"/>
  <c r="G1052" i="7"/>
  <c r="B1052" i="7" s="1"/>
  <c r="G1053" i="7"/>
  <c r="G1054" i="7"/>
  <c r="G1055" i="7"/>
  <c r="B1055" i="7" s="1"/>
  <c r="G1056" i="7"/>
  <c r="B1056" i="7" s="1"/>
  <c r="G1057" i="7"/>
  <c r="B1057" i="7" s="1"/>
  <c r="G1058" i="7"/>
  <c r="B1058" i="7" s="1"/>
  <c r="G1059" i="7"/>
  <c r="G1060" i="7"/>
  <c r="G1061" i="7"/>
  <c r="G1062" i="7"/>
  <c r="B1062" i="7" s="1"/>
  <c r="G1063" i="7"/>
  <c r="G1064" i="7"/>
  <c r="G1065" i="7"/>
  <c r="G1066" i="7"/>
  <c r="G1067" i="7"/>
  <c r="G1068" i="7"/>
  <c r="G1069" i="7"/>
  <c r="B1069" i="7" s="1"/>
  <c r="G1070" i="7"/>
  <c r="B1070" i="7" s="1"/>
  <c r="G1071" i="7"/>
  <c r="G1072" i="7"/>
  <c r="B1072" i="7" s="1"/>
  <c r="G1073" i="7"/>
  <c r="B1073" i="7" s="1"/>
  <c r="G1074" i="7"/>
  <c r="G1075" i="7"/>
  <c r="B1075" i="7" s="1"/>
  <c r="G1076" i="7"/>
  <c r="B1076" i="7" s="1"/>
  <c r="G1077" i="7"/>
  <c r="B1077" i="7" s="1"/>
  <c r="G1078" i="7"/>
  <c r="B1078" i="7" s="1"/>
  <c r="G1079" i="7"/>
  <c r="B1079" i="7" s="1"/>
  <c r="G1080" i="7"/>
  <c r="G1081" i="7"/>
  <c r="G1082" i="7"/>
  <c r="G1083" i="7"/>
  <c r="G1084" i="7"/>
  <c r="G1085" i="7"/>
  <c r="G1086" i="7"/>
  <c r="B1086" i="7" s="1"/>
  <c r="G1087" i="7"/>
  <c r="G1088" i="7"/>
  <c r="G1089" i="7"/>
  <c r="G1090" i="7"/>
  <c r="B1090" i="7" s="1"/>
  <c r="G1091" i="7"/>
  <c r="B1091" i="7" s="1"/>
  <c r="G1092" i="7"/>
  <c r="B1092" i="7" s="1"/>
  <c r="G1093" i="7"/>
  <c r="B1093" i="7" s="1"/>
  <c r="G1094" i="7"/>
  <c r="G1095" i="7"/>
  <c r="B1095" i="7" s="1"/>
  <c r="G1096" i="7"/>
  <c r="B1096" i="7" s="1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B1111" i="7" s="1"/>
  <c r="G1112" i="7"/>
  <c r="G1113" i="7"/>
  <c r="G1114" i="7"/>
  <c r="G1115" i="7"/>
  <c r="B1115" i="7" s="1"/>
  <c r="G1116" i="7"/>
  <c r="B1116" i="7" s="1"/>
  <c r="G1117" i="7"/>
  <c r="B1117" i="7" s="1"/>
  <c r="G1118" i="7"/>
  <c r="B1118" i="7" s="1"/>
  <c r="G1119" i="7"/>
  <c r="B1119" i="7" s="1"/>
  <c r="G1120" i="7"/>
  <c r="G1121" i="7"/>
  <c r="G1122" i="7"/>
  <c r="B1122" i="7" s="1"/>
  <c r="G1123" i="7"/>
  <c r="G1124" i="7"/>
  <c r="G1125" i="7"/>
  <c r="G1126" i="7"/>
  <c r="G1127" i="7"/>
  <c r="G1128" i="7"/>
  <c r="G1129" i="7"/>
  <c r="G1130" i="7"/>
  <c r="G1131" i="7"/>
  <c r="G1132" i="7"/>
  <c r="G1133" i="7"/>
  <c r="B1133" i="7" s="1"/>
  <c r="G1134" i="7"/>
  <c r="G1135" i="7"/>
  <c r="B1135" i="7" s="1"/>
  <c r="G1136" i="7"/>
  <c r="G1137" i="7"/>
  <c r="G1138" i="7"/>
  <c r="G1139" i="7"/>
  <c r="G1140" i="7"/>
  <c r="B1140" i="7" s="1"/>
  <c r="G1141" i="7"/>
  <c r="G1142" i="7"/>
  <c r="G1143" i="7"/>
  <c r="G1144" i="7"/>
  <c r="G1145" i="7"/>
  <c r="G1146" i="7"/>
  <c r="B1146" i="7" s="1"/>
  <c r="G1147" i="7"/>
  <c r="G1148" i="7"/>
  <c r="G1149" i="7"/>
  <c r="B1149" i="7" s="1"/>
  <c r="G1150" i="7"/>
  <c r="G1151" i="7"/>
  <c r="G1152" i="7"/>
  <c r="G1153" i="7"/>
  <c r="B1153" i="7" s="1"/>
  <c r="G1154" i="7"/>
  <c r="G1155" i="7"/>
  <c r="B1155" i="7" s="1"/>
  <c r="G1156" i="7"/>
  <c r="G1157" i="7"/>
  <c r="B1157" i="7" s="1"/>
  <c r="G1158" i="7"/>
  <c r="B1158" i="7" s="1"/>
  <c r="G1159" i="7"/>
  <c r="G1160" i="7"/>
  <c r="G1161" i="7"/>
  <c r="G1162" i="7"/>
  <c r="B1162" i="7" s="1"/>
  <c r="G1163" i="7"/>
  <c r="G1164" i="7"/>
  <c r="G1165" i="7"/>
  <c r="G1166" i="7"/>
  <c r="G1167" i="7"/>
  <c r="G1168" i="7"/>
  <c r="G1169" i="7"/>
  <c r="G1170" i="7"/>
  <c r="B1170" i="7" s="1"/>
  <c r="G1171" i="7"/>
  <c r="G1172" i="7"/>
  <c r="G1173" i="7"/>
  <c r="G1174" i="7"/>
  <c r="G1175" i="7"/>
  <c r="B1175" i="7" s="1"/>
  <c r="G1176" i="7"/>
  <c r="G1177" i="7"/>
  <c r="G1178" i="7"/>
  <c r="G1179" i="7"/>
  <c r="B1179" i="7" s="1"/>
  <c r="G1180" i="7"/>
  <c r="B1180" i="7" s="1"/>
  <c r="G1181" i="7"/>
  <c r="G1182" i="7"/>
  <c r="B1182" i="7" s="1"/>
  <c r="G1183" i="7"/>
  <c r="G1184" i="7"/>
  <c r="G1185" i="7"/>
  <c r="G1186" i="7"/>
  <c r="B1186" i="7" s="1"/>
  <c r="G1187" i="7"/>
  <c r="G1188" i="7"/>
  <c r="G1189" i="7"/>
  <c r="G1190" i="7"/>
  <c r="G1191" i="7"/>
  <c r="B1191" i="7" s="1"/>
  <c r="G1192" i="7"/>
  <c r="G1193" i="7"/>
  <c r="G1194" i="7"/>
  <c r="G1195" i="7"/>
  <c r="B1195" i="7" s="1"/>
  <c r="G1196" i="7"/>
  <c r="B1196" i="7" s="1"/>
  <c r="G1197" i="7"/>
  <c r="B1197" i="7" s="1"/>
  <c r="G1198" i="7"/>
  <c r="G1199" i="7"/>
  <c r="B1199" i="7" s="1"/>
  <c r="G1200" i="7"/>
  <c r="B1200" i="7" s="1"/>
  <c r="G1201" i="7"/>
  <c r="G1202" i="7"/>
  <c r="B1202" i="7" s="1"/>
  <c r="G1203" i="7"/>
  <c r="G1204" i="7"/>
  <c r="G1205" i="7"/>
  <c r="B1205" i="7" s="1"/>
  <c r="G1206" i="7"/>
  <c r="G1207" i="7"/>
  <c r="G1208" i="7"/>
  <c r="B1208" i="7" s="1"/>
  <c r="G1209" i="7"/>
  <c r="G1210" i="7"/>
  <c r="G1211" i="7"/>
  <c r="G1212" i="7"/>
  <c r="B1212" i="7" s="1"/>
  <c r="G1213" i="7"/>
  <c r="G1214" i="7"/>
  <c r="G1215" i="7"/>
  <c r="B1215" i="7" s="1"/>
  <c r="G1216" i="7"/>
  <c r="B1216" i="7" s="1"/>
  <c r="G1217" i="7"/>
  <c r="G1218" i="7"/>
  <c r="G1219" i="7"/>
  <c r="G1220" i="7"/>
  <c r="B1220" i="7" s="1"/>
  <c r="G1221" i="7"/>
  <c r="G1222" i="7"/>
  <c r="G1223" i="7"/>
  <c r="G1224" i="7"/>
  <c r="G1225" i="7"/>
  <c r="G1226" i="7"/>
  <c r="G1227" i="7"/>
  <c r="G1228" i="7"/>
  <c r="G1229" i="7"/>
  <c r="B1229" i="7" s="1"/>
  <c r="G1230" i="7"/>
  <c r="G1231" i="7"/>
  <c r="G1232" i="7"/>
  <c r="G1233" i="7"/>
  <c r="G1234" i="7"/>
  <c r="G1235" i="7"/>
  <c r="B1235" i="7" s="1"/>
  <c r="G1236" i="7"/>
  <c r="B1236" i="7" s="1"/>
  <c r="G1237" i="7"/>
  <c r="B1237" i="7" s="1"/>
  <c r="G1238" i="7"/>
  <c r="B1238" i="7" s="1"/>
  <c r="G1239" i="7"/>
  <c r="G1240" i="7"/>
  <c r="B1240" i="7" s="1"/>
  <c r="G1241" i="7"/>
  <c r="G1242" i="7"/>
  <c r="B1242" i="7" s="1"/>
  <c r="G1243" i="7"/>
  <c r="G1244" i="7"/>
  <c r="G1245" i="7"/>
  <c r="G1246" i="7"/>
  <c r="G1247" i="7"/>
  <c r="G1248" i="7"/>
  <c r="G1249" i="7"/>
  <c r="G1250" i="7"/>
  <c r="B1250" i="7" s="1"/>
  <c r="G1251" i="7"/>
  <c r="G1252" i="7"/>
  <c r="G1253" i="7"/>
  <c r="G1254" i="7"/>
  <c r="G1255" i="7"/>
  <c r="B1255" i="7" s="1"/>
  <c r="G1256" i="7"/>
  <c r="G1257" i="7"/>
  <c r="G1258" i="7"/>
  <c r="G1259" i="7"/>
  <c r="G1260" i="7"/>
  <c r="G1261" i="7"/>
  <c r="G1262" i="7"/>
  <c r="G1263" i="7"/>
  <c r="G1264" i="7"/>
  <c r="G1265" i="7"/>
  <c r="B1265" i="7" s="1"/>
  <c r="G1266" i="7"/>
  <c r="B1266" i="7" s="1"/>
  <c r="G1267" i="7"/>
  <c r="G1268" i="7"/>
  <c r="G1269" i="7"/>
  <c r="B1269" i="7" s="1"/>
  <c r="G1270" i="7"/>
  <c r="G1271" i="7"/>
  <c r="B1271" i="7" s="1"/>
  <c r="G1272" i="7"/>
  <c r="G1273" i="7"/>
  <c r="G1274" i="7"/>
  <c r="G1275" i="7"/>
  <c r="B1275" i="7" s="1"/>
  <c r="G1276" i="7"/>
  <c r="B1276" i="7" s="1"/>
  <c r="G1277" i="7"/>
  <c r="G1278" i="7"/>
  <c r="B1278" i="7" s="1"/>
  <c r="G1279" i="7"/>
  <c r="G1280" i="7"/>
  <c r="B1280" i="7" s="1"/>
  <c r="G1281" i="7"/>
  <c r="G1282" i="7"/>
  <c r="G1283" i="7"/>
  <c r="G1284" i="7"/>
  <c r="G1285" i="7"/>
  <c r="G1286" i="7"/>
  <c r="B1286" i="7" s="1"/>
  <c r="G1287" i="7"/>
  <c r="B1287" i="7" s="1"/>
  <c r="G1288" i="7"/>
  <c r="B1288" i="7" s="1"/>
  <c r="G1289" i="7"/>
  <c r="B1289" i="7" s="1"/>
  <c r="G1290" i="7"/>
  <c r="B1290" i="7" s="1"/>
  <c r="G1291" i="7"/>
  <c r="G1292" i="7"/>
  <c r="G1293" i="7"/>
  <c r="G1294" i="7"/>
  <c r="G1295" i="7"/>
  <c r="B1295" i="7" s="1"/>
  <c r="G1296" i="7"/>
  <c r="G1297" i="7"/>
  <c r="B1297" i="7" s="1"/>
  <c r="G1298" i="7"/>
  <c r="G1299" i="7"/>
  <c r="B1299" i="7" s="1"/>
  <c r="G1300" i="7"/>
  <c r="G1301" i="7"/>
  <c r="G1302" i="7"/>
  <c r="B1302" i="7" s="1"/>
  <c r="G1303" i="7"/>
  <c r="G1304" i="7"/>
  <c r="G1305" i="7"/>
  <c r="B1305" i="7" s="1"/>
  <c r="G1306" i="7"/>
  <c r="G1307" i="7"/>
  <c r="G1308" i="7"/>
  <c r="B1308" i="7" s="1"/>
  <c r="G1309" i="7"/>
  <c r="B1309" i="7" s="1"/>
  <c r="G1310" i="7"/>
  <c r="B1310" i="7" s="1"/>
  <c r="G1311" i="7"/>
  <c r="B1311" i="7" s="1"/>
  <c r="G1312" i="7"/>
  <c r="G1313" i="7"/>
  <c r="G1314" i="7"/>
  <c r="G1315" i="7"/>
  <c r="B1315" i="7" s="1"/>
  <c r="G1316" i="7"/>
  <c r="B1316" i="7" s="1"/>
  <c r="G1317" i="7"/>
  <c r="B1317" i="7" s="1"/>
  <c r="G1318" i="7"/>
  <c r="B1318" i="7" s="1"/>
  <c r="G1319" i="7"/>
  <c r="G1320" i="7"/>
  <c r="B1320" i="7" s="1"/>
  <c r="G1321" i="7"/>
  <c r="G1322" i="7"/>
  <c r="G1323" i="7"/>
  <c r="G1324" i="7"/>
  <c r="G1325" i="7"/>
  <c r="G1326" i="7"/>
  <c r="G1327" i="7"/>
  <c r="G1328" i="7"/>
  <c r="G1329" i="7"/>
  <c r="B1329" i="7" s="1"/>
  <c r="G1330" i="7"/>
  <c r="B1330" i="7" s="1"/>
  <c r="G1331" i="7"/>
  <c r="B1331" i="7" s="1"/>
  <c r="G1332" i="7"/>
  <c r="G1333" i="7"/>
  <c r="G1334" i="7"/>
  <c r="G1335" i="7"/>
  <c r="B1335" i="7" s="1"/>
  <c r="G1336" i="7"/>
  <c r="B1336" i="7" s="1"/>
  <c r="G1337" i="7"/>
  <c r="B1337" i="7" s="1"/>
  <c r="G1338" i="7"/>
  <c r="B1338" i="7" s="1"/>
  <c r="G1339" i="7"/>
  <c r="G1340" i="7"/>
  <c r="G1341" i="7"/>
  <c r="G1342" i="7"/>
  <c r="B1342" i="7" s="1"/>
  <c r="G1343" i="7"/>
  <c r="G1344" i="7"/>
  <c r="G1345" i="7"/>
  <c r="B1345" i="7" s="1"/>
  <c r="G1346" i="7"/>
  <c r="G1347" i="7"/>
  <c r="B1347" i="7" s="1"/>
  <c r="G1348" i="7"/>
  <c r="B1348" i="7" s="1"/>
  <c r="G1349" i="7"/>
  <c r="B1349" i="7" s="1"/>
  <c r="G1350" i="7"/>
  <c r="B1350" i="7" s="1"/>
  <c r="G1351" i="7"/>
  <c r="G1352" i="7"/>
  <c r="B1352" i="7" s="1"/>
  <c r="G1353" i="7"/>
  <c r="B1353" i="7" s="1"/>
  <c r="G1354" i="7"/>
  <c r="G1355" i="7"/>
  <c r="B1355" i="7" s="1"/>
  <c r="G1356" i="7"/>
  <c r="B1356" i="7" s="1"/>
  <c r="G1357" i="7"/>
  <c r="G1358" i="7"/>
  <c r="G1359" i="7"/>
  <c r="G1360" i="7"/>
  <c r="B1360" i="7" s="1"/>
  <c r="G1361" i="7"/>
  <c r="G1362" i="7"/>
  <c r="G1363" i="7"/>
  <c r="G1364" i="7"/>
  <c r="G1365" i="7"/>
  <c r="B1365" i="7" s="1"/>
  <c r="G1366" i="7"/>
  <c r="B1366" i="7" s="1"/>
  <c r="G1367" i="7"/>
  <c r="B1367" i="7" s="1"/>
  <c r="G1368" i="7"/>
  <c r="B1368" i="7" s="1"/>
  <c r="G1369" i="7"/>
  <c r="B1369" i="7" s="1"/>
  <c r="G1370" i="7"/>
  <c r="B1370" i="7" s="1"/>
  <c r="G1371" i="7"/>
  <c r="G1372" i="7"/>
  <c r="G1373" i="7"/>
  <c r="B1373" i="7" s="1"/>
  <c r="G1374" i="7"/>
  <c r="G1375" i="7"/>
  <c r="B1375" i="7" s="1"/>
  <c r="G1376" i="7"/>
  <c r="B1376" i="7" s="1"/>
  <c r="G1377" i="7"/>
  <c r="B1377" i="7" s="1"/>
  <c r="G1378" i="7"/>
  <c r="G1379" i="7"/>
  <c r="G1380" i="7"/>
  <c r="G1381" i="7"/>
  <c r="G1382" i="7"/>
  <c r="B1382" i="7" s="1"/>
  <c r="G1383" i="7"/>
  <c r="G1384" i="7"/>
  <c r="G1385" i="7"/>
  <c r="G1386" i="7"/>
  <c r="G1387" i="7"/>
  <c r="G1388" i="7"/>
  <c r="B1388" i="7" s="1"/>
  <c r="G1389" i="7"/>
  <c r="B1389" i="7" s="1"/>
  <c r="G1390" i="7"/>
  <c r="B1390" i="7" s="1"/>
  <c r="G1391" i="7"/>
  <c r="B1391" i="7" s="1"/>
  <c r="G1392" i="7"/>
  <c r="G1393" i="7"/>
  <c r="G1394" i="7"/>
  <c r="G1395" i="7"/>
  <c r="B1395" i="7" s="1"/>
  <c r="G1396" i="7"/>
  <c r="B1396" i="7" s="1"/>
  <c r="G1397" i="7"/>
  <c r="G1398" i="7"/>
  <c r="B1398" i="7" s="1"/>
  <c r="G1399" i="7"/>
  <c r="B1399" i="7" s="1"/>
  <c r="G1400" i="7"/>
  <c r="B1400" i="7" s="1"/>
  <c r="G1401" i="7"/>
  <c r="G1402" i="7"/>
  <c r="G1403" i="7"/>
  <c r="G1404" i="7"/>
  <c r="G1405" i="7"/>
  <c r="B1405" i="7" s="1"/>
  <c r="G1406" i="7"/>
  <c r="B1406" i="7" s="1"/>
  <c r="G1407" i="7"/>
  <c r="G1408" i="7"/>
  <c r="G1409" i="7"/>
  <c r="B1409" i="7" s="1"/>
  <c r="G1410" i="7"/>
  <c r="B1410" i="7" s="1"/>
  <c r="G1411" i="7"/>
  <c r="B1411" i="7" s="1"/>
  <c r="G1412" i="7"/>
  <c r="B1412" i="7" s="1"/>
  <c r="G1413" i="7"/>
  <c r="G1414" i="7"/>
  <c r="G1415" i="7"/>
  <c r="B1415" i="7" s="1"/>
  <c r="G1416" i="7"/>
  <c r="G1417" i="7"/>
  <c r="G1418" i="7"/>
  <c r="G1419" i="7"/>
  <c r="B1419" i="7" s="1"/>
  <c r="G1420" i="7"/>
  <c r="B1420" i="7" s="1"/>
  <c r="G1421" i="7"/>
  <c r="G1422" i="7"/>
  <c r="G1423" i="7"/>
  <c r="G1424" i="7"/>
  <c r="G1425" i="7"/>
  <c r="G1426" i="7"/>
  <c r="G1427" i="7"/>
  <c r="G1428" i="7"/>
  <c r="G1429" i="7"/>
  <c r="B1429" i="7" s="1"/>
  <c r="G1430" i="7"/>
  <c r="B1430" i="7" s="1"/>
  <c r="G1431" i="7"/>
  <c r="B1431" i="7" s="1"/>
  <c r="G1432" i="7"/>
  <c r="B1432" i="7" s="1"/>
  <c r="G1433" i="7"/>
  <c r="B1433" i="7" s="1"/>
  <c r="G1434" i="7"/>
  <c r="G1435" i="7"/>
  <c r="B1435" i="7" s="1"/>
  <c r="G1436" i="7"/>
  <c r="B1436" i="7" s="1"/>
  <c r="G1437" i="7"/>
  <c r="B1437" i="7" s="1"/>
  <c r="G1438" i="7"/>
  <c r="G1439" i="7"/>
  <c r="G1440" i="7"/>
  <c r="G1441" i="7"/>
  <c r="G1442" i="7"/>
  <c r="G1443" i="7"/>
  <c r="G1444" i="7"/>
  <c r="G1445" i="7"/>
  <c r="B1445" i="7" s="1"/>
  <c r="G1446" i="7"/>
  <c r="B1446" i="7" s="1"/>
  <c r="G1447" i="7"/>
  <c r="G1448" i="7"/>
  <c r="G1449" i="7"/>
  <c r="B1449" i="7" s="1"/>
  <c r="G1450" i="7"/>
  <c r="B1450" i="7" s="1"/>
  <c r="G1451" i="7"/>
  <c r="G1452" i="7"/>
  <c r="B1452" i="7" s="1"/>
  <c r="G1453" i="7"/>
  <c r="B1453" i="7" s="1"/>
  <c r="G1454" i="7"/>
  <c r="G1455" i="7"/>
  <c r="B1455" i="7" s="1"/>
  <c r="G1456" i="7"/>
  <c r="G1457" i="7"/>
  <c r="B1457" i="7" s="1"/>
  <c r="G1458" i="7"/>
  <c r="B1458" i="7" s="1"/>
  <c r="G1459" i="7"/>
  <c r="B1459" i="7" s="1"/>
  <c r="G1460" i="7"/>
  <c r="G1461" i="7"/>
  <c r="G1462" i="7"/>
  <c r="B1462" i="7" s="1"/>
  <c r="G1463" i="7"/>
  <c r="G1464" i="7"/>
  <c r="G1465" i="7"/>
  <c r="G1466" i="7"/>
  <c r="B1466" i="7" s="1"/>
  <c r="G1467" i="7"/>
  <c r="G1468" i="7"/>
  <c r="G1469" i="7"/>
  <c r="B1469" i="7" s="1"/>
  <c r="G1470" i="7"/>
  <c r="B1470" i="7" s="1"/>
  <c r="G1471" i="7"/>
  <c r="G1472" i="7"/>
  <c r="B1472" i="7" s="1"/>
  <c r="G1473" i="7"/>
  <c r="G1474" i="7"/>
  <c r="G1475" i="7"/>
  <c r="B1475" i="7" s="1"/>
  <c r="G1476" i="7"/>
  <c r="G1477" i="7"/>
  <c r="G1478" i="7"/>
  <c r="B1478" i="7" s="1"/>
  <c r="G1479" i="7"/>
  <c r="G1480" i="7"/>
  <c r="G1481" i="7"/>
  <c r="G1482" i="7"/>
  <c r="B1482" i="7" s="1"/>
  <c r="G1483" i="7"/>
  <c r="G1484" i="7"/>
  <c r="G1485" i="7"/>
  <c r="G1486" i="7"/>
  <c r="G1487" i="7"/>
  <c r="G1488" i="7"/>
  <c r="G1489" i="7"/>
  <c r="G1490" i="7"/>
  <c r="B1490" i="7" s="1"/>
  <c r="G1491" i="7"/>
  <c r="G1492" i="7"/>
  <c r="G1493" i="7"/>
  <c r="B1493" i="7" s="1"/>
  <c r="G1494" i="7"/>
  <c r="G1495" i="7"/>
  <c r="B1495" i="7" s="1"/>
  <c r="G1496" i="7"/>
  <c r="B1496" i="7" s="1"/>
  <c r="G1497" i="7"/>
  <c r="B1497" i="7" s="1"/>
  <c r="G1498" i="7"/>
  <c r="G1499" i="7"/>
  <c r="G1500" i="7"/>
  <c r="B1500" i="7" s="1"/>
  <c r="G1501" i="7"/>
  <c r="G1502" i="7"/>
  <c r="B1502" i="7" s="1"/>
  <c r="G1503" i="7"/>
  <c r="G1504" i="7"/>
  <c r="G1505" i="7"/>
  <c r="G1506" i="7"/>
  <c r="G1507" i="7"/>
  <c r="B1507" i="7" s="1"/>
  <c r="G1508" i="7"/>
  <c r="G1509" i="7"/>
  <c r="G1510" i="7"/>
  <c r="G1511" i="7"/>
  <c r="B1511" i="7" s="1"/>
  <c r="G1512" i="7"/>
  <c r="B1512" i="7" s="1"/>
  <c r="G1513" i="7"/>
  <c r="G1514" i="7"/>
  <c r="G1515" i="7"/>
  <c r="B1515" i="7" s="1"/>
  <c r="G1516" i="7"/>
  <c r="G1517" i="7"/>
  <c r="G1518" i="7"/>
  <c r="B1518" i="7" s="1"/>
  <c r="G1519" i="7"/>
  <c r="G1520" i="7"/>
  <c r="G1521" i="7"/>
  <c r="G1522" i="7"/>
  <c r="B1522" i="7" s="1"/>
  <c r="G1523" i="7"/>
  <c r="G1524" i="7"/>
  <c r="G1525" i="7"/>
  <c r="G1526" i="7"/>
  <c r="G1527" i="7"/>
  <c r="G1528" i="7"/>
  <c r="B1528" i="7" s="1"/>
  <c r="G1529" i="7"/>
  <c r="G1530" i="7"/>
  <c r="G1531" i="7"/>
  <c r="G1532" i="7"/>
  <c r="G1533" i="7"/>
  <c r="G1534" i="7"/>
  <c r="G1535" i="7"/>
  <c r="B1535" i="7" s="1"/>
  <c r="G1536" i="7"/>
  <c r="B1536" i="7" s="1"/>
  <c r="G1537" i="7"/>
  <c r="B1537" i="7" s="1"/>
  <c r="G1538" i="7"/>
  <c r="B1538" i="7" s="1"/>
  <c r="G1539" i="7"/>
  <c r="G1540" i="7"/>
  <c r="B1540" i="7" s="1"/>
  <c r="G1541" i="7"/>
  <c r="G1542" i="7"/>
  <c r="G1543" i="7"/>
  <c r="G1544" i="7"/>
  <c r="G1545" i="7"/>
  <c r="G1546" i="7"/>
  <c r="G1547" i="7"/>
  <c r="G1548" i="7"/>
  <c r="G1549" i="7"/>
  <c r="B1549" i="7" s="1"/>
  <c r="G1550" i="7"/>
  <c r="G1551" i="7"/>
  <c r="G1552" i="7"/>
  <c r="G1553" i="7"/>
  <c r="G1554" i="7"/>
  <c r="G1555" i="7"/>
  <c r="B1555" i="7" s="1"/>
  <c r="G1556" i="7"/>
  <c r="B1556" i="7" s="1"/>
  <c r="G1557" i="7"/>
  <c r="G1558" i="7"/>
  <c r="B1558" i="7" s="1"/>
  <c r="G1559" i="7"/>
  <c r="G1560" i="7"/>
  <c r="G1561" i="7"/>
  <c r="G1562" i="7"/>
  <c r="B1562" i="7" s="1"/>
  <c r="G1563" i="7"/>
  <c r="G1564" i="7"/>
  <c r="G1565" i="7"/>
  <c r="B1565" i="7" s="1"/>
  <c r="G1566" i="7"/>
  <c r="G1567" i="7"/>
  <c r="G1568" i="7"/>
  <c r="G1569" i="7"/>
  <c r="G1570" i="7"/>
  <c r="B1570" i="7" s="1"/>
  <c r="G1571" i="7"/>
  <c r="G1572" i="7"/>
  <c r="G1573" i="7"/>
  <c r="G1574" i="7"/>
  <c r="G1575" i="7"/>
  <c r="B1575" i="7" s="1"/>
  <c r="G1576" i="7"/>
  <c r="G1577" i="7"/>
  <c r="B1577" i="7" s="1"/>
  <c r="G1578" i="7"/>
  <c r="B1578" i="7" s="1"/>
  <c r="G1579" i="7"/>
  <c r="G1580" i="7"/>
  <c r="G1581" i="7"/>
  <c r="G1582" i="7"/>
  <c r="G1583" i="7"/>
  <c r="G1584" i="7"/>
  <c r="G1585" i="7"/>
  <c r="G1586" i="7"/>
  <c r="B1586" i="7" s="1"/>
  <c r="G1587" i="7"/>
  <c r="G1588" i="7"/>
  <c r="G1589" i="7"/>
  <c r="G1590" i="7"/>
  <c r="G1591" i="7"/>
  <c r="B1591" i="7" s="1"/>
  <c r="G1592" i="7"/>
  <c r="G1593" i="7"/>
  <c r="G1594" i="7"/>
  <c r="G1595" i="7"/>
  <c r="B1595" i="7" s="1"/>
  <c r="G1596" i="7"/>
  <c r="G1597" i="7"/>
  <c r="B1597" i="7" s="1"/>
  <c r="G1598" i="7"/>
  <c r="G1599" i="7"/>
  <c r="G1600" i="7"/>
  <c r="B1600" i="7" s="1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B1612" i="7" s="1"/>
  <c r="G1613" i="7"/>
  <c r="G1614" i="7"/>
  <c r="G1615" i="7"/>
  <c r="B1615" i="7" s="1"/>
  <c r="G1616" i="7"/>
  <c r="B1616" i="7" s="1"/>
  <c r="G1617" i="7"/>
  <c r="B1617" i="7" s="1"/>
  <c r="G1618" i="7"/>
  <c r="G1619" i="7"/>
  <c r="G1620" i="7"/>
  <c r="G1621" i="7"/>
  <c r="G1622" i="7"/>
  <c r="G1623" i="7"/>
  <c r="B1623" i="7" s="1"/>
  <c r="G1624" i="7"/>
  <c r="G1625" i="7"/>
  <c r="G1626" i="7"/>
  <c r="B1626" i="7" s="1"/>
  <c r="G1627" i="7"/>
  <c r="G1628" i="7"/>
  <c r="G1629" i="7"/>
  <c r="B1629" i="7" s="1"/>
  <c r="G1630" i="7"/>
  <c r="G1631" i="7"/>
  <c r="G1632" i="7"/>
  <c r="G1633" i="7"/>
  <c r="B1633" i="7" s="1"/>
  <c r="G1634" i="7"/>
  <c r="G1635" i="7"/>
  <c r="B1635" i="7" s="1"/>
  <c r="G1636" i="7"/>
  <c r="G1637" i="7"/>
  <c r="G1638" i="7"/>
  <c r="B1638" i="7" s="1"/>
  <c r="G1639" i="7"/>
  <c r="G1640" i="7"/>
  <c r="G1641" i="7"/>
  <c r="G1642" i="7"/>
  <c r="G1643" i="7"/>
  <c r="G1644" i="7"/>
  <c r="G1645" i="7"/>
  <c r="G1646" i="7"/>
  <c r="G1647" i="7"/>
  <c r="B1647" i="7" s="1"/>
  <c r="G1648" i="7"/>
  <c r="B1648" i="7" s="1"/>
  <c r="G1649" i="7"/>
  <c r="G1650" i="7"/>
  <c r="B1650" i="7" s="1"/>
  <c r="G1651" i="7"/>
  <c r="G1652" i="7"/>
  <c r="G1653" i="7"/>
  <c r="G1654" i="7"/>
  <c r="G1655" i="7"/>
  <c r="B1655" i="7" s="1"/>
  <c r="G1656" i="7"/>
  <c r="B1656" i="7" s="1"/>
  <c r="G1657" i="7"/>
  <c r="B1657" i="7" s="1"/>
  <c r="G1658" i="7"/>
  <c r="B1658" i="7" s="1"/>
  <c r="G1659" i="7"/>
  <c r="B1659" i="7" s="1"/>
  <c r="G1660" i="7"/>
  <c r="B1660" i="7" s="1"/>
  <c r="G1661" i="7"/>
  <c r="G1662" i="7"/>
  <c r="G1663" i="7"/>
  <c r="G1664" i="7"/>
  <c r="G1665" i="7"/>
  <c r="G1666" i="7"/>
  <c r="G1667" i="7"/>
  <c r="G1668" i="7"/>
  <c r="G1669" i="7"/>
  <c r="B1669" i="7" s="1"/>
  <c r="G1670" i="7"/>
  <c r="G1671" i="7"/>
  <c r="B1671" i="7" s="1"/>
  <c r="G1672" i="7"/>
  <c r="G1673" i="7"/>
  <c r="G1674" i="7"/>
  <c r="G1675" i="7"/>
  <c r="B1675" i="7" s="1"/>
  <c r="G1676" i="7"/>
  <c r="G1677" i="7"/>
  <c r="G1678" i="7"/>
  <c r="B1678" i="7" s="1"/>
  <c r="G1679" i="7"/>
  <c r="B1679" i="7" s="1"/>
  <c r="G1680" i="7"/>
  <c r="B1680" i="7" s="1"/>
  <c r="G1681" i="7"/>
  <c r="G1682" i="7"/>
  <c r="G1683" i="7"/>
  <c r="G1684" i="7"/>
  <c r="G1685" i="7"/>
  <c r="B1685" i="7" s="1"/>
  <c r="G1686" i="7"/>
  <c r="B1686" i="7" s="1"/>
  <c r="G1687" i="7"/>
  <c r="G1688" i="7"/>
  <c r="B1688" i="7" s="1"/>
  <c r="G1689" i="7"/>
  <c r="B1689" i="7" s="1"/>
  <c r="G1690" i="7"/>
  <c r="B1690" i="7" s="1"/>
  <c r="G1691" i="7"/>
  <c r="G1692" i="7"/>
  <c r="B1692" i="7" s="1"/>
  <c r="G1693" i="7"/>
  <c r="G1694" i="7"/>
  <c r="G1695" i="7"/>
  <c r="B1695" i="7" s="1"/>
  <c r="G1696" i="7"/>
  <c r="G1697" i="7"/>
  <c r="B1697" i="7" s="1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B1709" i="7" s="1"/>
  <c r="G1710" i="7"/>
  <c r="B1710" i="7" s="1"/>
  <c r="G1711" i="7"/>
  <c r="B1711" i="7" s="1"/>
  <c r="G1712" i="7"/>
  <c r="G1713" i="7"/>
  <c r="B1713" i="7" s="1"/>
  <c r="G1714" i="7"/>
  <c r="G1715" i="7"/>
  <c r="B1715" i="7" s="1"/>
  <c r="G1716" i="7"/>
  <c r="B1716" i="7" s="1"/>
  <c r="G1717" i="7"/>
  <c r="B1717" i="7" s="1"/>
  <c r="G1718" i="7"/>
  <c r="B1718" i="7" s="1"/>
  <c r="G1719" i="7"/>
  <c r="G1720" i="7"/>
  <c r="B1720" i="7" s="1"/>
  <c r="G1721" i="7"/>
  <c r="G1722" i="7"/>
  <c r="B1722" i="7" s="1"/>
  <c r="G1723" i="7"/>
  <c r="B1723" i="7" s="1"/>
  <c r="G1724" i="7"/>
  <c r="B1724" i="7" s="1"/>
  <c r="G1725" i="7"/>
  <c r="G1726" i="7"/>
  <c r="G1727" i="7"/>
  <c r="G1728" i="7"/>
  <c r="G1729" i="7"/>
  <c r="B1729" i="7" s="1"/>
  <c r="G1730" i="7"/>
  <c r="B1730" i="7" s="1"/>
  <c r="G1731" i="7"/>
  <c r="G1732" i="7"/>
  <c r="G1733" i="7"/>
  <c r="G1734" i="7"/>
  <c r="B1734" i="7" s="1"/>
  <c r="G1735" i="7"/>
  <c r="B1735" i="7" s="1"/>
  <c r="G1736" i="7"/>
  <c r="B1736" i="7" s="1"/>
  <c r="G1737" i="7"/>
  <c r="G1738" i="7"/>
  <c r="G1739" i="7"/>
  <c r="G1740" i="7"/>
  <c r="B1740" i="7" s="1"/>
  <c r="G1741" i="7"/>
  <c r="G1742" i="7"/>
  <c r="G1743" i="7"/>
  <c r="G1744" i="7"/>
  <c r="G1745" i="7"/>
  <c r="B1745" i="7" s="1"/>
  <c r="G1746" i="7"/>
  <c r="B1746" i="7" s="1"/>
  <c r="G1747" i="7"/>
  <c r="G1748" i="7"/>
  <c r="G1749" i="7"/>
  <c r="B1749" i="7" s="1"/>
  <c r="G1750" i="7"/>
  <c r="B1750" i="7" s="1"/>
  <c r="G1751" i="7"/>
  <c r="B1751" i="7" s="1"/>
  <c r="G1752" i="7"/>
  <c r="G1753" i="7"/>
  <c r="G1754" i="7"/>
  <c r="G1755" i="7"/>
  <c r="B1755" i="7" s="1"/>
  <c r="G1756" i="7"/>
  <c r="B1756" i="7" s="1"/>
  <c r="G1757" i="7"/>
  <c r="B1757" i="7" s="1"/>
  <c r="G1758" i="7"/>
  <c r="B1758" i="7" s="1"/>
  <c r="G1759" i="7"/>
  <c r="G1760" i="7"/>
  <c r="B1760" i="7" s="1"/>
  <c r="G1761" i="7"/>
  <c r="G1762" i="7"/>
  <c r="G1763" i="7"/>
  <c r="G1764" i="7"/>
  <c r="G1765" i="7"/>
  <c r="G1766" i="7"/>
  <c r="G1767" i="7"/>
  <c r="G1768" i="7"/>
  <c r="G1769" i="7"/>
  <c r="B1769" i="7" s="1"/>
  <c r="G1770" i="7"/>
  <c r="B1770" i="7" s="1"/>
  <c r="G1771" i="7"/>
  <c r="G1772" i="7"/>
  <c r="B1772" i="7" s="1"/>
  <c r="G1773" i="7"/>
  <c r="G1774" i="7"/>
  <c r="G1775" i="7"/>
  <c r="B1775" i="7" s="1"/>
  <c r="G1776" i="7"/>
  <c r="G1777" i="7"/>
  <c r="B1777" i="7" s="1"/>
  <c r="G1778" i="7"/>
  <c r="B1778" i="7" s="1"/>
  <c r="G1779" i="7"/>
  <c r="G1780" i="7"/>
  <c r="G1781" i="7"/>
  <c r="G1782" i="7"/>
  <c r="G1783" i="7"/>
  <c r="G1784" i="7"/>
  <c r="G1785" i="7"/>
  <c r="B1785" i="7" s="1"/>
  <c r="G1786" i="7"/>
  <c r="B1786" i="7" s="1"/>
  <c r="G1787" i="7"/>
  <c r="G1788" i="7"/>
  <c r="G1789" i="7"/>
  <c r="B1789" i="7" s="1"/>
  <c r="G1790" i="7"/>
  <c r="B1790" i="7" s="1"/>
  <c r="G1791" i="7"/>
  <c r="B1791" i="7" s="1"/>
  <c r="G1792" i="7"/>
  <c r="G1793" i="7"/>
  <c r="G1794" i="7"/>
  <c r="G1795" i="7"/>
  <c r="B1795" i="7" s="1"/>
  <c r="G1796" i="7"/>
  <c r="B1796" i="7" s="1"/>
  <c r="G1797" i="7"/>
  <c r="G1798" i="7"/>
  <c r="G1799" i="7"/>
  <c r="B1799" i="7" s="1"/>
  <c r="G1800" i="7"/>
  <c r="G1801" i="7"/>
  <c r="G1802" i="7"/>
  <c r="G1803" i="7"/>
  <c r="G1804" i="7"/>
  <c r="G1805" i="7"/>
  <c r="G1806" i="7"/>
  <c r="G1807" i="7"/>
  <c r="G1808" i="7"/>
  <c r="G1809" i="7"/>
  <c r="B1809" i="7" s="1"/>
  <c r="G1810" i="7"/>
  <c r="B1810" i="7" s="1"/>
  <c r="G1811" i="7"/>
  <c r="B1811" i="7" s="1"/>
  <c r="G1812" i="7"/>
  <c r="B1812" i="7" s="1"/>
  <c r="G1813" i="7"/>
  <c r="G1814" i="7"/>
  <c r="G1815" i="7"/>
  <c r="B1815" i="7" s="1"/>
  <c r="G1816" i="7"/>
  <c r="G1817" i="7"/>
  <c r="G1818" i="7"/>
  <c r="B1818" i="7" s="1"/>
  <c r="G1819" i="7"/>
  <c r="G1820" i="7"/>
  <c r="G1821" i="7"/>
  <c r="G1822" i="7"/>
  <c r="G1823" i="7"/>
  <c r="G1824" i="7"/>
  <c r="G1825" i="7"/>
  <c r="G1826" i="7"/>
  <c r="G1827" i="7"/>
  <c r="G1828" i="7"/>
  <c r="G1829" i="7"/>
  <c r="B1829" i="7" s="1"/>
  <c r="G1830" i="7"/>
  <c r="B1830" i="7" s="1"/>
  <c r="G1831" i="7"/>
  <c r="G1832" i="7"/>
  <c r="B1832" i="7" s="1"/>
  <c r="G1833" i="7"/>
  <c r="G1834" i="7"/>
  <c r="G1835" i="7"/>
  <c r="B1835" i="7" s="1"/>
  <c r="G1836" i="7"/>
  <c r="B1836" i="7" s="1"/>
  <c r="G1837" i="7"/>
  <c r="G1838" i="7"/>
  <c r="G1839" i="7"/>
  <c r="B1839" i="7" s="1"/>
  <c r="G1840" i="7"/>
  <c r="B1840" i="7" s="1"/>
  <c r="G1841" i="7"/>
  <c r="G1842" i="7"/>
  <c r="B1842" i="7" s="1"/>
  <c r="G1843" i="7"/>
  <c r="B1843" i="7" s="1"/>
  <c r="G1844" i="7"/>
  <c r="G1845" i="7"/>
  <c r="G1846" i="7"/>
  <c r="G1847" i="7"/>
  <c r="B1847" i="7" s="1"/>
  <c r="G1848" i="7"/>
  <c r="B1848" i="7" s="1"/>
  <c r="G1849" i="7"/>
  <c r="B1849" i="7" s="1"/>
  <c r="G1850" i="7"/>
  <c r="B1850" i="7" s="1"/>
  <c r="G1851" i="7"/>
  <c r="G1852" i="7"/>
  <c r="G1853" i="7"/>
  <c r="G1854" i="7"/>
  <c r="G1855" i="7"/>
  <c r="B1855" i="7" s="1"/>
  <c r="G1856" i="7"/>
  <c r="G1857" i="7"/>
  <c r="G1858" i="7"/>
  <c r="G1859" i="7"/>
  <c r="G1860" i="7"/>
  <c r="G1861" i="7"/>
  <c r="G1862" i="7"/>
  <c r="G1863" i="7"/>
  <c r="G1864" i="7"/>
  <c r="G1865" i="7"/>
  <c r="G1866" i="7"/>
  <c r="B1866" i="7" s="1"/>
  <c r="G1867" i="7"/>
  <c r="G1868" i="7"/>
  <c r="B1868" i="7" s="1"/>
  <c r="G1869" i="7"/>
  <c r="B1869" i="7" s="1"/>
  <c r="G1870" i="7"/>
  <c r="B1870" i="7" s="1"/>
  <c r="G1871" i="7"/>
  <c r="G1872" i="7"/>
  <c r="G1873" i="7"/>
  <c r="G1874" i="7"/>
  <c r="G1875" i="7"/>
  <c r="B1875" i="7" s="1"/>
  <c r="G1876" i="7"/>
  <c r="G1877" i="7"/>
  <c r="B1877" i="7" s="1"/>
  <c r="G1878" i="7"/>
  <c r="G1879" i="7"/>
  <c r="B1879" i="7" s="1"/>
  <c r="G1880" i="7"/>
  <c r="B1880" i="7" s="1"/>
  <c r="G1881" i="7"/>
  <c r="G1882" i="7"/>
  <c r="G1883" i="7"/>
  <c r="G1884" i="7"/>
  <c r="G1885" i="7"/>
  <c r="G1886" i="7"/>
  <c r="G1887" i="7"/>
  <c r="B1887" i="7" s="1"/>
  <c r="G1888" i="7"/>
  <c r="B1888" i="7" s="1"/>
  <c r="G1889" i="7"/>
  <c r="B1889" i="7" s="1"/>
  <c r="G1890" i="7"/>
  <c r="B1890" i="7" s="1"/>
  <c r="G1891" i="7"/>
  <c r="G1892" i="7"/>
  <c r="G1893" i="7"/>
  <c r="G1894" i="7"/>
  <c r="G1895" i="7"/>
  <c r="B1895" i="7" s="1"/>
  <c r="G1896" i="7"/>
  <c r="G1897" i="7"/>
  <c r="G1898" i="7"/>
  <c r="B1898" i="7" s="1"/>
  <c r="G1899" i="7"/>
  <c r="G1900" i="7"/>
  <c r="G1901" i="7"/>
  <c r="G1902" i="7"/>
  <c r="B1902" i="7" s="1"/>
  <c r="G1903" i="7"/>
  <c r="G1904" i="7"/>
  <c r="B1904" i="7" s="1"/>
  <c r="G1905" i="7"/>
  <c r="G1906" i="7"/>
  <c r="G1907" i="7"/>
  <c r="G1908" i="7"/>
  <c r="B1908" i="7" s="1"/>
  <c r="G1909" i="7"/>
  <c r="B1909" i="7" s="1"/>
  <c r="G1910" i="7"/>
  <c r="B1910" i="7" s="1"/>
  <c r="G1911" i="7"/>
  <c r="B1911" i="7" s="1"/>
  <c r="G1912" i="7"/>
  <c r="G1913" i="7"/>
  <c r="G1914" i="7"/>
  <c r="G1915" i="7"/>
  <c r="B1915" i="7" s="1"/>
  <c r="G1916" i="7"/>
  <c r="B1916" i="7" s="1"/>
  <c r="G1917" i="7"/>
  <c r="B1917" i="7" s="1"/>
  <c r="G1918" i="7"/>
  <c r="G1919" i="7"/>
  <c r="B1919" i="7" s="1"/>
  <c r="G1920" i="7"/>
  <c r="G1921" i="7"/>
  <c r="G1922" i="7"/>
  <c r="B1922" i="7" s="1"/>
  <c r="G1923" i="7"/>
  <c r="G1924" i="7"/>
  <c r="G1925" i="7"/>
  <c r="B1925" i="7" s="1"/>
  <c r="G1926" i="7"/>
  <c r="G1927" i="7"/>
  <c r="G1928" i="7"/>
  <c r="G1929" i="7"/>
  <c r="B1929" i="7" s="1"/>
  <c r="G1930" i="7"/>
  <c r="B1930" i="7" s="1"/>
  <c r="G1931" i="7"/>
  <c r="B1931" i="7" s="1"/>
  <c r="G1932" i="7"/>
  <c r="B1932" i="7" s="1"/>
  <c r="G1933" i="7"/>
  <c r="G1934" i="7"/>
  <c r="G1935" i="7"/>
  <c r="B1935" i="7" s="1"/>
  <c r="G1936" i="7"/>
  <c r="B1936" i="7" s="1"/>
  <c r="G1937" i="7"/>
  <c r="B1937" i="7" s="1"/>
  <c r="G1938" i="7"/>
  <c r="B1938" i="7" s="1"/>
  <c r="G1939" i="7"/>
  <c r="G1940" i="7"/>
  <c r="B1940" i="7" s="1"/>
  <c r="G1941" i="7"/>
  <c r="G1942" i="7"/>
  <c r="B1942" i="7" s="1"/>
  <c r="G1943" i="7"/>
  <c r="G1944" i="7"/>
  <c r="G1945" i="7"/>
  <c r="G1946" i="7"/>
  <c r="G1947" i="7"/>
  <c r="B1947" i="7" s="1"/>
  <c r="G1948" i="7"/>
  <c r="G1949" i="7"/>
  <c r="B1949" i="7" s="1"/>
  <c r="G1950" i="7"/>
  <c r="B1950" i="7" s="1"/>
  <c r="G1951" i="7"/>
  <c r="B1951" i="7" s="1"/>
  <c r="G1952" i="7"/>
  <c r="B1952" i="7" s="1"/>
  <c r="G1953" i="7"/>
  <c r="G1954" i="7"/>
  <c r="B1954" i="7" s="1"/>
  <c r="G1955" i="7"/>
  <c r="B1955" i="7" s="1"/>
  <c r="G1956" i="7"/>
  <c r="B1956" i="7" s="1"/>
  <c r="G1957" i="7"/>
  <c r="G1958" i="7"/>
  <c r="G1959" i="7"/>
  <c r="G1960" i="7"/>
  <c r="B1960" i="7" s="1"/>
  <c r="G1961" i="7"/>
  <c r="B1961" i="7" s="1"/>
  <c r="G1962" i="7"/>
  <c r="G1963" i="7"/>
  <c r="G1964" i="7"/>
  <c r="G1965" i="7"/>
  <c r="G1966" i="7"/>
  <c r="B1966" i="7" s="1"/>
  <c r="G1967" i="7"/>
  <c r="B1967" i="7" s="1"/>
  <c r="G1968" i="7"/>
  <c r="B1968" i="7" s="1"/>
  <c r="G1969" i="7"/>
  <c r="B1969" i="7" s="1"/>
  <c r="G1970" i="7"/>
  <c r="B1970" i="7" s="1"/>
  <c r="G1971" i="7"/>
  <c r="B1971" i="7" s="1"/>
  <c r="G1972" i="7"/>
  <c r="B1972" i="7" s="1"/>
  <c r="G1973" i="7"/>
  <c r="G1974" i="7"/>
  <c r="B1974" i="7" s="1"/>
  <c r="G1975" i="7"/>
  <c r="B1975" i="7" s="1"/>
  <c r="G1976" i="7"/>
  <c r="B1976" i="7" s="1"/>
  <c r="G1977" i="7"/>
  <c r="G1978" i="7"/>
  <c r="G1979" i="7"/>
  <c r="G1980" i="7"/>
  <c r="G1981" i="7"/>
  <c r="G1982" i="7"/>
  <c r="G1983" i="7"/>
  <c r="G1984" i="7"/>
  <c r="G1985" i="7"/>
  <c r="B1985" i="7" s="1"/>
  <c r="G1986" i="7"/>
  <c r="G1987" i="7"/>
  <c r="G1988" i="7"/>
  <c r="B1988" i="7" s="1"/>
  <c r="G1989" i="7"/>
  <c r="B1989" i="7" s="1"/>
  <c r="G1990" i="7"/>
  <c r="B1990" i="7" s="1"/>
  <c r="G1991" i="7"/>
  <c r="G1992" i="7"/>
  <c r="B1992" i="7" s="1"/>
  <c r="G1993" i="7"/>
  <c r="G1994" i="7"/>
  <c r="B1994" i="7" s="1"/>
  <c r="G1995" i="7"/>
  <c r="B1995" i="7" s="1"/>
  <c r="G1996" i="7"/>
  <c r="G1997" i="7"/>
  <c r="B1997" i="7" s="1"/>
  <c r="G1998" i="7"/>
  <c r="B1998" i="7" s="1"/>
  <c r="G1999" i="7"/>
  <c r="B1999" i="7" s="1"/>
  <c r="G2000" i="7"/>
  <c r="G2001" i="7"/>
  <c r="G2002" i="7"/>
  <c r="G2003" i="7"/>
  <c r="G2004" i="7"/>
  <c r="G2005" i="7"/>
  <c r="B2005" i="7" s="1"/>
  <c r="G2006" i="7"/>
  <c r="G2007" i="7"/>
  <c r="G2008" i="7"/>
  <c r="B2008" i="7" s="1"/>
  <c r="G2009" i="7"/>
  <c r="B2009" i="7" s="1"/>
  <c r="G2010" i="7"/>
  <c r="B2010" i="7" s="1"/>
  <c r="G2011" i="7"/>
  <c r="G2012" i="7"/>
  <c r="G2013" i="7"/>
  <c r="G2014" i="7"/>
  <c r="B2014" i="7" s="1"/>
  <c r="G2015" i="7"/>
  <c r="B2015" i="7" s="1"/>
  <c r="G2016" i="7"/>
  <c r="G2017" i="7"/>
  <c r="B2017" i="7" s="1"/>
  <c r="G2018" i="7"/>
  <c r="B2018" i="7" s="1"/>
  <c r="G2019" i="7"/>
  <c r="G2020" i="7"/>
  <c r="B2020" i="7" s="1"/>
  <c r="G2021" i="7"/>
  <c r="G2022" i="7"/>
  <c r="G2023" i="7"/>
  <c r="G2024" i="7"/>
  <c r="G2025" i="7"/>
  <c r="G2026" i="7"/>
  <c r="G2027" i="7"/>
  <c r="G2028" i="7"/>
  <c r="B2028" i="7" s="1"/>
  <c r="G2029" i="7"/>
  <c r="B2029" i="7" s="1"/>
  <c r="G2030" i="7"/>
  <c r="B2030" i="7" s="1"/>
  <c r="G2031" i="7"/>
  <c r="B2031" i="7" s="1"/>
  <c r="G2032" i="7"/>
  <c r="G2033" i="7"/>
  <c r="G2034" i="7"/>
  <c r="G2035" i="7"/>
  <c r="B2035" i="7" s="1"/>
  <c r="G2036" i="7"/>
  <c r="B2036" i="7" s="1"/>
  <c r="G2037" i="7"/>
  <c r="B2037" i="7" s="1"/>
  <c r="G2038" i="7"/>
  <c r="G2039" i="7"/>
  <c r="B2039" i="7" s="1"/>
  <c r="G2040" i="7"/>
  <c r="G2041" i="7"/>
  <c r="G2042" i="7"/>
  <c r="G2043" i="7"/>
  <c r="G2044" i="7"/>
  <c r="G2045" i="7"/>
  <c r="B2045" i="7" s="1"/>
  <c r="G2046" i="7"/>
  <c r="G2047" i="7"/>
  <c r="G2048" i="7"/>
  <c r="G2049" i="7"/>
  <c r="B2049" i="7" s="1"/>
  <c r="G2050" i="7"/>
  <c r="B2050" i="7" s="1"/>
  <c r="G2051" i="7"/>
  <c r="B2051" i="7" s="1"/>
  <c r="G2052" i="7"/>
  <c r="B2052" i="7" s="1"/>
  <c r="G2053" i="7"/>
  <c r="G2054" i="7"/>
  <c r="G2055" i="7"/>
  <c r="B2055" i="7" s="1"/>
  <c r="G2056" i="7"/>
  <c r="B2056" i="7" s="1"/>
  <c r="G2057" i="7"/>
  <c r="B2057" i="7" s="1"/>
  <c r="G2058" i="7"/>
  <c r="B2058" i="7" s="1"/>
  <c r="G2059" i="7"/>
  <c r="G2060" i="7"/>
  <c r="B2060" i="7" s="1"/>
  <c r="G2061" i="7"/>
  <c r="G2062" i="7"/>
  <c r="B2062" i="7" s="1"/>
  <c r="G2063" i="7"/>
  <c r="G2064" i="7"/>
  <c r="G2065" i="7"/>
  <c r="G2066" i="7"/>
  <c r="G2067" i="7"/>
  <c r="G2068" i="7"/>
  <c r="G2069" i="7"/>
  <c r="B2069" i="7" s="1"/>
  <c r="G2070" i="7"/>
  <c r="B2070" i="7" s="1"/>
  <c r="G2071" i="7"/>
  <c r="B2071" i="7" s="1"/>
  <c r="G2072" i="7"/>
  <c r="B2072" i="7" s="1"/>
  <c r="G2073" i="7"/>
  <c r="G2074" i="7"/>
  <c r="B2074" i="7" s="1"/>
  <c r="G2075" i="7"/>
  <c r="B2075" i="7" s="1"/>
  <c r="G2076" i="7"/>
  <c r="G2077" i="7"/>
  <c r="G2078" i="7"/>
  <c r="B2078" i="7" s="1"/>
  <c r="G2079" i="7"/>
  <c r="G2080" i="7"/>
  <c r="G2081" i="7"/>
  <c r="G2082" i="7"/>
  <c r="G2083" i="7"/>
  <c r="G2084" i="7"/>
  <c r="G2085" i="7"/>
  <c r="G2086" i="7"/>
  <c r="B2086" i="7" s="1"/>
  <c r="G2087" i="7"/>
  <c r="G2088" i="7"/>
  <c r="G2089" i="7"/>
  <c r="B2089" i="7" s="1"/>
  <c r="G2090" i="7"/>
  <c r="B2090" i="7" s="1"/>
  <c r="G2091" i="7"/>
  <c r="B2091" i="7" s="1"/>
  <c r="G2092" i="7"/>
  <c r="B2092" i="7" s="1"/>
  <c r="G2093" i="7"/>
  <c r="G2094" i="7"/>
  <c r="B2094" i="7" s="1"/>
  <c r="G2095" i="7"/>
  <c r="B2095" i="7" s="1"/>
  <c r="G2096" i="7"/>
  <c r="B2096" i="7" s="1"/>
  <c r="G2097" i="7"/>
  <c r="B2097" i="7" s="1"/>
  <c r="G2098" i="7"/>
  <c r="B2098" i="7" s="1"/>
  <c r="G2099" i="7"/>
  <c r="G2100" i="7"/>
  <c r="B2100" i="7" s="1"/>
  <c r="G2101" i="7"/>
  <c r="G2102" i="7"/>
  <c r="G2103" i="7"/>
  <c r="G2104" i="7"/>
  <c r="G2105" i="7"/>
  <c r="G2106" i="7"/>
  <c r="G2107" i="7"/>
  <c r="G2108" i="7"/>
  <c r="G2109" i="7"/>
  <c r="B2109" i="7" s="1"/>
  <c r="G2110" i="7"/>
  <c r="B2110" i="7" s="1"/>
  <c r="G2111" i="7"/>
  <c r="G2112" i="7"/>
  <c r="B2112" i="7" s="1"/>
  <c r="G2113" i="7"/>
  <c r="G2114" i="7"/>
  <c r="B2114" i="7" s="1"/>
  <c r="G2115" i="7"/>
  <c r="B2115" i="7" s="1"/>
  <c r="G2116" i="7"/>
  <c r="G2117" i="7"/>
  <c r="B2117" i="7" s="1"/>
  <c r="G2118" i="7"/>
  <c r="B2118" i="7" s="1"/>
  <c r="G2119" i="7"/>
  <c r="G2120" i="7"/>
  <c r="B2120" i="7" s="1"/>
  <c r="G2121" i="7"/>
  <c r="G2122" i="7"/>
  <c r="G2123" i="7"/>
  <c r="G2124" i="7"/>
  <c r="G2125" i="7"/>
  <c r="B2125" i="7" s="1"/>
  <c r="G2126" i="7"/>
  <c r="B2126" i="7" s="1"/>
  <c r="G2127" i="7"/>
  <c r="G2128" i="7"/>
  <c r="G2129" i="7"/>
  <c r="B2129" i="7" s="1"/>
  <c r="G2130" i="7"/>
  <c r="B2130" i="7" s="1"/>
  <c r="G2131" i="7"/>
  <c r="G2132" i="7"/>
  <c r="G2133" i="7"/>
  <c r="G2134" i="7"/>
  <c r="B2134" i="7" s="1"/>
  <c r="G2135" i="7"/>
  <c r="B2135" i="7" s="1"/>
  <c r="G2136" i="7"/>
  <c r="G2137" i="7"/>
  <c r="G2138" i="7"/>
  <c r="G2139" i="7"/>
  <c r="B2139" i="7" s="1"/>
  <c r="G2140" i="7"/>
  <c r="B2140" i="7" s="1"/>
  <c r="G2141" i="7"/>
  <c r="G2142" i="7"/>
  <c r="B2142" i="7" s="1"/>
  <c r="G2143" i="7"/>
  <c r="G2144" i="7"/>
  <c r="G2145" i="7"/>
  <c r="G2146" i="7"/>
  <c r="B2146" i="7" s="1"/>
  <c r="G2147" i="7"/>
  <c r="G2148" i="7"/>
  <c r="G2149" i="7"/>
  <c r="B2149" i="7" s="1"/>
  <c r="G2150" i="7"/>
  <c r="B2150" i="7" s="1"/>
  <c r="G2151" i="7"/>
  <c r="B2151" i="7" s="1"/>
  <c r="G2152" i="7"/>
  <c r="G2153" i="7"/>
  <c r="G2154" i="7"/>
  <c r="G2155" i="7"/>
  <c r="B2155" i="7" s="1"/>
  <c r="G2156" i="7"/>
  <c r="B2156" i="7" s="1"/>
  <c r="G2157" i="7"/>
  <c r="G2158" i="7"/>
  <c r="B2158" i="7" s="1"/>
  <c r="G2159" i="7"/>
  <c r="G2160" i="7"/>
  <c r="G2161" i="7"/>
  <c r="G2162" i="7"/>
  <c r="G2163" i="7"/>
  <c r="G2164" i="7"/>
  <c r="G2165" i="7"/>
  <c r="B2165" i="7" s="1"/>
  <c r="G2166" i="7"/>
  <c r="G2167" i="7"/>
  <c r="G2168" i="7"/>
  <c r="G2169" i="7"/>
  <c r="B2169" i="7" s="1"/>
  <c r="G2170" i="7"/>
  <c r="B2170" i="7" s="1"/>
  <c r="G2171" i="7"/>
  <c r="G2172" i="7"/>
  <c r="B2172" i="7" s="1"/>
  <c r="G2173" i="7"/>
  <c r="G2174" i="7"/>
  <c r="G2175" i="7"/>
  <c r="B2175" i="7" s="1"/>
  <c r="G2176" i="7"/>
  <c r="G2177" i="7"/>
  <c r="B2177" i="7" s="1"/>
  <c r="G2178" i="7"/>
  <c r="G2179" i="7"/>
  <c r="G2180" i="7"/>
  <c r="B2180" i="7" s="1"/>
  <c r="G2181" i="7"/>
  <c r="G2182" i="7"/>
  <c r="G2183" i="7"/>
  <c r="G2184" i="7"/>
  <c r="G2185" i="7"/>
  <c r="B2185" i="7" s="1"/>
  <c r="G2186" i="7"/>
  <c r="G2187" i="7"/>
  <c r="G2188" i="7"/>
  <c r="G2189" i="7"/>
  <c r="B2189" i="7" s="1"/>
  <c r="G2190" i="7"/>
  <c r="B2190" i="7" s="1"/>
  <c r="G2191" i="7"/>
  <c r="B2191" i="7" s="1"/>
  <c r="G2192" i="7"/>
  <c r="G2193" i="7"/>
  <c r="G2194" i="7"/>
  <c r="G2195" i="7"/>
  <c r="B2195" i="7" s="1"/>
  <c r="G2196" i="7"/>
  <c r="B2196" i="7" s="1"/>
  <c r="G2197" i="7"/>
  <c r="B2197" i="7" s="1"/>
  <c r="G2198" i="7"/>
  <c r="B2198" i="7" s="1"/>
  <c r="G2199" i="7"/>
  <c r="G2200" i="7"/>
  <c r="G2201" i="7"/>
  <c r="G2202" i="7"/>
  <c r="G2203" i="7"/>
  <c r="G2204" i="7"/>
  <c r="G2205" i="7"/>
  <c r="G2206" i="7"/>
  <c r="G2207" i="7"/>
  <c r="G2208" i="7"/>
  <c r="G2209" i="7"/>
  <c r="B2209" i="7" s="1"/>
  <c r="G2210" i="7"/>
  <c r="B2210" i="7" s="1"/>
  <c r="G2211" i="7"/>
  <c r="B2211" i="7" s="1"/>
  <c r="G2212" i="7"/>
  <c r="B2212" i="7" s="1"/>
  <c r="G2213" i="7"/>
  <c r="G2214" i="7"/>
  <c r="G2215" i="7"/>
  <c r="B2215" i="7" s="1"/>
  <c r="G2216" i="7"/>
  <c r="G2217" i="7"/>
  <c r="G2218" i="7"/>
  <c r="B2218" i="7" s="1"/>
  <c r="G2219" i="7"/>
  <c r="B2219" i="7" s="1"/>
  <c r="G2220" i="7"/>
  <c r="G2221" i="7"/>
  <c r="G2222" i="7"/>
  <c r="G2223" i="7"/>
  <c r="G2224" i="7"/>
  <c r="G2225" i="7"/>
  <c r="G2226" i="7"/>
  <c r="G2227" i="7"/>
  <c r="G2228" i="7"/>
  <c r="G2229" i="7"/>
  <c r="B2229" i="7" s="1"/>
  <c r="G2230" i="7"/>
  <c r="B2230" i="7" s="1"/>
  <c r="G2231" i="7"/>
  <c r="G2232" i="7"/>
  <c r="B2232" i="7" s="1"/>
  <c r="G2233" i="7"/>
  <c r="G2234" i="7"/>
  <c r="G2235" i="7"/>
  <c r="B2235" i="7" s="1"/>
  <c r="G2236" i="7"/>
  <c r="B2236" i="7" s="1"/>
  <c r="G2237" i="7"/>
  <c r="B2237" i="7" s="1"/>
  <c r="G2238" i="7"/>
  <c r="B2238" i="7" s="1"/>
  <c r="G2239" i="7"/>
  <c r="G2240" i="7"/>
  <c r="G2241" i="7"/>
  <c r="G2242" i="7"/>
  <c r="G2243" i="7"/>
  <c r="G2244" i="7"/>
  <c r="G2245" i="7"/>
  <c r="G2246" i="7"/>
  <c r="B2246" i="7" s="1"/>
  <c r="G2247" i="7"/>
  <c r="G2248" i="7"/>
  <c r="B2248" i="7" s="1"/>
  <c r="G2249" i="7"/>
  <c r="B2249" i="7" s="1"/>
  <c r="G2250" i="7"/>
  <c r="B2250" i="7" s="1"/>
  <c r="G2251" i="7"/>
  <c r="G2252" i="7"/>
  <c r="G2253" i="7"/>
  <c r="G2254" i="7"/>
  <c r="G2255" i="7"/>
  <c r="B2255" i="7" s="1"/>
  <c r="G2256" i="7"/>
  <c r="B2256" i="7" s="1"/>
  <c r="G2257" i="7"/>
  <c r="B2257" i="7" s="1"/>
  <c r="G2258" i="7"/>
  <c r="B2258" i="7" s="1"/>
  <c r="G2259" i="7"/>
  <c r="B2259" i="7" s="1"/>
  <c r="G2260" i="7"/>
  <c r="G2261" i="7"/>
  <c r="G2262" i="7"/>
  <c r="B2262" i="7" s="1"/>
  <c r="G2263" i="7"/>
  <c r="B2263" i="7" s="1"/>
  <c r="G2264" i="7"/>
  <c r="B2264" i="7" s="1"/>
  <c r="G2265" i="7"/>
  <c r="B2265" i="7" s="1"/>
  <c r="G2266" i="7"/>
  <c r="B2266" i="7" s="1"/>
  <c r="G2267" i="7"/>
  <c r="G2268" i="7"/>
  <c r="B2268" i="7" s="1"/>
  <c r="G2269" i="7"/>
  <c r="B2269" i="7" s="1"/>
  <c r="G2270" i="7"/>
  <c r="B2270" i="7" s="1"/>
  <c r="G2271" i="7"/>
  <c r="G2272" i="7"/>
  <c r="G2273" i="7"/>
  <c r="G2274" i="7"/>
  <c r="G2275" i="7"/>
  <c r="B2275" i="7" s="1"/>
  <c r="G2276" i="7"/>
  <c r="G2277" i="7"/>
  <c r="G2278" i="7"/>
  <c r="G2279" i="7"/>
  <c r="G2280" i="7"/>
  <c r="G2281" i="7"/>
  <c r="G2282" i="7"/>
  <c r="B2282" i="7" s="1"/>
  <c r="G2283" i="7"/>
  <c r="G2284" i="7"/>
  <c r="G2285" i="7"/>
  <c r="G2286" i="7"/>
  <c r="G2287" i="7"/>
  <c r="B2287" i="7" s="1"/>
  <c r="G2288" i="7"/>
  <c r="B2288" i="7" s="1"/>
  <c r="G2289" i="7"/>
  <c r="B2289" i="7" s="1"/>
  <c r="G2290" i="7"/>
  <c r="B2290" i="7" s="1"/>
  <c r="G2291" i="7"/>
  <c r="G2292" i="7"/>
  <c r="G2293" i="7"/>
  <c r="G2294" i="7"/>
  <c r="G2295" i="7"/>
  <c r="B2295" i="7" s="1"/>
  <c r="G2296" i="7"/>
  <c r="G2297" i="7"/>
  <c r="B2297" i="7" s="1"/>
  <c r="G2298" i="7"/>
  <c r="B2298" i="7" s="1"/>
  <c r="G2299" i="7"/>
  <c r="B2299" i="7" s="1"/>
  <c r="G2300" i="7"/>
  <c r="G2301" i="7"/>
  <c r="G2302" i="7"/>
  <c r="G2303" i="7"/>
  <c r="G2304" i="7"/>
  <c r="G2305" i="7"/>
  <c r="G2306" i="7"/>
  <c r="B2306" i="7" s="1"/>
  <c r="G2307" i="7"/>
  <c r="G2308" i="7"/>
  <c r="B2308" i="7" s="1"/>
  <c r="G2309" i="7"/>
  <c r="B2309" i="7" s="1"/>
  <c r="G2310" i="7"/>
  <c r="B2310" i="7" s="1"/>
  <c r="G2311" i="7"/>
  <c r="B2311" i="7" s="1"/>
  <c r="G2312" i="7"/>
  <c r="G2313" i="7"/>
  <c r="G2314" i="7"/>
  <c r="G2315" i="7"/>
  <c r="B2315" i="7" s="1"/>
  <c r="G2316" i="7"/>
  <c r="B2316" i="7" s="1"/>
  <c r="G2317" i="7"/>
  <c r="B2317" i="7" s="1"/>
  <c r="G2318" i="7"/>
  <c r="B2318" i="7" s="1"/>
  <c r="G2319" i="7"/>
  <c r="B2319" i="7" s="1"/>
  <c r="G2320" i="7"/>
  <c r="G2321" i="7"/>
  <c r="G2322" i="7"/>
  <c r="G2323" i="7"/>
  <c r="G2324" i="7"/>
  <c r="G2325" i="7"/>
  <c r="B2325" i="7" s="1"/>
  <c r="G2326" i="7"/>
  <c r="G2327" i="7"/>
  <c r="G2328" i="7"/>
  <c r="G2329" i="7"/>
  <c r="B2329" i="7" s="1"/>
  <c r="G2330" i="7"/>
  <c r="B2330" i="7" s="1"/>
  <c r="G2331" i="7"/>
  <c r="B2331" i="7" s="1"/>
  <c r="G2332" i="7"/>
  <c r="B2332" i="7" s="1"/>
  <c r="G2333" i="7"/>
  <c r="G2334" i="7"/>
  <c r="G2335" i="7"/>
  <c r="B2335" i="7" s="1"/>
  <c r="G2336" i="7"/>
  <c r="G2337" i="7"/>
  <c r="B2337" i="7" s="1"/>
  <c r="G2338" i="7"/>
  <c r="G2339" i="7"/>
  <c r="G2340" i="7"/>
  <c r="G2341" i="7"/>
  <c r="G2342" i="7"/>
  <c r="B2342" i="7" s="1"/>
  <c r="G2343" i="7"/>
  <c r="G2344" i="7"/>
  <c r="G2345" i="7"/>
  <c r="B2345" i="7" s="1"/>
  <c r="G2346" i="7"/>
  <c r="G2347" i="7"/>
  <c r="B2347" i="7" s="1"/>
  <c r="G2348" i="7"/>
  <c r="G2349" i="7"/>
  <c r="B2349" i="7" s="1"/>
  <c r="G2350" i="7"/>
  <c r="B2350" i="7" s="1"/>
  <c r="G2351" i="7"/>
  <c r="B2351" i="7" s="1"/>
  <c r="G2352" i="7"/>
  <c r="G2353" i="7"/>
  <c r="G2354" i="7"/>
  <c r="B2354" i="7" s="1"/>
  <c r="G2355" i="7"/>
  <c r="B2355" i="7" s="1"/>
  <c r="G2356" i="7"/>
  <c r="G2357" i="7"/>
  <c r="B2357" i="7" s="1"/>
  <c r="G2358" i="7"/>
  <c r="B2358" i="7" s="1"/>
  <c r="G2359" i="7"/>
  <c r="B2359" i="7" s="1"/>
  <c r="G2360" i="7"/>
  <c r="G2361" i="7"/>
  <c r="G2362" i="7"/>
  <c r="G2363" i="7"/>
  <c r="G2364" i="7"/>
  <c r="G2365" i="7"/>
  <c r="G2366" i="7"/>
  <c r="G2367" i="7"/>
  <c r="G2368" i="7"/>
  <c r="B2368" i="7" s="1"/>
  <c r="G2369" i="7"/>
  <c r="B2369" i="7" s="1"/>
  <c r="G2370" i="7"/>
  <c r="B2370" i="7" s="1"/>
  <c r="G2371" i="7"/>
  <c r="B2371" i="7" s="1"/>
  <c r="G2372" i="7"/>
  <c r="B2372" i="7" s="1"/>
  <c r="G2373" i="7"/>
  <c r="G2374" i="7"/>
  <c r="B2374" i="7" s="1"/>
  <c r="G2375" i="7"/>
  <c r="B2375" i="7" s="1"/>
  <c r="G2376" i="7"/>
  <c r="B2376" i="7" s="1"/>
  <c r="G2377" i="7"/>
  <c r="G2378" i="7"/>
  <c r="B2378" i="7" s="1"/>
  <c r="G2379" i="7"/>
  <c r="B2379" i="7" s="1"/>
  <c r="G2380" i="7"/>
  <c r="B2380" i="7" s="1"/>
  <c r="G2381" i="7"/>
  <c r="G2382" i="7"/>
  <c r="G2383" i="7"/>
  <c r="G2384" i="7"/>
  <c r="G2385" i="7"/>
  <c r="G2386" i="7"/>
  <c r="G2387" i="7"/>
  <c r="G2388" i="7"/>
  <c r="B2388" i="7" s="1"/>
  <c r="G2389" i="7"/>
  <c r="B2389" i="7" s="1"/>
  <c r="G2390" i="7"/>
  <c r="B2390" i="7" s="1"/>
  <c r="G2391" i="7"/>
  <c r="G2392" i="7"/>
  <c r="B2392" i="7" s="1"/>
  <c r="G2393" i="7"/>
  <c r="G2394" i="7"/>
  <c r="B2394" i="7" s="1"/>
  <c r="G2395" i="7"/>
  <c r="B2395" i="7" s="1"/>
  <c r="G2396" i="7"/>
  <c r="G2397" i="7"/>
  <c r="B2397" i="7" s="1"/>
  <c r="G2398" i="7"/>
  <c r="B2398" i="7" s="1"/>
  <c r="G2399" i="7"/>
  <c r="B2399" i="7" s="1"/>
  <c r="G2400" i="7"/>
  <c r="B2400" i="7" s="1"/>
  <c r="G2401" i="7"/>
  <c r="G2402" i="7"/>
  <c r="B2402" i="7" s="1"/>
  <c r="G2403" i="7"/>
  <c r="G2404" i="7"/>
  <c r="G2405" i="7"/>
  <c r="G2406" i="7"/>
  <c r="G2407" i="7"/>
  <c r="B2407" i="7" s="1"/>
  <c r="G2408" i="7"/>
  <c r="B2408" i="7" s="1"/>
  <c r="G2409" i="7"/>
  <c r="B2409" i="7" s="1"/>
  <c r="G2410" i="7"/>
  <c r="B2410" i="7" s="1"/>
  <c r="G2411" i="7"/>
  <c r="G2412" i="7"/>
  <c r="G2413" i="7"/>
  <c r="G2414" i="7"/>
  <c r="B2414" i="7" s="1"/>
  <c r="G2415" i="7"/>
  <c r="B2415" i="7" s="1"/>
  <c r="G2416" i="7"/>
  <c r="G2417" i="7"/>
  <c r="G2418" i="7"/>
  <c r="B2418" i="7" s="1"/>
  <c r="G2419" i="7"/>
  <c r="G2420" i="7"/>
  <c r="G2421" i="7"/>
  <c r="G2422" i="7"/>
  <c r="G2423" i="7"/>
  <c r="G2424" i="7"/>
  <c r="G2425" i="7"/>
  <c r="G2426" i="7"/>
  <c r="G2427" i="7"/>
  <c r="G2428" i="7"/>
  <c r="B2428" i="7" s="1"/>
  <c r="G2429" i="7"/>
  <c r="B2429" i="7" s="1"/>
  <c r="G2430" i="7"/>
  <c r="B2430" i="7" s="1"/>
  <c r="G2431" i="7"/>
  <c r="B2431" i="7" s="1"/>
  <c r="G2432" i="7"/>
  <c r="G2433" i="7"/>
  <c r="G2434" i="7"/>
  <c r="G2435" i="7"/>
  <c r="B2435" i="7" s="1"/>
  <c r="G2436" i="7"/>
  <c r="B2436" i="7" s="1"/>
  <c r="G2437" i="7"/>
  <c r="B2437" i="7" s="1"/>
  <c r="G2438" i="7"/>
  <c r="B2438" i="7" s="1"/>
  <c r="G2439" i="7"/>
  <c r="B2439" i="7" s="1"/>
  <c r="G2440" i="7"/>
  <c r="B2440" i="7" s="1"/>
  <c r="G2441" i="7"/>
  <c r="G2442" i="7"/>
  <c r="G2443" i="7"/>
  <c r="G2444" i="7"/>
  <c r="G2445" i="7"/>
  <c r="G2446" i="7"/>
  <c r="G2447" i="7"/>
  <c r="G2448" i="7"/>
  <c r="G2449" i="7"/>
  <c r="B2449" i="7" s="1"/>
  <c r="G2450" i="7"/>
  <c r="B2450" i="7" s="1"/>
  <c r="G2451" i="7"/>
  <c r="B2451" i="7" s="1"/>
  <c r="G2452" i="7"/>
  <c r="B2452" i="7" s="1"/>
  <c r="G2453" i="7"/>
  <c r="G2454" i="7"/>
  <c r="G2455" i="7"/>
  <c r="B2455" i="7" s="1"/>
  <c r="G2456" i="7"/>
  <c r="G2457" i="7"/>
  <c r="G2458" i="7"/>
  <c r="B2458" i="7" s="1"/>
  <c r="G2459" i="7"/>
  <c r="G2460" i="7"/>
  <c r="B2460" i="7" s="1"/>
  <c r="G2461" i="7"/>
  <c r="G2462" i="7"/>
  <c r="G2463" i="7"/>
  <c r="G2464" i="7"/>
  <c r="G2465" i="7"/>
  <c r="G2466" i="7"/>
  <c r="G2467" i="7"/>
  <c r="G2468" i="7"/>
  <c r="G2469" i="7"/>
  <c r="B2469" i="7" s="1"/>
  <c r="G2470" i="7"/>
  <c r="B2470" i="7" s="1"/>
  <c r="G2471" i="7"/>
  <c r="B2471" i="7" s="1"/>
  <c r="G2472" i="7"/>
  <c r="B2472" i="7" s="1"/>
  <c r="G2473" i="7"/>
  <c r="G2474" i="7"/>
  <c r="B2474" i="7" s="1"/>
  <c r="G2475" i="7"/>
  <c r="B2475" i="7" s="1"/>
  <c r="G2476" i="7"/>
  <c r="G2477" i="7"/>
  <c r="G2478" i="7"/>
  <c r="G2479" i="7"/>
  <c r="B2479" i="7" s="1"/>
  <c r="G2480" i="7"/>
  <c r="G2481" i="7"/>
  <c r="G2482" i="7"/>
  <c r="G2483" i="7"/>
  <c r="G2484" i="7"/>
  <c r="G2485" i="7"/>
  <c r="G2486" i="7"/>
  <c r="B2486" i="7" s="1"/>
  <c r="G2487" i="7"/>
  <c r="G2488" i="7"/>
  <c r="G2489" i="7"/>
  <c r="B2489" i="7" s="1"/>
  <c r="G2490" i="7"/>
  <c r="B2490" i="7" s="1"/>
  <c r="G2491" i="7"/>
  <c r="B2491" i="7" s="1"/>
  <c r="G2492" i="7"/>
  <c r="G2493" i="7"/>
  <c r="G2494" i="7"/>
  <c r="B2494" i="7" s="1"/>
  <c r="G2495" i="7"/>
  <c r="B2495" i="7" s="1"/>
  <c r="G2496" i="7"/>
  <c r="B2496" i="7" s="1"/>
  <c r="G2497" i="7"/>
  <c r="B2497" i="7" s="1"/>
  <c r="G2498" i="7"/>
  <c r="B2498" i="7" s="1"/>
  <c r="G2499" i="7"/>
  <c r="B2499" i="7" s="1"/>
  <c r="G2500" i="7"/>
  <c r="B2500" i="7" s="1"/>
  <c r="G14" i="7"/>
  <c r="B14" i="7" s="1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D35" i="7"/>
  <c r="D36" i="7"/>
  <c r="D37" i="7"/>
  <c r="D55" i="7"/>
  <c r="D56" i="7"/>
  <c r="D76" i="7"/>
  <c r="D77" i="7"/>
  <c r="D95" i="7"/>
  <c r="D96" i="7"/>
  <c r="D97" i="7"/>
  <c r="D100" i="7"/>
  <c r="D106" i="7"/>
  <c r="D113" i="7"/>
  <c r="D115" i="7"/>
  <c r="D135" i="7"/>
  <c r="D153" i="7"/>
  <c r="D157" i="7"/>
  <c r="D175" i="7"/>
  <c r="D195" i="7"/>
  <c r="D196" i="7"/>
  <c r="D215" i="7"/>
  <c r="D217" i="7"/>
  <c r="D235" i="7"/>
  <c r="D236" i="7"/>
  <c r="D253" i="7"/>
  <c r="D255" i="7"/>
  <c r="D256" i="7"/>
  <c r="D257" i="7"/>
  <c r="D258" i="7"/>
  <c r="D275" i="7"/>
  <c r="D293" i="7"/>
  <c r="D295" i="7"/>
  <c r="D297" i="7"/>
  <c r="D301" i="7"/>
  <c r="D313" i="7"/>
  <c r="D315" i="7"/>
  <c r="D335" i="7"/>
  <c r="D336" i="7"/>
  <c r="D355" i="7"/>
  <c r="D375" i="7"/>
  <c r="D395" i="7"/>
  <c r="D396" i="7"/>
  <c r="D415" i="7"/>
  <c r="D416" i="7"/>
  <c r="D417" i="7"/>
  <c r="D419" i="7"/>
  <c r="D433" i="7"/>
  <c r="D435" i="7"/>
  <c r="D456" i="7"/>
  <c r="D457" i="7"/>
  <c r="D475" i="7"/>
  <c r="D495" i="7"/>
  <c r="D496" i="7"/>
  <c r="D513" i="7"/>
  <c r="D515" i="7"/>
  <c r="D516" i="7"/>
  <c r="D517" i="7"/>
  <c r="D535" i="7"/>
  <c r="D536" i="7"/>
  <c r="D555" i="7"/>
  <c r="D557" i="7"/>
  <c r="D575" i="7"/>
  <c r="D576" i="7"/>
  <c r="D593" i="7"/>
  <c r="D595" i="7"/>
  <c r="D613" i="7"/>
  <c r="D615" i="7"/>
  <c r="D616" i="7"/>
  <c r="D617" i="7"/>
  <c r="D633" i="7"/>
  <c r="D636" i="7"/>
  <c r="D637" i="7"/>
  <c r="D640" i="7"/>
  <c r="D644" i="7"/>
  <c r="D655" i="7"/>
  <c r="D657" i="7"/>
  <c r="D675" i="7"/>
  <c r="D676" i="7"/>
  <c r="D695" i="7"/>
  <c r="D713" i="7"/>
  <c r="D715" i="7"/>
  <c r="D733" i="7"/>
  <c r="D735" i="7"/>
  <c r="D736" i="7"/>
  <c r="D737" i="7"/>
  <c r="D753" i="7"/>
  <c r="D775" i="7"/>
  <c r="D776" i="7"/>
  <c r="D777" i="7"/>
  <c r="D778" i="7"/>
  <c r="D795" i="7"/>
  <c r="D796" i="7"/>
  <c r="D815" i="7"/>
  <c r="D817" i="7"/>
  <c r="D835" i="7"/>
  <c r="D836" i="7"/>
  <c r="D837" i="7"/>
  <c r="D855" i="7"/>
  <c r="D857" i="7"/>
  <c r="D876" i="7"/>
  <c r="D895" i="7"/>
  <c r="D896" i="7"/>
  <c r="D897" i="7"/>
  <c r="D915" i="7"/>
  <c r="D917" i="7"/>
  <c r="D935" i="7"/>
  <c r="D936" i="7"/>
  <c r="D937" i="7"/>
  <c r="D955" i="7"/>
  <c r="D956" i="7"/>
  <c r="D973" i="7"/>
  <c r="D975" i="7"/>
  <c r="D976" i="7"/>
  <c r="D993" i="7"/>
  <c r="D995" i="7"/>
  <c r="D996" i="7"/>
  <c r="D997" i="7"/>
  <c r="D1015" i="7"/>
  <c r="D1016" i="7"/>
  <c r="D1017" i="7"/>
  <c r="D1035" i="7"/>
  <c r="D1055" i="7"/>
  <c r="D1056" i="7"/>
  <c r="D1057" i="7"/>
  <c r="D1073" i="7"/>
  <c r="D1075" i="7"/>
  <c r="D1093" i="7"/>
  <c r="D1095" i="7"/>
  <c r="D1096" i="7"/>
  <c r="D1115" i="7"/>
  <c r="D1116" i="7"/>
  <c r="D1117" i="7"/>
  <c r="D1135" i="7"/>
  <c r="D1153" i="7"/>
  <c r="D1155" i="7"/>
  <c r="D1157" i="7"/>
  <c r="D1175" i="7"/>
  <c r="D1195" i="7"/>
  <c r="D1196" i="7"/>
  <c r="D1197" i="7"/>
  <c r="D1215" i="7"/>
  <c r="D1235" i="7"/>
  <c r="D1236" i="7"/>
  <c r="D1237" i="7"/>
  <c r="D1255" i="7"/>
  <c r="D1275" i="7"/>
  <c r="D1295" i="7"/>
  <c r="D1297" i="7"/>
  <c r="D1315" i="7"/>
  <c r="D1316" i="7"/>
  <c r="D1317" i="7"/>
  <c r="D1335" i="7"/>
  <c r="D1336" i="7"/>
  <c r="D1353" i="7"/>
  <c r="D1355" i="7"/>
  <c r="D1356" i="7"/>
  <c r="D1373" i="7"/>
  <c r="D1376" i="7"/>
  <c r="D1377" i="7"/>
  <c r="D1395" i="7"/>
  <c r="D1396" i="7"/>
  <c r="D1433" i="7"/>
  <c r="D1435" i="7"/>
  <c r="D1436" i="7"/>
  <c r="D1437" i="7"/>
  <c r="D1453" i="7"/>
  <c r="D1455" i="7"/>
  <c r="D1457" i="7"/>
  <c r="D1458" i="7"/>
  <c r="D1475" i="7"/>
  <c r="D1493" i="7"/>
  <c r="D1495" i="7"/>
  <c r="D1497" i="7"/>
  <c r="D1515" i="7"/>
  <c r="D1535" i="7"/>
  <c r="D1536" i="7"/>
  <c r="D1556" i="7"/>
  <c r="D1575" i="7"/>
  <c r="D1577" i="7"/>
  <c r="D1595" i="7"/>
  <c r="D1597" i="7"/>
  <c r="D1615" i="7"/>
  <c r="D1616" i="7"/>
  <c r="D1617" i="7"/>
  <c r="D1633" i="7"/>
  <c r="D1635" i="7"/>
  <c r="D1656" i="7"/>
  <c r="D1675" i="7"/>
  <c r="D1695" i="7"/>
  <c r="D1697" i="7"/>
  <c r="D1713" i="7"/>
  <c r="D1715" i="7"/>
  <c r="D1716" i="7"/>
  <c r="D1717" i="7"/>
  <c r="D1735" i="7"/>
  <c r="D1736" i="7"/>
  <c r="D1755" i="7"/>
  <c r="D1756" i="7"/>
  <c r="D1757" i="7"/>
  <c r="D1775" i="7"/>
  <c r="D1795" i="7"/>
  <c r="D1796" i="7"/>
  <c r="D1835" i="7"/>
  <c r="D1836" i="7"/>
  <c r="D1875" i="7"/>
  <c r="D1877" i="7"/>
  <c r="D1895" i="7"/>
  <c r="D1915" i="7"/>
  <c r="D1916" i="7"/>
  <c r="D1917" i="7"/>
  <c r="D1935" i="7"/>
  <c r="D1936" i="7"/>
  <c r="D1937" i="7"/>
  <c r="D1955" i="7"/>
  <c r="D1956" i="7"/>
  <c r="D1975" i="7"/>
  <c r="D1976" i="7"/>
  <c r="D1995" i="7"/>
  <c r="D1997" i="7"/>
  <c r="D2035" i="7"/>
  <c r="D2036" i="7"/>
  <c r="D2037" i="7"/>
  <c r="D2055" i="7"/>
  <c r="D2057" i="7"/>
  <c r="D2075" i="7"/>
  <c r="D2095" i="7"/>
  <c r="D2096" i="7"/>
  <c r="D2097" i="7"/>
  <c r="D2115" i="7"/>
  <c r="D2117" i="7"/>
  <c r="D2135" i="7"/>
  <c r="D2155" i="7"/>
  <c r="D2156" i="7"/>
  <c r="D2175" i="7"/>
  <c r="D2177" i="7"/>
  <c r="D2196" i="7"/>
  <c r="D2197" i="7"/>
  <c r="D2215" i="7"/>
  <c r="D2235" i="7"/>
  <c r="D2236" i="7"/>
  <c r="D2237" i="7"/>
  <c r="D2255" i="7"/>
  <c r="D2256" i="7"/>
  <c r="D2257" i="7"/>
  <c r="D2295" i="7"/>
  <c r="D2297" i="7"/>
  <c r="D2315" i="7"/>
  <c r="D2316" i="7"/>
  <c r="D2317" i="7"/>
  <c r="D2337" i="7"/>
  <c r="D2355" i="7"/>
  <c r="D2357" i="7"/>
  <c r="D2359" i="7"/>
  <c r="D2375" i="7"/>
  <c r="D2376" i="7"/>
  <c r="D2395" i="7"/>
  <c r="D2397" i="7"/>
  <c r="D2415" i="7"/>
  <c r="D2435" i="7"/>
  <c r="D2437" i="7"/>
  <c r="D2455" i="7"/>
  <c r="D2475" i="7"/>
  <c r="D2495" i="7"/>
  <c r="D15" i="7"/>
  <c r="D16" i="7"/>
  <c r="D17" i="7"/>
  <c r="C2500" i="7"/>
  <c r="C2499" i="7"/>
  <c r="C2498" i="7"/>
  <c r="C2497" i="7"/>
  <c r="C2496" i="7"/>
  <c r="C2495" i="7"/>
  <c r="C2494" i="7"/>
  <c r="C2493" i="7"/>
  <c r="C2492" i="7"/>
  <c r="C2491" i="7"/>
  <c r="C2490" i="7"/>
  <c r="C2489" i="7"/>
  <c r="C2488" i="7"/>
  <c r="C2487" i="7"/>
  <c r="C2486" i="7"/>
  <c r="C2485" i="7"/>
  <c r="C2484" i="7"/>
  <c r="C2483" i="7"/>
  <c r="C2482" i="7"/>
  <c r="C2481" i="7"/>
  <c r="C2480" i="7"/>
  <c r="C2479" i="7"/>
  <c r="C2478" i="7"/>
  <c r="C2477" i="7"/>
  <c r="C2476" i="7"/>
  <c r="C2475" i="7"/>
  <c r="C2474" i="7"/>
  <c r="C2473" i="7"/>
  <c r="C2472" i="7"/>
  <c r="C2471" i="7"/>
  <c r="C2470" i="7"/>
  <c r="C2469" i="7"/>
  <c r="C2468" i="7"/>
  <c r="C2467" i="7"/>
  <c r="C2466" i="7"/>
  <c r="C2465" i="7"/>
  <c r="C2464" i="7"/>
  <c r="C2463" i="7"/>
  <c r="C2462" i="7"/>
  <c r="C2461" i="7"/>
  <c r="C2460" i="7"/>
  <c r="C2459" i="7"/>
  <c r="C2458" i="7"/>
  <c r="C2457" i="7"/>
  <c r="C2456" i="7"/>
  <c r="C2455" i="7"/>
  <c r="C2454" i="7"/>
  <c r="C2453" i="7"/>
  <c r="C2452" i="7"/>
  <c r="C2451" i="7"/>
  <c r="C2450" i="7"/>
  <c r="C2449" i="7"/>
  <c r="C2448" i="7"/>
  <c r="C2447" i="7"/>
  <c r="C2446" i="7"/>
  <c r="C2445" i="7"/>
  <c r="C2444" i="7"/>
  <c r="C2443" i="7"/>
  <c r="C2442" i="7"/>
  <c r="C2441" i="7"/>
  <c r="C2440" i="7"/>
  <c r="C2439" i="7"/>
  <c r="C2438" i="7"/>
  <c r="C2437" i="7"/>
  <c r="C2436" i="7"/>
  <c r="C2435" i="7"/>
  <c r="C2434" i="7"/>
  <c r="C2433" i="7"/>
  <c r="C2432" i="7"/>
  <c r="C2431" i="7"/>
  <c r="C2430" i="7"/>
  <c r="C2429" i="7"/>
  <c r="C2428" i="7"/>
  <c r="C2427" i="7"/>
  <c r="C2426" i="7"/>
  <c r="C2425" i="7"/>
  <c r="C2424" i="7"/>
  <c r="C2423" i="7"/>
  <c r="C2422" i="7"/>
  <c r="C2421" i="7"/>
  <c r="C2420" i="7"/>
  <c r="C2419" i="7"/>
  <c r="C2418" i="7"/>
  <c r="C2417" i="7"/>
  <c r="C2416" i="7"/>
  <c r="C2415" i="7"/>
  <c r="C2414" i="7"/>
  <c r="C2413" i="7"/>
  <c r="C2412" i="7"/>
  <c r="C2411" i="7"/>
  <c r="C2410" i="7"/>
  <c r="C2409" i="7"/>
  <c r="C2408" i="7"/>
  <c r="C2407" i="7"/>
  <c r="C2406" i="7"/>
  <c r="C2405" i="7"/>
  <c r="C2404" i="7"/>
  <c r="C2403" i="7"/>
  <c r="C2402" i="7"/>
  <c r="C2401" i="7"/>
  <c r="C2400" i="7"/>
  <c r="C2399" i="7"/>
  <c r="C2398" i="7"/>
  <c r="C2397" i="7"/>
  <c r="C2396" i="7"/>
  <c r="C2395" i="7"/>
  <c r="C2394" i="7"/>
  <c r="C2393" i="7"/>
  <c r="C2392" i="7"/>
  <c r="C2391" i="7"/>
  <c r="C2390" i="7"/>
  <c r="C2389" i="7"/>
  <c r="C2388" i="7"/>
  <c r="C2387" i="7"/>
  <c r="C2386" i="7"/>
  <c r="C2385" i="7"/>
  <c r="C2384" i="7"/>
  <c r="C2383" i="7"/>
  <c r="C2382" i="7"/>
  <c r="C2381" i="7"/>
  <c r="C2380" i="7"/>
  <c r="C2379" i="7"/>
  <c r="C2378" i="7"/>
  <c r="C2377" i="7"/>
  <c r="C2376" i="7"/>
  <c r="C2375" i="7"/>
  <c r="C2374" i="7"/>
  <c r="C2373" i="7"/>
  <c r="C2372" i="7"/>
  <c r="C2371" i="7"/>
  <c r="C2370" i="7"/>
  <c r="C2369" i="7"/>
  <c r="C2368" i="7"/>
  <c r="C2367" i="7"/>
  <c r="C2366" i="7"/>
  <c r="C2365" i="7"/>
  <c r="C2364" i="7"/>
  <c r="C2363" i="7"/>
  <c r="C2362" i="7"/>
  <c r="C2361" i="7"/>
  <c r="C2360" i="7"/>
  <c r="C2359" i="7"/>
  <c r="C2358" i="7"/>
  <c r="C2357" i="7"/>
  <c r="C2356" i="7"/>
  <c r="C2355" i="7"/>
  <c r="C2354" i="7"/>
  <c r="C2353" i="7"/>
  <c r="C2352" i="7"/>
  <c r="C2351" i="7"/>
  <c r="C2350" i="7"/>
  <c r="C2349" i="7"/>
  <c r="C2348" i="7"/>
  <c r="C2347" i="7"/>
  <c r="C2346" i="7"/>
  <c r="C2345" i="7"/>
  <c r="C2344" i="7"/>
  <c r="C2343" i="7"/>
  <c r="C2342" i="7"/>
  <c r="C2341" i="7"/>
  <c r="C2340" i="7"/>
  <c r="C2339" i="7"/>
  <c r="C2338" i="7"/>
  <c r="C2337" i="7"/>
  <c r="C2336" i="7"/>
  <c r="C2335" i="7"/>
  <c r="C2334" i="7"/>
  <c r="C2333" i="7"/>
  <c r="C2332" i="7"/>
  <c r="C2331" i="7"/>
  <c r="C2330" i="7"/>
  <c r="C2329" i="7"/>
  <c r="C2328" i="7"/>
  <c r="C2327" i="7"/>
  <c r="C2326" i="7"/>
  <c r="C2325" i="7"/>
  <c r="C2324" i="7"/>
  <c r="C2323" i="7"/>
  <c r="C2322" i="7"/>
  <c r="C2321" i="7"/>
  <c r="C2320" i="7"/>
  <c r="C2319" i="7"/>
  <c r="C2318" i="7"/>
  <c r="C2317" i="7"/>
  <c r="C2316" i="7"/>
  <c r="C2315" i="7"/>
  <c r="C2314" i="7"/>
  <c r="C2313" i="7"/>
  <c r="C2312" i="7"/>
  <c r="C2311" i="7"/>
  <c r="C2310" i="7"/>
  <c r="C2309" i="7"/>
  <c r="C2308" i="7"/>
  <c r="C2307" i="7"/>
  <c r="C2306" i="7"/>
  <c r="C2305" i="7"/>
  <c r="C2304" i="7"/>
  <c r="C2303" i="7"/>
  <c r="C2302" i="7"/>
  <c r="C2301" i="7"/>
  <c r="C2300" i="7"/>
  <c r="C2299" i="7"/>
  <c r="C2298" i="7"/>
  <c r="C2297" i="7"/>
  <c r="C2296" i="7"/>
  <c r="C2295" i="7"/>
  <c r="C2294" i="7"/>
  <c r="C2293" i="7"/>
  <c r="C2292" i="7"/>
  <c r="C2291" i="7"/>
  <c r="C2290" i="7"/>
  <c r="C2289" i="7"/>
  <c r="C2288" i="7"/>
  <c r="C2287" i="7"/>
  <c r="C2286" i="7"/>
  <c r="C2285" i="7"/>
  <c r="C2284" i="7"/>
  <c r="C2283" i="7"/>
  <c r="C2282" i="7"/>
  <c r="C2281" i="7"/>
  <c r="C2280" i="7"/>
  <c r="C2279" i="7"/>
  <c r="C2278" i="7"/>
  <c r="C2277" i="7"/>
  <c r="C2276" i="7"/>
  <c r="C2275" i="7"/>
  <c r="C2274" i="7"/>
  <c r="C2273" i="7"/>
  <c r="C2272" i="7"/>
  <c r="C2271" i="7"/>
  <c r="C2270" i="7"/>
  <c r="C2269" i="7"/>
  <c r="C2268" i="7"/>
  <c r="C2267" i="7"/>
  <c r="C2266" i="7"/>
  <c r="C2265" i="7"/>
  <c r="C2264" i="7"/>
  <c r="C2263" i="7"/>
  <c r="C2262" i="7"/>
  <c r="C2261" i="7"/>
  <c r="C2260" i="7"/>
  <c r="C2259" i="7"/>
  <c r="C2258" i="7"/>
  <c r="C2257" i="7"/>
  <c r="C2256" i="7"/>
  <c r="C2255" i="7"/>
  <c r="C2254" i="7"/>
  <c r="C2253" i="7"/>
  <c r="C2252" i="7"/>
  <c r="C2251" i="7"/>
  <c r="C2250" i="7"/>
  <c r="C2249" i="7"/>
  <c r="C2248" i="7"/>
  <c r="C2247" i="7"/>
  <c r="C2246" i="7"/>
  <c r="C2245" i="7"/>
  <c r="C2244" i="7"/>
  <c r="C2243" i="7"/>
  <c r="C2242" i="7"/>
  <c r="C2241" i="7"/>
  <c r="C2240" i="7"/>
  <c r="C2239" i="7"/>
  <c r="C2238" i="7"/>
  <c r="C2237" i="7"/>
  <c r="C2236" i="7"/>
  <c r="C2235" i="7"/>
  <c r="C2234" i="7"/>
  <c r="C2233" i="7"/>
  <c r="C2232" i="7"/>
  <c r="C2231" i="7"/>
  <c r="C2230" i="7"/>
  <c r="C2229" i="7"/>
  <c r="C2228" i="7"/>
  <c r="C2227" i="7"/>
  <c r="C2226" i="7"/>
  <c r="C2225" i="7"/>
  <c r="C2224" i="7"/>
  <c r="C2223" i="7"/>
  <c r="C2222" i="7"/>
  <c r="C2221" i="7"/>
  <c r="C2220" i="7"/>
  <c r="C2219" i="7"/>
  <c r="C2218" i="7"/>
  <c r="C2217" i="7"/>
  <c r="C2216" i="7"/>
  <c r="C2215" i="7"/>
  <c r="C2214" i="7"/>
  <c r="C2213" i="7"/>
  <c r="C2212" i="7"/>
  <c r="C2211" i="7"/>
  <c r="C2210" i="7"/>
  <c r="C2209" i="7"/>
  <c r="C2208" i="7"/>
  <c r="C2207" i="7"/>
  <c r="C2206" i="7"/>
  <c r="C2205" i="7"/>
  <c r="C2204" i="7"/>
  <c r="C2203" i="7"/>
  <c r="C2202" i="7"/>
  <c r="C2201" i="7"/>
  <c r="C2200" i="7"/>
  <c r="C2199" i="7"/>
  <c r="C2198" i="7"/>
  <c r="C2197" i="7"/>
  <c r="C2196" i="7"/>
  <c r="C2195" i="7"/>
  <c r="C2194" i="7"/>
  <c r="C2193" i="7"/>
  <c r="C2192" i="7"/>
  <c r="C2191" i="7"/>
  <c r="C2190" i="7"/>
  <c r="C2189" i="7"/>
  <c r="C2188" i="7"/>
  <c r="C2187" i="7"/>
  <c r="C2186" i="7"/>
  <c r="C2185" i="7"/>
  <c r="C2184" i="7"/>
  <c r="C2183" i="7"/>
  <c r="C2182" i="7"/>
  <c r="C2181" i="7"/>
  <c r="C2180" i="7"/>
  <c r="C2179" i="7"/>
  <c r="C2178" i="7"/>
  <c r="C2177" i="7"/>
  <c r="C2176" i="7"/>
  <c r="C2175" i="7"/>
  <c r="C2174" i="7"/>
  <c r="C2173" i="7"/>
  <c r="C2172" i="7"/>
  <c r="C2171" i="7"/>
  <c r="C2170" i="7"/>
  <c r="C2169" i="7"/>
  <c r="C2168" i="7"/>
  <c r="C2167" i="7"/>
  <c r="C2166" i="7"/>
  <c r="C2165" i="7"/>
  <c r="C2164" i="7"/>
  <c r="C2163" i="7"/>
  <c r="C2162" i="7"/>
  <c r="C2161" i="7"/>
  <c r="C2160" i="7"/>
  <c r="C2159" i="7"/>
  <c r="C2158" i="7"/>
  <c r="C2157" i="7"/>
  <c r="C2156" i="7"/>
  <c r="C2155" i="7"/>
  <c r="C2154" i="7"/>
  <c r="C2153" i="7"/>
  <c r="C2152" i="7"/>
  <c r="C2151" i="7"/>
  <c r="C2150" i="7"/>
  <c r="C2149" i="7"/>
  <c r="C2148" i="7"/>
  <c r="C2147" i="7"/>
  <c r="C2146" i="7"/>
  <c r="C2145" i="7"/>
  <c r="C2144" i="7"/>
  <c r="C2143" i="7"/>
  <c r="C2142" i="7"/>
  <c r="C2141" i="7"/>
  <c r="C2140" i="7"/>
  <c r="C2139" i="7"/>
  <c r="C2138" i="7"/>
  <c r="C2137" i="7"/>
  <c r="C2136" i="7"/>
  <c r="C2135" i="7"/>
  <c r="C2134" i="7"/>
  <c r="C2133" i="7"/>
  <c r="C2132" i="7"/>
  <c r="C2131" i="7"/>
  <c r="C2130" i="7"/>
  <c r="C2129" i="7"/>
  <c r="C2128" i="7"/>
  <c r="C2127" i="7"/>
  <c r="C2126" i="7"/>
  <c r="C2125" i="7"/>
  <c r="C2124" i="7"/>
  <c r="C2123" i="7"/>
  <c r="C2122" i="7"/>
  <c r="C2121" i="7"/>
  <c r="C2120" i="7"/>
  <c r="C2119" i="7"/>
  <c r="C2118" i="7"/>
  <c r="C2117" i="7"/>
  <c r="C2116" i="7"/>
  <c r="C2115" i="7"/>
  <c r="C2114" i="7"/>
  <c r="C2113" i="7"/>
  <c r="C2112" i="7"/>
  <c r="C2111" i="7"/>
  <c r="C2110" i="7"/>
  <c r="C2109" i="7"/>
  <c r="C2108" i="7"/>
  <c r="C2107" i="7"/>
  <c r="C2106" i="7"/>
  <c r="C2105" i="7"/>
  <c r="C2104" i="7"/>
  <c r="C2103" i="7"/>
  <c r="C2102" i="7"/>
  <c r="C2101" i="7"/>
  <c r="C2100" i="7"/>
  <c r="C2099" i="7"/>
  <c r="C2098" i="7"/>
  <c r="C2097" i="7"/>
  <c r="C2096" i="7"/>
  <c r="C2095" i="7"/>
  <c r="C2094" i="7"/>
  <c r="C2093" i="7"/>
  <c r="C2092" i="7"/>
  <c r="C2091" i="7"/>
  <c r="C2090" i="7"/>
  <c r="C2089" i="7"/>
  <c r="C2088" i="7"/>
  <c r="C2087" i="7"/>
  <c r="C2086" i="7"/>
  <c r="C2085" i="7"/>
  <c r="C2084" i="7"/>
  <c r="C2083" i="7"/>
  <c r="C2082" i="7"/>
  <c r="C2081" i="7"/>
  <c r="C2080" i="7"/>
  <c r="C2079" i="7"/>
  <c r="C2078" i="7"/>
  <c r="C2077" i="7"/>
  <c r="C2076" i="7"/>
  <c r="C2075" i="7"/>
  <c r="C2074" i="7"/>
  <c r="C2073" i="7"/>
  <c r="C2072" i="7"/>
  <c r="C2071" i="7"/>
  <c r="C2070" i="7"/>
  <c r="C2069" i="7"/>
  <c r="C2068" i="7"/>
  <c r="C2067" i="7"/>
  <c r="C2066" i="7"/>
  <c r="C2065" i="7"/>
  <c r="C2064" i="7"/>
  <c r="C2063" i="7"/>
  <c r="C2062" i="7"/>
  <c r="C2061" i="7"/>
  <c r="C2060" i="7"/>
  <c r="C2059" i="7"/>
  <c r="C2058" i="7"/>
  <c r="C2057" i="7"/>
  <c r="C2056" i="7"/>
  <c r="C2055" i="7"/>
  <c r="C2054" i="7"/>
  <c r="C2053" i="7"/>
  <c r="C2052" i="7"/>
  <c r="C2051" i="7"/>
  <c r="C2050" i="7"/>
  <c r="C2049" i="7"/>
  <c r="C2048" i="7"/>
  <c r="C2047" i="7"/>
  <c r="C2046" i="7"/>
  <c r="C2045" i="7"/>
  <c r="C2044" i="7"/>
  <c r="C2043" i="7"/>
  <c r="C2042" i="7"/>
  <c r="C2041" i="7"/>
  <c r="C2040" i="7"/>
  <c r="C2039" i="7"/>
  <c r="C2038" i="7"/>
  <c r="C2037" i="7"/>
  <c r="C2036" i="7"/>
  <c r="C2035" i="7"/>
  <c r="C2034" i="7"/>
  <c r="C2033" i="7"/>
  <c r="C2032" i="7"/>
  <c r="C2031" i="7"/>
  <c r="C2030" i="7"/>
  <c r="C2029" i="7"/>
  <c r="C2028" i="7"/>
  <c r="C2027" i="7"/>
  <c r="C2026" i="7"/>
  <c r="C2025" i="7"/>
  <c r="C2024" i="7"/>
  <c r="C2023" i="7"/>
  <c r="C2022" i="7"/>
  <c r="C2021" i="7"/>
  <c r="C2020" i="7"/>
  <c r="C2019" i="7"/>
  <c r="C2018" i="7"/>
  <c r="C2017" i="7"/>
  <c r="C2016" i="7"/>
  <c r="C2015" i="7"/>
  <c r="C2014" i="7"/>
  <c r="C2013" i="7"/>
  <c r="C2012" i="7"/>
  <c r="C2011" i="7"/>
  <c r="C2010" i="7"/>
  <c r="C2009" i="7"/>
  <c r="C2008" i="7"/>
  <c r="C2007" i="7"/>
  <c r="C2006" i="7"/>
  <c r="C2005" i="7"/>
  <c r="C2004" i="7"/>
  <c r="C2003" i="7"/>
  <c r="C2002" i="7"/>
  <c r="C2001" i="7"/>
  <c r="C2000" i="7"/>
  <c r="C1999" i="7"/>
  <c r="C1998" i="7"/>
  <c r="C1997" i="7"/>
  <c r="C1996" i="7"/>
  <c r="C1995" i="7"/>
  <c r="C1994" i="7"/>
  <c r="C1993" i="7"/>
  <c r="C1992" i="7"/>
  <c r="C1991" i="7"/>
  <c r="C1990" i="7"/>
  <c r="C1989" i="7"/>
  <c r="C1988" i="7"/>
  <c r="C1987" i="7"/>
  <c r="C1986" i="7"/>
  <c r="C1985" i="7"/>
  <c r="C1984" i="7"/>
  <c r="C1983" i="7"/>
  <c r="C1982" i="7"/>
  <c r="C1981" i="7"/>
  <c r="C1980" i="7"/>
  <c r="C1979" i="7"/>
  <c r="C1978" i="7"/>
  <c r="C1977" i="7"/>
  <c r="C1976" i="7"/>
  <c r="C1975" i="7"/>
  <c r="C1974" i="7"/>
  <c r="C1973" i="7"/>
  <c r="C1972" i="7"/>
  <c r="C1971" i="7"/>
  <c r="C1970" i="7"/>
  <c r="C1969" i="7"/>
  <c r="C1968" i="7"/>
  <c r="C1967" i="7"/>
  <c r="C1966" i="7"/>
  <c r="C1965" i="7"/>
  <c r="C1964" i="7"/>
  <c r="C1963" i="7"/>
  <c r="C1962" i="7"/>
  <c r="C1961" i="7"/>
  <c r="C1960" i="7"/>
  <c r="C1959" i="7"/>
  <c r="C1958" i="7"/>
  <c r="C1957" i="7"/>
  <c r="C1956" i="7"/>
  <c r="C1955" i="7"/>
  <c r="C1954" i="7"/>
  <c r="C1953" i="7"/>
  <c r="C1952" i="7"/>
  <c r="C1951" i="7"/>
  <c r="C1950" i="7"/>
  <c r="C1949" i="7"/>
  <c r="C1948" i="7"/>
  <c r="C1947" i="7"/>
  <c r="C1946" i="7"/>
  <c r="C1945" i="7"/>
  <c r="C1944" i="7"/>
  <c r="C1943" i="7"/>
  <c r="C1942" i="7"/>
  <c r="C1941" i="7"/>
  <c r="C1940" i="7"/>
  <c r="C1939" i="7"/>
  <c r="C1938" i="7"/>
  <c r="C1937" i="7"/>
  <c r="C1936" i="7"/>
  <c r="C1935" i="7"/>
  <c r="C1934" i="7"/>
  <c r="C1933" i="7"/>
  <c r="C1932" i="7"/>
  <c r="C1931" i="7"/>
  <c r="C1930" i="7"/>
  <c r="C1929" i="7"/>
  <c r="C1928" i="7"/>
  <c r="C1927" i="7"/>
  <c r="C1926" i="7"/>
  <c r="C1925" i="7"/>
  <c r="C1924" i="7"/>
  <c r="C1923" i="7"/>
  <c r="C1922" i="7"/>
  <c r="C1921" i="7"/>
  <c r="C1920" i="7"/>
  <c r="C1919" i="7"/>
  <c r="C1918" i="7"/>
  <c r="C1917" i="7"/>
  <c r="C1916" i="7"/>
  <c r="C1915" i="7"/>
  <c r="C1914" i="7"/>
  <c r="C1913" i="7"/>
  <c r="C1912" i="7"/>
  <c r="C1911" i="7"/>
  <c r="C1910" i="7"/>
  <c r="C1909" i="7"/>
  <c r="C1908" i="7"/>
  <c r="C1907" i="7"/>
  <c r="C1906" i="7"/>
  <c r="C1905" i="7"/>
  <c r="C1904" i="7"/>
  <c r="C1903" i="7"/>
  <c r="C1902" i="7"/>
  <c r="C1901" i="7"/>
  <c r="C1900" i="7"/>
  <c r="C1899" i="7"/>
  <c r="C1898" i="7"/>
  <c r="C1897" i="7"/>
  <c r="C1896" i="7"/>
  <c r="C1895" i="7"/>
  <c r="C1894" i="7"/>
  <c r="C1893" i="7"/>
  <c r="C1892" i="7"/>
  <c r="C1891" i="7"/>
  <c r="C1890" i="7"/>
  <c r="C1889" i="7"/>
  <c r="C1888" i="7"/>
  <c r="C1887" i="7"/>
  <c r="C1886" i="7"/>
  <c r="C1885" i="7"/>
  <c r="C1884" i="7"/>
  <c r="C1883" i="7"/>
  <c r="C1882" i="7"/>
  <c r="C1881" i="7"/>
  <c r="C1880" i="7"/>
  <c r="C1879" i="7"/>
  <c r="C1878" i="7"/>
  <c r="C1877" i="7"/>
  <c r="C1876" i="7"/>
  <c r="C1875" i="7"/>
  <c r="C1874" i="7"/>
  <c r="C1873" i="7"/>
  <c r="C1872" i="7"/>
  <c r="C1871" i="7"/>
  <c r="C1870" i="7"/>
  <c r="C1869" i="7"/>
  <c r="C1868" i="7"/>
  <c r="C1867" i="7"/>
  <c r="C1866" i="7"/>
  <c r="C1865" i="7"/>
  <c r="C1864" i="7"/>
  <c r="C1863" i="7"/>
  <c r="C1862" i="7"/>
  <c r="C1861" i="7"/>
  <c r="C1860" i="7"/>
  <c r="C1859" i="7"/>
  <c r="C1858" i="7"/>
  <c r="C1857" i="7"/>
  <c r="C1856" i="7"/>
  <c r="C1855" i="7"/>
  <c r="C1854" i="7"/>
  <c r="C1853" i="7"/>
  <c r="C1852" i="7"/>
  <c r="C1851" i="7"/>
  <c r="C1850" i="7"/>
  <c r="C1849" i="7"/>
  <c r="C1848" i="7"/>
  <c r="C1847" i="7"/>
  <c r="C1846" i="7"/>
  <c r="C1845" i="7"/>
  <c r="C1844" i="7"/>
  <c r="C1843" i="7"/>
  <c r="C1842" i="7"/>
  <c r="C1841" i="7"/>
  <c r="C1840" i="7"/>
  <c r="C1839" i="7"/>
  <c r="C1838" i="7"/>
  <c r="C1837" i="7"/>
  <c r="C1836" i="7"/>
  <c r="C1835" i="7"/>
  <c r="C1834" i="7"/>
  <c r="C1833" i="7"/>
  <c r="C1832" i="7"/>
  <c r="C1831" i="7"/>
  <c r="C1830" i="7"/>
  <c r="C1829" i="7"/>
  <c r="C1828" i="7"/>
  <c r="C1827" i="7"/>
  <c r="C1826" i="7"/>
  <c r="C1825" i="7"/>
  <c r="C1824" i="7"/>
  <c r="C1823" i="7"/>
  <c r="C1822" i="7"/>
  <c r="C1821" i="7"/>
  <c r="C1820" i="7"/>
  <c r="C1819" i="7"/>
  <c r="C1818" i="7"/>
  <c r="C1817" i="7"/>
  <c r="C1816" i="7"/>
  <c r="C1815" i="7"/>
  <c r="C1814" i="7"/>
  <c r="C1813" i="7"/>
  <c r="C1812" i="7"/>
  <c r="C1811" i="7"/>
  <c r="C1810" i="7"/>
  <c r="C1809" i="7"/>
  <c r="C1808" i="7"/>
  <c r="C1807" i="7"/>
  <c r="C1806" i="7"/>
  <c r="C1805" i="7"/>
  <c r="C1804" i="7"/>
  <c r="C1803" i="7"/>
  <c r="C1802" i="7"/>
  <c r="C1801" i="7"/>
  <c r="C1800" i="7"/>
  <c r="C1799" i="7"/>
  <c r="C1798" i="7"/>
  <c r="C1797" i="7"/>
  <c r="C1796" i="7"/>
  <c r="C1795" i="7"/>
  <c r="C1794" i="7"/>
  <c r="C1793" i="7"/>
  <c r="C1792" i="7"/>
  <c r="C1791" i="7"/>
  <c r="C1790" i="7"/>
  <c r="C1789" i="7"/>
  <c r="C1788" i="7"/>
  <c r="C1787" i="7"/>
  <c r="C1786" i="7"/>
  <c r="C1785" i="7"/>
  <c r="C1784" i="7"/>
  <c r="C1783" i="7"/>
  <c r="C1782" i="7"/>
  <c r="C1781" i="7"/>
  <c r="C1780" i="7"/>
  <c r="C1779" i="7"/>
  <c r="C1778" i="7"/>
  <c r="C1777" i="7"/>
  <c r="C1776" i="7"/>
  <c r="C1775" i="7"/>
  <c r="C1774" i="7"/>
  <c r="C1773" i="7"/>
  <c r="C1772" i="7"/>
  <c r="C1771" i="7"/>
  <c r="C1770" i="7"/>
  <c r="C1769" i="7"/>
  <c r="C1768" i="7"/>
  <c r="C1767" i="7"/>
  <c r="C1766" i="7"/>
  <c r="C1765" i="7"/>
  <c r="C1764" i="7"/>
  <c r="C1763" i="7"/>
  <c r="C1762" i="7"/>
  <c r="C1761" i="7"/>
  <c r="C1760" i="7"/>
  <c r="C1759" i="7"/>
  <c r="C1758" i="7"/>
  <c r="C1757" i="7"/>
  <c r="C1756" i="7"/>
  <c r="C1755" i="7"/>
  <c r="C1754" i="7"/>
  <c r="C1753" i="7"/>
  <c r="C1752" i="7"/>
  <c r="C1751" i="7"/>
  <c r="C1750" i="7"/>
  <c r="C1749" i="7"/>
  <c r="C1748" i="7"/>
  <c r="C1747" i="7"/>
  <c r="C1746" i="7"/>
  <c r="C1745" i="7"/>
  <c r="C1744" i="7"/>
  <c r="C1743" i="7"/>
  <c r="C1742" i="7"/>
  <c r="C1741" i="7"/>
  <c r="C1740" i="7"/>
  <c r="C1739" i="7"/>
  <c r="C1738" i="7"/>
  <c r="C1737" i="7"/>
  <c r="C1736" i="7"/>
  <c r="C1735" i="7"/>
  <c r="C1734" i="7"/>
  <c r="C1733" i="7"/>
  <c r="C1732" i="7"/>
  <c r="C1731" i="7"/>
  <c r="C1730" i="7"/>
  <c r="C1729" i="7"/>
  <c r="C1728" i="7"/>
  <c r="C1727" i="7"/>
  <c r="C1726" i="7"/>
  <c r="C1725" i="7"/>
  <c r="C1724" i="7"/>
  <c r="C1723" i="7"/>
  <c r="C1722" i="7"/>
  <c r="C1721" i="7"/>
  <c r="C1720" i="7"/>
  <c r="C1719" i="7"/>
  <c r="C1718" i="7"/>
  <c r="C1717" i="7"/>
  <c r="C1716" i="7"/>
  <c r="C1715" i="7"/>
  <c r="C1714" i="7"/>
  <c r="C1713" i="7"/>
  <c r="C1712" i="7"/>
  <c r="C1711" i="7"/>
  <c r="C1710" i="7"/>
  <c r="C1709" i="7"/>
  <c r="C1708" i="7"/>
  <c r="C1707" i="7"/>
  <c r="C1706" i="7"/>
  <c r="C1705" i="7"/>
  <c r="C1704" i="7"/>
  <c r="C1703" i="7"/>
  <c r="C1702" i="7"/>
  <c r="C1701" i="7"/>
  <c r="C1700" i="7"/>
  <c r="C1699" i="7"/>
  <c r="C1698" i="7"/>
  <c r="C1697" i="7"/>
  <c r="C1696" i="7"/>
  <c r="C1695" i="7"/>
  <c r="C1694" i="7"/>
  <c r="C1693" i="7"/>
  <c r="C1692" i="7"/>
  <c r="C1691" i="7"/>
  <c r="C1690" i="7"/>
  <c r="C1689" i="7"/>
  <c r="C1688" i="7"/>
  <c r="C1687" i="7"/>
  <c r="C1686" i="7"/>
  <c r="C1685" i="7"/>
  <c r="C1684" i="7"/>
  <c r="C1683" i="7"/>
  <c r="C1682" i="7"/>
  <c r="C1681" i="7"/>
  <c r="C1680" i="7"/>
  <c r="C1679" i="7"/>
  <c r="C1678" i="7"/>
  <c r="C1677" i="7"/>
  <c r="C1676" i="7"/>
  <c r="C1675" i="7"/>
  <c r="C1674" i="7"/>
  <c r="C1673" i="7"/>
  <c r="C1672" i="7"/>
  <c r="C1671" i="7"/>
  <c r="C1670" i="7"/>
  <c r="C1669" i="7"/>
  <c r="C1668" i="7"/>
  <c r="C1667" i="7"/>
  <c r="C1666" i="7"/>
  <c r="C1665" i="7"/>
  <c r="C1664" i="7"/>
  <c r="C1663" i="7"/>
  <c r="C1662" i="7"/>
  <c r="C1661" i="7"/>
  <c r="C1660" i="7"/>
  <c r="C1659" i="7"/>
  <c r="C1658" i="7"/>
  <c r="C1657" i="7"/>
  <c r="C1656" i="7"/>
  <c r="C1655" i="7"/>
  <c r="C1654" i="7"/>
  <c r="C1653" i="7"/>
  <c r="C1652" i="7"/>
  <c r="C1651" i="7"/>
  <c r="C1650" i="7"/>
  <c r="C1649" i="7"/>
  <c r="C1648" i="7"/>
  <c r="C1647" i="7"/>
  <c r="C1646" i="7"/>
  <c r="C1645" i="7"/>
  <c r="C1644" i="7"/>
  <c r="C1643" i="7"/>
  <c r="C1642" i="7"/>
  <c r="C1641" i="7"/>
  <c r="C1640" i="7"/>
  <c r="C1639" i="7"/>
  <c r="C1638" i="7"/>
  <c r="C1637" i="7"/>
  <c r="C1636" i="7"/>
  <c r="C1635" i="7"/>
  <c r="C1634" i="7"/>
  <c r="C1633" i="7"/>
  <c r="C1632" i="7"/>
  <c r="C1631" i="7"/>
  <c r="C1630" i="7"/>
  <c r="C1629" i="7"/>
  <c r="C1628" i="7"/>
  <c r="C1627" i="7"/>
  <c r="C1626" i="7"/>
  <c r="C1625" i="7"/>
  <c r="C1624" i="7"/>
  <c r="C1623" i="7"/>
  <c r="C1622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8" i="7"/>
  <c r="C1607" i="7"/>
  <c r="C1606" i="7"/>
  <c r="C1605" i="7"/>
  <c r="C1604" i="7"/>
  <c r="C1603" i="7"/>
  <c r="C1602" i="7"/>
  <c r="C1601" i="7"/>
  <c r="C1600" i="7"/>
  <c r="C1599" i="7"/>
  <c r="C1598" i="7"/>
  <c r="C1597" i="7"/>
  <c r="C1596" i="7"/>
  <c r="C1595" i="7"/>
  <c r="C1594" i="7"/>
  <c r="C1593" i="7"/>
  <c r="C1592" i="7"/>
  <c r="C1591" i="7"/>
  <c r="C1590" i="7"/>
  <c r="C1589" i="7"/>
  <c r="C1588" i="7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C1556" i="7"/>
  <c r="C1555" i="7"/>
  <c r="C1554" i="7"/>
  <c r="C1553" i="7"/>
  <c r="C1552" i="7"/>
  <c r="C1551" i="7"/>
  <c r="C1550" i="7"/>
  <c r="C1549" i="7"/>
  <c r="C1548" i="7"/>
  <c r="C1547" i="7"/>
  <c r="C1546" i="7"/>
  <c r="C1545" i="7"/>
  <c r="C1544" i="7"/>
  <c r="C1543" i="7"/>
  <c r="C1542" i="7"/>
  <c r="C1541" i="7"/>
  <c r="C1540" i="7"/>
  <c r="C1539" i="7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C1442" i="7"/>
  <c r="C1441" i="7"/>
  <c r="C1440" i="7"/>
  <c r="C1439" i="7"/>
  <c r="C1438" i="7"/>
  <c r="C1437" i="7"/>
  <c r="C1436" i="7"/>
  <c r="C1435" i="7"/>
  <c r="C1434" i="7"/>
  <c r="C1433" i="7"/>
  <c r="C1432" i="7"/>
  <c r="C1431" i="7"/>
  <c r="C1430" i="7"/>
  <c r="C1429" i="7"/>
  <c r="C1428" i="7"/>
  <c r="C1427" i="7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C927" i="7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F8" i="7"/>
  <c r="D8" i="7"/>
  <c r="D2440" i="7" l="1"/>
  <c r="D944" i="7"/>
  <c r="D1647" i="7"/>
  <c r="D2263" i="7"/>
  <c r="D1623" i="7"/>
  <c r="D2180" i="7"/>
  <c r="D1179" i="7"/>
  <c r="D544" i="7"/>
  <c r="D2319" i="7"/>
  <c r="D540" i="7"/>
  <c r="D202" i="7"/>
  <c r="D664" i="7"/>
  <c r="D1746" i="7"/>
  <c r="D1208" i="7"/>
  <c r="G8" i="10"/>
  <c r="G9" i="10"/>
  <c r="G10" i="10"/>
  <c r="D548" i="7"/>
  <c r="D2248" i="7"/>
  <c r="D2399" i="7"/>
  <c r="D2238" i="7"/>
  <c r="D2056" i="7"/>
  <c r="D1855" i="7"/>
  <c r="D1655" i="7"/>
  <c r="D1459" i="7"/>
  <c r="D1133" i="7"/>
  <c r="D353" i="7"/>
  <c r="F10" i="10"/>
  <c r="F9" i="10"/>
  <c r="F8" i="10"/>
  <c r="D1889" i="7"/>
  <c r="D1308" i="7"/>
  <c r="D84" i="7"/>
  <c r="D2347" i="7"/>
  <c r="D1888" i="7"/>
  <c r="D1887" i="7"/>
  <c r="D338" i="7"/>
  <c r="D2496" i="7"/>
  <c r="D2335" i="7"/>
  <c r="D2195" i="7"/>
  <c r="D2015" i="7"/>
  <c r="D1879" i="7"/>
  <c r="D1555" i="7"/>
  <c r="D1415" i="7"/>
  <c r="D1276" i="7"/>
  <c r="D1119" i="7"/>
  <c r="D875" i="7"/>
  <c r="D755" i="7"/>
  <c r="D635" i="7"/>
  <c r="D337" i="7"/>
  <c r="D208" i="7"/>
  <c r="D75" i="7"/>
  <c r="D2008" i="7"/>
  <c r="D1406" i="7"/>
  <c r="D868" i="7"/>
  <c r="D1528" i="7"/>
  <c r="D1238" i="7"/>
  <c r="D863" i="7"/>
  <c r="D867" i="7"/>
  <c r="D1988" i="7"/>
  <c r="D1839" i="7"/>
  <c r="D970" i="7"/>
  <c r="D862" i="7"/>
  <c r="D466" i="7"/>
  <c r="D179" i="7"/>
  <c r="D2479" i="7"/>
  <c r="D1507" i="7"/>
  <c r="D969" i="7"/>
  <c r="D859" i="7"/>
  <c r="D1399" i="7"/>
  <c r="D743" i="7"/>
  <c r="D1650" i="7"/>
  <c r="D967" i="7"/>
  <c r="D2436" i="7"/>
  <c r="D2275" i="7"/>
  <c r="D2126" i="7"/>
  <c r="D1961" i="7"/>
  <c r="D1815" i="7"/>
  <c r="D1648" i="7"/>
  <c r="D1496" i="7"/>
  <c r="D1375" i="7"/>
  <c r="D1216" i="7"/>
  <c r="D1076" i="7"/>
  <c r="D957" i="7"/>
  <c r="D856" i="7"/>
  <c r="D717" i="7"/>
  <c r="D455" i="7"/>
  <c r="D296" i="7"/>
  <c r="D155" i="7"/>
  <c r="D1730" i="7"/>
  <c r="D2308" i="7"/>
  <c r="D1847" i="7"/>
  <c r="D1368" i="7"/>
  <c r="D68" i="7"/>
  <c r="D728" i="7"/>
  <c r="D408" i="7"/>
  <c r="D2287" i="7"/>
  <c r="D507" i="7"/>
  <c r="D2029" i="7"/>
  <c r="D699" i="7"/>
  <c r="D2497" i="7"/>
  <c r="D2388" i="7"/>
  <c r="D2269" i="7"/>
  <c r="D2028" i="7"/>
  <c r="D1347" i="7"/>
  <c r="D797" i="7"/>
  <c r="D497" i="7"/>
  <c r="D377" i="7"/>
  <c r="D137" i="7"/>
  <c r="D27" i="7"/>
  <c r="D1967" i="7"/>
  <c r="D1027" i="7"/>
  <c r="D188" i="7"/>
  <c r="D1729" i="7"/>
  <c r="D1287" i="7"/>
  <c r="D848" i="7"/>
  <c r="D2410" i="7"/>
  <c r="D923" i="7"/>
  <c r="D2288" i="7"/>
  <c r="D603" i="7"/>
  <c r="D598" i="7"/>
  <c r="D148" i="7"/>
  <c r="D2268" i="7"/>
  <c r="D2018" i="7"/>
  <c r="D1688" i="7"/>
  <c r="D1538" i="7"/>
  <c r="D1345" i="7"/>
  <c r="D988" i="7"/>
  <c r="D679" i="7"/>
  <c r="D248" i="7"/>
  <c r="D24" i="7"/>
  <c r="D1388" i="7"/>
  <c r="D89" i="7"/>
  <c r="D1028" i="7"/>
  <c r="D2428" i="7"/>
  <c r="D1868" i="7"/>
  <c r="D1724" i="7"/>
  <c r="D1286" i="7"/>
  <c r="D847" i="7"/>
  <c r="D1723" i="7"/>
  <c r="D2408" i="7"/>
  <c r="D1947" i="7"/>
  <c r="D1008" i="7"/>
  <c r="D167" i="7"/>
  <c r="D14" i="7"/>
  <c r="D1242" i="7"/>
  <c r="D829" i="7"/>
  <c r="D2030" i="7"/>
  <c r="D1348" i="7"/>
  <c r="D505" i="7"/>
  <c r="D2266" i="7"/>
  <c r="D2142" i="7"/>
  <c r="D2017" i="7"/>
  <c r="D1908" i="7"/>
  <c r="D1786" i="7"/>
  <c r="D1537" i="7"/>
  <c r="D1432" i="7"/>
  <c r="D1337" i="7"/>
  <c r="D1077" i="7"/>
  <c r="D987" i="7"/>
  <c r="D677" i="7"/>
  <c r="D577" i="7"/>
  <c r="D237" i="7"/>
  <c r="D1968" i="7"/>
  <c r="D1288" i="7"/>
  <c r="D429" i="7"/>
  <c r="D528" i="7"/>
  <c r="D1848" i="7"/>
  <c r="D527" i="7"/>
  <c r="D2409" i="7"/>
  <c r="D168" i="7"/>
  <c r="D1843" i="7"/>
  <c r="D1367" i="7"/>
  <c r="D2407" i="7"/>
  <c r="D1005" i="7"/>
  <c r="D381" i="7"/>
  <c r="D2486" i="7"/>
  <c r="D2368" i="7"/>
  <c r="D2264" i="7"/>
  <c r="D2139" i="7"/>
  <c r="D1904" i="7"/>
  <c r="D1777" i="7"/>
  <c r="D1657" i="7"/>
  <c r="D1431" i="7"/>
  <c r="D787" i="7"/>
  <c r="D488" i="7"/>
  <c r="D2350" i="7"/>
  <c r="D2210" i="7"/>
  <c r="D2129" i="7"/>
  <c r="D1830" i="7"/>
  <c r="D1450" i="7"/>
  <c r="D1329" i="7"/>
  <c r="D1030" i="7"/>
  <c r="D909" i="7"/>
  <c r="D649" i="7"/>
  <c r="D589" i="7"/>
  <c r="D2349" i="7"/>
  <c r="D2270" i="7"/>
  <c r="D2209" i="7"/>
  <c r="D1890" i="7"/>
  <c r="D1829" i="7"/>
  <c r="D1449" i="7"/>
  <c r="D1029" i="7"/>
  <c r="D90" i="7"/>
  <c r="D510" i="7"/>
  <c r="D2490" i="7"/>
  <c r="D2110" i="7"/>
  <c r="D1809" i="7"/>
  <c r="D1370" i="7"/>
  <c r="D1310" i="7"/>
  <c r="D1229" i="7"/>
  <c r="D890" i="7"/>
  <c r="D570" i="7"/>
  <c r="D509" i="7"/>
  <c r="D229" i="7"/>
  <c r="D2489" i="7"/>
  <c r="D2330" i="7"/>
  <c r="D2190" i="7"/>
  <c r="D2109" i="7"/>
  <c r="D1950" i="7"/>
  <c r="D1369" i="7"/>
  <c r="D1309" i="7"/>
  <c r="D889" i="7"/>
  <c r="D569" i="7"/>
  <c r="D150" i="7"/>
  <c r="D2329" i="7"/>
  <c r="D2189" i="7"/>
  <c r="D1949" i="7"/>
  <c r="D149" i="7"/>
  <c r="D1790" i="7"/>
  <c r="D1629" i="7"/>
  <c r="D1090" i="7"/>
  <c r="D1010" i="7"/>
  <c r="D630" i="7"/>
  <c r="D210" i="7"/>
  <c r="D69" i="7"/>
  <c r="D2010" i="7"/>
  <c r="D1870" i="7"/>
  <c r="D1789" i="7"/>
  <c r="D1430" i="7"/>
  <c r="D1009" i="7"/>
  <c r="D950" i="7"/>
  <c r="D869" i="7"/>
  <c r="D629" i="7"/>
  <c r="D550" i="7"/>
  <c r="D290" i="7"/>
  <c r="D209" i="7"/>
  <c r="D2470" i="7"/>
  <c r="D2390" i="7"/>
  <c r="D2090" i="7"/>
  <c r="D2009" i="7"/>
  <c r="D1869" i="7"/>
  <c r="D1429" i="7"/>
  <c r="D1290" i="7"/>
  <c r="D949" i="7"/>
  <c r="D690" i="7"/>
  <c r="D549" i="7"/>
  <c r="D2469" i="7"/>
  <c r="D2389" i="7"/>
  <c r="D2250" i="7"/>
  <c r="D2170" i="7"/>
  <c r="D2089" i="7"/>
  <c r="D1710" i="7"/>
  <c r="D1289" i="7"/>
  <c r="D490" i="7"/>
  <c r="D270" i="7"/>
  <c r="D130" i="7"/>
  <c r="D2310" i="7"/>
  <c r="D2249" i="7"/>
  <c r="D2169" i="7"/>
  <c r="D1930" i="7"/>
  <c r="D1709" i="7"/>
  <c r="D1490" i="7"/>
  <c r="D1410" i="7"/>
  <c r="D1350" i="7"/>
  <c r="D489" i="7"/>
  <c r="D269" i="7"/>
  <c r="D129" i="7"/>
  <c r="D50" i="7"/>
  <c r="D2450" i="7"/>
  <c r="D2309" i="7"/>
  <c r="D2070" i="7"/>
  <c r="D1929" i="7"/>
  <c r="D1850" i="7"/>
  <c r="D1770" i="7"/>
  <c r="D1409" i="7"/>
  <c r="D1349" i="7"/>
  <c r="D1070" i="7"/>
  <c r="D2449" i="7"/>
  <c r="D2069" i="7"/>
  <c r="D1990" i="7"/>
  <c r="D1849" i="7"/>
  <c r="D1769" i="7"/>
  <c r="D1470" i="7"/>
  <c r="D1170" i="7"/>
  <c r="D1069" i="7"/>
  <c r="D610" i="7"/>
  <c r="D370" i="7"/>
  <c r="D190" i="7"/>
  <c r="D1989" i="7"/>
  <c r="D1690" i="7"/>
  <c r="D930" i="7"/>
  <c r="D770" i="7"/>
  <c r="D609" i="7"/>
  <c r="D469" i="7"/>
  <c r="D189" i="7"/>
  <c r="D110" i="7"/>
  <c r="D2370" i="7"/>
  <c r="D2369" i="7"/>
  <c r="D2149" i="7"/>
  <c r="D1689" i="7"/>
  <c r="D990" i="7"/>
  <c r="D929" i="7"/>
  <c r="D669" i="7"/>
  <c r="D530" i="7"/>
  <c r="D109" i="7"/>
  <c r="D29" i="7"/>
  <c r="D2150" i="7"/>
  <c r="D670" i="7"/>
  <c r="D2290" i="7"/>
  <c r="D1910" i="7"/>
  <c r="D1570" i="7"/>
  <c r="D1269" i="7"/>
  <c r="D989" i="7"/>
  <c r="D529" i="7"/>
  <c r="D349" i="7"/>
  <c r="D1469" i="7"/>
  <c r="D2289" i="7"/>
  <c r="D2230" i="7"/>
  <c r="D2050" i="7"/>
  <c r="D1909" i="7"/>
  <c r="D1750" i="7"/>
  <c r="D1390" i="7"/>
  <c r="D1149" i="7"/>
  <c r="D1050" i="7"/>
  <c r="D850" i="7"/>
  <c r="D749" i="7"/>
  <c r="D250" i="7"/>
  <c r="D1810" i="7"/>
  <c r="D2430" i="7"/>
  <c r="D2229" i="7"/>
  <c r="D2049" i="7"/>
  <c r="D1970" i="7"/>
  <c r="D1749" i="7"/>
  <c r="D1669" i="7"/>
  <c r="D1389" i="7"/>
  <c r="D1250" i="7"/>
  <c r="D1049" i="7"/>
  <c r="D249" i="7"/>
  <c r="D170" i="7"/>
  <c r="D230" i="7"/>
  <c r="D2429" i="7"/>
  <c r="D2130" i="7"/>
  <c r="D1969" i="7"/>
  <c r="D1549" i="7"/>
  <c r="D1330" i="7"/>
  <c r="D910" i="7"/>
  <c r="D650" i="7"/>
  <c r="D590" i="7"/>
  <c r="D450" i="7"/>
  <c r="D169" i="7"/>
  <c r="D711" i="7"/>
  <c r="D231" i="7"/>
  <c r="D1994" i="7"/>
  <c r="D2052" i="7"/>
  <c r="D1612" i="7"/>
  <c r="D2051" i="7"/>
  <c r="D1692" i="7"/>
  <c r="D1751" i="7"/>
  <c r="D271" i="7"/>
  <c r="D2112" i="7"/>
  <c r="D712" i="7"/>
  <c r="D2474" i="7"/>
  <c r="D592" i="7"/>
  <c r="D591" i="7"/>
  <c r="D2311" i="7"/>
  <c r="D1952" i="7"/>
  <c r="D1832" i="7"/>
  <c r="D1072" i="7"/>
  <c r="D952" i="7"/>
  <c r="D292" i="7"/>
  <c r="D2414" i="7"/>
  <c r="D2114" i="7"/>
  <c r="D1951" i="7"/>
  <c r="D951" i="7"/>
  <c r="D2471" i="7"/>
  <c r="D2172" i="7"/>
  <c r="D1812" i="7"/>
  <c r="D2354" i="7"/>
  <c r="D1811" i="7"/>
  <c r="D1591" i="7"/>
  <c r="D1311" i="7"/>
  <c r="D211" i="7"/>
  <c r="D2351" i="7"/>
  <c r="D1052" i="7"/>
  <c r="D2232" i="7"/>
  <c r="D1671" i="7"/>
  <c r="D1472" i="7"/>
  <c r="D1412" i="7"/>
  <c r="D1051" i="7"/>
  <c r="D632" i="7"/>
  <c r="D2452" i="7"/>
  <c r="D2094" i="7"/>
  <c r="D1932" i="7"/>
  <c r="D1734" i="7"/>
  <c r="D1411" i="7"/>
  <c r="D71" i="7"/>
  <c r="D2451" i="7"/>
  <c r="D2394" i="7"/>
  <c r="D2151" i="7"/>
  <c r="D2092" i="7"/>
  <c r="D2031" i="7"/>
  <c r="D1974" i="7"/>
  <c r="D1931" i="7"/>
  <c r="D1111" i="7"/>
  <c r="D572" i="7"/>
  <c r="D132" i="7"/>
  <c r="D2392" i="7"/>
  <c r="D2091" i="7"/>
  <c r="D1972" i="7"/>
  <c r="D1791" i="7"/>
  <c r="D1352" i="7"/>
  <c r="D1212" i="7"/>
  <c r="D571" i="7"/>
  <c r="D131" i="7"/>
  <c r="D672" i="7"/>
  <c r="D252" i="7"/>
  <c r="D2331" i="7"/>
  <c r="D1092" i="7"/>
  <c r="D972" i="7"/>
  <c r="D2332" i="7"/>
  <c r="D2074" i="7"/>
  <c r="D1091" i="7"/>
  <c r="D612" i="7"/>
  <c r="D311" i="7"/>
  <c r="D1992" i="7"/>
  <c r="D1971" i="7"/>
  <c r="D2211" i="7"/>
  <c r="D671" i="7"/>
  <c r="D511" i="7"/>
  <c r="D251" i="7"/>
  <c r="D2494" i="7"/>
  <c r="D2134" i="7"/>
  <c r="D2072" i="7"/>
  <c r="D1911" i="7"/>
  <c r="D1452" i="7"/>
  <c r="D1391" i="7"/>
  <c r="D1191" i="7"/>
  <c r="D611" i="7"/>
  <c r="D551" i="7"/>
  <c r="D2431" i="7"/>
  <c r="D2374" i="7"/>
  <c r="D2071" i="7"/>
  <c r="D2014" i="7"/>
  <c r="D1772" i="7"/>
  <c r="AF13" i="7"/>
  <c r="D532" i="7"/>
  <c r="D2212" i="7"/>
  <c r="D2372" i="7"/>
  <c r="D1711" i="7"/>
  <c r="D412" i="7"/>
  <c r="D2371" i="7"/>
  <c r="D2191" i="7"/>
  <c r="D1512" i="7"/>
  <c r="D1271" i="7"/>
  <c r="D892" i="7"/>
  <c r="D651" i="7"/>
  <c r="D2472" i="7"/>
  <c r="D2491" i="7"/>
  <c r="D1954" i="7"/>
  <c r="D1511" i="7"/>
  <c r="D1331" i="7"/>
  <c r="D232" i="7"/>
  <c r="D2298" i="7"/>
  <c r="D2118" i="7"/>
  <c r="D1360" i="7"/>
  <c r="D1240" i="7"/>
  <c r="D1018" i="7"/>
  <c r="D920" i="7"/>
  <c r="D858" i="7"/>
  <c r="D700" i="7"/>
  <c r="D418" i="7"/>
  <c r="D260" i="7"/>
  <c r="D220" i="7"/>
  <c r="D158" i="7"/>
  <c r="D2438" i="7"/>
  <c r="D1740" i="7"/>
  <c r="D698" i="7"/>
  <c r="D638" i="7"/>
  <c r="D1400" i="7"/>
  <c r="D1140" i="7"/>
  <c r="D320" i="7"/>
  <c r="D20" i="7"/>
  <c r="D2058" i="7"/>
  <c r="D1960" i="7"/>
  <c r="D1518" i="7"/>
  <c r="D758" i="7"/>
  <c r="D18" i="7"/>
  <c r="D1680" i="7"/>
  <c r="D1398" i="7"/>
  <c r="D960" i="7"/>
  <c r="D898" i="7"/>
  <c r="D478" i="7"/>
  <c r="D2380" i="7"/>
  <c r="D1998" i="7"/>
  <c r="D1678" i="7"/>
  <c r="D1058" i="7"/>
  <c r="D678" i="7"/>
  <c r="D578" i="7"/>
  <c r="D398" i="7"/>
  <c r="D2378" i="7"/>
  <c r="D2158" i="7"/>
  <c r="D2100" i="7"/>
  <c r="D1778" i="7"/>
  <c r="D1600" i="7"/>
  <c r="D1118" i="7"/>
  <c r="D838" i="7"/>
  <c r="D140" i="7"/>
  <c r="D2218" i="7"/>
  <c r="D2098" i="7"/>
  <c r="D1840" i="7"/>
  <c r="D998" i="7"/>
  <c r="D298" i="7"/>
  <c r="D198" i="7"/>
  <c r="D138" i="7"/>
  <c r="D1898" i="7"/>
  <c r="D1500" i="7"/>
  <c r="D738" i="7"/>
  <c r="D520" i="7"/>
  <c r="D458" i="7"/>
  <c r="D2418" i="7"/>
  <c r="D1720" i="7"/>
  <c r="D1660" i="7"/>
  <c r="D1338" i="7"/>
  <c r="D1200" i="7"/>
  <c r="D378" i="7"/>
  <c r="D1718" i="7"/>
  <c r="D1658" i="7"/>
  <c r="D1578" i="7"/>
  <c r="D240" i="7"/>
  <c r="D2318" i="7"/>
  <c r="D1278" i="7"/>
  <c r="D818" i="7"/>
  <c r="D238" i="7"/>
  <c r="D1938" i="7"/>
  <c r="D1760" i="7"/>
  <c r="D2460" i="7"/>
  <c r="D2258" i="7"/>
  <c r="D2198" i="7"/>
  <c r="D1758" i="7"/>
  <c r="D1038" i="7"/>
  <c r="D440" i="7"/>
  <c r="D360" i="7"/>
  <c r="D2458" i="7"/>
  <c r="D1880" i="7"/>
  <c r="D1818" i="7"/>
  <c r="D1558" i="7"/>
  <c r="D1478" i="7"/>
  <c r="D438" i="7"/>
  <c r="D358" i="7"/>
  <c r="D278" i="7"/>
  <c r="D118" i="7"/>
  <c r="D1420" i="7"/>
  <c r="D2358" i="7"/>
  <c r="D2078" i="7"/>
  <c r="D1318" i="7"/>
  <c r="D978" i="7"/>
  <c r="D2498" i="7"/>
  <c r="D2398" i="7"/>
  <c r="D1638" i="7"/>
  <c r="D1158" i="7"/>
  <c r="D1078" i="7"/>
  <c r="B2481" i="7"/>
  <c r="D2481" i="7"/>
  <c r="B2461" i="7"/>
  <c r="D2461" i="7"/>
  <c r="B2441" i="7"/>
  <c r="D2441" i="7"/>
  <c r="B2421" i="7"/>
  <c r="D2421" i="7"/>
  <c r="B2401" i="7"/>
  <c r="D2401" i="7"/>
  <c r="B2381" i="7"/>
  <c r="D2381" i="7"/>
  <c r="B2361" i="7"/>
  <c r="D2361" i="7"/>
  <c r="B2341" i="7"/>
  <c r="D2341" i="7"/>
  <c r="B2301" i="7"/>
  <c r="D2301" i="7"/>
  <c r="B2261" i="7"/>
  <c r="D2261" i="7"/>
  <c r="B2241" i="7"/>
  <c r="D2241" i="7"/>
  <c r="B2181" i="7"/>
  <c r="D2181" i="7"/>
  <c r="B2141" i="7"/>
  <c r="D2141" i="7"/>
  <c r="B2121" i="7"/>
  <c r="D2121" i="7"/>
  <c r="B2101" i="7"/>
  <c r="D2101" i="7"/>
  <c r="B2081" i="7"/>
  <c r="D2081" i="7"/>
  <c r="B2061" i="7"/>
  <c r="D2061" i="7"/>
  <c r="B2041" i="7"/>
  <c r="D2041" i="7"/>
  <c r="B2021" i="7"/>
  <c r="D2021" i="7"/>
  <c r="B2001" i="7"/>
  <c r="D2001" i="7"/>
  <c r="B1981" i="7"/>
  <c r="D1981" i="7"/>
  <c r="B1941" i="7"/>
  <c r="D1941" i="7"/>
  <c r="B1921" i="7"/>
  <c r="D1921" i="7"/>
  <c r="B1881" i="7"/>
  <c r="D1881" i="7"/>
  <c r="B1821" i="7"/>
  <c r="D1821" i="7"/>
  <c r="B1801" i="7"/>
  <c r="D1801" i="7"/>
  <c r="B1781" i="7"/>
  <c r="D1781" i="7"/>
  <c r="B1761" i="7"/>
  <c r="D1761" i="7"/>
  <c r="B1721" i="7"/>
  <c r="D1721" i="7"/>
  <c r="B1701" i="7"/>
  <c r="D1701" i="7"/>
  <c r="B1641" i="7"/>
  <c r="D1641" i="7"/>
  <c r="B1601" i="7"/>
  <c r="D1601" i="7"/>
  <c r="B1581" i="7"/>
  <c r="D1581" i="7"/>
  <c r="B1541" i="7"/>
  <c r="D1541" i="7"/>
  <c r="B1521" i="7"/>
  <c r="D1521" i="7"/>
  <c r="B1461" i="7"/>
  <c r="D1461" i="7"/>
  <c r="B1421" i="7"/>
  <c r="D1421" i="7"/>
  <c r="B1401" i="7"/>
  <c r="D1401" i="7"/>
  <c r="B1381" i="7"/>
  <c r="D1381" i="7"/>
  <c r="B1361" i="7"/>
  <c r="D1361" i="7"/>
  <c r="B1341" i="7"/>
  <c r="D1341" i="7"/>
  <c r="B1321" i="7"/>
  <c r="D1321" i="7"/>
  <c r="B1301" i="7"/>
  <c r="D1301" i="7"/>
  <c r="B1281" i="7"/>
  <c r="D1281" i="7"/>
  <c r="B1261" i="7"/>
  <c r="D1261" i="7"/>
  <c r="B1221" i="7"/>
  <c r="D1221" i="7"/>
  <c r="B1201" i="7"/>
  <c r="D1201" i="7"/>
  <c r="B1181" i="7"/>
  <c r="D1181" i="7"/>
  <c r="B1161" i="7"/>
  <c r="D1161" i="7"/>
  <c r="B1141" i="7"/>
  <c r="D1141" i="7"/>
  <c r="B1121" i="7"/>
  <c r="D1121" i="7"/>
  <c r="B1101" i="7"/>
  <c r="D1101" i="7"/>
  <c r="B1081" i="7"/>
  <c r="D1081" i="7"/>
  <c r="B1041" i="7"/>
  <c r="D1041" i="7"/>
  <c r="B1021" i="7"/>
  <c r="D1021" i="7"/>
  <c r="B1001" i="7"/>
  <c r="D1001" i="7"/>
  <c r="B921" i="7"/>
  <c r="D921" i="7"/>
  <c r="B901" i="7"/>
  <c r="D901" i="7"/>
  <c r="B881" i="7"/>
  <c r="D881" i="7"/>
  <c r="B861" i="7"/>
  <c r="D861" i="7"/>
  <c r="B841" i="7"/>
  <c r="D841" i="7"/>
  <c r="B801" i="7"/>
  <c r="D801" i="7"/>
  <c r="B781" i="7"/>
  <c r="D781" i="7"/>
  <c r="B741" i="7"/>
  <c r="D741" i="7"/>
  <c r="B721" i="7"/>
  <c r="D721" i="7"/>
  <c r="B701" i="7"/>
  <c r="D701" i="7"/>
  <c r="B681" i="7"/>
  <c r="D681" i="7"/>
  <c r="B661" i="7"/>
  <c r="D661" i="7"/>
  <c r="B601" i="7"/>
  <c r="D601" i="7"/>
  <c r="B581" i="7"/>
  <c r="D581" i="7"/>
  <c r="B521" i="7"/>
  <c r="D521" i="7"/>
  <c r="B501" i="7"/>
  <c r="D501" i="7"/>
  <c r="B481" i="7"/>
  <c r="D481" i="7"/>
  <c r="B441" i="7"/>
  <c r="D441" i="7"/>
  <c r="B421" i="7"/>
  <c r="D421" i="7"/>
  <c r="B341" i="7"/>
  <c r="D341" i="7"/>
  <c r="B321" i="7"/>
  <c r="D321" i="7"/>
  <c r="B281" i="7"/>
  <c r="D281" i="7"/>
  <c r="B261" i="7"/>
  <c r="D261" i="7"/>
  <c r="B241" i="7"/>
  <c r="D241" i="7"/>
  <c r="B161" i="7"/>
  <c r="D161" i="7"/>
  <c r="B141" i="7"/>
  <c r="D141" i="7"/>
  <c r="B101" i="7"/>
  <c r="D101" i="7"/>
  <c r="B81" i="7"/>
  <c r="D81" i="7"/>
  <c r="B61" i="7"/>
  <c r="D61" i="7"/>
  <c r="B21" i="7"/>
  <c r="D21" i="7"/>
  <c r="D1522" i="7"/>
  <c r="D1462" i="7"/>
  <c r="D785" i="7"/>
  <c r="D422" i="7"/>
  <c r="D142" i="7"/>
  <c r="D2185" i="7"/>
  <c r="D722" i="7"/>
  <c r="D2282" i="7"/>
  <c r="D22" i="7"/>
  <c r="D2125" i="7"/>
  <c r="D2402" i="7"/>
  <c r="D2325" i="7"/>
  <c r="D525" i="7"/>
  <c r="D1405" i="7"/>
  <c r="D1942" i="7"/>
  <c r="D1902" i="7"/>
  <c r="D1745" i="7"/>
  <c r="D1502" i="7"/>
  <c r="D1365" i="7"/>
  <c r="D1202" i="7"/>
  <c r="D2265" i="7"/>
  <c r="D1842" i="7"/>
  <c r="D1565" i="7"/>
  <c r="D462" i="7"/>
  <c r="D1562" i="7"/>
  <c r="D402" i="7"/>
  <c r="D322" i="7"/>
  <c r="D262" i="7"/>
  <c r="D1122" i="7"/>
  <c r="D602" i="7"/>
  <c r="D2262" i="7"/>
  <c r="D2062" i="7"/>
  <c r="D822" i="7"/>
  <c r="D745" i="7"/>
  <c r="D62" i="7"/>
  <c r="D922" i="7"/>
  <c r="D742" i="7"/>
  <c r="D382" i="7"/>
  <c r="D1685" i="7"/>
  <c r="D1482" i="7"/>
  <c r="D1182" i="7"/>
  <c r="D1062" i="7"/>
  <c r="D2342" i="7"/>
  <c r="D1722" i="7"/>
  <c r="D2005" i="7"/>
  <c r="D1922" i="7"/>
  <c r="D1382" i="7"/>
  <c r="D1302" i="7"/>
  <c r="D965" i="7"/>
  <c r="D1342" i="7"/>
  <c r="D1162" i="7"/>
  <c r="D582" i="7"/>
  <c r="C23" i="8"/>
  <c r="C19" i="8"/>
  <c r="C22" i="8"/>
  <c r="C25" i="8"/>
  <c r="B2466" i="7"/>
  <c r="D2466" i="7"/>
  <c r="B2446" i="7"/>
  <c r="D2446" i="7"/>
  <c r="B2426" i="7"/>
  <c r="D2426" i="7"/>
  <c r="B2406" i="7"/>
  <c r="D2406" i="7"/>
  <c r="B2386" i="7"/>
  <c r="D2386" i="7"/>
  <c r="B2366" i="7"/>
  <c r="D2366" i="7"/>
  <c r="B2346" i="7"/>
  <c r="D2346" i="7"/>
  <c r="B2326" i="7"/>
  <c r="D2326" i="7"/>
  <c r="B2286" i="7"/>
  <c r="D2286" i="7"/>
  <c r="B2226" i="7"/>
  <c r="D2226" i="7"/>
  <c r="B2206" i="7"/>
  <c r="D2206" i="7"/>
  <c r="B2186" i="7"/>
  <c r="D2186" i="7"/>
  <c r="B2166" i="7"/>
  <c r="D2166" i="7"/>
  <c r="B2106" i="7"/>
  <c r="D2106" i="7"/>
  <c r="B2066" i="7"/>
  <c r="D2066" i="7"/>
  <c r="B2046" i="7"/>
  <c r="D2046" i="7"/>
  <c r="B2026" i="7"/>
  <c r="D2026" i="7"/>
  <c r="B2006" i="7"/>
  <c r="D2006" i="7"/>
  <c r="B1986" i="7"/>
  <c r="D1986" i="7"/>
  <c r="B1946" i="7"/>
  <c r="D1946" i="7"/>
  <c r="B1926" i="7"/>
  <c r="D1926" i="7"/>
  <c r="B1906" i="7"/>
  <c r="D1906" i="7"/>
  <c r="B1886" i="7"/>
  <c r="D1886" i="7"/>
  <c r="B1846" i="7"/>
  <c r="D1846" i="7"/>
  <c r="B1826" i="7"/>
  <c r="D1826" i="7"/>
  <c r="B1806" i="7"/>
  <c r="D1806" i="7"/>
  <c r="B1766" i="7"/>
  <c r="D1766" i="7"/>
  <c r="B1726" i="7"/>
  <c r="D1726" i="7"/>
  <c r="B1706" i="7"/>
  <c r="D1706" i="7"/>
  <c r="B1666" i="7"/>
  <c r="D1666" i="7"/>
  <c r="B1646" i="7"/>
  <c r="D1646" i="7"/>
  <c r="B1606" i="7"/>
  <c r="D1606" i="7"/>
  <c r="B1566" i="7"/>
  <c r="D1566" i="7"/>
  <c r="B1546" i="7"/>
  <c r="D1546" i="7"/>
  <c r="B1526" i="7"/>
  <c r="D1526" i="7"/>
  <c r="B1506" i="7"/>
  <c r="D1506" i="7"/>
  <c r="B1486" i="7"/>
  <c r="D1486" i="7"/>
  <c r="B1426" i="7"/>
  <c r="D1426" i="7"/>
  <c r="B1386" i="7"/>
  <c r="D1386" i="7"/>
  <c r="B1346" i="7"/>
  <c r="D1346" i="7"/>
  <c r="B1326" i="7"/>
  <c r="D1326" i="7"/>
  <c r="B1306" i="7"/>
  <c r="D1306" i="7"/>
  <c r="B1246" i="7"/>
  <c r="D1246" i="7"/>
  <c r="B1226" i="7"/>
  <c r="D1226" i="7"/>
  <c r="B1206" i="7"/>
  <c r="D1206" i="7"/>
  <c r="B1166" i="7"/>
  <c r="D1166" i="7"/>
  <c r="B1126" i="7"/>
  <c r="D1126" i="7"/>
  <c r="B1106" i="7"/>
  <c r="D1106" i="7"/>
  <c r="B1066" i="7"/>
  <c r="D1066" i="7"/>
  <c r="B1046" i="7"/>
  <c r="D1046" i="7"/>
  <c r="B1026" i="7"/>
  <c r="D1026" i="7"/>
  <c r="B986" i="7"/>
  <c r="D986" i="7"/>
  <c r="B966" i="7"/>
  <c r="D966" i="7"/>
  <c r="B946" i="7"/>
  <c r="D946" i="7"/>
  <c r="B926" i="7"/>
  <c r="D926" i="7"/>
  <c r="B906" i="7"/>
  <c r="D906" i="7"/>
  <c r="B886" i="7"/>
  <c r="D886" i="7"/>
  <c r="B866" i="7"/>
  <c r="D866" i="7"/>
  <c r="B846" i="7"/>
  <c r="D846" i="7"/>
  <c r="B806" i="7"/>
  <c r="D806" i="7"/>
  <c r="B766" i="7"/>
  <c r="D766" i="7"/>
  <c r="B726" i="7"/>
  <c r="D726" i="7"/>
  <c r="B706" i="7"/>
  <c r="D706" i="7"/>
  <c r="B646" i="7"/>
  <c r="D646" i="7"/>
  <c r="B626" i="7"/>
  <c r="D626" i="7"/>
  <c r="B606" i="7"/>
  <c r="D606" i="7"/>
  <c r="B546" i="7"/>
  <c r="D546" i="7"/>
  <c r="B506" i="7"/>
  <c r="D506" i="7"/>
  <c r="B446" i="7"/>
  <c r="D446" i="7"/>
  <c r="B426" i="7"/>
  <c r="D426" i="7"/>
  <c r="B406" i="7"/>
  <c r="D406" i="7"/>
  <c r="B366" i="7"/>
  <c r="D366" i="7"/>
  <c r="B346" i="7"/>
  <c r="D346" i="7"/>
  <c r="B306" i="7"/>
  <c r="D306" i="7"/>
  <c r="B286" i="7"/>
  <c r="D286" i="7"/>
  <c r="B266" i="7"/>
  <c r="D266" i="7"/>
  <c r="B246" i="7"/>
  <c r="D246" i="7"/>
  <c r="B206" i="7"/>
  <c r="D206" i="7"/>
  <c r="B186" i="7"/>
  <c r="D186" i="7"/>
  <c r="B166" i="7"/>
  <c r="D166" i="7"/>
  <c r="B126" i="7"/>
  <c r="D126" i="7"/>
  <c r="B86" i="7"/>
  <c r="D86" i="7"/>
  <c r="B66" i="7"/>
  <c r="D66" i="7"/>
  <c r="B26" i="7"/>
  <c r="D26" i="7"/>
  <c r="D1446" i="7"/>
  <c r="D1686" i="7"/>
  <c r="D1626" i="7"/>
  <c r="D566" i="7"/>
  <c r="D1266" i="7"/>
  <c r="D326" i="7"/>
  <c r="D686" i="7"/>
  <c r="B2485" i="7"/>
  <c r="D2485" i="7"/>
  <c r="B2465" i="7"/>
  <c r="D2465" i="7"/>
  <c r="B2445" i="7"/>
  <c r="D2445" i="7"/>
  <c r="B2425" i="7"/>
  <c r="D2425" i="7"/>
  <c r="B2405" i="7"/>
  <c r="D2405" i="7"/>
  <c r="B2385" i="7"/>
  <c r="D2385" i="7"/>
  <c r="B2365" i="7"/>
  <c r="D2365" i="7"/>
  <c r="B2305" i="7"/>
  <c r="D2305" i="7"/>
  <c r="B2285" i="7"/>
  <c r="D2285" i="7"/>
  <c r="B2245" i="7"/>
  <c r="D2245" i="7"/>
  <c r="B2225" i="7"/>
  <c r="D2225" i="7"/>
  <c r="B2205" i="7"/>
  <c r="D2205" i="7"/>
  <c r="B2145" i="7"/>
  <c r="D2145" i="7"/>
  <c r="B2105" i="7"/>
  <c r="D2105" i="7"/>
  <c r="B2085" i="7"/>
  <c r="D2085" i="7"/>
  <c r="B2065" i="7"/>
  <c r="D2065" i="7"/>
  <c r="B1965" i="7"/>
  <c r="D1965" i="7"/>
  <c r="B1945" i="7"/>
  <c r="D1945" i="7"/>
  <c r="B1905" i="7"/>
  <c r="D1905" i="7"/>
  <c r="B1865" i="7"/>
  <c r="D1865" i="7"/>
  <c r="B1845" i="7"/>
  <c r="D1845" i="7"/>
  <c r="B1825" i="7"/>
  <c r="D1825" i="7"/>
  <c r="B1805" i="7"/>
  <c r="D1805" i="7"/>
  <c r="B1765" i="7"/>
  <c r="D1765" i="7"/>
  <c r="B1725" i="7"/>
  <c r="D1725" i="7"/>
  <c r="B1665" i="7"/>
  <c r="D1665" i="7"/>
  <c r="B1645" i="7"/>
  <c r="D1645" i="7"/>
  <c r="B1605" i="7"/>
  <c r="D1605" i="7"/>
  <c r="B1585" i="7"/>
  <c r="D1585" i="7"/>
  <c r="B1545" i="7"/>
  <c r="D1545" i="7"/>
  <c r="B1525" i="7"/>
  <c r="D1525" i="7"/>
  <c r="B1485" i="7"/>
  <c r="D1485" i="7"/>
  <c r="B1465" i="7"/>
  <c r="D1465" i="7"/>
  <c r="B1425" i="7"/>
  <c r="D1425" i="7"/>
  <c r="B1385" i="7"/>
  <c r="D1385" i="7"/>
  <c r="B1325" i="7"/>
  <c r="D1325" i="7"/>
  <c r="B1285" i="7"/>
  <c r="D1285" i="7"/>
  <c r="B1245" i="7"/>
  <c r="D1245" i="7"/>
  <c r="B1225" i="7"/>
  <c r="D1225" i="7"/>
  <c r="B1185" i="7"/>
  <c r="D1185" i="7"/>
  <c r="B1165" i="7"/>
  <c r="D1165" i="7"/>
  <c r="B1145" i="7"/>
  <c r="D1145" i="7"/>
  <c r="B1125" i="7"/>
  <c r="D1125" i="7"/>
  <c r="B1105" i="7"/>
  <c r="D1105" i="7"/>
  <c r="B1085" i="7"/>
  <c r="D1085" i="7"/>
  <c r="B1065" i="7"/>
  <c r="D1065" i="7"/>
  <c r="B1045" i="7"/>
  <c r="D1045" i="7"/>
  <c r="B1025" i="7"/>
  <c r="D1025" i="7"/>
  <c r="B945" i="7"/>
  <c r="D945" i="7"/>
  <c r="B925" i="7"/>
  <c r="D925" i="7"/>
  <c r="B905" i="7"/>
  <c r="D905" i="7"/>
  <c r="B885" i="7"/>
  <c r="D885" i="7"/>
  <c r="B865" i="7"/>
  <c r="D865" i="7"/>
  <c r="B845" i="7"/>
  <c r="D845" i="7"/>
  <c r="B825" i="7"/>
  <c r="D825" i="7"/>
  <c r="B805" i="7"/>
  <c r="D805" i="7"/>
  <c r="B765" i="7"/>
  <c r="D765" i="7"/>
  <c r="B725" i="7"/>
  <c r="D725" i="7"/>
  <c r="B705" i="7"/>
  <c r="D705" i="7"/>
  <c r="B685" i="7"/>
  <c r="D685" i="7"/>
  <c r="B665" i="7"/>
  <c r="D665" i="7"/>
  <c r="B645" i="7"/>
  <c r="D645" i="7"/>
  <c r="B625" i="7"/>
  <c r="D625" i="7"/>
  <c r="B605" i="7"/>
  <c r="D605" i="7"/>
  <c r="B585" i="7"/>
  <c r="D585" i="7"/>
  <c r="B545" i="7"/>
  <c r="D545" i="7"/>
  <c r="B485" i="7"/>
  <c r="D485" i="7"/>
  <c r="B465" i="7"/>
  <c r="D465" i="7"/>
  <c r="B405" i="7"/>
  <c r="D405" i="7"/>
  <c r="B385" i="7"/>
  <c r="D385" i="7"/>
  <c r="B345" i="7"/>
  <c r="D345" i="7"/>
  <c r="B305" i="7"/>
  <c r="D305" i="7"/>
  <c r="B285" i="7"/>
  <c r="D285" i="7"/>
  <c r="B265" i="7"/>
  <c r="D265" i="7"/>
  <c r="B245" i="7"/>
  <c r="D245" i="7"/>
  <c r="B225" i="7"/>
  <c r="D225" i="7"/>
  <c r="B205" i="7"/>
  <c r="D205" i="7"/>
  <c r="B185" i="7"/>
  <c r="D185" i="7"/>
  <c r="B165" i="7"/>
  <c r="D165" i="7"/>
  <c r="B145" i="7"/>
  <c r="D145" i="7"/>
  <c r="B85" i="7"/>
  <c r="D85" i="7"/>
  <c r="B65" i="7"/>
  <c r="D65" i="7"/>
  <c r="B45" i="7"/>
  <c r="D45" i="7"/>
  <c r="B25" i="7"/>
  <c r="D25" i="7"/>
  <c r="B1844" i="7"/>
  <c r="D1844" i="7"/>
  <c r="B1804" i="7"/>
  <c r="D1804" i="7"/>
  <c r="B1324" i="7"/>
  <c r="D1324" i="7"/>
  <c r="B984" i="7"/>
  <c r="D984" i="7"/>
  <c r="B924" i="7"/>
  <c r="D924" i="7"/>
  <c r="B824" i="7"/>
  <c r="D824" i="7"/>
  <c r="B524" i="7"/>
  <c r="D524" i="7"/>
  <c r="B484" i="7"/>
  <c r="D484" i="7"/>
  <c r="B464" i="7"/>
  <c r="D464" i="7"/>
  <c r="B384" i="7"/>
  <c r="D384" i="7"/>
  <c r="B284" i="7"/>
  <c r="D284" i="7"/>
  <c r="D1999" i="7"/>
  <c r="D739" i="7"/>
  <c r="B2480" i="7"/>
  <c r="D2480" i="7"/>
  <c r="B2420" i="7"/>
  <c r="D2420" i="7"/>
  <c r="B2360" i="7"/>
  <c r="D2360" i="7"/>
  <c r="B2340" i="7"/>
  <c r="D2340" i="7"/>
  <c r="B2320" i="7"/>
  <c r="D2320" i="7"/>
  <c r="B2300" i="7"/>
  <c r="D2300" i="7"/>
  <c r="B2280" i="7"/>
  <c r="D2280" i="7"/>
  <c r="B2260" i="7"/>
  <c r="D2260" i="7"/>
  <c r="B2240" i="7"/>
  <c r="D2240" i="7"/>
  <c r="B2220" i="7"/>
  <c r="D2220" i="7"/>
  <c r="B2200" i="7"/>
  <c r="D2200" i="7"/>
  <c r="B2160" i="7"/>
  <c r="D2160" i="7"/>
  <c r="B2080" i="7"/>
  <c r="D2080" i="7"/>
  <c r="B2040" i="7"/>
  <c r="D2040" i="7"/>
  <c r="B2000" i="7"/>
  <c r="D2000" i="7"/>
  <c r="B1920" i="7"/>
  <c r="D1920" i="7"/>
  <c r="B1900" i="7"/>
  <c r="D1900" i="7"/>
  <c r="B1860" i="7"/>
  <c r="D1860" i="7"/>
  <c r="B1820" i="7"/>
  <c r="D1820" i="7"/>
  <c r="B1800" i="7"/>
  <c r="D1800" i="7"/>
  <c r="B1780" i="7"/>
  <c r="D1780" i="7"/>
  <c r="B1700" i="7"/>
  <c r="D1700" i="7"/>
  <c r="B1640" i="7"/>
  <c r="D1640" i="7"/>
  <c r="B1620" i="7"/>
  <c r="D1620" i="7"/>
  <c r="B1580" i="7"/>
  <c r="D1580" i="7"/>
  <c r="B1560" i="7"/>
  <c r="D1560" i="7"/>
  <c r="B1520" i="7"/>
  <c r="D1520" i="7"/>
  <c r="B1480" i="7"/>
  <c r="D1480" i="7"/>
  <c r="B1460" i="7"/>
  <c r="D1460" i="7"/>
  <c r="B1440" i="7"/>
  <c r="D1440" i="7"/>
  <c r="B1380" i="7"/>
  <c r="D1380" i="7"/>
  <c r="B1340" i="7"/>
  <c r="D1340" i="7"/>
  <c r="B1300" i="7"/>
  <c r="D1300" i="7"/>
  <c r="B1260" i="7"/>
  <c r="D1260" i="7"/>
  <c r="B1160" i="7"/>
  <c r="D1160" i="7"/>
  <c r="B1120" i="7"/>
  <c r="D1120" i="7"/>
  <c r="B1100" i="7"/>
  <c r="D1100" i="7"/>
  <c r="B1060" i="7"/>
  <c r="D1060" i="7"/>
  <c r="B1040" i="7"/>
  <c r="D1040" i="7"/>
  <c r="B1020" i="7"/>
  <c r="D1020" i="7"/>
  <c r="B1000" i="7"/>
  <c r="D1000" i="7"/>
  <c r="B980" i="7"/>
  <c r="D980" i="7"/>
  <c r="B940" i="7"/>
  <c r="D940" i="7"/>
  <c r="B880" i="7"/>
  <c r="D880" i="7"/>
  <c r="B860" i="7"/>
  <c r="D860" i="7"/>
  <c r="B840" i="7"/>
  <c r="D840" i="7"/>
  <c r="B820" i="7"/>
  <c r="D820" i="7"/>
  <c r="B800" i="7"/>
  <c r="D800" i="7"/>
  <c r="B760" i="7"/>
  <c r="D760" i="7"/>
  <c r="B740" i="7"/>
  <c r="D740" i="7"/>
  <c r="B680" i="7"/>
  <c r="D680" i="7"/>
  <c r="B660" i="7"/>
  <c r="D660" i="7"/>
  <c r="B620" i="7"/>
  <c r="D620" i="7"/>
  <c r="B580" i="7"/>
  <c r="D580" i="7"/>
  <c r="B560" i="7"/>
  <c r="D560" i="7"/>
  <c r="B500" i="7"/>
  <c r="D500" i="7"/>
  <c r="B480" i="7"/>
  <c r="D480" i="7"/>
  <c r="B460" i="7"/>
  <c r="D460" i="7"/>
  <c r="B400" i="7"/>
  <c r="D400" i="7"/>
  <c r="B380" i="7"/>
  <c r="D380" i="7"/>
  <c r="B340" i="7"/>
  <c r="D340" i="7"/>
  <c r="B280" i="7"/>
  <c r="D280" i="7"/>
  <c r="B200" i="7"/>
  <c r="D200" i="7"/>
  <c r="B180" i="7"/>
  <c r="D180" i="7"/>
  <c r="B160" i="7"/>
  <c r="D160" i="7"/>
  <c r="B120" i="7"/>
  <c r="D120" i="7"/>
  <c r="B80" i="7"/>
  <c r="D80" i="7"/>
  <c r="B60" i="7"/>
  <c r="D60" i="7"/>
  <c r="B40" i="7"/>
  <c r="D40" i="7"/>
  <c r="B2459" i="7"/>
  <c r="D2459" i="7"/>
  <c r="B2339" i="7"/>
  <c r="D2339" i="7"/>
  <c r="B2239" i="7"/>
  <c r="D2239" i="7"/>
  <c r="B2199" i="7"/>
  <c r="D2199" i="7"/>
  <c r="B2179" i="7"/>
  <c r="D2179" i="7"/>
  <c r="B2159" i="7"/>
  <c r="D2159" i="7"/>
  <c r="B2119" i="7"/>
  <c r="D2119" i="7"/>
  <c r="B2079" i="7"/>
  <c r="D2079" i="7"/>
  <c r="B2059" i="7"/>
  <c r="D2059" i="7"/>
  <c r="B2019" i="7"/>
  <c r="D2019" i="7"/>
  <c r="B1979" i="7"/>
  <c r="D1979" i="7"/>
  <c r="B1939" i="7"/>
  <c r="D1939" i="7"/>
  <c r="B1899" i="7"/>
  <c r="D1899" i="7"/>
  <c r="B1859" i="7"/>
  <c r="D1859" i="7"/>
  <c r="B1819" i="7"/>
  <c r="D1819" i="7"/>
  <c r="B1779" i="7"/>
  <c r="D1779" i="7"/>
  <c r="B1739" i="7"/>
  <c r="D1739" i="7"/>
  <c r="B1719" i="7"/>
  <c r="D1719" i="7"/>
  <c r="B1699" i="7"/>
  <c r="D1699" i="7"/>
  <c r="B1639" i="7"/>
  <c r="D1639" i="7"/>
  <c r="B1619" i="7"/>
  <c r="D1619" i="7"/>
  <c r="B1599" i="7"/>
  <c r="D1599" i="7"/>
  <c r="B1579" i="7"/>
  <c r="D1579" i="7"/>
  <c r="B1559" i="7"/>
  <c r="D1559" i="7"/>
  <c r="B1539" i="7"/>
  <c r="D1539" i="7"/>
  <c r="B1519" i="7"/>
  <c r="D1519" i="7"/>
  <c r="B1499" i="7"/>
  <c r="D1499" i="7"/>
  <c r="B1439" i="7"/>
  <c r="D1439" i="7"/>
  <c r="B1359" i="7"/>
  <c r="D1359" i="7"/>
  <c r="B1339" i="7"/>
  <c r="D1339" i="7"/>
  <c r="B1319" i="7"/>
  <c r="D1319" i="7"/>
  <c r="B1279" i="7"/>
  <c r="D1279" i="7"/>
  <c r="B1259" i="7"/>
  <c r="D1259" i="7"/>
  <c r="B1239" i="7"/>
  <c r="D1239" i="7"/>
  <c r="B1219" i="7"/>
  <c r="D1219" i="7"/>
  <c r="B1159" i="7"/>
  <c r="D1159" i="7"/>
  <c r="B1139" i="7"/>
  <c r="D1139" i="7"/>
  <c r="B1099" i="7"/>
  <c r="D1099" i="7"/>
  <c r="B1059" i="7"/>
  <c r="D1059" i="7"/>
  <c r="B1039" i="7"/>
  <c r="D1039" i="7"/>
  <c r="B999" i="7"/>
  <c r="D999" i="7"/>
  <c r="B979" i="7"/>
  <c r="D979" i="7"/>
  <c r="B959" i="7"/>
  <c r="D959" i="7"/>
  <c r="B939" i="7"/>
  <c r="D939" i="7"/>
  <c r="B919" i="7"/>
  <c r="D919" i="7"/>
  <c r="B899" i="7"/>
  <c r="D899" i="7"/>
  <c r="B879" i="7"/>
  <c r="D879" i="7"/>
  <c r="B839" i="7"/>
  <c r="D839" i="7"/>
  <c r="B799" i="7"/>
  <c r="D799" i="7"/>
  <c r="B779" i="7"/>
  <c r="D779" i="7"/>
  <c r="B719" i="7"/>
  <c r="D719" i="7"/>
  <c r="B639" i="7"/>
  <c r="D639" i="7"/>
  <c r="B619" i="7"/>
  <c r="D619" i="7"/>
  <c r="B599" i="7"/>
  <c r="D599" i="7"/>
  <c r="B559" i="7"/>
  <c r="D559" i="7"/>
  <c r="B519" i="7"/>
  <c r="D519" i="7"/>
  <c r="B459" i="7"/>
  <c r="D459" i="7"/>
  <c r="B399" i="7"/>
  <c r="D399" i="7"/>
  <c r="B379" i="7"/>
  <c r="D379" i="7"/>
  <c r="B339" i="7"/>
  <c r="D339" i="7"/>
  <c r="B319" i="7"/>
  <c r="D319" i="7"/>
  <c r="B279" i="7"/>
  <c r="D279" i="7"/>
  <c r="B259" i="7"/>
  <c r="D259" i="7"/>
  <c r="B239" i="7"/>
  <c r="D239" i="7"/>
  <c r="B219" i="7"/>
  <c r="D219" i="7"/>
  <c r="B159" i="7"/>
  <c r="D159" i="7"/>
  <c r="B139" i="7"/>
  <c r="D139" i="7"/>
  <c r="B119" i="7"/>
  <c r="D119" i="7"/>
  <c r="B79" i="7"/>
  <c r="D79" i="7"/>
  <c r="B59" i="7"/>
  <c r="D59" i="7"/>
  <c r="D1679" i="7"/>
  <c r="D2219" i="7"/>
  <c r="D2379" i="7"/>
  <c r="D2259" i="7"/>
  <c r="D1199" i="7"/>
  <c r="D1079" i="7"/>
  <c r="D539" i="7"/>
  <c r="D2499" i="7"/>
  <c r="D1659" i="7"/>
  <c r="D579" i="7"/>
  <c r="D659" i="7"/>
  <c r="B2323" i="7"/>
  <c r="D2323" i="7"/>
  <c r="B2143" i="7"/>
  <c r="D2143" i="7"/>
  <c r="B1903" i="7"/>
  <c r="D1903" i="7"/>
  <c r="B1663" i="7"/>
  <c r="D1663" i="7"/>
  <c r="B1503" i="7"/>
  <c r="D1503" i="7"/>
  <c r="B1383" i="7"/>
  <c r="D1383" i="7"/>
  <c r="B1263" i="7"/>
  <c r="D1263" i="7"/>
  <c r="B1223" i="7"/>
  <c r="D1223" i="7"/>
  <c r="B1063" i="7"/>
  <c r="D1063" i="7"/>
  <c r="B823" i="7"/>
  <c r="D823" i="7"/>
  <c r="B763" i="7"/>
  <c r="D763" i="7"/>
  <c r="B463" i="7"/>
  <c r="D463" i="7"/>
  <c r="B423" i="7"/>
  <c r="D423" i="7"/>
  <c r="B2476" i="7"/>
  <c r="D2476" i="7"/>
  <c r="B2456" i="7"/>
  <c r="D2456" i="7"/>
  <c r="B2416" i="7"/>
  <c r="D2416" i="7"/>
  <c r="B2396" i="7"/>
  <c r="D2396" i="7"/>
  <c r="B2356" i="7"/>
  <c r="D2356" i="7"/>
  <c r="B2336" i="7"/>
  <c r="D2336" i="7"/>
  <c r="B2296" i="7"/>
  <c r="D2296" i="7"/>
  <c r="B2276" i="7"/>
  <c r="D2276" i="7"/>
  <c r="B2216" i="7"/>
  <c r="D2216" i="7"/>
  <c r="B2176" i="7"/>
  <c r="D2176" i="7"/>
  <c r="B2136" i="7"/>
  <c r="D2136" i="7"/>
  <c r="B2116" i="7"/>
  <c r="D2116" i="7"/>
  <c r="B2076" i="7"/>
  <c r="D2076" i="7"/>
  <c r="B2016" i="7"/>
  <c r="D2016" i="7"/>
  <c r="B1996" i="7"/>
  <c r="D1996" i="7"/>
  <c r="B1896" i="7"/>
  <c r="D1896" i="7"/>
  <c r="B1876" i="7"/>
  <c r="D1876" i="7"/>
  <c r="B1856" i="7"/>
  <c r="D1856" i="7"/>
  <c r="B1816" i="7"/>
  <c r="D1816" i="7"/>
  <c r="B1776" i="7"/>
  <c r="D1776" i="7"/>
  <c r="B1696" i="7"/>
  <c r="D1696" i="7"/>
  <c r="B1676" i="7"/>
  <c r="D1676" i="7"/>
  <c r="B1636" i="7"/>
  <c r="D1636" i="7"/>
  <c r="B1596" i="7"/>
  <c r="D1596" i="7"/>
  <c r="B1576" i="7"/>
  <c r="D1576" i="7"/>
  <c r="B1516" i="7"/>
  <c r="D1516" i="7"/>
  <c r="B1476" i="7"/>
  <c r="D1476" i="7"/>
  <c r="B1456" i="7"/>
  <c r="D1456" i="7"/>
  <c r="B1416" i="7"/>
  <c r="D1416" i="7"/>
  <c r="B1296" i="7"/>
  <c r="D1296" i="7"/>
  <c r="B1256" i="7"/>
  <c r="D1256" i="7"/>
  <c r="B1176" i="7"/>
  <c r="D1176" i="7"/>
  <c r="B1156" i="7"/>
  <c r="D1156" i="7"/>
  <c r="B1136" i="7"/>
  <c r="D1136" i="7"/>
  <c r="B1036" i="7"/>
  <c r="D1036" i="7"/>
  <c r="B916" i="7"/>
  <c r="D916" i="7"/>
  <c r="B816" i="7"/>
  <c r="D816" i="7"/>
  <c r="B756" i="7"/>
  <c r="D756" i="7"/>
  <c r="B716" i="7"/>
  <c r="D716" i="7"/>
  <c r="B696" i="7"/>
  <c r="D696" i="7"/>
  <c r="B656" i="7"/>
  <c r="D656" i="7"/>
  <c r="B596" i="7"/>
  <c r="D596" i="7"/>
  <c r="B556" i="7"/>
  <c r="D556" i="7"/>
  <c r="B476" i="7"/>
  <c r="D476" i="7"/>
  <c r="B436" i="7"/>
  <c r="D436" i="7"/>
  <c r="B376" i="7"/>
  <c r="D376" i="7"/>
  <c r="B356" i="7"/>
  <c r="D356" i="7"/>
  <c r="B316" i="7"/>
  <c r="D316" i="7"/>
  <c r="B276" i="7"/>
  <c r="D276" i="7"/>
  <c r="B216" i="7"/>
  <c r="D216" i="7"/>
  <c r="B176" i="7"/>
  <c r="D176" i="7"/>
  <c r="B156" i="7"/>
  <c r="D156" i="7"/>
  <c r="B136" i="7"/>
  <c r="D136" i="7"/>
  <c r="B116" i="7"/>
  <c r="D116" i="7"/>
  <c r="B2482" i="7"/>
  <c r="D2482" i="7"/>
  <c r="B2422" i="7"/>
  <c r="D2422" i="7"/>
  <c r="B2322" i="7"/>
  <c r="D2322" i="7"/>
  <c r="B2182" i="7"/>
  <c r="D2182" i="7"/>
  <c r="B2122" i="7"/>
  <c r="D2122" i="7"/>
  <c r="B1982" i="7"/>
  <c r="D1982" i="7"/>
  <c r="B1782" i="7"/>
  <c r="D1782" i="7"/>
  <c r="B1642" i="7"/>
  <c r="D1642" i="7"/>
  <c r="B1262" i="7"/>
  <c r="D1262" i="7"/>
  <c r="B1002" i="7"/>
  <c r="D1002" i="7"/>
  <c r="B682" i="7"/>
  <c r="D682" i="7"/>
  <c r="B342" i="7"/>
  <c r="D342" i="7"/>
  <c r="B122" i="7"/>
  <c r="D122" i="7"/>
  <c r="B82" i="7"/>
  <c r="D82" i="7"/>
  <c r="B2478" i="7"/>
  <c r="D2478" i="7"/>
  <c r="B2338" i="7"/>
  <c r="D2338" i="7"/>
  <c r="B2278" i="7"/>
  <c r="D2278" i="7"/>
  <c r="B2138" i="7"/>
  <c r="D2138" i="7"/>
  <c r="B2038" i="7"/>
  <c r="D2038" i="7"/>
  <c r="B1978" i="7"/>
  <c r="D1978" i="7"/>
  <c r="B1958" i="7"/>
  <c r="D1958" i="7"/>
  <c r="B1918" i="7"/>
  <c r="D1918" i="7"/>
  <c r="B1878" i="7"/>
  <c r="D1878" i="7"/>
  <c r="B1858" i="7"/>
  <c r="D1858" i="7"/>
  <c r="B1838" i="7"/>
  <c r="D1838" i="7"/>
  <c r="B1798" i="7"/>
  <c r="D1798" i="7"/>
  <c r="B1738" i="7"/>
  <c r="D1738" i="7"/>
  <c r="B1698" i="7"/>
  <c r="D1698" i="7"/>
  <c r="B1618" i="7"/>
  <c r="D1618" i="7"/>
  <c r="B1498" i="7"/>
  <c r="D1498" i="7"/>
  <c r="B1438" i="7"/>
  <c r="D1438" i="7"/>
  <c r="B1418" i="7"/>
  <c r="D1418" i="7"/>
  <c r="B1378" i="7"/>
  <c r="D1378" i="7"/>
  <c r="B1358" i="7"/>
  <c r="D1358" i="7"/>
  <c r="B1298" i="7"/>
  <c r="D1298" i="7"/>
  <c r="B1258" i="7"/>
  <c r="D1258" i="7"/>
  <c r="B1218" i="7"/>
  <c r="D1218" i="7"/>
  <c r="B1178" i="7"/>
  <c r="D1178" i="7"/>
  <c r="B1098" i="7"/>
  <c r="D1098" i="7"/>
  <c r="B938" i="7"/>
  <c r="D938" i="7"/>
  <c r="B918" i="7"/>
  <c r="D918" i="7"/>
  <c r="B798" i="7"/>
  <c r="D798" i="7"/>
  <c r="B718" i="7"/>
  <c r="D718" i="7"/>
  <c r="B658" i="7"/>
  <c r="D658" i="7"/>
  <c r="B618" i="7"/>
  <c r="D618" i="7"/>
  <c r="B558" i="7"/>
  <c r="D558" i="7"/>
  <c r="B538" i="7"/>
  <c r="D538" i="7"/>
  <c r="B518" i="7"/>
  <c r="D518" i="7"/>
  <c r="B498" i="7"/>
  <c r="D498" i="7"/>
  <c r="B318" i="7"/>
  <c r="D318" i="7"/>
  <c r="B218" i="7"/>
  <c r="D218" i="7"/>
  <c r="B178" i="7"/>
  <c r="D178" i="7"/>
  <c r="B98" i="7"/>
  <c r="D98" i="7"/>
  <c r="B78" i="7"/>
  <c r="D78" i="7"/>
  <c r="B58" i="7"/>
  <c r="D58" i="7"/>
  <c r="B38" i="7"/>
  <c r="D38" i="7"/>
  <c r="B2477" i="7"/>
  <c r="D2477" i="7"/>
  <c r="B2457" i="7"/>
  <c r="D2457" i="7"/>
  <c r="B2417" i="7"/>
  <c r="D2417" i="7"/>
  <c r="B2377" i="7"/>
  <c r="D2377" i="7"/>
  <c r="B2277" i="7"/>
  <c r="D2277" i="7"/>
  <c r="B2217" i="7"/>
  <c r="D2217" i="7"/>
  <c r="B2157" i="7"/>
  <c r="D2157" i="7"/>
  <c r="B2137" i="7"/>
  <c r="D2137" i="7"/>
  <c r="B2077" i="7"/>
  <c r="D2077" i="7"/>
  <c r="B1977" i="7"/>
  <c r="D1977" i="7"/>
  <c r="B1957" i="7"/>
  <c r="D1957" i="7"/>
  <c r="B1897" i="7"/>
  <c r="D1897" i="7"/>
  <c r="B1857" i="7"/>
  <c r="D1857" i="7"/>
  <c r="B1837" i="7"/>
  <c r="D1837" i="7"/>
  <c r="B1817" i="7"/>
  <c r="D1817" i="7"/>
  <c r="B1797" i="7"/>
  <c r="D1797" i="7"/>
  <c r="B1737" i="7"/>
  <c r="D1737" i="7"/>
  <c r="B1677" i="7"/>
  <c r="D1677" i="7"/>
  <c r="B1637" i="7"/>
  <c r="D1637" i="7"/>
  <c r="B1557" i="7"/>
  <c r="D1557" i="7"/>
  <c r="B1517" i="7"/>
  <c r="D1517" i="7"/>
  <c r="B1477" i="7"/>
  <c r="D1477" i="7"/>
  <c r="B1417" i="7"/>
  <c r="D1417" i="7"/>
  <c r="B1397" i="7"/>
  <c r="D1397" i="7"/>
  <c r="B1357" i="7"/>
  <c r="D1357" i="7"/>
  <c r="B1277" i="7"/>
  <c r="D1277" i="7"/>
  <c r="B1257" i="7"/>
  <c r="D1257" i="7"/>
  <c r="B1217" i="7"/>
  <c r="D1217" i="7"/>
  <c r="B1177" i="7"/>
  <c r="D1177" i="7"/>
  <c r="B1137" i="7"/>
  <c r="D1137" i="7"/>
  <c r="B1097" i="7"/>
  <c r="D1097" i="7"/>
  <c r="B1037" i="7"/>
  <c r="D1037" i="7"/>
  <c r="B977" i="7"/>
  <c r="D977" i="7"/>
  <c r="B877" i="7"/>
  <c r="D877" i="7"/>
  <c r="B757" i="7"/>
  <c r="D757" i="7"/>
  <c r="B697" i="7"/>
  <c r="D697" i="7"/>
  <c r="B597" i="7"/>
  <c r="D597" i="7"/>
  <c r="B537" i="7"/>
  <c r="D537" i="7"/>
  <c r="B477" i="7"/>
  <c r="D477" i="7"/>
  <c r="B437" i="7"/>
  <c r="D437" i="7"/>
  <c r="B397" i="7"/>
  <c r="D397" i="7"/>
  <c r="B357" i="7"/>
  <c r="D357" i="7"/>
  <c r="B317" i="7"/>
  <c r="D317" i="7"/>
  <c r="B277" i="7"/>
  <c r="D277" i="7"/>
  <c r="B197" i="7"/>
  <c r="D197" i="7"/>
  <c r="B177" i="7"/>
  <c r="D177" i="7"/>
  <c r="B117" i="7"/>
  <c r="D117" i="7"/>
  <c r="B57" i="7"/>
  <c r="D57" i="7"/>
  <c r="B2387" i="7"/>
  <c r="D2387" i="7"/>
  <c r="B2367" i="7"/>
  <c r="D2367" i="7"/>
  <c r="B2267" i="7"/>
  <c r="D2267" i="7"/>
  <c r="B2247" i="7"/>
  <c r="D2247" i="7"/>
  <c r="B2007" i="7"/>
  <c r="D2007" i="7"/>
  <c r="B1987" i="7"/>
  <c r="D1987" i="7"/>
  <c r="B1867" i="7"/>
  <c r="D1867" i="7"/>
  <c r="B1827" i="7"/>
  <c r="D1827" i="7"/>
  <c r="B1667" i="7"/>
  <c r="D1667" i="7"/>
  <c r="B1327" i="7"/>
  <c r="D1327" i="7"/>
  <c r="B1227" i="7"/>
  <c r="D1227" i="7"/>
  <c r="B1007" i="7"/>
  <c r="D1007" i="7"/>
  <c r="B487" i="7"/>
  <c r="D487" i="7"/>
  <c r="B427" i="7"/>
  <c r="D427" i="7"/>
  <c r="B187" i="7"/>
  <c r="D187" i="7"/>
  <c r="B147" i="7"/>
  <c r="D147" i="7"/>
  <c r="B2484" i="7"/>
  <c r="D2484" i="7"/>
  <c r="B2464" i="7"/>
  <c r="D2464" i="7"/>
  <c r="B2444" i="7"/>
  <c r="D2444" i="7"/>
  <c r="B2424" i="7"/>
  <c r="D2424" i="7"/>
  <c r="B2404" i="7"/>
  <c r="D2404" i="7"/>
  <c r="B2384" i="7"/>
  <c r="D2384" i="7"/>
  <c r="B2364" i="7"/>
  <c r="D2364" i="7"/>
  <c r="B2344" i="7"/>
  <c r="D2344" i="7"/>
  <c r="B2324" i="7"/>
  <c r="D2324" i="7"/>
  <c r="B2304" i="7"/>
  <c r="D2304" i="7"/>
  <c r="B2284" i="7"/>
  <c r="D2284" i="7"/>
  <c r="B2244" i="7"/>
  <c r="D2244" i="7"/>
  <c r="B2224" i="7"/>
  <c r="D2224" i="7"/>
  <c r="B2204" i="7"/>
  <c r="D2204" i="7"/>
  <c r="B2184" i="7"/>
  <c r="D2184" i="7"/>
  <c r="B2164" i="7"/>
  <c r="D2164" i="7"/>
  <c r="B2144" i="7"/>
  <c r="D2144" i="7"/>
  <c r="B2124" i="7"/>
  <c r="D2124" i="7"/>
  <c r="B2104" i="7"/>
  <c r="D2104" i="7"/>
  <c r="B2084" i="7"/>
  <c r="D2084" i="7"/>
  <c r="B2064" i="7"/>
  <c r="D2064" i="7"/>
  <c r="B2044" i="7"/>
  <c r="D2044" i="7"/>
  <c r="B2024" i="7"/>
  <c r="D2024" i="7"/>
  <c r="B2004" i="7"/>
  <c r="D2004" i="7"/>
  <c r="B1984" i="7"/>
  <c r="D1984" i="7"/>
  <c r="B1964" i="7"/>
  <c r="D1964" i="7"/>
  <c r="B1944" i="7"/>
  <c r="D1944" i="7"/>
  <c r="B1924" i="7"/>
  <c r="D1924" i="7"/>
  <c r="B1884" i="7"/>
  <c r="D1884" i="7"/>
  <c r="B1864" i="7"/>
  <c r="D1864" i="7"/>
  <c r="B1824" i="7"/>
  <c r="D1824" i="7"/>
  <c r="B1784" i="7"/>
  <c r="D1784" i="7"/>
  <c r="B1764" i="7"/>
  <c r="D1764" i="7"/>
  <c r="B1744" i="7"/>
  <c r="D1744" i="7"/>
  <c r="B1704" i="7"/>
  <c r="D1704" i="7"/>
  <c r="B1684" i="7"/>
  <c r="D1684" i="7"/>
  <c r="B1664" i="7"/>
  <c r="D1664" i="7"/>
  <c r="B1644" i="7"/>
  <c r="D1644" i="7"/>
  <c r="B1624" i="7"/>
  <c r="D1624" i="7"/>
  <c r="B1604" i="7"/>
  <c r="D1604" i="7"/>
  <c r="B1584" i="7"/>
  <c r="D1584" i="7"/>
  <c r="B1564" i="7"/>
  <c r="D1564" i="7"/>
  <c r="B1544" i="7"/>
  <c r="D1544" i="7"/>
  <c r="B1524" i="7"/>
  <c r="D1524" i="7"/>
  <c r="B1504" i="7"/>
  <c r="D1504" i="7"/>
  <c r="B1484" i="7"/>
  <c r="D1484" i="7"/>
  <c r="B1464" i="7"/>
  <c r="D1464" i="7"/>
  <c r="B1444" i="7"/>
  <c r="D1444" i="7"/>
  <c r="B1424" i="7"/>
  <c r="D1424" i="7"/>
  <c r="B1404" i="7"/>
  <c r="D1404" i="7"/>
  <c r="B1384" i="7"/>
  <c r="D1384" i="7"/>
  <c r="B1364" i="7"/>
  <c r="D1364" i="7"/>
  <c r="B1344" i="7"/>
  <c r="D1344" i="7"/>
  <c r="B1304" i="7"/>
  <c r="D1304" i="7"/>
  <c r="B1284" i="7"/>
  <c r="D1284" i="7"/>
  <c r="B1264" i="7"/>
  <c r="D1264" i="7"/>
  <c r="B1244" i="7"/>
  <c r="D1244" i="7"/>
  <c r="B1224" i="7"/>
  <c r="D1224" i="7"/>
  <c r="B1204" i="7"/>
  <c r="D1204" i="7"/>
  <c r="B1184" i="7"/>
  <c r="D1184" i="7"/>
  <c r="B1164" i="7"/>
  <c r="D1164" i="7"/>
  <c r="B1144" i="7"/>
  <c r="D1144" i="7"/>
  <c r="B1124" i="7"/>
  <c r="D1124" i="7"/>
  <c r="B1104" i="7"/>
  <c r="D1104" i="7"/>
  <c r="B1084" i="7"/>
  <c r="D1084" i="7"/>
  <c r="B1064" i="7"/>
  <c r="D1064" i="7"/>
  <c r="B1044" i="7"/>
  <c r="D1044" i="7"/>
  <c r="B1024" i="7"/>
  <c r="D1024" i="7"/>
  <c r="B1004" i="7"/>
  <c r="D1004" i="7"/>
  <c r="B964" i="7"/>
  <c r="D964" i="7"/>
  <c r="B904" i="7"/>
  <c r="D904" i="7"/>
  <c r="B884" i="7"/>
  <c r="D884" i="7"/>
  <c r="B864" i="7"/>
  <c r="D864" i="7"/>
  <c r="B844" i="7"/>
  <c r="D844" i="7"/>
  <c r="B804" i="7"/>
  <c r="D804" i="7"/>
  <c r="B784" i="7"/>
  <c r="D784" i="7"/>
  <c r="B764" i="7"/>
  <c r="D764" i="7"/>
  <c r="B744" i="7"/>
  <c r="D744" i="7"/>
  <c r="B724" i="7"/>
  <c r="D724" i="7"/>
  <c r="B704" i="7"/>
  <c r="D704" i="7"/>
  <c r="B684" i="7"/>
  <c r="D684" i="7"/>
  <c r="B624" i="7"/>
  <c r="D624" i="7"/>
  <c r="B604" i="7"/>
  <c r="D604" i="7"/>
  <c r="B584" i="7"/>
  <c r="D584" i="7"/>
  <c r="B564" i="7"/>
  <c r="D564" i="7"/>
  <c r="B504" i="7"/>
  <c r="D504" i="7"/>
  <c r="B444" i="7"/>
  <c r="D444" i="7"/>
  <c r="B424" i="7"/>
  <c r="D424" i="7"/>
  <c r="B404" i="7"/>
  <c r="D404" i="7"/>
  <c r="B364" i="7"/>
  <c r="D364" i="7"/>
  <c r="B344" i="7"/>
  <c r="D344" i="7"/>
  <c r="B324" i="7"/>
  <c r="D324" i="7"/>
  <c r="B304" i="7"/>
  <c r="D304" i="7"/>
  <c r="B264" i="7"/>
  <c r="D264" i="7"/>
  <c r="B244" i="7"/>
  <c r="D244" i="7"/>
  <c r="B224" i="7"/>
  <c r="D224" i="7"/>
  <c r="B204" i="7"/>
  <c r="D204" i="7"/>
  <c r="B184" i="7"/>
  <c r="D184" i="7"/>
  <c r="B164" i="7"/>
  <c r="D164" i="7"/>
  <c r="B144" i="7"/>
  <c r="D144" i="7"/>
  <c r="B124" i="7"/>
  <c r="D124" i="7"/>
  <c r="B104" i="7"/>
  <c r="D104" i="7"/>
  <c r="B64" i="7"/>
  <c r="D64" i="7"/>
  <c r="B44" i="7"/>
  <c r="D44" i="7"/>
  <c r="B2483" i="7"/>
  <c r="D2483" i="7"/>
  <c r="B2463" i="7"/>
  <c r="D2463" i="7"/>
  <c r="B2443" i="7"/>
  <c r="D2443" i="7"/>
  <c r="B2423" i="7"/>
  <c r="D2423" i="7"/>
  <c r="B2403" i="7"/>
  <c r="D2403" i="7"/>
  <c r="B2383" i="7"/>
  <c r="D2383" i="7"/>
  <c r="B2363" i="7"/>
  <c r="D2363" i="7"/>
  <c r="B2343" i="7"/>
  <c r="D2343" i="7"/>
  <c r="B2303" i="7"/>
  <c r="D2303" i="7"/>
  <c r="B2283" i="7"/>
  <c r="D2283" i="7"/>
  <c r="B2243" i="7"/>
  <c r="D2243" i="7"/>
  <c r="B2223" i="7"/>
  <c r="D2223" i="7"/>
  <c r="B2203" i="7"/>
  <c r="D2203" i="7"/>
  <c r="B2183" i="7"/>
  <c r="D2183" i="7"/>
  <c r="B2163" i="7"/>
  <c r="D2163" i="7"/>
  <c r="B2123" i="7"/>
  <c r="D2123" i="7"/>
  <c r="B2103" i="7"/>
  <c r="D2103" i="7"/>
  <c r="B2083" i="7"/>
  <c r="D2083" i="7"/>
  <c r="B2063" i="7"/>
  <c r="D2063" i="7"/>
  <c r="B2043" i="7"/>
  <c r="D2043" i="7"/>
  <c r="B2023" i="7"/>
  <c r="D2023" i="7"/>
  <c r="B2003" i="7"/>
  <c r="D2003" i="7"/>
  <c r="B1983" i="7"/>
  <c r="D1983" i="7"/>
  <c r="B1963" i="7"/>
  <c r="D1963" i="7"/>
  <c r="B1943" i="7"/>
  <c r="D1943" i="7"/>
  <c r="B1923" i="7"/>
  <c r="D1923" i="7"/>
  <c r="B1883" i="7"/>
  <c r="D1883" i="7"/>
  <c r="B1863" i="7"/>
  <c r="D1863" i="7"/>
  <c r="B1823" i="7"/>
  <c r="D1823" i="7"/>
  <c r="B1803" i="7"/>
  <c r="D1803" i="7"/>
  <c r="B1783" i="7"/>
  <c r="D1783" i="7"/>
  <c r="B1763" i="7"/>
  <c r="D1763" i="7"/>
  <c r="B1743" i="7"/>
  <c r="D1743" i="7"/>
  <c r="B1703" i="7"/>
  <c r="D1703" i="7"/>
  <c r="B1683" i="7"/>
  <c r="D1683" i="7"/>
  <c r="B1643" i="7"/>
  <c r="D1643" i="7"/>
  <c r="B1603" i="7"/>
  <c r="D1603" i="7"/>
  <c r="B1583" i="7"/>
  <c r="D1583" i="7"/>
  <c r="B1563" i="7"/>
  <c r="D1563" i="7"/>
  <c r="B1543" i="7"/>
  <c r="D1543" i="7"/>
  <c r="B1523" i="7"/>
  <c r="D1523" i="7"/>
  <c r="B1483" i="7"/>
  <c r="D1483" i="7"/>
  <c r="B1463" i="7"/>
  <c r="D1463" i="7"/>
  <c r="B1443" i="7"/>
  <c r="D1443" i="7"/>
  <c r="B1423" i="7"/>
  <c r="D1423" i="7"/>
  <c r="B1403" i="7"/>
  <c r="D1403" i="7"/>
  <c r="B1363" i="7"/>
  <c r="D1363" i="7"/>
  <c r="B1343" i="7"/>
  <c r="D1343" i="7"/>
  <c r="B1323" i="7"/>
  <c r="D1323" i="7"/>
  <c r="B1303" i="7"/>
  <c r="D1303" i="7"/>
  <c r="B1283" i="7"/>
  <c r="D1283" i="7"/>
  <c r="B1243" i="7"/>
  <c r="D1243" i="7"/>
  <c r="B1203" i="7"/>
  <c r="D1203" i="7"/>
  <c r="B1183" i="7"/>
  <c r="D1183" i="7"/>
  <c r="B1163" i="7"/>
  <c r="D1163" i="7"/>
  <c r="B1143" i="7"/>
  <c r="D1143" i="7"/>
  <c r="B1123" i="7"/>
  <c r="D1123" i="7"/>
  <c r="B1103" i="7"/>
  <c r="D1103" i="7"/>
  <c r="B1083" i="7"/>
  <c r="D1083" i="7"/>
  <c r="B1043" i="7"/>
  <c r="D1043" i="7"/>
  <c r="B1023" i="7"/>
  <c r="D1023" i="7"/>
  <c r="B1003" i="7"/>
  <c r="D1003" i="7"/>
  <c r="B983" i="7"/>
  <c r="D983" i="7"/>
  <c r="B963" i="7"/>
  <c r="D963" i="7"/>
  <c r="B943" i="7"/>
  <c r="D943" i="7"/>
  <c r="B903" i="7"/>
  <c r="D903" i="7"/>
  <c r="B883" i="7"/>
  <c r="D883" i="7"/>
  <c r="B843" i="7"/>
  <c r="D843" i="7"/>
  <c r="B803" i="7"/>
  <c r="D803" i="7"/>
  <c r="B783" i="7"/>
  <c r="D783" i="7"/>
  <c r="B723" i="7"/>
  <c r="D723" i="7"/>
  <c r="B703" i="7"/>
  <c r="D703" i="7"/>
  <c r="B683" i="7"/>
  <c r="D683" i="7"/>
  <c r="B663" i="7"/>
  <c r="D663" i="7"/>
  <c r="B643" i="7"/>
  <c r="D643" i="7"/>
  <c r="B623" i="7"/>
  <c r="D623" i="7"/>
  <c r="B583" i="7"/>
  <c r="D583" i="7"/>
  <c r="B563" i="7"/>
  <c r="D563" i="7"/>
  <c r="B543" i="7"/>
  <c r="D543" i="7"/>
  <c r="B523" i="7"/>
  <c r="D523" i="7"/>
  <c r="B503" i="7"/>
  <c r="D503" i="7"/>
  <c r="B483" i="7"/>
  <c r="D483" i="7"/>
  <c r="B443" i="7"/>
  <c r="D443" i="7"/>
  <c r="B403" i="7"/>
  <c r="D403" i="7"/>
  <c r="B383" i="7"/>
  <c r="D383" i="7"/>
  <c r="B363" i="7"/>
  <c r="D363" i="7"/>
  <c r="B343" i="7"/>
  <c r="D343" i="7"/>
  <c r="B323" i="7"/>
  <c r="D323" i="7"/>
  <c r="B303" i="7"/>
  <c r="D303" i="7"/>
  <c r="B283" i="7"/>
  <c r="D283" i="7"/>
  <c r="B263" i="7"/>
  <c r="D263" i="7"/>
  <c r="B243" i="7"/>
  <c r="D243" i="7"/>
  <c r="B223" i="7"/>
  <c r="D223" i="7"/>
  <c r="B203" i="7"/>
  <c r="D203" i="7"/>
  <c r="B183" i="7"/>
  <c r="D183" i="7"/>
  <c r="B163" i="7"/>
  <c r="D163" i="7"/>
  <c r="B143" i="7"/>
  <c r="D143" i="7"/>
  <c r="B123" i="7"/>
  <c r="D123" i="7"/>
  <c r="B103" i="7"/>
  <c r="D103" i="7"/>
  <c r="B83" i="7"/>
  <c r="D83" i="7"/>
  <c r="B63" i="7"/>
  <c r="D63" i="7"/>
  <c r="B43" i="7"/>
  <c r="D43" i="7"/>
  <c r="B23" i="7"/>
  <c r="D23" i="7"/>
  <c r="B2462" i="7"/>
  <c r="D2462" i="7"/>
  <c r="B2442" i="7"/>
  <c r="D2442" i="7"/>
  <c r="B2382" i="7"/>
  <c r="D2382" i="7"/>
  <c r="B2362" i="7"/>
  <c r="D2362" i="7"/>
  <c r="B2302" i="7"/>
  <c r="D2302" i="7"/>
  <c r="B2242" i="7"/>
  <c r="D2242" i="7"/>
  <c r="B2222" i="7"/>
  <c r="D2222" i="7"/>
  <c r="B2202" i="7"/>
  <c r="D2202" i="7"/>
  <c r="B2162" i="7"/>
  <c r="D2162" i="7"/>
  <c r="B2102" i="7"/>
  <c r="D2102" i="7"/>
  <c r="B2082" i="7"/>
  <c r="D2082" i="7"/>
  <c r="B2042" i="7"/>
  <c r="D2042" i="7"/>
  <c r="B2022" i="7"/>
  <c r="D2022" i="7"/>
  <c r="B2002" i="7"/>
  <c r="D2002" i="7"/>
  <c r="B1962" i="7"/>
  <c r="D1962" i="7"/>
  <c r="B1882" i="7"/>
  <c r="D1882" i="7"/>
  <c r="B1862" i="7"/>
  <c r="D1862" i="7"/>
  <c r="B1822" i="7"/>
  <c r="D1822" i="7"/>
  <c r="B1802" i="7"/>
  <c r="D1802" i="7"/>
  <c r="B1762" i="7"/>
  <c r="D1762" i="7"/>
  <c r="B1742" i="7"/>
  <c r="D1742" i="7"/>
  <c r="B1702" i="7"/>
  <c r="D1702" i="7"/>
  <c r="B1682" i="7"/>
  <c r="D1682" i="7"/>
  <c r="B1662" i="7"/>
  <c r="D1662" i="7"/>
  <c r="B1622" i="7"/>
  <c r="D1622" i="7"/>
  <c r="B1602" i="7"/>
  <c r="D1602" i="7"/>
  <c r="B1582" i="7"/>
  <c r="D1582" i="7"/>
  <c r="B1542" i="7"/>
  <c r="D1542" i="7"/>
  <c r="B1442" i="7"/>
  <c r="D1442" i="7"/>
  <c r="B1422" i="7"/>
  <c r="D1422" i="7"/>
  <c r="B1402" i="7"/>
  <c r="D1402" i="7"/>
  <c r="B1362" i="7"/>
  <c r="D1362" i="7"/>
  <c r="B1322" i="7"/>
  <c r="D1322" i="7"/>
  <c r="B1282" i="7"/>
  <c r="D1282" i="7"/>
  <c r="B1222" i="7"/>
  <c r="D1222" i="7"/>
  <c r="B1142" i="7"/>
  <c r="D1142" i="7"/>
  <c r="B1102" i="7"/>
  <c r="D1102" i="7"/>
  <c r="B1082" i="7"/>
  <c r="D1082" i="7"/>
  <c r="B1042" i="7"/>
  <c r="D1042" i="7"/>
  <c r="B1022" i="7"/>
  <c r="D1022" i="7"/>
  <c r="B982" i="7"/>
  <c r="D982" i="7"/>
  <c r="B962" i="7"/>
  <c r="D962" i="7"/>
  <c r="B942" i="7"/>
  <c r="D942" i="7"/>
  <c r="B902" i="7"/>
  <c r="D902" i="7"/>
  <c r="B882" i="7"/>
  <c r="D882" i="7"/>
  <c r="B842" i="7"/>
  <c r="D842" i="7"/>
  <c r="B802" i="7"/>
  <c r="D802" i="7"/>
  <c r="B782" i="7"/>
  <c r="D782" i="7"/>
  <c r="B762" i="7"/>
  <c r="D762" i="7"/>
  <c r="B702" i="7"/>
  <c r="D702" i="7"/>
  <c r="B662" i="7"/>
  <c r="D662" i="7"/>
  <c r="B642" i="7"/>
  <c r="D642" i="7"/>
  <c r="B622" i="7"/>
  <c r="D622" i="7"/>
  <c r="B562" i="7"/>
  <c r="D562" i="7"/>
  <c r="B542" i="7"/>
  <c r="D542" i="7"/>
  <c r="B522" i="7"/>
  <c r="D522" i="7"/>
  <c r="B502" i="7"/>
  <c r="D502" i="7"/>
  <c r="B482" i="7"/>
  <c r="D482" i="7"/>
  <c r="B442" i="7"/>
  <c r="D442" i="7"/>
  <c r="B362" i="7"/>
  <c r="D362" i="7"/>
  <c r="B302" i="7"/>
  <c r="D302" i="7"/>
  <c r="B282" i="7"/>
  <c r="D282" i="7"/>
  <c r="B242" i="7"/>
  <c r="D242" i="7"/>
  <c r="B222" i="7"/>
  <c r="D222" i="7"/>
  <c r="B182" i="7"/>
  <c r="D182" i="7"/>
  <c r="B162" i="7"/>
  <c r="D162" i="7"/>
  <c r="B102" i="7"/>
  <c r="D102" i="7"/>
  <c r="B42" i="7"/>
  <c r="D42" i="7"/>
  <c r="B2321" i="7"/>
  <c r="D2321" i="7"/>
  <c r="B2281" i="7"/>
  <c r="D2281" i="7"/>
  <c r="B2221" i="7"/>
  <c r="D2221" i="7"/>
  <c r="B2201" i="7"/>
  <c r="D2201" i="7"/>
  <c r="B2161" i="7"/>
  <c r="D2161" i="7"/>
  <c r="B1901" i="7"/>
  <c r="D1901" i="7"/>
  <c r="B1861" i="7"/>
  <c r="D1861" i="7"/>
  <c r="B1841" i="7"/>
  <c r="D1841" i="7"/>
  <c r="B1741" i="7"/>
  <c r="D1741" i="7"/>
  <c r="B1681" i="7"/>
  <c r="D1681" i="7"/>
  <c r="B1661" i="7"/>
  <c r="D1661" i="7"/>
  <c r="B1621" i="7"/>
  <c r="D1621" i="7"/>
  <c r="B1561" i="7"/>
  <c r="D1561" i="7"/>
  <c r="B1501" i="7"/>
  <c r="D1501" i="7"/>
  <c r="B1481" i="7"/>
  <c r="D1481" i="7"/>
  <c r="B1441" i="7"/>
  <c r="D1441" i="7"/>
  <c r="B1241" i="7"/>
  <c r="D1241" i="7"/>
  <c r="B1061" i="7"/>
  <c r="D1061" i="7"/>
  <c r="B981" i="7"/>
  <c r="D981" i="7"/>
  <c r="B961" i="7"/>
  <c r="D961" i="7"/>
  <c r="B941" i="7"/>
  <c r="D941" i="7"/>
  <c r="B821" i="7"/>
  <c r="D821" i="7"/>
  <c r="B761" i="7"/>
  <c r="D761" i="7"/>
  <c r="B641" i="7"/>
  <c r="D641" i="7"/>
  <c r="B621" i="7"/>
  <c r="D621" i="7"/>
  <c r="B561" i="7"/>
  <c r="D561" i="7"/>
  <c r="B541" i="7"/>
  <c r="D541" i="7"/>
  <c r="B461" i="7"/>
  <c r="D461" i="7"/>
  <c r="B401" i="7"/>
  <c r="D401" i="7"/>
  <c r="B361" i="7"/>
  <c r="D361" i="7"/>
  <c r="B221" i="7"/>
  <c r="D221" i="7"/>
  <c r="B201" i="7"/>
  <c r="D201" i="7"/>
  <c r="B181" i="7"/>
  <c r="D181" i="7"/>
  <c r="B121" i="7"/>
  <c r="D121" i="7"/>
  <c r="B41" i="7"/>
  <c r="D41" i="7"/>
  <c r="B786" i="7"/>
  <c r="D786" i="7"/>
  <c r="B526" i="7"/>
  <c r="D526" i="7"/>
  <c r="B386" i="7"/>
  <c r="D386" i="7"/>
  <c r="B2025" i="7"/>
  <c r="D2025" i="7"/>
  <c r="B1885" i="7"/>
  <c r="D1885" i="7"/>
  <c r="B1705" i="7"/>
  <c r="D1705" i="7"/>
  <c r="B1625" i="7"/>
  <c r="D1625" i="7"/>
  <c r="B1505" i="7"/>
  <c r="D1505" i="7"/>
  <c r="B445" i="7"/>
  <c r="D445" i="7"/>
  <c r="B325" i="7"/>
  <c r="D325" i="7"/>
  <c r="B1980" i="7"/>
  <c r="D1980" i="7"/>
  <c r="B1080" i="7"/>
  <c r="D1080" i="7"/>
  <c r="B600" i="7"/>
  <c r="D600" i="7"/>
  <c r="B420" i="7"/>
  <c r="D420" i="7"/>
  <c r="B2419" i="7"/>
  <c r="D2419" i="7"/>
  <c r="B2279" i="7"/>
  <c r="D2279" i="7"/>
  <c r="B2099" i="7"/>
  <c r="D2099" i="7"/>
  <c r="B1959" i="7"/>
  <c r="D1959" i="7"/>
  <c r="B1759" i="7"/>
  <c r="D1759" i="7"/>
  <c r="B1479" i="7"/>
  <c r="D1479" i="7"/>
  <c r="B1379" i="7"/>
  <c r="D1379" i="7"/>
  <c r="B759" i="7"/>
  <c r="D759" i="7"/>
  <c r="B479" i="7"/>
  <c r="D479" i="7"/>
  <c r="B359" i="7"/>
  <c r="D359" i="7"/>
  <c r="B299" i="7"/>
  <c r="D299" i="7"/>
  <c r="B199" i="7"/>
  <c r="D199" i="7"/>
  <c r="B99" i="7"/>
  <c r="D99" i="7"/>
  <c r="B2178" i="7"/>
  <c r="D2178" i="7"/>
  <c r="B1598" i="7"/>
  <c r="D1598" i="7"/>
  <c r="B1198" i="7"/>
  <c r="D1198" i="7"/>
  <c r="B1138" i="7"/>
  <c r="D1138" i="7"/>
  <c r="B958" i="7"/>
  <c r="D958" i="7"/>
  <c r="B878" i="7"/>
  <c r="D878" i="7"/>
  <c r="D2500" i="7"/>
  <c r="D2400" i="7"/>
  <c r="D2306" i="7"/>
  <c r="D2146" i="7"/>
  <c r="D2120" i="7"/>
  <c r="D2045" i="7"/>
  <c r="D2020" i="7"/>
  <c r="D1925" i="7"/>
  <c r="D1799" i="7"/>
  <c r="D1540" i="7"/>
  <c r="D1305" i="7"/>
  <c r="D1280" i="7"/>
  <c r="D1220" i="7"/>
  <c r="D1186" i="7"/>
  <c r="D1019" i="7"/>
  <c r="D826" i="7"/>
  <c r="D499" i="7"/>
  <c r="D439" i="7"/>
  <c r="D105" i="7"/>
  <c r="D46" i="7"/>
  <c r="D19" i="7"/>
  <c r="B2492" i="7"/>
  <c r="D2492" i="7"/>
  <c r="B2352" i="7"/>
  <c r="D2352" i="7"/>
  <c r="B1332" i="7"/>
  <c r="D1332" i="7"/>
  <c r="B932" i="7"/>
  <c r="D932" i="7"/>
  <c r="B732" i="7"/>
  <c r="D732" i="7"/>
  <c r="D2299" i="7"/>
  <c r="D2246" i="7"/>
  <c r="D2165" i="7"/>
  <c r="D2140" i="7"/>
  <c r="D2086" i="7"/>
  <c r="D2039" i="7"/>
  <c r="D1966" i="7"/>
  <c r="D1919" i="7"/>
  <c r="D1866" i="7"/>
  <c r="D1445" i="7"/>
  <c r="D1299" i="7"/>
  <c r="D1180" i="7"/>
  <c r="D1146" i="7"/>
  <c r="D1086" i="7"/>
  <c r="D985" i="7"/>
  <c r="D819" i="7"/>
  <c r="D666" i="7"/>
  <c r="D565" i="7"/>
  <c r="D365" i="7"/>
  <c r="D226" i="7"/>
  <c r="D125" i="7"/>
  <c r="D39" i="7"/>
  <c r="D2439" i="7"/>
  <c r="D2345" i="7"/>
  <c r="D2060" i="7"/>
  <c r="D1985" i="7"/>
  <c r="D1940" i="7"/>
  <c r="D1785" i="7"/>
  <c r="D1586" i="7"/>
  <c r="D1466" i="7"/>
  <c r="D1419" i="7"/>
  <c r="D1366" i="7"/>
  <c r="D1320" i="7"/>
  <c r="D1265" i="7"/>
  <c r="D1205" i="7"/>
  <c r="D1006" i="7"/>
  <c r="D900" i="7"/>
  <c r="D780" i="7"/>
  <c r="D746" i="7"/>
  <c r="D720" i="7"/>
  <c r="D586" i="7"/>
  <c r="D486" i="7"/>
  <c r="D425" i="7"/>
  <c r="D300" i="7"/>
  <c r="D146" i="7"/>
  <c r="B2227" i="7"/>
  <c r="D2227" i="7"/>
  <c r="C21" i="8"/>
  <c r="C18" i="8"/>
  <c r="C17" i="8"/>
  <c r="C20" i="8"/>
  <c r="D2448" i="7"/>
  <c r="B2448" i="7"/>
  <c r="D2412" i="7"/>
  <c r="B2412" i="7"/>
  <c r="D2328" i="7"/>
  <c r="B2328" i="7"/>
  <c r="D2292" i="7"/>
  <c r="B2292" i="7"/>
  <c r="D2208" i="7"/>
  <c r="B2208" i="7"/>
  <c r="D2148" i="7"/>
  <c r="B2148" i="7"/>
  <c r="D2088" i="7"/>
  <c r="B2088" i="7"/>
  <c r="D1872" i="7"/>
  <c r="B1872" i="7"/>
  <c r="D1788" i="7"/>
  <c r="B1788" i="7"/>
  <c r="D1752" i="7"/>
  <c r="B1752" i="7"/>
  <c r="D1728" i="7"/>
  <c r="B1728" i="7"/>
  <c r="D1668" i="7"/>
  <c r="B1668" i="7"/>
  <c r="D1632" i="7"/>
  <c r="B1632" i="7"/>
  <c r="D1608" i="7"/>
  <c r="B1608" i="7"/>
  <c r="D1572" i="7"/>
  <c r="B1572" i="7"/>
  <c r="D1548" i="7"/>
  <c r="B1548" i="7"/>
  <c r="D1488" i="7"/>
  <c r="B1488" i="7"/>
  <c r="D1428" i="7"/>
  <c r="B1428" i="7"/>
  <c r="D1392" i="7"/>
  <c r="B1392" i="7"/>
  <c r="D1272" i="7"/>
  <c r="B1272" i="7"/>
  <c r="D1248" i="7"/>
  <c r="B1248" i="7"/>
  <c r="D1188" i="7"/>
  <c r="B1188" i="7"/>
  <c r="D1152" i="7"/>
  <c r="B1152" i="7"/>
  <c r="D1128" i="7"/>
  <c r="B1128" i="7"/>
  <c r="D1068" i="7"/>
  <c r="B1068" i="7"/>
  <c r="D1032" i="7"/>
  <c r="B1032" i="7"/>
  <c r="D948" i="7"/>
  <c r="B948" i="7"/>
  <c r="D912" i="7"/>
  <c r="B912" i="7"/>
  <c r="D888" i="7"/>
  <c r="B888" i="7"/>
  <c r="D852" i="7"/>
  <c r="B852" i="7"/>
  <c r="D828" i="7"/>
  <c r="B828" i="7"/>
  <c r="D792" i="7"/>
  <c r="B792" i="7"/>
  <c r="D768" i="7"/>
  <c r="B768" i="7"/>
  <c r="D708" i="7"/>
  <c r="B708" i="7"/>
  <c r="D648" i="7"/>
  <c r="B648" i="7"/>
  <c r="D588" i="7"/>
  <c r="B588" i="7"/>
  <c r="D552" i="7"/>
  <c r="B552" i="7"/>
  <c r="D492" i="7"/>
  <c r="B492" i="7"/>
  <c r="D468" i="7"/>
  <c r="B468" i="7"/>
  <c r="D432" i="7"/>
  <c r="B432" i="7"/>
  <c r="D372" i="7"/>
  <c r="B372" i="7"/>
  <c r="D348" i="7"/>
  <c r="B348" i="7"/>
  <c r="D312" i="7"/>
  <c r="B312" i="7"/>
  <c r="D288" i="7"/>
  <c r="B288" i="7"/>
  <c r="D228" i="7"/>
  <c r="B228" i="7"/>
  <c r="D192" i="7"/>
  <c r="B192" i="7"/>
  <c r="D108" i="7"/>
  <c r="B108" i="7"/>
  <c r="D72" i="7"/>
  <c r="B72" i="7"/>
  <c r="D48" i="7"/>
  <c r="B48" i="7"/>
  <c r="D2447" i="7"/>
  <c r="B2447" i="7"/>
  <c r="D2411" i="7"/>
  <c r="B2411" i="7"/>
  <c r="D2327" i="7"/>
  <c r="B2327" i="7"/>
  <c r="D2291" i="7"/>
  <c r="B2291" i="7"/>
  <c r="D2231" i="7"/>
  <c r="B2231" i="7"/>
  <c r="D2207" i="7"/>
  <c r="B2207" i="7"/>
  <c r="D2171" i="7"/>
  <c r="B2171" i="7"/>
  <c r="D2147" i="7"/>
  <c r="B2147" i="7"/>
  <c r="D2111" i="7"/>
  <c r="B2111" i="7"/>
  <c r="D2087" i="7"/>
  <c r="B2087" i="7"/>
  <c r="D2027" i="7"/>
  <c r="B2027" i="7"/>
  <c r="D1991" i="7"/>
  <c r="B1991" i="7"/>
  <c r="D1907" i="7"/>
  <c r="B1907" i="7"/>
  <c r="D1871" i="7"/>
  <c r="B1871" i="7"/>
  <c r="D1787" i="7"/>
  <c r="B1787" i="7"/>
  <c r="D1727" i="7"/>
  <c r="B1727" i="7"/>
  <c r="D1691" i="7"/>
  <c r="B1691" i="7"/>
  <c r="D1631" i="7"/>
  <c r="B1631" i="7"/>
  <c r="D1607" i="7"/>
  <c r="B1607" i="7"/>
  <c r="D1571" i="7"/>
  <c r="B1571" i="7"/>
  <c r="D1547" i="7"/>
  <c r="B1547" i="7"/>
  <c r="D1487" i="7"/>
  <c r="B1487" i="7"/>
  <c r="D1451" i="7"/>
  <c r="B1451" i="7"/>
  <c r="D1427" i="7"/>
  <c r="B1427" i="7"/>
  <c r="D1307" i="7"/>
  <c r="B1307" i="7"/>
  <c r="D1247" i="7"/>
  <c r="B1247" i="7"/>
  <c r="D1211" i="7"/>
  <c r="B1211" i="7"/>
  <c r="D1187" i="7"/>
  <c r="B1187" i="7"/>
  <c r="D1151" i="7"/>
  <c r="B1151" i="7"/>
  <c r="D1127" i="7"/>
  <c r="B1127" i="7"/>
  <c r="D1067" i="7"/>
  <c r="B1067" i="7"/>
  <c r="D1031" i="7"/>
  <c r="B1031" i="7"/>
  <c r="D971" i="7"/>
  <c r="B971" i="7"/>
  <c r="D947" i="7"/>
  <c r="B947" i="7"/>
  <c r="D911" i="7"/>
  <c r="B911" i="7"/>
  <c r="D887" i="7"/>
  <c r="B887" i="7"/>
  <c r="D851" i="7"/>
  <c r="B851" i="7"/>
  <c r="D827" i="7"/>
  <c r="B827" i="7"/>
  <c r="D791" i="7"/>
  <c r="B791" i="7"/>
  <c r="D767" i="7"/>
  <c r="B767" i="7"/>
  <c r="D731" i="7"/>
  <c r="B731" i="7"/>
  <c r="D707" i="7"/>
  <c r="B707" i="7"/>
  <c r="D647" i="7"/>
  <c r="B647" i="7"/>
  <c r="D587" i="7"/>
  <c r="B587" i="7"/>
  <c r="D491" i="7"/>
  <c r="B491" i="7"/>
  <c r="D467" i="7"/>
  <c r="B467" i="7"/>
  <c r="D431" i="7"/>
  <c r="B431" i="7"/>
  <c r="D407" i="7"/>
  <c r="B407" i="7"/>
  <c r="D371" i="7"/>
  <c r="B371" i="7"/>
  <c r="D347" i="7"/>
  <c r="B347" i="7"/>
  <c r="D287" i="7"/>
  <c r="B287" i="7"/>
  <c r="D227" i="7"/>
  <c r="B227" i="7"/>
  <c r="D191" i="7"/>
  <c r="B191" i="7"/>
  <c r="D107" i="7"/>
  <c r="B107" i="7"/>
  <c r="D47" i="7"/>
  <c r="B47" i="7"/>
  <c r="D2434" i="7"/>
  <c r="B2434" i="7"/>
  <c r="D2314" i="7"/>
  <c r="B2314" i="7"/>
  <c r="D2254" i="7"/>
  <c r="B2254" i="7"/>
  <c r="D2194" i="7"/>
  <c r="B2194" i="7"/>
  <c r="D1894" i="7"/>
  <c r="B1894" i="7"/>
  <c r="D1834" i="7"/>
  <c r="B1834" i="7"/>
  <c r="D1774" i="7"/>
  <c r="B1774" i="7"/>
  <c r="D1714" i="7"/>
  <c r="B1714" i="7"/>
  <c r="D1654" i="7"/>
  <c r="B1654" i="7"/>
  <c r="D1630" i="7"/>
  <c r="B1630" i="7"/>
  <c r="D1594" i="7"/>
  <c r="B1594" i="7"/>
  <c r="D1534" i="7"/>
  <c r="B1534" i="7"/>
  <c r="D1510" i="7"/>
  <c r="B1510" i="7"/>
  <c r="D1474" i="7"/>
  <c r="B1474" i="7"/>
  <c r="D1414" i="7"/>
  <c r="B1414" i="7"/>
  <c r="D1354" i="7"/>
  <c r="B1354" i="7"/>
  <c r="D1294" i="7"/>
  <c r="B1294" i="7"/>
  <c r="D1270" i="7"/>
  <c r="B1270" i="7"/>
  <c r="D1234" i="7"/>
  <c r="B1234" i="7"/>
  <c r="D1210" i="7"/>
  <c r="B1210" i="7"/>
  <c r="D1174" i="7"/>
  <c r="B1174" i="7"/>
  <c r="D1150" i="7"/>
  <c r="B1150" i="7"/>
  <c r="D1114" i="7"/>
  <c r="B1114" i="7"/>
  <c r="D1054" i="7"/>
  <c r="B1054" i="7"/>
  <c r="D994" i="7"/>
  <c r="B994" i="7"/>
  <c r="D934" i="7"/>
  <c r="B934" i="7"/>
  <c r="D874" i="7"/>
  <c r="B874" i="7"/>
  <c r="D814" i="7"/>
  <c r="B814" i="7"/>
  <c r="D790" i="7"/>
  <c r="B790" i="7"/>
  <c r="D754" i="7"/>
  <c r="B754" i="7"/>
  <c r="D730" i="7"/>
  <c r="B730" i="7"/>
  <c r="D694" i="7"/>
  <c r="B694" i="7"/>
  <c r="D634" i="7"/>
  <c r="B634" i="7"/>
  <c r="D574" i="7"/>
  <c r="B574" i="7"/>
  <c r="D514" i="7"/>
  <c r="B514" i="7"/>
  <c r="D454" i="7"/>
  <c r="B454" i="7"/>
  <c r="D430" i="7"/>
  <c r="B430" i="7"/>
  <c r="D394" i="7"/>
  <c r="B394" i="7"/>
  <c r="D334" i="7"/>
  <c r="B334" i="7"/>
  <c r="D310" i="7"/>
  <c r="B310" i="7"/>
  <c r="D274" i="7"/>
  <c r="B274" i="7"/>
  <c r="D214" i="7"/>
  <c r="B214" i="7"/>
  <c r="D154" i="7"/>
  <c r="B154" i="7"/>
  <c r="D94" i="7"/>
  <c r="B94" i="7"/>
  <c r="D70" i="7"/>
  <c r="B70" i="7"/>
  <c r="D34" i="7"/>
  <c r="B34" i="7"/>
  <c r="D2493" i="7"/>
  <c r="B2493" i="7"/>
  <c r="D2433" i="7"/>
  <c r="B2433" i="7"/>
  <c r="D2373" i="7"/>
  <c r="B2373" i="7"/>
  <c r="D2313" i="7"/>
  <c r="B2313" i="7"/>
  <c r="D2253" i="7"/>
  <c r="B2253" i="7"/>
  <c r="D2193" i="7"/>
  <c r="B2193" i="7"/>
  <c r="D2133" i="7"/>
  <c r="B2133" i="7"/>
  <c r="D2073" i="7"/>
  <c r="B2073" i="7"/>
  <c r="D2013" i="7"/>
  <c r="B2013" i="7"/>
  <c r="D1953" i="7"/>
  <c r="B1953" i="7"/>
  <c r="D1893" i="7"/>
  <c r="B1893" i="7"/>
  <c r="D1833" i="7"/>
  <c r="B1833" i="7"/>
  <c r="D1773" i="7"/>
  <c r="B1773" i="7"/>
  <c r="D1653" i="7"/>
  <c r="B1653" i="7"/>
  <c r="D1593" i="7"/>
  <c r="B1593" i="7"/>
  <c r="D1569" i="7"/>
  <c r="B1569" i="7"/>
  <c r="D1533" i="7"/>
  <c r="B1533" i="7"/>
  <c r="D1509" i="7"/>
  <c r="B1509" i="7"/>
  <c r="D1473" i="7"/>
  <c r="B1473" i="7"/>
  <c r="D1413" i="7"/>
  <c r="B1413" i="7"/>
  <c r="D1293" i="7"/>
  <c r="B1293" i="7"/>
  <c r="D1233" i="7"/>
  <c r="B1233" i="7"/>
  <c r="D1209" i="7"/>
  <c r="B1209" i="7"/>
  <c r="D1173" i="7"/>
  <c r="B1173" i="7"/>
  <c r="D1113" i="7"/>
  <c r="B1113" i="7"/>
  <c r="D1089" i="7"/>
  <c r="B1089" i="7"/>
  <c r="D1053" i="7"/>
  <c r="B1053" i="7"/>
  <c r="D933" i="7"/>
  <c r="B933" i="7"/>
  <c r="D873" i="7"/>
  <c r="B873" i="7"/>
  <c r="D849" i="7"/>
  <c r="B849" i="7"/>
  <c r="D813" i="7"/>
  <c r="B813" i="7"/>
  <c r="D789" i="7"/>
  <c r="B789" i="7"/>
  <c r="D729" i="7"/>
  <c r="B729" i="7"/>
  <c r="D693" i="7"/>
  <c r="B693" i="7"/>
  <c r="D573" i="7"/>
  <c r="B573" i="7"/>
  <c r="D453" i="7"/>
  <c r="B453" i="7"/>
  <c r="D393" i="7"/>
  <c r="B393" i="7"/>
  <c r="D369" i="7"/>
  <c r="B369" i="7"/>
  <c r="D333" i="7"/>
  <c r="B333" i="7"/>
  <c r="D309" i="7"/>
  <c r="B309" i="7"/>
  <c r="D273" i="7"/>
  <c r="B273" i="7"/>
  <c r="D213" i="7"/>
  <c r="B213" i="7"/>
  <c r="D93" i="7"/>
  <c r="B93" i="7"/>
  <c r="D33" i="7"/>
  <c r="B33" i="7"/>
  <c r="D2468" i="7"/>
  <c r="B2468" i="7"/>
  <c r="D2432" i="7"/>
  <c r="B2432" i="7"/>
  <c r="D2348" i="7"/>
  <c r="B2348" i="7"/>
  <c r="D2312" i="7"/>
  <c r="B2312" i="7"/>
  <c r="D2252" i="7"/>
  <c r="B2252" i="7"/>
  <c r="D2228" i="7"/>
  <c r="B2228" i="7"/>
  <c r="D2192" i="7"/>
  <c r="B2192" i="7"/>
  <c r="D2168" i="7"/>
  <c r="B2168" i="7"/>
  <c r="D2132" i="7"/>
  <c r="B2132" i="7"/>
  <c r="D2108" i="7"/>
  <c r="B2108" i="7"/>
  <c r="D2048" i="7"/>
  <c r="B2048" i="7"/>
  <c r="D2012" i="7"/>
  <c r="B2012" i="7"/>
  <c r="D1928" i="7"/>
  <c r="B1928" i="7"/>
  <c r="D1892" i="7"/>
  <c r="B1892" i="7"/>
  <c r="D1808" i="7"/>
  <c r="B1808" i="7"/>
  <c r="D1748" i="7"/>
  <c r="B1748" i="7"/>
  <c r="D1712" i="7"/>
  <c r="B1712" i="7"/>
  <c r="D1652" i="7"/>
  <c r="B1652" i="7"/>
  <c r="D1628" i="7"/>
  <c r="B1628" i="7"/>
  <c r="D1592" i="7"/>
  <c r="B1592" i="7"/>
  <c r="D1568" i="7"/>
  <c r="B1568" i="7"/>
  <c r="D1532" i="7"/>
  <c r="B1532" i="7"/>
  <c r="D1508" i="7"/>
  <c r="B1508" i="7"/>
  <c r="D1448" i="7"/>
  <c r="B1448" i="7"/>
  <c r="D1328" i="7"/>
  <c r="B1328" i="7"/>
  <c r="D1292" i="7"/>
  <c r="B1292" i="7"/>
  <c r="D1268" i="7"/>
  <c r="B1268" i="7"/>
  <c r="D1232" i="7"/>
  <c r="B1232" i="7"/>
  <c r="D1172" i="7"/>
  <c r="B1172" i="7"/>
  <c r="D1148" i="7"/>
  <c r="B1148" i="7"/>
  <c r="D1112" i="7"/>
  <c r="B1112" i="7"/>
  <c r="D1088" i="7"/>
  <c r="B1088" i="7"/>
  <c r="D992" i="7"/>
  <c r="B992" i="7"/>
  <c r="D968" i="7"/>
  <c r="B968" i="7"/>
  <c r="D908" i="7"/>
  <c r="B908" i="7"/>
  <c r="D872" i="7"/>
  <c r="B872" i="7"/>
  <c r="D812" i="7"/>
  <c r="B812" i="7"/>
  <c r="D788" i="7"/>
  <c r="B788" i="7"/>
  <c r="D752" i="7"/>
  <c r="B752" i="7"/>
  <c r="D692" i="7"/>
  <c r="B692" i="7"/>
  <c r="D668" i="7"/>
  <c r="B668" i="7"/>
  <c r="D608" i="7"/>
  <c r="B608" i="7"/>
  <c r="D512" i="7"/>
  <c r="B512" i="7"/>
  <c r="D452" i="7"/>
  <c r="B452" i="7"/>
  <c r="D428" i="7"/>
  <c r="B428" i="7"/>
  <c r="D392" i="7"/>
  <c r="B392" i="7"/>
  <c r="D368" i="7"/>
  <c r="B368" i="7"/>
  <c r="D332" i="7"/>
  <c r="B332" i="7"/>
  <c r="D308" i="7"/>
  <c r="B308" i="7"/>
  <c r="D272" i="7"/>
  <c r="B272" i="7"/>
  <c r="D212" i="7"/>
  <c r="B212" i="7"/>
  <c r="D152" i="7"/>
  <c r="B152" i="7"/>
  <c r="D128" i="7"/>
  <c r="B128" i="7"/>
  <c r="D92" i="7"/>
  <c r="B92" i="7"/>
  <c r="D32" i="7"/>
  <c r="B32" i="7"/>
  <c r="D2467" i="7"/>
  <c r="B2467" i="7"/>
  <c r="D2251" i="7"/>
  <c r="B2251" i="7"/>
  <c r="D2167" i="7"/>
  <c r="B2167" i="7"/>
  <c r="D2131" i="7"/>
  <c r="B2131" i="7"/>
  <c r="D2107" i="7"/>
  <c r="B2107" i="7"/>
  <c r="D2047" i="7"/>
  <c r="B2047" i="7"/>
  <c r="D2011" i="7"/>
  <c r="B2011" i="7"/>
  <c r="D1927" i="7"/>
  <c r="B1927" i="7"/>
  <c r="D1891" i="7"/>
  <c r="B1891" i="7"/>
  <c r="D1831" i="7"/>
  <c r="B1831" i="7"/>
  <c r="D1807" i="7"/>
  <c r="B1807" i="7"/>
  <c r="D1771" i="7"/>
  <c r="B1771" i="7"/>
  <c r="D1747" i="7"/>
  <c r="B1747" i="7"/>
  <c r="D1687" i="7"/>
  <c r="B1687" i="7"/>
  <c r="D1651" i="7"/>
  <c r="B1651" i="7"/>
  <c r="D1627" i="7"/>
  <c r="B1627" i="7"/>
  <c r="D1567" i="7"/>
  <c r="B1567" i="7"/>
  <c r="D1531" i="7"/>
  <c r="B1531" i="7"/>
  <c r="D1471" i="7"/>
  <c r="B1471" i="7"/>
  <c r="D1447" i="7"/>
  <c r="B1447" i="7"/>
  <c r="D1387" i="7"/>
  <c r="B1387" i="7"/>
  <c r="D1351" i="7"/>
  <c r="B1351" i="7"/>
  <c r="D1291" i="7"/>
  <c r="B1291" i="7"/>
  <c r="D1267" i="7"/>
  <c r="B1267" i="7"/>
  <c r="D1231" i="7"/>
  <c r="B1231" i="7"/>
  <c r="D1207" i="7"/>
  <c r="B1207" i="7"/>
  <c r="D1171" i="7"/>
  <c r="B1171" i="7"/>
  <c r="D1147" i="7"/>
  <c r="B1147" i="7"/>
  <c r="D1087" i="7"/>
  <c r="B1087" i="7"/>
  <c r="D991" i="7"/>
  <c r="B991" i="7"/>
  <c r="D931" i="7"/>
  <c r="B931" i="7"/>
  <c r="D907" i="7"/>
  <c r="B907" i="7"/>
  <c r="D871" i="7"/>
  <c r="B871" i="7"/>
  <c r="D811" i="7"/>
  <c r="B811" i="7"/>
  <c r="D751" i="7"/>
  <c r="B751" i="7"/>
  <c r="D727" i="7"/>
  <c r="B727" i="7"/>
  <c r="D691" i="7"/>
  <c r="B691" i="7"/>
  <c r="D667" i="7"/>
  <c r="B667" i="7"/>
  <c r="D631" i="7"/>
  <c r="B631" i="7"/>
  <c r="D607" i="7"/>
  <c r="B607" i="7"/>
  <c r="D547" i="7"/>
  <c r="B547" i="7"/>
  <c r="D451" i="7"/>
  <c r="B451" i="7"/>
  <c r="D391" i="7"/>
  <c r="B391" i="7"/>
  <c r="D367" i="7"/>
  <c r="B367" i="7"/>
  <c r="D331" i="7"/>
  <c r="B331" i="7"/>
  <c r="D307" i="7"/>
  <c r="B307" i="7"/>
  <c r="D247" i="7"/>
  <c r="B247" i="7"/>
  <c r="D151" i="7"/>
  <c r="B151" i="7"/>
  <c r="D127" i="7"/>
  <c r="B127" i="7"/>
  <c r="D91" i="7"/>
  <c r="B91" i="7"/>
  <c r="D67" i="7"/>
  <c r="B67" i="7"/>
  <c r="D31" i="7"/>
  <c r="B31" i="7"/>
  <c r="D2454" i="7"/>
  <c r="B2454" i="7"/>
  <c r="D2334" i="7"/>
  <c r="B2334" i="7"/>
  <c r="D2274" i="7"/>
  <c r="B2274" i="7"/>
  <c r="D2214" i="7"/>
  <c r="B2214" i="7"/>
  <c r="D2154" i="7"/>
  <c r="B2154" i="7"/>
  <c r="D2034" i="7"/>
  <c r="B2034" i="7"/>
  <c r="D1914" i="7"/>
  <c r="B1914" i="7"/>
  <c r="D1854" i="7"/>
  <c r="B1854" i="7"/>
  <c r="D1794" i="7"/>
  <c r="B1794" i="7"/>
  <c r="D1674" i="7"/>
  <c r="B1674" i="7"/>
  <c r="D1614" i="7"/>
  <c r="B1614" i="7"/>
  <c r="D1590" i="7"/>
  <c r="B1590" i="7"/>
  <c r="D1554" i="7"/>
  <c r="B1554" i="7"/>
  <c r="D1530" i="7"/>
  <c r="B1530" i="7"/>
  <c r="D1494" i="7"/>
  <c r="B1494" i="7"/>
  <c r="D1434" i="7"/>
  <c r="B1434" i="7"/>
  <c r="D1374" i="7"/>
  <c r="B1374" i="7"/>
  <c r="D1314" i="7"/>
  <c r="B1314" i="7"/>
  <c r="D1254" i="7"/>
  <c r="B1254" i="7"/>
  <c r="D1230" i="7"/>
  <c r="B1230" i="7"/>
  <c r="D1194" i="7"/>
  <c r="B1194" i="7"/>
  <c r="D1134" i="7"/>
  <c r="B1134" i="7"/>
  <c r="D1110" i="7"/>
  <c r="B1110" i="7"/>
  <c r="D1074" i="7"/>
  <c r="B1074" i="7"/>
  <c r="D1014" i="7"/>
  <c r="B1014" i="7"/>
  <c r="D954" i="7"/>
  <c r="B954" i="7"/>
  <c r="D894" i="7"/>
  <c r="B894" i="7"/>
  <c r="D870" i="7"/>
  <c r="B870" i="7"/>
  <c r="D834" i="7"/>
  <c r="B834" i="7"/>
  <c r="D810" i="7"/>
  <c r="B810" i="7"/>
  <c r="D774" i="7"/>
  <c r="B774" i="7"/>
  <c r="D750" i="7"/>
  <c r="B750" i="7"/>
  <c r="D714" i="7"/>
  <c r="B714" i="7"/>
  <c r="D654" i="7"/>
  <c r="B654" i="7"/>
  <c r="D594" i="7"/>
  <c r="B594" i="7"/>
  <c r="D534" i="7"/>
  <c r="B534" i="7"/>
  <c r="D474" i="7"/>
  <c r="B474" i="7"/>
  <c r="D414" i="7"/>
  <c r="B414" i="7"/>
  <c r="D390" i="7"/>
  <c r="B390" i="7"/>
  <c r="D354" i="7"/>
  <c r="B354" i="7"/>
  <c r="D330" i="7"/>
  <c r="B330" i="7"/>
  <c r="D294" i="7"/>
  <c r="B294" i="7"/>
  <c r="D234" i="7"/>
  <c r="B234" i="7"/>
  <c r="D174" i="7"/>
  <c r="B174" i="7"/>
  <c r="D114" i="7"/>
  <c r="B114" i="7"/>
  <c r="D54" i="7"/>
  <c r="B54" i="7"/>
  <c r="D30" i="7"/>
  <c r="B30" i="7"/>
  <c r="D2453" i="7"/>
  <c r="B2453" i="7"/>
  <c r="D2393" i="7"/>
  <c r="B2393" i="7"/>
  <c r="D2333" i="7"/>
  <c r="B2333" i="7"/>
  <c r="D2273" i="7"/>
  <c r="B2273" i="7"/>
  <c r="D2213" i="7"/>
  <c r="B2213" i="7"/>
  <c r="D2153" i="7"/>
  <c r="B2153" i="7"/>
  <c r="D2093" i="7"/>
  <c r="B2093" i="7"/>
  <c r="D2033" i="7"/>
  <c r="B2033" i="7"/>
  <c r="D1973" i="7"/>
  <c r="B1973" i="7"/>
  <c r="D1913" i="7"/>
  <c r="B1913" i="7"/>
  <c r="D1853" i="7"/>
  <c r="B1853" i="7"/>
  <c r="D1793" i="7"/>
  <c r="B1793" i="7"/>
  <c r="D1733" i="7"/>
  <c r="B1733" i="7"/>
  <c r="D1673" i="7"/>
  <c r="B1673" i="7"/>
  <c r="D1649" i="7"/>
  <c r="B1649" i="7"/>
  <c r="D1613" i="7"/>
  <c r="B1613" i="7"/>
  <c r="D1589" i="7"/>
  <c r="B1589" i="7"/>
  <c r="D1553" i="7"/>
  <c r="B1553" i="7"/>
  <c r="D1529" i="7"/>
  <c r="B1529" i="7"/>
  <c r="D1313" i="7"/>
  <c r="B1313" i="7"/>
  <c r="D1253" i="7"/>
  <c r="B1253" i="7"/>
  <c r="D1193" i="7"/>
  <c r="B1193" i="7"/>
  <c r="D1169" i="7"/>
  <c r="B1169" i="7"/>
  <c r="D1109" i="7"/>
  <c r="B1109" i="7"/>
  <c r="D1013" i="7"/>
  <c r="B1013" i="7"/>
  <c r="D953" i="7"/>
  <c r="B953" i="7"/>
  <c r="D893" i="7"/>
  <c r="B893" i="7"/>
  <c r="D833" i="7"/>
  <c r="B833" i="7"/>
  <c r="D809" i="7"/>
  <c r="B809" i="7"/>
  <c r="D773" i="7"/>
  <c r="B773" i="7"/>
  <c r="D689" i="7"/>
  <c r="B689" i="7"/>
  <c r="D653" i="7"/>
  <c r="B653" i="7"/>
  <c r="D533" i="7"/>
  <c r="B533" i="7"/>
  <c r="D473" i="7"/>
  <c r="B473" i="7"/>
  <c r="D449" i="7"/>
  <c r="B449" i="7"/>
  <c r="D413" i="7"/>
  <c r="B413" i="7"/>
  <c r="D389" i="7"/>
  <c r="B389" i="7"/>
  <c r="D329" i="7"/>
  <c r="B329" i="7"/>
  <c r="D233" i="7"/>
  <c r="B233" i="7"/>
  <c r="D173" i="7"/>
  <c r="B173" i="7"/>
  <c r="D53" i="7"/>
  <c r="B53" i="7"/>
  <c r="D2488" i="7"/>
  <c r="B2488" i="7"/>
  <c r="D2272" i="7"/>
  <c r="B2272" i="7"/>
  <c r="D2188" i="7"/>
  <c r="B2188" i="7"/>
  <c r="D2152" i="7"/>
  <c r="B2152" i="7"/>
  <c r="D2128" i="7"/>
  <c r="B2128" i="7"/>
  <c r="D2068" i="7"/>
  <c r="B2068" i="7"/>
  <c r="D2032" i="7"/>
  <c r="B2032" i="7"/>
  <c r="D1948" i="7"/>
  <c r="B1948" i="7"/>
  <c r="D1912" i="7"/>
  <c r="B1912" i="7"/>
  <c r="D1852" i="7"/>
  <c r="B1852" i="7"/>
  <c r="D1828" i="7"/>
  <c r="B1828" i="7"/>
  <c r="D1792" i="7"/>
  <c r="B1792" i="7"/>
  <c r="D1768" i="7"/>
  <c r="B1768" i="7"/>
  <c r="D1732" i="7"/>
  <c r="B1732" i="7"/>
  <c r="D1708" i="7"/>
  <c r="B1708" i="7"/>
  <c r="D1672" i="7"/>
  <c r="B1672" i="7"/>
  <c r="D1588" i="7"/>
  <c r="B1588" i="7"/>
  <c r="D1552" i="7"/>
  <c r="B1552" i="7"/>
  <c r="D1492" i="7"/>
  <c r="B1492" i="7"/>
  <c r="D1468" i="7"/>
  <c r="B1468" i="7"/>
  <c r="D1408" i="7"/>
  <c r="B1408" i="7"/>
  <c r="D1372" i="7"/>
  <c r="B1372" i="7"/>
  <c r="D1312" i="7"/>
  <c r="B1312" i="7"/>
  <c r="D1252" i="7"/>
  <c r="B1252" i="7"/>
  <c r="D1228" i="7"/>
  <c r="B1228" i="7"/>
  <c r="D1192" i="7"/>
  <c r="B1192" i="7"/>
  <c r="D1168" i="7"/>
  <c r="B1168" i="7"/>
  <c r="D1132" i="7"/>
  <c r="B1132" i="7"/>
  <c r="D1108" i="7"/>
  <c r="B1108" i="7"/>
  <c r="D1048" i="7"/>
  <c r="B1048" i="7"/>
  <c r="D1012" i="7"/>
  <c r="B1012" i="7"/>
  <c r="D928" i="7"/>
  <c r="B928" i="7"/>
  <c r="D832" i="7"/>
  <c r="B832" i="7"/>
  <c r="D808" i="7"/>
  <c r="B808" i="7"/>
  <c r="D772" i="7"/>
  <c r="B772" i="7"/>
  <c r="D748" i="7"/>
  <c r="B748" i="7"/>
  <c r="D688" i="7"/>
  <c r="B688" i="7"/>
  <c r="D652" i="7"/>
  <c r="B652" i="7"/>
  <c r="D628" i="7"/>
  <c r="B628" i="7"/>
  <c r="D568" i="7"/>
  <c r="B568" i="7"/>
  <c r="D508" i="7"/>
  <c r="B508" i="7"/>
  <c r="D472" i="7"/>
  <c r="B472" i="7"/>
  <c r="D448" i="7"/>
  <c r="B448" i="7"/>
  <c r="D388" i="7"/>
  <c r="B388" i="7"/>
  <c r="D352" i="7"/>
  <c r="B352" i="7"/>
  <c r="D328" i="7"/>
  <c r="B328" i="7"/>
  <c r="D268" i="7"/>
  <c r="B268" i="7"/>
  <c r="D172" i="7"/>
  <c r="B172" i="7"/>
  <c r="D112" i="7"/>
  <c r="B112" i="7"/>
  <c r="D88" i="7"/>
  <c r="B88" i="7"/>
  <c r="D52" i="7"/>
  <c r="B52" i="7"/>
  <c r="D28" i="7"/>
  <c r="B28" i="7"/>
  <c r="D2487" i="7"/>
  <c r="B2487" i="7"/>
  <c r="D2427" i="7"/>
  <c r="B2427" i="7"/>
  <c r="D2391" i="7"/>
  <c r="B2391" i="7"/>
  <c r="D2307" i="7"/>
  <c r="B2307" i="7"/>
  <c r="D2271" i="7"/>
  <c r="B2271" i="7"/>
  <c r="D2187" i="7"/>
  <c r="B2187" i="7"/>
  <c r="D2127" i="7"/>
  <c r="B2127" i="7"/>
  <c r="D2067" i="7"/>
  <c r="B2067" i="7"/>
  <c r="D1851" i="7"/>
  <c r="B1851" i="7"/>
  <c r="D1767" i="7"/>
  <c r="B1767" i="7"/>
  <c r="D1731" i="7"/>
  <c r="B1731" i="7"/>
  <c r="D1707" i="7"/>
  <c r="B1707" i="7"/>
  <c r="D1611" i="7"/>
  <c r="B1611" i="7"/>
  <c r="D1587" i="7"/>
  <c r="B1587" i="7"/>
  <c r="D1551" i="7"/>
  <c r="B1551" i="7"/>
  <c r="D1527" i="7"/>
  <c r="B1527" i="7"/>
  <c r="D1491" i="7"/>
  <c r="B1491" i="7"/>
  <c r="D1467" i="7"/>
  <c r="B1467" i="7"/>
  <c r="D1407" i="7"/>
  <c r="B1407" i="7"/>
  <c r="D1371" i="7"/>
  <c r="B1371" i="7"/>
  <c r="D1251" i="7"/>
  <c r="B1251" i="7"/>
  <c r="D1167" i="7"/>
  <c r="B1167" i="7"/>
  <c r="D1131" i="7"/>
  <c r="B1131" i="7"/>
  <c r="D1107" i="7"/>
  <c r="B1107" i="7"/>
  <c r="D1071" i="7"/>
  <c r="B1071" i="7"/>
  <c r="D1047" i="7"/>
  <c r="B1047" i="7"/>
  <c r="D1011" i="7"/>
  <c r="B1011" i="7"/>
  <c r="D927" i="7"/>
  <c r="B927" i="7"/>
  <c r="D891" i="7"/>
  <c r="B891" i="7"/>
  <c r="D831" i="7"/>
  <c r="B831" i="7"/>
  <c r="D807" i="7"/>
  <c r="B807" i="7"/>
  <c r="D771" i="7"/>
  <c r="B771" i="7"/>
  <c r="D747" i="7"/>
  <c r="B747" i="7"/>
  <c r="D687" i="7"/>
  <c r="B687" i="7"/>
  <c r="D627" i="7"/>
  <c r="B627" i="7"/>
  <c r="D567" i="7"/>
  <c r="B567" i="7"/>
  <c r="D531" i="7"/>
  <c r="B531" i="7"/>
  <c r="D471" i="7"/>
  <c r="B471" i="7"/>
  <c r="D447" i="7"/>
  <c r="B447" i="7"/>
  <c r="D411" i="7"/>
  <c r="B411" i="7"/>
  <c r="D387" i="7"/>
  <c r="B387" i="7"/>
  <c r="D351" i="7"/>
  <c r="B351" i="7"/>
  <c r="D327" i="7"/>
  <c r="B327" i="7"/>
  <c r="D291" i="7"/>
  <c r="B291" i="7"/>
  <c r="D267" i="7"/>
  <c r="B267" i="7"/>
  <c r="D207" i="7"/>
  <c r="B207" i="7"/>
  <c r="D171" i="7"/>
  <c r="B171" i="7"/>
  <c r="D111" i="7"/>
  <c r="B111" i="7"/>
  <c r="D87" i="7"/>
  <c r="B87" i="7"/>
  <c r="D51" i="7"/>
  <c r="B51" i="7"/>
  <c r="D2294" i="7"/>
  <c r="B2294" i="7"/>
  <c r="D2234" i="7"/>
  <c r="B2234" i="7"/>
  <c r="D2174" i="7"/>
  <c r="B2174" i="7"/>
  <c r="D2054" i="7"/>
  <c r="B2054" i="7"/>
  <c r="D1934" i="7"/>
  <c r="B1934" i="7"/>
  <c r="D1874" i="7"/>
  <c r="B1874" i="7"/>
  <c r="D1814" i="7"/>
  <c r="B1814" i="7"/>
  <c r="D1754" i="7"/>
  <c r="B1754" i="7"/>
  <c r="D1694" i="7"/>
  <c r="B1694" i="7"/>
  <c r="D1670" i="7"/>
  <c r="B1670" i="7"/>
  <c r="D1634" i="7"/>
  <c r="B1634" i="7"/>
  <c r="D1610" i="7"/>
  <c r="B1610" i="7"/>
  <c r="D1574" i="7"/>
  <c r="B1574" i="7"/>
  <c r="D1550" i="7"/>
  <c r="B1550" i="7"/>
  <c r="D1514" i="7"/>
  <c r="B1514" i="7"/>
  <c r="D1454" i="7"/>
  <c r="B1454" i="7"/>
  <c r="D1394" i="7"/>
  <c r="B1394" i="7"/>
  <c r="D1334" i="7"/>
  <c r="B1334" i="7"/>
  <c r="D1274" i="7"/>
  <c r="B1274" i="7"/>
  <c r="D1214" i="7"/>
  <c r="B1214" i="7"/>
  <c r="D1190" i="7"/>
  <c r="B1190" i="7"/>
  <c r="D1154" i="7"/>
  <c r="B1154" i="7"/>
  <c r="D1130" i="7"/>
  <c r="B1130" i="7"/>
  <c r="D1094" i="7"/>
  <c r="B1094" i="7"/>
  <c r="D1034" i="7"/>
  <c r="B1034" i="7"/>
  <c r="D974" i="7"/>
  <c r="B974" i="7"/>
  <c r="D914" i="7"/>
  <c r="B914" i="7"/>
  <c r="D854" i="7"/>
  <c r="B854" i="7"/>
  <c r="D830" i="7"/>
  <c r="B830" i="7"/>
  <c r="D794" i="7"/>
  <c r="B794" i="7"/>
  <c r="D734" i="7"/>
  <c r="B734" i="7"/>
  <c r="D710" i="7"/>
  <c r="B710" i="7"/>
  <c r="D674" i="7"/>
  <c r="B674" i="7"/>
  <c r="D614" i="7"/>
  <c r="B614" i="7"/>
  <c r="D554" i="7"/>
  <c r="B554" i="7"/>
  <c r="D494" i="7"/>
  <c r="B494" i="7"/>
  <c r="D470" i="7"/>
  <c r="B470" i="7"/>
  <c r="D434" i="7"/>
  <c r="B434" i="7"/>
  <c r="D410" i="7"/>
  <c r="B410" i="7"/>
  <c r="D374" i="7"/>
  <c r="B374" i="7"/>
  <c r="D350" i="7"/>
  <c r="B350" i="7"/>
  <c r="D314" i="7"/>
  <c r="B314" i="7"/>
  <c r="D254" i="7"/>
  <c r="B254" i="7"/>
  <c r="D194" i="7"/>
  <c r="B194" i="7"/>
  <c r="D134" i="7"/>
  <c r="B134" i="7"/>
  <c r="D74" i="7"/>
  <c r="B74" i="7"/>
  <c r="D2473" i="7"/>
  <c r="B2473" i="7"/>
  <c r="D2413" i="7"/>
  <c r="B2413" i="7"/>
  <c r="D2353" i="7"/>
  <c r="B2353" i="7"/>
  <c r="D2293" i="7"/>
  <c r="B2293" i="7"/>
  <c r="D2233" i="7"/>
  <c r="B2233" i="7"/>
  <c r="D2173" i="7"/>
  <c r="B2173" i="7"/>
  <c r="D2113" i="7"/>
  <c r="B2113" i="7"/>
  <c r="D2053" i="7"/>
  <c r="B2053" i="7"/>
  <c r="D1993" i="7"/>
  <c r="B1993" i="7"/>
  <c r="D1933" i="7"/>
  <c r="B1933" i="7"/>
  <c r="D1873" i="7"/>
  <c r="B1873" i="7"/>
  <c r="D1813" i="7"/>
  <c r="B1813" i="7"/>
  <c r="D1753" i="7"/>
  <c r="B1753" i="7"/>
  <c r="D1693" i="7"/>
  <c r="B1693" i="7"/>
  <c r="D1609" i="7"/>
  <c r="B1609" i="7"/>
  <c r="D1573" i="7"/>
  <c r="B1573" i="7"/>
  <c r="D1513" i="7"/>
  <c r="B1513" i="7"/>
  <c r="D1489" i="7"/>
  <c r="B1489" i="7"/>
  <c r="D1393" i="7"/>
  <c r="B1393" i="7"/>
  <c r="D1333" i="7"/>
  <c r="B1333" i="7"/>
  <c r="D1273" i="7"/>
  <c r="B1273" i="7"/>
  <c r="D1249" i="7"/>
  <c r="B1249" i="7"/>
  <c r="D1213" i="7"/>
  <c r="B1213" i="7"/>
  <c r="D1189" i="7"/>
  <c r="B1189" i="7"/>
  <c r="D1129" i="7"/>
  <c r="B1129" i="7"/>
  <c r="D1033" i="7"/>
  <c r="B1033" i="7"/>
  <c r="D913" i="7"/>
  <c r="B913" i="7"/>
  <c r="D853" i="7"/>
  <c r="B853" i="7"/>
  <c r="D793" i="7"/>
  <c r="B793" i="7"/>
  <c r="D769" i="7"/>
  <c r="B769" i="7"/>
  <c r="D709" i="7"/>
  <c r="B709" i="7"/>
  <c r="D673" i="7"/>
  <c r="B673" i="7"/>
  <c r="D553" i="7"/>
  <c r="B553" i="7"/>
  <c r="D493" i="7"/>
  <c r="B493" i="7"/>
  <c r="D409" i="7"/>
  <c r="B409" i="7"/>
  <c r="D373" i="7"/>
  <c r="B373" i="7"/>
  <c r="D289" i="7"/>
  <c r="B289" i="7"/>
  <c r="D193" i="7"/>
  <c r="B193" i="7"/>
  <c r="D133" i="7"/>
  <c r="B133" i="7"/>
  <c r="D73" i="7"/>
  <c r="B73" i="7"/>
  <c r="D49" i="7"/>
  <c r="B49" i="7"/>
  <c r="C26" i="8"/>
  <c r="C24" i="8"/>
  <c r="S13" i="7"/>
  <c r="F7" i="10" l="1"/>
  <c r="G7" i="10"/>
  <c r="F8" i="4"/>
  <c r="G8" i="4"/>
  <c r="F5" i="4"/>
  <c r="C15" i="4" s="1"/>
  <c r="C18" i="7" s="1"/>
  <c r="F3" i="4"/>
  <c r="E8" i="3"/>
  <c r="F8" i="3"/>
  <c r="E6" i="3"/>
  <c r="E4" i="3"/>
  <c r="F8" i="2"/>
  <c r="E8" i="2"/>
  <c r="E4" i="2"/>
  <c r="B13" i="2" s="1"/>
  <c r="E6" i="2"/>
  <c r="C22" i="2" s="1"/>
  <c r="Y19" i="11"/>
  <c r="Y20" i="11"/>
  <c r="Y21" i="11"/>
  <c r="Y15" i="7" s="1"/>
  <c r="Y22" i="11"/>
  <c r="Y23" i="11"/>
  <c r="Y24" i="11"/>
  <c r="Y25" i="11"/>
  <c r="Y26" i="11"/>
  <c r="Y27" i="11"/>
  <c r="Y17" i="7" s="1"/>
  <c r="Y28" i="11"/>
  <c r="Y29" i="11"/>
  <c r="Y30" i="11"/>
  <c r="Y31" i="11"/>
  <c r="Y32" i="11"/>
  <c r="Y18" i="7" s="1"/>
  <c r="Y33" i="11"/>
  <c r="Y34" i="11"/>
  <c r="Y35" i="11"/>
  <c r="Y36" i="11"/>
  <c r="Y37" i="11"/>
  <c r="Y38" i="11"/>
  <c r="Y39" i="11"/>
  <c r="Y40" i="11"/>
  <c r="Y41" i="11"/>
  <c r="Y42" i="11"/>
  <c r="Y43" i="11"/>
  <c r="Y44" i="11"/>
  <c r="Y19" i="7" s="1"/>
  <c r="Y45" i="11"/>
  <c r="Y20" i="7" s="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21" i="7" s="1"/>
  <c r="Y66" i="11"/>
  <c r="Y67" i="11"/>
  <c r="Y68" i="11"/>
  <c r="Y69" i="11"/>
  <c r="Y70" i="11"/>
  <c r="Y71" i="11"/>
  <c r="Y72" i="11"/>
  <c r="Y73" i="11"/>
  <c r="Y74" i="11"/>
  <c r="Y75" i="11"/>
  <c r="Y76" i="11"/>
  <c r="Y77" i="11"/>
  <c r="Y22" i="7" s="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23" i="7" s="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24" i="7" s="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25" i="7" s="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26" i="7" s="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27" i="7" s="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8" i="7" s="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9" i="7" s="1"/>
  <c r="Y223" i="11"/>
  <c r="Y224" i="11"/>
  <c r="Y225" i="11"/>
  <c r="Y226" i="11"/>
  <c r="Y227" i="11"/>
  <c r="Y30" i="7" s="1"/>
  <c r="Y228" i="11"/>
  <c r="Y229" i="11"/>
  <c r="Y230" i="11"/>
  <c r="Y31" i="7" s="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32" i="7" s="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33" i="7" s="1"/>
  <c r="Y272" i="11"/>
  <c r="Y273" i="11"/>
  <c r="Y274" i="11"/>
  <c r="Y275" i="11"/>
  <c r="Y276" i="11"/>
  <c r="Y277" i="11"/>
  <c r="Y278" i="11"/>
  <c r="Y279" i="11"/>
  <c r="Y280" i="11"/>
  <c r="Y281" i="11"/>
  <c r="Y282" i="11"/>
  <c r="Y34" i="7" s="1"/>
  <c r="Y283" i="11"/>
  <c r="Y284" i="11"/>
  <c r="Y285" i="11"/>
  <c r="Y286" i="11"/>
  <c r="Y287" i="11"/>
  <c r="Y35" i="7" s="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6" i="7" s="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7" i="7" s="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8" i="7" s="1"/>
  <c r="Y368" i="11"/>
  <c r="Y369" i="11"/>
  <c r="Y370" i="11"/>
  <c r="Y371" i="11"/>
  <c r="Y372" i="11"/>
  <c r="Y373" i="11"/>
  <c r="Y39" i="7" s="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40" i="7" s="1"/>
  <c r="Y399" i="11"/>
  <c r="Y400" i="11"/>
  <c r="Y401" i="11"/>
  <c r="Y402" i="11"/>
  <c r="Y403" i="11"/>
  <c r="Y404" i="11"/>
  <c r="Y405" i="11"/>
  <c r="Y406" i="11"/>
  <c r="Y41" i="7" s="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" i="7" s="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3" i="7" s="1"/>
  <c r="Y453" i="11"/>
  <c r="Y454" i="11"/>
  <c r="Y455" i="11"/>
  <c r="Y456" i="11"/>
  <c r="Y457" i="11"/>
  <c r="Y458" i="11"/>
  <c r="Y459" i="11"/>
  <c r="Y460" i="11"/>
  <c r="Y461" i="11"/>
  <c r="Y462" i="11"/>
  <c r="Y463" i="11"/>
  <c r="Y44" i="7" s="1"/>
  <c r="Y464" i="11"/>
  <c r="Y465" i="11"/>
  <c r="Y466" i="11"/>
  <c r="Y467" i="11"/>
  <c r="Y468" i="11"/>
  <c r="Y469" i="11"/>
  <c r="Y45" i="7" s="1"/>
  <c r="Y470" i="11"/>
  <c r="Y471" i="11"/>
  <c r="Y472" i="11"/>
  <c r="Y473" i="11"/>
  <c r="Y474" i="11"/>
  <c r="Y46" i="7" s="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47" i="7" s="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48" i="7" s="1"/>
  <c r="Y587" i="11"/>
  <c r="Y588" i="11"/>
  <c r="Y49" i="7" s="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50" i="7" s="1"/>
  <c r="Y614" i="11"/>
  <c r="Y615" i="11"/>
  <c r="Y616" i="11"/>
  <c r="Y617" i="11"/>
  <c r="Y618" i="11"/>
  <c r="Y619" i="11"/>
  <c r="Y620" i="11"/>
  <c r="Y621" i="11"/>
  <c r="Y51" i="7" s="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52" i="7" s="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53" i="7" s="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54" i="7" s="1"/>
  <c r="Y709" i="11"/>
  <c r="Y710" i="11"/>
  <c r="Y711" i="11"/>
  <c r="Y712" i="11"/>
  <c r="Y713" i="11"/>
  <c r="Y714" i="11"/>
  <c r="Y715" i="11"/>
  <c r="Y716" i="11"/>
  <c r="Y717" i="11"/>
  <c r="Y55" i="7" s="1"/>
  <c r="Y718" i="11"/>
  <c r="Y56" i="7" s="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57" i="7" s="1"/>
  <c r="Y751" i="11"/>
  <c r="Y752" i="11"/>
  <c r="Y753" i="11"/>
  <c r="Y754" i="11"/>
  <c r="Y58" i="7" s="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59" i="7" s="1"/>
  <c r="Y815" i="11"/>
  <c r="Y816" i="11"/>
  <c r="Y817" i="11"/>
  <c r="Y818" i="11"/>
  <c r="Y819" i="11"/>
  <c r="Y820" i="11"/>
  <c r="Y821" i="11"/>
  <c r="Y60" i="7" s="1"/>
  <c r="Y822" i="11"/>
  <c r="Y823" i="11"/>
  <c r="Y824" i="11"/>
  <c r="Y61" i="7" s="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62" i="7" s="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6" i="11"/>
  <c r="Y17" i="11"/>
  <c r="Y18" i="11"/>
  <c r="Y15" i="11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C22" i="4"/>
  <c r="C25" i="7" s="1"/>
  <c r="C23" i="4"/>
  <c r="C26" i="7" s="1"/>
  <c r="C24" i="4"/>
  <c r="C27" i="7" s="1"/>
  <c r="C25" i="4"/>
  <c r="C28" i="7" s="1"/>
  <c r="C26" i="4"/>
  <c r="C29" i="7" s="1"/>
  <c r="C27" i="4"/>
  <c r="C30" i="7" s="1"/>
  <c r="C28" i="4"/>
  <c r="C31" i="7" s="1"/>
  <c r="C29" i="4"/>
  <c r="C32" i="7" s="1"/>
  <c r="C30" i="4"/>
  <c r="C33" i="7" s="1"/>
  <c r="C31" i="4"/>
  <c r="C34" i="7" s="1"/>
  <c r="C32" i="4"/>
  <c r="C35" i="7" s="1"/>
  <c r="C33" i="4"/>
  <c r="C36" i="7" s="1"/>
  <c r="C34" i="4"/>
  <c r="C37" i="7" s="1"/>
  <c r="C35" i="4"/>
  <c r="C38" i="7" s="1"/>
  <c r="C36" i="4"/>
  <c r="C39" i="7" s="1"/>
  <c r="C37" i="4"/>
  <c r="C40" i="7" s="1"/>
  <c r="C38" i="4"/>
  <c r="C41" i="7" s="1"/>
  <c r="C39" i="4"/>
  <c r="C42" i="7" s="1"/>
  <c r="C40" i="4"/>
  <c r="C43" i="7" s="1"/>
  <c r="C41" i="4"/>
  <c r="C44" i="7" s="1"/>
  <c r="C42" i="4"/>
  <c r="C45" i="7" s="1"/>
  <c r="C43" i="4"/>
  <c r="C46" i="7" s="1"/>
  <c r="C44" i="4"/>
  <c r="C47" i="7" s="1"/>
  <c r="C45" i="4"/>
  <c r="C48" i="7" s="1"/>
  <c r="C46" i="4"/>
  <c r="C49" i="7" s="1"/>
  <c r="C47" i="4"/>
  <c r="C50" i="7" s="1"/>
  <c r="C48" i="4"/>
  <c r="C51" i="7" s="1"/>
  <c r="C49" i="4"/>
  <c r="C52" i="7" s="1"/>
  <c r="C50" i="4"/>
  <c r="C53" i="7" s="1"/>
  <c r="C51" i="4"/>
  <c r="C54" i="7" s="1"/>
  <c r="C52" i="4"/>
  <c r="C55" i="7" s="1"/>
  <c r="C53" i="4"/>
  <c r="C56" i="7" s="1"/>
  <c r="C54" i="4"/>
  <c r="C57" i="7" s="1"/>
  <c r="C55" i="4"/>
  <c r="C58" i="7" s="1"/>
  <c r="C56" i="4"/>
  <c r="C59" i="7" s="1"/>
  <c r="C57" i="4"/>
  <c r="C60" i="7" s="1"/>
  <c r="C58" i="4"/>
  <c r="C61" i="7" s="1"/>
  <c r="C59" i="4"/>
  <c r="C62" i="7" s="1"/>
  <c r="C60" i="4"/>
  <c r="C63" i="7" s="1"/>
  <c r="C61" i="4"/>
  <c r="C64" i="7" s="1"/>
  <c r="C62" i="4"/>
  <c r="C65" i="7" s="1"/>
  <c r="C63" i="4"/>
  <c r="C66" i="7" s="1"/>
  <c r="C64" i="4"/>
  <c r="C67" i="7" s="1"/>
  <c r="C65" i="4"/>
  <c r="C68" i="7" s="1"/>
  <c r="C66" i="4"/>
  <c r="C69" i="7" s="1"/>
  <c r="C67" i="4"/>
  <c r="C70" i="7" s="1"/>
  <c r="C68" i="4"/>
  <c r="C71" i="7" s="1"/>
  <c r="C69" i="4"/>
  <c r="C72" i="7" s="1"/>
  <c r="C70" i="4"/>
  <c r="C73" i="7" s="1"/>
  <c r="C71" i="4"/>
  <c r="C74" i="7" s="1"/>
  <c r="C72" i="4"/>
  <c r="C75" i="7" s="1"/>
  <c r="C73" i="4"/>
  <c r="C76" i="7" s="1"/>
  <c r="C74" i="4"/>
  <c r="C77" i="7" s="1"/>
  <c r="C75" i="4"/>
  <c r="C78" i="7" s="1"/>
  <c r="C76" i="4"/>
  <c r="C79" i="7" s="1"/>
  <c r="C77" i="4"/>
  <c r="C80" i="7" s="1"/>
  <c r="C78" i="4"/>
  <c r="C81" i="7" s="1"/>
  <c r="C79" i="4"/>
  <c r="C82" i="7" s="1"/>
  <c r="C80" i="4"/>
  <c r="C83" i="7" s="1"/>
  <c r="C81" i="4"/>
  <c r="C84" i="7" s="1"/>
  <c r="C82" i="4"/>
  <c r="C85" i="7" s="1"/>
  <c r="C83" i="4"/>
  <c r="C86" i="7" s="1"/>
  <c r="C84" i="4"/>
  <c r="C87" i="7" s="1"/>
  <c r="C85" i="4"/>
  <c r="C88" i="7" s="1"/>
  <c r="C86" i="4"/>
  <c r="C89" i="7" s="1"/>
  <c r="C87" i="4"/>
  <c r="C90" i="7" s="1"/>
  <c r="C88" i="4"/>
  <c r="C91" i="7" s="1"/>
  <c r="C89" i="4"/>
  <c r="C92" i="7" s="1"/>
  <c r="C90" i="4"/>
  <c r="C93" i="7" s="1"/>
  <c r="C91" i="4"/>
  <c r="C94" i="7" s="1"/>
  <c r="C92" i="4"/>
  <c r="C95" i="7" s="1"/>
  <c r="C93" i="4"/>
  <c r="C96" i="7" s="1"/>
  <c r="C94" i="4"/>
  <c r="C97" i="7" s="1"/>
  <c r="C95" i="4"/>
  <c r="C98" i="7" s="1"/>
  <c r="C96" i="4"/>
  <c r="C99" i="7" s="1"/>
  <c r="C97" i="4"/>
  <c r="C100" i="7" s="1"/>
  <c r="C98" i="4"/>
  <c r="C101" i="7" s="1"/>
  <c r="C99" i="4"/>
  <c r="C102" i="7" s="1"/>
  <c r="C100" i="4"/>
  <c r="C103" i="7" s="1"/>
  <c r="C101" i="4"/>
  <c r="C104" i="7" s="1"/>
  <c r="C102" i="4"/>
  <c r="C105" i="7" s="1"/>
  <c r="C103" i="4"/>
  <c r="C106" i="7" s="1"/>
  <c r="C104" i="4"/>
  <c r="C107" i="7" s="1"/>
  <c r="C105" i="4"/>
  <c r="C108" i="7" s="1"/>
  <c r="C106" i="4"/>
  <c r="C109" i="7" s="1"/>
  <c r="C107" i="4"/>
  <c r="C110" i="7" s="1"/>
  <c r="C108" i="4"/>
  <c r="C111" i="7" s="1"/>
  <c r="C109" i="4"/>
  <c r="C112" i="7" s="1"/>
  <c r="C110" i="4"/>
  <c r="C113" i="7" s="1"/>
  <c r="C111" i="4"/>
  <c r="C114" i="7" s="1"/>
  <c r="C112" i="4"/>
  <c r="C115" i="7" s="1"/>
  <c r="C113" i="4"/>
  <c r="C116" i="7" s="1"/>
  <c r="C114" i="4"/>
  <c r="C117" i="7" s="1"/>
  <c r="C115" i="4"/>
  <c r="C118" i="7" s="1"/>
  <c r="C116" i="4"/>
  <c r="C119" i="7" s="1"/>
  <c r="C117" i="4"/>
  <c r="C120" i="7" s="1"/>
  <c r="C118" i="4"/>
  <c r="C121" i="7" s="1"/>
  <c r="C119" i="4"/>
  <c r="C122" i="7" s="1"/>
  <c r="C120" i="4"/>
  <c r="C123" i="7" s="1"/>
  <c r="C121" i="4"/>
  <c r="C124" i="7" s="1"/>
  <c r="C122" i="4"/>
  <c r="C125" i="7" s="1"/>
  <c r="C123" i="4"/>
  <c r="C126" i="7" s="1"/>
  <c r="C124" i="4"/>
  <c r="C127" i="7" s="1"/>
  <c r="C125" i="4"/>
  <c r="C128" i="7" s="1"/>
  <c r="C126" i="4"/>
  <c r="C129" i="7" s="1"/>
  <c r="C127" i="4"/>
  <c r="C130" i="7" s="1"/>
  <c r="C128" i="4"/>
  <c r="C131" i="7" s="1"/>
  <c r="C129" i="4"/>
  <c r="C132" i="7" s="1"/>
  <c r="C130" i="4"/>
  <c r="C133" i="7" s="1"/>
  <c r="C131" i="4"/>
  <c r="C134" i="7" s="1"/>
  <c r="C132" i="4"/>
  <c r="C135" i="7" s="1"/>
  <c r="C133" i="4"/>
  <c r="C136" i="7" s="1"/>
  <c r="C134" i="4"/>
  <c r="C137" i="7" s="1"/>
  <c r="C135" i="4"/>
  <c r="C138" i="7" s="1"/>
  <c r="C136" i="4"/>
  <c r="C139" i="7" s="1"/>
  <c r="C137" i="4"/>
  <c r="C140" i="7" s="1"/>
  <c r="C138" i="4"/>
  <c r="C141" i="7" s="1"/>
  <c r="C139" i="4"/>
  <c r="C142" i="7" s="1"/>
  <c r="C140" i="4"/>
  <c r="C143" i="7" s="1"/>
  <c r="C141" i="4"/>
  <c r="C144" i="7" s="1"/>
  <c r="C142" i="4"/>
  <c r="C145" i="7" s="1"/>
  <c r="C143" i="4"/>
  <c r="C146" i="7" s="1"/>
  <c r="C144" i="4"/>
  <c r="C147" i="7" s="1"/>
  <c r="C145" i="4"/>
  <c r="C148" i="7" s="1"/>
  <c r="C146" i="4"/>
  <c r="C149" i="7" s="1"/>
  <c r="C147" i="4"/>
  <c r="C150" i="7" s="1"/>
  <c r="C148" i="4"/>
  <c r="C151" i="7" s="1"/>
  <c r="C149" i="4"/>
  <c r="C152" i="7" s="1"/>
  <c r="C150" i="4"/>
  <c r="C153" i="7" s="1"/>
  <c r="C151" i="4"/>
  <c r="C154" i="7" s="1"/>
  <c r="C152" i="4"/>
  <c r="C155" i="7" s="1"/>
  <c r="C153" i="4"/>
  <c r="C156" i="7" s="1"/>
  <c r="C154" i="4"/>
  <c r="C157" i="7" s="1"/>
  <c r="C155" i="4"/>
  <c r="C158" i="7" s="1"/>
  <c r="C156" i="4"/>
  <c r="C159" i="7" s="1"/>
  <c r="C157" i="4"/>
  <c r="C160" i="7" s="1"/>
  <c r="C158" i="4"/>
  <c r="C161" i="7" s="1"/>
  <c r="C159" i="4"/>
  <c r="C162" i="7" s="1"/>
  <c r="C160" i="4"/>
  <c r="C163" i="7" s="1"/>
  <c r="C161" i="4"/>
  <c r="C164" i="7" s="1"/>
  <c r="C162" i="4"/>
  <c r="C165" i="7" s="1"/>
  <c r="C163" i="4"/>
  <c r="C166" i="7" s="1"/>
  <c r="C164" i="4"/>
  <c r="C167" i="7" s="1"/>
  <c r="C165" i="4"/>
  <c r="C168" i="7" s="1"/>
  <c r="C166" i="4"/>
  <c r="C169" i="7" s="1"/>
  <c r="C167" i="4"/>
  <c r="C170" i="7" s="1"/>
  <c r="C168" i="4"/>
  <c r="C171" i="7" s="1"/>
  <c r="C169" i="4"/>
  <c r="C172" i="7" s="1"/>
  <c r="C170" i="4"/>
  <c r="C173" i="7" s="1"/>
  <c r="C171" i="4"/>
  <c r="C174" i="7" s="1"/>
  <c r="C172" i="4"/>
  <c r="C175" i="7" s="1"/>
  <c r="C173" i="4"/>
  <c r="C176" i="7" s="1"/>
  <c r="C174" i="4"/>
  <c r="C177" i="7" s="1"/>
  <c r="C175" i="4"/>
  <c r="C178" i="7" s="1"/>
  <c r="C176" i="4"/>
  <c r="C179" i="7" s="1"/>
  <c r="C177" i="4"/>
  <c r="C180" i="7" s="1"/>
  <c r="C178" i="4"/>
  <c r="C181" i="7" s="1"/>
  <c r="C179" i="4"/>
  <c r="C182" i="7" s="1"/>
  <c r="C180" i="4"/>
  <c r="C183" i="7" s="1"/>
  <c r="C181" i="4"/>
  <c r="C184" i="7" s="1"/>
  <c r="C182" i="4"/>
  <c r="C185" i="7" s="1"/>
  <c r="C183" i="4"/>
  <c r="C186" i="7" s="1"/>
  <c r="C184" i="4"/>
  <c r="C187" i="7" s="1"/>
  <c r="C185" i="4"/>
  <c r="C188" i="7" s="1"/>
  <c r="C186" i="4"/>
  <c r="C189" i="7" s="1"/>
  <c r="C187" i="4"/>
  <c r="C190" i="7" s="1"/>
  <c r="C188" i="4"/>
  <c r="C191" i="7" s="1"/>
  <c r="C189" i="4"/>
  <c r="C192" i="7" s="1"/>
  <c r="C190" i="4"/>
  <c r="C193" i="7" s="1"/>
  <c r="C191" i="4"/>
  <c r="C194" i="7" s="1"/>
  <c r="C192" i="4"/>
  <c r="C195" i="7" s="1"/>
  <c r="C193" i="4"/>
  <c r="C196" i="7" s="1"/>
  <c r="C194" i="4"/>
  <c r="C197" i="7" s="1"/>
  <c r="C195" i="4"/>
  <c r="C198" i="7" s="1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15" i="3"/>
  <c r="C16" i="3"/>
  <c r="C17" i="3"/>
  <c r="C18" i="3"/>
  <c r="C19" i="3"/>
  <c r="C20" i="3"/>
  <c r="C21" i="3"/>
  <c r="C22" i="3"/>
  <c r="C23" i="3"/>
  <c r="C24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12" i="3"/>
  <c r="B13" i="3"/>
  <c r="C13" i="3"/>
  <c r="C14" i="3"/>
  <c r="C25" i="3"/>
  <c r="B14" i="3"/>
  <c r="B15" i="3"/>
  <c r="B16" i="3"/>
  <c r="B17" i="3"/>
  <c r="B18" i="3"/>
  <c r="B19" i="3"/>
  <c r="B20" i="3"/>
  <c r="B21" i="3"/>
  <c r="B22" i="3"/>
  <c r="B23" i="3"/>
  <c r="B24" i="3"/>
  <c r="C12" i="3"/>
  <c r="C11" i="3"/>
  <c r="B11" i="3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L7" i="8"/>
  <c r="B21" i="4" l="1"/>
  <c r="C21" i="4"/>
  <c r="C24" i="7" s="1"/>
  <c r="C20" i="4"/>
  <c r="C23" i="7" s="1"/>
  <c r="C19" i="4"/>
  <c r="C22" i="7" s="1"/>
  <c r="B39" i="2"/>
  <c r="B40" i="2"/>
  <c r="B11" i="4"/>
  <c r="C11" i="4"/>
  <c r="C18" i="4"/>
  <c r="C21" i="7" s="1"/>
  <c r="C13" i="4"/>
  <c r="C16" i="7" s="1"/>
  <c r="C14" i="4"/>
  <c r="C17" i="7" s="1"/>
  <c r="C12" i="4"/>
  <c r="C15" i="7" s="1"/>
  <c r="C33" i="2"/>
  <c r="C21" i="2"/>
  <c r="X19" i="8"/>
  <c r="B28" i="2"/>
  <c r="B27" i="2"/>
  <c r="B20" i="2"/>
  <c r="B32" i="2"/>
  <c r="B16" i="2"/>
  <c r="B18" i="4"/>
  <c r="B16" i="4"/>
  <c r="B17" i="4"/>
  <c r="B13" i="4"/>
  <c r="B15" i="4"/>
  <c r="B12" i="4"/>
  <c r="B38" i="2"/>
  <c r="B26" i="2"/>
  <c r="B37" i="2"/>
  <c r="B25" i="2"/>
  <c r="B36" i="2"/>
  <c r="B24" i="2"/>
  <c r="B35" i="2"/>
  <c r="B23" i="2"/>
  <c r="B34" i="2"/>
  <c r="B22" i="2"/>
  <c r="B33" i="2"/>
  <c r="B21" i="2"/>
  <c r="B43" i="2"/>
  <c r="B31" i="2"/>
  <c r="B19" i="2"/>
  <c r="B42" i="2"/>
  <c r="B30" i="2"/>
  <c r="B18" i="2"/>
  <c r="B41" i="2"/>
  <c r="B29" i="2"/>
  <c r="B17" i="2"/>
  <c r="B19" i="4"/>
  <c r="B14" i="4"/>
  <c r="B20" i="4"/>
  <c r="C11" i="2"/>
  <c r="C43" i="2"/>
  <c r="C31" i="2"/>
  <c r="C19" i="2"/>
  <c r="C32" i="2"/>
  <c r="C42" i="2"/>
  <c r="C30" i="2"/>
  <c r="C18" i="2"/>
  <c r="C12" i="2"/>
  <c r="C41" i="2"/>
  <c r="C29" i="2"/>
  <c r="C17" i="2"/>
  <c r="C40" i="2"/>
  <c r="C28" i="2"/>
  <c r="C16" i="2"/>
  <c r="C39" i="2"/>
  <c r="C27" i="2"/>
  <c r="C15" i="2"/>
  <c r="C38" i="2"/>
  <c r="C26" i="2"/>
  <c r="C14" i="2"/>
  <c r="C37" i="2"/>
  <c r="C25" i="2"/>
  <c r="C13" i="2"/>
  <c r="C36" i="2"/>
  <c r="C24" i="2"/>
  <c r="C20" i="2"/>
  <c r="C35" i="2"/>
  <c r="C23" i="2"/>
  <c r="C34" i="2"/>
  <c r="C16" i="4"/>
  <c r="C19" i="7" s="1"/>
  <c r="C17" i="4"/>
  <c r="C20" i="7" s="1"/>
  <c r="G14" i="9"/>
  <c r="G11" i="9"/>
  <c r="G18" i="9"/>
  <c r="G20" i="9"/>
  <c r="Y16" i="7"/>
  <c r="G13" i="9"/>
  <c r="G15" i="9"/>
  <c r="G16" i="9"/>
  <c r="G17" i="9"/>
  <c r="G12" i="9"/>
  <c r="G19" i="9"/>
  <c r="M60" i="8"/>
  <c r="L60" i="8"/>
  <c r="J60" i="8"/>
  <c r="K60" i="8"/>
  <c r="M32" i="8"/>
  <c r="L32" i="8"/>
  <c r="J32" i="8"/>
  <c r="L62" i="8"/>
  <c r="M62" i="8"/>
  <c r="M57" i="8"/>
  <c r="L57" i="8"/>
  <c r="M28" i="8"/>
  <c r="L28" i="8"/>
  <c r="L52" i="8"/>
  <c r="M52" i="8"/>
  <c r="J52" i="8"/>
  <c r="K52" i="8"/>
  <c r="M18" i="8"/>
  <c r="L18" i="8"/>
  <c r="J18" i="8"/>
  <c r="K17" i="8"/>
  <c r="L25" i="8"/>
  <c r="M25" i="8"/>
  <c r="K24" i="8"/>
  <c r="J25" i="8"/>
  <c r="L65" i="8"/>
  <c r="M65" i="8"/>
  <c r="J65" i="8"/>
  <c r="K65" i="8"/>
  <c r="L20" i="8"/>
  <c r="M20" i="8"/>
  <c r="J20" i="8"/>
  <c r="K19" i="8"/>
  <c r="L24" i="8"/>
  <c r="M24" i="8"/>
  <c r="K23" i="8"/>
  <c r="J24" i="8"/>
  <c r="M40" i="8"/>
  <c r="L40" i="8"/>
  <c r="J40" i="8"/>
  <c r="K40" i="8"/>
  <c r="M29" i="8"/>
  <c r="L29" i="8"/>
  <c r="J29" i="8"/>
  <c r="K29" i="8"/>
  <c r="M53" i="8"/>
  <c r="L53" i="8"/>
  <c r="K53" i="8"/>
  <c r="J53" i="8"/>
  <c r="L36" i="8"/>
  <c r="M36" i="8"/>
  <c r="J36" i="8"/>
  <c r="K36" i="8"/>
  <c r="M34" i="8"/>
  <c r="L34" i="8"/>
  <c r="J34" i="8"/>
  <c r="K34" i="8"/>
  <c r="L67" i="8"/>
  <c r="M67" i="8"/>
  <c r="K67" i="8"/>
  <c r="J67" i="8"/>
  <c r="M61" i="8"/>
  <c r="L61" i="8"/>
  <c r="J61" i="8"/>
  <c r="K61" i="8"/>
  <c r="L50" i="8"/>
  <c r="M50" i="8"/>
  <c r="K50" i="8"/>
  <c r="J50" i="8"/>
  <c r="L37" i="8"/>
  <c r="M37" i="8"/>
  <c r="J37" i="8"/>
  <c r="K37" i="8"/>
  <c r="M33" i="8"/>
  <c r="L33" i="8"/>
  <c r="J33" i="8"/>
  <c r="Y14" i="7"/>
  <c r="M58" i="8"/>
  <c r="L58" i="8"/>
  <c r="K58" i="8"/>
  <c r="J58" i="8"/>
  <c r="L51" i="8"/>
  <c r="M51" i="8"/>
  <c r="M48" i="8"/>
  <c r="L48" i="8"/>
  <c r="K48" i="8"/>
  <c r="J48" i="8"/>
  <c r="L35" i="8"/>
  <c r="M35" i="8"/>
  <c r="J35" i="8"/>
  <c r="K35" i="8"/>
  <c r="M44" i="8"/>
  <c r="L44" i="8"/>
  <c r="J44" i="8"/>
  <c r="K44" i="8"/>
  <c r="M30" i="8"/>
  <c r="L30" i="8"/>
  <c r="J30" i="8"/>
  <c r="K30" i="8"/>
  <c r="L23" i="8"/>
  <c r="M23" i="8"/>
  <c r="J23" i="8"/>
  <c r="K22" i="8"/>
  <c r="M19" i="8"/>
  <c r="N19" i="8" s="1"/>
  <c r="L19" i="8"/>
  <c r="M26" i="8"/>
  <c r="N26" i="8" s="1"/>
  <c r="L26" i="8"/>
  <c r="K25" i="8"/>
  <c r="J26" i="8"/>
  <c r="L38" i="8"/>
  <c r="M38" i="8"/>
  <c r="J38" i="8"/>
  <c r="K38" i="8"/>
  <c r="M31" i="8"/>
  <c r="L31" i="8"/>
  <c r="J31" i="8"/>
  <c r="K31" i="8"/>
  <c r="M46" i="8"/>
  <c r="L46" i="8"/>
  <c r="J46" i="8"/>
  <c r="K46" i="8"/>
  <c r="M21" i="8"/>
  <c r="L21" i="8"/>
  <c r="J21" i="8"/>
  <c r="K20" i="8"/>
  <c r="L22" i="8"/>
  <c r="M22" i="8"/>
  <c r="J22" i="8"/>
  <c r="K21" i="8"/>
  <c r="M59" i="8"/>
  <c r="L59" i="8"/>
  <c r="J17" i="8"/>
  <c r="L17" i="8"/>
  <c r="M17" i="8"/>
  <c r="M54" i="8"/>
  <c r="L54" i="8"/>
  <c r="K54" i="8"/>
  <c r="J54" i="8"/>
  <c r="L47" i="8"/>
  <c r="M47" i="8"/>
  <c r="K47" i="8"/>
  <c r="J47" i="8"/>
  <c r="M43" i="8"/>
  <c r="L43" i="8"/>
  <c r="K43" i="8"/>
  <c r="J43" i="8"/>
  <c r="L63" i="8"/>
  <c r="M63" i="8"/>
  <c r="J63" i="8"/>
  <c r="K63" i="8"/>
  <c r="M56" i="8"/>
  <c r="L56" i="8"/>
  <c r="K56" i="8"/>
  <c r="J56" i="8"/>
  <c r="M39" i="8"/>
  <c r="L39" i="8"/>
  <c r="J39" i="8"/>
  <c r="L49" i="8"/>
  <c r="M49" i="8"/>
  <c r="J49" i="8"/>
  <c r="K49" i="8"/>
  <c r="M45" i="8"/>
  <c r="L45" i="8"/>
  <c r="J45" i="8"/>
  <c r="K45" i="8"/>
  <c r="X18" i="8"/>
  <c r="K18" i="8"/>
  <c r="J19" i="8"/>
  <c r="X17" i="8"/>
  <c r="J28" i="8"/>
  <c r="K28" i="8"/>
  <c r="K39" i="8"/>
  <c r="K33" i="8"/>
  <c r="K51" i="8"/>
  <c r="J51" i="8"/>
  <c r="K32" i="8"/>
  <c r="J62" i="8"/>
  <c r="K62" i="8"/>
  <c r="J57" i="8"/>
  <c r="K57" i="8"/>
  <c r="J59" i="8"/>
  <c r="K59" i="8"/>
  <c r="G5" i="4"/>
  <c r="D6" i="7"/>
  <c r="F6" i="3"/>
  <c r="F6" i="2"/>
  <c r="B12" i="2"/>
  <c r="B15" i="2"/>
  <c r="B11" i="2"/>
  <c r="B14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11" i="2"/>
  <c r="E9" i="10" l="1"/>
  <c r="E10" i="10"/>
  <c r="C14" i="7"/>
  <c r="E8" i="10"/>
  <c r="N46" i="8"/>
  <c r="N25" i="8"/>
  <c r="N37" i="8"/>
  <c r="N50" i="8"/>
  <c r="N30" i="8"/>
  <c r="N48" i="8"/>
  <c r="N58" i="8"/>
  <c r="N31" i="8"/>
  <c r="N35" i="8"/>
  <c r="N45" i="8"/>
  <c r="N60" i="8"/>
  <c r="L42" i="8"/>
  <c r="N43" i="8"/>
  <c r="K42" i="8"/>
  <c r="M42" i="8"/>
  <c r="J42" i="8"/>
  <c r="N67" i="8"/>
  <c r="N53" i="8"/>
  <c r="N24" i="8"/>
  <c r="N44" i="8"/>
  <c r="N56" i="8"/>
  <c r="N47" i="8"/>
  <c r="N34" i="8"/>
  <c r="N29" i="8"/>
  <c r="N22" i="8"/>
  <c r="N63" i="8"/>
  <c r="N49" i="8"/>
  <c r="N54" i="8"/>
  <c r="N20" i="8"/>
  <c r="N38" i="8"/>
  <c r="N61" i="8"/>
  <c r="N36" i="8"/>
  <c r="N40" i="8"/>
  <c r="N65" i="8"/>
  <c r="N52" i="8"/>
  <c r="N28" i="8"/>
  <c r="N32" i="8"/>
  <c r="K2" i="11"/>
  <c r="N21" i="8"/>
  <c r="N51" i="8"/>
  <c r="N57" i="8"/>
  <c r="N33" i="8"/>
  <c r="N62" i="8"/>
  <c r="N39" i="8"/>
  <c r="N23" i="8"/>
  <c r="N59" i="8"/>
  <c r="N17" i="8"/>
  <c r="N18" i="8"/>
  <c r="E7" i="10" l="1"/>
  <c r="N42" i="8"/>
  <c r="C7" i="8"/>
  <c r="G3" i="4"/>
  <c r="F4" i="3"/>
  <c r="F4" i="2"/>
  <c r="U14" i="7"/>
  <c r="AB13" i="7"/>
  <c r="AA13" i="7"/>
  <c r="Z13" i="7"/>
  <c r="Y13" i="7"/>
  <c r="O13" i="7"/>
  <c r="N13" i="7"/>
  <c r="M13" i="7"/>
  <c r="C1748" i="11" l="1"/>
  <c r="B1748" i="11"/>
  <c r="C1747" i="11"/>
  <c r="B1747" i="11"/>
  <c r="C1746" i="11"/>
  <c r="B1746" i="11"/>
  <c r="C1745" i="11"/>
  <c r="B1745" i="11"/>
  <c r="C1744" i="11"/>
  <c r="B1744" i="11"/>
  <c r="C1743" i="11"/>
  <c r="B1743" i="11"/>
  <c r="C1742" i="11"/>
  <c r="B1742" i="11"/>
  <c r="C1741" i="11"/>
  <c r="B1741" i="11"/>
  <c r="C1740" i="11"/>
  <c r="B1740" i="11"/>
  <c r="C1739" i="11"/>
  <c r="B1739" i="11"/>
  <c r="C1738" i="11"/>
  <c r="B1738" i="11"/>
  <c r="C1737" i="11"/>
  <c r="B1737" i="11"/>
  <c r="C1736" i="11"/>
  <c r="B1736" i="11"/>
  <c r="C1735" i="11"/>
  <c r="B1735" i="11"/>
  <c r="C1734" i="11"/>
  <c r="B1734" i="11"/>
  <c r="C1733" i="11"/>
  <c r="B1733" i="11"/>
  <c r="C1732" i="11"/>
  <c r="B1732" i="11"/>
  <c r="C1731" i="11"/>
  <c r="B1731" i="11"/>
  <c r="C1730" i="11"/>
  <c r="B1730" i="11"/>
  <c r="C1729" i="11"/>
  <c r="B1729" i="11"/>
  <c r="C1728" i="11"/>
  <c r="B1728" i="11"/>
  <c r="C1727" i="11"/>
  <c r="B1727" i="11"/>
  <c r="C1726" i="11"/>
  <c r="B1726" i="11"/>
  <c r="C1725" i="11"/>
  <c r="B1725" i="11"/>
  <c r="C1724" i="11"/>
  <c r="B1724" i="11"/>
  <c r="C1723" i="11"/>
  <c r="B1723" i="11"/>
  <c r="C1722" i="11"/>
  <c r="B1722" i="11"/>
  <c r="C1721" i="11"/>
  <c r="B1721" i="11"/>
  <c r="C1720" i="11"/>
  <c r="B1720" i="11"/>
  <c r="C1719" i="11"/>
  <c r="B1719" i="11"/>
  <c r="C1718" i="11"/>
  <c r="B1718" i="11"/>
  <c r="C1717" i="11"/>
  <c r="B1717" i="11"/>
  <c r="C1716" i="11"/>
  <c r="B1716" i="11"/>
  <c r="C1715" i="11"/>
  <c r="B1715" i="11"/>
  <c r="C1714" i="11"/>
  <c r="B1714" i="11"/>
  <c r="C1713" i="11"/>
  <c r="B1713" i="11"/>
  <c r="C1712" i="11"/>
  <c r="B1712" i="11"/>
  <c r="C1711" i="11"/>
  <c r="B1711" i="11"/>
  <c r="C1710" i="11"/>
  <c r="B1710" i="11"/>
  <c r="C1709" i="11"/>
  <c r="B1709" i="11"/>
  <c r="C1708" i="11"/>
  <c r="B1708" i="11"/>
  <c r="C1707" i="11"/>
  <c r="B1707" i="11"/>
  <c r="C1706" i="11"/>
  <c r="B1706" i="11"/>
  <c r="C1705" i="11"/>
  <c r="B1705" i="11"/>
  <c r="C1704" i="11"/>
  <c r="B1704" i="11"/>
  <c r="C1703" i="11"/>
  <c r="B1703" i="11"/>
  <c r="C1702" i="11"/>
  <c r="B1702" i="11"/>
  <c r="C1701" i="11"/>
  <c r="B1701" i="11"/>
  <c r="C1700" i="11"/>
  <c r="B1700" i="11"/>
  <c r="C1699" i="11"/>
  <c r="B1699" i="11"/>
  <c r="C1698" i="11"/>
  <c r="B1698" i="11"/>
  <c r="C1697" i="11"/>
  <c r="B1697" i="11"/>
  <c r="C1696" i="11"/>
  <c r="B1696" i="11"/>
  <c r="C1695" i="11"/>
  <c r="B1695" i="11"/>
  <c r="C1694" i="11"/>
  <c r="B1694" i="11"/>
  <c r="C1693" i="11"/>
  <c r="B1693" i="11"/>
  <c r="C1692" i="11"/>
  <c r="B1692" i="11"/>
  <c r="C1691" i="11"/>
  <c r="B1691" i="11"/>
  <c r="C1690" i="11"/>
  <c r="B1690" i="11"/>
  <c r="C1689" i="11"/>
  <c r="B1689" i="11"/>
  <c r="C1688" i="11"/>
  <c r="B1688" i="11"/>
  <c r="C1687" i="11"/>
  <c r="B1687" i="11"/>
  <c r="C1686" i="11"/>
  <c r="B1686" i="11"/>
  <c r="C1685" i="11"/>
  <c r="B1685" i="11"/>
  <c r="C1684" i="11"/>
  <c r="B1684" i="11"/>
  <c r="C1683" i="11"/>
  <c r="B1683" i="11"/>
  <c r="C1682" i="11"/>
  <c r="B1682" i="11"/>
  <c r="C1681" i="11"/>
  <c r="B1681" i="11"/>
  <c r="C1680" i="11"/>
  <c r="B1680" i="11"/>
  <c r="C1679" i="11"/>
  <c r="B1679" i="11"/>
  <c r="C1678" i="11"/>
  <c r="B1678" i="11"/>
  <c r="C1677" i="11"/>
  <c r="B1677" i="11"/>
  <c r="C1676" i="11"/>
  <c r="B1676" i="11"/>
  <c r="C1675" i="11"/>
  <c r="B1675" i="11"/>
  <c r="C1674" i="11"/>
  <c r="B1674" i="11"/>
  <c r="C1673" i="11"/>
  <c r="B1673" i="11"/>
  <c r="C1672" i="11"/>
  <c r="B1672" i="11"/>
  <c r="C1671" i="11"/>
  <c r="B1671" i="11"/>
  <c r="C1670" i="11"/>
  <c r="B1670" i="11"/>
  <c r="C1669" i="11"/>
  <c r="B1669" i="11"/>
  <c r="C1668" i="11"/>
  <c r="B1668" i="11"/>
  <c r="C1667" i="11"/>
  <c r="B1667" i="11"/>
  <c r="C1666" i="11"/>
  <c r="B1666" i="11"/>
  <c r="C1665" i="11"/>
  <c r="B1665" i="11"/>
  <c r="C1664" i="11"/>
  <c r="B1664" i="11"/>
  <c r="C1663" i="11"/>
  <c r="B1663" i="11"/>
  <c r="C1662" i="11"/>
  <c r="B1662" i="11"/>
  <c r="C1661" i="11"/>
  <c r="B1661" i="11"/>
  <c r="C1660" i="11"/>
  <c r="B1660" i="11"/>
  <c r="C1659" i="11"/>
  <c r="B1659" i="11"/>
  <c r="C1658" i="11"/>
  <c r="B1658" i="11"/>
  <c r="C1657" i="11"/>
  <c r="B1657" i="11"/>
  <c r="C1656" i="11"/>
  <c r="B1656" i="11"/>
  <c r="C1655" i="11"/>
  <c r="B1655" i="11"/>
  <c r="C1654" i="11"/>
  <c r="B1654" i="11"/>
  <c r="C1653" i="11"/>
  <c r="B1653" i="11"/>
  <c r="C1652" i="11"/>
  <c r="B1652" i="11"/>
  <c r="C1651" i="11"/>
  <c r="B1651" i="11"/>
  <c r="C1650" i="11"/>
  <c r="B1650" i="11"/>
  <c r="C1649" i="11"/>
  <c r="B1649" i="11"/>
  <c r="C1648" i="11"/>
  <c r="B1648" i="11"/>
  <c r="C1647" i="11"/>
  <c r="B1647" i="11"/>
  <c r="C1646" i="11"/>
  <c r="B1646" i="11"/>
  <c r="C1645" i="11"/>
  <c r="B1645" i="11"/>
  <c r="C1644" i="11"/>
  <c r="B1644" i="11"/>
  <c r="C1643" i="11"/>
  <c r="B1643" i="11"/>
  <c r="C1642" i="11"/>
  <c r="B1642" i="11"/>
  <c r="C1641" i="11"/>
  <c r="B1641" i="11"/>
  <c r="C1640" i="11"/>
  <c r="B1640" i="11"/>
  <c r="C1639" i="11"/>
  <c r="B1639" i="11"/>
  <c r="C1638" i="11"/>
  <c r="B1638" i="11"/>
  <c r="C1637" i="11"/>
  <c r="B1637" i="11"/>
  <c r="C1636" i="11"/>
  <c r="B1636" i="11"/>
  <c r="C1635" i="11"/>
  <c r="B1635" i="11"/>
  <c r="C1634" i="11"/>
  <c r="B1634" i="11"/>
  <c r="C1633" i="11"/>
  <c r="B1633" i="11"/>
  <c r="C1632" i="11"/>
  <c r="B1632" i="11"/>
  <c r="C1631" i="11"/>
  <c r="B1631" i="11"/>
  <c r="C1630" i="11"/>
  <c r="B1630" i="11"/>
  <c r="C1629" i="11"/>
  <c r="B1629" i="11"/>
  <c r="C1628" i="11"/>
  <c r="B1628" i="11"/>
  <c r="C1627" i="11"/>
  <c r="B1627" i="11"/>
  <c r="C1626" i="11"/>
  <c r="B1626" i="11"/>
  <c r="C1625" i="11"/>
  <c r="B1625" i="11"/>
  <c r="C1624" i="11"/>
  <c r="B1624" i="11"/>
  <c r="C1623" i="11"/>
  <c r="B1623" i="11"/>
  <c r="C1622" i="11"/>
  <c r="B1622" i="11"/>
  <c r="C1621" i="11"/>
  <c r="B1621" i="11"/>
  <c r="C1620" i="11"/>
  <c r="B1620" i="11"/>
  <c r="C1619" i="11"/>
  <c r="B1619" i="11"/>
  <c r="C1618" i="11"/>
  <c r="B1618" i="11"/>
  <c r="C1617" i="11"/>
  <c r="B1617" i="11"/>
  <c r="C1616" i="11"/>
  <c r="B1616" i="11"/>
  <c r="C1615" i="11"/>
  <c r="B1615" i="11"/>
  <c r="C1614" i="11"/>
  <c r="B1614" i="11"/>
  <c r="C1613" i="11"/>
  <c r="B1613" i="11"/>
  <c r="C1612" i="11"/>
  <c r="B1612" i="11"/>
  <c r="C1611" i="11"/>
  <c r="B1611" i="11"/>
  <c r="C1610" i="11"/>
  <c r="B1610" i="11"/>
  <c r="C1609" i="11"/>
  <c r="B1609" i="11"/>
  <c r="C1608" i="11"/>
  <c r="B1608" i="11"/>
  <c r="C1607" i="11"/>
  <c r="B1607" i="11"/>
  <c r="C1606" i="11"/>
  <c r="B1606" i="11"/>
  <c r="C1605" i="11"/>
  <c r="B1605" i="11"/>
  <c r="C1604" i="11"/>
  <c r="B1604" i="11"/>
  <c r="C1603" i="11"/>
  <c r="B1603" i="11"/>
  <c r="C1602" i="11"/>
  <c r="B1602" i="11"/>
  <c r="C1601" i="11"/>
  <c r="B1601" i="11"/>
  <c r="C1600" i="11"/>
  <c r="B1600" i="11"/>
  <c r="C1599" i="11"/>
  <c r="B1599" i="11"/>
  <c r="C1598" i="11"/>
  <c r="B1598" i="11"/>
  <c r="C1597" i="11"/>
  <c r="B1597" i="11"/>
  <c r="C1596" i="11"/>
  <c r="B1596" i="11"/>
  <c r="C1595" i="11"/>
  <c r="B1595" i="11"/>
  <c r="C1594" i="11"/>
  <c r="B1594" i="11"/>
  <c r="C1593" i="11"/>
  <c r="B1593" i="11"/>
  <c r="C1592" i="11"/>
  <c r="B1592" i="11"/>
  <c r="C1591" i="11"/>
  <c r="B1591" i="11"/>
  <c r="C1590" i="11"/>
  <c r="B1590" i="11"/>
  <c r="C1589" i="11"/>
  <c r="B1589" i="11"/>
  <c r="C1588" i="11"/>
  <c r="B1588" i="11"/>
  <c r="C1587" i="11"/>
  <c r="B1587" i="11"/>
  <c r="C1586" i="11"/>
  <c r="B1586" i="11"/>
  <c r="C1585" i="11"/>
  <c r="B1585" i="11"/>
  <c r="C1584" i="11"/>
  <c r="B1584" i="11"/>
  <c r="C1583" i="11"/>
  <c r="B1583" i="11"/>
  <c r="C1582" i="11"/>
  <c r="B1582" i="11"/>
  <c r="C1581" i="11"/>
  <c r="B1581" i="11"/>
  <c r="C1580" i="11"/>
  <c r="B1580" i="11"/>
  <c r="C1579" i="11"/>
  <c r="B1579" i="11"/>
  <c r="C1578" i="11"/>
  <c r="B1578" i="11"/>
  <c r="C1577" i="11"/>
  <c r="B1577" i="11"/>
  <c r="C1576" i="11"/>
  <c r="B1576" i="11"/>
  <c r="C1575" i="11"/>
  <c r="B1575" i="11"/>
  <c r="C1574" i="11"/>
  <c r="B1574" i="11"/>
  <c r="C1573" i="11"/>
  <c r="B1573" i="11"/>
  <c r="C1572" i="11"/>
  <c r="B1572" i="11"/>
  <c r="C1571" i="11"/>
  <c r="B1571" i="11"/>
  <c r="C1570" i="11"/>
  <c r="B1570" i="11"/>
  <c r="C1569" i="11"/>
  <c r="B1569" i="11"/>
  <c r="C1568" i="11"/>
  <c r="B1568" i="11"/>
  <c r="C1567" i="11"/>
  <c r="B1567" i="11"/>
  <c r="C1566" i="11"/>
  <c r="B1566" i="11"/>
  <c r="C1565" i="11"/>
  <c r="B1565" i="11"/>
  <c r="C1564" i="11"/>
  <c r="B1564" i="11"/>
  <c r="C1563" i="11"/>
  <c r="B1563" i="11"/>
  <c r="C1562" i="11"/>
  <c r="B1562" i="11"/>
  <c r="C1561" i="11"/>
  <c r="B1561" i="11"/>
  <c r="C1560" i="11"/>
  <c r="B1560" i="11"/>
  <c r="C1559" i="11"/>
  <c r="B1559" i="11"/>
  <c r="C1558" i="11"/>
  <c r="B1558" i="11"/>
  <c r="C1557" i="11"/>
  <c r="B1557" i="11"/>
  <c r="C1556" i="11"/>
  <c r="B1556" i="11"/>
  <c r="C1555" i="11"/>
  <c r="B1555" i="11"/>
  <c r="C1554" i="11"/>
  <c r="B1554" i="11"/>
  <c r="C1553" i="11"/>
  <c r="B1553" i="11"/>
  <c r="C1552" i="11"/>
  <c r="B1552" i="11"/>
  <c r="C1551" i="11"/>
  <c r="B1551" i="11"/>
  <c r="C1550" i="11"/>
  <c r="B1550" i="11"/>
  <c r="C1549" i="11"/>
  <c r="B1549" i="11"/>
  <c r="C1548" i="11"/>
  <c r="B1548" i="11"/>
  <c r="C1547" i="11"/>
  <c r="B1547" i="11"/>
  <c r="C1546" i="11"/>
  <c r="B1546" i="11"/>
  <c r="C1545" i="11"/>
  <c r="B1545" i="11"/>
  <c r="C1544" i="11"/>
  <c r="B1544" i="11"/>
  <c r="C1543" i="11"/>
  <c r="B1543" i="11"/>
  <c r="C1542" i="11"/>
  <c r="B1542" i="11"/>
  <c r="C1541" i="11"/>
  <c r="B1541" i="11"/>
  <c r="C1540" i="11"/>
  <c r="B1540" i="11"/>
  <c r="C1539" i="11"/>
  <c r="B1539" i="11"/>
  <c r="C1538" i="11"/>
  <c r="B1538" i="11"/>
  <c r="C1537" i="11"/>
  <c r="B1537" i="11"/>
  <c r="C1536" i="11"/>
  <c r="B1536" i="11"/>
  <c r="C1535" i="11"/>
  <c r="B1535" i="11"/>
  <c r="C1534" i="11"/>
  <c r="B1534" i="11"/>
  <c r="C1533" i="11"/>
  <c r="B1533" i="11"/>
  <c r="C1532" i="11"/>
  <c r="B1532" i="11"/>
  <c r="C1531" i="11"/>
  <c r="B1531" i="11"/>
  <c r="C1530" i="11"/>
  <c r="B1530" i="11"/>
  <c r="C1529" i="11"/>
  <c r="B1529" i="11"/>
  <c r="C1528" i="11"/>
  <c r="B1528" i="11"/>
  <c r="C1527" i="11"/>
  <c r="B1527" i="11"/>
  <c r="C1526" i="11"/>
  <c r="B1526" i="11"/>
  <c r="C1525" i="11"/>
  <c r="B1525" i="11"/>
  <c r="C1524" i="11"/>
  <c r="B1524" i="11"/>
  <c r="C1523" i="11"/>
  <c r="B1523" i="11"/>
  <c r="C1522" i="11"/>
  <c r="B1522" i="11"/>
  <c r="C1521" i="11"/>
  <c r="B1521" i="11"/>
  <c r="C1520" i="11"/>
  <c r="B1520" i="11"/>
  <c r="C1519" i="11"/>
  <c r="B1519" i="11"/>
  <c r="C1518" i="11"/>
  <c r="B1518" i="11"/>
  <c r="C1517" i="11"/>
  <c r="B1517" i="11"/>
  <c r="C1516" i="11"/>
  <c r="B1516" i="11"/>
  <c r="C1515" i="11"/>
  <c r="B1515" i="11"/>
  <c r="C1514" i="11"/>
  <c r="B1514" i="11"/>
  <c r="C1513" i="11"/>
  <c r="B1513" i="11"/>
  <c r="C1512" i="11"/>
  <c r="B1512" i="11"/>
  <c r="C1511" i="11"/>
  <c r="B1511" i="11"/>
  <c r="C1510" i="11"/>
  <c r="B1510" i="11"/>
  <c r="C1509" i="11"/>
  <c r="B1509" i="11"/>
  <c r="C1508" i="11"/>
  <c r="B1508" i="11"/>
  <c r="C1507" i="11"/>
  <c r="B1507" i="11"/>
  <c r="C1506" i="11"/>
  <c r="B1506" i="11"/>
  <c r="C1505" i="11"/>
  <c r="B1505" i="11"/>
  <c r="C1504" i="11"/>
  <c r="B1504" i="11"/>
  <c r="C1503" i="11"/>
  <c r="B1503" i="11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1486" i="11"/>
  <c r="B1486" i="11"/>
  <c r="C1485" i="1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54" i="11"/>
  <c r="B1454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422" i="11"/>
  <c r="B1422" i="11"/>
  <c r="C1421" i="11"/>
  <c r="B1421" i="11"/>
  <c r="C1420" i="11"/>
  <c r="B1420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3" i="11"/>
  <c r="B1393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1" i="11"/>
  <c r="B1361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9" i="11"/>
  <c r="B1329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297" i="11"/>
  <c r="B1297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265" i="11"/>
  <c r="B1265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1233" i="11"/>
  <c r="B1233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201" i="11"/>
  <c r="B1201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69" i="11"/>
  <c r="B1169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7" i="11"/>
  <c r="B1137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C1105" i="11"/>
  <c r="B1105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3" i="11"/>
  <c r="B1073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1041" i="11"/>
  <c r="B1041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9" i="11"/>
  <c r="B1009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977" i="11"/>
  <c r="B977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45" i="11"/>
  <c r="B945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913" i="11"/>
  <c r="B913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1" i="11"/>
  <c r="B881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849" i="11"/>
  <c r="B849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5" i="11"/>
  <c r="B835" i="11"/>
  <c r="C834" i="11"/>
  <c r="B834" i="11"/>
  <c r="C833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7" i="11"/>
  <c r="B817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7" i="11"/>
  <c r="B787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5" i="11"/>
  <c r="B755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723" i="11"/>
  <c r="B723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691" i="11"/>
  <c r="B691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659" i="11"/>
  <c r="B659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7" i="11"/>
  <c r="B627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595" i="11"/>
  <c r="B595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3" i="11"/>
  <c r="B563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1" i="11"/>
  <c r="B531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9" i="11"/>
  <c r="B499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67" i="11"/>
  <c r="B467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436" i="11"/>
  <c r="B436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404" i="11"/>
  <c r="B404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2" i="11"/>
  <c r="B372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40" i="11"/>
  <c r="B340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4" i="11"/>
  <c r="B314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8" i="11"/>
  <c r="B288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4" i="11"/>
  <c r="B274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242" i="11"/>
  <c r="B242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210" i="11"/>
  <c r="B210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9" i="11"/>
  <c r="B179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47" i="11"/>
  <c r="B147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5" i="11"/>
  <c r="B115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17" i="9" s="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83" i="11"/>
  <c r="B83" i="11"/>
  <c r="C82" i="11"/>
  <c r="B15" i="9" s="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14" i="9" s="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19" i="9" s="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20" i="9" s="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9" s="1"/>
  <c r="B16" i="11"/>
  <c r="C15" i="11"/>
  <c r="B15" i="11"/>
  <c r="B13" i="9" l="1"/>
  <c r="D10" i="10"/>
  <c r="D9" i="10"/>
  <c r="C8" i="10"/>
  <c r="C9" i="10"/>
  <c r="C10" i="10"/>
  <c r="B8" i="10"/>
  <c r="B9" i="10"/>
  <c r="B10" i="10"/>
  <c r="B18" i="9"/>
  <c r="D8" i="10"/>
  <c r="B11" i="9"/>
  <c r="B12" i="9"/>
  <c r="E68" i="8"/>
  <c r="D68" i="8"/>
  <c r="C68" i="8"/>
  <c r="N66" i="8"/>
  <c r="M66" i="8"/>
  <c r="L66" i="8"/>
  <c r="K66" i="8"/>
  <c r="J66" i="8"/>
  <c r="H66" i="8"/>
  <c r="G66" i="8"/>
  <c r="F66" i="8"/>
  <c r="E66" i="8"/>
  <c r="D66" i="8"/>
  <c r="C66" i="8"/>
  <c r="N64" i="8"/>
  <c r="M64" i="8"/>
  <c r="L64" i="8"/>
  <c r="K64" i="8"/>
  <c r="J64" i="8"/>
  <c r="H64" i="8"/>
  <c r="G64" i="8"/>
  <c r="F64" i="8"/>
  <c r="E64" i="8"/>
  <c r="D64" i="8"/>
  <c r="C64" i="8"/>
  <c r="N55" i="8"/>
  <c r="M55" i="8"/>
  <c r="L55" i="8"/>
  <c r="K55" i="8"/>
  <c r="J55" i="8"/>
  <c r="H55" i="8"/>
  <c r="G55" i="8"/>
  <c r="F55" i="8"/>
  <c r="E55" i="8"/>
  <c r="D55" i="8"/>
  <c r="C55" i="8"/>
  <c r="N27" i="8"/>
  <c r="M27" i="8"/>
  <c r="L27" i="8"/>
  <c r="K27" i="8"/>
  <c r="J27" i="8"/>
  <c r="H27" i="8"/>
  <c r="G27" i="8"/>
  <c r="F27" i="8"/>
  <c r="E27" i="8"/>
  <c r="D27" i="8"/>
  <c r="C27" i="8"/>
  <c r="N16" i="8"/>
  <c r="M16" i="8"/>
  <c r="L16" i="8"/>
  <c r="K16" i="8"/>
  <c r="J16" i="8"/>
  <c r="H16" i="8"/>
  <c r="G16" i="8"/>
  <c r="F16" i="8"/>
  <c r="E16" i="8"/>
  <c r="D16" i="8"/>
  <c r="C16" i="8"/>
  <c r="R14" i="8"/>
  <c r="Q14" i="8"/>
  <c r="P14" i="8"/>
  <c r="U12" i="8"/>
  <c r="B30" i="6"/>
  <c r="B29" i="6"/>
  <c r="B28" i="6"/>
  <c r="B27" i="6"/>
  <c r="F4" i="5"/>
  <c r="E4" i="5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H10" i="10" l="1"/>
  <c r="H9" i="10"/>
  <c r="C7" i="10"/>
  <c r="B7" i="10"/>
  <c r="D7" i="10"/>
  <c r="H8" i="10"/>
  <c r="D15" i="8"/>
  <c r="J15" i="8"/>
  <c r="N41" i="8"/>
  <c r="L41" i="8"/>
  <c r="F41" i="8"/>
  <c r="D10" i="9"/>
  <c r="G10" i="9"/>
  <c r="E15" i="8"/>
  <c r="F15" i="8"/>
  <c r="H15" i="8"/>
  <c r="J41" i="8"/>
  <c r="K15" i="8"/>
  <c r="M15" i="8"/>
  <c r="C41" i="8"/>
  <c r="D41" i="8"/>
  <c r="G15" i="8"/>
  <c r="E41" i="8"/>
  <c r="G41" i="8"/>
  <c r="H41" i="8"/>
  <c r="K41" i="8"/>
  <c r="L15" i="8"/>
  <c r="N15" i="8"/>
  <c r="M41" i="8"/>
  <c r="C15" i="8"/>
  <c r="D13" i="7"/>
  <c r="W20" i="8" s="1"/>
  <c r="G13" i="7"/>
  <c r="X20" i="8" s="1"/>
  <c r="H7" i="10" l="1"/>
  <c r="J14" i="8"/>
  <c r="D14" i="8"/>
  <c r="N14" i="8"/>
  <c r="L14" i="8"/>
  <c r="M14" i="8"/>
  <c r="E14" i="8"/>
  <c r="K14" i="8"/>
  <c r="H14" i="8"/>
  <c r="G14" i="8"/>
  <c r="C14" i="8" l="1"/>
  <c r="J7" i="10" s="1"/>
  <c r="F14" i="8"/>
  <c r="L7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Lidia Torres Ortiz</author>
    <author>Full name</author>
  </authors>
  <commentList>
    <comment ref="X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Registrar solo a los internos titulares del Economato.</t>
        </r>
      </text>
    </comment>
    <comment ref="Y12" authorId="1" shapeId="0" xr:uid="{00000000-0006-0000-0600-000002000000}">
      <text>
        <r>
          <rPr>
            <sz val="8"/>
            <color indexed="81"/>
            <rFont val="Calibri"/>
            <family val="2"/>
            <scheme val="minor"/>
          </rPr>
          <t>FORMULA QUE EXTRAE INFORMACION DEL BD1, AL DIGITAR EL NOMBRE DEL INTERNO</t>
        </r>
        <r>
          <rPr>
            <sz val="8"/>
            <color indexed="81"/>
            <rFont val="Tahoma"/>
            <family val="2"/>
          </rPr>
          <t>.</t>
        </r>
      </text>
    </comment>
    <comment ref="AF12" authorId="1" shapeId="0" xr:uid="{00000000-0006-0000-0600-000003000000}">
      <text>
        <r>
          <rPr>
            <sz val="9"/>
            <color indexed="81"/>
            <rFont val="Tahoma"/>
            <family val="2"/>
          </rPr>
          <t>SUMA DE MONTO DE HABILITACIÓN  Y SERVICIOS BASICOS, NO SUMAR LA RECAUDACION POR SER REFERENCIAL</t>
        </r>
      </text>
    </comment>
  </commentList>
</comments>
</file>

<file path=xl/sharedStrings.xml><?xml version="1.0" encoding="utf-8"?>
<sst xmlns="http://schemas.openxmlformats.org/spreadsheetml/2006/main" count="766" uniqueCount="438">
  <si>
    <t>REGISTRO MENSUAL DE INTERNOS CONTROLADOS EN TRABAJO PENITENCIARIO</t>
  </si>
  <si>
    <t>ESTABLECIMIENTO PENITENCIARIO</t>
  </si>
  <si>
    <t>MES</t>
  </si>
  <si>
    <t>AÑO</t>
  </si>
  <si>
    <t>RESPONSABLE DEL AREA DE TRABAJO Y COMERCIALIZACIÓN DE EP.</t>
  </si>
  <si>
    <t>REGISTRO POR EL RESPONSABLE DE RECAUDACION</t>
  </si>
  <si>
    <t>CONVENIO CARCELES PRODUCTIVAS</t>
  </si>
  <si>
    <t>Nº ORDEN</t>
  </si>
  <si>
    <t>O.R.</t>
  </si>
  <si>
    <t>E.P.</t>
  </si>
  <si>
    <t>DNI</t>
  </si>
  <si>
    <t>RUC DE INTERNO</t>
  </si>
  <si>
    <t>APELLIDOS Y NOMBRES</t>
  </si>
  <si>
    <t>S.J.</t>
  </si>
  <si>
    <t>REGIMEN</t>
  </si>
  <si>
    <t>PABELLON</t>
  </si>
  <si>
    <t>SEXO</t>
  </si>
  <si>
    <t>DELITO GENERICO</t>
  </si>
  <si>
    <t>DELITO ESPECIFICO</t>
  </si>
  <si>
    <t>FECHA DE NACIMIENTO</t>
  </si>
  <si>
    <t>EDAD</t>
  </si>
  <si>
    <t>Nº INGRESOS</t>
  </si>
  <si>
    <t>PAIS NACIONALIDAD</t>
  </si>
  <si>
    <t>GRADO DE INSTRUCCIÓN</t>
  </si>
  <si>
    <t>DISCAPACIDAD PERMANENTE</t>
  </si>
  <si>
    <t>OCUPACION ESPECIFICA ANTES DE INGRESAR AL EP</t>
  </si>
  <si>
    <t>FECHA DE INICIO DE LABORES</t>
  </si>
  <si>
    <t>CODIGO DE ACTIVIDAD</t>
  </si>
  <si>
    <t>DETALLE ACTIVIDAD</t>
  </si>
  <si>
    <t>TOTAL DIAS EFECTIVOS LABORADOS</t>
  </si>
  <si>
    <t>MONTO TOTAL CONTROL DE PRODUCCION</t>
  </si>
  <si>
    <t>MONTO CALCULADO 10%</t>
  </si>
  <si>
    <t>Nº RECIBO INPE</t>
  </si>
  <si>
    <t>CONDICION DE APORTE</t>
  </si>
  <si>
    <t>CONCEPTO DE PAGO</t>
  </si>
  <si>
    <t>Nº DE BOLETA DE DEPÓSITO DEL BANCO DE LA NACIÓN</t>
  </si>
  <si>
    <t>FECHA DE DEPÓSITO</t>
  </si>
  <si>
    <t>TIPO DE CONDICION EN PLANILLAS</t>
  </si>
  <si>
    <t>N° FOLIO DE PCLyR</t>
  </si>
  <si>
    <t>INTERNO EMPRENDEDOR</t>
  </si>
  <si>
    <t>PROGRAMA ESTRUCTURADO AL QUE PERTENECE</t>
  </si>
  <si>
    <t>NOMBRE DE PN / PJ</t>
  </si>
  <si>
    <t xml:space="preserve">FECHA DE SUSCRIPCION </t>
  </si>
  <si>
    <t xml:space="preserve">FECHA TERMINO </t>
  </si>
  <si>
    <t>OBSERVACIONES</t>
  </si>
  <si>
    <t xml:space="preserve">OFICINA REGIONAL </t>
  </si>
  <si>
    <t>MES/AÑO</t>
  </si>
  <si>
    <t>N°</t>
  </si>
  <si>
    <t>DOCUMENTO REFERENCIA</t>
  </si>
  <si>
    <t>TOTAL DIAS LABORADOS</t>
  </si>
  <si>
    <t>NRO DE RECIBO DE TUPA</t>
  </si>
  <si>
    <t>FECHA DE RECEPCION</t>
  </si>
  <si>
    <t>FECHA DE EMISION</t>
  </si>
  <si>
    <t>DOCUMENTO EMITIDO</t>
  </si>
  <si>
    <t>NUMERO DEL DOCUMENTO</t>
  </si>
  <si>
    <t>RESPONSABLE CONSTANCIA TRABAJO / CERTIFICADO DE COMPUTO LABORAL</t>
  </si>
  <si>
    <t>PERSONAL DEL AREA DE TRABAJO PENITENCIARIO</t>
  </si>
  <si>
    <t>INSTITUCION</t>
  </si>
  <si>
    <t>IE</t>
  </si>
  <si>
    <t>CARGO</t>
  </si>
  <si>
    <t>EE.PP.</t>
  </si>
  <si>
    <t>CODIGO INSTITUCIONAL</t>
  </si>
  <si>
    <t>ESPECIALIDAD DEL GRADO</t>
  </si>
  <si>
    <t>CARGO ESTRUCTURAL</t>
  </si>
  <si>
    <t>CARGO FUNCIONAL</t>
  </si>
  <si>
    <t>REGIMEN LABORAL</t>
  </si>
  <si>
    <t>NIVEL</t>
  </si>
  <si>
    <t>OTROS</t>
  </si>
  <si>
    <t>IEA</t>
  </si>
  <si>
    <t>TEC. CONTR. LAB.</t>
  </si>
  <si>
    <t>TECNICO EN TRATAMIENTO</t>
  </si>
  <si>
    <t>L. 29709</t>
  </si>
  <si>
    <t>APOYO ADMINISTRATIVO</t>
  </si>
  <si>
    <t>PROFESIONAL EN TRATAMIENTO</t>
  </si>
  <si>
    <t>RESPONSABLE DE RECUADACIÓN</t>
  </si>
  <si>
    <t>D.L. 276</t>
  </si>
  <si>
    <t>RESPONSABLE DE PAGOS ATRASADOS</t>
  </si>
  <si>
    <t>RESPONSABLE DE ESTADISTICO</t>
  </si>
  <si>
    <t>RESPONSABLE DE CONVENIOS</t>
  </si>
  <si>
    <t>ESPECIALISTA EN TRABAJO EP</t>
  </si>
  <si>
    <t>ESPECIALISTA EN TRABAJO OR</t>
  </si>
  <si>
    <t>PAGOS ATRASADOS</t>
  </si>
  <si>
    <t>FECHA DE SOLICITUD</t>
  </si>
  <si>
    <t>N° INFORME DE RECONOCIMIENTO DE PAGOS</t>
  </si>
  <si>
    <t>N° DE CONVENIO</t>
  </si>
  <si>
    <t>MONTO TOTAL A PAGAR SEGÚN CONVENIO</t>
  </si>
  <si>
    <t>N° DE CUOTAS SEGÚN CONVENIO</t>
  </si>
  <si>
    <t>MONTO PAGADO</t>
  </si>
  <si>
    <t>SALDO</t>
  </si>
  <si>
    <t>Nº RECIBO DE RECAUDACION</t>
  </si>
  <si>
    <t>FECHA DE RECIBO DE RECAUDACION</t>
  </si>
  <si>
    <t>N° BOLETA DE DEPOSITO DEL BANCO DE LA NACIÓN</t>
  </si>
  <si>
    <t>FECHA DE DEPOSITO</t>
  </si>
  <si>
    <t>N° DE PLANILLA DE DE PAGOS ATRASADOS</t>
  </si>
  <si>
    <t>CANTIDAD DE TALLERES Y CAPACIDAD (AFORO)</t>
  </si>
  <si>
    <t>DESCRIPCION ACTIVIDADES PRODUCTIVAS</t>
  </si>
  <si>
    <t>INFORMACION DE TALLERES</t>
  </si>
  <si>
    <t xml:space="preserve">TOTAL ACTIVIDADES </t>
  </si>
  <si>
    <t>CODIGO ACTIVIDAD</t>
  </si>
  <si>
    <t>TALLERES PRODUCTIVOS</t>
  </si>
  <si>
    <t>Talleres</t>
  </si>
  <si>
    <t>Area
en m2</t>
  </si>
  <si>
    <t>Aforo</t>
  </si>
  <si>
    <t>Carpinteria en Madera</t>
  </si>
  <si>
    <t>Carpinteria Metálica</t>
  </si>
  <si>
    <t>Cerámica</t>
  </si>
  <si>
    <t>Confecciones/Costura</t>
  </si>
  <si>
    <t>Panadería/Pastelería fina</t>
  </si>
  <si>
    <t>Tallado en madera</t>
  </si>
  <si>
    <t>Tejido a Máquina</t>
  </si>
  <si>
    <t>Telares</t>
  </si>
  <si>
    <t xml:space="preserve">Trabajos en cuero                </t>
  </si>
  <si>
    <t>Zapatería</t>
  </si>
  <si>
    <t>Convenio Carceles Productivas</t>
  </si>
  <si>
    <t>Cesteria</t>
  </si>
  <si>
    <t>Joyería</t>
  </si>
  <si>
    <t>Trabajos en jebe</t>
  </si>
  <si>
    <t>Trabajos manuales</t>
  </si>
  <si>
    <t>Otros Rubros</t>
  </si>
  <si>
    <t>INDIVIDUALES Y GRUPALES</t>
  </si>
  <si>
    <t>Manuales y Artesanales</t>
  </si>
  <si>
    <t>Bordados</t>
  </si>
  <si>
    <t>Cerámica en Frio</t>
  </si>
  <si>
    <t>Confecciones/Serigrafía/Sublimado</t>
  </si>
  <si>
    <t>Dibujo y Pintura</t>
  </si>
  <si>
    <t>Manualidades/Bisutería/Juguetería</t>
  </si>
  <si>
    <t>Tallado en piedra</t>
  </si>
  <si>
    <t>Tejido en Yute</t>
  </si>
  <si>
    <t>Trabajos en Cacho</t>
  </si>
  <si>
    <t>Trabajos en Cuero</t>
  </si>
  <si>
    <t>Trabajos Manuales</t>
  </si>
  <si>
    <t>Comerciales o de servicios</t>
  </si>
  <si>
    <t>Cocina</t>
  </si>
  <si>
    <t>Cosmetología/Peluquería/Spa</t>
  </si>
  <si>
    <t>Economato</t>
  </si>
  <si>
    <t>Economato apoyo</t>
  </si>
  <si>
    <t>Electronica y/o Electricidad</t>
  </si>
  <si>
    <t>Lavanderia</t>
  </si>
  <si>
    <t>Mecánica Automotriz</t>
  </si>
  <si>
    <t>Otros servicios</t>
  </si>
  <si>
    <t>Agricultura y ganaderia</t>
  </si>
  <si>
    <t>N° de espacios</t>
  </si>
  <si>
    <t>OTRAS ACTIVIDADES  INDIVIDUALES Y GRUPALES
(Patio en pabellon)</t>
  </si>
  <si>
    <t>Diversos trabajos manuales</t>
  </si>
  <si>
    <t>ACERCAMIENTO EMPRESARIAL, CAPACITACION TECNICA Y CERTIFICACION DE COMPETENCIAS LABORALES DE INTERNOS</t>
  </si>
  <si>
    <t>ACTIVIDAD PRODUCTIVA</t>
  </si>
  <si>
    <t>DENOMINACION</t>
  </si>
  <si>
    <t>ENTIDAD QUE BRINDA EL SERVICIO</t>
  </si>
  <si>
    <t>FECHA DE INICIO</t>
  </si>
  <si>
    <t>FECHA DE CULMINACIÓN</t>
  </si>
  <si>
    <t>DURACIÓN</t>
  </si>
  <si>
    <t xml:space="preserve">CAPACITACION </t>
  </si>
  <si>
    <t xml:space="preserve">CERTIFICACION </t>
  </si>
  <si>
    <t>MES:</t>
  </si>
  <si>
    <t>RECAUDACION POR PAGOS ATRASADOS</t>
  </si>
  <si>
    <t>Nº INTERNOS</t>
  </si>
  <si>
    <t>FECHA</t>
  </si>
  <si>
    <t>Nº DE BOLETA</t>
  </si>
  <si>
    <t xml:space="preserve">MONTO DEPOSITADO </t>
  </si>
  <si>
    <t>RECAUDACION POR CONVENIO (DEPRECIACIÓN  Y SERVICIOS BÁSICOS)</t>
  </si>
  <si>
    <t>DENOMINACION DEL  CONVENIO / CAMPO FERIAL</t>
  </si>
  <si>
    <t>DEPRECIACION</t>
  </si>
  <si>
    <t>SERVICIOS BASICOS ENERGIA ELECTRICA</t>
  </si>
  <si>
    <t>SERVICIOS BÁSICOS AGUA.</t>
  </si>
  <si>
    <t>Nº DE RECIBO INPE</t>
  </si>
  <si>
    <t>Nº DE BOLETA DE DEPÓSITO AL BANCO DE LA NACIÓN</t>
  </si>
  <si>
    <t>MONTO 
DEL MES</t>
  </si>
  <si>
    <t>RECAUDACION POR  ECONOMATOS (HABILITACIÓN DE ESPACIO ASIGNADO Y SERVICIOS BÁSICOS)</t>
  </si>
  <si>
    <t>INTERNO TITULAR DE ECONOMATO</t>
  </si>
  <si>
    <t>RECAUDACIÓN</t>
  </si>
  <si>
    <t>HABILITACIÓN DE ESPACIO ASIGNADO</t>
  </si>
  <si>
    <t>FORMATO 02</t>
  </si>
  <si>
    <t xml:space="preserve">    OFICINA REGIONAL</t>
  </si>
  <si>
    <t>TOTAL CONTROLADOS</t>
  </si>
  <si>
    <t>TOTAL DE INTERNOS QUE APORTAN 10%</t>
  </si>
  <si>
    <t>IMPORTE DE RECAUDACION</t>
  </si>
  <si>
    <t>TOTAL INTERNOS  DE EP</t>
  </si>
  <si>
    <t>MUJER</t>
  </si>
  <si>
    <t>HOMBRE</t>
  </si>
  <si>
    <t>Retenciones Legales del 10% por Trabajo Penitenciario</t>
  </si>
  <si>
    <t>TOTAL</t>
  </si>
  <si>
    <t>N° Int.</t>
  </si>
  <si>
    <t>=S/. 45.20</t>
  </si>
  <si>
    <t>&gt;S/. 45.20</t>
  </si>
  <si>
    <t>TALLERES</t>
  </si>
  <si>
    <t>CUADRO 2. RESUMEN DE RECAUDACION MENSUAL</t>
  </si>
  <si>
    <t>COD.</t>
  </si>
  <si>
    <t>CONCEPTO RECAUDACION</t>
  </si>
  <si>
    <t>N° de (i)</t>
  </si>
  <si>
    <t>IMPORTE</t>
  </si>
  <si>
    <t>RMV</t>
  </si>
  <si>
    <t>PROD.</t>
  </si>
  <si>
    <t>DDJJ</t>
  </si>
  <si>
    <t>CUADRO 3. MOVIMIENTO DE INTERNOS</t>
  </si>
  <si>
    <t>TIPO DE INTERNOS</t>
  </si>
  <si>
    <t>MUJ</t>
  </si>
  <si>
    <t>HOM</t>
  </si>
  <si>
    <t>INTERNOS NUEVOS</t>
  </si>
  <si>
    <t>Convenio Cárceles Productivas</t>
  </si>
  <si>
    <t>N° de Talleres</t>
  </si>
  <si>
    <t>INTERNOS REINGRESANTES</t>
  </si>
  <si>
    <t>INTERNOS RETIRADOS</t>
  </si>
  <si>
    <t xml:space="preserve">CUADRO 4. DOCUMENTOS EXPEDIDOS </t>
  </si>
  <si>
    <t>DOCUMENTOS EXPEDIDOS</t>
  </si>
  <si>
    <t>Nº CONSTANCIA DE TRABAJO</t>
  </si>
  <si>
    <t>Nº CERTIFICADO DE COMPUTO LABORAL</t>
  </si>
  <si>
    <t>CUADRO 5. PERSONAL DEL ÁREA</t>
  </si>
  <si>
    <t>PERSONAL DEL ÁREA</t>
  </si>
  <si>
    <t>Otros rubros</t>
  </si>
  <si>
    <t>D.L 1057 "CAS"</t>
  </si>
  <si>
    <t>SERV. TERCEROS</t>
  </si>
  <si>
    <t xml:space="preserve"> </t>
  </si>
  <si>
    <t>Comerciales o de Servicios</t>
  </si>
  <si>
    <t>Agricultura y Ganaderia</t>
  </si>
  <si>
    <t>SERVICIOS AD-HONOREM</t>
  </si>
  <si>
    <t>Biblioteca</t>
  </si>
  <si>
    <t>Limpieza</t>
  </si>
  <si>
    <t>Mantenimiento</t>
  </si>
  <si>
    <t>Promotor de Salud</t>
  </si>
  <si>
    <t>OBSERVACIONES:</t>
  </si>
  <si>
    <t>FORMATO 03</t>
  </si>
  <si>
    <t>OFICINA REGIONAL:</t>
  </si>
  <si>
    <t>N° DE CUENTA:</t>
  </si>
  <si>
    <t>CONCEPTO DE RECAUDACION</t>
  </si>
  <si>
    <t>N° DE INTERNOS APORTANTES</t>
  </si>
  <si>
    <t>N° BOLETA DE DEPOSITO AL BANCO DE LA NACIÓN</t>
  </si>
  <si>
    <t>MONTO S/.</t>
  </si>
  <si>
    <t>CONSOLIDADO MENSUAL DE RECAUDACIONES POR TRABAJO PENITENCIARIO SEGUN ESTABLECIMIENTO PENITENCIARIO Y OFICINA REGIONAL</t>
  </si>
  <si>
    <t>ESTABLECIMIENTO PENITENCIARIO / OFICINA REGIONAL</t>
  </si>
  <si>
    <t>TOTAL RECAUDACION</t>
  </si>
  <si>
    <t>PRODUCCION</t>
  </si>
  <si>
    <t>CONVENIOS (Depreciación  y servicios básicos)</t>
  </si>
  <si>
    <t>ECONOMATOS (Habilitación de espacio asignado y servicios básicos)</t>
  </si>
  <si>
    <t>FORMATO 02: ESTADÍSTICA DE LAS ACTIVIDADES PRODUCTIVAS</t>
  </si>
  <si>
    <t>CONDICIÓN EN PLANILLAS DE CONTROL LABORAL Y RECAUDACIÓN</t>
  </si>
  <si>
    <t>RESPONSABLE DE TRABAJO Y COMERCIALIZACIÓN OR</t>
  </si>
  <si>
    <t>RESPONSABLE DE CONSTANCIA DE TRABAJO</t>
  </si>
  <si>
    <t>RESPONSABLE DE CERFITICADO DE COMPUTO LABORAL</t>
  </si>
  <si>
    <t xml:space="preserve">REGIMEN LABORAL </t>
  </si>
  <si>
    <t>RESPONSABLE DE TRABAJO Y COMERCIALIZACIÓN EP</t>
  </si>
  <si>
    <t>DENOMINACIÓN</t>
  </si>
  <si>
    <t>CONTROL LABORAL Y PRODUCCIÓN - EP</t>
  </si>
  <si>
    <t xml:space="preserve">DETALLE ACTIVIDAD </t>
  </si>
  <si>
    <t>CEP</t>
  </si>
  <si>
    <t>EP</t>
  </si>
  <si>
    <t>C_OR</t>
  </si>
  <si>
    <t>OR</t>
  </si>
  <si>
    <t>NORTE - CHICLAYO</t>
  </si>
  <si>
    <t>CEREC - BASE NAVAL</t>
  </si>
  <si>
    <t>SUR - AREQUIPA</t>
  </si>
  <si>
    <t>CENTRO - HUANCAYO</t>
  </si>
  <si>
    <t>ORIENTE - HUANUCO</t>
  </si>
  <si>
    <t>SUR ORIENTE - CUSCO</t>
  </si>
  <si>
    <t>NOR ORIENTE - SAN MARTIN</t>
  </si>
  <si>
    <t>ALTIPLANO - PUNO</t>
  </si>
  <si>
    <t>CELENDARIO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</si>
  <si>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</si>
  <si>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</si>
  <si>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</si>
  <si>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</si>
  <si>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</si>
  <si>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</si>
  <si>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</si>
  <si>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</si>
  <si>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</si>
  <si>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</si>
  <si>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</si>
  <si>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</si>
  <si>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SITUACION JURIDICA</t>
  </si>
  <si>
    <t>PROCESADO</t>
  </si>
  <si>
    <t>SENTENCIADO</t>
  </si>
  <si>
    <t>Nº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</si>
  <si>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</si>
  <si>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</si>
  <si>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</si>
  <si>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</si>
  <si>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</si>
  <si>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</si>
  <si>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</si>
  <si>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</si>
  <si>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</si>
  <si>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</si>
  <si>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</si>
  <si>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</si>
  <si>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ANALFABETO</t>
  </si>
  <si>
    <t>PRIMARIA COMP.</t>
  </si>
  <si>
    <t>PRIMARIA INCOMP.</t>
  </si>
  <si>
    <t>SECUNDARIA COMP.</t>
  </si>
  <si>
    <t>SECUNDARIA INCOMP.</t>
  </si>
  <si>
    <t>SUPERIOR NO UNIV. COMP.</t>
  </si>
  <si>
    <t>SUPERIOR NO UNIV. INCOMP.</t>
  </si>
  <si>
    <t>SUPERIOR UNIV. COMP.</t>
  </si>
  <si>
    <t>SUPERIOR UNIV. INCOMP.</t>
  </si>
  <si>
    <t>SENSORIAL VISUAL</t>
  </si>
  <si>
    <t>SENSORIAL AUDITIVA</t>
  </si>
  <si>
    <t>MOTORA PIERNAS</t>
  </si>
  <si>
    <t>MOTORA BRAZOS</t>
  </si>
  <si>
    <t>INTELECTUAL_RETRASO</t>
  </si>
  <si>
    <t>INTELECTUAL_NEUROLÓGICO</t>
  </si>
  <si>
    <t>PSICOSOCIAL_NO SE ADAPTA AL MEDIO</t>
  </si>
  <si>
    <t>PAGADO</t>
  </si>
  <si>
    <t>DEUDOR</t>
  </si>
  <si>
    <t>AD_HONOREM</t>
  </si>
  <si>
    <t>FALTO</t>
  </si>
  <si>
    <t>CONTINUADOR</t>
  </si>
  <si>
    <t>RETIRADO</t>
  </si>
  <si>
    <t>REINGRESO</t>
  </si>
  <si>
    <t>NUEVO</t>
  </si>
  <si>
    <t>TRASLADO A OTRO E.P.</t>
  </si>
  <si>
    <t>LIBERACIÓN CONDICIONAL</t>
  </si>
  <si>
    <t>INASISTENCIAS</t>
  </si>
  <si>
    <t>REVOCATORIA DE LIBERTAD</t>
  </si>
  <si>
    <t>DESCANSO MÉDICO</t>
  </si>
  <si>
    <t>CREO</t>
  </si>
  <si>
    <t>ORDINARIO</t>
  </si>
  <si>
    <t>ESPECIAL</t>
  </si>
  <si>
    <t>CONSTANCIAS DE TRABAJO</t>
  </si>
  <si>
    <t>T1</t>
  </si>
  <si>
    <t>T2</t>
  </si>
  <si>
    <t>S1</t>
  </si>
  <si>
    <t>S2</t>
  </si>
  <si>
    <t>SPF</t>
  </si>
  <si>
    <t>STF</t>
  </si>
  <si>
    <t>ASISTENCIA CONSTANTE</t>
  </si>
  <si>
    <t>CUMPLIMIENTO DE SANCIÓN TEMPORAL</t>
  </si>
  <si>
    <t>LIBERACIÓN PENA CUMPLIDA</t>
  </si>
  <si>
    <t>SEMI LIBERTAD</t>
  </si>
  <si>
    <t>SANCIÓN POR CTP</t>
  </si>
  <si>
    <t>NO PAGO 10%TP</t>
  </si>
  <si>
    <t>A SOLICITUD DEL INTERNO</t>
  </si>
  <si>
    <t>TRASLADO DE OTRO EP</t>
  </si>
  <si>
    <t>REHABILITACIÓN POR SANCIÓN</t>
  </si>
  <si>
    <t>INGRESO NUEVO A EP</t>
  </si>
  <si>
    <t>VIENE TRASLADADO DE OTRO EP</t>
  </si>
  <si>
    <t>PROMOVIDO DE EDUCACIÓN</t>
  </si>
  <si>
    <t xml:space="preserve">CON CONVENIO </t>
  </si>
  <si>
    <t>SIN CONVENIO</t>
  </si>
  <si>
    <t>DEVIDA</t>
  </si>
  <si>
    <t>TAS</t>
  </si>
  <si>
    <t>PERIODO DE VIGENCIA (MES)</t>
  </si>
  <si>
    <t>CERTIFICADO DE COMPUTO LABORAL</t>
  </si>
  <si>
    <t>MASTER</t>
  </si>
  <si>
    <t>DOCTOR</t>
  </si>
  <si>
    <t>SUPERIOR TECNICO INCOMPLETO</t>
  </si>
  <si>
    <t>SUPERIOR UNIV. INCOMPLETO</t>
  </si>
  <si>
    <t>BACHLLER</t>
  </si>
  <si>
    <t>SUPERIOR TECNICO COMPLETO / TITULADO</t>
  </si>
  <si>
    <t>SUPERIOR UNIV. COMPLETO / TITULADO</t>
  </si>
  <si>
    <t/>
  </si>
  <si>
    <t>LIMA</t>
  </si>
  <si>
    <t>ESTABLECIMIENTO PENITENCIARIO:</t>
  </si>
  <si>
    <t>OFICINA REGIONAL :</t>
  </si>
  <si>
    <t>ESTABLECIMIENTO PENITENCIARIO :</t>
  </si>
  <si>
    <t>MES :</t>
  </si>
  <si>
    <t xml:space="preserve">TUMBES </t>
  </si>
  <si>
    <t xml:space="preserve">SULLANA </t>
  </si>
  <si>
    <t>CHICLAYO</t>
  </si>
  <si>
    <t>TRUJILLO</t>
  </si>
  <si>
    <t>MUJERES DE TRUJILLO</t>
  </si>
  <si>
    <t>PACASMAYO</t>
  </si>
  <si>
    <t xml:space="preserve">CAJAMARCA   </t>
  </si>
  <si>
    <t>CHOTA</t>
  </si>
  <si>
    <t>JAEN</t>
  </si>
  <si>
    <t>SAN IGNACIO</t>
  </si>
  <si>
    <t>HUARAZ</t>
  </si>
  <si>
    <t>CHIMBOTE</t>
  </si>
  <si>
    <t>CALLAO</t>
  </si>
  <si>
    <t>LURIGANCHO</t>
  </si>
  <si>
    <t>ANCÓN I</t>
  </si>
  <si>
    <t>BARBADILLO</t>
  </si>
  <si>
    <t>ANCÓN II</t>
  </si>
  <si>
    <t>HUACHO</t>
  </si>
  <si>
    <t>CAÑETE</t>
  </si>
  <si>
    <t>HUARAL</t>
  </si>
  <si>
    <t>ICA</t>
  </si>
  <si>
    <t>CHINCHA</t>
  </si>
  <si>
    <t>AREQUIPA</t>
  </si>
  <si>
    <t>MUJERES DE AREQUIPA</t>
  </si>
  <si>
    <t>CAMANÁ</t>
  </si>
  <si>
    <t>MOQUEGUA</t>
  </si>
  <si>
    <t>TACNA</t>
  </si>
  <si>
    <t>MUJERES DE TACNA</t>
  </si>
  <si>
    <t>HUANCAYO</t>
  </si>
  <si>
    <t>CHANCHAMAYO</t>
  </si>
  <si>
    <t>JAUJA</t>
  </si>
  <si>
    <t>SATIPO</t>
  </si>
  <si>
    <t>TARMA</t>
  </si>
  <si>
    <t>LA OROYA</t>
  </si>
  <si>
    <t>RIO NEGRO</t>
  </si>
  <si>
    <t>HUANCAVELICA</t>
  </si>
  <si>
    <t>PIURA</t>
  </si>
  <si>
    <t>HUANCABAMBA</t>
  </si>
  <si>
    <t xml:space="preserve"> AYACUCHO</t>
  </si>
  <si>
    <t>HUANTA</t>
  </si>
  <si>
    <t>HUÁNUCO</t>
  </si>
  <si>
    <t>CERRO DE PASCO</t>
  </si>
  <si>
    <t>COCHAMARCA</t>
  </si>
  <si>
    <t>PUCALLPA</t>
  </si>
  <si>
    <t>ABANCAY</t>
  </si>
  <si>
    <t xml:space="preserve">ANDAHUAYLAS </t>
  </si>
  <si>
    <t>CUSCO</t>
  </si>
  <si>
    <t>MUJERES DE CUSCO</t>
  </si>
  <si>
    <t>SICUANI</t>
  </si>
  <si>
    <t>QUILLABAMBA</t>
  </si>
  <si>
    <t>PUERTO MALDONADO</t>
  </si>
  <si>
    <t>MOYOBAMBA</t>
  </si>
  <si>
    <t>JUANJUI</t>
  </si>
  <si>
    <t>TARAPOTO</t>
  </si>
  <si>
    <t>IQUITOS</t>
  </si>
  <si>
    <t>YURIMAGUAS</t>
  </si>
  <si>
    <t>CHACHAPOYAS</t>
  </si>
  <si>
    <t>BAGUA GRANDE</t>
  </si>
  <si>
    <t xml:space="preserve">PUNO </t>
  </si>
  <si>
    <t>LAMPA</t>
  </si>
  <si>
    <t>JULIACA</t>
  </si>
  <si>
    <t>CHALLAPALCA</t>
  </si>
  <si>
    <t>MIGUEL CASTRO CASTRO</t>
  </si>
  <si>
    <t xml:space="preserve">VIRGEN DE FÁTIMA </t>
  </si>
  <si>
    <t>VIRGEN DE LA MERCED</t>
  </si>
  <si>
    <t>MUJERES DE CONCEPCIÓN</t>
  </si>
  <si>
    <t>MUJERES  DE IQUITOS</t>
  </si>
  <si>
    <t>RECAUDACIÓN POR</t>
  </si>
  <si>
    <t xml:space="preserve">RESUMEN MENSUAL DE RECAUDACIÓN DEL 10% POR TRABAJO PENITENCIARIO </t>
  </si>
  <si>
    <t>ALTIPLANO PUNO</t>
  </si>
  <si>
    <t>NOR ORIENTE SAN MARTIN</t>
  </si>
  <si>
    <t>SUR ORIENTE CUSCO</t>
  </si>
  <si>
    <t>ORIENTE HUANUCO</t>
  </si>
  <si>
    <t>CENTRO HUANCAYO</t>
  </si>
  <si>
    <t>NORTE CHICLAYO</t>
  </si>
  <si>
    <r>
      <t>DOCUMENTOS EMITIDOS DE TRABAJO PENITENCIARIO
(</t>
    </r>
    <r>
      <rPr>
        <b/>
        <sz val="20"/>
        <rFont val="Arial"/>
        <family val="2"/>
      </rPr>
      <t>Constancia de Trabajo y Certificado de Computo Laboral)</t>
    </r>
  </si>
  <si>
    <t xml:space="preserve">MES  / AÑO  </t>
  </si>
  <si>
    <r>
      <rPr>
        <b/>
        <sz val="18"/>
        <color theme="5" tint="-0.249977111117893"/>
        <rFont val="Arial"/>
        <family val="2"/>
      </rPr>
      <t>CUADRO 1.</t>
    </r>
    <r>
      <rPr>
        <b/>
        <sz val="18"/>
        <color theme="1"/>
        <rFont val="Arial"/>
        <family val="2"/>
      </rPr>
      <t xml:space="preserve"> INTERNOS CONTROLADOS SEGÚN SEXO Y ACTIVIDAD PRODUCTIVA</t>
    </r>
  </si>
  <si>
    <t>SUR AREQUIPA</t>
  </si>
  <si>
    <t>N° de Espacios</t>
  </si>
  <si>
    <t>AÑO :</t>
  </si>
  <si>
    <t>CHORRILLOS MUJERES</t>
  </si>
  <si>
    <t>CHORRILLOS ANEXO</t>
  </si>
  <si>
    <t>PAMPAS DE SANANGUILLO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</si>
</sst>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;[Red]#,##0.00"/>
    <numFmt numFmtId="165" formatCode="00000000"/>
    <numFmt numFmtId="166" formatCode="dd/mm/yyyy;@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28"/>
      <color rgb="FF0000FF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10"/>
      <color theme="1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name val="Arial Narrow"/>
      <family val="2"/>
    </font>
    <font>
      <sz val="12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b/>
      <sz val="12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u/>
      <sz val="13"/>
      <name val="Arial"/>
      <family val="2"/>
    </font>
    <font>
      <sz val="10"/>
      <color theme="1"/>
      <name val="Times New Roman"/>
      <family val="1"/>
    </font>
    <font>
      <b/>
      <sz val="9"/>
      <color indexed="81"/>
      <name val="Tahoma"/>
      <family val="2"/>
    </font>
    <font>
      <sz val="8"/>
      <color indexed="81"/>
      <name val="Calibri"/>
      <family val="2"/>
      <scheme val="minor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u/>
      <sz val="16"/>
      <color theme="1"/>
      <name val="Arial Black"/>
      <family val="2"/>
    </font>
    <font>
      <b/>
      <sz val="12"/>
      <color theme="5" tint="-0.249977111117893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5"/>
      <name val="Arial"/>
      <family val="2"/>
    </font>
    <font>
      <b/>
      <sz val="9"/>
      <color rgb="FFFF0000"/>
      <name val="Arial"/>
      <family val="2"/>
    </font>
    <font>
      <sz val="10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Century Gothic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u/>
      <sz val="2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Times New Roman"/>
      <family val="1"/>
    </font>
    <font>
      <b/>
      <sz val="18"/>
      <color theme="5" tint="-0.249977111117893"/>
      <name val="Arial"/>
      <family val="2"/>
    </font>
    <font>
      <b/>
      <sz val="18"/>
      <color theme="1"/>
      <name val="Arial"/>
      <family val="2"/>
    </font>
    <font>
      <sz val="10"/>
      <name val="Calibri"/>
      <family val="2"/>
      <scheme val="minor"/>
    </font>
    <font>
      <b/>
      <sz val="10"/>
      <color theme="1"/>
      <name val="Century Gothic"/>
      <family val="2"/>
    </font>
    <font>
      <b/>
      <u/>
      <sz val="2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Century Gothic"/>
      <family val="2"/>
    </font>
    <font>
      <sz val="12"/>
      <name val="Calibri"/>
      <family val="2"/>
      <scheme val="minor"/>
    </font>
    <font>
      <b/>
      <sz val="11"/>
      <color theme="5" tint="-0.249977111117893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2ECEA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E2E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8F4F4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47" fillId="0" borderId="0"/>
  </cellStyleXfs>
  <cellXfs count="721">
    <xf numFmtId="0" fontId="0" fillId="0" borderId="0" xfId="0"/>
    <xf numFmtId="0" fontId="17" fillId="2" borderId="10" xfId="1" applyFont="1" applyFill="1" applyBorder="1" applyAlignment="1" applyProtection="1">
      <alignment horizontal="left" vertical="center"/>
      <protection locked="0"/>
    </xf>
    <xf numFmtId="0" fontId="12" fillId="11" borderId="10" xfId="1" applyFont="1" applyFill="1" applyBorder="1" applyAlignment="1" applyProtection="1">
      <alignment horizontal="center" vertical="center"/>
      <protection hidden="1"/>
    </xf>
    <xf numFmtId="0" fontId="3" fillId="0" borderId="10" xfId="1" applyFont="1" applyBorder="1" applyAlignment="1">
      <alignment vertical="center"/>
    </xf>
    <xf numFmtId="0" fontId="2" fillId="0" borderId="10" xfId="1" applyBorder="1" applyAlignment="1">
      <alignment vertical="center"/>
    </xf>
    <xf numFmtId="0" fontId="3" fillId="0" borderId="10" xfId="7" applyBorder="1" applyAlignment="1" applyProtection="1">
      <alignment horizontal="center" vertical="center"/>
      <protection locked="0"/>
    </xf>
    <xf numFmtId="0" fontId="3" fillId="0" borderId="10" xfId="7" applyBorder="1" applyAlignment="1" applyProtection="1">
      <alignment vertical="center"/>
      <protection locked="0"/>
    </xf>
    <xf numFmtId="0" fontId="3" fillId="0" borderId="10" xfId="7" applyBorder="1" applyAlignment="1" applyProtection="1">
      <alignment horizontal="left" vertical="center"/>
      <protection locked="0"/>
    </xf>
    <xf numFmtId="2" fontId="30" fillId="0" borderId="10" xfId="7" applyNumberFormat="1" applyFont="1" applyBorder="1" applyAlignment="1" applyProtection="1">
      <alignment horizontal="center" vertical="center"/>
      <protection locked="0"/>
    </xf>
    <xf numFmtId="14" fontId="3" fillId="0" borderId="10" xfId="7" applyNumberFormat="1" applyBorder="1" applyAlignment="1" applyProtection="1">
      <alignment horizontal="center" vertical="center"/>
      <protection locked="0"/>
    </xf>
    <xf numFmtId="0" fontId="25" fillId="26" borderId="10" xfId="7" applyFont="1" applyFill="1" applyBorder="1" applyAlignment="1" applyProtection="1">
      <alignment horizontal="center" vertical="center"/>
      <protection hidden="1"/>
    </xf>
    <xf numFmtId="0" fontId="25" fillId="3" borderId="10" xfId="7" applyFont="1" applyFill="1" applyBorder="1" applyAlignment="1" applyProtection="1">
      <alignment horizontal="center" vertical="center"/>
      <protection hidden="1"/>
    </xf>
    <xf numFmtId="0" fontId="16" fillId="3" borderId="10" xfId="7" applyFont="1" applyFill="1" applyBorder="1" applyAlignment="1" applyProtection="1">
      <alignment horizontal="center" vertical="center"/>
      <protection hidden="1"/>
    </xf>
    <xf numFmtId="2" fontId="16" fillId="3" borderId="10" xfId="7" applyNumberFormat="1" applyFont="1" applyFill="1" applyBorder="1" applyAlignment="1" applyProtection="1">
      <alignment horizontal="center" vertical="center"/>
      <protection hidden="1"/>
    </xf>
    <xf numFmtId="0" fontId="10" fillId="0" borderId="10" xfId="7" applyFont="1" applyBorder="1" applyAlignment="1" applyProtection="1">
      <alignment horizontal="center" vertical="center"/>
      <protection locked="0" hidden="1"/>
    </xf>
    <xf numFmtId="2" fontId="25" fillId="26" borderId="10" xfId="7" applyNumberFormat="1" applyFont="1" applyFill="1" applyBorder="1" applyAlignment="1" applyProtection="1">
      <alignment horizontal="center" vertical="center"/>
      <protection hidden="1"/>
    </xf>
    <xf numFmtId="0" fontId="10" fillId="0" borderId="0" xfId="7" applyFont="1" applyAlignment="1" applyProtection="1">
      <alignment horizontal="center" vertical="center"/>
      <protection locked="0" hidden="1"/>
    </xf>
    <xf numFmtId="0" fontId="16" fillId="18" borderId="10" xfId="6" applyFont="1" applyFill="1" applyBorder="1" applyAlignment="1" applyProtection="1">
      <alignment horizontal="center" vertical="center"/>
      <protection hidden="1"/>
    </xf>
    <xf numFmtId="2" fontId="16" fillId="18" borderId="10" xfId="6" applyNumberFormat="1" applyFont="1" applyFill="1" applyBorder="1" applyAlignment="1" applyProtection="1">
      <alignment horizontal="center" vertical="center"/>
      <protection hidden="1"/>
    </xf>
    <xf numFmtId="0" fontId="16" fillId="18" borderId="10" xfId="7" applyFont="1" applyFill="1" applyBorder="1" applyAlignment="1" applyProtection="1">
      <alignment horizontal="center" vertical="center"/>
      <protection hidden="1"/>
    </xf>
    <xf numFmtId="2" fontId="16" fillId="18" borderId="10" xfId="7" applyNumberFormat="1" applyFont="1" applyFill="1" applyBorder="1" applyAlignment="1" applyProtection="1">
      <alignment horizontal="center" vertical="center"/>
      <protection hidden="1"/>
    </xf>
    <xf numFmtId="17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3" fillId="2" borderId="0" xfId="8" applyFont="1" applyFill="1" applyProtection="1">
      <protection locked="0"/>
    </xf>
    <xf numFmtId="0" fontId="13" fillId="2" borderId="0" xfId="8" applyFont="1" applyFill="1" applyAlignment="1" applyProtection="1">
      <alignment horizontal="center"/>
      <protection locked="0"/>
    </xf>
    <xf numFmtId="0" fontId="12" fillId="7" borderId="10" xfId="8" applyFont="1" applyFill="1" applyBorder="1" applyAlignment="1" applyProtection="1">
      <alignment horizontal="center" vertical="center"/>
      <protection hidden="1"/>
    </xf>
    <xf numFmtId="0" fontId="12" fillId="7" borderId="10" xfId="8" applyFont="1" applyFill="1" applyBorder="1" applyAlignment="1" applyProtection="1">
      <alignment horizontal="left" vertical="center" wrapText="1"/>
      <protection hidden="1"/>
    </xf>
    <xf numFmtId="0" fontId="12" fillId="2" borderId="10" xfId="8" applyFont="1" applyFill="1" applyBorder="1" applyAlignment="1" applyProtection="1">
      <alignment horizontal="center" vertical="center"/>
      <protection locked="0"/>
    </xf>
    <xf numFmtId="0" fontId="12" fillId="2" borderId="10" xfId="8" applyFont="1" applyFill="1" applyBorder="1" applyAlignment="1" applyProtection="1">
      <alignment horizontal="center"/>
      <protection locked="0"/>
    </xf>
    <xf numFmtId="0" fontId="3" fillId="2" borderId="10" xfId="8" applyFill="1" applyBorder="1" applyAlignment="1" applyProtection="1">
      <alignment horizontal="center" vertical="center"/>
      <protection locked="0"/>
    </xf>
    <xf numFmtId="14" fontId="12" fillId="2" borderId="10" xfId="8" applyNumberFormat="1" applyFont="1" applyFill="1" applyBorder="1" applyAlignment="1" applyProtection="1">
      <alignment horizontal="center" vertical="center"/>
      <protection locked="0"/>
    </xf>
    <xf numFmtId="0" fontId="3" fillId="2" borderId="10" xfId="8" applyFill="1" applyBorder="1" applyAlignment="1" applyProtection="1">
      <alignment horizontal="center"/>
      <protection locked="0"/>
    </xf>
    <xf numFmtId="0" fontId="2" fillId="0" borderId="0" xfId="1" applyAlignment="1" applyProtection="1">
      <alignment horizontal="center" vertical="center" wrapText="1"/>
      <protection locked="0"/>
    </xf>
    <xf numFmtId="0" fontId="0" fillId="0" borderId="10" xfId="0" applyBorder="1"/>
    <xf numFmtId="0" fontId="0" fillId="0" borderId="10" xfId="0" applyBorder="1" applyAlignment="1">
      <alignment horizontal="center"/>
    </xf>
    <xf numFmtId="0" fontId="44" fillId="29" borderId="10" xfId="0" applyFont="1" applyFill="1" applyBorder="1"/>
    <xf numFmtId="0" fontId="0" fillId="22" borderId="10" xfId="0" applyFill="1" applyBorder="1" applyAlignment="1">
      <alignment horizontal="center"/>
    </xf>
    <xf numFmtId="0" fontId="0" fillId="22" borderId="10" xfId="0" applyFill="1" applyBorder="1"/>
    <xf numFmtId="0" fontId="0" fillId="0" borderId="0" xfId="0" applyAlignment="1">
      <alignment horizontal="center"/>
    </xf>
    <xf numFmtId="0" fontId="44" fillId="29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4" fillId="29" borderId="4" xfId="0" applyFont="1" applyFill="1" applyBorder="1" applyAlignment="1">
      <alignment horizontal="center" vertical="center"/>
    </xf>
    <xf numFmtId="0" fontId="44" fillId="29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/>
    </xf>
    <xf numFmtId="1" fontId="12" fillId="2" borderId="10" xfId="8" applyNumberFormat="1" applyFont="1" applyFill="1" applyBorder="1" applyAlignment="1" applyProtection="1">
      <alignment horizontal="center" vertical="center"/>
      <protection locked="0"/>
    </xf>
    <xf numFmtId="49" fontId="3" fillId="2" borderId="10" xfId="8" applyNumberFormat="1" applyFill="1" applyBorder="1" applyAlignment="1" applyProtection="1">
      <alignment vertical="center"/>
      <protection locked="0"/>
    </xf>
    <xf numFmtId="1" fontId="12" fillId="2" borderId="10" xfId="8" applyNumberFormat="1" applyFont="1" applyFill="1" applyBorder="1" applyAlignment="1" applyProtection="1">
      <alignment horizontal="center" vertical="center" wrapText="1"/>
      <protection locked="0"/>
    </xf>
    <xf numFmtId="0" fontId="19" fillId="5" borderId="10" xfId="0" applyFont="1" applyFill="1" applyBorder="1"/>
    <xf numFmtId="0" fontId="45" fillId="0" borderId="10" xfId="10" applyFont="1" applyBorder="1"/>
    <xf numFmtId="0" fontId="19" fillId="0" borderId="10" xfId="0" applyFont="1" applyBorder="1"/>
    <xf numFmtId="0" fontId="19" fillId="0" borderId="0" xfId="0" applyFont="1"/>
    <xf numFmtId="0" fontId="26" fillId="0" borderId="0" xfId="0" applyFont="1"/>
    <xf numFmtId="2" fontId="12" fillId="2" borderId="10" xfId="8" applyNumberFormat="1" applyFont="1" applyFill="1" applyBorder="1" applyAlignment="1" applyProtection="1">
      <alignment horizontal="center" vertical="center"/>
      <protection locked="0"/>
    </xf>
    <xf numFmtId="0" fontId="19" fillId="5" borderId="13" xfId="0" applyFont="1" applyFill="1" applyBorder="1"/>
    <xf numFmtId="0" fontId="19" fillId="0" borderId="10" xfId="7" applyFont="1" applyBorder="1" applyAlignment="1" applyProtection="1">
      <alignment vertical="center"/>
      <protection locked="0"/>
    </xf>
    <xf numFmtId="0" fontId="46" fillId="0" borderId="10" xfId="10" applyFont="1" applyBorder="1"/>
    <xf numFmtId="0" fontId="28" fillId="0" borderId="10" xfId="0" applyFont="1" applyBorder="1"/>
    <xf numFmtId="0" fontId="0" fillId="30" borderId="0" xfId="0" applyFill="1"/>
    <xf numFmtId="0" fontId="19" fillId="0" borderId="10" xfId="11" applyFont="1" applyBorder="1" applyAlignment="1">
      <alignment vertical="center"/>
    </xf>
    <xf numFmtId="0" fontId="26" fillId="5" borderId="10" xfId="0" applyFont="1" applyFill="1" applyBorder="1" applyAlignment="1">
      <alignment horizontal="center" vertical="center"/>
    </xf>
    <xf numFmtId="0" fontId="1" fillId="0" borderId="10" xfId="10" applyBorder="1"/>
    <xf numFmtId="0" fontId="44" fillId="0" borderId="0" xfId="0" applyFont="1"/>
    <xf numFmtId="0" fontId="2" fillId="0" borderId="10" xfId="1" applyBorder="1"/>
    <xf numFmtId="0" fontId="12" fillId="29" borderId="10" xfId="9" applyFont="1" applyFill="1" applyBorder="1" applyAlignment="1">
      <alignment horizontal="center" vertical="center" wrapText="1"/>
    </xf>
    <xf numFmtId="0" fontId="2" fillId="2" borderId="10" xfId="8" applyFont="1" applyFill="1" applyBorder="1" applyAlignment="1" applyProtection="1">
      <alignment horizontal="center"/>
      <protection locked="0"/>
    </xf>
    <xf numFmtId="1" fontId="3" fillId="0" borderId="10" xfId="7" applyNumberFormat="1" applyBorder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horizontal="center" vertical="center" wrapText="1"/>
      <protection locked="0"/>
    </xf>
    <xf numFmtId="14" fontId="2" fillId="31" borderId="10" xfId="8" applyNumberFormat="1" applyFont="1" applyFill="1" applyBorder="1" applyAlignment="1" applyProtection="1">
      <alignment horizontal="center"/>
      <protection locked="0"/>
    </xf>
    <xf numFmtId="49" fontId="3" fillId="2" borderId="0" xfId="8" applyNumberFormat="1" applyFill="1" applyAlignment="1" applyProtection="1">
      <alignment vertical="center"/>
      <protection locked="0"/>
    </xf>
    <xf numFmtId="0" fontId="3" fillId="2" borderId="0" xfId="8" applyFill="1" applyAlignment="1" applyProtection="1">
      <alignment horizontal="center" vertical="center"/>
      <protection locked="0"/>
    </xf>
    <xf numFmtId="0" fontId="3" fillId="2" borderId="0" xfId="8" applyFill="1" applyAlignment="1" applyProtection="1">
      <alignment horizontal="center"/>
      <protection locked="0"/>
    </xf>
    <xf numFmtId="0" fontId="24" fillId="33" borderId="12" xfId="1" applyFont="1" applyFill="1" applyBorder="1" applyAlignment="1" applyProtection="1">
      <alignment horizontal="center" vertical="center" wrapText="1"/>
      <protection hidden="1"/>
    </xf>
    <xf numFmtId="0" fontId="24" fillId="33" borderId="10" xfId="1" applyFont="1" applyFill="1" applyBorder="1" applyAlignment="1" applyProtection="1">
      <alignment horizontal="center" vertical="center" wrapText="1"/>
      <protection hidden="1"/>
    </xf>
    <xf numFmtId="0" fontId="12" fillId="0" borderId="43" xfId="7" applyFont="1" applyBorder="1" applyAlignment="1" applyProtection="1">
      <alignment horizontal="center" vertical="center" wrapText="1"/>
      <protection locked="0" hidden="1"/>
    </xf>
    <xf numFmtId="14" fontId="24" fillId="35" borderId="12" xfId="7" applyNumberFormat="1" applyFont="1" applyFill="1" applyBorder="1" applyAlignment="1" applyProtection="1">
      <alignment horizontal="center" vertical="center" wrapText="1"/>
      <protection hidden="1"/>
    </xf>
    <xf numFmtId="14" fontId="24" fillId="35" borderId="10" xfId="7" applyNumberFormat="1" applyFont="1" applyFill="1" applyBorder="1" applyAlignment="1" applyProtection="1">
      <alignment horizontal="center" vertical="center" wrapText="1"/>
      <protection hidden="1"/>
    </xf>
    <xf numFmtId="2" fontId="43" fillId="35" borderId="12" xfId="7" applyNumberFormat="1" applyFont="1" applyFill="1" applyBorder="1" applyAlignment="1" applyProtection="1">
      <alignment horizontal="center" vertical="center" wrapText="1"/>
      <protection hidden="1"/>
    </xf>
    <xf numFmtId="2" fontId="43" fillId="35" borderId="10" xfId="7" applyNumberFormat="1" applyFont="1" applyFill="1" applyBorder="1" applyAlignment="1" applyProtection="1">
      <alignment horizontal="center" vertical="center" wrapText="1"/>
      <protection hidden="1"/>
    </xf>
    <xf numFmtId="0" fontId="24" fillId="35" borderId="12" xfId="1" applyFont="1" applyFill="1" applyBorder="1" applyAlignment="1" applyProtection="1">
      <alignment horizontal="center" vertical="center" wrapText="1"/>
      <protection hidden="1"/>
    </xf>
    <xf numFmtId="0" fontId="16" fillId="26" borderId="10" xfId="7" applyFont="1" applyFill="1" applyBorder="1" applyAlignment="1" applyProtection="1">
      <alignment horizontal="center" vertical="center"/>
      <protection hidden="1"/>
    </xf>
    <xf numFmtId="0" fontId="9" fillId="3" borderId="5" xfId="8" applyFont="1" applyFill="1" applyBorder="1" applyAlignment="1" applyProtection="1">
      <alignment horizontal="center" vertical="center"/>
      <protection locked="0"/>
    </xf>
    <xf numFmtId="0" fontId="9" fillId="3" borderId="9" xfId="8" applyFont="1" applyFill="1" applyBorder="1" applyAlignment="1" applyProtection="1">
      <alignment horizontal="center" vertical="center"/>
      <protection locked="0"/>
    </xf>
    <xf numFmtId="14" fontId="2" fillId="2" borderId="10" xfId="8" applyNumberFormat="1" applyFont="1" applyFill="1" applyBorder="1" applyAlignment="1" applyProtection="1">
      <alignment horizontal="center"/>
      <protection locked="0"/>
    </xf>
    <xf numFmtId="49" fontId="2" fillId="2" borderId="10" xfId="8" applyNumberFormat="1" applyFont="1" applyFill="1" applyBorder="1" applyAlignment="1" applyProtection="1">
      <alignment horizontal="center" vertical="center"/>
      <protection locked="0"/>
    </xf>
    <xf numFmtId="49" fontId="2" fillId="2" borderId="10" xfId="8" applyNumberFormat="1" applyFont="1" applyFill="1" applyBorder="1" applyAlignment="1" applyProtection="1">
      <alignment vertical="center"/>
      <protection locked="0"/>
    </xf>
    <xf numFmtId="0" fontId="2" fillId="2" borderId="10" xfId="8" applyFont="1" applyFill="1" applyBorder="1" applyAlignment="1" applyProtection="1">
      <alignment horizontal="center" vertical="center"/>
      <protection locked="0"/>
    </xf>
    <xf numFmtId="14" fontId="2" fillId="0" borderId="10" xfId="8" applyNumberFormat="1" applyFont="1" applyBorder="1" applyAlignment="1" applyProtection="1">
      <alignment horizontal="center"/>
      <protection locked="0"/>
    </xf>
    <xf numFmtId="0" fontId="2" fillId="2" borderId="10" xfId="8" applyFont="1" applyFill="1" applyBorder="1" applyProtection="1">
      <protection locked="0"/>
    </xf>
    <xf numFmtId="49" fontId="12" fillId="2" borderId="10" xfId="8" applyNumberFormat="1" applyFont="1" applyFill="1" applyBorder="1" applyAlignment="1" applyProtection="1">
      <alignment horizontal="center" vertical="center"/>
      <protection locked="0"/>
    </xf>
    <xf numFmtId="0" fontId="9" fillId="9" borderId="10" xfId="1" applyFont="1" applyFill="1" applyBorder="1" applyAlignment="1" applyProtection="1">
      <alignment horizontal="center" vertical="center"/>
      <protection hidden="1"/>
    </xf>
    <xf numFmtId="1" fontId="9" fillId="9" borderId="10" xfId="1" applyNumberFormat="1" applyFont="1" applyFill="1" applyBorder="1" applyAlignment="1" applyProtection="1">
      <alignment horizontal="center" vertical="center"/>
      <protection hidden="1"/>
    </xf>
    <xf numFmtId="1" fontId="2" fillId="0" borderId="10" xfId="1" applyNumberFormat="1" applyBorder="1" applyAlignment="1" applyProtection="1">
      <alignment vertical="center" wrapText="1"/>
      <protection locked="0"/>
    </xf>
    <xf numFmtId="49" fontId="2" fillId="0" borderId="10" xfId="1" applyNumberFormat="1" applyBorder="1" applyAlignment="1" applyProtection="1">
      <alignment horizontal="left" vertical="center"/>
      <protection locked="0" hidden="1"/>
    </xf>
    <xf numFmtId="1" fontId="2" fillId="0" borderId="10" xfId="1" applyNumberFormat="1" applyBorder="1" applyAlignment="1" applyProtection="1">
      <alignment horizontal="center" vertical="center"/>
      <protection locked="0" hidden="1"/>
    </xf>
    <xf numFmtId="14" fontId="2" fillId="0" borderId="10" xfId="1" applyNumberFormat="1" applyBorder="1" applyAlignment="1" applyProtection="1">
      <alignment horizontal="center" vertical="center"/>
      <protection locked="0" hidden="1"/>
    </xf>
    <xf numFmtId="0" fontId="2" fillId="0" borderId="10" xfId="1" applyBorder="1" applyAlignment="1" applyProtection="1">
      <alignment horizontal="center" vertical="center" wrapText="1"/>
      <protection locked="0"/>
    </xf>
    <xf numFmtId="0" fontId="2" fillId="0" borderId="10" xfId="1" applyBorder="1" applyAlignment="1" applyProtection="1">
      <alignment horizontal="center" vertical="center"/>
      <protection locked="0"/>
    </xf>
    <xf numFmtId="0" fontId="2" fillId="0" borderId="10" xfId="1" applyBorder="1" applyAlignment="1" applyProtection="1">
      <alignment horizontal="center" vertical="center" wrapText="1"/>
      <protection locked="0" hidden="1"/>
    </xf>
    <xf numFmtId="0" fontId="2" fillId="0" borderId="10" xfId="1" applyBorder="1" applyAlignment="1" applyProtection="1">
      <alignment horizontal="center" vertical="center"/>
      <protection locked="0" hidden="1"/>
    </xf>
    <xf numFmtId="14" fontId="2" fillId="0" borderId="10" xfId="1" applyNumberFormat="1" applyBorder="1" applyAlignment="1" applyProtection="1">
      <alignment horizontal="center" vertical="center"/>
      <protection locked="0"/>
    </xf>
    <xf numFmtId="0" fontId="9" fillId="13" borderId="10" xfId="1" applyFont="1" applyFill="1" applyBorder="1" applyAlignment="1" applyProtection="1">
      <alignment horizontal="center" vertical="center"/>
      <protection hidden="1"/>
    </xf>
    <xf numFmtId="0" fontId="2" fillId="11" borderId="10" xfId="1" applyFill="1" applyBorder="1" applyAlignment="1" applyProtection="1">
      <alignment horizontal="center" vertical="center"/>
      <protection hidden="1"/>
    </xf>
    <xf numFmtId="0" fontId="2" fillId="0" borderId="10" xfId="1" applyBorder="1" applyAlignment="1" applyProtection="1">
      <alignment vertical="center"/>
      <protection locked="0"/>
    </xf>
    <xf numFmtId="0" fontId="2" fillId="0" borderId="10" xfId="1" applyBorder="1" applyAlignment="1" applyProtection="1">
      <alignment vertical="center" wrapText="1"/>
      <protection locked="0"/>
    </xf>
    <xf numFmtId="0" fontId="2" fillId="2" borderId="10" xfId="1" applyFill="1" applyBorder="1" applyAlignment="1" applyProtection="1">
      <alignment horizontal="center" vertical="center" wrapText="1"/>
      <protection locked="0"/>
    </xf>
    <xf numFmtId="0" fontId="2" fillId="2" borderId="10" xfId="1" applyFill="1" applyBorder="1" applyAlignment="1" applyProtection="1">
      <alignment horizontal="center" vertical="center"/>
      <protection locked="0" hidden="1"/>
    </xf>
    <xf numFmtId="0" fontId="2" fillId="2" borderId="10" xfId="1" applyFill="1" applyBorder="1" applyAlignment="1" applyProtection="1">
      <alignment vertical="center"/>
      <protection locked="0"/>
    </xf>
    <xf numFmtId="0" fontId="2" fillId="2" borderId="10" xfId="1" applyFill="1" applyBorder="1" applyAlignment="1" applyProtection="1">
      <alignment vertical="center" wrapText="1"/>
      <protection locked="0"/>
    </xf>
    <xf numFmtId="0" fontId="9" fillId="9" borderId="9" xfId="1" applyFont="1" applyFill="1" applyBorder="1" applyAlignment="1" applyProtection="1">
      <alignment horizontal="center" vertical="center"/>
      <protection hidden="1"/>
    </xf>
    <xf numFmtId="0" fontId="9" fillId="10" borderId="9" xfId="1" applyFont="1" applyFill="1" applyBorder="1" applyAlignment="1" applyProtection="1">
      <alignment horizontal="center" vertical="center"/>
      <protection hidden="1"/>
    </xf>
    <xf numFmtId="0" fontId="2" fillId="12" borderId="10" xfId="1" applyFill="1" applyBorder="1" applyAlignment="1" applyProtection="1">
      <alignment horizontal="center" vertical="center"/>
      <protection hidden="1"/>
    </xf>
    <xf numFmtId="0" fontId="2" fillId="2" borderId="10" xfId="1" applyFill="1" applyBorder="1" applyAlignment="1" applyProtection="1">
      <alignment horizontal="left" vertical="center" wrapText="1"/>
      <protection locked="0"/>
    </xf>
    <xf numFmtId="1" fontId="2" fillId="2" borderId="10" xfId="5" applyNumberFormat="1" applyFont="1" applyFill="1" applyBorder="1" applyAlignment="1" applyProtection="1">
      <alignment horizontal="center" vertical="center" wrapText="1"/>
      <protection locked="0"/>
    </xf>
    <xf numFmtId="2" fontId="2" fillId="2" borderId="10" xfId="1" applyNumberFormat="1" applyFill="1" applyBorder="1" applyAlignment="1" applyProtection="1">
      <alignment horizontal="center" vertical="center" wrapText="1"/>
      <protection locked="0"/>
    </xf>
    <xf numFmtId="14" fontId="2" fillId="2" borderId="10" xfId="5" applyNumberFormat="1" applyFont="1" applyFill="1" applyBorder="1" applyAlignment="1" applyProtection="1">
      <alignment horizontal="center" vertical="center" wrapText="1"/>
      <protection locked="0"/>
    </xf>
    <xf numFmtId="14" fontId="2" fillId="2" borderId="10" xfId="1" applyNumberFormat="1" applyFill="1" applyBorder="1" applyAlignment="1" applyProtection="1">
      <alignment horizontal="center" vertical="center" wrapText="1"/>
      <protection locked="0"/>
    </xf>
    <xf numFmtId="49" fontId="2" fillId="0" borderId="10" xfId="1" applyNumberFormat="1" applyBorder="1" applyAlignment="1" applyProtection="1">
      <alignment horizontal="center" vertical="center" wrapText="1"/>
      <protection locked="0"/>
    </xf>
    <xf numFmtId="49" fontId="2" fillId="2" borderId="10" xfId="1" applyNumberFormat="1" applyFill="1" applyBorder="1" applyAlignment="1" applyProtection="1">
      <alignment horizontal="center" vertical="center" wrapText="1"/>
      <protection locked="0"/>
    </xf>
    <xf numFmtId="2" fontId="2" fillId="2" borderId="10" xfId="5" applyNumberFormat="1" applyFont="1" applyFill="1" applyBorder="1" applyAlignment="1" applyProtection="1">
      <alignment horizontal="center" vertical="center" wrapText="1"/>
      <protection locked="0"/>
    </xf>
    <xf numFmtId="0" fontId="2" fillId="4" borderId="10" xfId="7" applyFont="1" applyFill="1" applyBorder="1" applyAlignment="1" applyProtection="1">
      <alignment horizontal="center" vertical="center"/>
      <protection hidden="1"/>
    </xf>
    <xf numFmtId="14" fontId="2" fillId="2" borderId="10" xfId="7" applyNumberFormat="1" applyFont="1" applyFill="1" applyBorder="1" applyAlignment="1" applyProtection="1">
      <alignment horizontal="center" vertical="center"/>
      <protection locked="0"/>
    </xf>
    <xf numFmtId="0" fontId="2" fillId="12" borderId="10" xfId="7" applyFont="1" applyFill="1" applyBorder="1" applyAlignment="1" applyProtection="1">
      <alignment horizontal="center" vertical="center"/>
      <protection hidden="1"/>
    </xf>
    <xf numFmtId="1" fontId="52" fillId="32" borderId="10" xfId="7" applyNumberFormat="1" applyFont="1" applyFill="1" applyBorder="1" applyAlignment="1" applyProtection="1">
      <alignment horizontal="center" vertical="center"/>
      <protection hidden="1"/>
    </xf>
    <xf numFmtId="0" fontId="2" fillId="0" borderId="10" xfId="7" applyFont="1" applyBorder="1" applyAlignment="1" applyProtection="1">
      <alignment horizontal="center" vertical="center"/>
      <protection locked="0"/>
    </xf>
    <xf numFmtId="14" fontId="2" fillId="0" borderId="10" xfId="7" applyNumberFormat="1" applyFont="1" applyBorder="1" applyAlignment="1" applyProtection="1">
      <alignment horizontal="center" vertical="center"/>
      <protection locked="0"/>
    </xf>
    <xf numFmtId="0" fontId="2" fillId="32" borderId="10" xfId="7" applyFont="1" applyFill="1" applyBorder="1" applyAlignment="1" applyProtection="1">
      <alignment horizontal="center" vertical="center"/>
      <protection hidden="1"/>
    </xf>
    <xf numFmtId="0" fontId="2" fillId="20" borderId="10" xfId="7" applyFont="1" applyFill="1" applyBorder="1" applyAlignment="1" applyProtection="1">
      <alignment horizontal="center" vertical="center"/>
      <protection hidden="1"/>
    </xf>
    <xf numFmtId="14" fontId="2" fillId="22" borderId="10" xfId="7" applyNumberFormat="1" applyFont="1" applyFill="1" applyBorder="1" applyAlignment="1" applyProtection="1">
      <alignment horizontal="center" vertical="center"/>
      <protection hidden="1"/>
    </xf>
    <xf numFmtId="1" fontId="2" fillId="9" borderId="10" xfId="5" applyNumberFormat="1" applyFont="1" applyFill="1" applyBorder="1" applyAlignment="1" applyProtection="1">
      <alignment horizontal="center" vertical="center" wrapText="1"/>
      <protection hidden="1"/>
    </xf>
    <xf numFmtId="1" fontId="15" fillId="10" borderId="9" xfId="7" applyNumberFormat="1" applyFont="1" applyFill="1" applyBorder="1" applyAlignment="1" applyProtection="1">
      <alignment horizontal="center" vertical="center" wrapText="1"/>
      <protection hidden="1"/>
    </xf>
    <xf numFmtId="2" fontId="15" fillId="10" borderId="9" xfId="7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Alignment="1" applyProtection="1">
      <alignment horizontal="center" vertical="center" wrapText="1"/>
      <protection locked="0"/>
    </xf>
    <xf numFmtId="0" fontId="10" fillId="0" borderId="14" xfId="7" applyFont="1" applyBorder="1" applyAlignment="1" applyProtection="1">
      <alignment horizontal="center" vertical="center"/>
      <protection locked="0" hidden="1"/>
    </xf>
    <xf numFmtId="0" fontId="10" fillId="0" borderId="12" xfId="7" applyFont="1" applyBorder="1" applyAlignment="1" applyProtection="1">
      <alignment horizontal="center" vertical="center"/>
      <protection locked="0" hidden="1"/>
    </xf>
    <xf numFmtId="0" fontId="10" fillId="0" borderId="18" xfId="7" applyFont="1" applyBorder="1" applyAlignment="1" applyProtection="1">
      <alignment horizontal="center" vertical="center"/>
      <protection locked="0" hidden="1"/>
    </xf>
    <xf numFmtId="0" fontId="56" fillId="16" borderId="10" xfId="6" applyFont="1" applyFill="1" applyBorder="1" applyAlignment="1" applyProtection="1">
      <alignment horizontal="center" vertical="center"/>
      <protection hidden="1"/>
    </xf>
    <xf numFmtId="0" fontId="10" fillId="0" borderId="10" xfId="7" applyFont="1" applyBorder="1" applyAlignment="1" applyProtection="1">
      <alignment horizontal="center" vertical="center"/>
      <protection hidden="1"/>
    </xf>
    <xf numFmtId="0" fontId="25" fillId="5" borderId="9" xfId="7" applyFont="1" applyFill="1" applyBorder="1" applyAlignment="1" applyProtection="1">
      <alignment horizontal="center" vertical="center"/>
      <protection locked="0" hidden="1"/>
    </xf>
    <xf numFmtId="0" fontId="25" fillId="5" borderId="8" xfId="7" applyFont="1" applyFill="1" applyBorder="1" applyAlignment="1" applyProtection="1">
      <alignment horizontal="center" vertical="center"/>
      <protection locked="0" hidden="1"/>
    </xf>
    <xf numFmtId="0" fontId="10" fillId="0" borderId="9" xfId="7" applyFont="1" applyBorder="1" applyAlignment="1" applyProtection="1">
      <alignment horizontal="center" vertical="center"/>
      <protection locked="0"/>
    </xf>
    <xf numFmtId="0" fontId="16" fillId="27" borderId="10" xfId="6" applyFont="1" applyFill="1" applyBorder="1" applyAlignment="1" applyProtection="1">
      <alignment horizontal="center" vertical="center"/>
      <protection hidden="1"/>
    </xf>
    <xf numFmtId="0" fontId="10" fillId="10" borderId="10" xfId="7" applyFont="1" applyFill="1" applyBorder="1" applyAlignment="1" applyProtection="1">
      <alignment horizontal="center" vertical="center"/>
      <protection hidden="1"/>
    </xf>
    <xf numFmtId="0" fontId="10" fillId="28" borderId="10" xfId="7" applyFont="1" applyFill="1" applyBorder="1" applyAlignment="1" applyProtection="1">
      <alignment horizontal="center" vertical="center"/>
      <protection hidden="1"/>
    </xf>
    <xf numFmtId="2" fontId="25" fillId="3" borderId="10" xfId="7" applyNumberFormat="1" applyFont="1" applyFill="1" applyBorder="1" applyAlignment="1" applyProtection="1">
      <alignment horizontal="center" vertical="center"/>
      <protection hidden="1"/>
    </xf>
    <xf numFmtId="0" fontId="10" fillId="9" borderId="10" xfId="7" applyFont="1" applyFill="1" applyBorder="1" applyAlignment="1" applyProtection="1">
      <alignment horizontal="center" vertical="center"/>
      <protection hidden="1"/>
    </xf>
    <xf numFmtId="2" fontId="10" fillId="9" borderId="10" xfId="7" applyNumberFormat="1" applyFont="1" applyFill="1" applyBorder="1" applyAlignment="1" applyProtection="1">
      <alignment horizontal="center" vertical="center"/>
      <protection hidden="1"/>
    </xf>
    <xf numFmtId="0" fontId="10" fillId="4" borderId="10" xfId="7" applyFont="1" applyFill="1" applyBorder="1" applyAlignment="1" applyProtection="1">
      <alignment horizontal="center" vertical="center"/>
      <protection hidden="1"/>
    </xf>
    <xf numFmtId="2" fontId="10" fillId="4" borderId="10" xfId="7" applyNumberFormat="1" applyFont="1" applyFill="1" applyBorder="1" applyAlignment="1" applyProtection="1">
      <alignment horizontal="center" vertical="center"/>
      <protection hidden="1"/>
    </xf>
    <xf numFmtId="2" fontId="10" fillId="0" borderId="10" xfId="7" applyNumberFormat="1" applyFont="1" applyBorder="1" applyAlignment="1" applyProtection="1">
      <alignment horizontal="center" vertical="center"/>
      <protection hidden="1"/>
    </xf>
    <xf numFmtId="0" fontId="16" fillId="0" borderId="28" xfId="7" applyFont="1" applyBorder="1" applyAlignment="1" applyProtection="1">
      <alignment horizontal="center" vertical="center"/>
      <protection hidden="1"/>
    </xf>
    <xf numFmtId="0" fontId="16" fillId="0" borderId="30" xfId="7" applyFont="1" applyBorder="1" applyAlignment="1" applyProtection="1">
      <alignment horizontal="center" vertical="center"/>
      <protection hidden="1"/>
    </xf>
    <xf numFmtId="1" fontId="16" fillId="0" borderId="33" xfId="7" applyNumberFormat="1" applyFont="1" applyBorder="1" applyAlignment="1" applyProtection="1">
      <alignment horizontal="center" vertical="center"/>
      <protection hidden="1"/>
    </xf>
    <xf numFmtId="0" fontId="16" fillId="27" borderId="30" xfId="6" applyFont="1" applyFill="1" applyBorder="1" applyAlignment="1" applyProtection="1">
      <alignment horizontal="center" vertical="center"/>
      <protection hidden="1"/>
    </xf>
    <xf numFmtId="0" fontId="10" fillId="0" borderId="30" xfId="7" applyFont="1" applyBorder="1" applyAlignment="1" applyProtection="1">
      <alignment horizontal="center" vertical="center"/>
      <protection hidden="1"/>
    </xf>
    <xf numFmtId="0" fontId="10" fillId="0" borderId="33" xfId="7" applyFont="1" applyBorder="1" applyAlignment="1" applyProtection="1">
      <alignment horizontal="center" vertical="center"/>
      <protection hidden="1"/>
    </xf>
    <xf numFmtId="0" fontId="16" fillId="27" borderId="33" xfId="6" applyFont="1" applyFill="1" applyBorder="1" applyAlignment="1" applyProtection="1">
      <alignment horizontal="center" vertical="center"/>
      <protection hidden="1"/>
    </xf>
    <xf numFmtId="0" fontId="16" fillId="0" borderId="36" xfId="7" applyFont="1" applyBorder="1" applyAlignment="1" applyProtection="1">
      <alignment horizontal="center" vertical="center"/>
      <protection hidden="1"/>
    </xf>
    <xf numFmtId="0" fontId="12" fillId="0" borderId="10" xfId="7" applyFont="1" applyBorder="1" applyAlignment="1" applyProtection="1">
      <alignment vertical="center"/>
      <protection hidden="1"/>
    </xf>
    <xf numFmtId="0" fontId="16" fillId="0" borderId="10" xfId="7" applyFont="1" applyBorder="1" applyAlignment="1" applyProtection="1">
      <alignment vertical="center"/>
      <protection hidden="1"/>
    </xf>
    <xf numFmtId="1" fontId="9" fillId="9" borderId="9" xfId="1" applyNumberFormat="1" applyFont="1" applyFill="1" applyBorder="1" applyAlignment="1" applyProtection="1">
      <alignment horizontal="center" vertical="center"/>
      <protection hidden="1"/>
    </xf>
    <xf numFmtId="2" fontId="15" fillId="11" borderId="9" xfId="7" applyNumberFormat="1" applyFont="1" applyFill="1" applyBorder="1" applyAlignment="1" applyProtection="1">
      <alignment horizontal="right" vertical="center" wrapText="1"/>
      <protection hidden="1"/>
    </xf>
    <xf numFmtId="2" fontId="15" fillId="11" borderId="5" xfId="7" applyNumberFormat="1" applyFont="1" applyFill="1" applyBorder="1" applyAlignment="1" applyProtection="1">
      <alignment horizontal="right" vertical="center" wrapText="1"/>
      <protection hidden="1"/>
    </xf>
    <xf numFmtId="2" fontId="15" fillId="36" borderId="9" xfId="7" applyNumberFormat="1" applyFont="1" applyFill="1" applyBorder="1" applyAlignment="1" applyProtection="1">
      <alignment horizontal="right" vertical="center" wrapText="1"/>
      <protection hidden="1"/>
    </xf>
    <xf numFmtId="2" fontId="2" fillId="36" borderId="12" xfId="7" applyNumberFormat="1" applyFont="1" applyFill="1" applyBorder="1" applyAlignment="1" applyProtection="1">
      <alignment vertical="center"/>
      <protection hidden="1"/>
    </xf>
    <xf numFmtId="2" fontId="2" fillId="36" borderId="10" xfId="7" applyNumberFormat="1" applyFont="1" applyFill="1" applyBorder="1" applyAlignment="1" applyProtection="1">
      <alignment vertical="center"/>
      <protection hidden="1"/>
    </xf>
    <xf numFmtId="14" fontId="2" fillId="2" borderId="10" xfId="8" applyNumberFormat="1" applyFont="1" applyFill="1" applyBorder="1" applyAlignment="1" applyProtection="1">
      <alignment horizontal="center" vertical="center"/>
      <protection locked="0"/>
    </xf>
    <xf numFmtId="14" fontId="2" fillId="0" borderId="10" xfId="8" applyNumberFormat="1" applyFont="1" applyBorder="1" applyAlignment="1" applyProtection="1">
      <alignment horizontal="center" vertical="center"/>
      <protection locked="0"/>
    </xf>
    <xf numFmtId="0" fontId="25" fillId="16" borderId="12" xfId="6" applyFont="1" applyFill="1" applyBorder="1" applyAlignment="1" applyProtection="1">
      <alignment horizontal="center" vertical="center"/>
      <protection hidden="1"/>
    </xf>
    <xf numFmtId="0" fontId="25" fillId="12" borderId="12" xfId="6" applyFont="1" applyFill="1" applyBorder="1" applyAlignment="1" applyProtection="1">
      <alignment horizontal="center" vertical="center"/>
      <protection hidden="1"/>
    </xf>
    <xf numFmtId="1" fontId="25" fillId="9" borderId="12" xfId="7" applyNumberFormat="1" applyFont="1" applyFill="1" applyBorder="1" applyAlignment="1" applyProtection="1">
      <alignment horizontal="center" vertical="center"/>
      <protection hidden="1"/>
    </xf>
    <xf numFmtId="2" fontId="25" fillId="9" borderId="12" xfId="7" applyNumberFormat="1" applyFont="1" applyFill="1" applyBorder="1" applyAlignment="1" applyProtection="1">
      <alignment horizontal="center" vertical="center"/>
      <protection hidden="1"/>
    </xf>
    <xf numFmtId="1" fontId="25" fillId="11" borderId="12" xfId="7" applyNumberFormat="1" applyFont="1" applyFill="1" applyBorder="1" applyAlignment="1" applyProtection="1">
      <alignment horizontal="center" vertical="center"/>
      <protection hidden="1"/>
    </xf>
    <xf numFmtId="2" fontId="25" fillId="11" borderId="12" xfId="7" applyNumberFormat="1" applyFont="1" applyFill="1" applyBorder="1" applyAlignment="1" applyProtection="1">
      <alignment horizontal="center" vertical="center"/>
      <protection hidden="1"/>
    </xf>
    <xf numFmtId="0" fontId="59" fillId="16" borderId="12" xfId="6" applyFont="1" applyFill="1" applyBorder="1" applyAlignment="1" applyProtection="1">
      <alignment horizontal="center" vertical="center"/>
      <protection hidden="1"/>
    </xf>
    <xf numFmtId="165" fontId="2" fillId="2" borderId="10" xfId="8" applyNumberFormat="1" applyFont="1" applyFill="1" applyBorder="1" applyAlignment="1" applyProtection="1">
      <alignment horizontal="center" vertical="center"/>
      <protection locked="0"/>
    </xf>
    <xf numFmtId="0" fontId="2" fillId="2" borderId="10" xfId="8" applyFont="1" applyFill="1" applyBorder="1" applyAlignment="1" applyProtection="1">
      <alignment horizontal="left" vertical="center"/>
      <protection locked="0"/>
    </xf>
    <xf numFmtId="0" fontId="10" fillId="2" borderId="10" xfId="3" applyFont="1" applyFill="1" applyBorder="1" applyProtection="1">
      <protection locked="0"/>
    </xf>
    <xf numFmtId="0" fontId="10" fillId="2" borderId="10" xfId="3" applyFont="1" applyFill="1" applyBorder="1" applyAlignment="1" applyProtection="1">
      <alignment horizontal="center" vertical="center"/>
      <protection locked="0"/>
    </xf>
    <xf numFmtId="0" fontId="10" fillId="2" borderId="10" xfId="4" applyFont="1" applyFill="1" applyBorder="1" applyAlignment="1" applyProtection="1">
      <alignment horizontal="center" vertical="center"/>
      <protection locked="0"/>
    </xf>
    <xf numFmtId="0" fontId="2" fillId="2" borderId="10" xfId="9" applyFill="1" applyBorder="1" applyAlignment="1" applyProtection="1">
      <alignment horizontal="center" vertical="center"/>
      <protection locked="0"/>
    </xf>
    <xf numFmtId="0" fontId="2" fillId="20" borderId="12" xfId="7" applyFont="1" applyFill="1" applyBorder="1" applyAlignment="1" applyProtection="1">
      <alignment horizontal="center" vertical="center"/>
      <protection hidden="1"/>
    </xf>
    <xf numFmtId="14" fontId="2" fillId="22" borderId="12" xfId="7" applyNumberFormat="1" applyFont="1" applyFill="1" applyBorder="1" applyAlignment="1" applyProtection="1">
      <alignment horizontal="center" vertical="center"/>
      <protection hidden="1"/>
    </xf>
    <xf numFmtId="1" fontId="2" fillId="9" borderId="12" xfId="5" applyNumberFormat="1" applyFont="1" applyFill="1" applyBorder="1" applyAlignment="1" applyProtection="1">
      <alignment horizontal="center" vertical="center" wrapText="1"/>
      <protection hidden="1"/>
    </xf>
    <xf numFmtId="0" fontId="15" fillId="20" borderId="51" xfId="7" applyFont="1" applyFill="1" applyBorder="1" applyAlignment="1" applyProtection="1">
      <alignment horizontal="center" vertical="center"/>
      <protection hidden="1"/>
    </xf>
    <xf numFmtId="0" fontId="3" fillId="0" borderId="12" xfId="7" applyBorder="1" applyAlignment="1" applyProtection="1">
      <alignment horizontal="left" vertical="center"/>
      <protection locked="0"/>
    </xf>
    <xf numFmtId="0" fontId="3" fillId="0" borderId="12" xfId="7" applyBorder="1" applyAlignment="1" applyProtection="1">
      <alignment horizontal="center" vertical="center"/>
      <protection locked="0"/>
    </xf>
    <xf numFmtId="1" fontId="3" fillId="0" borderId="12" xfId="7" applyNumberFormat="1" applyBorder="1" applyAlignment="1" applyProtection="1">
      <alignment horizontal="center" vertical="center"/>
      <protection locked="0"/>
    </xf>
    <xf numFmtId="14" fontId="3" fillId="0" borderId="12" xfId="7" applyNumberFormat="1" applyBorder="1" applyAlignment="1" applyProtection="1">
      <alignment horizontal="center" vertical="center"/>
      <protection locked="0"/>
    </xf>
    <xf numFmtId="0" fontId="2" fillId="12" borderId="12" xfId="7" applyFont="1" applyFill="1" applyBorder="1" applyAlignment="1" applyProtection="1">
      <alignment horizontal="center" vertical="center"/>
      <protection hidden="1"/>
    </xf>
    <xf numFmtId="1" fontId="52" fillId="32" borderId="12" xfId="7" applyNumberFormat="1" applyFont="1" applyFill="1" applyBorder="1" applyAlignment="1" applyProtection="1">
      <alignment horizontal="center" vertical="center"/>
      <protection hidden="1"/>
    </xf>
    <xf numFmtId="0" fontId="17" fillId="2" borderId="12" xfId="1" applyFont="1" applyFill="1" applyBorder="1" applyAlignment="1" applyProtection="1">
      <alignment horizontal="left" vertical="center"/>
      <protection locked="0"/>
    </xf>
    <xf numFmtId="2" fontId="30" fillId="0" borderId="12" xfId="7" applyNumberFormat="1" applyFont="1" applyBorder="1" applyAlignment="1" applyProtection="1">
      <alignment horizontal="center" vertical="center"/>
      <protection locked="0"/>
    </xf>
    <xf numFmtId="0" fontId="2" fillId="0" borderId="12" xfId="7" applyFont="1" applyBorder="1" applyAlignment="1" applyProtection="1">
      <alignment horizontal="center" vertical="center"/>
      <protection locked="0"/>
    </xf>
    <xf numFmtId="14" fontId="2" fillId="0" borderId="12" xfId="7" applyNumberFormat="1" applyFont="1" applyBorder="1" applyAlignment="1" applyProtection="1">
      <alignment horizontal="center" vertical="center"/>
      <protection locked="0"/>
    </xf>
    <xf numFmtId="1" fontId="9" fillId="12" borderId="10" xfId="7" applyNumberFormat="1" applyFont="1" applyFill="1" applyBorder="1" applyAlignment="1" applyProtection="1">
      <alignment horizontal="center" vertical="center"/>
      <protection hidden="1"/>
    </xf>
    <xf numFmtId="1" fontId="53" fillId="12" borderId="10" xfId="7" applyNumberFormat="1" applyFont="1" applyFill="1" applyBorder="1" applyAlignment="1" applyProtection="1">
      <alignment horizontal="center" vertical="center"/>
      <protection hidden="1"/>
    </xf>
    <xf numFmtId="0" fontId="53" fillId="12" borderId="10" xfId="1" applyFont="1" applyFill="1" applyBorder="1" applyAlignment="1" applyProtection="1">
      <alignment horizontal="center" vertical="center"/>
      <protection hidden="1"/>
    </xf>
    <xf numFmtId="0" fontId="3" fillId="2" borderId="0" xfId="8" applyFill="1" applyProtection="1">
      <protection locked="0" hidden="1"/>
    </xf>
    <xf numFmtId="0" fontId="3" fillId="2" borderId="0" xfId="8" applyFill="1" applyProtection="1">
      <protection locked="0"/>
    </xf>
    <xf numFmtId="0" fontId="3" fillId="2" borderId="0" xfId="8" applyFill="1" applyAlignment="1" applyProtection="1">
      <alignment vertical="center"/>
      <protection locked="0"/>
    </xf>
    <xf numFmtId="0" fontId="10" fillId="2" borderId="0" xfId="8" applyFont="1" applyFill="1" applyAlignment="1" applyProtection="1">
      <alignment horizontal="center" vertical="center"/>
      <protection locked="0"/>
    </xf>
    <xf numFmtId="0" fontId="49" fillId="2" borderId="0" xfId="8" applyFont="1" applyFill="1" applyAlignment="1" applyProtection="1">
      <alignment horizontal="center" vertical="center"/>
      <protection locked="0"/>
    </xf>
    <xf numFmtId="0" fontId="49" fillId="2" borderId="0" xfId="8" applyFont="1" applyFill="1" applyAlignment="1" applyProtection="1">
      <alignment horizontal="center"/>
      <protection locked="0"/>
    </xf>
    <xf numFmtId="0" fontId="10" fillId="2" borderId="0" xfId="8" applyFont="1" applyFill="1" applyProtection="1">
      <protection locked="0"/>
    </xf>
    <xf numFmtId="1" fontId="10" fillId="2" borderId="0" xfId="8" applyNumberFormat="1" applyFont="1" applyFill="1" applyProtection="1">
      <protection locked="0" hidden="1"/>
    </xf>
    <xf numFmtId="1" fontId="3" fillId="2" borderId="0" xfId="8" applyNumberFormat="1" applyFill="1" applyAlignment="1" applyProtection="1">
      <alignment horizontal="center"/>
      <protection locked="0"/>
    </xf>
    <xf numFmtId="164" fontId="3" fillId="2" borderId="0" xfId="8" applyNumberFormat="1" applyFill="1" applyAlignment="1" applyProtection="1">
      <alignment horizontal="center"/>
      <protection locked="0"/>
    </xf>
    <xf numFmtId="0" fontId="3" fillId="2" borderId="0" xfId="8" applyFill="1" applyAlignment="1" applyProtection="1">
      <alignment horizontal="left"/>
      <protection locked="0"/>
    </xf>
    <xf numFmtId="0" fontId="3" fillId="2" borderId="4" xfId="8" applyFill="1" applyBorder="1" applyProtection="1">
      <protection locked="0" hidden="1"/>
    </xf>
    <xf numFmtId="1" fontId="10" fillId="0" borderId="0" xfId="8" applyNumberFormat="1" applyFont="1" applyProtection="1">
      <protection locked="0" hidden="1"/>
    </xf>
    <xf numFmtId="0" fontId="10" fillId="2" borderId="0" xfId="8" applyFont="1" applyFill="1" applyAlignment="1" applyProtection="1">
      <alignment horizontal="center"/>
      <protection locked="0"/>
    </xf>
    <xf numFmtId="14" fontId="10" fillId="2" borderId="0" xfId="8" applyNumberFormat="1" applyFont="1" applyFill="1" applyAlignment="1" applyProtection="1">
      <alignment horizontal="left"/>
      <protection locked="0"/>
    </xf>
    <xf numFmtId="164" fontId="4" fillId="2" borderId="0" xfId="8" applyNumberFormat="1" applyFont="1" applyFill="1" applyAlignment="1" applyProtection="1">
      <alignment horizontal="center" vertical="center"/>
      <protection locked="0" hidden="1"/>
    </xf>
    <xf numFmtId="0" fontId="4" fillId="2" borderId="0" xfId="8" applyFont="1" applyFill="1" applyAlignment="1" applyProtection="1">
      <alignment horizontal="center" vertical="center"/>
      <protection locked="0" hidden="1"/>
    </xf>
    <xf numFmtId="0" fontId="5" fillId="2" borderId="0" xfId="8" applyFont="1" applyFill="1" applyProtection="1">
      <protection locked="0" hidden="1"/>
    </xf>
    <xf numFmtId="0" fontId="5" fillId="2" borderId="0" xfId="8" applyFont="1" applyFill="1" applyAlignment="1" applyProtection="1">
      <alignment horizontal="center"/>
      <protection locked="0" hidden="1"/>
    </xf>
    <xf numFmtId="0" fontId="5" fillId="2" borderId="4" xfId="8" applyFont="1" applyFill="1" applyBorder="1" applyProtection="1">
      <protection locked="0" hidden="1"/>
    </xf>
    <xf numFmtId="0" fontId="5" fillId="2" borderId="0" xfId="8" applyFont="1" applyFill="1" applyAlignment="1" applyProtection="1">
      <alignment horizontal="center" vertical="center"/>
      <protection locked="0" hidden="1"/>
    </xf>
    <xf numFmtId="1" fontId="5" fillId="2" borderId="0" xfId="8" applyNumberFormat="1" applyFont="1" applyFill="1" applyAlignment="1" applyProtection="1">
      <alignment horizontal="center"/>
      <protection locked="0" hidden="1"/>
    </xf>
    <xf numFmtId="49" fontId="5" fillId="2" borderId="0" xfId="8" applyNumberFormat="1" applyFont="1" applyFill="1" applyAlignment="1" applyProtection="1">
      <alignment horizontal="center"/>
      <protection locked="0" hidden="1"/>
    </xf>
    <xf numFmtId="0" fontId="4" fillId="2" borderId="4" xfId="8" applyFont="1" applyFill="1" applyBorder="1" applyAlignment="1" applyProtection="1">
      <alignment vertical="center"/>
      <protection locked="0" hidden="1"/>
    </xf>
    <xf numFmtId="0" fontId="4" fillId="2" borderId="0" xfId="8" applyFont="1" applyFill="1" applyAlignment="1" applyProtection="1">
      <alignment vertical="center"/>
      <protection locked="0" hidden="1"/>
    </xf>
    <xf numFmtId="0" fontId="7" fillId="2" borderId="0" xfId="8" applyFont="1" applyFill="1" applyAlignment="1" applyProtection="1">
      <alignment vertical="center"/>
      <protection locked="0" hidden="1"/>
    </xf>
    <xf numFmtId="0" fontId="9" fillId="2" borderId="0" xfId="8" applyFont="1" applyFill="1" applyAlignment="1" applyProtection="1">
      <alignment horizontal="center" vertical="center"/>
      <protection locked="0" hidden="1"/>
    </xf>
    <xf numFmtId="0" fontId="4" fillId="2" borderId="6" xfId="8" applyFont="1" applyFill="1" applyBorder="1" applyProtection="1">
      <protection locked="0" hidden="1"/>
    </xf>
    <xf numFmtId="0" fontId="9" fillId="0" borderId="0" xfId="8" applyFont="1" applyAlignment="1" applyProtection="1">
      <alignment vertical="center"/>
      <protection locked="0" hidden="1"/>
    </xf>
    <xf numFmtId="0" fontId="10" fillId="2" borderId="0" xfId="2" applyFont="1" applyFill="1" applyAlignment="1" applyProtection="1">
      <alignment horizontal="center" vertical="center" wrapText="1"/>
      <protection locked="0"/>
    </xf>
    <xf numFmtId="0" fontId="4" fillId="2" borderId="0" xfId="8" applyFont="1" applyFill="1" applyAlignment="1" applyProtection="1">
      <alignment horizontal="left" vertical="center"/>
      <protection locked="0" hidden="1"/>
    </xf>
    <xf numFmtId="1" fontId="11" fillId="2" borderId="0" xfId="8" applyNumberFormat="1" applyFont="1" applyFill="1" applyAlignment="1" applyProtection="1">
      <alignment horizontal="center"/>
      <protection locked="0" hidden="1"/>
    </xf>
    <xf numFmtId="0" fontId="4" fillId="2" borderId="0" xfId="8" applyFont="1" applyFill="1" applyAlignment="1" applyProtection="1">
      <alignment horizontal="center"/>
      <protection locked="0" hidden="1"/>
    </xf>
    <xf numFmtId="1" fontId="5" fillId="2" borderId="0" xfId="8" applyNumberFormat="1" applyFont="1" applyFill="1" applyAlignment="1" applyProtection="1">
      <alignment horizontal="center" vertical="center"/>
      <protection locked="0" hidden="1"/>
    </xf>
    <xf numFmtId="0" fontId="4" fillId="2" borderId="0" xfId="8" applyFont="1" applyFill="1" applyProtection="1">
      <protection locked="0" hidden="1"/>
    </xf>
    <xf numFmtId="0" fontId="8" fillId="2" borderId="0" xfId="8" applyFont="1" applyFill="1" applyAlignment="1" applyProtection="1">
      <alignment horizontal="left" vertical="center"/>
      <protection locked="0" hidden="1"/>
    </xf>
    <xf numFmtId="0" fontId="7" fillId="2" borderId="0" xfId="8" applyFont="1" applyFill="1" applyAlignment="1" applyProtection="1">
      <alignment horizontal="right" vertical="center"/>
      <protection locked="0" hidden="1"/>
    </xf>
    <xf numFmtId="0" fontId="3" fillId="2" borderId="0" xfId="8" applyFill="1" applyAlignment="1" applyProtection="1">
      <alignment horizontal="center" vertical="center"/>
      <protection locked="0" hidden="1"/>
    </xf>
    <xf numFmtId="0" fontId="3" fillId="2" borderId="0" xfId="8" applyFill="1" applyAlignment="1" applyProtection="1">
      <alignment vertical="center"/>
      <protection locked="0" hidden="1"/>
    </xf>
    <xf numFmtId="0" fontId="3" fillId="2" borderId="0" xfId="8" applyFill="1" applyAlignment="1" applyProtection="1">
      <alignment horizontal="center"/>
      <protection locked="0" hidden="1"/>
    </xf>
    <xf numFmtId="49" fontId="3" fillId="2" borderId="0" xfId="8" applyNumberFormat="1" applyFill="1" applyProtection="1">
      <protection locked="0" hidden="1"/>
    </xf>
    <xf numFmtId="0" fontId="12" fillId="2" borderId="0" xfId="8" applyFont="1" applyFill="1" applyAlignment="1" applyProtection="1">
      <alignment horizontal="center" vertical="center"/>
      <protection locked="0" hidden="1"/>
    </xf>
    <xf numFmtId="14" fontId="3" fillId="2" borderId="0" xfId="8" applyNumberFormat="1" applyFill="1" applyAlignment="1" applyProtection="1">
      <alignment horizontal="center" vertical="center"/>
      <protection locked="0" hidden="1"/>
    </xf>
    <xf numFmtId="1" fontId="3" fillId="2" borderId="0" xfId="8" applyNumberFormat="1" applyFill="1" applyAlignment="1" applyProtection="1">
      <alignment horizontal="center"/>
      <protection locked="0" hidden="1"/>
    </xf>
    <xf numFmtId="0" fontId="2" fillId="2" borderId="4" xfId="8" applyFont="1" applyFill="1" applyBorder="1" applyProtection="1">
      <protection locked="0" hidden="1"/>
    </xf>
    <xf numFmtId="1" fontId="3" fillId="2" borderId="0" xfId="8" applyNumberFormat="1" applyFill="1" applyAlignment="1" applyProtection="1">
      <alignment horizontal="center" vertical="center"/>
      <protection locked="0" hidden="1"/>
    </xf>
    <xf numFmtId="0" fontId="15" fillId="6" borderId="10" xfId="8" applyFont="1" applyFill="1" applyBorder="1" applyAlignment="1" applyProtection="1">
      <alignment horizontal="center" vertical="center" wrapText="1"/>
      <protection locked="0" hidden="1"/>
    </xf>
    <xf numFmtId="0" fontId="51" fillId="6" borderId="10" xfId="8" applyFont="1" applyFill="1" applyBorder="1" applyAlignment="1" applyProtection="1">
      <alignment horizontal="center" vertical="center" wrapText="1"/>
      <protection locked="0"/>
    </xf>
    <xf numFmtId="0" fontId="15" fillId="6" borderId="10" xfId="8" applyFont="1" applyFill="1" applyBorder="1" applyAlignment="1" applyProtection="1">
      <alignment horizontal="center" vertical="center" wrapText="1"/>
      <protection locked="0"/>
    </xf>
    <xf numFmtId="0" fontId="51" fillId="6" borderId="10" xfId="8" applyFont="1" applyFill="1" applyBorder="1" applyAlignment="1" applyProtection="1">
      <alignment horizontal="center" vertical="center" wrapText="1"/>
      <protection locked="0" hidden="1"/>
    </xf>
    <xf numFmtId="0" fontId="15" fillId="6" borderId="11" xfId="8" applyFont="1" applyFill="1" applyBorder="1" applyAlignment="1" applyProtection="1">
      <alignment horizontal="center" vertical="center" wrapText="1"/>
      <protection locked="0"/>
    </xf>
    <xf numFmtId="0" fontId="25" fillId="6" borderId="10" xfId="8" applyFont="1" applyFill="1" applyBorder="1" applyAlignment="1" applyProtection="1">
      <alignment horizontal="center" vertical="center" wrapText="1"/>
      <protection locked="0"/>
    </xf>
    <xf numFmtId="0" fontId="2" fillId="2" borderId="10" xfId="8" applyFont="1" applyFill="1" applyBorder="1" applyProtection="1">
      <protection locked="0" hidden="1"/>
    </xf>
    <xf numFmtId="0" fontId="2" fillId="2" borderId="10" xfId="8" applyFont="1" applyFill="1" applyBorder="1" applyAlignment="1" applyProtection="1">
      <alignment vertical="center"/>
      <protection locked="0"/>
    </xf>
    <xf numFmtId="1" fontId="2" fillId="2" borderId="10" xfId="8" applyNumberFormat="1" applyFont="1" applyFill="1" applyBorder="1" applyAlignment="1" applyProtection="1">
      <alignment horizontal="center" vertical="center"/>
      <protection locked="0"/>
    </xf>
    <xf numFmtId="14" fontId="2" fillId="2" borderId="10" xfId="8" applyNumberFormat="1" applyFont="1" applyFill="1" applyBorder="1" applyProtection="1">
      <protection locked="0"/>
    </xf>
    <xf numFmtId="1" fontId="2" fillId="0" borderId="10" xfId="8" applyNumberFormat="1" applyFont="1" applyBorder="1" applyProtection="1">
      <protection locked="0" hidden="1"/>
    </xf>
    <xf numFmtId="49" fontId="2" fillId="2" borderId="10" xfId="8" applyNumberFormat="1" applyFont="1" applyFill="1" applyBorder="1" applyProtection="1">
      <protection locked="0"/>
    </xf>
    <xf numFmtId="1" fontId="2" fillId="2" borderId="10" xfId="8" applyNumberFormat="1" applyFont="1" applyFill="1" applyBorder="1" applyAlignment="1" applyProtection="1">
      <alignment horizontal="center"/>
      <protection locked="0"/>
    </xf>
    <xf numFmtId="2" fontId="2" fillId="2" borderId="10" xfId="8" applyNumberFormat="1" applyFont="1" applyFill="1" applyBorder="1" applyAlignment="1" applyProtection="1">
      <alignment horizontal="center"/>
      <protection locked="0"/>
    </xf>
    <xf numFmtId="164" fontId="2" fillId="2" borderId="10" xfId="8" applyNumberFormat="1" applyFont="1" applyFill="1" applyBorder="1" applyAlignment="1" applyProtection="1">
      <alignment horizontal="center"/>
      <protection locked="0"/>
    </xf>
    <xf numFmtId="0" fontId="2" fillId="2" borderId="10" xfId="8" applyFont="1" applyFill="1" applyBorder="1" applyAlignment="1" applyProtection="1">
      <alignment horizontal="left"/>
      <protection locked="0"/>
    </xf>
    <xf numFmtId="0" fontId="3" fillId="2" borderId="10" xfId="8" applyFill="1" applyBorder="1" applyProtection="1">
      <protection locked="0" hidden="1"/>
    </xf>
    <xf numFmtId="0" fontId="3" fillId="2" borderId="10" xfId="8" applyFill="1" applyBorder="1" applyProtection="1">
      <protection locked="0"/>
    </xf>
    <xf numFmtId="0" fontId="3" fillId="2" borderId="10" xfId="8" applyFill="1" applyBorder="1" applyAlignment="1" applyProtection="1">
      <alignment vertical="center"/>
      <protection locked="0"/>
    </xf>
    <xf numFmtId="1" fontId="3" fillId="2" borderId="10" xfId="8" applyNumberFormat="1" applyFill="1" applyBorder="1" applyAlignment="1" applyProtection="1">
      <alignment horizontal="center" vertical="center"/>
      <protection locked="0"/>
    </xf>
    <xf numFmtId="14" fontId="3" fillId="2" borderId="10" xfId="8" applyNumberFormat="1" applyFill="1" applyBorder="1" applyProtection="1">
      <protection locked="0"/>
    </xf>
    <xf numFmtId="1" fontId="3" fillId="0" borderId="10" xfId="8" applyNumberFormat="1" applyBorder="1" applyProtection="1">
      <protection locked="0" hidden="1"/>
    </xf>
    <xf numFmtId="49" fontId="3" fillId="2" borderId="10" xfId="8" applyNumberFormat="1" applyFill="1" applyBorder="1" applyProtection="1">
      <protection locked="0"/>
    </xf>
    <xf numFmtId="1" fontId="3" fillId="2" borderId="10" xfId="8" applyNumberFormat="1" applyFill="1" applyBorder="1" applyAlignment="1" applyProtection="1">
      <alignment horizontal="center"/>
      <protection locked="0"/>
    </xf>
    <xf numFmtId="2" fontId="3" fillId="2" borderId="10" xfId="8" applyNumberFormat="1" applyFill="1" applyBorder="1" applyAlignment="1" applyProtection="1">
      <alignment horizontal="center"/>
      <protection locked="0"/>
    </xf>
    <xf numFmtId="164" fontId="3" fillId="2" borderId="10" xfId="8" applyNumberFormat="1" applyFill="1" applyBorder="1" applyAlignment="1" applyProtection="1">
      <alignment horizontal="center"/>
      <protection locked="0"/>
    </xf>
    <xf numFmtId="14" fontId="3" fillId="2" borderId="10" xfId="8" applyNumberFormat="1" applyFill="1" applyBorder="1" applyAlignment="1" applyProtection="1">
      <alignment horizontal="center"/>
      <protection locked="0"/>
    </xf>
    <xf numFmtId="0" fontId="3" fillId="2" borderId="10" xfId="8" applyFill="1" applyBorder="1" applyAlignment="1" applyProtection="1">
      <alignment horizontal="left"/>
      <protection locked="0"/>
    </xf>
    <xf numFmtId="14" fontId="3" fillId="0" borderId="10" xfId="8" applyNumberFormat="1" applyBorder="1" applyAlignment="1" applyProtection="1">
      <alignment horizontal="center"/>
      <protection locked="0"/>
    </xf>
    <xf numFmtId="14" fontId="48" fillId="0" borderId="10" xfId="8" applyNumberFormat="1" applyFont="1" applyBorder="1" applyAlignment="1" applyProtection="1">
      <alignment horizontal="center"/>
      <protection locked="0"/>
    </xf>
    <xf numFmtId="1" fontId="3" fillId="2" borderId="0" xfId="8" applyNumberFormat="1" applyFill="1" applyAlignment="1" applyProtection="1">
      <alignment horizontal="center" vertical="center"/>
      <protection locked="0"/>
    </xf>
    <xf numFmtId="14" fontId="3" fillId="2" borderId="0" xfId="8" applyNumberFormat="1" applyFill="1" applyProtection="1">
      <protection locked="0"/>
    </xf>
    <xf numFmtId="1" fontId="3" fillId="0" borderId="0" xfId="8" applyNumberFormat="1" applyProtection="1">
      <protection locked="0" hidden="1"/>
    </xf>
    <xf numFmtId="49" fontId="3" fillId="2" borderId="0" xfId="8" applyNumberFormat="1" applyFill="1" applyProtection="1">
      <protection locked="0"/>
    </xf>
    <xf numFmtId="2" fontId="3" fillId="2" borderId="0" xfId="8" applyNumberFormat="1" applyFill="1" applyAlignment="1" applyProtection="1">
      <alignment horizontal="center"/>
      <protection locked="0"/>
    </xf>
    <xf numFmtId="14" fontId="3" fillId="2" borderId="0" xfId="8" applyNumberFormat="1" applyFill="1" applyAlignment="1" applyProtection="1">
      <alignment horizontal="center"/>
      <protection locked="0"/>
    </xf>
    <xf numFmtId="14" fontId="3" fillId="0" borderId="0" xfId="8" applyNumberFormat="1" applyAlignment="1" applyProtection="1">
      <alignment horizontal="center"/>
      <protection locked="0"/>
    </xf>
    <xf numFmtId="14" fontId="48" fillId="0" borderId="0" xfId="8" applyNumberFormat="1" applyFont="1" applyAlignment="1" applyProtection="1">
      <alignment horizontal="center"/>
      <protection locked="0"/>
    </xf>
    <xf numFmtId="1" fontId="2" fillId="7" borderId="10" xfId="8" applyNumberFormat="1" applyFont="1" applyFill="1" applyBorder="1" applyAlignment="1" applyProtection="1">
      <alignment horizontal="center"/>
      <protection hidden="1"/>
    </xf>
    <xf numFmtId="0" fontId="15" fillId="0" borderId="0" xfId="1" applyFont="1" applyAlignment="1" applyProtection="1">
      <alignment horizontal="center" vertical="center"/>
      <protection locked="0" hidden="1"/>
    </xf>
    <xf numFmtId="0" fontId="18" fillId="0" borderId="0" xfId="1" applyFont="1" applyProtection="1">
      <protection locked="0" hidden="1"/>
    </xf>
    <xf numFmtId="0" fontId="18" fillId="0" borderId="0" xfId="1" applyFont="1" applyAlignment="1" applyProtection="1">
      <alignment horizontal="center" vertical="center"/>
      <protection locked="0" hidden="1"/>
    </xf>
    <xf numFmtId="49" fontId="18" fillId="0" borderId="0" xfId="1" applyNumberFormat="1" applyFont="1" applyAlignment="1" applyProtection="1">
      <alignment horizontal="left" vertical="center"/>
      <protection locked="0" hidden="1"/>
    </xf>
    <xf numFmtId="1" fontId="18" fillId="0" borderId="0" xfId="1" applyNumberFormat="1" applyFont="1" applyAlignment="1" applyProtection="1">
      <alignment horizontal="center"/>
      <protection locked="0" hidden="1"/>
    </xf>
    <xf numFmtId="0" fontId="18" fillId="0" borderId="0" xfId="1" applyFont="1" applyAlignment="1" applyProtection="1">
      <alignment horizontal="center"/>
      <protection locked="0" hidden="1"/>
    </xf>
    <xf numFmtId="0" fontId="15" fillId="0" borderId="0" xfId="1" applyFont="1" applyAlignment="1" applyProtection="1">
      <alignment vertical="center"/>
      <protection locked="0" hidden="1"/>
    </xf>
    <xf numFmtId="0" fontId="9" fillId="0" borderId="0" xfId="1" applyFont="1" applyAlignment="1" applyProtection="1">
      <alignment horizontal="right" vertical="center"/>
      <protection locked="0" hidden="1"/>
    </xf>
    <xf numFmtId="0" fontId="15" fillId="2" borderId="0" xfId="1" applyFont="1" applyFill="1" applyAlignment="1" applyProtection="1">
      <alignment horizontal="center" vertical="center" wrapText="1"/>
      <protection locked="0"/>
    </xf>
    <xf numFmtId="0" fontId="15" fillId="10" borderId="10" xfId="1" applyFont="1" applyFill="1" applyBorder="1" applyAlignment="1" applyProtection="1">
      <alignment horizontal="center" vertical="center" wrapText="1"/>
      <protection locked="0" hidden="1"/>
    </xf>
    <xf numFmtId="0" fontId="15" fillId="10" borderId="10" xfId="1" applyFont="1" applyFill="1" applyBorder="1" applyAlignment="1" applyProtection="1">
      <alignment horizontal="center" vertical="center" wrapText="1"/>
      <protection locked="0"/>
    </xf>
    <xf numFmtId="49" fontId="15" fillId="10" borderId="10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" applyFont="1" applyAlignment="1" applyProtection="1">
      <alignment horizontal="center" vertical="center" wrapText="1"/>
      <protection locked="0"/>
    </xf>
    <xf numFmtId="49" fontId="2" fillId="2" borderId="10" xfId="1" applyNumberFormat="1" applyFill="1" applyBorder="1" applyAlignment="1" applyProtection="1">
      <alignment horizontal="center" vertical="center" wrapText="1"/>
      <protection locked="0" hidden="1"/>
    </xf>
    <xf numFmtId="49" fontId="2" fillId="2" borderId="10" xfId="1" applyNumberFormat="1" applyFill="1" applyBorder="1" applyAlignment="1" applyProtection="1">
      <alignment horizontal="left" vertical="center" wrapText="1"/>
      <protection locked="0" hidden="1"/>
    </xf>
    <xf numFmtId="0" fontId="2" fillId="0" borderId="10" xfId="1" applyBorder="1" applyProtection="1">
      <protection locked="0" hidden="1"/>
    </xf>
    <xf numFmtId="0" fontId="2" fillId="0" borderId="10" xfId="1" applyBorder="1" applyProtection="1"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0" fontId="12" fillId="2" borderId="0" xfId="7" applyFont="1" applyFill="1" applyAlignment="1" applyProtection="1">
      <alignment horizontal="center" vertical="center" wrapText="1"/>
      <protection locked="0"/>
    </xf>
    <xf numFmtId="0" fontId="15" fillId="30" borderId="9" xfId="7" applyFont="1" applyFill="1" applyBorder="1" applyAlignment="1" applyProtection="1">
      <alignment horizontal="center" vertical="center" wrapText="1"/>
      <protection locked="0"/>
    </xf>
    <xf numFmtId="0" fontId="15" fillId="13" borderId="9" xfId="7" applyFont="1" applyFill="1" applyBorder="1" applyAlignment="1" applyProtection="1">
      <alignment horizontal="center" vertical="center" wrapText="1"/>
      <protection locked="0"/>
    </xf>
    <xf numFmtId="0" fontId="15" fillId="13" borderId="5" xfId="7" applyFont="1" applyFill="1" applyBorder="1" applyAlignment="1" applyProtection="1">
      <alignment horizontal="center" vertical="center" wrapText="1"/>
      <protection locked="0"/>
    </xf>
    <xf numFmtId="0" fontId="2" fillId="2" borderId="0" xfId="1" applyFill="1" applyAlignment="1" applyProtection="1">
      <alignment horizontal="center" vertical="center" wrapText="1"/>
      <protection locked="0"/>
    </xf>
    <xf numFmtId="0" fontId="15" fillId="11" borderId="5" xfId="7" applyFont="1" applyFill="1" applyBorder="1" applyAlignment="1" applyProtection="1">
      <alignment horizontal="center" vertical="center" wrapText="1"/>
      <protection locked="0"/>
    </xf>
    <xf numFmtId="2" fontId="15" fillId="2" borderId="0" xfId="7" applyNumberFormat="1" applyFont="1" applyFill="1" applyAlignment="1" applyProtection="1">
      <alignment horizontal="right" vertical="center" wrapText="1"/>
      <protection locked="0" hidden="1"/>
    </xf>
    <xf numFmtId="2" fontId="18" fillId="2" borderId="0" xfId="7" applyNumberFormat="1" applyFont="1" applyFill="1" applyAlignment="1" applyProtection="1">
      <alignment vertical="center"/>
      <protection locked="0" hidden="1"/>
    </xf>
    <xf numFmtId="0" fontId="4" fillId="2" borderId="0" xfId="1" applyFont="1" applyFill="1" applyAlignment="1" applyProtection="1">
      <alignment vertical="center"/>
      <protection locked="0" hidden="1"/>
    </xf>
    <xf numFmtId="0" fontId="2" fillId="0" borderId="0" xfId="1" applyProtection="1">
      <protection locked="0" hidden="1"/>
    </xf>
    <xf numFmtId="0" fontId="9" fillId="2" borderId="0" xfId="7" applyFont="1" applyFill="1" applyAlignment="1" applyProtection="1">
      <alignment horizontal="right" vertical="center"/>
      <protection locked="0" hidden="1"/>
    </xf>
    <xf numFmtId="0" fontId="15" fillId="2" borderId="0" xfId="7" applyFont="1" applyFill="1" applyAlignment="1" applyProtection="1">
      <alignment horizontal="left" vertical="center"/>
      <protection locked="0" hidden="1"/>
    </xf>
    <xf numFmtId="0" fontId="15" fillId="2" borderId="0" xfId="7" applyFont="1" applyFill="1" applyAlignment="1" applyProtection="1">
      <alignment horizontal="center" vertical="center"/>
      <protection locked="0" hidden="1"/>
    </xf>
    <xf numFmtId="0" fontId="15" fillId="2" borderId="0" xfId="7" applyFont="1" applyFill="1" applyAlignment="1" applyProtection="1">
      <alignment horizontal="right" vertical="center"/>
      <protection locked="0" hidden="1"/>
    </xf>
    <xf numFmtId="17" fontId="38" fillId="2" borderId="0" xfId="7" applyNumberFormat="1" applyFont="1" applyFill="1" applyAlignment="1" applyProtection="1">
      <alignment horizontal="center" vertical="center"/>
      <protection locked="0" hidden="1"/>
    </xf>
    <xf numFmtId="0" fontId="38" fillId="2" borderId="0" xfId="1" applyFont="1" applyFill="1" applyAlignment="1" applyProtection="1">
      <alignment horizontal="center" vertical="center"/>
      <protection locked="0" hidden="1"/>
    </xf>
    <xf numFmtId="0" fontId="9" fillId="2" borderId="0" xfId="1" applyFont="1" applyFill="1" applyAlignment="1" applyProtection="1">
      <alignment horizontal="right" vertical="center"/>
      <protection locked="0" hidden="1"/>
    </xf>
    <xf numFmtId="0" fontId="15" fillId="2" borderId="0" xfId="1" applyFont="1" applyFill="1" applyAlignment="1" applyProtection="1">
      <alignment vertical="center"/>
      <protection locked="0" hidden="1"/>
    </xf>
    <xf numFmtId="2" fontId="15" fillId="14" borderId="22" xfId="7" applyNumberFormat="1" applyFont="1" applyFill="1" applyBorder="1" applyAlignment="1" applyProtection="1">
      <alignment horizontal="center" vertical="center" wrapText="1"/>
      <protection locked="0" hidden="1"/>
    </xf>
    <xf numFmtId="49" fontId="18" fillId="0" borderId="0" xfId="1" applyNumberFormat="1" applyFont="1" applyAlignment="1" applyProtection="1">
      <alignment horizontal="center"/>
      <protection locked="0" hidden="1"/>
    </xf>
    <xf numFmtId="2" fontId="18" fillId="0" borderId="0" xfId="1" applyNumberFormat="1" applyFont="1" applyAlignment="1" applyProtection="1">
      <alignment horizontal="center"/>
      <protection locked="0" hidden="1"/>
    </xf>
    <xf numFmtId="0" fontId="4" fillId="0" borderId="0" xfId="1" applyFont="1" applyAlignment="1" applyProtection="1">
      <alignment vertical="center"/>
      <protection locked="0" hidden="1"/>
    </xf>
    <xf numFmtId="0" fontId="5" fillId="0" borderId="0" xfId="1" applyFont="1" applyAlignment="1" applyProtection="1">
      <alignment horizontal="left"/>
      <protection locked="0" hidden="1"/>
    </xf>
    <xf numFmtId="1" fontId="5" fillId="0" borderId="0" xfId="1" applyNumberFormat="1" applyFont="1" applyAlignment="1" applyProtection="1">
      <alignment horizontal="right"/>
      <protection locked="0" hidden="1"/>
    </xf>
    <xf numFmtId="1" fontId="18" fillId="2" borderId="0" xfId="1" applyNumberFormat="1" applyFont="1" applyFill="1" applyAlignment="1" applyProtection="1">
      <alignment horizontal="right"/>
      <protection locked="0" hidden="1"/>
    </xf>
    <xf numFmtId="0" fontId="4" fillId="0" borderId="0" xfId="1" applyFont="1" applyAlignment="1" applyProtection="1">
      <alignment horizontal="center"/>
      <protection locked="0" hidden="1"/>
    </xf>
    <xf numFmtId="0" fontId="4" fillId="0" borderId="0" xfId="1" applyFont="1" applyAlignment="1" applyProtection="1">
      <alignment horizontal="right" vertical="center"/>
      <protection locked="0" hidden="1"/>
    </xf>
    <xf numFmtId="49" fontId="18" fillId="0" borderId="0" xfId="1" applyNumberFormat="1" applyFont="1" applyAlignment="1" applyProtection="1">
      <alignment horizontal="center" vertical="center"/>
      <protection locked="0" hidden="1"/>
    </xf>
    <xf numFmtId="1" fontId="18" fillId="0" borderId="0" xfId="1" applyNumberFormat="1" applyFont="1" applyAlignment="1" applyProtection="1">
      <alignment horizontal="center" vertical="center"/>
      <protection locked="0" hidden="1"/>
    </xf>
    <xf numFmtId="0" fontId="18" fillId="0" borderId="0" xfId="1" applyFont="1" applyAlignment="1" applyProtection="1">
      <alignment vertical="center"/>
      <protection locked="0" hidden="1"/>
    </xf>
    <xf numFmtId="49" fontId="18" fillId="0" borderId="0" xfId="1" applyNumberFormat="1" applyFont="1" applyProtection="1">
      <protection locked="0" hidden="1"/>
    </xf>
    <xf numFmtId="0" fontId="15" fillId="4" borderId="10" xfId="1" applyFont="1" applyFill="1" applyBorder="1" applyAlignment="1" applyProtection="1">
      <alignment horizontal="center" vertical="center"/>
      <protection locked="0" hidden="1"/>
    </xf>
    <xf numFmtId="0" fontId="15" fillId="4" borderId="11" xfId="1" applyFont="1" applyFill="1" applyBorder="1" applyAlignment="1" applyProtection="1">
      <alignment horizontal="center" vertical="center"/>
      <protection locked="0" hidden="1"/>
    </xf>
    <xf numFmtId="0" fontId="15" fillId="4" borderId="10" xfId="1" applyFont="1" applyFill="1" applyBorder="1" applyAlignment="1" applyProtection="1">
      <alignment horizontal="center" vertical="center" wrapText="1"/>
      <protection locked="0" hidden="1"/>
    </xf>
    <xf numFmtId="0" fontId="15" fillId="4" borderId="10" xfId="1" applyFont="1" applyFill="1" applyBorder="1" applyAlignment="1" applyProtection="1">
      <alignment horizontal="center" vertical="center"/>
      <protection locked="0"/>
    </xf>
    <xf numFmtId="0" fontId="15" fillId="4" borderId="10" xfId="1" applyFont="1" applyFill="1" applyBorder="1" applyAlignment="1" applyProtection="1">
      <alignment horizontal="center" vertical="center" wrapText="1"/>
      <protection locked="0"/>
    </xf>
    <xf numFmtId="0" fontId="2" fillId="0" borderId="0" xfId="1" applyAlignment="1" applyProtection="1">
      <alignment horizontal="center" vertical="center"/>
      <protection locked="0"/>
    </xf>
    <xf numFmtId="0" fontId="12" fillId="0" borderId="0" xfId="1" applyFont="1" applyAlignment="1" applyProtection="1">
      <alignment horizontal="center" vertical="center"/>
      <protection locked="0"/>
    </xf>
    <xf numFmtId="0" fontId="2" fillId="0" borderId="0" xfId="1" applyAlignment="1" applyProtection="1">
      <alignment vertical="center"/>
      <protection locked="0"/>
    </xf>
    <xf numFmtId="0" fontId="19" fillId="0" borderId="0" xfId="1" applyFont="1" applyAlignment="1" applyProtection="1">
      <alignment vertical="center" wrapText="1"/>
      <protection locked="0"/>
    </xf>
    <xf numFmtId="0" fontId="2" fillId="11" borderId="10" xfId="1" applyFill="1" applyBorder="1" applyAlignment="1" applyProtection="1">
      <alignment horizontal="center" vertical="center"/>
      <protection locked="0" hidden="1"/>
    </xf>
    <xf numFmtId="0" fontId="3" fillId="0" borderId="0" xfId="1" applyFont="1" applyAlignment="1" applyProtection="1">
      <alignment vertical="center"/>
      <protection locked="0"/>
    </xf>
    <xf numFmtId="0" fontId="19" fillId="0" borderId="0" xfId="1" applyFont="1" applyAlignment="1" applyProtection="1">
      <alignment vertical="center"/>
      <protection locked="0"/>
    </xf>
    <xf numFmtId="0" fontId="2" fillId="0" borderId="0" xfId="1" applyProtection="1">
      <protection locked="0"/>
    </xf>
    <xf numFmtId="0" fontId="12" fillId="2" borderId="0" xfId="1" applyFont="1" applyFill="1" applyAlignment="1" applyProtection="1">
      <alignment horizontal="center" vertical="center"/>
      <protection locked="0"/>
    </xf>
    <xf numFmtId="0" fontId="2" fillId="0" borderId="0" xfId="1" applyAlignment="1" applyProtection="1">
      <alignment wrapText="1"/>
      <protection locked="0"/>
    </xf>
    <xf numFmtId="0" fontId="7" fillId="0" borderId="0" xfId="1" applyFont="1" applyAlignment="1" applyProtection="1">
      <alignment horizontal="center" vertical="center"/>
      <protection locked="0" hidden="1"/>
    </xf>
    <xf numFmtId="2" fontId="18" fillId="0" borderId="0" xfId="1" applyNumberFormat="1" applyFont="1" applyAlignment="1" applyProtection="1">
      <alignment horizontal="center" vertical="center"/>
      <protection locked="0" hidden="1"/>
    </xf>
    <xf numFmtId="0" fontId="20" fillId="0" borderId="0" xfId="1" applyFont="1" applyAlignment="1" applyProtection="1">
      <alignment vertical="center"/>
      <protection locked="0" hidden="1"/>
    </xf>
    <xf numFmtId="0" fontId="20" fillId="0" borderId="0" xfId="1" applyFont="1" applyAlignment="1" applyProtection="1">
      <alignment horizontal="right" vertical="center"/>
      <protection locked="0" hidden="1"/>
    </xf>
    <xf numFmtId="0" fontId="7" fillId="0" borderId="0" xfId="1" applyFont="1" applyAlignment="1" applyProtection="1">
      <alignment horizontal="right" vertical="center"/>
      <protection locked="0" hidden="1"/>
    </xf>
    <xf numFmtId="0" fontId="7" fillId="0" borderId="0" xfId="1" applyFont="1" applyAlignment="1" applyProtection="1">
      <alignment vertical="center"/>
      <protection locked="0" hidden="1"/>
    </xf>
    <xf numFmtId="0" fontId="4" fillId="0" borderId="0" xfId="1" applyFont="1" applyAlignment="1" applyProtection="1">
      <alignment horizontal="center" vertical="center"/>
      <protection locked="0" hidden="1"/>
    </xf>
    <xf numFmtId="0" fontId="20" fillId="0" borderId="0" xfId="1" applyFont="1" applyAlignment="1" applyProtection="1">
      <alignment horizontal="center" vertical="center"/>
      <protection locked="0" hidden="1"/>
    </xf>
    <xf numFmtId="49" fontId="20" fillId="0" borderId="0" xfId="1" applyNumberFormat="1" applyFont="1" applyAlignment="1" applyProtection="1">
      <alignment vertical="center"/>
      <protection locked="0" hidden="1"/>
    </xf>
    <xf numFmtId="1" fontId="25" fillId="4" borderId="10" xfId="1" applyNumberFormat="1" applyFont="1" applyFill="1" applyBorder="1" applyAlignment="1" applyProtection="1">
      <alignment horizontal="center" vertical="center" wrapText="1"/>
      <protection locked="0" hidden="1"/>
    </xf>
    <xf numFmtId="1" fontId="15" fillId="4" borderId="10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1" applyFont="1" applyAlignment="1" applyProtection="1">
      <alignment vertical="center"/>
      <protection locked="0" hidden="1"/>
    </xf>
    <xf numFmtId="0" fontId="22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2" fillId="2" borderId="0" xfId="1" applyFill="1" applyAlignment="1" applyProtection="1">
      <alignment vertical="center"/>
      <protection locked="0"/>
    </xf>
    <xf numFmtId="0" fontId="2" fillId="0" borderId="10" xfId="1" applyBorder="1" applyAlignment="1" applyProtection="1">
      <alignment vertical="center"/>
      <protection locked="0" hidden="1"/>
    </xf>
    <xf numFmtId="14" fontId="2" fillId="0" borderId="10" xfId="1" applyNumberFormat="1" applyBorder="1" applyAlignment="1" applyProtection="1">
      <alignment vertical="center"/>
      <protection locked="0"/>
    </xf>
    <xf numFmtId="2" fontId="2" fillId="0" borderId="10" xfId="1" applyNumberFormat="1" applyBorder="1" applyAlignment="1" applyProtection="1">
      <alignment vertical="center"/>
      <protection locked="0"/>
    </xf>
    <xf numFmtId="1" fontId="2" fillId="0" borderId="10" xfId="1" applyNumberFormat="1" applyBorder="1" applyAlignment="1" applyProtection="1">
      <alignment vertical="center"/>
      <protection locked="0"/>
    </xf>
    <xf numFmtId="1" fontId="2" fillId="0" borderId="10" xfId="1" applyNumberFormat="1" applyBorder="1" applyAlignment="1" applyProtection="1">
      <alignment horizontal="center" vertical="center"/>
      <protection locked="0"/>
    </xf>
    <xf numFmtId="49" fontId="2" fillId="0" borderId="10" xfId="1" applyNumberFormat="1" applyBorder="1" applyAlignment="1" applyProtection="1">
      <alignment horizontal="center" vertical="center"/>
      <protection locked="0"/>
    </xf>
    <xf numFmtId="0" fontId="2" fillId="0" borderId="0" xfId="1" applyAlignment="1" applyProtection="1">
      <alignment horizontal="center" vertical="center"/>
      <protection locked="0" hidden="1"/>
    </xf>
    <xf numFmtId="0" fontId="2" fillId="0" borderId="0" xfId="1" applyAlignment="1" applyProtection="1">
      <alignment vertical="center"/>
      <protection locked="0" hidden="1"/>
    </xf>
    <xf numFmtId="14" fontId="2" fillId="0" borderId="0" xfId="1" applyNumberFormat="1" applyAlignment="1" applyProtection="1">
      <alignment vertical="center"/>
      <protection locked="0"/>
    </xf>
    <xf numFmtId="2" fontId="2" fillId="0" borderId="0" xfId="1" applyNumberFormat="1" applyAlignment="1" applyProtection="1">
      <alignment vertical="center"/>
      <protection locked="0"/>
    </xf>
    <xf numFmtId="1" fontId="2" fillId="0" borderId="0" xfId="1" applyNumberFormat="1" applyAlignment="1" applyProtection="1">
      <alignment vertical="center"/>
      <protection locked="0"/>
    </xf>
    <xf numFmtId="1" fontId="2" fillId="0" borderId="0" xfId="1" applyNumberFormat="1" applyAlignment="1" applyProtection="1">
      <alignment horizontal="center" vertical="center"/>
      <protection locked="0"/>
    </xf>
    <xf numFmtId="49" fontId="2" fillId="0" borderId="0" xfId="1" applyNumberFormat="1" applyAlignment="1" applyProtection="1">
      <alignment horizontal="center" vertical="center"/>
      <protection locked="0"/>
    </xf>
    <xf numFmtId="0" fontId="2" fillId="0" borderId="2" xfId="1" applyBorder="1" applyProtection="1">
      <protection locked="0"/>
    </xf>
    <xf numFmtId="0" fontId="25" fillId="3" borderId="10" xfId="7" applyFont="1" applyFill="1" applyBorder="1" applyAlignment="1" applyProtection="1">
      <alignment vertical="center"/>
      <protection locked="0" hidden="1"/>
    </xf>
    <xf numFmtId="0" fontId="25" fillId="3" borderId="10" xfId="7" applyFont="1" applyFill="1" applyBorder="1" applyAlignment="1" applyProtection="1">
      <alignment horizontal="center" vertical="center" wrapText="1"/>
      <protection locked="0" hidden="1"/>
    </xf>
    <xf numFmtId="0" fontId="2" fillId="2" borderId="12" xfId="7" applyFont="1" applyFill="1" applyBorder="1" applyAlignment="1" applyProtection="1">
      <alignment horizontal="center" vertical="center"/>
      <protection locked="0" hidden="1"/>
    </xf>
    <xf numFmtId="0" fontId="27" fillId="0" borderId="16" xfId="7" applyFont="1" applyBorder="1" applyAlignment="1" applyProtection="1">
      <alignment vertical="center"/>
      <protection locked="0" hidden="1"/>
    </xf>
    <xf numFmtId="0" fontId="2" fillId="2" borderId="10" xfId="7" applyFont="1" applyFill="1" applyBorder="1" applyAlignment="1" applyProtection="1">
      <alignment horizontal="center" vertical="center"/>
      <protection locked="0" hidden="1"/>
    </xf>
    <xf numFmtId="0" fontId="27" fillId="0" borderId="11" xfId="7" applyFont="1" applyBorder="1" applyAlignment="1" applyProtection="1">
      <alignment vertical="center"/>
      <protection locked="0" hidden="1"/>
    </xf>
    <xf numFmtId="0" fontId="14" fillId="2" borderId="10" xfId="7" applyFont="1" applyFill="1" applyBorder="1" applyAlignment="1" applyProtection="1">
      <alignment horizontal="center" vertical="center" wrapText="1"/>
      <protection locked="0" hidden="1"/>
    </xf>
    <xf numFmtId="0" fontId="27" fillId="0" borderId="11" xfId="7" applyFont="1" applyBorder="1" applyAlignment="1" applyProtection="1">
      <alignment vertical="center" wrapText="1"/>
      <protection locked="0" hidden="1"/>
    </xf>
    <xf numFmtId="0" fontId="2" fillId="2" borderId="13" xfId="7" applyFont="1" applyFill="1" applyBorder="1" applyAlignment="1" applyProtection="1">
      <alignment horizontal="center" vertical="center"/>
      <protection locked="0" hidden="1"/>
    </xf>
    <xf numFmtId="0" fontId="22" fillId="0" borderId="11" xfId="7" applyFont="1" applyBorder="1" applyAlignment="1" applyProtection="1">
      <alignment vertical="center"/>
      <protection locked="0" hidden="1"/>
    </xf>
    <xf numFmtId="0" fontId="25" fillId="3" borderId="11" xfId="7" applyFont="1" applyFill="1" applyBorder="1" applyAlignment="1" applyProtection="1">
      <alignment horizontal="left" vertical="center" wrapText="1"/>
      <protection locked="0" hidden="1"/>
    </xf>
    <xf numFmtId="0" fontId="22" fillId="2" borderId="12" xfId="7" applyFont="1" applyFill="1" applyBorder="1" applyAlignment="1" applyProtection="1">
      <alignment horizontal="center" vertical="center"/>
      <protection locked="0" hidden="1"/>
    </xf>
    <xf numFmtId="0" fontId="22" fillId="0" borderId="10" xfId="7" applyFont="1" applyBorder="1" applyAlignment="1" applyProtection="1">
      <alignment vertical="center"/>
      <protection locked="0" hidden="1"/>
    </xf>
    <xf numFmtId="0" fontId="25" fillId="18" borderId="11" xfId="7" applyFont="1" applyFill="1" applyBorder="1" applyAlignment="1" applyProtection="1">
      <alignment vertical="center"/>
      <protection locked="0" hidden="1"/>
    </xf>
    <xf numFmtId="0" fontId="25" fillId="3" borderId="12" xfId="7" applyFont="1" applyFill="1" applyBorder="1" applyAlignment="1" applyProtection="1">
      <alignment horizontal="center" vertical="center" wrapText="1"/>
      <protection locked="0" hidden="1"/>
    </xf>
    <xf numFmtId="0" fontId="25" fillId="3" borderId="19" xfId="7" applyFont="1" applyFill="1" applyBorder="1" applyAlignment="1" applyProtection="1">
      <alignment horizontal="center" vertical="center" wrapText="1"/>
      <protection locked="0" hidden="1"/>
    </xf>
    <xf numFmtId="0" fontId="22" fillId="2" borderId="10" xfId="7" applyFont="1" applyFill="1" applyBorder="1" applyAlignment="1" applyProtection="1">
      <alignment horizontal="center" vertical="center"/>
      <protection locked="0" hidden="1"/>
    </xf>
    <xf numFmtId="0" fontId="25" fillId="18" borderId="10" xfId="7" applyFont="1" applyFill="1" applyBorder="1" applyAlignment="1" applyProtection="1">
      <alignment horizontal="left" vertical="center" wrapText="1"/>
      <protection locked="0" hidden="1"/>
    </xf>
    <xf numFmtId="0" fontId="10" fillId="2" borderId="10" xfId="7" applyFont="1" applyFill="1" applyBorder="1" applyAlignment="1" applyProtection="1">
      <alignment horizontal="center" vertical="center"/>
      <protection locked="0" hidden="1"/>
    </xf>
    <xf numFmtId="0" fontId="16" fillId="2" borderId="0" xfId="7" applyFont="1" applyFill="1" applyAlignment="1" applyProtection="1">
      <alignment horizontal="left" vertical="center"/>
      <protection locked="0" hidden="1"/>
    </xf>
    <xf numFmtId="0" fontId="27" fillId="0" borderId="10" xfId="7" applyFont="1" applyBorder="1" applyAlignment="1" applyProtection="1">
      <alignment vertical="center"/>
      <protection locked="0" hidden="1"/>
    </xf>
    <xf numFmtId="14" fontId="15" fillId="12" borderId="10" xfId="7" applyNumberFormat="1" applyFont="1" applyFill="1" applyBorder="1" applyAlignment="1" applyProtection="1">
      <alignment horizontal="center" vertical="center"/>
      <protection locked="0" hidden="1"/>
    </xf>
    <xf numFmtId="0" fontId="15" fillId="12" borderId="10" xfId="7" applyFont="1" applyFill="1" applyBorder="1" applyAlignment="1" applyProtection="1">
      <alignment horizontal="center" vertical="center" wrapText="1"/>
      <protection locked="0" hidden="1"/>
    </xf>
    <xf numFmtId="0" fontId="2" fillId="4" borderId="10" xfId="7" applyFont="1" applyFill="1" applyBorder="1" applyAlignment="1" applyProtection="1">
      <alignment horizontal="center" vertical="center"/>
      <protection locked="0" hidden="1"/>
    </xf>
    <xf numFmtId="1" fontId="52" fillId="4" borderId="10" xfId="7" applyNumberFormat="1" applyFont="1" applyFill="1" applyBorder="1" applyAlignment="1" applyProtection="1">
      <alignment horizontal="center" vertical="center"/>
      <protection locked="0" hidden="1"/>
    </xf>
    <xf numFmtId="1" fontId="52" fillId="2" borderId="10" xfId="7" applyNumberFormat="1" applyFont="1" applyFill="1" applyBorder="1" applyAlignment="1" applyProtection="1">
      <alignment horizontal="center" vertical="center"/>
      <protection locked="0" hidden="1"/>
    </xf>
    <xf numFmtId="0" fontId="12" fillId="2" borderId="10" xfId="7" applyFont="1" applyFill="1" applyBorder="1" applyAlignment="1" applyProtection="1">
      <alignment horizontal="center" vertical="center" wrapText="1"/>
      <protection locked="0" hidden="1"/>
    </xf>
    <xf numFmtId="0" fontId="7" fillId="2" borderId="0" xfId="7" applyFont="1" applyFill="1" applyAlignment="1" applyProtection="1">
      <alignment vertical="center"/>
      <protection locked="0" hidden="1"/>
    </xf>
    <xf numFmtId="0" fontId="9" fillId="2" borderId="0" xfId="7" applyFont="1" applyFill="1" applyAlignment="1" applyProtection="1">
      <alignment horizontal="left" vertical="center"/>
      <protection locked="0" hidden="1"/>
    </xf>
    <xf numFmtId="0" fontId="4" fillId="2" borderId="0" xfId="7" applyFont="1" applyFill="1" applyAlignment="1" applyProtection="1">
      <alignment horizontal="left" vertical="center"/>
      <protection locked="0" hidden="1"/>
    </xf>
    <xf numFmtId="0" fontId="15" fillId="19" borderId="46" xfId="7" applyFont="1" applyFill="1" applyBorder="1" applyAlignment="1" applyProtection="1">
      <alignment horizontal="center" vertical="center" wrapText="1"/>
      <protection locked="0" hidden="1"/>
    </xf>
    <xf numFmtId="0" fontId="15" fillId="19" borderId="47" xfId="7" applyFont="1" applyFill="1" applyBorder="1" applyAlignment="1" applyProtection="1">
      <alignment horizontal="center" vertical="center" wrapText="1"/>
      <protection locked="0" hidden="1"/>
    </xf>
    <xf numFmtId="2" fontId="15" fillId="14" borderId="46" xfId="7" applyNumberFormat="1" applyFont="1" applyFill="1" applyBorder="1" applyAlignment="1" applyProtection="1">
      <alignment horizontal="center" vertical="center" wrapText="1"/>
      <protection locked="0" hidden="1"/>
    </xf>
    <xf numFmtId="0" fontId="25" fillId="14" borderId="46" xfId="7" applyFont="1" applyFill="1" applyBorder="1" applyAlignment="1" applyProtection="1">
      <alignment horizontal="center" vertical="center" wrapText="1"/>
      <protection locked="0"/>
    </xf>
    <xf numFmtId="0" fontId="15" fillId="21" borderId="47" xfId="7" applyFont="1" applyFill="1" applyBorder="1" applyAlignment="1" applyProtection="1">
      <alignment horizontal="center" vertical="center" wrapText="1"/>
      <protection locked="0" hidden="1"/>
    </xf>
    <xf numFmtId="0" fontId="15" fillId="24" borderId="46" xfId="7" applyFont="1" applyFill="1" applyBorder="1" applyAlignment="1" applyProtection="1">
      <alignment horizontal="center" vertical="center" wrapText="1"/>
      <protection locked="0" hidden="1"/>
    </xf>
    <xf numFmtId="0" fontId="25" fillId="25" borderId="46" xfId="7" applyFont="1" applyFill="1" applyBorder="1" applyAlignment="1" applyProtection="1">
      <alignment horizontal="center" vertical="center" wrapText="1"/>
      <protection locked="0"/>
    </xf>
    <xf numFmtId="0" fontId="35" fillId="0" borderId="0" xfId="7" applyFont="1" applyAlignment="1" applyProtection="1">
      <alignment vertical="center"/>
      <protection locked="0" hidden="1"/>
    </xf>
    <xf numFmtId="0" fontId="54" fillId="0" borderId="0" xfId="7" applyFont="1" applyAlignment="1" applyProtection="1">
      <alignment horizontal="right" vertical="center"/>
      <protection locked="0" hidden="1"/>
    </xf>
    <xf numFmtId="0" fontId="54" fillId="0" borderId="0" xfId="7" applyFont="1" applyAlignment="1" applyProtection="1">
      <alignment vertical="center"/>
      <protection locked="0" hidden="1"/>
    </xf>
    <xf numFmtId="0" fontId="25" fillId="15" borderId="51" xfId="7" applyFont="1" applyFill="1" applyBorder="1" applyAlignment="1" applyProtection="1">
      <alignment horizontal="center" vertical="center"/>
      <protection locked="0" hidden="1"/>
    </xf>
    <xf numFmtId="0" fontId="35" fillId="15" borderId="51" xfId="7" applyFont="1" applyFill="1" applyBorder="1" applyAlignment="1" applyProtection="1">
      <alignment horizontal="center" vertical="center" wrapText="1"/>
      <protection locked="0" hidden="1"/>
    </xf>
    <xf numFmtId="0" fontId="35" fillId="15" borderId="52" xfId="7" applyFont="1" applyFill="1" applyBorder="1" applyAlignment="1" applyProtection="1">
      <alignment horizontal="center" vertical="center" wrapText="1"/>
      <protection locked="0" hidden="1"/>
    </xf>
    <xf numFmtId="49" fontId="25" fillId="15" borderId="50" xfId="7" applyNumberFormat="1" applyFont="1" applyFill="1" applyBorder="1" applyAlignment="1" applyProtection="1">
      <alignment horizontal="center" vertical="center"/>
      <protection locked="0" hidden="1"/>
    </xf>
    <xf numFmtId="49" fontId="25" fillId="15" borderId="51" xfId="7" applyNumberFormat="1" applyFont="1" applyFill="1" applyBorder="1" applyAlignment="1" applyProtection="1">
      <alignment horizontal="center" vertical="center"/>
      <protection locked="0" hidden="1"/>
    </xf>
    <xf numFmtId="49" fontId="16" fillId="15" borderId="52" xfId="7" applyNumberFormat="1" applyFont="1" applyFill="1" applyBorder="1" applyAlignment="1" applyProtection="1">
      <alignment horizontal="center" vertical="center"/>
      <protection locked="0" hidden="1"/>
    </xf>
    <xf numFmtId="0" fontId="28" fillId="0" borderId="0" xfId="7" applyFont="1" applyAlignment="1" applyProtection="1">
      <alignment vertical="center"/>
      <protection locked="0" hidden="1"/>
    </xf>
    <xf numFmtId="0" fontId="25" fillId="16" borderId="12" xfId="6" applyFont="1" applyFill="1" applyBorder="1" applyAlignment="1" applyProtection="1">
      <alignment horizontal="center" vertical="center" wrapText="1"/>
      <protection locked="0" hidden="1"/>
    </xf>
    <xf numFmtId="0" fontId="27" fillId="0" borderId="0" xfId="7" applyFont="1" applyAlignment="1" applyProtection="1">
      <alignment vertical="center"/>
      <protection locked="0" hidden="1"/>
    </xf>
    <xf numFmtId="0" fontId="10" fillId="0" borderId="0" xfId="7" applyFont="1" applyAlignment="1" applyProtection="1">
      <alignment vertical="center"/>
      <protection locked="0" hidden="1"/>
    </xf>
    <xf numFmtId="0" fontId="25" fillId="26" borderId="10" xfId="7" applyFont="1" applyFill="1" applyBorder="1" applyAlignment="1" applyProtection="1">
      <alignment vertical="center"/>
      <protection locked="0" hidden="1"/>
    </xf>
    <xf numFmtId="0" fontId="61" fillId="0" borderId="0" xfId="7" applyFont="1" applyAlignment="1" applyProtection="1">
      <alignment vertical="center"/>
      <protection locked="0" hidden="1"/>
    </xf>
    <xf numFmtId="0" fontId="60" fillId="3" borderId="18" xfId="7" applyFont="1" applyFill="1" applyBorder="1" applyAlignment="1" applyProtection="1">
      <alignment vertical="center"/>
      <protection locked="0" hidden="1"/>
    </xf>
    <xf numFmtId="0" fontId="16" fillId="9" borderId="9" xfId="7" applyFont="1" applyFill="1" applyBorder="1" applyAlignment="1" applyProtection="1">
      <alignment horizontal="center" vertical="center" wrapText="1"/>
      <protection locked="0" hidden="1"/>
    </xf>
    <xf numFmtId="0" fontId="2" fillId="2" borderId="18" xfId="7" applyFont="1" applyFill="1" applyBorder="1" applyAlignment="1" applyProtection="1">
      <alignment horizontal="center" vertical="center"/>
      <protection locked="0" hidden="1"/>
    </xf>
    <xf numFmtId="0" fontId="35" fillId="0" borderId="10" xfId="7" applyFont="1" applyBorder="1" applyAlignment="1" applyProtection="1">
      <alignment vertical="center"/>
      <protection locked="0" hidden="1"/>
    </xf>
    <xf numFmtId="0" fontId="10" fillId="0" borderId="26" xfId="7" applyFont="1" applyBorder="1" applyAlignment="1" applyProtection="1">
      <alignment horizontal="left" vertical="center"/>
      <protection locked="0" hidden="1"/>
    </xf>
    <xf numFmtId="0" fontId="10" fillId="0" borderId="27" xfId="7" applyFont="1" applyBorder="1" applyAlignment="1" applyProtection="1">
      <alignment horizontal="left" vertical="center"/>
      <protection locked="0" hidden="1"/>
    </xf>
    <xf numFmtId="0" fontId="10" fillId="0" borderId="28" xfId="7" applyFont="1" applyBorder="1" applyAlignment="1" applyProtection="1">
      <alignment horizontal="left" vertical="center"/>
      <protection locked="0" hidden="1"/>
    </xf>
    <xf numFmtId="0" fontId="10" fillId="0" borderId="29" xfId="7" applyFont="1" applyBorder="1" applyAlignment="1" applyProtection="1">
      <alignment horizontal="left" vertical="center"/>
      <protection locked="0" hidden="1"/>
    </xf>
    <xf numFmtId="0" fontId="10" fillId="0" borderId="20" xfId="7" applyFont="1" applyBorder="1" applyAlignment="1" applyProtection="1">
      <alignment horizontal="left" vertical="center"/>
      <protection locked="0" hidden="1"/>
    </xf>
    <xf numFmtId="0" fontId="10" fillId="0" borderId="30" xfId="7" applyFont="1" applyBorder="1" applyAlignment="1" applyProtection="1">
      <alignment horizontal="left" vertical="center"/>
      <protection locked="0" hidden="1"/>
    </xf>
    <xf numFmtId="0" fontId="10" fillId="0" borderId="31" xfId="7" applyFont="1" applyBorder="1" applyAlignment="1" applyProtection="1">
      <alignment horizontal="left" vertical="center"/>
      <protection locked="0" hidden="1"/>
    </xf>
    <xf numFmtId="0" fontId="10" fillId="0" borderId="32" xfId="7" applyFont="1" applyBorder="1" applyAlignment="1" applyProtection="1">
      <alignment horizontal="left" vertical="center"/>
      <protection locked="0" hidden="1"/>
    </xf>
    <xf numFmtId="0" fontId="10" fillId="0" borderId="33" xfId="7" applyFont="1" applyBorder="1" applyAlignment="1" applyProtection="1">
      <alignment horizontal="left" vertical="center"/>
      <protection locked="0" hidden="1"/>
    </xf>
    <xf numFmtId="0" fontId="41" fillId="0" borderId="0" xfId="7" applyFont="1" applyAlignment="1" applyProtection="1">
      <alignment vertical="center"/>
      <protection locked="0" hidden="1"/>
    </xf>
    <xf numFmtId="0" fontId="18" fillId="0" borderId="10" xfId="7" applyFont="1" applyBorder="1" applyAlignment="1" applyProtection="1">
      <alignment vertical="center"/>
      <protection locked="0" hidden="1"/>
    </xf>
    <xf numFmtId="0" fontId="16" fillId="9" borderId="8" xfId="7" applyFont="1" applyFill="1" applyBorder="1" applyAlignment="1" applyProtection="1">
      <alignment horizontal="center" vertical="center"/>
      <protection locked="0" hidden="1"/>
    </xf>
    <xf numFmtId="0" fontId="60" fillId="2" borderId="18" xfId="7" applyFont="1" applyFill="1" applyBorder="1" applyAlignment="1" applyProtection="1">
      <alignment horizontal="center" vertical="center"/>
      <protection locked="0" hidden="1"/>
    </xf>
    <xf numFmtId="0" fontId="25" fillId="3" borderId="10" xfId="7" applyFont="1" applyFill="1" applyBorder="1" applyAlignment="1" applyProtection="1">
      <alignment horizontal="left" vertical="center" wrapText="1"/>
      <protection locked="0" hidden="1"/>
    </xf>
    <xf numFmtId="0" fontId="16" fillId="9" borderId="9" xfId="7" applyFont="1" applyFill="1" applyBorder="1" applyAlignment="1" applyProtection="1">
      <alignment horizontal="center" vertical="center"/>
      <protection locked="0" hidden="1"/>
    </xf>
    <xf numFmtId="0" fontId="35" fillId="0" borderId="10" xfId="7" applyFont="1" applyBorder="1" applyAlignment="1" applyProtection="1">
      <alignment vertical="center" wrapText="1"/>
      <protection locked="0" hidden="1"/>
    </xf>
    <xf numFmtId="0" fontId="39" fillId="0" borderId="0" xfId="7" applyFont="1" applyAlignment="1" applyProtection="1">
      <alignment vertical="center"/>
      <protection locked="0" hidden="1"/>
    </xf>
    <xf numFmtId="0" fontId="42" fillId="0" borderId="0" xfId="7" applyFont="1" applyAlignment="1" applyProtection="1">
      <alignment vertical="center"/>
      <protection locked="0" hidden="1"/>
    </xf>
    <xf numFmtId="0" fontId="25" fillId="26" borderId="10" xfId="7" applyFont="1" applyFill="1" applyBorder="1" applyAlignment="1" applyProtection="1">
      <alignment vertical="center" wrapText="1"/>
      <protection locked="0" hidden="1"/>
    </xf>
    <xf numFmtId="0" fontId="16" fillId="0" borderId="0" xfId="7" applyFont="1" applyAlignment="1" applyProtection="1">
      <alignment vertical="center"/>
      <protection locked="0" hidden="1"/>
    </xf>
    <xf numFmtId="0" fontId="35" fillId="0" borderId="10" xfId="7" applyFont="1" applyBorder="1" applyAlignment="1" applyProtection="1">
      <alignment horizontal="left" vertical="center" wrapText="1"/>
      <protection locked="0" hidden="1"/>
    </xf>
    <xf numFmtId="0" fontId="60" fillId="0" borderId="18" xfId="7" applyFont="1" applyBorder="1" applyAlignment="1" applyProtection="1">
      <alignment vertical="center"/>
      <protection locked="0" hidden="1"/>
    </xf>
    <xf numFmtId="0" fontId="25" fillId="18" borderId="10" xfId="7" applyFont="1" applyFill="1" applyBorder="1" applyAlignment="1" applyProtection="1">
      <alignment vertical="center"/>
      <protection locked="0" hidden="1"/>
    </xf>
    <xf numFmtId="0" fontId="39" fillId="3" borderId="14" xfId="7" applyFont="1" applyFill="1" applyBorder="1" applyAlignment="1" applyProtection="1">
      <alignment horizontal="center" vertical="center" wrapText="1"/>
      <protection locked="0" hidden="1"/>
    </xf>
    <xf numFmtId="0" fontId="39" fillId="3" borderId="12" xfId="7" applyFont="1" applyFill="1" applyBorder="1" applyAlignment="1" applyProtection="1">
      <alignment horizontal="center" vertical="center" wrapText="1"/>
      <protection locked="0" hidden="1"/>
    </xf>
    <xf numFmtId="0" fontId="60" fillId="0" borderId="10" xfId="7" applyFont="1" applyBorder="1" applyAlignment="1" applyProtection="1">
      <alignment vertical="center"/>
      <protection locked="0" hidden="1"/>
    </xf>
    <xf numFmtId="0" fontId="25" fillId="26" borderId="10" xfId="7" applyFont="1" applyFill="1" applyBorder="1" applyAlignment="1" applyProtection="1">
      <alignment horizontal="left" vertical="center" wrapText="1"/>
      <protection locked="0" hidden="1"/>
    </xf>
    <xf numFmtId="0" fontId="40" fillId="2" borderId="0" xfId="7" applyFont="1" applyFill="1" applyAlignment="1" applyProtection="1">
      <alignment horizontal="left" vertical="center"/>
      <protection locked="0" hidden="1"/>
    </xf>
    <xf numFmtId="0" fontId="21" fillId="2" borderId="0" xfId="7" applyFont="1" applyFill="1" applyAlignment="1" applyProtection="1">
      <alignment horizontal="center" vertical="center"/>
      <protection locked="0" hidden="1"/>
    </xf>
    <xf numFmtId="0" fontId="10" fillId="2" borderId="0" xfId="7" applyFont="1" applyFill="1" applyAlignment="1" applyProtection="1">
      <alignment vertical="center"/>
      <protection locked="0" hidden="1"/>
    </xf>
    <xf numFmtId="166" fontId="2" fillId="2" borderId="10" xfId="1" applyNumberFormat="1" applyFill="1" applyBorder="1" applyAlignment="1" applyProtection="1">
      <alignment horizontal="center" vertical="center" wrapText="1"/>
      <protection locked="0"/>
    </xf>
    <xf numFmtId="0" fontId="7" fillId="2" borderId="0" xfId="7" applyFont="1" applyFill="1" applyAlignment="1" applyProtection="1">
      <alignment horizontal="center" vertical="center"/>
      <protection locked="0" hidden="1"/>
    </xf>
    <xf numFmtId="0" fontId="7" fillId="2" borderId="0" xfId="7" applyFont="1" applyFill="1" applyAlignment="1" applyProtection="1">
      <alignment horizontal="left" vertical="center"/>
      <protection locked="0" hidden="1"/>
    </xf>
    <xf numFmtId="0" fontId="3" fillId="2" borderId="0" xfId="7" applyFill="1" applyAlignment="1" applyProtection="1">
      <alignment horizontal="center" vertical="center"/>
      <protection locked="0" hidden="1"/>
    </xf>
    <xf numFmtId="0" fontId="29" fillId="2" borderId="0" xfId="7" applyFont="1" applyFill="1" applyAlignment="1" applyProtection="1">
      <alignment horizontal="center" vertical="center"/>
      <protection locked="0" hidden="1"/>
    </xf>
    <xf numFmtId="0" fontId="4" fillId="2" borderId="0" xfId="7" applyFont="1" applyFill="1" applyAlignment="1" applyProtection="1">
      <alignment horizontal="center" vertical="center"/>
      <protection locked="0" hidden="1"/>
    </xf>
    <xf numFmtId="2" fontId="15" fillId="10" borderId="52" xfId="7" applyNumberFormat="1" applyFont="1" applyFill="1" applyBorder="1" applyAlignment="1" applyProtection="1">
      <alignment horizontal="center" vertical="center"/>
      <protection hidden="1"/>
    </xf>
    <xf numFmtId="2" fontId="2" fillId="34" borderId="12" xfId="7" applyNumberFormat="1" applyFont="1" applyFill="1" applyBorder="1" applyAlignment="1" applyProtection="1">
      <alignment horizontal="center" vertical="center"/>
      <protection hidden="1"/>
    </xf>
    <xf numFmtId="2" fontId="2" fillId="34" borderId="10" xfId="7" applyNumberFormat="1" applyFont="1" applyFill="1" applyBorder="1" applyAlignment="1" applyProtection="1">
      <alignment horizontal="center" vertical="center"/>
      <protection hidden="1"/>
    </xf>
    <xf numFmtId="2" fontId="2" fillId="2" borderId="10" xfId="7" applyNumberFormat="1" applyFont="1" applyFill="1" applyBorder="1" applyAlignment="1" applyProtection="1">
      <alignment horizontal="center" vertical="center"/>
      <protection hidden="1"/>
    </xf>
    <xf numFmtId="14" fontId="3" fillId="2" borderId="0" xfId="7" applyNumberFormat="1" applyFill="1" applyAlignment="1" applyProtection="1">
      <alignment horizontal="center" vertical="center"/>
      <protection locked="0" hidden="1"/>
    </xf>
    <xf numFmtId="0" fontId="2" fillId="33" borderId="12" xfId="7" applyFont="1" applyFill="1" applyBorder="1" applyAlignment="1" applyProtection="1">
      <alignment horizontal="center" vertical="center"/>
      <protection hidden="1"/>
    </xf>
    <xf numFmtId="0" fontId="2" fillId="22" borderId="10" xfId="7" applyFont="1" applyFill="1" applyBorder="1" applyAlignment="1" applyProtection="1">
      <alignment horizontal="center" vertical="center"/>
      <protection hidden="1"/>
    </xf>
    <xf numFmtId="2" fontId="2" fillId="32" borderId="10" xfId="1" applyNumberFormat="1" applyFill="1" applyBorder="1" applyAlignment="1" applyProtection="1">
      <alignment horizontal="center" vertical="center"/>
      <protection locked="0"/>
    </xf>
    <xf numFmtId="2" fontId="2" fillId="32" borderId="10" xfId="1" applyNumberFormat="1" applyFill="1" applyBorder="1" applyAlignment="1" applyProtection="1">
      <alignment vertical="center"/>
      <protection locked="0"/>
    </xf>
    <xf numFmtId="2" fontId="2" fillId="32" borderId="0" xfId="1" applyNumberFormat="1" applyFill="1" applyAlignment="1" applyProtection="1">
      <alignment vertical="center"/>
      <protection locked="0"/>
    </xf>
    <xf numFmtId="0" fontId="10" fillId="2" borderId="10" xfId="4" applyFont="1" applyFill="1" applyBorder="1" applyAlignment="1" applyProtection="1">
      <alignment horizontal="left" vertical="center"/>
      <protection locked="0"/>
    </xf>
    <xf numFmtId="1" fontId="2" fillId="2" borderId="10" xfId="8" applyNumberFormat="1" applyFont="1" applyFill="1" applyBorder="1" applyAlignment="1" applyProtection="1">
      <alignment horizontal="left" vertical="center"/>
      <protection locked="0"/>
    </xf>
    <xf numFmtId="1" fontId="3" fillId="2" borderId="10" xfId="8" applyNumberFormat="1" applyFill="1" applyBorder="1" applyAlignment="1" applyProtection="1">
      <alignment horizontal="left" vertical="center"/>
      <protection locked="0"/>
    </xf>
    <xf numFmtId="0" fontId="3" fillId="2" borderId="10" xfId="8" applyFill="1" applyBorder="1" applyAlignment="1" applyProtection="1">
      <alignment horizontal="left" vertical="center"/>
      <protection locked="0"/>
    </xf>
    <xf numFmtId="1" fontId="3" fillId="2" borderId="0" xfId="8" applyNumberFormat="1" applyFill="1" applyAlignment="1" applyProtection="1">
      <alignment horizontal="left" vertical="center"/>
      <protection locked="0"/>
    </xf>
    <xf numFmtId="0" fontId="3" fillId="2" borderId="0" xfId="8" applyFill="1" applyAlignment="1" applyProtection="1">
      <alignment horizontal="left" vertical="center"/>
      <protection locked="0"/>
    </xf>
    <xf numFmtId="49" fontId="2" fillId="2" borderId="10" xfId="8" applyNumberFormat="1" applyFont="1" applyFill="1" applyBorder="1" applyAlignment="1" applyProtection="1">
      <alignment horizontal="left" vertical="center"/>
      <protection locked="0"/>
    </xf>
    <xf numFmtId="49" fontId="12" fillId="2" borderId="10" xfId="8" applyNumberFormat="1" applyFont="1" applyFill="1" applyBorder="1" applyAlignment="1" applyProtection="1">
      <alignment horizontal="left" vertical="center"/>
      <protection locked="0"/>
    </xf>
    <xf numFmtId="49" fontId="2" fillId="2" borderId="10" xfId="8" applyNumberFormat="1" applyFont="1" applyFill="1" applyBorder="1" applyAlignment="1" applyProtection="1">
      <alignment horizontal="left"/>
      <protection locked="0"/>
    </xf>
    <xf numFmtId="49" fontId="3" fillId="2" borderId="10" xfId="8" applyNumberFormat="1" applyFill="1" applyBorder="1" applyAlignment="1" applyProtection="1">
      <alignment horizontal="left"/>
      <protection locked="0"/>
    </xf>
    <xf numFmtId="49" fontId="3" fillId="2" borderId="0" xfId="8" applyNumberFormat="1" applyFill="1" applyAlignment="1" applyProtection="1">
      <alignment horizontal="left"/>
      <protection locked="0"/>
    </xf>
    <xf numFmtId="49" fontId="3" fillId="2" borderId="10" xfId="8" applyNumberFormat="1" applyFill="1" applyBorder="1" applyAlignment="1" applyProtection="1">
      <alignment horizontal="left" vertical="center"/>
      <protection locked="0"/>
    </xf>
    <xf numFmtId="49" fontId="3" fillId="2" borderId="0" xfId="8" applyNumberFormat="1" applyFill="1" applyAlignment="1" applyProtection="1">
      <alignment horizontal="left" vertical="center"/>
      <protection locked="0"/>
    </xf>
    <xf numFmtId="0" fontId="18" fillId="0" borderId="2" xfId="1" applyFont="1" applyBorder="1" applyAlignment="1" applyProtection="1">
      <alignment vertical="center"/>
      <protection locked="0" hidden="1"/>
    </xf>
    <xf numFmtId="0" fontId="18" fillId="0" borderId="2" xfId="1" applyFont="1" applyBorder="1" applyAlignment="1" applyProtection="1">
      <alignment vertical="center" wrapText="1"/>
      <protection locked="0"/>
    </xf>
    <xf numFmtId="1" fontId="18" fillId="0" borderId="2" xfId="1" applyNumberFormat="1" applyFont="1" applyBorder="1" applyAlignment="1" applyProtection="1">
      <alignment horizontal="center" vertical="center"/>
      <protection locked="0"/>
    </xf>
    <xf numFmtId="0" fontId="18" fillId="0" borderId="2" xfId="1" applyFont="1" applyBorder="1" applyAlignment="1" applyProtection="1">
      <alignment vertical="center"/>
      <protection locked="0"/>
    </xf>
    <xf numFmtId="49" fontId="18" fillId="0" borderId="2" xfId="1" applyNumberFormat="1" applyFont="1" applyBorder="1" applyAlignment="1" applyProtection="1">
      <alignment horizontal="left" vertical="center"/>
      <protection locked="0"/>
    </xf>
    <xf numFmtId="0" fontId="18" fillId="0" borderId="2" xfId="1" applyFont="1" applyBorder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vertical="center"/>
      <protection locked="0"/>
    </xf>
    <xf numFmtId="0" fontId="13" fillId="0" borderId="0" xfId="1" applyFont="1" applyAlignment="1" applyProtection="1">
      <alignment horizontal="right" vertical="center"/>
      <protection locked="0" hidden="1"/>
    </xf>
    <xf numFmtId="0" fontId="18" fillId="2" borderId="0" xfId="1" applyFont="1" applyFill="1" applyAlignment="1" applyProtection="1">
      <alignment vertical="center"/>
      <protection locked="0"/>
    </xf>
    <xf numFmtId="49" fontId="2" fillId="0" borderId="10" xfId="1" applyNumberFormat="1" applyBorder="1" applyAlignment="1" applyProtection="1">
      <alignment vertical="center" wrapText="1"/>
      <protection locked="0"/>
    </xf>
    <xf numFmtId="49" fontId="2" fillId="0" borderId="10" xfId="1" applyNumberFormat="1" applyBorder="1" applyAlignment="1" applyProtection="1">
      <alignment horizontal="left" vertical="center"/>
      <protection locked="0"/>
    </xf>
    <xf numFmtId="0" fontId="18" fillId="0" borderId="0" xfId="1" applyFont="1" applyAlignment="1" applyProtection="1">
      <alignment vertical="center" wrapText="1"/>
      <protection locked="0"/>
    </xf>
    <xf numFmtId="49" fontId="18" fillId="0" borderId="0" xfId="1" applyNumberFormat="1" applyFont="1" applyAlignment="1" applyProtection="1">
      <alignment vertical="center" wrapText="1"/>
      <protection locked="0"/>
    </xf>
    <xf numFmtId="49" fontId="18" fillId="0" borderId="0" xfId="1" applyNumberFormat="1" applyFont="1" applyAlignment="1" applyProtection="1">
      <alignment horizontal="left" vertical="center"/>
      <protection locked="0"/>
    </xf>
    <xf numFmtId="14" fontId="18" fillId="0" borderId="0" xfId="1" applyNumberFormat="1" applyFont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horizontal="center" vertical="center"/>
      <protection locked="0"/>
    </xf>
    <xf numFmtId="0" fontId="2" fillId="0" borderId="10" xfId="1" applyBorder="1" applyAlignment="1" applyProtection="1">
      <alignment horizontal="left" vertical="center" wrapText="1"/>
      <protection locked="0"/>
    </xf>
    <xf numFmtId="0" fontId="2" fillId="0" borderId="10" xfId="1" applyBorder="1" applyAlignment="1" applyProtection="1">
      <alignment horizontal="left" vertical="center"/>
      <protection locked="0"/>
    </xf>
    <xf numFmtId="0" fontId="2" fillId="0" borderId="0" xfId="1" applyAlignment="1" applyProtection="1">
      <alignment horizontal="left" vertical="center"/>
      <protection locked="0"/>
    </xf>
    <xf numFmtId="14" fontId="2" fillId="0" borderId="0" xfId="1" applyNumberFormat="1" applyAlignment="1" applyProtection="1">
      <alignment horizontal="center" vertical="center"/>
      <protection locked="0"/>
    </xf>
    <xf numFmtId="49" fontId="2" fillId="2" borderId="10" xfId="1" applyNumberFormat="1" applyFill="1" applyBorder="1" applyAlignment="1" applyProtection="1">
      <alignment horizontal="left" vertical="center"/>
      <protection locked="0"/>
    </xf>
    <xf numFmtId="0" fontId="2" fillId="2" borderId="10" xfId="1" applyFill="1" applyBorder="1" applyAlignment="1" applyProtection="1">
      <alignment horizontal="left" vertical="center"/>
      <protection locked="0"/>
    </xf>
    <xf numFmtId="49" fontId="2" fillId="0" borderId="0" xfId="1" applyNumberFormat="1" applyAlignment="1" applyProtection="1">
      <alignment horizontal="left" vertical="center"/>
      <protection locked="0"/>
    </xf>
    <xf numFmtId="0" fontId="2" fillId="2" borderId="1" xfId="1" applyFill="1" applyBorder="1" applyAlignment="1" applyProtection="1">
      <alignment vertical="center"/>
      <protection locked="0"/>
    </xf>
    <xf numFmtId="0" fontId="2" fillId="2" borderId="2" xfId="1" applyFill="1" applyBorder="1" applyAlignment="1" applyProtection="1">
      <alignment vertical="center"/>
      <protection locked="0"/>
    </xf>
    <xf numFmtId="0" fontId="2" fillId="2" borderId="4" xfId="1" applyFill="1" applyBorder="1" applyAlignment="1" applyProtection="1">
      <alignment vertical="center"/>
      <protection locked="0"/>
    </xf>
    <xf numFmtId="0" fontId="12" fillId="2" borderId="0" xfId="1" applyFont="1" applyFill="1" applyAlignment="1" applyProtection="1">
      <alignment vertical="center"/>
      <protection locked="0"/>
    </xf>
    <xf numFmtId="49" fontId="30" fillId="2" borderId="10" xfId="7" applyNumberFormat="1" applyFont="1" applyFill="1" applyBorder="1" applyAlignment="1" applyProtection="1">
      <alignment vertical="center"/>
      <protection locked="0" hidden="1"/>
    </xf>
    <xf numFmtId="0" fontId="2" fillId="2" borderId="10" xfId="1" applyFill="1" applyBorder="1" applyAlignment="1" applyProtection="1">
      <alignment horizontal="center" vertical="center"/>
      <protection locked="0"/>
    </xf>
    <xf numFmtId="49" fontId="30" fillId="2" borderId="10" xfId="7" applyNumberFormat="1" applyFont="1" applyFill="1" applyBorder="1" applyAlignment="1" applyProtection="1">
      <alignment horizontal="left" vertical="center"/>
      <protection locked="0" hidden="1"/>
    </xf>
    <xf numFmtId="2" fontId="15" fillId="23" borderId="52" xfId="7" applyNumberFormat="1" applyFont="1" applyFill="1" applyBorder="1" applyAlignment="1" applyProtection="1">
      <alignment horizontal="center" vertical="center"/>
      <protection hidden="1"/>
    </xf>
    <xf numFmtId="2" fontId="2" fillId="32" borderId="12" xfId="7" applyNumberFormat="1" applyFont="1" applyFill="1" applyBorder="1" applyAlignment="1" applyProtection="1">
      <alignment horizontal="center" vertical="center"/>
      <protection hidden="1"/>
    </xf>
    <xf numFmtId="2" fontId="2" fillId="32" borderId="10" xfId="7" applyNumberFormat="1" applyFont="1" applyFill="1" applyBorder="1" applyAlignment="1" applyProtection="1">
      <alignment horizontal="center" vertical="center"/>
      <protection hidden="1"/>
    </xf>
    <xf numFmtId="0" fontId="2" fillId="32" borderId="10" xfId="1" applyFill="1" applyBorder="1" applyAlignment="1" applyProtection="1">
      <alignment horizontal="center" vertical="center"/>
      <protection locked="0"/>
    </xf>
    <xf numFmtId="0" fontId="2" fillId="32" borderId="0" xfId="1" applyFill="1" applyAlignment="1" applyProtection="1">
      <alignment horizontal="center" vertical="center"/>
      <protection locked="0"/>
    </xf>
    <xf numFmtId="0" fontId="20" fillId="0" borderId="0" xfId="7" applyFont="1" applyAlignment="1" applyProtection="1">
      <alignment vertical="center"/>
      <protection locked="0" hidden="1"/>
    </xf>
    <xf numFmtId="0" fontId="36" fillId="0" borderId="0" xfId="7" applyFont="1" applyAlignment="1" applyProtection="1">
      <alignment horizontal="center" vertical="center"/>
      <protection locked="0" hidden="1"/>
    </xf>
    <xf numFmtId="0" fontId="37" fillId="0" borderId="0" xfId="7" applyFont="1" applyAlignment="1" applyProtection="1">
      <alignment horizontal="center" vertical="center"/>
      <protection locked="0" hidden="1"/>
    </xf>
    <xf numFmtId="0" fontId="36" fillId="0" borderId="0" xfId="7" applyFont="1" applyAlignment="1" applyProtection="1">
      <alignment vertical="center"/>
      <protection locked="0" hidden="1"/>
    </xf>
    <xf numFmtId="0" fontId="35" fillId="0" borderId="0" xfId="7" applyFont="1" applyAlignment="1" applyProtection="1">
      <alignment horizontal="center" vertical="center"/>
      <protection locked="0" hidden="1"/>
    </xf>
    <xf numFmtId="0" fontId="25" fillId="0" borderId="0" xfId="7" applyFont="1" applyAlignment="1" applyProtection="1">
      <alignment vertical="center"/>
      <protection locked="0" hidden="1"/>
    </xf>
    <xf numFmtId="0" fontId="36" fillId="0" borderId="0" xfId="7" applyFont="1" applyAlignment="1" applyProtection="1">
      <alignment horizontal="right" vertical="center"/>
      <protection locked="0" hidden="1"/>
    </xf>
    <xf numFmtId="0" fontId="36" fillId="0" borderId="0" xfId="7" applyFont="1" applyAlignment="1" applyProtection="1">
      <alignment horizontal="left" vertical="center"/>
      <protection locked="0" hidden="1"/>
    </xf>
    <xf numFmtId="0" fontId="41" fillId="2" borderId="0" xfId="7" applyFont="1" applyFill="1" applyAlignment="1" applyProtection="1">
      <alignment vertical="center"/>
      <protection locked="0" hidden="1"/>
    </xf>
    <xf numFmtId="0" fontId="25" fillId="0" borderId="0" xfId="6" applyFont="1" applyAlignment="1" applyProtection="1">
      <alignment horizontal="center" vertical="center"/>
      <protection locked="0" hidden="1"/>
    </xf>
    <xf numFmtId="0" fontId="28" fillId="2" borderId="0" xfId="7" applyFont="1" applyFill="1" applyAlignment="1" applyProtection="1">
      <alignment horizontal="center" vertical="center"/>
      <protection locked="0" hidden="1"/>
    </xf>
    <xf numFmtId="0" fontId="2" fillId="2" borderId="0" xfId="1" applyFill="1" applyAlignment="1" applyProtection="1">
      <alignment vertical="center"/>
      <protection locked="0" hidden="1"/>
    </xf>
    <xf numFmtId="0" fontId="2" fillId="0" borderId="4" xfId="1" applyBorder="1" applyAlignment="1" applyProtection="1">
      <alignment vertical="center"/>
      <protection locked="0" hidden="1"/>
    </xf>
    <xf numFmtId="0" fontId="2" fillId="2" borderId="4" xfId="1" applyFill="1" applyBorder="1" applyAlignment="1" applyProtection="1">
      <alignment vertical="center"/>
      <protection locked="0" hidden="1"/>
    </xf>
    <xf numFmtId="0" fontId="2" fillId="35" borderId="42" xfId="1" applyFill="1" applyBorder="1" applyAlignment="1" applyProtection="1">
      <alignment horizontal="center" vertical="center"/>
      <protection hidden="1"/>
    </xf>
    <xf numFmtId="0" fontId="2" fillId="35" borderId="14" xfId="1" applyFill="1" applyBorder="1" applyAlignment="1" applyProtection="1">
      <alignment horizontal="center" vertical="center"/>
      <protection hidden="1"/>
    </xf>
    <xf numFmtId="0" fontId="2" fillId="35" borderId="10" xfId="1" applyFill="1" applyBorder="1" applyAlignment="1" applyProtection="1">
      <alignment horizontal="center" vertical="center"/>
      <protection hidden="1"/>
    </xf>
    <xf numFmtId="0" fontId="24" fillId="0" borderId="0" xfId="7" applyFont="1" applyAlignment="1" applyProtection="1">
      <alignment vertical="center"/>
      <protection locked="0"/>
    </xf>
    <xf numFmtId="0" fontId="3" fillId="0" borderId="0" xfId="7" applyAlignment="1" applyProtection="1">
      <alignment vertical="center"/>
      <protection locked="0"/>
    </xf>
    <xf numFmtId="0" fontId="2" fillId="0" borderId="12" xfId="7" applyFont="1" applyBorder="1" applyAlignment="1" applyProtection="1">
      <alignment vertical="center"/>
      <protection locked="0"/>
    </xf>
    <xf numFmtId="2" fontId="2" fillId="15" borderId="12" xfId="7" applyNumberFormat="1" applyFont="1" applyFill="1" applyBorder="1" applyAlignment="1" applyProtection="1">
      <alignment vertical="center"/>
      <protection hidden="1"/>
    </xf>
    <xf numFmtId="2" fontId="2" fillId="15" borderId="10" xfId="7" applyNumberFormat="1" applyFont="1" applyFill="1" applyBorder="1" applyAlignment="1" applyProtection="1">
      <alignment vertical="center"/>
      <protection hidden="1"/>
    </xf>
    <xf numFmtId="0" fontId="2" fillId="0" borderId="10" xfId="7" applyFont="1" applyBorder="1" applyAlignment="1" applyProtection="1">
      <alignment vertical="center"/>
      <protection locked="0"/>
    </xf>
    <xf numFmtId="1" fontId="15" fillId="30" borderId="9" xfId="7" applyNumberFormat="1" applyFont="1" applyFill="1" applyBorder="1" applyAlignment="1">
      <alignment horizontal="center" vertical="center"/>
    </xf>
    <xf numFmtId="1" fontId="15" fillId="14" borderId="9" xfId="7" applyNumberFormat="1" applyFont="1" applyFill="1" applyBorder="1" applyAlignment="1">
      <alignment horizontal="center" vertical="center"/>
    </xf>
    <xf numFmtId="0" fontId="49" fillId="2" borderId="0" xfId="8" applyFont="1" applyFill="1" applyAlignment="1">
      <alignment horizontal="center" vertical="center"/>
    </xf>
    <xf numFmtId="0" fontId="49" fillId="2" borderId="0" xfId="8" applyFont="1" applyFill="1" applyAlignment="1">
      <alignment horizontal="center"/>
    </xf>
    <xf numFmtId="1" fontId="49" fillId="2" borderId="0" xfId="8" applyNumberFormat="1" applyFont="1" applyFill="1" applyAlignment="1">
      <alignment horizontal="center" vertical="center"/>
    </xf>
    <xf numFmtId="14" fontId="49" fillId="2" borderId="0" xfId="8" applyNumberFormat="1" applyFont="1" applyFill="1"/>
    <xf numFmtId="14" fontId="49" fillId="2" borderId="0" xfId="8" applyNumberFormat="1" applyFont="1" applyFill="1" applyAlignment="1">
      <alignment horizontal="left"/>
    </xf>
    <xf numFmtId="0" fontId="12" fillId="7" borderId="10" xfId="8" applyFont="1" applyFill="1" applyBorder="1" applyAlignment="1">
      <alignment horizontal="center" vertical="center"/>
    </xf>
    <xf numFmtId="2" fontId="12" fillId="31" borderId="10" xfId="8" applyNumberFormat="1" applyFont="1" applyFill="1" applyBorder="1" applyAlignment="1">
      <alignment horizontal="center" vertical="center"/>
    </xf>
    <xf numFmtId="14" fontId="2" fillId="31" borderId="10" xfId="8" applyNumberFormat="1" applyFont="1" applyFill="1" applyBorder="1" applyAlignment="1">
      <alignment horizontal="center" vertical="center"/>
    </xf>
    <xf numFmtId="14" fontId="2" fillId="31" borderId="10" xfId="8" applyNumberFormat="1" applyFont="1" applyFill="1" applyBorder="1" applyAlignment="1">
      <alignment horizontal="center"/>
    </xf>
    <xf numFmtId="0" fontId="49" fillId="2" borderId="0" xfId="8" applyFont="1" applyFill="1"/>
    <xf numFmtId="2" fontId="2" fillId="36" borderId="10" xfId="5" applyNumberFormat="1" applyFont="1" applyFill="1" applyBorder="1" applyAlignment="1">
      <alignment horizontal="center" vertical="center" wrapText="1"/>
    </xf>
    <xf numFmtId="0" fontId="9" fillId="12" borderId="10" xfId="1" applyFont="1" applyFill="1" applyBorder="1" applyAlignment="1">
      <alignment horizontal="center" vertical="center"/>
    </xf>
    <xf numFmtId="2" fontId="25" fillId="22" borderId="51" xfId="7" applyNumberFormat="1" applyFont="1" applyFill="1" applyBorder="1" applyAlignment="1">
      <alignment horizontal="center" vertical="center" wrapText="1"/>
    </xf>
    <xf numFmtId="2" fontId="17" fillId="32" borderId="12" xfId="1" applyNumberFormat="1" applyFont="1" applyFill="1" applyBorder="1" applyAlignment="1">
      <alignment horizontal="center" vertical="center"/>
    </xf>
    <xf numFmtId="2" fontId="17" fillId="32" borderId="10" xfId="1" applyNumberFormat="1" applyFont="1" applyFill="1" applyBorder="1" applyAlignment="1">
      <alignment horizontal="center" vertical="center"/>
    </xf>
    <xf numFmtId="0" fontId="2" fillId="33" borderId="12" xfId="1" applyFill="1" applyBorder="1" applyAlignment="1">
      <alignment horizontal="center" vertical="center"/>
    </xf>
    <xf numFmtId="0" fontId="2" fillId="33" borderId="10" xfId="1" applyFill="1" applyBorder="1" applyAlignment="1">
      <alignment horizontal="center" vertical="center"/>
    </xf>
    <xf numFmtId="0" fontId="2" fillId="33" borderId="10" xfId="1" applyFill="1" applyBorder="1" applyAlignment="1">
      <alignment vertical="center"/>
    </xf>
    <xf numFmtId="0" fontId="3" fillId="33" borderId="12" xfId="7" applyFill="1" applyBorder="1" applyAlignment="1">
      <alignment horizontal="center" vertical="center"/>
    </xf>
    <xf numFmtId="0" fontId="3" fillId="33" borderId="10" xfId="7" applyFill="1" applyBorder="1" applyAlignment="1">
      <alignment horizontal="center" vertical="center"/>
    </xf>
    <xf numFmtId="2" fontId="3" fillId="33" borderId="12" xfId="7" applyNumberFormat="1" applyFill="1" applyBorder="1" applyAlignment="1">
      <alignment horizontal="center" vertical="center"/>
    </xf>
    <xf numFmtId="2" fontId="3" fillId="33" borderId="10" xfId="7" applyNumberFormat="1" applyFill="1" applyBorder="1" applyAlignment="1">
      <alignment horizontal="center" vertical="center"/>
    </xf>
    <xf numFmtId="1" fontId="2" fillId="0" borderId="10" xfId="1" applyNumberFormat="1" applyBorder="1" applyAlignment="1" applyProtection="1">
      <alignment horizontal="left" vertical="center" wrapText="1"/>
      <protection locked="0" hidden="1"/>
    </xf>
    <xf numFmtId="1" fontId="18" fillId="0" borderId="0" xfId="1" applyNumberFormat="1" applyFont="1" applyAlignment="1" applyProtection="1">
      <alignment horizontal="center" vertical="center"/>
      <protection locked="0"/>
    </xf>
    <xf numFmtId="0" fontId="50" fillId="2" borderId="4" xfId="8" applyFont="1" applyFill="1" applyBorder="1" applyAlignment="1" applyProtection="1">
      <alignment horizontal="center" vertical="center"/>
      <protection locked="0" hidden="1"/>
    </xf>
    <xf numFmtId="0" fontId="50" fillId="2" borderId="0" xfId="8" applyFont="1" applyFill="1" applyAlignment="1" applyProtection="1">
      <alignment horizontal="center" vertical="center"/>
      <protection locked="0" hidden="1"/>
    </xf>
    <xf numFmtId="0" fontId="6" fillId="2" borderId="0" xfId="8" applyFont="1" applyFill="1" applyAlignment="1" applyProtection="1">
      <alignment horizontal="center" vertical="center"/>
      <protection locked="0" hidden="1"/>
    </xf>
    <xf numFmtId="0" fontId="9" fillId="3" borderId="5" xfId="8" applyFont="1" applyFill="1" applyBorder="1" applyAlignment="1" applyProtection="1">
      <alignment horizontal="center" vertical="center"/>
      <protection hidden="1"/>
    </xf>
    <xf numFmtId="0" fontId="9" fillId="3" borderId="7" xfId="8" applyFont="1" applyFill="1" applyBorder="1" applyAlignment="1" applyProtection="1">
      <alignment horizontal="center" vertical="center"/>
      <protection hidden="1"/>
    </xf>
    <xf numFmtId="0" fontId="9" fillId="3" borderId="8" xfId="8" applyFont="1" applyFill="1" applyBorder="1" applyAlignment="1" applyProtection="1">
      <alignment horizontal="center" vertical="center"/>
      <protection hidden="1"/>
    </xf>
    <xf numFmtId="0" fontId="10" fillId="2" borderId="0" xfId="2" applyFont="1" applyFill="1" applyAlignment="1" applyProtection="1">
      <alignment horizontal="center" vertical="center" wrapText="1"/>
      <protection locked="0"/>
    </xf>
    <xf numFmtId="0" fontId="9" fillId="2" borderId="0" xfId="8" applyFont="1" applyFill="1" applyAlignment="1" applyProtection="1">
      <alignment horizontal="center" vertical="center"/>
      <protection locked="0" hidden="1"/>
    </xf>
    <xf numFmtId="0" fontId="9" fillId="2" borderId="17" xfId="8" applyFont="1" applyFill="1" applyBorder="1" applyAlignment="1" applyProtection="1">
      <alignment horizontal="center" vertical="center"/>
      <protection locked="0" hidden="1"/>
    </xf>
    <xf numFmtId="0" fontId="13" fillId="3" borderId="5" xfId="8" applyFont="1" applyFill="1" applyBorder="1" applyAlignment="1" applyProtection="1">
      <alignment horizontal="center"/>
      <protection locked="0"/>
    </xf>
    <xf numFmtId="0" fontId="13" fillId="3" borderId="7" xfId="8" applyFont="1" applyFill="1" applyBorder="1" applyAlignment="1" applyProtection="1">
      <alignment horizontal="center"/>
      <protection locked="0"/>
    </xf>
    <xf numFmtId="0" fontId="13" fillId="3" borderId="8" xfId="8" applyFont="1" applyFill="1" applyBorder="1" applyAlignment="1" applyProtection="1">
      <alignment horizontal="center"/>
      <protection locked="0"/>
    </xf>
    <xf numFmtId="0" fontId="14" fillId="4" borderId="10" xfId="8" applyFont="1" applyFill="1" applyBorder="1" applyAlignment="1" applyProtection="1">
      <alignment horizontal="center" vertical="center"/>
      <protection locked="0" hidden="1"/>
    </xf>
    <xf numFmtId="0" fontId="15" fillId="5" borderId="10" xfId="8" applyFont="1" applyFill="1" applyBorder="1" applyAlignment="1" applyProtection="1">
      <alignment horizontal="center" vertical="center"/>
      <protection locked="0" hidden="1"/>
    </xf>
    <xf numFmtId="0" fontId="7" fillId="2" borderId="0" xfId="8" applyFont="1" applyFill="1" applyAlignment="1" applyProtection="1">
      <alignment horizontal="center" vertical="center"/>
      <protection locked="0" hidden="1"/>
    </xf>
    <xf numFmtId="0" fontId="7" fillId="2" borderId="17" xfId="8" applyFont="1" applyFill="1" applyBorder="1" applyAlignment="1" applyProtection="1">
      <alignment horizontal="center" vertical="center"/>
      <protection locked="0" hidden="1"/>
    </xf>
    <xf numFmtId="0" fontId="50" fillId="0" borderId="0" xfId="1" applyFont="1" applyAlignment="1" applyProtection="1">
      <alignment horizontal="center" vertical="center" wrapText="1"/>
      <protection locked="0" hidden="1"/>
    </xf>
    <xf numFmtId="0" fontId="50" fillId="0" borderId="0" xfId="1" applyFont="1" applyAlignment="1" applyProtection="1">
      <alignment horizontal="center" vertical="center"/>
      <protection locked="0" hidden="1"/>
    </xf>
    <xf numFmtId="0" fontId="9" fillId="9" borderId="10" xfId="1" applyFont="1" applyFill="1" applyBorder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9" fillId="0" borderId="0" xfId="1" applyFont="1" applyAlignment="1" applyProtection="1">
      <alignment horizontal="right" vertical="center"/>
      <protection locked="0" hidden="1"/>
    </xf>
    <xf numFmtId="0" fontId="9" fillId="13" borderId="10" xfId="1" applyFont="1" applyFill="1" applyBorder="1" applyAlignment="1" applyProtection="1">
      <alignment horizontal="center" vertical="center"/>
      <protection hidden="1"/>
    </xf>
    <xf numFmtId="0" fontId="9" fillId="0" borderId="17" xfId="1" applyFont="1" applyBorder="1" applyAlignment="1" applyProtection="1">
      <alignment horizontal="right" vertical="center"/>
      <protection locked="0" hidden="1"/>
    </xf>
    <xf numFmtId="0" fontId="8" fillId="0" borderId="2" xfId="1" applyFont="1" applyBorder="1" applyAlignment="1" applyProtection="1">
      <alignment horizontal="center" vertical="center"/>
      <protection locked="0" hidden="1"/>
    </xf>
    <xf numFmtId="0" fontId="9" fillId="10" borderId="5" xfId="1" applyFont="1" applyFill="1" applyBorder="1" applyAlignment="1" applyProtection="1">
      <alignment horizontal="center" vertical="center"/>
      <protection hidden="1"/>
    </xf>
    <xf numFmtId="0" fontId="9" fillId="10" borderId="7" xfId="1" applyFont="1" applyFill="1" applyBorder="1" applyAlignment="1" applyProtection="1">
      <alignment horizontal="center" vertical="center"/>
      <protection hidden="1"/>
    </xf>
    <xf numFmtId="0" fontId="9" fillId="10" borderId="8" xfId="1" applyFont="1" applyFill="1" applyBorder="1" applyAlignment="1" applyProtection="1">
      <alignment horizontal="center" vertical="center"/>
      <protection hidden="1"/>
    </xf>
    <xf numFmtId="0" fontId="26" fillId="0" borderId="10" xfId="1" applyFont="1" applyBorder="1" applyAlignment="1" applyProtection="1">
      <alignment horizontal="center" vertical="center" wrapText="1"/>
      <protection locked="0"/>
    </xf>
    <xf numFmtId="0" fontId="9" fillId="0" borderId="0" xfId="1" applyFont="1" applyAlignment="1" applyProtection="1">
      <alignment horizontal="center" vertical="center" wrapText="1"/>
      <protection locked="0"/>
    </xf>
    <xf numFmtId="0" fontId="25" fillId="15" borderId="10" xfId="6" applyFont="1" applyFill="1" applyBorder="1" applyAlignment="1" applyProtection="1">
      <alignment horizontal="center" vertical="center" wrapText="1"/>
      <protection locked="0" hidden="1"/>
    </xf>
    <xf numFmtId="0" fontId="25" fillId="15" borderId="10" xfId="7" applyFont="1" applyFill="1" applyBorder="1" applyAlignment="1" applyProtection="1">
      <alignment horizontal="center" vertical="center" wrapText="1"/>
      <protection locked="0" hidden="1"/>
    </xf>
    <xf numFmtId="0" fontId="25" fillId="16" borderId="10" xfId="6" applyFont="1" applyFill="1" applyBorder="1" applyAlignment="1" applyProtection="1">
      <alignment horizontal="center" vertical="center"/>
      <protection locked="0" hidden="1"/>
    </xf>
    <xf numFmtId="0" fontId="15" fillId="0" borderId="10" xfId="1" applyFont="1" applyBorder="1" applyAlignment="1" applyProtection="1">
      <alignment horizontal="center" vertical="center" wrapText="1"/>
      <protection locked="0"/>
    </xf>
    <xf numFmtId="0" fontId="25" fillId="17" borderId="18" xfId="7" applyFont="1" applyFill="1" applyBorder="1" applyAlignment="1" applyProtection="1">
      <alignment horizontal="left" vertical="center"/>
      <protection locked="0" hidden="1"/>
    </xf>
    <xf numFmtId="0" fontId="25" fillId="17" borderId="20" xfId="7" applyFont="1" applyFill="1" applyBorder="1" applyAlignment="1" applyProtection="1">
      <alignment horizontal="left" vertical="center"/>
      <protection locked="0" hidden="1"/>
    </xf>
    <xf numFmtId="0" fontId="25" fillId="17" borderId="11" xfId="7" applyFont="1" applyFill="1" applyBorder="1" applyAlignment="1" applyProtection="1">
      <alignment horizontal="left" vertical="center"/>
      <protection locked="0" hidden="1"/>
    </xf>
    <xf numFmtId="0" fontId="8" fillId="2" borderId="0" xfId="1" applyFont="1" applyFill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center" vertical="center"/>
      <protection locked="0"/>
    </xf>
    <xf numFmtId="14" fontId="15" fillId="8" borderId="22" xfId="7" applyNumberFormat="1" applyFont="1" applyFill="1" applyBorder="1" applyAlignment="1" applyProtection="1">
      <alignment horizontal="center" vertical="center"/>
      <protection locked="0" hidden="1"/>
    </xf>
    <xf numFmtId="14" fontId="15" fillId="8" borderId="55" xfId="7" applyNumberFormat="1" applyFont="1" applyFill="1" applyBorder="1" applyAlignment="1" applyProtection="1">
      <alignment horizontal="center" vertical="center"/>
      <protection locked="0" hidden="1"/>
    </xf>
    <xf numFmtId="14" fontId="15" fillId="19" borderId="22" xfId="7" applyNumberFormat="1" applyFont="1" applyFill="1" applyBorder="1" applyAlignment="1" applyProtection="1">
      <alignment horizontal="center" vertical="center"/>
      <protection locked="0" hidden="1"/>
    </xf>
    <xf numFmtId="14" fontId="15" fillId="19" borderId="55" xfId="7" applyNumberFormat="1" applyFont="1" applyFill="1" applyBorder="1" applyAlignment="1" applyProtection="1">
      <alignment horizontal="center" vertical="center"/>
      <protection locked="0" hidden="1"/>
    </xf>
    <xf numFmtId="0" fontId="15" fillId="19" borderId="22" xfId="7" applyFont="1" applyFill="1" applyBorder="1" applyAlignment="1" applyProtection="1">
      <alignment horizontal="center" vertical="center" wrapText="1"/>
      <protection locked="0" hidden="1"/>
    </xf>
    <xf numFmtId="0" fontId="15" fillId="19" borderId="55" xfId="7" applyFont="1" applyFill="1" applyBorder="1" applyAlignment="1" applyProtection="1">
      <alignment horizontal="center" vertical="center" wrapText="1"/>
      <protection locked="0" hidden="1"/>
    </xf>
    <xf numFmtId="0" fontId="9" fillId="0" borderId="0" xfId="7" applyFont="1" applyAlignment="1" applyProtection="1">
      <alignment horizontal="left" vertical="center" wrapText="1"/>
      <protection locked="0" hidden="1"/>
    </xf>
    <xf numFmtId="0" fontId="13" fillId="0" borderId="0" xfId="1" applyFont="1" applyAlignment="1" applyProtection="1">
      <alignment horizontal="left" vertical="center" wrapText="1"/>
      <protection locked="0"/>
    </xf>
    <xf numFmtId="14" fontId="15" fillId="21" borderId="45" xfId="7" applyNumberFormat="1" applyFont="1" applyFill="1" applyBorder="1" applyAlignment="1" applyProtection="1">
      <alignment horizontal="center" vertical="center"/>
      <protection locked="0" hidden="1"/>
    </xf>
    <xf numFmtId="14" fontId="15" fillId="21" borderId="50" xfId="7" applyNumberFormat="1" applyFont="1" applyFill="1" applyBorder="1" applyAlignment="1" applyProtection="1">
      <alignment horizontal="center" vertical="center"/>
      <protection locked="0" hidden="1"/>
    </xf>
    <xf numFmtId="14" fontId="15" fillId="21" borderId="46" xfId="7" applyNumberFormat="1" applyFont="1" applyFill="1" applyBorder="1" applyAlignment="1" applyProtection="1">
      <alignment horizontal="center" vertical="center"/>
      <protection locked="0" hidden="1"/>
    </xf>
    <xf numFmtId="14" fontId="15" fillId="21" borderId="51" xfId="7" applyNumberFormat="1" applyFont="1" applyFill="1" applyBorder="1" applyAlignment="1" applyProtection="1">
      <alignment horizontal="center" vertical="center"/>
      <protection locked="0" hidden="1"/>
    </xf>
    <xf numFmtId="0" fontId="15" fillId="21" borderId="46" xfId="7" applyFont="1" applyFill="1" applyBorder="1" applyAlignment="1" applyProtection="1">
      <alignment horizontal="center" vertical="center" wrapText="1"/>
      <protection locked="0" hidden="1"/>
    </xf>
    <xf numFmtId="0" fontId="15" fillId="21" borderId="51" xfId="7" applyFont="1" applyFill="1" applyBorder="1" applyAlignment="1" applyProtection="1">
      <alignment horizontal="center" vertical="center" wrapText="1"/>
      <protection locked="0" hidden="1"/>
    </xf>
    <xf numFmtId="0" fontId="9" fillId="12" borderId="18" xfId="7" applyFont="1" applyFill="1" applyBorder="1" applyAlignment="1" applyProtection="1">
      <alignment horizontal="center" vertical="center"/>
      <protection hidden="1"/>
    </xf>
    <xf numFmtId="0" fontId="9" fillId="12" borderId="20" xfId="7" applyFont="1" applyFill="1" applyBorder="1" applyAlignment="1" applyProtection="1">
      <alignment horizontal="center" vertical="center"/>
      <protection hidden="1"/>
    </xf>
    <xf numFmtId="0" fontId="9" fillId="12" borderId="11" xfId="7" applyFont="1" applyFill="1" applyBorder="1" applyAlignment="1" applyProtection="1">
      <alignment horizontal="center" vertical="center"/>
      <protection hidden="1"/>
    </xf>
    <xf numFmtId="14" fontId="15" fillId="8" borderId="21" xfId="7" applyNumberFormat="1" applyFont="1" applyFill="1" applyBorder="1" applyAlignment="1" applyProtection="1">
      <alignment horizontal="center" vertical="center"/>
      <protection locked="0" hidden="1"/>
    </xf>
    <xf numFmtId="14" fontId="15" fillId="8" borderId="54" xfId="7" applyNumberFormat="1" applyFont="1" applyFill="1" applyBorder="1" applyAlignment="1" applyProtection="1">
      <alignment horizontal="center" vertical="center"/>
      <protection locked="0" hidden="1"/>
    </xf>
    <xf numFmtId="0" fontId="9" fillId="2" borderId="0" xfId="7" applyFont="1" applyFill="1" applyAlignment="1" applyProtection="1">
      <alignment vertical="center"/>
      <protection locked="0" hidden="1"/>
    </xf>
    <xf numFmtId="0" fontId="57" fillId="0" borderId="0" xfId="7" applyFont="1" applyAlignment="1" applyProtection="1">
      <alignment horizontal="center" vertical="center"/>
      <protection locked="0" hidden="1"/>
    </xf>
    <xf numFmtId="0" fontId="58" fillId="0" borderId="0" xfId="7" applyFont="1" applyAlignment="1" applyProtection="1">
      <alignment horizontal="center" vertical="center"/>
      <protection locked="0" hidden="1"/>
    </xf>
    <xf numFmtId="0" fontId="54" fillId="3" borderId="5" xfId="7" applyFont="1" applyFill="1" applyBorder="1" applyAlignment="1" applyProtection="1">
      <alignment horizontal="center" vertical="center"/>
      <protection hidden="1"/>
    </xf>
    <xf numFmtId="0" fontId="54" fillId="3" borderId="7" xfId="7" applyFont="1" applyFill="1" applyBorder="1" applyAlignment="1" applyProtection="1">
      <alignment horizontal="center" vertical="center"/>
      <protection hidden="1"/>
    </xf>
    <xf numFmtId="0" fontId="54" fillId="3" borderId="8" xfId="7" applyFont="1" applyFill="1" applyBorder="1" applyAlignment="1" applyProtection="1">
      <alignment horizontal="center" vertical="center"/>
      <protection hidden="1"/>
    </xf>
    <xf numFmtId="1" fontId="54" fillId="3" borderId="5" xfId="7" applyNumberFormat="1" applyFont="1" applyFill="1" applyBorder="1" applyAlignment="1" applyProtection="1">
      <alignment horizontal="center" vertical="center"/>
      <protection hidden="1"/>
    </xf>
    <xf numFmtId="1" fontId="54" fillId="3" borderId="7" xfId="7" applyNumberFormat="1" applyFont="1" applyFill="1" applyBorder="1" applyAlignment="1" applyProtection="1">
      <alignment horizontal="center" vertical="center"/>
      <protection hidden="1"/>
    </xf>
    <xf numFmtId="1" fontId="54" fillId="3" borderId="8" xfId="7" applyNumberFormat="1" applyFont="1" applyFill="1" applyBorder="1" applyAlignment="1" applyProtection="1">
      <alignment horizontal="center" vertical="center"/>
      <protection hidden="1"/>
    </xf>
    <xf numFmtId="2" fontId="16" fillId="0" borderId="20" xfId="7" applyNumberFormat="1" applyFont="1" applyBorder="1" applyAlignment="1" applyProtection="1">
      <alignment horizontal="center" vertical="center"/>
      <protection hidden="1"/>
    </xf>
    <xf numFmtId="2" fontId="16" fillId="0" borderId="30" xfId="7" applyNumberFormat="1" applyFont="1" applyBorder="1" applyAlignment="1" applyProtection="1">
      <alignment horizontal="center" vertical="center"/>
      <protection hidden="1"/>
    </xf>
    <xf numFmtId="0" fontId="25" fillId="15" borderId="45" xfId="6" applyFont="1" applyFill="1" applyBorder="1" applyAlignment="1" applyProtection="1">
      <alignment horizontal="center" vertical="center" wrapText="1"/>
      <protection locked="0" hidden="1"/>
    </xf>
    <xf numFmtId="0" fontId="25" fillId="15" borderId="48" xfId="6" applyFont="1" applyFill="1" applyBorder="1" applyAlignment="1" applyProtection="1">
      <alignment horizontal="center" vertical="center" wrapText="1"/>
      <protection locked="0" hidden="1"/>
    </xf>
    <xf numFmtId="0" fontId="25" fillId="15" borderId="50" xfId="6" applyFont="1" applyFill="1" applyBorder="1" applyAlignment="1" applyProtection="1">
      <alignment horizontal="center" vertical="center" wrapText="1"/>
      <protection locked="0" hidden="1"/>
    </xf>
    <xf numFmtId="0" fontId="25" fillId="15" borderId="46" xfId="7" applyFont="1" applyFill="1" applyBorder="1" applyAlignment="1" applyProtection="1">
      <alignment horizontal="center" vertical="center"/>
      <protection locked="0" hidden="1"/>
    </xf>
    <xf numFmtId="0" fontId="25" fillId="15" borderId="10" xfId="7" applyFont="1" applyFill="1" applyBorder="1" applyAlignment="1" applyProtection="1">
      <alignment horizontal="center" vertical="center"/>
      <protection locked="0" hidden="1"/>
    </xf>
    <xf numFmtId="0" fontId="35" fillId="15" borderId="46" xfId="7" applyFont="1" applyFill="1" applyBorder="1" applyAlignment="1" applyProtection="1">
      <alignment horizontal="center" vertical="center" wrapText="1"/>
      <protection locked="0" hidden="1"/>
    </xf>
    <xf numFmtId="0" fontId="35" fillId="15" borderId="47" xfId="7" applyFont="1" applyFill="1" applyBorder="1" applyAlignment="1" applyProtection="1">
      <alignment horizontal="center" vertical="center" wrapText="1"/>
      <protection locked="0" hidden="1"/>
    </xf>
    <xf numFmtId="0" fontId="35" fillId="15" borderId="10" xfId="7" applyFont="1" applyFill="1" applyBorder="1" applyAlignment="1" applyProtection="1">
      <alignment horizontal="center" vertical="center" wrapText="1"/>
      <protection locked="0" hidden="1"/>
    </xf>
    <xf numFmtId="0" fontId="35" fillId="15" borderId="49" xfId="7" applyFont="1" applyFill="1" applyBorder="1" applyAlignment="1" applyProtection="1">
      <alignment horizontal="center" vertical="center" wrapText="1"/>
      <protection locked="0" hidden="1"/>
    </xf>
    <xf numFmtId="0" fontId="25" fillId="15" borderId="21" xfId="7" applyFont="1" applyFill="1" applyBorder="1" applyAlignment="1" applyProtection="1">
      <alignment horizontal="center" vertical="center"/>
      <protection locked="0" hidden="1"/>
    </xf>
    <xf numFmtId="0" fontId="25" fillId="15" borderId="22" xfId="7" applyFont="1" applyFill="1" applyBorder="1" applyAlignment="1" applyProtection="1">
      <alignment horizontal="center" vertical="center"/>
      <protection locked="0" hidden="1"/>
    </xf>
    <xf numFmtId="0" fontId="25" fillId="15" borderId="23" xfId="7" applyFont="1" applyFill="1" applyBorder="1" applyAlignment="1" applyProtection="1">
      <alignment horizontal="center" vertical="center"/>
      <protection locked="0" hidden="1"/>
    </xf>
    <xf numFmtId="0" fontId="25" fillId="5" borderId="5" xfId="7" applyFont="1" applyFill="1" applyBorder="1" applyAlignment="1" applyProtection="1">
      <alignment horizontal="center" vertical="center" wrapText="1"/>
      <protection locked="0" hidden="1"/>
    </xf>
    <xf numFmtId="0" fontId="25" fillId="5" borderId="8" xfId="7" applyFont="1" applyFill="1" applyBorder="1" applyAlignment="1" applyProtection="1">
      <alignment horizontal="center" vertical="center" wrapText="1"/>
      <protection locked="0" hidden="1"/>
    </xf>
    <xf numFmtId="0" fontId="35" fillId="15" borderId="48" xfId="7" applyFont="1" applyFill="1" applyBorder="1" applyAlignment="1" applyProtection="1">
      <alignment horizontal="center" vertical="center" wrapText="1"/>
      <protection locked="0" hidden="1"/>
    </xf>
    <xf numFmtId="0" fontId="10" fillId="0" borderId="24" xfId="7" applyFont="1" applyBorder="1" applyAlignment="1" applyProtection="1">
      <alignment horizontal="center" vertical="center"/>
      <protection hidden="1"/>
    </xf>
    <xf numFmtId="0" fontId="10" fillId="0" borderId="25" xfId="7" applyFont="1" applyBorder="1" applyAlignment="1" applyProtection="1">
      <alignment horizontal="center" vertical="center"/>
      <protection hidden="1"/>
    </xf>
    <xf numFmtId="0" fontId="25" fillId="15" borderId="24" xfId="7" applyFont="1" applyFill="1" applyBorder="1" applyAlignment="1" applyProtection="1">
      <alignment horizontal="center" vertical="center" wrapText="1"/>
      <protection locked="0" hidden="1"/>
    </xf>
    <xf numFmtId="0" fontId="25" fillId="15" borderId="53" xfId="7" applyFont="1" applyFill="1" applyBorder="1" applyAlignment="1" applyProtection="1">
      <alignment horizontal="center" vertical="center" wrapText="1"/>
      <protection locked="0" hidden="1"/>
    </xf>
    <xf numFmtId="0" fontId="25" fillId="15" borderId="25" xfId="7" applyFont="1" applyFill="1" applyBorder="1" applyAlignment="1" applyProtection="1">
      <alignment horizontal="center" vertical="center" wrapText="1"/>
      <protection locked="0" hidden="1"/>
    </xf>
    <xf numFmtId="0" fontId="25" fillId="26" borderId="10" xfId="7" applyFont="1" applyFill="1" applyBorder="1" applyAlignment="1" applyProtection="1">
      <alignment horizontal="center" vertical="center"/>
      <protection locked="0" hidden="1"/>
    </xf>
    <xf numFmtId="0" fontId="16" fillId="9" borderId="5" xfId="7" applyFont="1" applyFill="1" applyBorder="1" applyAlignment="1" applyProtection="1">
      <alignment horizontal="center" vertical="center" wrapText="1"/>
      <protection locked="0" hidden="1"/>
    </xf>
    <xf numFmtId="0" fontId="16" fillId="9" borderId="7" xfId="7" applyFont="1" applyFill="1" applyBorder="1" applyAlignment="1" applyProtection="1">
      <alignment horizontal="center" vertical="center" wrapText="1"/>
      <protection locked="0" hidden="1"/>
    </xf>
    <xf numFmtId="0" fontId="16" fillId="9" borderId="8" xfId="7" applyFont="1" applyFill="1" applyBorder="1" applyAlignment="1" applyProtection="1">
      <alignment horizontal="center" vertical="center" wrapText="1"/>
      <protection locked="0" hidden="1"/>
    </xf>
    <xf numFmtId="2" fontId="16" fillId="0" borderId="26" xfId="7" applyNumberFormat="1" applyFont="1" applyBorder="1" applyAlignment="1" applyProtection="1">
      <alignment horizontal="center" vertical="center"/>
      <protection hidden="1"/>
    </xf>
    <xf numFmtId="2" fontId="16" fillId="0" borderId="28" xfId="7" applyNumberFormat="1" applyFont="1" applyBorder="1" applyAlignment="1" applyProtection="1">
      <alignment horizontal="center" vertical="center"/>
      <protection hidden="1"/>
    </xf>
    <xf numFmtId="2" fontId="16" fillId="0" borderId="29" xfId="7" applyNumberFormat="1" applyFont="1" applyBorder="1" applyAlignment="1" applyProtection="1">
      <alignment horizontal="center" vertical="center"/>
      <protection hidden="1"/>
    </xf>
    <xf numFmtId="0" fontId="10" fillId="0" borderId="26" xfId="7" applyFont="1" applyBorder="1" applyAlignment="1" applyProtection="1">
      <alignment horizontal="left" vertical="center"/>
      <protection locked="0" hidden="1"/>
    </xf>
    <xf numFmtId="0" fontId="10" fillId="0" borderId="27" xfId="7" applyFont="1" applyBorder="1" applyAlignment="1" applyProtection="1">
      <alignment horizontal="left" vertical="center"/>
      <protection locked="0" hidden="1"/>
    </xf>
    <xf numFmtId="0" fontId="10" fillId="0" borderId="28" xfId="7" applyFont="1" applyBorder="1" applyAlignment="1" applyProtection="1">
      <alignment horizontal="left" vertical="center"/>
      <protection locked="0" hidden="1"/>
    </xf>
    <xf numFmtId="2" fontId="16" fillId="0" borderId="32" xfId="7" applyNumberFormat="1" applyFont="1" applyBorder="1" applyAlignment="1" applyProtection="1">
      <alignment horizontal="center" vertical="center"/>
      <protection hidden="1"/>
    </xf>
    <xf numFmtId="2" fontId="16" fillId="0" borderId="33" xfId="7" applyNumberFormat="1" applyFont="1" applyBorder="1" applyAlignment="1" applyProtection="1">
      <alignment horizontal="center" vertical="center"/>
      <protection hidden="1"/>
    </xf>
    <xf numFmtId="0" fontId="10" fillId="0" borderId="34" xfId="7" applyFont="1" applyBorder="1" applyAlignment="1" applyProtection="1">
      <alignment horizontal="left" vertical="center" wrapText="1"/>
      <protection locked="0" hidden="1"/>
    </xf>
    <xf numFmtId="0" fontId="10" fillId="0" borderId="15" xfId="7" applyFont="1" applyBorder="1" applyAlignment="1" applyProtection="1">
      <alignment horizontal="left" vertical="center" wrapText="1"/>
      <protection locked="0" hidden="1"/>
    </xf>
    <xf numFmtId="0" fontId="10" fillId="0" borderId="35" xfId="7" applyFont="1" applyBorder="1" applyAlignment="1" applyProtection="1">
      <alignment horizontal="left" vertical="center" wrapText="1"/>
      <protection locked="0" hidden="1"/>
    </xf>
    <xf numFmtId="0" fontId="10" fillId="0" borderId="0" xfId="7" applyFont="1" applyAlignment="1" applyProtection="1">
      <alignment vertical="center" wrapText="1"/>
      <protection locked="0" hidden="1"/>
    </xf>
    <xf numFmtId="0" fontId="2" fillId="0" borderId="0" xfId="1" applyAlignment="1" applyProtection="1">
      <alignment vertical="center" wrapText="1"/>
      <protection locked="0"/>
    </xf>
    <xf numFmtId="0" fontId="10" fillId="0" borderId="31" xfId="7" applyFont="1" applyBorder="1" applyAlignment="1" applyProtection="1">
      <alignment horizontal="left" vertical="center" wrapText="1"/>
      <protection locked="0" hidden="1"/>
    </xf>
    <xf numFmtId="0" fontId="10" fillId="0" borderId="32" xfId="7" applyFont="1" applyBorder="1" applyAlignment="1" applyProtection="1">
      <alignment horizontal="left" vertical="center" wrapText="1"/>
      <protection locked="0" hidden="1"/>
    </xf>
    <xf numFmtId="0" fontId="10" fillId="0" borderId="33" xfId="7" applyFont="1" applyBorder="1" applyAlignment="1" applyProtection="1">
      <alignment horizontal="left" vertical="center" wrapText="1"/>
      <protection locked="0" hidden="1"/>
    </xf>
    <xf numFmtId="0" fontId="16" fillId="9" borderId="5" xfId="7" applyFont="1" applyFill="1" applyBorder="1" applyAlignment="1" applyProtection="1">
      <alignment horizontal="center" vertical="center"/>
      <protection locked="0" hidden="1"/>
    </xf>
    <xf numFmtId="0" fontId="16" fillId="9" borderId="7" xfId="7" applyFont="1" applyFill="1" applyBorder="1" applyAlignment="1" applyProtection="1">
      <alignment horizontal="center" vertical="center"/>
      <protection locked="0" hidden="1"/>
    </xf>
    <xf numFmtId="0" fontId="16" fillId="0" borderId="18" xfId="7" applyFont="1" applyBorder="1" applyAlignment="1" applyProtection="1">
      <alignment horizontal="center" vertical="center"/>
      <protection locked="0" hidden="1"/>
    </xf>
    <xf numFmtId="0" fontId="16" fillId="0" borderId="20" xfId="7" applyFont="1" applyBorder="1" applyAlignment="1" applyProtection="1">
      <alignment horizontal="center" vertical="center"/>
      <protection locked="0" hidden="1"/>
    </xf>
    <xf numFmtId="0" fontId="16" fillId="0" borderId="11" xfId="7" applyFont="1" applyBorder="1" applyAlignment="1" applyProtection="1">
      <alignment horizontal="center" vertical="center"/>
      <protection locked="0" hidden="1"/>
    </xf>
    <xf numFmtId="0" fontId="55" fillId="0" borderId="1" xfId="7" applyFont="1" applyBorder="1" applyAlignment="1" applyProtection="1">
      <alignment horizontal="center" vertical="center"/>
      <protection locked="0" hidden="1"/>
    </xf>
    <xf numFmtId="0" fontId="55" fillId="0" borderId="2" xfId="7" applyFont="1" applyBorder="1" applyAlignment="1" applyProtection="1">
      <alignment horizontal="center" vertical="center"/>
      <protection locked="0" hidden="1"/>
    </xf>
    <xf numFmtId="0" fontId="55" fillId="0" borderId="3" xfId="7" applyFont="1" applyBorder="1" applyAlignment="1" applyProtection="1">
      <alignment horizontal="center" vertical="center"/>
      <protection locked="0" hidden="1"/>
    </xf>
    <xf numFmtId="0" fontId="55" fillId="0" borderId="14" xfId="7" applyFont="1" applyBorder="1" applyAlignment="1" applyProtection="1">
      <alignment horizontal="center" vertical="center"/>
      <protection locked="0" hidden="1"/>
    </xf>
    <xf numFmtId="0" fontId="55" fillId="0" borderId="15" xfId="7" applyFont="1" applyBorder="1" applyAlignment="1" applyProtection="1">
      <alignment horizontal="center" vertical="center"/>
      <protection locked="0" hidden="1"/>
    </xf>
    <xf numFmtId="0" fontId="55" fillId="0" borderId="16" xfId="7" applyFont="1" applyBorder="1" applyAlignment="1" applyProtection="1">
      <alignment horizontal="center" vertical="center"/>
      <protection locked="0" hidden="1"/>
    </xf>
    <xf numFmtId="0" fontId="10" fillId="0" borderId="31" xfId="7" applyFont="1" applyBorder="1" applyAlignment="1" applyProtection="1">
      <alignment horizontal="left" vertical="center"/>
      <protection locked="0" hidden="1"/>
    </xf>
    <xf numFmtId="0" fontId="10" fillId="0" borderId="32" xfId="7" applyFont="1" applyBorder="1" applyAlignment="1" applyProtection="1">
      <alignment horizontal="left" vertical="center"/>
      <protection locked="0" hidden="1"/>
    </xf>
    <xf numFmtId="0" fontId="10" fillId="0" borderId="33" xfId="7" applyFont="1" applyBorder="1" applyAlignment="1" applyProtection="1">
      <alignment horizontal="left" vertical="center"/>
      <protection locked="0" hidden="1"/>
    </xf>
    <xf numFmtId="0" fontId="16" fillId="9" borderId="10" xfId="7" applyFont="1" applyFill="1" applyBorder="1" applyAlignment="1" applyProtection="1">
      <alignment horizontal="center" vertical="center"/>
      <protection locked="0" hidden="1"/>
    </xf>
    <xf numFmtId="0" fontId="10" fillId="0" borderId="10" xfId="7" applyFont="1" applyBorder="1" applyAlignment="1" applyProtection="1">
      <alignment horizontal="left" vertical="center"/>
      <protection locked="0" hidden="1"/>
    </xf>
    <xf numFmtId="2" fontId="15" fillId="14" borderId="23" xfId="7" applyNumberFormat="1" applyFont="1" applyFill="1" applyBorder="1" applyAlignment="1" applyProtection="1">
      <alignment horizontal="center" vertical="center" wrapText="1"/>
      <protection locked="0" hidden="1"/>
    </xf>
    <xf numFmtId="2" fontId="15" fillId="14" borderId="19" xfId="7" applyNumberFormat="1" applyFont="1" applyFill="1" applyBorder="1" applyAlignment="1" applyProtection="1">
      <alignment horizontal="center" vertical="center" wrapText="1"/>
      <protection locked="0" hidden="1"/>
    </xf>
    <xf numFmtId="2" fontId="15" fillId="14" borderId="38" xfId="7" applyNumberFormat="1" applyFont="1" applyFill="1" applyBorder="1" applyAlignment="1" applyProtection="1">
      <alignment horizontal="center" vertical="center" wrapText="1"/>
      <protection locked="0" hidden="1"/>
    </xf>
    <xf numFmtId="2" fontId="15" fillId="14" borderId="40" xfId="7" applyNumberFormat="1" applyFont="1" applyFill="1" applyBorder="1" applyAlignment="1" applyProtection="1">
      <alignment horizontal="center" vertical="center" wrapText="1"/>
      <protection locked="0" hidden="1"/>
    </xf>
    <xf numFmtId="0" fontId="15" fillId="14" borderId="39" xfId="7" applyFont="1" applyFill="1" applyBorder="1" applyAlignment="1" applyProtection="1">
      <alignment horizontal="center" vertical="center" wrapText="1"/>
      <protection locked="0" hidden="1"/>
    </xf>
    <xf numFmtId="0" fontId="15" fillId="14" borderId="41" xfId="7" applyFont="1" applyFill="1" applyBorder="1" applyAlignment="1" applyProtection="1">
      <alignment horizontal="center" vertical="center" wrapText="1"/>
      <protection locked="0" hidden="1"/>
    </xf>
    <xf numFmtId="0" fontId="15" fillId="14" borderId="38" xfId="7" applyFont="1" applyFill="1" applyBorder="1" applyAlignment="1" applyProtection="1">
      <alignment horizontal="center" vertical="center" wrapText="1"/>
      <protection locked="0" hidden="1"/>
    </xf>
    <xf numFmtId="0" fontId="15" fillId="14" borderId="40" xfId="7" applyFont="1" applyFill="1" applyBorder="1" applyAlignment="1" applyProtection="1">
      <alignment horizontal="center" vertical="center" wrapText="1"/>
      <protection locked="0" hidden="1"/>
    </xf>
    <xf numFmtId="0" fontId="9" fillId="2" borderId="0" xfId="1" applyFont="1" applyFill="1" applyAlignment="1" applyProtection="1">
      <alignment horizontal="center" vertical="center"/>
      <protection locked="0" hidden="1"/>
    </xf>
    <xf numFmtId="0" fontId="4" fillId="2" borderId="0" xfId="1" applyFont="1" applyFill="1" applyAlignment="1" applyProtection="1">
      <alignment horizontal="center" vertical="center"/>
      <protection locked="0" hidden="1"/>
    </xf>
    <xf numFmtId="0" fontId="9" fillId="2" borderId="0" xfId="7" applyFont="1" applyFill="1" applyAlignment="1" applyProtection="1">
      <alignment horizontal="center" vertical="center"/>
      <protection locked="0" hidden="1"/>
    </xf>
    <xf numFmtId="0" fontId="9" fillId="2" borderId="10" xfId="1" applyFont="1" applyFill="1" applyBorder="1" applyAlignment="1" applyProtection="1">
      <alignment horizontal="center" vertical="center"/>
      <protection locked="0" hidden="1"/>
    </xf>
    <xf numFmtId="0" fontId="9" fillId="0" borderId="0" xfId="7" applyFont="1" applyAlignment="1" applyProtection="1">
      <alignment horizontal="center" vertical="center" wrapText="1"/>
      <protection locked="0"/>
    </xf>
    <xf numFmtId="0" fontId="15" fillId="30" borderId="44" xfId="7" applyFont="1" applyFill="1" applyBorder="1" applyAlignment="1" applyProtection="1">
      <alignment horizontal="center" vertical="center" wrapText="1"/>
      <protection locked="0"/>
    </xf>
    <xf numFmtId="0" fontId="15" fillId="30" borderId="37" xfId="7" applyFont="1" applyFill="1" applyBorder="1" applyAlignment="1" applyProtection="1">
      <alignment horizontal="center" vertical="center" wrapText="1"/>
      <protection locked="0"/>
    </xf>
    <xf numFmtId="2" fontId="15" fillId="30" borderId="5" xfId="7" applyNumberFormat="1" applyFont="1" applyFill="1" applyBorder="1" applyAlignment="1" applyProtection="1">
      <alignment horizontal="center" vertical="center" wrapText="1"/>
      <protection locked="0"/>
    </xf>
    <xf numFmtId="0" fontId="18" fillId="30" borderId="7" xfId="1" applyFont="1" applyFill="1" applyBorder="1" applyAlignment="1" applyProtection="1">
      <alignment horizontal="center" vertical="center" wrapText="1"/>
      <protection locked="0"/>
    </xf>
    <xf numFmtId="0" fontId="18" fillId="30" borderId="37" xfId="1" applyFont="1" applyFill="1" applyBorder="1" applyAlignment="1" applyProtection="1">
      <alignment horizontal="center" vertical="center" wrapText="1"/>
      <protection locked="0"/>
    </xf>
    <xf numFmtId="0" fontId="44" fillId="29" borderId="0" xfId="0" applyFont="1" applyFill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0" fontId="26" fillId="5" borderId="0" xfId="11" applyFont="1" applyFill="1" applyAlignment="1">
      <alignment horizontal="center" vertical="center" wrapText="1"/>
    </xf>
    <xf numFmtId="0" fontId="26" fillId="5" borderId="15" xfId="11" applyFont="1" applyFill="1" applyBorder="1" applyAlignment="1">
      <alignment horizontal="center" vertical="center" wrapText="1"/>
    </xf>
  </cellXfs>
  <cellStyles count="12">
    <cellStyle name="Normal" xfId="0" builtinId="0"/>
    <cellStyle name="Normal 14" xfId="2" xr:uid="{00000000-0005-0000-0000-000001000000}"/>
    <cellStyle name="Normal 14 4" xfId="3" xr:uid="{00000000-0005-0000-0000-000002000000}"/>
    <cellStyle name="Normal 16 4" xfId="4" xr:uid="{00000000-0005-0000-0000-000003000000}"/>
    <cellStyle name="Normal 2" xfId="10" xr:uid="{00000000-0005-0000-0000-000004000000}"/>
    <cellStyle name="Normal 2 1" xfId="7" xr:uid="{00000000-0005-0000-0000-000005000000}"/>
    <cellStyle name="Normal 4" xfId="11" xr:uid="{00000000-0005-0000-0000-000006000000}"/>
    <cellStyle name="Normal 62" xfId="1" xr:uid="{00000000-0005-0000-0000-000007000000}"/>
    <cellStyle name="Normal 62 2" xfId="8" xr:uid="{00000000-0005-0000-0000-000008000000}"/>
    <cellStyle name="Normal 62 2 2" xfId="9" xr:uid="{00000000-0005-0000-0000-000009000000}"/>
    <cellStyle name="Normal_Hoja1" xfId="6" xr:uid="{00000000-0005-0000-0000-00000A000000}"/>
    <cellStyle name="Normal_POPE" xfId="5" xr:uid="{00000000-0005-0000-0000-00000B000000}"/>
  </cellStyles>
  <dxfs count="30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theme="5" tint="-0.24994659260841701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204F8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8F4F4"/>
      <color rgb="FFB8CCE4"/>
      <color rgb="FFB7DEE8"/>
      <color rgb="FF204F88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92D050"/>
  </sheetPr>
  <dimension ref="A1:XFB3652"/>
  <sheetViews>
    <sheetView tabSelected="1" topLeftCell="A3" zoomScale="80" zoomScaleNormal="80" workbookViewId="0">
      <selection activeCell="K8" sqref="K8"/>
    </sheetView>
  </sheetViews>
  <sheetFormatPr baseColWidth="10" defaultColWidth="11.42578125" defaultRowHeight="20.100000000000001" customHeight="1" x14ac:dyDescent="0.2"/>
  <cols>
    <col min="1" max="1" width="9.7109375" style="196" customWidth="1"/>
    <col min="2" max="2" width="8.140625" style="196" customWidth="1"/>
    <col min="3" max="3" width="7.5703125" style="196" customWidth="1"/>
    <col min="4" max="4" width="13.28515625" style="68" customWidth="1"/>
    <col min="5" max="5" width="16.7109375" style="197" customWidth="1"/>
    <col min="6" max="6" width="33.28515625" style="198" customWidth="1"/>
    <col min="7" max="7" width="16" style="68" customWidth="1"/>
    <col min="8" max="8" width="14.28515625" style="68" customWidth="1"/>
    <col min="9" max="9" width="13.5703125" style="272" customWidth="1"/>
    <col min="10" max="10" width="15.28515625" style="68" bestFit="1" customWidth="1"/>
    <col min="11" max="11" width="24.140625" style="480" customWidth="1"/>
    <col min="12" max="12" width="23" style="481" customWidth="1"/>
    <col min="13" max="13" width="17.5703125" style="273" customWidth="1"/>
    <col min="14" max="14" width="13" style="197" customWidth="1"/>
    <col min="15" max="15" width="14.28515625" style="274" customWidth="1"/>
    <col min="16" max="16" width="19.7109375" style="275" customWidth="1"/>
    <col min="17" max="17" width="31.28515625" style="486" customWidth="1"/>
    <col min="18" max="18" width="38" style="67" customWidth="1"/>
    <col min="19" max="19" width="22.5703125" style="488" customWidth="1"/>
    <col min="20" max="20" width="24.7109375" style="68" customWidth="1"/>
    <col min="21" max="21" width="15.42578125" style="272" customWidth="1"/>
    <col min="22" max="22" width="24" style="204" customWidth="1"/>
    <col min="23" max="23" width="16.7109375" style="204" customWidth="1"/>
    <col min="24" max="24" width="22" style="276" customWidth="1"/>
    <col min="25" max="25" width="17.140625" style="276" customWidth="1"/>
    <col min="26" max="26" width="11.7109375" style="205" customWidth="1"/>
    <col min="27" max="27" width="20.5703125" style="69" customWidth="1"/>
    <col min="28" max="28" width="17.5703125" style="69" customWidth="1"/>
    <col min="29" max="29" width="21.85546875" style="69" customWidth="1"/>
    <col min="30" max="30" width="15" style="277" customWidth="1"/>
    <col min="31" max="31" width="24.42578125" style="68" customWidth="1"/>
    <col min="32" max="32" width="34.7109375" style="68" customWidth="1"/>
    <col min="33" max="33" width="13.5703125" style="206" customWidth="1"/>
    <col min="34" max="34" width="20.42578125" style="68" customWidth="1"/>
    <col min="35" max="35" width="33.28515625" style="69" customWidth="1"/>
    <col min="36" max="36" width="16.5703125" style="69" customWidth="1"/>
    <col min="37" max="37" width="14.28515625" style="277" customWidth="1"/>
    <col min="38" max="38" width="13" style="278" customWidth="1"/>
    <col min="39" max="39" width="29.5703125" style="279" customWidth="1"/>
    <col min="40" max="40" width="24.5703125" style="69" customWidth="1"/>
    <col min="41" max="41" width="8.5703125" style="69" customWidth="1"/>
    <col min="42" max="42" width="11.42578125" style="69" customWidth="1"/>
    <col min="43" max="16380" width="11.42578125" style="197"/>
    <col min="16381" max="16382" width="0" style="197" hidden="1" customWidth="1"/>
    <col min="16383" max="16384" width="11.42578125" style="197"/>
  </cols>
  <sheetData>
    <row r="1" spans="1:42 16381:16382" ht="20.100000000000001" hidden="1" customHeight="1" x14ac:dyDescent="0.2">
      <c r="I1" s="199"/>
      <c r="J1" s="549" t="e">
        <f>MATCH(K6,tabla!G2:G72,0)-1</f>
        <v>#N/A</v>
      </c>
      <c r="K1" s="551">
        <f>COUNTIF(tabla!G2:J72,'BD1'!K6)</f>
        <v>0</v>
      </c>
      <c r="L1" s="550" t="e">
        <f>VLOOKUP(K10,tabla!L1:M13,2,FALSE)</f>
        <v>#N/A</v>
      </c>
      <c r="M1" s="552" t="e">
        <f xml:space="preserve"> "1"&amp;"/"&amp;L1&amp;"/"&amp;M10</f>
        <v>#N/A</v>
      </c>
      <c r="N1" s="202"/>
      <c r="O1" s="203"/>
      <c r="P1" s="202"/>
      <c r="Q1" s="202"/>
      <c r="R1" s="197"/>
      <c r="S1" s="68"/>
      <c r="U1" s="68"/>
      <c r="X1" s="204"/>
      <c r="Y1" s="69"/>
      <c r="AD1" s="69"/>
      <c r="AF1" s="69"/>
      <c r="AH1" s="206"/>
      <c r="AK1" s="69"/>
      <c r="AL1" s="69"/>
      <c r="AM1" s="69"/>
    </row>
    <row r="2" spans="1:42 16381:16382" ht="20.100000000000001" hidden="1" customHeight="1" x14ac:dyDescent="0.2">
      <c r="A2" s="207"/>
      <c r="I2" s="199"/>
      <c r="J2" s="200"/>
      <c r="K2" s="549" t="str">
        <f>"1"&amp;"/"&amp;I10&amp;"/"&amp;M10</f>
        <v>1//</v>
      </c>
      <c r="L2" s="201"/>
      <c r="M2" s="553" t="e">
        <f xml:space="preserve"> EOMONTH(M1,0)</f>
        <v>#N/A</v>
      </c>
      <c r="N2" s="202"/>
      <c r="O2" s="208"/>
      <c r="P2" s="202"/>
      <c r="Q2" s="202"/>
      <c r="R2" s="197"/>
      <c r="S2" s="68"/>
      <c r="U2" s="68"/>
      <c r="X2" s="204"/>
      <c r="Y2" s="69"/>
      <c r="AD2" s="69"/>
      <c r="AF2" s="69"/>
      <c r="AH2" s="206"/>
      <c r="AK2" s="69"/>
      <c r="AL2" s="69"/>
      <c r="AM2" s="69"/>
    </row>
    <row r="3" spans="1:42 16381:16382" ht="20.100000000000001" customHeight="1" x14ac:dyDescent="0.2">
      <c r="A3" s="207"/>
      <c r="I3" s="199"/>
      <c r="J3" s="199"/>
      <c r="K3" s="199"/>
      <c r="L3" s="209"/>
      <c r="M3" s="210"/>
      <c r="N3" s="202"/>
      <c r="O3" s="208"/>
      <c r="P3" s="202"/>
      <c r="Q3" s="202"/>
      <c r="R3" s="197"/>
      <c r="S3" s="68"/>
      <c r="U3" s="68"/>
      <c r="X3" s="204"/>
      <c r="Y3" s="69"/>
      <c r="AD3" s="69"/>
      <c r="AF3" s="69"/>
      <c r="AH3" s="206"/>
      <c r="AK3" s="69"/>
      <c r="AL3" s="69"/>
      <c r="AM3" s="69"/>
    </row>
    <row r="4" spans="1:42 16381:16382" s="213" customFormat="1" ht="35.25" customHeight="1" x14ac:dyDescent="0.25">
      <c r="A4" s="573" t="s">
        <v>0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211"/>
      <c r="AA4" s="212"/>
      <c r="AB4" s="212"/>
      <c r="AC4" s="212"/>
      <c r="AD4" s="212"/>
      <c r="AE4" s="212"/>
      <c r="AF4" s="212"/>
      <c r="AO4" s="214"/>
      <c r="AP4" s="214"/>
    </row>
    <row r="5" spans="1:42 16381:16382" s="213" customFormat="1" ht="24" customHeight="1" thickBot="1" x14ac:dyDescent="0.3">
      <c r="A5" s="215"/>
      <c r="B5" s="575"/>
      <c r="C5" s="575"/>
      <c r="D5" s="216"/>
      <c r="F5" s="216"/>
      <c r="G5" s="216"/>
      <c r="H5" s="216"/>
      <c r="I5" s="216"/>
      <c r="J5" s="216"/>
      <c r="K5" s="216"/>
      <c r="L5" s="217"/>
      <c r="M5" s="218"/>
      <c r="S5" s="216"/>
      <c r="T5" s="216"/>
      <c r="U5" s="216"/>
      <c r="V5" s="217"/>
      <c r="W5" s="217"/>
      <c r="X5" s="217"/>
      <c r="Y5" s="214"/>
      <c r="AC5" s="214"/>
      <c r="AD5" s="214"/>
      <c r="AE5" s="216"/>
      <c r="AF5" s="214"/>
      <c r="AO5" s="214"/>
      <c r="AP5" s="214"/>
    </row>
    <row r="6" spans="1:42 16381:16382" s="213" customFormat="1" ht="24" customHeight="1" thickBot="1" x14ac:dyDescent="0.3">
      <c r="A6" s="219"/>
      <c r="B6" s="575"/>
      <c r="C6" s="575"/>
      <c r="D6" s="212"/>
      <c r="E6" s="220"/>
      <c r="G6" s="221"/>
      <c r="H6" s="580" t="s">
        <v>351</v>
      </c>
      <c r="I6" s="580"/>
      <c r="J6" s="581"/>
      <c r="K6" s="79"/>
      <c r="L6" s="223"/>
      <c r="M6" s="576" t="str">
        <f>IF(K6="","",VLOOKUP(K6,tabla!D1:E9,2,FALSE))</f>
        <v/>
      </c>
      <c r="N6" s="577"/>
      <c r="O6" s="577"/>
      <c r="P6" s="577"/>
      <c r="Q6" s="578"/>
      <c r="R6" s="224"/>
      <c r="S6" s="222"/>
      <c r="T6" s="579"/>
      <c r="U6" s="579"/>
      <c r="V6" s="579"/>
      <c r="W6" s="225"/>
      <c r="X6" s="214"/>
      <c r="AB6" s="214"/>
      <c r="AC6" s="214"/>
      <c r="AD6" s="216"/>
      <c r="AE6" s="214"/>
      <c r="AO6" s="214"/>
      <c r="AP6" s="214"/>
    </row>
    <row r="7" spans="1:42 16381:16382" s="213" customFormat="1" ht="24" customHeight="1" thickBot="1" x14ac:dyDescent="0.3">
      <c r="A7" s="215"/>
      <c r="D7" s="216"/>
      <c r="G7" s="212"/>
      <c r="H7" s="226"/>
      <c r="I7" s="226"/>
      <c r="J7" s="226"/>
      <c r="K7" s="227"/>
      <c r="L7" s="218"/>
      <c r="M7" s="228"/>
      <c r="N7" s="228"/>
      <c r="R7" s="216"/>
      <c r="S7" s="216"/>
      <c r="T7" s="579"/>
      <c r="U7" s="579"/>
      <c r="V7" s="579"/>
      <c r="W7" s="225"/>
      <c r="X7" s="217"/>
      <c r="Y7" s="214"/>
      <c r="Z7" s="217"/>
      <c r="AA7" s="217"/>
      <c r="AB7" s="217"/>
      <c r="AC7" s="217"/>
      <c r="AD7" s="229"/>
      <c r="AE7" s="217"/>
      <c r="AO7" s="214"/>
      <c r="AP7" s="214"/>
    </row>
    <row r="8" spans="1:42 16381:16382" s="213" customFormat="1" ht="24" customHeight="1" thickBot="1" x14ac:dyDescent="0.3">
      <c r="A8" s="219"/>
      <c r="B8" s="220"/>
      <c r="C8" s="220"/>
      <c r="D8" s="212"/>
      <c r="E8" s="220"/>
      <c r="G8" s="587" t="s">
        <v>352</v>
      </c>
      <c r="H8" s="587"/>
      <c r="I8" s="587"/>
      <c r="J8" s="588"/>
      <c r="K8" s="80"/>
      <c r="L8" s="230"/>
      <c r="M8" s="576" t="str">
        <f xml:space="preserve"> IF(K6="","",VLOOKUP(K8,tabla!I1:J72,2,FALSE))</f>
        <v/>
      </c>
      <c r="N8" s="577"/>
      <c r="O8" s="577"/>
      <c r="P8" s="577"/>
      <c r="Q8" s="578"/>
      <c r="R8" s="224"/>
      <c r="S8" s="222"/>
      <c r="T8" s="231"/>
      <c r="U8" s="217"/>
      <c r="V8" s="217"/>
      <c r="W8" s="217"/>
      <c r="X8" s="217"/>
      <c r="Y8" s="214"/>
      <c r="Z8" s="217"/>
      <c r="AA8" s="217"/>
      <c r="AB8" s="217"/>
      <c r="AC8" s="229"/>
      <c r="AD8" s="217"/>
      <c r="AO8" s="214"/>
      <c r="AP8" s="214"/>
    </row>
    <row r="9" spans="1:42 16381:16382" s="213" customFormat="1" ht="24" customHeight="1" thickBot="1" x14ac:dyDescent="0.3">
      <c r="A9" s="215"/>
      <c r="D9" s="216"/>
      <c r="G9" s="212"/>
      <c r="H9" s="226"/>
      <c r="I9" s="226"/>
      <c r="J9" s="226"/>
      <c r="K9" s="217"/>
      <c r="L9" s="218"/>
      <c r="M9" s="228"/>
      <c r="N9" s="228"/>
      <c r="R9" s="216"/>
      <c r="S9" s="216"/>
      <c r="T9" s="216"/>
      <c r="U9" s="217"/>
      <c r="V9" s="217"/>
      <c r="W9" s="217"/>
      <c r="X9" s="217"/>
      <c r="Y9" s="214"/>
      <c r="Z9" s="217"/>
      <c r="AA9" s="217"/>
      <c r="AB9" s="217"/>
      <c r="AC9" s="217"/>
      <c r="AD9" s="229"/>
      <c r="AE9" s="217"/>
      <c r="AO9" s="214"/>
      <c r="AP9" s="214"/>
    </row>
    <row r="10" spans="1:42 16381:16382" s="213" customFormat="1" ht="24" customHeight="1" thickBot="1" x14ac:dyDescent="0.3">
      <c r="A10" s="219"/>
      <c r="B10" s="220"/>
      <c r="C10" s="220"/>
      <c r="D10" s="212"/>
      <c r="E10" s="220"/>
      <c r="G10" s="221"/>
      <c r="H10" s="221"/>
      <c r="I10" s="232"/>
      <c r="J10" s="222" t="s">
        <v>353</v>
      </c>
      <c r="K10" s="21"/>
      <c r="L10" s="222" t="s">
        <v>434</v>
      </c>
      <c r="M10" s="80"/>
      <c r="N10" s="212"/>
      <c r="O10" s="212"/>
      <c r="P10" s="212"/>
      <c r="Q10" s="212"/>
      <c r="R10" s="212"/>
      <c r="S10" s="217"/>
      <c r="T10" s="217"/>
      <c r="U10" s="217"/>
      <c r="V10" s="217"/>
      <c r="W10" s="217"/>
      <c r="X10" s="217"/>
      <c r="Y10" s="214"/>
      <c r="Z10" s="217"/>
      <c r="AA10" s="217"/>
      <c r="AB10" s="217"/>
      <c r="AC10" s="229"/>
      <c r="AD10" s="217"/>
      <c r="AO10" s="214"/>
      <c r="AP10" s="214"/>
    </row>
    <row r="11" spans="1:42 16381:16382" s="213" customFormat="1" ht="24" customHeight="1" thickBot="1" x14ac:dyDescent="0.3">
      <c r="A11" s="207"/>
      <c r="B11" s="196"/>
      <c r="C11" s="196"/>
      <c r="D11" s="233"/>
      <c r="E11" s="196"/>
      <c r="G11" s="233"/>
      <c r="H11" s="234"/>
      <c r="I11" s="234"/>
      <c r="J11" s="234"/>
      <c r="K11" s="235"/>
      <c r="L11" s="236"/>
      <c r="M11" s="196"/>
      <c r="N11" s="196"/>
      <c r="O11" s="196"/>
      <c r="P11" s="196"/>
      <c r="Q11" s="196"/>
      <c r="R11" s="237"/>
      <c r="S11" s="233"/>
      <c r="T11" s="238"/>
      <c r="U11" s="239"/>
      <c r="V11" s="239"/>
      <c r="W11" s="239"/>
      <c r="X11" s="235"/>
      <c r="Y11" s="235"/>
      <c r="Z11" s="235"/>
      <c r="AA11" s="235"/>
      <c r="AB11" s="235"/>
      <c r="AC11" s="235"/>
      <c r="AD11" s="233"/>
      <c r="AE11" s="235"/>
      <c r="AF11" s="196"/>
      <c r="AG11" s="196"/>
      <c r="AH11" s="196"/>
      <c r="AI11" s="196"/>
      <c r="AJ11" s="196"/>
      <c r="AK11" s="196"/>
      <c r="AL11" s="196"/>
      <c r="AM11" s="196"/>
      <c r="AN11" s="196"/>
      <c r="AO11" s="214"/>
      <c r="AP11" s="214"/>
    </row>
    <row r="12" spans="1:42 16381:16382" s="213" customFormat="1" ht="24" customHeight="1" thickBot="1" x14ac:dyDescent="0.4">
      <c r="B12" s="221"/>
      <c r="C12" s="221"/>
      <c r="D12" s="580" t="s">
        <v>4</v>
      </c>
      <c r="E12" s="580"/>
      <c r="F12" s="580"/>
      <c r="G12" s="580"/>
      <c r="H12" s="580"/>
      <c r="I12" s="580"/>
      <c r="J12" s="581"/>
      <c r="K12" s="582"/>
      <c r="L12" s="583"/>
      <c r="M12" s="583"/>
      <c r="N12" s="583"/>
      <c r="O12" s="583"/>
      <c r="P12" s="583"/>
      <c r="Q12" s="584"/>
      <c r="R12" s="22"/>
      <c r="S12" s="23"/>
      <c r="T12" s="22"/>
      <c r="U12" s="239"/>
      <c r="V12" s="239"/>
      <c r="W12" s="239"/>
      <c r="X12" s="235"/>
      <c r="Y12" s="235"/>
      <c r="Z12" s="235"/>
      <c r="AA12" s="235"/>
      <c r="AB12" s="235"/>
      <c r="AC12" s="235"/>
      <c r="AD12" s="233"/>
      <c r="AE12" s="235"/>
      <c r="AF12" s="196"/>
      <c r="AG12" s="196"/>
      <c r="AH12" s="196"/>
      <c r="AI12" s="196"/>
      <c r="AJ12" s="196"/>
      <c r="AK12" s="196"/>
      <c r="AL12" s="196"/>
      <c r="AM12" s="196"/>
      <c r="AN12" s="196"/>
    </row>
    <row r="13" spans="1:42 16381:16382" s="213" customFormat="1" ht="24" customHeight="1" x14ac:dyDescent="0.25">
      <c r="A13" s="240"/>
      <c r="B13" s="196"/>
      <c r="C13" s="196"/>
      <c r="D13" s="233"/>
      <c r="E13" s="196"/>
      <c r="F13" s="234"/>
      <c r="G13" s="233"/>
      <c r="H13" s="233"/>
      <c r="I13" s="233"/>
      <c r="J13" s="233"/>
      <c r="K13" s="241"/>
      <c r="L13" s="233"/>
      <c r="M13" s="241"/>
      <c r="N13" s="233"/>
      <c r="O13" s="241"/>
      <c r="P13" s="233"/>
      <c r="Q13" s="233"/>
      <c r="R13" s="233"/>
      <c r="S13" s="233"/>
      <c r="T13" s="241"/>
      <c r="U13" s="233"/>
      <c r="V13" s="233"/>
      <c r="W13" s="235"/>
      <c r="X13" s="235"/>
      <c r="Y13" s="235"/>
      <c r="Z13" s="585" t="s">
        <v>5</v>
      </c>
      <c r="AA13" s="585"/>
      <c r="AB13" s="585"/>
      <c r="AC13" s="585"/>
      <c r="AD13" s="585"/>
      <c r="AE13" s="235"/>
      <c r="AF13" s="196"/>
      <c r="AG13" s="196"/>
      <c r="AH13" s="196"/>
      <c r="AI13" s="196"/>
      <c r="AJ13" s="586" t="s">
        <v>6</v>
      </c>
      <c r="AK13" s="586"/>
      <c r="AL13" s="586"/>
      <c r="AM13" s="586"/>
      <c r="AN13" s="196"/>
    </row>
    <row r="14" spans="1:42 16381:16382" s="196" customFormat="1" ht="75" customHeight="1" x14ac:dyDescent="0.2">
      <c r="A14" s="242" t="s">
        <v>7</v>
      </c>
      <c r="B14" s="242" t="s">
        <v>8</v>
      </c>
      <c r="C14" s="242" t="s">
        <v>9</v>
      </c>
      <c r="D14" s="243" t="s">
        <v>10</v>
      </c>
      <c r="E14" s="244" t="s">
        <v>11</v>
      </c>
      <c r="F14" s="242" t="s">
        <v>12</v>
      </c>
      <c r="G14" s="242" t="s">
        <v>13</v>
      </c>
      <c r="H14" s="244" t="s">
        <v>15</v>
      </c>
      <c r="I14" s="242" t="s">
        <v>16</v>
      </c>
      <c r="J14" s="244" t="s">
        <v>14</v>
      </c>
      <c r="K14" s="242" t="s">
        <v>17</v>
      </c>
      <c r="L14" s="242" t="s">
        <v>18</v>
      </c>
      <c r="M14" s="242" t="s">
        <v>19</v>
      </c>
      <c r="N14" s="242" t="s">
        <v>20</v>
      </c>
      <c r="O14" s="242" t="s">
        <v>21</v>
      </c>
      <c r="P14" s="242" t="s">
        <v>22</v>
      </c>
      <c r="Q14" s="242" t="s">
        <v>23</v>
      </c>
      <c r="R14" s="244" t="s">
        <v>24</v>
      </c>
      <c r="S14" s="244" t="s">
        <v>25</v>
      </c>
      <c r="T14" s="242" t="s">
        <v>26</v>
      </c>
      <c r="U14" s="242" t="s">
        <v>27</v>
      </c>
      <c r="V14" s="242" t="s">
        <v>28</v>
      </c>
      <c r="W14" s="242" t="s">
        <v>29</v>
      </c>
      <c r="X14" s="244" t="s">
        <v>30</v>
      </c>
      <c r="Y14" s="243" t="s">
        <v>31</v>
      </c>
      <c r="Z14" s="244" t="s">
        <v>32</v>
      </c>
      <c r="AA14" s="245" t="s">
        <v>33</v>
      </c>
      <c r="AB14" s="242" t="s">
        <v>34</v>
      </c>
      <c r="AC14" s="243" t="s">
        <v>35</v>
      </c>
      <c r="AD14" s="244" t="s">
        <v>36</v>
      </c>
      <c r="AE14" s="242" t="s">
        <v>234</v>
      </c>
      <c r="AF14" s="242" t="s">
        <v>37</v>
      </c>
      <c r="AG14" s="244" t="s">
        <v>38</v>
      </c>
      <c r="AH14" s="244" t="s">
        <v>39</v>
      </c>
      <c r="AI14" s="246" t="s">
        <v>40</v>
      </c>
      <c r="AJ14" s="247" t="s">
        <v>41</v>
      </c>
      <c r="AK14" s="244" t="s">
        <v>42</v>
      </c>
      <c r="AL14" s="244" t="s">
        <v>43</v>
      </c>
      <c r="AM14" s="244" t="s">
        <v>339</v>
      </c>
      <c r="AN14" s="244" t="s">
        <v>44</v>
      </c>
    </row>
    <row r="15" spans="1:42 16381:16382" ht="24.95" customHeight="1" x14ac:dyDescent="0.2">
      <c r="A15" s="24" t="str">
        <f>IF(F15&gt;0,ROW()-14,"")</f>
        <v/>
      </c>
      <c r="B15" s="24" t="str">
        <f t="shared" ref="B15:B78" si="0">IF(F15&gt;0,$K$6,"")</f>
        <v/>
      </c>
      <c r="C15" s="554" t="str">
        <f t="shared" ref="C15:C78" si="1">IF(F15&gt;0,$K$8,"")</f>
        <v/>
      </c>
      <c r="D15" s="173"/>
      <c r="E15" s="173"/>
      <c r="F15" s="174"/>
      <c r="G15" s="175"/>
      <c r="H15" s="176"/>
      <c r="I15" s="177"/>
      <c r="J15" s="176"/>
      <c r="K15" s="476"/>
      <c r="L15" s="174"/>
      <c r="M15" s="81"/>
      <c r="N15" s="280" t="str">
        <f>IF(M15="","",YEAR($M$2)-YEAR(M15)-IF(DATE(YEAR($M$2),MONTH(M15),DAY(M15))&gt;$M$2,1,0))</f>
        <v/>
      </c>
      <c r="O15" s="43"/>
      <c r="P15" s="82"/>
      <c r="Q15" s="482"/>
      <c r="R15" s="83"/>
      <c r="S15" s="482"/>
      <c r="T15" s="164"/>
      <c r="U15" s="45"/>
      <c r="V15" s="25" t="str">
        <f>IFERROR(VLOOKUP(U15, tabla!$A$2:$B$50,2,FALSE),"")</f>
        <v/>
      </c>
      <c r="W15" s="26"/>
      <c r="X15" s="51"/>
      <c r="Y15" s="555" t="str">
        <f>IF(AND(X15&gt;0,X15&lt;452),45.2,IF(X15&gt;=452,10%*X15,IF(X15=0,"","")))</f>
        <v/>
      </c>
      <c r="Z15" s="27"/>
      <c r="AA15" s="26"/>
      <c r="AB15" s="26"/>
      <c r="AC15" s="84"/>
      <c r="AD15" s="29"/>
      <c r="AE15" s="84"/>
      <c r="AF15" s="84"/>
      <c r="AG15" s="178"/>
      <c r="AH15" s="84"/>
      <c r="AI15" s="84"/>
      <c r="AJ15" s="84"/>
      <c r="AK15" s="164"/>
      <c r="AL15" s="165"/>
      <c r="AM15" s="556" t="str">
        <f ca="1">IF(OR(AL15="",NOT(ISNUMBER(AL15))),"",IF(TODAY()&lt;=AL15,
 "VIGENTE - FALTAN " &amp;
 ((YEAR(AL15)-YEAR(TODAY()))*12 + MONTH(AL15)-MONTH(TODAY()) - IF(DAY(TODAY())&gt;DAY(AL15),1,0)) &amp; " MESES",
 "CADUCADO"))</f>
        <v/>
      </c>
      <c r="AN15" s="86"/>
      <c r="AO15" s="197"/>
      <c r="AP15" s="197"/>
      <c r="XFA15" s="558" t="e">
        <f>MATCH(AE15,tabla!$W$3:$W$20,0)-1</f>
        <v>#N/A</v>
      </c>
      <c r="XFB15" s="558">
        <f>COUNTIF(tabla!$W$3:$W$20,'BD1'!AE15)</f>
        <v>0</v>
      </c>
    </row>
    <row r="16" spans="1:42 16381:16382" ht="24.95" customHeight="1" x14ac:dyDescent="0.2">
      <c r="A16" s="24" t="str">
        <f t="shared" ref="A16:A79" si="2">IF(F16&gt;0,ROW()-14,"")</f>
        <v/>
      </c>
      <c r="B16" s="24" t="str">
        <f t="shared" si="0"/>
        <v/>
      </c>
      <c r="C16" s="554" t="str">
        <f t="shared" si="1"/>
        <v/>
      </c>
      <c r="D16" s="173"/>
      <c r="E16" s="173"/>
      <c r="F16" s="174"/>
      <c r="G16" s="175"/>
      <c r="H16" s="176"/>
      <c r="I16" s="177"/>
      <c r="J16" s="176"/>
      <c r="K16" s="476"/>
      <c r="L16" s="174"/>
      <c r="M16" s="81"/>
      <c r="N16" s="280" t="str">
        <f t="shared" ref="N16:N79" si="3">IF(M16="","",YEAR($M$2)-YEAR(M16)-IF(DATE(YEAR($M$2),MONTH(M16),DAY(M16))&gt;$M$2,1,0))</f>
        <v/>
      </c>
      <c r="O16" s="43"/>
      <c r="P16" s="82"/>
      <c r="Q16" s="482"/>
      <c r="R16" s="83"/>
      <c r="S16" s="482"/>
      <c r="T16" s="164"/>
      <c r="U16" s="45"/>
      <c r="V16" s="25" t="str">
        <f>IFERROR(VLOOKUP(U16, tabla!$A$2:$B$50,2,FALSE),"")</f>
        <v/>
      </c>
      <c r="W16" s="26"/>
      <c r="X16" s="51"/>
      <c r="Y16" s="555" t="str">
        <f t="shared" ref="Y16:Y79" si="4">IF(AND(X16&gt;0,X16&lt;452),45.2,IF(X16&gt;=452,10%*X16,IF(X16=0,"","")))</f>
        <v/>
      </c>
      <c r="Z16" s="27"/>
      <c r="AA16" s="26"/>
      <c r="AB16" s="26"/>
      <c r="AC16" s="84"/>
      <c r="AD16" s="29"/>
      <c r="AE16" s="84"/>
      <c r="AF16" s="84"/>
      <c r="AG16" s="178"/>
      <c r="AH16" s="84"/>
      <c r="AI16" s="84"/>
      <c r="AJ16" s="84"/>
      <c r="AK16" s="164"/>
      <c r="AL16" s="165"/>
      <c r="AM16" s="556" t="str">
        <f t="shared" ref="AM16:AM79" ca="1" si="5">IF(OR(AL16="",NOT(ISNUMBER(AL16))),"",IF(TODAY()&lt;=AL16,
 "VIGENTE - FALTAN " &amp;
 ((YEAR(AL16)-YEAR(TODAY()))*12 + MONTH(AL16)-MONTH(TODAY()) - IF(DAY(TODAY())&gt;DAY(AL16),1,0)) &amp; " MESES",
 "CADUCADO"))</f>
        <v/>
      </c>
      <c r="AN16" s="86"/>
      <c r="AO16" s="197"/>
      <c r="AP16" s="197"/>
      <c r="XFA16" s="558" t="e">
        <f>MATCH(AE16,tabla!$W$3:$W$20,0)-1</f>
        <v>#N/A</v>
      </c>
      <c r="XFB16" s="558">
        <f>COUNTIF(tabla!$W$3:$W$20,'BD1'!AE16)</f>
        <v>0</v>
      </c>
    </row>
    <row r="17" spans="1:40 16381:16382" s="197" customFormat="1" ht="24.95" customHeight="1" x14ac:dyDescent="0.2">
      <c r="A17" s="24" t="str">
        <f t="shared" si="2"/>
        <v/>
      </c>
      <c r="B17" s="24" t="str">
        <f t="shared" si="0"/>
        <v/>
      </c>
      <c r="C17" s="554" t="str">
        <f t="shared" si="1"/>
        <v/>
      </c>
      <c r="D17" s="173"/>
      <c r="E17" s="173"/>
      <c r="F17" s="174"/>
      <c r="G17" s="175"/>
      <c r="H17" s="176"/>
      <c r="I17" s="177"/>
      <c r="J17" s="176"/>
      <c r="K17" s="476"/>
      <c r="L17" s="174"/>
      <c r="M17" s="81"/>
      <c r="N17" s="280" t="str">
        <f t="shared" si="3"/>
        <v/>
      </c>
      <c r="O17" s="43"/>
      <c r="P17" s="82"/>
      <c r="Q17" s="482"/>
      <c r="R17" s="83"/>
      <c r="S17" s="482"/>
      <c r="T17" s="164"/>
      <c r="U17" s="45"/>
      <c r="V17" s="25" t="str">
        <f>IFERROR(VLOOKUP(U17, tabla!$A$2:$B$50,2,FALSE),"")</f>
        <v/>
      </c>
      <c r="W17" s="26"/>
      <c r="X17" s="51"/>
      <c r="Y17" s="555" t="str">
        <f t="shared" si="4"/>
        <v/>
      </c>
      <c r="Z17" s="27"/>
      <c r="AA17" s="26"/>
      <c r="AB17" s="26"/>
      <c r="AC17" s="84"/>
      <c r="AD17" s="29"/>
      <c r="AE17" s="84"/>
      <c r="AF17" s="84"/>
      <c r="AG17" s="178"/>
      <c r="AH17" s="84"/>
      <c r="AI17" s="84"/>
      <c r="AJ17" s="84"/>
      <c r="AK17" s="164"/>
      <c r="AL17" s="165"/>
      <c r="AM17" s="556" t="str">
        <f t="shared" ca="1" si="5"/>
        <v/>
      </c>
      <c r="AN17" s="86"/>
      <c r="XFA17" s="558" t="e">
        <f>MATCH(AE17,tabla!$W$3:$W$20,0)-1</f>
        <v>#N/A</v>
      </c>
      <c r="XFB17" s="558">
        <f>COUNTIF(tabla!$W$3:$W$20,'BD1'!AE17)</f>
        <v>0</v>
      </c>
    </row>
    <row r="18" spans="1:40 16381:16382" s="197" customFormat="1" ht="24.95" customHeight="1" x14ac:dyDescent="0.2">
      <c r="A18" s="24" t="str">
        <f t="shared" si="2"/>
        <v/>
      </c>
      <c r="B18" s="24" t="str">
        <f t="shared" si="0"/>
        <v/>
      </c>
      <c r="C18" s="554" t="str">
        <f t="shared" si="1"/>
        <v/>
      </c>
      <c r="D18" s="173"/>
      <c r="E18" s="173"/>
      <c r="F18" s="174"/>
      <c r="G18" s="175"/>
      <c r="H18" s="176"/>
      <c r="I18" s="177"/>
      <c r="J18" s="176"/>
      <c r="K18" s="476"/>
      <c r="L18" s="174"/>
      <c r="M18" s="81"/>
      <c r="N18" s="280" t="str">
        <f t="shared" si="3"/>
        <v/>
      </c>
      <c r="O18" s="43"/>
      <c r="P18" s="87"/>
      <c r="Q18" s="483"/>
      <c r="R18" s="83"/>
      <c r="S18" s="482"/>
      <c r="T18" s="164"/>
      <c r="U18" s="45"/>
      <c r="V18" s="25" t="str">
        <f>IFERROR(VLOOKUP(U18, tabla!$A$2:$B$50,2,FALSE),"")</f>
        <v/>
      </c>
      <c r="W18" s="26"/>
      <c r="X18" s="51"/>
      <c r="Y18" s="555" t="str">
        <f t="shared" si="4"/>
        <v/>
      </c>
      <c r="Z18" s="27"/>
      <c r="AA18" s="26"/>
      <c r="AB18" s="26"/>
      <c r="AC18" s="84"/>
      <c r="AD18" s="29"/>
      <c r="AE18" s="84"/>
      <c r="AF18" s="84"/>
      <c r="AG18" s="178"/>
      <c r="AH18" s="84"/>
      <c r="AI18" s="84"/>
      <c r="AJ18" s="84"/>
      <c r="AK18" s="164"/>
      <c r="AL18" s="165"/>
      <c r="AM18" s="556" t="str">
        <f t="shared" ca="1" si="5"/>
        <v/>
      </c>
      <c r="AN18" s="86"/>
      <c r="XFA18" s="558" t="e">
        <f>MATCH(AE18,tabla!$W$3:$W$20,0)-1</f>
        <v>#N/A</v>
      </c>
      <c r="XFB18" s="558">
        <f>COUNTIF(tabla!$W$3:$W$20,'BD1'!AE18)</f>
        <v>0</v>
      </c>
    </row>
    <row r="19" spans="1:40 16381:16382" s="197" customFormat="1" ht="24.95" customHeight="1" x14ac:dyDescent="0.2">
      <c r="A19" s="24" t="str">
        <f t="shared" si="2"/>
        <v/>
      </c>
      <c r="B19" s="24" t="str">
        <f t="shared" si="0"/>
        <v/>
      </c>
      <c r="C19" s="554" t="str">
        <f t="shared" si="1"/>
        <v/>
      </c>
      <c r="D19" s="173"/>
      <c r="E19" s="173"/>
      <c r="F19" s="174"/>
      <c r="G19" s="175"/>
      <c r="H19" s="176"/>
      <c r="I19" s="177"/>
      <c r="J19" s="176"/>
      <c r="K19" s="476"/>
      <c r="L19" s="174"/>
      <c r="M19" s="81"/>
      <c r="N19" s="280" t="str">
        <f t="shared" si="3"/>
        <v/>
      </c>
      <c r="O19" s="43"/>
      <c r="P19" s="87"/>
      <c r="Q19" s="483"/>
      <c r="R19" s="83"/>
      <c r="S19" s="482"/>
      <c r="T19" s="164"/>
      <c r="U19" s="45"/>
      <c r="V19" s="25" t="str">
        <f>IFERROR(VLOOKUP(U19, tabla!$A$2:$B$50,2,FALSE),"")</f>
        <v/>
      </c>
      <c r="W19" s="26"/>
      <c r="X19" s="51"/>
      <c r="Y19" s="555" t="str">
        <f t="shared" si="4"/>
        <v/>
      </c>
      <c r="Z19" s="27"/>
      <c r="AA19" s="26"/>
      <c r="AB19" s="26"/>
      <c r="AC19" s="84"/>
      <c r="AD19" s="29"/>
      <c r="AE19" s="84"/>
      <c r="AF19" s="84"/>
      <c r="AG19" s="178"/>
      <c r="AH19" s="84"/>
      <c r="AI19" s="84"/>
      <c r="AJ19" s="84"/>
      <c r="AK19" s="164"/>
      <c r="AL19" s="165"/>
      <c r="AM19" s="556" t="str">
        <f t="shared" ca="1" si="5"/>
        <v/>
      </c>
      <c r="AN19" s="86"/>
      <c r="XFA19" s="558" t="e">
        <f>MATCH(AE19,tabla!$W$3:$W$20,0)-1</f>
        <v>#N/A</v>
      </c>
      <c r="XFB19" s="558">
        <f>COUNTIF(tabla!$W$3:$W$20,'BD1'!AE19)</f>
        <v>0</v>
      </c>
    </row>
    <row r="20" spans="1:40 16381:16382" s="197" customFormat="1" ht="24.95" customHeight="1" x14ac:dyDescent="0.2">
      <c r="A20" s="24" t="str">
        <f t="shared" si="2"/>
        <v/>
      </c>
      <c r="B20" s="24" t="str">
        <f t="shared" si="0"/>
        <v/>
      </c>
      <c r="C20" s="554" t="str">
        <f t="shared" si="1"/>
        <v/>
      </c>
      <c r="D20" s="173"/>
      <c r="E20" s="173"/>
      <c r="F20" s="174"/>
      <c r="G20" s="175"/>
      <c r="H20" s="176"/>
      <c r="I20" s="177"/>
      <c r="J20" s="176"/>
      <c r="K20" s="476"/>
      <c r="L20" s="174"/>
      <c r="M20" s="81"/>
      <c r="N20" s="280" t="str">
        <f t="shared" si="3"/>
        <v/>
      </c>
      <c r="O20" s="43"/>
      <c r="P20" s="87"/>
      <c r="Q20" s="483"/>
      <c r="R20" s="83"/>
      <c r="S20" s="482"/>
      <c r="T20" s="164"/>
      <c r="U20" s="45"/>
      <c r="V20" s="25" t="str">
        <f>IFERROR(VLOOKUP(U20, tabla!$A$2:$B$50,2,FALSE),"")</f>
        <v/>
      </c>
      <c r="W20" s="26"/>
      <c r="X20" s="51"/>
      <c r="Y20" s="555" t="str">
        <f t="shared" si="4"/>
        <v/>
      </c>
      <c r="Z20" s="27"/>
      <c r="AA20" s="26"/>
      <c r="AB20" s="26"/>
      <c r="AC20" s="84"/>
      <c r="AD20" s="29"/>
      <c r="AE20" s="84"/>
      <c r="AF20" s="84"/>
      <c r="AG20" s="178"/>
      <c r="AH20" s="84"/>
      <c r="AI20" s="84"/>
      <c r="AJ20" s="84"/>
      <c r="AK20" s="164"/>
      <c r="AL20" s="165"/>
      <c r="AM20" s="556" t="str">
        <f t="shared" ca="1" si="5"/>
        <v/>
      </c>
      <c r="AN20" s="86"/>
      <c r="XFA20" s="558" t="e">
        <f>MATCH(AE20,tabla!$W$3:$W$20,0)-1</f>
        <v>#N/A</v>
      </c>
      <c r="XFB20" s="558">
        <f>COUNTIF(tabla!$W$3:$W$20,'BD1'!AE20)</f>
        <v>0</v>
      </c>
    </row>
    <row r="21" spans="1:40 16381:16382" s="197" customFormat="1" ht="24.95" customHeight="1" x14ac:dyDescent="0.2">
      <c r="A21" s="24" t="str">
        <f t="shared" si="2"/>
        <v/>
      </c>
      <c r="B21" s="24" t="str">
        <f t="shared" si="0"/>
        <v/>
      </c>
      <c r="C21" s="554" t="str">
        <f t="shared" si="1"/>
        <v/>
      </c>
      <c r="D21" s="173"/>
      <c r="E21" s="173"/>
      <c r="F21" s="174"/>
      <c r="G21" s="175"/>
      <c r="H21" s="176"/>
      <c r="I21" s="177"/>
      <c r="J21" s="176"/>
      <c r="K21" s="476"/>
      <c r="L21" s="174"/>
      <c r="M21" s="81"/>
      <c r="N21" s="280" t="str">
        <f t="shared" si="3"/>
        <v/>
      </c>
      <c r="O21" s="43"/>
      <c r="P21" s="82"/>
      <c r="Q21" s="482"/>
      <c r="R21" s="83"/>
      <c r="S21" s="482"/>
      <c r="T21" s="164"/>
      <c r="U21" s="45"/>
      <c r="V21" s="25" t="str">
        <f>IFERROR(VLOOKUP(U21, tabla!$A$2:$B$50,2,FALSE),"")</f>
        <v/>
      </c>
      <c r="W21" s="26"/>
      <c r="X21" s="51"/>
      <c r="Y21" s="555" t="str">
        <f t="shared" si="4"/>
        <v/>
      </c>
      <c r="Z21" s="27"/>
      <c r="AA21" s="26"/>
      <c r="AB21" s="26"/>
      <c r="AC21" s="84"/>
      <c r="AD21" s="29"/>
      <c r="AE21" s="84"/>
      <c r="AF21" s="84"/>
      <c r="AG21" s="178"/>
      <c r="AH21" s="84"/>
      <c r="AI21" s="84"/>
      <c r="AJ21" s="84"/>
      <c r="AK21" s="164"/>
      <c r="AL21" s="165"/>
      <c r="AM21" s="556" t="str">
        <f t="shared" ca="1" si="5"/>
        <v/>
      </c>
      <c r="AN21" s="86"/>
      <c r="XFA21" s="558" t="e">
        <f>MATCH(AE21,tabla!$W$3:$W$20,0)-1</f>
        <v>#N/A</v>
      </c>
      <c r="XFB21" s="558">
        <f>COUNTIF(tabla!$W$3:$W$20,'BD1'!AE21)</f>
        <v>0</v>
      </c>
    </row>
    <row r="22" spans="1:40 16381:16382" s="197" customFormat="1" ht="24.95" customHeight="1" x14ac:dyDescent="0.2">
      <c r="A22" s="24" t="str">
        <f t="shared" si="2"/>
        <v/>
      </c>
      <c r="B22" s="24" t="str">
        <f t="shared" si="0"/>
        <v/>
      </c>
      <c r="C22" s="554" t="str">
        <f t="shared" si="1"/>
        <v/>
      </c>
      <c r="D22" s="173"/>
      <c r="E22" s="173"/>
      <c r="F22" s="174"/>
      <c r="G22" s="175"/>
      <c r="H22" s="176"/>
      <c r="I22" s="177"/>
      <c r="J22" s="176"/>
      <c r="K22" s="476"/>
      <c r="L22" s="174"/>
      <c r="M22" s="81"/>
      <c r="N22" s="280" t="str">
        <f t="shared" si="3"/>
        <v/>
      </c>
      <c r="O22" s="43"/>
      <c r="P22" s="87"/>
      <c r="Q22" s="483"/>
      <c r="R22" s="83"/>
      <c r="S22" s="482"/>
      <c r="T22" s="164"/>
      <c r="U22" s="45"/>
      <c r="V22" s="25" t="str">
        <f>IFERROR(VLOOKUP(U22, tabla!$A$2:$B$50,2,FALSE),"")</f>
        <v/>
      </c>
      <c r="W22" s="26"/>
      <c r="X22" s="51"/>
      <c r="Y22" s="555" t="str">
        <f t="shared" si="4"/>
        <v/>
      </c>
      <c r="Z22" s="27"/>
      <c r="AA22" s="26"/>
      <c r="AB22" s="26"/>
      <c r="AC22" s="84"/>
      <c r="AD22" s="29"/>
      <c r="AE22" s="84"/>
      <c r="AF22" s="84"/>
      <c r="AG22" s="178"/>
      <c r="AH22" s="84"/>
      <c r="AI22" s="84"/>
      <c r="AJ22" s="84"/>
      <c r="AK22" s="164"/>
      <c r="AL22" s="165"/>
      <c r="AM22" s="556" t="str">
        <f t="shared" ca="1" si="5"/>
        <v/>
      </c>
      <c r="AN22" s="86"/>
      <c r="XFA22" s="558" t="e">
        <f>MATCH(AE22,tabla!$W$3:$W$20,0)-1</f>
        <v>#N/A</v>
      </c>
      <c r="XFB22" s="558">
        <f>COUNTIF(tabla!$W$3:$W$20,'BD1'!AE22)</f>
        <v>0</v>
      </c>
    </row>
    <row r="23" spans="1:40 16381:16382" s="197" customFormat="1" ht="24.95" customHeight="1" x14ac:dyDescent="0.2">
      <c r="A23" s="24" t="str">
        <f t="shared" si="2"/>
        <v/>
      </c>
      <c r="B23" s="24" t="str">
        <f t="shared" si="0"/>
        <v/>
      </c>
      <c r="C23" s="554" t="str">
        <f t="shared" si="1"/>
        <v/>
      </c>
      <c r="D23" s="173"/>
      <c r="E23" s="173"/>
      <c r="F23" s="174"/>
      <c r="G23" s="175"/>
      <c r="H23" s="176"/>
      <c r="I23" s="177"/>
      <c r="J23" s="176"/>
      <c r="K23" s="476"/>
      <c r="L23" s="174"/>
      <c r="M23" s="81"/>
      <c r="N23" s="280" t="str">
        <f t="shared" si="3"/>
        <v/>
      </c>
      <c r="O23" s="43"/>
      <c r="P23" s="87"/>
      <c r="Q23" s="483"/>
      <c r="R23" s="83"/>
      <c r="S23" s="482"/>
      <c r="T23" s="164"/>
      <c r="U23" s="45"/>
      <c r="V23" s="25" t="str">
        <f>IFERROR(VLOOKUP(U23, tabla!$A$2:$B$50,2,FALSE),"")</f>
        <v/>
      </c>
      <c r="W23" s="26"/>
      <c r="X23" s="51"/>
      <c r="Y23" s="555" t="str">
        <f t="shared" si="4"/>
        <v/>
      </c>
      <c r="Z23" s="27"/>
      <c r="AA23" s="26"/>
      <c r="AB23" s="26"/>
      <c r="AC23" s="84"/>
      <c r="AD23" s="29"/>
      <c r="AE23" s="84"/>
      <c r="AF23" s="84"/>
      <c r="AG23" s="178"/>
      <c r="AH23" s="84"/>
      <c r="AI23" s="84"/>
      <c r="AJ23" s="84"/>
      <c r="AK23" s="164"/>
      <c r="AL23" s="165"/>
      <c r="AM23" s="556" t="str">
        <f t="shared" ca="1" si="5"/>
        <v/>
      </c>
      <c r="AN23" s="86"/>
      <c r="XFA23" s="558" t="e">
        <f>MATCH(AE23,tabla!$W$3:$W$20,0)-1</f>
        <v>#N/A</v>
      </c>
      <c r="XFB23" s="558">
        <f>COUNTIF(tabla!$W$3:$W$20,'BD1'!AE23)</f>
        <v>0</v>
      </c>
    </row>
    <row r="24" spans="1:40 16381:16382" s="197" customFormat="1" ht="24.95" customHeight="1" x14ac:dyDescent="0.2">
      <c r="A24" s="24" t="str">
        <f t="shared" si="2"/>
        <v/>
      </c>
      <c r="B24" s="24" t="str">
        <f t="shared" si="0"/>
        <v/>
      </c>
      <c r="C24" s="554" t="str">
        <f t="shared" si="1"/>
        <v/>
      </c>
      <c r="D24" s="173"/>
      <c r="E24" s="173"/>
      <c r="F24" s="174"/>
      <c r="G24" s="175"/>
      <c r="H24" s="176"/>
      <c r="I24" s="177"/>
      <c r="J24" s="176"/>
      <c r="K24" s="476"/>
      <c r="L24" s="174"/>
      <c r="M24" s="81"/>
      <c r="N24" s="280" t="str">
        <f t="shared" si="3"/>
        <v/>
      </c>
      <c r="O24" s="43"/>
      <c r="P24" s="82"/>
      <c r="Q24" s="482"/>
      <c r="R24" s="83"/>
      <c r="S24" s="482"/>
      <c r="T24" s="164"/>
      <c r="U24" s="45"/>
      <c r="V24" s="25" t="str">
        <f>IFERROR(VLOOKUP(U24, tabla!$A$2:$B$50,2,FALSE),"")</f>
        <v/>
      </c>
      <c r="W24" s="26"/>
      <c r="X24" s="51"/>
      <c r="Y24" s="555" t="str">
        <f t="shared" si="4"/>
        <v/>
      </c>
      <c r="Z24" s="27"/>
      <c r="AA24" s="26"/>
      <c r="AB24" s="26"/>
      <c r="AC24" s="84"/>
      <c r="AD24" s="29"/>
      <c r="AE24" s="84"/>
      <c r="AF24" s="84"/>
      <c r="AG24" s="178"/>
      <c r="AH24" s="84"/>
      <c r="AI24" s="84"/>
      <c r="AJ24" s="84"/>
      <c r="AK24" s="164"/>
      <c r="AL24" s="165"/>
      <c r="AM24" s="556" t="str">
        <f t="shared" ca="1" si="5"/>
        <v/>
      </c>
      <c r="AN24" s="86"/>
      <c r="XFA24" s="558" t="e">
        <f>MATCH(AE24,tabla!$W$3:$W$20,0)-1</f>
        <v>#N/A</v>
      </c>
      <c r="XFB24" s="558">
        <f>COUNTIF(tabla!$W$3:$W$20,'BD1'!AE24)</f>
        <v>0</v>
      </c>
    </row>
    <row r="25" spans="1:40 16381:16382" s="197" customFormat="1" ht="24.95" customHeight="1" x14ac:dyDescent="0.2">
      <c r="A25" s="24" t="str">
        <f t="shared" si="2"/>
        <v/>
      </c>
      <c r="B25" s="24" t="str">
        <f t="shared" si="0"/>
        <v/>
      </c>
      <c r="C25" s="554" t="str">
        <f t="shared" si="1"/>
        <v/>
      </c>
      <c r="D25" s="173"/>
      <c r="E25" s="173"/>
      <c r="F25" s="174"/>
      <c r="G25" s="175"/>
      <c r="H25" s="176"/>
      <c r="I25" s="177"/>
      <c r="J25" s="176"/>
      <c r="K25" s="476"/>
      <c r="L25" s="174"/>
      <c r="M25" s="81"/>
      <c r="N25" s="280" t="str">
        <f t="shared" si="3"/>
        <v/>
      </c>
      <c r="O25" s="43"/>
      <c r="P25" s="87"/>
      <c r="Q25" s="483"/>
      <c r="R25" s="83"/>
      <c r="S25" s="482"/>
      <c r="T25" s="164"/>
      <c r="U25" s="45"/>
      <c r="V25" s="25" t="str">
        <f>IFERROR(VLOOKUP(U25, tabla!$A$2:$B$50,2,FALSE),"")</f>
        <v/>
      </c>
      <c r="W25" s="26"/>
      <c r="X25" s="51"/>
      <c r="Y25" s="555" t="str">
        <f t="shared" si="4"/>
        <v/>
      </c>
      <c r="Z25" s="27"/>
      <c r="AA25" s="26"/>
      <c r="AB25" s="26"/>
      <c r="AC25" s="84"/>
      <c r="AD25" s="29"/>
      <c r="AE25" s="84"/>
      <c r="AF25" s="84"/>
      <c r="AG25" s="178"/>
      <c r="AH25" s="84"/>
      <c r="AI25" s="84"/>
      <c r="AJ25" s="84"/>
      <c r="AK25" s="164"/>
      <c r="AL25" s="165"/>
      <c r="AM25" s="556" t="str">
        <f t="shared" ca="1" si="5"/>
        <v/>
      </c>
      <c r="AN25" s="86"/>
      <c r="XFA25" s="558" t="e">
        <f>MATCH(AE25,tabla!$W$3:$W$20,0)-1</f>
        <v>#N/A</v>
      </c>
      <c r="XFB25" s="558">
        <f>COUNTIF(tabla!$W$3:$W$20,'BD1'!AE25)</f>
        <v>0</v>
      </c>
    </row>
    <row r="26" spans="1:40 16381:16382" s="197" customFormat="1" ht="24.95" customHeight="1" x14ac:dyDescent="0.2">
      <c r="A26" s="24" t="str">
        <f t="shared" si="2"/>
        <v/>
      </c>
      <c r="B26" s="24" t="str">
        <f t="shared" si="0"/>
        <v/>
      </c>
      <c r="C26" s="554" t="str">
        <f t="shared" si="1"/>
        <v/>
      </c>
      <c r="D26" s="173"/>
      <c r="E26" s="173"/>
      <c r="F26" s="174"/>
      <c r="G26" s="175"/>
      <c r="H26" s="176"/>
      <c r="I26" s="177"/>
      <c r="J26" s="176"/>
      <c r="K26" s="476"/>
      <c r="L26" s="174"/>
      <c r="M26" s="81"/>
      <c r="N26" s="280" t="str">
        <f t="shared" si="3"/>
        <v/>
      </c>
      <c r="O26" s="43"/>
      <c r="P26" s="82"/>
      <c r="Q26" s="482"/>
      <c r="R26" s="83"/>
      <c r="S26" s="482"/>
      <c r="T26" s="164"/>
      <c r="U26" s="45"/>
      <c r="V26" s="25" t="str">
        <f>IFERROR(VLOOKUP(U26, tabla!$A$2:$B$50,2,FALSE),"")</f>
        <v/>
      </c>
      <c r="W26" s="26"/>
      <c r="X26" s="51"/>
      <c r="Y26" s="555" t="str">
        <f t="shared" si="4"/>
        <v/>
      </c>
      <c r="Z26" s="27"/>
      <c r="AA26" s="26"/>
      <c r="AB26" s="26"/>
      <c r="AC26" s="84"/>
      <c r="AD26" s="29"/>
      <c r="AE26" s="84"/>
      <c r="AF26" s="84"/>
      <c r="AG26" s="178"/>
      <c r="AH26" s="84"/>
      <c r="AI26" s="84"/>
      <c r="AJ26" s="84"/>
      <c r="AK26" s="164"/>
      <c r="AL26" s="165"/>
      <c r="AM26" s="556" t="str">
        <f t="shared" ca="1" si="5"/>
        <v/>
      </c>
      <c r="AN26" s="86"/>
      <c r="XFA26" s="558" t="e">
        <f>MATCH(AE26,tabla!$W$3:$W$20,0)-1</f>
        <v>#N/A</v>
      </c>
      <c r="XFB26" s="558">
        <f>COUNTIF(tabla!$W$3:$W$20,'BD1'!AE26)</f>
        <v>0</v>
      </c>
    </row>
    <row r="27" spans="1:40 16381:16382" s="197" customFormat="1" ht="24.95" customHeight="1" x14ac:dyDescent="0.2">
      <c r="A27" s="24" t="str">
        <f t="shared" si="2"/>
        <v/>
      </c>
      <c r="B27" s="24" t="str">
        <f t="shared" si="0"/>
        <v/>
      </c>
      <c r="C27" s="554" t="str">
        <f t="shared" si="1"/>
        <v/>
      </c>
      <c r="D27" s="173"/>
      <c r="E27" s="173"/>
      <c r="F27" s="174"/>
      <c r="G27" s="175"/>
      <c r="H27" s="176"/>
      <c r="I27" s="177"/>
      <c r="J27" s="176"/>
      <c r="K27" s="476"/>
      <c r="L27" s="174"/>
      <c r="M27" s="81"/>
      <c r="N27" s="280" t="str">
        <f t="shared" si="3"/>
        <v/>
      </c>
      <c r="O27" s="43"/>
      <c r="P27" s="82"/>
      <c r="Q27" s="482"/>
      <c r="R27" s="83"/>
      <c r="S27" s="482"/>
      <c r="T27" s="164"/>
      <c r="U27" s="45"/>
      <c r="V27" s="25" t="str">
        <f>IFERROR(VLOOKUP(U27, tabla!$A$2:$B$50,2,FALSE),"")</f>
        <v/>
      </c>
      <c r="W27" s="26"/>
      <c r="X27" s="51"/>
      <c r="Y27" s="555" t="str">
        <f t="shared" si="4"/>
        <v/>
      </c>
      <c r="Z27" s="27"/>
      <c r="AA27" s="26"/>
      <c r="AB27" s="26"/>
      <c r="AC27" s="84"/>
      <c r="AD27" s="29"/>
      <c r="AE27" s="84"/>
      <c r="AF27" s="84"/>
      <c r="AG27" s="178"/>
      <c r="AH27" s="84"/>
      <c r="AI27" s="84"/>
      <c r="AJ27" s="84"/>
      <c r="AK27" s="164"/>
      <c r="AL27" s="165"/>
      <c r="AM27" s="556" t="str">
        <f t="shared" ca="1" si="5"/>
        <v/>
      </c>
      <c r="AN27" s="86"/>
      <c r="XFA27" s="558" t="e">
        <f>MATCH(AE27,tabla!$W$3:$W$20,0)-1</f>
        <v>#N/A</v>
      </c>
      <c r="XFB27" s="558">
        <f>COUNTIF(tabla!$W$3:$W$20,'BD1'!AE27)</f>
        <v>0</v>
      </c>
    </row>
    <row r="28" spans="1:40 16381:16382" s="197" customFormat="1" ht="24.95" customHeight="1" x14ac:dyDescent="0.2">
      <c r="A28" s="24" t="str">
        <f t="shared" si="2"/>
        <v/>
      </c>
      <c r="B28" s="24" t="str">
        <f t="shared" si="0"/>
        <v/>
      </c>
      <c r="C28" s="554" t="str">
        <f t="shared" si="1"/>
        <v/>
      </c>
      <c r="D28" s="173"/>
      <c r="E28" s="173"/>
      <c r="F28" s="174"/>
      <c r="G28" s="175"/>
      <c r="H28" s="176"/>
      <c r="I28" s="177"/>
      <c r="J28" s="176"/>
      <c r="K28" s="476"/>
      <c r="L28" s="174"/>
      <c r="M28" s="81"/>
      <c r="N28" s="280" t="str">
        <f t="shared" si="3"/>
        <v/>
      </c>
      <c r="O28" s="43"/>
      <c r="P28" s="82"/>
      <c r="Q28" s="482"/>
      <c r="R28" s="83"/>
      <c r="S28" s="482"/>
      <c r="T28" s="164"/>
      <c r="U28" s="45"/>
      <c r="V28" s="25" t="str">
        <f>IFERROR(VLOOKUP(U28, tabla!$A$2:$B$50,2,FALSE),"")</f>
        <v/>
      </c>
      <c r="W28" s="26"/>
      <c r="X28" s="51"/>
      <c r="Y28" s="555" t="str">
        <f t="shared" si="4"/>
        <v/>
      </c>
      <c r="Z28" s="27"/>
      <c r="AA28" s="26"/>
      <c r="AB28" s="26"/>
      <c r="AC28" s="84"/>
      <c r="AD28" s="29"/>
      <c r="AE28" s="84"/>
      <c r="AF28" s="84"/>
      <c r="AG28" s="178"/>
      <c r="AH28" s="84"/>
      <c r="AI28" s="84"/>
      <c r="AJ28" s="84"/>
      <c r="AK28" s="164"/>
      <c r="AL28" s="165"/>
      <c r="AM28" s="556" t="str">
        <f t="shared" ca="1" si="5"/>
        <v/>
      </c>
      <c r="AN28" s="86"/>
      <c r="XFA28" s="558" t="e">
        <f>MATCH(AE28,tabla!$W$3:$W$20,0)-1</f>
        <v>#N/A</v>
      </c>
      <c r="XFB28" s="558">
        <f>COUNTIF(tabla!$W$3:$W$20,'BD1'!AE28)</f>
        <v>0</v>
      </c>
    </row>
    <row r="29" spans="1:40 16381:16382" s="197" customFormat="1" ht="24.95" customHeight="1" x14ac:dyDescent="0.2">
      <c r="A29" s="24" t="str">
        <f t="shared" si="2"/>
        <v/>
      </c>
      <c r="B29" s="24" t="str">
        <f t="shared" si="0"/>
        <v/>
      </c>
      <c r="C29" s="554" t="str">
        <f t="shared" si="1"/>
        <v/>
      </c>
      <c r="D29" s="173"/>
      <c r="E29" s="173"/>
      <c r="F29" s="174"/>
      <c r="G29" s="175"/>
      <c r="H29" s="176"/>
      <c r="I29" s="177"/>
      <c r="J29" s="176"/>
      <c r="K29" s="476"/>
      <c r="L29" s="174"/>
      <c r="M29" s="81"/>
      <c r="N29" s="280" t="str">
        <f t="shared" si="3"/>
        <v/>
      </c>
      <c r="O29" s="43"/>
      <c r="P29" s="82"/>
      <c r="Q29" s="482"/>
      <c r="R29" s="83"/>
      <c r="S29" s="482"/>
      <c r="T29" s="164"/>
      <c r="U29" s="45"/>
      <c r="V29" s="25" t="str">
        <f>IFERROR(VLOOKUP(U29, tabla!$A$2:$B$50,2,FALSE),"")</f>
        <v/>
      </c>
      <c r="W29" s="26"/>
      <c r="X29" s="51"/>
      <c r="Y29" s="555" t="str">
        <f t="shared" si="4"/>
        <v/>
      </c>
      <c r="Z29" s="27"/>
      <c r="AA29" s="26"/>
      <c r="AB29" s="26"/>
      <c r="AC29" s="84"/>
      <c r="AD29" s="29"/>
      <c r="AE29" s="84"/>
      <c r="AF29" s="84"/>
      <c r="AG29" s="178"/>
      <c r="AH29" s="84"/>
      <c r="AI29" s="84"/>
      <c r="AJ29" s="84"/>
      <c r="AK29" s="164"/>
      <c r="AL29" s="165"/>
      <c r="AM29" s="556" t="str">
        <f t="shared" ca="1" si="5"/>
        <v/>
      </c>
      <c r="AN29" s="86"/>
      <c r="XFA29" s="558" t="e">
        <f>MATCH(AE29,tabla!$W$3:$W$20,0)-1</f>
        <v>#N/A</v>
      </c>
      <c r="XFB29" s="558">
        <f>COUNTIF(tabla!$W$3:$W$20,'BD1'!AE29)</f>
        <v>0</v>
      </c>
    </row>
    <row r="30" spans="1:40 16381:16382" s="197" customFormat="1" ht="24.95" customHeight="1" x14ac:dyDescent="0.2">
      <c r="A30" s="24" t="str">
        <f t="shared" si="2"/>
        <v/>
      </c>
      <c r="B30" s="24" t="str">
        <f t="shared" si="0"/>
        <v/>
      </c>
      <c r="C30" s="554" t="str">
        <f t="shared" si="1"/>
        <v/>
      </c>
      <c r="D30" s="173"/>
      <c r="E30" s="173"/>
      <c r="F30" s="174"/>
      <c r="G30" s="175"/>
      <c r="H30" s="176"/>
      <c r="I30" s="177"/>
      <c r="J30" s="176"/>
      <c r="K30" s="476"/>
      <c r="L30" s="174"/>
      <c r="M30" s="81"/>
      <c r="N30" s="280" t="str">
        <f t="shared" si="3"/>
        <v/>
      </c>
      <c r="O30" s="43"/>
      <c r="P30" s="82"/>
      <c r="Q30" s="482"/>
      <c r="R30" s="83"/>
      <c r="S30" s="482"/>
      <c r="T30" s="164"/>
      <c r="U30" s="45"/>
      <c r="V30" s="25" t="str">
        <f>IFERROR(VLOOKUP(U30, tabla!$A$2:$B$50,2,FALSE),"")</f>
        <v/>
      </c>
      <c r="W30" s="26"/>
      <c r="X30" s="51"/>
      <c r="Y30" s="555" t="str">
        <f t="shared" si="4"/>
        <v/>
      </c>
      <c r="Z30" s="27"/>
      <c r="AA30" s="26"/>
      <c r="AB30" s="26"/>
      <c r="AC30" s="84"/>
      <c r="AD30" s="29"/>
      <c r="AE30" s="84"/>
      <c r="AF30" s="84"/>
      <c r="AG30" s="178"/>
      <c r="AH30" s="84"/>
      <c r="AI30" s="84"/>
      <c r="AJ30" s="84"/>
      <c r="AK30" s="164"/>
      <c r="AL30" s="165"/>
      <c r="AM30" s="556" t="str">
        <f t="shared" ca="1" si="5"/>
        <v/>
      </c>
      <c r="AN30" s="86"/>
      <c r="XFA30" s="558" t="e">
        <f>MATCH(AE30,tabla!$W$3:$W$20,0)-1</f>
        <v>#N/A</v>
      </c>
      <c r="XFB30" s="558">
        <f>COUNTIF(tabla!$W$3:$W$20,'BD1'!AE30)</f>
        <v>0</v>
      </c>
    </row>
    <row r="31" spans="1:40 16381:16382" s="197" customFormat="1" ht="24.95" customHeight="1" x14ac:dyDescent="0.2">
      <c r="A31" s="24" t="str">
        <f t="shared" si="2"/>
        <v/>
      </c>
      <c r="B31" s="24" t="str">
        <f t="shared" si="0"/>
        <v/>
      </c>
      <c r="C31" s="554" t="str">
        <f t="shared" si="1"/>
        <v/>
      </c>
      <c r="D31" s="173"/>
      <c r="E31" s="173"/>
      <c r="F31" s="174"/>
      <c r="G31" s="175"/>
      <c r="H31" s="176"/>
      <c r="I31" s="177"/>
      <c r="J31" s="176"/>
      <c r="K31" s="476"/>
      <c r="L31" s="174"/>
      <c r="M31" s="81"/>
      <c r="N31" s="280" t="str">
        <f t="shared" si="3"/>
        <v/>
      </c>
      <c r="O31" s="43"/>
      <c r="P31" s="82"/>
      <c r="Q31" s="482"/>
      <c r="R31" s="83"/>
      <c r="S31" s="482"/>
      <c r="T31" s="164"/>
      <c r="U31" s="45"/>
      <c r="V31" s="25" t="str">
        <f>IFERROR(VLOOKUP(U31, tabla!$A$2:$B$50,2,FALSE),"")</f>
        <v/>
      </c>
      <c r="W31" s="26"/>
      <c r="X31" s="51"/>
      <c r="Y31" s="555" t="str">
        <f t="shared" si="4"/>
        <v/>
      </c>
      <c r="Z31" s="27"/>
      <c r="AA31" s="26"/>
      <c r="AB31" s="26"/>
      <c r="AC31" s="84"/>
      <c r="AD31" s="29"/>
      <c r="AE31" s="84"/>
      <c r="AF31" s="84"/>
      <c r="AG31" s="178"/>
      <c r="AH31" s="84"/>
      <c r="AI31" s="84"/>
      <c r="AJ31" s="84"/>
      <c r="AK31" s="164"/>
      <c r="AL31" s="165"/>
      <c r="AM31" s="556" t="str">
        <f t="shared" ca="1" si="5"/>
        <v/>
      </c>
      <c r="AN31" s="86"/>
      <c r="XFA31" s="558" t="e">
        <f>MATCH(AE31,tabla!$W$3:$W$20,0)-1</f>
        <v>#N/A</v>
      </c>
      <c r="XFB31" s="558">
        <f>COUNTIF(tabla!$W$3:$W$20,'BD1'!AE31)</f>
        <v>0</v>
      </c>
    </row>
    <row r="32" spans="1:40 16381:16382" s="197" customFormat="1" ht="24.95" customHeight="1" x14ac:dyDescent="0.2">
      <c r="A32" s="24" t="str">
        <f t="shared" si="2"/>
        <v/>
      </c>
      <c r="B32" s="24" t="str">
        <f t="shared" si="0"/>
        <v/>
      </c>
      <c r="C32" s="554" t="str">
        <f t="shared" si="1"/>
        <v/>
      </c>
      <c r="D32" s="173"/>
      <c r="E32" s="173"/>
      <c r="F32" s="174"/>
      <c r="G32" s="175"/>
      <c r="H32" s="176"/>
      <c r="I32" s="177"/>
      <c r="J32" s="176"/>
      <c r="K32" s="476"/>
      <c r="L32" s="174"/>
      <c r="M32" s="81"/>
      <c r="N32" s="280" t="str">
        <f t="shared" si="3"/>
        <v/>
      </c>
      <c r="O32" s="43"/>
      <c r="P32" s="82"/>
      <c r="Q32" s="482"/>
      <c r="R32" s="83"/>
      <c r="S32" s="482"/>
      <c r="T32" s="164"/>
      <c r="U32" s="45"/>
      <c r="V32" s="25" t="str">
        <f>IFERROR(VLOOKUP(U32, tabla!$A$2:$B$50,2,FALSE),"")</f>
        <v/>
      </c>
      <c r="W32" s="26"/>
      <c r="X32" s="51"/>
      <c r="Y32" s="555" t="str">
        <f t="shared" si="4"/>
        <v/>
      </c>
      <c r="Z32" s="27"/>
      <c r="AA32" s="26"/>
      <c r="AB32" s="26"/>
      <c r="AC32" s="84"/>
      <c r="AD32" s="29"/>
      <c r="AE32" s="84"/>
      <c r="AF32" s="84"/>
      <c r="AG32" s="178"/>
      <c r="AH32" s="84"/>
      <c r="AI32" s="84"/>
      <c r="AJ32" s="84"/>
      <c r="AK32" s="164"/>
      <c r="AL32" s="165"/>
      <c r="AM32" s="556" t="str">
        <f t="shared" ca="1" si="5"/>
        <v/>
      </c>
      <c r="AN32" s="86"/>
      <c r="XFA32" s="558" t="e">
        <f>MATCH(AE32,tabla!$W$3:$W$20,0)-1</f>
        <v>#N/A</v>
      </c>
      <c r="XFB32" s="558">
        <f>COUNTIF(tabla!$W$3:$W$20,'BD1'!AE32)</f>
        <v>0</v>
      </c>
    </row>
    <row r="33" spans="1:40 16381:16382" s="197" customFormat="1" ht="24.95" customHeight="1" x14ac:dyDescent="0.2">
      <c r="A33" s="24" t="str">
        <f t="shared" si="2"/>
        <v/>
      </c>
      <c r="B33" s="24" t="str">
        <f t="shared" si="0"/>
        <v/>
      </c>
      <c r="C33" s="554" t="str">
        <f t="shared" si="1"/>
        <v/>
      </c>
      <c r="D33" s="173"/>
      <c r="E33" s="173"/>
      <c r="F33" s="174"/>
      <c r="G33" s="175"/>
      <c r="H33" s="176"/>
      <c r="I33" s="177"/>
      <c r="J33" s="176"/>
      <c r="K33" s="476"/>
      <c r="L33" s="174"/>
      <c r="M33" s="81"/>
      <c r="N33" s="280" t="str">
        <f t="shared" si="3"/>
        <v/>
      </c>
      <c r="O33" s="43"/>
      <c r="P33" s="82"/>
      <c r="Q33" s="482"/>
      <c r="R33" s="83"/>
      <c r="S33" s="482"/>
      <c r="T33" s="164"/>
      <c r="U33" s="45"/>
      <c r="V33" s="25" t="str">
        <f>IFERROR(VLOOKUP(U33, tabla!$A$2:$B$50,2,FALSE),"")</f>
        <v/>
      </c>
      <c r="W33" s="26"/>
      <c r="X33" s="51"/>
      <c r="Y33" s="555" t="str">
        <f t="shared" si="4"/>
        <v/>
      </c>
      <c r="Z33" s="27"/>
      <c r="AA33" s="26"/>
      <c r="AB33" s="26"/>
      <c r="AC33" s="84"/>
      <c r="AD33" s="29"/>
      <c r="AE33" s="84"/>
      <c r="AF33" s="84"/>
      <c r="AG33" s="178"/>
      <c r="AH33" s="84"/>
      <c r="AI33" s="84"/>
      <c r="AJ33" s="84"/>
      <c r="AK33" s="164"/>
      <c r="AL33" s="165"/>
      <c r="AM33" s="556" t="str">
        <f t="shared" ca="1" si="5"/>
        <v/>
      </c>
      <c r="AN33" s="86"/>
      <c r="XFA33" s="558" t="e">
        <f>MATCH(AE33,tabla!$W$3:$W$20,0)-1</f>
        <v>#N/A</v>
      </c>
      <c r="XFB33" s="558">
        <f>COUNTIF(tabla!$W$3:$W$20,'BD1'!AE33)</f>
        <v>0</v>
      </c>
    </row>
    <row r="34" spans="1:40 16381:16382" s="197" customFormat="1" ht="24.95" customHeight="1" x14ac:dyDescent="0.2">
      <c r="A34" s="24" t="str">
        <f t="shared" si="2"/>
        <v/>
      </c>
      <c r="B34" s="24" t="str">
        <f t="shared" si="0"/>
        <v/>
      </c>
      <c r="C34" s="554" t="str">
        <f t="shared" si="1"/>
        <v/>
      </c>
      <c r="D34" s="173"/>
      <c r="E34" s="173"/>
      <c r="F34" s="174"/>
      <c r="G34" s="175"/>
      <c r="H34" s="176"/>
      <c r="I34" s="177"/>
      <c r="J34" s="176"/>
      <c r="K34" s="476"/>
      <c r="L34" s="174"/>
      <c r="M34" s="81"/>
      <c r="N34" s="280" t="str">
        <f t="shared" si="3"/>
        <v/>
      </c>
      <c r="O34" s="43"/>
      <c r="P34" s="82"/>
      <c r="Q34" s="482"/>
      <c r="R34" s="83"/>
      <c r="S34" s="482"/>
      <c r="T34" s="164"/>
      <c r="U34" s="45"/>
      <c r="V34" s="25" t="str">
        <f>IFERROR(VLOOKUP(U34, tabla!$A$2:$B$50,2,FALSE),"")</f>
        <v/>
      </c>
      <c r="W34" s="26"/>
      <c r="X34" s="51"/>
      <c r="Y34" s="555" t="str">
        <f t="shared" si="4"/>
        <v/>
      </c>
      <c r="Z34" s="27"/>
      <c r="AA34" s="26"/>
      <c r="AB34" s="26"/>
      <c r="AC34" s="84"/>
      <c r="AD34" s="29"/>
      <c r="AE34" s="84"/>
      <c r="AF34" s="84"/>
      <c r="AG34" s="178"/>
      <c r="AH34" s="84"/>
      <c r="AI34" s="84"/>
      <c r="AJ34" s="84"/>
      <c r="AK34" s="164"/>
      <c r="AL34" s="165"/>
      <c r="AM34" s="556" t="str">
        <f t="shared" ca="1" si="5"/>
        <v/>
      </c>
      <c r="AN34" s="86"/>
      <c r="XFA34" s="558" t="e">
        <f>MATCH(AE34,tabla!$W$3:$W$20,0)-1</f>
        <v>#N/A</v>
      </c>
      <c r="XFB34" s="558">
        <f>COUNTIF(tabla!$W$3:$W$20,'BD1'!AE34)</f>
        <v>0</v>
      </c>
    </row>
    <row r="35" spans="1:40 16381:16382" s="197" customFormat="1" ht="24.95" customHeight="1" x14ac:dyDescent="0.2">
      <c r="A35" s="24" t="str">
        <f t="shared" si="2"/>
        <v/>
      </c>
      <c r="B35" s="24" t="str">
        <f t="shared" si="0"/>
        <v/>
      </c>
      <c r="C35" s="554" t="str">
        <f t="shared" si="1"/>
        <v/>
      </c>
      <c r="D35" s="173"/>
      <c r="E35" s="173"/>
      <c r="F35" s="174"/>
      <c r="G35" s="175"/>
      <c r="H35" s="176"/>
      <c r="I35" s="177"/>
      <c r="J35" s="176"/>
      <c r="K35" s="476"/>
      <c r="L35" s="174"/>
      <c r="M35" s="81"/>
      <c r="N35" s="280" t="str">
        <f t="shared" si="3"/>
        <v/>
      </c>
      <c r="O35" s="43"/>
      <c r="P35" s="87"/>
      <c r="Q35" s="483"/>
      <c r="R35" s="83"/>
      <c r="S35" s="482"/>
      <c r="T35" s="164"/>
      <c r="U35" s="45"/>
      <c r="V35" s="25" t="str">
        <f>IFERROR(VLOOKUP(U35, tabla!$A$2:$B$50,2,FALSE),"")</f>
        <v/>
      </c>
      <c r="W35" s="26"/>
      <c r="X35" s="51"/>
      <c r="Y35" s="555" t="str">
        <f t="shared" si="4"/>
        <v/>
      </c>
      <c r="Z35" s="27"/>
      <c r="AA35" s="26"/>
      <c r="AB35" s="26"/>
      <c r="AC35" s="84"/>
      <c r="AD35" s="29"/>
      <c r="AE35" s="84"/>
      <c r="AF35" s="84"/>
      <c r="AG35" s="178"/>
      <c r="AH35" s="84"/>
      <c r="AI35" s="84"/>
      <c r="AJ35" s="84"/>
      <c r="AK35" s="164"/>
      <c r="AL35" s="165"/>
      <c r="AM35" s="556" t="str">
        <f t="shared" ca="1" si="5"/>
        <v/>
      </c>
      <c r="AN35" s="86"/>
      <c r="XFA35" s="558" t="e">
        <f>MATCH(AE35,tabla!$W$3:$W$20,0)-1</f>
        <v>#N/A</v>
      </c>
      <c r="XFB35" s="558">
        <f>COUNTIF(tabla!$W$3:$W$20,'BD1'!AE35)</f>
        <v>0</v>
      </c>
    </row>
    <row r="36" spans="1:40 16381:16382" s="197" customFormat="1" ht="24.95" customHeight="1" x14ac:dyDescent="0.2">
      <c r="A36" s="24" t="str">
        <f t="shared" si="2"/>
        <v/>
      </c>
      <c r="B36" s="24" t="str">
        <f t="shared" si="0"/>
        <v/>
      </c>
      <c r="C36" s="554" t="str">
        <f t="shared" si="1"/>
        <v/>
      </c>
      <c r="D36" s="173"/>
      <c r="E36" s="173"/>
      <c r="F36" s="174"/>
      <c r="G36" s="175"/>
      <c r="H36" s="176"/>
      <c r="I36" s="177"/>
      <c r="J36" s="176"/>
      <c r="K36" s="476"/>
      <c r="L36" s="174"/>
      <c r="M36" s="81"/>
      <c r="N36" s="280" t="str">
        <f t="shared" si="3"/>
        <v/>
      </c>
      <c r="O36" s="43"/>
      <c r="P36" s="82"/>
      <c r="Q36" s="482"/>
      <c r="R36" s="83"/>
      <c r="S36" s="482"/>
      <c r="T36" s="164"/>
      <c r="U36" s="45"/>
      <c r="V36" s="25" t="str">
        <f>IFERROR(VLOOKUP(U36, tabla!$A$2:$B$50,2,FALSE),"")</f>
        <v/>
      </c>
      <c r="W36" s="26"/>
      <c r="X36" s="51"/>
      <c r="Y36" s="555" t="str">
        <f t="shared" si="4"/>
        <v/>
      </c>
      <c r="Z36" s="27"/>
      <c r="AA36" s="26"/>
      <c r="AB36" s="26"/>
      <c r="AC36" s="84"/>
      <c r="AD36" s="29"/>
      <c r="AE36" s="84"/>
      <c r="AF36" s="84"/>
      <c r="AG36" s="178"/>
      <c r="AH36" s="84"/>
      <c r="AI36" s="84"/>
      <c r="AJ36" s="84"/>
      <c r="AK36" s="164"/>
      <c r="AL36" s="165"/>
      <c r="AM36" s="556" t="str">
        <f t="shared" ca="1" si="5"/>
        <v/>
      </c>
      <c r="AN36" s="86"/>
      <c r="XFA36" s="558" t="e">
        <f>MATCH(AE36,tabla!$W$3:$W$20,0)-1</f>
        <v>#N/A</v>
      </c>
      <c r="XFB36" s="558">
        <f>COUNTIF(tabla!$W$3:$W$20,'BD1'!AE36)</f>
        <v>0</v>
      </c>
    </row>
    <row r="37" spans="1:40 16381:16382" s="197" customFormat="1" ht="24.95" customHeight="1" x14ac:dyDescent="0.2">
      <c r="A37" s="24" t="str">
        <f t="shared" si="2"/>
        <v/>
      </c>
      <c r="B37" s="24" t="str">
        <f t="shared" si="0"/>
        <v/>
      </c>
      <c r="C37" s="554" t="str">
        <f t="shared" si="1"/>
        <v/>
      </c>
      <c r="D37" s="173"/>
      <c r="E37" s="173"/>
      <c r="F37" s="174"/>
      <c r="G37" s="175"/>
      <c r="H37" s="176"/>
      <c r="I37" s="177"/>
      <c r="J37" s="176"/>
      <c r="K37" s="476"/>
      <c r="L37" s="174"/>
      <c r="M37" s="81"/>
      <c r="N37" s="280" t="str">
        <f t="shared" si="3"/>
        <v/>
      </c>
      <c r="O37" s="43"/>
      <c r="P37" s="82"/>
      <c r="Q37" s="482"/>
      <c r="R37" s="83"/>
      <c r="S37" s="482"/>
      <c r="T37" s="164"/>
      <c r="U37" s="45"/>
      <c r="V37" s="25" t="str">
        <f>IFERROR(VLOOKUP(U37, tabla!$A$2:$B$50,2,FALSE),"")</f>
        <v/>
      </c>
      <c r="W37" s="26"/>
      <c r="X37" s="51"/>
      <c r="Y37" s="555" t="str">
        <f t="shared" si="4"/>
        <v/>
      </c>
      <c r="Z37" s="27"/>
      <c r="AA37" s="26"/>
      <c r="AB37" s="26"/>
      <c r="AC37" s="84"/>
      <c r="AD37" s="29"/>
      <c r="AE37" s="84"/>
      <c r="AF37" s="84"/>
      <c r="AG37" s="178"/>
      <c r="AH37" s="84"/>
      <c r="AI37" s="84"/>
      <c r="AJ37" s="84"/>
      <c r="AK37" s="164"/>
      <c r="AL37" s="165"/>
      <c r="AM37" s="556" t="str">
        <f t="shared" ca="1" si="5"/>
        <v/>
      </c>
      <c r="AN37" s="86"/>
      <c r="XFA37" s="558" t="e">
        <f>MATCH(AE37,tabla!$W$3:$W$20,0)-1</f>
        <v>#N/A</v>
      </c>
      <c r="XFB37" s="558">
        <f>COUNTIF(tabla!$W$3:$W$20,'BD1'!AE37)</f>
        <v>0</v>
      </c>
    </row>
    <row r="38" spans="1:40 16381:16382" s="197" customFormat="1" ht="24.95" customHeight="1" x14ac:dyDescent="0.2">
      <c r="A38" s="24" t="str">
        <f t="shared" si="2"/>
        <v/>
      </c>
      <c r="B38" s="24" t="str">
        <f t="shared" si="0"/>
        <v/>
      </c>
      <c r="C38" s="554" t="str">
        <f t="shared" si="1"/>
        <v/>
      </c>
      <c r="D38" s="173"/>
      <c r="E38" s="173"/>
      <c r="F38" s="174"/>
      <c r="G38" s="175"/>
      <c r="H38" s="176"/>
      <c r="I38" s="177"/>
      <c r="J38" s="176"/>
      <c r="K38" s="476"/>
      <c r="L38" s="174"/>
      <c r="M38" s="81"/>
      <c r="N38" s="280" t="str">
        <f t="shared" si="3"/>
        <v/>
      </c>
      <c r="O38" s="43"/>
      <c r="P38" s="82"/>
      <c r="Q38" s="482"/>
      <c r="R38" s="83"/>
      <c r="S38" s="482"/>
      <c r="T38" s="164"/>
      <c r="U38" s="45"/>
      <c r="V38" s="25" t="str">
        <f>IFERROR(VLOOKUP(U38, tabla!$A$2:$B$50,2,FALSE),"")</f>
        <v/>
      </c>
      <c r="W38" s="26"/>
      <c r="X38" s="51"/>
      <c r="Y38" s="555" t="str">
        <f t="shared" si="4"/>
        <v/>
      </c>
      <c r="Z38" s="27"/>
      <c r="AA38" s="26"/>
      <c r="AB38" s="26"/>
      <c r="AC38" s="84"/>
      <c r="AD38" s="29"/>
      <c r="AE38" s="84"/>
      <c r="AF38" s="84"/>
      <c r="AG38" s="178"/>
      <c r="AH38" s="84"/>
      <c r="AI38" s="84"/>
      <c r="AJ38" s="84"/>
      <c r="AK38" s="164"/>
      <c r="AL38" s="165"/>
      <c r="AM38" s="556" t="str">
        <f t="shared" ca="1" si="5"/>
        <v/>
      </c>
      <c r="AN38" s="86"/>
      <c r="XFA38" s="558" t="e">
        <f>MATCH(AE38,tabla!$W$3:$W$20,0)-1</f>
        <v>#N/A</v>
      </c>
      <c r="XFB38" s="558">
        <f>COUNTIF(tabla!$W$3:$W$20,'BD1'!AE38)</f>
        <v>0</v>
      </c>
    </row>
    <row r="39" spans="1:40 16381:16382" s="197" customFormat="1" ht="24.95" customHeight="1" x14ac:dyDescent="0.2">
      <c r="A39" s="24" t="str">
        <f t="shared" si="2"/>
        <v/>
      </c>
      <c r="B39" s="24" t="str">
        <f t="shared" si="0"/>
        <v/>
      </c>
      <c r="C39" s="554" t="str">
        <f t="shared" si="1"/>
        <v/>
      </c>
      <c r="D39" s="173"/>
      <c r="E39" s="173"/>
      <c r="F39" s="174"/>
      <c r="G39" s="175"/>
      <c r="H39" s="176"/>
      <c r="I39" s="177"/>
      <c r="J39" s="176"/>
      <c r="K39" s="476"/>
      <c r="L39" s="174"/>
      <c r="M39" s="81"/>
      <c r="N39" s="280" t="str">
        <f t="shared" si="3"/>
        <v/>
      </c>
      <c r="O39" s="43"/>
      <c r="P39" s="82"/>
      <c r="Q39" s="482"/>
      <c r="R39" s="83"/>
      <c r="S39" s="482"/>
      <c r="T39" s="164"/>
      <c r="U39" s="45"/>
      <c r="V39" s="25" t="str">
        <f>IFERROR(VLOOKUP(U39, tabla!$A$2:$B$50,2,FALSE),"")</f>
        <v/>
      </c>
      <c r="W39" s="26"/>
      <c r="X39" s="51"/>
      <c r="Y39" s="555" t="str">
        <f t="shared" si="4"/>
        <v/>
      </c>
      <c r="Z39" s="27"/>
      <c r="AA39" s="26"/>
      <c r="AB39" s="26"/>
      <c r="AC39" s="84"/>
      <c r="AD39" s="29"/>
      <c r="AE39" s="84"/>
      <c r="AF39" s="84"/>
      <c r="AG39" s="178"/>
      <c r="AH39" s="84"/>
      <c r="AI39" s="84"/>
      <c r="AJ39" s="84"/>
      <c r="AK39" s="164"/>
      <c r="AL39" s="165"/>
      <c r="AM39" s="556" t="str">
        <f t="shared" ca="1" si="5"/>
        <v/>
      </c>
      <c r="AN39" s="86"/>
      <c r="XFA39" s="558" t="e">
        <f>MATCH(AE39,tabla!$W$3:$W$20,0)-1</f>
        <v>#N/A</v>
      </c>
      <c r="XFB39" s="558">
        <f>COUNTIF(tabla!$W$3:$W$20,'BD1'!AE39)</f>
        <v>0</v>
      </c>
    </row>
    <row r="40" spans="1:40 16381:16382" s="197" customFormat="1" ht="24.95" customHeight="1" x14ac:dyDescent="0.2">
      <c r="A40" s="24" t="str">
        <f t="shared" si="2"/>
        <v/>
      </c>
      <c r="B40" s="24" t="str">
        <f t="shared" si="0"/>
        <v/>
      </c>
      <c r="C40" s="554" t="str">
        <f t="shared" si="1"/>
        <v/>
      </c>
      <c r="D40" s="173"/>
      <c r="E40" s="173"/>
      <c r="F40" s="174"/>
      <c r="G40" s="175"/>
      <c r="H40" s="176"/>
      <c r="I40" s="177"/>
      <c r="J40" s="176"/>
      <c r="K40" s="476"/>
      <c r="L40" s="174"/>
      <c r="M40" s="81"/>
      <c r="N40" s="280" t="str">
        <f t="shared" si="3"/>
        <v/>
      </c>
      <c r="O40" s="43"/>
      <c r="P40" s="82"/>
      <c r="Q40" s="482"/>
      <c r="R40" s="83"/>
      <c r="S40" s="482"/>
      <c r="T40" s="164"/>
      <c r="U40" s="45"/>
      <c r="V40" s="25" t="str">
        <f>IFERROR(VLOOKUP(U40, tabla!$A$2:$B$50,2,FALSE),"")</f>
        <v/>
      </c>
      <c r="W40" s="26"/>
      <c r="X40" s="51"/>
      <c r="Y40" s="555" t="str">
        <f t="shared" si="4"/>
        <v/>
      </c>
      <c r="Z40" s="27"/>
      <c r="AA40" s="26"/>
      <c r="AB40" s="26"/>
      <c r="AC40" s="84"/>
      <c r="AD40" s="29"/>
      <c r="AE40" s="84"/>
      <c r="AF40" s="84"/>
      <c r="AG40" s="178"/>
      <c r="AH40" s="84"/>
      <c r="AI40" s="84"/>
      <c r="AJ40" s="84"/>
      <c r="AK40" s="164"/>
      <c r="AL40" s="165"/>
      <c r="AM40" s="556" t="str">
        <f t="shared" ca="1" si="5"/>
        <v/>
      </c>
      <c r="AN40" s="86"/>
      <c r="XFA40" s="558" t="e">
        <f>MATCH(AE40,tabla!$W$3:$W$20,0)-1</f>
        <v>#N/A</v>
      </c>
      <c r="XFB40" s="558">
        <f>COUNTIF(tabla!$W$3:$W$20,'BD1'!AE40)</f>
        <v>0</v>
      </c>
    </row>
    <row r="41" spans="1:40 16381:16382" s="197" customFormat="1" ht="24.95" customHeight="1" x14ac:dyDescent="0.2">
      <c r="A41" s="24" t="str">
        <f t="shared" si="2"/>
        <v/>
      </c>
      <c r="B41" s="24" t="str">
        <f t="shared" si="0"/>
        <v/>
      </c>
      <c r="C41" s="554" t="str">
        <f t="shared" si="1"/>
        <v/>
      </c>
      <c r="D41" s="173"/>
      <c r="E41" s="173"/>
      <c r="F41" s="174"/>
      <c r="G41" s="175"/>
      <c r="H41" s="176"/>
      <c r="I41" s="177"/>
      <c r="J41" s="176"/>
      <c r="K41" s="476"/>
      <c r="L41" s="174"/>
      <c r="M41" s="81"/>
      <c r="N41" s="280" t="str">
        <f t="shared" si="3"/>
        <v/>
      </c>
      <c r="O41" s="43"/>
      <c r="P41" s="82"/>
      <c r="Q41" s="482"/>
      <c r="R41" s="83"/>
      <c r="S41" s="482"/>
      <c r="T41" s="164"/>
      <c r="U41" s="45"/>
      <c r="V41" s="25" t="str">
        <f>IFERROR(VLOOKUP(U41, tabla!$A$2:$B$50,2,FALSE),"")</f>
        <v/>
      </c>
      <c r="W41" s="26"/>
      <c r="X41" s="51"/>
      <c r="Y41" s="555" t="str">
        <f t="shared" si="4"/>
        <v/>
      </c>
      <c r="Z41" s="27"/>
      <c r="AA41" s="26"/>
      <c r="AB41" s="26"/>
      <c r="AC41" s="84"/>
      <c r="AD41" s="29"/>
      <c r="AE41" s="84"/>
      <c r="AF41" s="84"/>
      <c r="AG41" s="178"/>
      <c r="AH41" s="84"/>
      <c r="AI41" s="84"/>
      <c r="AJ41" s="84"/>
      <c r="AK41" s="164"/>
      <c r="AL41" s="165"/>
      <c r="AM41" s="556" t="str">
        <f t="shared" ca="1" si="5"/>
        <v/>
      </c>
      <c r="AN41" s="86"/>
      <c r="XFA41" s="558" t="e">
        <f>MATCH(AE41,tabla!$W$3:$W$20,0)-1</f>
        <v>#N/A</v>
      </c>
      <c r="XFB41" s="558">
        <f>COUNTIF(tabla!$W$3:$W$20,'BD1'!AE41)</f>
        <v>0</v>
      </c>
    </row>
    <row r="42" spans="1:40 16381:16382" s="197" customFormat="1" ht="24.95" customHeight="1" x14ac:dyDescent="0.2">
      <c r="A42" s="24" t="str">
        <f t="shared" si="2"/>
        <v/>
      </c>
      <c r="B42" s="24" t="str">
        <f t="shared" si="0"/>
        <v/>
      </c>
      <c r="C42" s="554" t="str">
        <f t="shared" si="1"/>
        <v/>
      </c>
      <c r="D42" s="173"/>
      <c r="E42" s="173"/>
      <c r="F42" s="174"/>
      <c r="G42" s="175"/>
      <c r="H42" s="176"/>
      <c r="I42" s="177"/>
      <c r="J42" s="176"/>
      <c r="K42" s="476"/>
      <c r="L42" s="174"/>
      <c r="M42" s="81"/>
      <c r="N42" s="280" t="str">
        <f t="shared" si="3"/>
        <v/>
      </c>
      <c r="O42" s="43"/>
      <c r="P42" s="87"/>
      <c r="Q42" s="483"/>
      <c r="R42" s="83"/>
      <c r="S42" s="482"/>
      <c r="T42" s="164"/>
      <c r="U42" s="45"/>
      <c r="V42" s="25" t="str">
        <f>IFERROR(VLOOKUP(U42, tabla!$A$2:$B$50,2,FALSE),"")</f>
        <v/>
      </c>
      <c r="W42" s="26"/>
      <c r="X42" s="51"/>
      <c r="Y42" s="555" t="str">
        <f t="shared" si="4"/>
        <v/>
      </c>
      <c r="Z42" s="27"/>
      <c r="AA42" s="26"/>
      <c r="AB42" s="26"/>
      <c r="AC42" s="84"/>
      <c r="AD42" s="29"/>
      <c r="AE42" s="84"/>
      <c r="AF42" s="84"/>
      <c r="AG42" s="178"/>
      <c r="AH42" s="84"/>
      <c r="AI42" s="84"/>
      <c r="AJ42" s="84"/>
      <c r="AK42" s="164"/>
      <c r="AL42" s="165"/>
      <c r="AM42" s="556" t="str">
        <f t="shared" ca="1" si="5"/>
        <v/>
      </c>
      <c r="AN42" s="86"/>
      <c r="XFA42" s="558" t="e">
        <f>MATCH(AE42,tabla!$W$3:$W$20,0)-1</f>
        <v>#N/A</v>
      </c>
      <c r="XFB42" s="558">
        <f>COUNTIF(tabla!$W$3:$W$20,'BD1'!AE42)</f>
        <v>0</v>
      </c>
    </row>
    <row r="43" spans="1:40 16381:16382" s="197" customFormat="1" ht="24.95" customHeight="1" x14ac:dyDescent="0.2">
      <c r="A43" s="24" t="str">
        <f t="shared" si="2"/>
        <v/>
      </c>
      <c r="B43" s="24" t="str">
        <f t="shared" si="0"/>
        <v/>
      </c>
      <c r="C43" s="554" t="str">
        <f t="shared" si="1"/>
        <v/>
      </c>
      <c r="D43" s="173"/>
      <c r="E43" s="173"/>
      <c r="F43" s="174"/>
      <c r="G43" s="175"/>
      <c r="H43" s="176"/>
      <c r="I43" s="177"/>
      <c r="J43" s="176"/>
      <c r="K43" s="476"/>
      <c r="L43" s="174"/>
      <c r="M43" s="81"/>
      <c r="N43" s="280" t="str">
        <f t="shared" si="3"/>
        <v/>
      </c>
      <c r="O43" s="43"/>
      <c r="P43" s="82"/>
      <c r="Q43" s="482"/>
      <c r="R43" s="83"/>
      <c r="S43" s="482"/>
      <c r="T43" s="164"/>
      <c r="U43" s="45"/>
      <c r="V43" s="25" t="str">
        <f>IFERROR(VLOOKUP(U43, tabla!$A$2:$B$50,2,FALSE),"")</f>
        <v/>
      </c>
      <c r="W43" s="26"/>
      <c r="X43" s="51"/>
      <c r="Y43" s="555" t="str">
        <f t="shared" si="4"/>
        <v/>
      </c>
      <c r="Z43" s="27"/>
      <c r="AA43" s="26"/>
      <c r="AB43" s="26"/>
      <c r="AC43" s="84"/>
      <c r="AD43" s="29"/>
      <c r="AE43" s="84"/>
      <c r="AF43" s="84"/>
      <c r="AG43" s="178"/>
      <c r="AH43" s="84"/>
      <c r="AI43" s="84"/>
      <c r="AJ43" s="84"/>
      <c r="AK43" s="164"/>
      <c r="AL43" s="165"/>
      <c r="AM43" s="556" t="str">
        <f t="shared" ca="1" si="5"/>
        <v/>
      </c>
      <c r="AN43" s="86"/>
      <c r="XFA43" s="558" t="e">
        <f>MATCH(AE43,tabla!$W$3:$W$20,0)-1</f>
        <v>#N/A</v>
      </c>
      <c r="XFB43" s="558">
        <f>COUNTIF(tabla!$W$3:$W$20,'BD1'!AE43)</f>
        <v>0</v>
      </c>
    </row>
    <row r="44" spans="1:40 16381:16382" s="197" customFormat="1" ht="24.95" customHeight="1" x14ac:dyDescent="0.2">
      <c r="A44" s="24" t="str">
        <f t="shared" si="2"/>
        <v/>
      </c>
      <c r="B44" s="24" t="str">
        <f t="shared" si="0"/>
        <v/>
      </c>
      <c r="C44" s="554" t="str">
        <f t="shared" si="1"/>
        <v/>
      </c>
      <c r="D44" s="173"/>
      <c r="E44" s="173"/>
      <c r="F44" s="174"/>
      <c r="G44" s="175"/>
      <c r="H44" s="176"/>
      <c r="I44" s="177"/>
      <c r="J44" s="176"/>
      <c r="K44" s="476"/>
      <c r="L44" s="174"/>
      <c r="M44" s="81"/>
      <c r="N44" s="280" t="str">
        <f t="shared" si="3"/>
        <v/>
      </c>
      <c r="O44" s="43"/>
      <c r="P44" s="82"/>
      <c r="Q44" s="482"/>
      <c r="R44" s="83"/>
      <c r="S44" s="482"/>
      <c r="T44" s="164"/>
      <c r="U44" s="45"/>
      <c r="V44" s="25" t="str">
        <f>IFERROR(VLOOKUP(U44, tabla!$A$2:$B$50,2,FALSE),"")</f>
        <v/>
      </c>
      <c r="W44" s="26"/>
      <c r="X44" s="51"/>
      <c r="Y44" s="555" t="str">
        <f t="shared" si="4"/>
        <v/>
      </c>
      <c r="Z44" s="27"/>
      <c r="AA44" s="26"/>
      <c r="AB44" s="26"/>
      <c r="AC44" s="84"/>
      <c r="AD44" s="29"/>
      <c r="AE44" s="84"/>
      <c r="AF44" s="84"/>
      <c r="AG44" s="178"/>
      <c r="AH44" s="84"/>
      <c r="AI44" s="84"/>
      <c r="AJ44" s="84"/>
      <c r="AK44" s="164"/>
      <c r="AL44" s="165"/>
      <c r="AM44" s="556" t="str">
        <f t="shared" ca="1" si="5"/>
        <v/>
      </c>
      <c r="AN44" s="86"/>
      <c r="XFA44" s="558" t="e">
        <f>MATCH(AE44,tabla!$W$3:$W$20,0)-1</f>
        <v>#N/A</v>
      </c>
      <c r="XFB44" s="558">
        <f>COUNTIF(tabla!$W$3:$W$20,'BD1'!AE44)</f>
        <v>0</v>
      </c>
    </row>
    <row r="45" spans="1:40 16381:16382" s="197" customFormat="1" ht="24.95" customHeight="1" x14ac:dyDescent="0.2">
      <c r="A45" s="24" t="str">
        <f t="shared" si="2"/>
        <v/>
      </c>
      <c r="B45" s="24" t="str">
        <f t="shared" si="0"/>
        <v/>
      </c>
      <c r="C45" s="554" t="str">
        <f t="shared" si="1"/>
        <v/>
      </c>
      <c r="D45" s="173"/>
      <c r="E45" s="173"/>
      <c r="F45" s="174"/>
      <c r="G45" s="175"/>
      <c r="H45" s="176"/>
      <c r="I45" s="177"/>
      <c r="J45" s="176"/>
      <c r="K45" s="476"/>
      <c r="L45" s="174"/>
      <c r="M45" s="81"/>
      <c r="N45" s="280" t="str">
        <f t="shared" si="3"/>
        <v/>
      </c>
      <c r="O45" s="43"/>
      <c r="P45" s="82"/>
      <c r="Q45" s="482"/>
      <c r="R45" s="83"/>
      <c r="S45" s="482"/>
      <c r="T45" s="164"/>
      <c r="U45" s="45"/>
      <c r="V45" s="25" t="str">
        <f>IFERROR(VLOOKUP(U45, tabla!$A$2:$B$50,2,FALSE),"")</f>
        <v/>
      </c>
      <c r="W45" s="26"/>
      <c r="X45" s="51"/>
      <c r="Y45" s="555" t="str">
        <f t="shared" si="4"/>
        <v/>
      </c>
      <c r="Z45" s="27"/>
      <c r="AA45" s="26"/>
      <c r="AB45" s="26"/>
      <c r="AC45" s="84"/>
      <c r="AD45" s="29"/>
      <c r="AE45" s="84"/>
      <c r="AF45" s="84"/>
      <c r="AG45" s="178"/>
      <c r="AH45" s="84"/>
      <c r="AI45" s="84"/>
      <c r="AJ45" s="84"/>
      <c r="AK45" s="164"/>
      <c r="AL45" s="165"/>
      <c r="AM45" s="556" t="str">
        <f t="shared" ca="1" si="5"/>
        <v/>
      </c>
      <c r="AN45" s="86"/>
      <c r="XFA45" s="558" t="e">
        <f>MATCH(AE45,tabla!$W$3:$W$20,0)-1</f>
        <v>#N/A</v>
      </c>
      <c r="XFB45" s="558">
        <f>COUNTIF(tabla!$W$3:$W$20,'BD1'!AE45)</f>
        <v>0</v>
      </c>
    </row>
    <row r="46" spans="1:40 16381:16382" s="197" customFormat="1" ht="24.95" customHeight="1" x14ac:dyDescent="0.2">
      <c r="A46" s="24" t="str">
        <f t="shared" si="2"/>
        <v/>
      </c>
      <c r="B46" s="24" t="str">
        <f t="shared" si="0"/>
        <v/>
      </c>
      <c r="C46" s="554" t="str">
        <f t="shared" si="1"/>
        <v/>
      </c>
      <c r="D46" s="173"/>
      <c r="E46" s="173"/>
      <c r="F46" s="174"/>
      <c r="G46" s="175"/>
      <c r="H46" s="176"/>
      <c r="I46" s="177"/>
      <c r="J46" s="176"/>
      <c r="K46" s="476"/>
      <c r="L46" s="174"/>
      <c r="M46" s="81"/>
      <c r="N46" s="280" t="str">
        <f t="shared" si="3"/>
        <v/>
      </c>
      <c r="O46" s="43"/>
      <c r="P46" s="87"/>
      <c r="Q46" s="483"/>
      <c r="R46" s="83"/>
      <c r="S46" s="482"/>
      <c r="T46" s="164"/>
      <c r="U46" s="45"/>
      <c r="V46" s="25" t="str">
        <f>IFERROR(VLOOKUP(U46, tabla!$A$2:$B$50,2,FALSE),"")</f>
        <v/>
      </c>
      <c r="W46" s="26"/>
      <c r="X46" s="51"/>
      <c r="Y46" s="555" t="str">
        <f t="shared" si="4"/>
        <v/>
      </c>
      <c r="Z46" s="27"/>
      <c r="AA46" s="26"/>
      <c r="AB46" s="26"/>
      <c r="AC46" s="84"/>
      <c r="AD46" s="29"/>
      <c r="AE46" s="84"/>
      <c r="AF46" s="84"/>
      <c r="AG46" s="178"/>
      <c r="AH46" s="84"/>
      <c r="AI46" s="84"/>
      <c r="AJ46" s="84"/>
      <c r="AK46" s="164"/>
      <c r="AL46" s="165"/>
      <c r="AM46" s="556" t="str">
        <f t="shared" ca="1" si="5"/>
        <v/>
      </c>
      <c r="AN46" s="86"/>
      <c r="XFA46" s="558" t="e">
        <f>MATCH(AE46,tabla!$W$3:$W$20,0)-1</f>
        <v>#N/A</v>
      </c>
      <c r="XFB46" s="558">
        <f>COUNTIF(tabla!$W$3:$W$20,'BD1'!AE46)</f>
        <v>0</v>
      </c>
    </row>
    <row r="47" spans="1:40 16381:16382" s="197" customFormat="1" ht="24.95" customHeight="1" x14ac:dyDescent="0.2">
      <c r="A47" s="24" t="str">
        <f t="shared" si="2"/>
        <v/>
      </c>
      <c r="B47" s="24" t="str">
        <f t="shared" si="0"/>
        <v/>
      </c>
      <c r="C47" s="554" t="str">
        <f t="shared" si="1"/>
        <v/>
      </c>
      <c r="D47" s="173"/>
      <c r="E47" s="173"/>
      <c r="F47" s="174"/>
      <c r="G47" s="175"/>
      <c r="H47" s="176"/>
      <c r="I47" s="177"/>
      <c r="J47" s="176"/>
      <c r="K47" s="476"/>
      <c r="L47" s="174"/>
      <c r="M47" s="81"/>
      <c r="N47" s="280" t="str">
        <f t="shared" si="3"/>
        <v/>
      </c>
      <c r="O47" s="43"/>
      <c r="P47" s="82"/>
      <c r="Q47" s="482"/>
      <c r="R47" s="83"/>
      <c r="S47" s="482"/>
      <c r="T47" s="164"/>
      <c r="U47" s="45"/>
      <c r="V47" s="25" t="str">
        <f>IFERROR(VLOOKUP(U47, tabla!$A$2:$B$50,2,FALSE),"")</f>
        <v/>
      </c>
      <c r="W47" s="26"/>
      <c r="X47" s="51"/>
      <c r="Y47" s="555" t="str">
        <f t="shared" si="4"/>
        <v/>
      </c>
      <c r="Z47" s="27"/>
      <c r="AA47" s="26"/>
      <c r="AB47" s="26"/>
      <c r="AC47" s="84"/>
      <c r="AD47" s="29"/>
      <c r="AE47" s="84"/>
      <c r="AF47" s="84"/>
      <c r="AG47" s="178"/>
      <c r="AH47" s="84"/>
      <c r="AI47" s="84"/>
      <c r="AJ47" s="84"/>
      <c r="AK47" s="164"/>
      <c r="AL47" s="165"/>
      <c r="AM47" s="556" t="str">
        <f t="shared" ca="1" si="5"/>
        <v/>
      </c>
      <c r="AN47" s="86"/>
      <c r="XFA47" s="558" t="e">
        <f>MATCH(AE47,tabla!$W$3:$W$20,0)-1</f>
        <v>#N/A</v>
      </c>
      <c r="XFB47" s="558">
        <f>COUNTIF(tabla!$W$3:$W$20,'BD1'!AE47)</f>
        <v>0</v>
      </c>
    </row>
    <row r="48" spans="1:40 16381:16382" s="197" customFormat="1" ht="24.95" customHeight="1" x14ac:dyDescent="0.2">
      <c r="A48" s="24" t="str">
        <f t="shared" si="2"/>
        <v/>
      </c>
      <c r="B48" s="24" t="str">
        <f t="shared" si="0"/>
        <v/>
      </c>
      <c r="C48" s="554" t="str">
        <f t="shared" si="1"/>
        <v/>
      </c>
      <c r="D48" s="173"/>
      <c r="E48" s="173"/>
      <c r="F48" s="174"/>
      <c r="G48" s="175"/>
      <c r="H48" s="176"/>
      <c r="I48" s="177"/>
      <c r="J48" s="176"/>
      <c r="K48" s="476"/>
      <c r="L48" s="174"/>
      <c r="M48" s="81"/>
      <c r="N48" s="280" t="str">
        <f t="shared" si="3"/>
        <v/>
      </c>
      <c r="O48" s="43"/>
      <c r="P48" s="82"/>
      <c r="Q48" s="482"/>
      <c r="R48" s="83"/>
      <c r="S48" s="482"/>
      <c r="T48" s="164"/>
      <c r="U48" s="45"/>
      <c r="V48" s="25" t="str">
        <f>IFERROR(VLOOKUP(U48, tabla!$A$2:$B$50,2,FALSE),"")</f>
        <v/>
      </c>
      <c r="W48" s="26"/>
      <c r="X48" s="51"/>
      <c r="Y48" s="555" t="str">
        <f t="shared" si="4"/>
        <v/>
      </c>
      <c r="Z48" s="27"/>
      <c r="AA48" s="26"/>
      <c r="AB48" s="26"/>
      <c r="AC48" s="84"/>
      <c r="AD48" s="29"/>
      <c r="AE48" s="84"/>
      <c r="AF48" s="84"/>
      <c r="AG48" s="178"/>
      <c r="AH48" s="84"/>
      <c r="AI48" s="84"/>
      <c r="AJ48" s="84"/>
      <c r="AK48" s="164"/>
      <c r="AL48" s="165"/>
      <c r="AM48" s="556" t="str">
        <f t="shared" ca="1" si="5"/>
        <v/>
      </c>
      <c r="AN48" s="86"/>
      <c r="XFA48" s="558" t="e">
        <f>MATCH(AE48,tabla!$W$3:$W$20,0)-1</f>
        <v>#N/A</v>
      </c>
      <c r="XFB48" s="558">
        <f>COUNTIF(tabla!$W$3:$W$20,'BD1'!AE48)</f>
        <v>0</v>
      </c>
    </row>
    <row r="49" spans="1:40 16381:16382" s="197" customFormat="1" ht="24.95" customHeight="1" x14ac:dyDescent="0.2">
      <c r="A49" s="24" t="str">
        <f t="shared" si="2"/>
        <v/>
      </c>
      <c r="B49" s="24" t="str">
        <f t="shared" si="0"/>
        <v/>
      </c>
      <c r="C49" s="554" t="str">
        <f t="shared" si="1"/>
        <v/>
      </c>
      <c r="D49" s="173"/>
      <c r="E49" s="173"/>
      <c r="F49" s="174"/>
      <c r="G49" s="175"/>
      <c r="H49" s="176"/>
      <c r="I49" s="177"/>
      <c r="J49" s="176"/>
      <c r="K49" s="476"/>
      <c r="L49" s="174"/>
      <c r="M49" s="81"/>
      <c r="N49" s="280" t="str">
        <f t="shared" si="3"/>
        <v/>
      </c>
      <c r="O49" s="43"/>
      <c r="P49" s="82"/>
      <c r="Q49" s="482"/>
      <c r="R49" s="83"/>
      <c r="S49" s="482"/>
      <c r="T49" s="164"/>
      <c r="U49" s="45"/>
      <c r="V49" s="25" t="str">
        <f>IFERROR(VLOOKUP(U49, tabla!$A$2:$B$50,2,FALSE),"")</f>
        <v/>
      </c>
      <c r="W49" s="26"/>
      <c r="X49" s="51"/>
      <c r="Y49" s="555" t="str">
        <f t="shared" si="4"/>
        <v/>
      </c>
      <c r="Z49" s="27"/>
      <c r="AA49" s="26"/>
      <c r="AB49" s="26"/>
      <c r="AC49" s="84"/>
      <c r="AD49" s="29"/>
      <c r="AE49" s="84"/>
      <c r="AF49" s="84"/>
      <c r="AG49" s="178"/>
      <c r="AH49" s="84"/>
      <c r="AI49" s="84"/>
      <c r="AJ49" s="84"/>
      <c r="AK49" s="164"/>
      <c r="AL49" s="165"/>
      <c r="AM49" s="556" t="str">
        <f t="shared" ca="1" si="5"/>
        <v/>
      </c>
      <c r="AN49" s="86"/>
      <c r="XFA49" s="558" t="e">
        <f>MATCH(AE49,tabla!$W$3:$W$20,0)-1</f>
        <v>#N/A</v>
      </c>
      <c r="XFB49" s="558">
        <f>COUNTIF(tabla!$W$3:$W$20,'BD1'!AE49)</f>
        <v>0</v>
      </c>
    </row>
    <row r="50" spans="1:40 16381:16382" s="197" customFormat="1" ht="24.95" customHeight="1" x14ac:dyDescent="0.2">
      <c r="A50" s="24" t="str">
        <f t="shared" si="2"/>
        <v/>
      </c>
      <c r="B50" s="24" t="str">
        <f t="shared" si="0"/>
        <v/>
      </c>
      <c r="C50" s="554" t="str">
        <f t="shared" si="1"/>
        <v/>
      </c>
      <c r="D50" s="173"/>
      <c r="E50" s="173"/>
      <c r="F50" s="174"/>
      <c r="G50" s="175"/>
      <c r="H50" s="176"/>
      <c r="I50" s="177"/>
      <c r="J50" s="176"/>
      <c r="K50" s="476"/>
      <c r="L50" s="174"/>
      <c r="M50" s="81"/>
      <c r="N50" s="280" t="str">
        <f t="shared" si="3"/>
        <v/>
      </c>
      <c r="O50" s="43"/>
      <c r="P50" s="82"/>
      <c r="Q50" s="482"/>
      <c r="R50" s="83"/>
      <c r="S50" s="482"/>
      <c r="T50" s="164"/>
      <c r="U50" s="45"/>
      <c r="V50" s="25" t="str">
        <f>IFERROR(VLOOKUP(U50, tabla!$A$2:$B$50,2,FALSE),"")</f>
        <v/>
      </c>
      <c r="W50" s="26"/>
      <c r="X50" s="51"/>
      <c r="Y50" s="555" t="str">
        <f t="shared" si="4"/>
        <v/>
      </c>
      <c r="Z50" s="27"/>
      <c r="AA50" s="26"/>
      <c r="AB50" s="26"/>
      <c r="AC50" s="84"/>
      <c r="AD50" s="29"/>
      <c r="AE50" s="84"/>
      <c r="AF50" s="84"/>
      <c r="AG50" s="178"/>
      <c r="AH50" s="84"/>
      <c r="AI50" s="84"/>
      <c r="AJ50" s="84"/>
      <c r="AK50" s="164"/>
      <c r="AL50" s="165"/>
      <c r="AM50" s="556" t="str">
        <f t="shared" ca="1" si="5"/>
        <v/>
      </c>
      <c r="AN50" s="86"/>
      <c r="XFA50" s="558" t="e">
        <f>MATCH(AE50,tabla!$W$3:$W$20,0)-1</f>
        <v>#N/A</v>
      </c>
      <c r="XFB50" s="558">
        <f>COUNTIF(tabla!$W$3:$W$20,'BD1'!AE50)</f>
        <v>0</v>
      </c>
    </row>
    <row r="51" spans="1:40 16381:16382" s="197" customFormat="1" ht="24.95" customHeight="1" x14ac:dyDescent="0.2">
      <c r="A51" s="24" t="str">
        <f t="shared" si="2"/>
        <v/>
      </c>
      <c r="B51" s="24" t="str">
        <f t="shared" si="0"/>
        <v/>
      </c>
      <c r="C51" s="554" t="str">
        <f t="shared" si="1"/>
        <v/>
      </c>
      <c r="D51" s="173"/>
      <c r="E51" s="173"/>
      <c r="F51" s="174"/>
      <c r="G51" s="175"/>
      <c r="H51" s="176"/>
      <c r="I51" s="177"/>
      <c r="J51" s="176"/>
      <c r="K51" s="476"/>
      <c r="L51" s="174"/>
      <c r="M51" s="81"/>
      <c r="N51" s="280" t="str">
        <f t="shared" si="3"/>
        <v/>
      </c>
      <c r="O51" s="43"/>
      <c r="P51" s="82"/>
      <c r="Q51" s="482"/>
      <c r="R51" s="83"/>
      <c r="S51" s="482"/>
      <c r="T51" s="164"/>
      <c r="U51" s="45"/>
      <c r="V51" s="25" t="str">
        <f>IFERROR(VLOOKUP(U51, tabla!$A$2:$B$50,2,FALSE),"")</f>
        <v/>
      </c>
      <c r="W51" s="26"/>
      <c r="X51" s="51"/>
      <c r="Y51" s="555" t="str">
        <f t="shared" si="4"/>
        <v/>
      </c>
      <c r="Z51" s="27"/>
      <c r="AA51" s="26"/>
      <c r="AB51" s="26"/>
      <c r="AC51" s="84"/>
      <c r="AD51" s="29"/>
      <c r="AE51" s="84"/>
      <c r="AF51" s="84"/>
      <c r="AG51" s="178"/>
      <c r="AH51" s="84"/>
      <c r="AI51" s="84"/>
      <c r="AJ51" s="84"/>
      <c r="AK51" s="164"/>
      <c r="AL51" s="165"/>
      <c r="AM51" s="556" t="str">
        <f t="shared" ca="1" si="5"/>
        <v/>
      </c>
      <c r="AN51" s="86"/>
      <c r="XFA51" s="558" t="e">
        <f>MATCH(AE51,tabla!$W$3:$W$20,0)-1</f>
        <v>#N/A</v>
      </c>
      <c r="XFB51" s="558">
        <f>COUNTIF(tabla!$W$3:$W$20,'BD1'!AE51)</f>
        <v>0</v>
      </c>
    </row>
    <row r="52" spans="1:40 16381:16382" s="197" customFormat="1" ht="24.95" customHeight="1" x14ac:dyDescent="0.2">
      <c r="A52" s="24" t="str">
        <f t="shared" si="2"/>
        <v/>
      </c>
      <c r="B52" s="24" t="str">
        <f t="shared" si="0"/>
        <v/>
      </c>
      <c r="C52" s="554" t="str">
        <f t="shared" si="1"/>
        <v/>
      </c>
      <c r="D52" s="173"/>
      <c r="E52" s="173"/>
      <c r="F52" s="174"/>
      <c r="G52" s="175"/>
      <c r="H52" s="176"/>
      <c r="I52" s="177"/>
      <c r="J52" s="176"/>
      <c r="K52" s="476"/>
      <c r="L52" s="174"/>
      <c r="M52" s="81"/>
      <c r="N52" s="280" t="str">
        <f t="shared" si="3"/>
        <v/>
      </c>
      <c r="O52" s="43"/>
      <c r="P52" s="82"/>
      <c r="Q52" s="482"/>
      <c r="R52" s="83"/>
      <c r="S52" s="482"/>
      <c r="T52" s="164"/>
      <c r="U52" s="45"/>
      <c r="V52" s="25" t="str">
        <f>IFERROR(VLOOKUP(U52, tabla!$A$2:$B$50,2,FALSE),"")</f>
        <v/>
      </c>
      <c r="W52" s="26"/>
      <c r="X52" s="51"/>
      <c r="Y52" s="555" t="str">
        <f t="shared" si="4"/>
        <v/>
      </c>
      <c r="Z52" s="27"/>
      <c r="AA52" s="26"/>
      <c r="AB52" s="26"/>
      <c r="AC52" s="84"/>
      <c r="AD52" s="29"/>
      <c r="AE52" s="84"/>
      <c r="AF52" s="84"/>
      <c r="AG52" s="178"/>
      <c r="AH52" s="84"/>
      <c r="AI52" s="84"/>
      <c r="AJ52" s="84"/>
      <c r="AK52" s="164"/>
      <c r="AL52" s="165"/>
      <c r="AM52" s="556" t="str">
        <f t="shared" ca="1" si="5"/>
        <v/>
      </c>
      <c r="AN52" s="86"/>
      <c r="XFA52" s="558" t="e">
        <f>MATCH(AE52,tabla!$W$3:$W$20,0)-1</f>
        <v>#N/A</v>
      </c>
      <c r="XFB52" s="558">
        <f>COUNTIF(tabla!$W$3:$W$20,'BD1'!AE52)</f>
        <v>0</v>
      </c>
    </row>
    <row r="53" spans="1:40 16381:16382" s="197" customFormat="1" ht="24.95" customHeight="1" x14ac:dyDescent="0.2">
      <c r="A53" s="24" t="str">
        <f t="shared" si="2"/>
        <v/>
      </c>
      <c r="B53" s="24" t="str">
        <f t="shared" si="0"/>
        <v/>
      </c>
      <c r="C53" s="554" t="str">
        <f t="shared" si="1"/>
        <v/>
      </c>
      <c r="D53" s="173"/>
      <c r="E53" s="173"/>
      <c r="F53" s="174"/>
      <c r="G53" s="175"/>
      <c r="H53" s="176"/>
      <c r="I53" s="177"/>
      <c r="J53" s="176"/>
      <c r="K53" s="476"/>
      <c r="L53" s="174"/>
      <c r="M53" s="81"/>
      <c r="N53" s="280" t="str">
        <f t="shared" si="3"/>
        <v/>
      </c>
      <c r="O53" s="43"/>
      <c r="P53" s="82"/>
      <c r="Q53" s="482"/>
      <c r="R53" s="83"/>
      <c r="S53" s="482"/>
      <c r="T53" s="164"/>
      <c r="U53" s="45"/>
      <c r="V53" s="25" t="str">
        <f>IFERROR(VLOOKUP(U53, tabla!$A$2:$B$50,2,FALSE),"")</f>
        <v/>
      </c>
      <c r="W53" s="26"/>
      <c r="X53" s="51"/>
      <c r="Y53" s="555" t="str">
        <f t="shared" si="4"/>
        <v/>
      </c>
      <c r="Z53" s="27"/>
      <c r="AA53" s="26"/>
      <c r="AB53" s="26"/>
      <c r="AC53" s="84"/>
      <c r="AD53" s="29"/>
      <c r="AE53" s="84"/>
      <c r="AF53" s="84"/>
      <c r="AG53" s="178"/>
      <c r="AH53" s="84"/>
      <c r="AI53" s="84"/>
      <c r="AJ53" s="84"/>
      <c r="AK53" s="164"/>
      <c r="AL53" s="165"/>
      <c r="AM53" s="556" t="str">
        <f t="shared" ca="1" si="5"/>
        <v/>
      </c>
      <c r="AN53" s="86"/>
      <c r="XFA53" s="558" t="e">
        <f>MATCH(AE53,tabla!$W$3:$W$20,0)-1</f>
        <v>#N/A</v>
      </c>
      <c r="XFB53" s="558">
        <f>COUNTIF(tabla!$W$3:$W$20,'BD1'!AE53)</f>
        <v>0</v>
      </c>
    </row>
    <row r="54" spans="1:40 16381:16382" s="197" customFormat="1" ht="24.95" customHeight="1" x14ac:dyDescent="0.2">
      <c r="A54" s="24" t="str">
        <f t="shared" si="2"/>
        <v/>
      </c>
      <c r="B54" s="24" t="str">
        <f t="shared" si="0"/>
        <v/>
      </c>
      <c r="C54" s="554" t="str">
        <f t="shared" si="1"/>
        <v/>
      </c>
      <c r="D54" s="173"/>
      <c r="E54" s="173"/>
      <c r="F54" s="174"/>
      <c r="G54" s="175"/>
      <c r="H54" s="176"/>
      <c r="I54" s="177"/>
      <c r="J54" s="176"/>
      <c r="K54" s="476"/>
      <c r="L54" s="174"/>
      <c r="M54" s="81"/>
      <c r="N54" s="280" t="str">
        <f t="shared" si="3"/>
        <v/>
      </c>
      <c r="O54" s="43"/>
      <c r="P54" s="87"/>
      <c r="Q54" s="483"/>
      <c r="R54" s="83"/>
      <c r="S54" s="482"/>
      <c r="T54" s="164"/>
      <c r="U54" s="45"/>
      <c r="V54" s="25" t="str">
        <f>IFERROR(VLOOKUP(U54, tabla!$A$2:$B$50,2,FALSE),"")</f>
        <v/>
      </c>
      <c r="W54" s="26"/>
      <c r="X54" s="51"/>
      <c r="Y54" s="555" t="str">
        <f t="shared" si="4"/>
        <v/>
      </c>
      <c r="Z54" s="27"/>
      <c r="AA54" s="26"/>
      <c r="AB54" s="26"/>
      <c r="AC54" s="84"/>
      <c r="AD54" s="29"/>
      <c r="AE54" s="84"/>
      <c r="AF54" s="84"/>
      <c r="AG54" s="178"/>
      <c r="AH54" s="84"/>
      <c r="AI54" s="84"/>
      <c r="AJ54" s="84"/>
      <c r="AK54" s="164"/>
      <c r="AL54" s="165"/>
      <c r="AM54" s="556" t="str">
        <f t="shared" ca="1" si="5"/>
        <v/>
      </c>
      <c r="AN54" s="86"/>
      <c r="XFA54" s="558" t="e">
        <f>MATCH(AE54,tabla!$W$3:$W$20,0)-1</f>
        <v>#N/A</v>
      </c>
      <c r="XFB54" s="558">
        <f>COUNTIF(tabla!$W$3:$W$20,'BD1'!AE54)</f>
        <v>0</v>
      </c>
    </row>
    <row r="55" spans="1:40 16381:16382" s="197" customFormat="1" ht="24.95" customHeight="1" x14ac:dyDescent="0.2">
      <c r="A55" s="24" t="str">
        <f t="shared" si="2"/>
        <v/>
      </c>
      <c r="B55" s="24" t="str">
        <f t="shared" si="0"/>
        <v/>
      </c>
      <c r="C55" s="554" t="str">
        <f t="shared" si="1"/>
        <v/>
      </c>
      <c r="D55" s="173"/>
      <c r="E55" s="173"/>
      <c r="F55" s="174"/>
      <c r="G55" s="175"/>
      <c r="H55" s="176"/>
      <c r="I55" s="177"/>
      <c r="J55" s="176"/>
      <c r="K55" s="476"/>
      <c r="L55" s="174"/>
      <c r="M55" s="81"/>
      <c r="N55" s="280" t="str">
        <f t="shared" si="3"/>
        <v/>
      </c>
      <c r="O55" s="43"/>
      <c r="P55" s="82"/>
      <c r="Q55" s="482"/>
      <c r="R55" s="83"/>
      <c r="S55" s="482"/>
      <c r="T55" s="164"/>
      <c r="U55" s="45"/>
      <c r="V55" s="25" t="str">
        <f>IFERROR(VLOOKUP(U55, tabla!$A$2:$B$50,2,FALSE),"")</f>
        <v/>
      </c>
      <c r="W55" s="26"/>
      <c r="X55" s="51"/>
      <c r="Y55" s="555" t="str">
        <f t="shared" si="4"/>
        <v/>
      </c>
      <c r="Z55" s="27"/>
      <c r="AA55" s="26"/>
      <c r="AB55" s="26"/>
      <c r="AC55" s="84"/>
      <c r="AD55" s="29"/>
      <c r="AE55" s="84"/>
      <c r="AF55" s="84"/>
      <c r="AG55" s="178"/>
      <c r="AH55" s="84"/>
      <c r="AI55" s="84"/>
      <c r="AJ55" s="84"/>
      <c r="AK55" s="164"/>
      <c r="AL55" s="165"/>
      <c r="AM55" s="556" t="str">
        <f t="shared" ca="1" si="5"/>
        <v/>
      </c>
      <c r="AN55" s="86"/>
      <c r="XFA55" s="558" t="e">
        <f>MATCH(AE55,tabla!$W$3:$W$20,0)-1</f>
        <v>#N/A</v>
      </c>
      <c r="XFB55" s="558">
        <f>COUNTIF(tabla!$W$3:$W$20,'BD1'!AE55)</f>
        <v>0</v>
      </c>
    </row>
    <row r="56" spans="1:40 16381:16382" s="197" customFormat="1" ht="24.95" customHeight="1" x14ac:dyDescent="0.2">
      <c r="A56" s="24" t="str">
        <f t="shared" si="2"/>
        <v/>
      </c>
      <c r="B56" s="24" t="str">
        <f t="shared" si="0"/>
        <v/>
      </c>
      <c r="C56" s="554" t="str">
        <f t="shared" si="1"/>
        <v/>
      </c>
      <c r="D56" s="173"/>
      <c r="E56" s="173"/>
      <c r="F56" s="174"/>
      <c r="G56" s="175"/>
      <c r="H56" s="176"/>
      <c r="I56" s="177"/>
      <c r="J56" s="176"/>
      <c r="K56" s="476"/>
      <c r="L56" s="174"/>
      <c r="M56" s="81"/>
      <c r="N56" s="280" t="str">
        <f t="shared" si="3"/>
        <v/>
      </c>
      <c r="O56" s="43"/>
      <c r="P56" s="82"/>
      <c r="Q56" s="482"/>
      <c r="R56" s="83"/>
      <c r="S56" s="482"/>
      <c r="T56" s="164"/>
      <c r="U56" s="45"/>
      <c r="V56" s="25" t="str">
        <f>IFERROR(VLOOKUP(U56, tabla!$A$2:$B$50,2,FALSE),"")</f>
        <v/>
      </c>
      <c r="W56" s="26"/>
      <c r="X56" s="51"/>
      <c r="Y56" s="555" t="str">
        <f t="shared" si="4"/>
        <v/>
      </c>
      <c r="Z56" s="27"/>
      <c r="AA56" s="26"/>
      <c r="AB56" s="26"/>
      <c r="AC56" s="84"/>
      <c r="AD56" s="29"/>
      <c r="AE56" s="84"/>
      <c r="AF56" s="84"/>
      <c r="AG56" s="178"/>
      <c r="AH56" s="84"/>
      <c r="AI56" s="84"/>
      <c r="AJ56" s="84"/>
      <c r="AK56" s="164"/>
      <c r="AL56" s="165"/>
      <c r="AM56" s="556" t="str">
        <f t="shared" ca="1" si="5"/>
        <v/>
      </c>
      <c r="AN56" s="86"/>
      <c r="XFA56" s="558" t="e">
        <f>MATCH(AE56,tabla!$W$3:$W$20,0)-1</f>
        <v>#N/A</v>
      </c>
      <c r="XFB56" s="558">
        <f>COUNTIF(tabla!$W$3:$W$20,'BD1'!AE56)</f>
        <v>0</v>
      </c>
    </row>
    <row r="57" spans="1:40 16381:16382" s="197" customFormat="1" ht="24.95" customHeight="1" x14ac:dyDescent="0.2">
      <c r="A57" s="24" t="str">
        <f t="shared" si="2"/>
        <v/>
      </c>
      <c r="B57" s="24" t="str">
        <f t="shared" si="0"/>
        <v/>
      </c>
      <c r="C57" s="554" t="str">
        <f t="shared" si="1"/>
        <v/>
      </c>
      <c r="D57" s="173"/>
      <c r="E57" s="173"/>
      <c r="F57" s="174"/>
      <c r="G57" s="175"/>
      <c r="H57" s="176"/>
      <c r="I57" s="177"/>
      <c r="J57" s="176"/>
      <c r="K57" s="476"/>
      <c r="L57" s="174"/>
      <c r="M57" s="81"/>
      <c r="N57" s="280" t="str">
        <f t="shared" si="3"/>
        <v/>
      </c>
      <c r="O57" s="43"/>
      <c r="P57" s="82"/>
      <c r="Q57" s="482"/>
      <c r="R57" s="83"/>
      <c r="S57" s="482"/>
      <c r="T57" s="164"/>
      <c r="U57" s="45"/>
      <c r="V57" s="25" t="str">
        <f>IFERROR(VLOOKUP(U57, tabla!$A$2:$B$50,2,FALSE),"")</f>
        <v/>
      </c>
      <c r="W57" s="26"/>
      <c r="X57" s="51"/>
      <c r="Y57" s="555" t="str">
        <f t="shared" si="4"/>
        <v/>
      </c>
      <c r="Z57" s="27"/>
      <c r="AA57" s="26"/>
      <c r="AB57" s="26"/>
      <c r="AC57" s="84"/>
      <c r="AD57" s="29"/>
      <c r="AE57" s="84"/>
      <c r="AF57" s="84"/>
      <c r="AG57" s="178"/>
      <c r="AH57" s="84"/>
      <c r="AI57" s="84"/>
      <c r="AJ57" s="84"/>
      <c r="AK57" s="164"/>
      <c r="AL57" s="165"/>
      <c r="AM57" s="556" t="str">
        <f t="shared" ca="1" si="5"/>
        <v/>
      </c>
      <c r="AN57" s="86"/>
      <c r="XFA57" s="558" t="e">
        <f>MATCH(AE57,tabla!$W$3:$W$20,0)-1</f>
        <v>#N/A</v>
      </c>
      <c r="XFB57" s="558">
        <f>COUNTIF(tabla!$W$3:$W$20,'BD1'!AE57)</f>
        <v>0</v>
      </c>
    </row>
    <row r="58" spans="1:40 16381:16382" s="197" customFormat="1" ht="24.95" customHeight="1" x14ac:dyDescent="0.2">
      <c r="A58" s="24" t="str">
        <f t="shared" si="2"/>
        <v/>
      </c>
      <c r="B58" s="24" t="str">
        <f t="shared" si="0"/>
        <v/>
      </c>
      <c r="C58" s="554" t="str">
        <f t="shared" si="1"/>
        <v/>
      </c>
      <c r="D58" s="173"/>
      <c r="E58" s="173"/>
      <c r="F58" s="174"/>
      <c r="G58" s="175"/>
      <c r="H58" s="176"/>
      <c r="I58" s="177"/>
      <c r="J58" s="176"/>
      <c r="K58" s="476"/>
      <c r="L58" s="174"/>
      <c r="M58" s="81"/>
      <c r="N58" s="280" t="str">
        <f t="shared" si="3"/>
        <v/>
      </c>
      <c r="O58" s="43"/>
      <c r="P58" s="82"/>
      <c r="Q58" s="482"/>
      <c r="R58" s="83"/>
      <c r="S58" s="482"/>
      <c r="T58" s="164"/>
      <c r="U58" s="45"/>
      <c r="V58" s="25" t="str">
        <f>IFERROR(VLOOKUP(U58, tabla!$A$2:$B$50,2,FALSE),"")</f>
        <v/>
      </c>
      <c r="W58" s="26"/>
      <c r="X58" s="51"/>
      <c r="Y58" s="555" t="str">
        <f t="shared" si="4"/>
        <v/>
      </c>
      <c r="Z58" s="27"/>
      <c r="AA58" s="26"/>
      <c r="AB58" s="26"/>
      <c r="AC58" s="84"/>
      <c r="AD58" s="29"/>
      <c r="AE58" s="84"/>
      <c r="AF58" s="84"/>
      <c r="AG58" s="178"/>
      <c r="AH58" s="84"/>
      <c r="AI58" s="84"/>
      <c r="AJ58" s="84"/>
      <c r="AK58" s="164"/>
      <c r="AL58" s="165"/>
      <c r="AM58" s="556" t="str">
        <f t="shared" ca="1" si="5"/>
        <v/>
      </c>
      <c r="AN58" s="86"/>
      <c r="XFA58" s="558" t="e">
        <f>MATCH(AE58,tabla!$W$3:$W$20,0)-1</f>
        <v>#N/A</v>
      </c>
      <c r="XFB58" s="558">
        <f>COUNTIF(tabla!$W$3:$W$20,'BD1'!AE58)</f>
        <v>0</v>
      </c>
    </row>
    <row r="59" spans="1:40 16381:16382" s="197" customFormat="1" ht="24.95" customHeight="1" x14ac:dyDescent="0.2">
      <c r="A59" s="24" t="str">
        <f t="shared" si="2"/>
        <v/>
      </c>
      <c r="B59" s="24" t="str">
        <f t="shared" si="0"/>
        <v/>
      </c>
      <c r="C59" s="554" t="str">
        <f t="shared" si="1"/>
        <v/>
      </c>
      <c r="D59" s="173"/>
      <c r="E59" s="173"/>
      <c r="F59" s="174"/>
      <c r="G59" s="175"/>
      <c r="H59" s="176"/>
      <c r="I59" s="177"/>
      <c r="J59" s="176"/>
      <c r="K59" s="476"/>
      <c r="L59" s="174"/>
      <c r="M59" s="81"/>
      <c r="N59" s="280" t="str">
        <f t="shared" si="3"/>
        <v/>
      </c>
      <c r="O59" s="43"/>
      <c r="P59" s="82"/>
      <c r="Q59" s="482"/>
      <c r="R59" s="83"/>
      <c r="S59" s="482"/>
      <c r="T59" s="164"/>
      <c r="U59" s="45"/>
      <c r="V59" s="25" t="str">
        <f>IFERROR(VLOOKUP(U59, tabla!$A$2:$B$50,2,FALSE),"")</f>
        <v/>
      </c>
      <c r="W59" s="26"/>
      <c r="X59" s="51"/>
      <c r="Y59" s="555" t="str">
        <f t="shared" si="4"/>
        <v/>
      </c>
      <c r="Z59" s="27"/>
      <c r="AA59" s="26"/>
      <c r="AB59" s="26"/>
      <c r="AC59" s="84"/>
      <c r="AD59" s="29"/>
      <c r="AE59" s="84"/>
      <c r="AF59" s="84"/>
      <c r="AG59" s="178"/>
      <c r="AH59" s="84"/>
      <c r="AI59" s="84"/>
      <c r="AJ59" s="84"/>
      <c r="AK59" s="164"/>
      <c r="AL59" s="165"/>
      <c r="AM59" s="556" t="str">
        <f t="shared" ca="1" si="5"/>
        <v/>
      </c>
      <c r="AN59" s="86"/>
      <c r="XFA59" s="558" t="e">
        <f>MATCH(AE59,tabla!$W$3:$W$20,0)-1</f>
        <v>#N/A</v>
      </c>
      <c r="XFB59" s="558">
        <f>COUNTIF(tabla!$W$3:$W$20,'BD1'!AE59)</f>
        <v>0</v>
      </c>
    </row>
    <row r="60" spans="1:40 16381:16382" s="197" customFormat="1" ht="24.95" customHeight="1" x14ac:dyDescent="0.2">
      <c r="A60" s="24" t="str">
        <f t="shared" si="2"/>
        <v/>
      </c>
      <c r="B60" s="24" t="str">
        <f t="shared" si="0"/>
        <v/>
      </c>
      <c r="C60" s="554" t="str">
        <f t="shared" si="1"/>
        <v/>
      </c>
      <c r="D60" s="173"/>
      <c r="E60" s="173"/>
      <c r="F60" s="174"/>
      <c r="G60" s="175"/>
      <c r="H60" s="176"/>
      <c r="I60" s="177"/>
      <c r="J60" s="176"/>
      <c r="K60" s="476"/>
      <c r="L60" s="174"/>
      <c r="M60" s="81"/>
      <c r="N60" s="280" t="str">
        <f t="shared" si="3"/>
        <v/>
      </c>
      <c r="O60" s="43"/>
      <c r="P60" s="82"/>
      <c r="Q60" s="482"/>
      <c r="R60" s="83"/>
      <c r="S60" s="482"/>
      <c r="T60" s="164"/>
      <c r="U60" s="45"/>
      <c r="V60" s="25" t="str">
        <f>IFERROR(VLOOKUP(U60, tabla!$A$2:$B$50,2,FALSE),"")</f>
        <v/>
      </c>
      <c r="W60" s="26"/>
      <c r="X60" s="51"/>
      <c r="Y60" s="555" t="str">
        <f t="shared" si="4"/>
        <v/>
      </c>
      <c r="Z60" s="27"/>
      <c r="AA60" s="26"/>
      <c r="AB60" s="26"/>
      <c r="AC60" s="84"/>
      <c r="AD60" s="29"/>
      <c r="AE60" s="84"/>
      <c r="AF60" s="84"/>
      <c r="AG60" s="178"/>
      <c r="AH60" s="84"/>
      <c r="AI60" s="84"/>
      <c r="AJ60" s="84"/>
      <c r="AK60" s="164"/>
      <c r="AL60" s="165"/>
      <c r="AM60" s="556" t="str">
        <f t="shared" ca="1" si="5"/>
        <v/>
      </c>
      <c r="AN60" s="86"/>
      <c r="XFA60" s="558" t="e">
        <f>MATCH(AE60,tabla!$W$3:$W$20,0)-1</f>
        <v>#N/A</v>
      </c>
      <c r="XFB60" s="558">
        <f>COUNTIF(tabla!$W$3:$W$20,'BD1'!AE60)</f>
        <v>0</v>
      </c>
    </row>
    <row r="61" spans="1:40 16381:16382" s="197" customFormat="1" ht="24.95" customHeight="1" x14ac:dyDescent="0.2">
      <c r="A61" s="24" t="str">
        <f t="shared" si="2"/>
        <v/>
      </c>
      <c r="B61" s="24" t="str">
        <f t="shared" si="0"/>
        <v/>
      </c>
      <c r="C61" s="554" t="str">
        <f t="shared" si="1"/>
        <v/>
      </c>
      <c r="D61" s="173"/>
      <c r="E61" s="173"/>
      <c r="F61" s="174"/>
      <c r="G61" s="175"/>
      <c r="H61" s="176"/>
      <c r="I61" s="177"/>
      <c r="J61" s="176"/>
      <c r="K61" s="476"/>
      <c r="L61" s="174"/>
      <c r="M61" s="81"/>
      <c r="N61" s="280" t="str">
        <f t="shared" si="3"/>
        <v/>
      </c>
      <c r="O61" s="43"/>
      <c r="P61" s="82"/>
      <c r="Q61" s="482"/>
      <c r="R61" s="83"/>
      <c r="S61" s="482"/>
      <c r="T61" s="164"/>
      <c r="U61" s="45"/>
      <c r="V61" s="25" t="str">
        <f>IFERROR(VLOOKUP(U61, tabla!$A$2:$B$50,2,FALSE),"")</f>
        <v/>
      </c>
      <c r="W61" s="26"/>
      <c r="X61" s="51"/>
      <c r="Y61" s="555" t="str">
        <f t="shared" si="4"/>
        <v/>
      </c>
      <c r="Z61" s="27"/>
      <c r="AA61" s="26"/>
      <c r="AB61" s="26"/>
      <c r="AC61" s="84"/>
      <c r="AD61" s="29"/>
      <c r="AE61" s="84"/>
      <c r="AF61" s="84"/>
      <c r="AG61" s="178"/>
      <c r="AH61" s="84"/>
      <c r="AI61" s="84"/>
      <c r="AJ61" s="84"/>
      <c r="AK61" s="164"/>
      <c r="AL61" s="165"/>
      <c r="AM61" s="556" t="str">
        <f t="shared" ca="1" si="5"/>
        <v/>
      </c>
      <c r="AN61" s="86"/>
      <c r="XFA61" s="558" t="e">
        <f>MATCH(AE61,tabla!$W$3:$W$20,0)-1</f>
        <v>#N/A</v>
      </c>
      <c r="XFB61" s="558">
        <f>COUNTIF(tabla!$W$3:$W$20,'BD1'!AE61)</f>
        <v>0</v>
      </c>
    </row>
    <row r="62" spans="1:40 16381:16382" s="197" customFormat="1" ht="24.95" customHeight="1" x14ac:dyDescent="0.2">
      <c r="A62" s="24" t="str">
        <f t="shared" si="2"/>
        <v/>
      </c>
      <c r="B62" s="24" t="str">
        <f t="shared" si="0"/>
        <v/>
      </c>
      <c r="C62" s="554" t="str">
        <f t="shared" si="1"/>
        <v/>
      </c>
      <c r="D62" s="173"/>
      <c r="E62" s="173"/>
      <c r="F62" s="174"/>
      <c r="G62" s="175"/>
      <c r="H62" s="176"/>
      <c r="I62" s="177"/>
      <c r="J62" s="176"/>
      <c r="K62" s="476"/>
      <c r="L62" s="174"/>
      <c r="M62" s="81"/>
      <c r="N62" s="280" t="str">
        <f t="shared" si="3"/>
        <v/>
      </c>
      <c r="O62" s="43"/>
      <c r="P62" s="82"/>
      <c r="Q62" s="482"/>
      <c r="R62" s="83"/>
      <c r="S62" s="482"/>
      <c r="T62" s="164"/>
      <c r="U62" s="45"/>
      <c r="V62" s="25" t="str">
        <f>IFERROR(VLOOKUP(U62, tabla!$A$2:$B$50,2,FALSE),"")</f>
        <v/>
      </c>
      <c r="W62" s="26"/>
      <c r="X62" s="51"/>
      <c r="Y62" s="555" t="str">
        <f t="shared" si="4"/>
        <v/>
      </c>
      <c r="Z62" s="27"/>
      <c r="AA62" s="26"/>
      <c r="AB62" s="26"/>
      <c r="AC62" s="84"/>
      <c r="AD62" s="29"/>
      <c r="AE62" s="84"/>
      <c r="AF62" s="84"/>
      <c r="AG62" s="178"/>
      <c r="AH62" s="84"/>
      <c r="AI62" s="84"/>
      <c r="AJ62" s="84"/>
      <c r="AK62" s="164"/>
      <c r="AL62" s="165"/>
      <c r="AM62" s="556" t="str">
        <f t="shared" ca="1" si="5"/>
        <v/>
      </c>
      <c r="AN62" s="86"/>
      <c r="XFA62" s="558" t="e">
        <f>MATCH(AE62,tabla!$W$3:$W$20,0)-1</f>
        <v>#N/A</v>
      </c>
      <c r="XFB62" s="558">
        <f>COUNTIF(tabla!$W$3:$W$20,'BD1'!AE62)</f>
        <v>0</v>
      </c>
    </row>
    <row r="63" spans="1:40 16381:16382" s="197" customFormat="1" ht="24.95" customHeight="1" x14ac:dyDescent="0.2">
      <c r="A63" s="24" t="str">
        <f t="shared" si="2"/>
        <v/>
      </c>
      <c r="B63" s="24" t="str">
        <f t="shared" si="0"/>
        <v/>
      </c>
      <c r="C63" s="554" t="str">
        <f t="shared" si="1"/>
        <v/>
      </c>
      <c r="D63" s="173"/>
      <c r="E63" s="173"/>
      <c r="F63" s="174"/>
      <c r="G63" s="175"/>
      <c r="H63" s="176"/>
      <c r="I63" s="177"/>
      <c r="J63" s="176"/>
      <c r="K63" s="476"/>
      <c r="L63" s="174"/>
      <c r="M63" s="81"/>
      <c r="N63" s="280" t="str">
        <f t="shared" si="3"/>
        <v/>
      </c>
      <c r="O63" s="43"/>
      <c r="P63" s="82"/>
      <c r="Q63" s="482"/>
      <c r="R63" s="83"/>
      <c r="S63" s="482"/>
      <c r="T63" s="164"/>
      <c r="U63" s="45"/>
      <c r="V63" s="25" t="str">
        <f>IFERROR(VLOOKUP(U63, tabla!$A$2:$B$50,2,FALSE),"")</f>
        <v/>
      </c>
      <c r="W63" s="26"/>
      <c r="X63" s="51"/>
      <c r="Y63" s="555" t="str">
        <f t="shared" si="4"/>
        <v/>
      </c>
      <c r="Z63" s="27"/>
      <c r="AA63" s="26"/>
      <c r="AB63" s="26"/>
      <c r="AC63" s="84"/>
      <c r="AD63" s="29"/>
      <c r="AE63" s="84"/>
      <c r="AF63" s="84"/>
      <c r="AG63" s="178"/>
      <c r="AH63" s="84"/>
      <c r="AI63" s="84"/>
      <c r="AJ63" s="84"/>
      <c r="AK63" s="164"/>
      <c r="AL63" s="165"/>
      <c r="AM63" s="556" t="str">
        <f t="shared" ca="1" si="5"/>
        <v/>
      </c>
      <c r="AN63" s="86"/>
      <c r="XFA63" s="558" t="e">
        <f>MATCH(AE63,tabla!$W$3:$W$20,0)-1</f>
        <v>#N/A</v>
      </c>
      <c r="XFB63" s="558">
        <f>COUNTIF(tabla!$W$3:$W$20,'BD1'!AE63)</f>
        <v>0</v>
      </c>
    </row>
    <row r="64" spans="1:40 16381:16382" s="197" customFormat="1" ht="24.95" customHeight="1" x14ac:dyDescent="0.2">
      <c r="A64" s="24" t="str">
        <f t="shared" si="2"/>
        <v/>
      </c>
      <c r="B64" s="24" t="str">
        <f t="shared" si="0"/>
        <v/>
      </c>
      <c r="C64" s="554" t="str">
        <f t="shared" si="1"/>
        <v/>
      </c>
      <c r="D64" s="173"/>
      <c r="E64" s="173"/>
      <c r="F64" s="174"/>
      <c r="G64" s="175"/>
      <c r="H64" s="176"/>
      <c r="I64" s="177"/>
      <c r="J64" s="176"/>
      <c r="K64" s="476"/>
      <c r="L64" s="174"/>
      <c r="M64" s="81"/>
      <c r="N64" s="280" t="str">
        <f t="shared" si="3"/>
        <v/>
      </c>
      <c r="O64" s="43"/>
      <c r="P64" s="82"/>
      <c r="Q64" s="482"/>
      <c r="R64" s="83"/>
      <c r="S64" s="482"/>
      <c r="T64" s="164"/>
      <c r="U64" s="45"/>
      <c r="V64" s="25" t="str">
        <f>IFERROR(VLOOKUP(U64, tabla!$A$2:$B$50,2,FALSE),"")</f>
        <v/>
      </c>
      <c r="W64" s="26"/>
      <c r="X64" s="51"/>
      <c r="Y64" s="555" t="str">
        <f t="shared" si="4"/>
        <v/>
      </c>
      <c r="Z64" s="27"/>
      <c r="AA64" s="26"/>
      <c r="AB64" s="26"/>
      <c r="AC64" s="84"/>
      <c r="AD64" s="29"/>
      <c r="AE64" s="84"/>
      <c r="AF64" s="84"/>
      <c r="AG64" s="178"/>
      <c r="AH64" s="84"/>
      <c r="AI64" s="84"/>
      <c r="AJ64" s="84"/>
      <c r="AK64" s="164"/>
      <c r="AL64" s="165"/>
      <c r="AM64" s="556" t="str">
        <f t="shared" ca="1" si="5"/>
        <v/>
      </c>
      <c r="AN64" s="86"/>
      <c r="XFA64" s="558" t="e">
        <f>MATCH(AE64,tabla!$W$3:$W$20,0)-1</f>
        <v>#N/A</v>
      </c>
      <c r="XFB64" s="558">
        <f>COUNTIF(tabla!$W$3:$W$20,'BD1'!AE64)</f>
        <v>0</v>
      </c>
    </row>
    <row r="65" spans="1:40 16381:16382" s="197" customFormat="1" ht="24.95" customHeight="1" x14ac:dyDescent="0.2">
      <c r="A65" s="24" t="str">
        <f t="shared" si="2"/>
        <v/>
      </c>
      <c r="B65" s="24" t="str">
        <f t="shared" si="0"/>
        <v/>
      </c>
      <c r="C65" s="554" t="str">
        <f t="shared" si="1"/>
        <v/>
      </c>
      <c r="D65" s="173"/>
      <c r="E65" s="173"/>
      <c r="F65" s="174"/>
      <c r="G65" s="175"/>
      <c r="H65" s="176"/>
      <c r="I65" s="177"/>
      <c r="J65" s="176"/>
      <c r="K65" s="476"/>
      <c r="L65" s="174"/>
      <c r="M65" s="81"/>
      <c r="N65" s="280" t="str">
        <f t="shared" si="3"/>
        <v/>
      </c>
      <c r="O65" s="43"/>
      <c r="P65" s="82"/>
      <c r="Q65" s="482"/>
      <c r="R65" s="83"/>
      <c r="S65" s="482"/>
      <c r="T65" s="164"/>
      <c r="U65" s="45"/>
      <c r="V65" s="25" t="str">
        <f>IFERROR(VLOOKUP(U65, tabla!$A$2:$B$50,2,FALSE),"")</f>
        <v/>
      </c>
      <c r="W65" s="26"/>
      <c r="X65" s="51"/>
      <c r="Y65" s="555" t="str">
        <f t="shared" si="4"/>
        <v/>
      </c>
      <c r="Z65" s="27"/>
      <c r="AA65" s="26"/>
      <c r="AB65" s="26"/>
      <c r="AC65" s="84"/>
      <c r="AD65" s="29"/>
      <c r="AE65" s="84"/>
      <c r="AF65" s="84"/>
      <c r="AG65" s="178"/>
      <c r="AH65" s="84"/>
      <c r="AI65" s="84"/>
      <c r="AJ65" s="84"/>
      <c r="AK65" s="164"/>
      <c r="AL65" s="165"/>
      <c r="AM65" s="556" t="str">
        <f t="shared" ca="1" si="5"/>
        <v/>
      </c>
      <c r="AN65" s="86"/>
      <c r="XFA65" s="558" t="e">
        <f>MATCH(AE65,tabla!$W$3:$W$20,0)-1</f>
        <v>#N/A</v>
      </c>
      <c r="XFB65" s="558">
        <f>COUNTIF(tabla!$W$3:$W$20,'BD1'!AE65)</f>
        <v>0</v>
      </c>
    </row>
    <row r="66" spans="1:40 16381:16382" s="197" customFormat="1" ht="24.95" customHeight="1" x14ac:dyDescent="0.2">
      <c r="A66" s="24" t="str">
        <f t="shared" si="2"/>
        <v/>
      </c>
      <c r="B66" s="24" t="str">
        <f t="shared" si="0"/>
        <v/>
      </c>
      <c r="C66" s="554" t="str">
        <f t="shared" si="1"/>
        <v/>
      </c>
      <c r="D66" s="173"/>
      <c r="E66" s="173"/>
      <c r="F66" s="174"/>
      <c r="G66" s="175"/>
      <c r="H66" s="176"/>
      <c r="I66" s="177"/>
      <c r="J66" s="176"/>
      <c r="K66" s="476"/>
      <c r="L66" s="174"/>
      <c r="M66" s="81"/>
      <c r="N66" s="280" t="str">
        <f t="shared" si="3"/>
        <v/>
      </c>
      <c r="O66" s="43"/>
      <c r="P66" s="82"/>
      <c r="Q66" s="482"/>
      <c r="R66" s="83"/>
      <c r="S66" s="482"/>
      <c r="T66" s="164"/>
      <c r="U66" s="45"/>
      <c r="V66" s="25" t="str">
        <f>IFERROR(VLOOKUP(U66, tabla!$A$2:$B$50,2,FALSE),"")</f>
        <v/>
      </c>
      <c r="W66" s="26"/>
      <c r="X66" s="51"/>
      <c r="Y66" s="555" t="str">
        <f t="shared" si="4"/>
        <v/>
      </c>
      <c r="Z66" s="27"/>
      <c r="AA66" s="26"/>
      <c r="AB66" s="26"/>
      <c r="AC66" s="84"/>
      <c r="AD66" s="29"/>
      <c r="AE66" s="84"/>
      <c r="AF66" s="84"/>
      <c r="AG66" s="178"/>
      <c r="AH66" s="84"/>
      <c r="AI66" s="84"/>
      <c r="AJ66" s="84"/>
      <c r="AK66" s="164"/>
      <c r="AL66" s="165"/>
      <c r="AM66" s="556" t="str">
        <f t="shared" ca="1" si="5"/>
        <v/>
      </c>
      <c r="AN66" s="86"/>
      <c r="XFA66" s="558" t="e">
        <f>MATCH(AE66,tabla!$W$3:$W$20,0)-1</f>
        <v>#N/A</v>
      </c>
      <c r="XFB66" s="558">
        <f>COUNTIF(tabla!$W$3:$W$20,'BD1'!AE66)</f>
        <v>0</v>
      </c>
    </row>
    <row r="67" spans="1:40 16381:16382" s="197" customFormat="1" ht="24.95" customHeight="1" x14ac:dyDescent="0.2">
      <c r="A67" s="24" t="str">
        <f t="shared" si="2"/>
        <v/>
      </c>
      <c r="B67" s="24" t="str">
        <f t="shared" si="0"/>
        <v/>
      </c>
      <c r="C67" s="554" t="str">
        <f t="shared" si="1"/>
        <v/>
      </c>
      <c r="D67" s="173"/>
      <c r="E67" s="173"/>
      <c r="F67" s="174"/>
      <c r="G67" s="175"/>
      <c r="H67" s="176"/>
      <c r="I67" s="177"/>
      <c r="J67" s="176"/>
      <c r="K67" s="476"/>
      <c r="L67" s="174"/>
      <c r="M67" s="81"/>
      <c r="N67" s="280" t="str">
        <f t="shared" si="3"/>
        <v/>
      </c>
      <c r="O67" s="43"/>
      <c r="P67" s="82"/>
      <c r="Q67" s="482"/>
      <c r="R67" s="83"/>
      <c r="S67" s="482"/>
      <c r="T67" s="164"/>
      <c r="U67" s="45"/>
      <c r="V67" s="25" t="str">
        <f>IFERROR(VLOOKUP(U67, tabla!$A$2:$B$50,2,FALSE),"")</f>
        <v/>
      </c>
      <c r="W67" s="26"/>
      <c r="X67" s="51"/>
      <c r="Y67" s="555" t="str">
        <f t="shared" si="4"/>
        <v/>
      </c>
      <c r="Z67" s="27"/>
      <c r="AA67" s="26"/>
      <c r="AB67" s="26"/>
      <c r="AC67" s="84"/>
      <c r="AD67" s="29"/>
      <c r="AE67" s="84"/>
      <c r="AF67" s="84"/>
      <c r="AG67" s="178"/>
      <c r="AH67" s="84"/>
      <c r="AI67" s="84"/>
      <c r="AJ67" s="84"/>
      <c r="AK67" s="164"/>
      <c r="AL67" s="165"/>
      <c r="AM67" s="556" t="str">
        <f t="shared" ca="1" si="5"/>
        <v/>
      </c>
      <c r="AN67" s="86"/>
      <c r="XFA67" s="558" t="e">
        <f>MATCH(AE67,tabla!$W$3:$W$20,0)-1</f>
        <v>#N/A</v>
      </c>
      <c r="XFB67" s="558">
        <f>COUNTIF(tabla!$W$3:$W$20,'BD1'!AE67)</f>
        <v>0</v>
      </c>
    </row>
    <row r="68" spans="1:40 16381:16382" s="197" customFormat="1" ht="24.95" customHeight="1" x14ac:dyDescent="0.2">
      <c r="A68" s="24" t="str">
        <f t="shared" si="2"/>
        <v/>
      </c>
      <c r="B68" s="24" t="str">
        <f t="shared" si="0"/>
        <v/>
      </c>
      <c r="C68" s="554" t="str">
        <f t="shared" si="1"/>
        <v/>
      </c>
      <c r="D68" s="173"/>
      <c r="E68" s="173"/>
      <c r="F68" s="174"/>
      <c r="G68" s="175"/>
      <c r="H68" s="176"/>
      <c r="I68" s="177"/>
      <c r="J68" s="176"/>
      <c r="K68" s="476"/>
      <c r="L68" s="174"/>
      <c r="M68" s="81"/>
      <c r="N68" s="280" t="str">
        <f t="shared" si="3"/>
        <v/>
      </c>
      <c r="O68" s="43"/>
      <c r="P68" s="87"/>
      <c r="Q68" s="483"/>
      <c r="R68" s="83"/>
      <c r="S68" s="482"/>
      <c r="T68" s="164"/>
      <c r="U68" s="45"/>
      <c r="V68" s="25" t="str">
        <f>IFERROR(VLOOKUP(U68, tabla!$A$2:$B$50,2,FALSE),"")</f>
        <v/>
      </c>
      <c r="W68" s="26"/>
      <c r="X68" s="51"/>
      <c r="Y68" s="555" t="str">
        <f t="shared" si="4"/>
        <v/>
      </c>
      <c r="Z68" s="27"/>
      <c r="AA68" s="26"/>
      <c r="AB68" s="26"/>
      <c r="AC68" s="84"/>
      <c r="AD68" s="29"/>
      <c r="AE68" s="84"/>
      <c r="AF68" s="84"/>
      <c r="AG68" s="178"/>
      <c r="AH68" s="84"/>
      <c r="AI68" s="84"/>
      <c r="AJ68" s="84"/>
      <c r="AK68" s="164"/>
      <c r="AL68" s="165"/>
      <c r="AM68" s="556" t="str">
        <f t="shared" ca="1" si="5"/>
        <v/>
      </c>
      <c r="AN68" s="86"/>
      <c r="XFA68" s="558" t="e">
        <f>MATCH(AE68,tabla!$W$3:$W$20,0)-1</f>
        <v>#N/A</v>
      </c>
      <c r="XFB68" s="558">
        <f>COUNTIF(tabla!$W$3:$W$20,'BD1'!AE68)</f>
        <v>0</v>
      </c>
    </row>
    <row r="69" spans="1:40 16381:16382" s="197" customFormat="1" ht="24.95" customHeight="1" x14ac:dyDescent="0.2">
      <c r="A69" s="24" t="str">
        <f t="shared" si="2"/>
        <v/>
      </c>
      <c r="B69" s="24" t="str">
        <f t="shared" si="0"/>
        <v/>
      </c>
      <c r="C69" s="554" t="str">
        <f t="shared" si="1"/>
        <v/>
      </c>
      <c r="D69" s="173"/>
      <c r="E69" s="173"/>
      <c r="F69" s="174"/>
      <c r="G69" s="175"/>
      <c r="H69" s="176"/>
      <c r="I69" s="177"/>
      <c r="J69" s="176"/>
      <c r="K69" s="476"/>
      <c r="L69" s="174"/>
      <c r="M69" s="81"/>
      <c r="N69" s="280" t="str">
        <f t="shared" si="3"/>
        <v/>
      </c>
      <c r="O69" s="43"/>
      <c r="P69" s="82"/>
      <c r="Q69" s="482"/>
      <c r="R69" s="83"/>
      <c r="S69" s="482"/>
      <c r="T69" s="164"/>
      <c r="U69" s="45"/>
      <c r="V69" s="25" t="str">
        <f>IFERROR(VLOOKUP(U69, tabla!$A$2:$B$50,2,FALSE),"")</f>
        <v/>
      </c>
      <c r="W69" s="26"/>
      <c r="X69" s="51"/>
      <c r="Y69" s="555" t="str">
        <f t="shared" si="4"/>
        <v/>
      </c>
      <c r="Z69" s="27"/>
      <c r="AA69" s="26"/>
      <c r="AB69" s="26"/>
      <c r="AC69" s="84"/>
      <c r="AD69" s="29"/>
      <c r="AE69" s="84"/>
      <c r="AF69" s="84"/>
      <c r="AG69" s="178"/>
      <c r="AH69" s="84"/>
      <c r="AI69" s="84"/>
      <c r="AJ69" s="84"/>
      <c r="AK69" s="164"/>
      <c r="AL69" s="165"/>
      <c r="AM69" s="556" t="str">
        <f t="shared" ca="1" si="5"/>
        <v/>
      </c>
      <c r="AN69" s="86"/>
      <c r="XFA69" s="558" t="e">
        <f>MATCH(AE69,tabla!$W$3:$W$20,0)-1</f>
        <v>#N/A</v>
      </c>
      <c r="XFB69" s="558">
        <f>COUNTIF(tabla!$W$3:$W$20,'BD1'!AE69)</f>
        <v>0</v>
      </c>
    </row>
    <row r="70" spans="1:40 16381:16382" s="197" customFormat="1" ht="24.95" customHeight="1" x14ac:dyDescent="0.2">
      <c r="A70" s="24" t="str">
        <f t="shared" si="2"/>
        <v/>
      </c>
      <c r="B70" s="24" t="str">
        <f t="shared" si="0"/>
        <v/>
      </c>
      <c r="C70" s="554" t="str">
        <f t="shared" si="1"/>
        <v/>
      </c>
      <c r="D70" s="173"/>
      <c r="E70" s="173"/>
      <c r="F70" s="174"/>
      <c r="G70" s="175"/>
      <c r="H70" s="176"/>
      <c r="I70" s="177"/>
      <c r="J70" s="176"/>
      <c r="K70" s="476"/>
      <c r="L70" s="174"/>
      <c r="M70" s="81"/>
      <c r="N70" s="280" t="str">
        <f t="shared" si="3"/>
        <v/>
      </c>
      <c r="O70" s="43"/>
      <c r="P70" s="87"/>
      <c r="Q70" s="483"/>
      <c r="R70" s="83"/>
      <c r="S70" s="482"/>
      <c r="T70" s="164"/>
      <c r="U70" s="45"/>
      <c r="V70" s="25" t="str">
        <f>IFERROR(VLOOKUP(U70, tabla!$A$2:$B$50,2,FALSE),"")</f>
        <v/>
      </c>
      <c r="W70" s="26"/>
      <c r="X70" s="51"/>
      <c r="Y70" s="555" t="str">
        <f t="shared" si="4"/>
        <v/>
      </c>
      <c r="Z70" s="27"/>
      <c r="AA70" s="26"/>
      <c r="AB70" s="26"/>
      <c r="AC70" s="84"/>
      <c r="AD70" s="29"/>
      <c r="AE70" s="84"/>
      <c r="AF70" s="84"/>
      <c r="AG70" s="178"/>
      <c r="AH70" s="84"/>
      <c r="AI70" s="84"/>
      <c r="AJ70" s="84"/>
      <c r="AK70" s="164"/>
      <c r="AL70" s="165"/>
      <c r="AM70" s="556" t="str">
        <f t="shared" ca="1" si="5"/>
        <v/>
      </c>
      <c r="AN70" s="86"/>
      <c r="XFA70" s="558" t="e">
        <f>MATCH(AE70,tabla!$W$3:$W$20,0)-1</f>
        <v>#N/A</v>
      </c>
      <c r="XFB70" s="558">
        <f>COUNTIF(tabla!$W$3:$W$20,'BD1'!AE70)</f>
        <v>0</v>
      </c>
    </row>
    <row r="71" spans="1:40 16381:16382" s="197" customFormat="1" ht="24.95" customHeight="1" x14ac:dyDescent="0.2">
      <c r="A71" s="24" t="str">
        <f t="shared" si="2"/>
        <v/>
      </c>
      <c r="B71" s="24" t="str">
        <f t="shared" si="0"/>
        <v/>
      </c>
      <c r="C71" s="554" t="str">
        <f t="shared" si="1"/>
        <v/>
      </c>
      <c r="D71" s="173"/>
      <c r="E71" s="173"/>
      <c r="F71" s="174"/>
      <c r="G71" s="175"/>
      <c r="H71" s="176"/>
      <c r="I71" s="177"/>
      <c r="J71" s="176"/>
      <c r="K71" s="476"/>
      <c r="L71" s="174"/>
      <c r="M71" s="81"/>
      <c r="N71" s="280" t="str">
        <f t="shared" si="3"/>
        <v/>
      </c>
      <c r="O71" s="43"/>
      <c r="P71" s="82"/>
      <c r="Q71" s="482"/>
      <c r="R71" s="83"/>
      <c r="S71" s="482"/>
      <c r="T71" s="164"/>
      <c r="U71" s="45"/>
      <c r="V71" s="25" t="str">
        <f>IFERROR(VLOOKUP(U71, tabla!$A$2:$B$50,2,FALSE),"")</f>
        <v/>
      </c>
      <c r="W71" s="26"/>
      <c r="X71" s="51"/>
      <c r="Y71" s="555" t="str">
        <f t="shared" si="4"/>
        <v/>
      </c>
      <c r="Z71" s="27"/>
      <c r="AA71" s="26"/>
      <c r="AB71" s="26"/>
      <c r="AC71" s="84"/>
      <c r="AD71" s="29"/>
      <c r="AE71" s="84"/>
      <c r="AF71" s="84"/>
      <c r="AG71" s="178"/>
      <c r="AH71" s="84"/>
      <c r="AI71" s="84"/>
      <c r="AJ71" s="84"/>
      <c r="AK71" s="164"/>
      <c r="AL71" s="165"/>
      <c r="AM71" s="556" t="str">
        <f t="shared" ca="1" si="5"/>
        <v/>
      </c>
      <c r="AN71" s="86"/>
      <c r="XFA71" s="558" t="e">
        <f>MATCH(AE71,tabla!$W$3:$W$20,0)-1</f>
        <v>#N/A</v>
      </c>
      <c r="XFB71" s="558">
        <f>COUNTIF(tabla!$W$3:$W$20,'BD1'!AE71)</f>
        <v>0</v>
      </c>
    </row>
    <row r="72" spans="1:40 16381:16382" s="197" customFormat="1" ht="24.95" customHeight="1" x14ac:dyDescent="0.2">
      <c r="A72" s="24" t="str">
        <f t="shared" si="2"/>
        <v/>
      </c>
      <c r="B72" s="24" t="str">
        <f t="shared" si="0"/>
        <v/>
      </c>
      <c r="C72" s="554" t="str">
        <f t="shared" si="1"/>
        <v/>
      </c>
      <c r="D72" s="173"/>
      <c r="E72" s="173"/>
      <c r="F72" s="174"/>
      <c r="G72" s="175"/>
      <c r="H72" s="176"/>
      <c r="I72" s="177"/>
      <c r="J72" s="176"/>
      <c r="K72" s="476"/>
      <c r="L72" s="174"/>
      <c r="M72" s="81"/>
      <c r="N72" s="280" t="str">
        <f t="shared" si="3"/>
        <v/>
      </c>
      <c r="O72" s="43"/>
      <c r="P72" s="82"/>
      <c r="Q72" s="482"/>
      <c r="R72" s="83"/>
      <c r="S72" s="482"/>
      <c r="T72" s="164"/>
      <c r="U72" s="45"/>
      <c r="V72" s="25" t="str">
        <f>IFERROR(VLOOKUP(U72, tabla!$A$2:$B$50,2,FALSE),"")</f>
        <v/>
      </c>
      <c r="W72" s="26"/>
      <c r="X72" s="51"/>
      <c r="Y72" s="555" t="str">
        <f t="shared" si="4"/>
        <v/>
      </c>
      <c r="Z72" s="27"/>
      <c r="AA72" s="26"/>
      <c r="AB72" s="26"/>
      <c r="AC72" s="84"/>
      <c r="AD72" s="29"/>
      <c r="AE72" s="84"/>
      <c r="AF72" s="84"/>
      <c r="AG72" s="178"/>
      <c r="AH72" s="84"/>
      <c r="AI72" s="84"/>
      <c r="AJ72" s="84"/>
      <c r="AK72" s="164"/>
      <c r="AL72" s="165"/>
      <c r="AM72" s="556" t="str">
        <f t="shared" ca="1" si="5"/>
        <v/>
      </c>
      <c r="AN72" s="86"/>
      <c r="XFA72" s="558" t="e">
        <f>MATCH(AE72,tabla!$W$3:$W$20,0)-1</f>
        <v>#N/A</v>
      </c>
      <c r="XFB72" s="558">
        <f>COUNTIF(tabla!$W$3:$W$20,'BD1'!AE72)</f>
        <v>0</v>
      </c>
    </row>
    <row r="73" spans="1:40 16381:16382" s="197" customFormat="1" ht="24.95" customHeight="1" x14ac:dyDescent="0.2">
      <c r="A73" s="24" t="str">
        <f t="shared" si="2"/>
        <v/>
      </c>
      <c r="B73" s="24" t="str">
        <f t="shared" si="0"/>
        <v/>
      </c>
      <c r="C73" s="554" t="str">
        <f t="shared" si="1"/>
        <v/>
      </c>
      <c r="D73" s="173"/>
      <c r="E73" s="173"/>
      <c r="F73" s="174"/>
      <c r="G73" s="175"/>
      <c r="H73" s="176"/>
      <c r="I73" s="177"/>
      <c r="J73" s="176"/>
      <c r="K73" s="476"/>
      <c r="L73" s="174"/>
      <c r="M73" s="81"/>
      <c r="N73" s="280" t="str">
        <f t="shared" si="3"/>
        <v/>
      </c>
      <c r="O73" s="43"/>
      <c r="P73" s="82"/>
      <c r="Q73" s="482"/>
      <c r="R73" s="83"/>
      <c r="S73" s="482"/>
      <c r="T73" s="164"/>
      <c r="U73" s="45"/>
      <c r="V73" s="25" t="str">
        <f>IFERROR(VLOOKUP(U73, tabla!$A$2:$B$50,2,FALSE),"")</f>
        <v/>
      </c>
      <c r="W73" s="26"/>
      <c r="X73" s="51"/>
      <c r="Y73" s="555" t="str">
        <f t="shared" si="4"/>
        <v/>
      </c>
      <c r="Z73" s="27"/>
      <c r="AA73" s="26"/>
      <c r="AB73" s="26"/>
      <c r="AC73" s="84"/>
      <c r="AD73" s="29"/>
      <c r="AE73" s="84"/>
      <c r="AF73" s="84"/>
      <c r="AG73" s="178"/>
      <c r="AH73" s="84"/>
      <c r="AI73" s="84"/>
      <c r="AJ73" s="84"/>
      <c r="AK73" s="164"/>
      <c r="AL73" s="165"/>
      <c r="AM73" s="556" t="str">
        <f t="shared" ca="1" si="5"/>
        <v/>
      </c>
      <c r="AN73" s="86"/>
      <c r="XFA73" s="558" t="e">
        <f>MATCH(AE73,tabla!$W$3:$W$20,0)-1</f>
        <v>#N/A</v>
      </c>
      <c r="XFB73" s="558">
        <f>COUNTIF(tabla!$W$3:$W$20,'BD1'!AE73)</f>
        <v>0</v>
      </c>
    </row>
    <row r="74" spans="1:40 16381:16382" s="197" customFormat="1" ht="24.95" customHeight="1" x14ac:dyDescent="0.2">
      <c r="A74" s="24" t="str">
        <f t="shared" si="2"/>
        <v/>
      </c>
      <c r="B74" s="24" t="str">
        <f t="shared" si="0"/>
        <v/>
      </c>
      <c r="C74" s="554" t="str">
        <f t="shared" si="1"/>
        <v/>
      </c>
      <c r="D74" s="173"/>
      <c r="E74" s="173"/>
      <c r="F74" s="174"/>
      <c r="G74" s="175"/>
      <c r="H74" s="176"/>
      <c r="I74" s="177"/>
      <c r="J74" s="176"/>
      <c r="K74" s="476"/>
      <c r="L74" s="174"/>
      <c r="M74" s="81"/>
      <c r="N74" s="280" t="str">
        <f t="shared" si="3"/>
        <v/>
      </c>
      <c r="O74" s="43"/>
      <c r="P74" s="87"/>
      <c r="Q74" s="483"/>
      <c r="R74" s="83"/>
      <c r="S74" s="482"/>
      <c r="T74" s="164"/>
      <c r="U74" s="45"/>
      <c r="V74" s="25" t="str">
        <f>IFERROR(VLOOKUP(U74, tabla!$A$2:$B$50,2,FALSE),"")</f>
        <v/>
      </c>
      <c r="W74" s="26"/>
      <c r="X74" s="51"/>
      <c r="Y74" s="555" t="str">
        <f t="shared" si="4"/>
        <v/>
      </c>
      <c r="Z74" s="27"/>
      <c r="AA74" s="26"/>
      <c r="AB74" s="26"/>
      <c r="AC74" s="84"/>
      <c r="AD74" s="29"/>
      <c r="AE74" s="84"/>
      <c r="AF74" s="84"/>
      <c r="AG74" s="178"/>
      <c r="AH74" s="84"/>
      <c r="AI74" s="84"/>
      <c r="AJ74" s="84"/>
      <c r="AK74" s="164"/>
      <c r="AL74" s="165"/>
      <c r="AM74" s="556" t="str">
        <f t="shared" ca="1" si="5"/>
        <v/>
      </c>
      <c r="AN74" s="86"/>
      <c r="XFA74" s="558" t="e">
        <f>MATCH(AE74,tabla!$W$3:$W$20,0)-1</f>
        <v>#N/A</v>
      </c>
      <c r="XFB74" s="558">
        <f>COUNTIF(tabla!$W$3:$W$20,'BD1'!AE74)</f>
        <v>0</v>
      </c>
    </row>
    <row r="75" spans="1:40 16381:16382" s="197" customFormat="1" ht="24.95" customHeight="1" x14ac:dyDescent="0.2">
      <c r="A75" s="24" t="str">
        <f t="shared" si="2"/>
        <v/>
      </c>
      <c r="B75" s="24" t="str">
        <f t="shared" si="0"/>
        <v/>
      </c>
      <c r="C75" s="554" t="str">
        <f t="shared" si="1"/>
        <v/>
      </c>
      <c r="D75" s="173"/>
      <c r="E75" s="173"/>
      <c r="F75" s="174"/>
      <c r="G75" s="175"/>
      <c r="H75" s="176"/>
      <c r="I75" s="177"/>
      <c r="J75" s="176"/>
      <c r="K75" s="476"/>
      <c r="L75" s="174"/>
      <c r="M75" s="81"/>
      <c r="N75" s="280" t="str">
        <f t="shared" si="3"/>
        <v/>
      </c>
      <c r="O75" s="43"/>
      <c r="P75" s="82"/>
      <c r="Q75" s="482"/>
      <c r="R75" s="83"/>
      <c r="S75" s="482"/>
      <c r="T75" s="164"/>
      <c r="U75" s="45"/>
      <c r="V75" s="25" t="str">
        <f>IFERROR(VLOOKUP(U75, tabla!$A$2:$B$50,2,FALSE),"")</f>
        <v/>
      </c>
      <c r="W75" s="26"/>
      <c r="X75" s="51"/>
      <c r="Y75" s="555" t="str">
        <f t="shared" si="4"/>
        <v/>
      </c>
      <c r="Z75" s="27"/>
      <c r="AA75" s="26"/>
      <c r="AB75" s="26"/>
      <c r="AC75" s="84"/>
      <c r="AD75" s="29"/>
      <c r="AE75" s="84"/>
      <c r="AF75" s="84"/>
      <c r="AG75" s="178"/>
      <c r="AH75" s="84"/>
      <c r="AI75" s="84"/>
      <c r="AJ75" s="84"/>
      <c r="AK75" s="164"/>
      <c r="AL75" s="165"/>
      <c r="AM75" s="556" t="str">
        <f t="shared" ca="1" si="5"/>
        <v/>
      </c>
      <c r="AN75" s="86"/>
      <c r="XFA75" s="558" t="e">
        <f>MATCH(AE75,tabla!$W$3:$W$20,0)-1</f>
        <v>#N/A</v>
      </c>
      <c r="XFB75" s="558">
        <f>COUNTIF(tabla!$W$3:$W$20,'BD1'!AE75)</f>
        <v>0</v>
      </c>
    </row>
    <row r="76" spans="1:40 16381:16382" s="197" customFormat="1" ht="24.95" customHeight="1" x14ac:dyDescent="0.2">
      <c r="A76" s="24" t="str">
        <f t="shared" si="2"/>
        <v/>
      </c>
      <c r="B76" s="24" t="str">
        <f t="shared" si="0"/>
        <v/>
      </c>
      <c r="C76" s="554" t="str">
        <f t="shared" si="1"/>
        <v/>
      </c>
      <c r="D76" s="173"/>
      <c r="E76" s="173"/>
      <c r="F76" s="174"/>
      <c r="G76" s="175"/>
      <c r="H76" s="176"/>
      <c r="I76" s="177"/>
      <c r="J76" s="176"/>
      <c r="K76" s="476"/>
      <c r="L76" s="174"/>
      <c r="M76" s="81"/>
      <c r="N76" s="280" t="str">
        <f t="shared" si="3"/>
        <v/>
      </c>
      <c r="O76" s="43"/>
      <c r="P76" s="82"/>
      <c r="Q76" s="482"/>
      <c r="R76" s="83"/>
      <c r="S76" s="482"/>
      <c r="T76" s="164"/>
      <c r="U76" s="45"/>
      <c r="V76" s="25" t="str">
        <f>IFERROR(VLOOKUP(U76, tabla!$A$2:$B$50,2,FALSE),"")</f>
        <v/>
      </c>
      <c r="W76" s="26"/>
      <c r="X76" s="51"/>
      <c r="Y76" s="555" t="str">
        <f t="shared" si="4"/>
        <v/>
      </c>
      <c r="Z76" s="27"/>
      <c r="AA76" s="26"/>
      <c r="AB76" s="26"/>
      <c r="AC76" s="84"/>
      <c r="AD76" s="29"/>
      <c r="AE76" s="84"/>
      <c r="AF76" s="84"/>
      <c r="AG76" s="178"/>
      <c r="AH76" s="84"/>
      <c r="AI76" s="84"/>
      <c r="AJ76" s="84"/>
      <c r="AK76" s="164"/>
      <c r="AL76" s="165"/>
      <c r="AM76" s="556" t="str">
        <f t="shared" ca="1" si="5"/>
        <v/>
      </c>
      <c r="AN76" s="86"/>
      <c r="XFA76" s="558" t="e">
        <f>MATCH(AE76,tabla!$W$3:$W$20,0)-1</f>
        <v>#N/A</v>
      </c>
      <c r="XFB76" s="558">
        <f>COUNTIF(tabla!$W$3:$W$20,'BD1'!AE76)</f>
        <v>0</v>
      </c>
    </row>
    <row r="77" spans="1:40 16381:16382" s="197" customFormat="1" ht="24.95" customHeight="1" x14ac:dyDescent="0.2">
      <c r="A77" s="24" t="str">
        <f t="shared" si="2"/>
        <v/>
      </c>
      <c r="B77" s="24" t="str">
        <f t="shared" si="0"/>
        <v/>
      </c>
      <c r="C77" s="554" t="str">
        <f t="shared" si="1"/>
        <v/>
      </c>
      <c r="D77" s="173"/>
      <c r="E77" s="173"/>
      <c r="F77" s="174"/>
      <c r="G77" s="175"/>
      <c r="H77" s="176"/>
      <c r="I77" s="177"/>
      <c r="J77" s="176"/>
      <c r="K77" s="476"/>
      <c r="L77" s="174"/>
      <c r="M77" s="81"/>
      <c r="N77" s="280" t="str">
        <f t="shared" si="3"/>
        <v/>
      </c>
      <c r="O77" s="43"/>
      <c r="P77" s="82"/>
      <c r="Q77" s="482"/>
      <c r="R77" s="83"/>
      <c r="S77" s="482"/>
      <c r="T77" s="164"/>
      <c r="U77" s="45"/>
      <c r="V77" s="25" t="str">
        <f>IFERROR(VLOOKUP(U77, tabla!$A$2:$B$50,2,FALSE),"")</f>
        <v/>
      </c>
      <c r="W77" s="26"/>
      <c r="X77" s="51"/>
      <c r="Y77" s="555" t="str">
        <f t="shared" si="4"/>
        <v/>
      </c>
      <c r="Z77" s="27"/>
      <c r="AA77" s="26"/>
      <c r="AB77" s="26"/>
      <c r="AC77" s="84"/>
      <c r="AD77" s="29"/>
      <c r="AE77" s="84"/>
      <c r="AF77" s="84"/>
      <c r="AG77" s="178"/>
      <c r="AH77" s="84"/>
      <c r="AI77" s="84"/>
      <c r="AJ77" s="84"/>
      <c r="AK77" s="164"/>
      <c r="AL77" s="165"/>
      <c r="AM77" s="556" t="str">
        <f t="shared" ca="1" si="5"/>
        <v/>
      </c>
      <c r="AN77" s="86"/>
      <c r="XFA77" s="558" t="e">
        <f>MATCH(AE77,tabla!$W$3:$W$20,0)-1</f>
        <v>#N/A</v>
      </c>
      <c r="XFB77" s="558">
        <f>COUNTIF(tabla!$W$3:$W$20,'BD1'!AE77)</f>
        <v>0</v>
      </c>
    </row>
    <row r="78" spans="1:40 16381:16382" s="197" customFormat="1" ht="24.95" customHeight="1" x14ac:dyDescent="0.2">
      <c r="A78" s="24" t="str">
        <f t="shared" si="2"/>
        <v/>
      </c>
      <c r="B78" s="24" t="str">
        <f t="shared" si="0"/>
        <v/>
      </c>
      <c r="C78" s="554" t="str">
        <f t="shared" si="1"/>
        <v/>
      </c>
      <c r="D78" s="173"/>
      <c r="E78" s="173"/>
      <c r="F78" s="174"/>
      <c r="G78" s="175"/>
      <c r="H78" s="176"/>
      <c r="I78" s="177"/>
      <c r="J78" s="176"/>
      <c r="K78" s="476"/>
      <c r="L78" s="174"/>
      <c r="M78" s="81"/>
      <c r="N78" s="280" t="str">
        <f t="shared" si="3"/>
        <v/>
      </c>
      <c r="O78" s="43"/>
      <c r="P78" s="87"/>
      <c r="Q78" s="483"/>
      <c r="R78" s="83"/>
      <c r="S78" s="482"/>
      <c r="T78" s="164"/>
      <c r="U78" s="45"/>
      <c r="V78" s="25" t="str">
        <f>IFERROR(VLOOKUP(U78, tabla!$A$2:$B$50,2,FALSE),"")</f>
        <v/>
      </c>
      <c r="W78" s="26"/>
      <c r="X78" s="51"/>
      <c r="Y78" s="555" t="str">
        <f t="shared" si="4"/>
        <v/>
      </c>
      <c r="Z78" s="27"/>
      <c r="AA78" s="26"/>
      <c r="AB78" s="26"/>
      <c r="AC78" s="84"/>
      <c r="AD78" s="29"/>
      <c r="AE78" s="84"/>
      <c r="AF78" s="84"/>
      <c r="AG78" s="178"/>
      <c r="AH78" s="84"/>
      <c r="AI78" s="84"/>
      <c r="AJ78" s="84"/>
      <c r="AK78" s="164"/>
      <c r="AL78" s="165"/>
      <c r="AM78" s="556" t="str">
        <f t="shared" ca="1" si="5"/>
        <v/>
      </c>
      <c r="AN78" s="86"/>
      <c r="XFA78" s="558" t="e">
        <f>MATCH(AE78,tabla!$W$3:$W$20,0)-1</f>
        <v>#N/A</v>
      </c>
      <c r="XFB78" s="558">
        <f>COUNTIF(tabla!$W$3:$W$20,'BD1'!AE78)</f>
        <v>0</v>
      </c>
    </row>
    <row r="79" spans="1:40 16381:16382" s="197" customFormat="1" ht="24.95" customHeight="1" x14ac:dyDescent="0.2">
      <c r="A79" s="24" t="str">
        <f t="shared" si="2"/>
        <v/>
      </c>
      <c r="B79" s="24" t="str">
        <f t="shared" ref="B79:B142" si="6">IF(F79&gt;0,$K$6,"")</f>
        <v/>
      </c>
      <c r="C79" s="554" t="str">
        <f t="shared" ref="C79:C142" si="7">IF(F79&gt;0,$K$8,"")</f>
        <v/>
      </c>
      <c r="D79" s="173"/>
      <c r="E79" s="173"/>
      <c r="F79" s="174"/>
      <c r="G79" s="175"/>
      <c r="H79" s="176"/>
      <c r="I79" s="177"/>
      <c r="J79" s="176"/>
      <c r="K79" s="476"/>
      <c r="L79" s="174"/>
      <c r="M79" s="81"/>
      <c r="N79" s="280" t="str">
        <f t="shared" si="3"/>
        <v/>
      </c>
      <c r="O79" s="43"/>
      <c r="P79" s="82"/>
      <c r="Q79" s="482"/>
      <c r="R79" s="83"/>
      <c r="S79" s="482"/>
      <c r="T79" s="164"/>
      <c r="U79" s="45"/>
      <c r="V79" s="25" t="str">
        <f>IFERROR(VLOOKUP(U79, tabla!$A$2:$B$50,2,FALSE),"")</f>
        <v/>
      </c>
      <c r="W79" s="26"/>
      <c r="X79" s="51"/>
      <c r="Y79" s="555" t="str">
        <f t="shared" si="4"/>
        <v/>
      </c>
      <c r="Z79" s="27"/>
      <c r="AA79" s="26"/>
      <c r="AB79" s="26"/>
      <c r="AC79" s="84"/>
      <c r="AD79" s="29"/>
      <c r="AE79" s="84"/>
      <c r="AF79" s="84"/>
      <c r="AG79" s="178"/>
      <c r="AH79" s="84"/>
      <c r="AI79" s="84"/>
      <c r="AJ79" s="84"/>
      <c r="AK79" s="164"/>
      <c r="AL79" s="165"/>
      <c r="AM79" s="556" t="str">
        <f t="shared" ca="1" si="5"/>
        <v/>
      </c>
      <c r="AN79" s="86"/>
      <c r="XFA79" s="558" t="e">
        <f>MATCH(AE79,tabla!$W$3:$W$20,0)-1</f>
        <v>#N/A</v>
      </c>
      <c r="XFB79" s="558">
        <f>COUNTIF(tabla!$W$3:$W$20,'BD1'!AE79)</f>
        <v>0</v>
      </c>
    </row>
    <row r="80" spans="1:40 16381:16382" s="197" customFormat="1" ht="24.95" customHeight="1" x14ac:dyDescent="0.2">
      <c r="A80" s="24" t="str">
        <f t="shared" ref="A80:A143" si="8">IF(F80&gt;0,ROW()-14,"")</f>
        <v/>
      </c>
      <c r="B80" s="24" t="str">
        <f t="shared" si="6"/>
        <v/>
      </c>
      <c r="C80" s="554" t="str">
        <f t="shared" si="7"/>
        <v/>
      </c>
      <c r="D80" s="173"/>
      <c r="E80" s="173"/>
      <c r="F80" s="174"/>
      <c r="G80" s="175"/>
      <c r="H80" s="176"/>
      <c r="I80" s="177"/>
      <c r="J80" s="176"/>
      <c r="K80" s="476"/>
      <c r="L80" s="174"/>
      <c r="M80" s="81"/>
      <c r="N80" s="280" t="str">
        <f t="shared" ref="N80:N143" si="9">IF(M80="","",YEAR($M$2)-YEAR(M80)-IF(DATE(YEAR($M$2),MONTH(M80),DAY(M80))&gt;$M$2,1,0))</f>
        <v/>
      </c>
      <c r="O80" s="43"/>
      <c r="P80" s="82"/>
      <c r="Q80" s="482"/>
      <c r="R80" s="83"/>
      <c r="S80" s="482"/>
      <c r="T80" s="164"/>
      <c r="U80" s="45"/>
      <c r="V80" s="25" t="str">
        <f>IFERROR(VLOOKUP(U80, tabla!$A$2:$B$50,2,FALSE),"")</f>
        <v/>
      </c>
      <c r="W80" s="26"/>
      <c r="X80" s="51"/>
      <c r="Y80" s="555" t="str">
        <f t="shared" ref="Y80:Y143" si="10">IF(AND(X80&gt;0,X80&lt;452),45.2,IF(X80&gt;=452,10%*X80,IF(X80=0,"","")))</f>
        <v/>
      </c>
      <c r="Z80" s="27"/>
      <c r="AA80" s="26"/>
      <c r="AB80" s="26"/>
      <c r="AC80" s="84"/>
      <c r="AD80" s="29"/>
      <c r="AE80" s="84"/>
      <c r="AF80" s="84"/>
      <c r="AG80" s="178"/>
      <c r="AH80" s="84"/>
      <c r="AI80" s="84"/>
      <c r="AJ80" s="84"/>
      <c r="AK80" s="164"/>
      <c r="AL80" s="165"/>
      <c r="AM80" s="556" t="str">
        <f t="shared" ref="AM80:AM143" ca="1" si="11">IF(OR(AL80="",NOT(ISNUMBER(AL80))),"",IF(TODAY()&lt;=AL80,
 "VIGENTE - FALTAN " &amp;
 ((YEAR(AL80)-YEAR(TODAY()))*12 + MONTH(AL80)-MONTH(TODAY()) - IF(DAY(TODAY())&gt;DAY(AL80),1,0)) &amp; " MESES",
 "CADUCADO"))</f>
        <v/>
      </c>
      <c r="AN80" s="86"/>
      <c r="XFA80" s="558" t="e">
        <f>MATCH(AE80,tabla!$W$3:$W$20,0)-1</f>
        <v>#N/A</v>
      </c>
      <c r="XFB80" s="558">
        <f>COUNTIF(tabla!$W$3:$W$20,'BD1'!AE80)</f>
        <v>0</v>
      </c>
    </row>
    <row r="81" spans="1:40 16381:16382" s="197" customFormat="1" ht="24.95" customHeight="1" x14ac:dyDescent="0.2">
      <c r="A81" s="24" t="str">
        <f t="shared" si="8"/>
        <v/>
      </c>
      <c r="B81" s="24" t="str">
        <f t="shared" si="6"/>
        <v/>
      </c>
      <c r="C81" s="554" t="str">
        <f t="shared" si="7"/>
        <v/>
      </c>
      <c r="D81" s="173"/>
      <c r="E81" s="173"/>
      <c r="F81" s="174"/>
      <c r="G81" s="175"/>
      <c r="H81" s="176"/>
      <c r="I81" s="177"/>
      <c r="J81" s="176"/>
      <c r="K81" s="476"/>
      <c r="L81" s="174"/>
      <c r="M81" s="81"/>
      <c r="N81" s="280" t="str">
        <f t="shared" si="9"/>
        <v/>
      </c>
      <c r="O81" s="43"/>
      <c r="P81" s="82"/>
      <c r="Q81" s="482"/>
      <c r="R81" s="83"/>
      <c r="S81" s="482"/>
      <c r="T81" s="164"/>
      <c r="U81" s="45"/>
      <c r="V81" s="25" t="str">
        <f>IFERROR(VLOOKUP(U81, tabla!$A$2:$B$50,2,FALSE),"")</f>
        <v/>
      </c>
      <c r="W81" s="26"/>
      <c r="X81" s="51"/>
      <c r="Y81" s="555" t="str">
        <f t="shared" si="10"/>
        <v/>
      </c>
      <c r="Z81" s="27"/>
      <c r="AA81" s="26"/>
      <c r="AB81" s="26"/>
      <c r="AC81" s="84"/>
      <c r="AD81" s="29"/>
      <c r="AE81" s="84"/>
      <c r="AF81" s="84"/>
      <c r="AG81" s="178"/>
      <c r="AH81" s="84"/>
      <c r="AI81" s="84"/>
      <c r="AJ81" s="84"/>
      <c r="AK81" s="164"/>
      <c r="AL81" s="165"/>
      <c r="AM81" s="556" t="str">
        <f t="shared" ca="1" si="11"/>
        <v/>
      </c>
      <c r="AN81" s="86"/>
      <c r="XFA81" s="558" t="e">
        <f>MATCH(AE81,tabla!$W$3:$W$20,0)-1</f>
        <v>#N/A</v>
      </c>
      <c r="XFB81" s="558">
        <f>COUNTIF(tabla!$W$3:$W$20,'BD1'!AE81)</f>
        <v>0</v>
      </c>
    </row>
    <row r="82" spans="1:40 16381:16382" s="197" customFormat="1" ht="24.95" customHeight="1" x14ac:dyDescent="0.2">
      <c r="A82" s="24" t="str">
        <f t="shared" si="8"/>
        <v/>
      </c>
      <c r="B82" s="24" t="str">
        <f t="shared" si="6"/>
        <v/>
      </c>
      <c r="C82" s="554" t="str">
        <f t="shared" si="7"/>
        <v/>
      </c>
      <c r="D82" s="173"/>
      <c r="E82" s="173"/>
      <c r="F82" s="174"/>
      <c r="G82" s="175"/>
      <c r="H82" s="176"/>
      <c r="I82" s="177"/>
      <c r="J82" s="176"/>
      <c r="K82" s="476"/>
      <c r="L82" s="174"/>
      <c r="M82" s="81"/>
      <c r="N82" s="280" t="str">
        <f t="shared" si="9"/>
        <v/>
      </c>
      <c r="O82" s="43"/>
      <c r="P82" s="82"/>
      <c r="Q82" s="482"/>
      <c r="R82" s="83"/>
      <c r="S82" s="482"/>
      <c r="T82" s="164"/>
      <c r="U82" s="45"/>
      <c r="V82" s="25" t="str">
        <f>IFERROR(VLOOKUP(U82, tabla!$A$2:$B$50,2,FALSE),"")</f>
        <v/>
      </c>
      <c r="W82" s="26"/>
      <c r="X82" s="51"/>
      <c r="Y82" s="555" t="str">
        <f t="shared" si="10"/>
        <v/>
      </c>
      <c r="Z82" s="27"/>
      <c r="AA82" s="26"/>
      <c r="AB82" s="26"/>
      <c r="AC82" s="84"/>
      <c r="AD82" s="29"/>
      <c r="AE82" s="84"/>
      <c r="AF82" s="84"/>
      <c r="AG82" s="178"/>
      <c r="AH82" s="84"/>
      <c r="AI82" s="84"/>
      <c r="AJ82" s="84"/>
      <c r="AK82" s="164"/>
      <c r="AL82" s="165"/>
      <c r="AM82" s="556" t="str">
        <f t="shared" ca="1" si="11"/>
        <v/>
      </c>
      <c r="AN82" s="86"/>
      <c r="XFA82" s="558" t="e">
        <f>MATCH(AE82,tabla!$W$3:$W$20,0)-1</f>
        <v>#N/A</v>
      </c>
      <c r="XFB82" s="558">
        <f>COUNTIF(tabla!$W$3:$W$20,'BD1'!AE82)</f>
        <v>0</v>
      </c>
    </row>
    <row r="83" spans="1:40 16381:16382" s="197" customFormat="1" ht="24.95" customHeight="1" x14ac:dyDescent="0.2">
      <c r="A83" s="24" t="str">
        <f t="shared" si="8"/>
        <v/>
      </c>
      <c r="B83" s="24" t="str">
        <f t="shared" si="6"/>
        <v/>
      </c>
      <c r="C83" s="554" t="str">
        <f t="shared" si="7"/>
        <v/>
      </c>
      <c r="D83" s="173"/>
      <c r="E83" s="173"/>
      <c r="F83" s="174"/>
      <c r="G83" s="175"/>
      <c r="H83" s="176"/>
      <c r="I83" s="177"/>
      <c r="J83" s="176"/>
      <c r="K83" s="476"/>
      <c r="L83" s="174"/>
      <c r="M83" s="81"/>
      <c r="N83" s="280" t="str">
        <f t="shared" si="9"/>
        <v/>
      </c>
      <c r="O83" s="43"/>
      <c r="P83" s="82"/>
      <c r="Q83" s="482"/>
      <c r="R83" s="83"/>
      <c r="S83" s="482"/>
      <c r="T83" s="164"/>
      <c r="U83" s="45"/>
      <c r="V83" s="25" t="str">
        <f>IFERROR(VLOOKUP(U83, tabla!$A$2:$B$50,2,FALSE),"")</f>
        <v/>
      </c>
      <c r="W83" s="26"/>
      <c r="X83" s="51"/>
      <c r="Y83" s="555" t="str">
        <f t="shared" si="10"/>
        <v/>
      </c>
      <c r="Z83" s="27"/>
      <c r="AA83" s="26"/>
      <c r="AB83" s="26"/>
      <c r="AC83" s="84"/>
      <c r="AD83" s="29"/>
      <c r="AE83" s="84"/>
      <c r="AF83" s="84"/>
      <c r="AG83" s="178"/>
      <c r="AH83" s="84"/>
      <c r="AI83" s="84"/>
      <c r="AJ83" s="84"/>
      <c r="AK83" s="164"/>
      <c r="AL83" s="165"/>
      <c r="AM83" s="556" t="str">
        <f t="shared" ca="1" si="11"/>
        <v/>
      </c>
      <c r="AN83" s="86"/>
      <c r="XFA83" s="558" t="e">
        <f>MATCH(AE83,tabla!$W$3:$W$20,0)-1</f>
        <v>#N/A</v>
      </c>
      <c r="XFB83" s="558">
        <f>COUNTIF(tabla!$W$3:$W$20,'BD1'!AE83)</f>
        <v>0</v>
      </c>
    </row>
    <row r="84" spans="1:40 16381:16382" s="197" customFormat="1" ht="24.95" customHeight="1" x14ac:dyDescent="0.2">
      <c r="A84" s="24" t="str">
        <f t="shared" si="8"/>
        <v/>
      </c>
      <c r="B84" s="24" t="str">
        <f t="shared" si="6"/>
        <v/>
      </c>
      <c r="C84" s="554" t="str">
        <f t="shared" si="7"/>
        <v/>
      </c>
      <c r="D84" s="173"/>
      <c r="E84" s="173"/>
      <c r="F84" s="174"/>
      <c r="G84" s="175"/>
      <c r="H84" s="176"/>
      <c r="I84" s="177"/>
      <c r="J84" s="176"/>
      <c r="K84" s="476"/>
      <c r="L84" s="174"/>
      <c r="M84" s="81"/>
      <c r="N84" s="280" t="str">
        <f t="shared" si="9"/>
        <v/>
      </c>
      <c r="O84" s="43"/>
      <c r="P84" s="87"/>
      <c r="Q84" s="483"/>
      <c r="R84" s="83"/>
      <c r="S84" s="482"/>
      <c r="T84" s="164"/>
      <c r="U84" s="45"/>
      <c r="V84" s="25" t="str">
        <f>IFERROR(VLOOKUP(U84, tabla!$A$2:$B$50,2,FALSE),"")</f>
        <v/>
      </c>
      <c r="W84" s="26"/>
      <c r="X84" s="51"/>
      <c r="Y84" s="555" t="str">
        <f t="shared" si="10"/>
        <v/>
      </c>
      <c r="Z84" s="27"/>
      <c r="AA84" s="26"/>
      <c r="AB84" s="26"/>
      <c r="AC84" s="84"/>
      <c r="AD84" s="29"/>
      <c r="AE84" s="84"/>
      <c r="AF84" s="84"/>
      <c r="AG84" s="178"/>
      <c r="AH84" s="84"/>
      <c r="AI84" s="84"/>
      <c r="AJ84" s="84"/>
      <c r="AK84" s="164"/>
      <c r="AL84" s="165"/>
      <c r="AM84" s="556" t="str">
        <f t="shared" ca="1" si="11"/>
        <v/>
      </c>
      <c r="AN84" s="86"/>
      <c r="XFA84" s="558" t="e">
        <f>MATCH(AE84,tabla!$W$3:$W$20,0)-1</f>
        <v>#N/A</v>
      </c>
      <c r="XFB84" s="558">
        <f>COUNTIF(tabla!$W$3:$W$20,'BD1'!AE84)</f>
        <v>0</v>
      </c>
    </row>
    <row r="85" spans="1:40 16381:16382" s="197" customFormat="1" ht="24.95" customHeight="1" x14ac:dyDescent="0.2">
      <c r="A85" s="24" t="str">
        <f t="shared" si="8"/>
        <v/>
      </c>
      <c r="B85" s="24" t="str">
        <f t="shared" si="6"/>
        <v/>
      </c>
      <c r="C85" s="554" t="str">
        <f t="shared" si="7"/>
        <v/>
      </c>
      <c r="D85" s="173"/>
      <c r="E85" s="173"/>
      <c r="F85" s="174"/>
      <c r="G85" s="175"/>
      <c r="H85" s="176"/>
      <c r="I85" s="177"/>
      <c r="J85" s="176"/>
      <c r="K85" s="476"/>
      <c r="L85" s="174"/>
      <c r="M85" s="81"/>
      <c r="N85" s="280" t="str">
        <f t="shared" si="9"/>
        <v/>
      </c>
      <c r="O85" s="43"/>
      <c r="P85" s="82"/>
      <c r="Q85" s="482"/>
      <c r="R85" s="83"/>
      <c r="S85" s="482"/>
      <c r="T85" s="164"/>
      <c r="U85" s="45"/>
      <c r="V85" s="25" t="str">
        <f>IFERROR(VLOOKUP(U85, tabla!$A$2:$B$50,2,FALSE),"")</f>
        <v/>
      </c>
      <c r="W85" s="26"/>
      <c r="X85" s="51"/>
      <c r="Y85" s="555" t="str">
        <f t="shared" si="10"/>
        <v/>
      </c>
      <c r="Z85" s="27"/>
      <c r="AA85" s="26"/>
      <c r="AB85" s="26"/>
      <c r="AC85" s="84"/>
      <c r="AD85" s="29"/>
      <c r="AE85" s="84"/>
      <c r="AF85" s="84"/>
      <c r="AG85" s="178"/>
      <c r="AH85" s="84"/>
      <c r="AI85" s="84"/>
      <c r="AJ85" s="84"/>
      <c r="AK85" s="164"/>
      <c r="AL85" s="165"/>
      <c r="AM85" s="556" t="str">
        <f t="shared" ca="1" si="11"/>
        <v/>
      </c>
      <c r="AN85" s="86"/>
      <c r="XFA85" s="558" t="e">
        <f>MATCH(AE85,tabla!$W$3:$W$20,0)-1</f>
        <v>#N/A</v>
      </c>
      <c r="XFB85" s="558">
        <f>COUNTIF(tabla!$W$3:$W$20,'BD1'!AE85)</f>
        <v>0</v>
      </c>
    </row>
    <row r="86" spans="1:40 16381:16382" s="197" customFormat="1" ht="24.95" customHeight="1" x14ac:dyDescent="0.2">
      <c r="A86" s="24" t="str">
        <f t="shared" si="8"/>
        <v/>
      </c>
      <c r="B86" s="24" t="str">
        <f t="shared" si="6"/>
        <v/>
      </c>
      <c r="C86" s="554" t="str">
        <f t="shared" si="7"/>
        <v/>
      </c>
      <c r="D86" s="173"/>
      <c r="E86" s="173"/>
      <c r="F86" s="174"/>
      <c r="G86" s="175"/>
      <c r="H86" s="176"/>
      <c r="I86" s="177"/>
      <c r="J86" s="176"/>
      <c r="K86" s="476"/>
      <c r="L86" s="174"/>
      <c r="M86" s="81"/>
      <c r="N86" s="280" t="str">
        <f t="shared" si="9"/>
        <v/>
      </c>
      <c r="O86" s="43"/>
      <c r="P86" s="82"/>
      <c r="Q86" s="482"/>
      <c r="R86" s="83"/>
      <c r="S86" s="482"/>
      <c r="T86" s="164"/>
      <c r="U86" s="45"/>
      <c r="V86" s="25" t="str">
        <f>IFERROR(VLOOKUP(U86, tabla!$A$2:$B$50,2,FALSE),"")</f>
        <v/>
      </c>
      <c r="W86" s="26"/>
      <c r="X86" s="51"/>
      <c r="Y86" s="555" t="str">
        <f t="shared" si="10"/>
        <v/>
      </c>
      <c r="Z86" s="27"/>
      <c r="AA86" s="26"/>
      <c r="AB86" s="26"/>
      <c r="AC86" s="84"/>
      <c r="AD86" s="29"/>
      <c r="AE86" s="84"/>
      <c r="AF86" s="84"/>
      <c r="AG86" s="178"/>
      <c r="AH86" s="84"/>
      <c r="AI86" s="84"/>
      <c r="AJ86" s="84"/>
      <c r="AK86" s="164"/>
      <c r="AL86" s="165"/>
      <c r="AM86" s="556" t="str">
        <f t="shared" ca="1" si="11"/>
        <v/>
      </c>
      <c r="AN86" s="86"/>
      <c r="XFA86" s="558" t="e">
        <f>MATCH(AE86,tabla!$W$3:$W$20,0)-1</f>
        <v>#N/A</v>
      </c>
      <c r="XFB86" s="558">
        <f>COUNTIF(tabla!$W$3:$W$20,'BD1'!AE86)</f>
        <v>0</v>
      </c>
    </row>
    <row r="87" spans="1:40 16381:16382" s="197" customFormat="1" ht="24.95" customHeight="1" x14ac:dyDescent="0.2">
      <c r="A87" s="24" t="str">
        <f t="shared" si="8"/>
        <v/>
      </c>
      <c r="B87" s="24" t="str">
        <f t="shared" si="6"/>
        <v/>
      </c>
      <c r="C87" s="554" t="str">
        <f t="shared" si="7"/>
        <v/>
      </c>
      <c r="D87" s="173"/>
      <c r="E87" s="173"/>
      <c r="F87" s="174"/>
      <c r="G87" s="175"/>
      <c r="H87" s="176"/>
      <c r="I87" s="177"/>
      <c r="J87" s="176"/>
      <c r="K87" s="476"/>
      <c r="L87" s="174"/>
      <c r="M87" s="81"/>
      <c r="N87" s="280" t="str">
        <f t="shared" si="9"/>
        <v/>
      </c>
      <c r="O87" s="43"/>
      <c r="P87" s="82"/>
      <c r="Q87" s="482"/>
      <c r="R87" s="83"/>
      <c r="S87" s="482"/>
      <c r="T87" s="164"/>
      <c r="U87" s="45"/>
      <c r="V87" s="25" t="str">
        <f>IFERROR(VLOOKUP(U87, tabla!$A$2:$B$50,2,FALSE),"")</f>
        <v/>
      </c>
      <c r="W87" s="26"/>
      <c r="X87" s="51"/>
      <c r="Y87" s="555" t="str">
        <f t="shared" si="10"/>
        <v/>
      </c>
      <c r="Z87" s="27"/>
      <c r="AA87" s="26"/>
      <c r="AB87" s="26"/>
      <c r="AC87" s="84"/>
      <c r="AD87" s="29"/>
      <c r="AE87" s="84"/>
      <c r="AF87" s="84"/>
      <c r="AG87" s="178"/>
      <c r="AH87" s="84"/>
      <c r="AI87" s="84"/>
      <c r="AJ87" s="84"/>
      <c r="AK87" s="164"/>
      <c r="AL87" s="165"/>
      <c r="AM87" s="556" t="str">
        <f t="shared" ca="1" si="11"/>
        <v/>
      </c>
      <c r="AN87" s="86"/>
      <c r="XFA87" s="558" t="e">
        <f>MATCH(AE87,tabla!$W$3:$W$20,0)-1</f>
        <v>#N/A</v>
      </c>
      <c r="XFB87" s="558">
        <f>COUNTIF(tabla!$W$3:$W$20,'BD1'!AE87)</f>
        <v>0</v>
      </c>
    </row>
    <row r="88" spans="1:40 16381:16382" s="197" customFormat="1" ht="24.95" customHeight="1" x14ac:dyDescent="0.2">
      <c r="A88" s="24" t="str">
        <f t="shared" si="8"/>
        <v/>
      </c>
      <c r="B88" s="24" t="str">
        <f t="shared" si="6"/>
        <v/>
      </c>
      <c r="C88" s="554" t="str">
        <f t="shared" si="7"/>
        <v/>
      </c>
      <c r="D88" s="173"/>
      <c r="E88" s="173"/>
      <c r="F88" s="174"/>
      <c r="G88" s="175"/>
      <c r="H88" s="176"/>
      <c r="I88" s="177"/>
      <c r="J88" s="176"/>
      <c r="K88" s="476"/>
      <c r="L88" s="174"/>
      <c r="M88" s="81"/>
      <c r="N88" s="280" t="str">
        <f t="shared" si="9"/>
        <v/>
      </c>
      <c r="O88" s="43"/>
      <c r="P88" s="82"/>
      <c r="Q88" s="482"/>
      <c r="R88" s="83"/>
      <c r="S88" s="482"/>
      <c r="T88" s="164"/>
      <c r="U88" s="45"/>
      <c r="V88" s="25" t="str">
        <f>IFERROR(VLOOKUP(U88, tabla!$A$2:$B$50,2,FALSE),"")</f>
        <v/>
      </c>
      <c r="W88" s="26"/>
      <c r="X88" s="51"/>
      <c r="Y88" s="555" t="str">
        <f t="shared" si="10"/>
        <v/>
      </c>
      <c r="Z88" s="27"/>
      <c r="AA88" s="26"/>
      <c r="AB88" s="26"/>
      <c r="AC88" s="84"/>
      <c r="AD88" s="29"/>
      <c r="AE88" s="84"/>
      <c r="AF88" s="84"/>
      <c r="AG88" s="178"/>
      <c r="AH88" s="84"/>
      <c r="AI88" s="84"/>
      <c r="AJ88" s="84"/>
      <c r="AK88" s="164"/>
      <c r="AL88" s="165"/>
      <c r="AM88" s="556" t="str">
        <f t="shared" ca="1" si="11"/>
        <v/>
      </c>
      <c r="AN88" s="86"/>
      <c r="XFA88" s="558" t="e">
        <f>MATCH(AE88,tabla!$W$3:$W$20,0)-1</f>
        <v>#N/A</v>
      </c>
      <c r="XFB88" s="558">
        <f>COUNTIF(tabla!$W$3:$W$20,'BD1'!AE88)</f>
        <v>0</v>
      </c>
    </row>
    <row r="89" spans="1:40 16381:16382" s="197" customFormat="1" ht="24.95" customHeight="1" x14ac:dyDescent="0.2">
      <c r="A89" s="24" t="str">
        <f t="shared" si="8"/>
        <v/>
      </c>
      <c r="B89" s="24" t="str">
        <f t="shared" si="6"/>
        <v/>
      </c>
      <c r="C89" s="554" t="str">
        <f t="shared" si="7"/>
        <v/>
      </c>
      <c r="D89" s="173"/>
      <c r="E89" s="173"/>
      <c r="F89" s="174"/>
      <c r="G89" s="175"/>
      <c r="H89" s="176"/>
      <c r="I89" s="177"/>
      <c r="J89" s="176"/>
      <c r="K89" s="476"/>
      <c r="L89" s="174"/>
      <c r="M89" s="81"/>
      <c r="N89" s="280" t="str">
        <f t="shared" si="9"/>
        <v/>
      </c>
      <c r="O89" s="43"/>
      <c r="P89" s="82"/>
      <c r="Q89" s="482"/>
      <c r="R89" s="83"/>
      <c r="S89" s="482"/>
      <c r="T89" s="164"/>
      <c r="U89" s="45"/>
      <c r="V89" s="25" t="str">
        <f>IFERROR(VLOOKUP(U89, tabla!$A$2:$B$50,2,FALSE),"")</f>
        <v/>
      </c>
      <c r="W89" s="26"/>
      <c r="X89" s="51"/>
      <c r="Y89" s="555" t="str">
        <f t="shared" si="10"/>
        <v/>
      </c>
      <c r="Z89" s="27"/>
      <c r="AA89" s="26"/>
      <c r="AB89" s="26"/>
      <c r="AC89" s="84"/>
      <c r="AD89" s="29"/>
      <c r="AE89" s="84"/>
      <c r="AF89" s="84"/>
      <c r="AG89" s="178"/>
      <c r="AH89" s="84"/>
      <c r="AI89" s="84"/>
      <c r="AJ89" s="84"/>
      <c r="AK89" s="164"/>
      <c r="AL89" s="165"/>
      <c r="AM89" s="556" t="str">
        <f t="shared" ca="1" si="11"/>
        <v/>
      </c>
      <c r="AN89" s="86"/>
      <c r="XFA89" s="558" t="e">
        <f>MATCH(AE89,tabla!$W$3:$W$20,0)-1</f>
        <v>#N/A</v>
      </c>
      <c r="XFB89" s="558">
        <f>COUNTIF(tabla!$W$3:$W$20,'BD1'!AE89)</f>
        <v>0</v>
      </c>
    </row>
    <row r="90" spans="1:40 16381:16382" s="197" customFormat="1" ht="24.95" customHeight="1" x14ac:dyDescent="0.2">
      <c r="A90" s="24" t="str">
        <f t="shared" si="8"/>
        <v/>
      </c>
      <c r="B90" s="24" t="str">
        <f t="shared" si="6"/>
        <v/>
      </c>
      <c r="C90" s="554" t="str">
        <f t="shared" si="7"/>
        <v/>
      </c>
      <c r="D90" s="173"/>
      <c r="E90" s="173"/>
      <c r="F90" s="174"/>
      <c r="G90" s="175"/>
      <c r="H90" s="176"/>
      <c r="I90" s="177"/>
      <c r="J90" s="176"/>
      <c r="K90" s="476"/>
      <c r="L90" s="174"/>
      <c r="M90" s="81"/>
      <c r="N90" s="280" t="str">
        <f t="shared" si="9"/>
        <v/>
      </c>
      <c r="O90" s="43"/>
      <c r="P90" s="82"/>
      <c r="Q90" s="482"/>
      <c r="R90" s="83"/>
      <c r="S90" s="482"/>
      <c r="T90" s="164"/>
      <c r="U90" s="45"/>
      <c r="V90" s="25" t="str">
        <f>IFERROR(VLOOKUP(U90, tabla!$A$2:$B$50,2,FALSE),"")</f>
        <v/>
      </c>
      <c r="W90" s="26"/>
      <c r="X90" s="51"/>
      <c r="Y90" s="555" t="str">
        <f t="shared" si="10"/>
        <v/>
      </c>
      <c r="Z90" s="27"/>
      <c r="AA90" s="26"/>
      <c r="AB90" s="26"/>
      <c r="AC90" s="84"/>
      <c r="AD90" s="29"/>
      <c r="AE90" s="84"/>
      <c r="AF90" s="84"/>
      <c r="AG90" s="178"/>
      <c r="AH90" s="84"/>
      <c r="AI90" s="84"/>
      <c r="AJ90" s="84"/>
      <c r="AK90" s="164"/>
      <c r="AL90" s="165"/>
      <c r="AM90" s="556" t="str">
        <f t="shared" ca="1" si="11"/>
        <v/>
      </c>
      <c r="AN90" s="86"/>
      <c r="XFA90" s="558" t="e">
        <f>MATCH(AE90,tabla!$W$3:$W$20,0)-1</f>
        <v>#N/A</v>
      </c>
      <c r="XFB90" s="558">
        <f>COUNTIF(tabla!$W$3:$W$20,'BD1'!AE90)</f>
        <v>0</v>
      </c>
    </row>
    <row r="91" spans="1:40 16381:16382" s="197" customFormat="1" ht="24.95" customHeight="1" x14ac:dyDescent="0.2">
      <c r="A91" s="24" t="str">
        <f t="shared" si="8"/>
        <v/>
      </c>
      <c r="B91" s="24" t="str">
        <f t="shared" si="6"/>
        <v/>
      </c>
      <c r="C91" s="554" t="str">
        <f t="shared" si="7"/>
        <v/>
      </c>
      <c r="D91" s="173"/>
      <c r="E91" s="173"/>
      <c r="F91" s="174"/>
      <c r="G91" s="175"/>
      <c r="H91" s="176"/>
      <c r="I91" s="177"/>
      <c r="J91" s="176"/>
      <c r="K91" s="476"/>
      <c r="L91" s="174"/>
      <c r="M91" s="81"/>
      <c r="N91" s="280" t="str">
        <f t="shared" si="9"/>
        <v/>
      </c>
      <c r="O91" s="43"/>
      <c r="P91" s="82"/>
      <c r="Q91" s="482"/>
      <c r="R91" s="83"/>
      <c r="S91" s="482"/>
      <c r="T91" s="164"/>
      <c r="U91" s="45"/>
      <c r="V91" s="25" t="str">
        <f>IFERROR(VLOOKUP(U91, tabla!$A$2:$B$50,2,FALSE),"")</f>
        <v/>
      </c>
      <c r="W91" s="26"/>
      <c r="X91" s="51"/>
      <c r="Y91" s="555" t="str">
        <f t="shared" si="10"/>
        <v/>
      </c>
      <c r="Z91" s="27"/>
      <c r="AA91" s="26"/>
      <c r="AB91" s="26"/>
      <c r="AC91" s="84"/>
      <c r="AD91" s="29"/>
      <c r="AE91" s="84"/>
      <c r="AF91" s="84"/>
      <c r="AG91" s="178"/>
      <c r="AH91" s="84"/>
      <c r="AI91" s="84"/>
      <c r="AJ91" s="84"/>
      <c r="AK91" s="164"/>
      <c r="AL91" s="165"/>
      <c r="AM91" s="556" t="str">
        <f t="shared" ca="1" si="11"/>
        <v/>
      </c>
      <c r="AN91" s="86"/>
      <c r="XFA91" s="558" t="e">
        <f>MATCH(AE91,tabla!$W$3:$W$20,0)-1</f>
        <v>#N/A</v>
      </c>
      <c r="XFB91" s="558">
        <f>COUNTIF(tabla!$W$3:$W$20,'BD1'!AE91)</f>
        <v>0</v>
      </c>
    </row>
    <row r="92" spans="1:40 16381:16382" s="197" customFormat="1" ht="24.95" customHeight="1" x14ac:dyDescent="0.2">
      <c r="A92" s="24" t="str">
        <f t="shared" si="8"/>
        <v/>
      </c>
      <c r="B92" s="24" t="str">
        <f t="shared" si="6"/>
        <v/>
      </c>
      <c r="C92" s="554" t="str">
        <f t="shared" si="7"/>
        <v/>
      </c>
      <c r="D92" s="173"/>
      <c r="E92" s="173"/>
      <c r="F92" s="174"/>
      <c r="G92" s="175"/>
      <c r="H92" s="176"/>
      <c r="I92" s="177"/>
      <c r="J92" s="176"/>
      <c r="K92" s="476"/>
      <c r="L92" s="174"/>
      <c r="M92" s="81"/>
      <c r="N92" s="280" t="str">
        <f t="shared" si="9"/>
        <v/>
      </c>
      <c r="O92" s="43"/>
      <c r="P92" s="82"/>
      <c r="Q92" s="482"/>
      <c r="R92" s="83"/>
      <c r="S92" s="482"/>
      <c r="T92" s="164"/>
      <c r="U92" s="45"/>
      <c r="V92" s="25" t="str">
        <f>IFERROR(VLOOKUP(U92, tabla!$A$2:$B$50,2,FALSE),"")</f>
        <v/>
      </c>
      <c r="W92" s="26"/>
      <c r="X92" s="51"/>
      <c r="Y92" s="555" t="str">
        <f t="shared" si="10"/>
        <v/>
      </c>
      <c r="Z92" s="27"/>
      <c r="AA92" s="26"/>
      <c r="AB92" s="26"/>
      <c r="AC92" s="84"/>
      <c r="AD92" s="29"/>
      <c r="AE92" s="84"/>
      <c r="AF92" s="84"/>
      <c r="AG92" s="178"/>
      <c r="AH92" s="84"/>
      <c r="AI92" s="84"/>
      <c r="AJ92" s="84"/>
      <c r="AK92" s="164"/>
      <c r="AL92" s="165"/>
      <c r="AM92" s="556" t="str">
        <f t="shared" ca="1" si="11"/>
        <v/>
      </c>
      <c r="AN92" s="86"/>
      <c r="XFA92" s="558" t="e">
        <f>MATCH(AE92,tabla!$W$3:$W$20,0)-1</f>
        <v>#N/A</v>
      </c>
      <c r="XFB92" s="558">
        <f>COUNTIF(tabla!$W$3:$W$20,'BD1'!AE92)</f>
        <v>0</v>
      </c>
    </row>
    <row r="93" spans="1:40 16381:16382" s="197" customFormat="1" ht="24.95" customHeight="1" x14ac:dyDescent="0.2">
      <c r="A93" s="24" t="str">
        <f t="shared" si="8"/>
        <v/>
      </c>
      <c r="B93" s="24" t="str">
        <f t="shared" si="6"/>
        <v/>
      </c>
      <c r="C93" s="554" t="str">
        <f t="shared" si="7"/>
        <v/>
      </c>
      <c r="D93" s="173"/>
      <c r="E93" s="173"/>
      <c r="F93" s="174"/>
      <c r="G93" s="175"/>
      <c r="H93" s="176"/>
      <c r="I93" s="177"/>
      <c r="J93" s="176"/>
      <c r="K93" s="476"/>
      <c r="L93" s="174"/>
      <c r="M93" s="81"/>
      <c r="N93" s="280" t="str">
        <f t="shared" si="9"/>
        <v/>
      </c>
      <c r="O93" s="43"/>
      <c r="P93" s="82"/>
      <c r="Q93" s="482"/>
      <c r="R93" s="83"/>
      <c r="S93" s="482"/>
      <c r="T93" s="164"/>
      <c r="U93" s="45"/>
      <c r="V93" s="25" t="str">
        <f>IFERROR(VLOOKUP(U93, tabla!$A$2:$B$50,2,FALSE),"")</f>
        <v/>
      </c>
      <c r="W93" s="26"/>
      <c r="X93" s="51"/>
      <c r="Y93" s="555" t="str">
        <f t="shared" si="10"/>
        <v/>
      </c>
      <c r="Z93" s="27"/>
      <c r="AA93" s="26"/>
      <c r="AB93" s="26"/>
      <c r="AC93" s="84"/>
      <c r="AD93" s="29"/>
      <c r="AE93" s="84"/>
      <c r="AF93" s="84"/>
      <c r="AG93" s="178"/>
      <c r="AH93" s="84"/>
      <c r="AI93" s="84"/>
      <c r="AJ93" s="84"/>
      <c r="AK93" s="164"/>
      <c r="AL93" s="165"/>
      <c r="AM93" s="556" t="str">
        <f t="shared" ca="1" si="11"/>
        <v/>
      </c>
      <c r="AN93" s="86"/>
      <c r="XFA93" s="558" t="e">
        <f>MATCH(AE93,tabla!$W$3:$W$20,0)-1</f>
        <v>#N/A</v>
      </c>
      <c r="XFB93" s="558">
        <f>COUNTIF(tabla!$W$3:$W$20,'BD1'!AE93)</f>
        <v>0</v>
      </c>
    </row>
    <row r="94" spans="1:40 16381:16382" s="197" customFormat="1" ht="24.95" customHeight="1" x14ac:dyDescent="0.2">
      <c r="A94" s="24" t="str">
        <f t="shared" si="8"/>
        <v/>
      </c>
      <c r="B94" s="24" t="str">
        <f t="shared" si="6"/>
        <v/>
      </c>
      <c r="C94" s="554" t="str">
        <f t="shared" si="7"/>
        <v/>
      </c>
      <c r="D94" s="173"/>
      <c r="E94" s="173"/>
      <c r="F94" s="174"/>
      <c r="G94" s="175"/>
      <c r="H94" s="176"/>
      <c r="I94" s="177"/>
      <c r="J94" s="176"/>
      <c r="K94" s="476"/>
      <c r="L94" s="174"/>
      <c r="M94" s="81"/>
      <c r="N94" s="280" t="str">
        <f t="shared" si="9"/>
        <v/>
      </c>
      <c r="O94" s="43"/>
      <c r="P94" s="82"/>
      <c r="Q94" s="482"/>
      <c r="R94" s="83"/>
      <c r="S94" s="482"/>
      <c r="T94" s="164"/>
      <c r="U94" s="45"/>
      <c r="V94" s="25" t="str">
        <f>IFERROR(VLOOKUP(U94, tabla!$A$2:$B$50,2,FALSE),"")</f>
        <v/>
      </c>
      <c r="W94" s="26"/>
      <c r="X94" s="51"/>
      <c r="Y94" s="555" t="str">
        <f t="shared" si="10"/>
        <v/>
      </c>
      <c r="Z94" s="27"/>
      <c r="AA94" s="26"/>
      <c r="AB94" s="26"/>
      <c r="AC94" s="84"/>
      <c r="AD94" s="29"/>
      <c r="AE94" s="84"/>
      <c r="AF94" s="84"/>
      <c r="AG94" s="178"/>
      <c r="AH94" s="84"/>
      <c r="AI94" s="84"/>
      <c r="AJ94" s="84"/>
      <c r="AK94" s="164"/>
      <c r="AL94" s="165"/>
      <c r="AM94" s="556" t="str">
        <f t="shared" ca="1" si="11"/>
        <v/>
      </c>
      <c r="AN94" s="86"/>
      <c r="XFA94" s="558" t="e">
        <f>MATCH(AE94,tabla!$W$3:$W$20,0)-1</f>
        <v>#N/A</v>
      </c>
      <c r="XFB94" s="558">
        <f>COUNTIF(tabla!$W$3:$W$20,'BD1'!AE94)</f>
        <v>0</v>
      </c>
    </row>
    <row r="95" spans="1:40 16381:16382" s="197" customFormat="1" ht="24.95" customHeight="1" x14ac:dyDescent="0.2">
      <c r="A95" s="24" t="str">
        <f t="shared" si="8"/>
        <v/>
      </c>
      <c r="B95" s="24" t="str">
        <f t="shared" si="6"/>
        <v/>
      </c>
      <c r="C95" s="554" t="str">
        <f t="shared" si="7"/>
        <v/>
      </c>
      <c r="D95" s="173"/>
      <c r="E95" s="173"/>
      <c r="F95" s="174"/>
      <c r="G95" s="175"/>
      <c r="H95" s="176"/>
      <c r="I95" s="177"/>
      <c r="J95" s="176"/>
      <c r="K95" s="476"/>
      <c r="L95" s="174"/>
      <c r="M95" s="81"/>
      <c r="N95" s="280" t="str">
        <f t="shared" si="9"/>
        <v/>
      </c>
      <c r="O95" s="43"/>
      <c r="P95" s="82"/>
      <c r="Q95" s="482"/>
      <c r="R95" s="83"/>
      <c r="S95" s="482"/>
      <c r="T95" s="164"/>
      <c r="U95" s="45"/>
      <c r="V95" s="25" t="str">
        <f>IFERROR(VLOOKUP(U95, tabla!$A$2:$B$50,2,FALSE),"")</f>
        <v/>
      </c>
      <c r="W95" s="26"/>
      <c r="X95" s="51"/>
      <c r="Y95" s="555" t="str">
        <f t="shared" si="10"/>
        <v/>
      </c>
      <c r="Z95" s="27"/>
      <c r="AA95" s="26"/>
      <c r="AB95" s="26"/>
      <c r="AC95" s="84"/>
      <c r="AD95" s="29"/>
      <c r="AE95" s="84"/>
      <c r="AF95" s="84"/>
      <c r="AG95" s="178"/>
      <c r="AH95" s="84"/>
      <c r="AI95" s="84"/>
      <c r="AJ95" s="84"/>
      <c r="AK95" s="164"/>
      <c r="AL95" s="165"/>
      <c r="AM95" s="556" t="str">
        <f t="shared" ca="1" si="11"/>
        <v/>
      </c>
      <c r="AN95" s="86"/>
      <c r="XFA95" s="558" t="e">
        <f>MATCH(AE95,tabla!$W$3:$W$20,0)-1</f>
        <v>#N/A</v>
      </c>
      <c r="XFB95" s="558">
        <f>COUNTIF(tabla!$W$3:$W$20,'BD1'!AE95)</f>
        <v>0</v>
      </c>
    </row>
    <row r="96" spans="1:40 16381:16382" s="197" customFormat="1" ht="24.95" customHeight="1" x14ac:dyDescent="0.2">
      <c r="A96" s="24" t="str">
        <f t="shared" si="8"/>
        <v/>
      </c>
      <c r="B96" s="24" t="str">
        <f t="shared" si="6"/>
        <v/>
      </c>
      <c r="C96" s="554" t="str">
        <f t="shared" si="7"/>
        <v/>
      </c>
      <c r="D96" s="173"/>
      <c r="E96" s="173"/>
      <c r="F96" s="174"/>
      <c r="G96" s="175"/>
      <c r="H96" s="176"/>
      <c r="I96" s="177"/>
      <c r="J96" s="176"/>
      <c r="K96" s="476"/>
      <c r="L96" s="174"/>
      <c r="M96" s="81"/>
      <c r="N96" s="280" t="str">
        <f t="shared" si="9"/>
        <v/>
      </c>
      <c r="O96" s="43"/>
      <c r="P96" s="82"/>
      <c r="Q96" s="482"/>
      <c r="R96" s="83"/>
      <c r="S96" s="482"/>
      <c r="T96" s="164"/>
      <c r="U96" s="45"/>
      <c r="V96" s="25" t="str">
        <f>IFERROR(VLOOKUP(U96, tabla!$A$2:$B$50,2,FALSE),"")</f>
        <v/>
      </c>
      <c r="W96" s="26"/>
      <c r="X96" s="51"/>
      <c r="Y96" s="555" t="str">
        <f t="shared" si="10"/>
        <v/>
      </c>
      <c r="Z96" s="27"/>
      <c r="AA96" s="26"/>
      <c r="AB96" s="26"/>
      <c r="AC96" s="84"/>
      <c r="AD96" s="29"/>
      <c r="AE96" s="84"/>
      <c r="AF96" s="84"/>
      <c r="AG96" s="178"/>
      <c r="AH96" s="84"/>
      <c r="AI96" s="84"/>
      <c r="AJ96" s="84"/>
      <c r="AK96" s="164"/>
      <c r="AL96" s="165"/>
      <c r="AM96" s="556" t="str">
        <f t="shared" ca="1" si="11"/>
        <v/>
      </c>
      <c r="AN96" s="86"/>
      <c r="XFA96" s="558" t="e">
        <f>MATCH(AE96,tabla!$W$3:$W$20,0)-1</f>
        <v>#N/A</v>
      </c>
      <c r="XFB96" s="558">
        <f>COUNTIF(tabla!$W$3:$W$20,'BD1'!AE96)</f>
        <v>0</v>
      </c>
    </row>
    <row r="97" spans="1:40 16381:16382" s="197" customFormat="1" ht="24.95" customHeight="1" x14ac:dyDescent="0.2">
      <c r="A97" s="24" t="str">
        <f t="shared" si="8"/>
        <v/>
      </c>
      <c r="B97" s="24" t="str">
        <f t="shared" si="6"/>
        <v/>
      </c>
      <c r="C97" s="554" t="str">
        <f t="shared" si="7"/>
        <v/>
      </c>
      <c r="D97" s="173"/>
      <c r="E97" s="173"/>
      <c r="F97" s="174"/>
      <c r="G97" s="175"/>
      <c r="H97" s="176"/>
      <c r="I97" s="177"/>
      <c r="J97" s="176"/>
      <c r="K97" s="476"/>
      <c r="L97" s="174"/>
      <c r="M97" s="81"/>
      <c r="N97" s="280" t="str">
        <f t="shared" si="9"/>
        <v/>
      </c>
      <c r="O97" s="43"/>
      <c r="P97" s="82"/>
      <c r="Q97" s="482"/>
      <c r="R97" s="83"/>
      <c r="S97" s="482"/>
      <c r="T97" s="164"/>
      <c r="U97" s="45"/>
      <c r="V97" s="25" t="str">
        <f>IFERROR(VLOOKUP(U97, tabla!$A$2:$B$50,2,FALSE),"")</f>
        <v/>
      </c>
      <c r="W97" s="26"/>
      <c r="X97" s="51"/>
      <c r="Y97" s="555" t="str">
        <f t="shared" si="10"/>
        <v/>
      </c>
      <c r="Z97" s="27"/>
      <c r="AA97" s="26"/>
      <c r="AB97" s="26"/>
      <c r="AC97" s="84"/>
      <c r="AD97" s="29"/>
      <c r="AE97" s="84"/>
      <c r="AF97" s="84"/>
      <c r="AG97" s="178"/>
      <c r="AH97" s="84"/>
      <c r="AI97" s="84"/>
      <c r="AJ97" s="84"/>
      <c r="AK97" s="164"/>
      <c r="AL97" s="165"/>
      <c r="AM97" s="556" t="str">
        <f t="shared" ca="1" si="11"/>
        <v/>
      </c>
      <c r="AN97" s="86"/>
      <c r="XFA97" s="558" t="e">
        <f>MATCH(AE97,tabla!$W$3:$W$20,0)-1</f>
        <v>#N/A</v>
      </c>
      <c r="XFB97" s="558">
        <f>COUNTIF(tabla!$W$3:$W$20,'BD1'!AE97)</f>
        <v>0</v>
      </c>
    </row>
    <row r="98" spans="1:40 16381:16382" s="197" customFormat="1" ht="24.95" customHeight="1" x14ac:dyDescent="0.2">
      <c r="A98" s="24" t="str">
        <f t="shared" si="8"/>
        <v/>
      </c>
      <c r="B98" s="24" t="str">
        <f t="shared" si="6"/>
        <v/>
      </c>
      <c r="C98" s="554" t="str">
        <f t="shared" si="7"/>
        <v/>
      </c>
      <c r="D98" s="173"/>
      <c r="E98" s="173"/>
      <c r="F98" s="174"/>
      <c r="G98" s="175"/>
      <c r="H98" s="176"/>
      <c r="I98" s="177"/>
      <c r="J98" s="176"/>
      <c r="K98" s="476"/>
      <c r="L98" s="174"/>
      <c r="M98" s="81"/>
      <c r="N98" s="280" t="str">
        <f t="shared" si="9"/>
        <v/>
      </c>
      <c r="O98" s="43"/>
      <c r="P98" s="82"/>
      <c r="Q98" s="482"/>
      <c r="R98" s="83"/>
      <c r="S98" s="482"/>
      <c r="T98" s="164"/>
      <c r="U98" s="45"/>
      <c r="V98" s="25" t="str">
        <f>IFERROR(VLOOKUP(U98, tabla!$A$2:$B$50,2,FALSE),"")</f>
        <v/>
      </c>
      <c r="W98" s="26"/>
      <c r="X98" s="51"/>
      <c r="Y98" s="555" t="str">
        <f t="shared" si="10"/>
        <v/>
      </c>
      <c r="Z98" s="27"/>
      <c r="AA98" s="26"/>
      <c r="AB98" s="26"/>
      <c r="AC98" s="84"/>
      <c r="AD98" s="29"/>
      <c r="AE98" s="84"/>
      <c r="AF98" s="84"/>
      <c r="AG98" s="178"/>
      <c r="AH98" s="84"/>
      <c r="AI98" s="84"/>
      <c r="AJ98" s="84"/>
      <c r="AK98" s="164"/>
      <c r="AL98" s="165"/>
      <c r="AM98" s="556" t="str">
        <f t="shared" ca="1" si="11"/>
        <v/>
      </c>
      <c r="AN98" s="86"/>
      <c r="XFA98" s="558" t="e">
        <f>MATCH(AE98,tabla!$W$3:$W$20,0)-1</f>
        <v>#N/A</v>
      </c>
      <c r="XFB98" s="558">
        <f>COUNTIF(tabla!$W$3:$W$20,'BD1'!AE98)</f>
        <v>0</v>
      </c>
    </row>
    <row r="99" spans="1:40 16381:16382" s="197" customFormat="1" ht="24.95" customHeight="1" x14ac:dyDescent="0.2">
      <c r="A99" s="24" t="str">
        <f t="shared" si="8"/>
        <v/>
      </c>
      <c r="B99" s="24" t="str">
        <f t="shared" si="6"/>
        <v/>
      </c>
      <c r="C99" s="554" t="str">
        <f t="shared" si="7"/>
        <v/>
      </c>
      <c r="D99" s="173"/>
      <c r="E99" s="173"/>
      <c r="F99" s="174"/>
      <c r="G99" s="175"/>
      <c r="H99" s="176"/>
      <c r="I99" s="177"/>
      <c r="J99" s="176"/>
      <c r="K99" s="476"/>
      <c r="L99" s="174"/>
      <c r="M99" s="81"/>
      <c r="N99" s="280" t="str">
        <f t="shared" si="9"/>
        <v/>
      </c>
      <c r="O99" s="43"/>
      <c r="P99" s="82"/>
      <c r="Q99" s="482"/>
      <c r="R99" s="83"/>
      <c r="S99" s="482"/>
      <c r="T99" s="164"/>
      <c r="U99" s="45"/>
      <c r="V99" s="25" t="str">
        <f>IFERROR(VLOOKUP(U99, tabla!$A$2:$B$50,2,FALSE),"")</f>
        <v/>
      </c>
      <c r="W99" s="26"/>
      <c r="X99" s="51"/>
      <c r="Y99" s="555" t="str">
        <f t="shared" si="10"/>
        <v/>
      </c>
      <c r="Z99" s="27"/>
      <c r="AA99" s="26"/>
      <c r="AB99" s="26"/>
      <c r="AC99" s="84"/>
      <c r="AD99" s="29"/>
      <c r="AE99" s="84"/>
      <c r="AF99" s="84"/>
      <c r="AG99" s="178"/>
      <c r="AH99" s="84"/>
      <c r="AI99" s="84"/>
      <c r="AJ99" s="84"/>
      <c r="AK99" s="164"/>
      <c r="AL99" s="165"/>
      <c r="AM99" s="556" t="str">
        <f t="shared" ca="1" si="11"/>
        <v/>
      </c>
      <c r="AN99" s="86"/>
      <c r="XFA99" s="558" t="e">
        <f>MATCH(AE99,tabla!$W$3:$W$20,0)-1</f>
        <v>#N/A</v>
      </c>
      <c r="XFB99" s="558">
        <f>COUNTIF(tabla!$W$3:$W$20,'BD1'!AE99)</f>
        <v>0</v>
      </c>
    </row>
    <row r="100" spans="1:40 16381:16382" s="197" customFormat="1" ht="24.95" customHeight="1" x14ac:dyDescent="0.2">
      <c r="A100" s="24" t="str">
        <f t="shared" si="8"/>
        <v/>
      </c>
      <c r="B100" s="24" t="str">
        <f t="shared" si="6"/>
        <v/>
      </c>
      <c r="C100" s="554" t="str">
        <f t="shared" si="7"/>
        <v/>
      </c>
      <c r="D100" s="173"/>
      <c r="E100" s="173"/>
      <c r="F100" s="174"/>
      <c r="G100" s="175"/>
      <c r="H100" s="176"/>
      <c r="I100" s="177"/>
      <c r="J100" s="176"/>
      <c r="K100" s="476"/>
      <c r="L100" s="174"/>
      <c r="M100" s="81"/>
      <c r="N100" s="280" t="str">
        <f t="shared" si="9"/>
        <v/>
      </c>
      <c r="O100" s="43"/>
      <c r="P100" s="82"/>
      <c r="Q100" s="482"/>
      <c r="R100" s="83"/>
      <c r="S100" s="482"/>
      <c r="T100" s="164"/>
      <c r="U100" s="45"/>
      <c r="V100" s="25" t="str">
        <f>IFERROR(VLOOKUP(U100, tabla!$A$2:$B$50,2,FALSE),"")</f>
        <v/>
      </c>
      <c r="W100" s="26"/>
      <c r="X100" s="51"/>
      <c r="Y100" s="555" t="str">
        <f t="shared" si="10"/>
        <v/>
      </c>
      <c r="Z100" s="27"/>
      <c r="AA100" s="26"/>
      <c r="AB100" s="26"/>
      <c r="AC100" s="84"/>
      <c r="AD100" s="29"/>
      <c r="AE100" s="84"/>
      <c r="AF100" s="84"/>
      <c r="AG100" s="178"/>
      <c r="AH100" s="84"/>
      <c r="AI100" s="84"/>
      <c r="AJ100" s="84"/>
      <c r="AK100" s="164"/>
      <c r="AL100" s="165"/>
      <c r="AM100" s="556" t="str">
        <f t="shared" ca="1" si="11"/>
        <v/>
      </c>
      <c r="AN100" s="86"/>
      <c r="XFA100" s="558" t="e">
        <f>MATCH(AE100,tabla!$W$3:$W$20,0)-1</f>
        <v>#N/A</v>
      </c>
      <c r="XFB100" s="558">
        <f>COUNTIF(tabla!$W$3:$W$20,'BD1'!AE100)</f>
        <v>0</v>
      </c>
    </row>
    <row r="101" spans="1:40 16381:16382" s="197" customFormat="1" ht="24.95" customHeight="1" x14ac:dyDescent="0.2">
      <c r="A101" s="24" t="str">
        <f t="shared" si="8"/>
        <v/>
      </c>
      <c r="B101" s="24" t="str">
        <f t="shared" si="6"/>
        <v/>
      </c>
      <c r="C101" s="554" t="str">
        <f t="shared" si="7"/>
        <v/>
      </c>
      <c r="D101" s="173"/>
      <c r="E101" s="173"/>
      <c r="F101" s="174"/>
      <c r="G101" s="175"/>
      <c r="H101" s="176"/>
      <c r="I101" s="177"/>
      <c r="J101" s="176"/>
      <c r="K101" s="476"/>
      <c r="L101" s="174"/>
      <c r="M101" s="81"/>
      <c r="N101" s="280" t="str">
        <f t="shared" si="9"/>
        <v/>
      </c>
      <c r="O101" s="43"/>
      <c r="P101" s="82"/>
      <c r="Q101" s="482"/>
      <c r="R101" s="83"/>
      <c r="S101" s="482"/>
      <c r="T101" s="164"/>
      <c r="U101" s="45"/>
      <c r="V101" s="25" t="str">
        <f>IFERROR(VLOOKUP(U101, tabla!$A$2:$B$50,2,FALSE),"")</f>
        <v/>
      </c>
      <c r="W101" s="26"/>
      <c r="X101" s="51"/>
      <c r="Y101" s="555" t="str">
        <f t="shared" si="10"/>
        <v/>
      </c>
      <c r="Z101" s="27"/>
      <c r="AA101" s="26"/>
      <c r="AB101" s="26"/>
      <c r="AC101" s="84"/>
      <c r="AD101" s="29"/>
      <c r="AE101" s="84"/>
      <c r="AF101" s="84"/>
      <c r="AG101" s="178"/>
      <c r="AH101" s="84"/>
      <c r="AI101" s="84"/>
      <c r="AJ101" s="84"/>
      <c r="AK101" s="164"/>
      <c r="AL101" s="165"/>
      <c r="AM101" s="556" t="str">
        <f t="shared" ca="1" si="11"/>
        <v/>
      </c>
      <c r="AN101" s="86"/>
      <c r="XFA101" s="558" t="e">
        <f>MATCH(AE101,tabla!$W$3:$W$20,0)-1</f>
        <v>#N/A</v>
      </c>
      <c r="XFB101" s="558">
        <f>COUNTIF(tabla!$W$3:$W$20,'BD1'!AE101)</f>
        <v>0</v>
      </c>
    </row>
    <row r="102" spans="1:40 16381:16382" s="197" customFormat="1" ht="24.95" customHeight="1" x14ac:dyDescent="0.2">
      <c r="A102" s="24" t="str">
        <f t="shared" si="8"/>
        <v/>
      </c>
      <c r="B102" s="24" t="str">
        <f t="shared" si="6"/>
        <v/>
      </c>
      <c r="C102" s="554" t="str">
        <f t="shared" si="7"/>
        <v/>
      </c>
      <c r="D102" s="173"/>
      <c r="E102" s="173"/>
      <c r="F102" s="174"/>
      <c r="G102" s="175"/>
      <c r="H102" s="176"/>
      <c r="I102" s="177"/>
      <c r="J102" s="176"/>
      <c r="K102" s="476"/>
      <c r="L102" s="174"/>
      <c r="M102" s="81"/>
      <c r="N102" s="280" t="str">
        <f t="shared" si="9"/>
        <v/>
      </c>
      <c r="O102" s="43"/>
      <c r="P102" s="82"/>
      <c r="Q102" s="482"/>
      <c r="R102" s="83"/>
      <c r="S102" s="482"/>
      <c r="T102" s="164"/>
      <c r="U102" s="45"/>
      <c r="V102" s="25" t="str">
        <f>IFERROR(VLOOKUP(U102, tabla!$A$2:$B$50,2,FALSE),"")</f>
        <v/>
      </c>
      <c r="W102" s="26"/>
      <c r="X102" s="51"/>
      <c r="Y102" s="555" t="str">
        <f t="shared" si="10"/>
        <v/>
      </c>
      <c r="Z102" s="27"/>
      <c r="AA102" s="26"/>
      <c r="AB102" s="26"/>
      <c r="AC102" s="84"/>
      <c r="AD102" s="29"/>
      <c r="AE102" s="84"/>
      <c r="AF102" s="84"/>
      <c r="AG102" s="178"/>
      <c r="AH102" s="84"/>
      <c r="AI102" s="84"/>
      <c r="AJ102" s="84"/>
      <c r="AK102" s="164"/>
      <c r="AL102" s="165"/>
      <c r="AM102" s="556" t="str">
        <f t="shared" ca="1" si="11"/>
        <v/>
      </c>
      <c r="AN102" s="86"/>
      <c r="XFA102" s="558" t="e">
        <f>MATCH(AE102,tabla!$W$3:$W$20,0)-1</f>
        <v>#N/A</v>
      </c>
      <c r="XFB102" s="558">
        <f>COUNTIF(tabla!$W$3:$W$20,'BD1'!AE102)</f>
        <v>0</v>
      </c>
    </row>
    <row r="103" spans="1:40 16381:16382" s="197" customFormat="1" ht="24.95" customHeight="1" x14ac:dyDescent="0.2">
      <c r="A103" s="24" t="str">
        <f t="shared" si="8"/>
        <v/>
      </c>
      <c r="B103" s="24" t="str">
        <f t="shared" si="6"/>
        <v/>
      </c>
      <c r="C103" s="554" t="str">
        <f t="shared" si="7"/>
        <v/>
      </c>
      <c r="D103" s="173"/>
      <c r="E103" s="173"/>
      <c r="F103" s="174"/>
      <c r="G103" s="175"/>
      <c r="H103" s="176"/>
      <c r="I103" s="177"/>
      <c r="J103" s="176"/>
      <c r="K103" s="476"/>
      <c r="L103" s="174"/>
      <c r="M103" s="81"/>
      <c r="N103" s="280" t="str">
        <f t="shared" si="9"/>
        <v/>
      </c>
      <c r="O103" s="43"/>
      <c r="P103" s="87"/>
      <c r="Q103" s="483"/>
      <c r="R103" s="83"/>
      <c r="S103" s="482"/>
      <c r="T103" s="164"/>
      <c r="U103" s="45"/>
      <c r="V103" s="25" t="str">
        <f>IFERROR(VLOOKUP(U103, tabla!$A$2:$B$50,2,FALSE),"")</f>
        <v/>
      </c>
      <c r="W103" s="26"/>
      <c r="X103" s="51"/>
      <c r="Y103" s="555" t="str">
        <f t="shared" si="10"/>
        <v/>
      </c>
      <c r="Z103" s="27"/>
      <c r="AA103" s="26"/>
      <c r="AB103" s="26"/>
      <c r="AC103" s="84"/>
      <c r="AD103" s="29"/>
      <c r="AE103" s="84"/>
      <c r="AF103" s="84"/>
      <c r="AG103" s="178"/>
      <c r="AH103" s="84"/>
      <c r="AI103" s="84"/>
      <c r="AJ103" s="84"/>
      <c r="AK103" s="164"/>
      <c r="AL103" s="165"/>
      <c r="AM103" s="556" t="str">
        <f t="shared" ca="1" si="11"/>
        <v/>
      </c>
      <c r="AN103" s="86"/>
      <c r="XFA103" s="558" t="e">
        <f>MATCH(AE103,tabla!$W$3:$W$20,0)-1</f>
        <v>#N/A</v>
      </c>
      <c r="XFB103" s="558">
        <f>COUNTIF(tabla!$W$3:$W$20,'BD1'!AE103)</f>
        <v>0</v>
      </c>
    </row>
    <row r="104" spans="1:40 16381:16382" s="197" customFormat="1" ht="24.95" customHeight="1" x14ac:dyDescent="0.2">
      <c r="A104" s="24" t="str">
        <f t="shared" si="8"/>
        <v/>
      </c>
      <c r="B104" s="24" t="str">
        <f t="shared" si="6"/>
        <v/>
      </c>
      <c r="C104" s="554" t="str">
        <f t="shared" si="7"/>
        <v/>
      </c>
      <c r="D104" s="173"/>
      <c r="E104" s="173"/>
      <c r="F104" s="174"/>
      <c r="G104" s="175"/>
      <c r="H104" s="176"/>
      <c r="I104" s="177"/>
      <c r="J104" s="176"/>
      <c r="K104" s="476"/>
      <c r="L104" s="174"/>
      <c r="M104" s="81"/>
      <c r="N104" s="280" t="str">
        <f t="shared" si="9"/>
        <v/>
      </c>
      <c r="O104" s="43"/>
      <c r="P104" s="87"/>
      <c r="Q104" s="483"/>
      <c r="R104" s="83"/>
      <c r="S104" s="482"/>
      <c r="T104" s="164"/>
      <c r="U104" s="45"/>
      <c r="V104" s="25" t="str">
        <f>IFERROR(VLOOKUP(U104, tabla!$A$2:$B$50,2,FALSE),"")</f>
        <v/>
      </c>
      <c r="W104" s="26"/>
      <c r="X104" s="51"/>
      <c r="Y104" s="555" t="str">
        <f t="shared" si="10"/>
        <v/>
      </c>
      <c r="Z104" s="27"/>
      <c r="AA104" s="26"/>
      <c r="AB104" s="26"/>
      <c r="AC104" s="84"/>
      <c r="AD104" s="29"/>
      <c r="AE104" s="84"/>
      <c r="AF104" s="84"/>
      <c r="AG104" s="178"/>
      <c r="AH104" s="84"/>
      <c r="AI104" s="84"/>
      <c r="AJ104" s="84"/>
      <c r="AK104" s="164"/>
      <c r="AL104" s="165"/>
      <c r="AM104" s="556" t="str">
        <f t="shared" ca="1" si="11"/>
        <v/>
      </c>
      <c r="AN104" s="86"/>
      <c r="XFA104" s="558" t="e">
        <f>MATCH(AE104,tabla!$W$3:$W$20,0)-1</f>
        <v>#N/A</v>
      </c>
      <c r="XFB104" s="558">
        <f>COUNTIF(tabla!$W$3:$W$20,'BD1'!AE104)</f>
        <v>0</v>
      </c>
    </row>
    <row r="105" spans="1:40 16381:16382" s="197" customFormat="1" ht="24.95" customHeight="1" x14ac:dyDescent="0.2">
      <c r="A105" s="24" t="str">
        <f t="shared" si="8"/>
        <v/>
      </c>
      <c r="B105" s="24" t="str">
        <f t="shared" si="6"/>
        <v/>
      </c>
      <c r="C105" s="554" t="str">
        <f t="shared" si="7"/>
        <v/>
      </c>
      <c r="D105" s="173"/>
      <c r="E105" s="173"/>
      <c r="F105" s="174"/>
      <c r="G105" s="175"/>
      <c r="H105" s="176"/>
      <c r="I105" s="177"/>
      <c r="J105" s="176"/>
      <c r="K105" s="476"/>
      <c r="L105" s="174"/>
      <c r="M105" s="81"/>
      <c r="N105" s="280" t="str">
        <f t="shared" si="9"/>
        <v/>
      </c>
      <c r="O105" s="43"/>
      <c r="P105" s="87"/>
      <c r="Q105" s="483"/>
      <c r="R105" s="83"/>
      <c r="S105" s="482"/>
      <c r="T105" s="164"/>
      <c r="U105" s="45"/>
      <c r="V105" s="25" t="str">
        <f>IFERROR(VLOOKUP(U105, tabla!$A$2:$B$50,2,FALSE),"")</f>
        <v/>
      </c>
      <c r="W105" s="26"/>
      <c r="X105" s="51"/>
      <c r="Y105" s="555" t="str">
        <f t="shared" si="10"/>
        <v/>
      </c>
      <c r="Z105" s="27"/>
      <c r="AA105" s="26"/>
      <c r="AB105" s="26"/>
      <c r="AC105" s="84"/>
      <c r="AD105" s="29"/>
      <c r="AE105" s="84"/>
      <c r="AF105" s="84"/>
      <c r="AG105" s="178"/>
      <c r="AH105" s="84"/>
      <c r="AI105" s="84"/>
      <c r="AJ105" s="84"/>
      <c r="AK105" s="164"/>
      <c r="AL105" s="165"/>
      <c r="AM105" s="556" t="str">
        <f t="shared" ca="1" si="11"/>
        <v/>
      </c>
      <c r="AN105" s="86"/>
      <c r="XFA105" s="558" t="e">
        <f>MATCH(AE105,tabla!$W$3:$W$20,0)-1</f>
        <v>#N/A</v>
      </c>
      <c r="XFB105" s="558">
        <f>COUNTIF(tabla!$W$3:$W$20,'BD1'!AE105)</f>
        <v>0</v>
      </c>
    </row>
    <row r="106" spans="1:40 16381:16382" s="197" customFormat="1" ht="24.95" customHeight="1" x14ac:dyDescent="0.2">
      <c r="A106" s="24" t="str">
        <f t="shared" si="8"/>
        <v/>
      </c>
      <c r="B106" s="24" t="str">
        <f t="shared" si="6"/>
        <v/>
      </c>
      <c r="C106" s="554" t="str">
        <f t="shared" si="7"/>
        <v/>
      </c>
      <c r="D106" s="173"/>
      <c r="E106" s="173"/>
      <c r="F106" s="174"/>
      <c r="G106" s="175"/>
      <c r="H106" s="176"/>
      <c r="I106" s="177"/>
      <c r="J106" s="176"/>
      <c r="K106" s="476"/>
      <c r="L106" s="174"/>
      <c r="M106" s="81"/>
      <c r="N106" s="280" t="str">
        <f t="shared" si="9"/>
        <v/>
      </c>
      <c r="O106" s="43"/>
      <c r="P106" s="82"/>
      <c r="Q106" s="482"/>
      <c r="R106" s="83"/>
      <c r="S106" s="482"/>
      <c r="T106" s="164"/>
      <c r="U106" s="45"/>
      <c r="V106" s="25" t="str">
        <f>IFERROR(VLOOKUP(U106, tabla!$A$2:$B$50,2,FALSE),"")</f>
        <v/>
      </c>
      <c r="W106" s="26"/>
      <c r="X106" s="51"/>
      <c r="Y106" s="555" t="str">
        <f t="shared" si="10"/>
        <v/>
      </c>
      <c r="Z106" s="27"/>
      <c r="AA106" s="26"/>
      <c r="AB106" s="26"/>
      <c r="AC106" s="84"/>
      <c r="AD106" s="29"/>
      <c r="AE106" s="84"/>
      <c r="AF106" s="84"/>
      <c r="AG106" s="178"/>
      <c r="AH106" s="84"/>
      <c r="AI106" s="84"/>
      <c r="AJ106" s="84"/>
      <c r="AK106" s="164"/>
      <c r="AL106" s="165"/>
      <c r="AM106" s="556" t="str">
        <f t="shared" ca="1" si="11"/>
        <v/>
      </c>
      <c r="AN106" s="86"/>
      <c r="XFA106" s="558" t="e">
        <f>MATCH(AE106,tabla!$W$3:$W$20,0)-1</f>
        <v>#N/A</v>
      </c>
      <c r="XFB106" s="558">
        <f>COUNTIF(tabla!$W$3:$W$20,'BD1'!AE106)</f>
        <v>0</v>
      </c>
    </row>
    <row r="107" spans="1:40 16381:16382" s="197" customFormat="1" ht="24.95" customHeight="1" x14ac:dyDescent="0.2">
      <c r="A107" s="24" t="str">
        <f t="shared" si="8"/>
        <v/>
      </c>
      <c r="B107" s="24" t="str">
        <f t="shared" si="6"/>
        <v/>
      </c>
      <c r="C107" s="554" t="str">
        <f t="shared" si="7"/>
        <v/>
      </c>
      <c r="D107" s="173"/>
      <c r="E107" s="173"/>
      <c r="F107" s="174"/>
      <c r="G107" s="175"/>
      <c r="H107" s="176"/>
      <c r="I107" s="177"/>
      <c r="J107" s="176"/>
      <c r="K107" s="476"/>
      <c r="L107" s="174"/>
      <c r="M107" s="81"/>
      <c r="N107" s="280" t="str">
        <f t="shared" si="9"/>
        <v/>
      </c>
      <c r="O107" s="43"/>
      <c r="P107" s="82"/>
      <c r="Q107" s="482"/>
      <c r="R107" s="83"/>
      <c r="S107" s="482"/>
      <c r="T107" s="164"/>
      <c r="U107" s="45"/>
      <c r="V107" s="25" t="str">
        <f>IFERROR(VLOOKUP(U107, tabla!$A$2:$B$50,2,FALSE),"")</f>
        <v/>
      </c>
      <c r="W107" s="26"/>
      <c r="X107" s="51"/>
      <c r="Y107" s="555" t="str">
        <f t="shared" si="10"/>
        <v/>
      </c>
      <c r="Z107" s="27"/>
      <c r="AA107" s="26"/>
      <c r="AB107" s="26"/>
      <c r="AC107" s="84"/>
      <c r="AD107" s="29"/>
      <c r="AE107" s="84"/>
      <c r="AF107" s="84"/>
      <c r="AG107" s="178"/>
      <c r="AH107" s="84"/>
      <c r="AI107" s="84"/>
      <c r="AJ107" s="84"/>
      <c r="AK107" s="164"/>
      <c r="AL107" s="165"/>
      <c r="AM107" s="556" t="str">
        <f t="shared" ca="1" si="11"/>
        <v/>
      </c>
      <c r="AN107" s="86"/>
      <c r="XFA107" s="558" t="e">
        <f>MATCH(AE107,tabla!$W$3:$W$20,0)-1</f>
        <v>#N/A</v>
      </c>
      <c r="XFB107" s="558">
        <f>COUNTIF(tabla!$W$3:$W$20,'BD1'!AE107)</f>
        <v>0</v>
      </c>
    </row>
    <row r="108" spans="1:40 16381:16382" s="197" customFormat="1" ht="24.95" customHeight="1" x14ac:dyDescent="0.2">
      <c r="A108" s="24" t="str">
        <f t="shared" si="8"/>
        <v/>
      </c>
      <c r="B108" s="24" t="str">
        <f t="shared" si="6"/>
        <v/>
      </c>
      <c r="C108" s="554" t="str">
        <f t="shared" si="7"/>
        <v/>
      </c>
      <c r="D108" s="173"/>
      <c r="E108" s="173"/>
      <c r="F108" s="174"/>
      <c r="G108" s="175"/>
      <c r="H108" s="176"/>
      <c r="I108" s="177"/>
      <c r="J108" s="176"/>
      <c r="K108" s="476"/>
      <c r="L108" s="174"/>
      <c r="M108" s="81"/>
      <c r="N108" s="280" t="str">
        <f t="shared" si="9"/>
        <v/>
      </c>
      <c r="O108" s="43"/>
      <c r="P108" s="82"/>
      <c r="Q108" s="482"/>
      <c r="R108" s="83"/>
      <c r="S108" s="482"/>
      <c r="T108" s="164"/>
      <c r="U108" s="45"/>
      <c r="V108" s="25" t="str">
        <f>IFERROR(VLOOKUP(U108, tabla!$A$2:$B$50,2,FALSE),"")</f>
        <v/>
      </c>
      <c r="W108" s="26"/>
      <c r="X108" s="51"/>
      <c r="Y108" s="555" t="str">
        <f t="shared" si="10"/>
        <v/>
      </c>
      <c r="Z108" s="27"/>
      <c r="AA108" s="26"/>
      <c r="AB108" s="26"/>
      <c r="AC108" s="84"/>
      <c r="AD108" s="29"/>
      <c r="AE108" s="84"/>
      <c r="AF108" s="84"/>
      <c r="AG108" s="178"/>
      <c r="AH108" s="84"/>
      <c r="AI108" s="84"/>
      <c r="AJ108" s="84"/>
      <c r="AK108" s="164"/>
      <c r="AL108" s="165"/>
      <c r="AM108" s="556" t="str">
        <f t="shared" ca="1" si="11"/>
        <v/>
      </c>
      <c r="AN108" s="86"/>
      <c r="XFA108" s="558" t="e">
        <f>MATCH(AE108,tabla!$W$3:$W$20,0)-1</f>
        <v>#N/A</v>
      </c>
      <c r="XFB108" s="558">
        <f>COUNTIF(tabla!$W$3:$W$20,'BD1'!AE108)</f>
        <v>0</v>
      </c>
    </row>
    <row r="109" spans="1:40 16381:16382" s="197" customFormat="1" ht="24.95" customHeight="1" x14ac:dyDescent="0.2">
      <c r="A109" s="24" t="str">
        <f t="shared" si="8"/>
        <v/>
      </c>
      <c r="B109" s="24" t="str">
        <f t="shared" si="6"/>
        <v/>
      </c>
      <c r="C109" s="554" t="str">
        <f t="shared" si="7"/>
        <v/>
      </c>
      <c r="D109" s="173"/>
      <c r="E109" s="173"/>
      <c r="F109" s="174"/>
      <c r="G109" s="175"/>
      <c r="H109" s="176"/>
      <c r="I109" s="177"/>
      <c r="J109" s="176"/>
      <c r="K109" s="476"/>
      <c r="L109" s="174"/>
      <c r="M109" s="81"/>
      <c r="N109" s="280" t="str">
        <f t="shared" si="9"/>
        <v/>
      </c>
      <c r="O109" s="43"/>
      <c r="P109" s="87"/>
      <c r="Q109" s="483"/>
      <c r="R109" s="83"/>
      <c r="S109" s="482"/>
      <c r="T109" s="164"/>
      <c r="U109" s="45"/>
      <c r="V109" s="25" t="str">
        <f>IFERROR(VLOOKUP(U109, tabla!$A$2:$B$50,2,FALSE),"")</f>
        <v/>
      </c>
      <c r="W109" s="26"/>
      <c r="X109" s="51"/>
      <c r="Y109" s="555" t="str">
        <f t="shared" si="10"/>
        <v/>
      </c>
      <c r="Z109" s="27"/>
      <c r="AA109" s="26"/>
      <c r="AB109" s="26"/>
      <c r="AC109" s="84"/>
      <c r="AD109" s="29"/>
      <c r="AE109" s="84"/>
      <c r="AF109" s="84"/>
      <c r="AG109" s="178"/>
      <c r="AH109" s="84"/>
      <c r="AI109" s="84"/>
      <c r="AJ109" s="84"/>
      <c r="AK109" s="164"/>
      <c r="AL109" s="165"/>
      <c r="AM109" s="556" t="str">
        <f t="shared" ca="1" si="11"/>
        <v/>
      </c>
      <c r="AN109" s="86"/>
      <c r="XFA109" s="558" t="e">
        <f>MATCH(AE109,tabla!$W$3:$W$20,0)-1</f>
        <v>#N/A</v>
      </c>
      <c r="XFB109" s="558">
        <f>COUNTIF(tabla!$W$3:$W$20,'BD1'!AE109)</f>
        <v>0</v>
      </c>
    </row>
    <row r="110" spans="1:40 16381:16382" s="197" customFormat="1" ht="24.95" customHeight="1" x14ac:dyDescent="0.2">
      <c r="A110" s="24" t="str">
        <f t="shared" si="8"/>
        <v/>
      </c>
      <c r="B110" s="24" t="str">
        <f t="shared" si="6"/>
        <v/>
      </c>
      <c r="C110" s="554" t="str">
        <f t="shared" si="7"/>
        <v/>
      </c>
      <c r="D110" s="173"/>
      <c r="E110" s="173"/>
      <c r="F110" s="174"/>
      <c r="G110" s="175"/>
      <c r="H110" s="176"/>
      <c r="I110" s="177"/>
      <c r="J110" s="176"/>
      <c r="K110" s="476"/>
      <c r="L110" s="174"/>
      <c r="M110" s="81"/>
      <c r="N110" s="280" t="str">
        <f t="shared" si="9"/>
        <v/>
      </c>
      <c r="O110" s="43"/>
      <c r="P110" s="82"/>
      <c r="Q110" s="482"/>
      <c r="R110" s="83"/>
      <c r="S110" s="482"/>
      <c r="T110" s="164"/>
      <c r="U110" s="45"/>
      <c r="V110" s="25" t="str">
        <f>IFERROR(VLOOKUP(U110, tabla!$A$2:$B$50,2,FALSE),"")</f>
        <v/>
      </c>
      <c r="W110" s="26"/>
      <c r="X110" s="51"/>
      <c r="Y110" s="555" t="str">
        <f t="shared" si="10"/>
        <v/>
      </c>
      <c r="Z110" s="27"/>
      <c r="AA110" s="26"/>
      <c r="AB110" s="26"/>
      <c r="AC110" s="84"/>
      <c r="AD110" s="29"/>
      <c r="AE110" s="84"/>
      <c r="AF110" s="84"/>
      <c r="AG110" s="178"/>
      <c r="AH110" s="84"/>
      <c r="AI110" s="84"/>
      <c r="AJ110" s="84"/>
      <c r="AK110" s="164"/>
      <c r="AL110" s="165"/>
      <c r="AM110" s="556" t="str">
        <f t="shared" ca="1" si="11"/>
        <v/>
      </c>
      <c r="AN110" s="86"/>
      <c r="XFA110" s="558" t="e">
        <f>MATCH(AE110,tabla!$W$3:$W$20,0)-1</f>
        <v>#N/A</v>
      </c>
      <c r="XFB110" s="558">
        <f>COUNTIF(tabla!$W$3:$W$20,'BD1'!AE110)</f>
        <v>0</v>
      </c>
    </row>
    <row r="111" spans="1:40 16381:16382" s="197" customFormat="1" ht="24.95" customHeight="1" x14ac:dyDescent="0.2">
      <c r="A111" s="24" t="str">
        <f t="shared" si="8"/>
        <v/>
      </c>
      <c r="B111" s="24" t="str">
        <f t="shared" si="6"/>
        <v/>
      </c>
      <c r="C111" s="554" t="str">
        <f t="shared" si="7"/>
        <v/>
      </c>
      <c r="D111" s="173"/>
      <c r="E111" s="173"/>
      <c r="F111" s="174"/>
      <c r="G111" s="175"/>
      <c r="H111" s="176"/>
      <c r="I111" s="177"/>
      <c r="J111" s="176"/>
      <c r="K111" s="476"/>
      <c r="L111" s="174"/>
      <c r="M111" s="81"/>
      <c r="N111" s="280" t="str">
        <f t="shared" si="9"/>
        <v/>
      </c>
      <c r="O111" s="43"/>
      <c r="P111" s="87"/>
      <c r="Q111" s="483"/>
      <c r="R111" s="83"/>
      <c r="S111" s="482"/>
      <c r="T111" s="164"/>
      <c r="U111" s="45"/>
      <c r="V111" s="25" t="str">
        <f>IFERROR(VLOOKUP(U111, tabla!$A$2:$B$50,2,FALSE),"")</f>
        <v/>
      </c>
      <c r="W111" s="26"/>
      <c r="X111" s="51"/>
      <c r="Y111" s="555" t="str">
        <f t="shared" si="10"/>
        <v/>
      </c>
      <c r="Z111" s="27"/>
      <c r="AA111" s="26"/>
      <c r="AB111" s="26"/>
      <c r="AC111" s="84"/>
      <c r="AD111" s="29"/>
      <c r="AE111" s="84"/>
      <c r="AF111" s="84"/>
      <c r="AG111" s="178"/>
      <c r="AH111" s="84"/>
      <c r="AI111" s="84"/>
      <c r="AJ111" s="84"/>
      <c r="AK111" s="164"/>
      <c r="AL111" s="165"/>
      <c r="AM111" s="556" t="str">
        <f t="shared" ca="1" si="11"/>
        <v/>
      </c>
      <c r="AN111" s="86"/>
      <c r="XFA111" s="558" t="e">
        <f>MATCH(AE111,tabla!$W$3:$W$20,0)-1</f>
        <v>#N/A</v>
      </c>
      <c r="XFB111" s="558">
        <f>COUNTIF(tabla!$W$3:$W$20,'BD1'!AE111)</f>
        <v>0</v>
      </c>
    </row>
    <row r="112" spans="1:40 16381:16382" s="197" customFormat="1" ht="24.95" customHeight="1" x14ac:dyDescent="0.2">
      <c r="A112" s="24" t="str">
        <f t="shared" si="8"/>
        <v/>
      </c>
      <c r="B112" s="24" t="str">
        <f t="shared" si="6"/>
        <v/>
      </c>
      <c r="C112" s="554" t="str">
        <f t="shared" si="7"/>
        <v/>
      </c>
      <c r="D112" s="173"/>
      <c r="E112" s="173"/>
      <c r="F112" s="174"/>
      <c r="G112" s="175"/>
      <c r="H112" s="176"/>
      <c r="I112" s="177"/>
      <c r="J112" s="176"/>
      <c r="K112" s="476"/>
      <c r="L112" s="174"/>
      <c r="M112" s="81"/>
      <c r="N112" s="280" t="str">
        <f t="shared" si="9"/>
        <v/>
      </c>
      <c r="O112" s="43"/>
      <c r="P112" s="82"/>
      <c r="Q112" s="482"/>
      <c r="R112" s="83"/>
      <c r="S112" s="482"/>
      <c r="T112" s="164"/>
      <c r="U112" s="45"/>
      <c r="V112" s="25" t="str">
        <f>IFERROR(VLOOKUP(U112, tabla!$A$2:$B$50,2,FALSE),"")</f>
        <v/>
      </c>
      <c r="W112" s="26"/>
      <c r="X112" s="51"/>
      <c r="Y112" s="555" t="str">
        <f t="shared" si="10"/>
        <v/>
      </c>
      <c r="Z112" s="27"/>
      <c r="AA112" s="26"/>
      <c r="AB112" s="26"/>
      <c r="AC112" s="84"/>
      <c r="AD112" s="29"/>
      <c r="AE112" s="84"/>
      <c r="AF112" s="84"/>
      <c r="AG112" s="178"/>
      <c r="AH112" s="84"/>
      <c r="AI112" s="84"/>
      <c r="AJ112" s="84"/>
      <c r="AK112" s="164"/>
      <c r="AL112" s="165"/>
      <c r="AM112" s="556" t="str">
        <f t="shared" ca="1" si="11"/>
        <v/>
      </c>
      <c r="AN112" s="86"/>
      <c r="XFA112" s="558" t="e">
        <f>MATCH(AE112,tabla!$W$3:$W$20,0)-1</f>
        <v>#N/A</v>
      </c>
      <c r="XFB112" s="558">
        <f>COUNTIF(tabla!$W$3:$W$20,'BD1'!AE112)</f>
        <v>0</v>
      </c>
    </row>
    <row r="113" spans="1:40 16381:16382" s="197" customFormat="1" ht="24.95" customHeight="1" x14ac:dyDescent="0.2">
      <c r="A113" s="24" t="str">
        <f t="shared" si="8"/>
        <v/>
      </c>
      <c r="B113" s="24" t="str">
        <f t="shared" si="6"/>
        <v/>
      </c>
      <c r="C113" s="554" t="str">
        <f t="shared" si="7"/>
        <v/>
      </c>
      <c r="D113" s="173"/>
      <c r="E113" s="173"/>
      <c r="F113" s="174"/>
      <c r="G113" s="175"/>
      <c r="H113" s="176"/>
      <c r="I113" s="177"/>
      <c r="J113" s="176"/>
      <c r="K113" s="476"/>
      <c r="L113" s="174"/>
      <c r="M113" s="81"/>
      <c r="N113" s="280" t="str">
        <f t="shared" si="9"/>
        <v/>
      </c>
      <c r="O113" s="43"/>
      <c r="P113" s="82"/>
      <c r="Q113" s="482"/>
      <c r="R113" s="83"/>
      <c r="S113" s="482"/>
      <c r="T113" s="164"/>
      <c r="U113" s="45"/>
      <c r="V113" s="25" t="str">
        <f>IFERROR(VLOOKUP(U113, tabla!$A$2:$B$50,2,FALSE),"")</f>
        <v/>
      </c>
      <c r="W113" s="26"/>
      <c r="X113" s="51"/>
      <c r="Y113" s="555" t="str">
        <f t="shared" si="10"/>
        <v/>
      </c>
      <c r="Z113" s="27"/>
      <c r="AA113" s="26"/>
      <c r="AB113" s="26"/>
      <c r="AC113" s="84"/>
      <c r="AD113" s="29"/>
      <c r="AE113" s="84"/>
      <c r="AF113" s="84"/>
      <c r="AG113" s="178"/>
      <c r="AH113" s="84"/>
      <c r="AI113" s="84"/>
      <c r="AJ113" s="84"/>
      <c r="AK113" s="164"/>
      <c r="AL113" s="165"/>
      <c r="AM113" s="556" t="str">
        <f t="shared" ca="1" si="11"/>
        <v/>
      </c>
      <c r="AN113" s="86"/>
      <c r="XFA113" s="558" t="e">
        <f>MATCH(AE113,tabla!$W$3:$W$20,0)-1</f>
        <v>#N/A</v>
      </c>
      <c r="XFB113" s="558">
        <f>COUNTIF(tabla!$W$3:$W$20,'BD1'!AE113)</f>
        <v>0</v>
      </c>
    </row>
    <row r="114" spans="1:40 16381:16382" s="197" customFormat="1" ht="24.95" customHeight="1" x14ac:dyDescent="0.2">
      <c r="A114" s="24" t="str">
        <f t="shared" si="8"/>
        <v/>
      </c>
      <c r="B114" s="24" t="str">
        <f t="shared" si="6"/>
        <v/>
      </c>
      <c r="C114" s="554" t="str">
        <f t="shared" si="7"/>
        <v/>
      </c>
      <c r="D114" s="173"/>
      <c r="E114" s="173"/>
      <c r="F114" s="174"/>
      <c r="G114" s="175"/>
      <c r="H114" s="176"/>
      <c r="I114" s="177"/>
      <c r="J114" s="176"/>
      <c r="K114" s="476"/>
      <c r="L114" s="174"/>
      <c r="M114" s="81"/>
      <c r="N114" s="280" t="str">
        <f t="shared" si="9"/>
        <v/>
      </c>
      <c r="O114" s="43"/>
      <c r="P114" s="87"/>
      <c r="Q114" s="483"/>
      <c r="R114" s="83"/>
      <c r="S114" s="482"/>
      <c r="T114" s="164"/>
      <c r="U114" s="45"/>
      <c r="V114" s="25" t="str">
        <f>IFERROR(VLOOKUP(U114, tabla!$A$2:$B$50,2,FALSE),"")</f>
        <v/>
      </c>
      <c r="W114" s="26"/>
      <c r="X114" s="51"/>
      <c r="Y114" s="555" t="str">
        <f t="shared" si="10"/>
        <v/>
      </c>
      <c r="Z114" s="27"/>
      <c r="AA114" s="26"/>
      <c r="AB114" s="26"/>
      <c r="AC114" s="84"/>
      <c r="AD114" s="29"/>
      <c r="AE114" s="84"/>
      <c r="AF114" s="84"/>
      <c r="AG114" s="178"/>
      <c r="AH114" s="84"/>
      <c r="AI114" s="84"/>
      <c r="AJ114" s="84"/>
      <c r="AK114" s="164"/>
      <c r="AL114" s="165"/>
      <c r="AM114" s="556" t="str">
        <f t="shared" ca="1" si="11"/>
        <v/>
      </c>
      <c r="AN114" s="86"/>
      <c r="XFA114" s="558" t="e">
        <f>MATCH(AE114,tabla!$W$3:$W$20,0)-1</f>
        <v>#N/A</v>
      </c>
      <c r="XFB114" s="558">
        <f>COUNTIF(tabla!$W$3:$W$20,'BD1'!AE114)</f>
        <v>0</v>
      </c>
    </row>
    <row r="115" spans="1:40 16381:16382" s="197" customFormat="1" ht="24.95" customHeight="1" x14ac:dyDescent="0.2">
      <c r="A115" s="24" t="str">
        <f t="shared" si="8"/>
        <v/>
      </c>
      <c r="B115" s="24" t="str">
        <f t="shared" si="6"/>
        <v/>
      </c>
      <c r="C115" s="554" t="str">
        <f t="shared" si="7"/>
        <v/>
      </c>
      <c r="D115" s="173"/>
      <c r="E115" s="173"/>
      <c r="F115" s="174"/>
      <c r="G115" s="175"/>
      <c r="H115" s="176"/>
      <c r="I115" s="177"/>
      <c r="J115" s="176"/>
      <c r="K115" s="476"/>
      <c r="L115" s="174"/>
      <c r="M115" s="81"/>
      <c r="N115" s="280" t="str">
        <f t="shared" si="9"/>
        <v/>
      </c>
      <c r="O115" s="43"/>
      <c r="P115" s="82"/>
      <c r="Q115" s="482"/>
      <c r="R115" s="83"/>
      <c r="S115" s="482"/>
      <c r="T115" s="164"/>
      <c r="U115" s="45"/>
      <c r="V115" s="25" t="str">
        <f>IFERROR(VLOOKUP(U115, tabla!$A$2:$B$50,2,FALSE),"")</f>
        <v/>
      </c>
      <c r="W115" s="26"/>
      <c r="X115" s="51"/>
      <c r="Y115" s="555" t="str">
        <f t="shared" si="10"/>
        <v/>
      </c>
      <c r="Z115" s="27"/>
      <c r="AA115" s="26"/>
      <c r="AB115" s="26"/>
      <c r="AC115" s="84"/>
      <c r="AD115" s="29"/>
      <c r="AE115" s="84"/>
      <c r="AF115" s="84"/>
      <c r="AG115" s="178"/>
      <c r="AH115" s="84"/>
      <c r="AI115" s="84"/>
      <c r="AJ115" s="84"/>
      <c r="AK115" s="164"/>
      <c r="AL115" s="165"/>
      <c r="AM115" s="556" t="str">
        <f t="shared" ca="1" si="11"/>
        <v/>
      </c>
      <c r="AN115" s="86"/>
      <c r="XFA115" s="558" t="e">
        <f>MATCH(AE115,tabla!$W$3:$W$20,0)-1</f>
        <v>#N/A</v>
      </c>
      <c r="XFB115" s="558">
        <f>COUNTIF(tabla!$W$3:$W$20,'BD1'!AE115)</f>
        <v>0</v>
      </c>
    </row>
    <row r="116" spans="1:40 16381:16382" s="197" customFormat="1" ht="24.95" customHeight="1" x14ac:dyDescent="0.2">
      <c r="A116" s="24" t="str">
        <f t="shared" si="8"/>
        <v/>
      </c>
      <c r="B116" s="24" t="str">
        <f t="shared" si="6"/>
        <v/>
      </c>
      <c r="C116" s="554" t="str">
        <f t="shared" si="7"/>
        <v/>
      </c>
      <c r="D116" s="173"/>
      <c r="E116" s="173"/>
      <c r="F116" s="174"/>
      <c r="G116" s="175"/>
      <c r="H116" s="176"/>
      <c r="I116" s="177"/>
      <c r="J116" s="176"/>
      <c r="K116" s="476"/>
      <c r="L116" s="174"/>
      <c r="M116" s="81"/>
      <c r="N116" s="280" t="str">
        <f t="shared" si="9"/>
        <v/>
      </c>
      <c r="O116" s="43"/>
      <c r="P116" s="87"/>
      <c r="Q116" s="483"/>
      <c r="R116" s="83"/>
      <c r="S116" s="482"/>
      <c r="T116" s="164"/>
      <c r="U116" s="45"/>
      <c r="V116" s="25" t="str">
        <f>IFERROR(VLOOKUP(U116, tabla!$A$2:$B$50,2,FALSE),"")</f>
        <v/>
      </c>
      <c r="W116" s="26"/>
      <c r="X116" s="51"/>
      <c r="Y116" s="555" t="str">
        <f t="shared" si="10"/>
        <v/>
      </c>
      <c r="Z116" s="27"/>
      <c r="AA116" s="26"/>
      <c r="AB116" s="26"/>
      <c r="AC116" s="84"/>
      <c r="AD116" s="29"/>
      <c r="AE116" s="84"/>
      <c r="AF116" s="84"/>
      <c r="AG116" s="178"/>
      <c r="AH116" s="84"/>
      <c r="AI116" s="84"/>
      <c r="AJ116" s="84"/>
      <c r="AK116" s="164"/>
      <c r="AL116" s="165"/>
      <c r="AM116" s="556" t="str">
        <f t="shared" ca="1" si="11"/>
        <v/>
      </c>
      <c r="AN116" s="86"/>
      <c r="XFA116" s="558" t="e">
        <f>MATCH(AE116,tabla!$W$3:$W$20,0)-1</f>
        <v>#N/A</v>
      </c>
      <c r="XFB116" s="558">
        <f>COUNTIF(tabla!$W$3:$W$20,'BD1'!AE116)</f>
        <v>0</v>
      </c>
    </row>
    <row r="117" spans="1:40 16381:16382" s="197" customFormat="1" ht="24.95" customHeight="1" x14ac:dyDescent="0.2">
      <c r="A117" s="24" t="str">
        <f t="shared" si="8"/>
        <v/>
      </c>
      <c r="B117" s="24" t="str">
        <f t="shared" si="6"/>
        <v/>
      </c>
      <c r="C117" s="554" t="str">
        <f t="shared" si="7"/>
        <v/>
      </c>
      <c r="D117" s="173"/>
      <c r="E117" s="173"/>
      <c r="F117" s="174"/>
      <c r="G117" s="175"/>
      <c r="H117" s="176"/>
      <c r="I117" s="177"/>
      <c r="J117" s="176"/>
      <c r="K117" s="476"/>
      <c r="L117" s="174"/>
      <c r="M117" s="81"/>
      <c r="N117" s="280" t="str">
        <f t="shared" si="9"/>
        <v/>
      </c>
      <c r="O117" s="43"/>
      <c r="P117" s="82"/>
      <c r="Q117" s="482"/>
      <c r="R117" s="83"/>
      <c r="S117" s="482"/>
      <c r="T117" s="164"/>
      <c r="U117" s="45"/>
      <c r="V117" s="25" t="str">
        <f>IFERROR(VLOOKUP(U117, tabla!$A$2:$B$50,2,FALSE),"")</f>
        <v/>
      </c>
      <c r="W117" s="26"/>
      <c r="X117" s="51"/>
      <c r="Y117" s="555" t="str">
        <f t="shared" si="10"/>
        <v/>
      </c>
      <c r="Z117" s="27"/>
      <c r="AA117" s="26"/>
      <c r="AB117" s="26"/>
      <c r="AC117" s="84"/>
      <c r="AD117" s="29"/>
      <c r="AE117" s="84"/>
      <c r="AF117" s="84"/>
      <c r="AG117" s="178"/>
      <c r="AH117" s="84"/>
      <c r="AI117" s="84"/>
      <c r="AJ117" s="84"/>
      <c r="AK117" s="164"/>
      <c r="AL117" s="165"/>
      <c r="AM117" s="556" t="str">
        <f t="shared" ca="1" si="11"/>
        <v/>
      </c>
      <c r="AN117" s="86"/>
      <c r="XFA117" s="558" t="e">
        <f>MATCH(AE117,tabla!$W$3:$W$20,0)-1</f>
        <v>#N/A</v>
      </c>
      <c r="XFB117" s="558">
        <f>COUNTIF(tabla!$W$3:$W$20,'BD1'!AE117)</f>
        <v>0</v>
      </c>
    </row>
    <row r="118" spans="1:40 16381:16382" s="197" customFormat="1" ht="24.95" customHeight="1" x14ac:dyDescent="0.2">
      <c r="A118" s="24" t="str">
        <f t="shared" si="8"/>
        <v/>
      </c>
      <c r="B118" s="24" t="str">
        <f t="shared" si="6"/>
        <v/>
      </c>
      <c r="C118" s="554" t="str">
        <f t="shared" si="7"/>
        <v/>
      </c>
      <c r="D118" s="173"/>
      <c r="E118" s="173"/>
      <c r="F118" s="174"/>
      <c r="G118" s="175"/>
      <c r="H118" s="176"/>
      <c r="I118" s="177"/>
      <c r="J118" s="176"/>
      <c r="K118" s="476"/>
      <c r="L118" s="174"/>
      <c r="M118" s="81"/>
      <c r="N118" s="280" t="str">
        <f t="shared" si="9"/>
        <v/>
      </c>
      <c r="O118" s="43"/>
      <c r="P118" s="82"/>
      <c r="Q118" s="482"/>
      <c r="R118" s="83"/>
      <c r="S118" s="482"/>
      <c r="T118" s="164"/>
      <c r="U118" s="45"/>
      <c r="V118" s="25" t="str">
        <f>IFERROR(VLOOKUP(U118, tabla!$A$2:$B$50,2,FALSE),"")</f>
        <v/>
      </c>
      <c r="W118" s="26"/>
      <c r="X118" s="51"/>
      <c r="Y118" s="555" t="str">
        <f t="shared" si="10"/>
        <v/>
      </c>
      <c r="Z118" s="27"/>
      <c r="AA118" s="26"/>
      <c r="AB118" s="26"/>
      <c r="AC118" s="84"/>
      <c r="AD118" s="29"/>
      <c r="AE118" s="84"/>
      <c r="AF118" s="84"/>
      <c r="AG118" s="178"/>
      <c r="AH118" s="84"/>
      <c r="AI118" s="84"/>
      <c r="AJ118" s="84"/>
      <c r="AK118" s="164"/>
      <c r="AL118" s="165"/>
      <c r="AM118" s="556" t="str">
        <f t="shared" ca="1" si="11"/>
        <v/>
      </c>
      <c r="AN118" s="86"/>
      <c r="XFA118" s="558" t="e">
        <f>MATCH(AE118,tabla!$W$3:$W$20,0)-1</f>
        <v>#N/A</v>
      </c>
      <c r="XFB118" s="558">
        <f>COUNTIF(tabla!$W$3:$W$20,'BD1'!AE118)</f>
        <v>0</v>
      </c>
    </row>
    <row r="119" spans="1:40 16381:16382" s="197" customFormat="1" ht="24.95" customHeight="1" x14ac:dyDescent="0.2">
      <c r="A119" s="24" t="str">
        <f t="shared" si="8"/>
        <v/>
      </c>
      <c r="B119" s="24" t="str">
        <f t="shared" si="6"/>
        <v/>
      </c>
      <c r="C119" s="554" t="str">
        <f t="shared" si="7"/>
        <v/>
      </c>
      <c r="D119" s="173"/>
      <c r="E119" s="173"/>
      <c r="F119" s="174"/>
      <c r="G119" s="175"/>
      <c r="H119" s="176"/>
      <c r="I119" s="177"/>
      <c r="J119" s="176"/>
      <c r="K119" s="476"/>
      <c r="L119" s="174"/>
      <c r="M119" s="81"/>
      <c r="N119" s="280" t="str">
        <f t="shared" si="9"/>
        <v/>
      </c>
      <c r="O119" s="43"/>
      <c r="P119" s="82"/>
      <c r="Q119" s="482"/>
      <c r="R119" s="83"/>
      <c r="S119" s="482"/>
      <c r="T119" s="164"/>
      <c r="U119" s="45"/>
      <c r="V119" s="25" t="str">
        <f>IFERROR(VLOOKUP(U119, tabla!$A$2:$B$50,2,FALSE),"")</f>
        <v/>
      </c>
      <c r="W119" s="26"/>
      <c r="X119" s="51"/>
      <c r="Y119" s="555" t="str">
        <f t="shared" si="10"/>
        <v/>
      </c>
      <c r="Z119" s="27"/>
      <c r="AA119" s="26"/>
      <c r="AB119" s="26"/>
      <c r="AC119" s="84"/>
      <c r="AD119" s="29"/>
      <c r="AE119" s="84"/>
      <c r="AF119" s="84"/>
      <c r="AG119" s="178"/>
      <c r="AH119" s="84"/>
      <c r="AI119" s="84"/>
      <c r="AJ119" s="84"/>
      <c r="AK119" s="164"/>
      <c r="AL119" s="165"/>
      <c r="AM119" s="556" t="str">
        <f t="shared" ca="1" si="11"/>
        <v/>
      </c>
      <c r="AN119" s="86"/>
      <c r="XFA119" s="558" t="e">
        <f>MATCH(AE119,tabla!$W$3:$W$20,0)-1</f>
        <v>#N/A</v>
      </c>
      <c r="XFB119" s="558">
        <f>COUNTIF(tabla!$W$3:$W$20,'BD1'!AE119)</f>
        <v>0</v>
      </c>
    </row>
    <row r="120" spans="1:40 16381:16382" s="197" customFormat="1" ht="24.95" customHeight="1" x14ac:dyDescent="0.2">
      <c r="A120" s="24" t="str">
        <f t="shared" si="8"/>
        <v/>
      </c>
      <c r="B120" s="24" t="str">
        <f t="shared" si="6"/>
        <v/>
      </c>
      <c r="C120" s="554" t="str">
        <f t="shared" si="7"/>
        <v/>
      </c>
      <c r="D120" s="173"/>
      <c r="E120" s="173"/>
      <c r="F120" s="174"/>
      <c r="G120" s="175"/>
      <c r="H120" s="176"/>
      <c r="I120" s="177"/>
      <c r="J120" s="176"/>
      <c r="K120" s="476"/>
      <c r="L120" s="174"/>
      <c r="M120" s="81"/>
      <c r="N120" s="280" t="str">
        <f t="shared" si="9"/>
        <v/>
      </c>
      <c r="O120" s="43"/>
      <c r="P120" s="87"/>
      <c r="Q120" s="483"/>
      <c r="R120" s="83"/>
      <c r="S120" s="482"/>
      <c r="T120" s="164"/>
      <c r="U120" s="45"/>
      <c r="V120" s="25" t="str">
        <f>IFERROR(VLOOKUP(U120, tabla!$A$2:$B$50,2,FALSE),"")</f>
        <v/>
      </c>
      <c r="W120" s="26"/>
      <c r="X120" s="51"/>
      <c r="Y120" s="555" t="str">
        <f t="shared" si="10"/>
        <v/>
      </c>
      <c r="Z120" s="27"/>
      <c r="AA120" s="26"/>
      <c r="AB120" s="26"/>
      <c r="AC120" s="84"/>
      <c r="AD120" s="29"/>
      <c r="AE120" s="84"/>
      <c r="AF120" s="84"/>
      <c r="AG120" s="178"/>
      <c r="AH120" s="84"/>
      <c r="AI120" s="84"/>
      <c r="AJ120" s="84"/>
      <c r="AK120" s="164"/>
      <c r="AL120" s="165"/>
      <c r="AM120" s="556" t="str">
        <f t="shared" ca="1" si="11"/>
        <v/>
      </c>
      <c r="AN120" s="86"/>
      <c r="XFA120" s="558" t="e">
        <f>MATCH(AE120,tabla!$W$3:$W$20,0)-1</f>
        <v>#N/A</v>
      </c>
      <c r="XFB120" s="558">
        <f>COUNTIF(tabla!$W$3:$W$20,'BD1'!AE120)</f>
        <v>0</v>
      </c>
    </row>
    <row r="121" spans="1:40 16381:16382" s="197" customFormat="1" ht="24.95" customHeight="1" x14ac:dyDescent="0.2">
      <c r="A121" s="24" t="str">
        <f t="shared" si="8"/>
        <v/>
      </c>
      <c r="B121" s="24" t="str">
        <f t="shared" si="6"/>
        <v/>
      </c>
      <c r="C121" s="554" t="str">
        <f t="shared" si="7"/>
        <v/>
      </c>
      <c r="D121" s="173"/>
      <c r="E121" s="173"/>
      <c r="F121" s="174"/>
      <c r="G121" s="175"/>
      <c r="H121" s="176"/>
      <c r="I121" s="177"/>
      <c r="J121" s="176"/>
      <c r="K121" s="476"/>
      <c r="L121" s="174"/>
      <c r="M121" s="81"/>
      <c r="N121" s="280" t="str">
        <f t="shared" si="9"/>
        <v/>
      </c>
      <c r="O121" s="43"/>
      <c r="P121" s="82"/>
      <c r="Q121" s="482"/>
      <c r="R121" s="83"/>
      <c r="S121" s="482"/>
      <c r="T121" s="164"/>
      <c r="U121" s="45"/>
      <c r="V121" s="25" t="str">
        <f>IFERROR(VLOOKUP(U121, tabla!$A$2:$B$50,2,FALSE),"")</f>
        <v/>
      </c>
      <c r="W121" s="26"/>
      <c r="X121" s="51"/>
      <c r="Y121" s="555" t="str">
        <f t="shared" si="10"/>
        <v/>
      </c>
      <c r="Z121" s="27"/>
      <c r="AA121" s="26"/>
      <c r="AB121" s="26"/>
      <c r="AC121" s="84"/>
      <c r="AD121" s="29"/>
      <c r="AE121" s="84"/>
      <c r="AF121" s="84"/>
      <c r="AG121" s="178"/>
      <c r="AH121" s="84"/>
      <c r="AI121" s="84"/>
      <c r="AJ121" s="84"/>
      <c r="AK121" s="164"/>
      <c r="AL121" s="165"/>
      <c r="AM121" s="556" t="str">
        <f t="shared" ca="1" si="11"/>
        <v/>
      </c>
      <c r="AN121" s="86"/>
      <c r="XFA121" s="558" t="e">
        <f>MATCH(AE121,tabla!$W$3:$W$20,0)-1</f>
        <v>#N/A</v>
      </c>
      <c r="XFB121" s="558">
        <f>COUNTIF(tabla!$W$3:$W$20,'BD1'!AE121)</f>
        <v>0</v>
      </c>
    </row>
    <row r="122" spans="1:40 16381:16382" s="197" customFormat="1" ht="24.95" customHeight="1" x14ac:dyDescent="0.2">
      <c r="A122" s="24" t="str">
        <f t="shared" si="8"/>
        <v/>
      </c>
      <c r="B122" s="24" t="str">
        <f t="shared" si="6"/>
        <v/>
      </c>
      <c r="C122" s="554" t="str">
        <f t="shared" si="7"/>
        <v/>
      </c>
      <c r="D122" s="173"/>
      <c r="E122" s="173"/>
      <c r="F122" s="174"/>
      <c r="G122" s="175"/>
      <c r="H122" s="176"/>
      <c r="I122" s="177"/>
      <c r="J122" s="176"/>
      <c r="K122" s="476"/>
      <c r="L122" s="174"/>
      <c r="M122" s="81"/>
      <c r="N122" s="280" t="str">
        <f t="shared" si="9"/>
        <v/>
      </c>
      <c r="O122" s="43"/>
      <c r="P122" s="82"/>
      <c r="Q122" s="482"/>
      <c r="R122" s="83"/>
      <c r="S122" s="482"/>
      <c r="T122" s="164"/>
      <c r="U122" s="45"/>
      <c r="V122" s="25" t="str">
        <f>IFERROR(VLOOKUP(U122, tabla!$A$2:$B$50,2,FALSE),"")</f>
        <v/>
      </c>
      <c r="W122" s="26"/>
      <c r="X122" s="51"/>
      <c r="Y122" s="555" t="str">
        <f t="shared" si="10"/>
        <v/>
      </c>
      <c r="Z122" s="27"/>
      <c r="AA122" s="26"/>
      <c r="AB122" s="26"/>
      <c r="AC122" s="84"/>
      <c r="AD122" s="29"/>
      <c r="AE122" s="84"/>
      <c r="AF122" s="84"/>
      <c r="AG122" s="178"/>
      <c r="AH122" s="84"/>
      <c r="AI122" s="84"/>
      <c r="AJ122" s="84"/>
      <c r="AK122" s="164"/>
      <c r="AL122" s="165"/>
      <c r="AM122" s="556" t="str">
        <f t="shared" ca="1" si="11"/>
        <v/>
      </c>
      <c r="AN122" s="86"/>
      <c r="XFA122" s="558" t="e">
        <f>MATCH(AE122,tabla!$W$3:$W$20,0)-1</f>
        <v>#N/A</v>
      </c>
      <c r="XFB122" s="558">
        <f>COUNTIF(tabla!$W$3:$W$20,'BD1'!AE122)</f>
        <v>0</v>
      </c>
    </row>
    <row r="123" spans="1:40 16381:16382" s="197" customFormat="1" ht="24.95" customHeight="1" x14ac:dyDescent="0.2">
      <c r="A123" s="24" t="str">
        <f t="shared" si="8"/>
        <v/>
      </c>
      <c r="B123" s="24" t="str">
        <f t="shared" si="6"/>
        <v/>
      </c>
      <c r="C123" s="554" t="str">
        <f t="shared" si="7"/>
        <v/>
      </c>
      <c r="D123" s="173"/>
      <c r="E123" s="173"/>
      <c r="F123" s="174"/>
      <c r="G123" s="175"/>
      <c r="H123" s="176"/>
      <c r="I123" s="177"/>
      <c r="J123" s="176"/>
      <c r="K123" s="476"/>
      <c r="L123" s="174"/>
      <c r="M123" s="81"/>
      <c r="N123" s="280" t="str">
        <f t="shared" si="9"/>
        <v/>
      </c>
      <c r="O123" s="43"/>
      <c r="P123" s="82"/>
      <c r="Q123" s="482"/>
      <c r="R123" s="83"/>
      <c r="S123" s="482"/>
      <c r="T123" s="164"/>
      <c r="U123" s="45"/>
      <c r="V123" s="25" t="str">
        <f>IFERROR(VLOOKUP(U123, tabla!$A$2:$B$50,2,FALSE),"")</f>
        <v/>
      </c>
      <c r="W123" s="26"/>
      <c r="X123" s="51"/>
      <c r="Y123" s="555" t="str">
        <f t="shared" si="10"/>
        <v/>
      </c>
      <c r="Z123" s="27"/>
      <c r="AA123" s="26"/>
      <c r="AB123" s="26"/>
      <c r="AC123" s="84"/>
      <c r="AD123" s="29"/>
      <c r="AE123" s="84"/>
      <c r="AF123" s="84"/>
      <c r="AG123" s="178"/>
      <c r="AH123" s="84"/>
      <c r="AI123" s="84"/>
      <c r="AJ123" s="84"/>
      <c r="AK123" s="164"/>
      <c r="AL123" s="165"/>
      <c r="AM123" s="556" t="str">
        <f t="shared" ca="1" si="11"/>
        <v/>
      </c>
      <c r="AN123" s="86"/>
      <c r="XFA123" s="558" t="e">
        <f>MATCH(AE123,tabla!$W$3:$W$20,0)-1</f>
        <v>#N/A</v>
      </c>
      <c r="XFB123" s="558">
        <f>COUNTIF(tabla!$W$3:$W$20,'BD1'!AE123)</f>
        <v>0</v>
      </c>
    </row>
    <row r="124" spans="1:40 16381:16382" s="197" customFormat="1" ht="24.95" customHeight="1" x14ac:dyDescent="0.2">
      <c r="A124" s="24" t="str">
        <f t="shared" si="8"/>
        <v/>
      </c>
      <c r="B124" s="24" t="str">
        <f t="shared" si="6"/>
        <v/>
      </c>
      <c r="C124" s="554" t="str">
        <f t="shared" si="7"/>
        <v/>
      </c>
      <c r="D124" s="173"/>
      <c r="E124" s="173"/>
      <c r="F124" s="174"/>
      <c r="G124" s="175"/>
      <c r="H124" s="176"/>
      <c r="I124" s="177"/>
      <c r="J124" s="176"/>
      <c r="K124" s="476"/>
      <c r="L124" s="174"/>
      <c r="M124" s="81"/>
      <c r="N124" s="280" t="str">
        <f t="shared" si="9"/>
        <v/>
      </c>
      <c r="O124" s="43"/>
      <c r="P124" s="82"/>
      <c r="Q124" s="482"/>
      <c r="R124" s="83"/>
      <c r="S124" s="482"/>
      <c r="T124" s="164"/>
      <c r="U124" s="45"/>
      <c r="V124" s="25" t="str">
        <f>IFERROR(VLOOKUP(U124, tabla!$A$2:$B$50,2,FALSE),"")</f>
        <v/>
      </c>
      <c r="W124" s="26"/>
      <c r="X124" s="51"/>
      <c r="Y124" s="555" t="str">
        <f t="shared" si="10"/>
        <v/>
      </c>
      <c r="Z124" s="27"/>
      <c r="AA124" s="26"/>
      <c r="AB124" s="26"/>
      <c r="AC124" s="84"/>
      <c r="AD124" s="29"/>
      <c r="AE124" s="84"/>
      <c r="AF124" s="84"/>
      <c r="AG124" s="178"/>
      <c r="AH124" s="84"/>
      <c r="AI124" s="84"/>
      <c r="AJ124" s="84"/>
      <c r="AK124" s="164"/>
      <c r="AL124" s="165"/>
      <c r="AM124" s="556" t="str">
        <f t="shared" ca="1" si="11"/>
        <v/>
      </c>
      <c r="AN124" s="86"/>
      <c r="XFA124" s="558" t="e">
        <f>MATCH(AE124,tabla!$W$3:$W$20,0)-1</f>
        <v>#N/A</v>
      </c>
      <c r="XFB124" s="558">
        <f>COUNTIF(tabla!$W$3:$W$20,'BD1'!AE124)</f>
        <v>0</v>
      </c>
    </row>
    <row r="125" spans="1:40 16381:16382" s="197" customFormat="1" ht="24.95" customHeight="1" x14ac:dyDescent="0.2">
      <c r="A125" s="24" t="str">
        <f t="shared" si="8"/>
        <v/>
      </c>
      <c r="B125" s="24" t="str">
        <f t="shared" si="6"/>
        <v/>
      </c>
      <c r="C125" s="554" t="str">
        <f t="shared" si="7"/>
        <v/>
      </c>
      <c r="D125" s="173"/>
      <c r="E125" s="173"/>
      <c r="F125" s="174"/>
      <c r="G125" s="175"/>
      <c r="H125" s="176"/>
      <c r="I125" s="177"/>
      <c r="J125" s="176"/>
      <c r="K125" s="476"/>
      <c r="L125" s="174"/>
      <c r="M125" s="81"/>
      <c r="N125" s="280" t="str">
        <f t="shared" si="9"/>
        <v/>
      </c>
      <c r="O125" s="43"/>
      <c r="P125" s="87"/>
      <c r="Q125" s="483"/>
      <c r="R125" s="83"/>
      <c r="S125" s="482"/>
      <c r="T125" s="164"/>
      <c r="U125" s="45"/>
      <c r="V125" s="25" t="str">
        <f>IFERROR(VLOOKUP(U125, tabla!$A$2:$B$50,2,FALSE),"")</f>
        <v/>
      </c>
      <c r="W125" s="26"/>
      <c r="X125" s="51"/>
      <c r="Y125" s="555" t="str">
        <f t="shared" si="10"/>
        <v/>
      </c>
      <c r="Z125" s="27"/>
      <c r="AA125" s="26"/>
      <c r="AB125" s="26"/>
      <c r="AC125" s="84"/>
      <c r="AD125" s="29"/>
      <c r="AE125" s="84"/>
      <c r="AF125" s="84"/>
      <c r="AG125" s="178"/>
      <c r="AH125" s="84"/>
      <c r="AI125" s="84"/>
      <c r="AJ125" s="84"/>
      <c r="AK125" s="164"/>
      <c r="AL125" s="165"/>
      <c r="AM125" s="556" t="str">
        <f t="shared" ca="1" si="11"/>
        <v/>
      </c>
      <c r="AN125" s="86"/>
      <c r="XFA125" s="558" t="e">
        <f>MATCH(AE125,tabla!$W$3:$W$20,0)-1</f>
        <v>#N/A</v>
      </c>
      <c r="XFB125" s="558">
        <f>COUNTIF(tabla!$W$3:$W$20,'BD1'!AE125)</f>
        <v>0</v>
      </c>
    </row>
    <row r="126" spans="1:40 16381:16382" s="197" customFormat="1" ht="24.95" customHeight="1" x14ac:dyDescent="0.2">
      <c r="A126" s="24" t="str">
        <f t="shared" si="8"/>
        <v/>
      </c>
      <c r="B126" s="24" t="str">
        <f t="shared" si="6"/>
        <v/>
      </c>
      <c r="C126" s="554" t="str">
        <f t="shared" si="7"/>
        <v/>
      </c>
      <c r="D126" s="173"/>
      <c r="E126" s="173"/>
      <c r="F126" s="174"/>
      <c r="G126" s="175"/>
      <c r="H126" s="176"/>
      <c r="I126" s="177"/>
      <c r="J126" s="176"/>
      <c r="K126" s="476"/>
      <c r="L126" s="174"/>
      <c r="M126" s="81"/>
      <c r="N126" s="280" t="str">
        <f t="shared" si="9"/>
        <v/>
      </c>
      <c r="O126" s="43"/>
      <c r="P126" s="82"/>
      <c r="Q126" s="482"/>
      <c r="R126" s="83"/>
      <c r="S126" s="482"/>
      <c r="T126" s="164"/>
      <c r="U126" s="45"/>
      <c r="V126" s="25" t="str">
        <f>IFERROR(VLOOKUP(U126, tabla!$A$2:$B$50,2,FALSE),"")</f>
        <v/>
      </c>
      <c r="W126" s="26"/>
      <c r="X126" s="51"/>
      <c r="Y126" s="555" t="str">
        <f t="shared" si="10"/>
        <v/>
      </c>
      <c r="Z126" s="27"/>
      <c r="AA126" s="26"/>
      <c r="AB126" s="26"/>
      <c r="AC126" s="84"/>
      <c r="AD126" s="29"/>
      <c r="AE126" s="84"/>
      <c r="AF126" s="84"/>
      <c r="AG126" s="178"/>
      <c r="AH126" s="84"/>
      <c r="AI126" s="84"/>
      <c r="AJ126" s="84"/>
      <c r="AK126" s="164"/>
      <c r="AL126" s="165"/>
      <c r="AM126" s="556" t="str">
        <f t="shared" ca="1" si="11"/>
        <v/>
      </c>
      <c r="AN126" s="86"/>
      <c r="XFA126" s="558" t="e">
        <f>MATCH(AE126,tabla!$W$3:$W$20,0)-1</f>
        <v>#N/A</v>
      </c>
      <c r="XFB126" s="558">
        <f>COUNTIF(tabla!$W$3:$W$20,'BD1'!AE126)</f>
        <v>0</v>
      </c>
    </row>
    <row r="127" spans="1:40 16381:16382" s="197" customFormat="1" ht="24.95" customHeight="1" x14ac:dyDescent="0.2">
      <c r="A127" s="24" t="str">
        <f t="shared" si="8"/>
        <v/>
      </c>
      <c r="B127" s="24" t="str">
        <f t="shared" si="6"/>
        <v/>
      </c>
      <c r="C127" s="554" t="str">
        <f t="shared" si="7"/>
        <v/>
      </c>
      <c r="D127" s="173"/>
      <c r="E127" s="173"/>
      <c r="F127" s="174"/>
      <c r="G127" s="175"/>
      <c r="H127" s="176"/>
      <c r="I127" s="177"/>
      <c r="J127" s="176"/>
      <c r="K127" s="476"/>
      <c r="L127" s="174"/>
      <c r="M127" s="81"/>
      <c r="N127" s="280" t="str">
        <f t="shared" si="9"/>
        <v/>
      </c>
      <c r="O127" s="43"/>
      <c r="P127" s="87"/>
      <c r="Q127" s="483"/>
      <c r="R127" s="83"/>
      <c r="S127" s="482"/>
      <c r="T127" s="164"/>
      <c r="U127" s="45"/>
      <c r="V127" s="25" t="str">
        <f>IFERROR(VLOOKUP(U127, tabla!$A$2:$B$50,2,FALSE),"")</f>
        <v/>
      </c>
      <c r="W127" s="26"/>
      <c r="X127" s="51"/>
      <c r="Y127" s="555" t="str">
        <f t="shared" si="10"/>
        <v/>
      </c>
      <c r="Z127" s="27"/>
      <c r="AA127" s="26"/>
      <c r="AB127" s="26"/>
      <c r="AC127" s="84"/>
      <c r="AD127" s="29"/>
      <c r="AE127" s="84"/>
      <c r="AF127" s="84"/>
      <c r="AG127" s="178"/>
      <c r="AH127" s="84"/>
      <c r="AI127" s="84"/>
      <c r="AJ127" s="84"/>
      <c r="AK127" s="164"/>
      <c r="AL127" s="165"/>
      <c r="AM127" s="556" t="str">
        <f t="shared" ca="1" si="11"/>
        <v/>
      </c>
      <c r="AN127" s="86"/>
      <c r="XFA127" s="558" t="e">
        <f>MATCH(AE127,tabla!$W$3:$W$20,0)-1</f>
        <v>#N/A</v>
      </c>
      <c r="XFB127" s="558">
        <f>COUNTIF(tabla!$W$3:$W$20,'BD1'!AE127)</f>
        <v>0</v>
      </c>
    </row>
    <row r="128" spans="1:40 16381:16382" s="197" customFormat="1" ht="24.95" customHeight="1" x14ac:dyDescent="0.2">
      <c r="A128" s="24" t="str">
        <f t="shared" si="8"/>
        <v/>
      </c>
      <c r="B128" s="24" t="str">
        <f t="shared" si="6"/>
        <v/>
      </c>
      <c r="C128" s="554" t="str">
        <f t="shared" si="7"/>
        <v/>
      </c>
      <c r="D128" s="173"/>
      <c r="E128" s="173"/>
      <c r="F128" s="174"/>
      <c r="G128" s="175"/>
      <c r="H128" s="176"/>
      <c r="I128" s="177"/>
      <c r="J128" s="176"/>
      <c r="K128" s="476"/>
      <c r="L128" s="174"/>
      <c r="M128" s="81"/>
      <c r="N128" s="280" t="str">
        <f t="shared" si="9"/>
        <v/>
      </c>
      <c r="O128" s="43"/>
      <c r="P128" s="82"/>
      <c r="Q128" s="482"/>
      <c r="R128" s="83"/>
      <c r="S128" s="482"/>
      <c r="T128" s="164"/>
      <c r="U128" s="45"/>
      <c r="V128" s="25" t="str">
        <f>IFERROR(VLOOKUP(U128, tabla!$A$2:$B$50,2,FALSE),"")</f>
        <v/>
      </c>
      <c r="W128" s="26"/>
      <c r="X128" s="51"/>
      <c r="Y128" s="555" t="str">
        <f t="shared" si="10"/>
        <v/>
      </c>
      <c r="Z128" s="27"/>
      <c r="AA128" s="26"/>
      <c r="AB128" s="26"/>
      <c r="AC128" s="84"/>
      <c r="AD128" s="29"/>
      <c r="AE128" s="84"/>
      <c r="AF128" s="84"/>
      <c r="AG128" s="178"/>
      <c r="AH128" s="84"/>
      <c r="AI128" s="84"/>
      <c r="AJ128" s="84"/>
      <c r="AK128" s="164"/>
      <c r="AL128" s="165"/>
      <c r="AM128" s="556" t="str">
        <f t="shared" ca="1" si="11"/>
        <v/>
      </c>
      <c r="AN128" s="86"/>
      <c r="XFA128" s="558" t="e">
        <f>MATCH(AE128,tabla!$W$3:$W$20,0)-1</f>
        <v>#N/A</v>
      </c>
      <c r="XFB128" s="558">
        <f>COUNTIF(tabla!$W$3:$W$20,'BD1'!AE128)</f>
        <v>0</v>
      </c>
    </row>
    <row r="129" spans="1:40 16381:16382" s="197" customFormat="1" ht="24.95" customHeight="1" x14ac:dyDescent="0.2">
      <c r="A129" s="24" t="str">
        <f t="shared" si="8"/>
        <v/>
      </c>
      <c r="B129" s="24" t="str">
        <f t="shared" si="6"/>
        <v/>
      </c>
      <c r="C129" s="554" t="str">
        <f t="shared" si="7"/>
        <v/>
      </c>
      <c r="D129" s="173"/>
      <c r="E129" s="173"/>
      <c r="F129" s="174"/>
      <c r="G129" s="175"/>
      <c r="H129" s="176"/>
      <c r="I129" s="177"/>
      <c r="J129" s="176"/>
      <c r="K129" s="476"/>
      <c r="L129" s="174"/>
      <c r="M129" s="81"/>
      <c r="N129" s="280" t="str">
        <f t="shared" si="9"/>
        <v/>
      </c>
      <c r="O129" s="43"/>
      <c r="P129" s="87"/>
      <c r="Q129" s="483"/>
      <c r="R129" s="83"/>
      <c r="S129" s="482"/>
      <c r="T129" s="164"/>
      <c r="U129" s="45"/>
      <c r="V129" s="25" t="str">
        <f>IFERROR(VLOOKUP(U129, tabla!$A$2:$B$50,2,FALSE),"")</f>
        <v/>
      </c>
      <c r="W129" s="26"/>
      <c r="X129" s="51"/>
      <c r="Y129" s="555" t="str">
        <f t="shared" si="10"/>
        <v/>
      </c>
      <c r="Z129" s="27"/>
      <c r="AA129" s="26"/>
      <c r="AB129" s="26"/>
      <c r="AC129" s="84"/>
      <c r="AD129" s="29"/>
      <c r="AE129" s="84"/>
      <c r="AF129" s="84"/>
      <c r="AG129" s="178"/>
      <c r="AH129" s="84"/>
      <c r="AI129" s="84"/>
      <c r="AJ129" s="84"/>
      <c r="AK129" s="164"/>
      <c r="AL129" s="165"/>
      <c r="AM129" s="556" t="str">
        <f t="shared" ca="1" si="11"/>
        <v/>
      </c>
      <c r="AN129" s="86"/>
      <c r="XFA129" s="558" t="e">
        <f>MATCH(AE129,tabla!$W$3:$W$20,0)-1</f>
        <v>#N/A</v>
      </c>
      <c r="XFB129" s="558">
        <f>COUNTIF(tabla!$W$3:$W$20,'BD1'!AE129)</f>
        <v>0</v>
      </c>
    </row>
    <row r="130" spans="1:40 16381:16382" s="197" customFormat="1" ht="24.95" customHeight="1" x14ac:dyDescent="0.2">
      <c r="A130" s="24" t="str">
        <f t="shared" si="8"/>
        <v/>
      </c>
      <c r="B130" s="24" t="str">
        <f t="shared" si="6"/>
        <v/>
      </c>
      <c r="C130" s="554" t="str">
        <f t="shared" si="7"/>
        <v/>
      </c>
      <c r="D130" s="173"/>
      <c r="E130" s="173"/>
      <c r="F130" s="174"/>
      <c r="G130" s="175"/>
      <c r="H130" s="176"/>
      <c r="I130" s="177"/>
      <c r="J130" s="176"/>
      <c r="K130" s="476"/>
      <c r="L130" s="174"/>
      <c r="M130" s="81"/>
      <c r="N130" s="280" t="str">
        <f t="shared" si="9"/>
        <v/>
      </c>
      <c r="O130" s="43"/>
      <c r="P130" s="82"/>
      <c r="Q130" s="482"/>
      <c r="R130" s="83"/>
      <c r="S130" s="482"/>
      <c r="T130" s="164"/>
      <c r="U130" s="45"/>
      <c r="V130" s="25" t="str">
        <f>IFERROR(VLOOKUP(U130, tabla!$A$2:$B$50,2,FALSE),"")</f>
        <v/>
      </c>
      <c r="W130" s="26"/>
      <c r="X130" s="51"/>
      <c r="Y130" s="555" t="str">
        <f t="shared" si="10"/>
        <v/>
      </c>
      <c r="Z130" s="27"/>
      <c r="AA130" s="26"/>
      <c r="AB130" s="26"/>
      <c r="AC130" s="84"/>
      <c r="AD130" s="29"/>
      <c r="AE130" s="84"/>
      <c r="AF130" s="84"/>
      <c r="AG130" s="178"/>
      <c r="AH130" s="84"/>
      <c r="AI130" s="84"/>
      <c r="AJ130" s="84"/>
      <c r="AK130" s="164"/>
      <c r="AL130" s="165"/>
      <c r="AM130" s="556" t="str">
        <f t="shared" ca="1" si="11"/>
        <v/>
      </c>
      <c r="AN130" s="86"/>
      <c r="XFA130" s="558" t="e">
        <f>MATCH(AE130,tabla!$W$3:$W$20,0)-1</f>
        <v>#N/A</v>
      </c>
      <c r="XFB130" s="558">
        <f>COUNTIF(tabla!$W$3:$W$20,'BD1'!AE130)</f>
        <v>0</v>
      </c>
    </row>
    <row r="131" spans="1:40 16381:16382" s="197" customFormat="1" ht="24.95" customHeight="1" x14ac:dyDescent="0.2">
      <c r="A131" s="24" t="str">
        <f t="shared" si="8"/>
        <v/>
      </c>
      <c r="B131" s="24" t="str">
        <f t="shared" si="6"/>
        <v/>
      </c>
      <c r="C131" s="554" t="str">
        <f t="shared" si="7"/>
        <v/>
      </c>
      <c r="D131" s="173"/>
      <c r="E131" s="173"/>
      <c r="F131" s="174"/>
      <c r="G131" s="175"/>
      <c r="H131" s="176"/>
      <c r="I131" s="177"/>
      <c r="J131" s="176"/>
      <c r="K131" s="476"/>
      <c r="L131" s="174"/>
      <c r="M131" s="81"/>
      <c r="N131" s="280" t="str">
        <f t="shared" si="9"/>
        <v/>
      </c>
      <c r="O131" s="43"/>
      <c r="P131" s="82"/>
      <c r="Q131" s="482"/>
      <c r="R131" s="83"/>
      <c r="S131" s="482"/>
      <c r="T131" s="164"/>
      <c r="U131" s="45"/>
      <c r="V131" s="25" t="str">
        <f>IFERROR(VLOOKUP(U131, tabla!$A$2:$B$50,2,FALSE),"")</f>
        <v/>
      </c>
      <c r="W131" s="26"/>
      <c r="X131" s="51"/>
      <c r="Y131" s="555" t="str">
        <f t="shared" si="10"/>
        <v/>
      </c>
      <c r="Z131" s="27"/>
      <c r="AA131" s="26"/>
      <c r="AB131" s="26"/>
      <c r="AC131" s="84"/>
      <c r="AD131" s="29"/>
      <c r="AE131" s="84"/>
      <c r="AF131" s="84"/>
      <c r="AG131" s="178"/>
      <c r="AH131" s="84"/>
      <c r="AI131" s="84"/>
      <c r="AJ131" s="84"/>
      <c r="AK131" s="164"/>
      <c r="AL131" s="165"/>
      <c r="AM131" s="556" t="str">
        <f t="shared" ca="1" si="11"/>
        <v/>
      </c>
      <c r="AN131" s="86"/>
      <c r="XFA131" s="558" t="e">
        <f>MATCH(AE131,tabla!$W$3:$W$20,0)-1</f>
        <v>#N/A</v>
      </c>
      <c r="XFB131" s="558">
        <f>COUNTIF(tabla!$W$3:$W$20,'BD1'!AE131)</f>
        <v>0</v>
      </c>
    </row>
    <row r="132" spans="1:40 16381:16382" s="197" customFormat="1" ht="24.95" customHeight="1" x14ac:dyDescent="0.2">
      <c r="A132" s="24" t="str">
        <f t="shared" si="8"/>
        <v/>
      </c>
      <c r="B132" s="24" t="str">
        <f t="shared" si="6"/>
        <v/>
      </c>
      <c r="C132" s="554" t="str">
        <f t="shared" si="7"/>
        <v/>
      </c>
      <c r="D132" s="173"/>
      <c r="E132" s="173"/>
      <c r="F132" s="174"/>
      <c r="G132" s="175"/>
      <c r="H132" s="176"/>
      <c r="I132" s="177"/>
      <c r="J132" s="176"/>
      <c r="K132" s="476"/>
      <c r="L132" s="174"/>
      <c r="M132" s="81"/>
      <c r="N132" s="280" t="str">
        <f t="shared" si="9"/>
        <v/>
      </c>
      <c r="O132" s="43"/>
      <c r="P132" s="82"/>
      <c r="Q132" s="482"/>
      <c r="R132" s="83"/>
      <c r="S132" s="482"/>
      <c r="T132" s="164"/>
      <c r="U132" s="45"/>
      <c r="V132" s="25" t="str">
        <f>IFERROR(VLOOKUP(U132, tabla!$A$2:$B$50,2,FALSE),"")</f>
        <v/>
      </c>
      <c r="W132" s="26"/>
      <c r="X132" s="51"/>
      <c r="Y132" s="555" t="str">
        <f t="shared" si="10"/>
        <v/>
      </c>
      <c r="Z132" s="27"/>
      <c r="AA132" s="26"/>
      <c r="AB132" s="26"/>
      <c r="AC132" s="84"/>
      <c r="AD132" s="29"/>
      <c r="AE132" s="84"/>
      <c r="AF132" s="84"/>
      <c r="AG132" s="178"/>
      <c r="AH132" s="84"/>
      <c r="AI132" s="84"/>
      <c r="AJ132" s="84"/>
      <c r="AK132" s="164"/>
      <c r="AL132" s="165"/>
      <c r="AM132" s="556" t="str">
        <f t="shared" ca="1" si="11"/>
        <v/>
      </c>
      <c r="AN132" s="86"/>
      <c r="XFA132" s="558" t="e">
        <f>MATCH(AE132,tabla!$W$3:$W$20,0)-1</f>
        <v>#N/A</v>
      </c>
      <c r="XFB132" s="558">
        <f>COUNTIF(tabla!$W$3:$W$20,'BD1'!AE132)</f>
        <v>0</v>
      </c>
    </row>
    <row r="133" spans="1:40 16381:16382" s="197" customFormat="1" ht="24.95" customHeight="1" x14ac:dyDescent="0.2">
      <c r="A133" s="24" t="str">
        <f t="shared" si="8"/>
        <v/>
      </c>
      <c r="B133" s="24" t="str">
        <f t="shared" si="6"/>
        <v/>
      </c>
      <c r="C133" s="554" t="str">
        <f t="shared" si="7"/>
        <v/>
      </c>
      <c r="D133" s="173"/>
      <c r="E133" s="173"/>
      <c r="F133" s="174"/>
      <c r="G133" s="175"/>
      <c r="H133" s="176"/>
      <c r="I133" s="177"/>
      <c r="J133" s="176"/>
      <c r="K133" s="476"/>
      <c r="L133" s="174"/>
      <c r="M133" s="81"/>
      <c r="N133" s="280" t="str">
        <f t="shared" si="9"/>
        <v/>
      </c>
      <c r="O133" s="43"/>
      <c r="P133" s="82"/>
      <c r="Q133" s="482"/>
      <c r="R133" s="83"/>
      <c r="S133" s="482"/>
      <c r="T133" s="164"/>
      <c r="U133" s="45"/>
      <c r="V133" s="25" t="str">
        <f>IFERROR(VLOOKUP(U133, tabla!$A$2:$B$50,2,FALSE),"")</f>
        <v/>
      </c>
      <c r="W133" s="26"/>
      <c r="X133" s="51"/>
      <c r="Y133" s="555" t="str">
        <f t="shared" si="10"/>
        <v/>
      </c>
      <c r="Z133" s="27"/>
      <c r="AA133" s="26"/>
      <c r="AB133" s="26"/>
      <c r="AC133" s="84"/>
      <c r="AD133" s="29"/>
      <c r="AE133" s="84"/>
      <c r="AF133" s="84"/>
      <c r="AG133" s="178"/>
      <c r="AH133" s="84"/>
      <c r="AI133" s="84"/>
      <c r="AJ133" s="84"/>
      <c r="AK133" s="164"/>
      <c r="AL133" s="165"/>
      <c r="AM133" s="556" t="str">
        <f t="shared" ca="1" si="11"/>
        <v/>
      </c>
      <c r="AN133" s="86"/>
      <c r="XFA133" s="558" t="e">
        <f>MATCH(AE133,tabla!$W$3:$W$20,0)-1</f>
        <v>#N/A</v>
      </c>
      <c r="XFB133" s="558">
        <f>COUNTIF(tabla!$W$3:$W$20,'BD1'!AE133)</f>
        <v>0</v>
      </c>
    </row>
    <row r="134" spans="1:40 16381:16382" s="197" customFormat="1" ht="24.95" customHeight="1" x14ac:dyDescent="0.2">
      <c r="A134" s="24" t="str">
        <f t="shared" si="8"/>
        <v/>
      </c>
      <c r="B134" s="24" t="str">
        <f t="shared" si="6"/>
        <v/>
      </c>
      <c r="C134" s="554" t="str">
        <f t="shared" si="7"/>
        <v/>
      </c>
      <c r="D134" s="173"/>
      <c r="E134" s="173"/>
      <c r="F134" s="174"/>
      <c r="G134" s="175"/>
      <c r="H134" s="176"/>
      <c r="I134" s="177"/>
      <c r="J134" s="176"/>
      <c r="K134" s="476"/>
      <c r="L134" s="174"/>
      <c r="M134" s="81"/>
      <c r="N134" s="280" t="str">
        <f t="shared" si="9"/>
        <v/>
      </c>
      <c r="O134" s="43"/>
      <c r="P134" s="82"/>
      <c r="Q134" s="482"/>
      <c r="R134" s="83"/>
      <c r="S134" s="482"/>
      <c r="T134" s="164"/>
      <c r="U134" s="45"/>
      <c r="V134" s="25" t="str">
        <f>IFERROR(VLOOKUP(U134, tabla!$A$2:$B$50,2,FALSE),"")</f>
        <v/>
      </c>
      <c r="W134" s="26"/>
      <c r="X134" s="51"/>
      <c r="Y134" s="555" t="str">
        <f t="shared" si="10"/>
        <v/>
      </c>
      <c r="Z134" s="27"/>
      <c r="AA134" s="26"/>
      <c r="AB134" s="26"/>
      <c r="AC134" s="84"/>
      <c r="AD134" s="29"/>
      <c r="AE134" s="84"/>
      <c r="AF134" s="84"/>
      <c r="AG134" s="178"/>
      <c r="AH134" s="84"/>
      <c r="AI134" s="84"/>
      <c r="AJ134" s="84"/>
      <c r="AK134" s="164"/>
      <c r="AL134" s="165"/>
      <c r="AM134" s="556" t="str">
        <f t="shared" ca="1" si="11"/>
        <v/>
      </c>
      <c r="AN134" s="86"/>
      <c r="XFA134" s="558" t="e">
        <f>MATCH(AE134,tabla!$W$3:$W$20,0)-1</f>
        <v>#N/A</v>
      </c>
      <c r="XFB134" s="558">
        <f>COUNTIF(tabla!$W$3:$W$20,'BD1'!AE134)</f>
        <v>0</v>
      </c>
    </row>
    <row r="135" spans="1:40 16381:16382" s="197" customFormat="1" ht="24.95" customHeight="1" x14ac:dyDescent="0.2">
      <c r="A135" s="24" t="str">
        <f t="shared" si="8"/>
        <v/>
      </c>
      <c r="B135" s="24" t="str">
        <f t="shared" si="6"/>
        <v/>
      </c>
      <c r="C135" s="554" t="str">
        <f t="shared" si="7"/>
        <v/>
      </c>
      <c r="D135" s="173"/>
      <c r="E135" s="173"/>
      <c r="F135" s="174"/>
      <c r="G135" s="175"/>
      <c r="H135" s="176"/>
      <c r="I135" s="177"/>
      <c r="J135" s="176"/>
      <c r="K135" s="476"/>
      <c r="L135" s="174"/>
      <c r="M135" s="81"/>
      <c r="N135" s="280" t="str">
        <f t="shared" si="9"/>
        <v/>
      </c>
      <c r="O135" s="43"/>
      <c r="P135" s="82"/>
      <c r="Q135" s="482"/>
      <c r="R135" s="83"/>
      <c r="S135" s="482"/>
      <c r="T135" s="164"/>
      <c r="U135" s="45"/>
      <c r="V135" s="25" t="str">
        <f>IFERROR(VLOOKUP(U135, tabla!$A$2:$B$50,2,FALSE),"")</f>
        <v/>
      </c>
      <c r="W135" s="26"/>
      <c r="X135" s="51"/>
      <c r="Y135" s="555" t="str">
        <f t="shared" si="10"/>
        <v/>
      </c>
      <c r="Z135" s="27"/>
      <c r="AA135" s="26"/>
      <c r="AB135" s="26"/>
      <c r="AC135" s="84"/>
      <c r="AD135" s="29"/>
      <c r="AE135" s="84"/>
      <c r="AF135" s="84"/>
      <c r="AG135" s="178"/>
      <c r="AH135" s="84"/>
      <c r="AI135" s="84"/>
      <c r="AJ135" s="84"/>
      <c r="AK135" s="164"/>
      <c r="AL135" s="165"/>
      <c r="AM135" s="556" t="str">
        <f t="shared" ca="1" si="11"/>
        <v/>
      </c>
      <c r="AN135" s="86"/>
      <c r="XFA135" s="558" t="e">
        <f>MATCH(AE135,tabla!$W$3:$W$20,0)-1</f>
        <v>#N/A</v>
      </c>
      <c r="XFB135" s="558">
        <f>COUNTIF(tabla!$W$3:$W$20,'BD1'!AE135)</f>
        <v>0</v>
      </c>
    </row>
    <row r="136" spans="1:40 16381:16382" s="197" customFormat="1" ht="24.95" customHeight="1" x14ac:dyDescent="0.2">
      <c r="A136" s="24" t="str">
        <f t="shared" si="8"/>
        <v/>
      </c>
      <c r="B136" s="24" t="str">
        <f t="shared" si="6"/>
        <v/>
      </c>
      <c r="C136" s="554" t="str">
        <f t="shared" si="7"/>
        <v/>
      </c>
      <c r="D136" s="173"/>
      <c r="E136" s="173"/>
      <c r="F136" s="174"/>
      <c r="G136" s="175"/>
      <c r="H136" s="176"/>
      <c r="I136" s="177"/>
      <c r="J136" s="176"/>
      <c r="K136" s="476"/>
      <c r="L136" s="174"/>
      <c r="M136" s="81"/>
      <c r="N136" s="280" t="str">
        <f t="shared" si="9"/>
        <v/>
      </c>
      <c r="O136" s="43"/>
      <c r="P136" s="82"/>
      <c r="Q136" s="482"/>
      <c r="R136" s="83"/>
      <c r="S136" s="482"/>
      <c r="T136" s="164"/>
      <c r="U136" s="45"/>
      <c r="V136" s="25" t="str">
        <f>IFERROR(VLOOKUP(U136, tabla!$A$2:$B$50,2,FALSE),"")</f>
        <v/>
      </c>
      <c r="W136" s="26"/>
      <c r="X136" s="51"/>
      <c r="Y136" s="555" t="str">
        <f t="shared" si="10"/>
        <v/>
      </c>
      <c r="Z136" s="27"/>
      <c r="AA136" s="26"/>
      <c r="AB136" s="26"/>
      <c r="AC136" s="84"/>
      <c r="AD136" s="29"/>
      <c r="AE136" s="84"/>
      <c r="AF136" s="84"/>
      <c r="AG136" s="178"/>
      <c r="AH136" s="84"/>
      <c r="AI136" s="84"/>
      <c r="AJ136" s="84"/>
      <c r="AK136" s="164"/>
      <c r="AL136" s="165"/>
      <c r="AM136" s="556" t="str">
        <f t="shared" ca="1" si="11"/>
        <v/>
      </c>
      <c r="AN136" s="86"/>
      <c r="XFA136" s="558" t="e">
        <f>MATCH(AE136,tabla!$W$3:$W$20,0)-1</f>
        <v>#N/A</v>
      </c>
      <c r="XFB136" s="558">
        <f>COUNTIF(tabla!$W$3:$W$20,'BD1'!AE136)</f>
        <v>0</v>
      </c>
    </row>
    <row r="137" spans="1:40 16381:16382" s="197" customFormat="1" ht="24.95" customHeight="1" x14ac:dyDescent="0.2">
      <c r="A137" s="24" t="str">
        <f t="shared" si="8"/>
        <v/>
      </c>
      <c r="B137" s="24" t="str">
        <f t="shared" si="6"/>
        <v/>
      </c>
      <c r="C137" s="554" t="str">
        <f t="shared" si="7"/>
        <v/>
      </c>
      <c r="D137" s="173"/>
      <c r="E137" s="173"/>
      <c r="F137" s="174"/>
      <c r="G137" s="175"/>
      <c r="H137" s="176"/>
      <c r="I137" s="177"/>
      <c r="J137" s="176"/>
      <c r="K137" s="476"/>
      <c r="L137" s="174"/>
      <c r="M137" s="81"/>
      <c r="N137" s="280" t="str">
        <f t="shared" si="9"/>
        <v/>
      </c>
      <c r="O137" s="43"/>
      <c r="P137" s="82"/>
      <c r="Q137" s="482"/>
      <c r="R137" s="83"/>
      <c r="S137" s="482"/>
      <c r="T137" s="164"/>
      <c r="U137" s="45"/>
      <c r="V137" s="25" t="str">
        <f>IFERROR(VLOOKUP(U137, tabla!$A$2:$B$50,2,FALSE),"")</f>
        <v/>
      </c>
      <c r="W137" s="26"/>
      <c r="X137" s="51"/>
      <c r="Y137" s="555" t="str">
        <f t="shared" si="10"/>
        <v/>
      </c>
      <c r="Z137" s="27"/>
      <c r="AA137" s="26"/>
      <c r="AB137" s="26"/>
      <c r="AC137" s="84"/>
      <c r="AD137" s="29"/>
      <c r="AE137" s="84"/>
      <c r="AF137" s="84"/>
      <c r="AG137" s="178"/>
      <c r="AH137" s="84"/>
      <c r="AI137" s="84"/>
      <c r="AJ137" s="84"/>
      <c r="AK137" s="164"/>
      <c r="AL137" s="165"/>
      <c r="AM137" s="556" t="str">
        <f t="shared" ca="1" si="11"/>
        <v/>
      </c>
      <c r="AN137" s="86"/>
      <c r="XFA137" s="558" t="e">
        <f>MATCH(AE137,tabla!$W$3:$W$20,0)-1</f>
        <v>#N/A</v>
      </c>
      <c r="XFB137" s="558">
        <f>COUNTIF(tabla!$W$3:$W$20,'BD1'!AE137)</f>
        <v>0</v>
      </c>
    </row>
    <row r="138" spans="1:40 16381:16382" s="197" customFormat="1" ht="24.95" customHeight="1" x14ac:dyDescent="0.2">
      <c r="A138" s="24" t="str">
        <f t="shared" si="8"/>
        <v/>
      </c>
      <c r="B138" s="24" t="str">
        <f t="shared" si="6"/>
        <v/>
      </c>
      <c r="C138" s="554" t="str">
        <f t="shared" si="7"/>
        <v/>
      </c>
      <c r="D138" s="173"/>
      <c r="E138" s="173"/>
      <c r="F138" s="174"/>
      <c r="G138" s="175"/>
      <c r="H138" s="176"/>
      <c r="I138" s="177"/>
      <c r="J138" s="176"/>
      <c r="K138" s="476"/>
      <c r="L138" s="174"/>
      <c r="M138" s="81"/>
      <c r="N138" s="280" t="str">
        <f t="shared" si="9"/>
        <v/>
      </c>
      <c r="O138" s="43"/>
      <c r="P138" s="82"/>
      <c r="Q138" s="482"/>
      <c r="R138" s="83"/>
      <c r="S138" s="482"/>
      <c r="T138" s="164"/>
      <c r="U138" s="45"/>
      <c r="V138" s="25" t="str">
        <f>IFERROR(VLOOKUP(U138, tabla!$A$2:$B$50,2,FALSE),"")</f>
        <v/>
      </c>
      <c r="W138" s="26"/>
      <c r="X138" s="51"/>
      <c r="Y138" s="555" t="str">
        <f t="shared" si="10"/>
        <v/>
      </c>
      <c r="Z138" s="27"/>
      <c r="AA138" s="26"/>
      <c r="AB138" s="26"/>
      <c r="AC138" s="84"/>
      <c r="AD138" s="29"/>
      <c r="AE138" s="84"/>
      <c r="AF138" s="84"/>
      <c r="AG138" s="178"/>
      <c r="AH138" s="84"/>
      <c r="AI138" s="84"/>
      <c r="AJ138" s="84"/>
      <c r="AK138" s="164"/>
      <c r="AL138" s="165"/>
      <c r="AM138" s="556" t="str">
        <f t="shared" ca="1" si="11"/>
        <v/>
      </c>
      <c r="AN138" s="86"/>
      <c r="XFA138" s="558" t="e">
        <f>MATCH(AE138,tabla!$W$3:$W$20,0)-1</f>
        <v>#N/A</v>
      </c>
      <c r="XFB138" s="558">
        <f>COUNTIF(tabla!$W$3:$W$20,'BD1'!AE138)</f>
        <v>0</v>
      </c>
    </row>
    <row r="139" spans="1:40 16381:16382" s="197" customFormat="1" ht="24.95" customHeight="1" x14ac:dyDescent="0.2">
      <c r="A139" s="24" t="str">
        <f t="shared" si="8"/>
        <v/>
      </c>
      <c r="B139" s="24" t="str">
        <f t="shared" si="6"/>
        <v/>
      </c>
      <c r="C139" s="554" t="str">
        <f t="shared" si="7"/>
        <v/>
      </c>
      <c r="D139" s="173"/>
      <c r="E139" s="173"/>
      <c r="F139" s="174"/>
      <c r="G139" s="175"/>
      <c r="H139" s="176"/>
      <c r="I139" s="177"/>
      <c r="J139" s="176"/>
      <c r="K139" s="476"/>
      <c r="L139" s="174"/>
      <c r="M139" s="81"/>
      <c r="N139" s="280" t="str">
        <f t="shared" si="9"/>
        <v/>
      </c>
      <c r="O139" s="43"/>
      <c r="P139" s="87"/>
      <c r="Q139" s="483"/>
      <c r="R139" s="83"/>
      <c r="S139" s="482"/>
      <c r="T139" s="164"/>
      <c r="U139" s="45"/>
      <c r="V139" s="25" t="str">
        <f>IFERROR(VLOOKUP(U139, tabla!$A$2:$B$50,2,FALSE),"")</f>
        <v/>
      </c>
      <c r="W139" s="26"/>
      <c r="X139" s="51"/>
      <c r="Y139" s="555" t="str">
        <f t="shared" si="10"/>
        <v/>
      </c>
      <c r="Z139" s="27"/>
      <c r="AA139" s="26"/>
      <c r="AB139" s="26"/>
      <c r="AC139" s="84"/>
      <c r="AD139" s="29"/>
      <c r="AE139" s="84"/>
      <c r="AF139" s="84"/>
      <c r="AG139" s="178"/>
      <c r="AH139" s="84"/>
      <c r="AI139" s="84"/>
      <c r="AJ139" s="84"/>
      <c r="AK139" s="164"/>
      <c r="AL139" s="165"/>
      <c r="AM139" s="556" t="str">
        <f t="shared" ca="1" si="11"/>
        <v/>
      </c>
      <c r="AN139" s="86"/>
      <c r="XFA139" s="558" t="e">
        <f>MATCH(AE139,tabla!$W$3:$W$20,0)-1</f>
        <v>#N/A</v>
      </c>
      <c r="XFB139" s="558">
        <f>COUNTIF(tabla!$W$3:$W$20,'BD1'!AE139)</f>
        <v>0</v>
      </c>
    </row>
    <row r="140" spans="1:40 16381:16382" s="197" customFormat="1" ht="24.95" customHeight="1" x14ac:dyDescent="0.2">
      <c r="A140" s="24" t="str">
        <f t="shared" si="8"/>
        <v/>
      </c>
      <c r="B140" s="24" t="str">
        <f t="shared" si="6"/>
        <v/>
      </c>
      <c r="C140" s="554" t="str">
        <f t="shared" si="7"/>
        <v/>
      </c>
      <c r="D140" s="173"/>
      <c r="E140" s="173"/>
      <c r="F140" s="174"/>
      <c r="G140" s="175"/>
      <c r="H140" s="176"/>
      <c r="I140" s="177"/>
      <c r="J140" s="176"/>
      <c r="K140" s="476"/>
      <c r="L140" s="174"/>
      <c r="M140" s="81"/>
      <c r="N140" s="280" t="str">
        <f t="shared" si="9"/>
        <v/>
      </c>
      <c r="O140" s="43"/>
      <c r="P140" s="82"/>
      <c r="Q140" s="482"/>
      <c r="R140" s="83"/>
      <c r="S140" s="482"/>
      <c r="T140" s="164"/>
      <c r="U140" s="45"/>
      <c r="V140" s="25" t="str">
        <f>IFERROR(VLOOKUP(U140, tabla!$A$2:$B$50,2,FALSE),"")</f>
        <v/>
      </c>
      <c r="W140" s="26"/>
      <c r="X140" s="51"/>
      <c r="Y140" s="555" t="str">
        <f t="shared" si="10"/>
        <v/>
      </c>
      <c r="Z140" s="27"/>
      <c r="AA140" s="26"/>
      <c r="AB140" s="26"/>
      <c r="AC140" s="84"/>
      <c r="AD140" s="29"/>
      <c r="AE140" s="84"/>
      <c r="AF140" s="84"/>
      <c r="AG140" s="178"/>
      <c r="AH140" s="84"/>
      <c r="AI140" s="84"/>
      <c r="AJ140" s="84"/>
      <c r="AK140" s="164"/>
      <c r="AL140" s="165"/>
      <c r="AM140" s="556" t="str">
        <f t="shared" ca="1" si="11"/>
        <v/>
      </c>
      <c r="AN140" s="86"/>
      <c r="XFA140" s="558" t="e">
        <f>MATCH(AE140,tabla!$W$3:$W$20,0)-1</f>
        <v>#N/A</v>
      </c>
      <c r="XFB140" s="558">
        <f>COUNTIF(tabla!$W$3:$W$20,'BD1'!AE140)</f>
        <v>0</v>
      </c>
    </row>
    <row r="141" spans="1:40 16381:16382" s="197" customFormat="1" ht="24.95" customHeight="1" x14ac:dyDescent="0.2">
      <c r="A141" s="24" t="str">
        <f t="shared" si="8"/>
        <v/>
      </c>
      <c r="B141" s="24" t="str">
        <f t="shared" si="6"/>
        <v/>
      </c>
      <c r="C141" s="554" t="str">
        <f t="shared" si="7"/>
        <v/>
      </c>
      <c r="D141" s="173"/>
      <c r="E141" s="173"/>
      <c r="F141" s="174"/>
      <c r="G141" s="175"/>
      <c r="H141" s="176"/>
      <c r="I141" s="177"/>
      <c r="J141" s="176"/>
      <c r="K141" s="476"/>
      <c r="L141" s="174"/>
      <c r="M141" s="81"/>
      <c r="N141" s="280" t="str">
        <f t="shared" si="9"/>
        <v/>
      </c>
      <c r="O141" s="43"/>
      <c r="P141" s="82"/>
      <c r="Q141" s="482"/>
      <c r="R141" s="83"/>
      <c r="S141" s="482"/>
      <c r="T141" s="164"/>
      <c r="U141" s="45"/>
      <c r="V141" s="25" t="str">
        <f>IFERROR(VLOOKUP(U141, tabla!$A$2:$B$50,2,FALSE),"")</f>
        <v/>
      </c>
      <c r="W141" s="26"/>
      <c r="X141" s="51"/>
      <c r="Y141" s="555" t="str">
        <f t="shared" si="10"/>
        <v/>
      </c>
      <c r="Z141" s="27"/>
      <c r="AA141" s="26"/>
      <c r="AB141" s="26"/>
      <c r="AC141" s="84"/>
      <c r="AD141" s="29"/>
      <c r="AE141" s="84"/>
      <c r="AF141" s="84"/>
      <c r="AG141" s="178"/>
      <c r="AH141" s="84"/>
      <c r="AI141" s="84"/>
      <c r="AJ141" s="84"/>
      <c r="AK141" s="164"/>
      <c r="AL141" s="165"/>
      <c r="AM141" s="556" t="str">
        <f t="shared" ca="1" si="11"/>
        <v/>
      </c>
      <c r="AN141" s="86"/>
      <c r="XFA141" s="558" t="e">
        <f>MATCH(AE141,tabla!$W$3:$W$20,0)-1</f>
        <v>#N/A</v>
      </c>
      <c r="XFB141" s="558">
        <f>COUNTIF(tabla!$W$3:$W$20,'BD1'!AE141)</f>
        <v>0</v>
      </c>
    </row>
    <row r="142" spans="1:40 16381:16382" s="197" customFormat="1" ht="24.95" customHeight="1" x14ac:dyDescent="0.2">
      <c r="A142" s="24" t="str">
        <f t="shared" si="8"/>
        <v/>
      </c>
      <c r="B142" s="24" t="str">
        <f t="shared" si="6"/>
        <v/>
      </c>
      <c r="C142" s="554" t="str">
        <f t="shared" si="7"/>
        <v/>
      </c>
      <c r="D142" s="173"/>
      <c r="E142" s="173"/>
      <c r="F142" s="174"/>
      <c r="G142" s="175"/>
      <c r="H142" s="176"/>
      <c r="I142" s="177"/>
      <c r="J142" s="176"/>
      <c r="K142" s="476"/>
      <c r="L142" s="174"/>
      <c r="M142" s="81"/>
      <c r="N142" s="280" t="str">
        <f t="shared" si="9"/>
        <v/>
      </c>
      <c r="O142" s="43"/>
      <c r="P142" s="82"/>
      <c r="Q142" s="482"/>
      <c r="R142" s="83"/>
      <c r="S142" s="482"/>
      <c r="T142" s="164"/>
      <c r="U142" s="45"/>
      <c r="V142" s="25" t="str">
        <f>IFERROR(VLOOKUP(U142, tabla!$A$2:$B$50,2,FALSE),"")</f>
        <v/>
      </c>
      <c r="W142" s="26"/>
      <c r="X142" s="51"/>
      <c r="Y142" s="555" t="str">
        <f t="shared" si="10"/>
        <v/>
      </c>
      <c r="Z142" s="27"/>
      <c r="AA142" s="26"/>
      <c r="AB142" s="26"/>
      <c r="AC142" s="84"/>
      <c r="AD142" s="29"/>
      <c r="AE142" s="84"/>
      <c r="AF142" s="84"/>
      <c r="AG142" s="178"/>
      <c r="AH142" s="84"/>
      <c r="AI142" s="84"/>
      <c r="AJ142" s="84"/>
      <c r="AK142" s="164"/>
      <c r="AL142" s="165"/>
      <c r="AM142" s="556" t="str">
        <f t="shared" ca="1" si="11"/>
        <v/>
      </c>
      <c r="AN142" s="86"/>
      <c r="XFA142" s="558" t="e">
        <f>MATCH(AE142,tabla!$W$3:$W$20,0)-1</f>
        <v>#N/A</v>
      </c>
      <c r="XFB142" s="558">
        <f>COUNTIF(tabla!$W$3:$W$20,'BD1'!AE142)</f>
        <v>0</v>
      </c>
    </row>
    <row r="143" spans="1:40 16381:16382" s="197" customFormat="1" ht="24.95" customHeight="1" x14ac:dyDescent="0.2">
      <c r="A143" s="24" t="str">
        <f t="shared" si="8"/>
        <v/>
      </c>
      <c r="B143" s="24" t="str">
        <f t="shared" ref="B143:B206" si="12">IF(F143&gt;0,$K$6,"")</f>
        <v/>
      </c>
      <c r="C143" s="554" t="str">
        <f t="shared" ref="C143:C206" si="13">IF(F143&gt;0,$K$8,"")</f>
        <v/>
      </c>
      <c r="D143" s="173"/>
      <c r="E143" s="173"/>
      <c r="F143" s="174"/>
      <c r="G143" s="175"/>
      <c r="H143" s="176"/>
      <c r="I143" s="177"/>
      <c r="J143" s="176"/>
      <c r="K143" s="476"/>
      <c r="L143" s="174"/>
      <c r="M143" s="81"/>
      <c r="N143" s="280" t="str">
        <f t="shared" si="9"/>
        <v/>
      </c>
      <c r="O143" s="43"/>
      <c r="P143" s="82"/>
      <c r="Q143" s="482"/>
      <c r="R143" s="83"/>
      <c r="S143" s="482"/>
      <c r="T143" s="164"/>
      <c r="U143" s="45"/>
      <c r="V143" s="25" t="str">
        <f>IFERROR(VLOOKUP(U143, tabla!$A$2:$B$50,2,FALSE),"")</f>
        <v/>
      </c>
      <c r="W143" s="26"/>
      <c r="X143" s="51"/>
      <c r="Y143" s="555" t="str">
        <f t="shared" si="10"/>
        <v/>
      </c>
      <c r="Z143" s="27"/>
      <c r="AA143" s="26"/>
      <c r="AB143" s="26"/>
      <c r="AC143" s="84"/>
      <c r="AD143" s="29"/>
      <c r="AE143" s="84"/>
      <c r="AF143" s="84"/>
      <c r="AG143" s="178"/>
      <c r="AH143" s="84"/>
      <c r="AI143" s="84"/>
      <c r="AJ143" s="84"/>
      <c r="AK143" s="164"/>
      <c r="AL143" s="165"/>
      <c r="AM143" s="556" t="str">
        <f t="shared" ca="1" si="11"/>
        <v/>
      </c>
      <c r="AN143" s="86"/>
      <c r="XFA143" s="558" t="e">
        <f>MATCH(AE143,tabla!$W$3:$W$20,0)-1</f>
        <v>#N/A</v>
      </c>
      <c r="XFB143" s="558">
        <f>COUNTIF(tabla!$W$3:$W$20,'BD1'!AE143)</f>
        <v>0</v>
      </c>
    </row>
    <row r="144" spans="1:40 16381:16382" s="197" customFormat="1" ht="24.95" customHeight="1" x14ac:dyDescent="0.2">
      <c r="A144" s="24" t="str">
        <f t="shared" ref="A144:A207" si="14">IF(F144&gt;0,ROW()-14,"")</f>
        <v/>
      </c>
      <c r="B144" s="24" t="str">
        <f t="shared" si="12"/>
        <v/>
      </c>
      <c r="C144" s="554" t="str">
        <f t="shared" si="13"/>
        <v/>
      </c>
      <c r="D144" s="173"/>
      <c r="E144" s="173"/>
      <c r="F144" s="174"/>
      <c r="G144" s="175"/>
      <c r="H144" s="176"/>
      <c r="I144" s="177"/>
      <c r="J144" s="176"/>
      <c r="K144" s="476"/>
      <c r="L144" s="174"/>
      <c r="M144" s="81"/>
      <c r="N144" s="280" t="str">
        <f t="shared" ref="N144:N207" si="15">IF(M144="","",YEAR($M$2)-YEAR(M144)-IF(DATE(YEAR($M$2),MONTH(M144),DAY(M144))&gt;$M$2,1,0))</f>
        <v/>
      </c>
      <c r="O144" s="43"/>
      <c r="P144" s="82"/>
      <c r="Q144" s="482"/>
      <c r="R144" s="83"/>
      <c r="S144" s="482"/>
      <c r="T144" s="164"/>
      <c r="U144" s="45"/>
      <c r="V144" s="25" t="str">
        <f>IFERROR(VLOOKUP(U144, tabla!$A$2:$B$50,2,FALSE),"")</f>
        <v/>
      </c>
      <c r="W144" s="26"/>
      <c r="X144" s="51"/>
      <c r="Y144" s="555" t="str">
        <f t="shared" ref="Y144:Y207" si="16">IF(AND(X144&gt;0,X144&lt;452),45.2,IF(X144&gt;=452,10%*X144,IF(X144=0,"","")))</f>
        <v/>
      </c>
      <c r="Z144" s="27"/>
      <c r="AA144" s="26"/>
      <c r="AB144" s="26"/>
      <c r="AC144" s="84"/>
      <c r="AD144" s="29"/>
      <c r="AE144" s="84"/>
      <c r="AF144" s="84"/>
      <c r="AG144" s="178"/>
      <c r="AH144" s="84"/>
      <c r="AI144" s="84"/>
      <c r="AJ144" s="84"/>
      <c r="AK144" s="164"/>
      <c r="AL144" s="165"/>
      <c r="AM144" s="556" t="str">
        <f t="shared" ref="AM144:AM207" ca="1" si="17">IF(OR(AL144="",NOT(ISNUMBER(AL144))),"",IF(TODAY()&lt;=AL144,
 "VIGENTE - FALTAN " &amp;
 ((YEAR(AL144)-YEAR(TODAY()))*12 + MONTH(AL144)-MONTH(TODAY()) - IF(DAY(TODAY())&gt;DAY(AL144),1,0)) &amp; " MESES",
 "CADUCADO"))</f>
        <v/>
      </c>
      <c r="AN144" s="86"/>
      <c r="XFA144" s="558" t="e">
        <f>MATCH(AE144,tabla!$W$3:$W$20,0)-1</f>
        <v>#N/A</v>
      </c>
      <c r="XFB144" s="558">
        <f>COUNTIF(tabla!$W$3:$W$20,'BD1'!AE144)</f>
        <v>0</v>
      </c>
    </row>
    <row r="145" spans="1:40 16381:16382" s="197" customFormat="1" ht="24.95" customHeight="1" x14ac:dyDescent="0.2">
      <c r="A145" s="24" t="str">
        <f t="shared" si="14"/>
        <v/>
      </c>
      <c r="B145" s="24" t="str">
        <f t="shared" si="12"/>
        <v/>
      </c>
      <c r="C145" s="554" t="str">
        <f t="shared" si="13"/>
        <v/>
      </c>
      <c r="D145" s="173"/>
      <c r="E145" s="173"/>
      <c r="F145" s="174"/>
      <c r="G145" s="175"/>
      <c r="H145" s="176"/>
      <c r="I145" s="177"/>
      <c r="J145" s="176"/>
      <c r="K145" s="476"/>
      <c r="L145" s="174"/>
      <c r="M145" s="81"/>
      <c r="N145" s="280" t="str">
        <f t="shared" si="15"/>
        <v/>
      </c>
      <c r="O145" s="43"/>
      <c r="P145" s="87"/>
      <c r="Q145" s="483"/>
      <c r="R145" s="83"/>
      <c r="S145" s="482"/>
      <c r="T145" s="164"/>
      <c r="U145" s="45"/>
      <c r="V145" s="25" t="str">
        <f>IFERROR(VLOOKUP(U145, tabla!$A$2:$B$50,2,FALSE),"")</f>
        <v/>
      </c>
      <c r="W145" s="26"/>
      <c r="X145" s="51"/>
      <c r="Y145" s="555" t="str">
        <f t="shared" si="16"/>
        <v/>
      </c>
      <c r="Z145" s="27"/>
      <c r="AA145" s="26"/>
      <c r="AB145" s="26"/>
      <c r="AC145" s="84"/>
      <c r="AD145" s="29"/>
      <c r="AE145" s="84"/>
      <c r="AF145" s="84"/>
      <c r="AG145" s="178"/>
      <c r="AH145" s="84"/>
      <c r="AI145" s="84"/>
      <c r="AJ145" s="84"/>
      <c r="AK145" s="164"/>
      <c r="AL145" s="165"/>
      <c r="AM145" s="556" t="str">
        <f t="shared" ca="1" si="17"/>
        <v/>
      </c>
      <c r="AN145" s="86"/>
      <c r="XFA145" s="558" t="e">
        <f>MATCH(AE145,tabla!$W$3:$W$20,0)-1</f>
        <v>#N/A</v>
      </c>
      <c r="XFB145" s="558">
        <f>COUNTIF(tabla!$W$3:$W$20,'BD1'!AE145)</f>
        <v>0</v>
      </c>
    </row>
    <row r="146" spans="1:40 16381:16382" s="197" customFormat="1" ht="24.95" customHeight="1" x14ac:dyDescent="0.2">
      <c r="A146" s="24" t="str">
        <f t="shared" si="14"/>
        <v/>
      </c>
      <c r="B146" s="24" t="str">
        <f t="shared" si="12"/>
        <v/>
      </c>
      <c r="C146" s="554" t="str">
        <f t="shared" si="13"/>
        <v/>
      </c>
      <c r="D146" s="173"/>
      <c r="E146" s="173"/>
      <c r="F146" s="174"/>
      <c r="G146" s="175"/>
      <c r="H146" s="176"/>
      <c r="I146" s="177"/>
      <c r="J146" s="176"/>
      <c r="K146" s="476"/>
      <c r="L146" s="174"/>
      <c r="M146" s="81"/>
      <c r="N146" s="280" t="str">
        <f t="shared" si="15"/>
        <v/>
      </c>
      <c r="O146" s="43"/>
      <c r="P146" s="82"/>
      <c r="Q146" s="482"/>
      <c r="R146" s="83"/>
      <c r="S146" s="482"/>
      <c r="T146" s="164"/>
      <c r="U146" s="45"/>
      <c r="V146" s="25" t="str">
        <f>IFERROR(VLOOKUP(U146, tabla!$A$2:$B$50,2,FALSE),"")</f>
        <v/>
      </c>
      <c r="W146" s="26"/>
      <c r="X146" s="51"/>
      <c r="Y146" s="555" t="str">
        <f t="shared" si="16"/>
        <v/>
      </c>
      <c r="Z146" s="27"/>
      <c r="AA146" s="26"/>
      <c r="AB146" s="26"/>
      <c r="AC146" s="84"/>
      <c r="AD146" s="29"/>
      <c r="AE146" s="84"/>
      <c r="AF146" s="84"/>
      <c r="AG146" s="178"/>
      <c r="AH146" s="84"/>
      <c r="AI146" s="84"/>
      <c r="AJ146" s="84"/>
      <c r="AK146" s="164"/>
      <c r="AL146" s="165"/>
      <c r="AM146" s="556" t="str">
        <f t="shared" ca="1" si="17"/>
        <v/>
      </c>
      <c r="AN146" s="86"/>
      <c r="XFA146" s="558" t="e">
        <f>MATCH(AE146,tabla!$W$3:$W$20,0)-1</f>
        <v>#N/A</v>
      </c>
      <c r="XFB146" s="558">
        <f>COUNTIF(tabla!$W$3:$W$20,'BD1'!AE146)</f>
        <v>0</v>
      </c>
    </row>
    <row r="147" spans="1:40 16381:16382" s="197" customFormat="1" ht="24.95" customHeight="1" x14ac:dyDescent="0.2">
      <c r="A147" s="24" t="str">
        <f t="shared" si="14"/>
        <v/>
      </c>
      <c r="B147" s="24" t="str">
        <f t="shared" si="12"/>
        <v/>
      </c>
      <c r="C147" s="554" t="str">
        <f t="shared" si="13"/>
        <v/>
      </c>
      <c r="D147" s="173"/>
      <c r="E147" s="173"/>
      <c r="F147" s="174"/>
      <c r="G147" s="175"/>
      <c r="H147" s="176"/>
      <c r="I147" s="177"/>
      <c r="J147" s="176"/>
      <c r="K147" s="476"/>
      <c r="L147" s="174"/>
      <c r="M147" s="81"/>
      <c r="N147" s="280" t="str">
        <f t="shared" si="15"/>
        <v/>
      </c>
      <c r="O147" s="43"/>
      <c r="P147" s="82"/>
      <c r="Q147" s="482"/>
      <c r="R147" s="83"/>
      <c r="S147" s="482"/>
      <c r="T147" s="164"/>
      <c r="U147" s="45"/>
      <c r="V147" s="25" t="str">
        <f>IFERROR(VLOOKUP(U147, tabla!$A$2:$B$50,2,FALSE),"")</f>
        <v/>
      </c>
      <c r="W147" s="26"/>
      <c r="X147" s="51"/>
      <c r="Y147" s="555" t="str">
        <f t="shared" si="16"/>
        <v/>
      </c>
      <c r="Z147" s="27"/>
      <c r="AA147" s="26"/>
      <c r="AB147" s="26"/>
      <c r="AC147" s="84"/>
      <c r="AD147" s="29"/>
      <c r="AE147" s="84"/>
      <c r="AF147" s="84"/>
      <c r="AG147" s="178"/>
      <c r="AH147" s="84"/>
      <c r="AI147" s="84"/>
      <c r="AJ147" s="84"/>
      <c r="AK147" s="164"/>
      <c r="AL147" s="165"/>
      <c r="AM147" s="556" t="str">
        <f t="shared" ca="1" si="17"/>
        <v/>
      </c>
      <c r="AN147" s="86"/>
      <c r="XFA147" s="558" t="e">
        <f>MATCH(AE147,tabla!$W$3:$W$20,0)-1</f>
        <v>#N/A</v>
      </c>
      <c r="XFB147" s="558">
        <f>COUNTIF(tabla!$W$3:$W$20,'BD1'!AE147)</f>
        <v>0</v>
      </c>
    </row>
    <row r="148" spans="1:40 16381:16382" s="197" customFormat="1" ht="24.95" customHeight="1" x14ac:dyDescent="0.2">
      <c r="A148" s="24" t="str">
        <f t="shared" si="14"/>
        <v/>
      </c>
      <c r="B148" s="24" t="str">
        <f t="shared" si="12"/>
        <v/>
      </c>
      <c r="C148" s="554" t="str">
        <f t="shared" si="13"/>
        <v/>
      </c>
      <c r="D148" s="173"/>
      <c r="E148" s="173"/>
      <c r="F148" s="174"/>
      <c r="G148" s="175"/>
      <c r="H148" s="176"/>
      <c r="I148" s="177"/>
      <c r="J148" s="176"/>
      <c r="K148" s="476"/>
      <c r="L148" s="174"/>
      <c r="M148" s="81"/>
      <c r="N148" s="280" t="str">
        <f t="shared" si="15"/>
        <v/>
      </c>
      <c r="O148" s="43"/>
      <c r="P148" s="82"/>
      <c r="Q148" s="482"/>
      <c r="R148" s="83"/>
      <c r="S148" s="482"/>
      <c r="T148" s="164"/>
      <c r="U148" s="45"/>
      <c r="V148" s="25" t="str">
        <f>IFERROR(VLOOKUP(U148, tabla!$A$2:$B$50,2,FALSE),"")</f>
        <v/>
      </c>
      <c r="W148" s="26"/>
      <c r="X148" s="51"/>
      <c r="Y148" s="555" t="str">
        <f t="shared" si="16"/>
        <v/>
      </c>
      <c r="Z148" s="27"/>
      <c r="AA148" s="26"/>
      <c r="AB148" s="26"/>
      <c r="AC148" s="84"/>
      <c r="AD148" s="29"/>
      <c r="AE148" s="84"/>
      <c r="AF148" s="84"/>
      <c r="AG148" s="178"/>
      <c r="AH148" s="84"/>
      <c r="AI148" s="84"/>
      <c r="AJ148" s="84"/>
      <c r="AK148" s="164"/>
      <c r="AL148" s="165"/>
      <c r="AM148" s="556" t="str">
        <f t="shared" ca="1" si="17"/>
        <v/>
      </c>
      <c r="AN148" s="86"/>
      <c r="XFA148" s="558" t="e">
        <f>MATCH(AE148,tabla!$W$3:$W$20,0)-1</f>
        <v>#N/A</v>
      </c>
      <c r="XFB148" s="558">
        <f>COUNTIF(tabla!$W$3:$W$20,'BD1'!AE148)</f>
        <v>0</v>
      </c>
    </row>
    <row r="149" spans="1:40 16381:16382" s="197" customFormat="1" ht="24.95" customHeight="1" x14ac:dyDescent="0.2">
      <c r="A149" s="24" t="str">
        <f t="shared" si="14"/>
        <v/>
      </c>
      <c r="B149" s="24" t="str">
        <f t="shared" si="12"/>
        <v/>
      </c>
      <c r="C149" s="554" t="str">
        <f t="shared" si="13"/>
        <v/>
      </c>
      <c r="D149" s="173"/>
      <c r="E149" s="173"/>
      <c r="F149" s="174"/>
      <c r="G149" s="175"/>
      <c r="H149" s="176"/>
      <c r="I149" s="177"/>
      <c r="J149" s="176"/>
      <c r="K149" s="476"/>
      <c r="L149" s="174"/>
      <c r="M149" s="81"/>
      <c r="N149" s="280" t="str">
        <f t="shared" si="15"/>
        <v/>
      </c>
      <c r="O149" s="43"/>
      <c r="P149" s="82"/>
      <c r="Q149" s="482"/>
      <c r="R149" s="83"/>
      <c r="S149" s="482"/>
      <c r="T149" s="164"/>
      <c r="U149" s="45"/>
      <c r="V149" s="25" t="str">
        <f>IFERROR(VLOOKUP(U149, tabla!$A$2:$B$50,2,FALSE),"")</f>
        <v/>
      </c>
      <c r="W149" s="26"/>
      <c r="X149" s="51"/>
      <c r="Y149" s="555" t="str">
        <f t="shared" si="16"/>
        <v/>
      </c>
      <c r="Z149" s="27"/>
      <c r="AA149" s="26"/>
      <c r="AB149" s="26"/>
      <c r="AC149" s="84"/>
      <c r="AD149" s="29"/>
      <c r="AE149" s="84"/>
      <c r="AF149" s="84"/>
      <c r="AG149" s="178"/>
      <c r="AH149" s="84"/>
      <c r="AI149" s="84"/>
      <c r="AJ149" s="84"/>
      <c r="AK149" s="164"/>
      <c r="AL149" s="165"/>
      <c r="AM149" s="556" t="str">
        <f t="shared" ca="1" si="17"/>
        <v/>
      </c>
      <c r="AN149" s="86"/>
      <c r="XFA149" s="558" t="e">
        <f>MATCH(AE149,tabla!$W$3:$W$20,0)-1</f>
        <v>#N/A</v>
      </c>
      <c r="XFB149" s="558">
        <f>COUNTIF(tabla!$W$3:$W$20,'BD1'!AE149)</f>
        <v>0</v>
      </c>
    </row>
    <row r="150" spans="1:40 16381:16382" s="197" customFormat="1" ht="24.95" customHeight="1" x14ac:dyDescent="0.2">
      <c r="A150" s="24" t="str">
        <f t="shared" si="14"/>
        <v/>
      </c>
      <c r="B150" s="24" t="str">
        <f t="shared" si="12"/>
        <v/>
      </c>
      <c r="C150" s="554" t="str">
        <f t="shared" si="13"/>
        <v/>
      </c>
      <c r="D150" s="173"/>
      <c r="E150" s="173"/>
      <c r="F150" s="174"/>
      <c r="G150" s="175"/>
      <c r="H150" s="176"/>
      <c r="I150" s="177"/>
      <c r="J150" s="176"/>
      <c r="K150" s="476"/>
      <c r="L150" s="174"/>
      <c r="M150" s="81"/>
      <c r="N150" s="280" t="str">
        <f t="shared" si="15"/>
        <v/>
      </c>
      <c r="O150" s="43"/>
      <c r="P150" s="82"/>
      <c r="Q150" s="482"/>
      <c r="R150" s="83"/>
      <c r="S150" s="482"/>
      <c r="T150" s="164"/>
      <c r="U150" s="45"/>
      <c r="V150" s="25" t="str">
        <f>IFERROR(VLOOKUP(U150, tabla!$A$2:$B$50,2,FALSE),"")</f>
        <v/>
      </c>
      <c r="W150" s="26"/>
      <c r="X150" s="51"/>
      <c r="Y150" s="555" t="str">
        <f t="shared" si="16"/>
        <v/>
      </c>
      <c r="Z150" s="27"/>
      <c r="AA150" s="26"/>
      <c r="AB150" s="26"/>
      <c r="AC150" s="84"/>
      <c r="AD150" s="29"/>
      <c r="AE150" s="84"/>
      <c r="AF150" s="84"/>
      <c r="AG150" s="178"/>
      <c r="AH150" s="84"/>
      <c r="AI150" s="84"/>
      <c r="AJ150" s="84"/>
      <c r="AK150" s="164"/>
      <c r="AL150" s="165"/>
      <c r="AM150" s="556" t="str">
        <f t="shared" ca="1" si="17"/>
        <v/>
      </c>
      <c r="AN150" s="86"/>
      <c r="XFA150" s="558" t="e">
        <f>MATCH(AE150,tabla!$W$3:$W$20,0)-1</f>
        <v>#N/A</v>
      </c>
      <c r="XFB150" s="558">
        <f>COUNTIF(tabla!$W$3:$W$20,'BD1'!AE150)</f>
        <v>0</v>
      </c>
    </row>
    <row r="151" spans="1:40 16381:16382" s="197" customFormat="1" ht="24.95" customHeight="1" x14ac:dyDescent="0.2">
      <c r="A151" s="24" t="str">
        <f t="shared" si="14"/>
        <v/>
      </c>
      <c r="B151" s="24" t="str">
        <f t="shared" si="12"/>
        <v/>
      </c>
      <c r="C151" s="554" t="str">
        <f t="shared" si="13"/>
        <v/>
      </c>
      <c r="D151" s="173"/>
      <c r="E151" s="173"/>
      <c r="F151" s="174"/>
      <c r="G151" s="175"/>
      <c r="H151" s="176"/>
      <c r="I151" s="177"/>
      <c r="J151" s="176"/>
      <c r="K151" s="476"/>
      <c r="L151" s="174"/>
      <c r="M151" s="81"/>
      <c r="N151" s="280" t="str">
        <f t="shared" si="15"/>
        <v/>
      </c>
      <c r="O151" s="43"/>
      <c r="P151" s="87"/>
      <c r="Q151" s="483"/>
      <c r="R151" s="83"/>
      <c r="S151" s="482"/>
      <c r="T151" s="164"/>
      <c r="U151" s="45"/>
      <c r="V151" s="25" t="str">
        <f>IFERROR(VLOOKUP(U151, tabla!$A$2:$B$50,2,FALSE),"")</f>
        <v/>
      </c>
      <c r="W151" s="26"/>
      <c r="X151" s="51"/>
      <c r="Y151" s="555" t="str">
        <f t="shared" si="16"/>
        <v/>
      </c>
      <c r="Z151" s="27"/>
      <c r="AA151" s="26"/>
      <c r="AB151" s="26"/>
      <c r="AC151" s="84"/>
      <c r="AD151" s="29"/>
      <c r="AE151" s="84"/>
      <c r="AF151" s="84"/>
      <c r="AG151" s="178"/>
      <c r="AH151" s="84"/>
      <c r="AI151" s="84"/>
      <c r="AJ151" s="84"/>
      <c r="AK151" s="164"/>
      <c r="AL151" s="165"/>
      <c r="AM151" s="556" t="str">
        <f t="shared" ca="1" si="17"/>
        <v/>
      </c>
      <c r="AN151" s="86"/>
      <c r="XFA151" s="558" t="e">
        <f>MATCH(AE151,tabla!$W$3:$W$20,0)-1</f>
        <v>#N/A</v>
      </c>
      <c r="XFB151" s="558">
        <f>COUNTIF(tabla!$W$3:$W$20,'BD1'!AE151)</f>
        <v>0</v>
      </c>
    </row>
    <row r="152" spans="1:40 16381:16382" s="197" customFormat="1" ht="24.95" customHeight="1" x14ac:dyDescent="0.2">
      <c r="A152" s="24" t="str">
        <f t="shared" si="14"/>
        <v/>
      </c>
      <c r="B152" s="24" t="str">
        <f t="shared" si="12"/>
        <v/>
      </c>
      <c r="C152" s="554" t="str">
        <f t="shared" si="13"/>
        <v/>
      </c>
      <c r="D152" s="173"/>
      <c r="E152" s="173"/>
      <c r="F152" s="174"/>
      <c r="G152" s="175"/>
      <c r="H152" s="176"/>
      <c r="I152" s="177"/>
      <c r="J152" s="176"/>
      <c r="K152" s="476"/>
      <c r="L152" s="174"/>
      <c r="M152" s="81"/>
      <c r="N152" s="280" t="str">
        <f t="shared" si="15"/>
        <v/>
      </c>
      <c r="O152" s="43"/>
      <c r="P152" s="82"/>
      <c r="Q152" s="482"/>
      <c r="R152" s="83"/>
      <c r="S152" s="482"/>
      <c r="T152" s="164"/>
      <c r="U152" s="45"/>
      <c r="V152" s="25" t="str">
        <f>IFERROR(VLOOKUP(U152, tabla!$A$2:$B$50,2,FALSE),"")</f>
        <v/>
      </c>
      <c r="W152" s="26"/>
      <c r="X152" s="51"/>
      <c r="Y152" s="555" t="str">
        <f t="shared" si="16"/>
        <v/>
      </c>
      <c r="Z152" s="27"/>
      <c r="AA152" s="26"/>
      <c r="AB152" s="26"/>
      <c r="AC152" s="84"/>
      <c r="AD152" s="29"/>
      <c r="AE152" s="84"/>
      <c r="AF152" s="84"/>
      <c r="AG152" s="178"/>
      <c r="AH152" s="84"/>
      <c r="AI152" s="84"/>
      <c r="AJ152" s="84"/>
      <c r="AK152" s="164"/>
      <c r="AL152" s="165"/>
      <c r="AM152" s="556" t="str">
        <f t="shared" ca="1" si="17"/>
        <v/>
      </c>
      <c r="AN152" s="86"/>
      <c r="XFA152" s="558" t="e">
        <f>MATCH(AE152,tabla!$W$3:$W$20,0)-1</f>
        <v>#N/A</v>
      </c>
      <c r="XFB152" s="558">
        <f>COUNTIF(tabla!$W$3:$W$20,'BD1'!AE152)</f>
        <v>0</v>
      </c>
    </row>
    <row r="153" spans="1:40 16381:16382" s="197" customFormat="1" ht="24.95" customHeight="1" x14ac:dyDescent="0.2">
      <c r="A153" s="24" t="str">
        <f t="shared" si="14"/>
        <v/>
      </c>
      <c r="B153" s="24" t="str">
        <f t="shared" si="12"/>
        <v/>
      </c>
      <c r="C153" s="554" t="str">
        <f t="shared" si="13"/>
        <v/>
      </c>
      <c r="D153" s="173"/>
      <c r="E153" s="173"/>
      <c r="F153" s="174"/>
      <c r="G153" s="175"/>
      <c r="H153" s="176"/>
      <c r="I153" s="177"/>
      <c r="J153" s="176"/>
      <c r="K153" s="476"/>
      <c r="L153" s="174"/>
      <c r="M153" s="81"/>
      <c r="N153" s="280" t="str">
        <f t="shared" si="15"/>
        <v/>
      </c>
      <c r="O153" s="43"/>
      <c r="P153" s="82"/>
      <c r="Q153" s="482"/>
      <c r="R153" s="83"/>
      <c r="S153" s="482"/>
      <c r="T153" s="164"/>
      <c r="U153" s="45"/>
      <c r="V153" s="25" t="str">
        <f>IFERROR(VLOOKUP(U153, tabla!$A$2:$B$50,2,FALSE),"")</f>
        <v/>
      </c>
      <c r="W153" s="26"/>
      <c r="X153" s="51"/>
      <c r="Y153" s="555" t="str">
        <f t="shared" si="16"/>
        <v/>
      </c>
      <c r="Z153" s="27"/>
      <c r="AA153" s="26"/>
      <c r="AB153" s="26"/>
      <c r="AC153" s="84"/>
      <c r="AD153" s="29"/>
      <c r="AE153" s="84"/>
      <c r="AF153" s="84"/>
      <c r="AG153" s="178"/>
      <c r="AH153" s="84"/>
      <c r="AI153" s="84"/>
      <c r="AJ153" s="84"/>
      <c r="AK153" s="164"/>
      <c r="AL153" s="165"/>
      <c r="AM153" s="556" t="str">
        <f t="shared" ca="1" si="17"/>
        <v/>
      </c>
      <c r="AN153" s="86"/>
      <c r="XFA153" s="558" t="e">
        <f>MATCH(AE153,tabla!$W$3:$W$20,0)-1</f>
        <v>#N/A</v>
      </c>
      <c r="XFB153" s="558">
        <f>COUNTIF(tabla!$W$3:$W$20,'BD1'!AE153)</f>
        <v>0</v>
      </c>
    </row>
    <row r="154" spans="1:40 16381:16382" s="197" customFormat="1" ht="24.95" customHeight="1" x14ac:dyDescent="0.2">
      <c r="A154" s="24" t="str">
        <f t="shared" si="14"/>
        <v/>
      </c>
      <c r="B154" s="24" t="str">
        <f t="shared" si="12"/>
        <v/>
      </c>
      <c r="C154" s="554" t="str">
        <f t="shared" si="13"/>
        <v/>
      </c>
      <c r="D154" s="173"/>
      <c r="E154" s="173"/>
      <c r="F154" s="174"/>
      <c r="G154" s="175"/>
      <c r="H154" s="176"/>
      <c r="I154" s="177"/>
      <c r="J154" s="176"/>
      <c r="K154" s="476"/>
      <c r="L154" s="174"/>
      <c r="M154" s="81"/>
      <c r="N154" s="280" t="str">
        <f t="shared" si="15"/>
        <v/>
      </c>
      <c r="O154" s="43"/>
      <c r="P154" s="82"/>
      <c r="Q154" s="482"/>
      <c r="R154" s="83"/>
      <c r="S154" s="482"/>
      <c r="T154" s="164"/>
      <c r="U154" s="45"/>
      <c r="V154" s="25" t="str">
        <f>IFERROR(VLOOKUP(U154, tabla!$A$2:$B$50,2,FALSE),"")</f>
        <v/>
      </c>
      <c r="W154" s="26"/>
      <c r="X154" s="51"/>
      <c r="Y154" s="555" t="str">
        <f t="shared" si="16"/>
        <v/>
      </c>
      <c r="Z154" s="27"/>
      <c r="AA154" s="26"/>
      <c r="AB154" s="26"/>
      <c r="AC154" s="84"/>
      <c r="AD154" s="29"/>
      <c r="AE154" s="84"/>
      <c r="AF154" s="84"/>
      <c r="AG154" s="178"/>
      <c r="AH154" s="84"/>
      <c r="AI154" s="84"/>
      <c r="AJ154" s="84"/>
      <c r="AK154" s="164"/>
      <c r="AL154" s="165"/>
      <c r="AM154" s="556" t="str">
        <f t="shared" ca="1" si="17"/>
        <v/>
      </c>
      <c r="AN154" s="86"/>
      <c r="XFA154" s="558" t="e">
        <f>MATCH(AE154,tabla!$W$3:$W$20,0)-1</f>
        <v>#N/A</v>
      </c>
      <c r="XFB154" s="558">
        <f>COUNTIF(tabla!$W$3:$W$20,'BD1'!AE154)</f>
        <v>0</v>
      </c>
    </row>
    <row r="155" spans="1:40 16381:16382" s="197" customFormat="1" ht="24.95" customHeight="1" x14ac:dyDescent="0.2">
      <c r="A155" s="24" t="str">
        <f t="shared" si="14"/>
        <v/>
      </c>
      <c r="B155" s="24" t="str">
        <f t="shared" si="12"/>
        <v/>
      </c>
      <c r="C155" s="554" t="str">
        <f t="shared" si="13"/>
        <v/>
      </c>
      <c r="D155" s="173"/>
      <c r="E155" s="173"/>
      <c r="F155" s="174"/>
      <c r="G155" s="175"/>
      <c r="H155" s="176"/>
      <c r="I155" s="177"/>
      <c r="J155" s="176"/>
      <c r="K155" s="476"/>
      <c r="L155" s="174"/>
      <c r="M155" s="81"/>
      <c r="N155" s="280" t="str">
        <f t="shared" si="15"/>
        <v/>
      </c>
      <c r="O155" s="43"/>
      <c r="P155" s="82"/>
      <c r="Q155" s="482"/>
      <c r="R155" s="83"/>
      <c r="S155" s="482"/>
      <c r="T155" s="164"/>
      <c r="U155" s="45"/>
      <c r="V155" s="25" t="str">
        <f>IFERROR(VLOOKUP(U155, tabla!$A$2:$B$50,2,FALSE),"")</f>
        <v/>
      </c>
      <c r="W155" s="26"/>
      <c r="X155" s="51"/>
      <c r="Y155" s="555" t="str">
        <f t="shared" si="16"/>
        <v/>
      </c>
      <c r="Z155" s="27"/>
      <c r="AA155" s="26"/>
      <c r="AB155" s="26"/>
      <c r="AC155" s="84"/>
      <c r="AD155" s="29"/>
      <c r="AE155" s="84"/>
      <c r="AF155" s="84"/>
      <c r="AG155" s="178"/>
      <c r="AH155" s="84"/>
      <c r="AI155" s="84"/>
      <c r="AJ155" s="84"/>
      <c r="AK155" s="164"/>
      <c r="AL155" s="165"/>
      <c r="AM155" s="556" t="str">
        <f t="shared" ca="1" si="17"/>
        <v/>
      </c>
      <c r="AN155" s="86"/>
      <c r="XFA155" s="558" t="e">
        <f>MATCH(AE155,tabla!$W$3:$W$20,0)-1</f>
        <v>#N/A</v>
      </c>
      <c r="XFB155" s="558">
        <f>COUNTIF(tabla!$W$3:$W$20,'BD1'!AE155)</f>
        <v>0</v>
      </c>
    </row>
    <row r="156" spans="1:40 16381:16382" s="197" customFormat="1" ht="24.95" customHeight="1" x14ac:dyDescent="0.2">
      <c r="A156" s="24" t="str">
        <f t="shared" si="14"/>
        <v/>
      </c>
      <c r="B156" s="24" t="str">
        <f t="shared" si="12"/>
        <v/>
      </c>
      <c r="C156" s="554" t="str">
        <f t="shared" si="13"/>
        <v/>
      </c>
      <c r="D156" s="173"/>
      <c r="E156" s="173"/>
      <c r="F156" s="174"/>
      <c r="G156" s="175"/>
      <c r="H156" s="176"/>
      <c r="I156" s="177"/>
      <c r="J156" s="176"/>
      <c r="K156" s="476"/>
      <c r="L156" s="174"/>
      <c r="M156" s="81"/>
      <c r="N156" s="280" t="str">
        <f t="shared" si="15"/>
        <v/>
      </c>
      <c r="O156" s="43"/>
      <c r="P156" s="82"/>
      <c r="Q156" s="482"/>
      <c r="R156" s="83"/>
      <c r="S156" s="482"/>
      <c r="T156" s="164"/>
      <c r="U156" s="45"/>
      <c r="V156" s="25" t="str">
        <f>IFERROR(VLOOKUP(U156, tabla!$A$2:$B$50,2,FALSE),"")</f>
        <v/>
      </c>
      <c r="W156" s="26"/>
      <c r="X156" s="51"/>
      <c r="Y156" s="555" t="str">
        <f t="shared" si="16"/>
        <v/>
      </c>
      <c r="Z156" s="27"/>
      <c r="AA156" s="26"/>
      <c r="AB156" s="26"/>
      <c r="AC156" s="84"/>
      <c r="AD156" s="29"/>
      <c r="AE156" s="84"/>
      <c r="AF156" s="84"/>
      <c r="AG156" s="178"/>
      <c r="AH156" s="84"/>
      <c r="AI156" s="84"/>
      <c r="AJ156" s="84"/>
      <c r="AK156" s="164"/>
      <c r="AL156" s="165"/>
      <c r="AM156" s="556" t="str">
        <f t="shared" ca="1" si="17"/>
        <v/>
      </c>
      <c r="AN156" s="86"/>
      <c r="XFA156" s="558" t="e">
        <f>MATCH(AE156,tabla!$W$3:$W$20,0)-1</f>
        <v>#N/A</v>
      </c>
      <c r="XFB156" s="558">
        <f>COUNTIF(tabla!$W$3:$W$20,'BD1'!AE156)</f>
        <v>0</v>
      </c>
    </row>
    <row r="157" spans="1:40 16381:16382" s="197" customFormat="1" ht="24.95" customHeight="1" x14ac:dyDescent="0.2">
      <c r="A157" s="24" t="str">
        <f t="shared" si="14"/>
        <v/>
      </c>
      <c r="B157" s="24" t="str">
        <f t="shared" si="12"/>
        <v/>
      </c>
      <c r="C157" s="554" t="str">
        <f t="shared" si="13"/>
        <v/>
      </c>
      <c r="D157" s="173"/>
      <c r="E157" s="173"/>
      <c r="F157" s="174"/>
      <c r="G157" s="175"/>
      <c r="H157" s="176"/>
      <c r="I157" s="177"/>
      <c r="J157" s="176"/>
      <c r="K157" s="476"/>
      <c r="L157" s="174"/>
      <c r="M157" s="81"/>
      <c r="N157" s="280" t="str">
        <f t="shared" si="15"/>
        <v/>
      </c>
      <c r="O157" s="43"/>
      <c r="P157" s="82"/>
      <c r="Q157" s="482"/>
      <c r="R157" s="83"/>
      <c r="S157" s="482"/>
      <c r="T157" s="164"/>
      <c r="U157" s="45"/>
      <c r="V157" s="25" t="str">
        <f>IFERROR(VLOOKUP(U157, tabla!$A$2:$B$50,2,FALSE),"")</f>
        <v/>
      </c>
      <c r="W157" s="26"/>
      <c r="X157" s="51"/>
      <c r="Y157" s="555" t="str">
        <f t="shared" si="16"/>
        <v/>
      </c>
      <c r="Z157" s="27"/>
      <c r="AA157" s="26"/>
      <c r="AB157" s="26"/>
      <c r="AC157" s="84"/>
      <c r="AD157" s="29"/>
      <c r="AE157" s="84"/>
      <c r="AF157" s="84"/>
      <c r="AG157" s="178"/>
      <c r="AH157" s="84"/>
      <c r="AI157" s="84"/>
      <c r="AJ157" s="84"/>
      <c r="AK157" s="164"/>
      <c r="AL157" s="165"/>
      <c r="AM157" s="556" t="str">
        <f t="shared" ca="1" si="17"/>
        <v/>
      </c>
      <c r="AN157" s="86"/>
      <c r="XFA157" s="558" t="e">
        <f>MATCH(AE157,tabla!$W$3:$W$20,0)-1</f>
        <v>#N/A</v>
      </c>
      <c r="XFB157" s="558">
        <f>COUNTIF(tabla!$W$3:$W$20,'BD1'!AE157)</f>
        <v>0</v>
      </c>
    </row>
    <row r="158" spans="1:40 16381:16382" s="197" customFormat="1" ht="24.95" customHeight="1" x14ac:dyDescent="0.2">
      <c r="A158" s="24" t="str">
        <f t="shared" si="14"/>
        <v/>
      </c>
      <c r="B158" s="24" t="str">
        <f t="shared" si="12"/>
        <v/>
      </c>
      <c r="C158" s="554" t="str">
        <f t="shared" si="13"/>
        <v/>
      </c>
      <c r="D158" s="173"/>
      <c r="E158" s="173"/>
      <c r="F158" s="174"/>
      <c r="G158" s="175"/>
      <c r="H158" s="176"/>
      <c r="I158" s="177"/>
      <c r="J158" s="176"/>
      <c r="K158" s="476"/>
      <c r="L158" s="174"/>
      <c r="M158" s="81"/>
      <c r="N158" s="280" t="str">
        <f t="shared" si="15"/>
        <v/>
      </c>
      <c r="O158" s="43"/>
      <c r="P158" s="82"/>
      <c r="Q158" s="482"/>
      <c r="R158" s="83"/>
      <c r="S158" s="482"/>
      <c r="T158" s="164"/>
      <c r="U158" s="45"/>
      <c r="V158" s="25" t="str">
        <f>IFERROR(VLOOKUP(U158, tabla!$A$2:$B$50,2,FALSE),"")</f>
        <v/>
      </c>
      <c r="W158" s="26"/>
      <c r="X158" s="51"/>
      <c r="Y158" s="555" t="str">
        <f t="shared" si="16"/>
        <v/>
      </c>
      <c r="Z158" s="27"/>
      <c r="AA158" s="26"/>
      <c r="AB158" s="26"/>
      <c r="AC158" s="84"/>
      <c r="AD158" s="29"/>
      <c r="AE158" s="84"/>
      <c r="AF158" s="84"/>
      <c r="AG158" s="178"/>
      <c r="AH158" s="84"/>
      <c r="AI158" s="84"/>
      <c r="AJ158" s="84"/>
      <c r="AK158" s="164"/>
      <c r="AL158" s="165"/>
      <c r="AM158" s="556" t="str">
        <f t="shared" ca="1" si="17"/>
        <v/>
      </c>
      <c r="AN158" s="86"/>
      <c r="XFA158" s="558" t="e">
        <f>MATCH(AE158,tabla!$W$3:$W$20,0)-1</f>
        <v>#N/A</v>
      </c>
      <c r="XFB158" s="558">
        <f>COUNTIF(tabla!$W$3:$W$20,'BD1'!AE158)</f>
        <v>0</v>
      </c>
    </row>
    <row r="159" spans="1:40 16381:16382" s="197" customFormat="1" ht="24.95" customHeight="1" x14ac:dyDescent="0.2">
      <c r="A159" s="24" t="str">
        <f t="shared" si="14"/>
        <v/>
      </c>
      <c r="B159" s="24" t="str">
        <f t="shared" si="12"/>
        <v/>
      </c>
      <c r="C159" s="554" t="str">
        <f t="shared" si="13"/>
        <v/>
      </c>
      <c r="D159" s="173"/>
      <c r="E159" s="173"/>
      <c r="F159" s="174"/>
      <c r="G159" s="175"/>
      <c r="H159" s="176"/>
      <c r="I159" s="177"/>
      <c r="J159" s="176"/>
      <c r="K159" s="476"/>
      <c r="L159" s="174"/>
      <c r="M159" s="81"/>
      <c r="N159" s="280" t="str">
        <f t="shared" si="15"/>
        <v/>
      </c>
      <c r="O159" s="43"/>
      <c r="P159" s="82"/>
      <c r="Q159" s="482"/>
      <c r="R159" s="83"/>
      <c r="S159" s="482"/>
      <c r="T159" s="164"/>
      <c r="U159" s="45"/>
      <c r="V159" s="25" t="str">
        <f>IFERROR(VLOOKUP(U159, tabla!$A$2:$B$50,2,FALSE),"")</f>
        <v/>
      </c>
      <c r="W159" s="26"/>
      <c r="X159" s="51"/>
      <c r="Y159" s="555" t="str">
        <f t="shared" si="16"/>
        <v/>
      </c>
      <c r="Z159" s="27"/>
      <c r="AA159" s="26"/>
      <c r="AB159" s="26"/>
      <c r="AC159" s="84"/>
      <c r="AD159" s="29"/>
      <c r="AE159" s="84"/>
      <c r="AF159" s="84"/>
      <c r="AG159" s="178"/>
      <c r="AH159" s="84"/>
      <c r="AI159" s="84"/>
      <c r="AJ159" s="84"/>
      <c r="AK159" s="164"/>
      <c r="AL159" s="165"/>
      <c r="AM159" s="556" t="str">
        <f t="shared" ca="1" si="17"/>
        <v/>
      </c>
      <c r="AN159" s="86"/>
      <c r="XFA159" s="558" t="e">
        <f>MATCH(AE159,tabla!$W$3:$W$20,0)-1</f>
        <v>#N/A</v>
      </c>
      <c r="XFB159" s="558">
        <f>COUNTIF(tabla!$W$3:$W$20,'BD1'!AE159)</f>
        <v>0</v>
      </c>
    </row>
    <row r="160" spans="1:40 16381:16382" s="197" customFormat="1" ht="24.95" customHeight="1" x14ac:dyDescent="0.2">
      <c r="A160" s="24" t="str">
        <f t="shared" si="14"/>
        <v/>
      </c>
      <c r="B160" s="24" t="str">
        <f t="shared" si="12"/>
        <v/>
      </c>
      <c r="C160" s="554" t="str">
        <f t="shared" si="13"/>
        <v/>
      </c>
      <c r="D160" s="173"/>
      <c r="E160" s="173"/>
      <c r="F160" s="174"/>
      <c r="G160" s="175"/>
      <c r="H160" s="176"/>
      <c r="I160" s="177"/>
      <c r="J160" s="176"/>
      <c r="K160" s="476"/>
      <c r="L160" s="174"/>
      <c r="M160" s="81"/>
      <c r="N160" s="280" t="str">
        <f t="shared" si="15"/>
        <v/>
      </c>
      <c r="O160" s="43"/>
      <c r="P160" s="82"/>
      <c r="Q160" s="482"/>
      <c r="R160" s="83"/>
      <c r="S160" s="482"/>
      <c r="T160" s="164"/>
      <c r="U160" s="45"/>
      <c r="V160" s="25" t="str">
        <f>IFERROR(VLOOKUP(U160, tabla!$A$2:$B$50,2,FALSE),"")</f>
        <v/>
      </c>
      <c r="W160" s="26"/>
      <c r="X160" s="51"/>
      <c r="Y160" s="555" t="str">
        <f t="shared" si="16"/>
        <v/>
      </c>
      <c r="Z160" s="27"/>
      <c r="AA160" s="26"/>
      <c r="AB160" s="26"/>
      <c r="AC160" s="84"/>
      <c r="AD160" s="29"/>
      <c r="AE160" s="84"/>
      <c r="AF160" s="84"/>
      <c r="AG160" s="178"/>
      <c r="AH160" s="84"/>
      <c r="AI160" s="84"/>
      <c r="AJ160" s="84"/>
      <c r="AK160" s="164"/>
      <c r="AL160" s="165"/>
      <c r="AM160" s="556" t="str">
        <f t="shared" ca="1" si="17"/>
        <v/>
      </c>
      <c r="AN160" s="86"/>
      <c r="XFA160" s="558" t="e">
        <f>MATCH(AE160,tabla!$W$3:$W$20,0)-1</f>
        <v>#N/A</v>
      </c>
      <c r="XFB160" s="558">
        <f>COUNTIF(tabla!$W$3:$W$20,'BD1'!AE160)</f>
        <v>0</v>
      </c>
    </row>
    <row r="161" spans="1:40 16381:16382" s="197" customFormat="1" ht="24.95" customHeight="1" x14ac:dyDescent="0.2">
      <c r="A161" s="24" t="str">
        <f t="shared" si="14"/>
        <v/>
      </c>
      <c r="B161" s="24" t="str">
        <f t="shared" si="12"/>
        <v/>
      </c>
      <c r="C161" s="554" t="str">
        <f t="shared" si="13"/>
        <v/>
      </c>
      <c r="D161" s="173"/>
      <c r="E161" s="173"/>
      <c r="F161" s="174"/>
      <c r="G161" s="175"/>
      <c r="H161" s="176"/>
      <c r="I161" s="177"/>
      <c r="J161" s="176"/>
      <c r="K161" s="476"/>
      <c r="L161" s="174"/>
      <c r="M161" s="81"/>
      <c r="N161" s="280" t="str">
        <f t="shared" si="15"/>
        <v/>
      </c>
      <c r="O161" s="43"/>
      <c r="P161" s="87"/>
      <c r="Q161" s="483"/>
      <c r="R161" s="83"/>
      <c r="S161" s="482"/>
      <c r="T161" s="164"/>
      <c r="U161" s="45"/>
      <c r="V161" s="25" t="str">
        <f>IFERROR(VLOOKUP(U161, tabla!$A$2:$B$50,2,FALSE),"")</f>
        <v/>
      </c>
      <c r="W161" s="26"/>
      <c r="X161" s="51"/>
      <c r="Y161" s="555" t="str">
        <f t="shared" si="16"/>
        <v/>
      </c>
      <c r="Z161" s="27"/>
      <c r="AA161" s="26"/>
      <c r="AB161" s="26"/>
      <c r="AC161" s="84"/>
      <c r="AD161" s="29"/>
      <c r="AE161" s="84"/>
      <c r="AF161" s="84"/>
      <c r="AG161" s="178"/>
      <c r="AH161" s="84"/>
      <c r="AI161" s="84"/>
      <c r="AJ161" s="84"/>
      <c r="AK161" s="164"/>
      <c r="AL161" s="165"/>
      <c r="AM161" s="556" t="str">
        <f t="shared" ca="1" si="17"/>
        <v/>
      </c>
      <c r="AN161" s="86"/>
      <c r="XFA161" s="558" t="e">
        <f>MATCH(AE161,tabla!$W$3:$W$20,0)-1</f>
        <v>#N/A</v>
      </c>
      <c r="XFB161" s="558">
        <f>COUNTIF(tabla!$W$3:$W$20,'BD1'!AE161)</f>
        <v>0</v>
      </c>
    </row>
    <row r="162" spans="1:40 16381:16382" s="197" customFormat="1" ht="24.95" customHeight="1" x14ac:dyDescent="0.2">
      <c r="A162" s="24" t="str">
        <f t="shared" si="14"/>
        <v/>
      </c>
      <c r="B162" s="24" t="str">
        <f t="shared" si="12"/>
        <v/>
      </c>
      <c r="C162" s="554" t="str">
        <f t="shared" si="13"/>
        <v/>
      </c>
      <c r="D162" s="173"/>
      <c r="E162" s="173"/>
      <c r="F162" s="174"/>
      <c r="G162" s="175"/>
      <c r="H162" s="176"/>
      <c r="I162" s="177"/>
      <c r="J162" s="176"/>
      <c r="K162" s="476"/>
      <c r="L162" s="174"/>
      <c r="M162" s="81"/>
      <c r="N162" s="280" t="str">
        <f t="shared" si="15"/>
        <v/>
      </c>
      <c r="O162" s="43"/>
      <c r="P162" s="82"/>
      <c r="Q162" s="482"/>
      <c r="R162" s="83"/>
      <c r="S162" s="482"/>
      <c r="T162" s="164"/>
      <c r="U162" s="45"/>
      <c r="V162" s="25" t="str">
        <f>IFERROR(VLOOKUP(U162, tabla!$A$2:$B$50,2,FALSE),"")</f>
        <v/>
      </c>
      <c r="W162" s="26"/>
      <c r="X162" s="51"/>
      <c r="Y162" s="555" t="str">
        <f t="shared" si="16"/>
        <v/>
      </c>
      <c r="Z162" s="27"/>
      <c r="AA162" s="26"/>
      <c r="AB162" s="26"/>
      <c r="AC162" s="84"/>
      <c r="AD162" s="29"/>
      <c r="AE162" s="84"/>
      <c r="AF162" s="84"/>
      <c r="AG162" s="178"/>
      <c r="AH162" s="84"/>
      <c r="AI162" s="84"/>
      <c r="AJ162" s="84"/>
      <c r="AK162" s="164"/>
      <c r="AL162" s="165"/>
      <c r="AM162" s="556" t="str">
        <f t="shared" ca="1" si="17"/>
        <v/>
      </c>
      <c r="AN162" s="86"/>
      <c r="XFA162" s="558" t="e">
        <f>MATCH(AE162,tabla!$W$3:$W$20,0)-1</f>
        <v>#N/A</v>
      </c>
      <c r="XFB162" s="558">
        <f>COUNTIF(tabla!$W$3:$W$20,'BD1'!AE162)</f>
        <v>0</v>
      </c>
    </row>
    <row r="163" spans="1:40 16381:16382" s="197" customFormat="1" ht="24.95" customHeight="1" x14ac:dyDescent="0.2">
      <c r="A163" s="24" t="str">
        <f t="shared" si="14"/>
        <v/>
      </c>
      <c r="B163" s="24" t="str">
        <f t="shared" si="12"/>
        <v/>
      </c>
      <c r="C163" s="554" t="str">
        <f t="shared" si="13"/>
        <v/>
      </c>
      <c r="D163" s="173"/>
      <c r="E163" s="173"/>
      <c r="F163" s="174"/>
      <c r="G163" s="175"/>
      <c r="H163" s="176"/>
      <c r="I163" s="177"/>
      <c r="J163" s="176"/>
      <c r="K163" s="476"/>
      <c r="L163" s="174"/>
      <c r="M163" s="81"/>
      <c r="N163" s="280" t="str">
        <f t="shared" si="15"/>
        <v/>
      </c>
      <c r="O163" s="43"/>
      <c r="P163" s="82"/>
      <c r="Q163" s="482"/>
      <c r="R163" s="83"/>
      <c r="S163" s="482"/>
      <c r="T163" s="164"/>
      <c r="U163" s="45"/>
      <c r="V163" s="25" t="str">
        <f>IFERROR(VLOOKUP(U163, tabla!$A$2:$B$50,2,FALSE),"")</f>
        <v/>
      </c>
      <c r="W163" s="26"/>
      <c r="X163" s="51"/>
      <c r="Y163" s="555" t="str">
        <f t="shared" si="16"/>
        <v/>
      </c>
      <c r="Z163" s="27"/>
      <c r="AA163" s="26"/>
      <c r="AB163" s="26"/>
      <c r="AC163" s="84"/>
      <c r="AD163" s="29"/>
      <c r="AE163" s="84"/>
      <c r="AF163" s="84"/>
      <c r="AG163" s="178"/>
      <c r="AH163" s="84"/>
      <c r="AI163" s="84"/>
      <c r="AJ163" s="84"/>
      <c r="AK163" s="164"/>
      <c r="AL163" s="165"/>
      <c r="AM163" s="556" t="str">
        <f t="shared" ca="1" si="17"/>
        <v/>
      </c>
      <c r="AN163" s="86"/>
      <c r="XFA163" s="558" t="e">
        <f>MATCH(AE163,tabla!$W$3:$W$20,0)-1</f>
        <v>#N/A</v>
      </c>
      <c r="XFB163" s="558">
        <f>COUNTIF(tabla!$W$3:$W$20,'BD1'!AE163)</f>
        <v>0</v>
      </c>
    </row>
    <row r="164" spans="1:40 16381:16382" s="197" customFormat="1" ht="24.95" customHeight="1" x14ac:dyDescent="0.2">
      <c r="A164" s="24" t="str">
        <f t="shared" si="14"/>
        <v/>
      </c>
      <c r="B164" s="24" t="str">
        <f t="shared" si="12"/>
        <v/>
      </c>
      <c r="C164" s="554" t="str">
        <f t="shared" si="13"/>
        <v/>
      </c>
      <c r="D164" s="173"/>
      <c r="E164" s="173"/>
      <c r="F164" s="174"/>
      <c r="G164" s="175"/>
      <c r="H164" s="176"/>
      <c r="I164" s="177"/>
      <c r="J164" s="176"/>
      <c r="K164" s="476"/>
      <c r="L164" s="174"/>
      <c r="M164" s="81"/>
      <c r="N164" s="280" t="str">
        <f t="shared" si="15"/>
        <v/>
      </c>
      <c r="O164" s="43"/>
      <c r="P164" s="82"/>
      <c r="Q164" s="482"/>
      <c r="R164" s="83"/>
      <c r="S164" s="482"/>
      <c r="T164" s="164"/>
      <c r="U164" s="45"/>
      <c r="V164" s="25" t="str">
        <f>IFERROR(VLOOKUP(U164, tabla!$A$2:$B$50,2,FALSE),"")</f>
        <v/>
      </c>
      <c r="W164" s="26"/>
      <c r="X164" s="51"/>
      <c r="Y164" s="555" t="str">
        <f t="shared" si="16"/>
        <v/>
      </c>
      <c r="Z164" s="27"/>
      <c r="AA164" s="26"/>
      <c r="AB164" s="26"/>
      <c r="AC164" s="84"/>
      <c r="AD164" s="29"/>
      <c r="AE164" s="84"/>
      <c r="AF164" s="84"/>
      <c r="AG164" s="178"/>
      <c r="AH164" s="84"/>
      <c r="AI164" s="84"/>
      <c r="AJ164" s="84"/>
      <c r="AK164" s="164"/>
      <c r="AL164" s="165"/>
      <c r="AM164" s="556" t="str">
        <f t="shared" ca="1" si="17"/>
        <v/>
      </c>
      <c r="AN164" s="86"/>
      <c r="XFA164" s="558" t="e">
        <f>MATCH(AE164,tabla!$W$3:$W$20,0)-1</f>
        <v>#N/A</v>
      </c>
      <c r="XFB164" s="558">
        <f>COUNTIF(tabla!$W$3:$W$20,'BD1'!AE164)</f>
        <v>0</v>
      </c>
    </row>
    <row r="165" spans="1:40 16381:16382" s="197" customFormat="1" ht="24.95" customHeight="1" x14ac:dyDescent="0.2">
      <c r="A165" s="24" t="str">
        <f t="shared" si="14"/>
        <v/>
      </c>
      <c r="B165" s="24" t="str">
        <f t="shared" si="12"/>
        <v/>
      </c>
      <c r="C165" s="554" t="str">
        <f t="shared" si="13"/>
        <v/>
      </c>
      <c r="D165" s="173"/>
      <c r="E165" s="173"/>
      <c r="F165" s="174"/>
      <c r="G165" s="175"/>
      <c r="H165" s="176"/>
      <c r="I165" s="177"/>
      <c r="J165" s="176"/>
      <c r="K165" s="476"/>
      <c r="L165" s="174"/>
      <c r="M165" s="81"/>
      <c r="N165" s="280" t="str">
        <f t="shared" si="15"/>
        <v/>
      </c>
      <c r="O165" s="43"/>
      <c r="P165" s="87"/>
      <c r="Q165" s="483"/>
      <c r="R165" s="83"/>
      <c r="S165" s="482"/>
      <c r="T165" s="164"/>
      <c r="U165" s="45"/>
      <c r="V165" s="25" t="str">
        <f>IFERROR(VLOOKUP(U165, tabla!$A$2:$B$50,2,FALSE),"")</f>
        <v/>
      </c>
      <c r="W165" s="26"/>
      <c r="X165" s="51"/>
      <c r="Y165" s="555" t="str">
        <f t="shared" si="16"/>
        <v/>
      </c>
      <c r="Z165" s="27"/>
      <c r="AA165" s="26"/>
      <c r="AB165" s="26"/>
      <c r="AC165" s="84"/>
      <c r="AD165" s="29"/>
      <c r="AE165" s="84"/>
      <c r="AF165" s="84"/>
      <c r="AG165" s="178"/>
      <c r="AH165" s="84"/>
      <c r="AI165" s="84"/>
      <c r="AJ165" s="84"/>
      <c r="AK165" s="164"/>
      <c r="AL165" s="165"/>
      <c r="AM165" s="556" t="str">
        <f t="shared" ca="1" si="17"/>
        <v/>
      </c>
      <c r="AN165" s="86"/>
      <c r="XFA165" s="558" t="e">
        <f>MATCH(AE165,tabla!$W$3:$W$20,0)-1</f>
        <v>#N/A</v>
      </c>
      <c r="XFB165" s="558">
        <f>COUNTIF(tabla!$W$3:$W$20,'BD1'!AE165)</f>
        <v>0</v>
      </c>
    </row>
    <row r="166" spans="1:40 16381:16382" s="197" customFormat="1" ht="24.95" customHeight="1" x14ac:dyDescent="0.2">
      <c r="A166" s="24" t="str">
        <f t="shared" si="14"/>
        <v/>
      </c>
      <c r="B166" s="24" t="str">
        <f t="shared" si="12"/>
        <v/>
      </c>
      <c r="C166" s="554" t="str">
        <f t="shared" si="13"/>
        <v/>
      </c>
      <c r="D166" s="173"/>
      <c r="E166" s="173"/>
      <c r="F166" s="174"/>
      <c r="G166" s="175"/>
      <c r="H166" s="176"/>
      <c r="I166" s="177"/>
      <c r="J166" s="176"/>
      <c r="K166" s="476"/>
      <c r="L166" s="174"/>
      <c r="M166" s="81"/>
      <c r="N166" s="280" t="str">
        <f t="shared" si="15"/>
        <v/>
      </c>
      <c r="O166" s="43"/>
      <c r="P166" s="87"/>
      <c r="Q166" s="483"/>
      <c r="R166" s="83"/>
      <c r="S166" s="482"/>
      <c r="T166" s="164"/>
      <c r="U166" s="45"/>
      <c r="V166" s="25" t="str">
        <f>IFERROR(VLOOKUP(U166, tabla!$A$2:$B$50,2,FALSE),"")</f>
        <v/>
      </c>
      <c r="W166" s="26"/>
      <c r="X166" s="51"/>
      <c r="Y166" s="555" t="str">
        <f t="shared" si="16"/>
        <v/>
      </c>
      <c r="Z166" s="27"/>
      <c r="AA166" s="26"/>
      <c r="AB166" s="26"/>
      <c r="AC166" s="84"/>
      <c r="AD166" s="29"/>
      <c r="AE166" s="84"/>
      <c r="AF166" s="84"/>
      <c r="AG166" s="178"/>
      <c r="AH166" s="84"/>
      <c r="AI166" s="84"/>
      <c r="AJ166" s="84"/>
      <c r="AK166" s="164"/>
      <c r="AL166" s="165"/>
      <c r="AM166" s="556" t="str">
        <f t="shared" ca="1" si="17"/>
        <v/>
      </c>
      <c r="AN166" s="86"/>
      <c r="XFA166" s="558" t="e">
        <f>MATCH(AE166,tabla!$W$3:$W$20,0)-1</f>
        <v>#N/A</v>
      </c>
      <c r="XFB166" s="558">
        <f>COUNTIF(tabla!$W$3:$W$20,'BD1'!AE166)</f>
        <v>0</v>
      </c>
    </row>
    <row r="167" spans="1:40 16381:16382" s="197" customFormat="1" ht="24.95" customHeight="1" x14ac:dyDescent="0.2">
      <c r="A167" s="24" t="str">
        <f t="shared" si="14"/>
        <v/>
      </c>
      <c r="B167" s="24" t="str">
        <f t="shared" si="12"/>
        <v/>
      </c>
      <c r="C167" s="554" t="str">
        <f t="shared" si="13"/>
        <v/>
      </c>
      <c r="D167" s="173"/>
      <c r="E167" s="173"/>
      <c r="F167" s="174"/>
      <c r="G167" s="175"/>
      <c r="H167" s="176"/>
      <c r="I167" s="177"/>
      <c r="J167" s="176"/>
      <c r="K167" s="476"/>
      <c r="L167" s="174"/>
      <c r="M167" s="81"/>
      <c r="N167" s="280" t="str">
        <f t="shared" si="15"/>
        <v/>
      </c>
      <c r="O167" s="43"/>
      <c r="P167" s="82"/>
      <c r="Q167" s="482"/>
      <c r="R167" s="83"/>
      <c r="S167" s="482"/>
      <c r="T167" s="164"/>
      <c r="U167" s="45"/>
      <c r="V167" s="25" t="str">
        <f>IFERROR(VLOOKUP(U167, tabla!$A$2:$B$50,2,FALSE),"")</f>
        <v/>
      </c>
      <c r="W167" s="26"/>
      <c r="X167" s="51"/>
      <c r="Y167" s="555" t="str">
        <f t="shared" si="16"/>
        <v/>
      </c>
      <c r="Z167" s="27"/>
      <c r="AA167" s="26"/>
      <c r="AB167" s="26"/>
      <c r="AC167" s="84"/>
      <c r="AD167" s="29"/>
      <c r="AE167" s="84"/>
      <c r="AF167" s="84"/>
      <c r="AG167" s="178"/>
      <c r="AH167" s="84"/>
      <c r="AI167" s="84"/>
      <c r="AJ167" s="84"/>
      <c r="AK167" s="164"/>
      <c r="AL167" s="165"/>
      <c r="AM167" s="556" t="str">
        <f t="shared" ca="1" si="17"/>
        <v/>
      </c>
      <c r="AN167" s="86"/>
      <c r="XFA167" s="558" t="e">
        <f>MATCH(AE167,tabla!$W$3:$W$20,0)-1</f>
        <v>#N/A</v>
      </c>
      <c r="XFB167" s="558">
        <f>COUNTIF(tabla!$W$3:$W$20,'BD1'!AE167)</f>
        <v>0</v>
      </c>
    </row>
    <row r="168" spans="1:40 16381:16382" s="197" customFormat="1" ht="24.95" customHeight="1" x14ac:dyDescent="0.2">
      <c r="A168" s="24" t="str">
        <f t="shared" si="14"/>
        <v/>
      </c>
      <c r="B168" s="24" t="str">
        <f t="shared" si="12"/>
        <v/>
      </c>
      <c r="C168" s="554" t="str">
        <f t="shared" si="13"/>
        <v/>
      </c>
      <c r="D168" s="173"/>
      <c r="E168" s="173"/>
      <c r="F168" s="174"/>
      <c r="G168" s="175"/>
      <c r="H168" s="176"/>
      <c r="I168" s="177"/>
      <c r="J168" s="176"/>
      <c r="K168" s="476"/>
      <c r="L168" s="174"/>
      <c r="M168" s="81"/>
      <c r="N168" s="280" t="str">
        <f t="shared" si="15"/>
        <v/>
      </c>
      <c r="O168" s="43"/>
      <c r="P168" s="82"/>
      <c r="Q168" s="482"/>
      <c r="R168" s="83"/>
      <c r="S168" s="482"/>
      <c r="T168" s="164"/>
      <c r="U168" s="45"/>
      <c r="V168" s="25" t="str">
        <f>IFERROR(VLOOKUP(U168, tabla!$A$2:$B$50,2,FALSE),"")</f>
        <v/>
      </c>
      <c r="W168" s="26"/>
      <c r="X168" s="51"/>
      <c r="Y168" s="555" t="str">
        <f t="shared" si="16"/>
        <v/>
      </c>
      <c r="Z168" s="27"/>
      <c r="AA168" s="26"/>
      <c r="AB168" s="26"/>
      <c r="AC168" s="84"/>
      <c r="AD168" s="29"/>
      <c r="AE168" s="84"/>
      <c r="AF168" s="84"/>
      <c r="AG168" s="178"/>
      <c r="AH168" s="84"/>
      <c r="AI168" s="84"/>
      <c r="AJ168" s="84"/>
      <c r="AK168" s="164"/>
      <c r="AL168" s="165"/>
      <c r="AM168" s="556" t="str">
        <f t="shared" ca="1" si="17"/>
        <v/>
      </c>
      <c r="AN168" s="86"/>
      <c r="XFA168" s="558" t="e">
        <f>MATCH(AE168,tabla!$W$3:$W$20,0)-1</f>
        <v>#N/A</v>
      </c>
      <c r="XFB168" s="558">
        <f>COUNTIF(tabla!$W$3:$W$20,'BD1'!AE168)</f>
        <v>0</v>
      </c>
    </row>
    <row r="169" spans="1:40 16381:16382" s="197" customFormat="1" ht="24.95" customHeight="1" x14ac:dyDescent="0.2">
      <c r="A169" s="24" t="str">
        <f t="shared" si="14"/>
        <v/>
      </c>
      <c r="B169" s="24" t="str">
        <f t="shared" si="12"/>
        <v/>
      </c>
      <c r="C169" s="554" t="str">
        <f t="shared" si="13"/>
        <v/>
      </c>
      <c r="D169" s="173"/>
      <c r="E169" s="173"/>
      <c r="F169" s="174"/>
      <c r="G169" s="175"/>
      <c r="H169" s="176"/>
      <c r="I169" s="177"/>
      <c r="J169" s="176"/>
      <c r="K169" s="476"/>
      <c r="L169" s="174"/>
      <c r="M169" s="81"/>
      <c r="N169" s="280" t="str">
        <f t="shared" si="15"/>
        <v/>
      </c>
      <c r="O169" s="43"/>
      <c r="P169" s="87"/>
      <c r="Q169" s="483"/>
      <c r="R169" s="83"/>
      <c r="S169" s="482"/>
      <c r="T169" s="164"/>
      <c r="U169" s="45"/>
      <c r="V169" s="25" t="str">
        <f>IFERROR(VLOOKUP(U169, tabla!$A$2:$B$50,2,FALSE),"")</f>
        <v/>
      </c>
      <c r="W169" s="26"/>
      <c r="X169" s="51"/>
      <c r="Y169" s="555" t="str">
        <f t="shared" si="16"/>
        <v/>
      </c>
      <c r="Z169" s="27"/>
      <c r="AA169" s="26"/>
      <c r="AB169" s="26"/>
      <c r="AC169" s="84"/>
      <c r="AD169" s="29"/>
      <c r="AE169" s="84"/>
      <c r="AF169" s="84"/>
      <c r="AG169" s="178"/>
      <c r="AH169" s="84"/>
      <c r="AI169" s="84"/>
      <c r="AJ169" s="84"/>
      <c r="AK169" s="164"/>
      <c r="AL169" s="165"/>
      <c r="AM169" s="556" t="str">
        <f t="shared" ca="1" si="17"/>
        <v/>
      </c>
      <c r="AN169" s="86"/>
      <c r="XFA169" s="558" t="e">
        <f>MATCH(AE169,tabla!$W$3:$W$20,0)-1</f>
        <v>#N/A</v>
      </c>
      <c r="XFB169" s="558">
        <f>COUNTIF(tabla!$W$3:$W$20,'BD1'!AE169)</f>
        <v>0</v>
      </c>
    </row>
    <row r="170" spans="1:40 16381:16382" s="197" customFormat="1" ht="24.95" customHeight="1" x14ac:dyDescent="0.2">
      <c r="A170" s="24" t="str">
        <f t="shared" si="14"/>
        <v/>
      </c>
      <c r="B170" s="24" t="str">
        <f t="shared" si="12"/>
        <v/>
      </c>
      <c r="C170" s="554" t="str">
        <f t="shared" si="13"/>
        <v/>
      </c>
      <c r="D170" s="173"/>
      <c r="E170" s="173"/>
      <c r="F170" s="174"/>
      <c r="G170" s="175"/>
      <c r="H170" s="176"/>
      <c r="I170" s="177"/>
      <c r="J170" s="176"/>
      <c r="K170" s="476"/>
      <c r="L170" s="174"/>
      <c r="M170" s="81"/>
      <c r="N170" s="280" t="str">
        <f t="shared" si="15"/>
        <v/>
      </c>
      <c r="O170" s="43"/>
      <c r="P170" s="82"/>
      <c r="Q170" s="482"/>
      <c r="R170" s="83"/>
      <c r="S170" s="482"/>
      <c r="T170" s="164"/>
      <c r="U170" s="45"/>
      <c r="V170" s="25" t="str">
        <f>IFERROR(VLOOKUP(U170, tabla!$A$2:$B$50,2,FALSE),"")</f>
        <v/>
      </c>
      <c r="W170" s="26"/>
      <c r="X170" s="51"/>
      <c r="Y170" s="555" t="str">
        <f t="shared" si="16"/>
        <v/>
      </c>
      <c r="Z170" s="27"/>
      <c r="AA170" s="26"/>
      <c r="AB170" s="26"/>
      <c r="AC170" s="84"/>
      <c r="AD170" s="29"/>
      <c r="AE170" s="84"/>
      <c r="AF170" s="84"/>
      <c r="AG170" s="178"/>
      <c r="AH170" s="84"/>
      <c r="AI170" s="84"/>
      <c r="AJ170" s="84"/>
      <c r="AK170" s="164"/>
      <c r="AL170" s="165"/>
      <c r="AM170" s="556" t="str">
        <f t="shared" ca="1" si="17"/>
        <v/>
      </c>
      <c r="AN170" s="86"/>
      <c r="XFA170" s="558" t="e">
        <f>MATCH(AE170,tabla!$W$3:$W$20,0)-1</f>
        <v>#N/A</v>
      </c>
      <c r="XFB170" s="558">
        <f>COUNTIF(tabla!$W$3:$W$20,'BD1'!AE170)</f>
        <v>0</v>
      </c>
    </row>
    <row r="171" spans="1:40 16381:16382" s="197" customFormat="1" ht="24.95" customHeight="1" x14ac:dyDescent="0.2">
      <c r="A171" s="24" t="str">
        <f t="shared" si="14"/>
        <v/>
      </c>
      <c r="B171" s="24" t="str">
        <f t="shared" si="12"/>
        <v/>
      </c>
      <c r="C171" s="554" t="str">
        <f t="shared" si="13"/>
        <v/>
      </c>
      <c r="D171" s="173"/>
      <c r="E171" s="173"/>
      <c r="F171" s="174"/>
      <c r="G171" s="175"/>
      <c r="H171" s="176"/>
      <c r="I171" s="177"/>
      <c r="J171" s="176"/>
      <c r="K171" s="476"/>
      <c r="L171" s="174"/>
      <c r="M171" s="81"/>
      <c r="N171" s="280" t="str">
        <f t="shared" si="15"/>
        <v/>
      </c>
      <c r="O171" s="43"/>
      <c r="P171" s="82"/>
      <c r="Q171" s="482"/>
      <c r="R171" s="83"/>
      <c r="S171" s="482"/>
      <c r="T171" s="164"/>
      <c r="U171" s="45"/>
      <c r="V171" s="25" t="str">
        <f>IFERROR(VLOOKUP(U171, tabla!$A$2:$B$50,2,FALSE),"")</f>
        <v/>
      </c>
      <c r="W171" s="26"/>
      <c r="X171" s="51"/>
      <c r="Y171" s="555" t="str">
        <f t="shared" si="16"/>
        <v/>
      </c>
      <c r="Z171" s="27"/>
      <c r="AA171" s="26"/>
      <c r="AB171" s="26"/>
      <c r="AC171" s="84"/>
      <c r="AD171" s="29"/>
      <c r="AE171" s="84"/>
      <c r="AF171" s="84"/>
      <c r="AG171" s="178"/>
      <c r="AH171" s="84"/>
      <c r="AI171" s="84"/>
      <c r="AJ171" s="84"/>
      <c r="AK171" s="164"/>
      <c r="AL171" s="165"/>
      <c r="AM171" s="556" t="str">
        <f t="shared" ca="1" si="17"/>
        <v/>
      </c>
      <c r="AN171" s="86"/>
      <c r="XFA171" s="558" t="e">
        <f>MATCH(AE171,tabla!$W$3:$W$20,0)-1</f>
        <v>#N/A</v>
      </c>
      <c r="XFB171" s="558">
        <f>COUNTIF(tabla!$W$3:$W$20,'BD1'!AE171)</f>
        <v>0</v>
      </c>
    </row>
    <row r="172" spans="1:40 16381:16382" s="197" customFormat="1" ht="24.95" customHeight="1" x14ac:dyDescent="0.2">
      <c r="A172" s="24" t="str">
        <f t="shared" si="14"/>
        <v/>
      </c>
      <c r="B172" s="24" t="str">
        <f t="shared" si="12"/>
        <v/>
      </c>
      <c r="C172" s="554" t="str">
        <f t="shared" si="13"/>
        <v/>
      </c>
      <c r="D172" s="173"/>
      <c r="E172" s="173"/>
      <c r="F172" s="174"/>
      <c r="G172" s="175"/>
      <c r="H172" s="176"/>
      <c r="I172" s="177"/>
      <c r="J172" s="176"/>
      <c r="K172" s="476"/>
      <c r="L172" s="174"/>
      <c r="M172" s="81"/>
      <c r="N172" s="280" t="str">
        <f t="shared" si="15"/>
        <v/>
      </c>
      <c r="O172" s="43"/>
      <c r="P172" s="82"/>
      <c r="Q172" s="482"/>
      <c r="R172" s="83"/>
      <c r="S172" s="482"/>
      <c r="T172" s="164"/>
      <c r="U172" s="45"/>
      <c r="V172" s="25" t="str">
        <f>IFERROR(VLOOKUP(U172, tabla!$A$2:$B$50,2,FALSE),"")</f>
        <v/>
      </c>
      <c r="W172" s="26"/>
      <c r="X172" s="51"/>
      <c r="Y172" s="555" t="str">
        <f t="shared" si="16"/>
        <v/>
      </c>
      <c r="Z172" s="27"/>
      <c r="AA172" s="26"/>
      <c r="AB172" s="26"/>
      <c r="AC172" s="84"/>
      <c r="AD172" s="29"/>
      <c r="AE172" s="84"/>
      <c r="AF172" s="84"/>
      <c r="AG172" s="178"/>
      <c r="AH172" s="84"/>
      <c r="AI172" s="84"/>
      <c r="AJ172" s="84"/>
      <c r="AK172" s="164"/>
      <c r="AL172" s="165"/>
      <c r="AM172" s="556" t="str">
        <f t="shared" ca="1" si="17"/>
        <v/>
      </c>
      <c r="AN172" s="86"/>
      <c r="XFA172" s="558" t="e">
        <f>MATCH(AE172,tabla!$W$3:$W$20,0)-1</f>
        <v>#N/A</v>
      </c>
      <c r="XFB172" s="558">
        <f>COUNTIF(tabla!$W$3:$W$20,'BD1'!AE172)</f>
        <v>0</v>
      </c>
    </row>
    <row r="173" spans="1:40 16381:16382" s="197" customFormat="1" ht="24.95" customHeight="1" x14ac:dyDescent="0.2">
      <c r="A173" s="24" t="str">
        <f t="shared" si="14"/>
        <v/>
      </c>
      <c r="B173" s="24" t="str">
        <f t="shared" si="12"/>
        <v/>
      </c>
      <c r="C173" s="554" t="str">
        <f t="shared" si="13"/>
        <v/>
      </c>
      <c r="D173" s="173"/>
      <c r="E173" s="173"/>
      <c r="F173" s="174"/>
      <c r="G173" s="175"/>
      <c r="H173" s="176"/>
      <c r="I173" s="177"/>
      <c r="J173" s="176"/>
      <c r="K173" s="476"/>
      <c r="L173" s="174"/>
      <c r="M173" s="81"/>
      <c r="N173" s="280" t="str">
        <f t="shared" si="15"/>
        <v/>
      </c>
      <c r="O173" s="43"/>
      <c r="P173" s="87"/>
      <c r="Q173" s="483"/>
      <c r="R173" s="83"/>
      <c r="S173" s="482"/>
      <c r="T173" s="164"/>
      <c r="U173" s="45"/>
      <c r="V173" s="25" t="str">
        <f>IFERROR(VLOOKUP(U173, tabla!$A$2:$B$50,2,FALSE),"")</f>
        <v/>
      </c>
      <c r="W173" s="26"/>
      <c r="X173" s="51"/>
      <c r="Y173" s="555" t="str">
        <f t="shared" si="16"/>
        <v/>
      </c>
      <c r="Z173" s="27"/>
      <c r="AA173" s="26"/>
      <c r="AB173" s="26"/>
      <c r="AC173" s="84"/>
      <c r="AD173" s="29"/>
      <c r="AE173" s="84"/>
      <c r="AF173" s="84"/>
      <c r="AG173" s="178"/>
      <c r="AH173" s="84"/>
      <c r="AI173" s="84"/>
      <c r="AJ173" s="84"/>
      <c r="AK173" s="164"/>
      <c r="AL173" s="165"/>
      <c r="AM173" s="556" t="str">
        <f t="shared" ca="1" si="17"/>
        <v/>
      </c>
      <c r="AN173" s="86"/>
      <c r="XFA173" s="558" t="e">
        <f>MATCH(AE173,tabla!$W$3:$W$20,0)-1</f>
        <v>#N/A</v>
      </c>
      <c r="XFB173" s="558">
        <f>COUNTIF(tabla!$W$3:$W$20,'BD1'!AE173)</f>
        <v>0</v>
      </c>
    </row>
    <row r="174" spans="1:40 16381:16382" s="197" customFormat="1" ht="24.95" customHeight="1" x14ac:dyDescent="0.2">
      <c r="A174" s="24" t="str">
        <f t="shared" si="14"/>
        <v/>
      </c>
      <c r="B174" s="24" t="str">
        <f t="shared" si="12"/>
        <v/>
      </c>
      <c r="C174" s="554" t="str">
        <f t="shared" si="13"/>
        <v/>
      </c>
      <c r="D174" s="173"/>
      <c r="E174" s="173"/>
      <c r="F174" s="174"/>
      <c r="G174" s="175"/>
      <c r="H174" s="176"/>
      <c r="I174" s="177"/>
      <c r="J174" s="176"/>
      <c r="K174" s="476"/>
      <c r="L174" s="174"/>
      <c r="M174" s="81"/>
      <c r="N174" s="280" t="str">
        <f t="shared" si="15"/>
        <v/>
      </c>
      <c r="O174" s="43"/>
      <c r="P174" s="82"/>
      <c r="Q174" s="482"/>
      <c r="R174" s="83"/>
      <c r="S174" s="482"/>
      <c r="T174" s="164"/>
      <c r="U174" s="45"/>
      <c r="V174" s="25" t="str">
        <f>IFERROR(VLOOKUP(U174, tabla!$A$2:$B$50,2,FALSE),"")</f>
        <v/>
      </c>
      <c r="W174" s="26"/>
      <c r="X174" s="51"/>
      <c r="Y174" s="555" t="str">
        <f t="shared" si="16"/>
        <v/>
      </c>
      <c r="Z174" s="27"/>
      <c r="AA174" s="26"/>
      <c r="AB174" s="26"/>
      <c r="AC174" s="84"/>
      <c r="AD174" s="29"/>
      <c r="AE174" s="84"/>
      <c r="AF174" s="84"/>
      <c r="AG174" s="178"/>
      <c r="AH174" s="84"/>
      <c r="AI174" s="84"/>
      <c r="AJ174" s="84"/>
      <c r="AK174" s="164"/>
      <c r="AL174" s="165"/>
      <c r="AM174" s="556" t="str">
        <f t="shared" ca="1" si="17"/>
        <v/>
      </c>
      <c r="AN174" s="86"/>
      <c r="XFA174" s="558" t="e">
        <f>MATCH(AE174,tabla!$W$3:$W$20,0)-1</f>
        <v>#N/A</v>
      </c>
      <c r="XFB174" s="558">
        <f>COUNTIF(tabla!$W$3:$W$20,'BD1'!AE174)</f>
        <v>0</v>
      </c>
    </row>
    <row r="175" spans="1:40 16381:16382" s="197" customFormat="1" ht="24.95" customHeight="1" x14ac:dyDescent="0.2">
      <c r="A175" s="24" t="str">
        <f t="shared" si="14"/>
        <v/>
      </c>
      <c r="B175" s="24" t="str">
        <f t="shared" si="12"/>
        <v/>
      </c>
      <c r="C175" s="554" t="str">
        <f t="shared" si="13"/>
        <v/>
      </c>
      <c r="D175" s="173"/>
      <c r="E175" s="173"/>
      <c r="F175" s="174"/>
      <c r="G175" s="175"/>
      <c r="H175" s="176"/>
      <c r="I175" s="177"/>
      <c r="J175" s="176"/>
      <c r="K175" s="476"/>
      <c r="L175" s="174"/>
      <c r="M175" s="81"/>
      <c r="N175" s="280" t="str">
        <f t="shared" si="15"/>
        <v/>
      </c>
      <c r="O175" s="43"/>
      <c r="P175" s="82"/>
      <c r="Q175" s="482"/>
      <c r="R175" s="83"/>
      <c r="S175" s="482"/>
      <c r="T175" s="164"/>
      <c r="U175" s="45"/>
      <c r="V175" s="25" t="str">
        <f>IFERROR(VLOOKUP(U175, tabla!$A$2:$B$50,2,FALSE),"")</f>
        <v/>
      </c>
      <c r="W175" s="26"/>
      <c r="X175" s="51"/>
      <c r="Y175" s="555" t="str">
        <f t="shared" si="16"/>
        <v/>
      </c>
      <c r="Z175" s="27"/>
      <c r="AA175" s="26"/>
      <c r="AB175" s="26"/>
      <c r="AC175" s="84"/>
      <c r="AD175" s="29"/>
      <c r="AE175" s="84"/>
      <c r="AF175" s="84"/>
      <c r="AG175" s="178"/>
      <c r="AH175" s="84"/>
      <c r="AI175" s="84"/>
      <c r="AJ175" s="84"/>
      <c r="AK175" s="164"/>
      <c r="AL175" s="165"/>
      <c r="AM175" s="556" t="str">
        <f t="shared" ca="1" si="17"/>
        <v/>
      </c>
      <c r="AN175" s="86"/>
      <c r="XFA175" s="558" t="e">
        <f>MATCH(AE175,tabla!$W$3:$W$20,0)-1</f>
        <v>#N/A</v>
      </c>
      <c r="XFB175" s="558">
        <f>COUNTIF(tabla!$W$3:$W$20,'BD1'!AE175)</f>
        <v>0</v>
      </c>
    </row>
    <row r="176" spans="1:40 16381:16382" s="197" customFormat="1" ht="24.95" customHeight="1" x14ac:dyDescent="0.2">
      <c r="A176" s="24" t="str">
        <f t="shared" si="14"/>
        <v/>
      </c>
      <c r="B176" s="24" t="str">
        <f t="shared" si="12"/>
        <v/>
      </c>
      <c r="C176" s="554" t="str">
        <f t="shared" si="13"/>
        <v/>
      </c>
      <c r="D176" s="173"/>
      <c r="E176" s="173"/>
      <c r="F176" s="174"/>
      <c r="G176" s="175"/>
      <c r="H176" s="176"/>
      <c r="I176" s="177"/>
      <c r="J176" s="176"/>
      <c r="K176" s="476"/>
      <c r="L176" s="174"/>
      <c r="M176" s="81"/>
      <c r="N176" s="280" t="str">
        <f t="shared" si="15"/>
        <v/>
      </c>
      <c r="O176" s="43"/>
      <c r="P176" s="82"/>
      <c r="Q176" s="482"/>
      <c r="R176" s="83"/>
      <c r="S176" s="482"/>
      <c r="T176" s="164"/>
      <c r="U176" s="45"/>
      <c r="V176" s="25" t="str">
        <f>IFERROR(VLOOKUP(U176, tabla!$A$2:$B$50,2,FALSE),"")</f>
        <v/>
      </c>
      <c r="W176" s="26"/>
      <c r="X176" s="51"/>
      <c r="Y176" s="555" t="str">
        <f t="shared" si="16"/>
        <v/>
      </c>
      <c r="Z176" s="27"/>
      <c r="AA176" s="26"/>
      <c r="AB176" s="26"/>
      <c r="AC176" s="84"/>
      <c r="AD176" s="29"/>
      <c r="AE176" s="84"/>
      <c r="AF176" s="84"/>
      <c r="AG176" s="178"/>
      <c r="AH176" s="84"/>
      <c r="AI176" s="84"/>
      <c r="AJ176" s="84"/>
      <c r="AK176" s="164"/>
      <c r="AL176" s="165"/>
      <c r="AM176" s="556" t="str">
        <f t="shared" ca="1" si="17"/>
        <v/>
      </c>
      <c r="AN176" s="86"/>
      <c r="XFA176" s="558" t="e">
        <f>MATCH(AE176,tabla!$W$3:$W$20,0)-1</f>
        <v>#N/A</v>
      </c>
      <c r="XFB176" s="558">
        <f>COUNTIF(tabla!$W$3:$W$20,'BD1'!AE176)</f>
        <v>0</v>
      </c>
    </row>
    <row r="177" spans="1:40 16381:16382" s="197" customFormat="1" ht="24.95" customHeight="1" x14ac:dyDescent="0.2">
      <c r="A177" s="24" t="str">
        <f t="shared" si="14"/>
        <v/>
      </c>
      <c r="B177" s="24" t="str">
        <f t="shared" si="12"/>
        <v/>
      </c>
      <c r="C177" s="554" t="str">
        <f t="shared" si="13"/>
        <v/>
      </c>
      <c r="D177" s="173"/>
      <c r="E177" s="173"/>
      <c r="F177" s="174"/>
      <c r="G177" s="175"/>
      <c r="H177" s="176"/>
      <c r="I177" s="177"/>
      <c r="J177" s="176"/>
      <c r="K177" s="476"/>
      <c r="L177" s="174"/>
      <c r="M177" s="81"/>
      <c r="N177" s="280" t="str">
        <f t="shared" si="15"/>
        <v/>
      </c>
      <c r="O177" s="43"/>
      <c r="P177" s="82"/>
      <c r="Q177" s="482"/>
      <c r="R177" s="83"/>
      <c r="S177" s="482"/>
      <c r="T177" s="164"/>
      <c r="U177" s="45"/>
      <c r="V177" s="25" t="str">
        <f>IFERROR(VLOOKUP(U177, tabla!$A$2:$B$50,2,FALSE),"")</f>
        <v/>
      </c>
      <c r="W177" s="26"/>
      <c r="X177" s="51"/>
      <c r="Y177" s="555" t="str">
        <f t="shared" si="16"/>
        <v/>
      </c>
      <c r="Z177" s="27"/>
      <c r="AA177" s="26"/>
      <c r="AB177" s="26"/>
      <c r="AC177" s="84"/>
      <c r="AD177" s="29"/>
      <c r="AE177" s="84"/>
      <c r="AF177" s="84"/>
      <c r="AG177" s="178"/>
      <c r="AH177" s="84"/>
      <c r="AI177" s="84"/>
      <c r="AJ177" s="84"/>
      <c r="AK177" s="164"/>
      <c r="AL177" s="165"/>
      <c r="AM177" s="556" t="str">
        <f t="shared" ca="1" si="17"/>
        <v/>
      </c>
      <c r="AN177" s="86"/>
      <c r="XFA177" s="558" t="e">
        <f>MATCH(AE177,tabla!$W$3:$W$20,0)-1</f>
        <v>#N/A</v>
      </c>
      <c r="XFB177" s="558">
        <f>COUNTIF(tabla!$W$3:$W$20,'BD1'!AE177)</f>
        <v>0</v>
      </c>
    </row>
    <row r="178" spans="1:40 16381:16382" s="197" customFormat="1" ht="24.95" customHeight="1" x14ac:dyDescent="0.2">
      <c r="A178" s="24" t="str">
        <f t="shared" si="14"/>
        <v/>
      </c>
      <c r="B178" s="24" t="str">
        <f t="shared" si="12"/>
        <v/>
      </c>
      <c r="C178" s="554" t="str">
        <f t="shared" si="13"/>
        <v/>
      </c>
      <c r="D178" s="173"/>
      <c r="E178" s="173"/>
      <c r="F178" s="174"/>
      <c r="G178" s="175"/>
      <c r="H178" s="176"/>
      <c r="I178" s="177"/>
      <c r="J178" s="176"/>
      <c r="K178" s="476"/>
      <c r="L178" s="174"/>
      <c r="M178" s="81"/>
      <c r="N178" s="280" t="str">
        <f t="shared" si="15"/>
        <v/>
      </c>
      <c r="O178" s="43"/>
      <c r="P178" s="82"/>
      <c r="Q178" s="482"/>
      <c r="R178" s="83"/>
      <c r="S178" s="482"/>
      <c r="T178" s="164"/>
      <c r="U178" s="45"/>
      <c r="V178" s="25" t="str">
        <f>IFERROR(VLOOKUP(U178, tabla!$A$2:$B$50,2,FALSE),"")</f>
        <v/>
      </c>
      <c r="W178" s="26"/>
      <c r="X178" s="51"/>
      <c r="Y178" s="555" t="str">
        <f t="shared" si="16"/>
        <v/>
      </c>
      <c r="Z178" s="27"/>
      <c r="AA178" s="26"/>
      <c r="AB178" s="26"/>
      <c r="AC178" s="84"/>
      <c r="AD178" s="29"/>
      <c r="AE178" s="84"/>
      <c r="AF178" s="84"/>
      <c r="AG178" s="178"/>
      <c r="AH178" s="84"/>
      <c r="AI178" s="84"/>
      <c r="AJ178" s="84"/>
      <c r="AK178" s="164"/>
      <c r="AL178" s="165"/>
      <c r="AM178" s="556" t="str">
        <f t="shared" ca="1" si="17"/>
        <v/>
      </c>
      <c r="AN178" s="86"/>
      <c r="XFA178" s="558" t="e">
        <f>MATCH(AE178,tabla!$W$3:$W$20,0)-1</f>
        <v>#N/A</v>
      </c>
      <c r="XFB178" s="558">
        <f>COUNTIF(tabla!$W$3:$W$20,'BD1'!AE178)</f>
        <v>0</v>
      </c>
    </row>
    <row r="179" spans="1:40 16381:16382" s="197" customFormat="1" ht="24.95" customHeight="1" x14ac:dyDescent="0.2">
      <c r="A179" s="24" t="str">
        <f t="shared" si="14"/>
        <v/>
      </c>
      <c r="B179" s="24" t="str">
        <f t="shared" si="12"/>
        <v/>
      </c>
      <c r="C179" s="554" t="str">
        <f t="shared" si="13"/>
        <v/>
      </c>
      <c r="D179" s="173"/>
      <c r="E179" s="173"/>
      <c r="F179" s="174"/>
      <c r="G179" s="175"/>
      <c r="H179" s="176"/>
      <c r="I179" s="177"/>
      <c r="J179" s="176"/>
      <c r="K179" s="476"/>
      <c r="L179" s="174"/>
      <c r="M179" s="81"/>
      <c r="N179" s="280" t="str">
        <f t="shared" si="15"/>
        <v/>
      </c>
      <c r="O179" s="43"/>
      <c r="P179" s="82"/>
      <c r="Q179" s="482"/>
      <c r="R179" s="83"/>
      <c r="S179" s="482"/>
      <c r="T179" s="164"/>
      <c r="U179" s="45"/>
      <c r="V179" s="25" t="str">
        <f>IFERROR(VLOOKUP(U179, tabla!$A$2:$B$50,2,FALSE),"")</f>
        <v/>
      </c>
      <c r="W179" s="26"/>
      <c r="X179" s="51"/>
      <c r="Y179" s="555" t="str">
        <f t="shared" si="16"/>
        <v/>
      </c>
      <c r="Z179" s="27"/>
      <c r="AA179" s="26"/>
      <c r="AB179" s="26"/>
      <c r="AC179" s="84"/>
      <c r="AD179" s="29"/>
      <c r="AE179" s="84"/>
      <c r="AF179" s="84"/>
      <c r="AG179" s="178"/>
      <c r="AH179" s="84"/>
      <c r="AI179" s="84"/>
      <c r="AJ179" s="84"/>
      <c r="AK179" s="164"/>
      <c r="AL179" s="165"/>
      <c r="AM179" s="556" t="str">
        <f t="shared" ca="1" si="17"/>
        <v/>
      </c>
      <c r="AN179" s="86"/>
      <c r="XFA179" s="558" t="e">
        <f>MATCH(AE179,tabla!$W$3:$W$20,0)-1</f>
        <v>#N/A</v>
      </c>
      <c r="XFB179" s="558">
        <f>COUNTIF(tabla!$W$3:$W$20,'BD1'!AE179)</f>
        <v>0</v>
      </c>
    </row>
    <row r="180" spans="1:40 16381:16382" s="197" customFormat="1" ht="24.95" customHeight="1" x14ac:dyDescent="0.2">
      <c r="A180" s="24" t="str">
        <f t="shared" si="14"/>
        <v/>
      </c>
      <c r="B180" s="24" t="str">
        <f t="shared" si="12"/>
        <v/>
      </c>
      <c r="C180" s="554" t="str">
        <f t="shared" si="13"/>
        <v/>
      </c>
      <c r="D180" s="173"/>
      <c r="E180" s="173"/>
      <c r="F180" s="174"/>
      <c r="G180" s="175"/>
      <c r="H180" s="176"/>
      <c r="I180" s="177"/>
      <c r="J180" s="176"/>
      <c r="K180" s="476"/>
      <c r="L180" s="174"/>
      <c r="M180" s="81"/>
      <c r="N180" s="280" t="str">
        <f t="shared" si="15"/>
        <v/>
      </c>
      <c r="O180" s="43"/>
      <c r="P180" s="82"/>
      <c r="Q180" s="482"/>
      <c r="R180" s="83"/>
      <c r="S180" s="482"/>
      <c r="T180" s="164"/>
      <c r="U180" s="45"/>
      <c r="V180" s="25" t="str">
        <f>IFERROR(VLOOKUP(U180, tabla!$A$2:$B$50,2,FALSE),"")</f>
        <v/>
      </c>
      <c r="W180" s="26"/>
      <c r="X180" s="51"/>
      <c r="Y180" s="555" t="str">
        <f t="shared" si="16"/>
        <v/>
      </c>
      <c r="Z180" s="27"/>
      <c r="AA180" s="26"/>
      <c r="AB180" s="26"/>
      <c r="AC180" s="84"/>
      <c r="AD180" s="29"/>
      <c r="AE180" s="84"/>
      <c r="AF180" s="84"/>
      <c r="AG180" s="178"/>
      <c r="AH180" s="84"/>
      <c r="AI180" s="84"/>
      <c r="AJ180" s="84"/>
      <c r="AK180" s="164"/>
      <c r="AL180" s="165"/>
      <c r="AM180" s="556" t="str">
        <f t="shared" ca="1" si="17"/>
        <v/>
      </c>
      <c r="AN180" s="86"/>
      <c r="XFA180" s="558" t="e">
        <f>MATCH(AE180,tabla!$W$3:$W$20,0)-1</f>
        <v>#N/A</v>
      </c>
      <c r="XFB180" s="558">
        <f>COUNTIF(tabla!$W$3:$W$20,'BD1'!AE180)</f>
        <v>0</v>
      </c>
    </row>
    <row r="181" spans="1:40 16381:16382" s="197" customFormat="1" ht="24.95" customHeight="1" x14ac:dyDescent="0.2">
      <c r="A181" s="24" t="str">
        <f t="shared" si="14"/>
        <v/>
      </c>
      <c r="B181" s="24" t="str">
        <f t="shared" si="12"/>
        <v/>
      </c>
      <c r="C181" s="554" t="str">
        <f t="shared" si="13"/>
        <v/>
      </c>
      <c r="D181" s="173"/>
      <c r="E181" s="173"/>
      <c r="F181" s="174"/>
      <c r="G181" s="175"/>
      <c r="H181" s="176"/>
      <c r="I181" s="177"/>
      <c r="J181" s="176"/>
      <c r="K181" s="476"/>
      <c r="L181" s="174"/>
      <c r="M181" s="81"/>
      <c r="N181" s="280" t="str">
        <f t="shared" si="15"/>
        <v/>
      </c>
      <c r="O181" s="43"/>
      <c r="P181" s="82"/>
      <c r="Q181" s="482"/>
      <c r="R181" s="83"/>
      <c r="S181" s="482"/>
      <c r="T181" s="164"/>
      <c r="U181" s="45"/>
      <c r="V181" s="25" t="str">
        <f>IFERROR(VLOOKUP(U181, tabla!$A$2:$B$50,2,FALSE),"")</f>
        <v/>
      </c>
      <c r="W181" s="26"/>
      <c r="X181" s="51"/>
      <c r="Y181" s="555" t="str">
        <f t="shared" si="16"/>
        <v/>
      </c>
      <c r="Z181" s="27"/>
      <c r="AA181" s="26"/>
      <c r="AB181" s="26"/>
      <c r="AC181" s="84"/>
      <c r="AD181" s="29"/>
      <c r="AE181" s="84"/>
      <c r="AF181" s="84"/>
      <c r="AG181" s="178"/>
      <c r="AH181" s="84"/>
      <c r="AI181" s="84"/>
      <c r="AJ181" s="84"/>
      <c r="AK181" s="164"/>
      <c r="AL181" s="165"/>
      <c r="AM181" s="556" t="str">
        <f t="shared" ca="1" si="17"/>
        <v/>
      </c>
      <c r="AN181" s="86"/>
      <c r="XFA181" s="558" t="e">
        <f>MATCH(AE181,tabla!$W$3:$W$20,0)-1</f>
        <v>#N/A</v>
      </c>
      <c r="XFB181" s="558">
        <f>COUNTIF(tabla!$W$3:$W$20,'BD1'!AE181)</f>
        <v>0</v>
      </c>
    </row>
    <row r="182" spans="1:40 16381:16382" s="197" customFormat="1" ht="24.95" customHeight="1" x14ac:dyDescent="0.2">
      <c r="A182" s="24" t="str">
        <f t="shared" si="14"/>
        <v/>
      </c>
      <c r="B182" s="24" t="str">
        <f t="shared" si="12"/>
        <v/>
      </c>
      <c r="C182" s="554" t="str">
        <f t="shared" si="13"/>
        <v/>
      </c>
      <c r="D182" s="173"/>
      <c r="E182" s="173"/>
      <c r="F182" s="174"/>
      <c r="G182" s="175"/>
      <c r="H182" s="176"/>
      <c r="I182" s="177"/>
      <c r="J182" s="176"/>
      <c r="K182" s="476"/>
      <c r="L182" s="174"/>
      <c r="M182" s="81"/>
      <c r="N182" s="280" t="str">
        <f t="shared" si="15"/>
        <v/>
      </c>
      <c r="O182" s="43"/>
      <c r="P182" s="82"/>
      <c r="Q182" s="482"/>
      <c r="R182" s="83"/>
      <c r="S182" s="482"/>
      <c r="T182" s="164"/>
      <c r="U182" s="45"/>
      <c r="V182" s="25" t="str">
        <f>IFERROR(VLOOKUP(U182, tabla!$A$2:$B$50,2,FALSE),"")</f>
        <v/>
      </c>
      <c r="W182" s="26"/>
      <c r="X182" s="51"/>
      <c r="Y182" s="555" t="str">
        <f t="shared" si="16"/>
        <v/>
      </c>
      <c r="Z182" s="27"/>
      <c r="AA182" s="26"/>
      <c r="AB182" s="26"/>
      <c r="AC182" s="84"/>
      <c r="AD182" s="29"/>
      <c r="AE182" s="84"/>
      <c r="AF182" s="84"/>
      <c r="AG182" s="178"/>
      <c r="AH182" s="84"/>
      <c r="AI182" s="84"/>
      <c r="AJ182" s="84"/>
      <c r="AK182" s="164"/>
      <c r="AL182" s="165"/>
      <c r="AM182" s="556" t="str">
        <f t="shared" ca="1" si="17"/>
        <v/>
      </c>
      <c r="AN182" s="86"/>
      <c r="XFA182" s="558" t="e">
        <f>MATCH(AE182,tabla!$W$3:$W$20,0)-1</f>
        <v>#N/A</v>
      </c>
      <c r="XFB182" s="558">
        <f>COUNTIF(tabla!$W$3:$W$20,'BD1'!AE182)</f>
        <v>0</v>
      </c>
    </row>
    <row r="183" spans="1:40 16381:16382" s="197" customFormat="1" ht="24.95" customHeight="1" x14ac:dyDescent="0.2">
      <c r="A183" s="24" t="str">
        <f t="shared" si="14"/>
        <v/>
      </c>
      <c r="B183" s="24" t="str">
        <f t="shared" si="12"/>
        <v/>
      </c>
      <c r="C183" s="554" t="str">
        <f t="shared" si="13"/>
        <v/>
      </c>
      <c r="D183" s="173"/>
      <c r="E183" s="173"/>
      <c r="F183" s="174"/>
      <c r="G183" s="175"/>
      <c r="H183" s="176"/>
      <c r="I183" s="177"/>
      <c r="J183" s="176"/>
      <c r="K183" s="476"/>
      <c r="L183" s="174"/>
      <c r="M183" s="81"/>
      <c r="N183" s="280" t="str">
        <f t="shared" si="15"/>
        <v/>
      </c>
      <c r="O183" s="43"/>
      <c r="P183" s="82"/>
      <c r="Q183" s="482"/>
      <c r="R183" s="83"/>
      <c r="S183" s="482"/>
      <c r="T183" s="164"/>
      <c r="U183" s="45"/>
      <c r="V183" s="25" t="str">
        <f>IFERROR(VLOOKUP(U183, tabla!$A$2:$B$50,2,FALSE),"")</f>
        <v/>
      </c>
      <c r="W183" s="26"/>
      <c r="X183" s="51"/>
      <c r="Y183" s="555" t="str">
        <f t="shared" si="16"/>
        <v/>
      </c>
      <c r="Z183" s="27"/>
      <c r="AA183" s="26"/>
      <c r="AB183" s="26"/>
      <c r="AC183" s="84"/>
      <c r="AD183" s="29"/>
      <c r="AE183" s="84"/>
      <c r="AF183" s="84"/>
      <c r="AG183" s="178"/>
      <c r="AH183" s="84"/>
      <c r="AI183" s="84"/>
      <c r="AJ183" s="84"/>
      <c r="AK183" s="164"/>
      <c r="AL183" s="165"/>
      <c r="AM183" s="556" t="str">
        <f t="shared" ca="1" si="17"/>
        <v/>
      </c>
      <c r="AN183" s="86"/>
      <c r="XFA183" s="558" t="e">
        <f>MATCH(AE183,tabla!$W$3:$W$20,0)-1</f>
        <v>#N/A</v>
      </c>
      <c r="XFB183" s="558">
        <f>COUNTIF(tabla!$W$3:$W$20,'BD1'!AE183)</f>
        <v>0</v>
      </c>
    </row>
    <row r="184" spans="1:40 16381:16382" s="197" customFormat="1" ht="24.95" customHeight="1" x14ac:dyDescent="0.2">
      <c r="A184" s="24" t="str">
        <f t="shared" si="14"/>
        <v/>
      </c>
      <c r="B184" s="24" t="str">
        <f t="shared" si="12"/>
        <v/>
      </c>
      <c r="C184" s="554" t="str">
        <f t="shared" si="13"/>
        <v/>
      </c>
      <c r="D184" s="173"/>
      <c r="E184" s="173"/>
      <c r="F184" s="174"/>
      <c r="G184" s="175"/>
      <c r="H184" s="176"/>
      <c r="I184" s="177"/>
      <c r="J184" s="176"/>
      <c r="K184" s="476"/>
      <c r="L184" s="174"/>
      <c r="M184" s="81"/>
      <c r="N184" s="280" t="str">
        <f t="shared" si="15"/>
        <v/>
      </c>
      <c r="O184" s="43"/>
      <c r="P184" s="82"/>
      <c r="Q184" s="482"/>
      <c r="R184" s="83"/>
      <c r="S184" s="482"/>
      <c r="T184" s="164"/>
      <c r="U184" s="45"/>
      <c r="V184" s="25" t="str">
        <f>IFERROR(VLOOKUP(U184, tabla!$A$2:$B$50,2,FALSE),"")</f>
        <v/>
      </c>
      <c r="W184" s="26"/>
      <c r="X184" s="51"/>
      <c r="Y184" s="555" t="str">
        <f t="shared" si="16"/>
        <v/>
      </c>
      <c r="Z184" s="27"/>
      <c r="AA184" s="26"/>
      <c r="AB184" s="26"/>
      <c r="AC184" s="84"/>
      <c r="AD184" s="29"/>
      <c r="AE184" s="84"/>
      <c r="AF184" s="84"/>
      <c r="AG184" s="178"/>
      <c r="AH184" s="84"/>
      <c r="AI184" s="84"/>
      <c r="AJ184" s="84"/>
      <c r="AK184" s="164"/>
      <c r="AL184" s="165"/>
      <c r="AM184" s="556" t="str">
        <f t="shared" ca="1" si="17"/>
        <v/>
      </c>
      <c r="AN184" s="86"/>
      <c r="XFA184" s="558" t="e">
        <f>MATCH(AE184,tabla!$W$3:$W$20,0)-1</f>
        <v>#N/A</v>
      </c>
      <c r="XFB184" s="558">
        <f>COUNTIF(tabla!$W$3:$W$20,'BD1'!AE184)</f>
        <v>0</v>
      </c>
    </row>
    <row r="185" spans="1:40 16381:16382" s="197" customFormat="1" ht="24.95" customHeight="1" x14ac:dyDescent="0.2">
      <c r="A185" s="24" t="str">
        <f t="shared" si="14"/>
        <v/>
      </c>
      <c r="B185" s="24" t="str">
        <f t="shared" si="12"/>
        <v/>
      </c>
      <c r="C185" s="554" t="str">
        <f t="shared" si="13"/>
        <v/>
      </c>
      <c r="D185" s="173"/>
      <c r="E185" s="173"/>
      <c r="F185" s="174"/>
      <c r="G185" s="175"/>
      <c r="H185" s="176"/>
      <c r="I185" s="177"/>
      <c r="J185" s="176"/>
      <c r="K185" s="476"/>
      <c r="L185" s="174"/>
      <c r="M185" s="81"/>
      <c r="N185" s="280" t="str">
        <f t="shared" si="15"/>
        <v/>
      </c>
      <c r="O185" s="43"/>
      <c r="P185" s="82"/>
      <c r="Q185" s="482"/>
      <c r="R185" s="83"/>
      <c r="S185" s="482"/>
      <c r="T185" s="164"/>
      <c r="U185" s="45"/>
      <c r="V185" s="25" t="str">
        <f>IFERROR(VLOOKUP(U185, tabla!$A$2:$B$50,2,FALSE),"")</f>
        <v/>
      </c>
      <c r="W185" s="26"/>
      <c r="X185" s="51"/>
      <c r="Y185" s="555" t="str">
        <f t="shared" si="16"/>
        <v/>
      </c>
      <c r="Z185" s="27"/>
      <c r="AA185" s="26"/>
      <c r="AB185" s="26"/>
      <c r="AC185" s="84"/>
      <c r="AD185" s="29"/>
      <c r="AE185" s="84"/>
      <c r="AF185" s="84"/>
      <c r="AG185" s="178"/>
      <c r="AH185" s="84"/>
      <c r="AI185" s="84"/>
      <c r="AJ185" s="84"/>
      <c r="AK185" s="164"/>
      <c r="AL185" s="165"/>
      <c r="AM185" s="556" t="str">
        <f t="shared" ca="1" si="17"/>
        <v/>
      </c>
      <c r="AN185" s="86"/>
      <c r="XFA185" s="558" t="e">
        <f>MATCH(AE185,tabla!$W$3:$W$20,0)-1</f>
        <v>#N/A</v>
      </c>
      <c r="XFB185" s="558">
        <f>COUNTIF(tabla!$W$3:$W$20,'BD1'!AE185)</f>
        <v>0</v>
      </c>
    </row>
    <row r="186" spans="1:40 16381:16382" s="197" customFormat="1" ht="24.95" customHeight="1" x14ac:dyDescent="0.2">
      <c r="A186" s="24" t="str">
        <f t="shared" si="14"/>
        <v/>
      </c>
      <c r="B186" s="24" t="str">
        <f t="shared" si="12"/>
        <v/>
      </c>
      <c r="C186" s="554" t="str">
        <f t="shared" si="13"/>
        <v/>
      </c>
      <c r="D186" s="173"/>
      <c r="E186" s="173"/>
      <c r="F186" s="174"/>
      <c r="G186" s="175"/>
      <c r="H186" s="176"/>
      <c r="I186" s="177"/>
      <c r="J186" s="176"/>
      <c r="K186" s="476"/>
      <c r="L186" s="174"/>
      <c r="M186" s="81"/>
      <c r="N186" s="280" t="str">
        <f t="shared" si="15"/>
        <v/>
      </c>
      <c r="O186" s="43"/>
      <c r="P186" s="87"/>
      <c r="Q186" s="483"/>
      <c r="R186" s="83"/>
      <c r="S186" s="482"/>
      <c r="T186" s="164"/>
      <c r="U186" s="45"/>
      <c r="V186" s="25" t="str">
        <f>IFERROR(VLOOKUP(U186, tabla!$A$2:$B$50,2,FALSE),"")</f>
        <v/>
      </c>
      <c r="W186" s="26"/>
      <c r="X186" s="51"/>
      <c r="Y186" s="555" t="str">
        <f t="shared" si="16"/>
        <v/>
      </c>
      <c r="Z186" s="27"/>
      <c r="AA186" s="26"/>
      <c r="AB186" s="26"/>
      <c r="AC186" s="84"/>
      <c r="AD186" s="29"/>
      <c r="AE186" s="84"/>
      <c r="AF186" s="84"/>
      <c r="AG186" s="178"/>
      <c r="AH186" s="84"/>
      <c r="AI186" s="84"/>
      <c r="AJ186" s="84"/>
      <c r="AK186" s="164"/>
      <c r="AL186" s="165"/>
      <c r="AM186" s="556" t="str">
        <f t="shared" ca="1" si="17"/>
        <v/>
      </c>
      <c r="AN186" s="86"/>
      <c r="XFA186" s="558" t="e">
        <f>MATCH(AE186,tabla!$W$3:$W$20,0)-1</f>
        <v>#N/A</v>
      </c>
      <c r="XFB186" s="558">
        <f>COUNTIF(tabla!$W$3:$W$20,'BD1'!AE186)</f>
        <v>0</v>
      </c>
    </row>
    <row r="187" spans="1:40 16381:16382" s="197" customFormat="1" ht="24.95" customHeight="1" x14ac:dyDescent="0.2">
      <c r="A187" s="24" t="str">
        <f t="shared" si="14"/>
        <v/>
      </c>
      <c r="B187" s="24" t="str">
        <f t="shared" si="12"/>
        <v/>
      </c>
      <c r="C187" s="554" t="str">
        <f t="shared" si="13"/>
        <v/>
      </c>
      <c r="D187" s="173"/>
      <c r="E187" s="173"/>
      <c r="F187" s="174"/>
      <c r="G187" s="175"/>
      <c r="H187" s="176"/>
      <c r="I187" s="177"/>
      <c r="J187" s="176"/>
      <c r="K187" s="476"/>
      <c r="L187" s="174"/>
      <c r="M187" s="81"/>
      <c r="N187" s="280" t="str">
        <f t="shared" si="15"/>
        <v/>
      </c>
      <c r="O187" s="43"/>
      <c r="P187" s="82"/>
      <c r="Q187" s="482"/>
      <c r="R187" s="83"/>
      <c r="S187" s="482"/>
      <c r="T187" s="164"/>
      <c r="U187" s="45"/>
      <c r="V187" s="25" t="str">
        <f>IFERROR(VLOOKUP(U187, tabla!$A$2:$B$50,2,FALSE),"")</f>
        <v/>
      </c>
      <c r="W187" s="26"/>
      <c r="X187" s="51"/>
      <c r="Y187" s="555" t="str">
        <f t="shared" si="16"/>
        <v/>
      </c>
      <c r="Z187" s="27"/>
      <c r="AA187" s="26"/>
      <c r="AB187" s="26"/>
      <c r="AC187" s="84"/>
      <c r="AD187" s="29"/>
      <c r="AE187" s="84"/>
      <c r="AF187" s="84"/>
      <c r="AG187" s="178"/>
      <c r="AH187" s="84"/>
      <c r="AI187" s="84"/>
      <c r="AJ187" s="84"/>
      <c r="AK187" s="164"/>
      <c r="AL187" s="165"/>
      <c r="AM187" s="556" t="str">
        <f t="shared" ca="1" si="17"/>
        <v/>
      </c>
      <c r="AN187" s="86"/>
      <c r="XFA187" s="558" t="e">
        <f>MATCH(AE187,tabla!$W$3:$W$20,0)-1</f>
        <v>#N/A</v>
      </c>
      <c r="XFB187" s="558">
        <f>COUNTIF(tabla!$W$3:$W$20,'BD1'!AE187)</f>
        <v>0</v>
      </c>
    </row>
    <row r="188" spans="1:40 16381:16382" s="197" customFormat="1" ht="24.95" customHeight="1" x14ac:dyDescent="0.2">
      <c r="A188" s="24" t="str">
        <f t="shared" si="14"/>
        <v/>
      </c>
      <c r="B188" s="24" t="str">
        <f t="shared" si="12"/>
        <v/>
      </c>
      <c r="C188" s="554" t="str">
        <f t="shared" si="13"/>
        <v/>
      </c>
      <c r="D188" s="173"/>
      <c r="E188" s="173"/>
      <c r="F188" s="174"/>
      <c r="G188" s="175"/>
      <c r="H188" s="176"/>
      <c r="I188" s="177"/>
      <c r="J188" s="176"/>
      <c r="K188" s="476"/>
      <c r="L188" s="174"/>
      <c r="M188" s="81"/>
      <c r="N188" s="280" t="str">
        <f t="shared" si="15"/>
        <v/>
      </c>
      <c r="O188" s="43"/>
      <c r="P188" s="82"/>
      <c r="Q188" s="482"/>
      <c r="R188" s="83"/>
      <c r="S188" s="482"/>
      <c r="T188" s="164"/>
      <c r="U188" s="45"/>
      <c r="V188" s="25" t="str">
        <f>IFERROR(VLOOKUP(U188, tabla!$A$2:$B$50,2,FALSE),"")</f>
        <v/>
      </c>
      <c r="W188" s="26"/>
      <c r="X188" s="51"/>
      <c r="Y188" s="555" t="str">
        <f t="shared" si="16"/>
        <v/>
      </c>
      <c r="Z188" s="27"/>
      <c r="AA188" s="26"/>
      <c r="AB188" s="26"/>
      <c r="AC188" s="84"/>
      <c r="AD188" s="29"/>
      <c r="AE188" s="84"/>
      <c r="AF188" s="84"/>
      <c r="AG188" s="178"/>
      <c r="AH188" s="84"/>
      <c r="AI188" s="84"/>
      <c r="AJ188" s="84"/>
      <c r="AK188" s="164"/>
      <c r="AL188" s="165"/>
      <c r="AM188" s="556" t="str">
        <f t="shared" ca="1" si="17"/>
        <v/>
      </c>
      <c r="AN188" s="86"/>
      <c r="XFA188" s="558" t="e">
        <f>MATCH(AE188,tabla!$W$3:$W$20,0)-1</f>
        <v>#N/A</v>
      </c>
      <c r="XFB188" s="558">
        <f>COUNTIF(tabla!$W$3:$W$20,'BD1'!AE188)</f>
        <v>0</v>
      </c>
    </row>
    <row r="189" spans="1:40 16381:16382" s="197" customFormat="1" ht="24.95" customHeight="1" x14ac:dyDescent="0.2">
      <c r="A189" s="24" t="str">
        <f t="shared" si="14"/>
        <v/>
      </c>
      <c r="B189" s="24" t="str">
        <f t="shared" si="12"/>
        <v/>
      </c>
      <c r="C189" s="554" t="str">
        <f t="shared" si="13"/>
        <v/>
      </c>
      <c r="D189" s="173"/>
      <c r="E189" s="173"/>
      <c r="F189" s="174"/>
      <c r="G189" s="175"/>
      <c r="H189" s="176"/>
      <c r="I189" s="177"/>
      <c r="J189" s="176"/>
      <c r="K189" s="476"/>
      <c r="L189" s="174"/>
      <c r="M189" s="81"/>
      <c r="N189" s="280" t="str">
        <f t="shared" si="15"/>
        <v/>
      </c>
      <c r="O189" s="43"/>
      <c r="P189" s="82"/>
      <c r="Q189" s="482"/>
      <c r="R189" s="83"/>
      <c r="S189" s="482"/>
      <c r="T189" s="164"/>
      <c r="U189" s="45"/>
      <c r="V189" s="25" t="str">
        <f>IFERROR(VLOOKUP(U189, tabla!$A$2:$B$50,2,FALSE),"")</f>
        <v/>
      </c>
      <c r="W189" s="26"/>
      <c r="X189" s="51"/>
      <c r="Y189" s="555" t="str">
        <f t="shared" si="16"/>
        <v/>
      </c>
      <c r="Z189" s="27"/>
      <c r="AA189" s="26"/>
      <c r="AB189" s="26"/>
      <c r="AC189" s="84"/>
      <c r="AD189" s="29"/>
      <c r="AE189" s="84"/>
      <c r="AF189" s="84"/>
      <c r="AG189" s="178"/>
      <c r="AH189" s="84"/>
      <c r="AI189" s="84"/>
      <c r="AJ189" s="84"/>
      <c r="AK189" s="164"/>
      <c r="AL189" s="165"/>
      <c r="AM189" s="556" t="str">
        <f t="shared" ca="1" si="17"/>
        <v/>
      </c>
      <c r="AN189" s="86"/>
      <c r="XFA189" s="558" t="e">
        <f>MATCH(AE189,tabla!$W$3:$W$20,0)-1</f>
        <v>#N/A</v>
      </c>
      <c r="XFB189" s="558">
        <f>COUNTIF(tabla!$W$3:$W$20,'BD1'!AE189)</f>
        <v>0</v>
      </c>
    </row>
    <row r="190" spans="1:40 16381:16382" s="197" customFormat="1" ht="24.95" customHeight="1" x14ac:dyDescent="0.2">
      <c r="A190" s="24" t="str">
        <f t="shared" si="14"/>
        <v/>
      </c>
      <c r="B190" s="24" t="str">
        <f t="shared" si="12"/>
        <v/>
      </c>
      <c r="C190" s="554" t="str">
        <f t="shared" si="13"/>
        <v/>
      </c>
      <c r="D190" s="173"/>
      <c r="E190" s="173"/>
      <c r="F190" s="174"/>
      <c r="G190" s="175"/>
      <c r="H190" s="176"/>
      <c r="I190" s="177"/>
      <c r="J190" s="176"/>
      <c r="K190" s="476"/>
      <c r="L190" s="174"/>
      <c r="M190" s="81"/>
      <c r="N190" s="280" t="str">
        <f t="shared" si="15"/>
        <v/>
      </c>
      <c r="O190" s="43"/>
      <c r="P190" s="82"/>
      <c r="Q190" s="482"/>
      <c r="R190" s="83"/>
      <c r="S190" s="482"/>
      <c r="T190" s="164"/>
      <c r="U190" s="45"/>
      <c r="V190" s="25" t="str">
        <f>IFERROR(VLOOKUP(U190, tabla!$A$2:$B$50,2,FALSE),"")</f>
        <v/>
      </c>
      <c r="W190" s="26"/>
      <c r="X190" s="51"/>
      <c r="Y190" s="555" t="str">
        <f t="shared" si="16"/>
        <v/>
      </c>
      <c r="Z190" s="27"/>
      <c r="AA190" s="26"/>
      <c r="AB190" s="26"/>
      <c r="AC190" s="84"/>
      <c r="AD190" s="29"/>
      <c r="AE190" s="84"/>
      <c r="AF190" s="84"/>
      <c r="AG190" s="178"/>
      <c r="AH190" s="84"/>
      <c r="AI190" s="84"/>
      <c r="AJ190" s="84"/>
      <c r="AK190" s="164"/>
      <c r="AL190" s="165"/>
      <c r="AM190" s="556" t="str">
        <f t="shared" ca="1" si="17"/>
        <v/>
      </c>
      <c r="AN190" s="86"/>
      <c r="XFA190" s="558" t="e">
        <f>MATCH(AE190,tabla!$W$3:$W$20,0)-1</f>
        <v>#N/A</v>
      </c>
      <c r="XFB190" s="558">
        <f>COUNTIF(tabla!$W$3:$W$20,'BD1'!AE190)</f>
        <v>0</v>
      </c>
    </row>
    <row r="191" spans="1:40 16381:16382" s="197" customFormat="1" ht="24.95" customHeight="1" x14ac:dyDescent="0.2">
      <c r="A191" s="24" t="str">
        <f t="shared" si="14"/>
        <v/>
      </c>
      <c r="B191" s="24" t="str">
        <f t="shared" si="12"/>
        <v/>
      </c>
      <c r="C191" s="554" t="str">
        <f t="shared" si="13"/>
        <v/>
      </c>
      <c r="D191" s="173"/>
      <c r="E191" s="173"/>
      <c r="F191" s="174"/>
      <c r="G191" s="175"/>
      <c r="H191" s="176"/>
      <c r="I191" s="177"/>
      <c r="J191" s="176"/>
      <c r="K191" s="476"/>
      <c r="L191" s="174"/>
      <c r="M191" s="81"/>
      <c r="N191" s="280" t="str">
        <f t="shared" si="15"/>
        <v/>
      </c>
      <c r="O191" s="43"/>
      <c r="P191" s="82"/>
      <c r="Q191" s="482"/>
      <c r="R191" s="83"/>
      <c r="S191" s="482"/>
      <c r="T191" s="164"/>
      <c r="U191" s="45"/>
      <c r="V191" s="25" t="str">
        <f>IFERROR(VLOOKUP(U191, tabla!$A$2:$B$50,2,FALSE),"")</f>
        <v/>
      </c>
      <c r="W191" s="26"/>
      <c r="X191" s="51"/>
      <c r="Y191" s="555" t="str">
        <f t="shared" si="16"/>
        <v/>
      </c>
      <c r="Z191" s="27"/>
      <c r="AA191" s="26"/>
      <c r="AB191" s="26"/>
      <c r="AC191" s="84"/>
      <c r="AD191" s="29"/>
      <c r="AE191" s="84"/>
      <c r="AF191" s="84"/>
      <c r="AG191" s="178"/>
      <c r="AH191" s="84"/>
      <c r="AI191" s="84"/>
      <c r="AJ191" s="84"/>
      <c r="AK191" s="164"/>
      <c r="AL191" s="165"/>
      <c r="AM191" s="556" t="str">
        <f t="shared" ca="1" si="17"/>
        <v/>
      </c>
      <c r="AN191" s="86"/>
      <c r="XFA191" s="558" t="e">
        <f>MATCH(AE191,tabla!$W$3:$W$20,0)-1</f>
        <v>#N/A</v>
      </c>
      <c r="XFB191" s="558">
        <f>COUNTIF(tabla!$W$3:$W$20,'BD1'!AE191)</f>
        <v>0</v>
      </c>
    </row>
    <row r="192" spans="1:40 16381:16382" s="197" customFormat="1" ht="24.95" customHeight="1" x14ac:dyDescent="0.2">
      <c r="A192" s="24" t="str">
        <f t="shared" si="14"/>
        <v/>
      </c>
      <c r="B192" s="24" t="str">
        <f t="shared" si="12"/>
        <v/>
      </c>
      <c r="C192" s="554" t="str">
        <f t="shared" si="13"/>
        <v/>
      </c>
      <c r="D192" s="173"/>
      <c r="E192" s="173"/>
      <c r="F192" s="174"/>
      <c r="G192" s="175"/>
      <c r="H192" s="176"/>
      <c r="I192" s="177"/>
      <c r="J192" s="176"/>
      <c r="K192" s="476"/>
      <c r="L192" s="174"/>
      <c r="M192" s="81"/>
      <c r="N192" s="280" t="str">
        <f t="shared" si="15"/>
        <v/>
      </c>
      <c r="O192" s="43"/>
      <c r="P192" s="82"/>
      <c r="Q192" s="482"/>
      <c r="R192" s="83"/>
      <c r="S192" s="482"/>
      <c r="T192" s="164"/>
      <c r="U192" s="45"/>
      <c r="V192" s="25" t="str">
        <f>IFERROR(VLOOKUP(U192, tabla!$A$2:$B$50,2,FALSE),"")</f>
        <v/>
      </c>
      <c r="W192" s="26"/>
      <c r="X192" s="51"/>
      <c r="Y192" s="555" t="str">
        <f t="shared" si="16"/>
        <v/>
      </c>
      <c r="Z192" s="27"/>
      <c r="AA192" s="26"/>
      <c r="AB192" s="26"/>
      <c r="AC192" s="84"/>
      <c r="AD192" s="29"/>
      <c r="AE192" s="84"/>
      <c r="AF192" s="84"/>
      <c r="AG192" s="178"/>
      <c r="AH192" s="84"/>
      <c r="AI192" s="84"/>
      <c r="AJ192" s="84"/>
      <c r="AK192" s="164"/>
      <c r="AL192" s="165"/>
      <c r="AM192" s="556" t="str">
        <f t="shared" ca="1" si="17"/>
        <v/>
      </c>
      <c r="AN192" s="86"/>
      <c r="XFA192" s="558" t="e">
        <f>MATCH(AE192,tabla!$W$3:$W$20,0)-1</f>
        <v>#N/A</v>
      </c>
      <c r="XFB192" s="558">
        <f>COUNTIF(tabla!$W$3:$W$20,'BD1'!AE192)</f>
        <v>0</v>
      </c>
    </row>
    <row r="193" spans="1:40 16381:16382" s="197" customFormat="1" ht="24.95" customHeight="1" x14ac:dyDescent="0.2">
      <c r="A193" s="24" t="str">
        <f t="shared" si="14"/>
        <v/>
      </c>
      <c r="B193" s="24" t="str">
        <f t="shared" si="12"/>
        <v/>
      </c>
      <c r="C193" s="554" t="str">
        <f t="shared" si="13"/>
        <v/>
      </c>
      <c r="D193" s="173"/>
      <c r="E193" s="173"/>
      <c r="F193" s="174"/>
      <c r="G193" s="175"/>
      <c r="H193" s="176"/>
      <c r="I193" s="177"/>
      <c r="J193" s="176"/>
      <c r="K193" s="476"/>
      <c r="L193" s="174"/>
      <c r="M193" s="81"/>
      <c r="N193" s="280" t="str">
        <f t="shared" si="15"/>
        <v/>
      </c>
      <c r="O193" s="43"/>
      <c r="P193" s="82"/>
      <c r="Q193" s="482"/>
      <c r="R193" s="83"/>
      <c r="S193" s="482"/>
      <c r="T193" s="164"/>
      <c r="U193" s="45"/>
      <c r="V193" s="25" t="str">
        <f>IFERROR(VLOOKUP(U193, tabla!$A$2:$B$50,2,FALSE),"")</f>
        <v/>
      </c>
      <c r="W193" s="26"/>
      <c r="X193" s="51"/>
      <c r="Y193" s="555" t="str">
        <f t="shared" si="16"/>
        <v/>
      </c>
      <c r="Z193" s="27"/>
      <c r="AA193" s="26"/>
      <c r="AB193" s="26"/>
      <c r="AC193" s="84"/>
      <c r="AD193" s="29"/>
      <c r="AE193" s="84"/>
      <c r="AF193" s="84"/>
      <c r="AG193" s="178"/>
      <c r="AH193" s="84"/>
      <c r="AI193" s="84"/>
      <c r="AJ193" s="84"/>
      <c r="AK193" s="164"/>
      <c r="AL193" s="165"/>
      <c r="AM193" s="556" t="str">
        <f t="shared" ca="1" si="17"/>
        <v/>
      </c>
      <c r="AN193" s="86"/>
      <c r="XFA193" s="558" t="e">
        <f>MATCH(AE193,tabla!$W$3:$W$20,0)-1</f>
        <v>#N/A</v>
      </c>
      <c r="XFB193" s="558">
        <f>COUNTIF(tabla!$W$3:$W$20,'BD1'!AE193)</f>
        <v>0</v>
      </c>
    </row>
    <row r="194" spans="1:40 16381:16382" s="197" customFormat="1" ht="24.95" customHeight="1" x14ac:dyDescent="0.2">
      <c r="A194" s="24" t="str">
        <f t="shared" si="14"/>
        <v/>
      </c>
      <c r="B194" s="24" t="str">
        <f t="shared" si="12"/>
        <v/>
      </c>
      <c r="C194" s="554" t="str">
        <f t="shared" si="13"/>
        <v/>
      </c>
      <c r="D194" s="173"/>
      <c r="E194" s="173"/>
      <c r="F194" s="174"/>
      <c r="G194" s="175"/>
      <c r="H194" s="176"/>
      <c r="I194" s="177"/>
      <c r="J194" s="176"/>
      <c r="K194" s="476"/>
      <c r="L194" s="174"/>
      <c r="M194" s="81"/>
      <c r="N194" s="280" t="str">
        <f t="shared" si="15"/>
        <v/>
      </c>
      <c r="O194" s="43"/>
      <c r="P194" s="82"/>
      <c r="Q194" s="482"/>
      <c r="R194" s="83"/>
      <c r="S194" s="482"/>
      <c r="T194" s="164"/>
      <c r="U194" s="45"/>
      <c r="V194" s="25" t="str">
        <f>IFERROR(VLOOKUP(U194, tabla!$A$2:$B$50,2,FALSE),"")</f>
        <v/>
      </c>
      <c r="W194" s="26"/>
      <c r="X194" s="51"/>
      <c r="Y194" s="555" t="str">
        <f t="shared" si="16"/>
        <v/>
      </c>
      <c r="Z194" s="27"/>
      <c r="AA194" s="26"/>
      <c r="AB194" s="26"/>
      <c r="AC194" s="84"/>
      <c r="AD194" s="29"/>
      <c r="AE194" s="84"/>
      <c r="AF194" s="84"/>
      <c r="AG194" s="178"/>
      <c r="AH194" s="84"/>
      <c r="AI194" s="84"/>
      <c r="AJ194" s="84"/>
      <c r="AK194" s="164"/>
      <c r="AL194" s="165"/>
      <c r="AM194" s="556" t="str">
        <f t="shared" ca="1" si="17"/>
        <v/>
      </c>
      <c r="AN194" s="86"/>
      <c r="XFA194" s="558" t="e">
        <f>MATCH(AE194,tabla!$W$3:$W$20,0)-1</f>
        <v>#N/A</v>
      </c>
      <c r="XFB194" s="558">
        <f>COUNTIF(tabla!$W$3:$W$20,'BD1'!AE194)</f>
        <v>0</v>
      </c>
    </row>
    <row r="195" spans="1:40 16381:16382" s="197" customFormat="1" ht="24.95" customHeight="1" x14ac:dyDescent="0.2">
      <c r="A195" s="24" t="str">
        <f t="shared" si="14"/>
        <v/>
      </c>
      <c r="B195" s="24" t="str">
        <f t="shared" si="12"/>
        <v/>
      </c>
      <c r="C195" s="554" t="str">
        <f t="shared" si="13"/>
        <v/>
      </c>
      <c r="D195" s="173"/>
      <c r="E195" s="173"/>
      <c r="F195" s="174"/>
      <c r="G195" s="175"/>
      <c r="H195" s="176"/>
      <c r="I195" s="177"/>
      <c r="J195" s="176"/>
      <c r="K195" s="476"/>
      <c r="L195" s="174"/>
      <c r="M195" s="81"/>
      <c r="N195" s="280" t="str">
        <f t="shared" si="15"/>
        <v/>
      </c>
      <c r="O195" s="43"/>
      <c r="P195" s="87"/>
      <c r="Q195" s="483"/>
      <c r="R195" s="83"/>
      <c r="S195" s="482"/>
      <c r="T195" s="164"/>
      <c r="U195" s="45"/>
      <c r="V195" s="25" t="str">
        <f>IFERROR(VLOOKUP(U195, tabla!$A$2:$B$50,2,FALSE),"")</f>
        <v/>
      </c>
      <c r="W195" s="26"/>
      <c r="X195" s="51"/>
      <c r="Y195" s="555" t="str">
        <f t="shared" si="16"/>
        <v/>
      </c>
      <c r="Z195" s="27"/>
      <c r="AA195" s="26"/>
      <c r="AB195" s="26"/>
      <c r="AC195" s="84"/>
      <c r="AD195" s="29"/>
      <c r="AE195" s="84"/>
      <c r="AF195" s="84"/>
      <c r="AG195" s="178"/>
      <c r="AH195" s="84"/>
      <c r="AI195" s="84"/>
      <c r="AJ195" s="84"/>
      <c r="AK195" s="164"/>
      <c r="AL195" s="165"/>
      <c r="AM195" s="556" t="str">
        <f t="shared" ca="1" si="17"/>
        <v/>
      </c>
      <c r="AN195" s="86"/>
      <c r="XFA195" s="558" t="e">
        <f>MATCH(AE195,tabla!$W$3:$W$20,0)-1</f>
        <v>#N/A</v>
      </c>
      <c r="XFB195" s="558">
        <f>COUNTIF(tabla!$W$3:$W$20,'BD1'!AE195)</f>
        <v>0</v>
      </c>
    </row>
    <row r="196" spans="1:40 16381:16382" s="197" customFormat="1" ht="24.95" customHeight="1" x14ac:dyDescent="0.2">
      <c r="A196" s="24" t="str">
        <f t="shared" si="14"/>
        <v/>
      </c>
      <c r="B196" s="24" t="str">
        <f t="shared" si="12"/>
        <v/>
      </c>
      <c r="C196" s="554" t="str">
        <f t="shared" si="13"/>
        <v/>
      </c>
      <c r="D196" s="173"/>
      <c r="E196" s="173"/>
      <c r="F196" s="174"/>
      <c r="G196" s="175"/>
      <c r="H196" s="176"/>
      <c r="I196" s="177"/>
      <c r="J196" s="176"/>
      <c r="K196" s="476"/>
      <c r="L196" s="174"/>
      <c r="M196" s="81"/>
      <c r="N196" s="280" t="str">
        <f t="shared" si="15"/>
        <v/>
      </c>
      <c r="O196" s="43"/>
      <c r="P196" s="82"/>
      <c r="Q196" s="482"/>
      <c r="R196" s="83"/>
      <c r="S196" s="482"/>
      <c r="T196" s="164"/>
      <c r="U196" s="45"/>
      <c r="V196" s="25" t="str">
        <f>IFERROR(VLOOKUP(U196, tabla!$A$2:$B$50,2,FALSE),"")</f>
        <v/>
      </c>
      <c r="W196" s="26"/>
      <c r="X196" s="51"/>
      <c r="Y196" s="555" t="str">
        <f t="shared" si="16"/>
        <v/>
      </c>
      <c r="Z196" s="27"/>
      <c r="AA196" s="26"/>
      <c r="AB196" s="26"/>
      <c r="AC196" s="84"/>
      <c r="AD196" s="29"/>
      <c r="AE196" s="84"/>
      <c r="AF196" s="84"/>
      <c r="AG196" s="178"/>
      <c r="AH196" s="84"/>
      <c r="AI196" s="84"/>
      <c r="AJ196" s="84"/>
      <c r="AK196" s="164"/>
      <c r="AL196" s="165"/>
      <c r="AM196" s="556" t="str">
        <f t="shared" ca="1" si="17"/>
        <v/>
      </c>
      <c r="AN196" s="86"/>
      <c r="XFA196" s="558" t="e">
        <f>MATCH(AE196,tabla!$W$3:$W$20,0)-1</f>
        <v>#N/A</v>
      </c>
      <c r="XFB196" s="558">
        <f>COUNTIF(tabla!$W$3:$W$20,'BD1'!AE196)</f>
        <v>0</v>
      </c>
    </row>
    <row r="197" spans="1:40 16381:16382" s="197" customFormat="1" ht="24.95" customHeight="1" x14ac:dyDescent="0.2">
      <c r="A197" s="24" t="str">
        <f t="shared" si="14"/>
        <v/>
      </c>
      <c r="B197" s="24" t="str">
        <f t="shared" si="12"/>
        <v/>
      </c>
      <c r="C197" s="554" t="str">
        <f t="shared" si="13"/>
        <v/>
      </c>
      <c r="D197" s="173"/>
      <c r="E197" s="173"/>
      <c r="F197" s="174"/>
      <c r="G197" s="175"/>
      <c r="H197" s="176"/>
      <c r="I197" s="177"/>
      <c r="J197" s="176"/>
      <c r="K197" s="476"/>
      <c r="L197" s="174"/>
      <c r="M197" s="81"/>
      <c r="N197" s="280" t="str">
        <f t="shared" si="15"/>
        <v/>
      </c>
      <c r="O197" s="43"/>
      <c r="P197" s="87"/>
      <c r="Q197" s="483"/>
      <c r="R197" s="83"/>
      <c r="S197" s="482"/>
      <c r="T197" s="164"/>
      <c r="U197" s="45"/>
      <c r="V197" s="25" t="str">
        <f>IFERROR(VLOOKUP(U197, tabla!$A$2:$B$50,2,FALSE),"")</f>
        <v/>
      </c>
      <c r="W197" s="26"/>
      <c r="X197" s="51"/>
      <c r="Y197" s="555" t="str">
        <f t="shared" si="16"/>
        <v/>
      </c>
      <c r="Z197" s="27"/>
      <c r="AA197" s="26"/>
      <c r="AB197" s="26"/>
      <c r="AC197" s="84"/>
      <c r="AD197" s="29"/>
      <c r="AE197" s="84"/>
      <c r="AF197" s="84"/>
      <c r="AG197" s="178"/>
      <c r="AH197" s="84"/>
      <c r="AI197" s="84"/>
      <c r="AJ197" s="84"/>
      <c r="AK197" s="164"/>
      <c r="AL197" s="165"/>
      <c r="AM197" s="556" t="str">
        <f t="shared" ca="1" si="17"/>
        <v/>
      </c>
      <c r="AN197" s="86"/>
      <c r="XFA197" s="558" t="e">
        <f>MATCH(AE197,tabla!$W$3:$W$20,0)-1</f>
        <v>#N/A</v>
      </c>
      <c r="XFB197" s="558">
        <f>COUNTIF(tabla!$W$3:$W$20,'BD1'!AE197)</f>
        <v>0</v>
      </c>
    </row>
    <row r="198" spans="1:40 16381:16382" s="197" customFormat="1" ht="24.95" customHeight="1" x14ac:dyDescent="0.2">
      <c r="A198" s="24" t="str">
        <f t="shared" si="14"/>
        <v/>
      </c>
      <c r="B198" s="24" t="str">
        <f t="shared" si="12"/>
        <v/>
      </c>
      <c r="C198" s="554" t="str">
        <f t="shared" si="13"/>
        <v/>
      </c>
      <c r="D198" s="173"/>
      <c r="E198" s="173"/>
      <c r="F198" s="174"/>
      <c r="G198" s="175"/>
      <c r="H198" s="176"/>
      <c r="I198" s="177"/>
      <c r="J198" s="176"/>
      <c r="K198" s="476"/>
      <c r="L198" s="174"/>
      <c r="M198" s="81"/>
      <c r="N198" s="280" t="str">
        <f t="shared" si="15"/>
        <v/>
      </c>
      <c r="O198" s="43"/>
      <c r="P198" s="82"/>
      <c r="Q198" s="482"/>
      <c r="R198" s="83"/>
      <c r="S198" s="482"/>
      <c r="T198" s="164"/>
      <c r="U198" s="45"/>
      <c r="V198" s="25" t="str">
        <f>IFERROR(VLOOKUP(U198, tabla!$A$2:$B$50,2,FALSE),"")</f>
        <v/>
      </c>
      <c r="W198" s="26"/>
      <c r="X198" s="51"/>
      <c r="Y198" s="555" t="str">
        <f t="shared" si="16"/>
        <v/>
      </c>
      <c r="Z198" s="27"/>
      <c r="AA198" s="26"/>
      <c r="AB198" s="26"/>
      <c r="AC198" s="84"/>
      <c r="AD198" s="29"/>
      <c r="AE198" s="84"/>
      <c r="AF198" s="84"/>
      <c r="AG198" s="178"/>
      <c r="AH198" s="84"/>
      <c r="AI198" s="84"/>
      <c r="AJ198" s="84"/>
      <c r="AK198" s="164"/>
      <c r="AL198" s="165"/>
      <c r="AM198" s="556" t="str">
        <f t="shared" ca="1" si="17"/>
        <v/>
      </c>
      <c r="AN198" s="86"/>
      <c r="XFA198" s="558" t="e">
        <f>MATCH(AE198,tabla!$W$3:$W$20,0)-1</f>
        <v>#N/A</v>
      </c>
      <c r="XFB198" s="558">
        <f>COUNTIF(tabla!$W$3:$W$20,'BD1'!AE198)</f>
        <v>0</v>
      </c>
    </row>
    <row r="199" spans="1:40 16381:16382" s="197" customFormat="1" ht="24.95" customHeight="1" x14ac:dyDescent="0.2">
      <c r="A199" s="24" t="str">
        <f t="shared" si="14"/>
        <v/>
      </c>
      <c r="B199" s="24" t="str">
        <f t="shared" si="12"/>
        <v/>
      </c>
      <c r="C199" s="554" t="str">
        <f t="shared" si="13"/>
        <v/>
      </c>
      <c r="D199" s="173"/>
      <c r="E199" s="173"/>
      <c r="F199" s="174"/>
      <c r="G199" s="175"/>
      <c r="H199" s="176"/>
      <c r="I199" s="177"/>
      <c r="J199" s="176"/>
      <c r="K199" s="476"/>
      <c r="L199" s="174"/>
      <c r="M199" s="81"/>
      <c r="N199" s="280" t="str">
        <f t="shared" si="15"/>
        <v/>
      </c>
      <c r="O199" s="43"/>
      <c r="P199" s="82"/>
      <c r="Q199" s="482"/>
      <c r="R199" s="83"/>
      <c r="S199" s="482"/>
      <c r="T199" s="164"/>
      <c r="U199" s="45"/>
      <c r="V199" s="25" t="str">
        <f>IFERROR(VLOOKUP(U199, tabla!$A$2:$B$50,2,FALSE),"")</f>
        <v/>
      </c>
      <c r="W199" s="26"/>
      <c r="X199" s="51"/>
      <c r="Y199" s="555" t="str">
        <f t="shared" si="16"/>
        <v/>
      </c>
      <c r="Z199" s="27"/>
      <c r="AA199" s="26"/>
      <c r="AB199" s="26"/>
      <c r="AC199" s="84"/>
      <c r="AD199" s="29"/>
      <c r="AE199" s="84"/>
      <c r="AF199" s="84"/>
      <c r="AG199" s="178"/>
      <c r="AH199" s="84"/>
      <c r="AI199" s="84"/>
      <c r="AJ199" s="84"/>
      <c r="AK199" s="164"/>
      <c r="AL199" s="165"/>
      <c r="AM199" s="556" t="str">
        <f t="shared" ca="1" si="17"/>
        <v/>
      </c>
      <c r="AN199" s="86"/>
      <c r="XFA199" s="558" t="e">
        <f>MATCH(AE199,tabla!$W$3:$W$20,0)-1</f>
        <v>#N/A</v>
      </c>
      <c r="XFB199" s="558">
        <f>COUNTIF(tabla!$W$3:$W$20,'BD1'!AE199)</f>
        <v>0</v>
      </c>
    </row>
    <row r="200" spans="1:40 16381:16382" s="197" customFormat="1" ht="24.95" customHeight="1" x14ac:dyDescent="0.2">
      <c r="A200" s="24" t="str">
        <f t="shared" si="14"/>
        <v/>
      </c>
      <c r="B200" s="24" t="str">
        <f t="shared" si="12"/>
        <v/>
      </c>
      <c r="C200" s="554" t="str">
        <f t="shared" si="13"/>
        <v/>
      </c>
      <c r="D200" s="173"/>
      <c r="E200" s="173"/>
      <c r="F200" s="174"/>
      <c r="G200" s="175"/>
      <c r="H200" s="176"/>
      <c r="I200" s="177"/>
      <c r="J200" s="176"/>
      <c r="K200" s="476"/>
      <c r="L200" s="174"/>
      <c r="M200" s="81"/>
      <c r="N200" s="280" t="str">
        <f t="shared" si="15"/>
        <v/>
      </c>
      <c r="O200" s="43"/>
      <c r="P200" s="82"/>
      <c r="Q200" s="482"/>
      <c r="R200" s="83"/>
      <c r="S200" s="482"/>
      <c r="T200" s="164"/>
      <c r="U200" s="45"/>
      <c r="V200" s="25" t="str">
        <f>IFERROR(VLOOKUP(U200, tabla!$A$2:$B$50,2,FALSE),"")</f>
        <v/>
      </c>
      <c r="W200" s="26"/>
      <c r="X200" s="51"/>
      <c r="Y200" s="555" t="str">
        <f t="shared" si="16"/>
        <v/>
      </c>
      <c r="Z200" s="27"/>
      <c r="AA200" s="26"/>
      <c r="AB200" s="26"/>
      <c r="AC200" s="84"/>
      <c r="AD200" s="29"/>
      <c r="AE200" s="84"/>
      <c r="AF200" s="84"/>
      <c r="AG200" s="178"/>
      <c r="AH200" s="84"/>
      <c r="AI200" s="84"/>
      <c r="AJ200" s="84"/>
      <c r="AK200" s="164"/>
      <c r="AL200" s="165"/>
      <c r="AM200" s="556" t="str">
        <f t="shared" ca="1" si="17"/>
        <v/>
      </c>
      <c r="AN200" s="86"/>
      <c r="XFA200" s="558" t="e">
        <f>MATCH(AE200,tabla!$W$3:$W$20,0)-1</f>
        <v>#N/A</v>
      </c>
      <c r="XFB200" s="558">
        <f>COUNTIF(tabla!$W$3:$W$20,'BD1'!AE200)</f>
        <v>0</v>
      </c>
    </row>
    <row r="201" spans="1:40 16381:16382" s="197" customFormat="1" ht="24.95" customHeight="1" x14ac:dyDescent="0.2">
      <c r="A201" s="24" t="str">
        <f t="shared" si="14"/>
        <v/>
      </c>
      <c r="B201" s="24" t="str">
        <f t="shared" si="12"/>
        <v/>
      </c>
      <c r="C201" s="554" t="str">
        <f t="shared" si="13"/>
        <v/>
      </c>
      <c r="D201" s="173"/>
      <c r="E201" s="173"/>
      <c r="F201" s="174"/>
      <c r="G201" s="175"/>
      <c r="H201" s="176"/>
      <c r="I201" s="177"/>
      <c r="J201" s="176"/>
      <c r="K201" s="476"/>
      <c r="L201" s="174"/>
      <c r="M201" s="81"/>
      <c r="N201" s="280" t="str">
        <f t="shared" si="15"/>
        <v/>
      </c>
      <c r="O201" s="43"/>
      <c r="P201" s="82"/>
      <c r="Q201" s="482"/>
      <c r="R201" s="83"/>
      <c r="S201" s="482"/>
      <c r="T201" s="164"/>
      <c r="U201" s="45"/>
      <c r="V201" s="25" t="str">
        <f>IFERROR(VLOOKUP(U201, tabla!$A$2:$B$50,2,FALSE),"")</f>
        <v/>
      </c>
      <c r="W201" s="26"/>
      <c r="X201" s="51"/>
      <c r="Y201" s="555" t="str">
        <f t="shared" si="16"/>
        <v/>
      </c>
      <c r="Z201" s="27"/>
      <c r="AA201" s="26"/>
      <c r="AB201" s="26"/>
      <c r="AC201" s="84"/>
      <c r="AD201" s="29"/>
      <c r="AE201" s="84"/>
      <c r="AF201" s="84"/>
      <c r="AG201" s="178"/>
      <c r="AH201" s="84"/>
      <c r="AI201" s="84"/>
      <c r="AJ201" s="84"/>
      <c r="AK201" s="164"/>
      <c r="AL201" s="165"/>
      <c r="AM201" s="556" t="str">
        <f t="shared" ca="1" si="17"/>
        <v/>
      </c>
      <c r="AN201" s="86"/>
      <c r="XFA201" s="558" t="e">
        <f>MATCH(AE201,tabla!$W$3:$W$20,0)-1</f>
        <v>#N/A</v>
      </c>
      <c r="XFB201" s="558">
        <f>COUNTIF(tabla!$W$3:$W$20,'BD1'!AE201)</f>
        <v>0</v>
      </c>
    </row>
    <row r="202" spans="1:40 16381:16382" s="197" customFormat="1" ht="24.95" customHeight="1" x14ac:dyDescent="0.2">
      <c r="A202" s="24" t="str">
        <f t="shared" si="14"/>
        <v/>
      </c>
      <c r="B202" s="24" t="str">
        <f t="shared" si="12"/>
        <v/>
      </c>
      <c r="C202" s="554" t="str">
        <f t="shared" si="13"/>
        <v/>
      </c>
      <c r="D202" s="173"/>
      <c r="E202" s="173"/>
      <c r="F202" s="174"/>
      <c r="G202" s="175"/>
      <c r="H202" s="176"/>
      <c r="I202" s="177"/>
      <c r="J202" s="176"/>
      <c r="K202" s="476"/>
      <c r="L202" s="174"/>
      <c r="M202" s="81"/>
      <c r="N202" s="280" t="str">
        <f t="shared" si="15"/>
        <v/>
      </c>
      <c r="O202" s="43"/>
      <c r="P202" s="82"/>
      <c r="Q202" s="482"/>
      <c r="R202" s="83"/>
      <c r="S202" s="482"/>
      <c r="T202" s="164"/>
      <c r="U202" s="45"/>
      <c r="V202" s="25" t="str">
        <f>IFERROR(VLOOKUP(U202, tabla!$A$2:$B$50,2,FALSE),"")</f>
        <v/>
      </c>
      <c r="W202" s="26"/>
      <c r="X202" s="51"/>
      <c r="Y202" s="555" t="str">
        <f t="shared" si="16"/>
        <v/>
      </c>
      <c r="Z202" s="27"/>
      <c r="AA202" s="26"/>
      <c r="AB202" s="26"/>
      <c r="AC202" s="84"/>
      <c r="AD202" s="29"/>
      <c r="AE202" s="84"/>
      <c r="AF202" s="84"/>
      <c r="AG202" s="178"/>
      <c r="AH202" s="84"/>
      <c r="AI202" s="84"/>
      <c r="AJ202" s="84"/>
      <c r="AK202" s="164"/>
      <c r="AL202" s="165"/>
      <c r="AM202" s="556" t="str">
        <f t="shared" ca="1" si="17"/>
        <v/>
      </c>
      <c r="AN202" s="86"/>
      <c r="XFA202" s="558" t="e">
        <f>MATCH(AE202,tabla!$W$3:$W$20,0)-1</f>
        <v>#N/A</v>
      </c>
      <c r="XFB202" s="558">
        <f>COUNTIF(tabla!$W$3:$W$20,'BD1'!AE202)</f>
        <v>0</v>
      </c>
    </row>
    <row r="203" spans="1:40 16381:16382" s="197" customFormat="1" ht="24.95" customHeight="1" x14ac:dyDescent="0.2">
      <c r="A203" s="24" t="str">
        <f t="shared" si="14"/>
        <v/>
      </c>
      <c r="B203" s="24" t="str">
        <f t="shared" si="12"/>
        <v/>
      </c>
      <c r="C203" s="554" t="str">
        <f t="shared" si="13"/>
        <v/>
      </c>
      <c r="D203" s="173"/>
      <c r="E203" s="173"/>
      <c r="F203" s="174"/>
      <c r="G203" s="175"/>
      <c r="H203" s="176"/>
      <c r="I203" s="177"/>
      <c r="J203" s="176"/>
      <c r="K203" s="476"/>
      <c r="L203" s="174"/>
      <c r="M203" s="81"/>
      <c r="N203" s="280" t="str">
        <f t="shared" si="15"/>
        <v/>
      </c>
      <c r="O203" s="43"/>
      <c r="P203" s="87"/>
      <c r="Q203" s="483"/>
      <c r="R203" s="83"/>
      <c r="S203" s="482"/>
      <c r="T203" s="164"/>
      <c r="U203" s="45"/>
      <c r="V203" s="25" t="str">
        <f>IFERROR(VLOOKUP(U203, tabla!$A$2:$B$50,2,FALSE),"")</f>
        <v/>
      </c>
      <c r="W203" s="26"/>
      <c r="X203" s="51"/>
      <c r="Y203" s="555" t="str">
        <f t="shared" si="16"/>
        <v/>
      </c>
      <c r="Z203" s="27"/>
      <c r="AA203" s="26"/>
      <c r="AB203" s="26"/>
      <c r="AC203" s="84"/>
      <c r="AD203" s="29"/>
      <c r="AE203" s="84"/>
      <c r="AF203" s="84"/>
      <c r="AG203" s="178"/>
      <c r="AH203" s="84"/>
      <c r="AI203" s="84"/>
      <c r="AJ203" s="84"/>
      <c r="AK203" s="164"/>
      <c r="AL203" s="165"/>
      <c r="AM203" s="556" t="str">
        <f t="shared" ca="1" si="17"/>
        <v/>
      </c>
      <c r="AN203" s="86"/>
      <c r="XFA203" s="558" t="e">
        <f>MATCH(AE203,tabla!$W$3:$W$20,0)-1</f>
        <v>#N/A</v>
      </c>
      <c r="XFB203" s="558">
        <f>COUNTIF(tabla!$W$3:$W$20,'BD1'!AE203)</f>
        <v>0</v>
      </c>
    </row>
    <row r="204" spans="1:40 16381:16382" s="197" customFormat="1" ht="24.95" customHeight="1" x14ac:dyDescent="0.2">
      <c r="A204" s="24" t="str">
        <f t="shared" si="14"/>
        <v/>
      </c>
      <c r="B204" s="24" t="str">
        <f t="shared" si="12"/>
        <v/>
      </c>
      <c r="C204" s="554" t="str">
        <f t="shared" si="13"/>
        <v/>
      </c>
      <c r="D204" s="173"/>
      <c r="E204" s="173"/>
      <c r="F204" s="174"/>
      <c r="G204" s="175"/>
      <c r="H204" s="176"/>
      <c r="I204" s="177"/>
      <c r="J204" s="176"/>
      <c r="K204" s="476"/>
      <c r="L204" s="174"/>
      <c r="M204" s="81"/>
      <c r="N204" s="280" t="str">
        <f t="shared" si="15"/>
        <v/>
      </c>
      <c r="O204" s="43"/>
      <c r="P204" s="82"/>
      <c r="Q204" s="482"/>
      <c r="R204" s="83"/>
      <c r="S204" s="482"/>
      <c r="T204" s="164"/>
      <c r="U204" s="45"/>
      <c r="V204" s="25" t="str">
        <f>IFERROR(VLOOKUP(U204, tabla!$A$2:$B$50,2,FALSE),"")</f>
        <v/>
      </c>
      <c r="W204" s="26"/>
      <c r="X204" s="51"/>
      <c r="Y204" s="555" t="str">
        <f t="shared" si="16"/>
        <v/>
      </c>
      <c r="Z204" s="27"/>
      <c r="AA204" s="26"/>
      <c r="AB204" s="26"/>
      <c r="AC204" s="84"/>
      <c r="AD204" s="29"/>
      <c r="AE204" s="84"/>
      <c r="AF204" s="84"/>
      <c r="AG204" s="178"/>
      <c r="AH204" s="84"/>
      <c r="AI204" s="84"/>
      <c r="AJ204" s="84"/>
      <c r="AK204" s="164"/>
      <c r="AL204" s="165"/>
      <c r="AM204" s="556" t="str">
        <f t="shared" ca="1" si="17"/>
        <v/>
      </c>
      <c r="AN204" s="86"/>
      <c r="XFA204" s="558" t="e">
        <f>MATCH(AE204,tabla!$W$3:$W$20,0)-1</f>
        <v>#N/A</v>
      </c>
      <c r="XFB204" s="558">
        <f>COUNTIF(tabla!$W$3:$W$20,'BD1'!AE204)</f>
        <v>0</v>
      </c>
    </row>
    <row r="205" spans="1:40 16381:16382" s="197" customFormat="1" ht="24.95" customHeight="1" x14ac:dyDescent="0.2">
      <c r="A205" s="24" t="str">
        <f t="shared" si="14"/>
        <v/>
      </c>
      <c r="B205" s="24" t="str">
        <f t="shared" si="12"/>
        <v/>
      </c>
      <c r="C205" s="554" t="str">
        <f t="shared" si="13"/>
        <v/>
      </c>
      <c r="D205" s="173"/>
      <c r="E205" s="173"/>
      <c r="F205" s="174"/>
      <c r="G205" s="175"/>
      <c r="H205" s="176"/>
      <c r="I205" s="177"/>
      <c r="J205" s="176"/>
      <c r="K205" s="476"/>
      <c r="L205" s="174"/>
      <c r="M205" s="81"/>
      <c r="N205" s="280" t="str">
        <f t="shared" si="15"/>
        <v/>
      </c>
      <c r="O205" s="43"/>
      <c r="P205" s="82"/>
      <c r="Q205" s="482"/>
      <c r="R205" s="83"/>
      <c r="S205" s="482"/>
      <c r="T205" s="164"/>
      <c r="U205" s="45"/>
      <c r="V205" s="25" t="str">
        <f>IFERROR(VLOOKUP(U205, tabla!$A$2:$B$50,2,FALSE),"")</f>
        <v/>
      </c>
      <c r="W205" s="26"/>
      <c r="X205" s="51"/>
      <c r="Y205" s="555" t="str">
        <f t="shared" si="16"/>
        <v/>
      </c>
      <c r="Z205" s="27"/>
      <c r="AA205" s="26"/>
      <c r="AB205" s="26"/>
      <c r="AC205" s="84"/>
      <c r="AD205" s="29"/>
      <c r="AE205" s="84"/>
      <c r="AF205" s="84"/>
      <c r="AG205" s="178"/>
      <c r="AH205" s="84"/>
      <c r="AI205" s="84"/>
      <c r="AJ205" s="84"/>
      <c r="AK205" s="164"/>
      <c r="AL205" s="165"/>
      <c r="AM205" s="556" t="str">
        <f t="shared" ca="1" si="17"/>
        <v/>
      </c>
      <c r="AN205" s="86"/>
      <c r="XFA205" s="558" t="e">
        <f>MATCH(AE205,tabla!$W$3:$W$20,0)-1</f>
        <v>#N/A</v>
      </c>
      <c r="XFB205" s="558">
        <f>COUNTIF(tabla!$W$3:$W$20,'BD1'!AE205)</f>
        <v>0</v>
      </c>
    </row>
    <row r="206" spans="1:40 16381:16382" s="197" customFormat="1" ht="24.95" customHeight="1" x14ac:dyDescent="0.2">
      <c r="A206" s="24" t="str">
        <f t="shared" si="14"/>
        <v/>
      </c>
      <c r="B206" s="24" t="str">
        <f t="shared" si="12"/>
        <v/>
      </c>
      <c r="C206" s="554" t="str">
        <f t="shared" si="13"/>
        <v/>
      </c>
      <c r="D206" s="173"/>
      <c r="E206" s="173"/>
      <c r="F206" s="174"/>
      <c r="G206" s="175"/>
      <c r="H206" s="176"/>
      <c r="I206" s="177"/>
      <c r="J206" s="176"/>
      <c r="K206" s="476"/>
      <c r="L206" s="174"/>
      <c r="M206" s="81"/>
      <c r="N206" s="280" t="str">
        <f t="shared" si="15"/>
        <v/>
      </c>
      <c r="O206" s="43"/>
      <c r="P206" s="87"/>
      <c r="Q206" s="483"/>
      <c r="R206" s="83"/>
      <c r="S206" s="482"/>
      <c r="T206" s="164"/>
      <c r="U206" s="45"/>
      <c r="V206" s="25" t="str">
        <f>IFERROR(VLOOKUP(U206, tabla!$A$2:$B$50,2,FALSE),"")</f>
        <v/>
      </c>
      <c r="W206" s="26"/>
      <c r="X206" s="51"/>
      <c r="Y206" s="555" t="str">
        <f t="shared" si="16"/>
        <v/>
      </c>
      <c r="Z206" s="27"/>
      <c r="AA206" s="26"/>
      <c r="AB206" s="26"/>
      <c r="AC206" s="84"/>
      <c r="AD206" s="29"/>
      <c r="AE206" s="84"/>
      <c r="AF206" s="84"/>
      <c r="AG206" s="178"/>
      <c r="AH206" s="84"/>
      <c r="AI206" s="84"/>
      <c r="AJ206" s="84"/>
      <c r="AK206" s="164"/>
      <c r="AL206" s="165"/>
      <c r="AM206" s="556" t="str">
        <f t="shared" ca="1" si="17"/>
        <v/>
      </c>
      <c r="AN206" s="86"/>
      <c r="XFA206" s="558" t="e">
        <f>MATCH(AE206,tabla!$W$3:$W$20,0)-1</f>
        <v>#N/A</v>
      </c>
      <c r="XFB206" s="558">
        <f>COUNTIF(tabla!$W$3:$W$20,'BD1'!AE206)</f>
        <v>0</v>
      </c>
    </row>
    <row r="207" spans="1:40 16381:16382" s="197" customFormat="1" ht="24.95" customHeight="1" x14ac:dyDescent="0.2">
      <c r="A207" s="24" t="str">
        <f t="shared" si="14"/>
        <v/>
      </c>
      <c r="B207" s="24" t="str">
        <f t="shared" ref="B207:B270" si="18">IF(F207&gt;0,$K$6,"")</f>
        <v/>
      </c>
      <c r="C207" s="554" t="str">
        <f t="shared" ref="C207:C270" si="19">IF(F207&gt;0,$K$8,"")</f>
        <v/>
      </c>
      <c r="D207" s="173"/>
      <c r="E207" s="173"/>
      <c r="F207" s="174"/>
      <c r="G207" s="175"/>
      <c r="H207" s="176"/>
      <c r="I207" s="177"/>
      <c r="J207" s="176"/>
      <c r="K207" s="476"/>
      <c r="L207" s="174"/>
      <c r="M207" s="81"/>
      <c r="N207" s="280" t="str">
        <f t="shared" si="15"/>
        <v/>
      </c>
      <c r="O207" s="43"/>
      <c r="P207" s="82"/>
      <c r="Q207" s="482"/>
      <c r="R207" s="83"/>
      <c r="S207" s="482"/>
      <c r="T207" s="164"/>
      <c r="U207" s="45"/>
      <c r="V207" s="25" t="str">
        <f>IFERROR(VLOOKUP(U207, tabla!$A$2:$B$50,2,FALSE),"")</f>
        <v/>
      </c>
      <c r="W207" s="26"/>
      <c r="X207" s="51"/>
      <c r="Y207" s="555" t="str">
        <f t="shared" si="16"/>
        <v/>
      </c>
      <c r="Z207" s="27"/>
      <c r="AA207" s="26"/>
      <c r="AB207" s="26"/>
      <c r="AC207" s="84"/>
      <c r="AD207" s="29"/>
      <c r="AE207" s="84"/>
      <c r="AF207" s="84"/>
      <c r="AG207" s="178"/>
      <c r="AH207" s="84"/>
      <c r="AI207" s="84"/>
      <c r="AJ207" s="84"/>
      <c r="AK207" s="164"/>
      <c r="AL207" s="165"/>
      <c r="AM207" s="556" t="str">
        <f t="shared" ca="1" si="17"/>
        <v/>
      </c>
      <c r="AN207" s="86"/>
      <c r="XFA207" s="558" t="e">
        <f>MATCH(AE207,tabla!$W$3:$W$20,0)-1</f>
        <v>#N/A</v>
      </c>
      <c r="XFB207" s="558">
        <f>COUNTIF(tabla!$W$3:$W$20,'BD1'!AE207)</f>
        <v>0</v>
      </c>
    </row>
    <row r="208" spans="1:40 16381:16382" s="197" customFormat="1" ht="24.95" customHeight="1" x14ac:dyDescent="0.2">
      <c r="A208" s="24" t="str">
        <f t="shared" ref="A208:A271" si="20">IF(F208&gt;0,ROW()-14,"")</f>
        <v/>
      </c>
      <c r="B208" s="24" t="str">
        <f t="shared" si="18"/>
        <v/>
      </c>
      <c r="C208" s="554" t="str">
        <f t="shared" si="19"/>
        <v/>
      </c>
      <c r="D208" s="173"/>
      <c r="E208" s="173"/>
      <c r="F208" s="174"/>
      <c r="G208" s="175"/>
      <c r="H208" s="176"/>
      <c r="I208" s="177"/>
      <c r="J208" s="176"/>
      <c r="K208" s="476"/>
      <c r="L208" s="174"/>
      <c r="M208" s="81"/>
      <c r="N208" s="280" t="str">
        <f t="shared" ref="N208:N271" si="21">IF(M208="","",YEAR($M$2)-YEAR(M208)-IF(DATE(YEAR($M$2),MONTH(M208),DAY(M208))&gt;$M$2,1,0))</f>
        <v/>
      </c>
      <c r="O208" s="43"/>
      <c r="P208" s="82"/>
      <c r="Q208" s="482"/>
      <c r="R208" s="83"/>
      <c r="S208" s="482"/>
      <c r="T208" s="164"/>
      <c r="U208" s="45"/>
      <c r="V208" s="25" t="str">
        <f>IFERROR(VLOOKUP(U208, tabla!$A$2:$B$50,2,FALSE),"")</f>
        <v/>
      </c>
      <c r="W208" s="26"/>
      <c r="X208" s="51"/>
      <c r="Y208" s="555" t="str">
        <f t="shared" ref="Y208:Y271" si="22">IF(AND(X208&gt;0,X208&lt;452),45.2,IF(X208&gt;=452,10%*X208,IF(X208=0,"","")))</f>
        <v/>
      </c>
      <c r="Z208" s="27"/>
      <c r="AA208" s="26"/>
      <c r="AB208" s="26"/>
      <c r="AC208" s="84"/>
      <c r="AD208" s="29"/>
      <c r="AE208" s="84"/>
      <c r="AF208" s="84"/>
      <c r="AG208" s="178"/>
      <c r="AH208" s="84"/>
      <c r="AI208" s="84"/>
      <c r="AJ208" s="84"/>
      <c r="AK208" s="164"/>
      <c r="AL208" s="165"/>
      <c r="AM208" s="556" t="str">
        <f t="shared" ref="AM208:AM271" ca="1" si="23">IF(OR(AL208="",NOT(ISNUMBER(AL208))),"",IF(TODAY()&lt;=AL208,
 "VIGENTE - FALTAN " &amp;
 ((YEAR(AL208)-YEAR(TODAY()))*12 + MONTH(AL208)-MONTH(TODAY()) - IF(DAY(TODAY())&gt;DAY(AL208),1,0)) &amp; " MESES",
 "CADUCADO"))</f>
        <v/>
      </c>
      <c r="AN208" s="86"/>
      <c r="XFA208" s="558" t="e">
        <f>MATCH(AE208,tabla!$W$3:$W$20,0)-1</f>
        <v>#N/A</v>
      </c>
      <c r="XFB208" s="558">
        <f>COUNTIF(tabla!$W$3:$W$20,'BD1'!AE208)</f>
        <v>0</v>
      </c>
    </row>
    <row r="209" spans="1:40 16381:16382" s="197" customFormat="1" ht="24.95" customHeight="1" x14ac:dyDescent="0.2">
      <c r="A209" s="24" t="str">
        <f t="shared" si="20"/>
        <v/>
      </c>
      <c r="B209" s="24" t="str">
        <f t="shared" si="18"/>
        <v/>
      </c>
      <c r="C209" s="554" t="str">
        <f t="shared" si="19"/>
        <v/>
      </c>
      <c r="D209" s="173"/>
      <c r="E209" s="173"/>
      <c r="F209" s="174"/>
      <c r="G209" s="175"/>
      <c r="H209" s="176"/>
      <c r="I209" s="177"/>
      <c r="J209" s="176"/>
      <c r="K209" s="476"/>
      <c r="L209" s="174"/>
      <c r="M209" s="81"/>
      <c r="N209" s="280" t="str">
        <f t="shared" si="21"/>
        <v/>
      </c>
      <c r="O209" s="43"/>
      <c r="P209" s="82"/>
      <c r="Q209" s="482"/>
      <c r="R209" s="83"/>
      <c r="S209" s="482"/>
      <c r="T209" s="164"/>
      <c r="U209" s="45"/>
      <c r="V209" s="25" t="str">
        <f>IFERROR(VLOOKUP(U209, tabla!$A$2:$B$50,2,FALSE),"")</f>
        <v/>
      </c>
      <c r="W209" s="26"/>
      <c r="X209" s="51"/>
      <c r="Y209" s="555" t="str">
        <f t="shared" si="22"/>
        <v/>
      </c>
      <c r="Z209" s="27"/>
      <c r="AA209" s="26"/>
      <c r="AB209" s="26"/>
      <c r="AC209" s="84"/>
      <c r="AD209" s="29"/>
      <c r="AE209" s="84"/>
      <c r="AF209" s="84"/>
      <c r="AG209" s="178"/>
      <c r="AH209" s="84"/>
      <c r="AI209" s="84"/>
      <c r="AJ209" s="84"/>
      <c r="AK209" s="164"/>
      <c r="AL209" s="165"/>
      <c r="AM209" s="556" t="str">
        <f t="shared" ca="1" si="23"/>
        <v/>
      </c>
      <c r="AN209" s="86"/>
      <c r="XFA209" s="558" t="e">
        <f>MATCH(AE209,tabla!$W$3:$W$20,0)-1</f>
        <v>#N/A</v>
      </c>
      <c r="XFB209" s="558">
        <f>COUNTIF(tabla!$W$3:$W$20,'BD1'!AE209)</f>
        <v>0</v>
      </c>
    </row>
    <row r="210" spans="1:40 16381:16382" s="197" customFormat="1" ht="24.95" customHeight="1" x14ac:dyDescent="0.2">
      <c r="A210" s="24" t="str">
        <f t="shared" si="20"/>
        <v/>
      </c>
      <c r="B210" s="24" t="str">
        <f t="shared" si="18"/>
        <v/>
      </c>
      <c r="C210" s="554" t="str">
        <f t="shared" si="19"/>
        <v/>
      </c>
      <c r="D210" s="173"/>
      <c r="E210" s="173"/>
      <c r="F210" s="174"/>
      <c r="G210" s="175"/>
      <c r="H210" s="176"/>
      <c r="I210" s="177"/>
      <c r="J210" s="176"/>
      <c r="K210" s="476"/>
      <c r="L210" s="174"/>
      <c r="M210" s="81"/>
      <c r="N210" s="280" t="str">
        <f t="shared" si="21"/>
        <v/>
      </c>
      <c r="O210" s="43"/>
      <c r="P210" s="82"/>
      <c r="Q210" s="482"/>
      <c r="R210" s="83"/>
      <c r="S210" s="482"/>
      <c r="T210" s="164"/>
      <c r="U210" s="45"/>
      <c r="V210" s="25" t="str">
        <f>IFERROR(VLOOKUP(U210, tabla!$A$2:$B$50,2,FALSE),"")</f>
        <v/>
      </c>
      <c r="W210" s="26"/>
      <c r="X210" s="51"/>
      <c r="Y210" s="555" t="str">
        <f t="shared" si="22"/>
        <v/>
      </c>
      <c r="Z210" s="27"/>
      <c r="AA210" s="26"/>
      <c r="AB210" s="26"/>
      <c r="AC210" s="84"/>
      <c r="AD210" s="29"/>
      <c r="AE210" s="84"/>
      <c r="AF210" s="84"/>
      <c r="AG210" s="178"/>
      <c r="AH210" s="84"/>
      <c r="AI210" s="84"/>
      <c r="AJ210" s="84"/>
      <c r="AK210" s="164"/>
      <c r="AL210" s="165"/>
      <c r="AM210" s="556" t="str">
        <f t="shared" ca="1" si="23"/>
        <v/>
      </c>
      <c r="AN210" s="86"/>
      <c r="XFA210" s="558" t="e">
        <f>MATCH(AE210,tabla!$W$3:$W$20,0)-1</f>
        <v>#N/A</v>
      </c>
      <c r="XFB210" s="558">
        <f>COUNTIF(tabla!$W$3:$W$20,'BD1'!AE210)</f>
        <v>0</v>
      </c>
    </row>
    <row r="211" spans="1:40 16381:16382" s="197" customFormat="1" ht="24.95" customHeight="1" x14ac:dyDescent="0.2">
      <c r="A211" s="24" t="str">
        <f t="shared" si="20"/>
        <v/>
      </c>
      <c r="B211" s="24" t="str">
        <f t="shared" si="18"/>
        <v/>
      </c>
      <c r="C211" s="554" t="str">
        <f t="shared" si="19"/>
        <v/>
      </c>
      <c r="D211" s="173"/>
      <c r="E211" s="173"/>
      <c r="F211" s="174"/>
      <c r="G211" s="175"/>
      <c r="H211" s="176"/>
      <c r="I211" s="177"/>
      <c r="J211" s="176"/>
      <c r="K211" s="476"/>
      <c r="L211" s="174"/>
      <c r="M211" s="81"/>
      <c r="N211" s="280" t="str">
        <f t="shared" si="21"/>
        <v/>
      </c>
      <c r="O211" s="43"/>
      <c r="P211" s="87"/>
      <c r="Q211" s="483"/>
      <c r="R211" s="83"/>
      <c r="S211" s="482"/>
      <c r="T211" s="164"/>
      <c r="U211" s="45"/>
      <c r="V211" s="25" t="str">
        <f>IFERROR(VLOOKUP(U211, tabla!$A$2:$B$50,2,FALSE),"")</f>
        <v/>
      </c>
      <c r="W211" s="26"/>
      <c r="X211" s="51"/>
      <c r="Y211" s="555" t="str">
        <f t="shared" si="22"/>
        <v/>
      </c>
      <c r="Z211" s="27"/>
      <c r="AA211" s="26"/>
      <c r="AB211" s="26"/>
      <c r="AC211" s="84"/>
      <c r="AD211" s="29"/>
      <c r="AE211" s="84"/>
      <c r="AF211" s="84"/>
      <c r="AG211" s="178"/>
      <c r="AH211" s="84"/>
      <c r="AI211" s="84"/>
      <c r="AJ211" s="84"/>
      <c r="AK211" s="164"/>
      <c r="AL211" s="165"/>
      <c r="AM211" s="556" t="str">
        <f t="shared" ca="1" si="23"/>
        <v/>
      </c>
      <c r="AN211" s="86"/>
      <c r="XFA211" s="558" t="e">
        <f>MATCH(AE211,tabla!$W$3:$W$20,0)-1</f>
        <v>#N/A</v>
      </c>
      <c r="XFB211" s="558">
        <f>COUNTIF(tabla!$W$3:$W$20,'BD1'!AE211)</f>
        <v>0</v>
      </c>
    </row>
    <row r="212" spans="1:40 16381:16382" s="197" customFormat="1" ht="24.95" customHeight="1" x14ac:dyDescent="0.2">
      <c r="A212" s="24" t="str">
        <f t="shared" si="20"/>
        <v/>
      </c>
      <c r="B212" s="24" t="str">
        <f t="shared" si="18"/>
        <v/>
      </c>
      <c r="C212" s="554" t="str">
        <f t="shared" si="19"/>
        <v/>
      </c>
      <c r="D212" s="173"/>
      <c r="E212" s="173"/>
      <c r="F212" s="174"/>
      <c r="G212" s="175"/>
      <c r="H212" s="176"/>
      <c r="I212" s="177"/>
      <c r="J212" s="176"/>
      <c r="K212" s="476"/>
      <c r="L212" s="174"/>
      <c r="M212" s="81"/>
      <c r="N212" s="280" t="str">
        <f t="shared" si="21"/>
        <v/>
      </c>
      <c r="O212" s="43"/>
      <c r="P212" s="82"/>
      <c r="Q212" s="482"/>
      <c r="R212" s="83"/>
      <c r="S212" s="482"/>
      <c r="T212" s="164"/>
      <c r="U212" s="45"/>
      <c r="V212" s="25" t="str">
        <f>IFERROR(VLOOKUP(U212, tabla!$A$2:$B$50,2,FALSE),"")</f>
        <v/>
      </c>
      <c r="W212" s="26"/>
      <c r="X212" s="51"/>
      <c r="Y212" s="555" t="str">
        <f t="shared" si="22"/>
        <v/>
      </c>
      <c r="Z212" s="27"/>
      <c r="AA212" s="26"/>
      <c r="AB212" s="26"/>
      <c r="AC212" s="84"/>
      <c r="AD212" s="29"/>
      <c r="AE212" s="84"/>
      <c r="AF212" s="84"/>
      <c r="AG212" s="178"/>
      <c r="AH212" s="84"/>
      <c r="AI212" s="84"/>
      <c r="AJ212" s="84"/>
      <c r="AK212" s="164"/>
      <c r="AL212" s="165"/>
      <c r="AM212" s="556" t="str">
        <f t="shared" ca="1" si="23"/>
        <v/>
      </c>
      <c r="AN212" s="86"/>
      <c r="XFA212" s="558" t="e">
        <f>MATCH(AE212,tabla!$W$3:$W$20,0)-1</f>
        <v>#N/A</v>
      </c>
      <c r="XFB212" s="558">
        <f>COUNTIF(tabla!$W$3:$W$20,'BD1'!AE212)</f>
        <v>0</v>
      </c>
    </row>
    <row r="213" spans="1:40 16381:16382" s="197" customFormat="1" ht="24.95" customHeight="1" x14ac:dyDescent="0.2">
      <c r="A213" s="24" t="str">
        <f t="shared" si="20"/>
        <v/>
      </c>
      <c r="B213" s="24" t="str">
        <f t="shared" si="18"/>
        <v/>
      </c>
      <c r="C213" s="554" t="str">
        <f t="shared" si="19"/>
        <v/>
      </c>
      <c r="D213" s="173"/>
      <c r="E213" s="173"/>
      <c r="F213" s="174"/>
      <c r="G213" s="175"/>
      <c r="H213" s="176"/>
      <c r="I213" s="177"/>
      <c r="J213" s="176"/>
      <c r="K213" s="476"/>
      <c r="L213" s="174"/>
      <c r="M213" s="81"/>
      <c r="N213" s="280" t="str">
        <f t="shared" si="21"/>
        <v/>
      </c>
      <c r="O213" s="43"/>
      <c r="P213" s="87"/>
      <c r="Q213" s="483"/>
      <c r="R213" s="83"/>
      <c r="S213" s="482"/>
      <c r="T213" s="164"/>
      <c r="U213" s="45"/>
      <c r="V213" s="25" t="str">
        <f>IFERROR(VLOOKUP(U213, tabla!$A$2:$B$50,2,FALSE),"")</f>
        <v/>
      </c>
      <c r="W213" s="26"/>
      <c r="X213" s="51"/>
      <c r="Y213" s="555" t="str">
        <f t="shared" si="22"/>
        <v/>
      </c>
      <c r="Z213" s="27"/>
      <c r="AA213" s="26"/>
      <c r="AB213" s="26"/>
      <c r="AC213" s="84"/>
      <c r="AD213" s="29"/>
      <c r="AE213" s="84"/>
      <c r="AF213" s="84"/>
      <c r="AG213" s="178"/>
      <c r="AH213" s="84"/>
      <c r="AI213" s="84"/>
      <c r="AJ213" s="84"/>
      <c r="AK213" s="164"/>
      <c r="AL213" s="165"/>
      <c r="AM213" s="556" t="str">
        <f t="shared" ca="1" si="23"/>
        <v/>
      </c>
      <c r="AN213" s="86"/>
      <c r="XFA213" s="558" t="e">
        <f>MATCH(AE213,tabla!$W$3:$W$20,0)-1</f>
        <v>#N/A</v>
      </c>
      <c r="XFB213" s="558">
        <f>COUNTIF(tabla!$W$3:$W$20,'BD1'!AE213)</f>
        <v>0</v>
      </c>
    </row>
    <row r="214" spans="1:40 16381:16382" s="197" customFormat="1" ht="24.95" customHeight="1" x14ac:dyDescent="0.2">
      <c r="A214" s="24" t="str">
        <f t="shared" si="20"/>
        <v/>
      </c>
      <c r="B214" s="24" t="str">
        <f t="shared" si="18"/>
        <v/>
      </c>
      <c r="C214" s="554" t="str">
        <f t="shared" si="19"/>
        <v/>
      </c>
      <c r="D214" s="173"/>
      <c r="E214" s="173"/>
      <c r="F214" s="174"/>
      <c r="G214" s="175"/>
      <c r="H214" s="176"/>
      <c r="I214" s="177"/>
      <c r="J214" s="176"/>
      <c r="K214" s="476"/>
      <c r="L214" s="174"/>
      <c r="M214" s="81"/>
      <c r="N214" s="280" t="str">
        <f t="shared" si="21"/>
        <v/>
      </c>
      <c r="O214" s="43"/>
      <c r="P214" s="82"/>
      <c r="Q214" s="482"/>
      <c r="R214" s="83"/>
      <c r="S214" s="482"/>
      <c r="T214" s="164"/>
      <c r="U214" s="45"/>
      <c r="V214" s="25" t="str">
        <f>IFERROR(VLOOKUP(U214, tabla!$A$2:$B$50,2,FALSE),"")</f>
        <v/>
      </c>
      <c r="W214" s="26"/>
      <c r="X214" s="51"/>
      <c r="Y214" s="555" t="str">
        <f t="shared" si="22"/>
        <v/>
      </c>
      <c r="Z214" s="27"/>
      <c r="AA214" s="26"/>
      <c r="AB214" s="26"/>
      <c r="AC214" s="84"/>
      <c r="AD214" s="29"/>
      <c r="AE214" s="84"/>
      <c r="AF214" s="84"/>
      <c r="AG214" s="178"/>
      <c r="AH214" s="84"/>
      <c r="AI214" s="84"/>
      <c r="AJ214" s="84"/>
      <c r="AK214" s="164"/>
      <c r="AL214" s="165"/>
      <c r="AM214" s="556" t="str">
        <f t="shared" ca="1" si="23"/>
        <v/>
      </c>
      <c r="AN214" s="86"/>
      <c r="XFA214" s="558" t="e">
        <f>MATCH(AE214,tabla!$W$3:$W$20,0)-1</f>
        <v>#N/A</v>
      </c>
      <c r="XFB214" s="558">
        <f>COUNTIF(tabla!$W$3:$W$20,'BD1'!AE214)</f>
        <v>0</v>
      </c>
    </row>
    <row r="215" spans="1:40 16381:16382" s="197" customFormat="1" ht="24.95" customHeight="1" x14ac:dyDescent="0.2">
      <c r="A215" s="24" t="str">
        <f t="shared" si="20"/>
        <v/>
      </c>
      <c r="B215" s="24" t="str">
        <f t="shared" si="18"/>
        <v/>
      </c>
      <c r="C215" s="554" t="str">
        <f t="shared" si="19"/>
        <v/>
      </c>
      <c r="D215" s="173"/>
      <c r="E215" s="173"/>
      <c r="F215" s="174"/>
      <c r="G215" s="175"/>
      <c r="H215" s="176"/>
      <c r="I215" s="177"/>
      <c r="J215" s="176"/>
      <c r="K215" s="476"/>
      <c r="L215" s="174"/>
      <c r="M215" s="81"/>
      <c r="N215" s="280" t="str">
        <f t="shared" si="21"/>
        <v/>
      </c>
      <c r="O215" s="43"/>
      <c r="P215" s="82"/>
      <c r="Q215" s="482"/>
      <c r="R215" s="83"/>
      <c r="S215" s="482"/>
      <c r="T215" s="164"/>
      <c r="U215" s="45"/>
      <c r="V215" s="25" t="str">
        <f>IFERROR(VLOOKUP(U215, tabla!$A$2:$B$50,2,FALSE),"")</f>
        <v/>
      </c>
      <c r="W215" s="26"/>
      <c r="X215" s="51"/>
      <c r="Y215" s="555" t="str">
        <f t="shared" si="22"/>
        <v/>
      </c>
      <c r="Z215" s="27"/>
      <c r="AA215" s="26"/>
      <c r="AB215" s="26"/>
      <c r="AC215" s="84"/>
      <c r="AD215" s="29"/>
      <c r="AE215" s="84"/>
      <c r="AF215" s="84"/>
      <c r="AG215" s="178"/>
      <c r="AH215" s="84"/>
      <c r="AI215" s="84"/>
      <c r="AJ215" s="84"/>
      <c r="AK215" s="164"/>
      <c r="AL215" s="165"/>
      <c r="AM215" s="556" t="str">
        <f t="shared" ca="1" si="23"/>
        <v/>
      </c>
      <c r="AN215" s="86"/>
      <c r="XFA215" s="558" t="e">
        <f>MATCH(AE215,tabla!$W$3:$W$20,0)-1</f>
        <v>#N/A</v>
      </c>
      <c r="XFB215" s="558">
        <f>COUNTIF(tabla!$W$3:$W$20,'BD1'!AE215)</f>
        <v>0</v>
      </c>
    </row>
    <row r="216" spans="1:40 16381:16382" s="197" customFormat="1" ht="24.95" customHeight="1" x14ac:dyDescent="0.2">
      <c r="A216" s="24" t="str">
        <f t="shared" si="20"/>
        <v/>
      </c>
      <c r="B216" s="24" t="str">
        <f t="shared" si="18"/>
        <v/>
      </c>
      <c r="C216" s="554" t="str">
        <f t="shared" si="19"/>
        <v/>
      </c>
      <c r="D216" s="173"/>
      <c r="E216" s="173"/>
      <c r="F216" s="174"/>
      <c r="G216" s="175"/>
      <c r="H216" s="176"/>
      <c r="I216" s="177"/>
      <c r="J216" s="176"/>
      <c r="K216" s="476"/>
      <c r="L216" s="174"/>
      <c r="M216" s="81"/>
      <c r="N216" s="280" t="str">
        <f t="shared" si="21"/>
        <v/>
      </c>
      <c r="O216" s="43"/>
      <c r="P216" s="82"/>
      <c r="Q216" s="482"/>
      <c r="R216" s="83"/>
      <c r="S216" s="482"/>
      <c r="T216" s="164"/>
      <c r="U216" s="45"/>
      <c r="V216" s="25" t="str">
        <f>IFERROR(VLOOKUP(U216, tabla!$A$2:$B$50,2,FALSE),"")</f>
        <v/>
      </c>
      <c r="W216" s="26"/>
      <c r="X216" s="51"/>
      <c r="Y216" s="555" t="str">
        <f t="shared" si="22"/>
        <v/>
      </c>
      <c r="Z216" s="27"/>
      <c r="AA216" s="26"/>
      <c r="AB216" s="26"/>
      <c r="AC216" s="84"/>
      <c r="AD216" s="29"/>
      <c r="AE216" s="84"/>
      <c r="AF216" s="84"/>
      <c r="AG216" s="178"/>
      <c r="AH216" s="84"/>
      <c r="AI216" s="84"/>
      <c r="AJ216" s="84"/>
      <c r="AK216" s="164"/>
      <c r="AL216" s="165"/>
      <c r="AM216" s="556" t="str">
        <f t="shared" ca="1" si="23"/>
        <v/>
      </c>
      <c r="AN216" s="86"/>
      <c r="XFA216" s="558" t="e">
        <f>MATCH(AE216,tabla!$W$3:$W$20,0)-1</f>
        <v>#N/A</v>
      </c>
      <c r="XFB216" s="558">
        <f>COUNTIF(tabla!$W$3:$W$20,'BD1'!AE216)</f>
        <v>0</v>
      </c>
    </row>
    <row r="217" spans="1:40 16381:16382" s="197" customFormat="1" ht="24.95" customHeight="1" x14ac:dyDescent="0.2">
      <c r="A217" s="24" t="str">
        <f t="shared" si="20"/>
        <v/>
      </c>
      <c r="B217" s="24" t="str">
        <f t="shared" si="18"/>
        <v/>
      </c>
      <c r="C217" s="554" t="str">
        <f t="shared" si="19"/>
        <v/>
      </c>
      <c r="D217" s="173"/>
      <c r="E217" s="173"/>
      <c r="F217" s="174"/>
      <c r="G217" s="175"/>
      <c r="H217" s="176"/>
      <c r="I217" s="177"/>
      <c r="J217" s="176"/>
      <c r="K217" s="476"/>
      <c r="L217" s="174"/>
      <c r="M217" s="81"/>
      <c r="N217" s="280" t="str">
        <f t="shared" si="21"/>
        <v/>
      </c>
      <c r="O217" s="43"/>
      <c r="P217" s="87"/>
      <c r="Q217" s="483"/>
      <c r="R217" s="83"/>
      <c r="S217" s="482"/>
      <c r="T217" s="164"/>
      <c r="U217" s="45"/>
      <c r="V217" s="25" t="str">
        <f>IFERROR(VLOOKUP(U217, tabla!$A$2:$B$50,2,FALSE),"")</f>
        <v/>
      </c>
      <c r="W217" s="26"/>
      <c r="X217" s="51"/>
      <c r="Y217" s="555" t="str">
        <f t="shared" si="22"/>
        <v/>
      </c>
      <c r="Z217" s="27"/>
      <c r="AA217" s="26"/>
      <c r="AB217" s="26"/>
      <c r="AC217" s="84"/>
      <c r="AD217" s="29"/>
      <c r="AE217" s="84"/>
      <c r="AF217" s="84"/>
      <c r="AG217" s="178"/>
      <c r="AH217" s="84"/>
      <c r="AI217" s="84"/>
      <c r="AJ217" s="84"/>
      <c r="AK217" s="164"/>
      <c r="AL217" s="165"/>
      <c r="AM217" s="556" t="str">
        <f t="shared" ca="1" si="23"/>
        <v/>
      </c>
      <c r="AN217" s="86"/>
      <c r="XFA217" s="558" t="e">
        <f>MATCH(AE217,tabla!$W$3:$W$20,0)-1</f>
        <v>#N/A</v>
      </c>
      <c r="XFB217" s="558">
        <f>COUNTIF(tabla!$W$3:$W$20,'BD1'!AE217)</f>
        <v>0</v>
      </c>
    </row>
    <row r="218" spans="1:40 16381:16382" s="197" customFormat="1" ht="24.95" customHeight="1" x14ac:dyDescent="0.2">
      <c r="A218" s="24" t="str">
        <f t="shared" si="20"/>
        <v/>
      </c>
      <c r="B218" s="24" t="str">
        <f t="shared" si="18"/>
        <v/>
      </c>
      <c r="C218" s="554" t="str">
        <f t="shared" si="19"/>
        <v/>
      </c>
      <c r="D218" s="173"/>
      <c r="E218" s="173"/>
      <c r="F218" s="174"/>
      <c r="G218" s="175"/>
      <c r="H218" s="176"/>
      <c r="I218" s="177"/>
      <c r="J218" s="176"/>
      <c r="K218" s="476"/>
      <c r="L218" s="174"/>
      <c r="M218" s="81"/>
      <c r="N218" s="280" t="str">
        <f t="shared" si="21"/>
        <v/>
      </c>
      <c r="O218" s="43"/>
      <c r="P218" s="82"/>
      <c r="Q218" s="482"/>
      <c r="R218" s="83"/>
      <c r="S218" s="482"/>
      <c r="T218" s="164"/>
      <c r="U218" s="45"/>
      <c r="V218" s="25" t="str">
        <f>IFERROR(VLOOKUP(U218, tabla!$A$2:$B$50,2,FALSE),"")</f>
        <v/>
      </c>
      <c r="W218" s="26"/>
      <c r="X218" s="51"/>
      <c r="Y218" s="555" t="str">
        <f t="shared" si="22"/>
        <v/>
      </c>
      <c r="Z218" s="27"/>
      <c r="AA218" s="26"/>
      <c r="AB218" s="26"/>
      <c r="AC218" s="84"/>
      <c r="AD218" s="29"/>
      <c r="AE218" s="84"/>
      <c r="AF218" s="84"/>
      <c r="AG218" s="178"/>
      <c r="AH218" s="84"/>
      <c r="AI218" s="84"/>
      <c r="AJ218" s="84"/>
      <c r="AK218" s="164"/>
      <c r="AL218" s="165"/>
      <c r="AM218" s="556" t="str">
        <f t="shared" ca="1" si="23"/>
        <v/>
      </c>
      <c r="AN218" s="86"/>
      <c r="XFA218" s="558" t="e">
        <f>MATCH(AE218,tabla!$W$3:$W$20,0)-1</f>
        <v>#N/A</v>
      </c>
      <c r="XFB218" s="558">
        <f>COUNTIF(tabla!$W$3:$W$20,'BD1'!AE218)</f>
        <v>0</v>
      </c>
    </row>
    <row r="219" spans="1:40 16381:16382" s="197" customFormat="1" ht="24.95" customHeight="1" x14ac:dyDescent="0.2">
      <c r="A219" s="24" t="str">
        <f t="shared" si="20"/>
        <v/>
      </c>
      <c r="B219" s="24" t="str">
        <f t="shared" si="18"/>
        <v/>
      </c>
      <c r="C219" s="554" t="str">
        <f t="shared" si="19"/>
        <v/>
      </c>
      <c r="D219" s="173"/>
      <c r="E219" s="173"/>
      <c r="F219" s="174"/>
      <c r="G219" s="175"/>
      <c r="H219" s="176"/>
      <c r="I219" s="177"/>
      <c r="J219" s="176"/>
      <c r="K219" s="476"/>
      <c r="L219" s="174"/>
      <c r="M219" s="81"/>
      <c r="N219" s="280" t="str">
        <f t="shared" si="21"/>
        <v/>
      </c>
      <c r="O219" s="43"/>
      <c r="P219" s="87"/>
      <c r="Q219" s="483"/>
      <c r="R219" s="83"/>
      <c r="S219" s="482"/>
      <c r="T219" s="164"/>
      <c r="U219" s="45"/>
      <c r="V219" s="25" t="str">
        <f>IFERROR(VLOOKUP(U219, tabla!$A$2:$B$50,2,FALSE),"")</f>
        <v/>
      </c>
      <c r="W219" s="26"/>
      <c r="X219" s="51"/>
      <c r="Y219" s="555" t="str">
        <f t="shared" si="22"/>
        <v/>
      </c>
      <c r="Z219" s="27"/>
      <c r="AA219" s="26"/>
      <c r="AB219" s="26"/>
      <c r="AC219" s="84"/>
      <c r="AD219" s="29"/>
      <c r="AE219" s="84"/>
      <c r="AF219" s="84"/>
      <c r="AG219" s="178"/>
      <c r="AH219" s="84"/>
      <c r="AI219" s="84"/>
      <c r="AJ219" s="84"/>
      <c r="AK219" s="164"/>
      <c r="AL219" s="165"/>
      <c r="AM219" s="556" t="str">
        <f t="shared" ca="1" si="23"/>
        <v/>
      </c>
      <c r="AN219" s="86"/>
      <c r="XFA219" s="558" t="e">
        <f>MATCH(AE219,tabla!$W$3:$W$20,0)-1</f>
        <v>#N/A</v>
      </c>
      <c r="XFB219" s="558">
        <f>COUNTIF(tabla!$W$3:$W$20,'BD1'!AE219)</f>
        <v>0</v>
      </c>
    </row>
    <row r="220" spans="1:40 16381:16382" s="197" customFormat="1" ht="24.95" customHeight="1" x14ac:dyDescent="0.2">
      <c r="A220" s="24" t="str">
        <f t="shared" si="20"/>
        <v/>
      </c>
      <c r="B220" s="24" t="str">
        <f t="shared" si="18"/>
        <v/>
      </c>
      <c r="C220" s="554" t="str">
        <f t="shared" si="19"/>
        <v/>
      </c>
      <c r="D220" s="173"/>
      <c r="E220" s="173"/>
      <c r="F220" s="174"/>
      <c r="G220" s="175"/>
      <c r="H220" s="176"/>
      <c r="I220" s="177"/>
      <c r="J220" s="176"/>
      <c r="K220" s="476"/>
      <c r="L220" s="174"/>
      <c r="M220" s="81"/>
      <c r="N220" s="280" t="str">
        <f t="shared" si="21"/>
        <v/>
      </c>
      <c r="O220" s="43"/>
      <c r="P220" s="82"/>
      <c r="Q220" s="482"/>
      <c r="R220" s="83"/>
      <c r="S220" s="482"/>
      <c r="T220" s="164"/>
      <c r="U220" s="45"/>
      <c r="V220" s="25" t="str">
        <f>IFERROR(VLOOKUP(U220, tabla!$A$2:$B$50,2,FALSE),"")</f>
        <v/>
      </c>
      <c r="W220" s="26"/>
      <c r="X220" s="51"/>
      <c r="Y220" s="555" t="str">
        <f t="shared" si="22"/>
        <v/>
      </c>
      <c r="Z220" s="27"/>
      <c r="AA220" s="26"/>
      <c r="AB220" s="26"/>
      <c r="AC220" s="84"/>
      <c r="AD220" s="29"/>
      <c r="AE220" s="84"/>
      <c r="AF220" s="84"/>
      <c r="AG220" s="178"/>
      <c r="AH220" s="84"/>
      <c r="AI220" s="84"/>
      <c r="AJ220" s="84"/>
      <c r="AK220" s="164"/>
      <c r="AL220" s="165"/>
      <c r="AM220" s="556" t="str">
        <f t="shared" ca="1" si="23"/>
        <v/>
      </c>
      <c r="AN220" s="86"/>
      <c r="XFA220" s="558" t="e">
        <f>MATCH(AE220,tabla!$W$3:$W$20,0)-1</f>
        <v>#N/A</v>
      </c>
      <c r="XFB220" s="558">
        <f>COUNTIF(tabla!$W$3:$W$20,'BD1'!AE220)</f>
        <v>0</v>
      </c>
    </row>
    <row r="221" spans="1:40 16381:16382" s="197" customFormat="1" ht="24.95" customHeight="1" x14ac:dyDescent="0.2">
      <c r="A221" s="24" t="str">
        <f t="shared" si="20"/>
        <v/>
      </c>
      <c r="B221" s="24" t="str">
        <f t="shared" si="18"/>
        <v/>
      </c>
      <c r="C221" s="554" t="str">
        <f t="shared" si="19"/>
        <v/>
      </c>
      <c r="D221" s="173"/>
      <c r="E221" s="173"/>
      <c r="F221" s="174"/>
      <c r="G221" s="175"/>
      <c r="H221" s="176"/>
      <c r="I221" s="177"/>
      <c r="J221" s="176"/>
      <c r="K221" s="476"/>
      <c r="L221" s="174"/>
      <c r="M221" s="81"/>
      <c r="N221" s="280" t="str">
        <f t="shared" si="21"/>
        <v/>
      </c>
      <c r="O221" s="43"/>
      <c r="P221" s="82"/>
      <c r="Q221" s="482"/>
      <c r="R221" s="83"/>
      <c r="S221" s="482"/>
      <c r="T221" s="164"/>
      <c r="U221" s="45"/>
      <c r="V221" s="25" t="str">
        <f>IFERROR(VLOOKUP(U221, tabla!$A$2:$B$50,2,FALSE),"")</f>
        <v/>
      </c>
      <c r="W221" s="26"/>
      <c r="X221" s="51"/>
      <c r="Y221" s="555" t="str">
        <f t="shared" si="22"/>
        <v/>
      </c>
      <c r="Z221" s="27"/>
      <c r="AA221" s="26"/>
      <c r="AB221" s="26"/>
      <c r="AC221" s="84"/>
      <c r="AD221" s="29"/>
      <c r="AE221" s="84"/>
      <c r="AF221" s="84"/>
      <c r="AG221" s="178"/>
      <c r="AH221" s="84"/>
      <c r="AI221" s="84"/>
      <c r="AJ221" s="84"/>
      <c r="AK221" s="164"/>
      <c r="AL221" s="165"/>
      <c r="AM221" s="556" t="str">
        <f t="shared" ca="1" si="23"/>
        <v/>
      </c>
      <c r="AN221" s="86"/>
      <c r="XFA221" s="558" t="e">
        <f>MATCH(AE221,tabla!$W$3:$W$20,0)-1</f>
        <v>#N/A</v>
      </c>
      <c r="XFB221" s="558">
        <f>COUNTIF(tabla!$W$3:$W$20,'BD1'!AE221)</f>
        <v>0</v>
      </c>
    </row>
    <row r="222" spans="1:40 16381:16382" s="197" customFormat="1" ht="24.95" customHeight="1" x14ac:dyDescent="0.2">
      <c r="A222" s="24" t="str">
        <f t="shared" si="20"/>
        <v/>
      </c>
      <c r="B222" s="24" t="str">
        <f t="shared" si="18"/>
        <v/>
      </c>
      <c r="C222" s="554" t="str">
        <f t="shared" si="19"/>
        <v/>
      </c>
      <c r="D222" s="173"/>
      <c r="E222" s="173"/>
      <c r="F222" s="174"/>
      <c r="G222" s="175"/>
      <c r="H222" s="176"/>
      <c r="I222" s="177"/>
      <c r="J222" s="176"/>
      <c r="K222" s="476"/>
      <c r="L222" s="174"/>
      <c r="M222" s="81"/>
      <c r="N222" s="280" t="str">
        <f t="shared" si="21"/>
        <v/>
      </c>
      <c r="O222" s="43"/>
      <c r="P222" s="82"/>
      <c r="Q222" s="482"/>
      <c r="R222" s="83"/>
      <c r="S222" s="482"/>
      <c r="T222" s="164"/>
      <c r="U222" s="45"/>
      <c r="V222" s="25" t="str">
        <f>IFERROR(VLOOKUP(U222, tabla!$A$2:$B$50,2,FALSE),"")</f>
        <v/>
      </c>
      <c r="W222" s="26"/>
      <c r="X222" s="51"/>
      <c r="Y222" s="555" t="str">
        <f t="shared" si="22"/>
        <v/>
      </c>
      <c r="Z222" s="27"/>
      <c r="AA222" s="26"/>
      <c r="AB222" s="26"/>
      <c r="AC222" s="84"/>
      <c r="AD222" s="29"/>
      <c r="AE222" s="84"/>
      <c r="AF222" s="84"/>
      <c r="AG222" s="178"/>
      <c r="AH222" s="84"/>
      <c r="AI222" s="84"/>
      <c r="AJ222" s="84"/>
      <c r="AK222" s="164"/>
      <c r="AL222" s="165"/>
      <c r="AM222" s="556" t="str">
        <f t="shared" ca="1" si="23"/>
        <v/>
      </c>
      <c r="AN222" s="86"/>
      <c r="XFA222" s="558" t="e">
        <f>MATCH(AE222,tabla!$W$3:$W$20,0)-1</f>
        <v>#N/A</v>
      </c>
      <c r="XFB222" s="558">
        <f>COUNTIF(tabla!$W$3:$W$20,'BD1'!AE222)</f>
        <v>0</v>
      </c>
    </row>
    <row r="223" spans="1:40 16381:16382" s="197" customFormat="1" ht="24.95" customHeight="1" x14ac:dyDescent="0.2">
      <c r="A223" s="24" t="str">
        <f t="shared" si="20"/>
        <v/>
      </c>
      <c r="B223" s="24" t="str">
        <f t="shared" si="18"/>
        <v/>
      </c>
      <c r="C223" s="554" t="str">
        <f t="shared" si="19"/>
        <v/>
      </c>
      <c r="D223" s="173"/>
      <c r="E223" s="173"/>
      <c r="F223" s="174"/>
      <c r="G223" s="175"/>
      <c r="H223" s="176"/>
      <c r="I223" s="177"/>
      <c r="J223" s="176"/>
      <c r="K223" s="476"/>
      <c r="L223" s="174"/>
      <c r="M223" s="81"/>
      <c r="N223" s="280" t="str">
        <f t="shared" si="21"/>
        <v/>
      </c>
      <c r="O223" s="43"/>
      <c r="P223" s="82"/>
      <c r="Q223" s="482"/>
      <c r="R223" s="83"/>
      <c r="S223" s="482"/>
      <c r="T223" s="164"/>
      <c r="U223" s="45"/>
      <c r="V223" s="25" t="str">
        <f>IFERROR(VLOOKUP(U223, tabla!$A$2:$B$50,2,FALSE),"")</f>
        <v/>
      </c>
      <c r="W223" s="26"/>
      <c r="X223" s="51"/>
      <c r="Y223" s="555" t="str">
        <f t="shared" si="22"/>
        <v/>
      </c>
      <c r="Z223" s="27"/>
      <c r="AA223" s="26"/>
      <c r="AB223" s="26"/>
      <c r="AC223" s="84"/>
      <c r="AD223" s="29"/>
      <c r="AE223" s="84"/>
      <c r="AF223" s="84"/>
      <c r="AG223" s="178"/>
      <c r="AH223" s="84"/>
      <c r="AI223" s="84"/>
      <c r="AJ223" s="84"/>
      <c r="AK223" s="164"/>
      <c r="AL223" s="165"/>
      <c r="AM223" s="556" t="str">
        <f t="shared" ca="1" si="23"/>
        <v/>
      </c>
      <c r="AN223" s="86"/>
      <c r="XFA223" s="558" t="e">
        <f>MATCH(AE223,tabla!$W$3:$W$20,0)-1</f>
        <v>#N/A</v>
      </c>
      <c r="XFB223" s="558">
        <f>COUNTIF(tabla!$W$3:$W$20,'BD1'!AE223)</f>
        <v>0</v>
      </c>
    </row>
    <row r="224" spans="1:40 16381:16382" s="197" customFormat="1" ht="24.95" customHeight="1" x14ac:dyDescent="0.2">
      <c r="A224" s="24" t="str">
        <f t="shared" si="20"/>
        <v/>
      </c>
      <c r="B224" s="24" t="str">
        <f t="shared" si="18"/>
        <v/>
      </c>
      <c r="C224" s="554" t="str">
        <f t="shared" si="19"/>
        <v/>
      </c>
      <c r="D224" s="173"/>
      <c r="E224" s="173"/>
      <c r="F224" s="174"/>
      <c r="G224" s="175"/>
      <c r="H224" s="176"/>
      <c r="I224" s="177"/>
      <c r="J224" s="176"/>
      <c r="K224" s="476"/>
      <c r="L224" s="174"/>
      <c r="M224" s="81"/>
      <c r="N224" s="280" t="str">
        <f t="shared" si="21"/>
        <v/>
      </c>
      <c r="O224" s="43"/>
      <c r="P224" s="82"/>
      <c r="Q224" s="482"/>
      <c r="R224" s="83"/>
      <c r="S224" s="482"/>
      <c r="T224" s="164"/>
      <c r="U224" s="45"/>
      <c r="V224" s="25" t="str">
        <f>IFERROR(VLOOKUP(U224, tabla!$A$2:$B$50,2,FALSE),"")</f>
        <v/>
      </c>
      <c r="W224" s="26"/>
      <c r="X224" s="51"/>
      <c r="Y224" s="555" t="str">
        <f t="shared" si="22"/>
        <v/>
      </c>
      <c r="Z224" s="27"/>
      <c r="AA224" s="26"/>
      <c r="AB224" s="26"/>
      <c r="AC224" s="84"/>
      <c r="AD224" s="29"/>
      <c r="AE224" s="84"/>
      <c r="AF224" s="84"/>
      <c r="AG224" s="178"/>
      <c r="AH224" s="84"/>
      <c r="AI224" s="84"/>
      <c r="AJ224" s="84"/>
      <c r="AK224" s="164"/>
      <c r="AL224" s="165"/>
      <c r="AM224" s="556" t="str">
        <f t="shared" ca="1" si="23"/>
        <v/>
      </c>
      <c r="AN224" s="86"/>
      <c r="XFA224" s="558" t="e">
        <f>MATCH(AE224,tabla!$W$3:$W$20,0)-1</f>
        <v>#N/A</v>
      </c>
      <c r="XFB224" s="558">
        <f>COUNTIF(tabla!$W$3:$W$20,'BD1'!AE224)</f>
        <v>0</v>
      </c>
    </row>
    <row r="225" spans="1:40 16381:16382" s="197" customFormat="1" ht="24.95" customHeight="1" x14ac:dyDescent="0.2">
      <c r="A225" s="24" t="str">
        <f t="shared" si="20"/>
        <v/>
      </c>
      <c r="B225" s="24" t="str">
        <f t="shared" si="18"/>
        <v/>
      </c>
      <c r="C225" s="554" t="str">
        <f t="shared" si="19"/>
        <v/>
      </c>
      <c r="D225" s="173"/>
      <c r="E225" s="173"/>
      <c r="F225" s="174"/>
      <c r="G225" s="175"/>
      <c r="H225" s="176"/>
      <c r="I225" s="177"/>
      <c r="J225" s="176"/>
      <c r="K225" s="476"/>
      <c r="L225" s="174"/>
      <c r="M225" s="81"/>
      <c r="N225" s="280" t="str">
        <f t="shared" si="21"/>
        <v/>
      </c>
      <c r="O225" s="43"/>
      <c r="P225" s="82"/>
      <c r="Q225" s="482"/>
      <c r="R225" s="83"/>
      <c r="S225" s="482"/>
      <c r="T225" s="164"/>
      <c r="U225" s="45"/>
      <c r="V225" s="25" t="str">
        <f>IFERROR(VLOOKUP(U225, tabla!$A$2:$B$50,2,FALSE),"")</f>
        <v/>
      </c>
      <c r="W225" s="26"/>
      <c r="X225" s="51"/>
      <c r="Y225" s="555" t="str">
        <f t="shared" si="22"/>
        <v/>
      </c>
      <c r="Z225" s="27"/>
      <c r="AA225" s="26"/>
      <c r="AB225" s="26"/>
      <c r="AC225" s="84"/>
      <c r="AD225" s="29"/>
      <c r="AE225" s="84"/>
      <c r="AF225" s="84"/>
      <c r="AG225" s="178"/>
      <c r="AH225" s="84"/>
      <c r="AI225" s="84"/>
      <c r="AJ225" s="84"/>
      <c r="AK225" s="164"/>
      <c r="AL225" s="165"/>
      <c r="AM225" s="556" t="str">
        <f t="shared" ca="1" si="23"/>
        <v/>
      </c>
      <c r="AN225" s="86"/>
      <c r="XFA225" s="558" t="e">
        <f>MATCH(AE225,tabla!$W$3:$W$20,0)-1</f>
        <v>#N/A</v>
      </c>
      <c r="XFB225" s="558">
        <f>COUNTIF(tabla!$W$3:$W$20,'BD1'!AE225)</f>
        <v>0</v>
      </c>
    </row>
    <row r="226" spans="1:40 16381:16382" s="197" customFormat="1" ht="24.95" customHeight="1" x14ac:dyDescent="0.2">
      <c r="A226" s="24" t="str">
        <f t="shared" si="20"/>
        <v/>
      </c>
      <c r="B226" s="24" t="str">
        <f t="shared" si="18"/>
        <v/>
      </c>
      <c r="C226" s="554" t="str">
        <f t="shared" si="19"/>
        <v/>
      </c>
      <c r="D226" s="173"/>
      <c r="E226" s="173"/>
      <c r="F226" s="174"/>
      <c r="G226" s="175"/>
      <c r="H226" s="176"/>
      <c r="I226" s="177"/>
      <c r="J226" s="176"/>
      <c r="K226" s="476"/>
      <c r="L226" s="174"/>
      <c r="M226" s="81"/>
      <c r="N226" s="280" t="str">
        <f t="shared" si="21"/>
        <v/>
      </c>
      <c r="O226" s="43"/>
      <c r="P226" s="82"/>
      <c r="Q226" s="482"/>
      <c r="R226" s="83"/>
      <c r="S226" s="482"/>
      <c r="T226" s="164"/>
      <c r="U226" s="45"/>
      <c r="V226" s="25" t="str">
        <f>IFERROR(VLOOKUP(U226, tabla!$A$2:$B$50,2,FALSE),"")</f>
        <v/>
      </c>
      <c r="W226" s="26"/>
      <c r="X226" s="51"/>
      <c r="Y226" s="555" t="str">
        <f t="shared" si="22"/>
        <v/>
      </c>
      <c r="Z226" s="27"/>
      <c r="AA226" s="26"/>
      <c r="AB226" s="26"/>
      <c r="AC226" s="84"/>
      <c r="AD226" s="29"/>
      <c r="AE226" s="84"/>
      <c r="AF226" s="84"/>
      <c r="AG226" s="178"/>
      <c r="AH226" s="84"/>
      <c r="AI226" s="84"/>
      <c r="AJ226" s="84"/>
      <c r="AK226" s="164"/>
      <c r="AL226" s="165"/>
      <c r="AM226" s="556" t="str">
        <f t="shared" ca="1" si="23"/>
        <v/>
      </c>
      <c r="AN226" s="86"/>
      <c r="XFA226" s="558" t="e">
        <f>MATCH(AE226,tabla!$W$3:$W$20,0)-1</f>
        <v>#N/A</v>
      </c>
      <c r="XFB226" s="558">
        <f>COUNTIF(tabla!$W$3:$W$20,'BD1'!AE226)</f>
        <v>0</v>
      </c>
    </row>
    <row r="227" spans="1:40 16381:16382" s="197" customFormat="1" ht="24.95" customHeight="1" x14ac:dyDescent="0.2">
      <c r="A227" s="24" t="str">
        <f t="shared" si="20"/>
        <v/>
      </c>
      <c r="B227" s="24" t="str">
        <f t="shared" si="18"/>
        <v/>
      </c>
      <c r="C227" s="554" t="str">
        <f t="shared" si="19"/>
        <v/>
      </c>
      <c r="D227" s="173"/>
      <c r="E227" s="173"/>
      <c r="F227" s="174"/>
      <c r="G227" s="175"/>
      <c r="H227" s="176"/>
      <c r="I227" s="177"/>
      <c r="J227" s="176"/>
      <c r="K227" s="476"/>
      <c r="L227" s="174"/>
      <c r="M227" s="81"/>
      <c r="N227" s="280" t="str">
        <f t="shared" si="21"/>
        <v/>
      </c>
      <c r="O227" s="43"/>
      <c r="P227" s="82"/>
      <c r="Q227" s="482"/>
      <c r="R227" s="83"/>
      <c r="S227" s="482"/>
      <c r="T227" s="164"/>
      <c r="U227" s="45"/>
      <c r="V227" s="25" t="str">
        <f>IFERROR(VLOOKUP(U227, tabla!$A$2:$B$50,2,FALSE),"")</f>
        <v/>
      </c>
      <c r="W227" s="26"/>
      <c r="X227" s="51"/>
      <c r="Y227" s="555" t="str">
        <f t="shared" si="22"/>
        <v/>
      </c>
      <c r="Z227" s="27"/>
      <c r="AA227" s="26"/>
      <c r="AB227" s="26"/>
      <c r="AC227" s="84"/>
      <c r="AD227" s="29"/>
      <c r="AE227" s="84"/>
      <c r="AF227" s="84"/>
      <c r="AG227" s="178"/>
      <c r="AH227" s="84"/>
      <c r="AI227" s="84"/>
      <c r="AJ227" s="84"/>
      <c r="AK227" s="164"/>
      <c r="AL227" s="165"/>
      <c r="AM227" s="556" t="str">
        <f t="shared" ca="1" si="23"/>
        <v/>
      </c>
      <c r="AN227" s="86"/>
      <c r="XFA227" s="558" t="e">
        <f>MATCH(AE227,tabla!$W$3:$W$20,0)-1</f>
        <v>#N/A</v>
      </c>
      <c r="XFB227" s="558">
        <f>COUNTIF(tabla!$W$3:$W$20,'BD1'!AE227)</f>
        <v>0</v>
      </c>
    </row>
    <row r="228" spans="1:40 16381:16382" s="197" customFormat="1" ht="24.95" customHeight="1" x14ac:dyDescent="0.2">
      <c r="A228" s="24" t="str">
        <f t="shared" si="20"/>
        <v/>
      </c>
      <c r="B228" s="24" t="str">
        <f t="shared" si="18"/>
        <v/>
      </c>
      <c r="C228" s="554" t="str">
        <f t="shared" si="19"/>
        <v/>
      </c>
      <c r="D228" s="173"/>
      <c r="E228" s="173"/>
      <c r="F228" s="174"/>
      <c r="G228" s="175"/>
      <c r="H228" s="176"/>
      <c r="I228" s="177"/>
      <c r="J228" s="176"/>
      <c r="K228" s="476"/>
      <c r="L228" s="174"/>
      <c r="M228" s="81"/>
      <c r="N228" s="280" t="str">
        <f t="shared" si="21"/>
        <v/>
      </c>
      <c r="O228" s="43"/>
      <c r="P228" s="82"/>
      <c r="Q228" s="482"/>
      <c r="R228" s="83"/>
      <c r="S228" s="482"/>
      <c r="T228" s="164"/>
      <c r="U228" s="45"/>
      <c r="V228" s="25" t="str">
        <f>IFERROR(VLOOKUP(U228, tabla!$A$2:$B$50,2,FALSE),"")</f>
        <v/>
      </c>
      <c r="W228" s="26"/>
      <c r="X228" s="51"/>
      <c r="Y228" s="555" t="str">
        <f t="shared" si="22"/>
        <v/>
      </c>
      <c r="Z228" s="27"/>
      <c r="AA228" s="26"/>
      <c r="AB228" s="26"/>
      <c r="AC228" s="84"/>
      <c r="AD228" s="29"/>
      <c r="AE228" s="84"/>
      <c r="AF228" s="84"/>
      <c r="AG228" s="178"/>
      <c r="AH228" s="84"/>
      <c r="AI228" s="84"/>
      <c r="AJ228" s="84"/>
      <c r="AK228" s="164"/>
      <c r="AL228" s="165"/>
      <c r="AM228" s="556" t="str">
        <f t="shared" ca="1" si="23"/>
        <v/>
      </c>
      <c r="AN228" s="86"/>
      <c r="XFA228" s="558" t="e">
        <f>MATCH(AE228,tabla!$W$3:$W$20,0)-1</f>
        <v>#N/A</v>
      </c>
      <c r="XFB228" s="558">
        <f>COUNTIF(tabla!$W$3:$W$20,'BD1'!AE228)</f>
        <v>0</v>
      </c>
    </row>
    <row r="229" spans="1:40 16381:16382" s="197" customFormat="1" ht="24.95" customHeight="1" x14ac:dyDescent="0.2">
      <c r="A229" s="24" t="str">
        <f t="shared" si="20"/>
        <v/>
      </c>
      <c r="B229" s="24" t="str">
        <f t="shared" si="18"/>
        <v/>
      </c>
      <c r="C229" s="554" t="str">
        <f t="shared" si="19"/>
        <v/>
      </c>
      <c r="D229" s="173"/>
      <c r="E229" s="173"/>
      <c r="F229" s="174"/>
      <c r="G229" s="175"/>
      <c r="H229" s="176"/>
      <c r="I229" s="177"/>
      <c r="J229" s="176"/>
      <c r="K229" s="476"/>
      <c r="L229" s="174"/>
      <c r="M229" s="81"/>
      <c r="N229" s="280" t="str">
        <f t="shared" si="21"/>
        <v/>
      </c>
      <c r="O229" s="43"/>
      <c r="P229" s="82"/>
      <c r="Q229" s="482"/>
      <c r="R229" s="83"/>
      <c r="S229" s="482"/>
      <c r="T229" s="164"/>
      <c r="U229" s="45"/>
      <c r="V229" s="25" t="str">
        <f>IFERROR(VLOOKUP(U229, tabla!$A$2:$B$50,2,FALSE),"")</f>
        <v/>
      </c>
      <c r="W229" s="26"/>
      <c r="X229" s="51"/>
      <c r="Y229" s="555" t="str">
        <f t="shared" si="22"/>
        <v/>
      </c>
      <c r="Z229" s="27"/>
      <c r="AA229" s="26"/>
      <c r="AB229" s="26"/>
      <c r="AC229" s="84"/>
      <c r="AD229" s="29"/>
      <c r="AE229" s="84"/>
      <c r="AF229" s="84"/>
      <c r="AG229" s="178"/>
      <c r="AH229" s="84"/>
      <c r="AI229" s="84"/>
      <c r="AJ229" s="84"/>
      <c r="AK229" s="164"/>
      <c r="AL229" s="165"/>
      <c r="AM229" s="556" t="str">
        <f t="shared" ca="1" si="23"/>
        <v/>
      </c>
      <c r="AN229" s="86"/>
      <c r="XFA229" s="558" t="e">
        <f>MATCH(AE229,tabla!$W$3:$W$20,0)-1</f>
        <v>#N/A</v>
      </c>
      <c r="XFB229" s="558">
        <f>COUNTIF(tabla!$W$3:$W$20,'BD1'!AE229)</f>
        <v>0</v>
      </c>
    </row>
    <row r="230" spans="1:40 16381:16382" s="197" customFormat="1" ht="24.95" customHeight="1" x14ac:dyDescent="0.2">
      <c r="A230" s="24" t="str">
        <f t="shared" si="20"/>
        <v/>
      </c>
      <c r="B230" s="24" t="str">
        <f t="shared" si="18"/>
        <v/>
      </c>
      <c r="C230" s="554" t="str">
        <f t="shared" si="19"/>
        <v/>
      </c>
      <c r="D230" s="173"/>
      <c r="E230" s="173"/>
      <c r="F230" s="174"/>
      <c r="G230" s="175"/>
      <c r="H230" s="176"/>
      <c r="I230" s="177"/>
      <c r="J230" s="176"/>
      <c r="K230" s="476"/>
      <c r="L230" s="174"/>
      <c r="M230" s="81"/>
      <c r="N230" s="280" t="str">
        <f t="shared" si="21"/>
        <v/>
      </c>
      <c r="O230" s="43"/>
      <c r="P230" s="82"/>
      <c r="Q230" s="482"/>
      <c r="R230" s="83"/>
      <c r="S230" s="482"/>
      <c r="T230" s="164"/>
      <c r="U230" s="45"/>
      <c r="V230" s="25" t="str">
        <f>IFERROR(VLOOKUP(U230, tabla!$A$2:$B$50,2,FALSE),"")</f>
        <v/>
      </c>
      <c r="W230" s="26"/>
      <c r="X230" s="51"/>
      <c r="Y230" s="555" t="str">
        <f t="shared" si="22"/>
        <v/>
      </c>
      <c r="Z230" s="27"/>
      <c r="AA230" s="26"/>
      <c r="AB230" s="26"/>
      <c r="AC230" s="84"/>
      <c r="AD230" s="29"/>
      <c r="AE230" s="84"/>
      <c r="AF230" s="84"/>
      <c r="AG230" s="178"/>
      <c r="AH230" s="84"/>
      <c r="AI230" s="84"/>
      <c r="AJ230" s="84"/>
      <c r="AK230" s="164"/>
      <c r="AL230" s="165"/>
      <c r="AM230" s="556" t="str">
        <f t="shared" ca="1" si="23"/>
        <v/>
      </c>
      <c r="AN230" s="86"/>
      <c r="XFA230" s="558" t="e">
        <f>MATCH(AE230,tabla!$W$3:$W$20,0)-1</f>
        <v>#N/A</v>
      </c>
      <c r="XFB230" s="558">
        <f>COUNTIF(tabla!$W$3:$W$20,'BD1'!AE230)</f>
        <v>0</v>
      </c>
    </row>
    <row r="231" spans="1:40 16381:16382" s="197" customFormat="1" ht="24.95" customHeight="1" x14ac:dyDescent="0.2">
      <c r="A231" s="24" t="str">
        <f t="shared" si="20"/>
        <v/>
      </c>
      <c r="B231" s="24" t="str">
        <f t="shared" si="18"/>
        <v/>
      </c>
      <c r="C231" s="554" t="str">
        <f t="shared" si="19"/>
        <v/>
      </c>
      <c r="D231" s="173"/>
      <c r="E231" s="173"/>
      <c r="F231" s="174"/>
      <c r="G231" s="175"/>
      <c r="H231" s="176"/>
      <c r="I231" s="177"/>
      <c r="J231" s="176"/>
      <c r="K231" s="476"/>
      <c r="L231" s="174"/>
      <c r="M231" s="81"/>
      <c r="N231" s="280" t="str">
        <f t="shared" si="21"/>
        <v/>
      </c>
      <c r="O231" s="43"/>
      <c r="P231" s="87"/>
      <c r="Q231" s="483"/>
      <c r="R231" s="83"/>
      <c r="S231" s="482"/>
      <c r="T231" s="164"/>
      <c r="U231" s="45"/>
      <c r="V231" s="25" t="str">
        <f>IFERROR(VLOOKUP(U231, tabla!$A$2:$B$50,2,FALSE),"")</f>
        <v/>
      </c>
      <c r="W231" s="26"/>
      <c r="X231" s="51"/>
      <c r="Y231" s="555" t="str">
        <f t="shared" si="22"/>
        <v/>
      </c>
      <c r="Z231" s="27"/>
      <c r="AA231" s="26"/>
      <c r="AB231" s="26"/>
      <c r="AC231" s="84"/>
      <c r="AD231" s="29"/>
      <c r="AE231" s="84"/>
      <c r="AF231" s="84"/>
      <c r="AG231" s="178"/>
      <c r="AH231" s="84"/>
      <c r="AI231" s="84"/>
      <c r="AJ231" s="84"/>
      <c r="AK231" s="164"/>
      <c r="AL231" s="165"/>
      <c r="AM231" s="556" t="str">
        <f t="shared" ca="1" si="23"/>
        <v/>
      </c>
      <c r="AN231" s="86"/>
      <c r="XFA231" s="558" t="e">
        <f>MATCH(AE231,tabla!$W$3:$W$20,0)-1</f>
        <v>#N/A</v>
      </c>
      <c r="XFB231" s="558">
        <f>COUNTIF(tabla!$W$3:$W$20,'BD1'!AE231)</f>
        <v>0</v>
      </c>
    </row>
    <row r="232" spans="1:40 16381:16382" s="197" customFormat="1" ht="24.95" customHeight="1" x14ac:dyDescent="0.2">
      <c r="A232" s="24" t="str">
        <f t="shared" si="20"/>
        <v/>
      </c>
      <c r="B232" s="24" t="str">
        <f t="shared" si="18"/>
        <v/>
      </c>
      <c r="C232" s="554" t="str">
        <f t="shared" si="19"/>
        <v/>
      </c>
      <c r="D232" s="173"/>
      <c r="E232" s="173"/>
      <c r="F232" s="174"/>
      <c r="G232" s="175"/>
      <c r="H232" s="176"/>
      <c r="I232" s="177"/>
      <c r="J232" s="176"/>
      <c r="K232" s="476"/>
      <c r="L232" s="174"/>
      <c r="M232" s="81"/>
      <c r="N232" s="280" t="str">
        <f t="shared" si="21"/>
        <v/>
      </c>
      <c r="O232" s="43"/>
      <c r="P232" s="82"/>
      <c r="Q232" s="482"/>
      <c r="R232" s="83"/>
      <c r="S232" s="482"/>
      <c r="T232" s="164"/>
      <c r="U232" s="45"/>
      <c r="V232" s="25" t="str">
        <f>IFERROR(VLOOKUP(U232, tabla!$A$2:$B$50,2,FALSE),"")</f>
        <v/>
      </c>
      <c r="W232" s="26"/>
      <c r="X232" s="51"/>
      <c r="Y232" s="555" t="str">
        <f t="shared" si="22"/>
        <v/>
      </c>
      <c r="Z232" s="27"/>
      <c r="AA232" s="26"/>
      <c r="AB232" s="26"/>
      <c r="AC232" s="84"/>
      <c r="AD232" s="29"/>
      <c r="AE232" s="84"/>
      <c r="AF232" s="84"/>
      <c r="AG232" s="178"/>
      <c r="AH232" s="84"/>
      <c r="AI232" s="84"/>
      <c r="AJ232" s="84"/>
      <c r="AK232" s="164"/>
      <c r="AL232" s="165"/>
      <c r="AM232" s="556" t="str">
        <f t="shared" ca="1" si="23"/>
        <v/>
      </c>
      <c r="AN232" s="86"/>
      <c r="XFA232" s="558" t="e">
        <f>MATCH(AE232,tabla!$W$3:$W$20,0)-1</f>
        <v>#N/A</v>
      </c>
      <c r="XFB232" s="558">
        <f>COUNTIF(tabla!$W$3:$W$20,'BD1'!AE232)</f>
        <v>0</v>
      </c>
    </row>
    <row r="233" spans="1:40 16381:16382" s="197" customFormat="1" ht="24.95" customHeight="1" x14ac:dyDescent="0.2">
      <c r="A233" s="24" t="str">
        <f t="shared" si="20"/>
        <v/>
      </c>
      <c r="B233" s="24" t="str">
        <f t="shared" si="18"/>
        <v/>
      </c>
      <c r="C233" s="554" t="str">
        <f t="shared" si="19"/>
        <v/>
      </c>
      <c r="D233" s="173"/>
      <c r="E233" s="173"/>
      <c r="F233" s="174"/>
      <c r="G233" s="175"/>
      <c r="H233" s="176"/>
      <c r="I233" s="177"/>
      <c r="J233" s="176"/>
      <c r="K233" s="476"/>
      <c r="L233" s="174"/>
      <c r="M233" s="81"/>
      <c r="N233" s="280" t="str">
        <f t="shared" si="21"/>
        <v/>
      </c>
      <c r="O233" s="43"/>
      <c r="P233" s="82"/>
      <c r="Q233" s="482"/>
      <c r="R233" s="83"/>
      <c r="S233" s="482"/>
      <c r="T233" s="164"/>
      <c r="U233" s="45"/>
      <c r="V233" s="25" t="str">
        <f>IFERROR(VLOOKUP(U233, tabla!$A$2:$B$50,2,FALSE),"")</f>
        <v/>
      </c>
      <c r="W233" s="26"/>
      <c r="X233" s="51"/>
      <c r="Y233" s="555" t="str">
        <f t="shared" si="22"/>
        <v/>
      </c>
      <c r="Z233" s="27"/>
      <c r="AA233" s="26"/>
      <c r="AB233" s="26"/>
      <c r="AC233" s="84"/>
      <c r="AD233" s="29"/>
      <c r="AE233" s="84"/>
      <c r="AF233" s="84"/>
      <c r="AG233" s="178"/>
      <c r="AH233" s="84"/>
      <c r="AI233" s="84"/>
      <c r="AJ233" s="84"/>
      <c r="AK233" s="164"/>
      <c r="AL233" s="165"/>
      <c r="AM233" s="556" t="str">
        <f t="shared" ca="1" si="23"/>
        <v/>
      </c>
      <c r="AN233" s="86"/>
      <c r="XFA233" s="558" t="e">
        <f>MATCH(AE233,tabla!$W$3:$W$20,0)-1</f>
        <v>#N/A</v>
      </c>
      <c r="XFB233" s="558">
        <f>COUNTIF(tabla!$W$3:$W$20,'BD1'!AE233)</f>
        <v>0</v>
      </c>
    </row>
    <row r="234" spans="1:40 16381:16382" s="197" customFormat="1" ht="24.95" customHeight="1" x14ac:dyDescent="0.2">
      <c r="A234" s="24" t="str">
        <f t="shared" si="20"/>
        <v/>
      </c>
      <c r="B234" s="24" t="str">
        <f t="shared" si="18"/>
        <v/>
      </c>
      <c r="C234" s="554" t="str">
        <f t="shared" si="19"/>
        <v/>
      </c>
      <c r="D234" s="173"/>
      <c r="E234" s="173"/>
      <c r="F234" s="174"/>
      <c r="G234" s="175"/>
      <c r="H234" s="176"/>
      <c r="I234" s="177"/>
      <c r="J234" s="176"/>
      <c r="K234" s="476"/>
      <c r="L234" s="174"/>
      <c r="M234" s="81"/>
      <c r="N234" s="280" t="str">
        <f t="shared" si="21"/>
        <v/>
      </c>
      <c r="O234" s="43"/>
      <c r="P234" s="87"/>
      <c r="Q234" s="483"/>
      <c r="R234" s="83"/>
      <c r="S234" s="482"/>
      <c r="T234" s="164"/>
      <c r="U234" s="45"/>
      <c r="V234" s="25" t="str">
        <f>IFERROR(VLOOKUP(U234, tabla!$A$2:$B$50,2,FALSE),"")</f>
        <v/>
      </c>
      <c r="W234" s="26"/>
      <c r="X234" s="51"/>
      <c r="Y234" s="555" t="str">
        <f t="shared" si="22"/>
        <v/>
      </c>
      <c r="Z234" s="27"/>
      <c r="AA234" s="26"/>
      <c r="AB234" s="26"/>
      <c r="AC234" s="84"/>
      <c r="AD234" s="29"/>
      <c r="AE234" s="84"/>
      <c r="AF234" s="84"/>
      <c r="AG234" s="178"/>
      <c r="AH234" s="84"/>
      <c r="AI234" s="84"/>
      <c r="AJ234" s="84"/>
      <c r="AK234" s="164"/>
      <c r="AL234" s="165"/>
      <c r="AM234" s="556" t="str">
        <f t="shared" ca="1" si="23"/>
        <v/>
      </c>
      <c r="AN234" s="86"/>
      <c r="XFA234" s="558" t="e">
        <f>MATCH(AE234,tabla!$W$3:$W$20,0)-1</f>
        <v>#N/A</v>
      </c>
      <c r="XFB234" s="558">
        <f>COUNTIF(tabla!$W$3:$W$20,'BD1'!AE234)</f>
        <v>0</v>
      </c>
    </row>
    <row r="235" spans="1:40 16381:16382" s="197" customFormat="1" ht="24.95" customHeight="1" x14ac:dyDescent="0.2">
      <c r="A235" s="24" t="str">
        <f t="shared" si="20"/>
        <v/>
      </c>
      <c r="B235" s="24" t="str">
        <f t="shared" si="18"/>
        <v/>
      </c>
      <c r="C235" s="554" t="str">
        <f t="shared" si="19"/>
        <v/>
      </c>
      <c r="D235" s="173"/>
      <c r="E235" s="173"/>
      <c r="F235" s="174"/>
      <c r="G235" s="175"/>
      <c r="H235" s="176"/>
      <c r="I235" s="177"/>
      <c r="J235" s="176"/>
      <c r="K235" s="476"/>
      <c r="L235" s="174"/>
      <c r="M235" s="81"/>
      <c r="N235" s="280" t="str">
        <f t="shared" si="21"/>
        <v/>
      </c>
      <c r="O235" s="43"/>
      <c r="P235" s="87"/>
      <c r="Q235" s="483"/>
      <c r="R235" s="83"/>
      <c r="S235" s="482"/>
      <c r="T235" s="164"/>
      <c r="U235" s="45"/>
      <c r="V235" s="25" t="str">
        <f>IFERROR(VLOOKUP(U235, tabla!$A$2:$B$50,2,FALSE),"")</f>
        <v/>
      </c>
      <c r="W235" s="26"/>
      <c r="X235" s="51"/>
      <c r="Y235" s="555" t="str">
        <f t="shared" si="22"/>
        <v/>
      </c>
      <c r="Z235" s="27"/>
      <c r="AA235" s="26"/>
      <c r="AB235" s="26"/>
      <c r="AC235" s="84"/>
      <c r="AD235" s="29"/>
      <c r="AE235" s="84"/>
      <c r="AF235" s="84"/>
      <c r="AG235" s="178"/>
      <c r="AH235" s="84"/>
      <c r="AI235" s="84"/>
      <c r="AJ235" s="84"/>
      <c r="AK235" s="164"/>
      <c r="AL235" s="165"/>
      <c r="AM235" s="556" t="str">
        <f t="shared" ca="1" si="23"/>
        <v/>
      </c>
      <c r="AN235" s="86"/>
      <c r="XFA235" s="558" t="e">
        <f>MATCH(AE235,tabla!$W$3:$W$20,0)-1</f>
        <v>#N/A</v>
      </c>
      <c r="XFB235" s="558">
        <f>COUNTIF(tabla!$W$3:$W$20,'BD1'!AE235)</f>
        <v>0</v>
      </c>
    </row>
    <row r="236" spans="1:40 16381:16382" s="197" customFormat="1" ht="24.95" customHeight="1" x14ac:dyDescent="0.2">
      <c r="A236" s="24" t="str">
        <f t="shared" si="20"/>
        <v/>
      </c>
      <c r="B236" s="24" t="str">
        <f t="shared" si="18"/>
        <v/>
      </c>
      <c r="C236" s="554" t="str">
        <f t="shared" si="19"/>
        <v/>
      </c>
      <c r="D236" s="173"/>
      <c r="E236" s="173"/>
      <c r="F236" s="174"/>
      <c r="G236" s="175"/>
      <c r="H236" s="176"/>
      <c r="I236" s="177"/>
      <c r="J236" s="176"/>
      <c r="K236" s="476"/>
      <c r="L236" s="174"/>
      <c r="M236" s="81"/>
      <c r="N236" s="280" t="str">
        <f t="shared" si="21"/>
        <v/>
      </c>
      <c r="O236" s="43"/>
      <c r="P236" s="82"/>
      <c r="Q236" s="482"/>
      <c r="R236" s="83"/>
      <c r="S236" s="482"/>
      <c r="T236" s="164"/>
      <c r="U236" s="45"/>
      <c r="V236" s="25" t="str">
        <f>IFERROR(VLOOKUP(U236, tabla!$A$2:$B$50,2,FALSE),"")</f>
        <v/>
      </c>
      <c r="W236" s="26"/>
      <c r="X236" s="51"/>
      <c r="Y236" s="555" t="str">
        <f t="shared" si="22"/>
        <v/>
      </c>
      <c r="Z236" s="27"/>
      <c r="AA236" s="26"/>
      <c r="AB236" s="26"/>
      <c r="AC236" s="84"/>
      <c r="AD236" s="29"/>
      <c r="AE236" s="84"/>
      <c r="AF236" s="84"/>
      <c r="AG236" s="178"/>
      <c r="AH236" s="84"/>
      <c r="AI236" s="84"/>
      <c r="AJ236" s="84"/>
      <c r="AK236" s="164"/>
      <c r="AL236" s="165"/>
      <c r="AM236" s="556" t="str">
        <f t="shared" ca="1" si="23"/>
        <v/>
      </c>
      <c r="AN236" s="86"/>
      <c r="XFA236" s="558" t="e">
        <f>MATCH(AE236,tabla!$W$3:$W$20,0)-1</f>
        <v>#N/A</v>
      </c>
      <c r="XFB236" s="558">
        <f>COUNTIF(tabla!$W$3:$W$20,'BD1'!AE236)</f>
        <v>0</v>
      </c>
    </row>
    <row r="237" spans="1:40 16381:16382" s="197" customFormat="1" ht="24.95" customHeight="1" x14ac:dyDescent="0.2">
      <c r="A237" s="24" t="str">
        <f t="shared" si="20"/>
        <v/>
      </c>
      <c r="B237" s="24" t="str">
        <f t="shared" si="18"/>
        <v/>
      </c>
      <c r="C237" s="554" t="str">
        <f t="shared" si="19"/>
        <v/>
      </c>
      <c r="D237" s="173"/>
      <c r="E237" s="173"/>
      <c r="F237" s="174"/>
      <c r="G237" s="175"/>
      <c r="H237" s="176"/>
      <c r="I237" s="177"/>
      <c r="J237" s="176"/>
      <c r="K237" s="476"/>
      <c r="L237" s="174"/>
      <c r="M237" s="81"/>
      <c r="N237" s="280" t="str">
        <f t="shared" si="21"/>
        <v/>
      </c>
      <c r="O237" s="43"/>
      <c r="P237" s="82"/>
      <c r="Q237" s="482"/>
      <c r="R237" s="83"/>
      <c r="S237" s="482"/>
      <c r="T237" s="164"/>
      <c r="U237" s="45"/>
      <c r="V237" s="25" t="str">
        <f>IFERROR(VLOOKUP(U237, tabla!$A$2:$B$50,2,FALSE),"")</f>
        <v/>
      </c>
      <c r="W237" s="26"/>
      <c r="X237" s="51"/>
      <c r="Y237" s="555" t="str">
        <f t="shared" si="22"/>
        <v/>
      </c>
      <c r="Z237" s="27"/>
      <c r="AA237" s="26"/>
      <c r="AB237" s="26"/>
      <c r="AC237" s="84"/>
      <c r="AD237" s="29"/>
      <c r="AE237" s="84"/>
      <c r="AF237" s="84"/>
      <c r="AG237" s="178"/>
      <c r="AH237" s="84"/>
      <c r="AI237" s="84"/>
      <c r="AJ237" s="84"/>
      <c r="AK237" s="164"/>
      <c r="AL237" s="165"/>
      <c r="AM237" s="556" t="str">
        <f t="shared" ca="1" si="23"/>
        <v/>
      </c>
      <c r="AN237" s="86"/>
      <c r="XFA237" s="558" t="e">
        <f>MATCH(AE237,tabla!$W$3:$W$20,0)-1</f>
        <v>#N/A</v>
      </c>
      <c r="XFB237" s="558">
        <f>COUNTIF(tabla!$W$3:$W$20,'BD1'!AE237)</f>
        <v>0</v>
      </c>
    </row>
    <row r="238" spans="1:40 16381:16382" s="197" customFormat="1" ht="24.95" customHeight="1" x14ac:dyDescent="0.2">
      <c r="A238" s="24" t="str">
        <f t="shared" si="20"/>
        <v/>
      </c>
      <c r="B238" s="24" t="str">
        <f t="shared" si="18"/>
        <v/>
      </c>
      <c r="C238" s="554" t="str">
        <f t="shared" si="19"/>
        <v/>
      </c>
      <c r="D238" s="173"/>
      <c r="E238" s="173"/>
      <c r="F238" s="174"/>
      <c r="G238" s="175"/>
      <c r="H238" s="176"/>
      <c r="I238" s="177"/>
      <c r="J238" s="176"/>
      <c r="K238" s="476"/>
      <c r="L238" s="174"/>
      <c r="M238" s="81"/>
      <c r="N238" s="280" t="str">
        <f t="shared" si="21"/>
        <v/>
      </c>
      <c r="O238" s="43"/>
      <c r="P238" s="82"/>
      <c r="Q238" s="482"/>
      <c r="R238" s="83"/>
      <c r="S238" s="482"/>
      <c r="T238" s="164"/>
      <c r="U238" s="45"/>
      <c r="V238" s="25" t="str">
        <f>IFERROR(VLOOKUP(U238, tabla!$A$2:$B$50,2,FALSE),"")</f>
        <v/>
      </c>
      <c r="W238" s="26"/>
      <c r="X238" s="51"/>
      <c r="Y238" s="555" t="str">
        <f t="shared" si="22"/>
        <v/>
      </c>
      <c r="Z238" s="27"/>
      <c r="AA238" s="26"/>
      <c r="AB238" s="26"/>
      <c r="AC238" s="84"/>
      <c r="AD238" s="29"/>
      <c r="AE238" s="84"/>
      <c r="AF238" s="84"/>
      <c r="AG238" s="178"/>
      <c r="AH238" s="84"/>
      <c r="AI238" s="84"/>
      <c r="AJ238" s="84"/>
      <c r="AK238" s="164"/>
      <c r="AL238" s="165"/>
      <c r="AM238" s="556" t="str">
        <f t="shared" ca="1" si="23"/>
        <v/>
      </c>
      <c r="AN238" s="86"/>
      <c r="XFA238" s="558" t="e">
        <f>MATCH(AE238,tabla!$W$3:$W$20,0)-1</f>
        <v>#N/A</v>
      </c>
      <c r="XFB238" s="558">
        <f>COUNTIF(tabla!$W$3:$W$20,'BD1'!AE238)</f>
        <v>0</v>
      </c>
    </row>
    <row r="239" spans="1:40 16381:16382" s="197" customFormat="1" ht="24.95" customHeight="1" x14ac:dyDescent="0.2">
      <c r="A239" s="24" t="str">
        <f t="shared" si="20"/>
        <v/>
      </c>
      <c r="B239" s="24" t="str">
        <f t="shared" si="18"/>
        <v/>
      </c>
      <c r="C239" s="554" t="str">
        <f t="shared" si="19"/>
        <v/>
      </c>
      <c r="D239" s="173"/>
      <c r="E239" s="173"/>
      <c r="F239" s="174"/>
      <c r="G239" s="175"/>
      <c r="H239" s="176"/>
      <c r="I239" s="177"/>
      <c r="J239" s="176"/>
      <c r="K239" s="476"/>
      <c r="L239" s="174"/>
      <c r="M239" s="81"/>
      <c r="N239" s="280" t="str">
        <f t="shared" si="21"/>
        <v/>
      </c>
      <c r="O239" s="43"/>
      <c r="P239" s="87"/>
      <c r="Q239" s="483"/>
      <c r="R239" s="83"/>
      <c r="S239" s="482"/>
      <c r="T239" s="164"/>
      <c r="U239" s="45"/>
      <c r="V239" s="25" t="str">
        <f>IFERROR(VLOOKUP(U239, tabla!$A$2:$B$50,2,FALSE),"")</f>
        <v/>
      </c>
      <c r="W239" s="26"/>
      <c r="X239" s="51"/>
      <c r="Y239" s="555" t="str">
        <f t="shared" si="22"/>
        <v/>
      </c>
      <c r="Z239" s="27"/>
      <c r="AA239" s="26"/>
      <c r="AB239" s="26"/>
      <c r="AC239" s="84"/>
      <c r="AD239" s="29"/>
      <c r="AE239" s="84"/>
      <c r="AF239" s="84"/>
      <c r="AG239" s="178"/>
      <c r="AH239" s="84"/>
      <c r="AI239" s="84"/>
      <c r="AJ239" s="84"/>
      <c r="AK239" s="164"/>
      <c r="AL239" s="165"/>
      <c r="AM239" s="556" t="str">
        <f t="shared" ca="1" si="23"/>
        <v/>
      </c>
      <c r="AN239" s="86"/>
      <c r="XFA239" s="558" t="e">
        <f>MATCH(AE239,tabla!$W$3:$W$20,0)-1</f>
        <v>#N/A</v>
      </c>
      <c r="XFB239" s="558">
        <f>COUNTIF(tabla!$W$3:$W$20,'BD1'!AE239)</f>
        <v>0</v>
      </c>
    </row>
    <row r="240" spans="1:40 16381:16382" s="197" customFormat="1" ht="24.95" customHeight="1" x14ac:dyDescent="0.2">
      <c r="A240" s="24" t="str">
        <f t="shared" si="20"/>
        <v/>
      </c>
      <c r="B240" s="24" t="str">
        <f t="shared" si="18"/>
        <v/>
      </c>
      <c r="C240" s="554" t="str">
        <f t="shared" si="19"/>
        <v/>
      </c>
      <c r="D240" s="173"/>
      <c r="E240" s="173"/>
      <c r="F240" s="174"/>
      <c r="G240" s="175"/>
      <c r="H240" s="176"/>
      <c r="I240" s="177"/>
      <c r="J240" s="176"/>
      <c r="K240" s="476"/>
      <c r="L240" s="174"/>
      <c r="M240" s="81"/>
      <c r="N240" s="280" t="str">
        <f t="shared" si="21"/>
        <v/>
      </c>
      <c r="O240" s="43"/>
      <c r="P240" s="82"/>
      <c r="Q240" s="482"/>
      <c r="R240" s="83"/>
      <c r="S240" s="482"/>
      <c r="T240" s="164"/>
      <c r="U240" s="45"/>
      <c r="V240" s="25" t="str">
        <f>IFERROR(VLOOKUP(U240, tabla!$A$2:$B$50,2,FALSE),"")</f>
        <v/>
      </c>
      <c r="W240" s="26"/>
      <c r="X240" s="51"/>
      <c r="Y240" s="555" t="str">
        <f t="shared" si="22"/>
        <v/>
      </c>
      <c r="Z240" s="27"/>
      <c r="AA240" s="26"/>
      <c r="AB240" s="26"/>
      <c r="AC240" s="84"/>
      <c r="AD240" s="29"/>
      <c r="AE240" s="84"/>
      <c r="AF240" s="84"/>
      <c r="AG240" s="178"/>
      <c r="AH240" s="84"/>
      <c r="AI240" s="84"/>
      <c r="AJ240" s="84"/>
      <c r="AK240" s="164"/>
      <c r="AL240" s="165"/>
      <c r="AM240" s="556" t="str">
        <f t="shared" ca="1" si="23"/>
        <v/>
      </c>
      <c r="AN240" s="86"/>
      <c r="XFA240" s="558" t="e">
        <f>MATCH(AE240,tabla!$W$3:$W$20,0)-1</f>
        <v>#N/A</v>
      </c>
      <c r="XFB240" s="558">
        <f>COUNTIF(tabla!$W$3:$W$20,'BD1'!AE240)</f>
        <v>0</v>
      </c>
    </row>
    <row r="241" spans="1:40 16381:16382" s="197" customFormat="1" ht="24.95" customHeight="1" x14ac:dyDescent="0.2">
      <c r="A241" s="24" t="str">
        <f t="shared" si="20"/>
        <v/>
      </c>
      <c r="B241" s="24" t="str">
        <f t="shared" si="18"/>
        <v/>
      </c>
      <c r="C241" s="554" t="str">
        <f t="shared" si="19"/>
        <v/>
      </c>
      <c r="D241" s="173"/>
      <c r="E241" s="173"/>
      <c r="F241" s="174"/>
      <c r="G241" s="175"/>
      <c r="H241" s="176"/>
      <c r="I241" s="177"/>
      <c r="J241" s="176"/>
      <c r="K241" s="476"/>
      <c r="L241" s="174"/>
      <c r="M241" s="81"/>
      <c r="N241" s="280" t="str">
        <f t="shared" si="21"/>
        <v/>
      </c>
      <c r="O241" s="43"/>
      <c r="P241" s="82"/>
      <c r="Q241" s="482"/>
      <c r="R241" s="83"/>
      <c r="S241" s="482"/>
      <c r="T241" s="164"/>
      <c r="U241" s="45"/>
      <c r="V241" s="25" t="str">
        <f>IFERROR(VLOOKUP(U241, tabla!$A$2:$B$50,2,FALSE),"")</f>
        <v/>
      </c>
      <c r="W241" s="26"/>
      <c r="X241" s="51"/>
      <c r="Y241" s="555" t="str">
        <f t="shared" si="22"/>
        <v/>
      </c>
      <c r="Z241" s="27"/>
      <c r="AA241" s="26"/>
      <c r="AB241" s="26"/>
      <c r="AC241" s="84"/>
      <c r="AD241" s="29"/>
      <c r="AE241" s="84"/>
      <c r="AF241" s="84"/>
      <c r="AG241" s="178"/>
      <c r="AH241" s="84"/>
      <c r="AI241" s="84"/>
      <c r="AJ241" s="84"/>
      <c r="AK241" s="164"/>
      <c r="AL241" s="165"/>
      <c r="AM241" s="556" t="str">
        <f t="shared" ca="1" si="23"/>
        <v/>
      </c>
      <c r="AN241" s="86"/>
      <c r="XFA241" s="558" t="e">
        <f>MATCH(AE241,tabla!$W$3:$W$20,0)-1</f>
        <v>#N/A</v>
      </c>
      <c r="XFB241" s="558">
        <f>COUNTIF(tabla!$W$3:$W$20,'BD1'!AE241)</f>
        <v>0</v>
      </c>
    </row>
    <row r="242" spans="1:40 16381:16382" s="197" customFormat="1" ht="24.95" customHeight="1" x14ac:dyDescent="0.2">
      <c r="A242" s="24" t="str">
        <f t="shared" si="20"/>
        <v/>
      </c>
      <c r="B242" s="24" t="str">
        <f t="shared" si="18"/>
        <v/>
      </c>
      <c r="C242" s="554" t="str">
        <f t="shared" si="19"/>
        <v/>
      </c>
      <c r="D242" s="173"/>
      <c r="E242" s="173"/>
      <c r="F242" s="174"/>
      <c r="G242" s="175"/>
      <c r="H242" s="176"/>
      <c r="I242" s="177"/>
      <c r="J242" s="176"/>
      <c r="K242" s="476"/>
      <c r="L242" s="174"/>
      <c r="M242" s="81"/>
      <c r="N242" s="280" t="str">
        <f t="shared" si="21"/>
        <v/>
      </c>
      <c r="O242" s="43"/>
      <c r="P242" s="82"/>
      <c r="Q242" s="482"/>
      <c r="R242" s="83"/>
      <c r="S242" s="482"/>
      <c r="T242" s="164"/>
      <c r="U242" s="45"/>
      <c r="V242" s="25" t="str">
        <f>IFERROR(VLOOKUP(U242, tabla!$A$2:$B$50,2,FALSE),"")</f>
        <v/>
      </c>
      <c r="W242" s="26"/>
      <c r="X242" s="51"/>
      <c r="Y242" s="555" t="str">
        <f t="shared" si="22"/>
        <v/>
      </c>
      <c r="Z242" s="27"/>
      <c r="AA242" s="26"/>
      <c r="AB242" s="26"/>
      <c r="AC242" s="84"/>
      <c r="AD242" s="29"/>
      <c r="AE242" s="84"/>
      <c r="AF242" s="84"/>
      <c r="AG242" s="178"/>
      <c r="AH242" s="84"/>
      <c r="AI242" s="84"/>
      <c r="AJ242" s="84"/>
      <c r="AK242" s="164"/>
      <c r="AL242" s="165"/>
      <c r="AM242" s="556" t="str">
        <f t="shared" ca="1" si="23"/>
        <v/>
      </c>
      <c r="AN242" s="86"/>
      <c r="XFA242" s="558" t="e">
        <f>MATCH(AE242,tabla!$W$3:$W$20,0)-1</f>
        <v>#N/A</v>
      </c>
      <c r="XFB242" s="558">
        <f>COUNTIF(tabla!$W$3:$W$20,'BD1'!AE242)</f>
        <v>0</v>
      </c>
    </row>
    <row r="243" spans="1:40 16381:16382" s="197" customFormat="1" ht="24.95" customHeight="1" x14ac:dyDescent="0.2">
      <c r="A243" s="24" t="str">
        <f t="shared" si="20"/>
        <v/>
      </c>
      <c r="B243" s="24" t="str">
        <f t="shared" si="18"/>
        <v/>
      </c>
      <c r="C243" s="554" t="str">
        <f t="shared" si="19"/>
        <v/>
      </c>
      <c r="D243" s="173"/>
      <c r="E243" s="173"/>
      <c r="F243" s="174"/>
      <c r="G243" s="175"/>
      <c r="H243" s="176"/>
      <c r="I243" s="177"/>
      <c r="J243" s="176"/>
      <c r="K243" s="476"/>
      <c r="L243" s="174"/>
      <c r="M243" s="81"/>
      <c r="N243" s="280" t="str">
        <f t="shared" si="21"/>
        <v/>
      </c>
      <c r="O243" s="43"/>
      <c r="P243" s="87"/>
      <c r="Q243" s="483"/>
      <c r="R243" s="83"/>
      <c r="S243" s="482"/>
      <c r="T243" s="164"/>
      <c r="U243" s="45"/>
      <c r="V243" s="25" t="str">
        <f>IFERROR(VLOOKUP(U243, tabla!$A$2:$B$50,2,FALSE),"")</f>
        <v/>
      </c>
      <c r="W243" s="26"/>
      <c r="X243" s="51"/>
      <c r="Y243" s="555" t="str">
        <f t="shared" si="22"/>
        <v/>
      </c>
      <c r="Z243" s="27"/>
      <c r="AA243" s="26"/>
      <c r="AB243" s="26"/>
      <c r="AC243" s="84"/>
      <c r="AD243" s="29"/>
      <c r="AE243" s="84"/>
      <c r="AF243" s="84"/>
      <c r="AG243" s="178"/>
      <c r="AH243" s="84"/>
      <c r="AI243" s="84"/>
      <c r="AJ243" s="84"/>
      <c r="AK243" s="164"/>
      <c r="AL243" s="165"/>
      <c r="AM243" s="556" t="str">
        <f t="shared" ca="1" si="23"/>
        <v/>
      </c>
      <c r="AN243" s="86"/>
      <c r="XFA243" s="558" t="e">
        <f>MATCH(AE243,tabla!$W$3:$W$20,0)-1</f>
        <v>#N/A</v>
      </c>
      <c r="XFB243" s="558">
        <f>COUNTIF(tabla!$W$3:$W$20,'BD1'!AE243)</f>
        <v>0</v>
      </c>
    </row>
    <row r="244" spans="1:40 16381:16382" s="197" customFormat="1" ht="24.95" customHeight="1" x14ac:dyDescent="0.2">
      <c r="A244" s="24" t="str">
        <f t="shared" si="20"/>
        <v/>
      </c>
      <c r="B244" s="24" t="str">
        <f t="shared" si="18"/>
        <v/>
      </c>
      <c r="C244" s="554" t="str">
        <f t="shared" si="19"/>
        <v/>
      </c>
      <c r="D244" s="173"/>
      <c r="E244" s="173"/>
      <c r="F244" s="174"/>
      <c r="G244" s="175"/>
      <c r="H244" s="176"/>
      <c r="I244" s="177"/>
      <c r="J244" s="176"/>
      <c r="K244" s="476"/>
      <c r="L244" s="174"/>
      <c r="M244" s="81"/>
      <c r="N244" s="280" t="str">
        <f t="shared" si="21"/>
        <v/>
      </c>
      <c r="O244" s="43"/>
      <c r="P244" s="82"/>
      <c r="Q244" s="482"/>
      <c r="R244" s="83"/>
      <c r="S244" s="482"/>
      <c r="T244" s="164"/>
      <c r="U244" s="45"/>
      <c r="V244" s="25" t="str">
        <f>IFERROR(VLOOKUP(U244, tabla!$A$2:$B$50,2,FALSE),"")</f>
        <v/>
      </c>
      <c r="W244" s="26"/>
      <c r="X244" s="51"/>
      <c r="Y244" s="555" t="str">
        <f t="shared" si="22"/>
        <v/>
      </c>
      <c r="Z244" s="27"/>
      <c r="AA244" s="26"/>
      <c r="AB244" s="26"/>
      <c r="AC244" s="84"/>
      <c r="AD244" s="29"/>
      <c r="AE244" s="84"/>
      <c r="AF244" s="84"/>
      <c r="AG244" s="178"/>
      <c r="AH244" s="84"/>
      <c r="AI244" s="84"/>
      <c r="AJ244" s="84"/>
      <c r="AK244" s="164"/>
      <c r="AL244" s="165"/>
      <c r="AM244" s="556" t="str">
        <f t="shared" ca="1" si="23"/>
        <v/>
      </c>
      <c r="AN244" s="86"/>
      <c r="XFA244" s="558" t="e">
        <f>MATCH(AE244,tabla!$W$3:$W$20,0)-1</f>
        <v>#N/A</v>
      </c>
      <c r="XFB244" s="558">
        <f>COUNTIF(tabla!$W$3:$W$20,'BD1'!AE244)</f>
        <v>0</v>
      </c>
    </row>
    <row r="245" spans="1:40 16381:16382" s="197" customFormat="1" ht="24.95" customHeight="1" x14ac:dyDescent="0.2">
      <c r="A245" s="24" t="str">
        <f t="shared" si="20"/>
        <v/>
      </c>
      <c r="B245" s="24" t="str">
        <f t="shared" si="18"/>
        <v/>
      </c>
      <c r="C245" s="554" t="str">
        <f t="shared" si="19"/>
        <v/>
      </c>
      <c r="D245" s="173"/>
      <c r="E245" s="173"/>
      <c r="F245" s="174"/>
      <c r="G245" s="175"/>
      <c r="H245" s="176"/>
      <c r="I245" s="177"/>
      <c r="J245" s="176"/>
      <c r="K245" s="476"/>
      <c r="L245" s="174"/>
      <c r="M245" s="81"/>
      <c r="N245" s="280" t="str">
        <f t="shared" si="21"/>
        <v/>
      </c>
      <c r="O245" s="43"/>
      <c r="P245" s="82"/>
      <c r="Q245" s="482"/>
      <c r="R245" s="83"/>
      <c r="S245" s="482"/>
      <c r="T245" s="164"/>
      <c r="U245" s="45"/>
      <c r="V245" s="25" t="str">
        <f>IFERROR(VLOOKUP(U245, tabla!$A$2:$B$50,2,FALSE),"")</f>
        <v/>
      </c>
      <c r="W245" s="26"/>
      <c r="X245" s="51"/>
      <c r="Y245" s="555" t="str">
        <f t="shared" si="22"/>
        <v/>
      </c>
      <c r="Z245" s="27"/>
      <c r="AA245" s="26"/>
      <c r="AB245" s="26"/>
      <c r="AC245" s="84"/>
      <c r="AD245" s="29"/>
      <c r="AE245" s="84"/>
      <c r="AF245" s="84"/>
      <c r="AG245" s="178"/>
      <c r="AH245" s="84"/>
      <c r="AI245" s="84"/>
      <c r="AJ245" s="84"/>
      <c r="AK245" s="164"/>
      <c r="AL245" s="165"/>
      <c r="AM245" s="556" t="str">
        <f t="shared" ca="1" si="23"/>
        <v/>
      </c>
      <c r="AN245" s="86"/>
      <c r="XFA245" s="558" t="e">
        <f>MATCH(AE245,tabla!$W$3:$W$20,0)-1</f>
        <v>#N/A</v>
      </c>
      <c r="XFB245" s="558">
        <f>COUNTIF(tabla!$W$3:$W$20,'BD1'!AE245)</f>
        <v>0</v>
      </c>
    </row>
    <row r="246" spans="1:40 16381:16382" s="197" customFormat="1" ht="24.95" customHeight="1" x14ac:dyDescent="0.2">
      <c r="A246" s="24" t="str">
        <f t="shared" si="20"/>
        <v/>
      </c>
      <c r="B246" s="24" t="str">
        <f t="shared" si="18"/>
        <v/>
      </c>
      <c r="C246" s="554" t="str">
        <f t="shared" si="19"/>
        <v/>
      </c>
      <c r="D246" s="173"/>
      <c r="E246" s="173"/>
      <c r="F246" s="174"/>
      <c r="G246" s="175"/>
      <c r="H246" s="176"/>
      <c r="I246" s="177"/>
      <c r="J246" s="176"/>
      <c r="K246" s="476"/>
      <c r="L246" s="174"/>
      <c r="M246" s="81"/>
      <c r="N246" s="280" t="str">
        <f t="shared" si="21"/>
        <v/>
      </c>
      <c r="O246" s="43"/>
      <c r="P246" s="82"/>
      <c r="Q246" s="482"/>
      <c r="R246" s="83"/>
      <c r="S246" s="482"/>
      <c r="T246" s="164"/>
      <c r="U246" s="45"/>
      <c r="V246" s="25" t="str">
        <f>IFERROR(VLOOKUP(U246, tabla!$A$2:$B$50,2,FALSE),"")</f>
        <v/>
      </c>
      <c r="W246" s="26"/>
      <c r="X246" s="51"/>
      <c r="Y246" s="555" t="str">
        <f t="shared" si="22"/>
        <v/>
      </c>
      <c r="Z246" s="27"/>
      <c r="AA246" s="26"/>
      <c r="AB246" s="26"/>
      <c r="AC246" s="84"/>
      <c r="AD246" s="29"/>
      <c r="AE246" s="84"/>
      <c r="AF246" s="84"/>
      <c r="AG246" s="178"/>
      <c r="AH246" s="84"/>
      <c r="AI246" s="84"/>
      <c r="AJ246" s="84"/>
      <c r="AK246" s="164"/>
      <c r="AL246" s="165"/>
      <c r="AM246" s="556" t="str">
        <f t="shared" ca="1" si="23"/>
        <v/>
      </c>
      <c r="AN246" s="86"/>
      <c r="XFA246" s="558" t="e">
        <f>MATCH(AE246,tabla!$W$3:$W$20,0)-1</f>
        <v>#N/A</v>
      </c>
      <c r="XFB246" s="558">
        <f>COUNTIF(tabla!$W$3:$W$20,'BD1'!AE246)</f>
        <v>0</v>
      </c>
    </row>
    <row r="247" spans="1:40 16381:16382" s="197" customFormat="1" ht="24.95" customHeight="1" x14ac:dyDescent="0.2">
      <c r="A247" s="24" t="str">
        <f t="shared" si="20"/>
        <v/>
      </c>
      <c r="B247" s="24" t="str">
        <f t="shared" si="18"/>
        <v/>
      </c>
      <c r="C247" s="554" t="str">
        <f t="shared" si="19"/>
        <v/>
      </c>
      <c r="D247" s="173"/>
      <c r="E247" s="173"/>
      <c r="F247" s="174"/>
      <c r="G247" s="175"/>
      <c r="H247" s="176"/>
      <c r="I247" s="177"/>
      <c r="J247" s="176"/>
      <c r="K247" s="476"/>
      <c r="L247" s="174"/>
      <c r="M247" s="81"/>
      <c r="N247" s="280" t="str">
        <f t="shared" si="21"/>
        <v/>
      </c>
      <c r="O247" s="43"/>
      <c r="P247" s="82"/>
      <c r="Q247" s="482"/>
      <c r="R247" s="83"/>
      <c r="S247" s="482"/>
      <c r="T247" s="164"/>
      <c r="U247" s="45"/>
      <c r="V247" s="25" t="str">
        <f>IFERROR(VLOOKUP(U247, tabla!$A$2:$B$50,2,FALSE),"")</f>
        <v/>
      </c>
      <c r="W247" s="26"/>
      <c r="X247" s="51"/>
      <c r="Y247" s="555" t="str">
        <f t="shared" si="22"/>
        <v/>
      </c>
      <c r="Z247" s="27"/>
      <c r="AA247" s="26"/>
      <c r="AB247" s="26"/>
      <c r="AC247" s="84"/>
      <c r="AD247" s="29"/>
      <c r="AE247" s="84"/>
      <c r="AF247" s="84"/>
      <c r="AG247" s="178"/>
      <c r="AH247" s="84"/>
      <c r="AI247" s="84"/>
      <c r="AJ247" s="84"/>
      <c r="AK247" s="164"/>
      <c r="AL247" s="165"/>
      <c r="AM247" s="556" t="str">
        <f t="shared" ca="1" si="23"/>
        <v/>
      </c>
      <c r="AN247" s="86"/>
      <c r="XFA247" s="558" t="e">
        <f>MATCH(AE247,tabla!$W$3:$W$20,0)-1</f>
        <v>#N/A</v>
      </c>
      <c r="XFB247" s="558">
        <f>COUNTIF(tabla!$W$3:$W$20,'BD1'!AE247)</f>
        <v>0</v>
      </c>
    </row>
    <row r="248" spans="1:40 16381:16382" s="197" customFormat="1" ht="24.95" customHeight="1" x14ac:dyDescent="0.2">
      <c r="A248" s="24" t="str">
        <f t="shared" si="20"/>
        <v/>
      </c>
      <c r="B248" s="24" t="str">
        <f t="shared" si="18"/>
        <v/>
      </c>
      <c r="C248" s="554" t="str">
        <f t="shared" si="19"/>
        <v/>
      </c>
      <c r="D248" s="173"/>
      <c r="E248" s="173"/>
      <c r="F248" s="174"/>
      <c r="G248" s="175"/>
      <c r="H248" s="176"/>
      <c r="I248" s="177"/>
      <c r="J248" s="176"/>
      <c r="K248" s="476"/>
      <c r="L248" s="174"/>
      <c r="M248" s="81"/>
      <c r="N248" s="280" t="str">
        <f t="shared" si="21"/>
        <v/>
      </c>
      <c r="O248" s="43"/>
      <c r="P248" s="82"/>
      <c r="Q248" s="482"/>
      <c r="R248" s="83"/>
      <c r="S248" s="482"/>
      <c r="T248" s="164"/>
      <c r="U248" s="45"/>
      <c r="V248" s="25" t="str">
        <f>IFERROR(VLOOKUP(U248, tabla!$A$2:$B$50,2,FALSE),"")</f>
        <v/>
      </c>
      <c r="W248" s="26"/>
      <c r="X248" s="51"/>
      <c r="Y248" s="555" t="str">
        <f t="shared" si="22"/>
        <v/>
      </c>
      <c r="Z248" s="27"/>
      <c r="AA248" s="26"/>
      <c r="AB248" s="26"/>
      <c r="AC248" s="84"/>
      <c r="AD248" s="29"/>
      <c r="AE248" s="84"/>
      <c r="AF248" s="84"/>
      <c r="AG248" s="178"/>
      <c r="AH248" s="84"/>
      <c r="AI248" s="84"/>
      <c r="AJ248" s="84"/>
      <c r="AK248" s="164"/>
      <c r="AL248" s="165"/>
      <c r="AM248" s="556" t="str">
        <f t="shared" ca="1" si="23"/>
        <v/>
      </c>
      <c r="AN248" s="86"/>
      <c r="XFA248" s="558" t="e">
        <f>MATCH(AE248,tabla!$W$3:$W$20,0)-1</f>
        <v>#N/A</v>
      </c>
      <c r="XFB248" s="558">
        <f>COUNTIF(tabla!$W$3:$W$20,'BD1'!AE248)</f>
        <v>0</v>
      </c>
    </row>
    <row r="249" spans="1:40 16381:16382" s="197" customFormat="1" ht="24.95" customHeight="1" x14ac:dyDescent="0.2">
      <c r="A249" s="24" t="str">
        <f t="shared" si="20"/>
        <v/>
      </c>
      <c r="B249" s="24" t="str">
        <f t="shared" si="18"/>
        <v/>
      </c>
      <c r="C249" s="554" t="str">
        <f t="shared" si="19"/>
        <v/>
      </c>
      <c r="D249" s="173"/>
      <c r="E249" s="173"/>
      <c r="F249" s="174"/>
      <c r="G249" s="175"/>
      <c r="H249" s="176"/>
      <c r="I249" s="177"/>
      <c r="J249" s="176"/>
      <c r="K249" s="476"/>
      <c r="L249" s="174"/>
      <c r="M249" s="81"/>
      <c r="N249" s="280" t="str">
        <f t="shared" si="21"/>
        <v/>
      </c>
      <c r="O249" s="43"/>
      <c r="P249" s="82"/>
      <c r="Q249" s="482"/>
      <c r="R249" s="83"/>
      <c r="S249" s="482"/>
      <c r="T249" s="164"/>
      <c r="U249" s="45"/>
      <c r="V249" s="25" t="str">
        <f>IFERROR(VLOOKUP(U249, tabla!$A$2:$B$50,2,FALSE),"")</f>
        <v/>
      </c>
      <c r="W249" s="26"/>
      <c r="X249" s="51"/>
      <c r="Y249" s="555" t="str">
        <f t="shared" si="22"/>
        <v/>
      </c>
      <c r="Z249" s="27"/>
      <c r="AA249" s="26"/>
      <c r="AB249" s="26"/>
      <c r="AC249" s="84"/>
      <c r="AD249" s="29"/>
      <c r="AE249" s="84"/>
      <c r="AF249" s="84"/>
      <c r="AG249" s="178"/>
      <c r="AH249" s="84"/>
      <c r="AI249" s="84"/>
      <c r="AJ249" s="84"/>
      <c r="AK249" s="164"/>
      <c r="AL249" s="165"/>
      <c r="AM249" s="556" t="str">
        <f t="shared" ca="1" si="23"/>
        <v/>
      </c>
      <c r="AN249" s="86"/>
      <c r="XFA249" s="558" t="e">
        <f>MATCH(AE249,tabla!$W$3:$W$20,0)-1</f>
        <v>#N/A</v>
      </c>
      <c r="XFB249" s="558">
        <f>COUNTIF(tabla!$W$3:$W$20,'BD1'!AE249)</f>
        <v>0</v>
      </c>
    </row>
    <row r="250" spans="1:40 16381:16382" s="197" customFormat="1" ht="24.95" customHeight="1" x14ac:dyDescent="0.2">
      <c r="A250" s="24" t="str">
        <f t="shared" si="20"/>
        <v/>
      </c>
      <c r="B250" s="24" t="str">
        <f t="shared" si="18"/>
        <v/>
      </c>
      <c r="C250" s="554" t="str">
        <f t="shared" si="19"/>
        <v/>
      </c>
      <c r="D250" s="173"/>
      <c r="E250" s="173"/>
      <c r="F250" s="174"/>
      <c r="G250" s="175"/>
      <c r="H250" s="176"/>
      <c r="I250" s="177"/>
      <c r="J250" s="176"/>
      <c r="K250" s="476"/>
      <c r="L250" s="174"/>
      <c r="M250" s="81"/>
      <c r="N250" s="280" t="str">
        <f t="shared" si="21"/>
        <v/>
      </c>
      <c r="O250" s="43"/>
      <c r="P250" s="82"/>
      <c r="Q250" s="482"/>
      <c r="R250" s="83"/>
      <c r="S250" s="482"/>
      <c r="T250" s="164"/>
      <c r="U250" s="45"/>
      <c r="V250" s="25" t="str">
        <f>IFERROR(VLOOKUP(U250, tabla!$A$2:$B$50,2,FALSE),"")</f>
        <v/>
      </c>
      <c r="W250" s="26"/>
      <c r="X250" s="51"/>
      <c r="Y250" s="555" t="str">
        <f t="shared" si="22"/>
        <v/>
      </c>
      <c r="Z250" s="27"/>
      <c r="AA250" s="26"/>
      <c r="AB250" s="26"/>
      <c r="AC250" s="84"/>
      <c r="AD250" s="29"/>
      <c r="AE250" s="84"/>
      <c r="AF250" s="84"/>
      <c r="AG250" s="178"/>
      <c r="AH250" s="84"/>
      <c r="AI250" s="84"/>
      <c r="AJ250" s="84"/>
      <c r="AK250" s="164"/>
      <c r="AL250" s="165"/>
      <c r="AM250" s="556" t="str">
        <f t="shared" ca="1" si="23"/>
        <v/>
      </c>
      <c r="AN250" s="86"/>
      <c r="XFA250" s="558" t="e">
        <f>MATCH(AE250,tabla!$W$3:$W$20,0)-1</f>
        <v>#N/A</v>
      </c>
      <c r="XFB250" s="558">
        <f>COUNTIF(tabla!$W$3:$W$20,'BD1'!AE250)</f>
        <v>0</v>
      </c>
    </row>
    <row r="251" spans="1:40 16381:16382" s="197" customFormat="1" ht="24.95" customHeight="1" x14ac:dyDescent="0.2">
      <c r="A251" s="24" t="str">
        <f t="shared" si="20"/>
        <v/>
      </c>
      <c r="B251" s="24" t="str">
        <f t="shared" si="18"/>
        <v/>
      </c>
      <c r="C251" s="554" t="str">
        <f t="shared" si="19"/>
        <v/>
      </c>
      <c r="D251" s="173"/>
      <c r="E251" s="173"/>
      <c r="F251" s="174"/>
      <c r="G251" s="175"/>
      <c r="H251" s="176"/>
      <c r="I251" s="177"/>
      <c r="J251" s="176"/>
      <c r="K251" s="476"/>
      <c r="L251" s="174"/>
      <c r="M251" s="81"/>
      <c r="N251" s="280" t="str">
        <f t="shared" si="21"/>
        <v/>
      </c>
      <c r="O251" s="43"/>
      <c r="P251" s="87"/>
      <c r="Q251" s="483"/>
      <c r="R251" s="83"/>
      <c r="S251" s="482"/>
      <c r="T251" s="164"/>
      <c r="U251" s="45"/>
      <c r="V251" s="25" t="str">
        <f>IFERROR(VLOOKUP(U251, tabla!$A$2:$B$50,2,FALSE),"")</f>
        <v/>
      </c>
      <c r="W251" s="26"/>
      <c r="X251" s="51"/>
      <c r="Y251" s="555" t="str">
        <f t="shared" si="22"/>
        <v/>
      </c>
      <c r="Z251" s="27"/>
      <c r="AA251" s="26"/>
      <c r="AB251" s="26"/>
      <c r="AC251" s="84"/>
      <c r="AD251" s="29"/>
      <c r="AE251" s="84"/>
      <c r="AF251" s="84"/>
      <c r="AG251" s="178"/>
      <c r="AH251" s="84"/>
      <c r="AI251" s="84"/>
      <c r="AJ251" s="84"/>
      <c r="AK251" s="164"/>
      <c r="AL251" s="165"/>
      <c r="AM251" s="556" t="str">
        <f t="shared" ca="1" si="23"/>
        <v/>
      </c>
      <c r="AN251" s="86"/>
      <c r="XFA251" s="558" t="e">
        <f>MATCH(AE251,tabla!$W$3:$W$20,0)-1</f>
        <v>#N/A</v>
      </c>
      <c r="XFB251" s="558">
        <f>COUNTIF(tabla!$W$3:$W$20,'BD1'!AE251)</f>
        <v>0</v>
      </c>
    </row>
    <row r="252" spans="1:40 16381:16382" s="197" customFormat="1" ht="24.95" customHeight="1" x14ac:dyDescent="0.2">
      <c r="A252" s="24" t="str">
        <f t="shared" si="20"/>
        <v/>
      </c>
      <c r="B252" s="24" t="str">
        <f t="shared" si="18"/>
        <v/>
      </c>
      <c r="C252" s="554" t="str">
        <f t="shared" si="19"/>
        <v/>
      </c>
      <c r="D252" s="173"/>
      <c r="E252" s="173"/>
      <c r="F252" s="174"/>
      <c r="G252" s="175"/>
      <c r="H252" s="176"/>
      <c r="I252" s="177"/>
      <c r="J252" s="176"/>
      <c r="K252" s="476"/>
      <c r="L252" s="174"/>
      <c r="M252" s="81"/>
      <c r="N252" s="280" t="str">
        <f t="shared" si="21"/>
        <v/>
      </c>
      <c r="O252" s="43"/>
      <c r="P252" s="87"/>
      <c r="Q252" s="483"/>
      <c r="R252" s="83"/>
      <c r="S252" s="482"/>
      <c r="T252" s="164"/>
      <c r="U252" s="45"/>
      <c r="V252" s="25" t="str">
        <f>IFERROR(VLOOKUP(U252, tabla!$A$2:$B$50,2,FALSE),"")</f>
        <v/>
      </c>
      <c r="W252" s="26"/>
      <c r="X252" s="51"/>
      <c r="Y252" s="555" t="str">
        <f t="shared" si="22"/>
        <v/>
      </c>
      <c r="Z252" s="27"/>
      <c r="AA252" s="26"/>
      <c r="AB252" s="26"/>
      <c r="AC252" s="84"/>
      <c r="AD252" s="29"/>
      <c r="AE252" s="84"/>
      <c r="AF252" s="84"/>
      <c r="AG252" s="178"/>
      <c r="AH252" s="84"/>
      <c r="AI252" s="84"/>
      <c r="AJ252" s="84"/>
      <c r="AK252" s="164"/>
      <c r="AL252" s="165"/>
      <c r="AM252" s="556" t="str">
        <f t="shared" ca="1" si="23"/>
        <v/>
      </c>
      <c r="AN252" s="86"/>
      <c r="XFA252" s="558" t="e">
        <f>MATCH(AE252,tabla!$W$3:$W$20,0)-1</f>
        <v>#N/A</v>
      </c>
      <c r="XFB252" s="558">
        <f>COUNTIF(tabla!$W$3:$W$20,'BD1'!AE252)</f>
        <v>0</v>
      </c>
    </row>
    <row r="253" spans="1:40 16381:16382" s="197" customFormat="1" ht="24.95" customHeight="1" x14ac:dyDescent="0.2">
      <c r="A253" s="24" t="str">
        <f t="shared" si="20"/>
        <v/>
      </c>
      <c r="B253" s="24" t="str">
        <f t="shared" si="18"/>
        <v/>
      </c>
      <c r="C253" s="554" t="str">
        <f t="shared" si="19"/>
        <v/>
      </c>
      <c r="D253" s="173"/>
      <c r="E253" s="173"/>
      <c r="F253" s="174"/>
      <c r="G253" s="175"/>
      <c r="H253" s="176"/>
      <c r="I253" s="177"/>
      <c r="J253" s="176"/>
      <c r="K253" s="476"/>
      <c r="L253" s="174"/>
      <c r="M253" s="81"/>
      <c r="N253" s="280" t="str">
        <f t="shared" si="21"/>
        <v/>
      </c>
      <c r="O253" s="43"/>
      <c r="P253" s="82"/>
      <c r="Q253" s="482"/>
      <c r="R253" s="83"/>
      <c r="S253" s="482"/>
      <c r="T253" s="164"/>
      <c r="U253" s="45"/>
      <c r="V253" s="25" t="str">
        <f>IFERROR(VLOOKUP(U253, tabla!$A$2:$B$50,2,FALSE),"")</f>
        <v/>
      </c>
      <c r="W253" s="26"/>
      <c r="X253" s="51"/>
      <c r="Y253" s="555" t="str">
        <f t="shared" si="22"/>
        <v/>
      </c>
      <c r="Z253" s="27"/>
      <c r="AA253" s="26"/>
      <c r="AB253" s="26"/>
      <c r="AC253" s="84"/>
      <c r="AD253" s="29"/>
      <c r="AE253" s="84"/>
      <c r="AF253" s="84"/>
      <c r="AG253" s="178"/>
      <c r="AH253" s="84"/>
      <c r="AI253" s="84"/>
      <c r="AJ253" s="84"/>
      <c r="AK253" s="164"/>
      <c r="AL253" s="165"/>
      <c r="AM253" s="556" t="str">
        <f t="shared" ca="1" si="23"/>
        <v/>
      </c>
      <c r="AN253" s="86"/>
      <c r="XFA253" s="558" t="e">
        <f>MATCH(AE253,tabla!$W$3:$W$20,0)-1</f>
        <v>#N/A</v>
      </c>
      <c r="XFB253" s="558">
        <f>COUNTIF(tabla!$W$3:$W$20,'BD1'!AE253)</f>
        <v>0</v>
      </c>
    </row>
    <row r="254" spans="1:40 16381:16382" s="197" customFormat="1" ht="24.95" customHeight="1" x14ac:dyDescent="0.2">
      <c r="A254" s="24" t="str">
        <f t="shared" si="20"/>
        <v/>
      </c>
      <c r="B254" s="24" t="str">
        <f t="shared" si="18"/>
        <v/>
      </c>
      <c r="C254" s="554" t="str">
        <f t="shared" si="19"/>
        <v/>
      </c>
      <c r="D254" s="173"/>
      <c r="E254" s="173"/>
      <c r="F254" s="174"/>
      <c r="G254" s="175"/>
      <c r="H254" s="176"/>
      <c r="I254" s="177"/>
      <c r="J254" s="176"/>
      <c r="K254" s="476"/>
      <c r="L254" s="174"/>
      <c r="M254" s="81"/>
      <c r="N254" s="280" t="str">
        <f t="shared" si="21"/>
        <v/>
      </c>
      <c r="O254" s="43"/>
      <c r="P254" s="82"/>
      <c r="Q254" s="482"/>
      <c r="R254" s="83"/>
      <c r="S254" s="482"/>
      <c r="T254" s="164"/>
      <c r="U254" s="45"/>
      <c r="V254" s="25" t="str">
        <f>IFERROR(VLOOKUP(U254, tabla!$A$2:$B$50,2,FALSE),"")</f>
        <v/>
      </c>
      <c r="W254" s="26"/>
      <c r="X254" s="51"/>
      <c r="Y254" s="555" t="str">
        <f t="shared" si="22"/>
        <v/>
      </c>
      <c r="Z254" s="27"/>
      <c r="AA254" s="26"/>
      <c r="AB254" s="26"/>
      <c r="AC254" s="84"/>
      <c r="AD254" s="29"/>
      <c r="AE254" s="84"/>
      <c r="AF254" s="84"/>
      <c r="AG254" s="178"/>
      <c r="AH254" s="84"/>
      <c r="AI254" s="84"/>
      <c r="AJ254" s="84"/>
      <c r="AK254" s="164"/>
      <c r="AL254" s="165"/>
      <c r="AM254" s="556" t="str">
        <f t="shared" ca="1" si="23"/>
        <v/>
      </c>
      <c r="AN254" s="86"/>
      <c r="XFA254" s="558" t="e">
        <f>MATCH(AE254,tabla!$W$3:$W$20,0)-1</f>
        <v>#N/A</v>
      </c>
      <c r="XFB254" s="558">
        <f>COUNTIF(tabla!$W$3:$W$20,'BD1'!AE254)</f>
        <v>0</v>
      </c>
    </row>
    <row r="255" spans="1:40 16381:16382" s="197" customFormat="1" ht="24.95" customHeight="1" x14ac:dyDescent="0.2">
      <c r="A255" s="24" t="str">
        <f t="shared" si="20"/>
        <v/>
      </c>
      <c r="B255" s="24" t="str">
        <f t="shared" si="18"/>
        <v/>
      </c>
      <c r="C255" s="554" t="str">
        <f t="shared" si="19"/>
        <v/>
      </c>
      <c r="D255" s="173"/>
      <c r="E255" s="173"/>
      <c r="F255" s="174"/>
      <c r="G255" s="175"/>
      <c r="H255" s="176"/>
      <c r="I255" s="177"/>
      <c r="J255" s="176"/>
      <c r="K255" s="476"/>
      <c r="L255" s="174"/>
      <c r="M255" s="81"/>
      <c r="N255" s="280" t="str">
        <f t="shared" si="21"/>
        <v/>
      </c>
      <c r="O255" s="43"/>
      <c r="P255" s="82"/>
      <c r="Q255" s="482"/>
      <c r="R255" s="83"/>
      <c r="S255" s="482"/>
      <c r="T255" s="164"/>
      <c r="U255" s="45"/>
      <c r="V255" s="25" t="str">
        <f>IFERROR(VLOOKUP(U255, tabla!$A$2:$B$50,2,FALSE),"")</f>
        <v/>
      </c>
      <c r="W255" s="26"/>
      <c r="X255" s="51"/>
      <c r="Y255" s="555" t="str">
        <f t="shared" si="22"/>
        <v/>
      </c>
      <c r="Z255" s="27"/>
      <c r="AA255" s="26"/>
      <c r="AB255" s="26"/>
      <c r="AC255" s="84"/>
      <c r="AD255" s="29"/>
      <c r="AE255" s="84"/>
      <c r="AF255" s="84"/>
      <c r="AG255" s="178"/>
      <c r="AH255" s="84"/>
      <c r="AI255" s="84"/>
      <c r="AJ255" s="84"/>
      <c r="AK255" s="164"/>
      <c r="AL255" s="165"/>
      <c r="AM255" s="556" t="str">
        <f t="shared" ca="1" si="23"/>
        <v/>
      </c>
      <c r="AN255" s="86"/>
      <c r="XFA255" s="558" t="e">
        <f>MATCH(AE255,tabla!$W$3:$W$20,0)-1</f>
        <v>#N/A</v>
      </c>
      <c r="XFB255" s="558">
        <f>COUNTIF(tabla!$W$3:$W$20,'BD1'!AE255)</f>
        <v>0</v>
      </c>
    </row>
    <row r="256" spans="1:40 16381:16382" s="197" customFormat="1" ht="24.95" customHeight="1" x14ac:dyDescent="0.2">
      <c r="A256" s="24" t="str">
        <f t="shared" si="20"/>
        <v/>
      </c>
      <c r="B256" s="24" t="str">
        <f t="shared" si="18"/>
        <v/>
      </c>
      <c r="C256" s="554" t="str">
        <f t="shared" si="19"/>
        <v/>
      </c>
      <c r="D256" s="173"/>
      <c r="E256" s="173"/>
      <c r="F256" s="174"/>
      <c r="G256" s="175"/>
      <c r="H256" s="176"/>
      <c r="I256" s="177"/>
      <c r="J256" s="176"/>
      <c r="K256" s="476"/>
      <c r="L256" s="174"/>
      <c r="M256" s="81"/>
      <c r="N256" s="280" t="str">
        <f t="shared" si="21"/>
        <v/>
      </c>
      <c r="O256" s="43"/>
      <c r="P256" s="82"/>
      <c r="Q256" s="482"/>
      <c r="R256" s="83"/>
      <c r="S256" s="482"/>
      <c r="T256" s="164"/>
      <c r="U256" s="45"/>
      <c r="V256" s="25" t="str">
        <f>IFERROR(VLOOKUP(U256, tabla!$A$2:$B$50,2,FALSE),"")</f>
        <v/>
      </c>
      <c r="W256" s="26"/>
      <c r="X256" s="51"/>
      <c r="Y256" s="555" t="str">
        <f t="shared" si="22"/>
        <v/>
      </c>
      <c r="Z256" s="27"/>
      <c r="AA256" s="26"/>
      <c r="AB256" s="26"/>
      <c r="AC256" s="84"/>
      <c r="AD256" s="29"/>
      <c r="AE256" s="84"/>
      <c r="AF256" s="84"/>
      <c r="AG256" s="178"/>
      <c r="AH256" s="84"/>
      <c r="AI256" s="84"/>
      <c r="AJ256" s="84"/>
      <c r="AK256" s="164"/>
      <c r="AL256" s="165"/>
      <c r="AM256" s="556" t="str">
        <f t="shared" ca="1" si="23"/>
        <v/>
      </c>
      <c r="AN256" s="86"/>
      <c r="XFA256" s="558" t="e">
        <f>MATCH(AE256,tabla!$W$3:$W$20,0)-1</f>
        <v>#N/A</v>
      </c>
      <c r="XFB256" s="558">
        <f>COUNTIF(tabla!$W$3:$W$20,'BD1'!AE256)</f>
        <v>0</v>
      </c>
    </row>
    <row r="257" spans="1:40 16381:16382" s="197" customFormat="1" ht="24.95" customHeight="1" x14ac:dyDescent="0.2">
      <c r="A257" s="24" t="str">
        <f t="shared" si="20"/>
        <v/>
      </c>
      <c r="B257" s="24" t="str">
        <f t="shared" si="18"/>
        <v/>
      </c>
      <c r="C257" s="554" t="str">
        <f t="shared" si="19"/>
        <v/>
      </c>
      <c r="D257" s="173"/>
      <c r="E257" s="173"/>
      <c r="F257" s="174"/>
      <c r="G257" s="175"/>
      <c r="H257" s="176"/>
      <c r="I257" s="177"/>
      <c r="J257" s="176"/>
      <c r="K257" s="476"/>
      <c r="L257" s="174"/>
      <c r="M257" s="81"/>
      <c r="N257" s="280" t="str">
        <f t="shared" si="21"/>
        <v/>
      </c>
      <c r="O257" s="43"/>
      <c r="P257" s="82"/>
      <c r="Q257" s="482"/>
      <c r="R257" s="83"/>
      <c r="S257" s="482"/>
      <c r="T257" s="164"/>
      <c r="U257" s="45"/>
      <c r="V257" s="25" t="str">
        <f>IFERROR(VLOOKUP(U257, tabla!$A$2:$B$50,2,FALSE),"")</f>
        <v/>
      </c>
      <c r="W257" s="26"/>
      <c r="X257" s="51"/>
      <c r="Y257" s="555" t="str">
        <f t="shared" si="22"/>
        <v/>
      </c>
      <c r="Z257" s="27"/>
      <c r="AA257" s="26"/>
      <c r="AB257" s="26"/>
      <c r="AC257" s="84"/>
      <c r="AD257" s="29"/>
      <c r="AE257" s="84"/>
      <c r="AF257" s="84"/>
      <c r="AG257" s="178"/>
      <c r="AH257" s="84"/>
      <c r="AI257" s="84"/>
      <c r="AJ257" s="84"/>
      <c r="AK257" s="164"/>
      <c r="AL257" s="165"/>
      <c r="AM257" s="556" t="str">
        <f t="shared" ca="1" si="23"/>
        <v/>
      </c>
      <c r="AN257" s="86"/>
      <c r="XFA257" s="558" t="e">
        <f>MATCH(AE257,tabla!$W$3:$W$20,0)-1</f>
        <v>#N/A</v>
      </c>
      <c r="XFB257" s="558">
        <f>COUNTIF(tabla!$W$3:$W$20,'BD1'!AE257)</f>
        <v>0</v>
      </c>
    </row>
    <row r="258" spans="1:40 16381:16382" s="197" customFormat="1" ht="24.95" customHeight="1" x14ac:dyDescent="0.2">
      <c r="A258" s="24" t="str">
        <f t="shared" si="20"/>
        <v/>
      </c>
      <c r="B258" s="24" t="str">
        <f t="shared" si="18"/>
        <v/>
      </c>
      <c r="C258" s="554" t="str">
        <f t="shared" si="19"/>
        <v/>
      </c>
      <c r="D258" s="173"/>
      <c r="E258" s="173"/>
      <c r="F258" s="174"/>
      <c r="G258" s="175"/>
      <c r="H258" s="176"/>
      <c r="I258" s="177"/>
      <c r="J258" s="176"/>
      <c r="K258" s="476"/>
      <c r="L258" s="174"/>
      <c r="M258" s="81"/>
      <c r="N258" s="280" t="str">
        <f t="shared" si="21"/>
        <v/>
      </c>
      <c r="O258" s="43"/>
      <c r="P258" s="82"/>
      <c r="Q258" s="482"/>
      <c r="R258" s="83"/>
      <c r="S258" s="482"/>
      <c r="T258" s="164"/>
      <c r="U258" s="45"/>
      <c r="V258" s="25" t="str">
        <f>IFERROR(VLOOKUP(U258, tabla!$A$2:$B$50,2,FALSE),"")</f>
        <v/>
      </c>
      <c r="W258" s="26"/>
      <c r="X258" s="51"/>
      <c r="Y258" s="555" t="str">
        <f t="shared" si="22"/>
        <v/>
      </c>
      <c r="Z258" s="27"/>
      <c r="AA258" s="26"/>
      <c r="AB258" s="26"/>
      <c r="AC258" s="84"/>
      <c r="AD258" s="29"/>
      <c r="AE258" s="84"/>
      <c r="AF258" s="84"/>
      <c r="AG258" s="178"/>
      <c r="AH258" s="84"/>
      <c r="AI258" s="84"/>
      <c r="AJ258" s="84"/>
      <c r="AK258" s="164"/>
      <c r="AL258" s="165"/>
      <c r="AM258" s="556" t="str">
        <f t="shared" ca="1" si="23"/>
        <v/>
      </c>
      <c r="AN258" s="86"/>
      <c r="XFA258" s="558" t="e">
        <f>MATCH(AE258,tabla!$W$3:$W$20,0)-1</f>
        <v>#N/A</v>
      </c>
      <c r="XFB258" s="558">
        <f>COUNTIF(tabla!$W$3:$W$20,'BD1'!AE258)</f>
        <v>0</v>
      </c>
    </row>
    <row r="259" spans="1:40 16381:16382" s="197" customFormat="1" ht="24.95" customHeight="1" x14ac:dyDescent="0.2">
      <c r="A259" s="24" t="str">
        <f t="shared" si="20"/>
        <v/>
      </c>
      <c r="B259" s="24" t="str">
        <f t="shared" si="18"/>
        <v/>
      </c>
      <c r="C259" s="554" t="str">
        <f t="shared" si="19"/>
        <v/>
      </c>
      <c r="D259" s="173"/>
      <c r="E259" s="173"/>
      <c r="F259" s="174"/>
      <c r="G259" s="175"/>
      <c r="H259" s="176"/>
      <c r="I259" s="177"/>
      <c r="J259" s="176"/>
      <c r="K259" s="476"/>
      <c r="L259" s="174"/>
      <c r="M259" s="81"/>
      <c r="N259" s="280" t="str">
        <f t="shared" si="21"/>
        <v/>
      </c>
      <c r="O259" s="43"/>
      <c r="P259" s="82"/>
      <c r="Q259" s="482"/>
      <c r="R259" s="83"/>
      <c r="S259" s="482"/>
      <c r="T259" s="164"/>
      <c r="U259" s="45"/>
      <c r="V259" s="25" t="str">
        <f>IFERROR(VLOOKUP(U259, tabla!$A$2:$B$50,2,FALSE),"")</f>
        <v/>
      </c>
      <c r="W259" s="26"/>
      <c r="X259" s="51"/>
      <c r="Y259" s="555" t="str">
        <f t="shared" si="22"/>
        <v/>
      </c>
      <c r="Z259" s="27"/>
      <c r="AA259" s="26"/>
      <c r="AB259" s="26"/>
      <c r="AC259" s="84"/>
      <c r="AD259" s="29"/>
      <c r="AE259" s="84"/>
      <c r="AF259" s="84"/>
      <c r="AG259" s="178"/>
      <c r="AH259" s="84"/>
      <c r="AI259" s="84"/>
      <c r="AJ259" s="84"/>
      <c r="AK259" s="164"/>
      <c r="AL259" s="165"/>
      <c r="AM259" s="556" t="str">
        <f t="shared" ca="1" si="23"/>
        <v/>
      </c>
      <c r="AN259" s="86"/>
      <c r="XFA259" s="558" t="e">
        <f>MATCH(AE259,tabla!$W$3:$W$20,0)-1</f>
        <v>#N/A</v>
      </c>
      <c r="XFB259" s="558">
        <f>COUNTIF(tabla!$W$3:$W$20,'BD1'!AE259)</f>
        <v>0</v>
      </c>
    </row>
    <row r="260" spans="1:40 16381:16382" s="197" customFormat="1" ht="24.95" customHeight="1" x14ac:dyDescent="0.2">
      <c r="A260" s="24" t="str">
        <f t="shared" si="20"/>
        <v/>
      </c>
      <c r="B260" s="24" t="str">
        <f t="shared" si="18"/>
        <v/>
      </c>
      <c r="C260" s="554" t="str">
        <f t="shared" si="19"/>
        <v/>
      </c>
      <c r="D260" s="173"/>
      <c r="E260" s="173"/>
      <c r="F260" s="174"/>
      <c r="G260" s="175"/>
      <c r="H260" s="176"/>
      <c r="I260" s="177"/>
      <c r="J260" s="176"/>
      <c r="K260" s="476"/>
      <c r="L260" s="174"/>
      <c r="M260" s="81"/>
      <c r="N260" s="280" t="str">
        <f t="shared" si="21"/>
        <v/>
      </c>
      <c r="O260" s="43"/>
      <c r="P260" s="82"/>
      <c r="Q260" s="482"/>
      <c r="R260" s="83"/>
      <c r="S260" s="482"/>
      <c r="T260" s="164"/>
      <c r="U260" s="45"/>
      <c r="V260" s="25" t="str">
        <f>IFERROR(VLOOKUP(U260, tabla!$A$2:$B$50,2,FALSE),"")</f>
        <v/>
      </c>
      <c r="W260" s="26"/>
      <c r="X260" s="51"/>
      <c r="Y260" s="555" t="str">
        <f t="shared" si="22"/>
        <v/>
      </c>
      <c r="Z260" s="27"/>
      <c r="AA260" s="26"/>
      <c r="AB260" s="26"/>
      <c r="AC260" s="84"/>
      <c r="AD260" s="29"/>
      <c r="AE260" s="84"/>
      <c r="AF260" s="84"/>
      <c r="AG260" s="178"/>
      <c r="AH260" s="84"/>
      <c r="AI260" s="84"/>
      <c r="AJ260" s="84"/>
      <c r="AK260" s="164"/>
      <c r="AL260" s="165"/>
      <c r="AM260" s="556" t="str">
        <f t="shared" ca="1" si="23"/>
        <v/>
      </c>
      <c r="AN260" s="86"/>
      <c r="XFA260" s="558" t="e">
        <f>MATCH(AE260,tabla!$W$3:$W$20,0)-1</f>
        <v>#N/A</v>
      </c>
      <c r="XFB260" s="558">
        <f>COUNTIF(tabla!$W$3:$W$20,'BD1'!AE260)</f>
        <v>0</v>
      </c>
    </row>
    <row r="261" spans="1:40 16381:16382" s="197" customFormat="1" ht="24.95" customHeight="1" x14ac:dyDescent="0.2">
      <c r="A261" s="24" t="str">
        <f t="shared" si="20"/>
        <v/>
      </c>
      <c r="B261" s="24" t="str">
        <f t="shared" si="18"/>
        <v/>
      </c>
      <c r="C261" s="554" t="str">
        <f t="shared" si="19"/>
        <v/>
      </c>
      <c r="D261" s="173"/>
      <c r="E261" s="173"/>
      <c r="F261" s="174"/>
      <c r="G261" s="175"/>
      <c r="H261" s="176"/>
      <c r="I261" s="177"/>
      <c r="J261" s="176"/>
      <c r="K261" s="476"/>
      <c r="L261" s="174"/>
      <c r="M261" s="81"/>
      <c r="N261" s="280" t="str">
        <f t="shared" si="21"/>
        <v/>
      </c>
      <c r="O261" s="43"/>
      <c r="P261" s="82"/>
      <c r="Q261" s="482"/>
      <c r="R261" s="83"/>
      <c r="S261" s="482"/>
      <c r="T261" s="164"/>
      <c r="U261" s="45"/>
      <c r="V261" s="25" t="str">
        <f>IFERROR(VLOOKUP(U261, tabla!$A$2:$B$50,2,FALSE),"")</f>
        <v/>
      </c>
      <c r="W261" s="26"/>
      <c r="X261" s="51"/>
      <c r="Y261" s="555" t="str">
        <f t="shared" si="22"/>
        <v/>
      </c>
      <c r="Z261" s="27"/>
      <c r="AA261" s="26"/>
      <c r="AB261" s="26"/>
      <c r="AC261" s="84"/>
      <c r="AD261" s="29"/>
      <c r="AE261" s="84"/>
      <c r="AF261" s="84"/>
      <c r="AG261" s="178"/>
      <c r="AH261" s="84"/>
      <c r="AI261" s="84"/>
      <c r="AJ261" s="84"/>
      <c r="AK261" s="164"/>
      <c r="AL261" s="165"/>
      <c r="AM261" s="556" t="str">
        <f t="shared" ca="1" si="23"/>
        <v/>
      </c>
      <c r="AN261" s="86"/>
      <c r="XFA261" s="558" t="e">
        <f>MATCH(AE261,tabla!$W$3:$W$20,0)-1</f>
        <v>#N/A</v>
      </c>
      <c r="XFB261" s="558">
        <f>COUNTIF(tabla!$W$3:$W$20,'BD1'!AE261)</f>
        <v>0</v>
      </c>
    </row>
    <row r="262" spans="1:40 16381:16382" s="197" customFormat="1" ht="24.95" customHeight="1" x14ac:dyDescent="0.2">
      <c r="A262" s="24" t="str">
        <f t="shared" si="20"/>
        <v/>
      </c>
      <c r="B262" s="24" t="str">
        <f t="shared" si="18"/>
        <v/>
      </c>
      <c r="C262" s="554" t="str">
        <f t="shared" si="19"/>
        <v/>
      </c>
      <c r="D262" s="173"/>
      <c r="E262" s="173"/>
      <c r="F262" s="174"/>
      <c r="G262" s="175"/>
      <c r="H262" s="176"/>
      <c r="I262" s="177"/>
      <c r="J262" s="176"/>
      <c r="K262" s="476"/>
      <c r="L262" s="174"/>
      <c r="M262" s="81"/>
      <c r="N262" s="280" t="str">
        <f t="shared" si="21"/>
        <v/>
      </c>
      <c r="O262" s="43"/>
      <c r="P262" s="82"/>
      <c r="Q262" s="482"/>
      <c r="R262" s="83"/>
      <c r="S262" s="482"/>
      <c r="T262" s="164"/>
      <c r="U262" s="45"/>
      <c r="V262" s="25" t="str">
        <f>IFERROR(VLOOKUP(U262, tabla!$A$2:$B$50,2,FALSE),"")</f>
        <v/>
      </c>
      <c r="W262" s="26"/>
      <c r="X262" s="51"/>
      <c r="Y262" s="555" t="str">
        <f t="shared" si="22"/>
        <v/>
      </c>
      <c r="Z262" s="27"/>
      <c r="AA262" s="26"/>
      <c r="AB262" s="26"/>
      <c r="AC262" s="84"/>
      <c r="AD262" s="29"/>
      <c r="AE262" s="84"/>
      <c r="AF262" s="84"/>
      <c r="AG262" s="178"/>
      <c r="AH262" s="84"/>
      <c r="AI262" s="84"/>
      <c r="AJ262" s="84"/>
      <c r="AK262" s="164"/>
      <c r="AL262" s="165"/>
      <c r="AM262" s="556" t="str">
        <f t="shared" ca="1" si="23"/>
        <v/>
      </c>
      <c r="AN262" s="86"/>
      <c r="XFA262" s="558" t="e">
        <f>MATCH(AE262,tabla!$W$3:$W$20,0)-1</f>
        <v>#N/A</v>
      </c>
      <c r="XFB262" s="558">
        <f>COUNTIF(tabla!$W$3:$W$20,'BD1'!AE262)</f>
        <v>0</v>
      </c>
    </row>
    <row r="263" spans="1:40 16381:16382" s="197" customFormat="1" ht="24.95" customHeight="1" x14ac:dyDescent="0.2">
      <c r="A263" s="24" t="str">
        <f t="shared" si="20"/>
        <v/>
      </c>
      <c r="B263" s="24" t="str">
        <f t="shared" si="18"/>
        <v/>
      </c>
      <c r="C263" s="554" t="str">
        <f t="shared" si="19"/>
        <v/>
      </c>
      <c r="D263" s="173"/>
      <c r="E263" s="173"/>
      <c r="F263" s="174"/>
      <c r="G263" s="175"/>
      <c r="H263" s="176"/>
      <c r="I263" s="177"/>
      <c r="J263" s="176"/>
      <c r="K263" s="476"/>
      <c r="L263" s="174"/>
      <c r="M263" s="81"/>
      <c r="N263" s="280" t="str">
        <f t="shared" si="21"/>
        <v/>
      </c>
      <c r="O263" s="43"/>
      <c r="P263" s="82"/>
      <c r="Q263" s="482"/>
      <c r="R263" s="83"/>
      <c r="S263" s="482"/>
      <c r="T263" s="164"/>
      <c r="U263" s="45"/>
      <c r="V263" s="25" t="str">
        <f>IFERROR(VLOOKUP(U263, tabla!$A$2:$B$50,2,FALSE),"")</f>
        <v/>
      </c>
      <c r="W263" s="26"/>
      <c r="X263" s="51"/>
      <c r="Y263" s="555" t="str">
        <f t="shared" si="22"/>
        <v/>
      </c>
      <c r="Z263" s="27"/>
      <c r="AA263" s="26"/>
      <c r="AB263" s="26"/>
      <c r="AC263" s="84"/>
      <c r="AD263" s="29"/>
      <c r="AE263" s="84"/>
      <c r="AF263" s="84"/>
      <c r="AG263" s="178"/>
      <c r="AH263" s="84"/>
      <c r="AI263" s="84"/>
      <c r="AJ263" s="84"/>
      <c r="AK263" s="164"/>
      <c r="AL263" s="165"/>
      <c r="AM263" s="556" t="str">
        <f t="shared" ca="1" si="23"/>
        <v/>
      </c>
      <c r="AN263" s="86"/>
      <c r="XFA263" s="558" t="e">
        <f>MATCH(AE263,tabla!$W$3:$W$20,0)-1</f>
        <v>#N/A</v>
      </c>
      <c r="XFB263" s="558">
        <f>COUNTIF(tabla!$W$3:$W$20,'BD1'!AE263)</f>
        <v>0</v>
      </c>
    </row>
    <row r="264" spans="1:40 16381:16382" s="197" customFormat="1" ht="24.95" customHeight="1" x14ac:dyDescent="0.2">
      <c r="A264" s="24" t="str">
        <f t="shared" si="20"/>
        <v/>
      </c>
      <c r="B264" s="24" t="str">
        <f t="shared" si="18"/>
        <v/>
      </c>
      <c r="C264" s="554" t="str">
        <f t="shared" si="19"/>
        <v/>
      </c>
      <c r="D264" s="173"/>
      <c r="E264" s="173"/>
      <c r="F264" s="174"/>
      <c r="G264" s="175"/>
      <c r="H264" s="176"/>
      <c r="I264" s="177"/>
      <c r="J264" s="176"/>
      <c r="K264" s="476"/>
      <c r="L264" s="174"/>
      <c r="M264" s="81"/>
      <c r="N264" s="280" t="str">
        <f t="shared" si="21"/>
        <v/>
      </c>
      <c r="O264" s="43"/>
      <c r="P264" s="82"/>
      <c r="Q264" s="482"/>
      <c r="R264" s="83"/>
      <c r="S264" s="482"/>
      <c r="T264" s="164"/>
      <c r="U264" s="45"/>
      <c r="V264" s="25" t="str">
        <f>IFERROR(VLOOKUP(U264, tabla!$A$2:$B$50,2,FALSE),"")</f>
        <v/>
      </c>
      <c r="W264" s="26"/>
      <c r="X264" s="51"/>
      <c r="Y264" s="555" t="str">
        <f t="shared" si="22"/>
        <v/>
      </c>
      <c r="Z264" s="27"/>
      <c r="AA264" s="26"/>
      <c r="AB264" s="26"/>
      <c r="AC264" s="84"/>
      <c r="AD264" s="29"/>
      <c r="AE264" s="84"/>
      <c r="AF264" s="84"/>
      <c r="AG264" s="178"/>
      <c r="AH264" s="84"/>
      <c r="AI264" s="84"/>
      <c r="AJ264" s="84"/>
      <c r="AK264" s="164"/>
      <c r="AL264" s="165"/>
      <c r="AM264" s="556" t="str">
        <f t="shared" ca="1" si="23"/>
        <v/>
      </c>
      <c r="AN264" s="86"/>
      <c r="XFA264" s="558" t="e">
        <f>MATCH(AE264,tabla!$W$3:$W$20,0)-1</f>
        <v>#N/A</v>
      </c>
      <c r="XFB264" s="558">
        <f>COUNTIF(tabla!$W$3:$W$20,'BD1'!AE264)</f>
        <v>0</v>
      </c>
    </row>
    <row r="265" spans="1:40 16381:16382" s="197" customFormat="1" ht="24.95" customHeight="1" x14ac:dyDescent="0.2">
      <c r="A265" s="24" t="str">
        <f t="shared" si="20"/>
        <v/>
      </c>
      <c r="B265" s="24" t="str">
        <f t="shared" si="18"/>
        <v/>
      </c>
      <c r="C265" s="554" t="str">
        <f t="shared" si="19"/>
        <v/>
      </c>
      <c r="D265" s="173"/>
      <c r="E265" s="173"/>
      <c r="F265" s="174"/>
      <c r="G265" s="175"/>
      <c r="H265" s="176"/>
      <c r="I265" s="177"/>
      <c r="J265" s="176"/>
      <c r="K265" s="476"/>
      <c r="L265" s="174"/>
      <c r="M265" s="81"/>
      <c r="N265" s="280" t="str">
        <f t="shared" si="21"/>
        <v/>
      </c>
      <c r="O265" s="43"/>
      <c r="P265" s="82"/>
      <c r="Q265" s="482"/>
      <c r="R265" s="83"/>
      <c r="S265" s="482"/>
      <c r="T265" s="164"/>
      <c r="U265" s="45"/>
      <c r="V265" s="25" t="str">
        <f>IFERROR(VLOOKUP(U265, tabla!$A$2:$B$50,2,FALSE),"")</f>
        <v/>
      </c>
      <c r="W265" s="26"/>
      <c r="X265" s="51"/>
      <c r="Y265" s="555" t="str">
        <f t="shared" si="22"/>
        <v/>
      </c>
      <c r="Z265" s="27"/>
      <c r="AA265" s="26"/>
      <c r="AB265" s="26"/>
      <c r="AC265" s="84"/>
      <c r="AD265" s="29"/>
      <c r="AE265" s="84"/>
      <c r="AF265" s="84"/>
      <c r="AG265" s="178"/>
      <c r="AH265" s="84"/>
      <c r="AI265" s="84"/>
      <c r="AJ265" s="84"/>
      <c r="AK265" s="164"/>
      <c r="AL265" s="165"/>
      <c r="AM265" s="556" t="str">
        <f t="shared" ca="1" si="23"/>
        <v/>
      </c>
      <c r="AN265" s="86"/>
      <c r="XFA265" s="558" t="e">
        <f>MATCH(AE265,tabla!$W$3:$W$20,0)-1</f>
        <v>#N/A</v>
      </c>
      <c r="XFB265" s="558">
        <f>COUNTIF(tabla!$W$3:$W$20,'BD1'!AE265)</f>
        <v>0</v>
      </c>
    </row>
    <row r="266" spans="1:40 16381:16382" s="197" customFormat="1" ht="24.95" customHeight="1" x14ac:dyDescent="0.2">
      <c r="A266" s="24" t="str">
        <f t="shared" si="20"/>
        <v/>
      </c>
      <c r="B266" s="24" t="str">
        <f t="shared" si="18"/>
        <v/>
      </c>
      <c r="C266" s="554" t="str">
        <f t="shared" si="19"/>
        <v/>
      </c>
      <c r="D266" s="173"/>
      <c r="E266" s="173"/>
      <c r="F266" s="174"/>
      <c r="G266" s="175"/>
      <c r="H266" s="176"/>
      <c r="I266" s="177"/>
      <c r="J266" s="176"/>
      <c r="K266" s="476"/>
      <c r="L266" s="174"/>
      <c r="M266" s="81"/>
      <c r="N266" s="280" t="str">
        <f t="shared" si="21"/>
        <v/>
      </c>
      <c r="O266" s="43"/>
      <c r="P266" s="82"/>
      <c r="Q266" s="482"/>
      <c r="R266" s="83"/>
      <c r="S266" s="482"/>
      <c r="T266" s="164"/>
      <c r="U266" s="45"/>
      <c r="V266" s="25" t="str">
        <f>IFERROR(VLOOKUP(U266, tabla!$A$2:$B$50,2,FALSE),"")</f>
        <v/>
      </c>
      <c r="W266" s="26"/>
      <c r="X266" s="51"/>
      <c r="Y266" s="555" t="str">
        <f t="shared" si="22"/>
        <v/>
      </c>
      <c r="Z266" s="27"/>
      <c r="AA266" s="26"/>
      <c r="AB266" s="26"/>
      <c r="AC266" s="84"/>
      <c r="AD266" s="29"/>
      <c r="AE266" s="84"/>
      <c r="AF266" s="84"/>
      <c r="AG266" s="178"/>
      <c r="AH266" s="84"/>
      <c r="AI266" s="84"/>
      <c r="AJ266" s="84"/>
      <c r="AK266" s="164"/>
      <c r="AL266" s="165"/>
      <c r="AM266" s="556" t="str">
        <f t="shared" ca="1" si="23"/>
        <v/>
      </c>
      <c r="AN266" s="86"/>
      <c r="XFA266" s="558" t="e">
        <f>MATCH(AE266,tabla!$W$3:$W$20,0)-1</f>
        <v>#N/A</v>
      </c>
      <c r="XFB266" s="558">
        <f>COUNTIF(tabla!$W$3:$W$20,'BD1'!AE266)</f>
        <v>0</v>
      </c>
    </row>
    <row r="267" spans="1:40 16381:16382" s="197" customFormat="1" ht="24.95" customHeight="1" x14ac:dyDescent="0.2">
      <c r="A267" s="24" t="str">
        <f t="shared" si="20"/>
        <v/>
      </c>
      <c r="B267" s="24" t="str">
        <f t="shared" si="18"/>
        <v/>
      </c>
      <c r="C267" s="554" t="str">
        <f t="shared" si="19"/>
        <v/>
      </c>
      <c r="D267" s="173"/>
      <c r="E267" s="173"/>
      <c r="F267" s="174"/>
      <c r="G267" s="175"/>
      <c r="H267" s="176"/>
      <c r="I267" s="177"/>
      <c r="J267" s="176"/>
      <c r="K267" s="476"/>
      <c r="L267" s="174"/>
      <c r="M267" s="81"/>
      <c r="N267" s="280" t="str">
        <f t="shared" si="21"/>
        <v/>
      </c>
      <c r="O267" s="43"/>
      <c r="P267" s="82"/>
      <c r="Q267" s="482"/>
      <c r="R267" s="83"/>
      <c r="S267" s="482"/>
      <c r="T267" s="164"/>
      <c r="U267" s="45"/>
      <c r="V267" s="25" t="str">
        <f>IFERROR(VLOOKUP(U267, tabla!$A$2:$B$50,2,FALSE),"")</f>
        <v/>
      </c>
      <c r="W267" s="26"/>
      <c r="X267" s="51"/>
      <c r="Y267" s="555" t="str">
        <f t="shared" si="22"/>
        <v/>
      </c>
      <c r="Z267" s="27"/>
      <c r="AA267" s="26"/>
      <c r="AB267" s="26"/>
      <c r="AC267" s="84"/>
      <c r="AD267" s="29"/>
      <c r="AE267" s="84"/>
      <c r="AF267" s="84"/>
      <c r="AG267" s="178"/>
      <c r="AH267" s="84"/>
      <c r="AI267" s="84"/>
      <c r="AJ267" s="84"/>
      <c r="AK267" s="164"/>
      <c r="AL267" s="165"/>
      <c r="AM267" s="556" t="str">
        <f t="shared" ca="1" si="23"/>
        <v/>
      </c>
      <c r="AN267" s="86"/>
      <c r="XFA267" s="558" t="e">
        <f>MATCH(AE267,tabla!$W$3:$W$20,0)-1</f>
        <v>#N/A</v>
      </c>
      <c r="XFB267" s="558">
        <f>COUNTIF(tabla!$W$3:$W$20,'BD1'!AE267)</f>
        <v>0</v>
      </c>
    </row>
    <row r="268" spans="1:40 16381:16382" s="197" customFormat="1" ht="24.95" customHeight="1" x14ac:dyDescent="0.2">
      <c r="A268" s="24" t="str">
        <f t="shared" si="20"/>
        <v/>
      </c>
      <c r="B268" s="24" t="str">
        <f t="shared" si="18"/>
        <v/>
      </c>
      <c r="C268" s="554" t="str">
        <f t="shared" si="19"/>
        <v/>
      </c>
      <c r="D268" s="173"/>
      <c r="E268" s="173"/>
      <c r="F268" s="174"/>
      <c r="G268" s="175"/>
      <c r="H268" s="176"/>
      <c r="I268" s="177"/>
      <c r="J268" s="176"/>
      <c r="K268" s="476"/>
      <c r="L268" s="174"/>
      <c r="M268" s="81"/>
      <c r="N268" s="280" t="str">
        <f t="shared" si="21"/>
        <v/>
      </c>
      <c r="O268" s="43"/>
      <c r="P268" s="82"/>
      <c r="Q268" s="482"/>
      <c r="R268" s="83"/>
      <c r="S268" s="482"/>
      <c r="T268" s="164"/>
      <c r="U268" s="45"/>
      <c r="V268" s="25" t="str">
        <f>IFERROR(VLOOKUP(U268, tabla!$A$2:$B$50,2,FALSE),"")</f>
        <v/>
      </c>
      <c r="W268" s="26"/>
      <c r="X268" s="51"/>
      <c r="Y268" s="555" t="str">
        <f t="shared" si="22"/>
        <v/>
      </c>
      <c r="Z268" s="27"/>
      <c r="AA268" s="26"/>
      <c r="AB268" s="26"/>
      <c r="AC268" s="84"/>
      <c r="AD268" s="29"/>
      <c r="AE268" s="84"/>
      <c r="AF268" s="84"/>
      <c r="AG268" s="178"/>
      <c r="AH268" s="84"/>
      <c r="AI268" s="84"/>
      <c r="AJ268" s="84"/>
      <c r="AK268" s="164"/>
      <c r="AL268" s="165"/>
      <c r="AM268" s="556" t="str">
        <f t="shared" ca="1" si="23"/>
        <v/>
      </c>
      <c r="AN268" s="86"/>
      <c r="XFA268" s="558" t="e">
        <f>MATCH(AE268,tabla!$W$3:$W$20,0)-1</f>
        <v>#N/A</v>
      </c>
      <c r="XFB268" s="558">
        <f>COUNTIF(tabla!$W$3:$W$20,'BD1'!AE268)</f>
        <v>0</v>
      </c>
    </row>
    <row r="269" spans="1:40 16381:16382" s="197" customFormat="1" ht="24.95" customHeight="1" x14ac:dyDescent="0.2">
      <c r="A269" s="24" t="str">
        <f t="shared" si="20"/>
        <v/>
      </c>
      <c r="B269" s="24" t="str">
        <f t="shared" si="18"/>
        <v/>
      </c>
      <c r="C269" s="554" t="str">
        <f t="shared" si="19"/>
        <v/>
      </c>
      <c r="D269" s="173"/>
      <c r="E269" s="173"/>
      <c r="F269" s="174"/>
      <c r="G269" s="175"/>
      <c r="H269" s="176"/>
      <c r="I269" s="177"/>
      <c r="J269" s="176"/>
      <c r="K269" s="476"/>
      <c r="L269" s="174"/>
      <c r="M269" s="81"/>
      <c r="N269" s="280" t="str">
        <f t="shared" si="21"/>
        <v/>
      </c>
      <c r="O269" s="43"/>
      <c r="P269" s="82"/>
      <c r="Q269" s="482"/>
      <c r="R269" s="83"/>
      <c r="S269" s="482"/>
      <c r="T269" s="164"/>
      <c r="U269" s="45"/>
      <c r="V269" s="25" t="str">
        <f>IFERROR(VLOOKUP(U269, tabla!$A$2:$B$50,2,FALSE),"")</f>
        <v/>
      </c>
      <c r="W269" s="26"/>
      <c r="X269" s="51"/>
      <c r="Y269" s="555" t="str">
        <f t="shared" si="22"/>
        <v/>
      </c>
      <c r="Z269" s="27"/>
      <c r="AA269" s="26"/>
      <c r="AB269" s="26"/>
      <c r="AC269" s="84"/>
      <c r="AD269" s="29"/>
      <c r="AE269" s="84"/>
      <c r="AF269" s="84"/>
      <c r="AG269" s="178"/>
      <c r="AH269" s="84"/>
      <c r="AI269" s="84"/>
      <c r="AJ269" s="84"/>
      <c r="AK269" s="164"/>
      <c r="AL269" s="165"/>
      <c r="AM269" s="556" t="str">
        <f t="shared" ca="1" si="23"/>
        <v/>
      </c>
      <c r="AN269" s="86"/>
      <c r="XFA269" s="558" t="e">
        <f>MATCH(AE269,tabla!$W$3:$W$20,0)-1</f>
        <v>#N/A</v>
      </c>
      <c r="XFB269" s="558">
        <f>COUNTIF(tabla!$W$3:$W$20,'BD1'!AE269)</f>
        <v>0</v>
      </c>
    </row>
    <row r="270" spans="1:40 16381:16382" s="197" customFormat="1" ht="24.95" customHeight="1" x14ac:dyDescent="0.2">
      <c r="A270" s="24" t="str">
        <f t="shared" si="20"/>
        <v/>
      </c>
      <c r="B270" s="24" t="str">
        <f t="shared" si="18"/>
        <v/>
      </c>
      <c r="C270" s="554" t="str">
        <f t="shared" si="19"/>
        <v/>
      </c>
      <c r="D270" s="173"/>
      <c r="E270" s="173"/>
      <c r="F270" s="174"/>
      <c r="G270" s="175"/>
      <c r="H270" s="176"/>
      <c r="I270" s="177"/>
      <c r="J270" s="176"/>
      <c r="K270" s="476"/>
      <c r="L270" s="174"/>
      <c r="M270" s="81"/>
      <c r="N270" s="280" t="str">
        <f t="shared" si="21"/>
        <v/>
      </c>
      <c r="O270" s="43"/>
      <c r="P270" s="82"/>
      <c r="Q270" s="482"/>
      <c r="R270" s="83"/>
      <c r="S270" s="482"/>
      <c r="T270" s="164"/>
      <c r="U270" s="45"/>
      <c r="V270" s="25" t="str">
        <f>IFERROR(VLOOKUP(U270, tabla!$A$2:$B$50,2,FALSE),"")</f>
        <v/>
      </c>
      <c r="W270" s="26"/>
      <c r="X270" s="51"/>
      <c r="Y270" s="555" t="str">
        <f t="shared" si="22"/>
        <v/>
      </c>
      <c r="Z270" s="27"/>
      <c r="AA270" s="26"/>
      <c r="AB270" s="26"/>
      <c r="AC270" s="84"/>
      <c r="AD270" s="29"/>
      <c r="AE270" s="84"/>
      <c r="AF270" s="84"/>
      <c r="AG270" s="178"/>
      <c r="AH270" s="84"/>
      <c r="AI270" s="84"/>
      <c r="AJ270" s="84"/>
      <c r="AK270" s="164"/>
      <c r="AL270" s="165"/>
      <c r="AM270" s="556" t="str">
        <f t="shared" ca="1" si="23"/>
        <v/>
      </c>
      <c r="AN270" s="86"/>
      <c r="XFA270" s="558" t="e">
        <f>MATCH(AE270,tabla!$W$3:$W$20,0)-1</f>
        <v>#N/A</v>
      </c>
      <c r="XFB270" s="558">
        <f>COUNTIF(tabla!$W$3:$W$20,'BD1'!AE270)</f>
        <v>0</v>
      </c>
    </row>
    <row r="271" spans="1:40 16381:16382" s="197" customFormat="1" ht="24.95" customHeight="1" x14ac:dyDescent="0.2">
      <c r="A271" s="24" t="str">
        <f t="shared" si="20"/>
        <v/>
      </c>
      <c r="B271" s="24" t="str">
        <f t="shared" ref="B271:B334" si="24">IF(F271&gt;0,$K$6,"")</f>
        <v/>
      </c>
      <c r="C271" s="554" t="str">
        <f t="shared" ref="C271:C334" si="25">IF(F271&gt;0,$K$8,"")</f>
        <v/>
      </c>
      <c r="D271" s="173"/>
      <c r="E271" s="173"/>
      <c r="F271" s="174"/>
      <c r="G271" s="175"/>
      <c r="H271" s="176"/>
      <c r="I271" s="177"/>
      <c r="J271" s="176"/>
      <c r="K271" s="476"/>
      <c r="L271" s="174"/>
      <c r="M271" s="81"/>
      <c r="N271" s="280" t="str">
        <f t="shared" si="21"/>
        <v/>
      </c>
      <c r="O271" s="43"/>
      <c r="P271" s="82"/>
      <c r="Q271" s="482"/>
      <c r="R271" s="83"/>
      <c r="S271" s="482"/>
      <c r="T271" s="164"/>
      <c r="U271" s="45"/>
      <c r="V271" s="25" t="str">
        <f>IFERROR(VLOOKUP(U271, tabla!$A$2:$B$50,2,FALSE),"")</f>
        <v/>
      </c>
      <c r="W271" s="26"/>
      <c r="X271" s="51"/>
      <c r="Y271" s="555" t="str">
        <f t="shared" si="22"/>
        <v/>
      </c>
      <c r="Z271" s="27"/>
      <c r="AA271" s="26"/>
      <c r="AB271" s="26"/>
      <c r="AC271" s="84"/>
      <c r="AD271" s="29"/>
      <c r="AE271" s="84"/>
      <c r="AF271" s="84"/>
      <c r="AG271" s="178"/>
      <c r="AH271" s="84"/>
      <c r="AI271" s="84"/>
      <c r="AJ271" s="84"/>
      <c r="AK271" s="164"/>
      <c r="AL271" s="165"/>
      <c r="AM271" s="556" t="str">
        <f t="shared" ca="1" si="23"/>
        <v/>
      </c>
      <c r="AN271" s="86"/>
      <c r="XFA271" s="558" t="e">
        <f>MATCH(AE271,tabla!$W$3:$W$20,0)-1</f>
        <v>#N/A</v>
      </c>
      <c r="XFB271" s="558">
        <f>COUNTIF(tabla!$W$3:$W$20,'BD1'!AE271)</f>
        <v>0</v>
      </c>
    </row>
    <row r="272" spans="1:40 16381:16382" s="197" customFormat="1" ht="24.95" customHeight="1" x14ac:dyDescent="0.2">
      <c r="A272" s="24" t="str">
        <f t="shared" ref="A272:A335" si="26">IF(F272&gt;0,ROW()-14,"")</f>
        <v/>
      </c>
      <c r="B272" s="24" t="str">
        <f t="shared" si="24"/>
        <v/>
      </c>
      <c r="C272" s="554" t="str">
        <f t="shared" si="25"/>
        <v/>
      </c>
      <c r="D272" s="173"/>
      <c r="E272" s="173"/>
      <c r="F272" s="174"/>
      <c r="G272" s="175"/>
      <c r="H272" s="176"/>
      <c r="I272" s="177"/>
      <c r="J272" s="176"/>
      <c r="K272" s="476"/>
      <c r="L272" s="174"/>
      <c r="M272" s="81"/>
      <c r="N272" s="280" t="str">
        <f t="shared" ref="N272:N335" si="27">IF(M272="","",YEAR($M$2)-YEAR(M272)-IF(DATE(YEAR($M$2),MONTH(M272),DAY(M272))&gt;$M$2,1,0))</f>
        <v/>
      </c>
      <c r="O272" s="43"/>
      <c r="P272" s="82"/>
      <c r="Q272" s="482"/>
      <c r="R272" s="83"/>
      <c r="S272" s="482"/>
      <c r="T272" s="164"/>
      <c r="U272" s="45"/>
      <c r="V272" s="25" t="str">
        <f>IFERROR(VLOOKUP(U272, tabla!$A$2:$B$50,2,FALSE),"")</f>
        <v/>
      </c>
      <c r="W272" s="26"/>
      <c r="X272" s="51"/>
      <c r="Y272" s="555" t="str">
        <f t="shared" ref="Y272:Y335" si="28">IF(AND(X272&gt;0,X272&lt;452),45.2,IF(X272&gt;=452,10%*X272,IF(X272=0,"","")))</f>
        <v/>
      </c>
      <c r="Z272" s="27"/>
      <c r="AA272" s="26"/>
      <c r="AB272" s="26"/>
      <c r="AC272" s="84"/>
      <c r="AD272" s="29"/>
      <c r="AE272" s="84"/>
      <c r="AF272" s="84"/>
      <c r="AG272" s="178"/>
      <c r="AH272" s="84"/>
      <c r="AI272" s="84"/>
      <c r="AJ272" s="84"/>
      <c r="AK272" s="164"/>
      <c r="AL272" s="165"/>
      <c r="AM272" s="556" t="str">
        <f t="shared" ref="AM272:AM335" ca="1" si="29">IF(OR(AL272="",NOT(ISNUMBER(AL272))),"",IF(TODAY()&lt;=AL272,
 "VIGENTE - FALTAN " &amp;
 ((YEAR(AL272)-YEAR(TODAY()))*12 + MONTH(AL272)-MONTH(TODAY()) - IF(DAY(TODAY())&gt;DAY(AL272),1,0)) &amp; " MESES",
 "CADUCADO"))</f>
        <v/>
      </c>
      <c r="AN272" s="86"/>
      <c r="XFA272" s="558" t="e">
        <f>MATCH(AE272,tabla!$W$3:$W$20,0)-1</f>
        <v>#N/A</v>
      </c>
      <c r="XFB272" s="558">
        <f>COUNTIF(tabla!$W$3:$W$20,'BD1'!AE272)</f>
        <v>0</v>
      </c>
    </row>
    <row r="273" spans="1:40 16381:16382" s="197" customFormat="1" ht="24.95" customHeight="1" x14ac:dyDescent="0.2">
      <c r="A273" s="24" t="str">
        <f t="shared" si="26"/>
        <v/>
      </c>
      <c r="B273" s="24" t="str">
        <f t="shared" si="24"/>
        <v/>
      </c>
      <c r="C273" s="554" t="str">
        <f t="shared" si="25"/>
        <v/>
      </c>
      <c r="D273" s="173"/>
      <c r="E273" s="173"/>
      <c r="F273" s="174"/>
      <c r="G273" s="175"/>
      <c r="H273" s="176"/>
      <c r="I273" s="177"/>
      <c r="J273" s="176"/>
      <c r="K273" s="476"/>
      <c r="L273" s="174"/>
      <c r="M273" s="81"/>
      <c r="N273" s="280" t="str">
        <f t="shared" si="27"/>
        <v/>
      </c>
      <c r="O273" s="43"/>
      <c r="P273" s="82"/>
      <c r="Q273" s="482"/>
      <c r="R273" s="83"/>
      <c r="S273" s="482"/>
      <c r="T273" s="164"/>
      <c r="U273" s="45"/>
      <c r="V273" s="25" t="str">
        <f>IFERROR(VLOOKUP(U273, tabla!$A$2:$B$50,2,FALSE),"")</f>
        <v/>
      </c>
      <c r="W273" s="26"/>
      <c r="X273" s="51"/>
      <c r="Y273" s="555" t="str">
        <f t="shared" si="28"/>
        <v/>
      </c>
      <c r="Z273" s="27"/>
      <c r="AA273" s="26"/>
      <c r="AB273" s="26"/>
      <c r="AC273" s="84"/>
      <c r="AD273" s="29"/>
      <c r="AE273" s="84"/>
      <c r="AF273" s="84"/>
      <c r="AG273" s="178"/>
      <c r="AH273" s="84"/>
      <c r="AI273" s="84"/>
      <c r="AJ273" s="84"/>
      <c r="AK273" s="164"/>
      <c r="AL273" s="165"/>
      <c r="AM273" s="556" t="str">
        <f t="shared" ca="1" si="29"/>
        <v/>
      </c>
      <c r="AN273" s="86"/>
      <c r="XFA273" s="558" t="e">
        <f>MATCH(AE273,tabla!$W$3:$W$20,0)-1</f>
        <v>#N/A</v>
      </c>
      <c r="XFB273" s="558">
        <f>COUNTIF(tabla!$W$3:$W$20,'BD1'!AE273)</f>
        <v>0</v>
      </c>
    </row>
    <row r="274" spans="1:40 16381:16382" s="197" customFormat="1" ht="24.95" customHeight="1" x14ac:dyDescent="0.2">
      <c r="A274" s="24" t="str">
        <f t="shared" si="26"/>
        <v/>
      </c>
      <c r="B274" s="24" t="str">
        <f t="shared" si="24"/>
        <v/>
      </c>
      <c r="C274" s="554" t="str">
        <f t="shared" si="25"/>
        <v/>
      </c>
      <c r="D274" s="173"/>
      <c r="E274" s="173"/>
      <c r="F274" s="174"/>
      <c r="G274" s="175"/>
      <c r="H274" s="176"/>
      <c r="I274" s="177"/>
      <c r="J274" s="176"/>
      <c r="K274" s="476"/>
      <c r="L274" s="174"/>
      <c r="M274" s="81"/>
      <c r="N274" s="280" t="str">
        <f t="shared" si="27"/>
        <v/>
      </c>
      <c r="O274" s="43"/>
      <c r="P274" s="82"/>
      <c r="Q274" s="482"/>
      <c r="R274" s="83"/>
      <c r="S274" s="482"/>
      <c r="T274" s="164"/>
      <c r="U274" s="45"/>
      <c r="V274" s="25" t="str">
        <f>IFERROR(VLOOKUP(U274, tabla!$A$2:$B$50,2,FALSE),"")</f>
        <v/>
      </c>
      <c r="W274" s="26"/>
      <c r="X274" s="51"/>
      <c r="Y274" s="555" t="str">
        <f t="shared" si="28"/>
        <v/>
      </c>
      <c r="Z274" s="27"/>
      <c r="AA274" s="26"/>
      <c r="AB274" s="26"/>
      <c r="AC274" s="84"/>
      <c r="AD274" s="29"/>
      <c r="AE274" s="84"/>
      <c r="AF274" s="84"/>
      <c r="AG274" s="178"/>
      <c r="AH274" s="84"/>
      <c r="AI274" s="84"/>
      <c r="AJ274" s="84"/>
      <c r="AK274" s="164"/>
      <c r="AL274" s="165"/>
      <c r="AM274" s="556" t="str">
        <f t="shared" ca="1" si="29"/>
        <v/>
      </c>
      <c r="AN274" s="86"/>
      <c r="XFA274" s="558" t="e">
        <f>MATCH(AE274,tabla!$W$3:$W$20,0)-1</f>
        <v>#N/A</v>
      </c>
      <c r="XFB274" s="558">
        <f>COUNTIF(tabla!$W$3:$W$20,'BD1'!AE274)</f>
        <v>0</v>
      </c>
    </row>
    <row r="275" spans="1:40 16381:16382" s="197" customFormat="1" ht="24.95" customHeight="1" x14ac:dyDescent="0.2">
      <c r="A275" s="24" t="str">
        <f t="shared" si="26"/>
        <v/>
      </c>
      <c r="B275" s="24" t="str">
        <f t="shared" si="24"/>
        <v/>
      </c>
      <c r="C275" s="554" t="str">
        <f t="shared" si="25"/>
        <v/>
      </c>
      <c r="D275" s="173"/>
      <c r="E275" s="173"/>
      <c r="F275" s="174"/>
      <c r="G275" s="175"/>
      <c r="H275" s="176"/>
      <c r="I275" s="177"/>
      <c r="J275" s="176"/>
      <c r="K275" s="476"/>
      <c r="L275" s="174"/>
      <c r="M275" s="81"/>
      <c r="N275" s="280" t="str">
        <f t="shared" si="27"/>
        <v/>
      </c>
      <c r="O275" s="43"/>
      <c r="P275" s="82"/>
      <c r="Q275" s="482"/>
      <c r="R275" s="83"/>
      <c r="S275" s="482"/>
      <c r="T275" s="164"/>
      <c r="U275" s="45"/>
      <c r="V275" s="25" t="str">
        <f>IFERROR(VLOOKUP(U275, tabla!$A$2:$B$50,2,FALSE),"")</f>
        <v/>
      </c>
      <c r="W275" s="26"/>
      <c r="X275" s="51"/>
      <c r="Y275" s="555" t="str">
        <f t="shared" si="28"/>
        <v/>
      </c>
      <c r="Z275" s="27"/>
      <c r="AA275" s="26"/>
      <c r="AB275" s="26"/>
      <c r="AC275" s="84"/>
      <c r="AD275" s="29"/>
      <c r="AE275" s="84"/>
      <c r="AF275" s="84"/>
      <c r="AG275" s="178"/>
      <c r="AH275" s="84"/>
      <c r="AI275" s="84"/>
      <c r="AJ275" s="84"/>
      <c r="AK275" s="164"/>
      <c r="AL275" s="165"/>
      <c r="AM275" s="556" t="str">
        <f t="shared" ca="1" si="29"/>
        <v/>
      </c>
      <c r="AN275" s="86"/>
      <c r="XFA275" s="558" t="e">
        <f>MATCH(AE275,tabla!$W$3:$W$20,0)-1</f>
        <v>#N/A</v>
      </c>
      <c r="XFB275" s="558">
        <f>COUNTIF(tabla!$W$3:$W$20,'BD1'!AE275)</f>
        <v>0</v>
      </c>
    </row>
    <row r="276" spans="1:40 16381:16382" s="197" customFormat="1" ht="24.95" customHeight="1" x14ac:dyDescent="0.2">
      <c r="A276" s="24" t="str">
        <f t="shared" si="26"/>
        <v/>
      </c>
      <c r="B276" s="24" t="str">
        <f t="shared" si="24"/>
        <v/>
      </c>
      <c r="C276" s="554" t="str">
        <f t="shared" si="25"/>
        <v/>
      </c>
      <c r="D276" s="173"/>
      <c r="E276" s="173"/>
      <c r="F276" s="174"/>
      <c r="G276" s="175"/>
      <c r="H276" s="176"/>
      <c r="I276" s="177"/>
      <c r="J276" s="176"/>
      <c r="K276" s="476"/>
      <c r="L276" s="174"/>
      <c r="M276" s="81"/>
      <c r="N276" s="280" t="str">
        <f t="shared" si="27"/>
        <v/>
      </c>
      <c r="O276" s="43"/>
      <c r="P276" s="82"/>
      <c r="Q276" s="482"/>
      <c r="R276" s="83"/>
      <c r="S276" s="482"/>
      <c r="T276" s="164"/>
      <c r="U276" s="45"/>
      <c r="V276" s="25" t="str">
        <f>IFERROR(VLOOKUP(U276, tabla!$A$2:$B$50,2,FALSE),"")</f>
        <v/>
      </c>
      <c r="W276" s="26"/>
      <c r="X276" s="51"/>
      <c r="Y276" s="555" t="str">
        <f t="shared" si="28"/>
        <v/>
      </c>
      <c r="Z276" s="27"/>
      <c r="AA276" s="26"/>
      <c r="AB276" s="26"/>
      <c r="AC276" s="84"/>
      <c r="AD276" s="29"/>
      <c r="AE276" s="84"/>
      <c r="AF276" s="84"/>
      <c r="AG276" s="178"/>
      <c r="AH276" s="84"/>
      <c r="AI276" s="84"/>
      <c r="AJ276" s="84"/>
      <c r="AK276" s="164"/>
      <c r="AL276" s="165"/>
      <c r="AM276" s="556" t="str">
        <f t="shared" ca="1" si="29"/>
        <v/>
      </c>
      <c r="AN276" s="86"/>
      <c r="XFA276" s="558" t="e">
        <f>MATCH(AE276,tabla!$W$3:$W$20,0)-1</f>
        <v>#N/A</v>
      </c>
      <c r="XFB276" s="558">
        <f>COUNTIF(tabla!$W$3:$W$20,'BD1'!AE276)</f>
        <v>0</v>
      </c>
    </row>
    <row r="277" spans="1:40 16381:16382" s="197" customFormat="1" ht="24.95" customHeight="1" x14ac:dyDescent="0.2">
      <c r="A277" s="24" t="str">
        <f t="shared" si="26"/>
        <v/>
      </c>
      <c r="B277" s="24" t="str">
        <f t="shared" si="24"/>
        <v/>
      </c>
      <c r="C277" s="554" t="str">
        <f t="shared" si="25"/>
        <v/>
      </c>
      <c r="D277" s="173"/>
      <c r="E277" s="173"/>
      <c r="F277" s="174"/>
      <c r="G277" s="175"/>
      <c r="H277" s="176"/>
      <c r="I277" s="177"/>
      <c r="J277" s="176"/>
      <c r="K277" s="476"/>
      <c r="L277" s="174"/>
      <c r="M277" s="81"/>
      <c r="N277" s="280" t="str">
        <f t="shared" si="27"/>
        <v/>
      </c>
      <c r="O277" s="43"/>
      <c r="P277" s="82"/>
      <c r="Q277" s="482"/>
      <c r="R277" s="83"/>
      <c r="S277" s="482"/>
      <c r="T277" s="164"/>
      <c r="U277" s="45"/>
      <c r="V277" s="25" t="str">
        <f>IFERROR(VLOOKUP(U277, tabla!$A$2:$B$50,2,FALSE),"")</f>
        <v/>
      </c>
      <c r="W277" s="26"/>
      <c r="X277" s="51"/>
      <c r="Y277" s="555" t="str">
        <f t="shared" si="28"/>
        <v/>
      </c>
      <c r="Z277" s="27"/>
      <c r="AA277" s="26"/>
      <c r="AB277" s="26"/>
      <c r="AC277" s="84"/>
      <c r="AD277" s="29"/>
      <c r="AE277" s="84"/>
      <c r="AF277" s="84"/>
      <c r="AG277" s="178"/>
      <c r="AH277" s="84"/>
      <c r="AI277" s="84"/>
      <c r="AJ277" s="84"/>
      <c r="AK277" s="164"/>
      <c r="AL277" s="165"/>
      <c r="AM277" s="556" t="str">
        <f t="shared" ca="1" si="29"/>
        <v/>
      </c>
      <c r="AN277" s="86"/>
      <c r="XFA277" s="558" t="e">
        <f>MATCH(AE277,tabla!$W$3:$W$20,0)-1</f>
        <v>#N/A</v>
      </c>
      <c r="XFB277" s="558">
        <f>COUNTIF(tabla!$W$3:$W$20,'BD1'!AE277)</f>
        <v>0</v>
      </c>
    </row>
    <row r="278" spans="1:40 16381:16382" s="197" customFormat="1" ht="24.95" customHeight="1" x14ac:dyDescent="0.2">
      <c r="A278" s="24" t="str">
        <f t="shared" si="26"/>
        <v/>
      </c>
      <c r="B278" s="24" t="str">
        <f t="shared" si="24"/>
        <v/>
      </c>
      <c r="C278" s="554" t="str">
        <f t="shared" si="25"/>
        <v/>
      </c>
      <c r="D278" s="173"/>
      <c r="E278" s="173"/>
      <c r="F278" s="174"/>
      <c r="G278" s="175"/>
      <c r="H278" s="176"/>
      <c r="I278" s="177"/>
      <c r="J278" s="176"/>
      <c r="K278" s="476"/>
      <c r="L278" s="174"/>
      <c r="M278" s="81"/>
      <c r="N278" s="280" t="str">
        <f t="shared" si="27"/>
        <v/>
      </c>
      <c r="O278" s="43"/>
      <c r="P278" s="82"/>
      <c r="Q278" s="482"/>
      <c r="R278" s="83"/>
      <c r="S278" s="482"/>
      <c r="T278" s="164"/>
      <c r="U278" s="45"/>
      <c r="V278" s="25" t="str">
        <f>IFERROR(VLOOKUP(U278, tabla!$A$2:$B$50,2,FALSE),"")</f>
        <v/>
      </c>
      <c r="W278" s="26"/>
      <c r="X278" s="51"/>
      <c r="Y278" s="555" t="str">
        <f t="shared" si="28"/>
        <v/>
      </c>
      <c r="Z278" s="27"/>
      <c r="AA278" s="26"/>
      <c r="AB278" s="26"/>
      <c r="AC278" s="84"/>
      <c r="AD278" s="29"/>
      <c r="AE278" s="84"/>
      <c r="AF278" s="84"/>
      <c r="AG278" s="178"/>
      <c r="AH278" s="84"/>
      <c r="AI278" s="84"/>
      <c r="AJ278" s="84"/>
      <c r="AK278" s="164"/>
      <c r="AL278" s="165"/>
      <c r="AM278" s="556" t="str">
        <f t="shared" ca="1" si="29"/>
        <v/>
      </c>
      <c r="AN278" s="86"/>
      <c r="XFA278" s="558" t="e">
        <f>MATCH(AE278,tabla!$W$3:$W$20,0)-1</f>
        <v>#N/A</v>
      </c>
      <c r="XFB278" s="558">
        <f>COUNTIF(tabla!$W$3:$W$20,'BD1'!AE278)</f>
        <v>0</v>
      </c>
    </row>
    <row r="279" spans="1:40 16381:16382" s="197" customFormat="1" ht="24.95" customHeight="1" x14ac:dyDescent="0.2">
      <c r="A279" s="24" t="str">
        <f t="shared" si="26"/>
        <v/>
      </c>
      <c r="B279" s="24" t="str">
        <f t="shared" si="24"/>
        <v/>
      </c>
      <c r="C279" s="554" t="str">
        <f t="shared" si="25"/>
        <v/>
      </c>
      <c r="D279" s="173"/>
      <c r="E279" s="173"/>
      <c r="F279" s="174"/>
      <c r="G279" s="175"/>
      <c r="H279" s="176"/>
      <c r="I279" s="177"/>
      <c r="J279" s="176"/>
      <c r="K279" s="476"/>
      <c r="L279" s="174"/>
      <c r="M279" s="81"/>
      <c r="N279" s="280" t="str">
        <f t="shared" si="27"/>
        <v/>
      </c>
      <c r="O279" s="43"/>
      <c r="P279" s="82"/>
      <c r="Q279" s="482"/>
      <c r="R279" s="83"/>
      <c r="S279" s="482"/>
      <c r="T279" s="164"/>
      <c r="U279" s="45"/>
      <c r="V279" s="25" t="str">
        <f>IFERROR(VLOOKUP(U279, tabla!$A$2:$B$50,2,FALSE),"")</f>
        <v/>
      </c>
      <c r="W279" s="26"/>
      <c r="X279" s="51"/>
      <c r="Y279" s="555" t="str">
        <f t="shared" si="28"/>
        <v/>
      </c>
      <c r="Z279" s="27"/>
      <c r="AA279" s="26"/>
      <c r="AB279" s="26"/>
      <c r="AC279" s="84"/>
      <c r="AD279" s="29"/>
      <c r="AE279" s="84"/>
      <c r="AF279" s="84"/>
      <c r="AG279" s="178"/>
      <c r="AH279" s="84"/>
      <c r="AI279" s="84"/>
      <c r="AJ279" s="84"/>
      <c r="AK279" s="164"/>
      <c r="AL279" s="165"/>
      <c r="AM279" s="556" t="str">
        <f t="shared" ca="1" si="29"/>
        <v/>
      </c>
      <c r="AN279" s="86"/>
      <c r="XFA279" s="558" t="e">
        <f>MATCH(AE279,tabla!$W$3:$W$20,0)-1</f>
        <v>#N/A</v>
      </c>
      <c r="XFB279" s="558">
        <f>COUNTIF(tabla!$W$3:$W$20,'BD1'!AE279)</f>
        <v>0</v>
      </c>
    </row>
    <row r="280" spans="1:40 16381:16382" s="197" customFormat="1" ht="24.95" customHeight="1" x14ac:dyDescent="0.2">
      <c r="A280" s="24" t="str">
        <f t="shared" si="26"/>
        <v/>
      </c>
      <c r="B280" s="24" t="str">
        <f t="shared" si="24"/>
        <v/>
      </c>
      <c r="C280" s="554" t="str">
        <f t="shared" si="25"/>
        <v/>
      </c>
      <c r="D280" s="173"/>
      <c r="E280" s="173"/>
      <c r="F280" s="174"/>
      <c r="G280" s="175"/>
      <c r="H280" s="176"/>
      <c r="I280" s="177"/>
      <c r="J280" s="176"/>
      <c r="K280" s="476"/>
      <c r="L280" s="174"/>
      <c r="M280" s="81"/>
      <c r="N280" s="280" t="str">
        <f t="shared" si="27"/>
        <v/>
      </c>
      <c r="O280" s="43"/>
      <c r="P280" s="82"/>
      <c r="Q280" s="482"/>
      <c r="R280" s="83"/>
      <c r="S280" s="482"/>
      <c r="T280" s="164"/>
      <c r="U280" s="45"/>
      <c r="V280" s="25" t="str">
        <f>IFERROR(VLOOKUP(U280, tabla!$A$2:$B$50,2,FALSE),"")</f>
        <v/>
      </c>
      <c r="W280" s="26"/>
      <c r="X280" s="51"/>
      <c r="Y280" s="555" t="str">
        <f t="shared" si="28"/>
        <v/>
      </c>
      <c r="Z280" s="27"/>
      <c r="AA280" s="26"/>
      <c r="AB280" s="26"/>
      <c r="AC280" s="84"/>
      <c r="AD280" s="29"/>
      <c r="AE280" s="84"/>
      <c r="AF280" s="84"/>
      <c r="AG280" s="178"/>
      <c r="AH280" s="84"/>
      <c r="AI280" s="84"/>
      <c r="AJ280" s="84"/>
      <c r="AK280" s="164"/>
      <c r="AL280" s="165"/>
      <c r="AM280" s="556" t="str">
        <f t="shared" ca="1" si="29"/>
        <v/>
      </c>
      <c r="AN280" s="86"/>
      <c r="XFA280" s="558" t="e">
        <f>MATCH(AE280,tabla!$W$3:$W$20,0)-1</f>
        <v>#N/A</v>
      </c>
      <c r="XFB280" s="558">
        <f>COUNTIF(tabla!$W$3:$W$20,'BD1'!AE280)</f>
        <v>0</v>
      </c>
    </row>
    <row r="281" spans="1:40 16381:16382" s="197" customFormat="1" ht="24.95" customHeight="1" x14ac:dyDescent="0.2">
      <c r="A281" s="24" t="str">
        <f t="shared" si="26"/>
        <v/>
      </c>
      <c r="B281" s="24" t="str">
        <f t="shared" si="24"/>
        <v/>
      </c>
      <c r="C281" s="554" t="str">
        <f t="shared" si="25"/>
        <v/>
      </c>
      <c r="D281" s="173"/>
      <c r="E281" s="173"/>
      <c r="F281" s="174"/>
      <c r="G281" s="175"/>
      <c r="H281" s="176"/>
      <c r="I281" s="177"/>
      <c r="J281" s="176"/>
      <c r="K281" s="476"/>
      <c r="L281" s="174"/>
      <c r="M281" s="81"/>
      <c r="N281" s="280" t="str">
        <f t="shared" si="27"/>
        <v/>
      </c>
      <c r="O281" s="43"/>
      <c r="P281" s="82"/>
      <c r="Q281" s="482"/>
      <c r="R281" s="83"/>
      <c r="S281" s="482"/>
      <c r="T281" s="164"/>
      <c r="U281" s="45"/>
      <c r="V281" s="25" t="str">
        <f>IFERROR(VLOOKUP(U281, tabla!$A$2:$B$50,2,FALSE),"")</f>
        <v/>
      </c>
      <c r="W281" s="26"/>
      <c r="X281" s="51"/>
      <c r="Y281" s="555" t="str">
        <f t="shared" si="28"/>
        <v/>
      </c>
      <c r="Z281" s="27"/>
      <c r="AA281" s="26"/>
      <c r="AB281" s="26"/>
      <c r="AC281" s="84"/>
      <c r="AD281" s="29"/>
      <c r="AE281" s="84"/>
      <c r="AF281" s="84"/>
      <c r="AG281" s="178"/>
      <c r="AH281" s="84"/>
      <c r="AI281" s="84"/>
      <c r="AJ281" s="84"/>
      <c r="AK281" s="164"/>
      <c r="AL281" s="165"/>
      <c r="AM281" s="556" t="str">
        <f t="shared" ca="1" si="29"/>
        <v/>
      </c>
      <c r="AN281" s="86"/>
      <c r="XFA281" s="558" t="e">
        <f>MATCH(AE281,tabla!$W$3:$W$20,0)-1</f>
        <v>#N/A</v>
      </c>
      <c r="XFB281" s="558">
        <f>COUNTIF(tabla!$W$3:$W$20,'BD1'!AE281)</f>
        <v>0</v>
      </c>
    </row>
    <row r="282" spans="1:40 16381:16382" s="197" customFormat="1" ht="24.95" customHeight="1" x14ac:dyDescent="0.2">
      <c r="A282" s="24" t="str">
        <f t="shared" si="26"/>
        <v/>
      </c>
      <c r="B282" s="24" t="str">
        <f t="shared" si="24"/>
        <v/>
      </c>
      <c r="C282" s="554" t="str">
        <f t="shared" si="25"/>
        <v/>
      </c>
      <c r="D282" s="173"/>
      <c r="E282" s="173"/>
      <c r="F282" s="174"/>
      <c r="G282" s="175"/>
      <c r="H282" s="176"/>
      <c r="I282" s="177"/>
      <c r="J282" s="176"/>
      <c r="K282" s="476"/>
      <c r="L282" s="174"/>
      <c r="M282" s="81"/>
      <c r="N282" s="280" t="str">
        <f t="shared" si="27"/>
        <v/>
      </c>
      <c r="O282" s="43"/>
      <c r="P282" s="82"/>
      <c r="Q282" s="482"/>
      <c r="R282" s="83"/>
      <c r="S282" s="482"/>
      <c r="T282" s="164"/>
      <c r="U282" s="45"/>
      <c r="V282" s="25" t="str">
        <f>IFERROR(VLOOKUP(U282, tabla!$A$2:$B$50,2,FALSE),"")</f>
        <v/>
      </c>
      <c r="W282" s="26"/>
      <c r="X282" s="51"/>
      <c r="Y282" s="555" t="str">
        <f t="shared" si="28"/>
        <v/>
      </c>
      <c r="Z282" s="27"/>
      <c r="AA282" s="26"/>
      <c r="AB282" s="26"/>
      <c r="AC282" s="84"/>
      <c r="AD282" s="29"/>
      <c r="AE282" s="84"/>
      <c r="AF282" s="84"/>
      <c r="AG282" s="178"/>
      <c r="AH282" s="84"/>
      <c r="AI282" s="84"/>
      <c r="AJ282" s="84"/>
      <c r="AK282" s="164"/>
      <c r="AL282" s="165"/>
      <c r="AM282" s="556" t="str">
        <f t="shared" ca="1" si="29"/>
        <v/>
      </c>
      <c r="AN282" s="86"/>
      <c r="XFA282" s="558" t="e">
        <f>MATCH(AE282,tabla!$W$3:$W$20,0)-1</f>
        <v>#N/A</v>
      </c>
      <c r="XFB282" s="558">
        <f>COUNTIF(tabla!$W$3:$W$20,'BD1'!AE282)</f>
        <v>0</v>
      </c>
    </row>
    <row r="283" spans="1:40 16381:16382" s="197" customFormat="1" ht="24.95" customHeight="1" x14ac:dyDescent="0.2">
      <c r="A283" s="24" t="str">
        <f t="shared" si="26"/>
        <v/>
      </c>
      <c r="B283" s="24" t="str">
        <f t="shared" si="24"/>
        <v/>
      </c>
      <c r="C283" s="554" t="str">
        <f t="shared" si="25"/>
        <v/>
      </c>
      <c r="D283" s="173"/>
      <c r="E283" s="173"/>
      <c r="F283" s="174"/>
      <c r="G283" s="175"/>
      <c r="H283" s="176"/>
      <c r="I283" s="177"/>
      <c r="J283" s="176"/>
      <c r="K283" s="476"/>
      <c r="L283" s="174"/>
      <c r="M283" s="81"/>
      <c r="N283" s="280" t="str">
        <f t="shared" si="27"/>
        <v/>
      </c>
      <c r="O283" s="43"/>
      <c r="P283" s="82"/>
      <c r="Q283" s="482"/>
      <c r="R283" s="83"/>
      <c r="S283" s="482"/>
      <c r="T283" s="164"/>
      <c r="U283" s="45"/>
      <c r="V283" s="25" t="str">
        <f>IFERROR(VLOOKUP(U283, tabla!$A$2:$B$50,2,FALSE),"")</f>
        <v/>
      </c>
      <c r="W283" s="26"/>
      <c r="X283" s="51"/>
      <c r="Y283" s="555" t="str">
        <f t="shared" si="28"/>
        <v/>
      </c>
      <c r="Z283" s="27"/>
      <c r="AA283" s="26"/>
      <c r="AB283" s="26"/>
      <c r="AC283" s="84"/>
      <c r="AD283" s="29"/>
      <c r="AE283" s="84"/>
      <c r="AF283" s="84"/>
      <c r="AG283" s="178"/>
      <c r="AH283" s="84"/>
      <c r="AI283" s="84"/>
      <c r="AJ283" s="84"/>
      <c r="AK283" s="164"/>
      <c r="AL283" s="165"/>
      <c r="AM283" s="556" t="str">
        <f t="shared" ca="1" si="29"/>
        <v/>
      </c>
      <c r="AN283" s="86"/>
      <c r="XFA283" s="558" t="e">
        <f>MATCH(AE283,tabla!$W$3:$W$20,0)-1</f>
        <v>#N/A</v>
      </c>
      <c r="XFB283" s="558">
        <f>COUNTIF(tabla!$W$3:$W$20,'BD1'!AE283)</f>
        <v>0</v>
      </c>
    </row>
    <row r="284" spans="1:40 16381:16382" s="197" customFormat="1" ht="24.95" customHeight="1" x14ac:dyDescent="0.2">
      <c r="A284" s="24" t="str">
        <f t="shared" si="26"/>
        <v/>
      </c>
      <c r="B284" s="24" t="str">
        <f t="shared" si="24"/>
        <v/>
      </c>
      <c r="C284" s="554" t="str">
        <f t="shared" si="25"/>
        <v/>
      </c>
      <c r="D284" s="173"/>
      <c r="E284" s="173"/>
      <c r="F284" s="174"/>
      <c r="G284" s="175"/>
      <c r="H284" s="176"/>
      <c r="I284" s="177"/>
      <c r="J284" s="176"/>
      <c r="K284" s="476"/>
      <c r="L284" s="174"/>
      <c r="M284" s="81"/>
      <c r="N284" s="280" t="str">
        <f t="shared" si="27"/>
        <v/>
      </c>
      <c r="O284" s="43"/>
      <c r="P284" s="82"/>
      <c r="Q284" s="482"/>
      <c r="R284" s="83"/>
      <c r="S284" s="482"/>
      <c r="T284" s="164"/>
      <c r="U284" s="45"/>
      <c r="V284" s="25" t="str">
        <f>IFERROR(VLOOKUP(U284, tabla!$A$2:$B$50,2,FALSE),"")</f>
        <v/>
      </c>
      <c r="W284" s="26"/>
      <c r="X284" s="51"/>
      <c r="Y284" s="555" t="str">
        <f t="shared" si="28"/>
        <v/>
      </c>
      <c r="Z284" s="27"/>
      <c r="AA284" s="26"/>
      <c r="AB284" s="26"/>
      <c r="AC284" s="84"/>
      <c r="AD284" s="29"/>
      <c r="AE284" s="84"/>
      <c r="AF284" s="84"/>
      <c r="AG284" s="178"/>
      <c r="AH284" s="84"/>
      <c r="AI284" s="84"/>
      <c r="AJ284" s="84"/>
      <c r="AK284" s="164"/>
      <c r="AL284" s="165"/>
      <c r="AM284" s="556" t="str">
        <f t="shared" ca="1" si="29"/>
        <v/>
      </c>
      <c r="AN284" s="86"/>
      <c r="XFA284" s="558" t="e">
        <f>MATCH(AE284,tabla!$W$3:$W$20,0)-1</f>
        <v>#N/A</v>
      </c>
      <c r="XFB284" s="558">
        <f>COUNTIF(tabla!$W$3:$W$20,'BD1'!AE284)</f>
        <v>0</v>
      </c>
    </row>
    <row r="285" spans="1:40 16381:16382" s="197" customFormat="1" ht="24.95" customHeight="1" x14ac:dyDescent="0.2">
      <c r="A285" s="24" t="str">
        <f t="shared" si="26"/>
        <v/>
      </c>
      <c r="B285" s="24" t="str">
        <f t="shared" si="24"/>
        <v/>
      </c>
      <c r="C285" s="554" t="str">
        <f t="shared" si="25"/>
        <v/>
      </c>
      <c r="D285" s="173"/>
      <c r="E285" s="173"/>
      <c r="F285" s="174"/>
      <c r="G285" s="175"/>
      <c r="H285" s="176"/>
      <c r="I285" s="177"/>
      <c r="J285" s="176"/>
      <c r="K285" s="476"/>
      <c r="L285" s="174"/>
      <c r="M285" s="81"/>
      <c r="N285" s="280" t="str">
        <f t="shared" si="27"/>
        <v/>
      </c>
      <c r="O285" s="43"/>
      <c r="P285" s="87"/>
      <c r="Q285" s="483"/>
      <c r="R285" s="83"/>
      <c r="S285" s="482"/>
      <c r="T285" s="164"/>
      <c r="U285" s="45"/>
      <c r="V285" s="25" t="str">
        <f>IFERROR(VLOOKUP(U285, tabla!$A$2:$B$50,2,FALSE),"")</f>
        <v/>
      </c>
      <c r="W285" s="26"/>
      <c r="X285" s="51"/>
      <c r="Y285" s="555" t="str">
        <f t="shared" si="28"/>
        <v/>
      </c>
      <c r="Z285" s="27"/>
      <c r="AA285" s="26"/>
      <c r="AB285" s="26"/>
      <c r="AC285" s="84"/>
      <c r="AD285" s="29"/>
      <c r="AE285" s="84"/>
      <c r="AF285" s="84"/>
      <c r="AG285" s="178"/>
      <c r="AH285" s="84"/>
      <c r="AI285" s="84"/>
      <c r="AJ285" s="84"/>
      <c r="AK285" s="164"/>
      <c r="AL285" s="165"/>
      <c r="AM285" s="556" t="str">
        <f t="shared" ca="1" si="29"/>
        <v/>
      </c>
      <c r="AN285" s="86"/>
      <c r="XFA285" s="558" t="e">
        <f>MATCH(AE285,tabla!$W$3:$W$20,0)-1</f>
        <v>#N/A</v>
      </c>
      <c r="XFB285" s="558">
        <f>COUNTIF(tabla!$W$3:$W$20,'BD1'!AE285)</f>
        <v>0</v>
      </c>
    </row>
    <row r="286" spans="1:40 16381:16382" s="197" customFormat="1" ht="24.95" customHeight="1" x14ac:dyDescent="0.2">
      <c r="A286" s="24" t="str">
        <f t="shared" si="26"/>
        <v/>
      </c>
      <c r="B286" s="24" t="str">
        <f t="shared" si="24"/>
        <v/>
      </c>
      <c r="C286" s="554" t="str">
        <f t="shared" si="25"/>
        <v/>
      </c>
      <c r="D286" s="173"/>
      <c r="E286" s="173"/>
      <c r="F286" s="174"/>
      <c r="G286" s="175"/>
      <c r="H286" s="176"/>
      <c r="I286" s="177"/>
      <c r="J286" s="176"/>
      <c r="K286" s="476"/>
      <c r="L286" s="174"/>
      <c r="M286" s="81"/>
      <c r="N286" s="280" t="str">
        <f t="shared" si="27"/>
        <v/>
      </c>
      <c r="O286" s="43"/>
      <c r="P286" s="82"/>
      <c r="Q286" s="482"/>
      <c r="R286" s="83"/>
      <c r="S286" s="482"/>
      <c r="T286" s="164"/>
      <c r="U286" s="45"/>
      <c r="V286" s="25" t="str">
        <f>IFERROR(VLOOKUP(U286, tabla!$A$2:$B$50,2,FALSE),"")</f>
        <v/>
      </c>
      <c r="W286" s="26"/>
      <c r="X286" s="51"/>
      <c r="Y286" s="555" t="str">
        <f t="shared" si="28"/>
        <v/>
      </c>
      <c r="Z286" s="27"/>
      <c r="AA286" s="26"/>
      <c r="AB286" s="26"/>
      <c r="AC286" s="84"/>
      <c r="AD286" s="29"/>
      <c r="AE286" s="84"/>
      <c r="AF286" s="84"/>
      <c r="AG286" s="178"/>
      <c r="AH286" s="84"/>
      <c r="AI286" s="84"/>
      <c r="AJ286" s="84"/>
      <c r="AK286" s="164"/>
      <c r="AL286" s="165"/>
      <c r="AM286" s="556" t="str">
        <f t="shared" ca="1" si="29"/>
        <v/>
      </c>
      <c r="AN286" s="86"/>
      <c r="XFA286" s="558" t="e">
        <f>MATCH(AE286,tabla!$W$3:$W$20,0)-1</f>
        <v>#N/A</v>
      </c>
      <c r="XFB286" s="558">
        <f>COUNTIF(tabla!$W$3:$W$20,'BD1'!AE286)</f>
        <v>0</v>
      </c>
    </row>
    <row r="287" spans="1:40 16381:16382" s="197" customFormat="1" ht="24.95" customHeight="1" x14ac:dyDescent="0.2">
      <c r="A287" s="24" t="str">
        <f t="shared" si="26"/>
        <v/>
      </c>
      <c r="B287" s="24" t="str">
        <f t="shared" si="24"/>
        <v/>
      </c>
      <c r="C287" s="554" t="str">
        <f t="shared" si="25"/>
        <v/>
      </c>
      <c r="D287" s="173"/>
      <c r="E287" s="173"/>
      <c r="F287" s="174"/>
      <c r="G287" s="175"/>
      <c r="H287" s="176"/>
      <c r="I287" s="177"/>
      <c r="J287" s="176"/>
      <c r="K287" s="476"/>
      <c r="L287" s="174"/>
      <c r="M287" s="81"/>
      <c r="N287" s="280" t="str">
        <f t="shared" si="27"/>
        <v/>
      </c>
      <c r="O287" s="43"/>
      <c r="P287" s="82"/>
      <c r="Q287" s="482"/>
      <c r="R287" s="83"/>
      <c r="S287" s="482"/>
      <c r="T287" s="164"/>
      <c r="U287" s="45"/>
      <c r="V287" s="25" t="str">
        <f>IFERROR(VLOOKUP(U287, tabla!$A$2:$B$50,2,FALSE),"")</f>
        <v/>
      </c>
      <c r="W287" s="26"/>
      <c r="X287" s="51"/>
      <c r="Y287" s="555" t="str">
        <f t="shared" si="28"/>
        <v/>
      </c>
      <c r="Z287" s="27"/>
      <c r="AA287" s="26"/>
      <c r="AB287" s="26"/>
      <c r="AC287" s="84"/>
      <c r="AD287" s="29"/>
      <c r="AE287" s="84"/>
      <c r="AF287" s="84"/>
      <c r="AG287" s="178"/>
      <c r="AH287" s="84"/>
      <c r="AI287" s="84"/>
      <c r="AJ287" s="84"/>
      <c r="AK287" s="164"/>
      <c r="AL287" s="165"/>
      <c r="AM287" s="556" t="str">
        <f t="shared" ca="1" si="29"/>
        <v/>
      </c>
      <c r="AN287" s="86"/>
      <c r="XFA287" s="558" t="e">
        <f>MATCH(AE287,tabla!$W$3:$W$20,0)-1</f>
        <v>#N/A</v>
      </c>
      <c r="XFB287" s="558">
        <f>COUNTIF(tabla!$W$3:$W$20,'BD1'!AE287)</f>
        <v>0</v>
      </c>
    </row>
    <row r="288" spans="1:40 16381:16382" s="197" customFormat="1" ht="24.95" customHeight="1" x14ac:dyDescent="0.2">
      <c r="A288" s="24" t="str">
        <f t="shared" si="26"/>
        <v/>
      </c>
      <c r="B288" s="24" t="str">
        <f t="shared" si="24"/>
        <v/>
      </c>
      <c r="C288" s="554" t="str">
        <f t="shared" si="25"/>
        <v/>
      </c>
      <c r="D288" s="173"/>
      <c r="E288" s="173"/>
      <c r="F288" s="174"/>
      <c r="G288" s="175"/>
      <c r="H288" s="176"/>
      <c r="I288" s="177"/>
      <c r="J288" s="176"/>
      <c r="K288" s="476"/>
      <c r="L288" s="174"/>
      <c r="M288" s="81"/>
      <c r="N288" s="280" t="str">
        <f t="shared" si="27"/>
        <v/>
      </c>
      <c r="O288" s="43"/>
      <c r="P288" s="82"/>
      <c r="Q288" s="482"/>
      <c r="R288" s="83"/>
      <c r="S288" s="482"/>
      <c r="T288" s="164"/>
      <c r="U288" s="45"/>
      <c r="V288" s="25" t="str">
        <f>IFERROR(VLOOKUP(U288, tabla!$A$2:$B$50,2,FALSE),"")</f>
        <v/>
      </c>
      <c r="W288" s="26"/>
      <c r="X288" s="51"/>
      <c r="Y288" s="555" t="str">
        <f t="shared" si="28"/>
        <v/>
      </c>
      <c r="Z288" s="27"/>
      <c r="AA288" s="26"/>
      <c r="AB288" s="26"/>
      <c r="AC288" s="84"/>
      <c r="AD288" s="29"/>
      <c r="AE288" s="84"/>
      <c r="AF288" s="84"/>
      <c r="AG288" s="178"/>
      <c r="AH288" s="84"/>
      <c r="AI288" s="84"/>
      <c r="AJ288" s="84"/>
      <c r="AK288" s="164"/>
      <c r="AL288" s="165"/>
      <c r="AM288" s="556" t="str">
        <f t="shared" ca="1" si="29"/>
        <v/>
      </c>
      <c r="AN288" s="86"/>
      <c r="XFA288" s="558" t="e">
        <f>MATCH(AE288,tabla!$W$3:$W$20,0)-1</f>
        <v>#N/A</v>
      </c>
      <c r="XFB288" s="558">
        <f>COUNTIF(tabla!$W$3:$W$20,'BD1'!AE288)</f>
        <v>0</v>
      </c>
    </row>
    <row r="289" spans="1:40 16381:16382" s="197" customFormat="1" ht="24.95" customHeight="1" x14ac:dyDescent="0.2">
      <c r="A289" s="24" t="str">
        <f t="shared" si="26"/>
        <v/>
      </c>
      <c r="B289" s="24" t="str">
        <f t="shared" si="24"/>
        <v/>
      </c>
      <c r="C289" s="554" t="str">
        <f t="shared" si="25"/>
        <v/>
      </c>
      <c r="D289" s="173"/>
      <c r="E289" s="173"/>
      <c r="F289" s="174"/>
      <c r="G289" s="175"/>
      <c r="H289" s="176"/>
      <c r="I289" s="177"/>
      <c r="J289" s="176"/>
      <c r="K289" s="476"/>
      <c r="L289" s="174"/>
      <c r="M289" s="81"/>
      <c r="N289" s="280" t="str">
        <f t="shared" si="27"/>
        <v/>
      </c>
      <c r="O289" s="43"/>
      <c r="P289" s="82"/>
      <c r="Q289" s="482"/>
      <c r="R289" s="83"/>
      <c r="S289" s="482"/>
      <c r="T289" s="164"/>
      <c r="U289" s="45"/>
      <c r="V289" s="25" t="str">
        <f>IFERROR(VLOOKUP(U289, tabla!$A$2:$B$50,2,FALSE),"")</f>
        <v/>
      </c>
      <c r="W289" s="26"/>
      <c r="X289" s="51"/>
      <c r="Y289" s="555" t="str">
        <f t="shared" si="28"/>
        <v/>
      </c>
      <c r="Z289" s="27"/>
      <c r="AA289" s="26"/>
      <c r="AB289" s="26"/>
      <c r="AC289" s="84"/>
      <c r="AD289" s="29"/>
      <c r="AE289" s="84"/>
      <c r="AF289" s="84"/>
      <c r="AG289" s="178"/>
      <c r="AH289" s="84"/>
      <c r="AI289" s="84"/>
      <c r="AJ289" s="84"/>
      <c r="AK289" s="164"/>
      <c r="AL289" s="165"/>
      <c r="AM289" s="556" t="str">
        <f t="shared" ca="1" si="29"/>
        <v/>
      </c>
      <c r="AN289" s="86"/>
      <c r="XFA289" s="558" t="e">
        <f>MATCH(AE289,tabla!$W$3:$W$20,0)-1</f>
        <v>#N/A</v>
      </c>
      <c r="XFB289" s="558">
        <f>COUNTIF(tabla!$W$3:$W$20,'BD1'!AE289)</f>
        <v>0</v>
      </c>
    </row>
    <row r="290" spans="1:40 16381:16382" s="197" customFormat="1" ht="24.95" customHeight="1" x14ac:dyDescent="0.2">
      <c r="A290" s="24" t="str">
        <f t="shared" si="26"/>
        <v/>
      </c>
      <c r="B290" s="24" t="str">
        <f t="shared" si="24"/>
        <v/>
      </c>
      <c r="C290" s="554" t="str">
        <f t="shared" si="25"/>
        <v/>
      </c>
      <c r="D290" s="173"/>
      <c r="E290" s="173"/>
      <c r="F290" s="174"/>
      <c r="G290" s="175"/>
      <c r="H290" s="176"/>
      <c r="I290" s="177"/>
      <c r="J290" s="176"/>
      <c r="K290" s="476"/>
      <c r="L290" s="174"/>
      <c r="M290" s="81"/>
      <c r="N290" s="280" t="str">
        <f t="shared" si="27"/>
        <v/>
      </c>
      <c r="O290" s="43"/>
      <c r="P290" s="82"/>
      <c r="Q290" s="482"/>
      <c r="R290" s="83"/>
      <c r="S290" s="482"/>
      <c r="T290" s="164"/>
      <c r="U290" s="45"/>
      <c r="V290" s="25" t="str">
        <f>IFERROR(VLOOKUP(U290, tabla!$A$2:$B$50,2,FALSE),"")</f>
        <v/>
      </c>
      <c r="W290" s="26"/>
      <c r="X290" s="51"/>
      <c r="Y290" s="555" t="str">
        <f t="shared" si="28"/>
        <v/>
      </c>
      <c r="Z290" s="27"/>
      <c r="AA290" s="26"/>
      <c r="AB290" s="26"/>
      <c r="AC290" s="84"/>
      <c r="AD290" s="29"/>
      <c r="AE290" s="84"/>
      <c r="AF290" s="84"/>
      <c r="AG290" s="178"/>
      <c r="AH290" s="84"/>
      <c r="AI290" s="84"/>
      <c r="AJ290" s="84"/>
      <c r="AK290" s="164"/>
      <c r="AL290" s="165"/>
      <c r="AM290" s="556" t="str">
        <f t="shared" ca="1" si="29"/>
        <v/>
      </c>
      <c r="AN290" s="86"/>
      <c r="XFA290" s="558" t="e">
        <f>MATCH(AE290,tabla!$W$3:$W$20,0)-1</f>
        <v>#N/A</v>
      </c>
      <c r="XFB290" s="558">
        <f>COUNTIF(tabla!$W$3:$W$20,'BD1'!AE290)</f>
        <v>0</v>
      </c>
    </row>
    <row r="291" spans="1:40 16381:16382" s="197" customFormat="1" ht="24.95" customHeight="1" x14ac:dyDescent="0.2">
      <c r="A291" s="24" t="str">
        <f t="shared" si="26"/>
        <v/>
      </c>
      <c r="B291" s="24" t="str">
        <f t="shared" si="24"/>
        <v/>
      </c>
      <c r="C291" s="554" t="str">
        <f t="shared" si="25"/>
        <v/>
      </c>
      <c r="D291" s="173"/>
      <c r="E291" s="173"/>
      <c r="F291" s="174"/>
      <c r="G291" s="175"/>
      <c r="H291" s="176"/>
      <c r="I291" s="177"/>
      <c r="J291" s="176"/>
      <c r="K291" s="476"/>
      <c r="L291" s="174"/>
      <c r="M291" s="81"/>
      <c r="N291" s="280" t="str">
        <f t="shared" si="27"/>
        <v/>
      </c>
      <c r="O291" s="43"/>
      <c r="P291" s="82"/>
      <c r="Q291" s="482"/>
      <c r="R291" s="83"/>
      <c r="S291" s="482"/>
      <c r="T291" s="164"/>
      <c r="U291" s="45"/>
      <c r="V291" s="25" t="str">
        <f>IFERROR(VLOOKUP(U291, tabla!$A$2:$B$50,2,FALSE),"")</f>
        <v/>
      </c>
      <c r="W291" s="26"/>
      <c r="X291" s="51"/>
      <c r="Y291" s="555" t="str">
        <f t="shared" si="28"/>
        <v/>
      </c>
      <c r="Z291" s="27"/>
      <c r="AA291" s="26"/>
      <c r="AB291" s="26"/>
      <c r="AC291" s="84"/>
      <c r="AD291" s="29"/>
      <c r="AE291" s="84"/>
      <c r="AF291" s="84"/>
      <c r="AG291" s="178"/>
      <c r="AH291" s="84"/>
      <c r="AI291" s="84"/>
      <c r="AJ291" s="84"/>
      <c r="AK291" s="164"/>
      <c r="AL291" s="165"/>
      <c r="AM291" s="556" t="str">
        <f t="shared" ca="1" si="29"/>
        <v/>
      </c>
      <c r="AN291" s="86"/>
      <c r="XFA291" s="558" t="e">
        <f>MATCH(AE291,tabla!$W$3:$W$20,0)-1</f>
        <v>#N/A</v>
      </c>
      <c r="XFB291" s="558">
        <f>COUNTIF(tabla!$W$3:$W$20,'BD1'!AE291)</f>
        <v>0</v>
      </c>
    </row>
    <row r="292" spans="1:40 16381:16382" s="197" customFormat="1" ht="24.95" customHeight="1" x14ac:dyDescent="0.2">
      <c r="A292" s="24" t="str">
        <f t="shared" si="26"/>
        <v/>
      </c>
      <c r="B292" s="24" t="str">
        <f t="shared" si="24"/>
        <v/>
      </c>
      <c r="C292" s="554" t="str">
        <f t="shared" si="25"/>
        <v/>
      </c>
      <c r="D292" s="173"/>
      <c r="E292" s="173"/>
      <c r="F292" s="174"/>
      <c r="G292" s="175"/>
      <c r="H292" s="176"/>
      <c r="I292" s="177"/>
      <c r="J292" s="176"/>
      <c r="K292" s="476"/>
      <c r="L292" s="174"/>
      <c r="M292" s="81"/>
      <c r="N292" s="280" t="str">
        <f t="shared" si="27"/>
        <v/>
      </c>
      <c r="O292" s="43"/>
      <c r="P292" s="82"/>
      <c r="Q292" s="482"/>
      <c r="R292" s="83"/>
      <c r="S292" s="482"/>
      <c r="T292" s="164"/>
      <c r="U292" s="45"/>
      <c r="V292" s="25" t="str">
        <f>IFERROR(VLOOKUP(U292, tabla!$A$2:$B$50,2,FALSE),"")</f>
        <v/>
      </c>
      <c r="W292" s="26"/>
      <c r="X292" s="51"/>
      <c r="Y292" s="555" t="str">
        <f t="shared" si="28"/>
        <v/>
      </c>
      <c r="Z292" s="27"/>
      <c r="AA292" s="26"/>
      <c r="AB292" s="26"/>
      <c r="AC292" s="84"/>
      <c r="AD292" s="29"/>
      <c r="AE292" s="84"/>
      <c r="AF292" s="84"/>
      <c r="AG292" s="178"/>
      <c r="AH292" s="84"/>
      <c r="AI292" s="84"/>
      <c r="AJ292" s="84"/>
      <c r="AK292" s="164"/>
      <c r="AL292" s="165"/>
      <c r="AM292" s="556" t="str">
        <f t="shared" ca="1" si="29"/>
        <v/>
      </c>
      <c r="AN292" s="86"/>
      <c r="XFA292" s="558" t="e">
        <f>MATCH(AE292,tabla!$W$3:$W$20,0)-1</f>
        <v>#N/A</v>
      </c>
      <c r="XFB292" s="558">
        <f>COUNTIF(tabla!$W$3:$W$20,'BD1'!AE292)</f>
        <v>0</v>
      </c>
    </row>
    <row r="293" spans="1:40 16381:16382" s="197" customFormat="1" ht="24.95" customHeight="1" x14ac:dyDescent="0.2">
      <c r="A293" s="24" t="str">
        <f t="shared" si="26"/>
        <v/>
      </c>
      <c r="B293" s="24" t="str">
        <f t="shared" si="24"/>
        <v/>
      </c>
      <c r="C293" s="554" t="str">
        <f t="shared" si="25"/>
        <v/>
      </c>
      <c r="D293" s="173"/>
      <c r="E293" s="173"/>
      <c r="F293" s="174"/>
      <c r="G293" s="175"/>
      <c r="H293" s="176"/>
      <c r="I293" s="177"/>
      <c r="J293" s="176"/>
      <c r="K293" s="476"/>
      <c r="L293" s="174"/>
      <c r="M293" s="81"/>
      <c r="N293" s="280" t="str">
        <f t="shared" si="27"/>
        <v/>
      </c>
      <c r="O293" s="43"/>
      <c r="P293" s="82"/>
      <c r="Q293" s="482"/>
      <c r="R293" s="83"/>
      <c r="S293" s="482"/>
      <c r="T293" s="164"/>
      <c r="U293" s="45"/>
      <c r="V293" s="25" t="str">
        <f>IFERROR(VLOOKUP(U293, tabla!$A$2:$B$50,2,FALSE),"")</f>
        <v/>
      </c>
      <c r="W293" s="26"/>
      <c r="X293" s="51"/>
      <c r="Y293" s="555" t="str">
        <f t="shared" si="28"/>
        <v/>
      </c>
      <c r="Z293" s="27"/>
      <c r="AA293" s="26"/>
      <c r="AB293" s="26"/>
      <c r="AC293" s="84"/>
      <c r="AD293" s="29"/>
      <c r="AE293" s="84"/>
      <c r="AF293" s="84"/>
      <c r="AG293" s="178"/>
      <c r="AH293" s="84"/>
      <c r="AI293" s="84"/>
      <c r="AJ293" s="84"/>
      <c r="AK293" s="164"/>
      <c r="AL293" s="165"/>
      <c r="AM293" s="556" t="str">
        <f t="shared" ca="1" si="29"/>
        <v/>
      </c>
      <c r="AN293" s="86"/>
      <c r="XFA293" s="558" t="e">
        <f>MATCH(AE293,tabla!$W$3:$W$20,0)-1</f>
        <v>#N/A</v>
      </c>
      <c r="XFB293" s="558">
        <f>COUNTIF(tabla!$W$3:$W$20,'BD1'!AE293)</f>
        <v>0</v>
      </c>
    </row>
    <row r="294" spans="1:40 16381:16382" s="197" customFormat="1" ht="24.95" customHeight="1" x14ac:dyDescent="0.2">
      <c r="A294" s="24" t="str">
        <f t="shared" si="26"/>
        <v/>
      </c>
      <c r="B294" s="24" t="str">
        <f t="shared" si="24"/>
        <v/>
      </c>
      <c r="C294" s="554" t="str">
        <f t="shared" si="25"/>
        <v/>
      </c>
      <c r="D294" s="173"/>
      <c r="E294" s="173"/>
      <c r="F294" s="174"/>
      <c r="G294" s="175"/>
      <c r="H294" s="176"/>
      <c r="I294" s="177"/>
      <c r="J294" s="176"/>
      <c r="K294" s="476"/>
      <c r="L294" s="174"/>
      <c r="M294" s="81"/>
      <c r="N294" s="280" t="str">
        <f t="shared" si="27"/>
        <v/>
      </c>
      <c r="O294" s="43"/>
      <c r="P294" s="82"/>
      <c r="Q294" s="482"/>
      <c r="R294" s="83"/>
      <c r="S294" s="482"/>
      <c r="T294" s="164"/>
      <c r="U294" s="45"/>
      <c r="V294" s="25" t="str">
        <f>IFERROR(VLOOKUP(U294, tabla!$A$2:$B$50,2,FALSE),"")</f>
        <v/>
      </c>
      <c r="W294" s="26"/>
      <c r="X294" s="51"/>
      <c r="Y294" s="555" t="str">
        <f t="shared" si="28"/>
        <v/>
      </c>
      <c r="Z294" s="27"/>
      <c r="AA294" s="26"/>
      <c r="AB294" s="26"/>
      <c r="AC294" s="84"/>
      <c r="AD294" s="29"/>
      <c r="AE294" s="84"/>
      <c r="AF294" s="84"/>
      <c r="AG294" s="178"/>
      <c r="AH294" s="84"/>
      <c r="AI294" s="84"/>
      <c r="AJ294" s="84"/>
      <c r="AK294" s="164"/>
      <c r="AL294" s="165"/>
      <c r="AM294" s="556" t="str">
        <f t="shared" ca="1" si="29"/>
        <v/>
      </c>
      <c r="AN294" s="86"/>
      <c r="XFA294" s="558" t="e">
        <f>MATCH(AE294,tabla!$W$3:$W$20,0)-1</f>
        <v>#N/A</v>
      </c>
      <c r="XFB294" s="558">
        <f>COUNTIF(tabla!$W$3:$W$20,'BD1'!AE294)</f>
        <v>0</v>
      </c>
    </row>
    <row r="295" spans="1:40 16381:16382" s="197" customFormat="1" ht="24.95" customHeight="1" x14ac:dyDescent="0.2">
      <c r="A295" s="24" t="str">
        <f t="shared" si="26"/>
        <v/>
      </c>
      <c r="B295" s="24" t="str">
        <f t="shared" si="24"/>
        <v/>
      </c>
      <c r="C295" s="554" t="str">
        <f t="shared" si="25"/>
        <v/>
      </c>
      <c r="D295" s="173"/>
      <c r="E295" s="173"/>
      <c r="F295" s="174"/>
      <c r="G295" s="175"/>
      <c r="H295" s="176"/>
      <c r="I295" s="177"/>
      <c r="J295" s="176"/>
      <c r="K295" s="476"/>
      <c r="L295" s="174"/>
      <c r="M295" s="81"/>
      <c r="N295" s="280" t="str">
        <f t="shared" si="27"/>
        <v/>
      </c>
      <c r="O295" s="43"/>
      <c r="P295" s="82"/>
      <c r="Q295" s="482"/>
      <c r="R295" s="83"/>
      <c r="S295" s="482"/>
      <c r="T295" s="164"/>
      <c r="U295" s="45"/>
      <c r="V295" s="25" t="str">
        <f>IFERROR(VLOOKUP(U295, tabla!$A$2:$B$50,2,FALSE),"")</f>
        <v/>
      </c>
      <c r="W295" s="26"/>
      <c r="X295" s="51"/>
      <c r="Y295" s="555" t="str">
        <f t="shared" si="28"/>
        <v/>
      </c>
      <c r="Z295" s="27"/>
      <c r="AA295" s="26"/>
      <c r="AB295" s="26"/>
      <c r="AC295" s="84"/>
      <c r="AD295" s="29"/>
      <c r="AE295" s="84"/>
      <c r="AF295" s="84"/>
      <c r="AG295" s="178"/>
      <c r="AH295" s="84"/>
      <c r="AI295" s="84"/>
      <c r="AJ295" s="84"/>
      <c r="AK295" s="164"/>
      <c r="AL295" s="165"/>
      <c r="AM295" s="556" t="str">
        <f t="shared" ca="1" si="29"/>
        <v/>
      </c>
      <c r="AN295" s="86"/>
      <c r="XFA295" s="558" t="e">
        <f>MATCH(AE295,tabla!$W$3:$W$20,0)-1</f>
        <v>#N/A</v>
      </c>
      <c r="XFB295" s="558">
        <f>COUNTIF(tabla!$W$3:$W$20,'BD1'!AE295)</f>
        <v>0</v>
      </c>
    </row>
    <row r="296" spans="1:40 16381:16382" s="197" customFormat="1" ht="24.95" customHeight="1" x14ac:dyDescent="0.2">
      <c r="A296" s="24" t="str">
        <f t="shared" si="26"/>
        <v/>
      </c>
      <c r="B296" s="24" t="str">
        <f t="shared" si="24"/>
        <v/>
      </c>
      <c r="C296" s="554" t="str">
        <f t="shared" si="25"/>
        <v/>
      </c>
      <c r="D296" s="173"/>
      <c r="E296" s="173"/>
      <c r="F296" s="174"/>
      <c r="G296" s="175"/>
      <c r="H296" s="176"/>
      <c r="I296" s="177"/>
      <c r="J296" s="176"/>
      <c r="K296" s="476"/>
      <c r="L296" s="174"/>
      <c r="M296" s="81"/>
      <c r="N296" s="280" t="str">
        <f t="shared" si="27"/>
        <v/>
      </c>
      <c r="O296" s="43"/>
      <c r="P296" s="82"/>
      <c r="Q296" s="482"/>
      <c r="R296" s="83"/>
      <c r="S296" s="482"/>
      <c r="T296" s="164"/>
      <c r="U296" s="45"/>
      <c r="V296" s="25" t="str">
        <f>IFERROR(VLOOKUP(U296, tabla!$A$2:$B$50,2,FALSE),"")</f>
        <v/>
      </c>
      <c r="W296" s="26"/>
      <c r="X296" s="51"/>
      <c r="Y296" s="555" t="str">
        <f t="shared" si="28"/>
        <v/>
      </c>
      <c r="Z296" s="27"/>
      <c r="AA296" s="26"/>
      <c r="AB296" s="26"/>
      <c r="AC296" s="84"/>
      <c r="AD296" s="29"/>
      <c r="AE296" s="84"/>
      <c r="AF296" s="84"/>
      <c r="AG296" s="178"/>
      <c r="AH296" s="84"/>
      <c r="AI296" s="84"/>
      <c r="AJ296" s="84"/>
      <c r="AK296" s="164"/>
      <c r="AL296" s="165"/>
      <c r="AM296" s="556" t="str">
        <f t="shared" ca="1" si="29"/>
        <v/>
      </c>
      <c r="AN296" s="86"/>
      <c r="XFA296" s="558" t="e">
        <f>MATCH(AE296,tabla!$W$3:$W$20,0)-1</f>
        <v>#N/A</v>
      </c>
      <c r="XFB296" s="558">
        <f>COUNTIF(tabla!$W$3:$W$20,'BD1'!AE296)</f>
        <v>0</v>
      </c>
    </row>
    <row r="297" spans="1:40 16381:16382" s="197" customFormat="1" ht="24.95" customHeight="1" x14ac:dyDescent="0.2">
      <c r="A297" s="24" t="str">
        <f t="shared" si="26"/>
        <v/>
      </c>
      <c r="B297" s="24" t="str">
        <f t="shared" si="24"/>
        <v/>
      </c>
      <c r="C297" s="554" t="str">
        <f t="shared" si="25"/>
        <v/>
      </c>
      <c r="D297" s="173"/>
      <c r="E297" s="173"/>
      <c r="F297" s="174"/>
      <c r="G297" s="175"/>
      <c r="H297" s="176"/>
      <c r="I297" s="177"/>
      <c r="J297" s="176"/>
      <c r="K297" s="476"/>
      <c r="L297" s="174"/>
      <c r="M297" s="81"/>
      <c r="N297" s="280" t="str">
        <f t="shared" si="27"/>
        <v/>
      </c>
      <c r="O297" s="43"/>
      <c r="P297" s="82"/>
      <c r="Q297" s="482"/>
      <c r="R297" s="83"/>
      <c r="S297" s="482"/>
      <c r="T297" s="164"/>
      <c r="U297" s="45"/>
      <c r="V297" s="25" t="str">
        <f>IFERROR(VLOOKUP(U297, tabla!$A$2:$B$50,2,FALSE),"")</f>
        <v/>
      </c>
      <c r="W297" s="26"/>
      <c r="X297" s="51"/>
      <c r="Y297" s="555" t="str">
        <f t="shared" si="28"/>
        <v/>
      </c>
      <c r="Z297" s="27"/>
      <c r="AA297" s="26"/>
      <c r="AB297" s="26"/>
      <c r="AC297" s="84"/>
      <c r="AD297" s="29"/>
      <c r="AE297" s="84"/>
      <c r="AF297" s="84"/>
      <c r="AG297" s="178"/>
      <c r="AH297" s="84"/>
      <c r="AI297" s="84"/>
      <c r="AJ297" s="84"/>
      <c r="AK297" s="164"/>
      <c r="AL297" s="165"/>
      <c r="AM297" s="556" t="str">
        <f t="shared" ca="1" si="29"/>
        <v/>
      </c>
      <c r="AN297" s="86"/>
      <c r="XFA297" s="558" t="e">
        <f>MATCH(AE297,tabla!$W$3:$W$20,0)-1</f>
        <v>#N/A</v>
      </c>
      <c r="XFB297" s="558">
        <f>COUNTIF(tabla!$W$3:$W$20,'BD1'!AE297)</f>
        <v>0</v>
      </c>
    </row>
    <row r="298" spans="1:40 16381:16382" s="197" customFormat="1" ht="24.95" customHeight="1" x14ac:dyDescent="0.2">
      <c r="A298" s="24" t="str">
        <f t="shared" si="26"/>
        <v/>
      </c>
      <c r="B298" s="24" t="str">
        <f t="shared" si="24"/>
        <v/>
      </c>
      <c r="C298" s="554" t="str">
        <f t="shared" si="25"/>
        <v/>
      </c>
      <c r="D298" s="173"/>
      <c r="E298" s="173"/>
      <c r="F298" s="174"/>
      <c r="G298" s="175"/>
      <c r="H298" s="176"/>
      <c r="I298" s="177"/>
      <c r="J298" s="176"/>
      <c r="K298" s="476"/>
      <c r="L298" s="174"/>
      <c r="M298" s="81"/>
      <c r="N298" s="280" t="str">
        <f t="shared" si="27"/>
        <v/>
      </c>
      <c r="O298" s="43"/>
      <c r="P298" s="82"/>
      <c r="Q298" s="482"/>
      <c r="R298" s="83"/>
      <c r="S298" s="482"/>
      <c r="T298" s="164"/>
      <c r="U298" s="45"/>
      <c r="V298" s="25" t="str">
        <f>IFERROR(VLOOKUP(U298, tabla!$A$2:$B$50,2,FALSE),"")</f>
        <v/>
      </c>
      <c r="W298" s="26"/>
      <c r="X298" s="51"/>
      <c r="Y298" s="555" t="str">
        <f t="shared" si="28"/>
        <v/>
      </c>
      <c r="Z298" s="27"/>
      <c r="AA298" s="26"/>
      <c r="AB298" s="26"/>
      <c r="AC298" s="84"/>
      <c r="AD298" s="29"/>
      <c r="AE298" s="84"/>
      <c r="AF298" s="84"/>
      <c r="AG298" s="178"/>
      <c r="AH298" s="84"/>
      <c r="AI298" s="84"/>
      <c r="AJ298" s="84"/>
      <c r="AK298" s="164"/>
      <c r="AL298" s="165"/>
      <c r="AM298" s="556" t="str">
        <f t="shared" ca="1" si="29"/>
        <v/>
      </c>
      <c r="AN298" s="86"/>
      <c r="XFA298" s="558" t="e">
        <f>MATCH(AE298,tabla!$W$3:$W$20,0)-1</f>
        <v>#N/A</v>
      </c>
      <c r="XFB298" s="558">
        <f>COUNTIF(tabla!$W$3:$W$20,'BD1'!AE298)</f>
        <v>0</v>
      </c>
    </row>
    <row r="299" spans="1:40 16381:16382" s="197" customFormat="1" ht="24.95" customHeight="1" x14ac:dyDescent="0.2">
      <c r="A299" s="24" t="str">
        <f t="shared" si="26"/>
        <v/>
      </c>
      <c r="B299" s="24" t="str">
        <f t="shared" si="24"/>
        <v/>
      </c>
      <c r="C299" s="554" t="str">
        <f t="shared" si="25"/>
        <v/>
      </c>
      <c r="D299" s="173"/>
      <c r="E299" s="173"/>
      <c r="F299" s="174"/>
      <c r="G299" s="175"/>
      <c r="H299" s="176"/>
      <c r="I299" s="177"/>
      <c r="J299" s="176"/>
      <c r="K299" s="476"/>
      <c r="L299" s="174"/>
      <c r="M299" s="81"/>
      <c r="N299" s="280" t="str">
        <f t="shared" si="27"/>
        <v/>
      </c>
      <c r="O299" s="43"/>
      <c r="P299" s="82"/>
      <c r="Q299" s="482"/>
      <c r="R299" s="83"/>
      <c r="S299" s="482"/>
      <c r="T299" s="164"/>
      <c r="U299" s="45"/>
      <c r="V299" s="25" t="str">
        <f>IFERROR(VLOOKUP(U299, tabla!$A$2:$B$50,2,FALSE),"")</f>
        <v/>
      </c>
      <c r="W299" s="26"/>
      <c r="X299" s="51"/>
      <c r="Y299" s="555" t="str">
        <f t="shared" si="28"/>
        <v/>
      </c>
      <c r="Z299" s="27"/>
      <c r="AA299" s="26"/>
      <c r="AB299" s="26"/>
      <c r="AC299" s="84"/>
      <c r="AD299" s="29"/>
      <c r="AE299" s="84"/>
      <c r="AF299" s="84"/>
      <c r="AG299" s="178"/>
      <c r="AH299" s="84"/>
      <c r="AI299" s="84"/>
      <c r="AJ299" s="84"/>
      <c r="AK299" s="164"/>
      <c r="AL299" s="165"/>
      <c r="AM299" s="556" t="str">
        <f t="shared" ca="1" si="29"/>
        <v/>
      </c>
      <c r="AN299" s="86"/>
      <c r="XFA299" s="558" t="e">
        <f>MATCH(AE299,tabla!$W$3:$W$20,0)-1</f>
        <v>#N/A</v>
      </c>
      <c r="XFB299" s="558">
        <f>COUNTIF(tabla!$W$3:$W$20,'BD1'!AE299)</f>
        <v>0</v>
      </c>
    </row>
    <row r="300" spans="1:40 16381:16382" s="197" customFormat="1" ht="24.95" customHeight="1" x14ac:dyDescent="0.2">
      <c r="A300" s="24" t="str">
        <f t="shared" si="26"/>
        <v/>
      </c>
      <c r="B300" s="24" t="str">
        <f t="shared" si="24"/>
        <v/>
      </c>
      <c r="C300" s="554" t="str">
        <f t="shared" si="25"/>
        <v/>
      </c>
      <c r="D300" s="173"/>
      <c r="E300" s="173"/>
      <c r="F300" s="174"/>
      <c r="G300" s="175"/>
      <c r="H300" s="176"/>
      <c r="I300" s="177"/>
      <c r="J300" s="176"/>
      <c r="K300" s="476"/>
      <c r="L300" s="174"/>
      <c r="M300" s="81"/>
      <c r="N300" s="280" t="str">
        <f t="shared" si="27"/>
        <v/>
      </c>
      <c r="O300" s="43"/>
      <c r="P300" s="82"/>
      <c r="Q300" s="482"/>
      <c r="R300" s="83"/>
      <c r="S300" s="482"/>
      <c r="T300" s="164"/>
      <c r="U300" s="45"/>
      <c r="V300" s="25" t="str">
        <f>IFERROR(VLOOKUP(U300, tabla!$A$2:$B$50,2,FALSE),"")</f>
        <v/>
      </c>
      <c r="W300" s="26"/>
      <c r="X300" s="51"/>
      <c r="Y300" s="555" t="str">
        <f t="shared" si="28"/>
        <v/>
      </c>
      <c r="Z300" s="27"/>
      <c r="AA300" s="26"/>
      <c r="AB300" s="26"/>
      <c r="AC300" s="84"/>
      <c r="AD300" s="29"/>
      <c r="AE300" s="84"/>
      <c r="AF300" s="84"/>
      <c r="AG300" s="178"/>
      <c r="AH300" s="84"/>
      <c r="AI300" s="84"/>
      <c r="AJ300" s="84"/>
      <c r="AK300" s="164"/>
      <c r="AL300" s="165"/>
      <c r="AM300" s="556" t="str">
        <f t="shared" ca="1" si="29"/>
        <v/>
      </c>
      <c r="AN300" s="86"/>
      <c r="XFA300" s="558" t="e">
        <f>MATCH(AE300,tabla!$W$3:$W$20,0)-1</f>
        <v>#N/A</v>
      </c>
      <c r="XFB300" s="558">
        <f>COUNTIF(tabla!$W$3:$W$20,'BD1'!AE300)</f>
        <v>0</v>
      </c>
    </row>
    <row r="301" spans="1:40 16381:16382" s="197" customFormat="1" ht="24.95" customHeight="1" x14ac:dyDescent="0.2">
      <c r="A301" s="24" t="str">
        <f t="shared" si="26"/>
        <v/>
      </c>
      <c r="B301" s="24" t="str">
        <f t="shared" si="24"/>
        <v/>
      </c>
      <c r="C301" s="554" t="str">
        <f t="shared" si="25"/>
        <v/>
      </c>
      <c r="D301" s="173"/>
      <c r="E301" s="173"/>
      <c r="F301" s="174"/>
      <c r="G301" s="175"/>
      <c r="H301" s="176"/>
      <c r="I301" s="177"/>
      <c r="J301" s="176"/>
      <c r="K301" s="476"/>
      <c r="L301" s="174"/>
      <c r="M301" s="81"/>
      <c r="N301" s="280" t="str">
        <f t="shared" si="27"/>
        <v/>
      </c>
      <c r="O301" s="43"/>
      <c r="P301" s="82"/>
      <c r="Q301" s="482"/>
      <c r="R301" s="83"/>
      <c r="S301" s="482"/>
      <c r="T301" s="164"/>
      <c r="U301" s="45"/>
      <c r="V301" s="25" t="str">
        <f>IFERROR(VLOOKUP(U301, tabla!$A$2:$B$50,2,FALSE),"")</f>
        <v/>
      </c>
      <c r="W301" s="26"/>
      <c r="X301" s="51"/>
      <c r="Y301" s="555" t="str">
        <f t="shared" si="28"/>
        <v/>
      </c>
      <c r="Z301" s="27"/>
      <c r="AA301" s="26"/>
      <c r="AB301" s="26"/>
      <c r="AC301" s="84"/>
      <c r="AD301" s="29"/>
      <c r="AE301" s="84"/>
      <c r="AF301" s="84"/>
      <c r="AG301" s="178"/>
      <c r="AH301" s="84"/>
      <c r="AI301" s="84"/>
      <c r="AJ301" s="84"/>
      <c r="AK301" s="164"/>
      <c r="AL301" s="165"/>
      <c r="AM301" s="556" t="str">
        <f t="shared" ca="1" si="29"/>
        <v/>
      </c>
      <c r="AN301" s="86"/>
      <c r="XFA301" s="558" t="e">
        <f>MATCH(AE301,tabla!$W$3:$W$20,0)-1</f>
        <v>#N/A</v>
      </c>
      <c r="XFB301" s="558">
        <f>COUNTIF(tabla!$W$3:$W$20,'BD1'!AE301)</f>
        <v>0</v>
      </c>
    </row>
    <row r="302" spans="1:40 16381:16382" s="197" customFormat="1" ht="24.95" customHeight="1" x14ac:dyDescent="0.2">
      <c r="A302" s="24" t="str">
        <f t="shared" si="26"/>
        <v/>
      </c>
      <c r="B302" s="24" t="str">
        <f t="shared" si="24"/>
        <v/>
      </c>
      <c r="C302" s="554" t="str">
        <f t="shared" si="25"/>
        <v/>
      </c>
      <c r="D302" s="173"/>
      <c r="E302" s="173"/>
      <c r="F302" s="174"/>
      <c r="G302" s="175"/>
      <c r="H302" s="176"/>
      <c r="I302" s="177"/>
      <c r="J302" s="176"/>
      <c r="K302" s="476"/>
      <c r="L302" s="174"/>
      <c r="M302" s="81"/>
      <c r="N302" s="280" t="str">
        <f t="shared" si="27"/>
        <v/>
      </c>
      <c r="O302" s="43"/>
      <c r="P302" s="87"/>
      <c r="Q302" s="483"/>
      <c r="R302" s="83"/>
      <c r="S302" s="482"/>
      <c r="T302" s="164"/>
      <c r="U302" s="45"/>
      <c r="V302" s="25" t="str">
        <f>IFERROR(VLOOKUP(U302, tabla!$A$2:$B$50,2,FALSE),"")</f>
        <v/>
      </c>
      <c r="W302" s="26"/>
      <c r="X302" s="51"/>
      <c r="Y302" s="555" t="str">
        <f t="shared" si="28"/>
        <v/>
      </c>
      <c r="Z302" s="27"/>
      <c r="AA302" s="26"/>
      <c r="AB302" s="26"/>
      <c r="AC302" s="84"/>
      <c r="AD302" s="29"/>
      <c r="AE302" s="84"/>
      <c r="AF302" s="84"/>
      <c r="AG302" s="178"/>
      <c r="AH302" s="84"/>
      <c r="AI302" s="84"/>
      <c r="AJ302" s="84"/>
      <c r="AK302" s="164"/>
      <c r="AL302" s="165"/>
      <c r="AM302" s="556" t="str">
        <f t="shared" ca="1" si="29"/>
        <v/>
      </c>
      <c r="AN302" s="86"/>
      <c r="XFA302" s="558" t="e">
        <f>MATCH(AE302,tabla!$W$3:$W$20,0)-1</f>
        <v>#N/A</v>
      </c>
      <c r="XFB302" s="558">
        <f>COUNTIF(tabla!$W$3:$W$20,'BD1'!AE302)</f>
        <v>0</v>
      </c>
    </row>
    <row r="303" spans="1:40 16381:16382" s="197" customFormat="1" ht="24.95" customHeight="1" x14ac:dyDescent="0.2">
      <c r="A303" s="24" t="str">
        <f t="shared" si="26"/>
        <v/>
      </c>
      <c r="B303" s="24" t="str">
        <f t="shared" si="24"/>
        <v/>
      </c>
      <c r="C303" s="554" t="str">
        <f t="shared" si="25"/>
        <v/>
      </c>
      <c r="D303" s="173"/>
      <c r="E303" s="173"/>
      <c r="F303" s="174"/>
      <c r="G303" s="175"/>
      <c r="H303" s="176"/>
      <c r="I303" s="177"/>
      <c r="J303" s="176"/>
      <c r="K303" s="476"/>
      <c r="L303" s="174"/>
      <c r="M303" s="81"/>
      <c r="N303" s="280" t="str">
        <f t="shared" si="27"/>
        <v/>
      </c>
      <c r="O303" s="43"/>
      <c r="P303" s="82"/>
      <c r="Q303" s="482"/>
      <c r="R303" s="83"/>
      <c r="S303" s="482"/>
      <c r="T303" s="164"/>
      <c r="U303" s="45"/>
      <c r="V303" s="25" t="str">
        <f>IFERROR(VLOOKUP(U303, tabla!$A$2:$B$50,2,FALSE),"")</f>
        <v/>
      </c>
      <c r="W303" s="26"/>
      <c r="X303" s="51"/>
      <c r="Y303" s="555" t="str">
        <f t="shared" si="28"/>
        <v/>
      </c>
      <c r="Z303" s="27"/>
      <c r="AA303" s="26"/>
      <c r="AB303" s="26"/>
      <c r="AC303" s="84"/>
      <c r="AD303" s="29"/>
      <c r="AE303" s="84"/>
      <c r="AF303" s="84"/>
      <c r="AG303" s="178"/>
      <c r="AH303" s="84"/>
      <c r="AI303" s="84"/>
      <c r="AJ303" s="84"/>
      <c r="AK303" s="164"/>
      <c r="AL303" s="165"/>
      <c r="AM303" s="556" t="str">
        <f t="shared" ca="1" si="29"/>
        <v/>
      </c>
      <c r="AN303" s="86"/>
      <c r="XFA303" s="558" t="e">
        <f>MATCH(AE303,tabla!$W$3:$W$20,0)-1</f>
        <v>#N/A</v>
      </c>
      <c r="XFB303" s="558">
        <f>COUNTIF(tabla!$W$3:$W$20,'BD1'!AE303)</f>
        <v>0</v>
      </c>
    </row>
    <row r="304" spans="1:40 16381:16382" s="197" customFormat="1" ht="24.95" customHeight="1" x14ac:dyDescent="0.2">
      <c r="A304" s="24" t="str">
        <f t="shared" si="26"/>
        <v/>
      </c>
      <c r="B304" s="24" t="str">
        <f t="shared" si="24"/>
        <v/>
      </c>
      <c r="C304" s="554" t="str">
        <f t="shared" si="25"/>
        <v/>
      </c>
      <c r="D304" s="173"/>
      <c r="E304" s="173"/>
      <c r="F304" s="174"/>
      <c r="G304" s="175"/>
      <c r="H304" s="176"/>
      <c r="I304" s="177"/>
      <c r="J304" s="176"/>
      <c r="K304" s="476"/>
      <c r="L304" s="174"/>
      <c r="M304" s="81"/>
      <c r="N304" s="280" t="str">
        <f t="shared" si="27"/>
        <v/>
      </c>
      <c r="O304" s="43"/>
      <c r="P304" s="82"/>
      <c r="Q304" s="482"/>
      <c r="R304" s="83"/>
      <c r="S304" s="482"/>
      <c r="T304" s="164"/>
      <c r="U304" s="45"/>
      <c r="V304" s="25" t="str">
        <f>IFERROR(VLOOKUP(U304, tabla!$A$2:$B$50,2,FALSE),"")</f>
        <v/>
      </c>
      <c r="W304" s="26"/>
      <c r="X304" s="51"/>
      <c r="Y304" s="555" t="str">
        <f t="shared" si="28"/>
        <v/>
      </c>
      <c r="Z304" s="27"/>
      <c r="AA304" s="26"/>
      <c r="AB304" s="26"/>
      <c r="AC304" s="84"/>
      <c r="AD304" s="29"/>
      <c r="AE304" s="84"/>
      <c r="AF304" s="84"/>
      <c r="AG304" s="178"/>
      <c r="AH304" s="84"/>
      <c r="AI304" s="84"/>
      <c r="AJ304" s="84"/>
      <c r="AK304" s="164"/>
      <c r="AL304" s="165"/>
      <c r="AM304" s="556" t="str">
        <f t="shared" ca="1" si="29"/>
        <v/>
      </c>
      <c r="AN304" s="86"/>
      <c r="XFA304" s="558" t="e">
        <f>MATCH(AE304,tabla!$W$3:$W$20,0)-1</f>
        <v>#N/A</v>
      </c>
      <c r="XFB304" s="558">
        <f>COUNTIF(tabla!$W$3:$W$20,'BD1'!AE304)</f>
        <v>0</v>
      </c>
    </row>
    <row r="305" spans="1:40 16381:16382" s="197" customFormat="1" ht="24.95" customHeight="1" x14ac:dyDescent="0.2">
      <c r="A305" s="24" t="str">
        <f t="shared" si="26"/>
        <v/>
      </c>
      <c r="B305" s="24" t="str">
        <f t="shared" si="24"/>
        <v/>
      </c>
      <c r="C305" s="554" t="str">
        <f t="shared" si="25"/>
        <v/>
      </c>
      <c r="D305" s="173"/>
      <c r="E305" s="173"/>
      <c r="F305" s="174"/>
      <c r="G305" s="175"/>
      <c r="H305" s="176"/>
      <c r="I305" s="177"/>
      <c r="J305" s="176"/>
      <c r="K305" s="476"/>
      <c r="L305" s="174"/>
      <c r="M305" s="81"/>
      <c r="N305" s="280" t="str">
        <f t="shared" si="27"/>
        <v/>
      </c>
      <c r="O305" s="43"/>
      <c r="P305" s="82"/>
      <c r="Q305" s="482"/>
      <c r="R305" s="83"/>
      <c r="S305" s="482"/>
      <c r="T305" s="164"/>
      <c r="U305" s="45"/>
      <c r="V305" s="25" t="str">
        <f>IFERROR(VLOOKUP(U305, tabla!$A$2:$B$50,2,FALSE),"")</f>
        <v/>
      </c>
      <c r="W305" s="26"/>
      <c r="X305" s="51"/>
      <c r="Y305" s="555" t="str">
        <f t="shared" si="28"/>
        <v/>
      </c>
      <c r="Z305" s="27"/>
      <c r="AA305" s="26"/>
      <c r="AB305" s="26"/>
      <c r="AC305" s="84"/>
      <c r="AD305" s="29"/>
      <c r="AE305" s="84"/>
      <c r="AF305" s="84"/>
      <c r="AG305" s="178"/>
      <c r="AH305" s="84"/>
      <c r="AI305" s="84"/>
      <c r="AJ305" s="84"/>
      <c r="AK305" s="164"/>
      <c r="AL305" s="165"/>
      <c r="AM305" s="556" t="str">
        <f t="shared" ca="1" si="29"/>
        <v/>
      </c>
      <c r="AN305" s="86"/>
      <c r="XFA305" s="558" t="e">
        <f>MATCH(AE305,tabla!$W$3:$W$20,0)-1</f>
        <v>#N/A</v>
      </c>
      <c r="XFB305" s="558">
        <f>COUNTIF(tabla!$W$3:$W$20,'BD1'!AE305)</f>
        <v>0</v>
      </c>
    </row>
    <row r="306" spans="1:40 16381:16382" s="197" customFormat="1" ht="24.95" customHeight="1" x14ac:dyDescent="0.2">
      <c r="A306" s="24" t="str">
        <f t="shared" si="26"/>
        <v/>
      </c>
      <c r="B306" s="24" t="str">
        <f t="shared" si="24"/>
        <v/>
      </c>
      <c r="C306" s="554" t="str">
        <f t="shared" si="25"/>
        <v/>
      </c>
      <c r="D306" s="173"/>
      <c r="E306" s="173"/>
      <c r="F306" s="174"/>
      <c r="G306" s="175"/>
      <c r="H306" s="176"/>
      <c r="I306" s="177"/>
      <c r="J306" s="176"/>
      <c r="K306" s="476"/>
      <c r="L306" s="174"/>
      <c r="M306" s="81"/>
      <c r="N306" s="280" t="str">
        <f t="shared" si="27"/>
        <v/>
      </c>
      <c r="O306" s="43"/>
      <c r="P306" s="82"/>
      <c r="Q306" s="482"/>
      <c r="R306" s="83"/>
      <c r="S306" s="482"/>
      <c r="T306" s="164"/>
      <c r="U306" s="45"/>
      <c r="V306" s="25" t="str">
        <f>IFERROR(VLOOKUP(U306, tabla!$A$2:$B$50,2,FALSE),"")</f>
        <v/>
      </c>
      <c r="W306" s="26"/>
      <c r="X306" s="51"/>
      <c r="Y306" s="555" t="str">
        <f t="shared" si="28"/>
        <v/>
      </c>
      <c r="Z306" s="27"/>
      <c r="AA306" s="26"/>
      <c r="AB306" s="26"/>
      <c r="AC306" s="84"/>
      <c r="AD306" s="29"/>
      <c r="AE306" s="84"/>
      <c r="AF306" s="84"/>
      <c r="AG306" s="178"/>
      <c r="AH306" s="84"/>
      <c r="AI306" s="84"/>
      <c r="AJ306" s="84"/>
      <c r="AK306" s="164"/>
      <c r="AL306" s="165"/>
      <c r="AM306" s="556" t="str">
        <f t="shared" ca="1" si="29"/>
        <v/>
      </c>
      <c r="AN306" s="86"/>
      <c r="XFA306" s="558" t="e">
        <f>MATCH(AE306,tabla!$W$3:$W$20,0)-1</f>
        <v>#N/A</v>
      </c>
      <c r="XFB306" s="558">
        <f>COUNTIF(tabla!$W$3:$W$20,'BD1'!AE306)</f>
        <v>0</v>
      </c>
    </row>
    <row r="307" spans="1:40 16381:16382" s="197" customFormat="1" ht="24.95" customHeight="1" x14ac:dyDescent="0.2">
      <c r="A307" s="24" t="str">
        <f t="shared" si="26"/>
        <v/>
      </c>
      <c r="B307" s="24" t="str">
        <f t="shared" si="24"/>
        <v/>
      </c>
      <c r="C307" s="554" t="str">
        <f t="shared" si="25"/>
        <v/>
      </c>
      <c r="D307" s="173"/>
      <c r="E307" s="173"/>
      <c r="F307" s="174"/>
      <c r="G307" s="175"/>
      <c r="H307" s="176"/>
      <c r="I307" s="177"/>
      <c r="J307" s="176"/>
      <c r="K307" s="476"/>
      <c r="L307" s="174"/>
      <c r="M307" s="81"/>
      <c r="N307" s="280" t="str">
        <f t="shared" si="27"/>
        <v/>
      </c>
      <c r="O307" s="43"/>
      <c r="P307" s="82"/>
      <c r="Q307" s="482"/>
      <c r="R307" s="83"/>
      <c r="S307" s="482"/>
      <c r="T307" s="164"/>
      <c r="U307" s="45"/>
      <c r="V307" s="25" t="str">
        <f>IFERROR(VLOOKUP(U307, tabla!$A$2:$B$50,2,FALSE),"")</f>
        <v/>
      </c>
      <c r="W307" s="26"/>
      <c r="X307" s="51"/>
      <c r="Y307" s="555" t="str">
        <f t="shared" si="28"/>
        <v/>
      </c>
      <c r="Z307" s="27"/>
      <c r="AA307" s="26"/>
      <c r="AB307" s="26"/>
      <c r="AC307" s="84"/>
      <c r="AD307" s="29"/>
      <c r="AE307" s="84"/>
      <c r="AF307" s="84"/>
      <c r="AG307" s="178"/>
      <c r="AH307" s="84"/>
      <c r="AI307" s="84"/>
      <c r="AJ307" s="84"/>
      <c r="AK307" s="164"/>
      <c r="AL307" s="165"/>
      <c r="AM307" s="556" t="str">
        <f t="shared" ca="1" si="29"/>
        <v/>
      </c>
      <c r="AN307" s="86"/>
      <c r="XFA307" s="558" t="e">
        <f>MATCH(AE307,tabla!$W$3:$W$20,0)-1</f>
        <v>#N/A</v>
      </c>
      <c r="XFB307" s="558">
        <f>COUNTIF(tabla!$W$3:$W$20,'BD1'!AE307)</f>
        <v>0</v>
      </c>
    </row>
    <row r="308" spans="1:40 16381:16382" s="197" customFormat="1" ht="24.95" customHeight="1" x14ac:dyDescent="0.2">
      <c r="A308" s="24" t="str">
        <f t="shared" si="26"/>
        <v/>
      </c>
      <c r="B308" s="24" t="str">
        <f t="shared" si="24"/>
        <v/>
      </c>
      <c r="C308" s="554" t="str">
        <f t="shared" si="25"/>
        <v/>
      </c>
      <c r="D308" s="173"/>
      <c r="E308" s="173"/>
      <c r="F308" s="174"/>
      <c r="G308" s="175"/>
      <c r="H308" s="176"/>
      <c r="I308" s="177"/>
      <c r="J308" s="176"/>
      <c r="K308" s="476"/>
      <c r="L308" s="174"/>
      <c r="M308" s="81"/>
      <c r="N308" s="280" t="str">
        <f t="shared" si="27"/>
        <v/>
      </c>
      <c r="O308" s="43"/>
      <c r="P308" s="82"/>
      <c r="Q308" s="482"/>
      <c r="R308" s="83"/>
      <c r="S308" s="482"/>
      <c r="T308" s="164"/>
      <c r="U308" s="45"/>
      <c r="V308" s="25" t="str">
        <f>IFERROR(VLOOKUP(U308, tabla!$A$2:$B$50,2,FALSE),"")</f>
        <v/>
      </c>
      <c r="W308" s="26"/>
      <c r="X308" s="51"/>
      <c r="Y308" s="555" t="str">
        <f t="shared" si="28"/>
        <v/>
      </c>
      <c r="Z308" s="27"/>
      <c r="AA308" s="26"/>
      <c r="AB308" s="26"/>
      <c r="AC308" s="84"/>
      <c r="AD308" s="29"/>
      <c r="AE308" s="84"/>
      <c r="AF308" s="84"/>
      <c r="AG308" s="178"/>
      <c r="AH308" s="84"/>
      <c r="AI308" s="84"/>
      <c r="AJ308" s="84"/>
      <c r="AK308" s="164"/>
      <c r="AL308" s="165"/>
      <c r="AM308" s="556" t="str">
        <f t="shared" ca="1" si="29"/>
        <v/>
      </c>
      <c r="AN308" s="86"/>
      <c r="XFA308" s="558" t="e">
        <f>MATCH(AE308,tabla!$W$3:$W$20,0)-1</f>
        <v>#N/A</v>
      </c>
      <c r="XFB308" s="558">
        <f>COUNTIF(tabla!$W$3:$W$20,'BD1'!AE308)</f>
        <v>0</v>
      </c>
    </row>
    <row r="309" spans="1:40 16381:16382" s="197" customFormat="1" ht="24.95" customHeight="1" x14ac:dyDescent="0.2">
      <c r="A309" s="24" t="str">
        <f t="shared" si="26"/>
        <v/>
      </c>
      <c r="B309" s="24" t="str">
        <f t="shared" si="24"/>
        <v/>
      </c>
      <c r="C309" s="554" t="str">
        <f t="shared" si="25"/>
        <v/>
      </c>
      <c r="D309" s="173"/>
      <c r="E309" s="173"/>
      <c r="F309" s="174"/>
      <c r="G309" s="175"/>
      <c r="H309" s="176"/>
      <c r="I309" s="177"/>
      <c r="J309" s="176"/>
      <c r="K309" s="476"/>
      <c r="L309" s="174"/>
      <c r="M309" s="81"/>
      <c r="N309" s="280" t="str">
        <f t="shared" si="27"/>
        <v/>
      </c>
      <c r="O309" s="43"/>
      <c r="P309" s="82"/>
      <c r="Q309" s="482"/>
      <c r="R309" s="83"/>
      <c r="S309" s="482"/>
      <c r="T309" s="164"/>
      <c r="U309" s="45"/>
      <c r="V309" s="25" t="str">
        <f>IFERROR(VLOOKUP(U309, tabla!$A$2:$B$50,2,FALSE),"")</f>
        <v/>
      </c>
      <c r="W309" s="26"/>
      <c r="X309" s="51"/>
      <c r="Y309" s="555" t="str">
        <f t="shared" si="28"/>
        <v/>
      </c>
      <c r="Z309" s="27"/>
      <c r="AA309" s="26"/>
      <c r="AB309" s="26"/>
      <c r="AC309" s="84"/>
      <c r="AD309" s="29"/>
      <c r="AE309" s="84"/>
      <c r="AF309" s="84"/>
      <c r="AG309" s="178"/>
      <c r="AH309" s="84"/>
      <c r="AI309" s="84"/>
      <c r="AJ309" s="84"/>
      <c r="AK309" s="164"/>
      <c r="AL309" s="165"/>
      <c r="AM309" s="556" t="str">
        <f t="shared" ca="1" si="29"/>
        <v/>
      </c>
      <c r="AN309" s="86"/>
      <c r="XFA309" s="558" t="e">
        <f>MATCH(AE309,tabla!$W$3:$W$20,0)-1</f>
        <v>#N/A</v>
      </c>
      <c r="XFB309" s="558">
        <f>COUNTIF(tabla!$W$3:$W$20,'BD1'!AE309)</f>
        <v>0</v>
      </c>
    </row>
    <row r="310" spans="1:40 16381:16382" s="197" customFormat="1" ht="24.95" customHeight="1" x14ac:dyDescent="0.2">
      <c r="A310" s="24" t="str">
        <f t="shared" si="26"/>
        <v/>
      </c>
      <c r="B310" s="24" t="str">
        <f t="shared" si="24"/>
        <v/>
      </c>
      <c r="C310" s="554" t="str">
        <f t="shared" si="25"/>
        <v/>
      </c>
      <c r="D310" s="173"/>
      <c r="E310" s="173"/>
      <c r="F310" s="174"/>
      <c r="G310" s="175"/>
      <c r="H310" s="176"/>
      <c r="I310" s="177"/>
      <c r="J310" s="176"/>
      <c r="K310" s="476"/>
      <c r="L310" s="174"/>
      <c r="M310" s="81"/>
      <c r="N310" s="280" t="str">
        <f t="shared" si="27"/>
        <v/>
      </c>
      <c r="O310" s="43"/>
      <c r="P310" s="82"/>
      <c r="Q310" s="482"/>
      <c r="R310" s="83"/>
      <c r="S310" s="482"/>
      <c r="T310" s="164"/>
      <c r="U310" s="45"/>
      <c r="V310" s="25" t="str">
        <f>IFERROR(VLOOKUP(U310, tabla!$A$2:$B$50,2,FALSE),"")</f>
        <v/>
      </c>
      <c r="W310" s="26"/>
      <c r="X310" s="51"/>
      <c r="Y310" s="555" t="str">
        <f t="shared" si="28"/>
        <v/>
      </c>
      <c r="Z310" s="27"/>
      <c r="AA310" s="26"/>
      <c r="AB310" s="26"/>
      <c r="AC310" s="84"/>
      <c r="AD310" s="29"/>
      <c r="AE310" s="84"/>
      <c r="AF310" s="84"/>
      <c r="AG310" s="178"/>
      <c r="AH310" s="84"/>
      <c r="AI310" s="84"/>
      <c r="AJ310" s="84"/>
      <c r="AK310" s="164"/>
      <c r="AL310" s="165"/>
      <c r="AM310" s="556" t="str">
        <f t="shared" ca="1" si="29"/>
        <v/>
      </c>
      <c r="AN310" s="86"/>
      <c r="XFA310" s="558" t="e">
        <f>MATCH(AE310,tabla!$W$3:$W$20,0)-1</f>
        <v>#N/A</v>
      </c>
      <c r="XFB310" s="558">
        <f>COUNTIF(tabla!$W$3:$W$20,'BD1'!AE310)</f>
        <v>0</v>
      </c>
    </row>
    <row r="311" spans="1:40 16381:16382" s="197" customFormat="1" ht="24.95" customHeight="1" x14ac:dyDescent="0.2">
      <c r="A311" s="24" t="str">
        <f t="shared" si="26"/>
        <v/>
      </c>
      <c r="B311" s="24" t="str">
        <f t="shared" si="24"/>
        <v/>
      </c>
      <c r="C311" s="554" t="str">
        <f t="shared" si="25"/>
        <v/>
      </c>
      <c r="D311" s="173"/>
      <c r="E311" s="173"/>
      <c r="F311" s="174"/>
      <c r="G311" s="175"/>
      <c r="H311" s="176"/>
      <c r="I311" s="177"/>
      <c r="J311" s="176"/>
      <c r="K311" s="476"/>
      <c r="L311" s="174"/>
      <c r="M311" s="81"/>
      <c r="N311" s="280" t="str">
        <f t="shared" si="27"/>
        <v/>
      </c>
      <c r="O311" s="43"/>
      <c r="P311" s="82"/>
      <c r="Q311" s="482"/>
      <c r="R311" s="83"/>
      <c r="S311" s="482"/>
      <c r="T311" s="164"/>
      <c r="U311" s="45"/>
      <c r="V311" s="25" t="str">
        <f>IFERROR(VLOOKUP(U311, tabla!$A$2:$B$50,2,FALSE),"")</f>
        <v/>
      </c>
      <c r="W311" s="26"/>
      <c r="X311" s="51"/>
      <c r="Y311" s="555" t="str">
        <f t="shared" si="28"/>
        <v/>
      </c>
      <c r="Z311" s="27"/>
      <c r="AA311" s="26"/>
      <c r="AB311" s="26"/>
      <c r="AC311" s="84"/>
      <c r="AD311" s="29"/>
      <c r="AE311" s="84"/>
      <c r="AF311" s="84"/>
      <c r="AG311" s="178"/>
      <c r="AH311" s="84"/>
      <c r="AI311" s="84"/>
      <c r="AJ311" s="84"/>
      <c r="AK311" s="164"/>
      <c r="AL311" s="165"/>
      <c r="AM311" s="556" t="str">
        <f t="shared" ca="1" si="29"/>
        <v/>
      </c>
      <c r="AN311" s="86"/>
      <c r="XFA311" s="558" t="e">
        <f>MATCH(AE311,tabla!$W$3:$W$20,0)-1</f>
        <v>#N/A</v>
      </c>
      <c r="XFB311" s="558">
        <f>COUNTIF(tabla!$W$3:$W$20,'BD1'!AE311)</f>
        <v>0</v>
      </c>
    </row>
    <row r="312" spans="1:40 16381:16382" s="197" customFormat="1" ht="24.95" customHeight="1" x14ac:dyDescent="0.2">
      <c r="A312" s="24" t="str">
        <f t="shared" si="26"/>
        <v/>
      </c>
      <c r="B312" s="24" t="str">
        <f t="shared" si="24"/>
        <v/>
      </c>
      <c r="C312" s="554" t="str">
        <f t="shared" si="25"/>
        <v/>
      </c>
      <c r="D312" s="173"/>
      <c r="E312" s="173"/>
      <c r="F312" s="174"/>
      <c r="G312" s="175"/>
      <c r="H312" s="176"/>
      <c r="I312" s="177"/>
      <c r="J312" s="176"/>
      <c r="K312" s="476"/>
      <c r="L312" s="174"/>
      <c r="M312" s="81"/>
      <c r="N312" s="280" t="str">
        <f t="shared" si="27"/>
        <v/>
      </c>
      <c r="O312" s="43"/>
      <c r="P312" s="82"/>
      <c r="Q312" s="482"/>
      <c r="R312" s="83"/>
      <c r="S312" s="482"/>
      <c r="T312" s="164"/>
      <c r="U312" s="45"/>
      <c r="V312" s="25" t="str">
        <f>IFERROR(VLOOKUP(U312, tabla!$A$2:$B$50,2,FALSE),"")</f>
        <v/>
      </c>
      <c r="W312" s="26"/>
      <c r="X312" s="51"/>
      <c r="Y312" s="555" t="str">
        <f t="shared" si="28"/>
        <v/>
      </c>
      <c r="Z312" s="27"/>
      <c r="AA312" s="26"/>
      <c r="AB312" s="26"/>
      <c r="AC312" s="84"/>
      <c r="AD312" s="29"/>
      <c r="AE312" s="84"/>
      <c r="AF312" s="84"/>
      <c r="AG312" s="178"/>
      <c r="AH312" s="84"/>
      <c r="AI312" s="84"/>
      <c r="AJ312" s="84"/>
      <c r="AK312" s="164"/>
      <c r="AL312" s="165"/>
      <c r="AM312" s="556" t="str">
        <f t="shared" ca="1" si="29"/>
        <v/>
      </c>
      <c r="AN312" s="86"/>
      <c r="XFA312" s="558" t="e">
        <f>MATCH(AE312,tabla!$W$3:$W$20,0)-1</f>
        <v>#N/A</v>
      </c>
      <c r="XFB312" s="558">
        <f>COUNTIF(tabla!$W$3:$W$20,'BD1'!AE312)</f>
        <v>0</v>
      </c>
    </row>
    <row r="313" spans="1:40 16381:16382" s="197" customFormat="1" ht="24.95" customHeight="1" x14ac:dyDescent="0.2">
      <c r="A313" s="24" t="str">
        <f t="shared" si="26"/>
        <v/>
      </c>
      <c r="B313" s="24" t="str">
        <f t="shared" si="24"/>
        <v/>
      </c>
      <c r="C313" s="554" t="str">
        <f t="shared" si="25"/>
        <v/>
      </c>
      <c r="D313" s="173"/>
      <c r="E313" s="173"/>
      <c r="F313" s="174"/>
      <c r="G313" s="175"/>
      <c r="H313" s="176"/>
      <c r="I313" s="177"/>
      <c r="J313" s="176"/>
      <c r="K313" s="476"/>
      <c r="L313" s="174"/>
      <c r="M313" s="81"/>
      <c r="N313" s="280" t="str">
        <f t="shared" si="27"/>
        <v/>
      </c>
      <c r="O313" s="43"/>
      <c r="P313" s="82"/>
      <c r="Q313" s="482"/>
      <c r="R313" s="83"/>
      <c r="S313" s="482"/>
      <c r="T313" s="164"/>
      <c r="U313" s="45"/>
      <c r="V313" s="25" t="str">
        <f>IFERROR(VLOOKUP(U313, tabla!$A$2:$B$50,2,FALSE),"")</f>
        <v/>
      </c>
      <c r="W313" s="26"/>
      <c r="X313" s="51"/>
      <c r="Y313" s="555" t="str">
        <f t="shared" si="28"/>
        <v/>
      </c>
      <c r="Z313" s="27"/>
      <c r="AA313" s="26"/>
      <c r="AB313" s="26"/>
      <c r="AC313" s="84"/>
      <c r="AD313" s="29"/>
      <c r="AE313" s="84"/>
      <c r="AF313" s="84"/>
      <c r="AG313" s="178"/>
      <c r="AH313" s="84"/>
      <c r="AI313" s="84"/>
      <c r="AJ313" s="84"/>
      <c r="AK313" s="164"/>
      <c r="AL313" s="165"/>
      <c r="AM313" s="556" t="str">
        <f t="shared" ca="1" si="29"/>
        <v/>
      </c>
      <c r="AN313" s="86"/>
      <c r="XFA313" s="558" t="e">
        <f>MATCH(AE313,tabla!$W$3:$W$20,0)-1</f>
        <v>#N/A</v>
      </c>
      <c r="XFB313" s="558">
        <f>COUNTIF(tabla!$W$3:$W$20,'BD1'!AE313)</f>
        <v>0</v>
      </c>
    </row>
    <row r="314" spans="1:40 16381:16382" s="197" customFormat="1" ht="24.95" customHeight="1" x14ac:dyDescent="0.2">
      <c r="A314" s="24" t="str">
        <f t="shared" si="26"/>
        <v/>
      </c>
      <c r="B314" s="24" t="str">
        <f t="shared" si="24"/>
        <v/>
      </c>
      <c r="C314" s="554" t="str">
        <f t="shared" si="25"/>
        <v/>
      </c>
      <c r="D314" s="173"/>
      <c r="E314" s="173"/>
      <c r="F314" s="174"/>
      <c r="G314" s="175"/>
      <c r="H314" s="176"/>
      <c r="I314" s="177"/>
      <c r="J314" s="176"/>
      <c r="K314" s="476"/>
      <c r="L314" s="174"/>
      <c r="M314" s="81"/>
      <c r="N314" s="280" t="str">
        <f t="shared" si="27"/>
        <v/>
      </c>
      <c r="O314" s="43"/>
      <c r="P314" s="82"/>
      <c r="Q314" s="482"/>
      <c r="R314" s="83"/>
      <c r="S314" s="482"/>
      <c r="T314" s="164"/>
      <c r="U314" s="45"/>
      <c r="V314" s="25" t="str">
        <f>IFERROR(VLOOKUP(U314, tabla!$A$2:$B$50,2,FALSE),"")</f>
        <v/>
      </c>
      <c r="W314" s="26"/>
      <c r="X314" s="51"/>
      <c r="Y314" s="555" t="str">
        <f t="shared" si="28"/>
        <v/>
      </c>
      <c r="Z314" s="27"/>
      <c r="AA314" s="26"/>
      <c r="AB314" s="26"/>
      <c r="AC314" s="84"/>
      <c r="AD314" s="29"/>
      <c r="AE314" s="84"/>
      <c r="AF314" s="84"/>
      <c r="AG314" s="178"/>
      <c r="AH314" s="84"/>
      <c r="AI314" s="84"/>
      <c r="AJ314" s="84"/>
      <c r="AK314" s="164"/>
      <c r="AL314" s="165"/>
      <c r="AM314" s="556" t="str">
        <f t="shared" ca="1" si="29"/>
        <v/>
      </c>
      <c r="AN314" s="86"/>
      <c r="XFA314" s="558" t="e">
        <f>MATCH(AE314,tabla!$W$3:$W$20,0)-1</f>
        <v>#N/A</v>
      </c>
      <c r="XFB314" s="558">
        <f>COUNTIF(tabla!$W$3:$W$20,'BD1'!AE314)</f>
        <v>0</v>
      </c>
    </row>
    <row r="315" spans="1:40 16381:16382" s="197" customFormat="1" ht="24.95" customHeight="1" x14ac:dyDescent="0.2">
      <c r="A315" s="24" t="str">
        <f t="shared" si="26"/>
        <v/>
      </c>
      <c r="B315" s="24" t="str">
        <f t="shared" si="24"/>
        <v/>
      </c>
      <c r="C315" s="554" t="str">
        <f t="shared" si="25"/>
        <v/>
      </c>
      <c r="D315" s="173"/>
      <c r="E315" s="173"/>
      <c r="F315" s="174"/>
      <c r="G315" s="175"/>
      <c r="H315" s="176"/>
      <c r="I315" s="177"/>
      <c r="J315" s="176"/>
      <c r="K315" s="476"/>
      <c r="L315" s="174"/>
      <c r="M315" s="81"/>
      <c r="N315" s="280" t="str">
        <f t="shared" si="27"/>
        <v/>
      </c>
      <c r="O315" s="43"/>
      <c r="P315" s="87"/>
      <c r="Q315" s="483"/>
      <c r="R315" s="83"/>
      <c r="S315" s="482"/>
      <c r="T315" s="164"/>
      <c r="U315" s="45"/>
      <c r="V315" s="25" t="str">
        <f>IFERROR(VLOOKUP(U315, tabla!$A$2:$B$50,2,FALSE),"")</f>
        <v/>
      </c>
      <c r="W315" s="26"/>
      <c r="X315" s="51"/>
      <c r="Y315" s="555" t="str">
        <f t="shared" si="28"/>
        <v/>
      </c>
      <c r="Z315" s="27"/>
      <c r="AA315" s="26"/>
      <c r="AB315" s="26"/>
      <c r="AC315" s="84"/>
      <c r="AD315" s="29"/>
      <c r="AE315" s="84"/>
      <c r="AF315" s="84"/>
      <c r="AG315" s="178"/>
      <c r="AH315" s="84"/>
      <c r="AI315" s="84"/>
      <c r="AJ315" s="84"/>
      <c r="AK315" s="164"/>
      <c r="AL315" s="165"/>
      <c r="AM315" s="556" t="str">
        <f t="shared" ca="1" si="29"/>
        <v/>
      </c>
      <c r="AN315" s="86"/>
      <c r="XFA315" s="558" t="e">
        <f>MATCH(AE315,tabla!$W$3:$W$20,0)-1</f>
        <v>#N/A</v>
      </c>
      <c r="XFB315" s="558">
        <f>COUNTIF(tabla!$W$3:$W$20,'BD1'!AE315)</f>
        <v>0</v>
      </c>
    </row>
    <row r="316" spans="1:40 16381:16382" s="197" customFormat="1" ht="24.95" customHeight="1" x14ac:dyDescent="0.2">
      <c r="A316" s="24" t="str">
        <f t="shared" si="26"/>
        <v/>
      </c>
      <c r="B316" s="24" t="str">
        <f t="shared" si="24"/>
        <v/>
      </c>
      <c r="C316" s="554" t="str">
        <f t="shared" si="25"/>
        <v/>
      </c>
      <c r="D316" s="173"/>
      <c r="E316" s="173"/>
      <c r="F316" s="174"/>
      <c r="G316" s="175"/>
      <c r="H316" s="176"/>
      <c r="I316" s="177"/>
      <c r="J316" s="176"/>
      <c r="K316" s="476"/>
      <c r="L316" s="174"/>
      <c r="M316" s="81"/>
      <c r="N316" s="280" t="str">
        <f t="shared" si="27"/>
        <v/>
      </c>
      <c r="O316" s="43"/>
      <c r="P316" s="82"/>
      <c r="Q316" s="482"/>
      <c r="R316" s="83"/>
      <c r="S316" s="482"/>
      <c r="T316" s="164"/>
      <c r="U316" s="45"/>
      <c r="V316" s="25" t="str">
        <f>IFERROR(VLOOKUP(U316, tabla!$A$2:$B$50,2,FALSE),"")</f>
        <v/>
      </c>
      <c r="W316" s="26"/>
      <c r="X316" s="51"/>
      <c r="Y316" s="555" t="str">
        <f t="shared" si="28"/>
        <v/>
      </c>
      <c r="Z316" s="27"/>
      <c r="AA316" s="26"/>
      <c r="AB316" s="26"/>
      <c r="AC316" s="84"/>
      <c r="AD316" s="29"/>
      <c r="AE316" s="84"/>
      <c r="AF316" s="84"/>
      <c r="AG316" s="178"/>
      <c r="AH316" s="84"/>
      <c r="AI316" s="84"/>
      <c r="AJ316" s="84"/>
      <c r="AK316" s="164"/>
      <c r="AL316" s="165"/>
      <c r="AM316" s="556" t="str">
        <f t="shared" ca="1" si="29"/>
        <v/>
      </c>
      <c r="AN316" s="86"/>
      <c r="XFA316" s="558" t="e">
        <f>MATCH(AE316,tabla!$W$3:$W$20,0)-1</f>
        <v>#N/A</v>
      </c>
      <c r="XFB316" s="558">
        <f>COUNTIF(tabla!$W$3:$W$20,'BD1'!AE316)</f>
        <v>0</v>
      </c>
    </row>
    <row r="317" spans="1:40 16381:16382" s="197" customFormat="1" ht="24.95" customHeight="1" x14ac:dyDescent="0.2">
      <c r="A317" s="24" t="str">
        <f t="shared" si="26"/>
        <v/>
      </c>
      <c r="B317" s="24" t="str">
        <f t="shared" si="24"/>
        <v/>
      </c>
      <c r="C317" s="554" t="str">
        <f t="shared" si="25"/>
        <v/>
      </c>
      <c r="D317" s="173"/>
      <c r="E317" s="173"/>
      <c r="F317" s="174"/>
      <c r="G317" s="175"/>
      <c r="H317" s="176"/>
      <c r="I317" s="177"/>
      <c r="J317" s="176"/>
      <c r="K317" s="476"/>
      <c r="L317" s="174"/>
      <c r="M317" s="81"/>
      <c r="N317" s="280" t="str">
        <f t="shared" si="27"/>
        <v/>
      </c>
      <c r="O317" s="43"/>
      <c r="P317" s="87"/>
      <c r="Q317" s="483"/>
      <c r="R317" s="83"/>
      <c r="S317" s="482"/>
      <c r="T317" s="164"/>
      <c r="U317" s="45"/>
      <c r="V317" s="25" t="str">
        <f>IFERROR(VLOOKUP(U317, tabla!$A$2:$B$50,2,FALSE),"")</f>
        <v/>
      </c>
      <c r="W317" s="26"/>
      <c r="X317" s="51"/>
      <c r="Y317" s="555" t="str">
        <f t="shared" si="28"/>
        <v/>
      </c>
      <c r="Z317" s="27"/>
      <c r="AA317" s="26"/>
      <c r="AB317" s="26"/>
      <c r="AC317" s="84"/>
      <c r="AD317" s="29"/>
      <c r="AE317" s="84"/>
      <c r="AF317" s="84"/>
      <c r="AG317" s="178"/>
      <c r="AH317" s="84"/>
      <c r="AI317" s="84"/>
      <c r="AJ317" s="84"/>
      <c r="AK317" s="164"/>
      <c r="AL317" s="165"/>
      <c r="AM317" s="556" t="str">
        <f t="shared" ca="1" si="29"/>
        <v/>
      </c>
      <c r="AN317" s="86"/>
      <c r="XFA317" s="558" t="e">
        <f>MATCH(AE317,tabla!$W$3:$W$20,0)-1</f>
        <v>#N/A</v>
      </c>
      <c r="XFB317" s="558">
        <f>COUNTIF(tabla!$W$3:$W$20,'BD1'!AE317)</f>
        <v>0</v>
      </c>
    </row>
    <row r="318" spans="1:40 16381:16382" s="197" customFormat="1" ht="24.95" customHeight="1" x14ac:dyDescent="0.2">
      <c r="A318" s="24" t="str">
        <f t="shared" si="26"/>
        <v/>
      </c>
      <c r="B318" s="24" t="str">
        <f t="shared" si="24"/>
        <v/>
      </c>
      <c r="C318" s="554" t="str">
        <f t="shared" si="25"/>
        <v/>
      </c>
      <c r="D318" s="173"/>
      <c r="E318" s="173"/>
      <c r="F318" s="174"/>
      <c r="G318" s="175"/>
      <c r="H318" s="176"/>
      <c r="I318" s="177"/>
      <c r="J318" s="176"/>
      <c r="K318" s="476"/>
      <c r="L318" s="174"/>
      <c r="M318" s="81"/>
      <c r="N318" s="280" t="str">
        <f t="shared" si="27"/>
        <v/>
      </c>
      <c r="O318" s="43"/>
      <c r="P318" s="82"/>
      <c r="Q318" s="482"/>
      <c r="R318" s="83"/>
      <c r="S318" s="482"/>
      <c r="T318" s="164"/>
      <c r="U318" s="45"/>
      <c r="V318" s="25" t="str">
        <f>IFERROR(VLOOKUP(U318, tabla!$A$2:$B$50,2,FALSE),"")</f>
        <v/>
      </c>
      <c r="W318" s="26"/>
      <c r="X318" s="51"/>
      <c r="Y318" s="555" t="str">
        <f t="shared" si="28"/>
        <v/>
      </c>
      <c r="Z318" s="27"/>
      <c r="AA318" s="26"/>
      <c r="AB318" s="26"/>
      <c r="AC318" s="84"/>
      <c r="AD318" s="29"/>
      <c r="AE318" s="84"/>
      <c r="AF318" s="84"/>
      <c r="AG318" s="178"/>
      <c r="AH318" s="84"/>
      <c r="AI318" s="84"/>
      <c r="AJ318" s="84"/>
      <c r="AK318" s="164"/>
      <c r="AL318" s="165"/>
      <c r="AM318" s="556" t="str">
        <f t="shared" ca="1" si="29"/>
        <v/>
      </c>
      <c r="AN318" s="86"/>
      <c r="XFA318" s="558" t="e">
        <f>MATCH(AE318,tabla!$W$3:$W$20,0)-1</f>
        <v>#N/A</v>
      </c>
      <c r="XFB318" s="558">
        <f>COUNTIF(tabla!$W$3:$W$20,'BD1'!AE318)</f>
        <v>0</v>
      </c>
    </row>
    <row r="319" spans="1:40 16381:16382" s="197" customFormat="1" ht="24.95" customHeight="1" x14ac:dyDescent="0.2">
      <c r="A319" s="24" t="str">
        <f t="shared" si="26"/>
        <v/>
      </c>
      <c r="B319" s="24" t="str">
        <f t="shared" si="24"/>
        <v/>
      </c>
      <c r="C319" s="554" t="str">
        <f t="shared" si="25"/>
        <v/>
      </c>
      <c r="D319" s="173"/>
      <c r="E319" s="173"/>
      <c r="F319" s="174"/>
      <c r="G319" s="175"/>
      <c r="H319" s="176"/>
      <c r="I319" s="177"/>
      <c r="J319" s="176"/>
      <c r="K319" s="476"/>
      <c r="L319" s="174"/>
      <c r="M319" s="81"/>
      <c r="N319" s="280" t="str">
        <f t="shared" si="27"/>
        <v/>
      </c>
      <c r="O319" s="43"/>
      <c r="P319" s="82"/>
      <c r="Q319" s="482"/>
      <c r="R319" s="83"/>
      <c r="S319" s="482"/>
      <c r="T319" s="164"/>
      <c r="U319" s="45"/>
      <c r="V319" s="25" t="str">
        <f>IFERROR(VLOOKUP(U319, tabla!$A$2:$B$50,2,FALSE),"")</f>
        <v/>
      </c>
      <c r="W319" s="26"/>
      <c r="X319" s="51"/>
      <c r="Y319" s="555" t="str">
        <f t="shared" si="28"/>
        <v/>
      </c>
      <c r="Z319" s="27"/>
      <c r="AA319" s="26"/>
      <c r="AB319" s="26"/>
      <c r="AC319" s="84"/>
      <c r="AD319" s="29"/>
      <c r="AE319" s="84"/>
      <c r="AF319" s="84"/>
      <c r="AG319" s="178"/>
      <c r="AH319" s="84"/>
      <c r="AI319" s="84"/>
      <c r="AJ319" s="84"/>
      <c r="AK319" s="164"/>
      <c r="AL319" s="165"/>
      <c r="AM319" s="556" t="str">
        <f t="shared" ca="1" si="29"/>
        <v/>
      </c>
      <c r="AN319" s="86"/>
      <c r="XFA319" s="558" t="e">
        <f>MATCH(AE319,tabla!$W$3:$W$20,0)-1</f>
        <v>#N/A</v>
      </c>
      <c r="XFB319" s="558">
        <f>COUNTIF(tabla!$W$3:$W$20,'BD1'!AE319)</f>
        <v>0</v>
      </c>
    </row>
    <row r="320" spans="1:40 16381:16382" s="197" customFormat="1" ht="24.95" customHeight="1" x14ac:dyDescent="0.2">
      <c r="A320" s="24" t="str">
        <f t="shared" si="26"/>
        <v/>
      </c>
      <c r="B320" s="24" t="str">
        <f t="shared" si="24"/>
        <v/>
      </c>
      <c r="C320" s="554" t="str">
        <f t="shared" si="25"/>
        <v/>
      </c>
      <c r="D320" s="173"/>
      <c r="E320" s="173"/>
      <c r="F320" s="174"/>
      <c r="G320" s="175"/>
      <c r="H320" s="176"/>
      <c r="I320" s="177"/>
      <c r="J320" s="176"/>
      <c r="K320" s="476"/>
      <c r="L320" s="174"/>
      <c r="M320" s="81"/>
      <c r="N320" s="280" t="str">
        <f t="shared" si="27"/>
        <v/>
      </c>
      <c r="O320" s="43"/>
      <c r="P320" s="82"/>
      <c r="Q320" s="482"/>
      <c r="R320" s="83"/>
      <c r="S320" s="482"/>
      <c r="T320" s="164"/>
      <c r="U320" s="45"/>
      <c r="V320" s="25" t="str">
        <f>IFERROR(VLOOKUP(U320, tabla!$A$2:$B$50,2,FALSE),"")</f>
        <v/>
      </c>
      <c r="W320" s="26"/>
      <c r="X320" s="51"/>
      <c r="Y320" s="555" t="str">
        <f t="shared" si="28"/>
        <v/>
      </c>
      <c r="Z320" s="27"/>
      <c r="AA320" s="26"/>
      <c r="AB320" s="26"/>
      <c r="AC320" s="84"/>
      <c r="AD320" s="29"/>
      <c r="AE320" s="84"/>
      <c r="AF320" s="84"/>
      <c r="AG320" s="178"/>
      <c r="AH320" s="84"/>
      <c r="AI320" s="84"/>
      <c r="AJ320" s="84"/>
      <c r="AK320" s="164"/>
      <c r="AL320" s="165"/>
      <c r="AM320" s="556" t="str">
        <f t="shared" ca="1" si="29"/>
        <v/>
      </c>
      <c r="AN320" s="86"/>
      <c r="XFA320" s="558" t="e">
        <f>MATCH(AE320,tabla!$W$3:$W$20,0)-1</f>
        <v>#N/A</v>
      </c>
      <c r="XFB320" s="558">
        <f>COUNTIF(tabla!$W$3:$W$20,'BD1'!AE320)</f>
        <v>0</v>
      </c>
    </row>
    <row r="321" spans="1:40 16381:16382" s="197" customFormat="1" ht="24.95" customHeight="1" x14ac:dyDescent="0.2">
      <c r="A321" s="24" t="str">
        <f t="shared" si="26"/>
        <v/>
      </c>
      <c r="B321" s="24" t="str">
        <f t="shared" si="24"/>
        <v/>
      </c>
      <c r="C321" s="554" t="str">
        <f t="shared" si="25"/>
        <v/>
      </c>
      <c r="D321" s="173"/>
      <c r="E321" s="173"/>
      <c r="F321" s="174"/>
      <c r="G321" s="175"/>
      <c r="H321" s="176"/>
      <c r="I321" s="177"/>
      <c r="J321" s="176"/>
      <c r="K321" s="476"/>
      <c r="L321" s="174"/>
      <c r="M321" s="81"/>
      <c r="N321" s="280" t="str">
        <f t="shared" si="27"/>
        <v/>
      </c>
      <c r="O321" s="43"/>
      <c r="P321" s="82"/>
      <c r="Q321" s="482"/>
      <c r="R321" s="83"/>
      <c r="S321" s="482"/>
      <c r="T321" s="164"/>
      <c r="U321" s="45"/>
      <c r="V321" s="25" t="str">
        <f>IFERROR(VLOOKUP(U321, tabla!$A$2:$B$50,2,FALSE),"")</f>
        <v/>
      </c>
      <c r="W321" s="26"/>
      <c r="X321" s="51"/>
      <c r="Y321" s="555" t="str">
        <f t="shared" si="28"/>
        <v/>
      </c>
      <c r="Z321" s="27"/>
      <c r="AA321" s="26"/>
      <c r="AB321" s="26"/>
      <c r="AC321" s="84"/>
      <c r="AD321" s="29"/>
      <c r="AE321" s="84"/>
      <c r="AF321" s="84"/>
      <c r="AG321" s="178"/>
      <c r="AH321" s="84"/>
      <c r="AI321" s="84"/>
      <c r="AJ321" s="84"/>
      <c r="AK321" s="164"/>
      <c r="AL321" s="165"/>
      <c r="AM321" s="556" t="str">
        <f t="shared" ca="1" si="29"/>
        <v/>
      </c>
      <c r="AN321" s="86"/>
      <c r="XFA321" s="558" t="e">
        <f>MATCH(AE321,tabla!$W$3:$W$20,0)-1</f>
        <v>#N/A</v>
      </c>
      <c r="XFB321" s="558">
        <f>COUNTIF(tabla!$W$3:$W$20,'BD1'!AE321)</f>
        <v>0</v>
      </c>
    </row>
    <row r="322" spans="1:40 16381:16382" s="197" customFormat="1" ht="24.95" customHeight="1" x14ac:dyDescent="0.2">
      <c r="A322" s="24" t="str">
        <f t="shared" si="26"/>
        <v/>
      </c>
      <c r="B322" s="24" t="str">
        <f t="shared" si="24"/>
        <v/>
      </c>
      <c r="C322" s="554" t="str">
        <f t="shared" si="25"/>
        <v/>
      </c>
      <c r="D322" s="173"/>
      <c r="E322" s="173"/>
      <c r="F322" s="174"/>
      <c r="G322" s="175"/>
      <c r="H322" s="176"/>
      <c r="I322" s="177"/>
      <c r="J322" s="176"/>
      <c r="K322" s="476"/>
      <c r="L322" s="174"/>
      <c r="M322" s="81"/>
      <c r="N322" s="280" t="str">
        <f t="shared" si="27"/>
        <v/>
      </c>
      <c r="O322" s="43"/>
      <c r="P322" s="82"/>
      <c r="Q322" s="482"/>
      <c r="R322" s="83"/>
      <c r="S322" s="482"/>
      <c r="T322" s="164"/>
      <c r="U322" s="45"/>
      <c r="V322" s="25" t="str">
        <f>IFERROR(VLOOKUP(U322, tabla!$A$2:$B$50,2,FALSE),"")</f>
        <v/>
      </c>
      <c r="W322" s="26"/>
      <c r="X322" s="51"/>
      <c r="Y322" s="555" t="str">
        <f t="shared" si="28"/>
        <v/>
      </c>
      <c r="Z322" s="27"/>
      <c r="AA322" s="26"/>
      <c r="AB322" s="26"/>
      <c r="AC322" s="84"/>
      <c r="AD322" s="29"/>
      <c r="AE322" s="84"/>
      <c r="AF322" s="84"/>
      <c r="AG322" s="178"/>
      <c r="AH322" s="84"/>
      <c r="AI322" s="84"/>
      <c r="AJ322" s="84"/>
      <c r="AK322" s="164"/>
      <c r="AL322" s="165"/>
      <c r="AM322" s="556" t="str">
        <f t="shared" ca="1" si="29"/>
        <v/>
      </c>
      <c r="AN322" s="86"/>
      <c r="XFA322" s="558" t="e">
        <f>MATCH(AE322,tabla!$W$3:$W$20,0)-1</f>
        <v>#N/A</v>
      </c>
      <c r="XFB322" s="558">
        <f>COUNTIF(tabla!$W$3:$W$20,'BD1'!AE322)</f>
        <v>0</v>
      </c>
    </row>
    <row r="323" spans="1:40 16381:16382" s="197" customFormat="1" ht="24.95" customHeight="1" x14ac:dyDescent="0.2">
      <c r="A323" s="24" t="str">
        <f t="shared" si="26"/>
        <v/>
      </c>
      <c r="B323" s="24" t="str">
        <f t="shared" si="24"/>
        <v/>
      </c>
      <c r="C323" s="554" t="str">
        <f t="shared" si="25"/>
        <v/>
      </c>
      <c r="D323" s="173"/>
      <c r="E323" s="173"/>
      <c r="F323" s="174"/>
      <c r="G323" s="175"/>
      <c r="H323" s="176"/>
      <c r="I323" s="177"/>
      <c r="J323" s="176"/>
      <c r="K323" s="476"/>
      <c r="L323" s="174"/>
      <c r="M323" s="81"/>
      <c r="N323" s="280" t="str">
        <f t="shared" si="27"/>
        <v/>
      </c>
      <c r="O323" s="43"/>
      <c r="P323" s="82"/>
      <c r="Q323" s="482"/>
      <c r="R323" s="83"/>
      <c r="S323" s="482"/>
      <c r="T323" s="164"/>
      <c r="U323" s="45"/>
      <c r="V323" s="25" t="str">
        <f>IFERROR(VLOOKUP(U323, tabla!$A$2:$B$50,2,FALSE),"")</f>
        <v/>
      </c>
      <c r="W323" s="26"/>
      <c r="X323" s="51"/>
      <c r="Y323" s="555" t="str">
        <f t="shared" si="28"/>
        <v/>
      </c>
      <c r="Z323" s="27"/>
      <c r="AA323" s="26"/>
      <c r="AB323" s="26"/>
      <c r="AC323" s="84"/>
      <c r="AD323" s="29"/>
      <c r="AE323" s="84"/>
      <c r="AF323" s="84"/>
      <c r="AG323" s="178"/>
      <c r="AH323" s="84"/>
      <c r="AI323" s="84"/>
      <c r="AJ323" s="84"/>
      <c r="AK323" s="164"/>
      <c r="AL323" s="165"/>
      <c r="AM323" s="556" t="str">
        <f t="shared" ca="1" si="29"/>
        <v/>
      </c>
      <c r="AN323" s="86"/>
      <c r="XFA323" s="558" t="e">
        <f>MATCH(AE323,tabla!$W$3:$W$20,0)-1</f>
        <v>#N/A</v>
      </c>
      <c r="XFB323" s="558">
        <f>COUNTIF(tabla!$W$3:$W$20,'BD1'!AE323)</f>
        <v>0</v>
      </c>
    </row>
    <row r="324" spans="1:40 16381:16382" s="197" customFormat="1" ht="24.95" customHeight="1" x14ac:dyDescent="0.2">
      <c r="A324" s="24" t="str">
        <f t="shared" si="26"/>
        <v/>
      </c>
      <c r="B324" s="24" t="str">
        <f t="shared" si="24"/>
        <v/>
      </c>
      <c r="C324" s="554" t="str">
        <f t="shared" si="25"/>
        <v/>
      </c>
      <c r="D324" s="173"/>
      <c r="E324" s="173"/>
      <c r="F324" s="174"/>
      <c r="G324" s="175"/>
      <c r="H324" s="176"/>
      <c r="I324" s="177"/>
      <c r="J324" s="176"/>
      <c r="K324" s="476"/>
      <c r="L324" s="174"/>
      <c r="M324" s="81"/>
      <c r="N324" s="280" t="str">
        <f t="shared" si="27"/>
        <v/>
      </c>
      <c r="O324" s="43"/>
      <c r="P324" s="82"/>
      <c r="Q324" s="482"/>
      <c r="R324" s="83"/>
      <c r="S324" s="482"/>
      <c r="T324" s="164"/>
      <c r="U324" s="45"/>
      <c r="V324" s="25" t="str">
        <f>IFERROR(VLOOKUP(U324, tabla!$A$2:$B$50,2,FALSE),"")</f>
        <v/>
      </c>
      <c r="W324" s="26"/>
      <c r="X324" s="51"/>
      <c r="Y324" s="555" t="str">
        <f t="shared" si="28"/>
        <v/>
      </c>
      <c r="Z324" s="27"/>
      <c r="AA324" s="26"/>
      <c r="AB324" s="26"/>
      <c r="AC324" s="84"/>
      <c r="AD324" s="29"/>
      <c r="AE324" s="84"/>
      <c r="AF324" s="84"/>
      <c r="AG324" s="178"/>
      <c r="AH324" s="84"/>
      <c r="AI324" s="84"/>
      <c r="AJ324" s="84"/>
      <c r="AK324" s="164"/>
      <c r="AL324" s="165"/>
      <c r="AM324" s="556" t="str">
        <f t="shared" ca="1" si="29"/>
        <v/>
      </c>
      <c r="AN324" s="86"/>
      <c r="XFA324" s="558" t="e">
        <f>MATCH(AE324,tabla!$W$3:$W$20,0)-1</f>
        <v>#N/A</v>
      </c>
      <c r="XFB324" s="558">
        <f>COUNTIF(tabla!$W$3:$W$20,'BD1'!AE324)</f>
        <v>0</v>
      </c>
    </row>
    <row r="325" spans="1:40 16381:16382" s="197" customFormat="1" ht="24.95" customHeight="1" x14ac:dyDescent="0.2">
      <c r="A325" s="24" t="str">
        <f t="shared" si="26"/>
        <v/>
      </c>
      <c r="B325" s="24" t="str">
        <f t="shared" si="24"/>
        <v/>
      </c>
      <c r="C325" s="554" t="str">
        <f t="shared" si="25"/>
        <v/>
      </c>
      <c r="D325" s="173"/>
      <c r="E325" s="173"/>
      <c r="F325" s="174"/>
      <c r="G325" s="175"/>
      <c r="H325" s="176"/>
      <c r="I325" s="177"/>
      <c r="J325" s="176"/>
      <c r="K325" s="476"/>
      <c r="L325" s="174"/>
      <c r="M325" s="81"/>
      <c r="N325" s="280" t="str">
        <f t="shared" si="27"/>
        <v/>
      </c>
      <c r="O325" s="43"/>
      <c r="P325" s="82"/>
      <c r="Q325" s="482"/>
      <c r="R325" s="83"/>
      <c r="S325" s="482"/>
      <c r="T325" s="164"/>
      <c r="U325" s="45"/>
      <c r="V325" s="25" t="str">
        <f>IFERROR(VLOOKUP(U325, tabla!$A$2:$B$50,2,FALSE),"")</f>
        <v/>
      </c>
      <c r="W325" s="26"/>
      <c r="X325" s="51"/>
      <c r="Y325" s="555" t="str">
        <f t="shared" si="28"/>
        <v/>
      </c>
      <c r="Z325" s="27"/>
      <c r="AA325" s="26"/>
      <c r="AB325" s="26"/>
      <c r="AC325" s="84"/>
      <c r="AD325" s="29"/>
      <c r="AE325" s="84"/>
      <c r="AF325" s="84"/>
      <c r="AG325" s="178"/>
      <c r="AH325" s="84"/>
      <c r="AI325" s="84"/>
      <c r="AJ325" s="84"/>
      <c r="AK325" s="164"/>
      <c r="AL325" s="165"/>
      <c r="AM325" s="556" t="str">
        <f t="shared" ca="1" si="29"/>
        <v/>
      </c>
      <c r="AN325" s="86"/>
      <c r="XFA325" s="558" t="e">
        <f>MATCH(AE325,tabla!$W$3:$W$20,0)-1</f>
        <v>#N/A</v>
      </c>
      <c r="XFB325" s="558">
        <f>COUNTIF(tabla!$W$3:$W$20,'BD1'!AE325)</f>
        <v>0</v>
      </c>
    </row>
    <row r="326" spans="1:40 16381:16382" s="197" customFormat="1" ht="24.95" customHeight="1" x14ac:dyDescent="0.2">
      <c r="A326" s="24" t="str">
        <f t="shared" si="26"/>
        <v/>
      </c>
      <c r="B326" s="24" t="str">
        <f t="shared" si="24"/>
        <v/>
      </c>
      <c r="C326" s="554" t="str">
        <f t="shared" si="25"/>
        <v/>
      </c>
      <c r="D326" s="173"/>
      <c r="E326" s="173"/>
      <c r="F326" s="174"/>
      <c r="G326" s="175"/>
      <c r="H326" s="176"/>
      <c r="I326" s="177"/>
      <c r="J326" s="176"/>
      <c r="K326" s="476"/>
      <c r="L326" s="174"/>
      <c r="M326" s="81"/>
      <c r="N326" s="280" t="str">
        <f t="shared" si="27"/>
        <v/>
      </c>
      <c r="O326" s="43"/>
      <c r="P326" s="82"/>
      <c r="Q326" s="482"/>
      <c r="R326" s="83"/>
      <c r="S326" s="482"/>
      <c r="T326" s="164"/>
      <c r="U326" s="45"/>
      <c r="V326" s="25" t="str">
        <f>IFERROR(VLOOKUP(U326, tabla!$A$2:$B$50,2,FALSE),"")</f>
        <v/>
      </c>
      <c r="W326" s="26"/>
      <c r="X326" s="51"/>
      <c r="Y326" s="555" t="str">
        <f t="shared" si="28"/>
        <v/>
      </c>
      <c r="Z326" s="27"/>
      <c r="AA326" s="26"/>
      <c r="AB326" s="26"/>
      <c r="AC326" s="84"/>
      <c r="AD326" s="29"/>
      <c r="AE326" s="84"/>
      <c r="AF326" s="84"/>
      <c r="AG326" s="178"/>
      <c r="AH326" s="84"/>
      <c r="AI326" s="84"/>
      <c r="AJ326" s="84"/>
      <c r="AK326" s="164"/>
      <c r="AL326" s="165"/>
      <c r="AM326" s="556" t="str">
        <f t="shared" ca="1" si="29"/>
        <v/>
      </c>
      <c r="AN326" s="86"/>
      <c r="XFA326" s="558" t="e">
        <f>MATCH(AE326,tabla!$W$3:$W$20,0)-1</f>
        <v>#N/A</v>
      </c>
      <c r="XFB326" s="558">
        <f>COUNTIF(tabla!$W$3:$W$20,'BD1'!AE326)</f>
        <v>0</v>
      </c>
    </row>
    <row r="327" spans="1:40 16381:16382" s="197" customFormat="1" ht="24.95" customHeight="1" x14ac:dyDescent="0.2">
      <c r="A327" s="24" t="str">
        <f t="shared" si="26"/>
        <v/>
      </c>
      <c r="B327" s="24" t="str">
        <f t="shared" si="24"/>
        <v/>
      </c>
      <c r="C327" s="554" t="str">
        <f t="shared" si="25"/>
        <v/>
      </c>
      <c r="D327" s="173"/>
      <c r="E327" s="173"/>
      <c r="F327" s="174"/>
      <c r="G327" s="175"/>
      <c r="H327" s="176"/>
      <c r="I327" s="177"/>
      <c r="J327" s="176"/>
      <c r="K327" s="476"/>
      <c r="L327" s="174"/>
      <c r="M327" s="81"/>
      <c r="N327" s="280" t="str">
        <f t="shared" si="27"/>
        <v/>
      </c>
      <c r="O327" s="43"/>
      <c r="P327" s="82"/>
      <c r="Q327" s="482"/>
      <c r="R327" s="83"/>
      <c r="S327" s="482"/>
      <c r="T327" s="164"/>
      <c r="U327" s="45"/>
      <c r="V327" s="25" t="str">
        <f>IFERROR(VLOOKUP(U327, tabla!$A$2:$B$50,2,FALSE),"")</f>
        <v/>
      </c>
      <c r="W327" s="26"/>
      <c r="X327" s="51"/>
      <c r="Y327" s="555" t="str">
        <f t="shared" si="28"/>
        <v/>
      </c>
      <c r="Z327" s="27"/>
      <c r="AA327" s="26"/>
      <c r="AB327" s="26"/>
      <c r="AC327" s="84"/>
      <c r="AD327" s="29"/>
      <c r="AE327" s="84"/>
      <c r="AF327" s="84"/>
      <c r="AG327" s="178"/>
      <c r="AH327" s="84"/>
      <c r="AI327" s="84"/>
      <c r="AJ327" s="84"/>
      <c r="AK327" s="164"/>
      <c r="AL327" s="165"/>
      <c r="AM327" s="556" t="str">
        <f t="shared" ca="1" si="29"/>
        <v/>
      </c>
      <c r="AN327" s="86"/>
      <c r="XFA327" s="558" t="e">
        <f>MATCH(AE327,tabla!$W$3:$W$20,0)-1</f>
        <v>#N/A</v>
      </c>
      <c r="XFB327" s="558">
        <f>COUNTIF(tabla!$W$3:$W$20,'BD1'!AE327)</f>
        <v>0</v>
      </c>
    </row>
    <row r="328" spans="1:40 16381:16382" s="197" customFormat="1" ht="24.95" customHeight="1" x14ac:dyDescent="0.2">
      <c r="A328" s="24" t="str">
        <f t="shared" si="26"/>
        <v/>
      </c>
      <c r="B328" s="24" t="str">
        <f t="shared" si="24"/>
        <v/>
      </c>
      <c r="C328" s="554" t="str">
        <f t="shared" si="25"/>
        <v/>
      </c>
      <c r="D328" s="173"/>
      <c r="E328" s="173"/>
      <c r="F328" s="174"/>
      <c r="G328" s="175"/>
      <c r="H328" s="176"/>
      <c r="I328" s="177"/>
      <c r="J328" s="176"/>
      <c r="K328" s="476"/>
      <c r="L328" s="174"/>
      <c r="M328" s="81"/>
      <c r="N328" s="280" t="str">
        <f t="shared" si="27"/>
        <v/>
      </c>
      <c r="O328" s="43"/>
      <c r="P328" s="82"/>
      <c r="Q328" s="482"/>
      <c r="R328" s="83"/>
      <c r="S328" s="482"/>
      <c r="T328" s="164"/>
      <c r="U328" s="45"/>
      <c r="V328" s="25" t="str">
        <f>IFERROR(VLOOKUP(U328, tabla!$A$2:$B$50,2,FALSE),"")</f>
        <v/>
      </c>
      <c r="W328" s="26"/>
      <c r="X328" s="51"/>
      <c r="Y328" s="555" t="str">
        <f t="shared" si="28"/>
        <v/>
      </c>
      <c r="Z328" s="27"/>
      <c r="AA328" s="26"/>
      <c r="AB328" s="26"/>
      <c r="AC328" s="84"/>
      <c r="AD328" s="29"/>
      <c r="AE328" s="84"/>
      <c r="AF328" s="84"/>
      <c r="AG328" s="178"/>
      <c r="AH328" s="84"/>
      <c r="AI328" s="84"/>
      <c r="AJ328" s="84"/>
      <c r="AK328" s="164"/>
      <c r="AL328" s="165"/>
      <c r="AM328" s="556" t="str">
        <f t="shared" ca="1" si="29"/>
        <v/>
      </c>
      <c r="AN328" s="86"/>
      <c r="XFA328" s="558" t="e">
        <f>MATCH(AE328,tabla!$W$3:$W$20,0)-1</f>
        <v>#N/A</v>
      </c>
      <c r="XFB328" s="558">
        <f>COUNTIF(tabla!$W$3:$W$20,'BD1'!AE328)</f>
        <v>0</v>
      </c>
    </row>
    <row r="329" spans="1:40 16381:16382" s="197" customFormat="1" ht="24.95" customHeight="1" x14ac:dyDescent="0.2">
      <c r="A329" s="24" t="str">
        <f t="shared" si="26"/>
        <v/>
      </c>
      <c r="B329" s="24" t="str">
        <f t="shared" si="24"/>
        <v/>
      </c>
      <c r="C329" s="554" t="str">
        <f t="shared" si="25"/>
        <v/>
      </c>
      <c r="D329" s="173"/>
      <c r="E329" s="173"/>
      <c r="F329" s="174"/>
      <c r="G329" s="175"/>
      <c r="H329" s="176"/>
      <c r="I329" s="177"/>
      <c r="J329" s="176"/>
      <c r="K329" s="476"/>
      <c r="L329" s="174"/>
      <c r="M329" s="81"/>
      <c r="N329" s="280" t="str">
        <f t="shared" si="27"/>
        <v/>
      </c>
      <c r="O329" s="43"/>
      <c r="P329" s="82"/>
      <c r="Q329" s="482"/>
      <c r="R329" s="83"/>
      <c r="S329" s="482"/>
      <c r="T329" s="164"/>
      <c r="U329" s="45"/>
      <c r="V329" s="25" t="str">
        <f>IFERROR(VLOOKUP(U329, tabla!$A$2:$B$50,2,FALSE),"")</f>
        <v/>
      </c>
      <c r="W329" s="26"/>
      <c r="X329" s="51"/>
      <c r="Y329" s="555" t="str">
        <f t="shared" si="28"/>
        <v/>
      </c>
      <c r="Z329" s="27"/>
      <c r="AA329" s="26"/>
      <c r="AB329" s="26"/>
      <c r="AC329" s="84"/>
      <c r="AD329" s="29"/>
      <c r="AE329" s="84"/>
      <c r="AF329" s="84"/>
      <c r="AG329" s="178"/>
      <c r="AH329" s="84"/>
      <c r="AI329" s="84"/>
      <c r="AJ329" s="84"/>
      <c r="AK329" s="164"/>
      <c r="AL329" s="165"/>
      <c r="AM329" s="556" t="str">
        <f t="shared" ca="1" si="29"/>
        <v/>
      </c>
      <c r="AN329" s="86"/>
      <c r="XFA329" s="558" t="e">
        <f>MATCH(AE329,tabla!$W$3:$W$20,0)-1</f>
        <v>#N/A</v>
      </c>
      <c r="XFB329" s="558">
        <f>COUNTIF(tabla!$W$3:$W$20,'BD1'!AE329)</f>
        <v>0</v>
      </c>
    </row>
    <row r="330" spans="1:40 16381:16382" s="197" customFormat="1" ht="24.95" customHeight="1" x14ac:dyDescent="0.2">
      <c r="A330" s="24" t="str">
        <f t="shared" si="26"/>
        <v/>
      </c>
      <c r="B330" s="24" t="str">
        <f t="shared" si="24"/>
        <v/>
      </c>
      <c r="C330" s="554" t="str">
        <f t="shared" si="25"/>
        <v/>
      </c>
      <c r="D330" s="173"/>
      <c r="E330" s="173"/>
      <c r="F330" s="174"/>
      <c r="G330" s="175"/>
      <c r="H330" s="176"/>
      <c r="I330" s="177"/>
      <c r="J330" s="176"/>
      <c r="K330" s="476"/>
      <c r="L330" s="174"/>
      <c r="M330" s="81"/>
      <c r="N330" s="280" t="str">
        <f t="shared" si="27"/>
        <v/>
      </c>
      <c r="O330" s="43"/>
      <c r="P330" s="87"/>
      <c r="Q330" s="483"/>
      <c r="R330" s="83"/>
      <c r="S330" s="482"/>
      <c r="T330" s="164"/>
      <c r="U330" s="45"/>
      <c r="V330" s="25" t="str">
        <f>IFERROR(VLOOKUP(U330, tabla!$A$2:$B$50,2,FALSE),"")</f>
        <v/>
      </c>
      <c r="W330" s="26"/>
      <c r="X330" s="51"/>
      <c r="Y330" s="555" t="str">
        <f t="shared" si="28"/>
        <v/>
      </c>
      <c r="Z330" s="27"/>
      <c r="AA330" s="26"/>
      <c r="AB330" s="26"/>
      <c r="AC330" s="84"/>
      <c r="AD330" s="29"/>
      <c r="AE330" s="84"/>
      <c r="AF330" s="84"/>
      <c r="AG330" s="178"/>
      <c r="AH330" s="84"/>
      <c r="AI330" s="84"/>
      <c r="AJ330" s="84"/>
      <c r="AK330" s="164"/>
      <c r="AL330" s="165"/>
      <c r="AM330" s="556" t="str">
        <f t="shared" ca="1" si="29"/>
        <v/>
      </c>
      <c r="AN330" s="86"/>
      <c r="XFA330" s="558" t="e">
        <f>MATCH(AE330,tabla!$W$3:$W$20,0)-1</f>
        <v>#N/A</v>
      </c>
      <c r="XFB330" s="558">
        <f>COUNTIF(tabla!$W$3:$W$20,'BD1'!AE330)</f>
        <v>0</v>
      </c>
    </row>
    <row r="331" spans="1:40 16381:16382" s="197" customFormat="1" ht="24.95" customHeight="1" x14ac:dyDescent="0.2">
      <c r="A331" s="24" t="str">
        <f t="shared" si="26"/>
        <v/>
      </c>
      <c r="B331" s="24" t="str">
        <f t="shared" si="24"/>
        <v/>
      </c>
      <c r="C331" s="554" t="str">
        <f t="shared" si="25"/>
        <v/>
      </c>
      <c r="D331" s="173"/>
      <c r="E331" s="173"/>
      <c r="F331" s="174"/>
      <c r="G331" s="175"/>
      <c r="H331" s="176"/>
      <c r="I331" s="177"/>
      <c r="J331" s="176"/>
      <c r="K331" s="476"/>
      <c r="L331" s="174"/>
      <c r="M331" s="81"/>
      <c r="N331" s="280" t="str">
        <f t="shared" si="27"/>
        <v/>
      </c>
      <c r="O331" s="43"/>
      <c r="P331" s="82"/>
      <c r="Q331" s="482"/>
      <c r="R331" s="83"/>
      <c r="S331" s="482"/>
      <c r="T331" s="164"/>
      <c r="U331" s="45"/>
      <c r="V331" s="25" t="str">
        <f>IFERROR(VLOOKUP(U331, tabla!$A$2:$B$50,2,FALSE),"")</f>
        <v/>
      </c>
      <c r="W331" s="26"/>
      <c r="X331" s="51"/>
      <c r="Y331" s="555" t="str">
        <f t="shared" si="28"/>
        <v/>
      </c>
      <c r="Z331" s="27"/>
      <c r="AA331" s="26"/>
      <c r="AB331" s="26"/>
      <c r="AC331" s="84"/>
      <c r="AD331" s="29"/>
      <c r="AE331" s="84"/>
      <c r="AF331" s="84"/>
      <c r="AG331" s="178"/>
      <c r="AH331" s="84"/>
      <c r="AI331" s="84"/>
      <c r="AJ331" s="84"/>
      <c r="AK331" s="164"/>
      <c r="AL331" s="165"/>
      <c r="AM331" s="556" t="str">
        <f t="shared" ca="1" si="29"/>
        <v/>
      </c>
      <c r="AN331" s="86"/>
      <c r="XFA331" s="558" t="e">
        <f>MATCH(AE331,tabla!$W$3:$W$20,0)-1</f>
        <v>#N/A</v>
      </c>
      <c r="XFB331" s="558">
        <f>COUNTIF(tabla!$W$3:$W$20,'BD1'!AE331)</f>
        <v>0</v>
      </c>
    </row>
    <row r="332" spans="1:40 16381:16382" s="197" customFormat="1" ht="24.95" customHeight="1" x14ac:dyDescent="0.2">
      <c r="A332" s="24" t="str">
        <f t="shared" si="26"/>
        <v/>
      </c>
      <c r="B332" s="24" t="str">
        <f t="shared" si="24"/>
        <v/>
      </c>
      <c r="C332" s="554" t="str">
        <f t="shared" si="25"/>
        <v/>
      </c>
      <c r="D332" s="173"/>
      <c r="E332" s="173"/>
      <c r="F332" s="174"/>
      <c r="G332" s="175"/>
      <c r="H332" s="176"/>
      <c r="I332" s="177"/>
      <c r="J332" s="176"/>
      <c r="K332" s="476"/>
      <c r="L332" s="174"/>
      <c r="M332" s="81"/>
      <c r="N332" s="280" t="str">
        <f t="shared" si="27"/>
        <v/>
      </c>
      <c r="O332" s="43"/>
      <c r="P332" s="82"/>
      <c r="Q332" s="482"/>
      <c r="R332" s="83"/>
      <c r="S332" s="482"/>
      <c r="T332" s="164"/>
      <c r="U332" s="45"/>
      <c r="V332" s="25" t="str">
        <f>IFERROR(VLOOKUP(U332, tabla!$A$2:$B$50,2,FALSE),"")</f>
        <v/>
      </c>
      <c r="W332" s="26"/>
      <c r="X332" s="51"/>
      <c r="Y332" s="555" t="str">
        <f t="shared" si="28"/>
        <v/>
      </c>
      <c r="Z332" s="27"/>
      <c r="AA332" s="26"/>
      <c r="AB332" s="26"/>
      <c r="AC332" s="84"/>
      <c r="AD332" s="29"/>
      <c r="AE332" s="84"/>
      <c r="AF332" s="84"/>
      <c r="AG332" s="178"/>
      <c r="AH332" s="84"/>
      <c r="AI332" s="84"/>
      <c r="AJ332" s="84"/>
      <c r="AK332" s="164"/>
      <c r="AL332" s="165"/>
      <c r="AM332" s="556" t="str">
        <f t="shared" ca="1" si="29"/>
        <v/>
      </c>
      <c r="AN332" s="86"/>
      <c r="XFA332" s="558" t="e">
        <f>MATCH(AE332,tabla!$W$3:$W$20,0)-1</f>
        <v>#N/A</v>
      </c>
      <c r="XFB332" s="558">
        <f>COUNTIF(tabla!$W$3:$W$20,'BD1'!AE332)</f>
        <v>0</v>
      </c>
    </row>
    <row r="333" spans="1:40 16381:16382" s="197" customFormat="1" ht="24.95" customHeight="1" x14ac:dyDescent="0.2">
      <c r="A333" s="24" t="str">
        <f t="shared" si="26"/>
        <v/>
      </c>
      <c r="B333" s="24" t="str">
        <f t="shared" si="24"/>
        <v/>
      </c>
      <c r="C333" s="554" t="str">
        <f t="shared" si="25"/>
        <v/>
      </c>
      <c r="D333" s="173"/>
      <c r="E333" s="173"/>
      <c r="F333" s="174"/>
      <c r="G333" s="175"/>
      <c r="H333" s="176"/>
      <c r="I333" s="177"/>
      <c r="J333" s="176"/>
      <c r="K333" s="476"/>
      <c r="L333" s="174"/>
      <c r="M333" s="81"/>
      <c r="N333" s="280" t="str">
        <f t="shared" si="27"/>
        <v/>
      </c>
      <c r="O333" s="43"/>
      <c r="P333" s="82"/>
      <c r="Q333" s="482"/>
      <c r="R333" s="83"/>
      <c r="S333" s="482"/>
      <c r="T333" s="164"/>
      <c r="U333" s="45"/>
      <c r="V333" s="25" t="str">
        <f>IFERROR(VLOOKUP(U333, tabla!$A$2:$B$50,2,FALSE),"")</f>
        <v/>
      </c>
      <c r="W333" s="26"/>
      <c r="X333" s="51"/>
      <c r="Y333" s="555" t="str">
        <f t="shared" si="28"/>
        <v/>
      </c>
      <c r="Z333" s="27"/>
      <c r="AA333" s="26"/>
      <c r="AB333" s="26"/>
      <c r="AC333" s="84"/>
      <c r="AD333" s="29"/>
      <c r="AE333" s="84"/>
      <c r="AF333" s="84"/>
      <c r="AG333" s="178"/>
      <c r="AH333" s="84"/>
      <c r="AI333" s="84"/>
      <c r="AJ333" s="84"/>
      <c r="AK333" s="164"/>
      <c r="AL333" s="165"/>
      <c r="AM333" s="556" t="str">
        <f t="shared" ca="1" si="29"/>
        <v/>
      </c>
      <c r="AN333" s="86"/>
      <c r="XFA333" s="558" t="e">
        <f>MATCH(AE333,tabla!$W$3:$W$20,0)-1</f>
        <v>#N/A</v>
      </c>
      <c r="XFB333" s="558">
        <f>COUNTIF(tabla!$W$3:$W$20,'BD1'!AE333)</f>
        <v>0</v>
      </c>
    </row>
    <row r="334" spans="1:40 16381:16382" s="197" customFormat="1" ht="24.95" customHeight="1" x14ac:dyDescent="0.2">
      <c r="A334" s="24" t="str">
        <f t="shared" si="26"/>
        <v/>
      </c>
      <c r="B334" s="24" t="str">
        <f t="shared" si="24"/>
        <v/>
      </c>
      <c r="C334" s="554" t="str">
        <f t="shared" si="25"/>
        <v/>
      </c>
      <c r="D334" s="173"/>
      <c r="E334" s="173"/>
      <c r="F334" s="174"/>
      <c r="G334" s="175"/>
      <c r="H334" s="176"/>
      <c r="I334" s="177"/>
      <c r="J334" s="176"/>
      <c r="K334" s="476"/>
      <c r="L334" s="174"/>
      <c r="M334" s="81"/>
      <c r="N334" s="280" t="str">
        <f t="shared" si="27"/>
        <v/>
      </c>
      <c r="O334" s="43"/>
      <c r="P334" s="82"/>
      <c r="Q334" s="482"/>
      <c r="R334" s="83"/>
      <c r="S334" s="482"/>
      <c r="T334" s="164"/>
      <c r="U334" s="45"/>
      <c r="V334" s="25" t="str">
        <f>IFERROR(VLOOKUP(U334, tabla!$A$2:$B$50,2,FALSE),"")</f>
        <v/>
      </c>
      <c r="W334" s="26"/>
      <c r="X334" s="51"/>
      <c r="Y334" s="555" t="str">
        <f t="shared" si="28"/>
        <v/>
      </c>
      <c r="Z334" s="27"/>
      <c r="AA334" s="26"/>
      <c r="AB334" s="26"/>
      <c r="AC334" s="84"/>
      <c r="AD334" s="29"/>
      <c r="AE334" s="84"/>
      <c r="AF334" s="84"/>
      <c r="AG334" s="178"/>
      <c r="AH334" s="84"/>
      <c r="AI334" s="84"/>
      <c r="AJ334" s="84"/>
      <c r="AK334" s="164"/>
      <c r="AL334" s="165"/>
      <c r="AM334" s="556" t="str">
        <f t="shared" ca="1" si="29"/>
        <v/>
      </c>
      <c r="AN334" s="86"/>
      <c r="XFA334" s="558" t="e">
        <f>MATCH(AE334,tabla!$W$3:$W$20,0)-1</f>
        <v>#N/A</v>
      </c>
      <c r="XFB334" s="558">
        <f>COUNTIF(tabla!$W$3:$W$20,'BD1'!AE334)</f>
        <v>0</v>
      </c>
    </row>
    <row r="335" spans="1:40 16381:16382" s="197" customFormat="1" ht="24.95" customHeight="1" x14ac:dyDescent="0.2">
      <c r="A335" s="24" t="str">
        <f t="shared" si="26"/>
        <v/>
      </c>
      <c r="B335" s="24" t="str">
        <f t="shared" ref="B335:B398" si="30">IF(F335&gt;0,$K$6,"")</f>
        <v/>
      </c>
      <c r="C335" s="554" t="str">
        <f t="shared" ref="C335:C398" si="31">IF(F335&gt;0,$K$8,"")</f>
        <v/>
      </c>
      <c r="D335" s="173"/>
      <c r="E335" s="173"/>
      <c r="F335" s="174"/>
      <c r="G335" s="175"/>
      <c r="H335" s="176"/>
      <c r="I335" s="177"/>
      <c r="J335" s="176"/>
      <c r="K335" s="476"/>
      <c r="L335" s="174"/>
      <c r="M335" s="81"/>
      <c r="N335" s="280" t="str">
        <f t="shared" si="27"/>
        <v/>
      </c>
      <c r="O335" s="43"/>
      <c r="P335" s="87"/>
      <c r="Q335" s="483"/>
      <c r="R335" s="83"/>
      <c r="S335" s="482"/>
      <c r="T335" s="164"/>
      <c r="U335" s="45"/>
      <c r="V335" s="25" t="str">
        <f>IFERROR(VLOOKUP(U335, tabla!$A$2:$B$50,2,FALSE),"")</f>
        <v/>
      </c>
      <c r="W335" s="26"/>
      <c r="X335" s="51"/>
      <c r="Y335" s="555" t="str">
        <f t="shared" si="28"/>
        <v/>
      </c>
      <c r="Z335" s="27"/>
      <c r="AA335" s="26"/>
      <c r="AB335" s="26"/>
      <c r="AC335" s="84"/>
      <c r="AD335" s="29"/>
      <c r="AE335" s="84"/>
      <c r="AF335" s="84"/>
      <c r="AG335" s="178"/>
      <c r="AH335" s="84"/>
      <c r="AI335" s="84"/>
      <c r="AJ335" s="84"/>
      <c r="AK335" s="164"/>
      <c r="AL335" s="165"/>
      <c r="AM335" s="556" t="str">
        <f t="shared" ca="1" si="29"/>
        <v/>
      </c>
      <c r="AN335" s="86"/>
      <c r="XFA335" s="558" t="e">
        <f>MATCH(AE335,tabla!$W$3:$W$20,0)-1</f>
        <v>#N/A</v>
      </c>
      <c r="XFB335" s="558">
        <f>COUNTIF(tabla!$W$3:$W$20,'BD1'!AE335)</f>
        <v>0</v>
      </c>
    </row>
    <row r="336" spans="1:40 16381:16382" s="197" customFormat="1" ht="24.95" customHeight="1" x14ac:dyDescent="0.2">
      <c r="A336" s="24" t="str">
        <f t="shared" ref="A336:A399" si="32">IF(F336&gt;0,ROW()-14,"")</f>
        <v/>
      </c>
      <c r="B336" s="24" t="str">
        <f t="shared" si="30"/>
        <v/>
      </c>
      <c r="C336" s="554" t="str">
        <f t="shared" si="31"/>
        <v/>
      </c>
      <c r="D336" s="173"/>
      <c r="E336" s="173"/>
      <c r="F336" s="174"/>
      <c r="G336" s="175"/>
      <c r="H336" s="176"/>
      <c r="I336" s="177"/>
      <c r="J336" s="176"/>
      <c r="K336" s="476"/>
      <c r="L336" s="174"/>
      <c r="M336" s="81"/>
      <c r="N336" s="280" t="str">
        <f t="shared" ref="N336:N399" si="33">IF(M336="","",YEAR($M$2)-YEAR(M336)-IF(DATE(YEAR($M$2),MONTH(M336),DAY(M336))&gt;$M$2,1,0))</f>
        <v/>
      </c>
      <c r="O336" s="43"/>
      <c r="P336" s="82"/>
      <c r="Q336" s="482"/>
      <c r="R336" s="83"/>
      <c r="S336" s="482"/>
      <c r="T336" s="164"/>
      <c r="U336" s="45"/>
      <c r="V336" s="25" t="str">
        <f>IFERROR(VLOOKUP(U336, tabla!$A$2:$B$50,2,FALSE),"")</f>
        <v/>
      </c>
      <c r="W336" s="26"/>
      <c r="X336" s="51"/>
      <c r="Y336" s="555" t="str">
        <f t="shared" ref="Y336:Y399" si="34">IF(AND(X336&gt;0,X336&lt;452),45.2,IF(X336&gt;=452,10%*X336,IF(X336=0,"","")))</f>
        <v/>
      </c>
      <c r="Z336" s="27"/>
      <c r="AA336" s="26"/>
      <c r="AB336" s="26"/>
      <c r="AC336" s="84"/>
      <c r="AD336" s="29"/>
      <c r="AE336" s="84"/>
      <c r="AF336" s="84"/>
      <c r="AG336" s="178"/>
      <c r="AH336" s="84"/>
      <c r="AI336" s="84"/>
      <c r="AJ336" s="84"/>
      <c r="AK336" s="164"/>
      <c r="AL336" s="165"/>
      <c r="AM336" s="556" t="str">
        <f t="shared" ref="AM336:AM399" ca="1" si="35">IF(OR(AL336="",NOT(ISNUMBER(AL336))),"",IF(TODAY()&lt;=AL336,
 "VIGENTE - FALTAN " &amp;
 ((YEAR(AL336)-YEAR(TODAY()))*12 + MONTH(AL336)-MONTH(TODAY()) - IF(DAY(TODAY())&gt;DAY(AL336),1,0)) &amp; " MESES",
 "CADUCADO"))</f>
        <v/>
      </c>
      <c r="AN336" s="86"/>
      <c r="XFA336" s="558" t="e">
        <f>MATCH(AE336,tabla!$W$3:$W$20,0)-1</f>
        <v>#N/A</v>
      </c>
      <c r="XFB336" s="558">
        <f>COUNTIF(tabla!$W$3:$W$20,'BD1'!AE336)</f>
        <v>0</v>
      </c>
    </row>
    <row r="337" spans="1:40 16381:16382" s="197" customFormat="1" ht="24.95" customHeight="1" x14ac:dyDescent="0.2">
      <c r="A337" s="24" t="str">
        <f t="shared" si="32"/>
        <v/>
      </c>
      <c r="B337" s="24" t="str">
        <f t="shared" si="30"/>
        <v/>
      </c>
      <c r="C337" s="554" t="str">
        <f t="shared" si="31"/>
        <v/>
      </c>
      <c r="D337" s="173"/>
      <c r="E337" s="173"/>
      <c r="F337" s="174"/>
      <c r="G337" s="175"/>
      <c r="H337" s="176"/>
      <c r="I337" s="177"/>
      <c r="J337" s="176"/>
      <c r="K337" s="476"/>
      <c r="L337" s="174"/>
      <c r="M337" s="81"/>
      <c r="N337" s="280" t="str">
        <f t="shared" si="33"/>
        <v/>
      </c>
      <c r="O337" s="43"/>
      <c r="P337" s="82"/>
      <c r="Q337" s="482"/>
      <c r="R337" s="83"/>
      <c r="S337" s="482"/>
      <c r="T337" s="164"/>
      <c r="U337" s="45"/>
      <c r="V337" s="25" t="str">
        <f>IFERROR(VLOOKUP(U337, tabla!$A$2:$B$50,2,FALSE),"")</f>
        <v/>
      </c>
      <c r="W337" s="26"/>
      <c r="X337" s="51"/>
      <c r="Y337" s="555" t="str">
        <f t="shared" si="34"/>
        <v/>
      </c>
      <c r="Z337" s="27"/>
      <c r="AA337" s="26"/>
      <c r="AB337" s="26"/>
      <c r="AC337" s="84"/>
      <c r="AD337" s="29"/>
      <c r="AE337" s="84"/>
      <c r="AF337" s="84"/>
      <c r="AG337" s="178"/>
      <c r="AH337" s="84"/>
      <c r="AI337" s="84"/>
      <c r="AJ337" s="84"/>
      <c r="AK337" s="164"/>
      <c r="AL337" s="165"/>
      <c r="AM337" s="556" t="str">
        <f t="shared" ca="1" si="35"/>
        <v/>
      </c>
      <c r="AN337" s="86"/>
      <c r="XFA337" s="558" t="e">
        <f>MATCH(AE337,tabla!$W$3:$W$20,0)-1</f>
        <v>#N/A</v>
      </c>
      <c r="XFB337" s="558">
        <f>COUNTIF(tabla!$W$3:$W$20,'BD1'!AE337)</f>
        <v>0</v>
      </c>
    </row>
    <row r="338" spans="1:40 16381:16382" s="197" customFormat="1" ht="24.95" customHeight="1" x14ac:dyDescent="0.2">
      <c r="A338" s="24" t="str">
        <f t="shared" si="32"/>
        <v/>
      </c>
      <c r="B338" s="24" t="str">
        <f t="shared" si="30"/>
        <v/>
      </c>
      <c r="C338" s="554" t="str">
        <f t="shared" si="31"/>
        <v/>
      </c>
      <c r="D338" s="173"/>
      <c r="E338" s="173"/>
      <c r="F338" s="174"/>
      <c r="G338" s="175"/>
      <c r="H338" s="176"/>
      <c r="I338" s="177"/>
      <c r="J338" s="176"/>
      <c r="K338" s="476"/>
      <c r="L338" s="174"/>
      <c r="M338" s="81"/>
      <c r="N338" s="280" t="str">
        <f t="shared" si="33"/>
        <v/>
      </c>
      <c r="O338" s="43"/>
      <c r="P338" s="87"/>
      <c r="Q338" s="483"/>
      <c r="R338" s="83"/>
      <c r="S338" s="482"/>
      <c r="T338" s="164"/>
      <c r="U338" s="45"/>
      <c r="V338" s="25" t="str">
        <f>IFERROR(VLOOKUP(U338, tabla!$A$2:$B$50,2,FALSE),"")</f>
        <v/>
      </c>
      <c r="W338" s="26"/>
      <c r="X338" s="51"/>
      <c r="Y338" s="555" t="str">
        <f t="shared" si="34"/>
        <v/>
      </c>
      <c r="Z338" s="27"/>
      <c r="AA338" s="26"/>
      <c r="AB338" s="26"/>
      <c r="AC338" s="84"/>
      <c r="AD338" s="29"/>
      <c r="AE338" s="84"/>
      <c r="AF338" s="84"/>
      <c r="AG338" s="178"/>
      <c r="AH338" s="84"/>
      <c r="AI338" s="84"/>
      <c r="AJ338" s="84"/>
      <c r="AK338" s="164"/>
      <c r="AL338" s="165"/>
      <c r="AM338" s="556" t="str">
        <f t="shared" ca="1" si="35"/>
        <v/>
      </c>
      <c r="AN338" s="86"/>
      <c r="XFA338" s="558" t="e">
        <f>MATCH(AE338,tabla!$W$3:$W$20,0)-1</f>
        <v>#N/A</v>
      </c>
      <c r="XFB338" s="558">
        <f>COUNTIF(tabla!$W$3:$W$20,'BD1'!AE338)</f>
        <v>0</v>
      </c>
    </row>
    <row r="339" spans="1:40 16381:16382" s="197" customFormat="1" ht="24.95" customHeight="1" x14ac:dyDescent="0.2">
      <c r="A339" s="24" t="str">
        <f t="shared" si="32"/>
        <v/>
      </c>
      <c r="B339" s="24" t="str">
        <f t="shared" si="30"/>
        <v/>
      </c>
      <c r="C339" s="554" t="str">
        <f t="shared" si="31"/>
        <v/>
      </c>
      <c r="D339" s="173"/>
      <c r="E339" s="173"/>
      <c r="F339" s="174"/>
      <c r="G339" s="175"/>
      <c r="H339" s="176"/>
      <c r="I339" s="177"/>
      <c r="J339" s="176"/>
      <c r="K339" s="476"/>
      <c r="L339" s="174"/>
      <c r="M339" s="81"/>
      <c r="N339" s="280" t="str">
        <f t="shared" si="33"/>
        <v/>
      </c>
      <c r="O339" s="43"/>
      <c r="P339" s="82"/>
      <c r="Q339" s="482"/>
      <c r="R339" s="83"/>
      <c r="S339" s="482"/>
      <c r="T339" s="164"/>
      <c r="U339" s="45"/>
      <c r="V339" s="25" t="str">
        <f>IFERROR(VLOOKUP(U339, tabla!$A$2:$B$50,2,FALSE),"")</f>
        <v/>
      </c>
      <c r="W339" s="26"/>
      <c r="X339" s="51"/>
      <c r="Y339" s="555" t="str">
        <f t="shared" si="34"/>
        <v/>
      </c>
      <c r="Z339" s="27"/>
      <c r="AA339" s="26"/>
      <c r="AB339" s="26"/>
      <c r="AC339" s="84"/>
      <c r="AD339" s="29"/>
      <c r="AE339" s="84"/>
      <c r="AF339" s="84"/>
      <c r="AG339" s="178"/>
      <c r="AH339" s="84"/>
      <c r="AI339" s="84"/>
      <c r="AJ339" s="84"/>
      <c r="AK339" s="164"/>
      <c r="AL339" s="165"/>
      <c r="AM339" s="556" t="str">
        <f t="shared" ca="1" si="35"/>
        <v/>
      </c>
      <c r="AN339" s="86"/>
      <c r="XFA339" s="558" t="e">
        <f>MATCH(AE339,tabla!$W$3:$W$20,0)-1</f>
        <v>#N/A</v>
      </c>
      <c r="XFB339" s="558">
        <f>COUNTIF(tabla!$W$3:$W$20,'BD1'!AE339)</f>
        <v>0</v>
      </c>
    </row>
    <row r="340" spans="1:40 16381:16382" s="197" customFormat="1" ht="24.95" customHeight="1" x14ac:dyDescent="0.2">
      <c r="A340" s="24" t="str">
        <f t="shared" si="32"/>
        <v/>
      </c>
      <c r="B340" s="24" t="str">
        <f t="shared" si="30"/>
        <v/>
      </c>
      <c r="C340" s="554" t="str">
        <f t="shared" si="31"/>
        <v/>
      </c>
      <c r="D340" s="173"/>
      <c r="E340" s="173"/>
      <c r="F340" s="174"/>
      <c r="G340" s="175"/>
      <c r="H340" s="176"/>
      <c r="I340" s="177"/>
      <c r="J340" s="176"/>
      <c r="K340" s="476"/>
      <c r="L340" s="174"/>
      <c r="M340" s="81"/>
      <c r="N340" s="280" t="str">
        <f t="shared" si="33"/>
        <v/>
      </c>
      <c r="O340" s="43"/>
      <c r="P340" s="87"/>
      <c r="Q340" s="483"/>
      <c r="R340" s="83"/>
      <c r="S340" s="482"/>
      <c r="T340" s="164"/>
      <c r="U340" s="45"/>
      <c r="V340" s="25" t="str">
        <f>IFERROR(VLOOKUP(U340, tabla!$A$2:$B$50,2,FALSE),"")</f>
        <v/>
      </c>
      <c r="W340" s="26"/>
      <c r="X340" s="51"/>
      <c r="Y340" s="555" t="str">
        <f t="shared" si="34"/>
        <v/>
      </c>
      <c r="Z340" s="27"/>
      <c r="AA340" s="26"/>
      <c r="AB340" s="26"/>
      <c r="AC340" s="84"/>
      <c r="AD340" s="29"/>
      <c r="AE340" s="84"/>
      <c r="AF340" s="84"/>
      <c r="AG340" s="178"/>
      <c r="AH340" s="84"/>
      <c r="AI340" s="84"/>
      <c r="AJ340" s="84"/>
      <c r="AK340" s="164"/>
      <c r="AL340" s="165"/>
      <c r="AM340" s="556" t="str">
        <f t="shared" ca="1" si="35"/>
        <v/>
      </c>
      <c r="AN340" s="86"/>
      <c r="XFA340" s="558" t="e">
        <f>MATCH(AE340,tabla!$W$3:$W$20,0)-1</f>
        <v>#N/A</v>
      </c>
      <c r="XFB340" s="558">
        <f>COUNTIF(tabla!$W$3:$W$20,'BD1'!AE340)</f>
        <v>0</v>
      </c>
    </row>
    <row r="341" spans="1:40 16381:16382" s="197" customFormat="1" ht="24.95" customHeight="1" x14ac:dyDescent="0.2">
      <c r="A341" s="24" t="str">
        <f t="shared" si="32"/>
        <v/>
      </c>
      <c r="B341" s="24" t="str">
        <f t="shared" si="30"/>
        <v/>
      </c>
      <c r="C341" s="554" t="str">
        <f t="shared" si="31"/>
        <v/>
      </c>
      <c r="D341" s="173"/>
      <c r="E341" s="173"/>
      <c r="F341" s="174"/>
      <c r="G341" s="175"/>
      <c r="H341" s="176"/>
      <c r="I341" s="177"/>
      <c r="J341" s="176"/>
      <c r="K341" s="476"/>
      <c r="L341" s="174"/>
      <c r="M341" s="81"/>
      <c r="N341" s="280" t="str">
        <f t="shared" si="33"/>
        <v/>
      </c>
      <c r="O341" s="43"/>
      <c r="P341" s="82"/>
      <c r="Q341" s="482"/>
      <c r="R341" s="83"/>
      <c r="S341" s="482"/>
      <c r="T341" s="164"/>
      <c r="U341" s="45"/>
      <c r="V341" s="25" t="str">
        <f>IFERROR(VLOOKUP(U341, tabla!$A$2:$B$50,2,FALSE),"")</f>
        <v/>
      </c>
      <c r="W341" s="26"/>
      <c r="X341" s="51"/>
      <c r="Y341" s="555" t="str">
        <f t="shared" si="34"/>
        <v/>
      </c>
      <c r="Z341" s="27"/>
      <c r="AA341" s="26"/>
      <c r="AB341" s="26"/>
      <c r="AC341" s="84"/>
      <c r="AD341" s="29"/>
      <c r="AE341" s="84"/>
      <c r="AF341" s="84"/>
      <c r="AG341" s="178"/>
      <c r="AH341" s="84"/>
      <c r="AI341" s="84"/>
      <c r="AJ341" s="84"/>
      <c r="AK341" s="164"/>
      <c r="AL341" s="165"/>
      <c r="AM341" s="556" t="str">
        <f t="shared" ca="1" si="35"/>
        <v/>
      </c>
      <c r="AN341" s="86"/>
      <c r="XFA341" s="558" t="e">
        <f>MATCH(AE341,tabla!$W$3:$W$20,0)-1</f>
        <v>#N/A</v>
      </c>
      <c r="XFB341" s="558">
        <f>COUNTIF(tabla!$W$3:$W$20,'BD1'!AE341)</f>
        <v>0</v>
      </c>
    </row>
    <row r="342" spans="1:40 16381:16382" s="197" customFormat="1" ht="24.95" customHeight="1" x14ac:dyDescent="0.2">
      <c r="A342" s="24" t="str">
        <f t="shared" si="32"/>
        <v/>
      </c>
      <c r="B342" s="24" t="str">
        <f t="shared" si="30"/>
        <v/>
      </c>
      <c r="C342" s="554" t="str">
        <f t="shared" si="31"/>
        <v/>
      </c>
      <c r="D342" s="173"/>
      <c r="E342" s="173"/>
      <c r="F342" s="174"/>
      <c r="G342" s="175"/>
      <c r="H342" s="176"/>
      <c r="I342" s="177"/>
      <c r="J342" s="176"/>
      <c r="K342" s="476"/>
      <c r="L342" s="174"/>
      <c r="M342" s="81"/>
      <c r="N342" s="280" t="str">
        <f t="shared" si="33"/>
        <v/>
      </c>
      <c r="O342" s="43"/>
      <c r="P342" s="82"/>
      <c r="Q342" s="482"/>
      <c r="R342" s="83"/>
      <c r="S342" s="482"/>
      <c r="T342" s="164"/>
      <c r="U342" s="45"/>
      <c r="V342" s="25" t="str">
        <f>IFERROR(VLOOKUP(U342, tabla!$A$2:$B$50,2,FALSE),"")</f>
        <v/>
      </c>
      <c r="W342" s="26"/>
      <c r="X342" s="51"/>
      <c r="Y342" s="555" t="str">
        <f t="shared" si="34"/>
        <v/>
      </c>
      <c r="Z342" s="27"/>
      <c r="AA342" s="26"/>
      <c r="AB342" s="26"/>
      <c r="AC342" s="84"/>
      <c r="AD342" s="29"/>
      <c r="AE342" s="84"/>
      <c r="AF342" s="84"/>
      <c r="AG342" s="178"/>
      <c r="AH342" s="84"/>
      <c r="AI342" s="84"/>
      <c r="AJ342" s="84"/>
      <c r="AK342" s="164"/>
      <c r="AL342" s="165"/>
      <c r="AM342" s="556" t="str">
        <f t="shared" ca="1" si="35"/>
        <v/>
      </c>
      <c r="AN342" s="86"/>
      <c r="XFA342" s="558" t="e">
        <f>MATCH(AE342,tabla!$W$3:$W$20,0)-1</f>
        <v>#N/A</v>
      </c>
      <c r="XFB342" s="558">
        <f>COUNTIF(tabla!$W$3:$W$20,'BD1'!AE342)</f>
        <v>0</v>
      </c>
    </row>
    <row r="343" spans="1:40 16381:16382" s="197" customFormat="1" ht="24.95" customHeight="1" x14ac:dyDescent="0.2">
      <c r="A343" s="24" t="str">
        <f t="shared" si="32"/>
        <v/>
      </c>
      <c r="B343" s="24" t="str">
        <f t="shared" si="30"/>
        <v/>
      </c>
      <c r="C343" s="554" t="str">
        <f t="shared" si="31"/>
        <v/>
      </c>
      <c r="D343" s="173"/>
      <c r="E343" s="173"/>
      <c r="F343" s="174"/>
      <c r="G343" s="175"/>
      <c r="H343" s="176"/>
      <c r="I343" s="177"/>
      <c r="J343" s="176"/>
      <c r="K343" s="476"/>
      <c r="L343" s="174"/>
      <c r="M343" s="81"/>
      <c r="N343" s="280" t="str">
        <f t="shared" si="33"/>
        <v/>
      </c>
      <c r="O343" s="43"/>
      <c r="P343" s="82"/>
      <c r="Q343" s="482"/>
      <c r="R343" s="83"/>
      <c r="S343" s="482"/>
      <c r="T343" s="164"/>
      <c r="U343" s="45"/>
      <c r="V343" s="25" t="str">
        <f>IFERROR(VLOOKUP(U343, tabla!$A$2:$B$50,2,FALSE),"")</f>
        <v/>
      </c>
      <c r="W343" s="26"/>
      <c r="X343" s="51"/>
      <c r="Y343" s="555" t="str">
        <f t="shared" si="34"/>
        <v/>
      </c>
      <c r="Z343" s="27"/>
      <c r="AA343" s="26"/>
      <c r="AB343" s="26"/>
      <c r="AC343" s="84"/>
      <c r="AD343" s="29"/>
      <c r="AE343" s="84"/>
      <c r="AF343" s="84"/>
      <c r="AG343" s="178"/>
      <c r="AH343" s="84"/>
      <c r="AI343" s="84"/>
      <c r="AJ343" s="84"/>
      <c r="AK343" s="164"/>
      <c r="AL343" s="165"/>
      <c r="AM343" s="556" t="str">
        <f t="shared" ca="1" si="35"/>
        <v/>
      </c>
      <c r="AN343" s="86"/>
      <c r="XFA343" s="558" t="e">
        <f>MATCH(AE343,tabla!$W$3:$W$20,0)-1</f>
        <v>#N/A</v>
      </c>
      <c r="XFB343" s="558">
        <f>COUNTIF(tabla!$W$3:$W$20,'BD1'!AE343)</f>
        <v>0</v>
      </c>
    </row>
    <row r="344" spans="1:40 16381:16382" s="197" customFormat="1" ht="24.95" customHeight="1" x14ac:dyDescent="0.2">
      <c r="A344" s="24" t="str">
        <f t="shared" si="32"/>
        <v/>
      </c>
      <c r="B344" s="24" t="str">
        <f t="shared" si="30"/>
        <v/>
      </c>
      <c r="C344" s="554" t="str">
        <f t="shared" si="31"/>
        <v/>
      </c>
      <c r="D344" s="173"/>
      <c r="E344" s="173"/>
      <c r="F344" s="174"/>
      <c r="G344" s="175"/>
      <c r="H344" s="176"/>
      <c r="I344" s="177"/>
      <c r="J344" s="176"/>
      <c r="K344" s="476"/>
      <c r="L344" s="174"/>
      <c r="M344" s="81"/>
      <c r="N344" s="280" t="str">
        <f t="shared" si="33"/>
        <v/>
      </c>
      <c r="O344" s="43"/>
      <c r="P344" s="82"/>
      <c r="Q344" s="482"/>
      <c r="R344" s="83"/>
      <c r="S344" s="482"/>
      <c r="T344" s="164"/>
      <c r="U344" s="45"/>
      <c r="V344" s="25" t="str">
        <f>IFERROR(VLOOKUP(U344, tabla!$A$2:$B$50,2,FALSE),"")</f>
        <v/>
      </c>
      <c r="W344" s="26"/>
      <c r="X344" s="51"/>
      <c r="Y344" s="555" t="str">
        <f t="shared" si="34"/>
        <v/>
      </c>
      <c r="Z344" s="27"/>
      <c r="AA344" s="26"/>
      <c r="AB344" s="26"/>
      <c r="AC344" s="84"/>
      <c r="AD344" s="29"/>
      <c r="AE344" s="84"/>
      <c r="AF344" s="84"/>
      <c r="AG344" s="178"/>
      <c r="AH344" s="84"/>
      <c r="AI344" s="84"/>
      <c r="AJ344" s="84"/>
      <c r="AK344" s="164"/>
      <c r="AL344" s="165"/>
      <c r="AM344" s="556" t="str">
        <f t="shared" ca="1" si="35"/>
        <v/>
      </c>
      <c r="AN344" s="86"/>
      <c r="XFA344" s="558" t="e">
        <f>MATCH(AE344,tabla!$W$3:$W$20,0)-1</f>
        <v>#N/A</v>
      </c>
      <c r="XFB344" s="558">
        <f>COUNTIF(tabla!$W$3:$W$20,'BD1'!AE344)</f>
        <v>0</v>
      </c>
    </row>
    <row r="345" spans="1:40 16381:16382" s="197" customFormat="1" ht="24.95" customHeight="1" x14ac:dyDescent="0.2">
      <c r="A345" s="24" t="str">
        <f t="shared" si="32"/>
        <v/>
      </c>
      <c r="B345" s="24" t="str">
        <f t="shared" si="30"/>
        <v/>
      </c>
      <c r="C345" s="554" t="str">
        <f t="shared" si="31"/>
        <v/>
      </c>
      <c r="D345" s="173"/>
      <c r="E345" s="173"/>
      <c r="F345" s="174"/>
      <c r="G345" s="175"/>
      <c r="H345" s="176"/>
      <c r="I345" s="177"/>
      <c r="J345" s="176"/>
      <c r="K345" s="476"/>
      <c r="L345" s="174"/>
      <c r="M345" s="81"/>
      <c r="N345" s="280" t="str">
        <f t="shared" si="33"/>
        <v/>
      </c>
      <c r="O345" s="43"/>
      <c r="P345" s="82"/>
      <c r="Q345" s="482"/>
      <c r="R345" s="83"/>
      <c r="S345" s="482"/>
      <c r="T345" s="164"/>
      <c r="U345" s="45"/>
      <c r="V345" s="25" t="str">
        <f>IFERROR(VLOOKUP(U345, tabla!$A$2:$B$50,2,FALSE),"")</f>
        <v/>
      </c>
      <c r="W345" s="26"/>
      <c r="X345" s="51"/>
      <c r="Y345" s="555" t="str">
        <f t="shared" si="34"/>
        <v/>
      </c>
      <c r="Z345" s="27"/>
      <c r="AA345" s="26"/>
      <c r="AB345" s="26"/>
      <c r="AC345" s="84"/>
      <c r="AD345" s="29"/>
      <c r="AE345" s="84"/>
      <c r="AF345" s="84"/>
      <c r="AG345" s="178"/>
      <c r="AH345" s="84"/>
      <c r="AI345" s="84"/>
      <c r="AJ345" s="84"/>
      <c r="AK345" s="164"/>
      <c r="AL345" s="165"/>
      <c r="AM345" s="556" t="str">
        <f t="shared" ca="1" si="35"/>
        <v/>
      </c>
      <c r="AN345" s="86"/>
      <c r="XFA345" s="558" t="e">
        <f>MATCH(AE345,tabla!$W$3:$W$20,0)-1</f>
        <v>#N/A</v>
      </c>
      <c r="XFB345" s="558">
        <f>COUNTIF(tabla!$W$3:$W$20,'BD1'!AE345)</f>
        <v>0</v>
      </c>
    </row>
    <row r="346" spans="1:40 16381:16382" s="197" customFormat="1" ht="24.95" customHeight="1" x14ac:dyDescent="0.2">
      <c r="A346" s="24" t="str">
        <f t="shared" si="32"/>
        <v/>
      </c>
      <c r="B346" s="24" t="str">
        <f t="shared" si="30"/>
        <v/>
      </c>
      <c r="C346" s="554" t="str">
        <f t="shared" si="31"/>
        <v/>
      </c>
      <c r="D346" s="173"/>
      <c r="E346" s="173"/>
      <c r="F346" s="174"/>
      <c r="G346" s="175"/>
      <c r="H346" s="176"/>
      <c r="I346" s="177"/>
      <c r="J346" s="176"/>
      <c r="K346" s="476"/>
      <c r="L346" s="174"/>
      <c r="M346" s="81"/>
      <c r="N346" s="280" t="str">
        <f t="shared" si="33"/>
        <v/>
      </c>
      <c r="O346" s="43"/>
      <c r="P346" s="87"/>
      <c r="Q346" s="483"/>
      <c r="R346" s="83"/>
      <c r="S346" s="482"/>
      <c r="T346" s="164"/>
      <c r="U346" s="45"/>
      <c r="V346" s="25" t="str">
        <f>IFERROR(VLOOKUP(U346, tabla!$A$2:$B$50,2,FALSE),"")</f>
        <v/>
      </c>
      <c r="W346" s="26"/>
      <c r="X346" s="51"/>
      <c r="Y346" s="555" t="str">
        <f t="shared" si="34"/>
        <v/>
      </c>
      <c r="Z346" s="27"/>
      <c r="AA346" s="26"/>
      <c r="AB346" s="26"/>
      <c r="AC346" s="84"/>
      <c r="AD346" s="29"/>
      <c r="AE346" s="84"/>
      <c r="AF346" s="84"/>
      <c r="AG346" s="178"/>
      <c r="AH346" s="84"/>
      <c r="AI346" s="84"/>
      <c r="AJ346" s="84"/>
      <c r="AK346" s="164"/>
      <c r="AL346" s="165"/>
      <c r="AM346" s="556" t="str">
        <f t="shared" ca="1" si="35"/>
        <v/>
      </c>
      <c r="AN346" s="86"/>
      <c r="XFA346" s="558" t="e">
        <f>MATCH(AE346,tabla!$W$3:$W$20,0)-1</f>
        <v>#N/A</v>
      </c>
      <c r="XFB346" s="558">
        <f>COUNTIF(tabla!$W$3:$W$20,'BD1'!AE346)</f>
        <v>0</v>
      </c>
    </row>
    <row r="347" spans="1:40 16381:16382" s="197" customFormat="1" ht="24.95" customHeight="1" x14ac:dyDescent="0.2">
      <c r="A347" s="24" t="str">
        <f t="shared" si="32"/>
        <v/>
      </c>
      <c r="B347" s="24" t="str">
        <f t="shared" si="30"/>
        <v/>
      </c>
      <c r="C347" s="554" t="str">
        <f t="shared" si="31"/>
        <v/>
      </c>
      <c r="D347" s="173"/>
      <c r="E347" s="173"/>
      <c r="F347" s="174"/>
      <c r="G347" s="175"/>
      <c r="H347" s="176"/>
      <c r="I347" s="177"/>
      <c r="J347" s="176"/>
      <c r="K347" s="476"/>
      <c r="L347" s="174"/>
      <c r="M347" s="81"/>
      <c r="N347" s="280" t="str">
        <f t="shared" si="33"/>
        <v/>
      </c>
      <c r="O347" s="43"/>
      <c r="P347" s="82"/>
      <c r="Q347" s="482"/>
      <c r="R347" s="83"/>
      <c r="S347" s="482"/>
      <c r="T347" s="164"/>
      <c r="U347" s="45"/>
      <c r="V347" s="25" t="str">
        <f>IFERROR(VLOOKUP(U347, tabla!$A$2:$B$50,2,FALSE),"")</f>
        <v/>
      </c>
      <c r="W347" s="26"/>
      <c r="X347" s="51"/>
      <c r="Y347" s="555" t="str">
        <f t="shared" si="34"/>
        <v/>
      </c>
      <c r="Z347" s="27"/>
      <c r="AA347" s="26"/>
      <c r="AB347" s="26"/>
      <c r="AC347" s="84"/>
      <c r="AD347" s="29"/>
      <c r="AE347" s="84"/>
      <c r="AF347" s="84"/>
      <c r="AG347" s="178"/>
      <c r="AH347" s="84"/>
      <c r="AI347" s="84"/>
      <c r="AJ347" s="84"/>
      <c r="AK347" s="164"/>
      <c r="AL347" s="165"/>
      <c r="AM347" s="556" t="str">
        <f t="shared" ca="1" si="35"/>
        <v/>
      </c>
      <c r="AN347" s="86"/>
      <c r="XFA347" s="558" t="e">
        <f>MATCH(AE347,tabla!$W$3:$W$20,0)-1</f>
        <v>#N/A</v>
      </c>
      <c r="XFB347" s="558">
        <f>COUNTIF(tabla!$W$3:$W$20,'BD1'!AE347)</f>
        <v>0</v>
      </c>
    </row>
    <row r="348" spans="1:40 16381:16382" s="197" customFormat="1" ht="24.95" customHeight="1" x14ac:dyDescent="0.2">
      <c r="A348" s="24" t="str">
        <f t="shared" si="32"/>
        <v/>
      </c>
      <c r="B348" s="24" t="str">
        <f t="shared" si="30"/>
        <v/>
      </c>
      <c r="C348" s="554" t="str">
        <f t="shared" si="31"/>
        <v/>
      </c>
      <c r="D348" s="173"/>
      <c r="E348" s="173"/>
      <c r="F348" s="174"/>
      <c r="G348" s="175"/>
      <c r="H348" s="176"/>
      <c r="I348" s="177"/>
      <c r="J348" s="176"/>
      <c r="K348" s="476"/>
      <c r="L348" s="174"/>
      <c r="M348" s="81"/>
      <c r="N348" s="280" t="str">
        <f t="shared" si="33"/>
        <v/>
      </c>
      <c r="O348" s="43"/>
      <c r="P348" s="82"/>
      <c r="Q348" s="482"/>
      <c r="R348" s="83"/>
      <c r="S348" s="482"/>
      <c r="T348" s="164"/>
      <c r="U348" s="45"/>
      <c r="V348" s="25" t="str">
        <f>IFERROR(VLOOKUP(U348, tabla!$A$2:$B$50,2,FALSE),"")</f>
        <v/>
      </c>
      <c r="W348" s="26"/>
      <c r="X348" s="51"/>
      <c r="Y348" s="555" t="str">
        <f t="shared" si="34"/>
        <v/>
      </c>
      <c r="Z348" s="27"/>
      <c r="AA348" s="26"/>
      <c r="AB348" s="26"/>
      <c r="AC348" s="84"/>
      <c r="AD348" s="29"/>
      <c r="AE348" s="84"/>
      <c r="AF348" s="84"/>
      <c r="AG348" s="178"/>
      <c r="AH348" s="84"/>
      <c r="AI348" s="84"/>
      <c r="AJ348" s="84"/>
      <c r="AK348" s="164"/>
      <c r="AL348" s="165"/>
      <c r="AM348" s="556" t="str">
        <f t="shared" ca="1" si="35"/>
        <v/>
      </c>
      <c r="AN348" s="86"/>
      <c r="XFA348" s="558" t="e">
        <f>MATCH(AE348,tabla!$W$3:$W$20,0)-1</f>
        <v>#N/A</v>
      </c>
      <c r="XFB348" s="558">
        <f>COUNTIF(tabla!$W$3:$W$20,'BD1'!AE348)</f>
        <v>0</v>
      </c>
    </row>
    <row r="349" spans="1:40 16381:16382" s="197" customFormat="1" ht="24.95" customHeight="1" x14ac:dyDescent="0.2">
      <c r="A349" s="24" t="str">
        <f t="shared" si="32"/>
        <v/>
      </c>
      <c r="B349" s="24" t="str">
        <f t="shared" si="30"/>
        <v/>
      </c>
      <c r="C349" s="554" t="str">
        <f t="shared" si="31"/>
        <v/>
      </c>
      <c r="D349" s="173"/>
      <c r="E349" s="173"/>
      <c r="F349" s="174"/>
      <c r="G349" s="175"/>
      <c r="H349" s="176"/>
      <c r="I349" s="177"/>
      <c r="J349" s="176"/>
      <c r="K349" s="476"/>
      <c r="L349" s="174"/>
      <c r="M349" s="81"/>
      <c r="N349" s="280" t="str">
        <f t="shared" si="33"/>
        <v/>
      </c>
      <c r="O349" s="43"/>
      <c r="P349" s="82"/>
      <c r="Q349" s="482"/>
      <c r="R349" s="83"/>
      <c r="S349" s="482"/>
      <c r="T349" s="164"/>
      <c r="U349" s="45"/>
      <c r="V349" s="25" t="str">
        <f>IFERROR(VLOOKUP(U349, tabla!$A$2:$B$50,2,FALSE),"")</f>
        <v/>
      </c>
      <c r="W349" s="26"/>
      <c r="X349" s="51"/>
      <c r="Y349" s="555" t="str">
        <f t="shared" si="34"/>
        <v/>
      </c>
      <c r="Z349" s="27"/>
      <c r="AA349" s="26"/>
      <c r="AB349" s="26"/>
      <c r="AC349" s="84"/>
      <c r="AD349" s="29"/>
      <c r="AE349" s="84"/>
      <c r="AF349" s="84"/>
      <c r="AG349" s="178"/>
      <c r="AH349" s="84"/>
      <c r="AI349" s="84"/>
      <c r="AJ349" s="84"/>
      <c r="AK349" s="164"/>
      <c r="AL349" s="165"/>
      <c r="AM349" s="556" t="str">
        <f t="shared" ca="1" si="35"/>
        <v/>
      </c>
      <c r="AN349" s="86"/>
      <c r="XFA349" s="558" t="e">
        <f>MATCH(AE349,tabla!$W$3:$W$20,0)-1</f>
        <v>#N/A</v>
      </c>
      <c r="XFB349" s="558">
        <f>COUNTIF(tabla!$W$3:$W$20,'BD1'!AE349)</f>
        <v>0</v>
      </c>
    </row>
    <row r="350" spans="1:40 16381:16382" s="197" customFormat="1" ht="24.95" customHeight="1" x14ac:dyDescent="0.2">
      <c r="A350" s="24" t="str">
        <f t="shared" si="32"/>
        <v/>
      </c>
      <c r="B350" s="24" t="str">
        <f t="shared" si="30"/>
        <v/>
      </c>
      <c r="C350" s="554" t="str">
        <f t="shared" si="31"/>
        <v/>
      </c>
      <c r="D350" s="173"/>
      <c r="E350" s="173"/>
      <c r="F350" s="174"/>
      <c r="G350" s="175"/>
      <c r="H350" s="176"/>
      <c r="I350" s="177"/>
      <c r="J350" s="176"/>
      <c r="K350" s="476"/>
      <c r="L350" s="174"/>
      <c r="M350" s="81"/>
      <c r="N350" s="280" t="str">
        <f t="shared" si="33"/>
        <v/>
      </c>
      <c r="O350" s="43"/>
      <c r="P350" s="82"/>
      <c r="Q350" s="482"/>
      <c r="R350" s="83"/>
      <c r="S350" s="482"/>
      <c r="T350" s="164"/>
      <c r="U350" s="45"/>
      <c r="V350" s="25" t="str">
        <f>IFERROR(VLOOKUP(U350, tabla!$A$2:$B$50,2,FALSE),"")</f>
        <v/>
      </c>
      <c r="W350" s="26"/>
      <c r="X350" s="51"/>
      <c r="Y350" s="555" t="str">
        <f t="shared" si="34"/>
        <v/>
      </c>
      <c r="Z350" s="27"/>
      <c r="AA350" s="26"/>
      <c r="AB350" s="26"/>
      <c r="AC350" s="84"/>
      <c r="AD350" s="29"/>
      <c r="AE350" s="84"/>
      <c r="AF350" s="84"/>
      <c r="AG350" s="178"/>
      <c r="AH350" s="84"/>
      <c r="AI350" s="84"/>
      <c r="AJ350" s="84"/>
      <c r="AK350" s="164"/>
      <c r="AL350" s="165"/>
      <c r="AM350" s="556" t="str">
        <f t="shared" ca="1" si="35"/>
        <v/>
      </c>
      <c r="AN350" s="86"/>
      <c r="XFA350" s="558" t="e">
        <f>MATCH(AE350,tabla!$W$3:$W$20,0)-1</f>
        <v>#N/A</v>
      </c>
      <c r="XFB350" s="558">
        <f>COUNTIF(tabla!$W$3:$W$20,'BD1'!AE350)</f>
        <v>0</v>
      </c>
    </row>
    <row r="351" spans="1:40 16381:16382" s="197" customFormat="1" ht="24.95" customHeight="1" x14ac:dyDescent="0.2">
      <c r="A351" s="24" t="str">
        <f t="shared" si="32"/>
        <v/>
      </c>
      <c r="B351" s="24" t="str">
        <f t="shared" si="30"/>
        <v/>
      </c>
      <c r="C351" s="554" t="str">
        <f t="shared" si="31"/>
        <v/>
      </c>
      <c r="D351" s="173"/>
      <c r="E351" s="173"/>
      <c r="F351" s="174"/>
      <c r="G351" s="175"/>
      <c r="H351" s="176"/>
      <c r="I351" s="177"/>
      <c r="J351" s="176"/>
      <c r="K351" s="476"/>
      <c r="L351" s="174"/>
      <c r="M351" s="81"/>
      <c r="N351" s="280" t="str">
        <f t="shared" si="33"/>
        <v/>
      </c>
      <c r="O351" s="43"/>
      <c r="P351" s="82"/>
      <c r="Q351" s="482"/>
      <c r="R351" s="83"/>
      <c r="S351" s="482"/>
      <c r="T351" s="164"/>
      <c r="U351" s="45"/>
      <c r="V351" s="25" t="str">
        <f>IFERROR(VLOOKUP(U351, tabla!$A$2:$B$50,2,FALSE),"")</f>
        <v/>
      </c>
      <c r="W351" s="26"/>
      <c r="X351" s="51"/>
      <c r="Y351" s="555" t="str">
        <f t="shared" si="34"/>
        <v/>
      </c>
      <c r="Z351" s="27"/>
      <c r="AA351" s="26"/>
      <c r="AB351" s="26"/>
      <c r="AC351" s="84"/>
      <c r="AD351" s="29"/>
      <c r="AE351" s="84"/>
      <c r="AF351" s="84"/>
      <c r="AG351" s="178"/>
      <c r="AH351" s="84"/>
      <c r="AI351" s="84"/>
      <c r="AJ351" s="84"/>
      <c r="AK351" s="164"/>
      <c r="AL351" s="165"/>
      <c r="AM351" s="556" t="str">
        <f t="shared" ca="1" si="35"/>
        <v/>
      </c>
      <c r="AN351" s="86"/>
      <c r="XFA351" s="558" t="e">
        <f>MATCH(AE351,tabla!$W$3:$W$20,0)-1</f>
        <v>#N/A</v>
      </c>
      <c r="XFB351" s="558">
        <f>COUNTIF(tabla!$W$3:$W$20,'BD1'!AE351)</f>
        <v>0</v>
      </c>
    </row>
    <row r="352" spans="1:40 16381:16382" s="197" customFormat="1" ht="24.95" customHeight="1" x14ac:dyDescent="0.2">
      <c r="A352" s="24" t="str">
        <f t="shared" si="32"/>
        <v/>
      </c>
      <c r="B352" s="24" t="str">
        <f t="shared" si="30"/>
        <v/>
      </c>
      <c r="C352" s="554" t="str">
        <f t="shared" si="31"/>
        <v/>
      </c>
      <c r="D352" s="173"/>
      <c r="E352" s="173"/>
      <c r="F352" s="174"/>
      <c r="G352" s="175"/>
      <c r="H352" s="176"/>
      <c r="I352" s="177"/>
      <c r="J352" s="176"/>
      <c r="K352" s="476"/>
      <c r="L352" s="174"/>
      <c r="M352" s="81"/>
      <c r="N352" s="280" t="str">
        <f t="shared" si="33"/>
        <v/>
      </c>
      <c r="O352" s="43"/>
      <c r="P352" s="82"/>
      <c r="Q352" s="482"/>
      <c r="R352" s="83"/>
      <c r="S352" s="482"/>
      <c r="T352" s="164"/>
      <c r="U352" s="45"/>
      <c r="V352" s="25" t="str">
        <f>IFERROR(VLOOKUP(U352, tabla!$A$2:$B$50,2,FALSE),"")</f>
        <v/>
      </c>
      <c r="W352" s="26"/>
      <c r="X352" s="51"/>
      <c r="Y352" s="555" t="str">
        <f t="shared" si="34"/>
        <v/>
      </c>
      <c r="Z352" s="27"/>
      <c r="AA352" s="26"/>
      <c r="AB352" s="26"/>
      <c r="AC352" s="84"/>
      <c r="AD352" s="29"/>
      <c r="AE352" s="84"/>
      <c r="AF352" s="84"/>
      <c r="AG352" s="178"/>
      <c r="AH352" s="84"/>
      <c r="AI352" s="84"/>
      <c r="AJ352" s="84"/>
      <c r="AK352" s="164"/>
      <c r="AL352" s="165"/>
      <c r="AM352" s="556" t="str">
        <f t="shared" ca="1" si="35"/>
        <v/>
      </c>
      <c r="AN352" s="86"/>
      <c r="XFA352" s="558" t="e">
        <f>MATCH(AE352,tabla!$W$3:$W$20,0)-1</f>
        <v>#N/A</v>
      </c>
      <c r="XFB352" s="558">
        <f>COUNTIF(tabla!$W$3:$W$20,'BD1'!AE352)</f>
        <v>0</v>
      </c>
    </row>
    <row r="353" spans="1:40 16381:16382" s="197" customFormat="1" ht="24.95" customHeight="1" x14ac:dyDescent="0.2">
      <c r="A353" s="24" t="str">
        <f t="shared" si="32"/>
        <v/>
      </c>
      <c r="B353" s="24" t="str">
        <f t="shared" si="30"/>
        <v/>
      </c>
      <c r="C353" s="554" t="str">
        <f t="shared" si="31"/>
        <v/>
      </c>
      <c r="D353" s="173"/>
      <c r="E353" s="173"/>
      <c r="F353" s="174"/>
      <c r="G353" s="175"/>
      <c r="H353" s="176"/>
      <c r="I353" s="177"/>
      <c r="J353" s="176"/>
      <c r="K353" s="476"/>
      <c r="L353" s="174"/>
      <c r="M353" s="81"/>
      <c r="N353" s="280" t="str">
        <f t="shared" si="33"/>
        <v/>
      </c>
      <c r="O353" s="43"/>
      <c r="P353" s="82"/>
      <c r="Q353" s="482"/>
      <c r="R353" s="83"/>
      <c r="S353" s="482"/>
      <c r="T353" s="164"/>
      <c r="U353" s="45"/>
      <c r="V353" s="25" t="str">
        <f>IFERROR(VLOOKUP(U353, tabla!$A$2:$B$50,2,FALSE),"")</f>
        <v/>
      </c>
      <c r="W353" s="26"/>
      <c r="X353" s="51"/>
      <c r="Y353" s="555" t="str">
        <f t="shared" si="34"/>
        <v/>
      </c>
      <c r="Z353" s="27"/>
      <c r="AA353" s="26"/>
      <c r="AB353" s="26"/>
      <c r="AC353" s="84"/>
      <c r="AD353" s="29"/>
      <c r="AE353" s="84"/>
      <c r="AF353" s="84"/>
      <c r="AG353" s="178"/>
      <c r="AH353" s="84"/>
      <c r="AI353" s="84"/>
      <c r="AJ353" s="84"/>
      <c r="AK353" s="164"/>
      <c r="AL353" s="165"/>
      <c r="AM353" s="556" t="str">
        <f t="shared" ca="1" si="35"/>
        <v/>
      </c>
      <c r="AN353" s="86"/>
      <c r="XFA353" s="558" t="e">
        <f>MATCH(AE353,tabla!$W$3:$W$20,0)-1</f>
        <v>#N/A</v>
      </c>
      <c r="XFB353" s="558">
        <f>COUNTIF(tabla!$W$3:$W$20,'BD1'!AE353)</f>
        <v>0</v>
      </c>
    </row>
    <row r="354" spans="1:40 16381:16382" s="197" customFormat="1" ht="24.95" customHeight="1" x14ac:dyDescent="0.2">
      <c r="A354" s="24" t="str">
        <f t="shared" si="32"/>
        <v/>
      </c>
      <c r="B354" s="24" t="str">
        <f t="shared" si="30"/>
        <v/>
      </c>
      <c r="C354" s="554" t="str">
        <f t="shared" si="31"/>
        <v/>
      </c>
      <c r="D354" s="173"/>
      <c r="E354" s="173"/>
      <c r="F354" s="174"/>
      <c r="G354" s="175"/>
      <c r="H354" s="176"/>
      <c r="I354" s="177"/>
      <c r="J354" s="176"/>
      <c r="K354" s="476"/>
      <c r="L354" s="174"/>
      <c r="M354" s="81"/>
      <c r="N354" s="280" t="str">
        <f t="shared" si="33"/>
        <v/>
      </c>
      <c r="O354" s="43"/>
      <c r="P354" s="87"/>
      <c r="Q354" s="483"/>
      <c r="R354" s="83"/>
      <c r="S354" s="482"/>
      <c r="T354" s="164"/>
      <c r="U354" s="45"/>
      <c r="V354" s="25" t="str">
        <f>IFERROR(VLOOKUP(U354, tabla!$A$2:$B$50,2,FALSE),"")</f>
        <v/>
      </c>
      <c r="W354" s="26"/>
      <c r="X354" s="51"/>
      <c r="Y354" s="555" t="str">
        <f t="shared" si="34"/>
        <v/>
      </c>
      <c r="Z354" s="27"/>
      <c r="AA354" s="26"/>
      <c r="AB354" s="26"/>
      <c r="AC354" s="84"/>
      <c r="AD354" s="29"/>
      <c r="AE354" s="84"/>
      <c r="AF354" s="84"/>
      <c r="AG354" s="178"/>
      <c r="AH354" s="84"/>
      <c r="AI354" s="84"/>
      <c r="AJ354" s="84"/>
      <c r="AK354" s="164"/>
      <c r="AL354" s="165"/>
      <c r="AM354" s="556" t="str">
        <f t="shared" ca="1" si="35"/>
        <v/>
      </c>
      <c r="AN354" s="86"/>
      <c r="XFA354" s="558" t="e">
        <f>MATCH(AE354,tabla!$W$3:$W$20,0)-1</f>
        <v>#N/A</v>
      </c>
      <c r="XFB354" s="558">
        <f>COUNTIF(tabla!$W$3:$W$20,'BD1'!AE354)</f>
        <v>0</v>
      </c>
    </row>
    <row r="355" spans="1:40 16381:16382" s="197" customFormat="1" ht="24.95" customHeight="1" x14ac:dyDescent="0.2">
      <c r="A355" s="24" t="str">
        <f t="shared" si="32"/>
        <v/>
      </c>
      <c r="B355" s="24" t="str">
        <f t="shared" si="30"/>
        <v/>
      </c>
      <c r="C355" s="554" t="str">
        <f t="shared" si="31"/>
        <v/>
      </c>
      <c r="D355" s="173"/>
      <c r="E355" s="173"/>
      <c r="F355" s="174"/>
      <c r="G355" s="175"/>
      <c r="H355" s="176"/>
      <c r="I355" s="177"/>
      <c r="J355" s="176"/>
      <c r="K355" s="476"/>
      <c r="L355" s="174"/>
      <c r="M355" s="81"/>
      <c r="N355" s="280" t="str">
        <f t="shared" si="33"/>
        <v/>
      </c>
      <c r="O355" s="43"/>
      <c r="P355" s="82"/>
      <c r="Q355" s="482"/>
      <c r="R355" s="83"/>
      <c r="S355" s="482"/>
      <c r="T355" s="164"/>
      <c r="U355" s="45"/>
      <c r="V355" s="25" t="str">
        <f>IFERROR(VLOOKUP(U355, tabla!$A$2:$B$50,2,FALSE),"")</f>
        <v/>
      </c>
      <c r="W355" s="26"/>
      <c r="X355" s="51"/>
      <c r="Y355" s="555" t="str">
        <f t="shared" si="34"/>
        <v/>
      </c>
      <c r="Z355" s="27"/>
      <c r="AA355" s="26"/>
      <c r="AB355" s="26"/>
      <c r="AC355" s="84"/>
      <c r="AD355" s="29"/>
      <c r="AE355" s="84"/>
      <c r="AF355" s="84"/>
      <c r="AG355" s="178"/>
      <c r="AH355" s="84"/>
      <c r="AI355" s="84"/>
      <c r="AJ355" s="84"/>
      <c r="AK355" s="164"/>
      <c r="AL355" s="165"/>
      <c r="AM355" s="556" t="str">
        <f t="shared" ca="1" si="35"/>
        <v/>
      </c>
      <c r="AN355" s="86"/>
      <c r="XFA355" s="558" t="e">
        <f>MATCH(AE355,tabla!$W$3:$W$20,0)-1</f>
        <v>#N/A</v>
      </c>
      <c r="XFB355" s="558">
        <f>COUNTIF(tabla!$W$3:$W$20,'BD1'!AE355)</f>
        <v>0</v>
      </c>
    </row>
    <row r="356" spans="1:40 16381:16382" s="197" customFormat="1" ht="24.95" customHeight="1" x14ac:dyDescent="0.2">
      <c r="A356" s="24" t="str">
        <f t="shared" si="32"/>
        <v/>
      </c>
      <c r="B356" s="24" t="str">
        <f t="shared" si="30"/>
        <v/>
      </c>
      <c r="C356" s="554" t="str">
        <f t="shared" si="31"/>
        <v/>
      </c>
      <c r="D356" s="173"/>
      <c r="E356" s="173"/>
      <c r="F356" s="174"/>
      <c r="G356" s="175"/>
      <c r="H356" s="176"/>
      <c r="I356" s="177"/>
      <c r="J356" s="176"/>
      <c r="K356" s="476"/>
      <c r="L356" s="174"/>
      <c r="M356" s="81"/>
      <c r="N356" s="280" t="str">
        <f t="shared" si="33"/>
        <v/>
      </c>
      <c r="O356" s="43"/>
      <c r="P356" s="82"/>
      <c r="Q356" s="482"/>
      <c r="R356" s="83"/>
      <c r="S356" s="482"/>
      <c r="T356" s="164"/>
      <c r="U356" s="45"/>
      <c r="V356" s="25" t="str">
        <f>IFERROR(VLOOKUP(U356, tabla!$A$2:$B$50,2,FALSE),"")</f>
        <v/>
      </c>
      <c r="W356" s="26"/>
      <c r="X356" s="51"/>
      <c r="Y356" s="555" t="str">
        <f t="shared" si="34"/>
        <v/>
      </c>
      <c r="Z356" s="27"/>
      <c r="AA356" s="26"/>
      <c r="AB356" s="26"/>
      <c r="AC356" s="84"/>
      <c r="AD356" s="29"/>
      <c r="AE356" s="84"/>
      <c r="AF356" s="84"/>
      <c r="AG356" s="178"/>
      <c r="AH356" s="84"/>
      <c r="AI356" s="84"/>
      <c r="AJ356" s="84"/>
      <c r="AK356" s="164"/>
      <c r="AL356" s="165"/>
      <c r="AM356" s="556" t="str">
        <f t="shared" ca="1" si="35"/>
        <v/>
      </c>
      <c r="AN356" s="86"/>
      <c r="XFA356" s="558" t="e">
        <f>MATCH(AE356,tabla!$W$3:$W$20,0)-1</f>
        <v>#N/A</v>
      </c>
      <c r="XFB356" s="558">
        <f>COUNTIF(tabla!$W$3:$W$20,'BD1'!AE356)</f>
        <v>0</v>
      </c>
    </row>
    <row r="357" spans="1:40 16381:16382" s="197" customFormat="1" ht="24.95" customHeight="1" x14ac:dyDescent="0.2">
      <c r="A357" s="24" t="str">
        <f t="shared" si="32"/>
        <v/>
      </c>
      <c r="B357" s="24" t="str">
        <f t="shared" si="30"/>
        <v/>
      </c>
      <c r="C357" s="554" t="str">
        <f t="shared" si="31"/>
        <v/>
      </c>
      <c r="D357" s="173"/>
      <c r="E357" s="173"/>
      <c r="F357" s="174"/>
      <c r="G357" s="175"/>
      <c r="H357" s="176"/>
      <c r="I357" s="177"/>
      <c r="J357" s="176"/>
      <c r="K357" s="476"/>
      <c r="L357" s="174"/>
      <c r="M357" s="81"/>
      <c r="N357" s="280" t="str">
        <f t="shared" si="33"/>
        <v/>
      </c>
      <c r="O357" s="43"/>
      <c r="P357" s="82"/>
      <c r="Q357" s="482"/>
      <c r="R357" s="83"/>
      <c r="S357" s="482"/>
      <c r="T357" s="164"/>
      <c r="U357" s="45"/>
      <c r="V357" s="25" t="str">
        <f>IFERROR(VLOOKUP(U357, tabla!$A$2:$B$50,2,FALSE),"")</f>
        <v/>
      </c>
      <c r="W357" s="26"/>
      <c r="X357" s="51"/>
      <c r="Y357" s="555" t="str">
        <f t="shared" si="34"/>
        <v/>
      </c>
      <c r="Z357" s="27"/>
      <c r="AA357" s="26"/>
      <c r="AB357" s="26"/>
      <c r="AC357" s="84"/>
      <c r="AD357" s="29"/>
      <c r="AE357" s="84"/>
      <c r="AF357" s="84"/>
      <c r="AG357" s="178"/>
      <c r="AH357" s="84"/>
      <c r="AI357" s="84"/>
      <c r="AJ357" s="84"/>
      <c r="AK357" s="164"/>
      <c r="AL357" s="165"/>
      <c r="AM357" s="556" t="str">
        <f t="shared" ca="1" si="35"/>
        <v/>
      </c>
      <c r="AN357" s="86"/>
      <c r="XFA357" s="558" t="e">
        <f>MATCH(AE357,tabla!$W$3:$W$20,0)-1</f>
        <v>#N/A</v>
      </c>
      <c r="XFB357" s="558">
        <f>COUNTIF(tabla!$W$3:$W$20,'BD1'!AE357)</f>
        <v>0</v>
      </c>
    </row>
    <row r="358" spans="1:40 16381:16382" s="197" customFormat="1" ht="24.95" customHeight="1" x14ac:dyDescent="0.2">
      <c r="A358" s="24" t="str">
        <f t="shared" si="32"/>
        <v/>
      </c>
      <c r="B358" s="24" t="str">
        <f t="shared" si="30"/>
        <v/>
      </c>
      <c r="C358" s="554" t="str">
        <f t="shared" si="31"/>
        <v/>
      </c>
      <c r="D358" s="173"/>
      <c r="E358" s="173"/>
      <c r="F358" s="174"/>
      <c r="G358" s="175"/>
      <c r="H358" s="176"/>
      <c r="I358" s="177"/>
      <c r="J358" s="176"/>
      <c r="K358" s="476"/>
      <c r="L358" s="174"/>
      <c r="M358" s="81"/>
      <c r="N358" s="280" t="str">
        <f t="shared" si="33"/>
        <v/>
      </c>
      <c r="O358" s="43"/>
      <c r="P358" s="87"/>
      <c r="Q358" s="483"/>
      <c r="R358" s="83"/>
      <c r="S358" s="482"/>
      <c r="T358" s="164"/>
      <c r="U358" s="45"/>
      <c r="V358" s="25" t="str">
        <f>IFERROR(VLOOKUP(U358, tabla!$A$2:$B$50,2,FALSE),"")</f>
        <v/>
      </c>
      <c r="W358" s="26"/>
      <c r="X358" s="51"/>
      <c r="Y358" s="555" t="str">
        <f t="shared" si="34"/>
        <v/>
      </c>
      <c r="Z358" s="27"/>
      <c r="AA358" s="26"/>
      <c r="AB358" s="26"/>
      <c r="AC358" s="84"/>
      <c r="AD358" s="29"/>
      <c r="AE358" s="84"/>
      <c r="AF358" s="84"/>
      <c r="AG358" s="178"/>
      <c r="AH358" s="84"/>
      <c r="AI358" s="84"/>
      <c r="AJ358" s="84"/>
      <c r="AK358" s="164"/>
      <c r="AL358" s="165"/>
      <c r="AM358" s="556" t="str">
        <f t="shared" ca="1" si="35"/>
        <v/>
      </c>
      <c r="AN358" s="86"/>
      <c r="XFA358" s="558" t="e">
        <f>MATCH(AE358,tabla!$W$3:$W$20,0)-1</f>
        <v>#N/A</v>
      </c>
      <c r="XFB358" s="558">
        <f>COUNTIF(tabla!$W$3:$W$20,'BD1'!AE358)</f>
        <v>0</v>
      </c>
    </row>
    <row r="359" spans="1:40 16381:16382" s="197" customFormat="1" ht="24.95" customHeight="1" x14ac:dyDescent="0.2">
      <c r="A359" s="24" t="str">
        <f t="shared" si="32"/>
        <v/>
      </c>
      <c r="B359" s="24" t="str">
        <f t="shared" si="30"/>
        <v/>
      </c>
      <c r="C359" s="554" t="str">
        <f t="shared" si="31"/>
        <v/>
      </c>
      <c r="D359" s="173"/>
      <c r="E359" s="173"/>
      <c r="F359" s="174"/>
      <c r="G359" s="175"/>
      <c r="H359" s="176"/>
      <c r="I359" s="177"/>
      <c r="J359" s="176"/>
      <c r="K359" s="476"/>
      <c r="L359" s="174"/>
      <c r="M359" s="81"/>
      <c r="N359" s="280" t="str">
        <f t="shared" si="33"/>
        <v/>
      </c>
      <c r="O359" s="43"/>
      <c r="P359" s="82"/>
      <c r="Q359" s="482"/>
      <c r="R359" s="83"/>
      <c r="S359" s="482"/>
      <c r="T359" s="164"/>
      <c r="U359" s="45"/>
      <c r="V359" s="25" t="str">
        <f>IFERROR(VLOOKUP(U359, tabla!$A$2:$B$50,2,FALSE),"")</f>
        <v/>
      </c>
      <c r="W359" s="26"/>
      <c r="X359" s="51"/>
      <c r="Y359" s="555" t="str">
        <f t="shared" si="34"/>
        <v/>
      </c>
      <c r="Z359" s="27"/>
      <c r="AA359" s="26"/>
      <c r="AB359" s="26"/>
      <c r="AC359" s="84"/>
      <c r="AD359" s="29"/>
      <c r="AE359" s="84"/>
      <c r="AF359" s="84"/>
      <c r="AG359" s="178"/>
      <c r="AH359" s="84"/>
      <c r="AI359" s="84"/>
      <c r="AJ359" s="84"/>
      <c r="AK359" s="164"/>
      <c r="AL359" s="165"/>
      <c r="AM359" s="556" t="str">
        <f t="shared" ca="1" si="35"/>
        <v/>
      </c>
      <c r="AN359" s="86"/>
      <c r="XFA359" s="558" t="e">
        <f>MATCH(AE359,tabla!$W$3:$W$20,0)-1</f>
        <v>#N/A</v>
      </c>
      <c r="XFB359" s="558">
        <f>COUNTIF(tabla!$W$3:$W$20,'BD1'!AE359)</f>
        <v>0</v>
      </c>
    </row>
    <row r="360" spans="1:40 16381:16382" s="197" customFormat="1" ht="24.95" customHeight="1" x14ac:dyDescent="0.2">
      <c r="A360" s="24" t="str">
        <f t="shared" si="32"/>
        <v/>
      </c>
      <c r="B360" s="24" t="str">
        <f t="shared" si="30"/>
        <v/>
      </c>
      <c r="C360" s="554" t="str">
        <f t="shared" si="31"/>
        <v/>
      </c>
      <c r="D360" s="173"/>
      <c r="E360" s="173"/>
      <c r="F360" s="174"/>
      <c r="G360" s="175"/>
      <c r="H360" s="176"/>
      <c r="I360" s="177"/>
      <c r="J360" s="176"/>
      <c r="K360" s="476"/>
      <c r="L360" s="174"/>
      <c r="M360" s="81"/>
      <c r="N360" s="280" t="str">
        <f t="shared" si="33"/>
        <v/>
      </c>
      <c r="O360" s="43"/>
      <c r="P360" s="82"/>
      <c r="Q360" s="482"/>
      <c r="R360" s="83"/>
      <c r="S360" s="482"/>
      <c r="T360" s="164"/>
      <c r="U360" s="45"/>
      <c r="V360" s="25" t="str">
        <f>IFERROR(VLOOKUP(U360, tabla!$A$2:$B$50,2,FALSE),"")</f>
        <v/>
      </c>
      <c r="W360" s="26"/>
      <c r="X360" s="51"/>
      <c r="Y360" s="555" t="str">
        <f t="shared" si="34"/>
        <v/>
      </c>
      <c r="Z360" s="27"/>
      <c r="AA360" s="26"/>
      <c r="AB360" s="26"/>
      <c r="AC360" s="84"/>
      <c r="AD360" s="29"/>
      <c r="AE360" s="84"/>
      <c r="AF360" s="84"/>
      <c r="AG360" s="178"/>
      <c r="AH360" s="84"/>
      <c r="AI360" s="84"/>
      <c r="AJ360" s="84"/>
      <c r="AK360" s="164"/>
      <c r="AL360" s="165"/>
      <c r="AM360" s="556" t="str">
        <f t="shared" ca="1" si="35"/>
        <v/>
      </c>
      <c r="AN360" s="86"/>
      <c r="XFA360" s="558" t="e">
        <f>MATCH(AE360,tabla!$W$3:$W$20,0)-1</f>
        <v>#N/A</v>
      </c>
      <c r="XFB360" s="558">
        <f>COUNTIF(tabla!$W$3:$W$20,'BD1'!AE360)</f>
        <v>0</v>
      </c>
    </row>
    <row r="361" spans="1:40 16381:16382" s="197" customFormat="1" ht="24.95" customHeight="1" x14ac:dyDescent="0.2">
      <c r="A361" s="24" t="str">
        <f t="shared" si="32"/>
        <v/>
      </c>
      <c r="B361" s="24" t="str">
        <f t="shared" si="30"/>
        <v/>
      </c>
      <c r="C361" s="554" t="str">
        <f t="shared" si="31"/>
        <v/>
      </c>
      <c r="D361" s="173"/>
      <c r="E361" s="173"/>
      <c r="F361" s="174"/>
      <c r="G361" s="175"/>
      <c r="H361" s="176"/>
      <c r="I361" s="177"/>
      <c r="J361" s="176"/>
      <c r="K361" s="476"/>
      <c r="L361" s="174"/>
      <c r="M361" s="81"/>
      <c r="N361" s="280" t="str">
        <f t="shared" si="33"/>
        <v/>
      </c>
      <c r="O361" s="43"/>
      <c r="P361" s="82"/>
      <c r="Q361" s="482"/>
      <c r="R361" s="83"/>
      <c r="S361" s="482"/>
      <c r="T361" s="164"/>
      <c r="U361" s="45"/>
      <c r="V361" s="25" t="str">
        <f>IFERROR(VLOOKUP(U361, tabla!$A$2:$B$50,2,FALSE),"")</f>
        <v/>
      </c>
      <c r="W361" s="26"/>
      <c r="X361" s="51"/>
      <c r="Y361" s="555" t="str">
        <f t="shared" si="34"/>
        <v/>
      </c>
      <c r="Z361" s="27"/>
      <c r="AA361" s="26"/>
      <c r="AB361" s="26"/>
      <c r="AC361" s="84"/>
      <c r="AD361" s="29"/>
      <c r="AE361" s="84"/>
      <c r="AF361" s="84"/>
      <c r="AG361" s="178"/>
      <c r="AH361" s="84"/>
      <c r="AI361" s="84"/>
      <c r="AJ361" s="84"/>
      <c r="AK361" s="164"/>
      <c r="AL361" s="165"/>
      <c r="AM361" s="556" t="str">
        <f t="shared" ca="1" si="35"/>
        <v/>
      </c>
      <c r="AN361" s="86"/>
      <c r="XFA361" s="558" t="e">
        <f>MATCH(AE361,tabla!$W$3:$W$20,0)-1</f>
        <v>#N/A</v>
      </c>
      <c r="XFB361" s="558">
        <f>COUNTIF(tabla!$W$3:$W$20,'BD1'!AE361)</f>
        <v>0</v>
      </c>
    </row>
    <row r="362" spans="1:40 16381:16382" s="197" customFormat="1" ht="24.95" customHeight="1" x14ac:dyDescent="0.2">
      <c r="A362" s="24" t="str">
        <f t="shared" si="32"/>
        <v/>
      </c>
      <c r="B362" s="24" t="str">
        <f t="shared" si="30"/>
        <v/>
      </c>
      <c r="C362" s="554" t="str">
        <f t="shared" si="31"/>
        <v/>
      </c>
      <c r="D362" s="173"/>
      <c r="E362" s="173"/>
      <c r="F362" s="174"/>
      <c r="G362" s="175"/>
      <c r="H362" s="176"/>
      <c r="I362" s="177"/>
      <c r="J362" s="176"/>
      <c r="K362" s="476"/>
      <c r="L362" s="174"/>
      <c r="M362" s="81"/>
      <c r="N362" s="280" t="str">
        <f t="shared" si="33"/>
        <v/>
      </c>
      <c r="O362" s="43"/>
      <c r="P362" s="82"/>
      <c r="Q362" s="482"/>
      <c r="R362" s="83"/>
      <c r="S362" s="482"/>
      <c r="T362" s="164"/>
      <c r="U362" s="45"/>
      <c r="V362" s="25" t="str">
        <f>IFERROR(VLOOKUP(U362, tabla!$A$2:$B$50,2,FALSE),"")</f>
        <v/>
      </c>
      <c r="W362" s="26"/>
      <c r="X362" s="51"/>
      <c r="Y362" s="555" t="str">
        <f t="shared" si="34"/>
        <v/>
      </c>
      <c r="Z362" s="27"/>
      <c r="AA362" s="26"/>
      <c r="AB362" s="26"/>
      <c r="AC362" s="84"/>
      <c r="AD362" s="29"/>
      <c r="AE362" s="84"/>
      <c r="AF362" s="84"/>
      <c r="AG362" s="178"/>
      <c r="AH362" s="84"/>
      <c r="AI362" s="84"/>
      <c r="AJ362" s="84"/>
      <c r="AK362" s="164"/>
      <c r="AL362" s="165"/>
      <c r="AM362" s="556" t="str">
        <f t="shared" ca="1" si="35"/>
        <v/>
      </c>
      <c r="AN362" s="86"/>
      <c r="XFA362" s="558" t="e">
        <f>MATCH(AE362,tabla!$W$3:$W$20,0)-1</f>
        <v>#N/A</v>
      </c>
      <c r="XFB362" s="558">
        <f>COUNTIF(tabla!$W$3:$W$20,'BD1'!AE362)</f>
        <v>0</v>
      </c>
    </row>
    <row r="363" spans="1:40 16381:16382" s="197" customFormat="1" ht="24.95" customHeight="1" x14ac:dyDescent="0.2">
      <c r="A363" s="24" t="str">
        <f t="shared" si="32"/>
        <v/>
      </c>
      <c r="B363" s="24" t="str">
        <f t="shared" si="30"/>
        <v/>
      </c>
      <c r="C363" s="554" t="str">
        <f t="shared" si="31"/>
        <v/>
      </c>
      <c r="D363" s="173"/>
      <c r="E363" s="173"/>
      <c r="F363" s="174"/>
      <c r="G363" s="175"/>
      <c r="H363" s="176"/>
      <c r="I363" s="177"/>
      <c r="J363" s="176"/>
      <c r="K363" s="476"/>
      <c r="L363" s="174"/>
      <c r="M363" s="81"/>
      <c r="N363" s="280" t="str">
        <f t="shared" si="33"/>
        <v/>
      </c>
      <c r="O363" s="43"/>
      <c r="P363" s="82"/>
      <c r="Q363" s="482"/>
      <c r="R363" s="83"/>
      <c r="S363" s="482"/>
      <c r="T363" s="164"/>
      <c r="U363" s="45"/>
      <c r="V363" s="25" t="str">
        <f>IFERROR(VLOOKUP(U363, tabla!$A$2:$B$50,2,FALSE),"")</f>
        <v/>
      </c>
      <c r="W363" s="26"/>
      <c r="X363" s="51"/>
      <c r="Y363" s="555" t="str">
        <f t="shared" si="34"/>
        <v/>
      </c>
      <c r="Z363" s="27"/>
      <c r="AA363" s="26"/>
      <c r="AB363" s="26"/>
      <c r="AC363" s="84"/>
      <c r="AD363" s="29"/>
      <c r="AE363" s="84"/>
      <c r="AF363" s="84"/>
      <c r="AG363" s="178"/>
      <c r="AH363" s="84"/>
      <c r="AI363" s="84"/>
      <c r="AJ363" s="84"/>
      <c r="AK363" s="164"/>
      <c r="AL363" s="165"/>
      <c r="AM363" s="556" t="str">
        <f t="shared" ca="1" si="35"/>
        <v/>
      </c>
      <c r="AN363" s="86"/>
      <c r="XFA363" s="558" t="e">
        <f>MATCH(AE363,tabla!$W$3:$W$20,0)-1</f>
        <v>#N/A</v>
      </c>
      <c r="XFB363" s="558">
        <f>COUNTIF(tabla!$W$3:$W$20,'BD1'!AE363)</f>
        <v>0</v>
      </c>
    </row>
    <row r="364" spans="1:40 16381:16382" s="197" customFormat="1" ht="24.95" customHeight="1" x14ac:dyDescent="0.2">
      <c r="A364" s="24" t="str">
        <f t="shared" si="32"/>
        <v/>
      </c>
      <c r="B364" s="24" t="str">
        <f t="shared" si="30"/>
        <v/>
      </c>
      <c r="C364" s="554" t="str">
        <f t="shared" si="31"/>
        <v/>
      </c>
      <c r="D364" s="173"/>
      <c r="E364" s="173"/>
      <c r="F364" s="174"/>
      <c r="G364" s="175"/>
      <c r="H364" s="176"/>
      <c r="I364" s="177"/>
      <c r="J364" s="176"/>
      <c r="K364" s="476"/>
      <c r="L364" s="174"/>
      <c r="M364" s="81"/>
      <c r="N364" s="280" t="str">
        <f t="shared" si="33"/>
        <v/>
      </c>
      <c r="O364" s="43"/>
      <c r="P364" s="87"/>
      <c r="Q364" s="483"/>
      <c r="R364" s="83"/>
      <c r="S364" s="482"/>
      <c r="T364" s="164"/>
      <c r="U364" s="45"/>
      <c r="V364" s="25" t="str">
        <f>IFERROR(VLOOKUP(U364, tabla!$A$2:$B$50,2,FALSE),"")</f>
        <v/>
      </c>
      <c r="W364" s="26"/>
      <c r="X364" s="51"/>
      <c r="Y364" s="555" t="str">
        <f t="shared" si="34"/>
        <v/>
      </c>
      <c r="Z364" s="27"/>
      <c r="AA364" s="26"/>
      <c r="AB364" s="26"/>
      <c r="AC364" s="84"/>
      <c r="AD364" s="29"/>
      <c r="AE364" s="84"/>
      <c r="AF364" s="84"/>
      <c r="AG364" s="178"/>
      <c r="AH364" s="84"/>
      <c r="AI364" s="84"/>
      <c r="AJ364" s="84"/>
      <c r="AK364" s="164"/>
      <c r="AL364" s="165"/>
      <c r="AM364" s="556" t="str">
        <f t="shared" ca="1" si="35"/>
        <v/>
      </c>
      <c r="AN364" s="86"/>
      <c r="XFA364" s="558" t="e">
        <f>MATCH(AE364,tabla!$W$3:$W$20,0)-1</f>
        <v>#N/A</v>
      </c>
      <c r="XFB364" s="558">
        <f>COUNTIF(tabla!$W$3:$W$20,'BD1'!AE364)</f>
        <v>0</v>
      </c>
    </row>
    <row r="365" spans="1:40 16381:16382" s="197" customFormat="1" ht="24.95" customHeight="1" x14ac:dyDescent="0.2">
      <c r="A365" s="24" t="str">
        <f t="shared" si="32"/>
        <v/>
      </c>
      <c r="B365" s="24" t="str">
        <f t="shared" si="30"/>
        <v/>
      </c>
      <c r="C365" s="554" t="str">
        <f t="shared" si="31"/>
        <v/>
      </c>
      <c r="D365" s="173"/>
      <c r="E365" s="173"/>
      <c r="F365" s="174"/>
      <c r="G365" s="175"/>
      <c r="H365" s="176"/>
      <c r="I365" s="177"/>
      <c r="J365" s="176"/>
      <c r="K365" s="476"/>
      <c r="L365" s="174"/>
      <c r="M365" s="81"/>
      <c r="N365" s="280" t="str">
        <f t="shared" si="33"/>
        <v/>
      </c>
      <c r="O365" s="43"/>
      <c r="P365" s="82"/>
      <c r="Q365" s="482"/>
      <c r="R365" s="83"/>
      <c r="S365" s="482"/>
      <c r="T365" s="164"/>
      <c r="U365" s="45"/>
      <c r="V365" s="25" t="str">
        <f>IFERROR(VLOOKUP(U365, tabla!$A$2:$B$50,2,FALSE),"")</f>
        <v/>
      </c>
      <c r="W365" s="26"/>
      <c r="X365" s="51"/>
      <c r="Y365" s="555" t="str">
        <f t="shared" si="34"/>
        <v/>
      </c>
      <c r="Z365" s="27"/>
      <c r="AA365" s="26"/>
      <c r="AB365" s="26"/>
      <c r="AC365" s="84"/>
      <c r="AD365" s="29"/>
      <c r="AE365" s="84"/>
      <c r="AF365" s="84"/>
      <c r="AG365" s="178"/>
      <c r="AH365" s="84"/>
      <c r="AI365" s="84"/>
      <c r="AJ365" s="84"/>
      <c r="AK365" s="164"/>
      <c r="AL365" s="165"/>
      <c r="AM365" s="556" t="str">
        <f t="shared" ca="1" si="35"/>
        <v/>
      </c>
      <c r="AN365" s="86"/>
      <c r="XFA365" s="558" t="e">
        <f>MATCH(AE365,tabla!$W$3:$W$20,0)-1</f>
        <v>#N/A</v>
      </c>
      <c r="XFB365" s="558">
        <f>COUNTIF(tabla!$W$3:$W$20,'BD1'!AE365)</f>
        <v>0</v>
      </c>
    </row>
    <row r="366" spans="1:40 16381:16382" s="197" customFormat="1" ht="24.95" customHeight="1" x14ac:dyDescent="0.2">
      <c r="A366" s="24" t="str">
        <f t="shared" si="32"/>
        <v/>
      </c>
      <c r="B366" s="24" t="str">
        <f t="shared" si="30"/>
        <v/>
      </c>
      <c r="C366" s="554" t="str">
        <f t="shared" si="31"/>
        <v/>
      </c>
      <c r="D366" s="173"/>
      <c r="E366" s="173"/>
      <c r="F366" s="174"/>
      <c r="G366" s="175"/>
      <c r="H366" s="176"/>
      <c r="I366" s="177"/>
      <c r="J366" s="176"/>
      <c r="K366" s="476"/>
      <c r="L366" s="174"/>
      <c r="M366" s="81"/>
      <c r="N366" s="280" t="str">
        <f t="shared" si="33"/>
        <v/>
      </c>
      <c r="O366" s="43"/>
      <c r="P366" s="82"/>
      <c r="Q366" s="482"/>
      <c r="R366" s="83"/>
      <c r="S366" s="482"/>
      <c r="T366" s="164"/>
      <c r="U366" s="45"/>
      <c r="V366" s="25" t="str">
        <f>IFERROR(VLOOKUP(U366, tabla!$A$2:$B$50,2,FALSE),"")</f>
        <v/>
      </c>
      <c r="W366" s="26"/>
      <c r="X366" s="51"/>
      <c r="Y366" s="555" t="str">
        <f t="shared" si="34"/>
        <v/>
      </c>
      <c r="Z366" s="27"/>
      <c r="AA366" s="26"/>
      <c r="AB366" s="26"/>
      <c r="AC366" s="84"/>
      <c r="AD366" s="29"/>
      <c r="AE366" s="84"/>
      <c r="AF366" s="84"/>
      <c r="AG366" s="178"/>
      <c r="AH366" s="84"/>
      <c r="AI366" s="84"/>
      <c r="AJ366" s="84"/>
      <c r="AK366" s="164"/>
      <c r="AL366" s="165"/>
      <c r="AM366" s="556" t="str">
        <f t="shared" ca="1" si="35"/>
        <v/>
      </c>
      <c r="AN366" s="86"/>
      <c r="XFA366" s="558" t="e">
        <f>MATCH(AE366,tabla!$W$3:$W$20,0)-1</f>
        <v>#N/A</v>
      </c>
      <c r="XFB366" s="558">
        <f>COUNTIF(tabla!$W$3:$W$20,'BD1'!AE366)</f>
        <v>0</v>
      </c>
    </row>
    <row r="367" spans="1:40 16381:16382" s="197" customFormat="1" ht="24.95" customHeight="1" x14ac:dyDescent="0.2">
      <c r="A367" s="24" t="str">
        <f t="shared" si="32"/>
        <v/>
      </c>
      <c r="B367" s="24" t="str">
        <f t="shared" si="30"/>
        <v/>
      </c>
      <c r="C367" s="554" t="str">
        <f t="shared" si="31"/>
        <v/>
      </c>
      <c r="D367" s="173"/>
      <c r="E367" s="173"/>
      <c r="F367" s="174"/>
      <c r="G367" s="175"/>
      <c r="H367" s="176"/>
      <c r="I367" s="177"/>
      <c r="J367" s="176"/>
      <c r="K367" s="476"/>
      <c r="L367" s="174"/>
      <c r="M367" s="81"/>
      <c r="N367" s="280" t="str">
        <f t="shared" si="33"/>
        <v/>
      </c>
      <c r="O367" s="43"/>
      <c r="P367" s="82"/>
      <c r="Q367" s="482"/>
      <c r="R367" s="83"/>
      <c r="S367" s="482"/>
      <c r="T367" s="164"/>
      <c r="U367" s="45"/>
      <c r="V367" s="25" t="str">
        <f>IFERROR(VLOOKUP(U367, tabla!$A$2:$B$50,2,FALSE),"")</f>
        <v/>
      </c>
      <c r="W367" s="26"/>
      <c r="X367" s="51"/>
      <c r="Y367" s="555" t="str">
        <f t="shared" si="34"/>
        <v/>
      </c>
      <c r="Z367" s="27"/>
      <c r="AA367" s="26"/>
      <c r="AB367" s="26"/>
      <c r="AC367" s="84"/>
      <c r="AD367" s="29"/>
      <c r="AE367" s="84"/>
      <c r="AF367" s="84"/>
      <c r="AG367" s="178"/>
      <c r="AH367" s="84"/>
      <c r="AI367" s="84"/>
      <c r="AJ367" s="84"/>
      <c r="AK367" s="164"/>
      <c r="AL367" s="165"/>
      <c r="AM367" s="556" t="str">
        <f t="shared" ca="1" si="35"/>
        <v/>
      </c>
      <c r="AN367" s="86"/>
      <c r="XFA367" s="558" t="e">
        <f>MATCH(AE367,tabla!$W$3:$W$20,0)-1</f>
        <v>#N/A</v>
      </c>
      <c r="XFB367" s="558">
        <f>COUNTIF(tabla!$W$3:$W$20,'BD1'!AE367)</f>
        <v>0</v>
      </c>
    </row>
    <row r="368" spans="1:40 16381:16382" s="197" customFormat="1" ht="24.95" customHeight="1" x14ac:dyDescent="0.2">
      <c r="A368" s="24" t="str">
        <f t="shared" si="32"/>
        <v/>
      </c>
      <c r="B368" s="24" t="str">
        <f t="shared" si="30"/>
        <v/>
      </c>
      <c r="C368" s="554" t="str">
        <f t="shared" si="31"/>
        <v/>
      </c>
      <c r="D368" s="173"/>
      <c r="E368" s="173"/>
      <c r="F368" s="174"/>
      <c r="G368" s="175"/>
      <c r="H368" s="176"/>
      <c r="I368" s="177"/>
      <c r="J368" s="176"/>
      <c r="K368" s="476"/>
      <c r="L368" s="174"/>
      <c r="M368" s="81"/>
      <c r="N368" s="280" t="str">
        <f t="shared" si="33"/>
        <v/>
      </c>
      <c r="O368" s="43"/>
      <c r="P368" s="82"/>
      <c r="Q368" s="482"/>
      <c r="R368" s="83"/>
      <c r="S368" s="482"/>
      <c r="T368" s="164"/>
      <c r="U368" s="45"/>
      <c r="V368" s="25" t="str">
        <f>IFERROR(VLOOKUP(U368, tabla!$A$2:$B$50,2,FALSE),"")</f>
        <v/>
      </c>
      <c r="W368" s="26"/>
      <c r="X368" s="51"/>
      <c r="Y368" s="555" t="str">
        <f t="shared" si="34"/>
        <v/>
      </c>
      <c r="Z368" s="27"/>
      <c r="AA368" s="26"/>
      <c r="AB368" s="26"/>
      <c r="AC368" s="84"/>
      <c r="AD368" s="29"/>
      <c r="AE368" s="84"/>
      <c r="AF368" s="84"/>
      <c r="AG368" s="178"/>
      <c r="AH368" s="84"/>
      <c r="AI368" s="84"/>
      <c r="AJ368" s="84"/>
      <c r="AK368" s="164"/>
      <c r="AL368" s="165"/>
      <c r="AM368" s="556" t="str">
        <f t="shared" ca="1" si="35"/>
        <v/>
      </c>
      <c r="AN368" s="86"/>
      <c r="XFA368" s="558" t="e">
        <f>MATCH(AE368,tabla!$W$3:$W$20,0)-1</f>
        <v>#N/A</v>
      </c>
      <c r="XFB368" s="558">
        <f>COUNTIF(tabla!$W$3:$W$20,'BD1'!AE368)</f>
        <v>0</v>
      </c>
    </row>
    <row r="369" spans="1:40 16381:16382" s="197" customFormat="1" ht="24.95" customHeight="1" x14ac:dyDescent="0.2">
      <c r="A369" s="24" t="str">
        <f t="shared" si="32"/>
        <v/>
      </c>
      <c r="B369" s="24" t="str">
        <f t="shared" si="30"/>
        <v/>
      </c>
      <c r="C369" s="554" t="str">
        <f t="shared" si="31"/>
        <v/>
      </c>
      <c r="D369" s="173"/>
      <c r="E369" s="173"/>
      <c r="F369" s="174"/>
      <c r="G369" s="175"/>
      <c r="H369" s="176"/>
      <c r="I369" s="177"/>
      <c r="J369" s="176"/>
      <c r="K369" s="476"/>
      <c r="L369" s="174"/>
      <c r="M369" s="81"/>
      <c r="N369" s="280" t="str">
        <f t="shared" si="33"/>
        <v/>
      </c>
      <c r="O369" s="43"/>
      <c r="P369" s="82"/>
      <c r="Q369" s="482"/>
      <c r="R369" s="83"/>
      <c r="S369" s="482"/>
      <c r="T369" s="164"/>
      <c r="U369" s="45"/>
      <c r="V369" s="25" t="str">
        <f>IFERROR(VLOOKUP(U369, tabla!$A$2:$B$50,2,FALSE),"")</f>
        <v/>
      </c>
      <c r="W369" s="26"/>
      <c r="X369" s="51"/>
      <c r="Y369" s="555" t="str">
        <f t="shared" si="34"/>
        <v/>
      </c>
      <c r="Z369" s="27"/>
      <c r="AA369" s="26"/>
      <c r="AB369" s="26"/>
      <c r="AC369" s="84"/>
      <c r="AD369" s="29"/>
      <c r="AE369" s="84"/>
      <c r="AF369" s="84"/>
      <c r="AG369" s="178"/>
      <c r="AH369" s="84"/>
      <c r="AI369" s="84"/>
      <c r="AJ369" s="84"/>
      <c r="AK369" s="164"/>
      <c r="AL369" s="165"/>
      <c r="AM369" s="556" t="str">
        <f t="shared" ca="1" si="35"/>
        <v/>
      </c>
      <c r="AN369" s="86"/>
      <c r="XFA369" s="558" t="e">
        <f>MATCH(AE369,tabla!$W$3:$W$20,0)-1</f>
        <v>#N/A</v>
      </c>
      <c r="XFB369" s="558">
        <f>COUNTIF(tabla!$W$3:$W$20,'BD1'!AE369)</f>
        <v>0</v>
      </c>
    </row>
    <row r="370" spans="1:40 16381:16382" s="197" customFormat="1" ht="24.95" customHeight="1" x14ac:dyDescent="0.2">
      <c r="A370" s="24" t="str">
        <f t="shared" si="32"/>
        <v/>
      </c>
      <c r="B370" s="24" t="str">
        <f t="shared" si="30"/>
        <v/>
      </c>
      <c r="C370" s="554" t="str">
        <f t="shared" si="31"/>
        <v/>
      </c>
      <c r="D370" s="173"/>
      <c r="E370" s="173"/>
      <c r="F370" s="174"/>
      <c r="G370" s="175"/>
      <c r="H370" s="176"/>
      <c r="I370" s="177"/>
      <c r="J370" s="176"/>
      <c r="K370" s="476"/>
      <c r="L370" s="174"/>
      <c r="M370" s="81"/>
      <c r="N370" s="280" t="str">
        <f t="shared" si="33"/>
        <v/>
      </c>
      <c r="O370" s="43"/>
      <c r="P370" s="82"/>
      <c r="Q370" s="482"/>
      <c r="R370" s="83"/>
      <c r="S370" s="482"/>
      <c r="T370" s="164"/>
      <c r="U370" s="45"/>
      <c r="V370" s="25" t="str">
        <f>IFERROR(VLOOKUP(U370, tabla!$A$2:$B$50,2,FALSE),"")</f>
        <v/>
      </c>
      <c r="W370" s="26"/>
      <c r="X370" s="51"/>
      <c r="Y370" s="555" t="str">
        <f t="shared" si="34"/>
        <v/>
      </c>
      <c r="Z370" s="27"/>
      <c r="AA370" s="26"/>
      <c r="AB370" s="26"/>
      <c r="AC370" s="84"/>
      <c r="AD370" s="29"/>
      <c r="AE370" s="84"/>
      <c r="AF370" s="84"/>
      <c r="AG370" s="178"/>
      <c r="AH370" s="84"/>
      <c r="AI370" s="84"/>
      <c r="AJ370" s="84"/>
      <c r="AK370" s="164"/>
      <c r="AL370" s="165"/>
      <c r="AM370" s="556" t="str">
        <f t="shared" ca="1" si="35"/>
        <v/>
      </c>
      <c r="AN370" s="86"/>
      <c r="XFA370" s="558" t="e">
        <f>MATCH(AE370,tabla!$W$3:$W$20,0)-1</f>
        <v>#N/A</v>
      </c>
      <c r="XFB370" s="558">
        <f>COUNTIF(tabla!$W$3:$W$20,'BD1'!AE370)</f>
        <v>0</v>
      </c>
    </row>
    <row r="371" spans="1:40 16381:16382" s="197" customFormat="1" ht="24.95" customHeight="1" x14ac:dyDescent="0.2">
      <c r="A371" s="24" t="str">
        <f t="shared" si="32"/>
        <v/>
      </c>
      <c r="B371" s="24" t="str">
        <f t="shared" si="30"/>
        <v/>
      </c>
      <c r="C371" s="554" t="str">
        <f t="shared" si="31"/>
        <v/>
      </c>
      <c r="D371" s="173"/>
      <c r="E371" s="173"/>
      <c r="F371" s="174"/>
      <c r="G371" s="175"/>
      <c r="H371" s="176"/>
      <c r="I371" s="177"/>
      <c r="J371" s="176"/>
      <c r="K371" s="476"/>
      <c r="L371" s="174"/>
      <c r="M371" s="81"/>
      <c r="N371" s="280" t="str">
        <f t="shared" si="33"/>
        <v/>
      </c>
      <c r="O371" s="43"/>
      <c r="P371" s="82"/>
      <c r="Q371" s="482"/>
      <c r="R371" s="83"/>
      <c r="S371" s="482"/>
      <c r="T371" s="164"/>
      <c r="U371" s="45"/>
      <c r="V371" s="25" t="str">
        <f>IFERROR(VLOOKUP(U371, tabla!$A$2:$B$50,2,FALSE),"")</f>
        <v/>
      </c>
      <c r="W371" s="26"/>
      <c r="X371" s="51"/>
      <c r="Y371" s="555" t="str">
        <f t="shared" si="34"/>
        <v/>
      </c>
      <c r="Z371" s="27"/>
      <c r="AA371" s="26"/>
      <c r="AB371" s="26"/>
      <c r="AC371" s="84"/>
      <c r="AD371" s="29"/>
      <c r="AE371" s="84"/>
      <c r="AF371" s="84"/>
      <c r="AG371" s="178"/>
      <c r="AH371" s="84"/>
      <c r="AI371" s="84"/>
      <c r="AJ371" s="84"/>
      <c r="AK371" s="164"/>
      <c r="AL371" s="165"/>
      <c r="AM371" s="556" t="str">
        <f t="shared" ca="1" si="35"/>
        <v/>
      </c>
      <c r="AN371" s="86"/>
      <c r="XFA371" s="558" t="e">
        <f>MATCH(AE371,tabla!$W$3:$W$20,0)-1</f>
        <v>#N/A</v>
      </c>
      <c r="XFB371" s="558">
        <f>COUNTIF(tabla!$W$3:$W$20,'BD1'!AE371)</f>
        <v>0</v>
      </c>
    </row>
    <row r="372" spans="1:40 16381:16382" s="197" customFormat="1" ht="24.95" customHeight="1" x14ac:dyDescent="0.2">
      <c r="A372" s="24" t="str">
        <f t="shared" si="32"/>
        <v/>
      </c>
      <c r="B372" s="24" t="str">
        <f t="shared" si="30"/>
        <v/>
      </c>
      <c r="C372" s="554" t="str">
        <f t="shared" si="31"/>
        <v/>
      </c>
      <c r="D372" s="173"/>
      <c r="E372" s="173"/>
      <c r="F372" s="174"/>
      <c r="G372" s="175"/>
      <c r="H372" s="176"/>
      <c r="I372" s="177"/>
      <c r="J372" s="176"/>
      <c r="K372" s="476"/>
      <c r="L372" s="174"/>
      <c r="M372" s="81"/>
      <c r="N372" s="280" t="str">
        <f t="shared" si="33"/>
        <v/>
      </c>
      <c r="O372" s="43"/>
      <c r="P372" s="87"/>
      <c r="Q372" s="483"/>
      <c r="R372" s="83"/>
      <c r="S372" s="482"/>
      <c r="T372" s="164"/>
      <c r="U372" s="45"/>
      <c r="V372" s="25" t="str">
        <f>IFERROR(VLOOKUP(U372, tabla!$A$2:$B$50,2,FALSE),"")</f>
        <v/>
      </c>
      <c r="W372" s="26"/>
      <c r="X372" s="51"/>
      <c r="Y372" s="555" t="str">
        <f t="shared" si="34"/>
        <v/>
      </c>
      <c r="Z372" s="27"/>
      <c r="AA372" s="26"/>
      <c r="AB372" s="26"/>
      <c r="AC372" s="84"/>
      <c r="AD372" s="29"/>
      <c r="AE372" s="84"/>
      <c r="AF372" s="84"/>
      <c r="AG372" s="178"/>
      <c r="AH372" s="84"/>
      <c r="AI372" s="84"/>
      <c r="AJ372" s="84"/>
      <c r="AK372" s="164"/>
      <c r="AL372" s="165"/>
      <c r="AM372" s="556" t="str">
        <f t="shared" ca="1" si="35"/>
        <v/>
      </c>
      <c r="AN372" s="86"/>
      <c r="XFA372" s="558" t="e">
        <f>MATCH(AE372,tabla!$W$3:$W$20,0)-1</f>
        <v>#N/A</v>
      </c>
      <c r="XFB372" s="558">
        <f>COUNTIF(tabla!$W$3:$W$20,'BD1'!AE372)</f>
        <v>0</v>
      </c>
    </row>
    <row r="373" spans="1:40 16381:16382" s="197" customFormat="1" ht="24.95" customHeight="1" x14ac:dyDescent="0.2">
      <c r="A373" s="24" t="str">
        <f t="shared" si="32"/>
        <v/>
      </c>
      <c r="B373" s="24" t="str">
        <f t="shared" si="30"/>
        <v/>
      </c>
      <c r="C373" s="554" t="str">
        <f t="shared" si="31"/>
        <v/>
      </c>
      <c r="D373" s="173"/>
      <c r="E373" s="173"/>
      <c r="F373" s="174"/>
      <c r="G373" s="175"/>
      <c r="H373" s="176"/>
      <c r="I373" s="177"/>
      <c r="J373" s="176"/>
      <c r="K373" s="476"/>
      <c r="L373" s="174"/>
      <c r="M373" s="81"/>
      <c r="N373" s="280" t="str">
        <f t="shared" si="33"/>
        <v/>
      </c>
      <c r="O373" s="43"/>
      <c r="P373" s="82"/>
      <c r="Q373" s="482"/>
      <c r="R373" s="83"/>
      <c r="S373" s="482"/>
      <c r="T373" s="164"/>
      <c r="U373" s="45"/>
      <c r="V373" s="25" t="str">
        <f>IFERROR(VLOOKUP(U373, tabla!$A$2:$B$50,2,FALSE),"")</f>
        <v/>
      </c>
      <c r="W373" s="26"/>
      <c r="X373" s="51"/>
      <c r="Y373" s="555" t="str">
        <f t="shared" si="34"/>
        <v/>
      </c>
      <c r="Z373" s="27"/>
      <c r="AA373" s="26"/>
      <c r="AB373" s="26"/>
      <c r="AC373" s="84"/>
      <c r="AD373" s="29"/>
      <c r="AE373" s="84"/>
      <c r="AF373" s="84"/>
      <c r="AG373" s="178"/>
      <c r="AH373" s="84"/>
      <c r="AI373" s="84"/>
      <c r="AJ373" s="84"/>
      <c r="AK373" s="164"/>
      <c r="AL373" s="165"/>
      <c r="AM373" s="556" t="str">
        <f t="shared" ca="1" si="35"/>
        <v/>
      </c>
      <c r="AN373" s="86"/>
      <c r="XFA373" s="558" t="e">
        <f>MATCH(AE373,tabla!$W$3:$W$20,0)-1</f>
        <v>#N/A</v>
      </c>
      <c r="XFB373" s="558">
        <f>COUNTIF(tabla!$W$3:$W$20,'BD1'!AE373)</f>
        <v>0</v>
      </c>
    </row>
    <row r="374" spans="1:40 16381:16382" s="197" customFormat="1" ht="24.95" customHeight="1" x14ac:dyDescent="0.2">
      <c r="A374" s="24" t="str">
        <f t="shared" si="32"/>
        <v/>
      </c>
      <c r="B374" s="24" t="str">
        <f t="shared" si="30"/>
        <v/>
      </c>
      <c r="C374" s="554" t="str">
        <f t="shared" si="31"/>
        <v/>
      </c>
      <c r="D374" s="173"/>
      <c r="E374" s="173"/>
      <c r="F374" s="174"/>
      <c r="G374" s="175"/>
      <c r="H374" s="176"/>
      <c r="I374" s="177"/>
      <c r="J374" s="176"/>
      <c r="K374" s="476"/>
      <c r="L374" s="174"/>
      <c r="M374" s="81"/>
      <c r="N374" s="280" t="str">
        <f t="shared" si="33"/>
        <v/>
      </c>
      <c r="O374" s="43"/>
      <c r="P374" s="82"/>
      <c r="Q374" s="482"/>
      <c r="R374" s="83"/>
      <c r="S374" s="482"/>
      <c r="T374" s="164"/>
      <c r="U374" s="45"/>
      <c r="V374" s="25" t="str">
        <f>IFERROR(VLOOKUP(U374, tabla!$A$2:$B$50,2,FALSE),"")</f>
        <v/>
      </c>
      <c r="W374" s="26"/>
      <c r="X374" s="51"/>
      <c r="Y374" s="555" t="str">
        <f t="shared" si="34"/>
        <v/>
      </c>
      <c r="Z374" s="27"/>
      <c r="AA374" s="26"/>
      <c r="AB374" s="26"/>
      <c r="AC374" s="84"/>
      <c r="AD374" s="29"/>
      <c r="AE374" s="84"/>
      <c r="AF374" s="84"/>
      <c r="AG374" s="178"/>
      <c r="AH374" s="84"/>
      <c r="AI374" s="84"/>
      <c r="AJ374" s="84"/>
      <c r="AK374" s="164"/>
      <c r="AL374" s="165"/>
      <c r="AM374" s="556" t="str">
        <f t="shared" ca="1" si="35"/>
        <v/>
      </c>
      <c r="AN374" s="86"/>
      <c r="XFA374" s="558" t="e">
        <f>MATCH(AE374,tabla!$W$3:$W$20,0)-1</f>
        <v>#N/A</v>
      </c>
      <c r="XFB374" s="558">
        <f>COUNTIF(tabla!$W$3:$W$20,'BD1'!AE374)</f>
        <v>0</v>
      </c>
    </row>
    <row r="375" spans="1:40 16381:16382" s="197" customFormat="1" ht="24.95" customHeight="1" x14ac:dyDescent="0.2">
      <c r="A375" s="24" t="str">
        <f t="shared" si="32"/>
        <v/>
      </c>
      <c r="B375" s="24" t="str">
        <f t="shared" si="30"/>
        <v/>
      </c>
      <c r="C375" s="554" t="str">
        <f t="shared" si="31"/>
        <v/>
      </c>
      <c r="D375" s="173"/>
      <c r="E375" s="173"/>
      <c r="F375" s="174"/>
      <c r="G375" s="175"/>
      <c r="H375" s="176"/>
      <c r="I375" s="177"/>
      <c r="J375" s="176"/>
      <c r="K375" s="476"/>
      <c r="L375" s="174"/>
      <c r="M375" s="81"/>
      <c r="N375" s="280" t="str">
        <f t="shared" si="33"/>
        <v/>
      </c>
      <c r="O375" s="43"/>
      <c r="P375" s="82"/>
      <c r="Q375" s="482"/>
      <c r="R375" s="83"/>
      <c r="S375" s="482"/>
      <c r="T375" s="164"/>
      <c r="U375" s="45"/>
      <c r="V375" s="25" t="str">
        <f>IFERROR(VLOOKUP(U375, tabla!$A$2:$B$50,2,FALSE),"")</f>
        <v/>
      </c>
      <c r="W375" s="26"/>
      <c r="X375" s="51"/>
      <c r="Y375" s="555" t="str">
        <f t="shared" si="34"/>
        <v/>
      </c>
      <c r="Z375" s="27"/>
      <c r="AA375" s="26"/>
      <c r="AB375" s="26"/>
      <c r="AC375" s="84"/>
      <c r="AD375" s="29"/>
      <c r="AE375" s="84"/>
      <c r="AF375" s="84"/>
      <c r="AG375" s="178"/>
      <c r="AH375" s="84"/>
      <c r="AI375" s="84"/>
      <c r="AJ375" s="84"/>
      <c r="AK375" s="164"/>
      <c r="AL375" s="165"/>
      <c r="AM375" s="556" t="str">
        <f t="shared" ca="1" si="35"/>
        <v/>
      </c>
      <c r="AN375" s="86"/>
      <c r="XFA375" s="558" t="e">
        <f>MATCH(AE375,tabla!$W$3:$W$20,0)-1</f>
        <v>#N/A</v>
      </c>
      <c r="XFB375" s="558">
        <f>COUNTIF(tabla!$W$3:$W$20,'BD1'!AE375)</f>
        <v>0</v>
      </c>
    </row>
    <row r="376" spans="1:40 16381:16382" s="197" customFormat="1" ht="24.95" customHeight="1" x14ac:dyDescent="0.2">
      <c r="A376" s="24" t="str">
        <f t="shared" si="32"/>
        <v/>
      </c>
      <c r="B376" s="24" t="str">
        <f t="shared" si="30"/>
        <v/>
      </c>
      <c r="C376" s="554" t="str">
        <f t="shared" si="31"/>
        <v/>
      </c>
      <c r="D376" s="173"/>
      <c r="E376" s="173"/>
      <c r="F376" s="174"/>
      <c r="G376" s="175"/>
      <c r="H376" s="176"/>
      <c r="I376" s="177"/>
      <c r="J376" s="176"/>
      <c r="K376" s="476"/>
      <c r="L376" s="174"/>
      <c r="M376" s="81"/>
      <c r="N376" s="280" t="str">
        <f t="shared" si="33"/>
        <v/>
      </c>
      <c r="O376" s="43"/>
      <c r="P376" s="82"/>
      <c r="Q376" s="482"/>
      <c r="R376" s="83"/>
      <c r="S376" s="482"/>
      <c r="T376" s="164"/>
      <c r="U376" s="45"/>
      <c r="V376" s="25" t="str">
        <f>IFERROR(VLOOKUP(U376, tabla!$A$2:$B$50,2,FALSE),"")</f>
        <v/>
      </c>
      <c r="W376" s="26"/>
      <c r="X376" s="51"/>
      <c r="Y376" s="555" t="str">
        <f t="shared" si="34"/>
        <v/>
      </c>
      <c r="Z376" s="27"/>
      <c r="AA376" s="26"/>
      <c r="AB376" s="26"/>
      <c r="AC376" s="84"/>
      <c r="AD376" s="29"/>
      <c r="AE376" s="84"/>
      <c r="AF376" s="84"/>
      <c r="AG376" s="178"/>
      <c r="AH376" s="84"/>
      <c r="AI376" s="84"/>
      <c r="AJ376" s="84"/>
      <c r="AK376" s="164"/>
      <c r="AL376" s="165"/>
      <c r="AM376" s="556" t="str">
        <f t="shared" ca="1" si="35"/>
        <v/>
      </c>
      <c r="AN376" s="86"/>
      <c r="XFA376" s="558" t="e">
        <f>MATCH(AE376,tabla!$W$3:$W$20,0)-1</f>
        <v>#N/A</v>
      </c>
      <c r="XFB376" s="558">
        <f>COUNTIF(tabla!$W$3:$W$20,'BD1'!AE376)</f>
        <v>0</v>
      </c>
    </row>
    <row r="377" spans="1:40 16381:16382" s="197" customFormat="1" ht="24.95" customHeight="1" x14ac:dyDescent="0.2">
      <c r="A377" s="24" t="str">
        <f t="shared" si="32"/>
        <v/>
      </c>
      <c r="B377" s="24" t="str">
        <f t="shared" si="30"/>
        <v/>
      </c>
      <c r="C377" s="554" t="str">
        <f t="shared" si="31"/>
        <v/>
      </c>
      <c r="D377" s="173"/>
      <c r="E377" s="173"/>
      <c r="F377" s="174"/>
      <c r="G377" s="175"/>
      <c r="H377" s="176"/>
      <c r="I377" s="177"/>
      <c r="J377" s="176"/>
      <c r="K377" s="476"/>
      <c r="L377" s="174"/>
      <c r="M377" s="81"/>
      <c r="N377" s="280" t="str">
        <f t="shared" si="33"/>
        <v/>
      </c>
      <c r="O377" s="43"/>
      <c r="P377" s="87"/>
      <c r="Q377" s="483"/>
      <c r="R377" s="83"/>
      <c r="S377" s="482"/>
      <c r="T377" s="164"/>
      <c r="U377" s="45"/>
      <c r="V377" s="25" t="str">
        <f>IFERROR(VLOOKUP(U377, tabla!$A$2:$B$50,2,FALSE),"")</f>
        <v/>
      </c>
      <c r="W377" s="26"/>
      <c r="X377" s="51"/>
      <c r="Y377" s="555" t="str">
        <f t="shared" si="34"/>
        <v/>
      </c>
      <c r="Z377" s="27"/>
      <c r="AA377" s="26"/>
      <c r="AB377" s="26"/>
      <c r="AC377" s="84"/>
      <c r="AD377" s="29"/>
      <c r="AE377" s="84"/>
      <c r="AF377" s="84"/>
      <c r="AG377" s="178"/>
      <c r="AH377" s="84"/>
      <c r="AI377" s="84"/>
      <c r="AJ377" s="84"/>
      <c r="AK377" s="164"/>
      <c r="AL377" s="165"/>
      <c r="AM377" s="556" t="str">
        <f t="shared" ca="1" si="35"/>
        <v/>
      </c>
      <c r="AN377" s="86"/>
      <c r="XFA377" s="558" t="e">
        <f>MATCH(AE377,tabla!$W$3:$W$20,0)-1</f>
        <v>#N/A</v>
      </c>
      <c r="XFB377" s="558">
        <f>COUNTIF(tabla!$W$3:$W$20,'BD1'!AE377)</f>
        <v>0</v>
      </c>
    </row>
    <row r="378" spans="1:40 16381:16382" s="197" customFormat="1" ht="24.95" customHeight="1" x14ac:dyDescent="0.2">
      <c r="A378" s="24" t="str">
        <f t="shared" si="32"/>
        <v/>
      </c>
      <c r="B378" s="24" t="str">
        <f t="shared" si="30"/>
        <v/>
      </c>
      <c r="C378" s="554" t="str">
        <f t="shared" si="31"/>
        <v/>
      </c>
      <c r="D378" s="173"/>
      <c r="E378" s="173"/>
      <c r="F378" s="174"/>
      <c r="G378" s="175"/>
      <c r="H378" s="176"/>
      <c r="I378" s="177"/>
      <c r="J378" s="176"/>
      <c r="K378" s="476"/>
      <c r="L378" s="174"/>
      <c r="M378" s="81"/>
      <c r="N378" s="280" t="str">
        <f t="shared" si="33"/>
        <v/>
      </c>
      <c r="O378" s="43"/>
      <c r="P378" s="82"/>
      <c r="Q378" s="482"/>
      <c r="R378" s="83"/>
      <c r="S378" s="482"/>
      <c r="T378" s="164"/>
      <c r="U378" s="45"/>
      <c r="V378" s="25" t="str">
        <f>IFERROR(VLOOKUP(U378, tabla!$A$2:$B$50,2,FALSE),"")</f>
        <v/>
      </c>
      <c r="W378" s="26"/>
      <c r="X378" s="51"/>
      <c r="Y378" s="555" t="str">
        <f t="shared" si="34"/>
        <v/>
      </c>
      <c r="Z378" s="27"/>
      <c r="AA378" s="26"/>
      <c r="AB378" s="26"/>
      <c r="AC378" s="84"/>
      <c r="AD378" s="29"/>
      <c r="AE378" s="84"/>
      <c r="AF378" s="84"/>
      <c r="AG378" s="178"/>
      <c r="AH378" s="84"/>
      <c r="AI378" s="84"/>
      <c r="AJ378" s="84"/>
      <c r="AK378" s="164"/>
      <c r="AL378" s="165"/>
      <c r="AM378" s="556" t="str">
        <f t="shared" ca="1" si="35"/>
        <v/>
      </c>
      <c r="AN378" s="86"/>
      <c r="XFA378" s="558" t="e">
        <f>MATCH(AE378,tabla!$W$3:$W$20,0)-1</f>
        <v>#N/A</v>
      </c>
      <c r="XFB378" s="558">
        <f>COUNTIF(tabla!$W$3:$W$20,'BD1'!AE378)</f>
        <v>0</v>
      </c>
    </row>
    <row r="379" spans="1:40 16381:16382" s="197" customFormat="1" ht="24.95" customHeight="1" x14ac:dyDescent="0.2">
      <c r="A379" s="24" t="str">
        <f t="shared" si="32"/>
        <v/>
      </c>
      <c r="B379" s="24" t="str">
        <f t="shared" si="30"/>
        <v/>
      </c>
      <c r="C379" s="554" t="str">
        <f t="shared" si="31"/>
        <v/>
      </c>
      <c r="D379" s="173"/>
      <c r="E379" s="173"/>
      <c r="F379" s="174"/>
      <c r="G379" s="175"/>
      <c r="H379" s="176"/>
      <c r="I379" s="177"/>
      <c r="J379" s="176"/>
      <c r="K379" s="476"/>
      <c r="L379" s="174"/>
      <c r="M379" s="81"/>
      <c r="N379" s="280" t="str">
        <f t="shared" si="33"/>
        <v/>
      </c>
      <c r="O379" s="43"/>
      <c r="P379" s="82"/>
      <c r="Q379" s="482"/>
      <c r="R379" s="83"/>
      <c r="S379" s="482"/>
      <c r="T379" s="164"/>
      <c r="U379" s="45"/>
      <c r="V379" s="25" t="str">
        <f>IFERROR(VLOOKUP(U379, tabla!$A$2:$B$50,2,FALSE),"")</f>
        <v/>
      </c>
      <c r="W379" s="26"/>
      <c r="X379" s="51"/>
      <c r="Y379" s="555" t="str">
        <f t="shared" si="34"/>
        <v/>
      </c>
      <c r="Z379" s="27"/>
      <c r="AA379" s="26"/>
      <c r="AB379" s="26"/>
      <c r="AC379" s="84"/>
      <c r="AD379" s="29"/>
      <c r="AE379" s="84"/>
      <c r="AF379" s="84"/>
      <c r="AG379" s="178"/>
      <c r="AH379" s="84"/>
      <c r="AI379" s="84"/>
      <c r="AJ379" s="84"/>
      <c r="AK379" s="164"/>
      <c r="AL379" s="165"/>
      <c r="AM379" s="556" t="str">
        <f t="shared" ca="1" si="35"/>
        <v/>
      </c>
      <c r="AN379" s="86"/>
      <c r="XFA379" s="558" t="e">
        <f>MATCH(AE379,tabla!$W$3:$W$20,0)-1</f>
        <v>#N/A</v>
      </c>
      <c r="XFB379" s="558">
        <f>COUNTIF(tabla!$W$3:$W$20,'BD1'!AE379)</f>
        <v>0</v>
      </c>
    </row>
    <row r="380" spans="1:40 16381:16382" s="197" customFormat="1" ht="24.95" customHeight="1" x14ac:dyDescent="0.2">
      <c r="A380" s="24" t="str">
        <f t="shared" si="32"/>
        <v/>
      </c>
      <c r="B380" s="24" t="str">
        <f t="shared" si="30"/>
        <v/>
      </c>
      <c r="C380" s="554" t="str">
        <f t="shared" si="31"/>
        <v/>
      </c>
      <c r="D380" s="173"/>
      <c r="E380" s="173"/>
      <c r="F380" s="174"/>
      <c r="G380" s="175"/>
      <c r="H380" s="176"/>
      <c r="I380" s="177"/>
      <c r="J380" s="176"/>
      <c r="K380" s="476"/>
      <c r="L380" s="174"/>
      <c r="M380" s="81"/>
      <c r="N380" s="280" t="str">
        <f t="shared" si="33"/>
        <v/>
      </c>
      <c r="O380" s="43"/>
      <c r="P380" s="82"/>
      <c r="Q380" s="482"/>
      <c r="R380" s="83"/>
      <c r="S380" s="482"/>
      <c r="T380" s="164"/>
      <c r="U380" s="45"/>
      <c r="V380" s="25" t="str">
        <f>IFERROR(VLOOKUP(U380, tabla!$A$2:$B$50,2,FALSE),"")</f>
        <v/>
      </c>
      <c r="W380" s="26"/>
      <c r="X380" s="51"/>
      <c r="Y380" s="555" t="str">
        <f t="shared" si="34"/>
        <v/>
      </c>
      <c r="Z380" s="27"/>
      <c r="AA380" s="26"/>
      <c r="AB380" s="26"/>
      <c r="AC380" s="84"/>
      <c r="AD380" s="29"/>
      <c r="AE380" s="84"/>
      <c r="AF380" s="84"/>
      <c r="AG380" s="178"/>
      <c r="AH380" s="84"/>
      <c r="AI380" s="84"/>
      <c r="AJ380" s="84"/>
      <c r="AK380" s="164"/>
      <c r="AL380" s="165"/>
      <c r="AM380" s="556" t="str">
        <f t="shared" ca="1" si="35"/>
        <v/>
      </c>
      <c r="AN380" s="86"/>
      <c r="XFA380" s="558" t="e">
        <f>MATCH(AE380,tabla!$W$3:$W$20,0)-1</f>
        <v>#N/A</v>
      </c>
      <c r="XFB380" s="558">
        <f>COUNTIF(tabla!$W$3:$W$20,'BD1'!AE380)</f>
        <v>0</v>
      </c>
    </row>
    <row r="381" spans="1:40 16381:16382" s="197" customFormat="1" ht="24.95" customHeight="1" x14ac:dyDescent="0.2">
      <c r="A381" s="24" t="str">
        <f t="shared" si="32"/>
        <v/>
      </c>
      <c r="B381" s="24" t="str">
        <f t="shared" si="30"/>
        <v/>
      </c>
      <c r="C381" s="554" t="str">
        <f t="shared" si="31"/>
        <v/>
      </c>
      <c r="D381" s="173"/>
      <c r="E381" s="173"/>
      <c r="F381" s="174"/>
      <c r="G381" s="175"/>
      <c r="H381" s="176"/>
      <c r="I381" s="177"/>
      <c r="J381" s="176"/>
      <c r="K381" s="476"/>
      <c r="L381" s="174"/>
      <c r="M381" s="81"/>
      <c r="N381" s="280" t="str">
        <f t="shared" si="33"/>
        <v/>
      </c>
      <c r="O381" s="43"/>
      <c r="P381" s="82"/>
      <c r="Q381" s="482"/>
      <c r="R381" s="83"/>
      <c r="S381" s="482"/>
      <c r="T381" s="164"/>
      <c r="U381" s="45"/>
      <c r="V381" s="25" t="str">
        <f>IFERROR(VLOOKUP(U381, tabla!$A$2:$B$50,2,FALSE),"")</f>
        <v/>
      </c>
      <c r="W381" s="26"/>
      <c r="X381" s="51"/>
      <c r="Y381" s="555" t="str">
        <f t="shared" si="34"/>
        <v/>
      </c>
      <c r="Z381" s="27"/>
      <c r="AA381" s="26"/>
      <c r="AB381" s="26"/>
      <c r="AC381" s="84"/>
      <c r="AD381" s="29"/>
      <c r="AE381" s="84"/>
      <c r="AF381" s="84"/>
      <c r="AG381" s="178"/>
      <c r="AH381" s="84"/>
      <c r="AI381" s="84"/>
      <c r="AJ381" s="84"/>
      <c r="AK381" s="164"/>
      <c r="AL381" s="165"/>
      <c r="AM381" s="556" t="str">
        <f t="shared" ca="1" si="35"/>
        <v/>
      </c>
      <c r="AN381" s="86"/>
      <c r="XFA381" s="558" t="e">
        <f>MATCH(AE381,tabla!$W$3:$W$20,0)-1</f>
        <v>#N/A</v>
      </c>
      <c r="XFB381" s="558">
        <f>COUNTIF(tabla!$W$3:$W$20,'BD1'!AE381)</f>
        <v>0</v>
      </c>
    </row>
    <row r="382" spans="1:40 16381:16382" s="197" customFormat="1" ht="24.95" customHeight="1" x14ac:dyDescent="0.2">
      <c r="A382" s="24" t="str">
        <f t="shared" si="32"/>
        <v/>
      </c>
      <c r="B382" s="24" t="str">
        <f t="shared" si="30"/>
        <v/>
      </c>
      <c r="C382" s="554" t="str">
        <f t="shared" si="31"/>
        <v/>
      </c>
      <c r="D382" s="173"/>
      <c r="E382" s="173"/>
      <c r="F382" s="174"/>
      <c r="G382" s="175"/>
      <c r="H382" s="176"/>
      <c r="I382" s="177"/>
      <c r="J382" s="176"/>
      <c r="K382" s="476"/>
      <c r="L382" s="174"/>
      <c r="M382" s="81"/>
      <c r="N382" s="280" t="str">
        <f t="shared" si="33"/>
        <v/>
      </c>
      <c r="O382" s="43"/>
      <c r="P382" s="87"/>
      <c r="Q382" s="483"/>
      <c r="R382" s="83"/>
      <c r="S382" s="482"/>
      <c r="T382" s="164"/>
      <c r="U382" s="45"/>
      <c r="V382" s="25" t="str">
        <f>IFERROR(VLOOKUP(U382, tabla!$A$2:$B$50,2,FALSE),"")</f>
        <v/>
      </c>
      <c r="W382" s="26"/>
      <c r="X382" s="51"/>
      <c r="Y382" s="555" t="str">
        <f t="shared" si="34"/>
        <v/>
      </c>
      <c r="Z382" s="27"/>
      <c r="AA382" s="26"/>
      <c r="AB382" s="26"/>
      <c r="AC382" s="84"/>
      <c r="AD382" s="29"/>
      <c r="AE382" s="84"/>
      <c r="AF382" s="84"/>
      <c r="AG382" s="178"/>
      <c r="AH382" s="84"/>
      <c r="AI382" s="84"/>
      <c r="AJ382" s="84"/>
      <c r="AK382" s="164"/>
      <c r="AL382" s="165"/>
      <c r="AM382" s="556" t="str">
        <f t="shared" ca="1" si="35"/>
        <v/>
      </c>
      <c r="AN382" s="86"/>
      <c r="XFA382" s="558" t="e">
        <f>MATCH(AE382,tabla!$W$3:$W$20,0)-1</f>
        <v>#N/A</v>
      </c>
      <c r="XFB382" s="558">
        <f>COUNTIF(tabla!$W$3:$W$20,'BD1'!AE382)</f>
        <v>0</v>
      </c>
    </row>
    <row r="383" spans="1:40 16381:16382" s="197" customFormat="1" ht="24.95" customHeight="1" x14ac:dyDescent="0.2">
      <c r="A383" s="24" t="str">
        <f t="shared" si="32"/>
        <v/>
      </c>
      <c r="B383" s="24" t="str">
        <f t="shared" si="30"/>
        <v/>
      </c>
      <c r="C383" s="554" t="str">
        <f t="shared" si="31"/>
        <v/>
      </c>
      <c r="D383" s="173"/>
      <c r="E383" s="173"/>
      <c r="F383" s="174"/>
      <c r="G383" s="175"/>
      <c r="H383" s="176"/>
      <c r="I383" s="177"/>
      <c r="J383" s="176"/>
      <c r="K383" s="476"/>
      <c r="L383" s="174"/>
      <c r="M383" s="81"/>
      <c r="N383" s="280" t="str">
        <f t="shared" si="33"/>
        <v/>
      </c>
      <c r="O383" s="43"/>
      <c r="P383" s="87"/>
      <c r="Q383" s="483"/>
      <c r="R383" s="83"/>
      <c r="S383" s="482"/>
      <c r="T383" s="164"/>
      <c r="U383" s="45"/>
      <c r="V383" s="25" t="str">
        <f>IFERROR(VLOOKUP(U383, tabla!$A$2:$B$50,2,FALSE),"")</f>
        <v/>
      </c>
      <c r="W383" s="26"/>
      <c r="X383" s="51"/>
      <c r="Y383" s="555" t="str">
        <f t="shared" si="34"/>
        <v/>
      </c>
      <c r="Z383" s="27"/>
      <c r="AA383" s="26"/>
      <c r="AB383" s="26"/>
      <c r="AC383" s="84"/>
      <c r="AD383" s="29"/>
      <c r="AE383" s="84"/>
      <c r="AF383" s="84"/>
      <c r="AG383" s="178"/>
      <c r="AH383" s="84"/>
      <c r="AI383" s="84"/>
      <c r="AJ383" s="84"/>
      <c r="AK383" s="164"/>
      <c r="AL383" s="165"/>
      <c r="AM383" s="556" t="str">
        <f t="shared" ca="1" si="35"/>
        <v/>
      </c>
      <c r="AN383" s="86"/>
      <c r="XFA383" s="558" t="e">
        <f>MATCH(AE383,tabla!$W$3:$W$20,0)-1</f>
        <v>#N/A</v>
      </c>
      <c r="XFB383" s="558">
        <f>COUNTIF(tabla!$W$3:$W$20,'BD1'!AE383)</f>
        <v>0</v>
      </c>
    </row>
    <row r="384" spans="1:40 16381:16382" s="197" customFormat="1" ht="24.95" customHeight="1" x14ac:dyDescent="0.2">
      <c r="A384" s="24" t="str">
        <f t="shared" si="32"/>
        <v/>
      </c>
      <c r="B384" s="24" t="str">
        <f t="shared" si="30"/>
        <v/>
      </c>
      <c r="C384" s="554" t="str">
        <f t="shared" si="31"/>
        <v/>
      </c>
      <c r="D384" s="173"/>
      <c r="E384" s="173"/>
      <c r="F384" s="174"/>
      <c r="G384" s="175"/>
      <c r="H384" s="176"/>
      <c r="I384" s="177"/>
      <c r="J384" s="176"/>
      <c r="K384" s="476"/>
      <c r="L384" s="174"/>
      <c r="M384" s="81"/>
      <c r="N384" s="280" t="str">
        <f t="shared" si="33"/>
        <v/>
      </c>
      <c r="O384" s="43"/>
      <c r="P384" s="82"/>
      <c r="Q384" s="482"/>
      <c r="R384" s="83"/>
      <c r="S384" s="482"/>
      <c r="T384" s="164"/>
      <c r="U384" s="45"/>
      <c r="V384" s="25" t="str">
        <f>IFERROR(VLOOKUP(U384, tabla!$A$2:$B$50,2,FALSE),"")</f>
        <v/>
      </c>
      <c r="W384" s="26"/>
      <c r="X384" s="51"/>
      <c r="Y384" s="555" t="str">
        <f t="shared" si="34"/>
        <v/>
      </c>
      <c r="Z384" s="27"/>
      <c r="AA384" s="26"/>
      <c r="AB384" s="26"/>
      <c r="AC384" s="84"/>
      <c r="AD384" s="29"/>
      <c r="AE384" s="84"/>
      <c r="AF384" s="84"/>
      <c r="AG384" s="178"/>
      <c r="AH384" s="84"/>
      <c r="AI384" s="84"/>
      <c r="AJ384" s="84"/>
      <c r="AK384" s="164"/>
      <c r="AL384" s="165"/>
      <c r="AM384" s="556" t="str">
        <f t="shared" ca="1" si="35"/>
        <v/>
      </c>
      <c r="AN384" s="86"/>
      <c r="XFA384" s="558" t="e">
        <f>MATCH(AE384,tabla!$W$3:$W$20,0)-1</f>
        <v>#N/A</v>
      </c>
      <c r="XFB384" s="558">
        <f>COUNTIF(tabla!$W$3:$W$20,'BD1'!AE384)</f>
        <v>0</v>
      </c>
    </row>
    <row r="385" spans="1:40 16381:16382" s="197" customFormat="1" ht="24.95" customHeight="1" x14ac:dyDescent="0.2">
      <c r="A385" s="24" t="str">
        <f t="shared" si="32"/>
        <v/>
      </c>
      <c r="B385" s="24" t="str">
        <f t="shared" si="30"/>
        <v/>
      </c>
      <c r="C385" s="554" t="str">
        <f t="shared" si="31"/>
        <v/>
      </c>
      <c r="D385" s="173"/>
      <c r="E385" s="173"/>
      <c r="F385" s="174"/>
      <c r="G385" s="175"/>
      <c r="H385" s="176"/>
      <c r="I385" s="177"/>
      <c r="J385" s="176"/>
      <c r="K385" s="476"/>
      <c r="L385" s="174"/>
      <c r="M385" s="81"/>
      <c r="N385" s="280" t="str">
        <f t="shared" si="33"/>
        <v/>
      </c>
      <c r="O385" s="43"/>
      <c r="P385" s="82"/>
      <c r="Q385" s="482"/>
      <c r="R385" s="83"/>
      <c r="S385" s="482"/>
      <c r="T385" s="164"/>
      <c r="U385" s="45"/>
      <c r="V385" s="25" t="str">
        <f>IFERROR(VLOOKUP(U385, tabla!$A$2:$B$50,2,FALSE),"")</f>
        <v/>
      </c>
      <c r="W385" s="26"/>
      <c r="X385" s="51"/>
      <c r="Y385" s="555" t="str">
        <f t="shared" si="34"/>
        <v/>
      </c>
      <c r="Z385" s="27"/>
      <c r="AA385" s="26"/>
      <c r="AB385" s="26"/>
      <c r="AC385" s="84"/>
      <c r="AD385" s="29"/>
      <c r="AE385" s="84"/>
      <c r="AF385" s="84"/>
      <c r="AG385" s="178"/>
      <c r="AH385" s="84"/>
      <c r="AI385" s="84"/>
      <c r="AJ385" s="84"/>
      <c r="AK385" s="164"/>
      <c r="AL385" s="165"/>
      <c r="AM385" s="556" t="str">
        <f t="shared" ca="1" si="35"/>
        <v/>
      </c>
      <c r="AN385" s="86"/>
      <c r="XFA385" s="558" t="e">
        <f>MATCH(AE385,tabla!$W$3:$W$20,0)-1</f>
        <v>#N/A</v>
      </c>
      <c r="XFB385" s="558">
        <f>COUNTIF(tabla!$W$3:$W$20,'BD1'!AE385)</f>
        <v>0</v>
      </c>
    </row>
    <row r="386" spans="1:40 16381:16382" s="197" customFormat="1" ht="24.95" customHeight="1" x14ac:dyDescent="0.2">
      <c r="A386" s="24" t="str">
        <f t="shared" si="32"/>
        <v/>
      </c>
      <c r="B386" s="24" t="str">
        <f t="shared" si="30"/>
        <v/>
      </c>
      <c r="C386" s="554" t="str">
        <f t="shared" si="31"/>
        <v/>
      </c>
      <c r="D386" s="173"/>
      <c r="E386" s="173"/>
      <c r="F386" s="174"/>
      <c r="G386" s="175"/>
      <c r="H386" s="176"/>
      <c r="I386" s="177"/>
      <c r="J386" s="176"/>
      <c r="K386" s="476"/>
      <c r="L386" s="174"/>
      <c r="M386" s="81"/>
      <c r="N386" s="280" t="str">
        <f t="shared" si="33"/>
        <v/>
      </c>
      <c r="O386" s="43"/>
      <c r="P386" s="82"/>
      <c r="Q386" s="482"/>
      <c r="R386" s="83"/>
      <c r="S386" s="482"/>
      <c r="T386" s="164"/>
      <c r="U386" s="45"/>
      <c r="V386" s="25" t="str">
        <f>IFERROR(VLOOKUP(U386, tabla!$A$2:$B$50,2,FALSE),"")</f>
        <v/>
      </c>
      <c r="W386" s="26"/>
      <c r="X386" s="51"/>
      <c r="Y386" s="555" t="str">
        <f t="shared" si="34"/>
        <v/>
      </c>
      <c r="Z386" s="27"/>
      <c r="AA386" s="26"/>
      <c r="AB386" s="26"/>
      <c r="AC386" s="84"/>
      <c r="AD386" s="29"/>
      <c r="AE386" s="84"/>
      <c r="AF386" s="84"/>
      <c r="AG386" s="178"/>
      <c r="AH386" s="84"/>
      <c r="AI386" s="84"/>
      <c r="AJ386" s="84"/>
      <c r="AK386" s="164"/>
      <c r="AL386" s="165"/>
      <c r="AM386" s="556" t="str">
        <f t="shared" ca="1" si="35"/>
        <v/>
      </c>
      <c r="AN386" s="86"/>
      <c r="XFA386" s="558" t="e">
        <f>MATCH(AE386,tabla!$W$3:$W$20,0)-1</f>
        <v>#N/A</v>
      </c>
      <c r="XFB386" s="558">
        <f>COUNTIF(tabla!$W$3:$W$20,'BD1'!AE386)</f>
        <v>0</v>
      </c>
    </row>
    <row r="387" spans="1:40 16381:16382" s="197" customFormat="1" ht="24.95" customHeight="1" x14ac:dyDescent="0.2">
      <c r="A387" s="24" t="str">
        <f t="shared" si="32"/>
        <v/>
      </c>
      <c r="B387" s="24" t="str">
        <f t="shared" si="30"/>
        <v/>
      </c>
      <c r="C387" s="554" t="str">
        <f t="shared" si="31"/>
        <v/>
      </c>
      <c r="D387" s="173"/>
      <c r="E387" s="173"/>
      <c r="F387" s="174"/>
      <c r="G387" s="175"/>
      <c r="H387" s="176"/>
      <c r="I387" s="177"/>
      <c r="J387" s="176"/>
      <c r="K387" s="476"/>
      <c r="L387" s="174"/>
      <c r="M387" s="81"/>
      <c r="N387" s="280" t="str">
        <f t="shared" si="33"/>
        <v/>
      </c>
      <c r="O387" s="43"/>
      <c r="P387" s="82"/>
      <c r="Q387" s="482"/>
      <c r="R387" s="83"/>
      <c r="S387" s="482"/>
      <c r="T387" s="164"/>
      <c r="U387" s="45"/>
      <c r="V387" s="25" t="str">
        <f>IFERROR(VLOOKUP(U387, tabla!$A$2:$B$50,2,FALSE),"")</f>
        <v/>
      </c>
      <c r="W387" s="26"/>
      <c r="X387" s="51"/>
      <c r="Y387" s="555" t="str">
        <f t="shared" si="34"/>
        <v/>
      </c>
      <c r="Z387" s="27"/>
      <c r="AA387" s="26"/>
      <c r="AB387" s="26"/>
      <c r="AC387" s="84"/>
      <c r="AD387" s="29"/>
      <c r="AE387" s="84"/>
      <c r="AF387" s="84"/>
      <c r="AG387" s="178"/>
      <c r="AH387" s="84"/>
      <c r="AI387" s="84"/>
      <c r="AJ387" s="84"/>
      <c r="AK387" s="164"/>
      <c r="AL387" s="165"/>
      <c r="AM387" s="556" t="str">
        <f t="shared" ca="1" si="35"/>
        <v/>
      </c>
      <c r="AN387" s="86"/>
      <c r="XFA387" s="558" t="e">
        <f>MATCH(AE387,tabla!$W$3:$W$20,0)-1</f>
        <v>#N/A</v>
      </c>
      <c r="XFB387" s="558">
        <f>COUNTIF(tabla!$W$3:$W$20,'BD1'!AE387)</f>
        <v>0</v>
      </c>
    </row>
    <row r="388" spans="1:40 16381:16382" s="197" customFormat="1" ht="24.95" customHeight="1" x14ac:dyDescent="0.2">
      <c r="A388" s="24" t="str">
        <f t="shared" si="32"/>
        <v/>
      </c>
      <c r="B388" s="24" t="str">
        <f t="shared" si="30"/>
        <v/>
      </c>
      <c r="C388" s="554" t="str">
        <f t="shared" si="31"/>
        <v/>
      </c>
      <c r="D388" s="173"/>
      <c r="E388" s="173"/>
      <c r="F388" s="174"/>
      <c r="G388" s="175"/>
      <c r="H388" s="176"/>
      <c r="I388" s="177"/>
      <c r="J388" s="176"/>
      <c r="K388" s="476"/>
      <c r="L388" s="174"/>
      <c r="M388" s="81"/>
      <c r="N388" s="280" t="str">
        <f t="shared" si="33"/>
        <v/>
      </c>
      <c r="O388" s="43"/>
      <c r="P388" s="82"/>
      <c r="Q388" s="482"/>
      <c r="R388" s="83"/>
      <c r="S388" s="482"/>
      <c r="T388" s="164"/>
      <c r="U388" s="45"/>
      <c r="V388" s="25" t="str">
        <f>IFERROR(VLOOKUP(U388, tabla!$A$2:$B$50,2,FALSE),"")</f>
        <v/>
      </c>
      <c r="W388" s="26"/>
      <c r="X388" s="51"/>
      <c r="Y388" s="555" t="str">
        <f t="shared" si="34"/>
        <v/>
      </c>
      <c r="Z388" s="27"/>
      <c r="AA388" s="26"/>
      <c r="AB388" s="26"/>
      <c r="AC388" s="84"/>
      <c r="AD388" s="29"/>
      <c r="AE388" s="84"/>
      <c r="AF388" s="84"/>
      <c r="AG388" s="178"/>
      <c r="AH388" s="84"/>
      <c r="AI388" s="84"/>
      <c r="AJ388" s="84"/>
      <c r="AK388" s="164"/>
      <c r="AL388" s="165"/>
      <c r="AM388" s="556" t="str">
        <f t="shared" ca="1" si="35"/>
        <v/>
      </c>
      <c r="AN388" s="86"/>
      <c r="XFA388" s="558" t="e">
        <f>MATCH(AE388,tabla!$W$3:$W$20,0)-1</f>
        <v>#N/A</v>
      </c>
      <c r="XFB388" s="558">
        <f>COUNTIF(tabla!$W$3:$W$20,'BD1'!AE388)</f>
        <v>0</v>
      </c>
    </row>
    <row r="389" spans="1:40 16381:16382" s="197" customFormat="1" ht="24.95" customHeight="1" x14ac:dyDescent="0.2">
      <c r="A389" s="24" t="str">
        <f t="shared" si="32"/>
        <v/>
      </c>
      <c r="B389" s="24" t="str">
        <f t="shared" si="30"/>
        <v/>
      </c>
      <c r="C389" s="554" t="str">
        <f t="shared" si="31"/>
        <v/>
      </c>
      <c r="D389" s="173"/>
      <c r="E389" s="173"/>
      <c r="F389" s="174"/>
      <c r="G389" s="175"/>
      <c r="H389" s="176"/>
      <c r="I389" s="177"/>
      <c r="J389" s="176"/>
      <c r="K389" s="476"/>
      <c r="L389" s="174"/>
      <c r="M389" s="81"/>
      <c r="N389" s="280" t="str">
        <f t="shared" si="33"/>
        <v/>
      </c>
      <c r="O389" s="43"/>
      <c r="P389" s="82"/>
      <c r="Q389" s="482"/>
      <c r="R389" s="83"/>
      <c r="S389" s="482"/>
      <c r="T389" s="164"/>
      <c r="U389" s="45"/>
      <c r="V389" s="25" t="str">
        <f>IFERROR(VLOOKUP(U389, tabla!$A$2:$B$50,2,FALSE),"")</f>
        <v/>
      </c>
      <c r="W389" s="26"/>
      <c r="X389" s="51"/>
      <c r="Y389" s="555" t="str">
        <f t="shared" si="34"/>
        <v/>
      </c>
      <c r="Z389" s="27"/>
      <c r="AA389" s="26"/>
      <c r="AB389" s="26"/>
      <c r="AC389" s="84"/>
      <c r="AD389" s="29"/>
      <c r="AE389" s="84"/>
      <c r="AF389" s="84"/>
      <c r="AG389" s="178"/>
      <c r="AH389" s="84"/>
      <c r="AI389" s="84"/>
      <c r="AJ389" s="84"/>
      <c r="AK389" s="164"/>
      <c r="AL389" s="165"/>
      <c r="AM389" s="556" t="str">
        <f t="shared" ca="1" si="35"/>
        <v/>
      </c>
      <c r="AN389" s="86"/>
      <c r="XFA389" s="558" t="e">
        <f>MATCH(AE389,tabla!$W$3:$W$20,0)-1</f>
        <v>#N/A</v>
      </c>
      <c r="XFB389" s="558">
        <f>COUNTIF(tabla!$W$3:$W$20,'BD1'!AE389)</f>
        <v>0</v>
      </c>
    </row>
    <row r="390" spans="1:40 16381:16382" s="197" customFormat="1" ht="24.95" customHeight="1" x14ac:dyDescent="0.2">
      <c r="A390" s="24" t="str">
        <f t="shared" si="32"/>
        <v/>
      </c>
      <c r="B390" s="24" t="str">
        <f t="shared" si="30"/>
        <v/>
      </c>
      <c r="C390" s="554" t="str">
        <f t="shared" si="31"/>
        <v/>
      </c>
      <c r="D390" s="173"/>
      <c r="E390" s="173"/>
      <c r="F390" s="174"/>
      <c r="G390" s="175"/>
      <c r="H390" s="176"/>
      <c r="I390" s="177"/>
      <c r="J390" s="176"/>
      <c r="K390" s="476"/>
      <c r="L390" s="174"/>
      <c r="M390" s="81"/>
      <c r="N390" s="280" t="str">
        <f t="shared" si="33"/>
        <v/>
      </c>
      <c r="O390" s="43"/>
      <c r="P390" s="82"/>
      <c r="Q390" s="482"/>
      <c r="R390" s="83"/>
      <c r="S390" s="482"/>
      <c r="T390" s="164"/>
      <c r="U390" s="45"/>
      <c r="V390" s="25" t="str">
        <f>IFERROR(VLOOKUP(U390, tabla!$A$2:$B$50,2,FALSE),"")</f>
        <v/>
      </c>
      <c r="W390" s="26"/>
      <c r="X390" s="51"/>
      <c r="Y390" s="555" t="str">
        <f t="shared" si="34"/>
        <v/>
      </c>
      <c r="Z390" s="27"/>
      <c r="AA390" s="26"/>
      <c r="AB390" s="26"/>
      <c r="AC390" s="84"/>
      <c r="AD390" s="29"/>
      <c r="AE390" s="84"/>
      <c r="AF390" s="84"/>
      <c r="AG390" s="178"/>
      <c r="AH390" s="84"/>
      <c r="AI390" s="84"/>
      <c r="AJ390" s="84"/>
      <c r="AK390" s="164"/>
      <c r="AL390" s="165"/>
      <c r="AM390" s="556" t="str">
        <f t="shared" ca="1" si="35"/>
        <v/>
      </c>
      <c r="AN390" s="86"/>
      <c r="XFA390" s="558" t="e">
        <f>MATCH(AE390,tabla!$W$3:$W$20,0)-1</f>
        <v>#N/A</v>
      </c>
      <c r="XFB390" s="558">
        <f>COUNTIF(tabla!$W$3:$W$20,'BD1'!AE390)</f>
        <v>0</v>
      </c>
    </row>
    <row r="391" spans="1:40 16381:16382" s="197" customFormat="1" ht="24.95" customHeight="1" x14ac:dyDescent="0.2">
      <c r="A391" s="24" t="str">
        <f t="shared" si="32"/>
        <v/>
      </c>
      <c r="B391" s="24" t="str">
        <f t="shared" si="30"/>
        <v/>
      </c>
      <c r="C391" s="554" t="str">
        <f t="shared" si="31"/>
        <v/>
      </c>
      <c r="D391" s="173"/>
      <c r="E391" s="173"/>
      <c r="F391" s="174"/>
      <c r="G391" s="175"/>
      <c r="H391" s="176"/>
      <c r="I391" s="177"/>
      <c r="J391" s="176"/>
      <c r="K391" s="476"/>
      <c r="L391" s="174"/>
      <c r="M391" s="81"/>
      <c r="N391" s="280" t="str">
        <f t="shared" si="33"/>
        <v/>
      </c>
      <c r="O391" s="43"/>
      <c r="P391" s="82"/>
      <c r="Q391" s="482"/>
      <c r="R391" s="83"/>
      <c r="S391" s="482"/>
      <c r="T391" s="164"/>
      <c r="U391" s="45"/>
      <c r="V391" s="25" t="str">
        <f>IFERROR(VLOOKUP(U391, tabla!$A$2:$B$50,2,FALSE),"")</f>
        <v/>
      </c>
      <c r="W391" s="26"/>
      <c r="X391" s="51"/>
      <c r="Y391" s="555" t="str">
        <f t="shared" si="34"/>
        <v/>
      </c>
      <c r="Z391" s="27"/>
      <c r="AA391" s="26"/>
      <c r="AB391" s="26"/>
      <c r="AC391" s="84"/>
      <c r="AD391" s="29"/>
      <c r="AE391" s="84"/>
      <c r="AF391" s="84"/>
      <c r="AG391" s="178"/>
      <c r="AH391" s="84"/>
      <c r="AI391" s="84"/>
      <c r="AJ391" s="84"/>
      <c r="AK391" s="164"/>
      <c r="AL391" s="165"/>
      <c r="AM391" s="556" t="str">
        <f t="shared" ca="1" si="35"/>
        <v/>
      </c>
      <c r="AN391" s="86"/>
      <c r="XFA391" s="558" t="e">
        <f>MATCH(AE391,tabla!$W$3:$W$20,0)-1</f>
        <v>#N/A</v>
      </c>
      <c r="XFB391" s="558">
        <f>COUNTIF(tabla!$W$3:$W$20,'BD1'!AE391)</f>
        <v>0</v>
      </c>
    </row>
    <row r="392" spans="1:40 16381:16382" s="197" customFormat="1" ht="24.95" customHeight="1" x14ac:dyDescent="0.2">
      <c r="A392" s="24" t="str">
        <f t="shared" si="32"/>
        <v/>
      </c>
      <c r="B392" s="24" t="str">
        <f t="shared" si="30"/>
        <v/>
      </c>
      <c r="C392" s="554" t="str">
        <f t="shared" si="31"/>
        <v/>
      </c>
      <c r="D392" s="173"/>
      <c r="E392" s="173"/>
      <c r="F392" s="174"/>
      <c r="G392" s="175"/>
      <c r="H392" s="176"/>
      <c r="I392" s="177"/>
      <c r="J392" s="176"/>
      <c r="K392" s="476"/>
      <c r="L392" s="174"/>
      <c r="M392" s="81"/>
      <c r="N392" s="280" t="str">
        <f t="shared" si="33"/>
        <v/>
      </c>
      <c r="O392" s="43"/>
      <c r="P392" s="87"/>
      <c r="Q392" s="483"/>
      <c r="R392" s="83"/>
      <c r="S392" s="482"/>
      <c r="T392" s="164"/>
      <c r="U392" s="45"/>
      <c r="V392" s="25" t="str">
        <f>IFERROR(VLOOKUP(U392, tabla!$A$2:$B$50,2,FALSE),"")</f>
        <v/>
      </c>
      <c r="W392" s="26"/>
      <c r="X392" s="51"/>
      <c r="Y392" s="555" t="str">
        <f t="shared" si="34"/>
        <v/>
      </c>
      <c r="Z392" s="27"/>
      <c r="AA392" s="26"/>
      <c r="AB392" s="26"/>
      <c r="AC392" s="84"/>
      <c r="AD392" s="29"/>
      <c r="AE392" s="84"/>
      <c r="AF392" s="84"/>
      <c r="AG392" s="178"/>
      <c r="AH392" s="84"/>
      <c r="AI392" s="84"/>
      <c r="AJ392" s="84"/>
      <c r="AK392" s="164"/>
      <c r="AL392" s="165"/>
      <c r="AM392" s="556" t="str">
        <f t="shared" ca="1" si="35"/>
        <v/>
      </c>
      <c r="AN392" s="86"/>
      <c r="XFA392" s="558" t="e">
        <f>MATCH(AE392,tabla!$W$3:$W$20,0)-1</f>
        <v>#N/A</v>
      </c>
      <c r="XFB392" s="558">
        <f>COUNTIF(tabla!$W$3:$W$20,'BD1'!AE392)</f>
        <v>0</v>
      </c>
    </row>
    <row r="393" spans="1:40 16381:16382" s="197" customFormat="1" ht="24.95" customHeight="1" x14ac:dyDescent="0.2">
      <c r="A393" s="24" t="str">
        <f t="shared" si="32"/>
        <v/>
      </c>
      <c r="B393" s="24" t="str">
        <f t="shared" si="30"/>
        <v/>
      </c>
      <c r="C393" s="554" t="str">
        <f t="shared" si="31"/>
        <v/>
      </c>
      <c r="D393" s="173"/>
      <c r="E393" s="173"/>
      <c r="F393" s="174"/>
      <c r="G393" s="175"/>
      <c r="H393" s="176"/>
      <c r="I393" s="177"/>
      <c r="J393" s="176"/>
      <c r="K393" s="476"/>
      <c r="L393" s="174"/>
      <c r="M393" s="81"/>
      <c r="N393" s="280" t="str">
        <f t="shared" si="33"/>
        <v/>
      </c>
      <c r="O393" s="43"/>
      <c r="P393" s="87"/>
      <c r="Q393" s="483"/>
      <c r="R393" s="83"/>
      <c r="S393" s="482"/>
      <c r="T393" s="164"/>
      <c r="U393" s="45"/>
      <c r="V393" s="25" t="str">
        <f>IFERROR(VLOOKUP(U393, tabla!$A$2:$B$50,2,FALSE),"")</f>
        <v/>
      </c>
      <c r="W393" s="26"/>
      <c r="X393" s="51"/>
      <c r="Y393" s="555" t="str">
        <f t="shared" si="34"/>
        <v/>
      </c>
      <c r="Z393" s="27"/>
      <c r="AA393" s="26"/>
      <c r="AB393" s="26"/>
      <c r="AC393" s="84"/>
      <c r="AD393" s="29"/>
      <c r="AE393" s="84"/>
      <c r="AF393" s="84"/>
      <c r="AG393" s="178"/>
      <c r="AH393" s="84"/>
      <c r="AI393" s="84"/>
      <c r="AJ393" s="84"/>
      <c r="AK393" s="164"/>
      <c r="AL393" s="165"/>
      <c r="AM393" s="556" t="str">
        <f t="shared" ca="1" si="35"/>
        <v/>
      </c>
      <c r="AN393" s="86"/>
      <c r="XFA393" s="558" t="e">
        <f>MATCH(AE393,tabla!$W$3:$W$20,0)-1</f>
        <v>#N/A</v>
      </c>
      <c r="XFB393" s="558">
        <f>COUNTIF(tabla!$W$3:$W$20,'BD1'!AE393)</f>
        <v>0</v>
      </c>
    </row>
    <row r="394" spans="1:40 16381:16382" s="197" customFormat="1" ht="24.95" customHeight="1" x14ac:dyDescent="0.2">
      <c r="A394" s="24" t="str">
        <f t="shared" si="32"/>
        <v/>
      </c>
      <c r="B394" s="24" t="str">
        <f t="shared" si="30"/>
        <v/>
      </c>
      <c r="C394" s="554" t="str">
        <f t="shared" si="31"/>
        <v/>
      </c>
      <c r="D394" s="173"/>
      <c r="E394" s="173"/>
      <c r="F394" s="174"/>
      <c r="G394" s="175"/>
      <c r="H394" s="176"/>
      <c r="I394" s="177"/>
      <c r="J394" s="176"/>
      <c r="K394" s="476"/>
      <c r="L394" s="174"/>
      <c r="M394" s="81"/>
      <c r="N394" s="280" t="str">
        <f t="shared" si="33"/>
        <v/>
      </c>
      <c r="O394" s="43"/>
      <c r="P394" s="82"/>
      <c r="Q394" s="482"/>
      <c r="R394" s="83"/>
      <c r="S394" s="482"/>
      <c r="T394" s="164"/>
      <c r="U394" s="45"/>
      <c r="V394" s="25" t="str">
        <f>IFERROR(VLOOKUP(U394, tabla!$A$2:$B$50,2,FALSE),"")</f>
        <v/>
      </c>
      <c r="W394" s="26"/>
      <c r="X394" s="51"/>
      <c r="Y394" s="555" t="str">
        <f t="shared" si="34"/>
        <v/>
      </c>
      <c r="Z394" s="27"/>
      <c r="AA394" s="26"/>
      <c r="AB394" s="26"/>
      <c r="AC394" s="84"/>
      <c r="AD394" s="29"/>
      <c r="AE394" s="84"/>
      <c r="AF394" s="84"/>
      <c r="AG394" s="178"/>
      <c r="AH394" s="84"/>
      <c r="AI394" s="84"/>
      <c r="AJ394" s="84"/>
      <c r="AK394" s="164"/>
      <c r="AL394" s="165"/>
      <c r="AM394" s="556" t="str">
        <f t="shared" ca="1" si="35"/>
        <v/>
      </c>
      <c r="AN394" s="86"/>
      <c r="XFA394" s="558" t="e">
        <f>MATCH(AE394,tabla!$W$3:$W$20,0)-1</f>
        <v>#N/A</v>
      </c>
      <c r="XFB394" s="558">
        <f>COUNTIF(tabla!$W$3:$W$20,'BD1'!AE394)</f>
        <v>0</v>
      </c>
    </row>
    <row r="395" spans="1:40 16381:16382" s="197" customFormat="1" ht="24.95" customHeight="1" x14ac:dyDescent="0.2">
      <c r="A395" s="24" t="str">
        <f t="shared" si="32"/>
        <v/>
      </c>
      <c r="B395" s="24" t="str">
        <f t="shared" si="30"/>
        <v/>
      </c>
      <c r="C395" s="554" t="str">
        <f t="shared" si="31"/>
        <v/>
      </c>
      <c r="D395" s="173"/>
      <c r="E395" s="173"/>
      <c r="F395" s="174"/>
      <c r="G395" s="175"/>
      <c r="H395" s="176"/>
      <c r="I395" s="177"/>
      <c r="J395" s="176"/>
      <c r="K395" s="476"/>
      <c r="L395" s="174"/>
      <c r="M395" s="81"/>
      <c r="N395" s="280" t="str">
        <f t="shared" si="33"/>
        <v/>
      </c>
      <c r="O395" s="43"/>
      <c r="P395" s="82"/>
      <c r="Q395" s="482"/>
      <c r="R395" s="83"/>
      <c r="S395" s="482"/>
      <c r="T395" s="164"/>
      <c r="U395" s="45"/>
      <c r="V395" s="25" t="str">
        <f>IFERROR(VLOOKUP(U395, tabla!$A$2:$B$50,2,FALSE),"")</f>
        <v/>
      </c>
      <c r="W395" s="26"/>
      <c r="X395" s="51"/>
      <c r="Y395" s="555" t="str">
        <f t="shared" si="34"/>
        <v/>
      </c>
      <c r="Z395" s="27"/>
      <c r="AA395" s="26"/>
      <c r="AB395" s="26"/>
      <c r="AC395" s="84"/>
      <c r="AD395" s="29"/>
      <c r="AE395" s="84"/>
      <c r="AF395" s="84"/>
      <c r="AG395" s="178"/>
      <c r="AH395" s="84"/>
      <c r="AI395" s="84"/>
      <c r="AJ395" s="84"/>
      <c r="AK395" s="164"/>
      <c r="AL395" s="165"/>
      <c r="AM395" s="556" t="str">
        <f t="shared" ca="1" si="35"/>
        <v/>
      </c>
      <c r="AN395" s="86"/>
      <c r="XFA395" s="558" t="e">
        <f>MATCH(AE395,tabla!$W$3:$W$20,0)-1</f>
        <v>#N/A</v>
      </c>
      <c r="XFB395" s="558">
        <f>COUNTIF(tabla!$W$3:$W$20,'BD1'!AE395)</f>
        <v>0</v>
      </c>
    </row>
    <row r="396" spans="1:40 16381:16382" s="197" customFormat="1" ht="24.95" customHeight="1" x14ac:dyDescent="0.2">
      <c r="A396" s="24" t="str">
        <f t="shared" si="32"/>
        <v/>
      </c>
      <c r="B396" s="24" t="str">
        <f t="shared" si="30"/>
        <v/>
      </c>
      <c r="C396" s="554" t="str">
        <f t="shared" si="31"/>
        <v/>
      </c>
      <c r="D396" s="173"/>
      <c r="E396" s="173"/>
      <c r="F396" s="174"/>
      <c r="G396" s="175"/>
      <c r="H396" s="176"/>
      <c r="I396" s="177"/>
      <c r="J396" s="176"/>
      <c r="K396" s="476"/>
      <c r="L396" s="174"/>
      <c r="M396" s="81"/>
      <c r="N396" s="280" t="str">
        <f t="shared" si="33"/>
        <v/>
      </c>
      <c r="O396" s="43"/>
      <c r="P396" s="82"/>
      <c r="Q396" s="482"/>
      <c r="R396" s="83"/>
      <c r="S396" s="482"/>
      <c r="T396" s="164"/>
      <c r="U396" s="45"/>
      <c r="V396" s="25" t="str">
        <f>IFERROR(VLOOKUP(U396, tabla!$A$2:$B$50,2,FALSE),"")</f>
        <v/>
      </c>
      <c r="W396" s="26"/>
      <c r="X396" s="51"/>
      <c r="Y396" s="555" t="str">
        <f t="shared" si="34"/>
        <v/>
      </c>
      <c r="Z396" s="27"/>
      <c r="AA396" s="26"/>
      <c r="AB396" s="26"/>
      <c r="AC396" s="84"/>
      <c r="AD396" s="29"/>
      <c r="AE396" s="84"/>
      <c r="AF396" s="84"/>
      <c r="AG396" s="178"/>
      <c r="AH396" s="84"/>
      <c r="AI396" s="84"/>
      <c r="AJ396" s="84"/>
      <c r="AK396" s="164"/>
      <c r="AL396" s="165"/>
      <c r="AM396" s="556" t="str">
        <f t="shared" ca="1" si="35"/>
        <v/>
      </c>
      <c r="AN396" s="86"/>
      <c r="XFA396" s="558" t="e">
        <f>MATCH(AE396,tabla!$W$3:$W$20,0)-1</f>
        <v>#N/A</v>
      </c>
      <c r="XFB396" s="558">
        <f>COUNTIF(tabla!$W$3:$W$20,'BD1'!AE396)</f>
        <v>0</v>
      </c>
    </row>
    <row r="397" spans="1:40 16381:16382" s="197" customFormat="1" ht="24.95" customHeight="1" x14ac:dyDescent="0.2">
      <c r="A397" s="24" t="str">
        <f t="shared" si="32"/>
        <v/>
      </c>
      <c r="B397" s="24" t="str">
        <f t="shared" si="30"/>
        <v/>
      </c>
      <c r="C397" s="554" t="str">
        <f t="shared" si="31"/>
        <v/>
      </c>
      <c r="D397" s="173"/>
      <c r="E397" s="173"/>
      <c r="F397" s="174"/>
      <c r="G397" s="175"/>
      <c r="H397" s="176"/>
      <c r="I397" s="177"/>
      <c r="J397" s="176"/>
      <c r="K397" s="476"/>
      <c r="L397" s="174"/>
      <c r="M397" s="81"/>
      <c r="N397" s="280" t="str">
        <f t="shared" si="33"/>
        <v/>
      </c>
      <c r="O397" s="43"/>
      <c r="P397" s="82"/>
      <c r="Q397" s="482"/>
      <c r="R397" s="83"/>
      <c r="S397" s="482"/>
      <c r="T397" s="164"/>
      <c r="U397" s="45"/>
      <c r="V397" s="25" t="str">
        <f>IFERROR(VLOOKUP(U397, tabla!$A$2:$B$50,2,FALSE),"")</f>
        <v/>
      </c>
      <c r="W397" s="26"/>
      <c r="X397" s="51"/>
      <c r="Y397" s="555" t="str">
        <f t="shared" si="34"/>
        <v/>
      </c>
      <c r="Z397" s="27"/>
      <c r="AA397" s="26"/>
      <c r="AB397" s="26"/>
      <c r="AC397" s="84"/>
      <c r="AD397" s="29"/>
      <c r="AE397" s="84"/>
      <c r="AF397" s="84"/>
      <c r="AG397" s="178"/>
      <c r="AH397" s="84"/>
      <c r="AI397" s="84"/>
      <c r="AJ397" s="84"/>
      <c r="AK397" s="164"/>
      <c r="AL397" s="165"/>
      <c r="AM397" s="556" t="str">
        <f t="shared" ca="1" si="35"/>
        <v/>
      </c>
      <c r="AN397" s="86"/>
      <c r="XFA397" s="558" t="e">
        <f>MATCH(AE397,tabla!$W$3:$W$20,0)-1</f>
        <v>#N/A</v>
      </c>
      <c r="XFB397" s="558">
        <f>COUNTIF(tabla!$W$3:$W$20,'BD1'!AE397)</f>
        <v>0</v>
      </c>
    </row>
    <row r="398" spans="1:40 16381:16382" s="197" customFormat="1" ht="24.95" customHeight="1" x14ac:dyDescent="0.2">
      <c r="A398" s="24" t="str">
        <f t="shared" si="32"/>
        <v/>
      </c>
      <c r="B398" s="24" t="str">
        <f t="shared" si="30"/>
        <v/>
      </c>
      <c r="C398" s="554" t="str">
        <f t="shared" si="31"/>
        <v/>
      </c>
      <c r="D398" s="173"/>
      <c r="E398" s="173"/>
      <c r="F398" s="174"/>
      <c r="G398" s="175"/>
      <c r="H398" s="176"/>
      <c r="I398" s="177"/>
      <c r="J398" s="176"/>
      <c r="K398" s="476"/>
      <c r="L398" s="174"/>
      <c r="M398" s="81"/>
      <c r="N398" s="280" t="str">
        <f t="shared" si="33"/>
        <v/>
      </c>
      <c r="O398" s="43"/>
      <c r="P398" s="82"/>
      <c r="Q398" s="482"/>
      <c r="R398" s="83"/>
      <c r="S398" s="482"/>
      <c r="T398" s="164"/>
      <c r="U398" s="45"/>
      <c r="V398" s="25" t="str">
        <f>IFERROR(VLOOKUP(U398, tabla!$A$2:$B$50,2,FALSE),"")</f>
        <v/>
      </c>
      <c r="W398" s="26"/>
      <c r="X398" s="51"/>
      <c r="Y398" s="555" t="str">
        <f t="shared" si="34"/>
        <v/>
      </c>
      <c r="Z398" s="27"/>
      <c r="AA398" s="26"/>
      <c r="AB398" s="26"/>
      <c r="AC398" s="84"/>
      <c r="AD398" s="29"/>
      <c r="AE398" s="84"/>
      <c r="AF398" s="84"/>
      <c r="AG398" s="178"/>
      <c r="AH398" s="84"/>
      <c r="AI398" s="84"/>
      <c r="AJ398" s="84"/>
      <c r="AK398" s="164"/>
      <c r="AL398" s="165"/>
      <c r="AM398" s="556" t="str">
        <f t="shared" ca="1" si="35"/>
        <v/>
      </c>
      <c r="AN398" s="86"/>
      <c r="XFA398" s="558" t="e">
        <f>MATCH(AE398,tabla!$W$3:$W$20,0)-1</f>
        <v>#N/A</v>
      </c>
      <c r="XFB398" s="558">
        <f>COUNTIF(tabla!$W$3:$W$20,'BD1'!AE398)</f>
        <v>0</v>
      </c>
    </row>
    <row r="399" spans="1:40 16381:16382" s="197" customFormat="1" ht="24.95" customHeight="1" x14ac:dyDescent="0.2">
      <c r="A399" s="24" t="str">
        <f t="shared" si="32"/>
        <v/>
      </c>
      <c r="B399" s="24" t="str">
        <f t="shared" ref="B399:B462" si="36">IF(F399&gt;0,$K$6,"")</f>
        <v/>
      </c>
      <c r="C399" s="554" t="str">
        <f t="shared" ref="C399:C462" si="37">IF(F399&gt;0,$K$8,"")</f>
        <v/>
      </c>
      <c r="D399" s="173"/>
      <c r="E399" s="173"/>
      <c r="F399" s="174"/>
      <c r="G399" s="175"/>
      <c r="H399" s="176"/>
      <c r="I399" s="177"/>
      <c r="J399" s="176"/>
      <c r="K399" s="476"/>
      <c r="L399" s="174"/>
      <c r="M399" s="81"/>
      <c r="N399" s="280" t="str">
        <f t="shared" si="33"/>
        <v/>
      </c>
      <c r="O399" s="43"/>
      <c r="P399" s="82"/>
      <c r="Q399" s="482"/>
      <c r="R399" s="83"/>
      <c r="S399" s="482"/>
      <c r="T399" s="164"/>
      <c r="U399" s="45"/>
      <c r="V399" s="25" t="str">
        <f>IFERROR(VLOOKUP(U399, tabla!$A$2:$B$50,2,FALSE),"")</f>
        <v/>
      </c>
      <c r="W399" s="26"/>
      <c r="X399" s="51"/>
      <c r="Y399" s="555" t="str">
        <f t="shared" si="34"/>
        <v/>
      </c>
      <c r="Z399" s="27"/>
      <c r="AA399" s="26"/>
      <c r="AB399" s="26"/>
      <c r="AC399" s="84"/>
      <c r="AD399" s="29"/>
      <c r="AE399" s="84"/>
      <c r="AF399" s="84"/>
      <c r="AG399" s="178"/>
      <c r="AH399" s="84"/>
      <c r="AI399" s="84"/>
      <c r="AJ399" s="84"/>
      <c r="AK399" s="164"/>
      <c r="AL399" s="165"/>
      <c r="AM399" s="556" t="str">
        <f t="shared" ca="1" si="35"/>
        <v/>
      </c>
      <c r="AN399" s="86"/>
      <c r="XFA399" s="558" t="e">
        <f>MATCH(AE399,tabla!$W$3:$W$20,0)-1</f>
        <v>#N/A</v>
      </c>
      <c r="XFB399" s="558">
        <f>COUNTIF(tabla!$W$3:$W$20,'BD1'!AE399)</f>
        <v>0</v>
      </c>
    </row>
    <row r="400" spans="1:40 16381:16382" s="197" customFormat="1" ht="24.95" customHeight="1" x14ac:dyDescent="0.2">
      <c r="A400" s="24" t="str">
        <f t="shared" ref="A400:A463" si="38">IF(F400&gt;0,ROW()-14,"")</f>
        <v/>
      </c>
      <c r="B400" s="24" t="str">
        <f t="shared" si="36"/>
        <v/>
      </c>
      <c r="C400" s="554" t="str">
        <f t="shared" si="37"/>
        <v/>
      </c>
      <c r="D400" s="173"/>
      <c r="E400" s="173"/>
      <c r="F400" s="174"/>
      <c r="G400" s="175"/>
      <c r="H400" s="176"/>
      <c r="I400" s="177"/>
      <c r="J400" s="176"/>
      <c r="K400" s="476"/>
      <c r="L400" s="174"/>
      <c r="M400" s="81"/>
      <c r="N400" s="280" t="str">
        <f t="shared" ref="N400:N463" si="39">IF(M400="","",YEAR($M$2)-YEAR(M400)-IF(DATE(YEAR($M$2),MONTH(M400),DAY(M400))&gt;$M$2,1,0))</f>
        <v/>
      </c>
      <c r="O400" s="43"/>
      <c r="P400" s="82"/>
      <c r="Q400" s="482"/>
      <c r="R400" s="83"/>
      <c r="S400" s="482"/>
      <c r="T400" s="164"/>
      <c r="U400" s="45"/>
      <c r="V400" s="25" t="str">
        <f>IFERROR(VLOOKUP(U400, tabla!$A$2:$B$50,2,FALSE),"")</f>
        <v/>
      </c>
      <c r="W400" s="26"/>
      <c r="X400" s="51"/>
      <c r="Y400" s="555" t="str">
        <f t="shared" ref="Y400:Y463" si="40">IF(AND(X400&gt;0,X400&lt;452),45.2,IF(X400&gt;=452,10%*X400,IF(X400=0,"","")))</f>
        <v/>
      </c>
      <c r="Z400" s="27"/>
      <c r="AA400" s="26"/>
      <c r="AB400" s="26"/>
      <c r="AC400" s="84"/>
      <c r="AD400" s="29"/>
      <c r="AE400" s="84"/>
      <c r="AF400" s="84"/>
      <c r="AG400" s="178"/>
      <c r="AH400" s="84"/>
      <c r="AI400" s="84"/>
      <c r="AJ400" s="84"/>
      <c r="AK400" s="164"/>
      <c r="AL400" s="165"/>
      <c r="AM400" s="556" t="str">
        <f t="shared" ref="AM400:AM463" ca="1" si="41">IF(OR(AL400="",NOT(ISNUMBER(AL400))),"",IF(TODAY()&lt;=AL400,
 "VIGENTE - FALTAN " &amp;
 ((YEAR(AL400)-YEAR(TODAY()))*12 + MONTH(AL400)-MONTH(TODAY()) - IF(DAY(TODAY())&gt;DAY(AL400),1,0)) &amp; " MESES",
 "CADUCADO"))</f>
        <v/>
      </c>
      <c r="AN400" s="86"/>
      <c r="XFA400" s="558" t="e">
        <f>MATCH(AE400,tabla!$W$3:$W$20,0)-1</f>
        <v>#N/A</v>
      </c>
      <c r="XFB400" s="558">
        <f>COUNTIF(tabla!$W$3:$W$20,'BD1'!AE400)</f>
        <v>0</v>
      </c>
    </row>
    <row r="401" spans="1:40 16381:16382" s="197" customFormat="1" ht="24.95" customHeight="1" x14ac:dyDescent="0.2">
      <c r="A401" s="24" t="str">
        <f t="shared" si="38"/>
        <v/>
      </c>
      <c r="B401" s="24" t="str">
        <f t="shared" si="36"/>
        <v/>
      </c>
      <c r="C401" s="554" t="str">
        <f t="shared" si="37"/>
        <v/>
      </c>
      <c r="D401" s="173"/>
      <c r="E401" s="173"/>
      <c r="F401" s="174"/>
      <c r="G401" s="175"/>
      <c r="H401" s="176"/>
      <c r="I401" s="177"/>
      <c r="J401" s="176"/>
      <c r="K401" s="476"/>
      <c r="L401" s="174"/>
      <c r="M401" s="81"/>
      <c r="N401" s="280" t="str">
        <f t="shared" si="39"/>
        <v/>
      </c>
      <c r="O401" s="43"/>
      <c r="P401" s="82"/>
      <c r="Q401" s="482"/>
      <c r="R401" s="83"/>
      <c r="S401" s="482"/>
      <c r="T401" s="164"/>
      <c r="U401" s="45"/>
      <c r="V401" s="25" t="str">
        <f>IFERROR(VLOOKUP(U401, tabla!$A$2:$B$50,2,FALSE),"")</f>
        <v/>
      </c>
      <c r="W401" s="26"/>
      <c r="X401" s="51"/>
      <c r="Y401" s="555" t="str">
        <f t="shared" si="40"/>
        <v/>
      </c>
      <c r="Z401" s="27"/>
      <c r="AA401" s="26"/>
      <c r="AB401" s="26"/>
      <c r="AC401" s="84"/>
      <c r="AD401" s="29"/>
      <c r="AE401" s="84"/>
      <c r="AF401" s="84"/>
      <c r="AG401" s="178"/>
      <c r="AH401" s="84"/>
      <c r="AI401" s="84"/>
      <c r="AJ401" s="84"/>
      <c r="AK401" s="164"/>
      <c r="AL401" s="165"/>
      <c r="AM401" s="556" t="str">
        <f t="shared" ca="1" si="41"/>
        <v/>
      </c>
      <c r="AN401" s="86"/>
      <c r="XFA401" s="558" t="e">
        <f>MATCH(AE401,tabla!$W$3:$W$20,0)-1</f>
        <v>#N/A</v>
      </c>
      <c r="XFB401" s="558">
        <f>COUNTIF(tabla!$W$3:$W$20,'BD1'!AE401)</f>
        <v>0</v>
      </c>
    </row>
    <row r="402" spans="1:40 16381:16382" s="197" customFormat="1" ht="24.95" customHeight="1" x14ac:dyDescent="0.2">
      <c r="A402" s="24" t="str">
        <f t="shared" si="38"/>
        <v/>
      </c>
      <c r="B402" s="24" t="str">
        <f t="shared" si="36"/>
        <v/>
      </c>
      <c r="C402" s="554" t="str">
        <f t="shared" si="37"/>
        <v/>
      </c>
      <c r="D402" s="173"/>
      <c r="E402" s="173"/>
      <c r="F402" s="174"/>
      <c r="G402" s="175"/>
      <c r="H402" s="176"/>
      <c r="I402" s="177"/>
      <c r="J402" s="176"/>
      <c r="K402" s="476"/>
      <c r="L402" s="174"/>
      <c r="M402" s="81"/>
      <c r="N402" s="280" t="str">
        <f t="shared" si="39"/>
        <v/>
      </c>
      <c r="O402" s="43"/>
      <c r="P402" s="82"/>
      <c r="Q402" s="482"/>
      <c r="R402" s="83"/>
      <c r="S402" s="482"/>
      <c r="T402" s="164"/>
      <c r="U402" s="45"/>
      <c r="V402" s="25" t="str">
        <f>IFERROR(VLOOKUP(U402, tabla!$A$2:$B$50,2,FALSE),"")</f>
        <v/>
      </c>
      <c r="W402" s="26"/>
      <c r="X402" s="51"/>
      <c r="Y402" s="555" t="str">
        <f t="shared" si="40"/>
        <v/>
      </c>
      <c r="Z402" s="27"/>
      <c r="AA402" s="26"/>
      <c r="AB402" s="26"/>
      <c r="AC402" s="84"/>
      <c r="AD402" s="29"/>
      <c r="AE402" s="84"/>
      <c r="AF402" s="84"/>
      <c r="AG402" s="178"/>
      <c r="AH402" s="84"/>
      <c r="AI402" s="84"/>
      <c r="AJ402" s="84"/>
      <c r="AK402" s="164"/>
      <c r="AL402" s="165"/>
      <c r="AM402" s="556" t="str">
        <f t="shared" ca="1" si="41"/>
        <v/>
      </c>
      <c r="AN402" s="86"/>
      <c r="XFA402" s="558" t="e">
        <f>MATCH(AE402,tabla!$W$3:$W$20,0)-1</f>
        <v>#N/A</v>
      </c>
      <c r="XFB402" s="558">
        <f>COUNTIF(tabla!$W$3:$W$20,'BD1'!AE402)</f>
        <v>0</v>
      </c>
    </row>
    <row r="403" spans="1:40 16381:16382" s="197" customFormat="1" ht="24.95" customHeight="1" x14ac:dyDescent="0.2">
      <c r="A403" s="24" t="str">
        <f t="shared" si="38"/>
        <v/>
      </c>
      <c r="B403" s="24" t="str">
        <f t="shared" si="36"/>
        <v/>
      </c>
      <c r="C403" s="554" t="str">
        <f t="shared" si="37"/>
        <v/>
      </c>
      <c r="D403" s="173"/>
      <c r="E403" s="173"/>
      <c r="F403" s="174"/>
      <c r="G403" s="175"/>
      <c r="H403" s="176"/>
      <c r="I403" s="177"/>
      <c r="J403" s="176"/>
      <c r="K403" s="476"/>
      <c r="L403" s="174"/>
      <c r="M403" s="81"/>
      <c r="N403" s="280" t="str">
        <f t="shared" si="39"/>
        <v/>
      </c>
      <c r="O403" s="43"/>
      <c r="P403" s="87"/>
      <c r="Q403" s="483"/>
      <c r="R403" s="83"/>
      <c r="S403" s="482"/>
      <c r="T403" s="164"/>
      <c r="U403" s="45"/>
      <c r="V403" s="25" t="str">
        <f>IFERROR(VLOOKUP(U403, tabla!$A$2:$B$50,2,FALSE),"")</f>
        <v/>
      </c>
      <c r="W403" s="26"/>
      <c r="X403" s="51"/>
      <c r="Y403" s="555" t="str">
        <f t="shared" si="40"/>
        <v/>
      </c>
      <c r="Z403" s="27"/>
      <c r="AA403" s="26"/>
      <c r="AB403" s="26"/>
      <c r="AC403" s="84"/>
      <c r="AD403" s="29"/>
      <c r="AE403" s="84"/>
      <c r="AF403" s="84"/>
      <c r="AG403" s="178"/>
      <c r="AH403" s="84"/>
      <c r="AI403" s="84"/>
      <c r="AJ403" s="84"/>
      <c r="AK403" s="164"/>
      <c r="AL403" s="165"/>
      <c r="AM403" s="556" t="str">
        <f t="shared" ca="1" si="41"/>
        <v/>
      </c>
      <c r="AN403" s="86"/>
      <c r="XFA403" s="558" t="e">
        <f>MATCH(AE403,tabla!$W$3:$W$20,0)-1</f>
        <v>#N/A</v>
      </c>
      <c r="XFB403" s="558">
        <f>COUNTIF(tabla!$W$3:$W$20,'BD1'!AE403)</f>
        <v>0</v>
      </c>
    </row>
    <row r="404" spans="1:40 16381:16382" s="197" customFormat="1" ht="24.95" customHeight="1" x14ac:dyDescent="0.2">
      <c r="A404" s="24" t="str">
        <f t="shared" si="38"/>
        <v/>
      </c>
      <c r="B404" s="24" t="str">
        <f t="shared" si="36"/>
        <v/>
      </c>
      <c r="C404" s="554" t="str">
        <f t="shared" si="37"/>
        <v/>
      </c>
      <c r="D404" s="173"/>
      <c r="E404" s="173"/>
      <c r="F404" s="174"/>
      <c r="G404" s="175"/>
      <c r="H404" s="176"/>
      <c r="I404" s="177"/>
      <c r="J404" s="176"/>
      <c r="K404" s="476"/>
      <c r="L404" s="174"/>
      <c r="M404" s="81"/>
      <c r="N404" s="280" t="str">
        <f t="shared" si="39"/>
        <v/>
      </c>
      <c r="O404" s="43"/>
      <c r="P404" s="82"/>
      <c r="Q404" s="482"/>
      <c r="R404" s="83"/>
      <c r="S404" s="482"/>
      <c r="T404" s="164"/>
      <c r="U404" s="45"/>
      <c r="V404" s="25" t="str">
        <f>IFERROR(VLOOKUP(U404, tabla!$A$2:$B$50,2,FALSE),"")</f>
        <v/>
      </c>
      <c r="W404" s="26"/>
      <c r="X404" s="51"/>
      <c r="Y404" s="555" t="str">
        <f t="shared" si="40"/>
        <v/>
      </c>
      <c r="Z404" s="27"/>
      <c r="AA404" s="26"/>
      <c r="AB404" s="26"/>
      <c r="AC404" s="84"/>
      <c r="AD404" s="29"/>
      <c r="AE404" s="84"/>
      <c r="AF404" s="84"/>
      <c r="AG404" s="178"/>
      <c r="AH404" s="84"/>
      <c r="AI404" s="84"/>
      <c r="AJ404" s="84"/>
      <c r="AK404" s="164"/>
      <c r="AL404" s="165"/>
      <c r="AM404" s="556" t="str">
        <f t="shared" ca="1" si="41"/>
        <v/>
      </c>
      <c r="AN404" s="86"/>
      <c r="XFA404" s="558" t="e">
        <f>MATCH(AE404,tabla!$W$3:$W$20,0)-1</f>
        <v>#N/A</v>
      </c>
      <c r="XFB404" s="558">
        <f>COUNTIF(tabla!$W$3:$W$20,'BD1'!AE404)</f>
        <v>0</v>
      </c>
    </row>
    <row r="405" spans="1:40 16381:16382" s="197" customFormat="1" ht="24.95" customHeight="1" x14ac:dyDescent="0.2">
      <c r="A405" s="24" t="str">
        <f t="shared" si="38"/>
        <v/>
      </c>
      <c r="B405" s="24" t="str">
        <f t="shared" si="36"/>
        <v/>
      </c>
      <c r="C405" s="554" t="str">
        <f t="shared" si="37"/>
        <v/>
      </c>
      <c r="D405" s="173"/>
      <c r="E405" s="173"/>
      <c r="F405" s="174"/>
      <c r="G405" s="175"/>
      <c r="H405" s="176"/>
      <c r="I405" s="177"/>
      <c r="J405" s="176"/>
      <c r="K405" s="476"/>
      <c r="L405" s="174"/>
      <c r="M405" s="81"/>
      <c r="N405" s="280" t="str">
        <f t="shared" si="39"/>
        <v/>
      </c>
      <c r="O405" s="43"/>
      <c r="P405" s="82"/>
      <c r="Q405" s="482"/>
      <c r="R405" s="83"/>
      <c r="S405" s="482"/>
      <c r="T405" s="164"/>
      <c r="U405" s="45"/>
      <c r="V405" s="25" t="str">
        <f>IFERROR(VLOOKUP(U405, tabla!$A$2:$B$50,2,FALSE),"")</f>
        <v/>
      </c>
      <c r="W405" s="26"/>
      <c r="X405" s="51"/>
      <c r="Y405" s="555" t="str">
        <f t="shared" si="40"/>
        <v/>
      </c>
      <c r="Z405" s="27"/>
      <c r="AA405" s="26"/>
      <c r="AB405" s="26"/>
      <c r="AC405" s="84"/>
      <c r="AD405" s="29"/>
      <c r="AE405" s="84"/>
      <c r="AF405" s="84"/>
      <c r="AG405" s="178"/>
      <c r="AH405" s="84"/>
      <c r="AI405" s="84"/>
      <c r="AJ405" s="84"/>
      <c r="AK405" s="164"/>
      <c r="AL405" s="165"/>
      <c r="AM405" s="556" t="str">
        <f t="shared" ca="1" si="41"/>
        <v/>
      </c>
      <c r="AN405" s="86"/>
      <c r="XFA405" s="558" t="e">
        <f>MATCH(AE405,tabla!$W$3:$W$20,0)-1</f>
        <v>#N/A</v>
      </c>
      <c r="XFB405" s="558">
        <f>COUNTIF(tabla!$W$3:$W$20,'BD1'!AE405)</f>
        <v>0</v>
      </c>
    </row>
    <row r="406" spans="1:40 16381:16382" s="197" customFormat="1" ht="24.95" customHeight="1" x14ac:dyDescent="0.2">
      <c r="A406" s="24" t="str">
        <f t="shared" si="38"/>
        <v/>
      </c>
      <c r="B406" s="24" t="str">
        <f t="shared" si="36"/>
        <v/>
      </c>
      <c r="C406" s="554" t="str">
        <f t="shared" si="37"/>
        <v/>
      </c>
      <c r="D406" s="173"/>
      <c r="E406" s="173"/>
      <c r="F406" s="174"/>
      <c r="G406" s="175"/>
      <c r="H406" s="176"/>
      <c r="I406" s="177"/>
      <c r="J406" s="176"/>
      <c r="K406" s="476"/>
      <c r="L406" s="174"/>
      <c r="M406" s="81"/>
      <c r="N406" s="280" t="str">
        <f t="shared" si="39"/>
        <v/>
      </c>
      <c r="O406" s="43"/>
      <c r="P406" s="82"/>
      <c r="Q406" s="482"/>
      <c r="R406" s="83"/>
      <c r="S406" s="482"/>
      <c r="T406" s="164"/>
      <c r="U406" s="45"/>
      <c r="V406" s="25" t="str">
        <f>IFERROR(VLOOKUP(U406, tabla!$A$2:$B$50,2,FALSE),"")</f>
        <v/>
      </c>
      <c r="W406" s="26"/>
      <c r="X406" s="51"/>
      <c r="Y406" s="555" t="str">
        <f t="shared" si="40"/>
        <v/>
      </c>
      <c r="Z406" s="27"/>
      <c r="AA406" s="26"/>
      <c r="AB406" s="26"/>
      <c r="AC406" s="84"/>
      <c r="AD406" s="29"/>
      <c r="AE406" s="84"/>
      <c r="AF406" s="84"/>
      <c r="AG406" s="178"/>
      <c r="AH406" s="84"/>
      <c r="AI406" s="84"/>
      <c r="AJ406" s="84"/>
      <c r="AK406" s="164"/>
      <c r="AL406" s="165"/>
      <c r="AM406" s="556" t="str">
        <f t="shared" ca="1" si="41"/>
        <v/>
      </c>
      <c r="AN406" s="86"/>
      <c r="XFA406" s="558" t="e">
        <f>MATCH(AE406,tabla!$W$3:$W$20,0)-1</f>
        <v>#N/A</v>
      </c>
      <c r="XFB406" s="558">
        <f>COUNTIF(tabla!$W$3:$W$20,'BD1'!AE406)</f>
        <v>0</v>
      </c>
    </row>
    <row r="407" spans="1:40 16381:16382" s="197" customFormat="1" ht="24.95" customHeight="1" x14ac:dyDescent="0.2">
      <c r="A407" s="24" t="str">
        <f t="shared" si="38"/>
        <v/>
      </c>
      <c r="B407" s="24" t="str">
        <f t="shared" si="36"/>
        <v/>
      </c>
      <c r="C407" s="554" t="str">
        <f t="shared" si="37"/>
        <v/>
      </c>
      <c r="D407" s="173"/>
      <c r="E407" s="173"/>
      <c r="F407" s="174"/>
      <c r="G407" s="175"/>
      <c r="H407" s="176"/>
      <c r="I407" s="177"/>
      <c r="J407" s="176"/>
      <c r="K407" s="476"/>
      <c r="L407" s="174"/>
      <c r="M407" s="81"/>
      <c r="N407" s="280" t="str">
        <f t="shared" si="39"/>
        <v/>
      </c>
      <c r="O407" s="43"/>
      <c r="P407" s="82"/>
      <c r="Q407" s="482"/>
      <c r="R407" s="83"/>
      <c r="S407" s="482"/>
      <c r="T407" s="164"/>
      <c r="U407" s="45"/>
      <c r="V407" s="25" t="str">
        <f>IFERROR(VLOOKUP(U407, tabla!$A$2:$B$50,2,FALSE),"")</f>
        <v/>
      </c>
      <c r="W407" s="26"/>
      <c r="X407" s="51"/>
      <c r="Y407" s="555" t="str">
        <f t="shared" si="40"/>
        <v/>
      </c>
      <c r="Z407" s="27"/>
      <c r="AA407" s="26"/>
      <c r="AB407" s="26"/>
      <c r="AC407" s="84"/>
      <c r="AD407" s="29"/>
      <c r="AE407" s="84"/>
      <c r="AF407" s="84"/>
      <c r="AG407" s="178"/>
      <c r="AH407" s="84"/>
      <c r="AI407" s="84"/>
      <c r="AJ407" s="84"/>
      <c r="AK407" s="164"/>
      <c r="AL407" s="165"/>
      <c r="AM407" s="556" t="str">
        <f t="shared" ca="1" si="41"/>
        <v/>
      </c>
      <c r="AN407" s="86"/>
      <c r="XFA407" s="558" t="e">
        <f>MATCH(AE407,tabla!$W$3:$W$20,0)-1</f>
        <v>#N/A</v>
      </c>
      <c r="XFB407" s="558">
        <f>COUNTIF(tabla!$W$3:$W$20,'BD1'!AE407)</f>
        <v>0</v>
      </c>
    </row>
    <row r="408" spans="1:40 16381:16382" s="197" customFormat="1" ht="24.95" customHeight="1" x14ac:dyDescent="0.2">
      <c r="A408" s="24" t="str">
        <f t="shared" si="38"/>
        <v/>
      </c>
      <c r="B408" s="24" t="str">
        <f t="shared" si="36"/>
        <v/>
      </c>
      <c r="C408" s="554" t="str">
        <f t="shared" si="37"/>
        <v/>
      </c>
      <c r="D408" s="173"/>
      <c r="E408" s="173"/>
      <c r="F408" s="174"/>
      <c r="G408" s="175"/>
      <c r="H408" s="176"/>
      <c r="I408" s="177"/>
      <c r="J408" s="176"/>
      <c r="K408" s="476"/>
      <c r="L408" s="174"/>
      <c r="M408" s="81"/>
      <c r="N408" s="280" t="str">
        <f t="shared" si="39"/>
        <v/>
      </c>
      <c r="O408" s="43"/>
      <c r="P408" s="82"/>
      <c r="Q408" s="482"/>
      <c r="R408" s="83"/>
      <c r="S408" s="482"/>
      <c r="T408" s="164"/>
      <c r="U408" s="45"/>
      <c r="V408" s="25" t="str">
        <f>IFERROR(VLOOKUP(U408, tabla!$A$2:$B$50,2,FALSE),"")</f>
        <v/>
      </c>
      <c r="W408" s="26"/>
      <c r="X408" s="51"/>
      <c r="Y408" s="555" t="str">
        <f t="shared" si="40"/>
        <v/>
      </c>
      <c r="Z408" s="27"/>
      <c r="AA408" s="26"/>
      <c r="AB408" s="26"/>
      <c r="AC408" s="84"/>
      <c r="AD408" s="29"/>
      <c r="AE408" s="84"/>
      <c r="AF408" s="84"/>
      <c r="AG408" s="178"/>
      <c r="AH408" s="84"/>
      <c r="AI408" s="84"/>
      <c r="AJ408" s="84"/>
      <c r="AK408" s="164"/>
      <c r="AL408" s="165"/>
      <c r="AM408" s="556" t="str">
        <f t="shared" ca="1" si="41"/>
        <v/>
      </c>
      <c r="AN408" s="86"/>
      <c r="XFA408" s="558" t="e">
        <f>MATCH(AE408,tabla!$W$3:$W$20,0)-1</f>
        <v>#N/A</v>
      </c>
      <c r="XFB408" s="558">
        <f>COUNTIF(tabla!$W$3:$W$20,'BD1'!AE408)</f>
        <v>0</v>
      </c>
    </row>
    <row r="409" spans="1:40 16381:16382" s="197" customFormat="1" ht="24.95" customHeight="1" x14ac:dyDescent="0.2">
      <c r="A409" s="24" t="str">
        <f t="shared" si="38"/>
        <v/>
      </c>
      <c r="B409" s="24" t="str">
        <f t="shared" si="36"/>
        <v/>
      </c>
      <c r="C409" s="554" t="str">
        <f t="shared" si="37"/>
        <v/>
      </c>
      <c r="D409" s="173"/>
      <c r="E409" s="173"/>
      <c r="F409" s="174"/>
      <c r="G409" s="175"/>
      <c r="H409" s="176"/>
      <c r="I409" s="177"/>
      <c r="J409" s="176"/>
      <c r="K409" s="476"/>
      <c r="L409" s="174"/>
      <c r="M409" s="81"/>
      <c r="N409" s="280" t="str">
        <f t="shared" si="39"/>
        <v/>
      </c>
      <c r="O409" s="43"/>
      <c r="P409" s="82"/>
      <c r="Q409" s="482"/>
      <c r="R409" s="83"/>
      <c r="S409" s="482"/>
      <c r="T409" s="164"/>
      <c r="U409" s="45"/>
      <c r="V409" s="25" t="str">
        <f>IFERROR(VLOOKUP(U409, tabla!$A$2:$B$50,2,FALSE),"")</f>
        <v/>
      </c>
      <c r="W409" s="26"/>
      <c r="X409" s="51"/>
      <c r="Y409" s="555" t="str">
        <f t="shared" si="40"/>
        <v/>
      </c>
      <c r="Z409" s="27"/>
      <c r="AA409" s="26"/>
      <c r="AB409" s="26"/>
      <c r="AC409" s="84"/>
      <c r="AD409" s="29"/>
      <c r="AE409" s="84"/>
      <c r="AF409" s="84"/>
      <c r="AG409" s="178"/>
      <c r="AH409" s="84"/>
      <c r="AI409" s="84"/>
      <c r="AJ409" s="84"/>
      <c r="AK409" s="164"/>
      <c r="AL409" s="165"/>
      <c r="AM409" s="556" t="str">
        <f t="shared" ca="1" si="41"/>
        <v/>
      </c>
      <c r="AN409" s="86"/>
      <c r="XFA409" s="558" t="e">
        <f>MATCH(AE409,tabla!$W$3:$W$20,0)-1</f>
        <v>#N/A</v>
      </c>
      <c r="XFB409" s="558">
        <f>COUNTIF(tabla!$W$3:$W$20,'BD1'!AE409)</f>
        <v>0</v>
      </c>
    </row>
    <row r="410" spans="1:40 16381:16382" s="197" customFormat="1" ht="24.95" customHeight="1" x14ac:dyDescent="0.2">
      <c r="A410" s="24" t="str">
        <f t="shared" si="38"/>
        <v/>
      </c>
      <c r="B410" s="24" t="str">
        <f t="shared" si="36"/>
        <v/>
      </c>
      <c r="C410" s="554" t="str">
        <f t="shared" si="37"/>
        <v/>
      </c>
      <c r="D410" s="173"/>
      <c r="E410" s="173"/>
      <c r="F410" s="174"/>
      <c r="G410" s="175"/>
      <c r="H410" s="176"/>
      <c r="I410" s="177"/>
      <c r="J410" s="176"/>
      <c r="K410" s="476"/>
      <c r="L410" s="174"/>
      <c r="M410" s="81"/>
      <c r="N410" s="280" t="str">
        <f t="shared" si="39"/>
        <v/>
      </c>
      <c r="O410" s="43"/>
      <c r="P410" s="82"/>
      <c r="Q410" s="482"/>
      <c r="R410" s="83"/>
      <c r="S410" s="482"/>
      <c r="T410" s="164"/>
      <c r="U410" s="45"/>
      <c r="V410" s="25" t="str">
        <f>IFERROR(VLOOKUP(U410, tabla!$A$2:$B$50,2,FALSE),"")</f>
        <v/>
      </c>
      <c r="W410" s="26"/>
      <c r="X410" s="51"/>
      <c r="Y410" s="555" t="str">
        <f t="shared" si="40"/>
        <v/>
      </c>
      <c r="Z410" s="27"/>
      <c r="AA410" s="26"/>
      <c r="AB410" s="26"/>
      <c r="AC410" s="84"/>
      <c r="AD410" s="29"/>
      <c r="AE410" s="84"/>
      <c r="AF410" s="84"/>
      <c r="AG410" s="178"/>
      <c r="AH410" s="84"/>
      <c r="AI410" s="84"/>
      <c r="AJ410" s="84"/>
      <c r="AK410" s="164"/>
      <c r="AL410" s="165"/>
      <c r="AM410" s="556" t="str">
        <f t="shared" ca="1" si="41"/>
        <v/>
      </c>
      <c r="AN410" s="86"/>
      <c r="XFA410" s="558" t="e">
        <f>MATCH(AE410,tabla!$W$3:$W$20,0)-1</f>
        <v>#N/A</v>
      </c>
      <c r="XFB410" s="558">
        <f>COUNTIF(tabla!$W$3:$W$20,'BD1'!AE410)</f>
        <v>0</v>
      </c>
    </row>
    <row r="411" spans="1:40 16381:16382" s="197" customFormat="1" ht="24.95" customHeight="1" x14ac:dyDescent="0.2">
      <c r="A411" s="24" t="str">
        <f t="shared" si="38"/>
        <v/>
      </c>
      <c r="B411" s="24" t="str">
        <f t="shared" si="36"/>
        <v/>
      </c>
      <c r="C411" s="554" t="str">
        <f t="shared" si="37"/>
        <v/>
      </c>
      <c r="D411" s="173"/>
      <c r="E411" s="173"/>
      <c r="F411" s="174"/>
      <c r="G411" s="175"/>
      <c r="H411" s="176"/>
      <c r="I411" s="177"/>
      <c r="J411" s="176"/>
      <c r="K411" s="476"/>
      <c r="L411" s="174"/>
      <c r="M411" s="81"/>
      <c r="N411" s="280" t="str">
        <f t="shared" si="39"/>
        <v/>
      </c>
      <c r="O411" s="43"/>
      <c r="P411" s="82"/>
      <c r="Q411" s="482"/>
      <c r="R411" s="83"/>
      <c r="S411" s="482"/>
      <c r="T411" s="164"/>
      <c r="U411" s="45"/>
      <c r="V411" s="25" t="str">
        <f>IFERROR(VLOOKUP(U411, tabla!$A$2:$B$50,2,FALSE),"")</f>
        <v/>
      </c>
      <c r="W411" s="26"/>
      <c r="X411" s="51"/>
      <c r="Y411" s="555" t="str">
        <f t="shared" si="40"/>
        <v/>
      </c>
      <c r="Z411" s="27"/>
      <c r="AA411" s="26"/>
      <c r="AB411" s="26"/>
      <c r="AC411" s="84"/>
      <c r="AD411" s="29"/>
      <c r="AE411" s="84"/>
      <c r="AF411" s="84"/>
      <c r="AG411" s="178"/>
      <c r="AH411" s="84"/>
      <c r="AI411" s="84"/>
      <c r="AJ411" s="84"/>
      <c r="AK411" s="164"/>
      <c r="AL411" s="165"/>
      <c r="AM411" s="556" t="str">
        <f t="shared" ca="1" si="41"/>
        <v/>
      </c>
      <c r="AN411" s="86"/>
      <c r="XFA411" s="558" t="e">
        <f>MATCH(AE411,tabla!$W$3:$W$20,0)-1</f>
        <v>#N/A</v>
      </c>
      <c r="XFB411" s="558">
        <f>COUNTIF(tabla!$W$3:$W$20,'BD1'!AE411)</f>
        <v>0</v>
      </c>
    </row>
    <row r="412" spans="1:40 16381:16382" s="197" customFormat="1" ht="24.95" customHeight="1" x14ac:dyDescent="0.2">
      <c r="A412" s="24" t="str">
        <f t="shared" si="38"/>
        <v/>
      </c>
      <c r="B412" s="24" t="str">
        <f t="shared" si="36"/>
        <v/>
      </c>
      <c r="C412" s="554" t="str">
        <f t="shared" si="37"/>
        <v/>
      </c>
      <c r="D412" s="173"/>
      <c r="E412" s="173"/>
      <c r="F412" s="174"/>
      <c r="G412" s="175"/>
      <c r="H412" s="176"/>
      <c r="I412" s="177"/>
      <c r="J412" s="176"/>
      <c r="K412" s="476"/>
      <c r="L412" s="174"/>
      <c r="M412" s="81"/>
      <c r="N412" s="280" t="str">
        <f t="shared" si="39"/>
        <v/>
      </c>
      <c r="O412" s="43"/>
      <c r="P412" s="82"/>
      <c r="Q412" s="482"/>
      <c r="R412" s="83"/>
      <c r="S412" s="482"/>
      <c r="T412" s="164"/>
      <c r="U412" s="45"/>
      <c r="V412" s="25" t="str">
        <f>IFERROR(VLOOKUP(U412, tabla!$A$2:$B$50,2,FALSE),"")</f>
        <v/>
      </c>
      <c r="W412" s="26"/>
      <c r="X412" s="51"/>
      <c r="Y412" s="555" t="str">
        <f t="shared" si="40"/>
        <v/>
      </c>
      <c r="Z412" s="27"/>
      <c r="AA412" s="26"/>
      <c r="AB412" s="26"/>
      <c r="AC412" s="84"/>
      <c r="AD412" s="29"/>
      <c r="AE412" s="84"/>
      <c r="AF412" s="84"/>
      <c r="AG412" s="178"/>
      <c r="AH412" s="84"/>
      <c r="AI412" s="84"/>
      <c r="AJ412" s="84"/>
      <c r="AK412" s="164"/>
      <c r="AL412" s="165"/>
      <c r="AM412" s="556" t="str">
        <f t="shared" ca="1" si="41"/>
        <v/>
      </c>
      <c r="AN412" s="86"/>
      <c r="XFA412" s="558" t="e">
        <f>MATCH(AE412,tabla!$W$3:$W$20,0)-1</f>
        <v>#N/A</v>
      </c>
      <c r="XFB412" s="558">
        <f>COUNTIF(tabla!$W$3:$W$20,'BD1'!AE412)</f>
        <v>0</v>
      </c>
    </row>
    <row r="413" spans="1:40 16381:16382" s="197" customFormat="1" ht="24.95" customHeight="1" x14ac:dyDescent="0.2">
      <c r="A413" s="24" t="str">
        <f t="shared" si="38"/>
        <v/>
      </c>
      <c r="B413" s="24" t="str">
        <f t="shared" si="36"/>
        <v/>
      </c>
      <c r="C413" s="554" t="str">
        <f t="shared" si="37"/>
        <v/>
      </c>
      <c r="D413" s="173"/>
      <c r="E413" s="173"/>
      <c r="F413" s="174"/>
      <c r="G413" s="175"/>
      <c r="H413" s="176"/>
      <c r="I413" s="177"/>
      <c r="J413" s="176"/>
      <c r="K413" s="476"/>
      <c r="L413" s="174"/>
      <c r="M413" s="81"/>
      <c r="N413" s="280" t="str">
        <f t="shared" si="39"/>
        <v/>
      </c>
      <c r="O413" s="43"/>
      <c r="P413" s="82"/>
      <c r="Q413" s="482"/>
      <c r="R413" s="83"/>
      <c r="S413" s="482"/>
      <c r="T413" s="164"/>
      <c r="U413" s="45"/>
      <c r="V413" s="25" t="str">
        <f>IFERROR(VLOOKUP(U413, tabla!$A$2:$B$50,2,FALSE),"")</f>
        <v/>
      </c>
      <c r="W413" s="26"/>
      <c r="X413" s="51"/>
      <c r="Y413" s="555" t="str">
        <f t="shared" si="40"/>
        <v/>
      </c>
      <c r="Z413" s="27"/>
      <c r="AA413" s="26"/>
      <c r="AB413" s="26"/>
      <c r="AC413" s="84"/>
      <c r="AD413" s="29"/>
      <c r="AE413" s="84"/>
      <c r="AF413" s="84"/>
      <c r="AG413" s="178"/>
      <c r="AH413" s="84"/>
      <c r="AI413" s="84"/>
      <c r="AJ413" s="84"/>
      <c r="AK413" s="164"/>
      <c r="AL413" s="165"/>
      <c r="AM413" s="556" t="str">
        <f t="shared" ca="1" si="41"/>
        <v/>
      </c>
      <c r="AN413" s="86"/>
      <c r="XFA413" s="558" t="e">
        <f>MATCH(AE413,tabla!$W$3:$W$20,0)-1</f>
        <v>#N/A</v>
      </c>
      <c r="XFB413" s="558">
        <f>COUNTIF(tabla!$W$3:$W$20,'BD1'!AE413)</f>
        <v>0</v>
      </c>
    </row>
    <row r="414" spans="1:40 16381:16382" s="197" customFormat="1" ht="24.95" customHeight="1" x14ac:dyDescent="0.2">
      <c r="A414" s="24" t="str">
        <f t="shared" si="38"/>
        <v/>
      </c>
      <c r="B414" s="24" t="str">
        <f t="shared" si="36"/>
        <v/>
      </c>
      <c r="C414" s="554" t="str">
        <f t="shared" si="37"/>
        <v/>
      </c>
      <c r="D414" s="173"/>
      <c r="E414" s="173"/>
      <c r="F414" s="174"/>
      <c r="G414" s="175"/>
      <c r="H414" s="176"/>
      <c r="I414" s="177"/>
      <c r="J414" s="176"/>
      <c r="K414" s="476"/>
      <c r="L414" s="174"/>
      <c r="M414" s="81"/>
      <c r="N414" s="280" t="str">
        <f t="shared" si="39"/>
        <v/>
      </c>
      <c r="O414" s="43"/>
      <c r="P414" s="82"/>
      <c r="Q414" s="482"/>
      <c r="R414" s="83"/>
      <c r="S414" s="482"/>
      <c r="T414" s="164"/>
      <c r="U414" s="45"/>
      <c r="V414" s="25" t="str">
        <f>IFERROR(VLOOKUP(U414, tabla!$A$2:$B$50,2,FALSE),"")</f>
        <v/>
      </c>
      <c r="W414" s="26"/>
      <c r="X414" s="51"/>
      <c r="Y414" s="555" t="str">
        <f t="shared" si="40"/>
        <v/>
      </c>
      <c r="Z414" s="27"/>
      <c r="AA414" s="26"/>
      <c r="AB414" s="26"/>
      <c r="AC414" s="84"/>
      <c r="AD414" s="29"/>
      <c r="AE414" s="84"/>
      <c r="AF414" s="84"/>
      <c r="AG414" s="178"/>
      <c r="AH414" s="84"/>
      <c r="AI414" s="84"/>
      <c r="AJ414" s="84"/>
      <c r="AK414" s="164"/>
      <c r="AL414" s="165"/>
      <c r="AM414" s="556" t="str">
        <f t="shared" ca="1" si="41"/>
        <v/>
      </c>
      <c r="AN414" s="86"/>
      <c r="XFA414" s="558" t="e">
        <f>MATCH(AE414,tabla!$W$3:$W$20,0)-1</f>
        <v>#N/A</v>
      </c>
      <c r="XFB414" s="558">
        <f>COUNTIF(tabla!$W$3:$W$20,'BD1'!AE414)</f>
        <v>0</v>
      </c>
    </row>
    <row r="415" spans="1:40 16381:16382" s="197" customFormat="1" ht="24.95" customHeight="1" x14ac:dyDescent="0.2">
      <c r="A415" s="24" t="str">
        <f t="shared" si="38"/>
        <v/>
      </c>
      <c r="B415" s="24" t="str">
        <f t="shared" si="36"/>
        <v/>
      </c>
      <c r="C415" s="554" t="str">
        <f t="shared" si="37"/>
        <v/>
      </c>
      <c r="D415" s="173"/>
      <c r="E415" s="173"/>
      <c r="F415" s="174"/>
      <c r="G415" s="175"/>
      <c r="H415" s="176"/>
      <c r="I415" s="177"/>
      <c r="J415" s="176"/>
      <c r="K415" s="476"/>
      <c r="L415" s="174"/>
      <c r="M415" s="81"/>
      <c r="N415" s="280" t="str">
        <f t="shared" si="39"/>
        <v/>
      </c>
      <c r="O415" s="43"/>
      <c r="P415" s="82"/>
      <c r="Q415" s="482"/>
      <c r="R415" s="83"/>
      <c r="S415" s="482"/>
      <c r="T415" s="164"/>
      <c r="U415" s="45"/>
      <c r="V415" s="25" t="str">
        <f>IFERROR(VLOOKUP(U415, tabla!$A$2:$B$50,2,FALSE),"")</f>
        <v/>
      </c>
      <c r="W415" s="26"/>
      <c r="X415" s="51"/>
      <c r="Y415" s="555" t="str">
        <f t="shared" si="40"/>
        <v/>
      </c>
      <c r="Z415" s="27"/>
      <c r="AA415" s="26"/>
      <c r="AB415" s="26"/>
      <c r="AC415" s="84"/>
      <c r="AD415" s="29"/>
      <c r="AE415" s="84"/>
      <c r="AF415" s="84"/>
      <c r="AG415" s="178"/>
      <c r="AH415" s="84"/>
      <c r="AI415" s="84"/>
      <c r="AJ415" s="84"/>
      <c r="AK415" s="164"/>
      <c r="AL415" s="165"/>
      <c r="AM415" s="556" t="str">
        <f t="shared" ca="1" si="41"/>
        <v/>
      </c>
      <c r="AN415" s="86"/>
      <c r="XFA415" s="558" t="e">
        <f>MATCH(AE415,tabla!$W$3:$W$20,0)-1</f>
        <v>#N/A</v>
      </c>
      <c r="XFB415" s="558">
        <f>COUNTIF(tabla!$W$3:$W$20,'BD1'!AE415)</f>
        <v>0</v>
      </c>
    </row>
    <row r="416" spans="1:40 16381:16382" s="197" customFormat="1" ht="24.95" customHeight="1" x14ac:dyDescent="0.2">
      <c r="A416" s="24" t="str">
        <f t="shared" si="38"/>
        <v/>
      </c>
      <c r="B416" s="24" t="str">
        <f t="shared" si="36"/>
        <v/>
      </c>
      <c r="C416" s="554" t="str">
        <f t="shared" si="37"/>
        <v/>
      </c>
      <c r="D416" s="173"/>
      <c r="E416" s="173"/>
      <c r="F416" s="174"/>
      <c r="G416" s="175"/>
      <c r="H416" s="176"/>
      <c r="I416" s="177"/>
      <c r="J416" s="176"/>
      <c r="K416" s="476"/>
      <c r="L416" s="174"/>
      <c r="M416" s="81"/>
      <c r="N416" s="280" t="str">
        <f t="shared" si="39"/>
        <v/>
      </c>
      <c r="O416" s="43"/>
      <c r="P416" s="82"/>
      <c r="Q416" s="482"/>
      <c r="R416" s="83"/>
      <c r="S416" s="482"/>
      <c r="T416" s="164"/>
      <c r="U416" s="45"/>
      <c r="V416" s="25" t="str">
        <f>IFERROR(VLOOKUP(U416, tabla!$A$2:$B$50,2,FALSE),"")</f>
        <v/>
      </c>
      <c r="W416" s="26"/>
      <c r="X416" s="51"/>
      <c r="Y416" s="555" t="str">
        <f t="shared" si="40"/>
        <v/>
      </c>
      <c r="Z416" s="27"/>
      <c r="AA416" s="26"/>
      <c r="AB416" s="26"/>
      <c r="AC416" s="84"/>
      <c r="AD416" s="29"/>
      <c r="AE416" s="84"/>
      <c r="AF416" s="84"/>
      <c r="AG416" s="178"/>
      <c r="AH416" s="84"/>
      <c r="AI416" s="84"/>
      <c r="AJ416" s="84"/>
      <c r="AK416" s="164"/>
      <c r="AL416" s="165"/>
      <c r="AM416" s="556" t="str">
        <f t="shared" ca="1" si="41"/>
        <v/>
      </c>
      <c r="AN416" s="86"/>
      <c r="XFA416" s="558" t="e">
        <f>MATCH(AE416,tabla!$W$3:$W$20,0)-1</f>
        <v>#N/A</v>
      </c>
      <c r="XFB416" s="558">
        <f>COUNTIF(tabla!$W$3:$W$20,'BD1'!AE416)</f>
        <v>0</v>
      </c>
    </row>
    <row r="417" spans="1:40 16381:16382" s="197" customFormat="1" ht="24.95" customHeight="1" x14ac:dyDescent="0.2">
      <c r="A417" s="24" t="str">
        <f t="shared" si="38"/>
        <v/>
      </c>
      <c r="B417" s="24" t="str">
        <f t="shared" si="36"/>
        <v/>
      </c>
      <c r="C417" s="554" t="str">
        <f t="shared" si="37"/>
        <v/>
      </c>
      <c r="D417" s="173"/>
      <c r="E417" s="173"/>
      <c r="F417" s="174"/>
      <c r="G417" s="175"/>
      <c r="H417" s="176"/>
      <c r="I417" s="177"/>
      <c r="J417" s="176"/>
      <c r="K417" s="476"/>
      <c r="L417" s="174"/>
      <c r="M417" s="81"/>
      <c r="N417" s="280" t="str">
        <f t="shared" si="39"/>
        <v/>
      </c>
      <c r="O417" s="43"/>
      <c r="P417" s="82"/>
      <c r="Q417" s="482"/>
      <c r="R417" s="83"/>
      <c r="S417" s="482"/>
      <c r="T417" s="164"/>
      <c r="U417" s="45"/>
      <c r="V417" s="25" t="str">
        <f>IFERROR(VLOOKUP(U417, tabla!$A$2:$B$50,2,FALSE),"")</f>
        <v/>
      </c>
      <c r="W417" s="26"/>
      <c r="X417" s="51"/>
      <c r="Y417" s="555" t="str">
        <f t="shared" si="40"/>
        <v/>
      </c>
      <c r="Z417" s="27"/>
      <c r="AA417" s="26"/>
      <c r="AB417" s="26"/>
      <c r="AC417" s="84"/>
      <c r="AD417" s="29"/>
      <c r="AE417" s="84"/>
      <c r="AF417" s="84"/>
      <c r="AG417" s="178"/>
      <c r="AH417" s="84"/>
      <c r="AI417" s="84"/>
      <c r="AJ417" s="84"/>
      <c r="AK417" s="164"/>
      <c r="AL417" s="165"/>
      <c r="AM417" s="556" t="str">
        <f t="shared" ca="1" si="41"/>
        <v/>
      </c>
      <c r="AN417" s="86"/>
      <c r="XFA417" s="558" t="e">
        <f>MATCH(AE417,tabla!$W$3:$W$20,0)-1</f>
        <v>#N/A</v>
      </c>
      <c r="XFB417" s="558">
        <f>COUNTIF(tabla!$W$3:$W$20,'BD1'!AE417)</f>
        <v>0</v>
      </c>
    </row>
    <row r="418" spans="1:40 16381:16382" s="197" customFormat="1" ht="24.95" customHeight="1" x14ac:dyDescent="0.2">
      <c r="A418" s="24" t="str">
        <f t="shared" si="38"/>
        <v/>
      </c>
      <c r="B418" s="24" t="str">
        <f t="shared" si="36"/>
        <v/>
      </c>
      <c r="C418" s="554" t="str">
        <f t="shared" si="37"/>
        <v/>
      </c>
      <c r="D418" s="173"/>
      <c r="E418" s="173"/>
      <c r="F418" s="174"/>
      <c r="G418" s="175"/>
      <c r="H418" s="176"/>
      <c r="I418" s="177"/>
      <c r="J418" s="176"/>
      <c r="K418" s="476"/>
      <c r="L418" s="174"/>
      <c r="M418" s="81"/>
      <c r="N418" s="280" t="str">
        <f t="shared" si="39"/>
        <v/>
      </c>
      <c r="O418" s="43"/>
      <c r="P418" s="82"/>
      <c r="Q418" s="482"/>
      <c r="R418" s="83"/>
      <c r="S418" s="482"/>
      <c r="T418" s="164"/>
      <c r="U418" s="45"/>
      <c r="V418" s="25" t="str">
        <f>IFERROR(VLOOKUP(U418, tabla!$A$2:$B$50,2,FALSE),"")</f>
        <v/>
      </c>
      <c r="W418" s="26"/>
      <c r="X418" s="51"/>
      <c r="Y418" s="555" t="str">
        <f t="shared" si="40"/>
        <v/>
      </c>
      <c r="Z418" s="27"/>
      <c r="AA418" s="26"/>
      <c r="AB418" s="26"/>
      <c r="AC418" s="84"/>
      <c r="AD418" s="29"/>
      <c r="AE418" s="84"/>
      <c r="AF418" s="84"/>
      <c r="AG418" s="178"/>
      <c r="AH418" s="84"/>
      <c r="AI418" s="84"/>
      <c r="AJ418" s="84"/>
      <c r="AK418" s="164"/>
      <c r="AL418" s="165"/>
      <c r="AM418" s="556" t="str">
        <f t="shared" ca="1" si="41"/>
        <v/>
      </c>
      <c r="AN418" s="86"/>
      <c r="XFA418" s="558" t="e">
        <f>MATCH(AE418,tabla!$W$3:$W$20,0)-1</f>
        <v>#N/A</v>
      </c>
      <c r="XFB418" s="558">
        <f>COUNTIF(tabla!$W$3:$W$20,'BD1'!AE418)</f>
        <v>0</v>
      </c>
    </row>
    <row r="419" spans="1:40 16381:16382" s="197" customFormat="1" ht="24.95" customHeight="1" x14ac:dyDescent="0.2">
      <c r="A419" s="24" t="str">
        <f t="shared" si="38"/>
        <v/>
      </c>
      <c r="B419" s="24" t="str">
        <f t="shared" si="36"/>
        <v/>
      </c>
      <c r="C419" s="554" t="str">
        <f t="shared" si="37"/>
        <v/>
      </c>
      <c r="D419" s="173"/>
      <c r="E419" s="173"/>
      <c r="F419" s="174"/>
      <c r="G419" s="175"/>
      <c r="H419" s="176"/>
      <c r="I419" s="177"/>
      <c r="J419" s="176"/>
      <c r="K419" s="476"/>
      <c r="L419" s="174"/>
      <c r="M419" s="81"/>
      <c r="N419" s="280" t="str">
        <f t="shared" si="39"/>
        <v/>
      </c>
      <c r="O419" s="43"/>
      <c r="P419" s="82"/>
      <c r="Q419" s="482"/>
      <c r="R419" s="83"/>
      <c r="S419" s="482"/>
      <c r="T419" s="164"/>
      <c r="U419" s="45"/>
      <c r="V419" s="25" t="str">
        <f>IFERROR(VLOOKUP(U419, tabla!$A$2:$B$50,2,FALSE),"")</f>
        <v/>
      </c>
      <c r="W419" s="26"/>
      <c r="X419" s="51"/>
      <c r="Y419" s="555" t="str">
        <f t="shared" si="40"/>
        <v/>
      </c>
      <c r="Z419" s="27"/>
      <c r="AA419" s="26"/>
      <c r="AB419" s="26"/>
      <c r="AC419" s="84"/>
      <c r="AD419" s="29"/>
      <c r="AE419" s="84"/>
      <c r="AF419" s="84"/>
      <c r="AG419" s="178"/>
      <c r="AH419" s="84"/>
      <c r="AI419" s="84"/>
      <c r="AJ419" s="84"/>
      <c r="AK419" s="164"/>
      <c r="AL419" s="165"/>
      <c r="AM419" s="556" t="str">
        <f t="shared" ca="1" si="41"/>
        <v/>
      </c>
      <c r="AN419" s="86"/>
      <c r="XFA419" s="558" t="e">
        <f>MATCH(AE419,tabla!$W$3:$W$20,0)-1</f>
        <v>#N/A</v>
      </c>
      <c r="XFB419" s="558">
        <f>COUNTIF(tabla!$W$3:$W$20,'BD1'!AE419)</f>
        <v>0</v>
      </c>
    </row>
    <row r="420" spans="1:40 16381:16382" s="197" customFormat="1" ht="24.95" customHeight="1" x14ac:dyDescent="0.2">
      <c r="A420" s="24" t="str">
        <f t="shared" si="38"/>
        <v/>
      </c>
      <c r="B420" s="24" t="str">
        <f t="shared" si="36"/>
        <v/>
      </c>
      <c r="C420" s="554" t="str">
        <f t="shared" si="37"/>
        <v/>
      </c>
      <c r="D420" s="173"/>
      <c r="E420" s="173"/>
      <c r="F420" s="174"/>
      <c r="G420" s="175"/>
      <c r="H420" s="176"/>
      <c r="I420" s="177"/>
      <c r="J420" s="176"/>
      <c r="K420" s="476"/>
      <c r="L420" s="174"/>
      <c r="M420" s="81"/>
      <c r="N420" s="280" t="str">
        <f t="shared" si="39"/>
        <v/>
      </c>
      <c r="O420" s="43"/>
      <c r="P420" s="82"/>
      <c r="Q420" s="482"/>
      <c r="R420" s="83"/>
      <c r="S420" s="482"/>
      <c r="T420" s="164"/>
      <c r="U420" s="45"/>
      <c r="V420" s="25" t="str">
        <f>IFERROR(VLOOKUP(U420, tabla!$A$2:$B$50,2,FALSE),"")</f>
        <v/>
      </c>
      <c r="W420" s="26"/>
      <c r="X420" s="51"/>
      <c r="Y420" s="555" t="str">
        <f t="shared" si="40"/>
        <v/>
      </c>
      <c r="Z420" s="27"/>
      <c r="AA420" s="26"/>
      <c r="AB420" s="26"/>
      <c r="AC420" s="84"/>
      <c r="AD420" s="29"/>
      <c r="AE420" s="84"/>
      <c r="AF420" s="84"/>
      <c r="AG420" s="178"/>
      <c r="AH420" s="84"/>
      <c r="AI420" s="84"/>
      <c r="AJ420" s="84"/>
      <c r="AK420" s="164"/>
      <c r="AL420" s="165"/>
      <c r="AM420" s="556" t="str">
        <f t="shared" ca="1" si="41"/>
        <v/>
      </c>
      <c r="AN420" s="86"/>
      <c r="XFA420" s="558" t="e">
        <f>MATCH(AE420,tabla!$W$3:$W$20,0)-1</f>
        <v>#N/A</v>
      </c>
      <c r="XFB420" s="558">
        <f>COUNTIF(tabla!$W$3:$W$20,'BD1'!AE420)</f>
        <v>0</v>
      </c>
    </row>
    <row r="421" spans="1:40 16381:16382" s="197" customFormat="1" ht="24.95" customHeight="1" x14ac:dyDescent="0.2">
      <c r="A421" s="24" t="str">
        <f t="shared" si="38"/>
        <v/>
      </c>
      <c r="B421" s="24" t="str">
        <f t="shared" si="36"/>
        <v/>
      </c>
      <c r="C421" s="554" t="str">
        <f t="shared" si="37"/>
        <v/>
      </c>
      <c r="D421" s="173"/>
      <c r="E421" s="173"/>
      <c r="F421" s="174"/>
      <c r="G421" s="175"/>
      <c r="H421" s="176"/>
      <c r="I421" s="177"/>
      <c r="J421" s="176"/>
      <c r="K421" s="476"/>
      <c r="L421" s="174"/>
      <c r="M421" s="81"/>
      <c r="N421" s="280" t="str">
        <f t="shared" si="39"/>
        <v/>
      </c>
      <c r="O421" s="43"/>
      <c r="P421" s="87"/>
      <c r="Q421" s="483"/>
      <c r="R421" s="83"/>
      <c r="S421" s="482"/>
      <c r="T421" s="164"/>
      <c r="U421" s="45"/>
      <c r="V421" s="25" t="str">
        <f>IFERROR(VLOOKUP(U421, tabla!$A$2:$B$50,2,FALSE),"")</f>
        <v/>
      </c>
      <c r="W421" s="26"/>
      <c r="X421" s="51"/>
      <c r="Y421" s="555" t="str">
        <f t="shared" si="40"/>
        <v/>
      </c>
      <c r="Z421" s="27"/>
      <c r="AA421" s="26"/>
      <c r="AB421" s="26"/>
      <c r="AC421" s="84"/>
      <c r="AD421" s="29"/>
      <c r="AE421" s="84"/>
      <c r="AF421" s="84"/>
      <c r="AG421" s="178"/>
      <c r="AH421" s="84"/>
      <c r="AI421" s="84"/>
      <c r="AJ421" s="84"/>
      <c r="AK421" s="164"/>
      <c r="AL421" s="165"/>
      <c r="AM421" s="556" t="str">
        <f t="shared" ca="1" si="41"/>
        <v/>
      </c>
      <c r="AN421" s="86"/>
      <c r="XFA421" s="558" t="e">
        <f>MATCH(AE421,tabla!$W$3:$W$20,0)-1</f>
        <v>#N/A</v>
      </c>
      <c r="XFB421" s="558">
        <f>COUNTIF(tabla!$W$3:$W$20,'BD1'!AE421)</f>
        <v>0</v>
      </c>
    </row>
    <row r="422" spans="1:40 16381:16382" s="197" customFormat="1" ht="24.95" customHeight="1" x14ac:dyDescent="0.2">
      <c r="A422" s="24" t="str">
        <f t="shared" si="38"/>
        <v/>
      </c>
      <c r="B422" s="24" t="str">
        <f t="shared" si="36"/>
        <v/>
      </c>
      <c r="C422" s="554" t="str">
        <f t="shared" si="37"/>
        <v/>
      </c>
      <c r="D422" s="173"/>
      <c r="E422" s="173"/>
      <c r="F422" s="174"/>
      <c r="G422" s="175"/>
      <c r="H422" s="176"/>
      <c r="I422" s="177"/>
      <c r="J422" s="176"/>
      <c r="K422" s="476"/>
      <c r="L422" s="174"/>
      <c r="M422" s="81"/>
      <c r="N422" s="280" t="str">
        <f t="shared" si="39"/>
        <v/>
      </c>
      <c r="O422" s="43"/>
      <c r="P422" s="87"/>
      <c r="Q422" s="483"/>
      <c r="R422" s="83"/>
      <c r="S422" s="482"/>
      <c r="T422" s="164"/>
      <c r="U422" s="45"/>
      <c r="V422" s="25" t="str">
        <f>IFERROR(VLOOKUP(U422, tabla!$A$2:$B$50,2,FALSE),"")</f>
        <v/>
      </c>
      <c r="W422" s="26"/>
      <c r="X422" s="51"/>
      <c r="Y422" s="555" t="str">
        <f t="shared" si="40"/>
        <v/>
      </c>
      <c r="Z422" s="27"/>
      <c r="AA422" s="26"/>
      <c r="AB422" s="26"/>
      <c r="AC422" s="84"/>
      <c r="AD422" s="29"/>
      <c r="AE422" s="84"/>
      <c r="AF422" s="84"/>
      <c r="AG422" s="178"/>
      <c r="AH422" s="84"/>
      <c r="AI422" s="84"/>
      <c r="AJ422" s="84"/>
      <c r="AK422" s="164"/>
      <c r="AL422" s="165"/>
      <c r="AM422" s="556" t="str">
        <f t="shared" ca="1" si="41"/>
        <v/>
      </c>
      <c r="AN422" s="86"/>
      <c r="XFA422" s="558" t="e">
        <f>MATCH(AE422,tabla!$W$3:$W$20,0)-1</f>
        <v>#N/A</v>
      </c>
      <c r="XFB422" s="558">
        <f>COUNTIF(tabla!$W$3:$W$20,'BD1'!AE422)</f>
        <v>0</v>
      </c>
    </row>
    <row r="423" spans="1:40 16381:16382" s="197" customFormat="1" ht="24.95" customHeight="1" x14ac:dyDescent="0.2">
      <c r="A423" s="24" t="str">
        <f t="shared" si="38"/>
        <v/>
      </c>
      <c r="B423" s="24" t="str">
        <f t="shared" si="36"/>
        <v/>
      </c>
      <c r="C423" s="554" t="str">
        <f t="shared" si="37"/>
        <v/>
      </c>
      <c r="D423" s="173"/>
      <c r="E423" s="173"/>
      <c r="F423" s="174"/>
      <c r="G423" s="175"/>
      <c r="H423" s="176"/>
      <c r="I423" s="177"/>
      <c r="J423" s="176"/>
      <c r="K423" s="476"/>
      <c r="L423" s="174"/>
      <c r="M423" s="81"/>
      <c r="N423" s="280" t="str">
        <f t="shared" si="39"/>
        <v/>
      </c>
      <c r="O423" s="43"/>
      <c r="P423" s="82"/>
      <c r="Q423" s="482"/>
      <c r="R423" s="83"/>
      <c r="S423" s="482"/>
      <c r="T423" s="164"/>
      <c r="U423" s="45"/>
      <c r="V423" s="25" t="str">
        <f>IFERROR(VLOOKUP(U423, tabla!$A$2:$B$50,2,FALSE),"")</f>
        <v/>
      </c>
      <c r="W423" s="26"/>
      <c r="X423" s="51"/>
      <c r="Y423" s="555" t="str">
        <f t="shared" si="40"/>
        <v/>
      </c>
      <c r="Z423" s="27"/>
      <c r="AA423" s="26"/>
      <c r="AB423" s="26"/>
      <c r="AC423" s="84"/>
      <c r="AD423" s="29"/>
      <c r="AE423" s="84"/>
      <c r="AF423" s="84"/>
      <c r="AG423" s="178"/>
      <c r="AH423" s="84"/>
      <c r="AI423" s="84"/>
      <c r="AJ423" s="84"/>
      <c r="AK423" s="164"/>
      <c r="AL423" s="165"/>
      <c r="AM423" s="556" t="str">
        <f t="shared" ca="1" si="41"/>
        <v/>
      </c>
      <c r="AN423" s="86"/>
      <c r="XFA423" s="558" t="e">
        <f>MATCH(AE423,tabla!$W$3:$W$20,0)-1</f>
        <v>#N/A</v>
      </c>
      <c r="XFB423" s="558">
        <f>COUNTIF(tabla!$W$3:$W$20,'BD1'!AE423)</f>
        <v>0</v>
      </c>
    </row>
    <row r="424" spans="1:40 16381:16382" s="197" customFormat="1" ht="24.95" customHeight="1" x14ac:dyDescent="0.2">
      <c r="A424" s="24" t="str">
        <f t="shared" si="38"/>
        <v/>
      </c>
      <c r="B424" s="24" t="str">
        <f t="shared" si="36"/>
        <v/>
      </c>
      <c r="C424" s="554" t="str">
        <f t="shared" si="37"/>
        <v/>
      </c>
      <c r="D424" s="173"/>
      <c r="E424" s="173"/>
      <c r="F424" s="174"/>
      <c r="G424" s="175"/>
      <c r="H424" s="176"/>
      <c r="I424" s="177"/>
      <c r="J424" s="176"/>
      <c r="K424" s="476"/>
      <c r="L424" s="174"/>
      <c r="M424" s="81"/>
      <c r="N424" s="280" t="str">
        <f t="shared" si="39"/>
        <v/>
      </c>
      <c r="O424" s="43"/>
      <c r="P424" s="82"/>
      <c r="Q424" s="482"/>
      <c r="R424" s="83"/>
      <c r="S424" s="482"/>
      <c r="T424" s="164"/>
      <c r="U424" s="45"/>
      <c r="V424" s="25" t="str">
        <f>IFERROR(VLOOKUP(U424, tabla!$A$2:$B$50,2,FALSE),"")</f>
        <v/>
      </c>
      <c r="W424" s="26"/>
      <c r="X424" s="51"/>
      <c r="Y424" s="555" t="str">
        <f t="shared" si="40"/>
        <v/>
      </c>
      <c r="Z424" s="27"/>
      <c r="AA424" s="26"/>
      <c r="AB424" s="26"/>
      <c r="AC424" s="84"/>
      <c r="AD424" s="29"/>
      <c r="AE424" s="84"/>
      <c r="AF424" s="84"/>
      <c r="AG424" s="178"/>
      <c r="AH424" s="84"/>
      <c r="AI424" s="84"/>
      <c r="AJ424" s="84"/>
      <c r="AK424" s="164"/>
      <c r="AL424" s="165"/>
      <c r="AM424" s="556" t="str">
        <f t="shared" ca="1" si="41"/>
        <v/>
      </c>
      <c r="AN424" s="86"/>
      <c r="XFA424" s="558" t="e">
        <f>MATCH(AE424,tabla!$W$3:$W$20,0)-1</f>
        <v>#N/A</v>
      </c>
      <c r="XFB424" s="558">
        <f>COUNTIF(tabla!$W$3:$W$20,'BD1'!AE424)</f>
        <v>0</v>
      </c>
    </row>
    <row r="425" spans="1:40 16381:16382" s="197" customFormat="1" ht="24.95" customHeight="1" x14ac:dyDescent="0.2">
      <c r="A425" s="24" t="str">
        <f t="shared" si="38"/>
        <v/>
      </c>
      <c r="B425" s="24" t="str">
        <f t="shared" si="36"/>
        <v/>
      </c>
      <c r="C425" s="554" t="str">
        <f t="shared" si="37"/>
        <v/>
      </c>
      <c r="D425" s="173"/>
      <c r="E425" s="173"/>
      <c r="F425" s="174"/>
      <c r="G425" s="175"/>
      <c r="H425" s="176"/>
      <c r="I425" s="177"/>
      <c r="J425" s="176"/>
      <c r="K425" s="476"/>
      <c r="L425" s="174"/>
      <c r="M425" s="81"/>
      <c r="N425" s="280" t="str">
        <f t="shared" si="39"/>
        <v/>
      </c>
      <c r="O425" s="43"/>
      <c r="P425" s="82"/>
      <c r="Q425" s="482"/>
      <c r="R425" s="83"/>
      <c r="S425" s="482"/>
      <c r="T425" s="164"/>
      <c r="U425" s="45"/>
      <c r="V425" s="25" t="str">
        <f>IFERROR(VLOOKUP(U425, tabla!$A$2:$B$50,2,FALSE),"")</f>
        <v/>
      </c>
      <c r="W425" s="26"/>
      <c r="X425" s="51"/>
      <c r="Y425" s="555" t="str">
        <f t="shared" si="40"/>
        <v/>
      </c>
      <c r="Z425" s="27"/>
      <c r="AA425" s="26"/>
      <c r="AB425" s="26"/>
      <c r="AC425" s="84"/>
      <c r="AD425" s="29"/>
      <c r="AE425" s="84"/>
      <c r="AF425" s="84"/>
      <c r="AG425" s="178"/>
      <c r="AH425" s="84"/>
      <c r="AI425" s="84"/>
      <c r="AJ425" s="84"/>
      <c r="AK425" s="164"/>
      <c r="AL425" s="165"/>
      <c r="AM425" s="556" t="str">
        <f t="shared" ca="1" si="41"/>
        <v/>
      </c>
      <c r="AN425" s="86"/>
      <c r="XFA425" s="558" t="e">
        <f>MATCH(AE425,tabla!$W$3:$W$20,0)-1</f>
        <v>#N/A</v>
      </c>
      <c r="XFB425" s="558">
        <f>COUNTIF(tabla!$W$3:$W$20,'BD1'!AE425)</f>
        <v>0</v>
      </c>
    </row>
    <row r="426" spans="1:40 16381:16382" s="197" customFormat="1" ht="24.95" customHeight="1" x14ac:dyDescent="0.2">
      <c r="A426" s="24" t="str">
        <f t="shared" si="38"/>
        <v/>
      </c>
      <c r="B426" s="24" t="str">
        <f t="shared" si="36"/>
        <v/>
      </c>
      <c r="C426" s="554" t="str">
        <f t="shared" si="37"/>
        <v/>
      </c>
      <c r="D426" s="173"/>
      <c r="E426" s="173"/>
      <c r="F426" s="174"/>
      <c r="G426" s="175"/>
      <c r="H426" s="176"/>
      <c r="I426" s="177"/>
      <c r="J426" s="176"/>
      <c r="K426" s="476"/>
      <c r="L426" s="174"/>
      <c r="M426" s="81"/>
      <c r="N426" s="280" t="str">
        <f t="shared" si="39"/>
        <v/>
      </c>
      <c r="O426" s="43"/>
      <c r="P426" s="87"/>
      <c r="Q426" s="483"/>
      <c r="R426" s="83"/>
      <c r="S426" s="482"/>
      <c r="T426" s="164"/>
      <c r="U426" s="45"/>
      <c r="V426" s="25" t="str">
        <f>IFERROR(VLOOKUP(U426, tabla!$A$2:$B$50,2,FALSE),"")</f>
        <v/>
      </c>
      <c r="W426" s="26"/>
      <c r="X426" s="51"/>
      <c r="Y426" s="555" t="str">
        <f t="shared" si="40"/>
        <v/>
      </c>
      <c r="Z426" s="27"/>
      <c r="AA426" s="26"/>
      <c r="AB426" s="26"/>
      <c r="AC426" s="84"/>
      <c r="AD426" s="29"/>
      <c r="AE426" s="84"/>
      <c r="AF426" s="84"/>
      <c r="AG426" s="178"/>
      <c r="AH426" s="84"/>
      <c r="AI426" s="84"/>
      <c r="AJ426" s="84"/>
      <c r="AK426" s="164"/>
      <c r="AL426" s="165"/>
      <c r="AM426" s="556" t="str">
        <f t="shared" ca="1" si="41"/>
        <v/>
      </c>
      <c r="AN426" s="86"/>
      <c r="XFA426" s="558" t="e">
        <f>MATCH(AE426,tabla!$W$3:$W$20,0)-1</f>
        <v>#N/A</v>
      </c>
      <c r="XFB426" s="558">
        <f>COUNTIF(tabla!$W$3:$W$20,'BD1'!AE426)</f>
        <v>0</v>
      </c>
    </row>
    <row r="427" spans="1:40 16381:16382" s="197" customFormat="1" ht="24.95" customHeight="1" x14ac:dyDescent="0.2">
      <c r="A427" s="24" t="str">
        <f t="shared" si="38"/>
        <v/>
      </c>
      <c r="B427" s="24" t="str">
        <f t="shared" si="36"/>
        <v/>
      </c>
      <c r="C427" s="554" t="str">
        <f t="shared" si="37"/>
        <v/>
      </c>
      <c r="D427" s="173"/>
      <c r="E427" s="173"/>
      <c r="F427" s="174"/>
      <c r="G427" s="175"/>
      <c r="H427" s="176"/>
      <c r="I427" s="177"/>
      <c r="J427" s="176"/>
      <c r="K427" s="476"/>
      <c r="L427" s="174"/>
      <c r="M427" s="81"/>
      <c r="N427" s="280" t="str">
        <f t="shared" si="39"/>
        <v/>
      </c>
      <c r="O427" s="43"/>
      <c r="P427" s="82"/>
      <c r="Q427" s="482"/>
      <c r="R427" s="83"/>
      <c r="S427" s="482"/>
      <c r="T427" s="164"/>
      <c r="U427" s="45"/>
      <c r="V427" s="25" t="str">
        <f>IFERROR(VLOOKUP(U427, tabla!$A$2:$B$50,2,FALSE),"")</f>
        <v/>
      </c>
      <c r="W427" s="26"/>
      <c r="X427" s="51"/>
      <c r="Y427" s="555" t="str">
        <f t="shared" si="40"/>
        <v/>
      </c>
      <c r="Z427" s="27"/>
      <c r="AA427" s="26"/>
      <c r="AB427" s="26"/>
      <c r="AC427" s="84"/>
      <c r="AD427" s="29"/>
      <c r="AE427" s="84"/>
      <c r="AF427" s="84"/>
      <c r="AG427" s="178"/>
      <c r="AH427" s="84"/>
      <c r="AI427" s="84"/>
      <c r="AJ427" s="84"/>
      <c r="AK427" s="164"/>
      <c r="AL427" s="165"/>
      <c r="AM427" s="556" t="str">
        <f t="shared" ca="1" si="41"/>
        <v/>
      </c>
      <c r="AN427" s="86"/>
      <c r="XFA427" s="558" t="e">
        <f>MATCH(AE427,tabla!$W$3:$W$20,0)-1</f>
        <v>#N/A</v>
      </c>
      <c r="XFB427" s="558">
        <f>COUNTIF(tabla!$W$3:$W$20,'BD1'!AE427)</f>
        <v>0</v>
      </c>
    </row>
    <row r="428" spans="1:40 16381:16382" s="197" customFormat="1" ht="24.95" customHeight="1" x14ac:dyDescent="0.2">
      <c r="A428" s="24" t="str">
        <f t="shared" si="38"/>
        <v/>
      </c>
      <c r="B428" s="24" t="str">
        <f t="shared" si="36"/>
        <v/>
      </c>
      <c r="C428" s="554" t="str">
        <f t="shared" si="37"/>
        <v/>
      </c>
      <c r="D428" s="173"/>
      <c r="E428" s="173"/>
      <c r="F428" s="174"/>
      <c r="G428" s="175"/>
      <c r="H428" s="176"/>
      <c r="I428" s="177"/>
      <c r="J428" s="176"/>
      <c r="K428" s="476"/>
      <c r="L428" s="174"/>
      <c r="M428" s="81"/>
      <c r="N428" s="280" t="str">
        <f t="shared" si="39"/>
        <v/>
      </c>
      <c r="O428" s="43"/>
      <c r="P428" s="82"/>
      <c r="Q428" s="482"/>
      <c r="R428" s="83"/>
      <c r="S428" s="482"/>
      <c r="T428" s="164"/>
      <c r="U428" s="45"/>
      <c r="V428" s="25" t="str">
        <f>IFERROR(VLOOKUP(U428, tabla!$A$2:$B$50,2,FALSE),"")</f>
        <v/>
      </c>
      <c r="W428" s="26"/>
      <c r="X428" s="51"/>
      <c r="Y428" s="555" t="str">
        <f t="shared" si="40"/>
        <v/>
      </c>
      <c r="Z428" s="27"/>
      <c r="AA428" s="26"/>
      <c r="AB428" s="26"/>
      <c r="AC428" s="84"/>
      <c r="AD428" s="29"/>
      <c r="AE428" s="84"/>
      <c r="AF428" s="84"/>
      <c r="AG428" s="178"/>
      <c r="AH428" s="84"/>
      <c r="AI428" s="84"/>
      <c r="AJ428" s="84"/>
      <c r="AK428" s="164"/>
      <c r="AL428" s="165"/>
      <c r="AM428" s="556" t="str">
        <f t="shared" ca="1" si="41"/>
        <v/>
      </c>
      <c r="AN428" s="86"/>
      <c r="XFA428" s="558" t="e">
        <f>MATCH(AE428,tabla!$W$3:$W$20,0)-1</f>
        <v>#N/A</v>
      </c>
      <c r="XFB428" s="558">
        <f>COUNTIF(tabla!$W$3:$W$20,'BD1'!AE428)</f>
        <v>0</v>
      </c>
    </row>
    <row r="429" spans="1:40 16381:16382" s="197" customFormat="1" ht="24.95" customHeight="1" x14ac:dyDescent="0.2">
      <c r="A429" s="24" t="str">
        <f t="shared" si="38"/>
        <v/>
      </c>
      <c r="B429" s="24" t="str">
        <f t="shared" si="36"/>
        <v/>
      </c>
      <c r="C429" s="554" t="str">
        <f t="shared" si="37"/>
        <v/>
      </c>
      <c r="D429" s="173"/>
      <c r="E429" s="173"/>
      <c r="F429" s="174"/>
      <c r="G429" s="175"/>
      <c r="H429" s="176"/>
      <c r="I429" s="177"/>
      <c r="J429" s="176"/>
      <c r="K429" s="476"/>
      <c r="L429" s="174"/>
      <c r="M429" s="81"/>
      <c r="N429" s="280" t="str">
        <f t="shared" si="39"/>
        <v/>
      </c>
      <c r="O429" s="43"/>
      <c r="P429" s="87"/>
      <c r="Q429" s="483"/>
      <c r="R429" s="83"/>
      <c r="S429" s="482"/>
      <c r="T429" s="164"/>
      <c r="U429" s="45"/>
      <c r="V429" s="25" t="str">
        <f>IFERROR(VLOOKUP(U429, tabla!$A$2:$B$50,2,FALSE),"")</f>
        <v/>
      </c>
      <c r="W429" s="26"/>
      <c r="X429" s="51"/>
      <c r="Y429" s="555" t="str">
        <f t="shared" si="40"/>
        <v/>
      </c>
      <c r="Z429" s="27"/>
      <c r="AA429" s="26"/>
      <c r="AB429" s="26"/>
      <c r="AC429" s="84"/>
      <c r="AD429" s="29"/>
      <c r="AE429" s="84"/>
      <c r="AF429" s="84"/>
      <c r="AG429" s="178"/>
      <c r="AH429" s="84"/>
      <c r="AI429" s="84"/>
      <c r="AJ429" s="84"/>
      <c r="AK429" s="164"/>
      <c r="AL429" s="165"/>
      <c r="AM429" s="556" t="str">
        <f t="shared" ca="1" si="41"/>
        <v/>
      </c>
      <c r="AN429" s="86"/>
      <c r="XFA429" s="558" t="e">
        <f>MATCH(AE429,tabla!$W$3:$W$20,0)-1</f>
        <v>#N/A</v>
      </c>
      <c r="XFB429" s="558">
        <f>COUNTIF(tabla!$W$3:$W$20,'BD1'!AE429)</f>
        <v>0</v>
      </c>
    </row>
    <row r="430" spans="1:40 16381:16382" s="197" customFormat="1" ht="24.95" customHeight="1" x14ac:dyDescent="0.2">
      <c r="A430" s="24" t="str">
        <f t="shared" si="38"/>
        <v/>
      </c>
      <c r="B430" s="24" t="str">
        <f t="shared" si="36"/>
        <v/>
      </c>
      <c r="C430" s="554" t="str">
        <f t="shared" si="37"/>
        <v/>
      </c>
      <c r="D430" s="173"/>
      <c r="E430" s="173"/>
      <c r="F430" s="174"/>
      <c r="G430" s="175"/>
      <c r="H430" s="176"/>
      <c r="I430" s="177"/>
      <c r="J430" s="176"/>
      <c r="K430" s="476"/>
      <c r="L430" s="174"/>
      <c r="M430" s="81"/>
      <c r="N430" s="280" t="str">
        <f t="shared" si="39"/>
        <v/>
      </c>
      <c r="O430" s="43"/>
      <c r="P430" s="82"/>
      <c r="Q430" s="482"/>
      <c r="R430" s="83"/>
      <c r="S430" s="482"/>
      <c r="T430" s="164"/>
      <c r="U430" s="45"/>
      <c r="V430" s="25" t="str">
        <f>IFERROR(VLOOKUP(U430, tabla!$A$2:$B$50,2,FALSE),"")</f>
        <v/>
      </c>
      <c r="W430" s="26"/>
      <c r="X430" s="51"/>
      <c r="Y430" s="555" t="str">
        <f t="shared" si="40"/>
        <v/>
      </c>
      <c r="Z430" s="27"/>
      <c r="AA430" s="26"/>
      <c r="AB430" s="26"/>
      <c r="AC430" s="84"/>
      <c r="AD430" s="29"/>
      <c r="AE430" s="84"/>
      <c r="AF430" s="84"/>
      <c r="AG430" s="178"/>
      <c r="AH430" s="84"/>
      <c r="AI430" s="84"/>
      <c r="AJ430" s="84"/>
      <c r="AK430" s="164"/>
      <c r="AL430" s="165"/>
      <c r="AM430" s="556" t="str">
        <f t="shared" ca="1" si="41"/>
        <v/>
      </c>
      <c r="AN430" s="86"/>
      <c r="XFA430" s="558" t="e">
        <f>MATCH(AE430,tabla!$W$3:$W$20,0)-1</f>
        <v>#N/A</v>
      </c>
      <c r="XFB430" s="558">
        <f>COUNTIF(tabla!$W$3:$W$20,'BD1'!AE430)</f>
        <v>0</v>
      </c>
    </row>
    <row r="431" spans="1:40 16381:16382" s="197" customFormat="1" ht="24.95" customHeight="1" x14ac:dyDescent="0.2">
      <c r="A431" s="24" t="str">
        <f t="shared" si="38"/>
        <v/>
      </c>
      <c r="B431" s="24" t="str">
        <f t="shared" si="36"/>
        <v/>
      </c>
      <c r="C431" s="554" t="str">
        <f t="shared" si="37"/>
        <v/>
      </c>
      <c r="D431" s="173"/>
      <c r="E431" s="173"/>
      <c r="F431" s="174"/>
      <c r="G431" s="175"/>
      <c r="H431" s="176"/>
      <c r="I431" s="177"/>
      <c r="J431" s="176"/>
      <c r="K431" s="476"/>
      <c r="L431" s="174"/>
      <c r="M431" s="81"/>
      <c r="N431" s="280" t="str">
        <f t="shared" si="39"/>
        <v/>
      </c>
      <c r="O431" s="43"/>
      <c r="P431" s="82"/>
      <c r="Q431" s="482"/>
      <c r="R431" s="83"/>
      <c r="S431" s="482"/>
      <c r="T431" s="164"/>
      <c r="U431" s="45"/>
      <c r="V431" s="25" t="str">
        <f>IFERROR(VLOOKUP(U431, tabla!$A$2:$B$50,2,FALSE),"")</f>
        <v/>
      </c>
      <c r="W431" s="26"/>
      <c r="X431" s="51"/>
      <c r="Y431" s="555" t="str">
        <f t="shared" si="40"/>
        <v/>
      </c>
      <c r="Z431" s="27"/>
      <c r="AA431" s="26"/>
      <c r="AB431" s="26"/>
      <c r="AC431" s="84"/>
      <c r="AD431" s="29"/>
      <c r="AE431" s="84"/>
      <c r="AF431" s="84"/>
      <c r="AG431" s="178"/>
      <c r="AH431" s="84"/>
      <c r="AI431" s="84"/>
      <c r="AJ431" s="84"/>
      <c r="AK431" s="164"/>
      <c r="AL431" s="165"/>
      <c r="AM431" s="556" t="str">
        <f t="shared" ca="1" si="41"/>
        <v/>
      </c>
      <c r="AN431" s="86"/>
      <c r="XFA431" s="558" t="e">
        <f>MATCH(AE431,tabla!$W$3:$W$20,0)-1</f>
        <v>#N/A</v>
      </c>
      <c r="XFB431" s="558">
        <f>COUNTIF(tabla!$W$3:$W$20,'BD1'!AE431)</f>
        <v>0</v>
      </c>
    </row>
    <row r="432" spans="1:40 16381:16382" s="197" customFormat="1" ht="24.95" customHeight="1" x14ac:dyDescent="0.2">
      <c r="A432" s="24" t="str">
        <f t="shared" si="38"/>
        <v/>
      </c>
      <c r="B432" s="24" t="str">
        <f t="shared" si="36"/>
        <v/>
      </c>
      <c r="C432" s="554" t="str">
        <f t="shared" si="37"/>
        <v/>
      </c>
      <c r="D432" s="173"/>
      <c r="E432" s="173"/>
      <c r="F432" s="174"/>
      <c r="G432" s="175"/>
      <c r="H432" s="176"/>
      <c r="I432" s="177"/>
      <c r="J432" s="176"/>
      <c r="K432" s="476"/>
      <c r="L432" s="174"/>
      <c r="M432" s="81"/>
      <c r="N432" s="280" t="str">
        <f t="shared" si="39"/>
        <v/>
      </c>
      <c r="O432" s="43"/>
      <c r="P432" s="82"/>
      <c r="Q432" s="482"/>
      <c r="R432" s="83"/>
      <c r="S432" s="482"/>
      <c r="T432" s="164"/>
      <c r="U432" s="45"/>
      <c r="V432" s="25" t="str">
        <f>IFERROR(VLOOKUP(U432, tabla!$A$2:$B$50,2,FALSE),"")</f>
        <v/>
      </c>
      <c r="W432" s="26"/>
      <c r="X432" s="51"/>
      <c r="Y432" s="555" t="str">
        <f t="shared" si="40"/>
        <v/>
      </c>
      <c r="Z432" s="27"/>
      <c r="AA432" s="26"/>
      <c r="AB432" s="26"/>
      <c r="AC432" s="84"/>
      <c r="AD432" s="29"/>
      <c r="AE432" s="84"/>
      <c r="AF432" s="84"/>
      <c r="AG432" s="178"/>
      <c r="AH432" s="84"/>
      <c r="AI432" s="84"/>
      <c r="AJ432" s="84"/>
      <c r="AK432" s="164"/>
      <c r="AL432" s="165"/>
      <c r="AM432" s="556" t="str">
        <f t="shared" ca="1" si="41"/>
        <v/>
      </c>
      <c r="AN432" s="86"/>
      <c r="XFA432" s="558" t="e">
        <f>MATCH(AE432,tabla!$W$3:$W$20,0)-1</f>
        <v>#N/A</v>
      </c>
      <c r="XFB432" s="558">
        <f>COUNTIF(tabla!$W$3:$W$20,'BD1'!AE432)</f>
        <v>0</v>
      </c>
    </row>
    <row r="433" spans="1:40 16381:16382" s="197" customFormat="1" ht="24.95" customHeight="1" x14ac:dyDescent="0.2">
      <c r="A433" s="24" t="str">
        <f t="shared" si="38"/>
        <v/>
      </c>
      <c r="B433" s="24" t="str">
        <f t="shared" si="36"/>
        <v/>
      </c>
      <c r="C433" s="554" t="str">
        <f t="shared" si="37"/>
        <v/>
      </c>
      <c r="D433" s="173"/>
      <c r="E433" s="173"/>
      <c r="F433" s="174"/>
      <c r="G433" s="175"/>
      <c r="H433" s="176"/>
      <c r="I433" s="177"/>
      <c r="J433" s="176"/>
      <c r="K433" s="476"/>
      <c r="L433" s="174"/>
      <c r="M433" s="81"/>
      <c r="N433" s="280" t="str">
        <f t="shared" si="39"/>
        <v/>
      </c>
      <c r="O433" s="43"/>
      <c r="P433" s="82"/>
      <c r="Q433" s="482"/>
      <c r="R433" s="83"/>
      <c r="S433" s="482"/>
      <c r="T433" s="164"/>
      <c r="U433" s="45"/>
      <c r="V433" s="25" t="str">
        <f>IFERROR(VLOOKUP(U433, tabla!$A$2:$B$50,2,FALSE),"")</f>
        <v/>
      </c>
      <c r="W433" s="26"/>
      <c r="X433" s="51"/>
      <c r="Y433" s="555" t="str">
        <f t="shared" si="40"/>
        <v/>
      </c>
      <c r="Z433" s="27"/>
      <c r="AA433" s="26"/>
      <c r="AB433" s="26"/>
      <c r="AC433" s="84"/>
      <c r="AD433" s="29"/>
      <c r="AE433" s="84"/>
      <c r="AF433" s="84"/>
      <c r="AG433" s="178"/>
      <c r="AH433" s="84"/>
      <c r="AI433" s="84"/>
      <c r="AJ433" s="84"/>
      <c r="AK433" s="164"/>
      <c r="AL433" s="165"/>
      <c r="AM433" s="556" t="str">
        <f t="shared" ca="1" si="41"/>
        <v/>
      </c>
      <c r="AN433" s="86"/>
      <c r="XFA433" s="558" t="e">
        <f>MATCH(AE433,tabla!$W$3:$W$20,0)-1</f>
        <v>#N/A</v>
      </c>
      <c r="XFB433" s="558">
        <f>COUNTIF(tabla!$W$3:$W$20,'BD1'!AE433)</f>
        <v>0</v>
      </c>
    </row>
    <row r="434" spans="1:40 16381:16382" s="197" customFormat="1" ht="24.95" customHeight="1" x14ac:dyDescent="0.2">
      <c r="A434" s="24" t="str">
        <f t="shared" si="38"/>
        <v/>
      </c>
      <c r="B434" s="24" t="str">
        <f t="shared" si="36"/>
        <v/>
      </c>
      <c r="C434" s="554" t="str">
        <f t="shared" si="37"/>
        <v/>
      </c>
      <c r="D434" s="173"/>
      <c r="E434" s="173"/>
      <c r="F434" s="174"/>
      <c r="G434" s="175"/>
      <c r="H434" s="176"/>
      <c r="I434" s="177"/>
      <c r="J434" s="176"/>
      <c r="K434" s="476"/>
      <c r="L434" s="174"/>
      <c r="M434" s="81"/>
      <c r="N434" s="280" t="str">
        <f t="shared" si="39"/>
        <v/>
      </c>
      <c r="O434" s="43"/>
      <c r="P434" s="82"/>
      <c r="Q434" s="482"/>
      <c r="R434" s="83"/>
      <c r="S434" s="482"/>
      <c r="T434" s="164"/>
      <c r="U434" s="45"/>
      <c r="V434" s="25" t="str">
        <f>IFERROR(VLOOKUP(U434, tabla!$A$2:$B$50,2,FALSE),"")</f>
        <v/>
      </c>
      <c r="W434" s="26"/>
      <c r="X434" s="51"/>
      <c r="Y434" s="555" t="str">
        <f t="shared" si="40"/>
        <v/>
      </c>
      <c r="Z434" s="27"/>
      <c r="AA434" s="26"/>
      <c r="AB434" s="26"/>
      <c r="AC434" s="84"/>
      <c r="AD434" s="29"/>
      <c r="AE434" s="84"/>
      <c r="AF434" s="84"/>
      <c r="AG434" s="178"/>
      <c r="AH434" s="84"/>
      <c r="AI434" s="84"/>
      <c r="AJ434" s="84"/>
      <c r="AK434" s="164"/>
      <c r="AL434" s="165"/>
      <c r="AM434" s="556" t="str">
        <f t="shared" ca="1" si="41"/>
        <v/>
      </c>
      <c r="AN434" s="86"/>
      <c r="XFA434" s="558" t="e">
        <f>MATCH(AE434,tabla!$W$3:$W$20,0)-1</f>
        <v>#N/A</v>
      </c>
      <c r="XFB434" s="558">
        <f>COUNTIF(tabla!$W$3:$W$20,'BD1'!AE434)</f>
        <v>0</v>
      </c>
    </row>
    <row r="435" spans="1:40 16381:16382" s="197" customFormat="1" ht="24.95" customHeight="1" x14ac:dyDescent="0.2">
      <c r="A435" s="24" t="str">
        <f t="shared" si="38"/>
        <v/>
      </c>
      <c r="B435" s="24" t="str">
        <f t="shared" si="36"/>
        <v/>
      </c>
      <c r="C435" s="554" t="str">
        <f t="shared" si="37"/>
        <v/>
      </c>
      <c r="D435" s="173"/>
      <c r="E435" s="173"/>
      <c r="F435" s="174"/>
      <c r="G435" s="175"/>
      <c r="H435" s="176"/>
      <c r="I435" s="177"/>
      <c r="J435" s="176"/>
      <c r="K435" s="476"/>
      <c r="L435" s="174"/>
      <c r="M435" s="81"/>
      <c r="N435" s="280" t="str">
        <f t="shared" si="39"/>
        <v/>
      </c>
      <c r="O435" s="43"/>
      <c r="P435" s="82"/>
      <c r="Q435" s="482"/>
      <c r="R435" s="83"/>
      <c r="S435" s="482"/>
      <c r="T435" s="164"/>
      <c r="U435" s="45"/>
      <c r="V435" s="25" t="str">
        <f>IFERROR(VLOOKUP(U435, tabla!$A$2:$B$50,2,FALSE),"")</f>
        <v/>
      </c>
      <c r="W435" s="26"/>
      <c r="X435" s="51"/>
      <c r="Y435" s="555" t="str">
        <f t="shared" si="40"/>
        <v/>
      </c>
      <c r="Z435" s="27"/>
      <c r="AA435" s="26"/>
      <c r="AB435" s="26"/>
      <c r="AC435" s="84"/>
      <c r="AD435" s="29"/>
      <c r="AE435" s="84"/>
      <c r="AF435" s="84"/>
      <c r="AG435" s="178"/>
      <c r="AH435" s="84"/>
      <c r="AI435" s="84"/>
      <c r="AJ435" s="84"/>
      <c r="AK435" s="164"/>
      <c r="AL435" s="165"/>
      <c r="AM435" s="556" t="str">
        <f t="shared" ca="1" si="41"/>
        <v/>
      </c>
      <c r="AN435" s="86"/>
      <c r="XFA435" s="558" t="e">
        <f>MATCH(AE435,tabla!$W$3:$W$20,0)-1</f>
        <v>#N/A</v>
      </c>
      <c r="XFB435" s="558">
        <f>COUNTIF(tabla!$W$3:$W$20,'BD1'!AE435)</f>
        <v>0</v>
      </c>
    </row>
    <row r="436" spans="1:40 16381:16382" s="197" customFormat="1" ht="24.95" customHeight="1" x14ac:dyDescent="0.2">
      <c r="A436" s="24" t="str">
        <f t="shared" si="38"/>
        <v/>
      </c>
      <c r="B436" s="24" t="str">
        <f t="shared" si="36"/>
        <v/>
      </c>
      <c r="C436" s="554" t="str">
        <f t="shared" si="37"/>
        <v/>
      </c>
      <c r="D436" s="173"/>
      <c r="E436" s="173"/>
      <c r="F436" s="174"/>
      <c r="G436" s="175"/>
      <c r="H436" s="176"/>
      <c r="I436" s="177"/>
      <c r="J436" s="176"/>
      <c r="K436" s="476"/>
      <c r="L436" s="174"/>
      <c r="M436" s="81"/>
      <c r="N436" s="280" t="str">
        <f t="shared" si="39"/>
        <v/>
      </c>
      <c r="O436" s="43"/>
      <c r="P436" s="82"/>
      <c r="Q436" s="482"/>
      <c r="R436" s="83"/>
      <c r="S436" s="482"/>
      <c r="T436" s="164"/>
      <c r="U436" s="45"/>
      <c r="V436" s="25" t="str">
        <f>IFERROR(VLOOKUP(U436, tabla!$A$2:$B$50,2,FALSE),"")</f>
        <v/>
      </c>
      <c r="W436" s="26"/>
      <c r="X436" s="51"/>
      <c r="Y436" s="555" t="str">
        <f t="shared" si="40"/>
        <v/>
      </c>
      <c r="Z436" s="27"/>
      <c r="AA436" s="26"/>
      <c r="AB436" s="26"/>
      <c r="AC436" s="84"/>
      <c r="AD436" s="29"/>
      <c r="AE436" s="84"/>
      <c r="AF436" s="84"/>
      <c r="AG436" s="178"/>
      <c r="AH436" s="84"/>
      <c r="AI436" s="84"/>
      <c r="AJ436" s="84"/>
      <c r="AK436" s="164"/>
      <c r="AL436" s="165"/>
      <c r="AM436" s="556" t="str">
        <f t="shared" ca="1" si="41"/>
        <v/>
      </c>
      <c r="AN436" s="86"/>
      <c r="XFA436" s="558" t="e">
        <f>MATCH(AE436,tabla!$W$3:$W$20,0)-1</f>
        <v>#N/A</v>
      </c>
      <c r="XFB436" s="558">
        <f>COUNTIF(tabla!$W$3:$W$20,'BD1'!AE436)</f>
        <v>0</v>
      </c>
    </row>
    <row r="437" spans="1:40 16381:16382" s="197" customFormat="1" ht="24.95" customHeight="1" x14ac:dyDescent="0.2">
      <c r="A437" s="24" t="str">
        <f t="shared" si="38"/>
        <v/>
      </c>
      <c r="B437" s="24" t="str">
        <f t="shared" si="36"/>
        <v/>
      </c>
      <c r="C437" s="554" t="str">
        <f t="shared" si="37"/>
        <v/>
      </c>
      <c r="D437" s="173"/>
      <c r="E437" s="173"/>
      <c r="F437" s="174"/>
      <c r="G437" s="175"/>
      <c r="H437" s="176"/>
      <c r="I437" s="177"/>
      <c r="J437" s="176"/>
      <c r="K437" s="476"/>
      <c r="L437" s="174"/>
      <c r="M437" s="81"/>
      <c r="N437" s="280" t="str">
        <f t="shared" si="39"/>
        <v/>
      </c>
      <c r="O437" s="43"/>
      <c r="P437" s="82"/>
      <c r="Q437" s="482"/>
      <c r="R437" s="83"/>
      <c r="S437" s="482"/>
      <c r="T437" s="164"/>
      <c r="U437" s="45"/>
      <c r="V437" s="25" t="str">
        <f>IFERROR(VLOOKUP(U437, tabla!$A$2:$B$50,2,FALSE),"")</f>
        <v/>
      </c>
      <c r="W437" s="26"/>
      <c r="X437" s="51"/>
      <c r="Y437" s="555" t="str">
        <f t="shared" si="40"/>
        <v/>
      </c>
      <c r="Z437" s="27"/>
      <c r="AA437" s="26"/>
      <c r="AB437" s="26"/>
      <c r="AC437" s="84"/>
      <c r="AD437" s="29"/>
      <c r="AE437" s="84"/>
      <c r="AF437" s="84"/>
      <c r="AG437" s="178"/>
      <c r="AH437" s="84"/>
      <c r="AI437" s="84"/>
      <c r="AJ437" s="84"/>
      <c r="AK437" s="164"/>
      <c r="AL437" s="165"/>
      <c r="AM437" s="556" t="str">
        <f t="shared" ca="1" si="41"/>
        <v/>
      </c>
      <c r="AN437" s="86"/>
      <c r="XFA437" s="558" t="e">
        <f>MATCH(AE437,tabla!$W$3:$W$20,0)-1</f>
        <v>#N/A</v>
      </c>
      <c r="XFB437" s="558">
        <f>COUNTIF(tabla!$W$3:$W$20,'BD1'!AE437)</f>
        <v>0</v>
      </c>
    </row>
    <row r="438" spans="1:40 16381:16382" s="197" customFormat="1" ht="24.95" customHeight="1" x14ac:dyDescent="0.2">
      <c r="A438" s="24" t="str">
        <f t="shared" si="38"/>
        <v/>
      </c>
      <c r="B438" s="24" t="str">
        <f t="shared" si="36"/>
        <v/>
      </c>
      <c r="C438" s="554" t="str">
        <f t="shared" si="37"/>
        <v/>
      </c>
      <c r="D438" s="173"/>
      <c r="E438" s="173"/>
      <c r="F438" s="174"/>
      <c r="G438" s="175"/>
      <c r="H438" s="176"/>
      <c r="I438" s="177"/>
      <c r="J438" s="176"/>
      <c r="K438" s="476"/>
      <c r="L438" s="174"/>
      <c r="M438" s="81"/>
      <c r="N438" s="280" t="str">
        <f t="shared" si="39"/>
        <v/>
      </c>
      <c r="O438" s="43"/>
      <c r="P438" s="82"/>
      <c r="Q438" s="482"/>
      <c r="R438" s="83"/>
      <c r="S438" s="482"/>
      <c r="T438" s="164"/>
      <c r="U438" s="45"/>
      <c r="V438" s="25" t="str">
        <f>IFERROR(VLOOKUP(U438, tabla!$A$2:$B$50,2,FALSE),"")</f>
        <v/>
      </c>
      <c r="W438" s="26"/>
      <c r="X438" s="51"/>
      <c r="Y438" s="555" t="str">
        <f t="shared" si="40"/>
        <v/>
      </c>
      <c r="Z438" s="27"/>
      <c r="AA438" s="26"/>
      <c r="AB438" s="26"/>
      <c r="AC438" s="84"/>
      <c r="AD438" s="29"/>
      <c r="AE438" s="84"/>
      <c r="AF438" s="84"/>
      <c r="AG438" s="178"/>
      <c r="AH438" s="84"/>
      <c r="AI438" s="84"/>
      <c r="AJ438" s="84"/>
      <c r="AK438" s="164"/>
      <c r="AL438" s="165"/>
      <c r="AM438" s="556" t="str">
        <f t="shared" ca="1" si="41"/>
        <v/>
      </c>
      <c r="AN438" s="86"/>
      <c r="XFA438" s="558" t="e">
        <f>MATCH(AE438,tabla!$W$3:$W$20,0)-1</f>
        <v>#N/A</v>
      </c>
      <c r="XFB438" s="558">
        <f>COUNTIF(tabla!$W$3:$W$20,'BD1'!AE438)</f>
        <v>0</v>
      </c>
    </row>
    <row r="439" spans="1:40 16381:16382" s="197" customFormat="1" ht="24.95" customHeight="1" x14ac:dyDescent="0.2">
      <c r="A439" s="24" t="str">
        <f t="shared" si="38"/>
        <v/>
      </c>
      <c r="B439" s="24" t="str">
        <f t="shared" si="36"/>
        <v/>
      </c>
      <c r="C439" s="554" t="str">
        <f t="shared" si="37"/>
        <v/>
      </c>
      <c r="D439" s="173"/>
      <c r="E439" s="173"/>
      <c r="F439" s="174"/>
      <c r="G439" s="175"/>
      <c r="H439" s="176"/>
      <c r="I439" s="177"/>
      <c r="J439" s="176"/>
      <c r="K439" s="476"/>
      <c r="L439" s="174"/>
      <c r="M439" s="81"/>
      <c r="N439" s="280" t="str">
        <f t="shared" si="39"/>
        <v/>
      </c>
      <c r="O439" s="43"/>
      <c r="P439" s="82"/>
      <c r="Q439" s="482"/>
      <c r="R439" s="83"/>
      <c r="S439" s="482"/>
      <c r="T439" s="164"/>
      <c r="U439" s="45"/>
      <c r="V439" s="25" t="str">
        <f>IFERROR(VLOOKUP(U439, tabla!$A$2:$B$50,2,FALSE),"")</f>
        <v/>
      </c>
      <c r="W439" s="26"/>
      <c r="X439" s="51"/>
      <c r="Y439" s="555" t="str">
        <f t="shared" si="40"/>
        <v/>
      </c>
      <c r="Z439" s="27"/>
      <c r="AA439" s="26"/>
      <c r="AB439" s="26"/>
      <c r="AC439" s="84"/>
      <c r="AD439" s="29"/>
      <c r="AE439" s="84"/>
      <c r="AF439" s="84"/>
      <c r="AG439" s="178"/>
      <c r="AH439" s="84"/>
      <c r="AI439" s="84"/>
      <c r="AJ439" s="84"/>
      <c r="AK439" s="164"/>
      <c r="AL439" s="165"/>
      <c r="AM439" s="556" t="str">
        <f t="shared" ca="1" si="41"/>
        <v/>
      </c>
      <c r="AN439" s="86"/>
      <c r="XFA439" s="558" t="e">
        <f>MATCH(AE439,tabla!$W$3:$W$20,0)-1</f>
        <v>#N/A</v>
      </c>
      <c r="XFB439" s="558">
        <f>COUNTIF(tabla!$W$3:$W$20,'BD1'!AE439)</f>
        <v>0</v>
      </c>
    </row>
    <row r="440" spans="1:40 16381:16382" s="197" customFormat="1" ht="24.95" customHeight="1" x14ac:dyDescent="0.2">
      <c r="A440" s="24" t="str">
        <f t="shared" si="38"/>
        <v/>
      </c>
      <c r="B440" s="24" t="str">
        <f t="shared" si="36"/>
        <v/>
      </c>
      <c r="C440" s="554" t="str">
        <f t="shared" si="37"/>
        <v/>
      </c>
      <c r="D440" s="173"/>
      <c r="E440" s="173"/>
      <c r="F440" s="174"/>
      <c r="G440" s="175"/>
      <c r="H440" s="176"/>
      <c r="I440" s="177"/>
      <c r="J440" s="176"/>
      <c r="K440" s="476"/>
      <c r="L440" s="174"/>
      <c r="M440" s="81"/>
      <c r="N440" s="280" t="str">
        <f t="shared" si="39"/>
        <v/>
      </c>
      <c r="O440" s="43"/>
      <c r="P440" s="82"/>
      <c r="Q440" s="482"/>
      <c r="R440" s="83"/>
      <c r="S440" s="482"/>
      <c r="T440" s="164"/>
      <c r="U440" s="45"/>
      <c r="V440" s="25" t="str">
        <f>IFERROR(VLOOKUP(U440, tabla!$A$2:$B$50,2,FALSE),"")</f>
        <v/>
      </c>
      <c r="W440" s="26"/>
      <c r="X440" s="51"/>
      <c r="Y440" s="555" t="str">
        <f t="shared" si="40"/>
        <v/>
      </c>
      <c r="Z440" s="27"/>
      <c r="AA440" s="26"/>
      <c r="AB440" s="26"/>
      <c r="AC440" s="84"/>
      <c r="AD440" s="29"/>
      <c r="AE440" s="84"/>
      <c r="AF440" s="84"/>
      <c r="AG440" s="178"/>
      <c r="AH440" s="84"/>
      <c r="AI440" s="84"/>
      <c r="AJ440" s="84"/>
      <c r="AK440" s="164"/>
      <c r="AL440" s="165"/>
      <c r="AM440" s="556" t="str">
        <f t="shared" ca="1" si="41"/>
        <v/>
      </c>
      <c r="AN440" s="86"/>
      <c r="XFA440" s="558" t="e">
        <f>MATCH(AE440,tabla!$W$3:$W$20,0)-1</f>
        <v>#N/A</v>
      </c>
      <c r="XFB440" s="558">
        <f>COUNTIF(tabla!$W$3:$W$20,'BD1'!AE440)</f>
        <v>0</v>
      </c>
    </row>
    <row r="441" spans="1:40 16381:16382" s="197" customFormat="1" ht="24.95" customHeight="1" x14ac:dyDescent="0.2">
      <c r="A441" s="24" t="str">
        <f t="shared" si="38"/>
        <v/>
      </c>
      <c r="B441" s="24" t="str">
        <f t="shared" si="36"/>
        <v/>
      </c>
      <c r="C441" s="554" t="str">
        <f t="shared" si="37"/>
        <v/>
      </c>
      <c r="D441" s="173"/>
      <c r="E441" s="173"/>
      <c r="F441" s="174"/>
      <c r="G441" s="175"/>
      <c r="H441" s="176"/>
      <c r="I441" s="177"/>
      <c r="J441" s="176"/>
      <c r="K441" s="476"/>
      <c r="L441" s="174"/>
      <c r="M441" s="81"/>
      <c r="N441" s="280" t="str">
        <f t="shared" si="39"/>
        <v/>
      </c>
      <c r="O441" s="43"/>
      <c r="P441" s="87"/>
      <c r="Q441" s="483"/>
      <c r="R441" s="83"/>
      <c r="S441" s="482"/>
      <c r="T441" s="164"/>
      <c r="U441" s="45"/>
      <c r="V441" s="25" t="str">
        <f>IFERROR(VLOOKUP(U441, tabla!$A$2:$B$50,2,FALSE),"")</f>
        <v/>
      </c>
      <c r="W441" s="26"/>
      <c r="X441" s="51"/>
      <c r="Y441" s="555" t="str">
        <f t="shared" si="40"/>
        <v/>
      </c>
      <c r="Z441" s="27"/>
      <c r="AA441" s="26"/>
      <c r="AB441" s="26"/>
      <c r="AC441" s="84"/>
      <c r="AD441" s="29"/>
      <c r="AE441" s="84"/>
      <c r="AF441" s="84"/>
      <c r="AG441" s="178"/>
      <c r="AH441" s="84"/>
      <c r="AI441" s="84"/>
      <c r="AJ441" s="84"/>
      <c r="AK441" s="164"/>
      <c r="AL441" s="165"/>
      <c r="AM441" s="556" t="str">
        <f t="shared" ca="1" si="41"/>
        <v/>
      </c>
      <c r="AN441" s="86"/>
      <c r="XFA441" s="558" t="e">
        <f>MATCH(AE441,tabla!$W$3:$W$20,0)-1</f>
        <v>#N/A</v>
      </c>
      <c r="XFB441" s="558">
        <f>COUNTIF(tabla!$W$3:$W$20,'BD1'!AE441)</f>
        <v>0</v>
      </c>
    </row>
    <row r="442" spans="1:40 16381:16382" s="197" customFormat="1" ht="24.95" customHeight="1" x14ac:dyDescent="0.2">
      <c r="A442" s="24" t="str">
        <f t="shared" si="38"/>
        <v/>
      </c>
      <c r="B442" s="24" t="str">
        <f t="shared" si="36"/>
        <v/>
      </c>
      <c r="C442" s="554" t="str">
        <f t="shared" si="37"/>
        <v/>
      </c>
      <c r="D442" s="173"/>
      <c r="E442" s="173"/>
      <c r="F442" s="174"/>
      <c r="G442" s="175"/>
      <c r="H442" s="176"/>
      <c r="I442" s="177"/>
      <c r="J442" s="176"/>
      <c r="K442" s="476"/>
      <c r="L442" s="174"/>
      <c r="M442" s="81"/>
      <c r="N442" s="280" t="str">
        <f t="shared" si="39"/>
        <v/>
      </c>
      <c r="O442" s="43"/>
      <c r="P442" s="82"/>
      <c r="Q442" s="482"/>
      <c r="R442" s="83"/>
      <c r="S442" s="482"/>
      <c r="T442" s="164"/>
      <c r="U442" s="45"/>
      <c r="V442" s="25" t="str">
        <f>IFERROR(VLOOKUP(U442, tabla!$A$2:$B$50,2,FALSE),"")</f>
        <v/>
      </c>
      <c r="W442" s="26"/>
      <c r="X442" s="51"/>
      <c r="Y442" s="555" t="str">
        <f t="shared" si="40"/>
        <v/>
      </c>
      <c r="Z442" s="27"/>
      <c r="AA442" s="26"/>
      <c r="AB442" s="26"/>
      <c r="AC442" s="84"/>
      <c r="AD442" s="29"/>
      <c r="AE442" s="84"/>
      <c r="AF442" s="84"/>
      <c r="AG442" s="178"/>
      <c r="AH442" s="84"/>
      <c r="AI442" s="84"/>
      <c r="AJ442" s="84"/>
      <c r="AK442" s="164"/>
      <c r="AL442" s="165"/>
      <c r="AM442" s="556" t="str">
        <f t="shared" ca="1" si="41"/>
        <v/>
      </c>
      <c r="AN442" s="86"/>
      <c r="XFA442" s="558" t="e">
        <f>MATCH(AE442,tabla!$W$3:$W$20,0)-1</f>
        <v>#N/A</v>
      </c>
      <c r="XFB442" s="558">
        <f>COUNTIF(tabla!$W$3:$W$20,'BD1'!AE442)</f>
        <v>0</v>
      </c>
    </row>
    <row r="443" spans="1:40 16381:16382" s="197" customFormat="1" ht="24.95" customHeight="1" x14ac:dyDescent="0.2">
      <c r="A443" s="24" t="str">
        <f t="shared" si="38"/>
        <v/>
      </c>
      <c r="B443" s="24" t="str">
        <f t="shared" si="36"/>
        <v/>
      </c>
      <c r="C443" s="554" t="str">
        <f t="shared" si="37"/>
        <v/>
      </c>
      <c r="D443" s="173"/>
      <c r="E443" s="173"/>
      <c r="F443" s="174"/>
      <c r="G443" s="175"/>
      <c r="H443" s="176"/>
      <c r="I443" s="177"/>
      <c r="J443" s="176"/>
      <c r="K443" s="476"/>
      <c r="L443" s="174"/>
      <c r="M443" s="81"/>
      <c r="N443" s="280" t="str">
        <f t="shared" si="39"/>
        <v/>
      </c>
      <c r="O443" s="43"/>
      <c r="P443" s="87"/>
      <c r="Q443" s="483"/>
      <c r="R443" s="83"/>
      <c r="S443" s="482"/>
      <c r="T443" s="164"/>
      <c r="U443" s="45"/>
      <c r="V443" s="25" t="str">
        <f>IFERROR(VLOOKUP(U443, tabla!$A$2:$B$50,2,FALSE),"")</f>
        <v/>
      </c>
      <c r="W443" s="26"/>
      <c r="X443" s="51"/>
      <c r="Y443" s="555" t="str">
        <f t="shared" si="40"/>
        <v/>
      </c>
      <c r="Z443" s="27"/>
      <c r="AA443" s="26"/>
      <c r="AB443" s="26"/>
      <c r="AC443" s="84"/>
      <c r="AD443" s="29"/>
      <c r="AE443" s="84"/>
      <c r="AF443" s="84"/>
      <c r="AG443" s="178"/>
      <c r="AH443" s="84"/>
      <c r="AI443" s="84"/>
      <c r="AJ443" s="84"/>
      <c r="AK443" s="164"/>
      <c r="AL443" s="165"/>
      <c r="AM443" s="556" t="str">
        <f t="shared" ca="1" si="41"/>
        <v/>
      </c>
      <c r="AN443" s="86"/>
      <c r="XFA443" s="558" t="e">
        <f>MATCH(AE443,tabla!$W$3:$W$20,0)-1</f>
        <v>#N/A</v>
      </c>
      <c r="XFB443" s="558">
        <f>COUNTIF(tabla!$W$3:$W$20,'BD1'!AE443)</f>
        <v>0</v>
      </c>
    </row>
    <row r="444" spans="1:40 16381:16382" s="197" customFormat="1" ht="24.95" customHeight="1" x14ac:dyDescent="0.2">
      <c r="A444" s="24" t="str">
        <f t="shared" si="38"/>
        <v/>
      </c>
      <c r="B444" s="24" t="str">
        <f t="shared" si="36"/>
        <v/>
      </c>
      <c r="C444" s="554" t="str">
        <f t="shared" si="37"/>
        <v/>
      </c>
      <c r="D444" s="173"/>
      <c r="E444" s="173"/>
      <c r="F444" s="174"/>
      <c r="G444" s="175"/>
      <c r="H444" s="176"/>
      <c r="I444" s="177"/>
      <c r="J444" s="176"/>
      <c r="K444" s="476"/>
      <c r="L444" s="174"/>
      <c r="M444" s="81"/>
      <c r="N444" s="280" t="str">
        <f t="shared" si="39"/>
        <v/>
      </c>
      <c r="O444" s="43"/>
      <c r="P444" s="82"/>
      <c r="Q444" s="482"/>
      <c r="R444" s="83"/>
      <c r="S444" s="482"/>
      <c r="T444" s="164"/>
      <c r="U444" s="45"/>
      <c r="V444" s="25" t="str">
        <f>IFERROR(VLOOKUP(U444, tabla!$A$2:$B$50,2,FALSE),"")</f>
        <v/>
      </c>
      <c r="W444" s="26"/>
      <c r="X444" s="51"/>
      <c r="Y444" s="555" t="str">
        <f t="shared" si="40"/>
        <v/>
      </c>
      <c r="Z444" s="27"/>
      <c r="AA444" s="26"/>
      <c r="AB444" s="26"/>
      <c r="AC444" s="84"/>
      <c r="AD444" s="29"/>
      <c r="AE444" s="84"/>
      <c r="AF444" s="84"/>
      <c r="AG444" s="178"/>
      <c r="AH444" s="84"/>
      <c r="AI444" s="84"/>
      <c r="AJ444" s="84"/>
      <c r="AK444" s="164"/>
      <c r="AL444" s="165"/>
      <c r="AM444" s="556" t="str">
        <f t="shared" ca="1" si="41"/>
        <v/>
      </c>
      <c r="AN444" s="86"/>
      <c r="XFA444" s="558" t="e">
        <f>MATCH(AE444,tabla!$W$3:$W$20,0)-1</f>
        <v>#N/A</v>
      </c>
      <c r="XFB444" s="558">
        <f>COUNTIF(tabla!$W$3:$W$20,'BD1'!AE444)</f>
        <v>0</v>
      </c>
    </row>
    <row r="445" spans="1:40 16381:16382" s="197" customFormat="1" ht="24.95" customHeight="1" x14ac:dyDescent="0.2">
      <c r="A445" s="24" t="str">
        <f t="shared" si="38"/>
        <v/>
      </c>
      <c r="B445" s="24" t="str">
        <f t="shared" si="36"/>
        <v/>
      </c>
      <c r="C445" s="554" t="str">
        <f t="shared" si="37"/>
        <v/>
      </c>
      <c r="D445" s="173"/>
      <c r="E445" s="173"/>
      <c r="F445" s="174"/>
      <c r="G445" s="175"/>
      <c r="H445" s="176"/>
      <c r="I445" s="177"/>
      <c r="J445" s="176"/>
      <c r="K445" s="476"/>
      <c r="L445" s="174"/>
      <c r="M445" s="81"/>
      <c r="N445" s="280" t="str">
        <f t="shared" si="39"/>
        <v/>
      </c>
      <c r="O445" s="43"/>
      <c r="P445" s="87"/>
      <c r="Q445" s="483"/>
      <c r="R445" s="83"/>
      <c r="S445" s="482"/>
      <c r="T445" s="164"/>
      <c r="U445" s="45"/>
      <c r="V445" s="25" t="str">
        <f>IFERROR(VLOOKUP(U445, tabla!$A$2:$B$50,2,FALSE),"")</f>
        <v/>
      </c>
      <c r="W445" s="26"/>
      <c r="X445" s="51"/>
      <c r="Y445" s="555" t="str">
        <f t="shared" si="40"/>
        <v/>
      </c>
      <c r="Z445" s="27"/>
      <c r="AA445" s="26"/>
      <c r="AB445" s="26"/>
      <c r="AC445" s="84"/>
      <c r="AD445" s="29"/>
      <c r="AE445" s="84"/>
      <c r="AF445" s="84"/>
      <c r="AG445" s="178"/>
      <c r="AH445" s="84"/>
      <c r="AI445" s="84"/>
      <c r="AJ445" s="84"/>
      <c r="AK445" s="164"/>
      <c r="AL445" s="165"/>
      <c r="AM445" s="556" t="str">
        <f t="shared" ca="1" si="41"/>
        <v/>
      </c>
      <c r="AN445" s="86"/>
      <c r="XFA445" s="558" t="e">
        <f>MATCH(AE445,tabla!$W$3:$W$20,0)-1</f>
        <v>#N/A</v>
      </c>
      <c r="XFB445" s="558">
        <f>COUNTIF(tabla!$W$3:$W$20,'BD1'!AE445)</f>
        <v>0</v>
      </c>
    </row>
    <row r="446" spans="1:40 16381:16382" s="197" customFormat="1" ht="24.95" customHeight="1" x14ac:dyDescent="0.2">
      <c r="A446" s="24" t="str">
        <f t="shared" si="38"/>
        <v/>
      </c>
      <c r="B446" s="24" t="str">
        <f t="shared" si="36"/>
        <v/>
      </c>
      <c r="C446" s="554" t="str">
        <f t="shared" si="37"/>
        <v/>
      </c>
      <c r="D446" s="173"/>
      <c r="E446" s="173"/>
      <c r="F446" s="174"/>
      <c r="G446" s="175"/>
      <c r="H446" s="176"/>
      <c r="I446" s="177"/>
      <c r="J446" s="176"/>
      <c r="K446" s="476"/>
      <c r="L446" s="174"/>
      <c r="M446" s="81"/>
      <c r="N446" s="280" t="str">
        <f t="shared" si="39"/>
        <v/>
      </c>
      <c r="O446" s="43"/>
      <c r="P446" s="82"/>
      <c r="Q446" s="482"/>
      <c r="R446" s="83"/>
      <c r="S446" s="482"/>
      <c r="T446" s="164"/>
      <c r="U446" s="45"/>
      <c r="V446" s="25" t="str">
        <f>IFERROR(VLOOKUP(U446, tabla!$A$2:$B$50,2,FALSE),"")</f>
        <v/>
      </c>
      <c r="W446" s="26"/>
      <c r="X446" s="51"/>
      <c r="Y446" s="555" t="str">
        <f t="shared" si="40"/>
        <v/>
      </c>
      <c r="Z446" s="27"/>
      <c r="AA446" s="26"/>
      <c r="AB446" s="26"/>
      <c r="AC446" s="84"/>
      <c r="AD446" s="29"/>
      <c r="AE446" s="84"/>
      <c r="AF446" s="84"/>
      <c r="AG446" s="178"/>
      <c r="AH446" s="84"/>
      <c r="AI446" s="84"/>
      <c r="AJ446" s="84"/>
      <c r="AK446" s="164"/>
      <c r="AL446" s="165"/>
      <c r="AM446" s="556" t="str">
        <f t="shared" ca="1" si="41"/>
        <v/>
      </c>
      <c r="AN446" s="86"/>
      <c r="XFA446" s="558" t="e">
        <f>MATCH(AE446,tabla!$W$3:$W$20,0)-1</f>
        <v>#N/A</v>
      </c>
      <c r="XFB446" s="558">
        <f>COUNTIF(tabla!$W$3:$W$20,'BD1'!AE446)</f>
        <v>0</v>
      </c>
    </row>
    <row r="447" spans="1:40 16381:16382" s="197" customFormat="1" ht="24.95" customHeight="1" x14ac:dyDescent="0.2">
      <c r="A447" s="24" t="str">
        <f t="shared" si="38"/>
        <v/>
      </c>
      <c r="B447" s="24" t="str">
        <f t="shared" si="36"/>
        <v/>
      </c>
      <c r="C447" s="554" t="str">
        <f t="shared" si="37"/>
        <v/>
      </c>
      <c r="D447" s="173"/>
      <c r="E447" s="173"/>
      <c r="F447" s="174"/>
      <c r="G447" s="175"/>
      <c r="H447" s="176"/>
      <c r="I447" s="177"/>
      <c r="J447" s="176"/>
      <c r="K447" s="476"/>
      <c r="L447" s="174"/>
      <c r="M447" s="81"/>
      <c r="N447" s="280" t="str">
        <f t="shared" si="39"/>
        <v/>
      </c>
      <c r="O447" s="43"/>
      <c r="P447" s="87"/>
      <c r="Q447" s="483"/>
      <c r="R447" s="83"/>
      <c r="S447" s="482"/>
      <c r="T447" s="164"/>
      <c r="U447" s="45"/>
      <c r="V447" s="25" t="str">
        <f>IFERROR(VLOOKUP(U447, tabla!$A$2:$B$50,2,FALSE),"")</f>
        <v/>
      </c>
      <c r="W447" s="26"/>
      <c r="X447" s="51"/>
      <c r="Y447" s="555" t="str">
        <f t="shared" si="40"/>
        <v/>
      </c>
      <c r="Z447" s="27"/>
      <c r="AA447" s="26"/>
      <c r="AB447" s="26"/>
      <c r="AC447" s="84"/>
      <c r="AD447" s="29"/>
      <c r="AE447" s="84"/>
      <c r="AF447" s="84"/>
      <c r="AG447" s="178"/>
      <c r="AH447" s="84"/>
      <c r="AI447" s="84"/>
      <c r="AJ447" s="84"/>
      <c r="AK447" s="164"/>
      <c r="AL447" s="165"/>
      <c r="AM447" s="556" t="str">
        <f t="shared" ca="1" si="41"/>
        <v/>
      </c>
      <c r="AN447" s="86"/>
      <c r="XFA447" s="558" t="e">
        <f>MATCH(AE447,tabla!$W$3:$W$20,0)-1</f>
        <v>#N/A</v>
      </c>
      <c r="XFB447" s="558">
        <f>COUNTIF(tabla!$W$3:$W$20,'BD1'!AE447)</f>
        <v>0</v>
      </c>
    </row>
    <row r="448" spans="1:40 16381:16382" s="197" customFormat="1" ht="24.95" customHeight="1" x14ac:dyDescent="0.2">
      <c r="A448" s="24" t="str">
        <f t="shared" si="38"/>
        <v/>
      </c>
      <c r="B448" s="24" t="str">
        <f t="shared" si="36"/>
        <v/>
      </c>
      <c r="C448" s="554" t="str">
        <f t="shared" si="37"/>
        <v/>
      </c>
      <c r="D448" s="173"/>
      <c r="E448" s="173"/>
      <c r="F448" s="174"/>
      <c r="G448" s="175"/>
      <c r="H448" s="176"/>
      <c r="I448" s="177"/>
      <c r="J448" s="176"/>
      <c r="K448" s="476"/>
      <c r="L448" s="174"/>
      <c r="M448" s="81"/>
      <c r="N448" s="280" t="str">
        <f t="shared" si="39"/>
        <v/>
      </c>
      <c r="O448" s="43"/>
      <c r="P448" s="82"/>
      <c r="Q448" s="482"/>
      <c r="R448" s="83"/>
      <c r="S448" s="482"/>
      <c r="T448" s="164"/>
      <c r="U448" s="45"/>
      <c r="V448" s="25" t="str">
        <f>IFERROR(VLOOKUP(U448, tabla!$A$2:$B$50,2,FALSE),"")</f>
        <v/>
      </c>
      <c r="W448" s="26"/>
      <c r="X448" s="51"/>
      <c r="Y448" s="555" t="str">
        <f t="shared" si="40"/>
        <v/>
      </c>
      <c r="Z448" s="27"/>
      <c r="AA448" s="26"/>
      <c r="AB448" s="26"/>
      <c r="AC448" s="84"/>
      <c r="AD448" s="29"/>
      <c r="AE448" s="84"/>
      <c r="AF448" s="84"/>
      <c r="AG448" s="178"/>
      <c r="AH448" s="84"/>
      <c r="AI448" s="84"/>
      <c r="AJ448" s="84"/>
      <c r="AK448" s="164"/>
      <c r="AL448" s="165"/>
      <c r="AM448" s="556" t="str">
        <f t="shared" ca="1" si="41"/>
        <v/>
      </c>
      <c r="AN448" s="86"/>
      <c r="XFA448" s="558" t="e">
        <f>MATCH(AE448,tabla!$W$3:$W$20,0)-1</f>
        <v>#N/A</v>
      </c>
      <c r="XFB448" s="558">
        <f>COUNTIF(tabla!$W$3:$W$20,'BD1'!AE448)</f>
        <v>0</v>
      </c>
    </row>
    <row r="449" spans="1:40 16381:16382" s="197" customFormat="1" ht="24.95" customHeight="1" x14ac:dyDescent="0.2">
      <c r="A449" s="24" t="str">
        <f t="shared" si="38"/>
        <v/>
      </c>
      <c r="B449" s="24" t="str">
        <f t="shared" si="36"/>
        <v/>
      </c>
      <c r="C449" s="554" t="str">
        <f t="shared" si="37"/>
        <v/>
      </c>
      <c r="D449" s="173"/>
      <c r="E449" s="173"/>
      <c r="F449" s="174"/>
      <c r="G449" s="175"/>
      <c r="H449" s="176"/>
      <c r="I449" s="177"/>
      <c r="J449" s="176"/>
      <c r="K449" s="476"/>
      <c r="L449" s="174"/>
      <c r="M449" s="81"/>
      <c r="N449" s="280" t="str">
        <f t="shared" si="39"/>
        <v/>
      </c>
      <c r="O449" s="43"/>
      <c r="P449" s="82"/>
      <c r="Q449" s="482"/>
      <c r="R449" s="83"/>
      <c r="S449" s="482"/>
      <c r="T449" s="164"/>
      <c r="U449" s="45"/>
      <c r="V449" s="25" t="str">
        <f>IFERROR(VLOOKUP(U449, tabla!$A$2:$B$50,2,FALSE),"")</f>
        <v/>
      </c>
      <c r="W449" s="26"/>
      <c r="X449" s="51"/>
      <c r="Y449" s="555" t="str">
        <f t="shared" si="40"/>
        <v/>
      </c>
      <c r="Z449" s="27"/>
      <c r="AA449" s="26"/>
      <c r="AB449" s="26"/>
      <c r="AC449" s="84"/>
      <c r="AD449" s="29"/>
      <c r="AE449" s="84"/>
      <c r="AF449" s="84"/>
      <c r="AG449" s="178"/>
      <c r="AH449" s="84"/>
      <c r="AI449" s="84"/>
      <c r="AJ449" s="84"/>
      <c r="AK449" s="164"/>
      <c r="AL449" s="165"/>
      <c r="AM449" s="556" t="str">
        <f t="shared" ca="1" si="41"/>
        <v/>
      </c>
      <c r="AN449" s="86"/>
      <c r="XFA449" s="558" t="e">
        <f>MATCH(AE449,tabla!$W$3:$W$20,0)-1</f>
        <v>#N/A</v>
      </c>
      <c r="XFB449" s="558">
        <f>COUNTIF(tabla!$W$3:$W$20,'BD1'!AE449)</f>
        <v>0</v>
      </c>
    </row>
    <row r="450" spans="1:40 16381:16382" s="197" customFormat="1" ht="24.95" customHeight="1" x14ac:dyDescent="0.2">
      <c r="A450" s="24" t="str">
        <f t="shared" si="38"/>
        <v/>
      </c>
      <c r="B450" s="24" t="str">
        <f t="shared" si="36"/>
        <v/>
      </c>
      <c r="C450" s="554" t="str">
        <f t="shared" si="37"/>
        <v/>
      </c>
      <c r="D450" s="173"/>
      <c r="E450" s="173"/>
      <c r="F450" s="174"/>
      <c r="G450" s="175"/>
      <c r="H450" s="176"/>
      <c r="I450" s="177"/>
      <c r="J450" s="176"/>
      <c r="K450" s="476"/>
      <c r="L450" s="174"/>
      <c r="M450" s="81"/>
      <c r="N450" s="280" t="str">
        <f t="shared" si="39"/>
        <v/>
      </c>
      <c r="O450" s="43"/>
      <c r="P450" s="82"/>
      <c r="Q450" s="482"/>
      <c r="R450" s="83"/>
      <c r="S450" s="482"/>
      <c r="T450" s="164"/>
      <c r="U450" s="45"/>
      <c r="V450" s="25" t="str">
        <f>IFERROR(VLOOKUP(U450, tabla!$A$2:$B$50,2,FALSE),"")</f>
        <v/>
      </c>
      <c r="W450" s="26"/>
      <c r="X450" s="51"/>
      <c r="Y450" s="555" t="str">
        <f t="shared" si="40"/>
        <v/>
      </c>
      <c r="Z450" s="27"/>
      <c r="AA450" s="26"/>
      <c r="AB450" s="26"/>
      <c r="AC450" s="84"/>
      <c r="AD450" s="29"/>
      <c r="AE450" s="84"/>
      <c r="AF450" s="84"/>
      <c r="AG450" s="178"/>
      <c r="AH450" s="84"/>
      <c r="AI450" s="84"/>
      <c r="AJ450" s="84"/>
      <c r="AK450" s="164"/>
      <c r="AL450" s="165"/>
      <c r="AM450" s="556" t="str">
        <f t="shared" ca="1" si="41"/>
        <v/>
      </c>
      <c r="AN450" s="86"/>
      <c r="XFA450" s="558" t="e">
        <f>MATCH(AE450,tabla!$W$3:$W$20,0)-1</f>
        <v>#N/A</v>
      </c>
      <c r="XFB450" s="558">
        <f>COUNTIF(tabla!$W$3:$W$20,'BD1'!AE450)</f>
        <v>0</v>
      </c>
    </row>
    <row r="451" spans="1:40 16381:16382" s="197" customFormat="1" ht="24.95" customHeight="1" x14ac:dyDescent="0.2">
      <c r="A451" s="24" t="str">
        <f t="shared" si="38"/>
        <v/>
      </c>
      <c r="B451" s="24" t="str">
        <f t="shared" si="36"/>
        <v/>
      </c>
      <c r="C451" s="554" t="str">
        <f t="shared" si="37"/>
        <v/>
      </c>
      <c r="D451" s="173"/>
      <c r="E451" s="173"/>
      <c r="F451" s="174"/>
      <c r="G451" s="175"/>
      <c r="H451" s="176"/>
      <c r="I451" s="177"/>
      <c r="J451" s="176"/>
      <c r="K451" s="476"/>
      <c r="L451" s="174"/>
      <c r="M451" s="81"/>
      <c r="N451" s="280" t="str">
        <f t="shared" si="39"/>
        <v/>
      </c>
      <c r="O451" s="43"/>
      <c r="P451" s="87"/>
      <c r="Q451" s="483"/>
      <c r="R451" s="83"/>
      <c r="S451" s="482"/>
      <c r="T451" s="164"/>
      <c r="U451" s="45"/>
      <c r="V451" s="25" t="str">
        <f>IFERROR(VLOOKUP(U451, tabla!$A$2:$B$50,2,FALSE),"")</f>
        <v/>
      </c>
      <c r="W451" s="26"/>
      <c r="X451" s="51"/>
      <c r="Y451" s="555" t="str">
        <f t="shared" si="40"/>
        <v/>
      </c>
      <c r="Z451" s="27"/>
      <c r="AA451" s="26"/>
      <c r="AB451" s="26"/>
      <c r="AC451" s="84"/>
      <c r="AD451" s="29"/>
      <c r="AE451" s="84"/>
      <c r="AF451" s="84"/>
      <c r="AG451" s="178"/>
      <c r="AH451" s="84"/>
      <c r="AI451" s="84"/>
      <c r="AJ451" s="84"/>
      <c r="AK451" s="164"/>
      <c r="AL451" s="165"/>
      <c r="AM451" s="556" t="str">
        <f t="shared" ca="1" si="41"/>
        <v/>
      </c>
      <c r="AN451" s="86"/>
      <c r="XFA451" s="558" t="e">
        <f>MATCH(AE451,tabla!$W$3:$W$20,0)-1</f>
        <v>#N/A</v>
      </c>
      <c r="XFB451" s="558">
        <f>COUNTIF(tabla!$W$3:$W$20,'BD1'!AE451)</f>
        <v>0</v>
      </c>
    </row>
    <row r="452" spans="1:40 16381:16382" s="197" customFormat="1" ht="24.95" customHeight="1" x14ac:dyDescent="0.2">
      <c r="A452" s="24" t="str">
        <f t="shared" si="38"/>
        <v/>
      </c>
      <c r="B452" s="24" t="str">
        <f t="shared" si="36"/>
        <v/>
      </c>
      <c r="C452" s="554" t="str">
        <f t="shared" si="37"/>
        <v/>
      </c>
      <c r="D452" s="173"/>
      <c r="E452" s="173"/>
      <c r="F452" s="174"/>
      <c r="G452" s="175"/>
      <c r="H452" s="176"/>
      <c r="I452" s="177"/>
      <c r="J452" s="176"/>
      <c r="K452" s="476"/>
      <c r="L452" s="174"/>
      <c r="M452" s="81"/>
      <c r="N452" s="280" t="str">
        <f t="shared" si="39"/>
        <v/>
      </c>
      <c r="O452" s="43"/>
      <c r="P452" s="82"/>
      <c r="Q452" s="482"/>
      <c r="R452" s="83"/>
      <c r="S452" s="482"/>
      <c r="T452" s="164"/>
      <c r="U452" s="45"/>
      <c r="V452" s="25" t="str">
        <f>IFERROR(VLOOKUP(U452, tabla!$A$2:$B$50,2,FALSE),"")</f>
        <v/>
      </c>
      <c r="W452" s="26"/>
      <c r="X452" s="51"/>
      <c r="Y452" s="555" t="str">
        <f t="shared" si="40"/>
        <v/>
      </c>
      <c r="Z452" s="27"/>
      <c r="AA452" s="26"/>
      <c r="AB452" s="26"/>
      <c r="AC452" s="84"/>
      <c r="AD452" s="29"/>
      <c r="AE452" s="84"/>
      <c r="AF452" s="84"/>
      <c r="AG452" s="178"/>
      <c r="AH452" s="84"/>
      <c r="AI452" s="84"/>
      <c r="AJ452" s="84"/>
      <c r="AK452" s="164"/>
      <c r="AL452" s="165"/>
      <c r="AM452" s="556" t="str">
        <f t="shared" ca="1" si="41"/>
        <v/>
      </c>
      <c r="AN452" s="86"/>
      <c r="XFA452" s="558" t="e">
        <f>MATCH(AE452,tabla!$W$3:$W$20,0)-1</f>
        <v>#N/A</v>
      </c>
      <c r="XFB452" s="558">
        <f>COUNTIF(tabla!$W$3:$W$20,'BD1'!AE452)</f>
        <v>0</v>
      </c>
    </row>
    <row r="453" spans="1:40 16381:16382" s="197" customFormat="1" ht="24.95" customHeight="1" x14ac:dyDescent="0.2">
      <c r="A453" s="24" t="str">
        <f t="shared" si="38"/>
        <v/>
      </c>
      <c r="B453" s="24" t="str">
        <f t="shared" si="36"/>
        <v/>
      </c>
      <c r="C453" s="554" t="str">
        <f t="shared" si="37"/>
        <v/>
      </c>
      <c r="D453" s="173"/>
      <c r="E453" s="173"/>
      <c r="F453" s="174"/>
      <c r="G453" s="175"/>
      <c r="H453" s="176"/>
      <c r="I453" s="177"/>
      <c r="J453" s="176"/>
      <c r="K453" s="476"/>
      <c r="L453" s="174"/>
      <c r="M453" s="81"/>
      <c r="N453" s="280" t="str">
        <f t="shared" si="39"/>
        <v/>
      </c>
      <c r="O453" s="43"/>
      <c r="P453" s="82"/>
      <c r="Q453" s="482"/>
      <c r="R453" s="83"/>
      <c r="S453" s="482"/>
      <c r="T453" s="164"/>
      <c r="U453" s="45"/>
      <c r="V453" s="25" t="str">
        <f>IFERROR(VLOOKUP(U453, tabla!$A$2:$B$50,2,FALSE),"")</f>
        <v/>
      </c>
      <c r="W453" s="26"/>
      <c r="X453" s="51"/>
      <c r="Y453" s="555" t="str">
        <f t="shared" si="40"/>
        <v/>
      </c>
      <c r="Z453" s="27"/>
      <c r="AA453" s="26"/>
      <c r="AB453" s="26"/>
      <c r="AC453" s="84"/>
      <c r="AD453" s="29"/>
      <c r="AE453" s="84"/>
      <c r="AF453" s="84"/>
      <c r="AG453" s="178"/>
      <c r="AH453" s="84"/>
      <c r="AI453" s="84"/>
      <c r="AJ453" s="84"/>
      <c r="AK453" s="164"/>
      <c r="AL453" s="165"/>
      <c r="AM453" s="556" t="str">
        <f t="shared" ca="1" si="41"/>
        <v/>
      </c>
      <c r="AN453" s="86"/>
      <c r="XFA453" s="558" t="e">
        <f>MATCH(AE453,tabla!$W$3:$W$20,0)-1</f>
        <v>#N/A</v>
      </c>
      <c r="XFB453" s="558">
        <f>COUNTIF(tabla!$W$3:$W$20,'BD1'!AE453)</f>
        <v>0</v>
      </c>
    </row>
    <row r="454" spans="1:40 16381:16382" s="197" customFormat="1" ht="24.95" customHeight="1" x14ac:dyDescent="0.2">
      <c r="A454" s="24" t="str">
        <f t="shared" si="38"/>
        <v/>
      </c>
      <c r="B454" s="24" t="str">
        <f t="shared" si="36"/>
        <v/>
      </c>
      <c r="C454" s="554" t="str">
        <f t="shared" si="37"/>
        <v/>
      </c>
      <c r="D454" s="173"/>
      <c r="E454" s="173"/>
      <c r="F454" s="174"/>
      <c r="G454" s="175"/>
      <c r="H454" s="176"/>
      <c r="I454" s="177"/>
      <c r="J454" s="176"/>
      <c r="K454" s="476"/>
      <c r="L454" s="174"/>
      <c r="M454" s="81"/>
      <c r="N454" s="280" t="str">
        <f t="shared" si="39"/>
        <v/>
      </c>
      <c r="O454" s="43"/>
      <c r="P454" s="82"/>
      <c r="Q454" s="482"/>
      <c r="R454" s="83"/>
      <c r="S454" s="482"/>
      <c r="T454" s="164"/>
      <c r="U454" s="45"/>
      <c r="V454" s="25" t="str">
        <f>IFERROR(VLOOKUP(U454, tabla!$A$2:$B$50,2,FALSE),"")</f>
        <v/>
      </c>
      <c r="W454" s="26"/>
      <c r="X454" s="51"/>
      <c r="Y454" s="555" t="str">
        <f t="shared" si="40"/>
        <v/>
      </c>
      <c r="Z454" s="27"/>
      <c r="AA454" s="26"/>
      <c r="AB454" s="26"/>
      <c r="AC454" s="84"/>
      <c r="AD454" s="29"/>
      <c r="AE454" s="84"/>
      <c r="AF454" s="84"/>
      <c r="AG454" s="178"/>
      <c r="AH454" s="84"/>
      <c r="AI454" s="84"/>
      <c r="AJ454" s="84"/>
      <c r="AK454" s="164"/>
      <c r="AL454" s="165"/>
      <c r="AM454" s="556" t="str">
        <f t="shared" ca="1" si="41"/>
        <v/>
      </c>
      <c r="AN454" s="86"/>
      <c r="XFA454" s="558" t="e">
        <f>MATCH(AE454,tabla!$W$3:$W$20,0)-1</f>
        <v>#N/A</v>
      </c>
      <c r="XFB454" s="558">
        <f>COUNTIF(tabla!$W$3:$W$20,'BD1'!AE454)</f>
        <v>0</v>
      </c>
    </row>
    <row r="455" spans="1:40 16381:16382" s="197" customFormat="1" ht="24.95" customHeight="1" x14ac:dyDescent="0.2">
      <c r="A455" s="24" t="str">
        <f t="shared" si="38"/>
        <v/>
      </c>
      <c r="B455" s="24" t="str">
        <f t="shared" si="36"/>
        <v/>
      </c>
      <c r="C455" s="554" t="str">
        <f t="shared" si="37"/>
        <v/>
      </c>
      <c r="D455" s="173"/>
      <c r="E455" s="173"/>
      <c r="F455" s="174"/>
      <c r="G455" s="175"/>
      <c r="H455" s="176"/>
      <c r="I455" s="177"/>
      <c r="J455" s="176"/>
      <c r="K455" s="476"/>
      <c r="L455" s="174"/>
      <c r="M455" s="81"/>
      <c r="N455" s="280" t="str">
        <f t="shared" si="39"/>
        <v/>
      </c>
      <c r="O455" s="43"/>
      <c r="P455" s="82"/>
      <c r="Q455" s="482"/>
      <c r="R455" s="83"/>
      <c r="S455" s="482"/>
      <c r="T455" s="164"/>
      <c r="U455" s="45"/>
      <c r="V455" s="25" t="str">
        <f>IFERROR(VLOOKUP(U455, tabla!$A$2:$B$50,2,FALSE),"")</f>
        <v/>
      </c>
      <c r="W455" s="26"/>
      <c r="X455" s="51"/>
      <c r="Y455" s="555" t="str">
        <f t="shared" si="40"/>
        <v/>
      </c>
      <c r="Z455" s="27"/>
      <c r="AA455" s="26"/>
      <c r="AB455" s="26"/>
      <c r="AC455" s="84"/>
      <c r="AD455" s="29"/>
      <c r="AE455" s="84"/>
      <c r="AF455" s="84"/>
      <c r="AG455" s="178"/>
      <c r="AH455" s="84"/>
      <c r="AI455" s="84"/>
      <c r="AJ455" s="84"/>
      <c r="AK455" s="164"/>
      <c r="AL455" s="165"/>
      <c r="AM455" s="556" t="str">
        <f t="shared" ca="1" si="41"/>
        <v/>
      </c>
      <c r="AN455" s="86"/>
      <c r="XFA455" s="558" t="e">
        <f>MATCH(AE455,tabla!$W$3:$W$20,0)-1</f>
        <v>#N/A</v>
      </c>
      <c r="XFB455" s="558">
        <f>COUNTIF(tabla!$W$3:$W$20,'BD1'!AE455)</f>
        <v>0</v>
      </c>
    </row>
    <row r="456" spans="1:40 16381:16382" s="197" customFormat="1" ht="24.95" customHeight="1" x14ac:dyDescent="0.2">
      <c r="A456" s="24" t="str">
        <f t="shared" si="38"/>
        <v/>
      </c>
      <c r="B456" s="24" t="str">
        <f t="shared" si="36"/>
        <v/>
      </c>
      <c r="C456" s="554" t="str">
        <f t="shared" si="37"/>
        <v/>
      </c>
      <c r="D456" s="173"/>
      <c r="E456" s="173"/>
      <c r="F456" s="174"/>
      <c r="G456" s="175"/>
      <c r="H456" s="176"/>
      <c r="I456" s="177"/>
      <c r="J456" s="176"/>
      <c r="K456" s="476"/>
      <c r="L456" s="174"/>
      <c r="M456" s="81"/>
      <c r="N456" s="280" t="str">
        <f t="shared" si="39"/>
        <v/>
      </c>
      <c r="O456" s="43"/>
      <c r="P456" s="87"/>
      <c r="Q456" s="483"/>
      <c r="R456" s="83"/>
      <c r="S456" s="482"/>
      <c r="T456" s="164"/>
      <c r="U456" s="45"/>
      <c r="V456" s="25" t="str">
        <f>IFERROR(VLOOKUP(U456, tabla!$A$2:$B$50,2,FALSE),"")</f>
        <v/>
      </c>
      <c r="W456" s="26"/>
      <c r="X456" s="51"/>
      <c r="Y456" s="555" t="str">
        <f t="shared" si="40"/>
        <v/>
      </c>
      <c r="Z456" s="27"/>
      <c r="AA456" s="26"/>
      <c r="AB456" s="26"/>
      <c r="AC456" s="84"/>
      <c r="AD456" s="29"/>
      <c r="AE456" s="84"/>
      <c r="AF456" s="84"/>
      <c r="AG456" s="178"/>
      <c r="AH456" s="84"/>
      <c r="AI456" s="84"/>
      <c r="AJ456" s="84"/>
      <c r="AK456" s="164"/>
      <c r="AL456" s="165"/>
      <c r="AM456" s="556" t="str">
        <f t="shared" ca="1" si="41"/>
        <v/>
      </c>
      <c r="AN456" s="86"/>
      <c r="XFA456" s="558" t="e">
        <f>MATCH(AE456,tabla!$W$3:$W$20,0)-1</f>
        <v>#N/A</v>
      </c>
      <c r="XFB456" s="558">
        <f>COUNTIF(tabla!$W$3:$W$20,'BD1'!AE456)</f>
        <v>0</v>
      </c>
    </row>
    <row r="457" spans="1:40 16381:16382" s="197" customFormat="1" ht="24.95" customHeight="1" x14ac:dyDescent="0.2">
      <c r="A457" s="24" t="str">
        <f t="shared" si="38"/>
        <v/>
      </c>
      <c r="B457" s="24" t="str">
        <f t="shared" si="36"/>
        <v/>
      </c>
      <c r="C457" s="554" t="str">
        <f t="shared" si="37"/>
        <v/>
      </c>
      <c r="D457" s="173"/>
      <c r="E457" s="173"/>
      <c r="F457" s="174"/>
      <c r="G457" s="175"/>
      <c r="H457" s="176"/>
      <c r="I457" s="177"/>
      <c r="J457" s="176"/>
      <c r="K457" s="476"/>
      <c r="L457" s="174"/>
      <c r="M457" s="81"/>
      <c r="N457" s="280" t="str">
        <f t="shared" si="39"/>
        <v/>
      </c>
      <c r="O457" s="43"/>
      <c r="P457" s="82"/>
      <c r="Q457" s="482"/>
      <c r="R457" s="83"/>
      <c r="S457" s="482"/>
      <c r="T457" s="164"/>
      <c r="U457" s="45"/>
      <c r="V457" s="25" t="str">
        <f>IFERROR(VLOOKUP(U457, tabla!$A$2:$B$50,2,FALSE),"")</f>
        <v/>
      </c>
      <c r="W457" s="26"/>
      <c r="X457" s="51"/>
      <c r="Y457" s="555" t="str">
        <f t="shared" si="40"/>
        <v/>
      </c>
      <c r="Z457" s="27"/>
      <c r="AA457" s="26"/>
      <c r="AB457" s="26"/>
      <c r="AC457" s="84"/>
      <c r="AD457" s="29"/>
      <c r="AE457" s="84"/>
      <c r="AF457" s="84"/>
      <c r="AG457" s="178"/>
      <c r="AH457" s="84"/>
      <c r="AI457" s="84"/>
      <c r="AJ457" s="84"/>
      <c r="AK457" s="164"/>
      <c r="AL457" s="165"/>
      <c r="AM457" s="556" t="str">
        <f t="shared" ca="1" si="41"/>
        <v/>
      </c>
      <c r="AN457" s="86"/>
      <c r="XFA457" s="558" t="e">
        <f>MATCH(AE457,tabla!$W$3:$W$20,0)-1</f>
        <v>#N/A</v>
      </c>
      <c r="XFB457" s="558">
        <f>COUNTIF(tabla!$W$3:$W$20,'BD1'!AE457)</f>
        <v>0</v>
      </c>
    </row>
    <row r="458" spans="1:40 16381:16382" s="197" customFormat="1" ht="24.95" customHeight="1" x14ac:dyDescent="0.2">
      <c r="A458" s="24" t="str">
        <f t="shared" si="38"/>
        <v/>
      </c>
      <c r="B458" s="24" t="str">
        <f t="shared" si="36"/>
        <v/>
      </c>
      <c r="C458" s="554" t="str">
        <f t="shared" si="37"/>
        <v/>
      </c>
      <c r="D458" s="173"/>
      <c r="E458" s="173"/>
      <c r="F458" s="174"/>
      <c r="G458" s="175"/>
      <c r="H458" s="176"/>
      <c r="I458" s="177"/>
      <c r="J458" s="176"/>
      <c r="K458" s="476"/>
      <c r="L458" s="174"/>
      <c r="M458" s="81"/>
      <c r="N458" s="280" t="str">
        <f t="shared" si="39"/>
        <v/>
      </c>
      <c r="O458" s="43"/>
      <c r="P458" s="82"/>
      <c r="Q458" s="482"/>
      <c r="R458" s="83"/>
      <c r="S458" s="482"/>
      <c r="T458" s="164"/>
      <c r="U458" s="45"/>
      <c r="V458" s="25" t="str">
        <f>IFERROR(VLOOKUP(U458, tabla!$A$2:$B$50,2,FALSE),"")</f>
        <v/>
      </c>
      <c r="W458" s="26"/>
      <c r="X458" s="51"/>
      <c r="Y458" s="555" t="str">
        <f t="shared" si="40"/>
        <v/>
      </c>
      <c r="Z458" s="27"/>
      <c r="AA458" s="26"/>
      <c r="AB458" s="26"/>
      <c r="AC458" s="84"/>
      <c r="AD458" s="29"/>
      <c r="AE458" s="84"/>
      <c r="AF458" s="84"/>
      <c r="AG458" s="178"/>
      <c r="AH458" s="84"/>
      <c r="AI458" s="84"/>
      <c r="AJ458" s="84"/>
      <c r="AK458" s="164"/>
      <c r="AL458" s="165"/>
      <c r="AM458" s="556" t="str">
        <f t="shared" ca="1" si="41"/>
        <v/>
      </c>
      <c r="AN458" s="86"/>
      <c r="XFA458" s="558" t="e">
        <f>MATCH(AE458,tabla!$W$3:$W$20,0)-1</f>
        <v>#N/A</v>
      </c>
      <c r="XFB458" s="558">
        <f>COUNTIF(tabla!$W$3:$W$20,'BD1'!AE458)</f>
        <v>0</v>
      </c>
    </row>
    <row r="459" spans="1:40 16381:16382" s="197" customFormat="1" ht="24.95" customHeight="1" x14ac:dyDescent="0.2">
      <c r="A459" s="24" t="str">
        <f t="shared" si="38"/>
        <v/>
      </c>
      <c r="B459" s="24" t="str">
        <f t="shared" si="36"/>
        <v/>
      </c>
      <c r="C459" s="554" t="str">
        <f t="shared" si="37"/>
        <v/>
      </c>
      <c r="D459" s="173"/>
      <c r="E459" s="173"/>
      <c r="F459" s="174"/>
      <c r="G459" s="175"/>
      <c r="H459" s="176"/>
      <c r="I459" s="177"/>
      <c r="J459" s="176"/>
      <c r="K459" s="476"/>
      <c r="L459" s="174"/>
      <c r="M459" s="81"/>
      <c r="N459" s="280" t="str">
        <f t="shared" si="39"/>
        <v/>
      </c>
      <c r="O459" s="43"/>
      <c r="P459" s="82"/>
      <c r="Q459" s="482"/>
      <c r="R459" s="83"/>
      <c r="S459" s="482"/>
      <c r="T459" s="164"/>
      <c r="U459" s="45"/>
      <c r="V459" s="25" t="str">
        <f>IFERROR(VLOOKUP(U459, tabla!$A$2:$B$50,2,FALSE),"")</f>
        <v/>
      </c>
      <c r="W459" s="26"/>
      <c r="X459" s="51"/>
      <c r="Y459" s="555" t="str">
        <f t="shared" si="40"/>
        <v/>
      </c>
      <c r="Z459" s="27"/>
      <c r="AA459" s="26"/>
      <c r="AB459" s="26"/>
      <c r="AC459" s="84"/>
      <c r="AD459" s="29"/>
      <c r="AE459" s="84"/>
      <c r="AF459" s="84"/>
      <c r="AG459" s="178"/>
      <c r="AH459" s="84"/>
      <c r="AI459" s="84"/>
      <c r="AJ459" s="84"/>
      <c r="AK459" s="164"/>
      <c r="AL459" s="165"/>
      <c r="AM459" s="556" t="str">
        <f t="shared" ca="1" si="41"/>
        <v/>
      </c>
      <c r="AN459" s="86"/>
      <c r="XFA459" s="558" t="e">
        <f>MATCH(AE459,tabla!$W$3:$W$20,0)-1</f>
        <v>#N/A</v>
      </c>
      <c r="XFB459" s="558">
        <f>COUNTIF(tabla!$W$3:$W$20,'BD1'!AE459)</f>
        <v>0</v>
      </c>
    </row>
    <row r="460" spans="1:40 16381:16382" s="197" customFormat="1" ht="24.95" customHeight="1" x14ac:dyDescent="0.2">
      <c r="A460" s="24" t="str">
        <f t="shared" si="38"/>
        <v/>
      </c>
      <c r="B460" s="24" t="str">
        <f t="shared" si="36"/>
        <v/>
      </c>
      <c r="C460" s="554" t="str">
        <f t="shared" si="37"/>
        <v/>
      </c>
      <c r="D460" s="173"/>
      <c r="E460" s="173"/>
      <c r="F460" s="174"/>
      <c r="G460" s="175"/>
      <c r="H460" s="176"/>
      <c r="I460" s="177"/>
      <c r="J460" s="176"/>
      <c r="K460" s="476"/>
      <c r="L460" s="174"/>
      <c r="M460" s="81"/>
      <c r="N460" s="280" t="str">
        <f t="shared" si="39"/>
        <v/>
      </c>
      <c r="O460" s="43"/>
      <c r="P460" s="87"/>
      <c r="Q460" s="483"/>
      <c r="R460" s="83"/>
      <c r="S460" s="482"/>
      <c r="T460" s="164"/>
      <c r="U460" s="45"/>
      <c r="V460" s="25" t="str">
        <f>IFERROR(VLOOKUP(U460, tabla!$A$2:$B$50,2,FALSE),"")</f>
        <v/>
      </c>
      <c r="W460" s="26"/>
      <c r="X460" s="51"/>
      <c r="Y460" s="555" t="str">
        <f t="shared" si="40"/>
        <v/>
      </c>
      <c r="Z460" s="27"/>
      <c r="AA460" s="26"/>
      <c r="AB460" s="26"/>
      <c r="AC460" s="84"/>
      <c r="AD460" s="29"/>
      <c r="AE460" s="84"/>
      <c r="AF460" s="84"/>
      <c r="AG460" s="178"/>
      <c r="AH460" s="84"/>
      <c r="AI460" s="84"/>
      <c r="AJ460" s="84"/>
      <c r="AK460" s="164"/>
      <c r="AL460" s="165"/>
      <c r="AM460" s="556" t="str">
        <f t="shared" ca="1" si="41"/>
        <v/>
      </c>
      <c r="AN460" s="86"/>
      <c r="XFA460" s="558" t="e">
        <f>MATCH(AE460,tabla!$W$3:$W$20,0)-1</f>
        <v>#N/A</v>
      </c>
      <c r="XFB460" s="558">
        <f>COUNTIF(tabla!$W$3:$W$20,'BD1'!AE460)</f>
        <v>0</v>
      </c>
    </row>
    <row r="461" spans="1:40 16381:16382" s="197" customFormat="1" ht="24.95" customHeight="1" x14ac:dyDescent="0.2">
      <c r="A461" s="24" t="str">
        <f t="shared" si="38"/>
        <v/>
      </c>
      <c r="B461" s="24" t="str">
        <f t="shared" si="36"/>
        <v/>
      </c>
      <c r="C461" s="554" t="str">
        <f t="shared" si="37"/>
        <v/>
      </c>
      <c r="D461" s="173"/>
      <c r="E461" s="173"/>
      <c r="F461" s="174"/>
      <c r="G461" s="175"/>
      <c r="H461" s="176"/>
      <c r="I461" s="177"/>
      <c r="J461" s="176"/>
      <c r="K461" s="476"/>
      <c r="L461" s="174"/>
      <c r="M461" s="81"/>
      <c r="N461" s="280" t="str">
        <f t="shared" si="39"/>
        <v/>
      </c>
      <c r="O461" s="43"/>
      <c r="P461" s="82"/>
      <c r="Q461" s="482"/>
      <c r="R461" s="83"/>
      <c r="S461" s="482"/>
      <c r="T461" s="164"/>
      <c r="U461" s="45"/>
      <c r="V461" s="25" t="str">
        <f>IFERROR(VLOOKUP(U461, tabla!$A$2:$B$50,2,FALSE),"")</f>
        <v/>
      </c>
      <c r="W461" s="26"/>
      <c r="X461" s="51"/>
      <c r="Y461" s="555" t="str">
        <f t="shared" si="40"/>
        <v/>
      </c>
      <c r="Z461" s="27"/>
      <c r="AA461" s="26"/>
      <c r="AB461" s="26"/>
      <c r="AC461" s="84"/>
      <c r="AD461" s="29"/>
      <c r="AE461" s="84"/>
      <c r="AF461" s="84"/>
      <c r="AG461" s="178"/>
      <c r="AH461" s="84"/>
      <c r="AI461" s="84"/>
      <c r="AJ461" s="84"/>
      <c r="AK461" s="164"/>
      <c r="AL461" s="165"/>
      <c r="AM461" s="556" t="str">
        <f t="shared" ca="1" si="41"/>
        <v/>
      </c>
      <c r="AN461" s="86"/>
      <c r="XFA461" s="558" t="e">
        <f>MATCH(AE461,tabla!$W$3:$W$20,0)-1</f>
        <v>#N/A</v>
      </c>
      <c r="XFB461" s="558">
        <f>COUNTIF(tabla!$W$3:$W$20,'BD1'!AE461)</f>
        <v>0</v>
      </c>
    </row>
    <row r="462" spans="1:40 16381:16382" s="197" customFormat="1" ht="24.95" customHeight="1" x14ac:dyDescent="0.2">
      <c r="A462" s="24" t="str">
        <f t="shared" si="38"/>
        <v/>
      </c>
      <c r="B462" s="24" t="str">
        <f t="shared" si="36"/>
        <v/>
      </c>
      <c r="C462" s="554" t="str">
        <f t="shared" si="37"/>
        <v/>
      </c>
      <c r="D462" s="173"/>
      <c r="E462" s="173"/>
      <c r="F462" s="174"/>
      <c r="G462" s="175"/>
      <c r="H462" s="176"/>
      <c r="I462" s="177"/>
      <c r="J462" s="176"/>
      <c r="K462" s="476"/>
      <c r="L462" s="174"/>
      <c r="M462" s="81"/>
      <c r="N462" s="280" t="str">
        <f t="shared" si="39"/>
        <v/>
      </c>
      <c r="O462" s="43"/>
      <c r="P462" s="82"/>
      <c r="Q462" s="482"/>
      <c r="R462" s="83"/>
      <c r="S462" s="482"/>
      <c r="T462" s="164"/>
      <c r="U462" s="45"/>
      <c r="V462" s="25" t="str">
        <f>IFERROR(VLOOKUP(U462, tabla!$A$2:$B$50,2,FALSE),"")</f>
        <v/>
      </c>
      <c r="W462" s="26"/>
      <c r="X462" s="51"/>
      <c r="Y462" s="555" t="str">
        <f t="shared" si="40"/>
        <v/>
      </c>
      <c r="Z462" s="27"/>
      <c r="AA462" s="26"/>
      <c r="AB462" s="26"/>
      <c r="AC462" s="84"/>
      <c r="AD462" s="29"/>
      <c r="AE462" s="84"/>
      <c r="AF462" s="84"/>
      <c r="AG462" s="178"/>
      <c r="AH462" s="84"/>
      <c r="AI462" s="84"/>
      <c r="AJ462" s="84"/>
      <c r="AK462" s="164"/>
      <c r="AL462" s="165"/>
      <c r="AM462" s="556" t="str">
        <f t="shared" ca="1" si="41"/>
        <v/>
      </c>
      <c r="AN462" s="86"/>
      <c r="XFA462" s="558" t="e">
        <f>MATCH(AE462,tabla!$W$3:$W$20,0)-1</f>
        <v>#N/A</v>
      </c>
      <c r="XFB462" s="558">
        <f>COUNTIF(tabla!$W$3:$W$20,'BD1'!AE462)</f>
        <v>0</v>
      </c>
    </row>
    <row r="463" spans="1:40 16381:16382" s="197" customFormat="1" ht="24.95" customHeight="1" x14ac:dyDescent="0.2">
      <c r="A463" s="24" t="str">
        <f t="shared" si="38"/>
        <v/>
      </c>
      <c r="B463" s="24" t="str">
        <f t="shared" ref="B463:B526" si="42">IF(F463&gt;0,$K$6,"")</f>
        <v/>
      </c>
      <c r="C463" s="554" t="str">
        <f t="shared" ref="C463:C526" si="43">IF(F463&gt;0,$K$8,"")</f>
        <v/>
      </c>
      <c r="D463" s="173"/>
      <c r="E463" s="173"/>
      <c r="F463" s="174"/>
      <c r="G463" s="175"/>
      <c r="H463" s="176"/>
      <c r="I463" s="177"/>
      <c r="J463" s="176"/>
      <c r="K463" s="476"/>
      <c r="L463" s="174"/>
      <c r="M463" s="81"/>
      <c r="N463" s="280" t="str">
        <f t="shared" si="39"/>
        <v/>
      </c>
      <c r="O463" s="43"/>
      <c r="P463" s="82"/>
      <c r="Q463" s="482"/>
      <c r="R463" s="83"/>
      <c r="S463" s="482"/>
      <c r="T463" s="164"/>
      <c r="U463" s="45"/>
      <c r="V463" s="25" t="str">
        <f>IFERROR(VLOOKUP(U463, tabla!$A$2:$B$50,2,FALSE),"")</f>
        <v/>
      </c>
      <c r="W463" s="26"/>
      <c r="X463" s="51"/>
      <c r="Y463" s="555" t="str">
        <f t="shared" si="40"/>
        <v/>
      </c>
      <c r="Z463" s="27"/>
      <c r="AA463" s="26"/>
      <c r="AB463" s="26"/>
      <c r="AC463" s="84"/>
      <c r="AD463" s="29"/>
      <c r="AE463" s="84"/>
      <c r="AF463" s="84"/>
      <c r="AG463" s="178"/>
      <c r="AH463" s="84"/>
      <c r="AI463" s="84"/>
      <c r="AJ463" s="84"/>
      <c r="AK463" s="164"/>
      <c r="AL463" s="165"/>
      <c r="AM463" s="556" t="str">
        <f t="shared" ca="1" si="41"/>
        <v/>
      </c>
      <c r="AN463" s="86"/>
      <c r="XFA463" s="558" t="e">
        <f>MATCH(AE463,tabla!$W$3:$W$20,0)-1</f>
        <v>#N/A</v>
      </c>
      <c r="XFB463" s="558">
        <f>COUNTIF(tabla!$W$3:$W$20,'BD1'!AE463)</f>
        <v>0</v>
      </c>
    </row>
    <row r="464" spans="1:40 16381:16382" s="197" customFormat="1" ht="24.95" customHeight="1" x14ac:dyDescent="0.2">
      <c r="A464" s="24" t="str">
        <f t="shared" ref="A464:A527" si="44">IF(F464&gt;0,ROW()-14,"")</f>
        <v/>
      </c>
      <c r="B464" s="24" t="str">
        <f t="shared" si="42"/>
        <v/>
      </c>
      <c r="C464" s="554" t="str">
        <f t="shared" si="43"/>
        <v/>
      </c>
      <c r="D464" s="173"/>
      <c r="E464" s="173"/>
      <c r="F464" s="174"/>
      <c r="G464" s="175"/>
      <c r="H464" s="176"/>
      <c r="I464" s="177"/>
      <c r="J464" s="176"/>
      <c r="K464" s="476"/>
      <c r="L464" s="174"/>
      <c r="M464" s="81"/>
      <c r="N464" s="280" t="str">
        <f t="shared" ref="N464:N527" si="45">IF(M464="","",YEAR($M$2)-YEAR(M464)-IF(DATE(YEAR($M$2),MONTH(M464),DAY(M464))&gt;$M$2,1,0))</f>
        <v/>
      </c>
      <c r="O464" s="43"/>
      <c r="P464" s="82"/>
      <c r="Q464" s="482"/>
      <c r="R464" s="83"/>
      <c r="S464" s="482"/>
      <c r="T464" s="164"/>
      <c r="U464" s="45"/>
      <c r="V464" s="25" t="str">
        <f>IFERROR(VLOOKUP(U464, tabla!$A$2:$B$50,2,FALSE),"")</f>
        <v/>
      </c>
      <c r="W464" s="26"/>
      <c r="X464" s="51"/>
      <c r="Y464" s="555" t="str">
        <f t="shared" ref="Y464:Y527" si="46">IF(AND(X464&gt;0,X464&lt;452),45.2,IF(X464&gt;=452,10%*X464,IF(X464=0,"","")))</f>
        <v/>
      </c>
      <c r="Z464" s="27"/>
      <c r="AA464" s="26"/>
      <c r="AB464" s="26"/>
      <c r="AC464" s="84"/>
      <c r="AD464" s="29"/>
      <c r="AE464" s="84"/>
      <c r="AF464" s="84"/>
      <c r="AG464" s="178"/>
      <c r="AH464" s="84"/>
      <c r="AI464" s="84"/>
      <c r="AJ464" s="84"/>
      <c r="AK464" s="164"/>
      <c r="AL464" s="165"/>
      <c r="AM464" s="556" t="str">
        <f t="shared" ref="AM464:AM527" ca="1" si="47">IF(OR(AL464="",NOT(ISNUMBER(AL464))),"",IF(TODAY()&lt;=AL464,
 "VIGENTE - FALTAN " &amp;
 ((YEAR(AL464)-YEAR(TODAY()))*12 + MONTH(AL464)-MONTH(TODAY()) - IF(DAY(TODAY())&gt;DAY(AL464),1,0)) &amp; " MESES",
 "CADUCADO"))</f>
        <v/>
      </c>
      <c r="AN464" s="86"/>
      <c r="XFA464" s="558" t="e">
        <f>MATCH(AE464,tabla!$W$3:$W$20,0)-1</f>
        <v>#N/A</v>
      </c>
      <c r="XFB464" s="558">
        <f>COUNTIF(tabla!$W$3:$W$20,'BD1'!AE464)</f>
        <v>0</v>
      </c>
    </row>
    <row r="465" spans="1:40 16381:16382" s="197" customFormat="1" ht="24.95" customHeight="1" x14ac:dyDescent="0.2">
      <c r="A465" s="24" t="str">
        <f t="shared" si="44"/>
        <v/>
      </c>
      <c r="B465" s="24" t="str">
        <f t="shared" si="42"/>
        <v/>
      </c>
      <c r="C465" s="554" t="str">
        <f t="shared" si="43"/>
        <v/>
      </c>
      <c r="D465" s="173"/>
      <c r="E465" s="173"/>
      <c r="F465" s="174"/>
      <c r="G465" s="175"/>
      <c r="H465" s="176"/>
      <c r="I465" s="177"/>
      <c r="J465" s="176"/>
      <c r="K465" s="476"/>
      <c r="L465" s="174"/>
      <c r="M465" s="81"/>
      <c r="N465" s="280" t="str">
        <f t="shared" si="45"/>
        <v/>
      </c>
      <c r="O465" s="43"/>
      <c r="P465" s="82"/>
      <c r="Q465" s="482"/>
      <c r="R465" s="83"/>
      <c r="S465" s="482"/>
      <c r="T465" s="164"/>
      <c r="U465" s="45"/>
      <c r="V465" s="25" t="str">
        <f>IFERROR(VLOOKUP(U465, tabla!$A$2:$B$50,2,FALSE),"")</f>
        <v/>
      </c>
      <c r="W465" s="26"/>
      <c r="X465" s="51"/>
      <c r="Y465" s="555" t="str">
        <f t="shared" si="46"/>
        <v/>
      </c>
      <c r="Z465" s="27"/>
      <c r="AA465" s="26"/>
      <c r="AB465" s="26"/>
      <c r="AC465" s="84"/>
      <c r="AD465" s="29"/>
      <c r="AE465" s="84"/>
      <c r="AF465" s="84"/>
      <c r="AG465" s="178"/>
      <c r="AH465" s="84"/>
      <c r="AI465" s="84"/>
      <c r="AJ465" s="84"/>
      <c r="AK465" s="164"/>
      <c r="AL465" s="165"/>
      <c r="AM465" s="556" t="str">
        <f t="shared" ca="1" si="47"/>
        <v/>
      </c>
      <c r="AN465" s="86"/>
      <c r="XFA465" s="558" t="e">
        <f>MATCH(AE465,tabla!$W$3:$W$20,0)-1</f>
        <v>#N/A</v>
      </c>
      <c r="XFB465" s="558">
        <f>COUNTIF(tabla!$W$3:$W$20,'BD1'!AE465)</f>
        <v>0</v>
      </c>
    </row>
    <row r="466" spans="1:40 16381:16382" s="197" customFormat="1" ht="24.95" customHeight="1" x14ac:dyDescent="0.2">
      <c r="A466" s="24" t="str">
        <f t="shared" si="44"/>
        <v/>
      </c>
      <c r="B466" s="24" t="str">
        <f t="shared" si="42"/>
        <v/>
      </c>
      <c r="C466" s="554" t="str">
        <f t="shared" si="43"/>
        <v/>
      </c>
      <c r="D466" s="173"/>
      <c r="E466" s="173"/>
      <c r="F466" s="174"/>
      <c r="G466" s="175"/>
      <c r="H466" s="176"/>
      <c r="I466" s="177"/>
      <c r="J466" s="176"/>
      <c r="K466" s="476"/>
      <c r="L466" s="174"/>
      <c r="M466" s="81"/>
      <c r="N466" s="280" t="str">
        <f t="shared" si="45"/>
        <v/>
      </c>
      <c r="O466" s="43"/>
      <c r="P466" s="82"/>
      <c r="Q466" s="482"/>
      <c r="R466" s="83"/>
      <c r="S466" s="482"/>
      <c r="T466" s="164"/>
      <c r="U466" s="45"/>
      <c r="V466" s="25" t="str">
        <f>IFERROR(VLOOKUP(U466, tabla!$A$2:$B$50,2,FALSE),"")</f>
        <v/>
      </c>
      <c r="W466" s="26"/>
      <c r="X466" s="51"/>
      <c r="Y466" s="555" t="str">
        <f t="shared" si="46"/>
        <v/>
      </c>
      <c r="Z466" s="27"/>
      <c r="AA466" s="26"/>
      <c r="AB466" s="26"/>
      <c r="AC466" s="84"/>
      <c r="AD466" s="29"/>
      <c r="AE466" s="84"/>
      <c r="AF466" s="84"/>
      <c r="AG466" s="178"/>
      <c r="AH466" s="84"/>
      <c r="AI466" s="84"/>
      <c r="AJ466" s="84"/>
      <c r="AK466" s="164"/>
      <c r="AL466" s="165"/>
      <c r="AM466" s="556" t="str">
        <f t="shared" ca="1" si="47"/>
        <v/>
      </c>
      <c r="AN466" s="86"/>
      <c r="XFA466" s="558" t="e">
        <f>MATCH(AE466,tabla!$W$3:$W$20,0)-1</f>
        <v>#N/A</v>
      </c>
      <c r="XFB466" s="558">
        <f>COUNTIF(tabla!$W$3:$W$20,'BD1'!AE466)</f>
        <v>0</v>
      </c>
    </row>
    <row r="467" spans="1:40 16381:16382" s="197" customFormat="1" ht="24.95" customHeight="1" x14ac:dyDescent="0.2">
      <c r="A467" s="24" t="str">
        <f t="shared" si="44"/>
        <v/>
      </c>
      <c r="B467" s="24" t="str">
        <f t="shared" si="42"/>
        <v/>
      </c>
      <c r="C467" s="554" t="str">
        <f t="shared" si="43"/>
        <v/>
      </c>
      <c r="D467" s="173"/>
      <c r="E467" s="173"/>
      <c r="F467" s="174"/>
      <c r="G467" s="175"/>
      <c r="H467" s="176"/>
      <c r="I467" s="177"/>
      <c r="J467" s="176"/>
      <c r="K467" s="476"/>
      <c r="L467" s="174"/>
      <c r="M467" s="81"/>
      <c r="N467" s="280" t="str">
        <f t="shared" si="45"/>
        <v/>
      </c>
      <c r="O467" s="43"/>
      <c r="P467" s="82"/>
      <c r="Q467" s="482"/>
      <c r="R467" s="83"/>
      <c r="S467" s="482"/>
      <c r="T467" s="164"/>
      <c r="U467" s="45"/>
      <c r="V467" s="25" t="str">
        <f>IFERROR(VLOOKUP(U467, tabla!$A$2:$B$50,2,FALSE),"")</f>
        <v/>
      </c>
      <c r="W467" s="26"/>
      <c r="X467" s="51"/>
      <c r="Y467" s="555" t="str">
        <f t="shared" si="46"/>
        <v/>
      </c>
      <c r="Z467" s="27"/>
      <c r="AA467" s="26"/>
      <c r="AB467" s="26"/>
      <c r="AC467" s="84"/>
      <c r="AD467" s="29"/>
      <c r="AE467" s="84"/>
      <c r="AF467" s="84"/>
      <c r="AG467" s="178"/>
      <c r="AH467" s="84"/>
      <c r="AI467" s="84"/>
      <c r="AJ467" s="84"/>
      <c r="AK467" s="164"/>
      <c r="AL467" s="165"/>
      <c r="AM467" s="556" t="str">
        <f t="shared" ca="1" si="47"/>
        <v/>
      </c>
      <c r="AN467" s="86"/>
      <c r="XFA467" s="558" t="e">
        <f>MATCH(AE467,tabla!$W$3:$W$20,0)-1</f>
        <v>#N/A</v>
      </c>
      <c r="XFB467" s="558">
        <f>COUNTIF(tabla!$W$3:$W$20,'BD1'!AE467)</f>
        <v>0</v>
      </c>
    </row>
    <row r="468" spans="1:40 16381:16382" s="197" customFormat="1" ht="24.95" customHeight="1" x14ac:dyDescent="0.2">
      <c r="A468" s="24" t="str">
        <f t="shared" si="44"/>
        <v/>
      </c>
      <c r="B468" s="24" t="str">
        <f t="shared" si="42"/>
        <v/>
      </c>
      <c r="C468" s="554" t="str">
        <f t="shared" si="43"/>
        <v/>
      </c>
      <c r="D468" s="173"/>
      <c r="E468" s="173"/>
      <c r="F468" s="174"/>
      <c r="G468" s="175"/>
      <c r="H468" s="176"/>
      <c r="I468" s="177"/>
      <c r="J468" s="176"/>
      <c r="K468" s="476"/>
      <c r="L468" s="174"/>
      <c r="M468" s="81"/>
      <c r="N468" s="280" t="str">
        <f t="shared" si="45"/>
        <v/>
      </c>
      <c r="O468" s="43"/>
      <c r="P468" s="82"/>
      <c r="Q468" s="482"/>
      <c r="R468" s="83"/>
      <c r="S468" s="482"/>
      <c r="T468" s="164"/>
      <c r="U468" s="45"/>
      <c r="V468" s="25" t="str">
        <f>IFERROR(VLOOKUP(U468, tabla!$A$2:$B$50,2,FALSE),"")</f>
        <v/>
      </c>
      <c r="W468" s="26"/>
      <c r="X468" s="51"/>
      <c r="Y468" s="555" t="str">
        <f t="shared" si="46"/>
        <v/>
      </c>
      <c r="Z468" s="27"/>
      <c r="AA468" s="26"/>
      <c r="AB468" s="26"/>
      <c r="AC468" s="84"/>
      <c r="AD468" s="29"/>
      <c r="AE468" s="84"/>
      <c r="AF468" s="84"/>
      <c r="AG468" s="178"/>
      <c r="AH468" s="84"/>
      <c r="AI468" s="84"/>
      <c r="AJ468" s="84"/>
      <c r="AK468" s="164"/>
      <c r="AL468" s="165"/>
      <c r="AM468" s="556" t="str">
        <f t="shared" ca="1" si="47"/>
        <v/>
      </c>
      <c r="AN468" s="86"/>
      <c r="XFA468" s="558" t="e">
        <f>MATCH(AE468,tabla!$W$3:$W$20,0)-1</f>
        <v>#N/A</v>
      </c>
      <c r="XFB468" s="558">
        <f>COUNTIF(tabla!$W$3:$W$20,'BD1'!AE468)</f>
        <v>0</v>
      </c>
    </row>
    <row r="469" spans="1:40 16381:16382" s="197" customFormat="1" ht="24.95" customHeight="1" x14ac:dyDescent="0.2">
      <c r="A469" s="24" t="str">
        <f t="shared" si="44"/>
        <v/>
      </c>
      <c r="B469" s="24" t="str">
        <f t="shared" si="42"/>
        <v/>
      </c>
      <c r="C469" s="554" t="str">
        <f t="shared" si="43"/>
        <v/>
      </c>
      <c r="D469" s="173"/>
      <c r="E469" s="173"/>
      <c r="F469" s="174"/>
      <c r="G469" s="175"/>
      <c r="H469" s="176"/>
      <c r="I469" s="177"/>
      <c r="J469" s="176"/>
      <c r="K469" s="476"/>
      <c r="L469" s="174"/>
      <c r="M469" s="81"/>
      <c r="N469" s="280" t="str">
        <f t="shared" si="45"/>
        <v/>
      </c>
      <c r="O469" s="43"/>
      <c r="P469" s="82"/>
      <c r="Q469" s="482"/>
      <c r="R469" s="83"/>
      <c r="S469" s="482"/>
      <c r="T469" s="164"/>
      <c r="U469" s="45"/>
      <c r="V469" s="25" t="str">
        <f>IFERROR(VLOOKUP(U469, tabla!$A$2:$B$50,2,FALSE),"")</f>
        <v/>
      </c>
      <c r="W469" s="26"/>
      <c r="X469" s="51"/>
      <c r="Y469" s="555" t="str">
        <f t="shared" si="46"/>
        <v/>
      </c>
      <c r="Z469" s="27"/>
      <c r="AA469" s="26"/>
      <c r="AB469" s="26"/>
      <c r="AC469" s="84"/>
      <c r="AD469" s="29"/>
      <c r="AE469" s="84"/>
      <c r="AF469" s="84"/>
      <c r="AG469" s="178"/>
      <c r="AH469" s="84"/>
      <c r="AI469" s="84"/>
      <c r="AJ469" s="84"/>
      <c r="AK469" s="164"/>
      <c r="AL469" s="165"/>
      <c r="AM469" s="556" t="str">
        <f t="shared" ca="1" si="47"/>
        <v/>
      </c>
      <c r="AN469" s="86"/>
      <c r="XFA469" s="558" t="e">
        <f>MATCH(AE469,tabla!$W$3:$W$20,0)-1</f>
        <v>#N/A</v>
      </c>
      <c r="XFB469" s="558">
        <f>COUNTIF(tabla!$W$3:$W$20,'BD1'!AE469)</f>
        <v>0</v>
      </c>
    </row>
    <row r="470" spans="1:40 16381:16382" s="197" customFormat="1" ht="24.95" customHeight="1" x14ac:dyDescent="0.2">
      <c r="A470" s="24" t="str">
        <f t="shared" si="44"/>
        <v/>
      </c>
      <c r="B470" s="24" t="str">
        <f t="shared" si="42"/>
        <v/>
      </c>
      <c r="C470" s="554" t="str">
        <f t="shared" si="43"/>
        <v/>
      </c>
      <c r="D470" s="173"/>
      <c r="E470" s="173"/>
      <c r="F470" s="174"/>
      <c r="G470" s="175"/>
      <c r="H470" s="176"/>
      <c r="I470" s="177"/>
      <c r="J470" s="176"/>
      <c r="K470" s="476"/>
      <c r="L470" s="174"/>
      <c r="M470" s="81"/>
      <c r="N470" s="280" t="str">
        <f t="shared" si="45"/>
        <v/>
      </c>
      <c r="O470" s="43"/>
      <c r="P470" s="82"/>
      <c r="Q470" s="482"/>
      <c r="R470" s="83"/>
      <c r="S470" s="482"/>
      <c r="T470" s="164"/>
      <c r="U470" s="45"/>
      <c r="V470" s="25" t="str">
        <f>IFERROR(VLOOKUP(U470, tabla!$A$2:$B$50,2,FALSE),"")</f>
        <v/>
      </c>
      <c r="W470" s="26"/>
      <c r="X470" s="51"/>
      <c r="Y470" s="555" t="str">
        <f t="shared" si="46"/>
        <v/>
      </c>
      <c r="Z470" s="27"/>
      <c r="AA470" s="26"/>
      <c r="AB470" s="26"/>
      <c r="AC470" s="84"/>
      <c r="AD470" s="29"/>
      <c r="AE470" s="84"/>
      <c r="AF470" s="84"/>
      <c r="AG470" s="178"/>
      <c r="AH470" s="84"/>
      <c r="AI470" s="84"/>
      <c r="AJ470" s="84"/>
      <c r="AK470" s="164"/>
      <c r="AL470" s="165"/>
      <c r="AM470" s="556" t="str">
        <f t="shared" ca="1" si="47"/>
        <v/>
      </c>
      <c r="AN470" s="86"/>
      <c r="XFA470" s="558" t="e">
        <f>MATCH(AE470,tabla!$W$3:$W$20,0)-1</f>
        <v>#N/A</v>
      </c>
      <c r="XFB470" s="558">
        <f>COUNTIF(tabla!$W$3:$W$20,'BD1'!AE470)</f>
        <v>0</v>
      </c>
    </row>
    <row r="471" spans="1:40 16381:16382" s="197" customFormat="1" ht="24.95" customHeight="1" x14ac:dyDescent="0.2">
      <c r="A471" s="24" t="str">
        <f t="shared" si="44"/>
        <v/>
      </c>
      <c r="B471" s="24" t="str">
        <f t="shared" si="42"/>
        <v/>
      </c>
      <c r="C471" s="554" t="str">
        <f t="shared" si="43"/>
        <v/>
      </c>
      <c r="D471" s="173"/>
      <c r="E471" s="173"/>
      <c r="F471" s="174"/>
      <c r="G471" s="175"/>
      <c r="H471" s="176"/>
      <c r="I471" s="177"/>
      <c r="J471" s="176"/>
      <c r="K471" s="476"/>
      <c r="L471" s="174"/>
      <c r="M471" s="81"/>
      <c r="N471" s="280" t="str">
        <f t="shared" si="45"/>
        <v/>
      </c>
      <c r="O471" s="43"/>
      <c r="P471" s="82"/>
      <c r="Q471" s="482"/>
      <c r="R471" s="83"/>
      <c r="S471" s="482"/>
      <c r="T471" s="164"/>
      <c r="U471" s="45"/>
      <c r="V471" s="25" t="str">
        <f>IFERROR(VLOOKUP(U471, tabla!$A$2:$B$50,2,FALSE),"")</f>
        <v/>
      </c>
      <c r="W471" s="26"/>
      <c r="X471" s="51"/>
      <c r="Y471" s="555" t="str">
        <f t="shared" si="46"/>
        <v/>
      </c>
      <c r="Z471" s="27"/>
      <c r="AA471" s="26"/>
      <c r="AB471" s="26"/>
      <c r="AC471" s="84"/>
      <c r="AD471" s="29"/>
      <c r="AE471" s="84"/>
      <c r="AF471" s="84"/>
      <c r="AG471" s="178"/>
      <c r="AH471" s="84"/>
      <c r="AI471" s="84"/>
      <c r="AJ471" s="84"/>
      <c r="AK471" s="164"/>
      <c r="AL471" s="165"/>
      <c r="AM471" s="556" t="str">
        <f t="shared" ca="1" si="47"/>
        <v/>
      </c>
      <c r="AN471" s="86"/>
      <c r="XFA471" s="558" t="e">
        <f>MATCH(AE471,tabla!$W$3:$W$20,0)-1</f>
        <v>#N/A</v>
      </c>
      <c r="XFB471" s="558">
        <f>COUNTIF(tabla!$W$3:$W$20,'BD1'!AE471)</f>
        <v>0</v>
      </c>
    </row>
    <row r="472" spans="1:40 16381:16382" s="197" customFormat="1" ht="24.95" customHeight="1" x14ac:dyDescent="0.2">
      <c r="A472" s="24" t="str">
        <f t="shared" si="44"/>
        <v/>
      </c>
      <c r="B472" s="24" t="str">
        <f t="shared" si="42"/>
        <v/>
      </c>
      <c r="C472" s="554" t="str">
        <f t="shared" si="43"/>
        <v/>
      </c>
      <c r="D472" s="173"/>
      <c r="E472" s="173"/>
      <c r="F472" s="174"/>
      <c r="G472" s="175"/>
      <c r="H472" s="176"/>
      <c r="I472" s="177"/>
      <c r="J472" s="176"/>
      <c r="K472" s="476"/>
      <c r="L472" s="174"/>
      <c r="M472" s="81"/>
      <c r="N472" s="280" t="str">
        <f t="shared" si="45"/>
        <v/>
      </c>
      <c r="O472" s="43"/>
      <c r="P472" s="82"/>
      <c r="Q472" s="482"/>
      <c r="R472" s="83"/>
      <c r="S472" s="482"/>
      <c r="T472" s="164"/>
      <c r="U472" s="45"/>
      <c r="V472" s="25" t="str">
        <f>IFERROR(VLOOKUP(U472, tabla!$A$2:$B$50,2,FALSE),"")</f>
        <v/>
      </c>
      <c r="W472" s="26"/>
      <c r="X472" s="51"/>
      <c r="Y472" s="555" t="str">
        <f t="shared" si="46"/>
        <v/>
      </c>
      <c r="Z472" s="27"/>
      <c r="AA472" s="26"/>
      <c r="AB472" s="26"/>
      <c r="AC472" s="84"/>
      <c r="AD472" s="29"/>
      <c r="AE472" s="84"/>
      <c r="AF472" s="84"/>
      <c r="AG472" s="178"/>
      <c r="AH472" s="84"/>
      <c r="AI472" s="84"/>
      <c r="AJ472" s="84"/>
      <c r="AK472" s="164"/>
      <c r="AL472" s="165"/>
      <c r="AM472" s="556" t="str">
        <f t="shared" ca="1" si="47"/>
        <v/>
      </c>
      <c r="AN472" s="86"/>
      <c r="XFA472" s="558" t="e">
        <f>MATCH(AE472,tabla!$W$3:$W$20,0)-1</f>
        <v>#N/A</v>
      </c>
      <c r="XFB472" s="558">
        <f>COUNTIF(tabla!$W$3:$W$20,'BD1'!AE472)</f>
        <v>0</v>
      </c>
    </row>
    <row r="473" spans="1:40 16381:16382" s="197" customFormat="1" ht="24.95" customHeight="1" x14ac:dyDescent="0.2">
      <c r="A473" s="24" t="str">
        <f t="shared" si="44"/>
        <v/>
      </c>
      <c r="B473" s="24" t="str">
        <f t="shared" si="42"/>
        <v/>
      </c>
      <c r="C473" s="554" t="str">
        <f t="shared" si="43"/>
        <v/>
      </c>
      <c r="D473" s="173"/>
      <c r="E473" s="173"/>
      <c r="F473" s="174"/>
      <c r="G473" s="175"/>
      <c r="H473" s="176"/>
      <c r="I473" s="177"/>
      <c r="J473" s="176"/>
      <c r="K473" s="476"/>
      <c r="L473" s="174"/>
      <c r="M473" s="81"/>
      <c r="N473" s="280" t="str">
        <f t="shared" si="45"/>
        <v/>
      </c>
      <c r="O473" s="43"/>
      <c r="P473" s="82"/>
      <c r="Q473" s="482"/>
      <c r="R473" s="83"/>
      <c r="S473" s="482"/>
      <c r="T473" s="164"/>
      <c r="U473" s="45"/>
      <c r="V473" s="25" t="str">
        <f>IFERROR(VLOOKUP(U473, tabla!$A$2:$B$50,2,FALSE),"")</f>
        <v/>
      </c>
      <c r="W473" s="26"/>
      <c r="X473" s="51"/>
      <c r="Y473" s="555" t="str">
        <f t="shared" si="46"/>
        <v/>
      </c>
      <c r="Z473" s="27"/>
      <c r="AA473" s="26"/>
      <c r="AB473" s="26"/>
      <c r="AC473" s="84"/>
      <c r="AD473" s="29"/>
      <c r="AE473" s="84"/>
      <c r="AF473" s="84"/>
      <c r="AG473" s="178"/>
      <c r="AH473" s="84"/>
      <c r="AI473" s="84"/>
      <c r="AJ473" s="84"/>
      <c r="AK473" s="164"/>
      <c r="AL473" s="165"/>
      <c r="AM473" s="556" t="str">
        <f t="shared" ca="1" si="47"/>
        <v/>
      </c>
      <c r="AN473" s="86"/>
      <c r="XFA473" s="558" t="e">
        <f>MATCH(AE473,tabla!$W$3:$W$20,0)-1</f>
        <v>#N/A</v>
      </c>
      <c r="XFB473" s="558">
        <f>COUNTIF(tabla!$W$3:$W$20,'BD1'!AE473)</f>
        <v>0</v>
      </c>
    </row>
    <row r="474" spans="1:40 16381:16382" s="197" customFormat="1" ht="24.95" customHeight="1" x14ac:dyDescent="0.2">
      <c r="A474" s="24" t="str">
        <f t="shared" si="44"/>
        <v/>
      </c>
      <c r="B474" s="24" t="str">
        <f t="shared" si="42"/>
        <v/>
      </c>
      <c r="C474" s="554" t="str">
        <f t="shared" si="43"/>
        <v/>
      </c>
      <c r="D474" s="173"/>
      <c r="E474" s="173"/>
      <c r="F474" s="174"/>
      <c r="G474" s="175"/>
      <c r="H474" s="176"/>
      <c r="I474" s="177"/>
      <c r="J474" s="176"/>
      <c r="K474" s="476"/>
      <c r="L474" s="174"/>
      <c r="M474" s="81"/>
      <c r="N474" s="280" t="str">
        <f t="shared" si="45"/>
        <v/>
      </c>
      <c r="O474" s="43"/>
      <c r="P474" s="82"/>
      <c r="Q474" s="482"/>
      <c r="R474" s="83"/>
      <c r="S474" s="482"/>
      <c r="T474" s="164"/>
      <c r="U474" s="45"/>
      <c r="V474" s="25" t="str">
        <f>IFERROR(VLOOKUP(U474, tabla!$A$2:$B$50,2,FALSE),"")</f>
        <v/>
      </c>
      <c r="W474" s="26"/>
      <c r="X474" s="51"/>
      <c r="Y474" s="555" t="str">
        <f t="shared" si="46"/>
        <v/>
      </c>
      <c r="Z474" s="27"/>
      <c r="AA474" s="26"/>
      <c r="AB474" s="26"/>
      <c r="AC474" s="84"/>
      <c r="AD474" s="29"/>
      <c r="AE474" s="84"/>
      <c r="AF474" s="84"/>
      <c r="AG474" s="178"/>
      <c r="AH474" s="84"/>
      <c r="AI474" s="84"/>
      <c r="AJ474" s="84"/>
      <c r="AK474" s="164"/>
      <c r="AL474" s="165"/>
      <c r="AM474" s="556" t="str">
        <f t="shared" ca="1" si="47"/>
        <v/>
      </c>
      <c r="AN474" s="86"/>
      <c r="XFA474" s="558" t="e">
        <f>MATCH(AE474,tabla!$W$3:$W$20,0)-1</f>
        <v>#N/A</v>
      </c>
      <c r="XFB474" s="558">
        <f>COUNTIF(tabla!$W$3:$W$20,'BD1'!AE474)</f>
        <v>0</v>
      </c>
    </row>
    <row r="475" spans="1:40 16381:16382" s="197" customFormat="1" ht="24.95" customHeight="1" x14ac:dyDescent="0.2">
      <c r="A475" s="24" t="str">
        <f t="shared" si="44"/>
        <v/>
      </c>
      <c r="B475" s="24" t="str">
        <f t="shared" si="42"/>
        <v/>
      </c>
      <c r="C475" s="554" t="str">
        <f t="shared" si="43"/>
        <v/>
      </c>
      <c r="D475" s="173"/>
      <c r="E475" s="173"/>
      <c r="F475" s="174"/>
      <c r="G475" s="175"/>
      <c r="H475" s="176"/>
      <c r="I475" s="177"/>
      <c r="J475" s="176"/>
      <c r="K475" s="476"/>
      <c r="L475" s="174"/>
      <c r="M475" s="81"/>
      <c r="N475" s="280" t="str">
        <f t="shared" si="45"/>
        <v/>
      </c>
      <c r="O475" s="43"/>
      <c r="P475" s="82"/>
      <c r="Q475" s="482"/>
      <c r="R475" s="83"/>
      <c r="S475" s="482"/>
      <c r="T475" s="164"/>
      <c r="U475" s="45"/>
      <c r="V475" s="25" t="str">
        <f>IFERROR(VLOOKUP(U475, tabla!$A$2:$B$50,2,FALSE),"")</f>
        <v/>
      </c>
      <c r="W475" s="26"/>
      <c r="X475" s="51"/>
      <c r="Y475" s="555" t="str">
        <f t="shared" si="46"/>
        <v/>
      </c>
      <c r="Z475" s="27"/>
      <c r="AA475" s="26"/>
      <c r="AB475" s="26"/>
      <c r="AC475" s="84"/>
      <c r="AD475" s="29"/>
      <c r="AE475" s="84"/>
      <c r="AF475" s="84"/>
      <c r="AG475" s="178"/>
      <c r="AH475" s="84"/>
      <c r="AI475" s="84"/>
      <c r="AJ475" s="84"/>
      <c r="AK475" s="164"/>
      <c r="AL475" s="165"/>
      <c r="AM475" s="556" t="str">
        <f t="shared" ca="1" si="47"/>
        <v/>
      </c>
      <c r="AN475" s="86"/>
      <c r="XFA475" s="558" t="e">
        <f>MATCH(AE475,tabla!$W$3:$W$20,0)-1</f>
        <v>#N/A</v>
      </c>
      <c r="XFB475" s="558">
        <f>COUNTIF(tabla!$W$3:$W$20,'BD1'!AE475)</f>
        <v>0</v>
      </c>
    </row>
    <row r="476" spans="1:40 16381:16382" s="197" customFormat="1" ht="24.95" customHeight="1" x14ac:dyDescent="0.2">
      <c r="A476" s="24" t="str">
        <f t="shared" si="44"/>
        <v/>
      </c>
      <c r="B476" s="24" t="str">
        <f t="shared" si="42"/>
        <v/>
      </c>
      <c r="C476" s="554" t="str">
        <f t="shared" si="43"/>
        <v/>
      </c>
      <c r="D476" s="173"/>
      <c r="E476" s="173"/>
      <c r="F476" s="174"/>
      <c r="G476" s="175"/>
      <c r="H476" s="176"/>
      <c r="I476" s="177"/>
      <c r="J476" s="176"/>
      <c r="K476" s="476"/>
      <c r="L476" s="174"/>
      <c r="M476" s="81"/>
      <c r="N476" s="280" t="str">
        <f t="shared" si="45"/>
        <v/>
      </c>
      <c r="O476" s="43"/>
      <c r="P476" s="82"/>
      <c r="Q476" s="482"/>
      <c r="R476" s="83"/>
      <c r="S476" s="482"/>
      <c r="T476" s="164"/>
      <c r="U476" s="45"/>
      <c r="V476" s="25" t="str">
        <f>IFERROR(VLOOKUP(U476, tabla!$A$2:$B$50,2,FALSE),"")</f>
        <v/>
      </c>
      <c r="W476" s="26"/>
      <c r="X476" s="51"/>
      <c r="Y476" s="555" t="str">
        <f t="shared" si="46"/>
        <v/>
      </c>
      <c r="Z476" s="27"/>
      <c r="AA476" s="26"/>
      <c r="AB476" s="26"/>
      <c r="AC476" s="84"/>
      <c r="AD476" s="29"/>
      <c r="AE476" s="84"/>
      <c r="AF476" s="84"/>
      <c r="AG476" s="178"/>
      <c r="AH476" s="84"/>
      <c r="AI476" s="84"/>
      <c r="AJ476" s="84"/>
      <c r="AK476" s="164"/>
      <c r="AL476" s="165"/>
      <c r="AM476" s="556" t="str">
        <f t="shared" ca="1" si="47"/>
        <v/>
      </c>
      <c r="AN476" s="86"/>
      <c r="XFA476" s="558" t="e">
        <f>MATCH(AE476,tabla!$W$3:$W$20,0)-1</f>
        <v>#N/A</v>
      </c>
      <c r="XFB476" s="558">
        <f>COUNTIF(tabla!$W$3:$W$20,'BD1'!AE476)</f>
        <v>0</v>
      </c>
    </row>
    <row r="477" spans="1:40 16381:16382" s="197" customFormat="1" ht="24.95" customHeight="1" x14ac:dyDescent="0.2">
      <c r="A477" s="24" t="str">
        <f t="shared" si="44"/>
        <v/>
      </c>
      <c r="B477" s="24" t="str">
        <f t="shared" si="42"/>
        <v/>
      </c>
      <c r="C477" s="554" t="str">
        <f t="shared" si="43"/>
        <v/>
      </c>
      <c r="D477" s="173"/>
      <c r="E477" s="173"/>
      <c r="F477" s="174"/>
      <c r="G477" s="175"/>
      <c r="H477" s="176"/>
      <c r="I477" s="177"/>
      <c r="J477" s="176"/>
      <c r="K477" s="476"/>
      <c r="L477" s="174"/>
      <c r="M477" s="81"/>
      <c r="N477" s="280" t="str">
        <f t="shared" si="45"/>
        <v/>
      </c>
      <c r="O477" s="43"/>
      <c r="P477" s="82"/>
      <c r="Q477" s="482"/>
      <c r="R477" s="83"/>
      <c r="S477" s="482"/>
      <c r="T477" s="164"/>
      <c r="U477" s="45"/>
      <c r="V477" s="25" t="str">
        <f>IFERROR(VLOOKUP(U477, tabla!$A$2:$B$50,2,FALSE),"")</f>
        <v/>
      </c>
      <c r="W477" s="26"/>
      <c r="X477" s="51"/>
      <c r="Y477" s="555" t="str">
        <f t="shared" si="46"/>
        <v/>
      </c>
      <c r="Z477" s="27"/>
      <c r="AA477" s="26"/>
      <c r="AB477" s="26"/>
      <c r="AC477" s="84"/>
      <c r="AD477" s="29"/>
      <c r="AE477" s="84"/>
      <c r="AF477" s="84"/>
      <c r="AG477" s="178"/>
      <c r="AH477" s="84"/>
      <c r="AI477" s="84"/>
      <c r="AJ477" s="84"/>
      <c r="AK477" s="164"/>
      <c r="AL477" s="165"/>
      <c r="AM477" s="556" t="str">
        <f t="shared" ca="1" si="47"/>
        <v/>
      </c>
      <c r="AN477" s="86"/>
      <c r="XFA477" s="558" t="e">
        <f>MATCH(AE477,tabla!$W$3:$W$20,0)-1</f>
        <v>#N/A</v>
      </c>
      <c r="XFB477" s="558">
        <f>COUNTIF(tabla!$W$3:$W$20,'BD1'!AE477)</f>
        <v>0</v>
      </c>
    </row>
    <row r="478" spans="1:40 16381:16382" s="197" customFormat="1" ht="24.95" customHeight="1" x14ac:dyDescent="0.2">
      <c r="A478" s="24" t="str">
        <f t="shared" si="44"/>
        <v/>
      </c>
      <c r="B478" s="24" t="str">
        <f t="shared" si="42"/>
        <v/>
      </c>
      <c r="C478" s="554" t="str">
        <f t="shared" si="43"/>
        <v/>
      </c>
      <c r="D478" s="173"/>
      <c r="E478" s="173"/>
      <c r="F478" s="174"/>
      <c r="G478" s="175"/>
      <c r="H478" s="176"/>
      <c r="I478" s="177"/>
      <c r="J478" s="176"/>
      <c r="K478" s="476"/>
      <c r="L478" s="174"/>
      <c r="M478" s="81"/>
      <c r="N478" s="280" t="str">
        <f t="shared" si="45"/>
        <v/>
      </c>
      <c r="O478" s="43"/>
      <c r="P478" s="87"/>
      <c r="Q478" s="483"/>
      <c r="R478" s="83"/>
      <c r="S478" s="482"/>
      <c r="T478" s="164"/>
      <c r="U478" s="45"/>
      <c r="V478" s="25" t="str">
        <f>IFERROR(VLOOKUP(U478, tabla!$A$2:$B$50,2,FALSE),"")</f>
        <v/>
      </c>
      <c r="W478" s="26"/>
      <c r="X478" s="51"/>
      <c r="Y478" s="555" t="str">
        <f t="shared" si="46"/>
        <v/>
      </c>
      <c r="Z478" s="27"/>
      <c r="AA478" s="26"/>
      <c r="AB478" s="26"/>
      <c r="AC478" s="84"/>
      <c r="AD478" s="29"/>
      <c r="AE478" s="84"/>
      <c r="AF478" s="84"/>
      <c r="AG478" s="178"/>
      <c r="AH478" s="84"/>
      <c r="AI478" s="84"/>
      <c r="AJ478" s="84"/>
      <c r="AK478" s="164"/>
      <c r="AL478" s="165"/>
      <c r="AM478" s="556" t="str">
        <f t="shared" ca="1" si="47"/>
        <v/>
      </c>
      <c r="AN478" s="86"/>
      <c r="XFA478" s="558" t="e">
        <f>MATCH(AE478,tabla!$W$3:$W$20,0)-1</f>
        <v>#N/A</v>
      </c>
      <c r="XFB478" s="558">
        <f>COUNTIF(tabla!$W$3:$W$20,'BD1'!AE478)</f>
        <v>0</v>
      </c>
    </row>
    <row r="479" spans="1:40 16381:16382" s="197" customFormat="1" ht="24.95" customHeight="1" x14ac:dyDescent="0.2">
      <c r="A479" s="24" t="str">
        <f t="shared" si="44"/>
        <v/>
      </c>
      <c r="B479" s="24" t="str">
        <f t="shared" si="42"/>
        <v/>
      </c>
      <c r="C479" s="554" t="str">
        <f t="shared" si="43"/>
        <v/>
      </c>
      <c r="D479" s="173"/>
      <c r="E479" s="173"/>
      <c r="F479" s="174"/>
      <c r="G479" s="175"/>
      <c r="H479" s="176"/>
      <c r="I479" s="177"/>
      <c r="J479" s="176"/>
      <c r="K479" s="476"/>
      <c r="L479" s="174"/>
      <c r="M479" s="81"/>
      <c r="N479" s="280" t="str">
        <f t="shared" si="45"/>
        <v/>
      </c>
      <c r="O479" s="43"/>
      <c r="P479" s="82"/>
      <c r="Q479" s="482"/>
      <c r="R479" s="83"/>
      <c r="S479" s="482"/>
      <c r="T479" s="164"/>
      <c r="U479" s="45"/>
      <c r="V479" s="25" t="str">
        <f>IFERROR(VLOOKUP(U479, tabla!$A$2:$B$50,2,FALSE),"")</f>
        <v/>
      </c>
      <c r="W479" s="26"/>
      <c r="X479" s="51"/>
      <c r="Y479" s="555" t="str">
        <f t="shared" si="46"/>
        <v/>
      </c>
      <c r="Z479" s="27"/>
      <c r="AA479" s="26"/>
      <c r="AB479" s="26"/>
      <c r="AC479" s="84"/>
      <c r="AD479" s="29"/>
      <c r="AE479" s="84"/>
      <c r="AF479" s="84"/>
      <c r="AG479" s="178"/>
      <c r="AH479" s="84"/>
      <c r="AI479" s="84"/>
      <c r="AJ479" s="84"/>
      <c r="AK479" s="164"/>
      <c r="AL479" s="165"/>
      <c r="AM479" s="556" t="str">
        <f t="shared" ca="1" si="47"/>
        <v/>
      </c>
      <c r="AN479" s="86"/>
      <c r="XFA479" s="558" t="e">
        <f>MATCH(AE479,tabla!$W$3:$W$20,0)-1</f>
        <v>#N/A</v>
      </c>
      <c r="XFB479" s="558">
        <f>COUNTIF(tabla!$W$3:$W$20,'BD1'!AE479)</f>
        <v>0</v>
      </c>
    </row>
    <row r="480" spans="1:40 16381:16382" s="197" customFormat="1" ht="24.95" customHeight="1" x14ac:dyDescent="0.2">
      <c r="A480" s="24" t="str">
        <f t="shared" si="44"/>
        <v/>
      </c>
      <c r="B480" s="24" t="str">
        <f t="shared" si="42"/>
        <v/>
      </c>
      <c r="C480" s="554" t="str">
        <f t="shared" si="43"/>
        <v/>
      </c>
      <c r="D480" s="173"/>
      <c r="E480" s="173"/>
      <c r="F480" s="174"/>
      <c r="G480" s="175"/>
      <c r="H480" s="176"/>
      <c r="I480" s="177"/>
      <c r="J480" s="176"/>
      <c r="K480" s="476"/>
      <c r="L480" s="174"/>
      <c r="M480" s="81"/>
      <c r="N480" s="280" t="str">
        <f t="shared" si="45"/>
        <v/>
      </c>
      <c r="O480" s="43"/>
      <c r="P480" s="82"/>
      <c r="Q480" s="482"/>
      <c r="R480" s="83"/>
      <c r="S480" s="482"/>
      <c r="T480" s="164"/>
      <c r="U480" s="45"/>
      <c r="V480" s="25" t="str">
        <f>IFERROR(VLOOKUP(U480, tabla!$A$2:$B$50,2,FALSE),"")</f>
        <v/>
      </c>
      <c r="W480" s="26"/>
      <c r="X480" s="51"/>
      <c r="Y480" s="555" t="str">
        <f t="shared" si="46"/>
        <v/>
      </c>
      <c r="Z480" s="27"/>
      <c r="AA480" s="26"/>
      <c r="AB480" s="26"/>
      <c r="AC480" s="84"/>
      <c r="AD480" s="29"/>
      <c r="AE480" s="84"/>
      <c r="AF480" s="84"/>
      <c r="AG480" s="178"/>
      <c r="AH480" s="84"/>
      <c r="AI480" s="84"/>
      <c r="AJ480" s="84"/>
      <c r="AK480" s="164"/>
      <c r="AL480" s="165"/>
      <c r="AM480" s="556" t="str">
        <f t="shared" ca="1" si="47"/>
        <v/>
      </c>
      <c r="AN480" s="86"/>
      <c r="XFA480" s="558" t="e">
        <f>MATCH(AE480,tabla!$W$3:$W$20,0)-1</f>
        <v>#N/A</v>
      </c>
      <c r="XFB480" s="558">
        <f>COUNTIF(tabla!$W$3:$W$20,'BD1'!AE480)</f>
        <v>0</v>
      </c>
    </row>
    <row r="481" spans="1:40 16381:16382" s="197" customFormat="1" ht="24.95" customHeight="1" x14ac:dyDescent="0.2">
      <c r="A481" s="24" t="str">
        <f t="shared" si="44"/>
        <v/>
      </c>
      <c r="B481" s="24" t="str">
        <f t="shared" si="42"/>
        <v/>
      </c>
      <c r="C481" s="554" t="str">
        <f t="shared" si="43"/>
        <v/>
      </c>
      <c r="D481" s="173"/>
      <c r="E481" s="173"/>
      <c r="F481" s="174"/>
      <c r="G481" s="175"/>
      <c r="H481" s="176"/>
      <c r="I481" s="177"/>
      <c r="J481" s="176"/>
      <c r="K481" s="476"/>
      <c r="L481" s="174"/>
      <c r="M481" s="81"/>
      <c r="N481" s="280" t="str">
        <f t="shared" si="45"/>
        <v/>
      </c>
      <c r="O481" s="43"/>
      <c r="P481" s="82"/>
      <c r="Q481" s="482"/>
      <c r="R481" s="83"/>
      <c r="S481" s="482"/>
      <c r="T481" s="164"/>
      <c r="U481" s="45"/>
      <c r="V481" s="25" t="str">
        <f>IFERROR(VLOOKUP(U481, tabla!$A$2:$B$50,2,FALSE),"")</f>
        <v/>
      </c>
      <c r="W481" s="26"/>
      <c r="X481" s="51"/>
      <c r="Y481" s="555" t="str">
        <f t="shared" si="46"/>
        <v/>
      </c>
      <c r="Z481" s="27"/>
      <c r="AA481" s="26"/>
      <c r="AB481" s="26"/>
      <c r="AC481" s="84"/>
      <c r="AD481" s="29"/>
      <c r="AE481" s="84"/>
      <c r="AF481" s="84"/>
      <c r="AG481" s="178"/>
      <c r="AH481" s="84"/>
      <c r="AI481" s="84"/>
      <c r="AJ481" s="84"/>
      <c r="AK481" s="164"/>
      <c r="AL481" s="165"/>
      <c r="AM481" s="556" t="str">
        <f t="shared" ca="1" si="47"/>
        <v/>
      </c>
      <c r="AN481" s="86"/>
      <c r="XFA481" s="558" t="e">
        <f>MATCH(AE481,tabla!$W$3:$W$20,0)-1</f>
        <v>#N/A</v>
      </c>
      <c r="XFB481" s="558">
        <f>COUNTIF(tabla!$W$3:$W$20,'BD1'!AE481)</f>
        <v>0</v>
      </c>
    </row>
    <row r="482" spans="1:40 16381:16382" s="197" customFormat="1" ht="24.95" customHeight="1" x14ac:dyDescent="0.2">
      <c r="A482" s="24" t="str">
        <f t="shared" si="44"/>
        <v/>
      </c>
      <c r="B482" s="24" t="str">
        <f t="shared" si="42"/>
        <v/>
      </c>
      <c r="C482" s="554" t="str">
        <f t="shared" si="43"/>
        <v/>
      </c>
      <c r="D482" s="173"/>
      <c r="E482" s="173"/>
      <c r="F482" s="174"/>
      <c r="G482" s="175"/>
      <c r="H482" s="176"/>
      <c r="I482" s="177"/>
      <c r="J482" s="176"/>
      <c r="K482" s="476"/>
      <c r="L482" s="174"/>
      <c r="M482" s="81"/>
      <c r="N482" s="280" t="str">
        <f t="shared" si="45"/>
        <v/>
      </c>
      <c r="O482" s="43"/>
      <c r="P482" s="82"/>
      <c r="Q482" s="482"/>
      <c r="R482" s="83"/>
      <c r="S482" s="482"/>
      <c r="T482" s="164"/>
      <c r="U482" s="45"/>
      <c r="V482" s="25" t="str">
        <f>IFERROR(VLOOKUP(U482, tabla!$A$2:$B$50,2,FALSE),"")</f>
        <v/>
      </c>
      <c r="W482" s="26"/>
      <c r="X482" s="51"/>
      <c r="Y482" s="555" t="str">
        <f t="shared" si="46"/>
        <v/>
      </c>
      <c r="Z482" s="27"/>
      <c r="AA482" s="26"/>
      <c r="AB482" s="26"/>
      <c r="AC482" s="84"/>
      <c r="AD482" s="29"/>
      <c r="AE482" s="84"/>
      <c r="AF482" s="84"/>
      <c r="AG482" s="178"/>
      <c r="AH482" s="84"/>
      <c r="AI482" s="84"/>
      <c r="AJ482" s="84"/>
      <c r="AK482" s="164"/>
      <c r="AL482" s="165"/>
      <c r="AM482" s="556" t="str">
        <f t="shared" ca="1" si="47"/>
        <v/>
      </c>
      <c r="AN482" s="86"/>
      <c r="XFA482" s="558" t="e">
        <f>MATCH(AE482,tabla!$W$3:$W$20,0)-1</f>
        <v>#N/A</v>
      </c>
      <c r="XFB482" s="558">
        <f>COUNTIF(tabla!$W$3:$W$20,'BD1'!AE482)</f>
        <v>0</v>
      </c>
    </row>
    <row r="483" spans="1:40 16381:16382" s="197" customFormat="1" ht="24.95" customHeight="1" x14ac:dyDescent="0.2">
      <c r="A483" s="24" t="str">
        <f t="shared" si="44"/>
        <v/>
      </c>
      <c r="B483" s="24" t="str">
        <f t="shared" si="42"/>
        <v/>
      </c>
      <c r="C483" s="554" t="str">
        <f t="shared" si="43"/>
        <v/>
      </c>
      <c r="D483" s="173"/>
      <c r="E483" s="173"/>
      <c r="F483" s="174"/>
      <c r="G483" s="175"/>
      <c r="H483" s="176"/>
      <c r="I483" s="177"/>
      <c r="J483" s="176"/>
      <c r="K483" s="476"/>
      <c r="L483" s="174"/>
      <c r="M483" s="81"/>
      <c r="N483" s="280" t="str">
        <f t="shared" si="45"/>
        <v/>
      </c>
      <c r="O483" s="43"/>
      <c r="P483" s="82"/>
      <c r="Q483" s="482"/>
      <c r="R483" s="83"/>
      <c r="S483" s="482"/>
      <c r="T483" s="164"/>
      <c r="U483" s="45"/>
      <c r="V483" s="25" t="str">
        <f>IFERROR(VLOOKUP(U483, tabla!$A$2:$B$50,2,FALSE),"")</f>
        <v/>
      </c>
      <c r="W483" s="26"/>
      <c r="X483" s="51"/>
      <c r="Y483" s="555" t="str">
        <f t="shared" si="46"/>
        <v/>
      </c>
      <c r="Z483" s="27"/>
      <c r="AA483" s="26"/>
      <c r="AB483" s="26"/>
      <c r="AC483" s="84"/>
      <c r="AD483" s="29"/>
      <c r="AE483" s="84"/>
      <c r="AF483" s="84"/>
      <c r="AG483" s="178"/>
      <c r="AH483" s="84"/>
      <c r="AI483" s="84"/>
      <c r="AJ483" s="84"/>
      <c r="AK483" s="164"/>
      <c r="AL483" s="165"/>
      <c r="AM483" s="556" t="str">
        <f t="shared" ca="1" si="47"/>
        <v/>
      </c>
      <c r="AN483" s="86"/>
      <c r="XFA483" s="558" t="e">
        <f>MATCH(AE483,tabla!$W$3:$W$20,0)-1</f>
        <v>#N/A</v>
      </c>
      <c r="XFB483" s="558">
        <f>COUNTIF(tabla!$W$3:$W$20,'BD1'!AE483)</f>
        <v>0</v>
      </c>
    </row>
    <row r="484" spans="1:40 16381:16382" s="197" customFormat="1" ht="24.95" customHeight="1" x14ac:dyDescent="0.2">
      <c r="A484" s="24" t="str">
        <f t="shared" si="44"/>
        <v/>
      </c>
      <c r="B484" s="24" t="str">
        <f t="shared" si="42"/>
        <v/>
      </c>
      <c r="C484" s="554" t="str">
        <f t="shared" si="43"/>
        <v/>
      </c>
      <c r="D484" s="173"/>
      <c r="E484" s="173"/>
      <c r="F484" s="174"/>
      <c r="G484" s="175"/>
      <c r="H484" s="176"/>
      <c r="I484" s="177"/>
      <c r="J484" s="176"/>
      <c r="K484" s="476"/>
      <c r="L484" s="174"/>
      <c r="M484" s="81"/>
      <c r="N484" s="280" t="str">
        <f t="shared" si="45"/>
        <v/>
      </c>
      <c r="O484" s="43"/>
      <c r="P484" s="82"/>
      <c r="Q484" s="482"/>
      <c r="R484" s="83"/>
      <c r="S484" s="482"/>
      <c r="T484" s="164"/>
      <c r="U484" s="45"/>
      <c r="V484" s="25" t="str">
        <f>IFERROR(VLOOKUP(U484, tabla!$A$2:$B$50,2,FALSE),"")</f>
        <v/>
      </c>
      <c r="W484" s="26"/>
      <c r="X484" s="51"/>
      <c r="Y484" s="555" t="str">
        <f t="shared" si="46"/>
        <v/>
      </c>
      <c r="Z484" s="27"/>
      <c r="AA484" s="26"/>
      <c r="AB484" s="26"/>
      <c r="AC484" s="84"/>
      <c r="AD484" s="29"/>
      <c r="AE484" s="84"/>
      <c r="AF484" s="84"/>
      <c r="AG484" s="178"/>
      <c r="AH484" s="84"/>
      <c r="AI484" s="84"/>
      <c r="AJ484" s="84"/>
      <c r="AK484" s="164"/>
      <c r="AL484" s="165"/>
      <c r="AM484" s="556" t="str">
        <f t="shared" ca="1" si="47"/>
        <v/>
      </c>
      <c r="AN484" s="86"/>
      <c r="XFA484" s="558" t="e">
        <f>MATCH(AE484,tabla!$W$3:$W$20,0)-1</f>
        <v>#N/A</v>
      </c>
      <c r="XFB484" s="558">
        <f>COUNTIF(tabla!$W$3:$W$20,'BD1'!AE484)</f>
        <v>0</v>
      </c>
    </row>
    <row r="485" spans="1:40 16381:16382" s="197" customFormat="1" ht="24.95" customHeight="1" x14ac:dyDescent="0.2">
      <c r="A485" s="24" t="str">
        <f t="shared" si="44"/>
        <v/>
      </c>
      <c r="B485" s="24" t="str">
        <f t="shared" si="42"/>
        <v/>
      </c>
      <c r="C485" s="554" t="str">
        <f t="shared" si="43"/>
        <v/>
      </c>
      <c r="D485" s="173"/>
      <c r="E485" s="173"/>
      <c r="F485" s="174"/>
      <c r="G485" s="175"/>
      <c r="H485" s="176"/>
      <c r="I485" s="177"/>
      <c r="J485" s="176"/>
      <c r="K485" s="476"/>
      <c r="L485" s="174"/>
      <c r="M485" s="81"/>
      <c r="N485" s="280" t="str">
        <f t="shared" si="45"/>
        <v/>
      </c>
      <c r="O485" s="43"/>
      <c r="P485" s="82"/>
      <c r="Q485" s="482"/>
      <c r="R485" s="83"/>
      <c r="S485" s="482"/>
      <c r="T485" s="164"/>
      <c r="U485" s="45"/>
      <c r="V485" s="25" t="str">
        <f>IFERROR(VLOOKUP(U485, tabla!$A$2:$B$50,2,FALSE),"")</f>
        <v/>
      </c>
      <c r="W485" s="26"/>
      <c r="X485" s="51"/>
      <c r="Y485" s="555" t="str">
        <f t="shared" si="46"/>
        <v/>
      </c>
      <c r="Z485" s="27"/>
      <c r="AA485" s="26"/>
      <c r="AB485" s="26"/>
      <c r="AC485" s="84"/>
      <c r="AD485" s="29"/>
      <c r="AE485" s="84"/>
      <c r="AF485" s="84"/>
      <c r="AG485" s="178"/>
      <c r="AH485" s="84"/>
      <c r="AI485" s="84"/>
      <c r="AJ485" s="84"/>
      <c r="AK485" s="164"/>
      <c r="AL485" s="165"/>
      <c r="AM485" s="556" t="str">
        <f t="shared" ca="1" si="47"/>
        <v/>
      </c>
      <c r="AN485" s="86"/>
      <c r="XFA485" s="558" t="e">
        <f>MATCH(AE485,tabla!$W$3:$W$20,0)-1</f>
        <v>#N/A</v>
      </c>
      <c r="XFB485" s="558">
        <f>COUNTIF(tabla!$W$3:$W$20,'BD1'!AE485)</f>
        <v>0</v>
      </c>
    </row>
    <row r="486" spans="1:40 16381:16382" s="197" customFormat="1" ht="24.95" customHeight="1" x14ac:dyDescent="0.2">
      <c r="A486" s="24" t="str">
        <f t="shared" si="44"/>
        <v/>
      </c>
      <c r="B486" s="24" t="str">
        <f t="shared" si="42"/>
        <v/>
      </c>
      <c r="C486" s="554" t="str">
        <f t="shared" si="43"/>
        <v/>
      </c>
      <c r="D486" s="173"/>
      <c r="E486" s="173"/>
      <c r="F486" s="174"/>
      <c r="G486" s="175"/>
      <c r="H486" s="176"/>
      <c r="I486" s="177"/>
      <c r="J486" s="176"/>
      <c r="K486" s="476"/>
      <c r="L486" s="174"/>
      <c r="M486" s="81"/>
      <c r="N486" s="280" t="str">
        <f t="shared" si="45"/>
        <v/>
      </c>
      <c r="O486" s="43"/>
      <c r="P486" s="87"/>
      <c r="Q486" s="483"/>
      <c r="R486" s="83"/>
      <c r="S486" s="482"/>
      <c r="T486" s="164"/>
      <c r="U486" s="45"/>
      <c r="V486" s="25" t="str">
        <f>IFERROR(VLOOKUP(U486, tabla!$A$2:$B$50,2,FALSE),"")</f>
        <v/>
      </c>
      <c r="W486" s="26"/>
      <c r="X486" s="51"/>
      <c r="Y486" s="555" t="str">
        <f t="shared" si="46"/>
        <v/>
      </c>
      <c r="Z486" s="27"/>
      <c r="AA486" s="26"/>
      <c r="AB486" s="26"/>
      <c r="AC486" s="84"/>
      <c r="AD486" s="29"/>
      <c r="AE486" s="84"/>
      <c r="AF486" s="84"/>
      <c r="AG486" s="178"/>
      <c r="AH486" s="84"/>
      <c r="AI486" s="84"/>
      <c r="AJ486" s="84"/>
      <c r="AK486" s="164"/>
      <c r="AL486" s="165"/>
      <c r="AM486" s="556" t="str">
        <f t="shared" ca="1" si="47"/>
        <v/>
      </c>
      <c r="AN486" s="86"/>
      <c r="XFA486" s="558" t="e">
        <f>MATCH(AE486,tabla!$W$3:$W$20,0)-1</f>
        <v>#N/A</v>
      </c>
      <c r="XFB486" s="558">
        <f>COUNTIF(tabla!$W$3:$W$20,'BD1'!AE486)</f>
        <v>0</v>
      </c>
    </row>
    <row r="487" spans="1:40 16381:16382" s="197" customFormat="1" ht="24.95" customHeight="1" x14ac:dyDescent="0.2">
      <c r="A487" s="24" t="str">
        <f t="shared" si="44"/>
        <v/>
      </c>
      <c r="B487" s="24" t="str">
        <f t="shared" si="42"/>
        <v/>
      </c>
      <c r="C487" s="554" t="str">
        <f t="shared" si="43"/>
        <v/>
      </c>
      <c r="D487" s="173"/>
      <c r="E487" s="173"/>
      <c r="F487" s="174"/>
      <c r="G487" s="175"/>
      <c r="H487" s="176"/>
      <c r="I487" s="177"/>
      <c r="J487" s="176"/>
      <c r="K487" s="476"/>
      <c r="L487" s="174"/>
      <c r="M487" s="81"/>
      <c r="N487" s="280" t="str">
        <f t="shared" si="45"/>
        <v/>
      </c>
      <c r="O487" s="43"/>
      <c r="P487" s="82"/>
      <c r="Q487" s="482"/>
      <c r="R487" s="83"/>
      <c r="S487" s="482"/>
      <c r="T487" s="164"/>
      <c r="U487" s="45"/>
      <c r="V487" s="25" t="str">
        <f>IFERROR(VLOOKUP(U487, tabla!$A$2:$B$50,2,FALSE),"")</f>
        <v/>
      </c>
      <c r="W487" s="26"/>
      <c r="X487" s="51"/>
      <c r="Y487" s="555" t="str">
        <f t="shared" si="46"/>
        <v/>
      </c>
      <c r="Z487" s="27"/>
      <c r="AA487" s="26"/>
      <c r="AB487" s="26"/>
      <c r="AC487" s="84"/>
      <c r="AD487" s="29"/>
      <c r="AE487" s="84"/>
      <c r="AF487" s="84"/>
      <c r="AG487" s="178"/>
      <c r="AH487" s="84"/>
      <c r="AI487" s="84"/>
      <c r="AJ487" s="84"/>
      <c r="AK487" s="164"/>
      <c r="AL487" s="165"/>
      <c r="AM487" s="556" t="str">
        <f t="shared" ca="1" si="47"/>
        <v/>
      </c>
      <c r="AN487" s="86"/>
      <c r="XFA487" s="558" t="e">
        <f>MATCH(AE487,tabla!$W$3:$W$20,0)-1</f>
        <v>#N/A</v>
      </c>
      <c r="XFB487" s="558">
        <f>COUNTIF(tabla!$W$3:$W$20,'BD1'!AE487)</f>
        <v>0</v>
      </c>
    </row>
    <row r="488" spans="1:40 16381:16382" s="197" customFormat="1" ht="24.95" customHeight="1" x14ac:dyDescent="0.2">
      <c r="A488" s="24" t="str">
        <f t="shared" si="44"/>
        <v/>
      </c>
      <c r="B488" s="24" t="str">
        <f t="shared" si="42"/>
        <v/>
      </c>
      <c r="C488" s="554" t="str">
        <f t="shared" si="43"/>
        <v/>
      </c>
      <c r="D488" s="173"/>
      <c r="E488" s="173"/>
      <c r="F488" s="174"/>
      <c r="G488" s="175"/>
      <c r="H488" s="176"/>
      <c r="I488" s="177"/>
      <c r="J488" s="176"/>
      <c r="K488" s="476"/>
      <c r="L488" s="174"/>
      <c r="M488" s="81"/>
      <c r="N488" s="280" t="str">
        <f t="shared" si="45"/>
        <v/>
      </c>
      <c r="O488" s="43"/>
      <c r="P488" s="82"/>
      <c r="Q488" s="482"/>
      <c r="R488" s="83"/>
      <c r="S488" s="482"/>
      <c r="T488" s="164"/>
      <c r="U488" s="45"/>
      <c r="V488" s="25" t="str">
        <f>IFERROR(VLOOKUP(U488, tabla!$A$2:$B$50,2,FALSE),"")</f>
        <v/>
      </c>
      <c r="W488" s="26"/>
      <c r="X488" s="51"/>
      <c r="Y488" s="555" t="str">
        <f t="shared" si="46"/>
        <v/>
      </c>
      <c r="Z488" s="27"/>
      <c r="AA488" s="26"/>
      <c r="AB488" s="26"/>
      <c r="AC488" s="84"/>
      <c r="AD488" s="29"/>
      <c r="AE488" s="84"/>
      <c r="AF488" s="84"/>
      <c r="AG488" s="178"/>
      <c r="AH488" s="84"/>
      <c r="AI488" s="84"/>
      <c r="AJ488" s="84"/>
      <c r="AK488" s="164"/>
      <c r="AL488" s="165"/>
      <c r="AM488" s="556" t="str">
        <f t="shared" ca="1" si="47"/>
        <v/>
      </c>
      <c r="AN488" s="86"/>
      <c r="XFA488" s="558" t="e">
        <f>MATCH(AE488,tabla!$W$3:$W$20,0)-1</f>
        <v>#N/A</v>
      </c>
      <c r="XFB488" s="558">
        <f>COUNTIF(tabla!$W$3:$W$20,'BD1'!AE488)</f>
        <v>0</v>
      </c>
    </row>
    <row r="489" spans="1:40 16381:16382" s="197" customFormat="1" ht="24.95" customHeight="1" x14ac:dyDescent="0.2">
      <c r="A489" s="24" t="str">
        <f t="shared" si="44"/>
        <v/>
      </c>
      <c r="B489" s="24" t="str">
        <f t="shared" si="42"/>
        <v/>
      </c>
      <c r="C489" s="554" t="str">
        <f t="shared" si="43"/>
        <v/>
      </c>
      <c r="D489" s="173"/>
      <c r="E489" s="173"/>
      <c r="F489" s="174"/>
      <c r="G489" s="175"/>
      <c r="H489" s="176"/>
      <c r="I489" s="177"/>
      <c r="J489" s="176"/>
      <c r="K489" s="476"/>
      <c r="L489" s="174"/>
      <c r="M489" s="81"/>
      <c r="N489" s="280" t="str">
        <f t="shared" si="45"/>
        <v/>
      </c>
      <c r="O489" s="43"/>
      <c r="P489" s="82"/>
      <c r="Q489" s="482"/>
      <c r="R489" s="83"/>
      <c r="S489" s="482"/>
      <c r="T489" s="164"/>
      <c r="U489" s="45"/>
      <c r="V489" s="25" t="str">
        <f>IFERROR(VLOOKUP(U489, tabla!$A$2:$B$50,2,FALSE),"")</f>
        <v/>
      </c>
      <c r="W489" s="26"/>
      <c r="X489" s="51"/>
      <c r="Y489" s="555" t="str">
        <f t="shared" si="46"/>
        <v/>
      </c>
      <c r="Z489" s="27"/>
      <c r="AA489" s="26"/>
      <c r="AB489" s="26"/>
      <c r="AC489" s="84"/>
      <c r="AD489" s="29"/>
      <c r="AE489" s="84"/>
      <c r="AF489" s="84"/>
      <c r="AG489" s="178"/>
      <c r="AH489" s="84"/>
      <c r="AI489" s="84"/>
      <c r="AJ489" s="84"/>
      <c r="AK489" s="164"/>
      <c r="AL489" s="165"/>
      <c r="AM489" s="556" t="str">
        <f t="shared" ca="1" si="47"/>
        <v/>
      </c>
      <c r="AN489" s="86"/>
      <c r="XFA489" s="558" t="e">
        <f>MATCH(AE489,tabla!$W$3:$W$20,0)-1</f>
        <v>#N/A</v>
      </c>
      <c r="XFB489" s="558">
        <f>COUNTIF(tabla!$W$3:$W$20,'BD1'!AE489)</f>
        <v>0</v>
      </c>
    </row>
    <row r="490" spans="1:40 16381:16382" s="197" customFormat="1" ht="24.95" customHeight="1" x14ac:dyDescent="0.2">
      <c r="A490" s="24" t="str">
        <f t="shared" si="44"/>
        <v/>
      </c>
      <c r="B490" s="24" t="str">
        <f t="shared" si="42"/>
        <v/>
      </c>
      <c r="C490" s="554" t="str">
        <f t="shared" si="43"/>
        <v/>
      </c>
      <c r="D490" s="173"/>
      <c r="E490" s="173"/>
      <c r="F490" s="174"/>
      <c r="G490" s="175"/>
      <c r="H490" s="176"/>
      <c r="I490" s="177"/>
      <c r="J490" s="176"/>
      <c r="K490" s="476"/>
      <c r="L490" s="174"/>
      <c r="M490" s="81"/>
      <c r="N490" s="280" t="str">
        <f t="shared" si="45"/>
        <v/>
      </c>
      <c r="O490" s="43"/>
      <c r="P490" s="82"/>
      <c r="Q490" s="482"/>
      <c r="R490" s="83"/>
      <c r="S490" s="482"/>
      <c r="T490" s="164"/>
      <c r="U490" s="45"/>
      <c r="V490" s="25" t="str">
        <f>IFERROR(VLOOKUP(U490, tabla!$A$2:$B$50,2,FALSE),"")</f>
        <v/>
      </c>
      <c r="W490" s="26"/>
      <c r="X490" s="51"/>
      <c r="Y490" s="555" t="str">
        <f t="shared" si="46"/>
        <v/>
      </c>
      <c r="Z490" s="27"/>
      <c r="AA490" s="26"/>
      <c r="AB490" s="26"/>
      <c r="AC490" s="84"/>
      <c r="AD490" s="29"/>
      <c r="AE490" s="84"/>
      <c r="AF490" s="84"/>
      <c r="AG490" s="178"/>
      <c r="AH490" s="84"/>
      <c r="AI490" s="84"/>
      <c r="AJ490" s="84"/>
      <c r="AK490" s="164"/>
      <c r="AL490" s="165"/>
      <c r="AM490" s="556" t="str">
        <f t="shared" ca="1" si="47"/>
        <v/>
      </c>
      <c r="AN490" s="86"/>
      <c r="XFA490" s="558" t="e">
        <f>MATCH(AE490,tabla!$W$3:$W$20,0)-1</f>
        <v>#N/A</v>
      </c>
      <c r="XFB490" s="558">
        <f>COUNTIF(tabla!$W$3:$W$20,'BD1'!AE490)</f>
        <v>0</v>
      </c>
    </row>
    <row r="491" spans="1:40 16381:16382" s="197" customFormat="1" ht="24.95" customHeight="1" x14ac:dyDescent="0.2">
      <c r="A491" s="24" t="str">
        <f t="shared" si="44"/>
        <v/>
      </c>
      <c r="B491" s="24" t="str">
        <f t="shared" si="42"/>
        <v/>
      </c>
      <c r="C491" s="554" t="str">
        <f t="shared" si="43"/>
        <v/>
      </c>
      <c r="D491" s="173"/>
      <c r="E491" s="173"/>
      <c r="F491" s="174"/>
      <c r="G491" s="175"/>
      <c r="H491" s="176"/>
      <c r="I491" s="177"/>
      <c r="J491" s="176"/>
      <c r="K491" s="476"/>
      <c r="L491" s="174"/>
      <c r="M491" s="81"/>
      <c r="N491" s="280" t="str">
        <f t="shared" si="45"/>
        <v/>
      </c>
      <c r="O491" s="43"/>
      <c r="P491" s="82"/>
      <c r="Q491" s="482"/>
      <c r="R491" s="83"/>
      <c r="S491" s="482"/>
      <c r="T491" s="164"/>
      <c r="U491" s="45"/>
      <c r="V491" s="25" t="str">
        <f>IFERROR(VLOOKUP(U491, tabla!$A$2:$B$50,2,FALSE),"")</f>
        <v/>
      </c>
      <c r="W491" s="26"/>
      <c r="X491" s="51"/>
      <c r="Y491" s="555" t="str">
        <f t="shared" si="46"/>
        <v/>
      </c>
      <c r="Z491" s="27"/>
      <c r="AA491" s="26"/>
      <c r="AB491" s="26"/>
      <c r="AC491" s="84"/>
      <c r="AD491" s="29"/>
      <c r="AE491" s="84"/>
      <c r="AF491" s="84"/>
      <c r="AG491" s="178"/>
      <c r="AH491" s="84"/>
      <c r="AI491" s="84"/>
      <c r="AJ491" s="84"/>
      <c r="AK491" s="164"/>
      <c r="AL491" s="165"/>
      <c r="AM491" s="556" t="str">
        <f t="shared" ca="1" si="47"/>
        <v/>
      </c>
      <c r="AN491" s="86"/>
      <c r="XFA491" s="558" t="e">
        <f>MATCH(AE491,tabla!$W$3:$W$20,0)-1</f>
        <v>#N/A</v>
      </c>
      <c r="XFB491" s="558">
        <f>COUNTIF(tabla!$W$3:$W$20,'BD1'!AE491)</f>
        <v>0</v>
      </c>
    </row>
    <row r="492" spans="1:40 16381:16382" s="197" customFormat="1" ht="24.95" customHeight="1" x14ac:dyDescent="0.2">
      <c r="A492" s="24" t="str">
        <f t="shared" si="44"/>
        <v/>
      </c>
      <c r="B492" s="24" t="str">
        <f t="shared" si="42"/>
        <v/>
      </c>
      <c r="C492" s="554" t="str">
        <f t="shared" si="43"/>
        <v/>
      </c>
      <c r="D492" s="173"/>
      <c r="E492" s="173"/>
      <c r="F492" s="174"/>
      <c r="G492" s="175"/>
      <c r="H492" s="176"/>
      <c r="I492" s="177"/>
      <c r="J492" s="176"/>
      <c r="K492" s="476"/>
      <c r="L492" s="174"/>
      <c r="M492" s="81"/>
      <c r="N492" s="280" t="str">
        <f t="shared" si="45"/>
        <v/>
      </c>
      <c r="O492" s="43"/>
      <c r="P492" s="82"/>
      <c r="Q492" s="482"/>
      <c r="R492" s="83"/>
      <c r="S492" s="482"/>
      <c r="T492" s="164"/>
      <c r="U492" s="45"/>
      <c r="V492" s="25" t="str">
        <f>IFERROR(VLOOKUP(U492, tabla!$A$2:$B$50,2,FALSE),"")</f>
        <v/>
      </c>
      <c r="W492" s="26"/>
      <c r="X492" s="51"/>
      <c r="Y492" s="555" t="str">
        <f t="shared" si="46"/>
        <v/>
      </c>
      <c r="Z492" s="27"/>
      <c r="AA492" s="26"/>
      <c r="AB492" s="26"/>
      <c r="AC492" s="84"/>
      <c r="AD492" s="29"/>
      <c r="AE492" s="84"/>
      <c r="AF492" s="84"/>
      <c r="AG492" s="178"/>
      <c r="AH492" s="84"/>
      <c r="AI492" s="84"/>
      <c r="AJ492" s="84"/>
      <c r="AK492" s="164"/>
      <c r="AL492" s="165"/>
      <c r="AM492" s="556" t="str">
        <f t="shared" ca="1" si="47"/>
        <v/>
      </c>
      <c r="AN492" s="86"/>
      <c r="XFA492" s="558" t="e">
        <f>MATCH(AE492,tabla!$W$3:$W$20,0)-1</f>
        <v>#N/A</v>
      </c>
      <c r="XFB492" s="558">
        <f>COUNTIF(tabla!$W$3:$W$20,'BD1'!AE492)</f>
        <v>0</v>
      </c>
    </row>
    <row r="493" spans="1:40 16381:16382" s="197" customFormat="1" ht="24.95" customHeight="1" x14ac:dyDescent="0.2">
      <c r="A493" s="24" t="str">
        <f t="shared" si="44"/>
        <v/>
      </c>
      <c r="B493" s="24" t="str">
        <f t="shared" si="42"/>
        <v/>
      </c>
      <c r="C493" s="554" t="str">
        <f t="shared" si="43"/>
        <v/>
      </c>
      <c r="D493" s="173"/>
      <c r="E493" s="173"/>
      <c r="F493" s="174"/>
      <c r="G493" s="175"/>
      <c r="H493" s="176"/>
      <c r="I493" s="177"/>
      <c r="J493" s="176"/>
      <c r="K493" s="476"/>
      <c r="L493" s="174"/>
      <c r="M493" s="81"/>
      <c r="N493" s="280" t="str">
        <f t="shared" si="45"/>
        <v/>
      </c>
      <c r="O493" s="43"/>
      <c r="P493" s="82"/>
      <c r="Q493" s="482"/>
      <c r="R493" s="83"/>
      <c r="S493" s="482"/>
      <c r="T493" s="164"/>
      <c r="U493" s="45"/>
      <c r="V493" s="25" t="str">
        <f>IFERROR(VLOOKUP(U493, tabla!$A$2:$B$50,2,FALSE),"")</f>
        <v/>
      </c>
      <c r="W493" s="26"/>
      <c r="X493" s="51"/>
      <c r="Y493" s="555" t="str">
        <f t="shared" si="46"/>
        <v/>
      </c>
      <c r="Z493" s="27"/>
      <c r="AA493" s="26"/>
      <c r="AB493" s="26"/>
      <c r="AC493" s="84"/>
      <c r="AD493" s="29"/>
      <c r="AE493" s="84"/>
      <c r="AF493" s="84"/>
      <c r="AG493" s="178"/>
      <c r="AH493" s="84"/>
      <c r="AI493" s="84"/>
      <c r="AJ493" s="84"/>
      <c r="AK493" s="164"/>
      <c r="AL493" s="165"/>
      <c r="AM493" s="556" t="str">
        <f t="shared" ca="1" si="47"/>
        <v/>
      </c>
      <c r="AN493" s="86"/>
      <c r="XFA493" s="558" t="e">
        <f>MATCH(AE493,tabla!$W$3:$W$20,0)-1</f>
        <v>#N/A</v>
      </c>
      <c r="XFB493" s="558">
        <f>COUNTIF(tabla!$W$3:$W$20,'BD1'!AE493)</f>
        <v>0</v>
      </c>
    </row>
    <row r="494" spans="1:40 16381:16382" s="197" customFormat="1" ht="24.95" customHeight="1" x14ac:dyDescent="0.2">
      <c r="A494" s="24" t="str">
        <f t="shared" si="44"/>
        <v/>
      </c>
      <c r="B494" s="24" t="str">
        <f t="shared" si="42"/>
        <v/>
      </c>
      <c r="C494" s="554" t="str">
        <f t="shared" si="43"/>
        <v/>
      </c>
      <c r="D494" s="173"/>
      <c r="E494" s="173"/>
      <c r="F494" s="174"/>
      <c r="G494" s="175"/>
      <c r="H494" s="176"/>
      <c r="I494" s="177"/>
      <c r="J494" s="176"/>
      <c r="K494" s="476"/>
      <c r="L494" s="174"/>
      <c r="M494" s="81"/>
      <c r="N494" s="280" t="str">
        <f t="shared" si="45"/>
        <v/>
      </c>
      <c r="O494" s="43"/>
      <c r="P494" s="82"/>
      <c r="Q494" s="482"/>
      <c r="R494" s="83"/>
      <c r="S494" s="482"/>
      <c r="T494" s="164"/>
      <c r="U494" s="45"/>
      <c r="V494" s="25" t="str">
        <f>IFERROR(VLOOKUP(U494, tabla!$A$2:$B$50,2,FALSE),"")</f>
        <v/>
      </c>
      <c r="W494" s="26"/>
      <c r="X494" s="51"/>
      <c r="Y494" s="555" t="str">
        <f t="shared" si="46"/>
        <v/>
      </c>
      <c r="Z494" s="27"/>
      <c r="AA494" s="26"/>
      <c r="AB494" s="26"/>
      <c r="AC494" s="84"/>
      <c r="AD494" s="29"/>
      <c r="AE494" s="84"/>
      <c r="AF494" s="84"/>
      <c r="AG494" s="178"/>
      <c r="AH494" s="84"/>
      <c r="AI494" s="84"/>
      <c r="AJ494" s="84"/>
      <c r="AK494" s="164"/>
      <c r="AL494" s="165"/>
      <c r="AM494" s="556" t="str">
        <f t="shared" ca="1" si="47"/>
        <v/>
      </c>
      <c r="AN494" s="86"/>
      <c r="XFA494" s="558" t="e">
        <f>MATCH(AE494,tabla!$W$3:$W$20,0)-1</f>
        <v>#N/A</v>
      </c>
      <c r="XFB494" s="558">
        <f>COUNTIF(tabla!$W$3:$W$20,'BD1'!AE494)</f>
        <v>0</v>
      </c>
    </row>
    <row r="495" spans="1:40 16381:16382" s="197" customFormat="1" ht="24.95" customHeight="1" x14ac:dyDescent="0.2">
      <c r="A495" s="24" t="str">
        <f t="shared" si="44"/>
        <v/>
      </c>
      <c r="B495" s="24" t="str">
        <f t="shared" si="42"/>
        <v/>
      </c>
      <c r="C495" s="554" t="str">
        <f t="shared" si="43"/>
        <v/>
      </c>
      <c r="D495" s="173"/>
      <c r="E495" s="173"/>
      <c r="F495" s="174"/>
      <c r="G495" s="175"/>
      <c r="H495" s="176"/>
      <c r="I495" s="177"/>
      <c r="J495" s="176"/>
      <c r="K495" s="476"/>
      <c r="L495" s="174"/>
      <c r="M495" s="81"/>
      <c r="N495" s="280" t="str">
        <f t="shared" si="45"/>
        <v/>
      </c>
      <c r="O495" s="43"/>
      <c r="P495" s="82"/>
      <c r="Q495" s="482"/>
      <c r="R495" s="83"/>
      <c r="S495" s="482"/>
      <c r="T495" s="164"/>
      <c r="U495" s="45"/>
      <c r="V495" s="25" t="str">
        <f>IFERROR(VLOOKUP(U495, tabla!$A$2:$B$50,2,FALSE),"")</f>
        <v/>
      </c>
      <c r="W495" s="26"/>
      <c r="X495" s="51"/>
      <c r="Y495" s="555" t="str">
        <f t="shared" si="46"/>
        <v/>
      </c>
      <c r="Z495" s="27"/>
      <c r="AA495" s="26"/>
      <c r="AB495" s="26"/>
      <c r="AC495" s="84"/>
      <c r="AD495" s="29"/>
      <c r="AE495" s="84"/>
      <c r="AF495" s="84"/>
      <c r="AG495" s="178"/>
      <c r="AH495" s="84"/>
      <c r="AI495" s="84"/>
      <c r="AJ495" s="84"/>
      <c r="AK495" s="164"/>
      <c r="AL495" s="165"/>
      <c r="AM495" s="556" t="str">
        <f t="shared" ca="1" si="47"/>
        <v/>
      </c>
      <c r="AN495" s="86"/>
      <c r="XFA495" s="558" t="e">
        <f>MATCH(AE495,tabla!$W$3:$W$20,0)-1</f>
        <v>#N/A</v>
      </c>
      <c r="XFB495" s="558">
        <f>COUNTIF(tabla!$W$3:$W$20,'BD1'!AE495)</f>
        <v>0</v>
      </c>
    </row>
    <row r="496" spans="1:40 16381:16382" s="197" customFormat="1" ht="24.95" customHeight="1" x14ac:dyDescent="0.2">
      <c r="A496" s="24" t="str">
        <f t="shared" si="44"/>
        <v/>
      </c>
      <c r="B496" s="24" t="str">
        <f t="shared" si="42"/>
        <v/>
      </c>
      <c r="C496" s="554" t="str">
        <f t="shared" si="43"/>
        <v/>
      </c>
      <c r="D496" s="173"/>
      <c r="E496" s="173"/>
      <c r="F496" s="174"/>
      <c r="G496" s="175"/>
      <c r="H496" s="176"/>
      <c r="I496" s="177"/>
      <c r="J496" s="176"/>
      <c r="K496" s="476"/>
      <c r="L496" s="174"/>
      <c r="M496" s="81"/>
      <c r="N496" s="280" t="str">
        <f t="shared" si="45"/>
        <v/>
      </c>
      <c r="O496" s="43"/>
      <c r="P496" s="82"/>
      <c r="Q496" s="482"/>
      <c r="R496" s="83"/>
      <c r="S496" s="482"/>
      <c r="T496" s="164"/>
      <c r="U496" s="45"/>
      <c r="V496" s="25" t="str">
        <f>IFERROR(VLOOKUP(U496, tabla!$A$2:$B$50,2,FALSE),"")</f>
        <v/>
      </c>
      <c r="W496" s="26"/>
      <c r="X496" s="51"/>
      <c r="Y496" s="555" t="str">
        <f t="shared" si="46"/>
        <v/>
      </c>
      <c r="Z496" s="27"/>
      <c r="AA496" s="26"/>
      <c r="AB496" s="26"/>
      <c r="AC496" s="84"/>
      <c r="AD496" s="29"/>
      <c r="AE496" s="84"/>
      <c r="AF496" s="84"/>
      <c r="AG496" s="178"/>
      <c r="AH496" s="84"/>
      <c r="AI496" s="84"/>
      <c r="AJ496" s="84"/>
      <c r="AK496" s="164"/>
      <c r="AL496" s="165"/>
      <c r="AM496" s="556" t="str">
        <f t="shared" ca="1" si="47"/>
        <v/>
      </c>
      <c r="AN496" s="86"/>
      <c r="XFA496" s="558" t="e">
        <f>MATCH(AE496,tabla!$W$3:$W$20,0)-1</f>
        <v>#N/A</v>
      </c>
      <c r="XFB496" s="558">
        <f>COUNTIF(tabla!$W$3:$W$20,'BD1'!AE496)</f>
        <v>0</v>
      </c>
    </row>
    <row r="497" spans="1:40 16381:16382" s="197" customFormat="1" ht="24.95" customHeight="1" x14ac:dyDescent="0.2">
      <c r="A497" s="24" t="str">
        <f t="shared" si="44"/>
        <v/>
      </c>
      <c r="B497" s="24" t="str">
        <f t="shared" si="42"/>
        <v/>
      </c>
      <c r="C497" s="554" t="str">
        <f t="shared" si="43"/>
        <v/>
      </c>
      <c r="D497" s="173"/>
      <c r="E497" s="173"/>
      <c r="F497" s="174"/>
      <c r="G497" s="175"/>
      <c r="H497" s="176"/>
      <c r="I497" s="177"/>
      <c r="J497" s="176"/>
      <c r="K497" s="476"/>
      <c r="L497" s="174"/>
      <c r="M497" s="81"/>
      <c r="N497" s="280" t="str">
        <f t="shared" si="45"/>
        <v/>
      </c>
      <c r="O497" s="43"/>
      <c r="P497" s="82"/>
      <c r="Q497" s="482"/>
      <c r="R497" s="83"/>
      <c r="S497" s="482"/>
      <c r="T497" s="164"/>
      <c r="U497" s="45"/>
      <c r="V497" s="25" t="str">
        <f>IFERROR(VLOOKUP(U497, tabla!$A$2:$B$50,2,FALSE),"")</f>
        <v/>
      </c>
      <c r="W497" s="26"/>
      <c r="X497" s="51"/>
      <c r="Y497" s="555" t="str">
        <f t="shared" si="46"/>
        <v/>
      </c>
      <c r="Z497" s="27"/>
      <c r="AA497" s="26"/>
      <c r="AB497" s="26"/>
      <c r="AC497" s="84"/>
      <c r="AD497" s="29"/>
      <c r="AE497" s="84"/>
      <c r="AF497" s="84"/>
      <c r="AG497" s="178"/>
      <c r="AH497" s="84"/>
      <c r="AI497" s="84"/>
      <c r="AJ497" s="84"/>
      <c r="AK497" s="164"/>
      <c r="AL497" s="165"/>
      <c r="AM497" s="556" t="str">
        <f t="shared" ca="1" si="47"/>
        <v/>
      </c>
      <c r="AN497" s="86"/>
      <c r="XFA497" s="558" t="e">
        <f>MATCH(AE497,tabla!$W$3:$W$20,0)-1</f>
        <v>#N/A</v>
      </c>
      <c r="XFB497" s="558">
        <f>COUNTIF(tabla!$W$3:$W$20,'BD1'!AE497)</f>
        <v>0</v>
      </c>
    </row>
    <row r="498" spans="1:40 16381:16382" s="197" customFormat="1" ht="24.95" customHeight="1" x14ac:dyDescent="0.2">
      <c r="A498" s="24" t="str">
        <f t="shared" si="44"/>
        <v/>
      </c>
      <c r="B498" s="24" t="str">
        <f t="shared" si="42"/>
        <v/>
      </c>
      <c r="C498" s="554" t="str">
        <f t="shared" si="43"/>
        <v/>
      </c>
      <c r="D498" s="173"/>
      <c r="E498" s="173"/>
      <c r="F498" s="174"/>
      <c r="G498" s="175"/>
      <c r="H498" s="176"/>
      <c r="I498" s="177"/>
      <c r="J498" s="176"/>
      <c r="K498" s="476"/>
      <c r="L498" s="174"/>
      <c r="M498" s="81"/>
      <c r="N498" s="280" t="str">
        <f t="shared" si="45"/>
        <v/>
      </c>
      <c r="O498" s="43"/>
      <c r="P498" s="82"/>
      <c r="Q498" s="482"/>
      <c r="R498" s="83"/>
      <c r="S498" s="482"/>
      <c r="T498" s="164"/>
      <c r="U498" s="45"/>
      <c r="V498" s="25" t="str">
        <f>IFERROR(VLOOKUP(U498, tabla!$A$2:$B$50,2,FALSE),"")</f>
        <v/>
      </c>
      <c r="W498" s="26"/>
      <c r="X498" s="51"/>
      <c r="Y498" s="555" t="str">
        <f t="shared" si="46"/>
        <v/>
      </c>
      <c r="Z498" s="27"/>
      <c r="AA498" s="26"/>
      <c r="AB498" s="26"/>
      <c r="AC498" s="84"/>
      <c r="AD498" s="29"/>
      <c r="AE498" s="84"/>
      <c r="AF498" s="84"/>
      <c r="AG498" s="178"/>
      <c r="AH498" s="84"/>
      <c r="AI498" s="84"/>
      <c r="AJ498" s="84"/>
      <c r="AK498" s="164"/>
      <c r="AL498" s="165"/>
      <c r="AM498" s="556" t="str">
        <f t="shared" ca="1" si="47"/>
        <v/>
      </c>
      <c r="AN498" s="86"/>
      <c r="XFA498" s="558" t="e">
        <f>MATCH(AE498,tabla!$W$3:$W$20,0)-1</f>
        <v>#N/A</v>
      </c>
      <c r="XFB498" s="558">
        <f>COUNTIF(tabla!$W$3:$W$20,'BD1'!AE498)</f>
        <v>0</v>
      </c>
    </row>
    <row r="499" spans="1:40 16381:16382" s="197" customFormat="1" ht="24.95" customHeight="1" x14ac:dyDescent="0.2">
      <c r="A499" s="24" t="str">
        <f t="shared" si="44"/>
        <v/>
      </c>
      <c r="B499" s="24" t="str">
        <f t="shared" si="42"/>
        <v/>
      </c>
      <c r="C499" s="554" t="str">
        <f t="shared" si="43"/>
        <v/>
      </c>
      <c r="D499" s="173"/>
      <c r="E499" s="173"/>
      <c r="F499" s="174"/>
      <c r="G499" s="175"/>
      <c r="H499" s="176"/>
      <c r="I499" s="177"/>
      <c r="J499" s="176"/>
      <c r="K499" s="476"/>
      <c r="L499" s="174"/>
      <c r="M499" s="81"/>
      <c r="N499" s="280" t="str">
        <f t="shared" si="45"/>
        <v/>
      </c>
      <c r="O499" s="43"/>
      <c r="P499" s="82"/>
      <c r="Q499" s="482"/>
      <c r="R499" s="83"/>
      <c r="S499" s="482"/>
      <c r="T499" s="164"/>
      <c r="U499" s="45"/>
      <c r="V499" s="25" t="str">
        <f>IFERROR(VLOOKUP(U499, tabla!$A$2:$B$50,2,FALSE),"")</f>
        <v/>
      </c>
      <c r="W499" s="26"/>
      <c r="X499" s="51"/>
      <c r="Y499" s="555" t="str">
        <f t="shared" si="46"/>
        <v/>
      </c>
      <c r="Z499" s="27"/>
      <c r="AA499" s="26"/>
      <c r="AB499" s="26"/>
      <c r="AC499" s="84"/>
      <c r="AD499" s="29"/>
      <c r="AE499" s="84"/>
      <c r="AF499" s="84"/>
      <c r="AG499" s="178"/>
      <c r="AH499" s="84"/>
      <c r="AI499" s="84"/>
      <c r="AJ499" s="84"/>
      <c r="AK499" s="164"/>
      <c r="AL499" s="165"/>
      <c r="AM499" s="556" t="str">
        <f t="shared" ca="1" si="47"/>
        <v/>
      </c>
      <c r="AN499" s="86"/>
      <c r="XFA499" s="558" t="e">
        <f>MATCH(AE499,tabla!$W$3:$W$20,0)-1</f>
        <v>#N/A</v>
      </c>
      <c r="XFB499" s="558">
        <f>COUNTIF(tabla!$W$3:$W$20,'BD1'!AE499)</f>
        <v>0</v>
      </c>
    </row>
    <row r="500" spans="1:40 16381:16382" s="197" customFormat="1" ht="24.95" customHeight="1" x14ac:dyDescent="0.2">
      <c r="A500" s="24" t="str">
        <f t="shared" si="44"/>
        <v/>
      </c>
      <c r="B500" s="24" t="str">
        <f t="shared" si="42"/>
        <v/>
      </c>
      <c r="C500" s="554" t="str">
        <f t="shared" si="43"/>
        <v/>
      </c>
      <c r="D500" s="173"/>
      <c r="E500" s="173"/>
      <c r="F500" s="174"/>
      <c r="G500" s="175"/>
      <c r="H500" s="176"/>
      <c r="I500" s="177"/>
      <c r="J500" s="176"/>
      <c r="K500" s="476"/>
      <c r="L500" s="174"/>
      <c r="M500" s="81"/>
      <c r="N500" s="280" t="str">
        <f t="shared" si="45"/>
        <v/>
      </c>
      <c r="O500" s="43"/>
      <c r="P500" s="82"/>
      <c r="Q500" s="482"/>
      <c r="R500" s="83"/>
      <c r="S500" s="482"/>
      <c r="T500" s="164"/>
      <c r="U500" s="45"/>
      <c r="V500" s="25" t="str">
        <f>IFERROR(VLOOKUP(U500, tabla!$A$2:$B$50,2,FALSE),"")</f>
        <v/>
      </c>
      <c r="W500" s="26"/>
      <c r="X500" s="51"/>
      <c r="Y500" s="555" t="str">
        <f t="shared" si="46"/>
        <v/>
      </c>
      <c r="Z500" s="27"/>
      <c r="AA500" s="26"/>
      <c r="AB500" s="26"/>
      <c r="AC500" s="84"/>
      <c r="AD500" s="29"/>
      <c r="AE500" s="84"/>
      <c r="AF500" s="84"/>
      <c r="AG500" s="178"/>
      <c r="AH500" s="84"/>
      <c r="AI500" s="84"/>
      <c r="AJ500" s="84"/>
      <c r="AK500" s="164"/>
      <c r="AL500" s="165"/>
      <c r="AM500" s="556" t="str">
        <f t="shared" ca="1" si="47"/>
        <v/>
      </c>
      <c r="AN500" s="86"/>
      <c r="XFA500" s="558" t="e">
        <f>MATCH(AE500,tabla!$W$3:$W$20,0)-1</f>
        <v>#N/A</v>
      </c>
      <c r="XFB500" s="558">
        <f>COUNTIF(tabla!$W$3:$W$20,'BD1'!AE500)</f>
        <v>0</v>
      </c>
    </row>
    <row r="501" spans="1:40 16381:16382" s="197" customFormat="1" ht="24.95" customHeight="1" x14ac:dyDescent="0.2">
      <c r="A501" s="24" t="str">
        <f t="shared" si="44"/>
        <v/>
      </c>
      <c r="B501" s="24" t="str">
        <f t="shared" si="42"/>
        <v/>
      </c>
      <c r="C501" s="554" t="str">
        <f t="shared" si="43"/>
        <v/>
      </c>
      <c r="D501" s="173"/>
      <c r="E501" s="173"/>
      <c r="F501" s="174"/>
      <c r="G501" s="175"/>
      <c r="H501" s="176"/>
      <c r="I501" s="177"/>
      <c r="J501" s="176"/>
      <c r="K501" s="476"/>
      <c r="L501" s="174"/>
      <c r="M501" s="81"/>
      <c r="N501" s="280" t="str">
        <f t="shared" si="45"/>
        <v/>
      </c>
      <c r="O501" s="43"/>
      <c r="P501" s="82"/>
      <c r="Q501" s="482"/>
      <c r="R501" s="83"/>
      <c r="S501" s="482"/>
      <c r="T501" s="164"/>
      <c r="U501" s="45"/>
      <c r="V501" s="25" t="str">
        <f>IFERROR(VLOOKUP(U501, tabla!$A$2:$B$50,2,FALSE),"")</f>
        <v/>
      </c>
      <c r="W501" s="26"/>
      <c r="X501" s="51"/>
      <c r="Y501" s="555" t="str">
        <f t="shared" si="46"/>
        <v/>
      </c>
      <c r="Z501" s="27"/>
      <c r="AA501" s="26"/>
      <c r="AB501" s="26"/>
      <c r="AC501" s="84"/>
      <c r="AD501" s="29"/>
      <c r="AE501" s="84"/>
      <c r="AF501" s="84"/>
      <c r="AG501" s="178"/>
      <c r="AH501" s="84"/>
      <c r="AI501" s="84"/>
      <c r="AJ501" s="84"/>
      <c r="AK501" s="164"/>
      <c r="AL501" s="165"/>
      <c r="AM501" s="556" t="str">
        <f t="shared" ca="1" si="47"/>
        <v/>
      </c>
      <c r="AN501" s="86"/>
      <c r="XFA501" s="558" t="e">
        <f>MATCH(AE501,tabla!$W$3:$W$20,0)-1</f>
        <v>#N/A</v>
      </c>
      <c r="XFB501" s="558">
        <f>COUNTIF(tabla!$W$3:$W$20,'BD1'!AE501)</f>
        <v>0</v>
      </c>
    </row>
    <row r="502" spans="1:40 16381:16382" s="197" customFormat="1" ht="24.95" customHeight="1" x14ac:dyDescent="0.2">
      <c r="A502" s="24" t="str">
        <f t="shared" si="44"/>
        <v/>
      </c>
      <c r="B502" s="24" t="str">
        <f t="shared" si="42"/>
        <v/>
      </c>
      <c r="C502" s="554" t="str">
        <f t="shared" si="43"/>
        <v/>
      </c>
      <c r="D502" s="173"/>
      <c r="E502" s="173"/>
      <c r="F502" s="174"/>
      <c r="G502" s="175"/>
      <c r="H502" s="176"/>
      <c r="I502" s="177"/>
      <c r="J502" s="176"/>
      <c r="K502" s="476"/>
      <c r="L502" s="174"/>
      <c r="M502" s="81"/>
      <c r="N502" s="280" t="str">
        <f t="shared" si="45"/>
        <v/>
      </c>
      <c r="O502" s="43"/>
      <c r="P502" s="82"/>
      <c r="Q502" s="482"/>
      <c r="R502" s="83"/>
      <c r="S502" s="482"/>
      <c r="T502" s="164"/>
      <c r="U502" s="45"/>
      <c r="V502" s="25" t="str">
        <f>IFERROR(VLOOKUP(U502, tabla!$A$2:$B$50,2,FALSE),"")</f>
        <v/>
      </c>
      <c r="W502" s="26"/>
      <c r="X502" s="51"/>
      <c r="Y502" s="555" t="str">
        <f t="shared" si="46"/>
        <v/>
      </c>
      <c r="Z502" s="27"/>
      <c r="AA502" s="26"/>
      <c r="AB502" s="26"/>
      <c r="AC502" s="84"/>
      <c r="AD502" s="29"/>
      <c r="AE502" s="84"/>
      <c r="AF502" s="84"/>
      <c r="AG502" s="178"/>
      <c r="AH502" s="84"/>
      <c r="AI502" s="84"/>
      <c r="AJ502" s="84"/>
      <c r="AK502" s="164"/>
      <c r="AL502" s="165"/>
      <c r="AM502" s="556" t="str">
        <f t="shared" ca="1" si="47"/>
        <v/>
      </c>
      <c r="AN502" s="86"/>
      <c r="XFA502" s="558" t="e">
        <f>MATCH(AE502,tabla!$W$3:$W$20,0)-1</f>
        <v>#N/A</v>
      </c>
      <c r="XFB502" s="558">
        <f>COUNTIF(tabla!$W$3:$W$20,'BD1'!AE502)</f>
        <v>0</v>
      </c>
    </row>
    <row r="503" spans="1:40 16381:16382" s="197" customFormat="1" ht="24.95" customHeight="1" x14ac:dyDescent="0.2">
      <c r="A503" s="24" t="str">
        <f t="shared" si="44"/>
        <v/>
      </c>
      <c r="B503" s="24" t="str">
        <f t="shared" si="42"/>
        <v/>
      </c>
      <c r="C503" s="554" t="str">
        <f t="shared" si="43"/>
        <v/>
      </c>
      <c r="D503" s="173"/>
      <c r="E503" s="173"/>
      <c r="F503" s="174"/>
      <c r="G503" s="175"/>
      <c r="H503" s="176"/>
      <c r="I503" s="177"/>
      <c r="J503" s="176"/>
      <c r="K503" s="476"/>
      <c r="L503" s="174"/>
      <c r="M503" s="81"/>
      <c r="N503" s="280" t="str">
        <f t="shared" si="45"/>
        <v/>
      </c>
      <c r="O503" s="43"/>
      <c r="P503" s="82"/>
      <c r="Q503" s="482"/>
      <c r="R503" s="83"/>
      <c r="S503" s="482"/>
      <c r="T503" s="164"/>
      <c r="U503" s="45"/>
      <c r="V503" s="25" t="str">
        <f>IFERROR(VLOOKUP(U503, tabla!$A$2:$B$50,2,FALSE),"")</f>
        <v/>
      </c>
      <c r="W503" s="26"/>
      <c r="X503" s="51"/>
      <c r="Y503" s="555" t="str">
        <f t="shared" si="46"/>
        <v/>
      </c>
      <c r="Z503" s="27"/>
      <c r="AA503" s="26"/>
      <c r="AB503" s="26"/>
      <c r="AC503" s="84"/>
      <c r="AD503" s="29"/>
      <c r="AE503" s="84"/>
      <c r="AF503" s="84"/>
      <c r="AG503" s="178"/>
      <c r="AH503" s="84"/>
      <c r="AI503" s="84"/>
      <c r="AJ503" s="84"/>
      <c r="AK503" s="164"/>
      <c r="AL503" s="165"/>
      <c r="AM503" s="556" t="str">
        <f t="shared" ca="1" si="47"/>
        <v/>
      </c>
      <c r="AN503" s="86"/>
      <c r="XFA503" s="558" t="e">
        <f>MATCH(AE503,tabla!$W$3:$W$20,0)-1</f>
        <v>#N/A</v>
      </c>
      <c r="XFB503" s="558">
        <f>COUNTIF(tabla!$W$3:$W$20,'BD1'!AE503)</f>
        <v>0</v>
      </c>
    </row>
    <row r="504" spans="1:40 16381:16382" s="197" customFormat="1" ht="24.95" customHeight="1" x14ac:dyDescent="0.2">
      <c r="A504" s="24" t="str">
        <f t="shared" si="44"/>
        <v/>
      </c>
      <c r="B504" s="24" t="str">
        <f t="shared" si="42"/>
        <v/>
      </c>
      <c r="C504" s="554" t="str">
        <f t="shared" si="43"/>
        <v/>
      </c>
      <c r="D504" s="173"/>
      <c r="E504" s="173"/>
      <c r="F504" s="174"/>
      <c r="G504" s="175"/>
      <c r="H504" s="176"/>
      <c r="I504" s="177"/>
      <c r="J504" s="176"/>
      <c r="K504" s="476"/>
      <c r="L504" s="174"/>
      <c r="M504" s="81"/>
      <c r="N504" s="280" t="str">
        <f t="shared" si="45"/>
        <v/>
      </c>
      <c r="O504" s="43"/>
      <c r="P504" s="82"/>
      <c r="Q504" s="482"/>
      <c r="R504" s="83"/>
      <c r="S504" s="482"/>
      <c r="T504" s="164"/>
      <c r="U504" s="45"/>
      <c r="V504" s="25" t="str">
        <f>IFERROR(VLOOKUP(U504, tabla!$A$2:$B$50,2,FALSE),"")</f>
        <v/>
      </c>
      <c r="W504" s="26"/>
      <c r="X504" s="51"/>
      <c r="Y504" s="555" t="str">
        <f t="shared" si="46"/>
        <v/>
      </c>
      <c r="Z504" s="27"/>
      <c r="AA504" s="26"/>
      <c r="AB504" s="26"/>
      <c r="AC504" s="84"/>
      <c r="AD504" s="29"/>
      <c r="AE504" s="84"/>
      <c r="AF504" s="84"/>
      <c r="AG504" s="178"/>
      <c r="AH504" s="84"/>
      <c r="AI504" s="84"/>
      <c r="AJ504" s="84"/>
      <c r="AK504" s="164"/>
      <c r="AL504" s="165"/>
      <c r="AM504" s="556" t="str">
        <f t="shared" ca="1" si="47"/>
        <v/>
      </c>
      <c r="AN504" s="86"/>
      <c r="XFA504" s="558" t="e">
        <f>MATCH(AE504,tabla!$W$3:$W$20,0)-1</f>
        <v>#N/A</v>
      </c>
      <c r="XFB504" s="558">
        <f>COUNTIF(tabla!$W$3:$W$20,'BD1'!AE504)</f>
        <v>0</v>
      </c>
    </row>
    <row r="505" spans="1:40 16381:16382" s="197" customFormat="1" ht="24.95" customHeight="1" x14ac:dyDescent="0.2">
      <c r="A505" s="24" t="str">
        <f t="shared" si="44"/>
        <v/>
      </c>
      <c r="B505" s="24" t="str">
        <f t="shared" si="42"/>
        <v/>
      </c>
      <c r="C505" s="554" t="str">
        <f t="shared" si="43"/>
        <v/>
      </c>
      <c r="D505" s="173"/>
      <c r="E505" s="173"/>
      <c r="F505" s="174"/>
      <c r="G505" s="175"/>
      <c r="H505" s="176"/>
      <c r="I505" s="177"/>
      <c r="J505" s="176"/>
      <c r="K505" s="476"/>
      <c r="L505" s="174"/>
      <c r="M505" s="81"/>
      <c r="N505" s="280" t="str">
        <f t="shared" si="45"/>
        <v/>
      </c>
      <c r="O505" s="43"/>
      <c r="P505" s="82"/>
      <c r="Q505" s="482"/>
      <c r="R505" s="83"/>
      <c r="S505" s="482"/>
      <c r="T505" s="164"/>
      <c r="U505" s="45"/>
      <c r="V505" s="25" t="str">
        <f>IFERROR(VLOOKUP(U505, tabla!$A$2:$B$50,2,FALSE),"")</f>
        <v/>
      </c>
      <c r="W505" s="26"/>
      <c r="X505" s="51"/>
      <c r="Y505" s="555" t="str">
        <f t="shared" si="46"/>
        <v/>
      </c>
      <c r="Z505" s="27"/>
      <c r="AA505" s="26"/>
      <c r="AB505" s="26"/>
      <c r="AC505" s="84"/>
      <c r="AD505" s="29"/>
      <c r="AE505" s="84"/>
      <c r="AF505" s="84"/>
      <c r="AG505" s="178"/>
      <c r="AH505" s="84"/>
      <c r="AI505" s="84"/>
      <c r="AJ505" s="84"/>
      <c r="AK505" s="164"/>
      <c r="AL505" s="165"/>
      <c r="AM505" s="556" t="str">
        <f t="shared" ca="1" si="47"/>
        <v/>
      </c>
      <c r="AN505" s="86"/>
      <c r="XFA505" s="558" t="e">
        <f>MATCH(AE505,tabla!$W$3:$W$20,0)-1</f>
        <v>#N/A</v>
      </c>
      <c r="XFB505" s="558">
        <f>COUNTIF(tabla!$W$3:$W$20,'BD1'!AE505)</f>
        <v>0</v>
      </c>
    </row>
    <row r="506" spans="1:40 16381:16382" s="197" customFormat="1" ht="24.95" customHeight="1" x14ac:dyDescent="0.2">
      <c r="A506" s="24" t="str">
        <f t="shared" si="44"/>
        <v/>
      </c>
      <c r="B506" s="24" t="str">
        <f t="shared" si="42"/>
        <v/>
      </c>
      <c r="C506" s="554" t="str">
        <f t="shared" si="43"/>
        <v/>
      </c>
      <c r="D506" s="173"/>
      <c r="E506" s="173"/>
      <c r="F506" s="174"/>
      <c r="G506" s="175"/>
      <c r="H506" s="176"/>
      <c r="I506" s="177"/>
      <c r="J506" s="176"/>
      <c r="K506" s="476"/>
      <c r="L506" s="174"/>
      <c r="M506" s="81"/>
      <c r="N506" s="280" t="str">
        <f t="shared" si="45"/>
        <v/>
      </c>
      <c r="O506" s="43"/>
      <c r="P506" s="82"/>
      <c r="Q506" s="482"/>
      <c r="R506" s="83"/>
      <c r="S506" s="482"/>
      <c r="T506" s="164"/>
      <c r="U506" s="45"/>
      <c r="V506" s="25" t="str">
        <f>IFERROR(VLOOKUP(U506, tabla!$A$2:$B$50,2,FALSE),"")</f>
        <v/>
      </c>
      <c r="W506" s="26"/>
      <c r="X506" s="51"/>
      <c r="Y506" s="555" t="str">
        <f t="shared" si="46"/>
        <v/>
      </c>
      <c r="Z506" s="27"/>
      <c r="AA506" s="26"/>
      <c r="AB506" s="26"/>
      <c r="AC506" s="84"/>
      <c r="AD506" s="29"/>
      <c r="AE506" s="84"/>
      <c r="AF506" s="84"/>
      <c r="AG506" s="178"/>
      <c r="AH506" s="84"/>
      <c r="AI506" s="84"/>
      <c r="AJ506" s="84"/>
      <c r="AK506" s="164"/>
      <c r="AL506" s="165"/>
      <c r="AM506" s="556" t="str">
        <f t="shared" ca="1" si="47"/>
        <v/>
      </c>
      <c r="AN506" s="86"/>
      <c r="XFA506" s="558" t="e">
        <f>MATCH(AE506,tabla!$W$3:$W$20,0)-1</f>
        <v>#N/A</v>
      </c>
      <c r="XFB506" s="558">
        <f>COUNTIF(tabla!$W$3:$W$20,'BD1'!AE506)</f>
        <v>0</v>
      </c>
    </row>
    <row r="507" spans="1:40 16381:16382" s="197" customFormat="1" ht="24.95" customHeight="1" x14ac:dyDescent="0.2">
      <c r="A507" s="24" t="str">
        <f t="shared" si="44"/>
        <v/>
      </c>
      <c r="B507" s="24" t="str">
        <f t="shared" si="42"/>
        <v/>
      </c>
      <c r="C507" s="554" t="str">
        <f t="shared" si="43"/>
        <v/>
      </c>
      <c r="D507" s="173"/>
      <c r="E507" s="173"/>
      <c r="F507" s="174"/>
      <c r="G507" s="175"/>
      <c r="H507" s="176"/>
      <c r="I507" s="177"/>
      <c r="J507" s="176"/>
      <c r="K507" s="476"/>
      <c r="L507" s="174"/>
      <c r="M507" s="81"/>
      <c r="N507" s="280" t="str">
        <f t="shared" si="45"/>
        <v/>
      </c>
      <c r="O507" s="43"/>
      <c r="P507" s="82"/>
      <c r="Q507" s="482"/>
      <c r="R507" s="83"/>
      <c r="S507" s="482"/>
      <c r="T507" s="164"/>
      <c r="U507" s="45"/>
      <c r="V507" s="25" t="str">
        <f>IFERROR(VLOOKUP(U507, tabla!$A$2:$B$50,2,FALSE),"")</f>
        <v/>
      </c>
      <c r="W507" s="26"/>
      <c r="X507" s="51"/>
      <c r="Y507" s="555" t="str">
        <f t="shared" si="46"/>
        <v/>
      </c>
      <c r="Z507" s="27"/>
      <c r="AA507" s="26"/>
      <c r="AB507" s="26"/>
      <c r="AC507" s="84"/>
      <c r="AD507" s="29"/>
      <c r="AE507" s="84"/>
      <c r="AF507" s="84"/>
      <c r="AG507" s="178"/>
      <c r="AH507" s="84"/>
      <c r="AI507" s="84"/>
      <c r="AJ507" s="84"/>
      <c r="AK507" s="164"/>
      <c r="AL507" s="165"/>
      <c r="AM507" s="556" t="str">
        <f t="shared" ca="1" si="47"/>
        <v/>
      </c>
      <c r="AN507" s="86"/>
      <c r="XFA507" s="558" t="e">
        <f>MATCH(AE507,tabla!$W$3:$W$20,0)-1</f>
        <v>#N/A</v>
      </c>
      <c r="XFB507" s="558">
        <f>COUNTIF(tabla!$W$3:$W$20,'BD1'!AE507)</f>
        <v>0</v>
      </c>
    </row>
    <row r="508" spans="1:40 16381:16382" s="197" customFormat="1" ht="24.95" customHeight="1" x14ac:dyDescent="0.2">
      <c r="A508" s="24" t="str">
        <f t="shared" si="44"/>
        <v/>
      </c>
      <c r="B508" s="24" t="str">
        <f t="shared" si="42"/>
        <v/>
      </c>
      <c r="C508" s="554" t="str">
        <f t="shared" si="43"/>
        <v/>
      </c>
      <c r="D508" s="173"/>
      <c r="E508" s="173"/>
      <c r="F508" s="174"/>
      <c r="G508" s="175"/>
      <c r="H508" s="176"/>
      <c r="I508" s="177"/>
      <c r="J508" s="176"/>
      <c r="K508" s="476"/>
      <c r="L508" s="174"/>
      <c r="M508" s="81"/>
      <c r="N508" s="280" t="str">
        <f t="shared" si="45"/>
        <v/>
      </c>
      <c r="O508" s="43"/>
      <c r="P508" s="82"/>
      <c r="Q508" s="482"/>
      <c r="R508" s="83"/>
      <c r="S508" s="482"/>
      <c r="T508" s="164"/>
      <c r="U508" s="45"/>
      <c r="V508" s="25" t="str">
        <f>IFERROR(VLOOKUP(U508, tabla!$A$2:$B$50,2,FALSE),"")</f>
        <v/>
      </c>
      <c r="W508" s="26"/>
      <c r="X508" s="51"/>
      <c r="Y508" s="555" t="str">
        <f t="shared" si="46"/>
        <v/>
      </c>
      <c r="Z508" s="27"/>
      <c r="AA508" s="26"/>
      <c r="AB508" s="26"/>
      <c r="AC508" s="84"/>
      <c r="AD508" s="29"/>
      <c r="AE508" s="84"/>
      <c r="AF508" s="84"/>
      <c r="AG508" s="178"/>
      <c r="AH508" s="84"/>
      <c r="AI508" s="84"/>
      <c r="AJ508" s="84"/>
      <c r="AK508" s="164"/>
      <c r="AL508" s="165"/>
      <c r="AM508" s="556" t="str">
        <f t="shared" ca="1" si="47"/>
        <v/>
      </c>
      <c r="AN508" s="86"/>
      <c r="XFA508" s="558" t="e">
        <f>MATCH(AE508,tabla!$W$3:$W$20,0)-1</f>
        <v>#N/A</v>
      </c>
      <c r="XFB508" s="558">
        <f>COUNTIF(tabla!$W$3:$W$20,'BD1'!AE508)</f>
        <v>0</v>
      </c>
    </row>
    <row r="509" spans="1:40 16381:16382" s="197" customFormat="1" ht="24.95" customHeight="1" x14ac:dyDescent="0.2">
      <c r="A509" s="24" t="str">
        <f t="shared" si="44"/>
        <v/>
      </c>
      <c r="B509" s="24" t="str">
        <f t="shared" si="42"/>
        <v/>
      </c>
      <c r="C509" s="554" t="str">
        <f t="shared" si="43"/>
        <v/>
      </c>
      <c r="D509" s="173"/>
      <c r="E509" s="173"/>
      <c r="F509" s="174"/>
      <c r="G509" s="175"/>
      <c r="H509" s="176"/>
      <c r="I509" s="177"/>
      <c r="J509" s="176"/>
      <c r="K509" s="476"/>
      <c r="L509" s="174"/>
      <c r="M509" s="81"/>
      <c r="N509" s="280" t="str">
        <f t="shared" si="45"/>
        <v/>
      </c>
      <c r="O509" s="43"/>
      <c r="P509" s="82"/>
      <c r="Q509" s="482"/>
      <c r="R509" s="83"/>
      <c r="S509" s="482"/>
      <c r="T509" s="164"/>
      <c r="U509" s="45"/>
      <c r="V509" s="25" t="str">
        <f>IFERROR(VLOOKUP(U509, tabla!$A$2:$B$50,2,FALSE),"")</f>
        <v/>
      </c>
      <c r="W509" s="26"/>
      <c r="X509" s="51"/>
      <c r="Y509" s="555" t="str">
        <f t="shared" si="46"/>
        <v/>
      </c>
      <c r="Z509" s="27"/>
      <c r="AA509" s="26"/>
      <c r="AB509" s="26"/>
      <c r="AC509" s="84"/>
      <c r="AD509" s="29"/>
      <c r="AE509" s="84"/>
      <c r="AF509" s="84"/>
      <c r="AG509" s="178"/>
      <c r="AH509" s="84"/>
      <c r="AI509" s="84"/>
      <c r="AJ509" s="84"/>
      <c r="AK509" s="164"/>
      <c r="AL509" s="165"/>
      <c r="AM509" s="556" t="str">
        <f t="shared" ca="1" si="47"/>
        <v/>
      </c>
      <c r="AN509" s="86"/>
      <c r="XFA509" s="558" t="e">
        <f>MATCH(AE509,tabla!$W$3:$W$20,0)-1</f>
        <v>#N/A</v>
      </c>
      <c r="XFB509" s="558">
        <f>COUNTIF(tabla!$W$3:$W$20,'BD1'!AE509)</f>
        <v>0</v>
      </c>
    </row>
    <row r="510" spans="1:40 16381:16382" s="197" customFormat="1" ht="24.95" customHeight="1" x14ac:dyDescent="0.2">
      <c r="A510" s="24" t="str">
        <f t="shared" si="44"/>
        <v/>
      </c>
      <c r="B510" s="24" t="str">
        <f t="shared" si="42"/>
        <v/>
      </c>
      <c r="C510" s="554" t="str">
        <f t="shared" si="43"/>
        <v/>
      </c>
      <c r="D510" s="173"/>
      <c r="E510" s="173"/>
      <c r="F510" s="174"/>
      <c r="G510" s="175"/>
      <c r="H510" s="176"/>
      <c r="I510" s="177"/>
      <c r="J510" s="176"/>
      <c r="K510" s="476"/>
      <c r="L510" s="174"/>
      <c r="M510" s="81"/>
      <c r="N510" s="280" t="str">
        <f t="shared" si="45"/>
        <v/>
      </c>
      <c r="O510" s="43"/>
      <c r="P510" s="82"/>
      <c r="Q510" s="482"/>
      <c r="R510" s="83"/>
      <c r="S510" s="482"/>
      <c r="T510" s="164"/>
      <c r="U510" s="45"/>
      <c r="V510" s="25" t="str">
        <f>IFERROR(VLOOKUP(U510, tabla!$A$2:$B$50,2,FALSE),"")</f>
        <v/>
      </c>
      <c r="W510" s="26"/>
      <c r="X510" s="51"/>
      <c r="Y510" s="555" t="str">
        <f t="shared" si="46"/>
        <v/>
      </c>
      <c r="Z510" s="27"/>
      <c r="AA510" s="26"/>
      <c r="AB510" s="26"/>
      <c r="AC510" s="84"/>
      <c r="AD510" s="29"/>
      <c r="AE510" s="84"/>
      <c r="AF510" s="84"/>
      <c r="AG510" s="178"/>
      <c r="AH510" s="84"/>
      <c r="AI510" s="84"/>
      <c r="AJ510" s="84"/>
      <c r="AK510" s="164"/>
      <c r="AL510" s="165"/>
      <c r="AM510" s="556" t="str">
        <f t="shared" ca="1" si="47"/>
        <v/>
      </c>
      <c r="AN510" s="86"/>
      <c r="XFA510" s="558" t="e">
        <f>MATCH(AE510,tabla!$W$3:$W$20,0)-1</f>
        <v>#N/A</v>
      </c>
      <c r="XFB510" s="558">
        <f>COUNTIF(tabla!$W$3:$W$20,'BD1'!AE510)</f>
        <v>0</v>
      </c>
    </row>
    <row r="511" spans="1:40 16381:16382" s="197" customFormat="1" ht="24.95" customHeight="1" x14ac:dyDescent="0.2">
      <c r="A511" s="24" t="str">
        <f t="shared" si="44"/>
        <v/>
      </c>
      <c r="B511" s="24" t="str">
        <f t="shared" si="42"/>
        <v/>
      </c>
      <c r="C511" s="554" t="str">
        <f t="shared" si="43"/>
        <v/>
      </c>
      <c r="D511" s="173"/>
      <c r="E511" s="173"/>
      <c r="F511" s="174"/>
      <c r="G511" s="175"/>
      <c r="H511" s="176"/>
      <c r="I511" s="177"/>
      <c r="J511" s="176"/>
      <c r="K511" s="476"/>
      <c r="L511" s="174"/>
      <c r="M511" s="81"/>
      <c r="N511" s="280" t="str">
        <f t="shared" si="45"/>
        <v/>
      </c>
      <c r="O511" s="43"/>
      <c r="P511" s="82"/>
      <c r="Q511" s="482"/>
      <c r="R511" s="83"/>
      <c r="S511" s="482"/>
      <c r="T511" s="164"/>
      <c r="U511" s="45"/>
      <c r="V511" s="25" t="str">
        <f>IFERROR(VLOOKUP(U511, tabla!$A$2:$B$50,2,FALSE),"")</f>
        <v/>
      </c>
      <c r="W511" s="26"/>
      <c r="X511" s="51"/>
      <c r="Y511" s="555" t="str">
        <f t="shared" si="46"/>
        <v/>
      </c>
      <c r="Z511" s="27"/>
      <c r="AA511" s="26"/>
      <c r="AB511" s="26"/>
      <c r="AC511" s="84"/>
      <c r="AD511" s="29"/>
      <c r="AE511" s="84"/>
      <c r="AF511" s="84"/>
      <c r="AG511" s="178"/>
      <c r="AH511" s="84"/>
      <c r="AI511" s="84"/>
      <c r="AJ511" s="84"/>
      <c r="AK511" s="164"/>
      <c r="AL511" s="165"/>
      <c r="AM511" s="556" t="str">
        <f t="shared" ca="1" si="47"/>
        <v/>
      </c>
      <c r="AN511" s="86"/>
      <c r="XFA511" s="558" t="e">
        <f>MATCH(AE511,tabla!$W$3:$W$20,0)-1</f>
        <v>#N/A</v>
      </c>
      <c r="XFB511" s="558">
        <f>COUNTIF(tabla!$W$3:$W$20,'BD1'!AE511)</f>
        <v>0</v>
      </c>
    </row>
    <row r="512" spans="1:40 16381:16382" s="197" customFormat="1" ht="24.95" customHeight="1" x14ac:dyDescent="0.2">
      <c r="A512" s="24" t="str">
        <f t="shared" si="44"/>
        <v/>
      </c>
      <c r="B512" s="24" t="str">
        <f t="shared" si="42"/>
        <v/>
      </c>
      <c r="C512" s="554" t="str">
        <f t="shared" si="43"/>
        <v/>
      </c>
      <c r="D512" s="173"/>
      <c r="E512" s="173"/>
      <c r="F512" s="174"/>
      <c r="G512" s="175"/>
      <c r="H512" s="176"/>
      <c r="I512" s="177"/>
      <c r="J512" s="176"/>
      <c r="K512" s="476"/>
      <c r="L512" s="174"/>
      <c r="M512" s="81"/>
      <c r="N512" s="280" t="str">
        <f t="shared" si="45"/>
        <v/>
      </c>
      <c r="O512" s="43"/>
      <c r="P512" s="82"/>
      <c r="Q512" s="482"/>
      <c r="R512" s="83"/>
      <c r="S512" s="482"/>
      <c r="T512" s="164"/>
      <c r="U512" s="45"/>
      <c r="V512" s="25" t="str">
        <f>IFERROR(VLOOKUP(U512, tabla!$A$2:$B$50,2,FALSE),"")</f>
        <v/>
      </c>
      <c r="W512" s="26"/>
      <c r="X512" s="51"/>
      <c r="Y512" s="555" t="str">
        <f t="shared" si="46"/>
        <v/>
      </c>
      <c r="Z512" s="27"/>
      <c r="AA512" s="26"/>
      <c r="AB512" s="26"/>
      <c r="AC512" s="84"/>
      <c r="AD512" s="29"/>
      <c r="AE512" s="84"/>
      <c r="AF512" s="84"/>
      <c r="AG512" s="178"/>
      <c r="AH512" s="84"/>
      <c r="AI512" s="84"/>
      <c r="AJ512" s="84"/>
      <c r="AK512" s="164"/>
      <c r="AL512" s="165"/>
      <c r="AM512" s="556" t="str">
        <f t="shared" ca="1" si="47"/>
        <v/>
      </c>
      <c r="AN512" s="86"/>
      <c r="XFA512" s="558" t="e">
        <f>MATCH(AE512,tabla!$W$3:$W$20,0)-1</f>
        <v>#N/A</v>
      </c>
      <c r="XFB512" s="558">
        <f>COUNTIF(tabla!$W$3:$W$20,'BD1'!AE512)</f>
        <v>0</v>
      </c>
    </row>
    <row r="513" spans="1:40 16381:16382" s="197" customFormat="1" ht="24.95" customHeight="1" x14ac:dyDescent="0.2">
      <c r="A513" s="24" t="str">
        <f t="shared" si="44"/>
        <v/>
      </c>
      <c r="B513" s="24" t="str">
        <f t="shared" si="42"/>
        <v/>
      </c>
      <c r="C513" s="554" t="str">
        <f t="shared" si="43"/>
        <v/>
      </c>
      <c r="D513" s="173"/>
      <c r="E513" s="173"/>
      <c r="F513" s="174"/>
      <c r="G513" s="175"/>
      <c r="H513" s="176"/>
      <c r="I513" s="177"/>
      <c r="J513" s="176"/>
      <c r="K513" s="476"/>
      <c r="L513" s="174"/>
      <c r="M513" s="81"/>
      <c r="N513" s="280" t="str">
        <f t="shared" si="45"/>
        <v/>
      </c>
      <c r="O513" s="43"/>
      <c r="P513" s="82"/>
      <c r="Q513" s="482"/>
      <c r="R513" s="83"/>
      <c r="S513" s="482"/>
      <c r="T513" s="164"/>
      <c r="U513" s="45"/>
      <c r="V513" s="25" t="str">
        <f>IFERROR(VLOOKUP(U513, tabla!$A$2:$B$50,2,FALSE),"")</f>
        <v/>
      </c>
      <c r="W513" s="26"/>
      <c r="X513" s="51"/>
      <c r="Y513" s="555" t="str">
        <f t="shared" si="46"/>
        <v/>
      </c>
      <c r="Z513" s="27"/>
      <c r="AA513" s="26"/>
      <c r="AB513" s="26"/>
      <c r="AC513" s="84"/>
      <c r="AD513" s="29"/>
      <c r="AE513" s="84"/>
      <c r="AF513" s="84"/>
      <c r="AG513" s="178"/>
      <c r="AH513" s="84"/>
      <c r="AI513" s="84"/>
      <c r="AJ513" s="84"/>
      <c r="AK513" s="164"/>
      <c r="AL513" s="165"/>
      <c r="AM513" s="556" t="str">
        <f t="shared" ca="1" si="47"/>
        <v/>
      </c>
      <c r="AN513" s="86"/>
      <c r="XFA513" s="558" t="e">
        <f>MATCH(AE513,tabla!$W$3:$W$20,0)-1</f>
        <v>#N/A</v>
      </c>
      <c r="XFB513" s="558">
        <f>COUNTIF(tabla!$W$3:$W$20,'BD1'!AE513)</f>
        <v>0</v>
      </c>
    </row>
    <row r="514" spans="1:40 16381:16382" s="197" customFormat="1" ht="24.95" customHeight="1" x14ac:dyDescent="0.2">
      <c r="A514" s="24" t="str">
        <f t="shared" si="44"/>
        <v/>
      </c>
      <c r="B514" s="24" t="str">
        <f t="shared" si="42"/>
        <v/>
      </c>
      <c r="C514" s="554" t="str">
        <f t="shared" si="43"/>
        <v/>
      </c>
      <c r="D514" s="173"/>
      <c r="E514" s="173"/>
      <c r="F514" s="174"/>
      <c r="G514" s="175"/>
      <c r="H514" s="176"/>
      <c r="I514" s="177"/>
      <c r="J514" s="176"/>
      <c r="K514" s="476"/>
      <c r="L514" s="174"/>
      <c r="M514" s="81"/>
      <c r="N514" s="280" t="str">
        <f t="shared" si="45"/>
        <v/>
      </c>
      <c r="O514" s="43"/>
      <c r="P514" s="87"/>
      <c r="Q514" s="483"/>
      <c r="R514" s="83"/>
      <c r="S514" s="482"/>
      <c r="T514" s="164"/>
      <c r="U514" s="45"/>
      <c r="V514" s="25" t="str">
        <f>IFERROR(VLOOKUP(U514, tabla!$A$2:$B$50,2,FALSE),"")</f>
        <v/>
      </c>
      <c r="W514" s="26"/>
      <c r="X514" s="51"/>
      <c r="Y514" s="555" t="str">
        <f t="shared" si="46"/>
        <v/>
      </c>
      <c r="Z514" s="27"/>
      <c r="AA514" s="26"/>
      <c r="AB514" s="26"/>
      <c r="AC514" s="84"/>
      <c r="AD514" s="29"/>
      <c r="AE514" s="84"/>
      <c r="AF514" s="84"/>
      <c r="AG514" s="178"/>
      <c r="AH514" s="84"/>
      <c r="AI514" s="84"/>
      <c r="AJ514" s="84"/>
      <c r="AK514" s="164"/>
      <c r="AL514" s="165"/>
      <c r="AM514" s="556" t="str">
        <f t="shared" ca="1" si="47"/>
        <v/>
      </c>
      <c r="AN514" s="86"/>
      <c r="XFA514" s="558" t="e">
        <f>MATCH(AE514,tabla!$W$3:$W$20,0)-1</f>
        <v>#N/A</v>
      </c>
      <c r="XFB514" s="558">
        <f>COUNTIF(tabla!$W$3:$W$20,'BD1'!AE514)</f>
        <v>0</v>
      </c>
    </row>
    <row r="515" spans="1:40 16381:16382" s="197" customFormat="1" ht="24.95" customHeight="1" x14ac:dyDescent="0.2">
      <c r="A515" s="24" t="str">
        <f t="shared" si="44"/>
        <v/>
      </c>
      <c r="B515" s="24" t="str">
        <f t="shared" si="42"/>
        <v/>
      </c>
      <c r="C515" s="554" t="str">
        <f t="shared" si="43"/>
        <v/>
      </c>
      <c r="D515" s="173"/>
      <c r="E515" s="173"/>
      <c r="F515" s="174"/>
      <c r="G515" s="175"/>
      <c r="H515" s="176"/>
      <c r="I515" s="177"/>
      <c r="J515" s="176"/>
      <c r="K515" s="476"/>
      <c r="L515" s="174"/>
      <c r="M515" s="81"/>
      <c r="N515" s="280" t="str">
        <f t="shared" si="45"/>
        <v/>
      </c>
      <c r="O515" s="43"/>
      <c r="P515" s="82"/>
      <c r="Q515" s="482"/>
      <c r="R515" s="83"/>
      <c r="S515" s="482"/>
      <c r="T515" s="164"/>
      <c r="U515" s="45"/>
      <c r="V515" s="25" t="str">
        <f>IFERROR(VLOOKUP(U515, tabla!$A$2:$B$50,2,FALSE),"")</f>
        <v/>
      </c>
      <c r="W515" s="26"/>
      <c r="X515" s="51"/>
      <c r="Y515" s="555" t="str">
        <f t="shared" si="46"/>
        <v/>
      </c>
      <c r="Z515" s="27"/>
      <c r="AA515" s="26"/>
      <c r="AB515" s="26"/>
      <c r="AC515" s="84"/>
      <c r="AD515" s="29"/>
      <c r="AE515" s="84"/>
      <c r="AF515" s="84"/>
      <c r="AG515" s="178"/>
      <c r="AH515" s="84"/>
      <c r="AI515" s="84"/>
      <c r="AJ515" s="84"/>
      <c r="AK515" s="164"/>
      <c r="AL515" s="165"/>
      <c r="AM515" s="556" t="str">
        <f t="shared" ca="1" si="47"/>
        <v/>
      </c>
      <c r="AN515" s="86"/>
      <c r="XFA515" s="558" t="e">
        <f>MATCH(AE515,tabla!$W$3:$W$20,0)-1</f>
        <v>#N/A</v>
      </c>
      <c r="XFB515" s="558">
        <f>COUNTIF(tabla!$W$3:$W$20,'BD1'!AE515)</f>
        <v>0</v>
      </c>
    </row>
    <row r="516" spans="1:40 16381:16382" s="197" customFormat="1" ht="24.95" customHeight="1" x14ac:dyDescent="0.2">
      <c r="A516" s="24" t="str">
        <f t="shared" si="44"/>
        <v/>
      </c>
      <c r="B516" s="24" t="str">
        <f t="shared" si="42"/>
        <v/>
      </c>
      <c r="C516" s="554" t="str">
        <f t="shared" si="43"/>
        <v/>
      </c>
      <c r="D516" s="173"/>
      <c r="E516" s="173"/>
      <c r="F516" s="174"/>
      <c r="G516" s="175"/>
      <c r="H516" s="176"/>
      <c r="I516" s="177"/>
      <c r="J516" s="176"/>
      <c r="K516" s="476"/>
      <c r="L516" s="174"/>
      <c r="M516" s="81"/>
      <c r="N516" s="280" t="str">
        <f t="shared" si="45"/>
        <v/>
      </c>
      <c r="O516" s="43"/>
      <c r="P516" s="82"/>
      <c r="Q516" s="482"/>
      <c r="R516" s="83"/>
      <c r="S516" s="482"/>
      <c r="T516" s="164"/>
      <c r="U516" s="45"/>
      <c r="V516" s="25" t="str">
        <f>IFERROR(VLOOKUP(U516, tabla!$A$2:$B$50,2,FALSE),"")</f>
        <v/>
      </c>
      <c r="W516" s="26"/>
      <c r="X516" s="51"/>
      <c r="Y516" s="555" t="str">
        <f t="shared" si="46"/>
        <v/>
      </c>
      <c r="Z516" s="27"/>
      <c r="AA516" s="26"/>
      <c r="AB516" s="26"/>
      <c r="AC516" s="84"/>
      <c r="AD516" s="29"/>
      <c r="AE516" s="84"/>
      <c r="AF516" s="84"/>
      <c r="AG516" s="178"/>
      <c r="AH516" s="84"/>
      <c r="AI516" s="84"/>
      <c r="AJ516" s="84"/>
      <c r="AK516" s="164"/>
      <c r="AL516" s="165"/>
      <c r="AM516" s="556" t="str">
        <f t="shared" ca="1" si="47"/>
        <v/>
      </c>
      <c r="AN516" s="86"/>
      <c r="XFA516" s="558" t="e">
        <f>MATCH(AE516,tabla!$W$3:$W$20,0)-1</f>
        <v>#N/A</v>
      </c>
      <c r="XFB516" s="558">
        <f>COUNTIF(tabla!$W$3:$W$20,'BD1'!AE516)</f>
        <v>0</v>
      </c>
    </row>
    <row r="517" spans="1:40 16381:16382" s="197" customFormat="1" ht="24.95" customHeight="1" x14ac:dyDescent="0.2">
      <c r="A517" s="24" t="str">
        <f t="shared" si="44"/>
        <v/>
      </c>
      <c r="B517" s="24" t="str">
        <f t="shared" si="42"/>
        <v/>
      </c>
      <c r="C517" s="554" t="str">
        <f t="shared" si="43"/>
        <v/>
      </c>
      <c r="D517" s="173"/>
      <c r="E517" s="173"/>
      <c r="F517" s="174"/>
      <c r="G517" s="175"/>
      <c r="H517" s="176"/>
      <c r="I517" s="177"/>
      <c r="J517" s="176"/>
      <c r="K517" s="476"/>
      <c r="L517" s="174"/>
      <c r="M517" s="81"/>
      <c r="N517" s="280" t="str">
        <f t="shared" si="45"/>
        <v/>
      </c>
      <c r="O517" s="43"/>
      <c r="P517" s="82"/>
      <c r="Q517" s="482"/>
      <c r="R517" s="83"/>
      <c r="S517" s="482"/>
      <c r="T517" s="164"/>
      <c r="U517" s="45"/>
      <c r="V517" s="25" t="str">
        <f>IFERROR(VLOOKUP(U517, tabla!$A$2:$B$50,2,FALSE),"")</f>
        <v/>
      </c>
      <c r="W517" s="26"/>
      <c r="X517" s="51"/>
      <c r="Y517" s="555" t="str">
        <f t="shared" si="46"/>
        <v/>
      </c>
      <c r="Z517" s="27"/>
      <c r="AA517" s="26"/>
      <c r="AB517" s="26"/>
      <c r="AC517" s="84"/>
      <c r="AD517" s="29"/>
      <c r="AE517" s="84"/>
      <c r="AF517" s="84"/>
      <c r="AG517" s="178"/>
      <c r="AH517" s="84"/>
      <c r="AI517" s="84"/>
      <c r="AJ517" s="84"/>
      <c r="AK517" s="164"/>
      <c r="AL517" s="165"/>
      <c r="AM517" s="556" t="str">
        <f t="shared" ca="1" si="47"/>
        <v/>
      </c>
      <c r="AN517" s="86"/>
      <c r="XFA517" s="558" t="e">
        <f>MATCH(AE517,tabla!$W$3:$W$20,0)-1</f>
        <v>#N/A</v>
      </c>
      <c r="XFB517" s="558">
        <f>COUNTIF(tabla!$W$3:$W$20,'BD1'!AE517)</f>
        <v>0</v>
      </c>
    </row>
    <row r="518" spans="1:40 16381:16382" s="197" customFormat="1" ht="24.95" customHeight="1" x14ac:dyDescent="0.2">
      <c r="A518" s="24" t="str">
        <f t="shared" si="44"/>
        <v/>
      </c>
      <c r="B518" s="24" t="str">
        <f t="shared" si="42"/>
        <v/>
      </c>
      <c r="C518" s="554" t="str">
        <f t="shared" si="43"/>
        <v/>
      </c>
      <c r="D518" s="173"/>
      <c r="E518" s="173"/>
      <c r="F518" s="174"/>
      <c r="G518" s="175"/>
      <c r="H518" s="176"/>
      <c r="I518" s="177"/>
      <c r="J518" s="176"/>
      <c r="K518" s="476"/>
      <c r="L518" s="174"/>
      <c r="M518" s="81"/>
      <c r="N518" s="280" t="str">
        <f t="shared" si="45"/>
        <v/>
      </c>
      <c r="O518" s="43"/>
      <c r="P518" s="82"/>
      <c r="Q518" s="482"/>
      <c r="R518" s="83"/>
      <c r="S518" s="482"/>
      <c r="T518" s="164"/>
      <c r="U518" s="45"/>
      <c r="V518" s="25" t="str">
        <f>IFERROR(VLOOKUP(U518, tabla!$A$2:$B$50,2,FALSE),"")</f>
        <v/>
      </c>
      <c r="W518" s="26"/>
      <c r="X518" s="51"/>
      <c r="Y518" s="555" t="str">
        <f t="shared" si="46"/>
        <v/>
      </c>
      <c r="Z518" s="27"/>
      <c r="AA518" s="26"/>
      <c r="AB518" s="26"/>
      <c r="AC518" s="84"/>
      <c r="AD518" s="29"/>
      <c r="AE518" s="84"/>
      <c r="AF518" s="84"/>
      <c r="AG518" s="178"/>
      <c r="AH518" s="84"/>
      <c r="AI518" s="84"/>
      <c r="AJ518" s="84"/>
      <c r="AK518" s="164"/>
      <c r="AL518" s="165"/>
      <c r="AM518" s="556" t="str">
        <f t="shared" ca="1" si="47"/>
        <v/>
      </c>
      <c r="AN518" s="86"/>
      <c r="XFA518" s="558" t="e">
        <f>MATCH(AE518,tabla!$W$3:$W$20,0)-1</f>
        <v>#N/A</v>
      </c>
      <c r="XFB518" s="558">
        <f>COUNTIF(tabla!$W$3:$W$20,'BD1'!AE518)</f>
        <v>0</v>
      </c>
    </row>
    <row r="519" spans="1:40 16381:16382" s="197" customFormat="1" ht="24.95" customHeight="1" x14ac:dyDescent="0.2">
      <c r="A519" s="24" t="str">
        <f t="shared" si="44"/>
        <v/>
      </c>
      <c r="B519" s="24" t="str">
        <f t="shared" si="42"/>
        <v/>
      </c>
      <c r="C519" s="554" t="str">
        <f t="shared" si="43"/>
        <v/>
      </c>
      <c r="D519" s="173"/>
      <c r="E519" s="173"/>
      <c r="F519" s="174"/>
      <c r="G519" s="175"/>
      <c r="H519" s="176"/>
      <c r="I519" s="177"/>
      <c r="J519" s="176"/>
      <c r="K519" s="476"/>
      <c r="L519" s="174"/>
      <c r="M519" s="81"/>
      <c r="N519" s="280" t="str">
        <f t="shared" si="45"/>
        <v/>
      </c>
      <c r="O519" s="43"/>
      <c r="P519" s="82"/>
      <c r="Q519" s="482"/>
      <c r="R519" s="83"/>
      <c r="S519" s="482"/>
      <c r="T519" s="164"/>
      <c r="U519" s="45"/>
      <c r="V519" s="25" t="str">
        <f>IFERROR(VLOOKUP(U519, tabla!$A$2:$B$50,2,FALSE),"")</f>
        <v/>
      </c>
      <c r="W519" s="26"/>
      <c r="X519" s="51"/>
      <c r="Y519" s="555" t="str">
        <f t="shared" si="46"/>
        <v/>
      </c>
      <c r="Z519" s="27"/>
      <c r="AA519" s="26"/>
      <c r="AB519" s="26"/>
      <c r="AC519" s="84"/>
      <c r="AD519" s="29"/>
      <c r="AE519" s="84"/>
      <c r="AF519" s="84"/>
      <c r="AG519" s="178"/>
      <c r="AH519" s="84"/>
      <c r="AI519" s="84"/>
      <c r="AJ519" s="84"/>
      <c r="AK519" s="164"/>
      <c r="AL519" s="165"/>
      <c r="AM519" s="556" t="str">
        <f t="shared" ca="1" si="47"/>
        <v/>
      </c>
      <c r="AN519" s="86"/>
      <c r="XFA519" s="558" t="e">
        <f>MATCH(AE519,tabla!$W$3:$W$20,0)-1</f>
        <v>#N/A</v>
      </c>
      <c r="XFB519" s="558">
        <f>COUNTIF(tabla!$W$3:$W$20,'BD1'!AE519)</f>
        <v>0</v>
      </c>
    </row>
    <row r="520" spans="1:40 16381:16382" s="197" customFormat="1" ht="24.95" customHeight="1" x14ac:dyDescent="0.2">
      <c r="A520" s="24" t="str">
        <f t="shared" si="44"/>
        <v/>
      </c>
      <c r="B520" s="24" t="str">
        <f t="shared" si="42"/>
        <v/>
      </c>
      <c r="C520" s="554" t="str">
        <f t="shared" si="43"/>
        <v/>
      </c>
      <c r="D520" s="173"/>
      <c r="E520" s="173"/>
      <c r="F520" s="174"/>
      <c r="G520" s="175"/>
      <c r="H520" s="176"/>
      <c r="I520" s="177"/>
      <c r="J520" s="176"/>
      <c r="K520" s="476"/>
      <c r="L520" s="174"/>
      <c r="M520" s="81"/>
      <c r="N520" s="280" t="str">
        <f t="shared" si="45"/>
        <v/>
      </c>
      <c r="O520" s="43"/>
      <c r="P520" s="82"/>
      <c r="Q520" s="482"/>
      <c r="R520" s="83"/>
      <c r="S520" s="482"/>
      <c r="T520" s="164"/>
      <c r="U520" s="45"/>
      <c r="V520" s="25" t="str">
        <f>IFERROR(VLOOKUP(U520, tabla!$A$2:$B$50,2,FALSE),"")</f>
        <v/>
      </c>
      <c r="W520" s="26"/>
      <c r="X520" s="51"/>
      <c r="Y520" s="555" t="str">
        <f t="shared" si="46"/>
        <v/>
      </c>
      <c r="Z520" s="27"/>
      <c r="AA520" s="26"/>
      <c r="AB520" s="26"/>
      <c r="AC520" s="84"/>
      <c r="AD520" s="29"/>
      <c r="AE520" s="84"/>
      <c r="AF520" s="84"/>
      <c r="AG520" s="178"/>
      <c r="AH520" s="84"/>
      <c r="AI520" s="84"/>
      <c r="AJ520" s="84"/>
      <c r="AK520" s="164"/>
      <c r="AL520" s="165"/>
      <c r="AM520" s="556" t="str">
        <f t="shared" ca="1" si="47"/>
        <v/>
      </c>
      <c r="AN520" s="86"/>
      <c r="XFA520" s="558" t="e">
        <f>MATCH(AE520,tabla!$W$3:$W$20,0)-1</f>
        <v>#N/A</v>
      </c>
      <c r="XFB520" s="558">
        <f>COUNTIF(tabla!$W$3:$W$20,'BD1'!AE520)</f>
        <v>0</v>
      </c>
    </row>
    <row r="521" spans="1:40 16381:16382" s="197" customFormat="1" ht="24.95" customHeight="1" x14ac:dyDescent="0.2">
      <c r="A521" s="24" t="str">
        <f t="shared" si="44"/>
        <v/>
      </c>
      <c r="B521" s="24" t="str">
        <f t="shared" si="42"/>
        <v/>
      </c>
      <c r="C521" s="554" t="str">
        <f t="shared" si="43"/>
        <v/>
      </c>
      <c r="D521" s="173"/>
      <c r="E521" s="173"/>
      <c r="F521" s="174"/>
      <c r="G521" s="175"/>
      <c r="H521" s="176"/>
      <c r="I521" s="177"/>
      <c r="J521" s="176"/>
      <c r="K521" s="476"/>
      <c r="L521" s="174"/>
      <c r="M521" s="81"/>
      <c r="N521" s="280" t="str">
        <f t="shared" si="45"/>
        <v/>
      </c>
      <c r="O521" s="43"/>
      <c r="P521" s="82"/>
      <c r="Q521" s="482"/>
      <c r="R521" s="83"/>
      <c r="S521" s="482"/>
      <c r="T521" s="164"/>
      <c r="U521" s="45"/>
      <c r="V521" s="25" t="str">
        <f>IFERROR(VLOOKUP(U521, tabla!$A$2:$B$50,2,FALSE),"")</f>
        <v/>
      </c>
      <c r="W521" s="26"/>
      <c r="X521" s="51"/>
      <c r="Y521" s="555" t="str">
        <f t="shared" si="46"/>
        <v/>
      </c>
      <c r="Z521" s="27"/>
      <c r="AA521" s="26"/>
      <c r="AB521" s="26"/>
      <c r="AC521" s="84"/>
      <c r="AD521" s="29"/>
      <c r="AE521" s="84"/>
      <c r="AF521" s="84"/>
      <c r="AG521" s="178"/>
      <c r="AH521" s="84"/>
      <c r="AI521" s="84"/>
      <c r="AJ521" s="84"/>
      <c r="AK521" s="164"/>
      <c r="AL521" s="165"/>
      <c r="AM521" s="556" t="str">
        <f t="shared" ca="1" si="47"/>
        <v/>
      </c>
      <c r="AN521" s="86"/>
      <c r="XFA521" s="558" t="e">
        <f>MATCH(AE521,tabla!$W$3:$W$20,0)-1</f>
        <v>#N/A</v>
      </c>
      <c r="XFB521" s="558">
        <f>COUNTIF(tabla!$W$3:$W$20,'BD1'!AE521)</f>
        <v>0</v>
      </c>
    </row>
    <row r="522" spans="1:40 16381:16382" s="197" customFormat="1" ht="24.95" customHeight="1" x14ac:dyDescent="0.2">
      <c r="A522" s="24" t="str">
        <f t="shared" si="44"/>
        <v/>
      </c>
      <c r="B522" s="24" t="str">
        <f t="shared" si="42"/>
        <v/>
      </c>
      <c r="C522" s="554" t="str">
        <f t="shared" si="43"/>
        <v/>
      </c>
      <c r="D522" s="173"/>
      <c r="E522" s="173"/>
      <c r="F522" s="174"/>
      <c r="G522" s="175"/>
      <c r="H522" s="176"/>
      <c r="I522" s="177"/>
      <c r="J522" s="176"/>
      <c r="K522" s="476"/>
      <c r="L522" s="174"/>
      <c r="M522" s="81"/>
      <c r="N522" s="280" t="str">
        <f t="shared" si="45"/>
        <v/>
      </c>
      <c r="O522" s="43"/>
      <c r="P522" s="82"/>
      <c r="Q522" s="482"/>
      <c r="R522" s="83"/>
      <c r="S522" s="482"/>
      <c r="T522" s="164"/>
      <c r="U522" s="45"/>
      <c r="V522" s="25" t="str">
        <f>IFERROR(VLOOKUP(U522, tabla!$A$2:$B$50,2,FALSE),"")</f>
        <v/>
      </c>
      <c r="W522" s="26"/>
      <c r="X522" s="51"/>
      <c r="Y522" s="555" t="str">
        <f t="shared" si="46"/>
        <v/>
      </c>
      <c r="Z522" s="27"/>
      <c r="AA522" s="26"/>
      <c r="AB522" s="26"/>
      <c r="AC522" s="84"/>
      <c r="AD522" s="29"/>
      <c r="AE522" s="84"/>
      <c r="AF522" s="84"/>
      <c r="AG522" s="178"/>
      <c r="AH522" s="84"/>
      <c r="AI522" s="84"/>
      <c r="AJ522" s="84"/>
      <c r="AK522" s="164"/>
      <c r="AL522" s="165"/>
      <c r="AM522" s="556" t="str">
        <f t="shared" ca="1" si="47"/>
        <v/>
      </c>
      <c r="AN522" s="86"/>
      <c r="XFA522" s="558" t="e">
        <f>MATCH(AE522,tabla!$W$3:$W$20,0)-1</f>
        <v>#N/A</v>
      </c>
      <c r="XFB522" s="558">
        <f>COUNTIF(tabla!$W$3:$W$20,'BD1'!AE522)</f>
        <v>0</v>
      </c>
    </row>
    <row r="523" spans="1:40 16381:16382" s="197" customFormat="1" ht="24.95" customHeight="1" x14ac:dyDescent="0.2">
      <c r="A523" s="24" t="str">
        <f t="shared" si="44"/>
        <v/>
      </c>
      <c r="B523" s="24" t="str">
        <f t="shared" si="42"/>
        <v/>
      </c>
      <c r="C523" s="554" t="str">
        <f t="shared" si="43"/>
        <v/>
      </c>
      <c r="D523" s="173"/>
      <c r="E523" s="173"/>
      <c r="F523" s="174"/>
      <c r="G523" s="175"/>
      <c r="H523" s="176"/>
      <c r="I523" s="177"/>
      <c r="J523" s="176"/>
      <c r="K523" s="476"/>
      <c r="L523" s="174"/>
      <c r="M523" s="81"/>
      <c r="N523" s="280" t="str">
        <f t="shared" si="45"/>
        <v/>
      </c>
      <c r="O523" s="43"/>
      <c r="P523" s="82"/>
      <c r="Q523" s="482"/>
      <c r="R523" s="83"/>
      <c r="S523" s="482"/>
      <c r="T523" s="164"/>
      <c r="U523" s="45"/>
      <c r="V523" s="25" t="str">
        <f>IFERROR(VLOOKUP(U523, tabla!$A$2:$B$50,2,FALSE),"")</f>
        <v/>
      </c>
      <c r="W523" s="26"/>
      <c r="X523" s="51"/>
      <c r="Y523" s="555" t="str">
        <f t="shared" si="46"/>
        <v/>
      </c>
      <c r="Z523" s="27"/>
      <c r="AA523" s="26"/>
      <c r="AB523" s="26"/>
      <c r="AC523" s="84"/>
      <c r="AD523" s="29"/>
      <c r="AE523" s="84"/>
      <c r="AF523" s="84"/>
      <c r="AG523" s="178"/>
      <c r="AH523" s="84"/>
      <c r="AI523" s="84"/>
      <c r="AJ523" s="84"/>
      <c r="AK523" s="164"/>
      <c r="AL523" s="165"/>
      <c r="AM523" s="556" t="str">
        <f t="shared" ca="1" si="47"/>
        <v/>
      </c>
      <c r="AN523" s="86"/>
      <c r="XFA523" s="558" t="e">
        <f>MATCH(AE523,tabla!$W$3:$W$20,0)-1</f>
        <v>#N/A</v>
      </c>
      <c r="XFB523" s="558">
        <f>COUNTIF(tabla!$W$3:$W$20,'BD1'!AE523)</f>
        <v>0</v>
      </c>
    </row>
    <row r="524" spans="1:40 16381:16382" s="197" customFormat="1" ht="24.95" customHeight="1" x14ac:dyDescent="0.2">
      <c r="A524" s="24" t="str">
        <f t="shared" si="44"/>
        <v/>
      </c>
      <c r="B524" s="24" t="str">
        <f t="shared" si="42"/>
        <v/>
      </c>
      <c r="C524" s="554" t="str">
        <f t="shared" si="43"/>
        <v/>
      </c>
      <c r="D524" s="173"/>
      <c r="E524" s="173"/>
      <c r="F524" s="174"/>
      <c r="G524" s="175"/>
      <c r="H524" s="176"/>
      <c r="I524" s="177"/>
      <c r="J524" s="176"/>
      <c r="K524" s="476"/>
      <c r="L524" s="174"/>
      <c r="M524" s="81"/>
      <c r="N524" s="280" t="str">
        <f t="shared" si="45"/>
        <v/>
      </c>
      <c r="O524" s="43"/>
      <c r="P524" s="82"/>
      <c r="Q524" s="482"/>
      <c r="R524" s="83"/>
      <c r="S524" s="482"/>
      <c r="T524" s="164"/>
      <c r="U524" s="45"/>
      <c r="V524" s="25" t="str">
        <f>IFERROR(VLOOKUP(U524, tabla!$A$2:$B$50,2,FALSE),"")</f>
        <v/>
      </c>
      <c r="W524" s="26"/>
      <c r="X524" s="51"/>
      <c r="Y524" s="555" t="str">
        <f t="shared" si="46"/>
        <v/>
      </c>
      <c r="Z524" s="27"/>
      <c r="AA524" s="26"/>
      <c r="AB524" s="26"/>
      <c r="AC524" s="84"/>
      <c r="AD524" s="29"/>
      <c r="AE524" s="84"/>
      <c r="AF524" s="84"/>
      <c r="AG524" s="178"/>
      <c r="AH524" s="84"/>
      <c r="AI524" s="84"/>
      <c r="AJ524" s="84"/>
      <c r="AK524" s="164"/>
      <c r="AL524" s="165"/>
      <c r="AM524" s="556" t="str">
        <f t="shared" ca="1" si="47"/>
        <v/>
      </c>
      <c r="AN524" s="86"/>
      <c r="XFA524" s="558" t="e">
        <f>MATCH(AE524,tabla!$W$3:$W$20,0)-1</f>
        <v>#N/A</v>
      </c>
      <c r="XFB524" s="558">
        <f>COUNTIF(tabla!$W$3:$W$20,'BD1'!AE524)</f>
        <v>0</v>
      </c>
    </row>
    <row r="525" spans="1:40 16381:16382" s="197" customFormat="1" ht="24.95" customHeight="1" x14ac:dyDescent="0.2">
      <c r="A525" s="24" t="str">
        <f t="shared" si="44"/>
        <v/>
      </c>
      <c r="B525" s="24" t="str">
        <f t="shared" si="42"/>
        <v/>
      </c>
      <c r="C525" s="554" t="str">
        <f t="shared" si="43"/>
        <v/>
      </c>
      <c r="D525" s="173"/>
      <c r="E525" s="173"/>
      <c r="F525" s="174"/>
      <c r="G525" s="175"/>
      <c r="H525" s="176"/>
      <c r="I525" s="177"/>
      <c r="J525" s="176"/>
      <c r="K525" s="476"/>
      <c r="L525" s="174"/>
      <c r="M525" s="81"/>
      <c r="N525" s="280" t="str">
        <f t="shared" si="45"/>
        <v/>
      </c>
      <c r="O525" s="43"/>
      <c r="P525" s="82"/>
      <c r="Q525" s="482"/>
      <c r="R525" s="83"/>
      <c r="S525" s="482"/>
      <c r="T525" s="164"/>
      <c r="U525" s="45"/>
      <c r="V525" s="25" t="str">
        <f>IFERROR(VLOOKUP(U525, tabla!$A$2:$B$50,2,FALSE),"")</f>
        <v/>
      </c>
      <c r="W525" s="26"/>
      <c r="X525" s="51"/>
      <c r="Y525" s="555" t="str">
        <f t="shared" si="46"/>
        <v/>
      </c>
      <c r="Z525" s="27"/>
      <c r="AA525" s="26"/>
      <c r="AB525" s="26"/>
      <c r="AC525" s="84"/>
      <c r="AD525" s="29"/>
      <c r="AE525" s="84"/>
      <c r="AF525" s="84"/>
      <c r="AG525" s="178"/>
      <c r="AH525" s="84"/>
      <c r="AI525" s="84"/>
      <c r="AJ525" s="84"/>
      <c r="AK525" s="164"/>
      <c r="AL525" s="165"/>
      <c r="AM525" s="556" t="str">
        <f t="shared" ca="1" si="47"/>
        <v/>
      </c>
      <c r="AN525" s="86"/>
      <c r="XFA525" s="558" t="e">
        <f>MATCH(AE525,tabla!$W$3:$W$20,0)-1</f>
        <v>#N/A</v>
      </c>
      <c r="XFB525" s="558">
        <f>COUNTIF(tabla!$W$3:$W$20,'BD1'!AE525)</f>
        <v>0</v>
      </c>
    </row>
    <row r="526" spans="1:40 16381:16382" s="197" customFormat="1" ht="24.95" customHeight="1" x14ac:dyDescent="0.2">
      <c r="A526" s="24" t="str">
        <f t="shared" si="44"/>
        <v/>
      </c>
      <c r="B526" s="24" t="str">
        <f t="shared" si="42"/>
        <v/>
      </c>
      <c r="C526" s="554" t="str">
        <f t="shared" si="43"/>
        <v/>
      </c>
      <c r="D526" s="173"/>
      <c r="E526" s="173"/>
      <c r="F526" s="174"/>
      <c r="G526" s="175"/>
      <c r="H526" s="176"/>
      <c r="I526" s="177"/>
      <c r="J526" s="176"/>
      <c r="K526" s="476"/>
      <c r="L526" s="174"/>
      <c r="M526" s="81"/>
      <c r="N526" s="280" t="str">
        <f t="shared" si="45"/>
        <v/>
      </c>
      <c r="O526" s="43"/>
      <c r="P526" s="87"/>
      <c r="Q526" s="483"/>
      <c r="R526" s="83"/>
      <c r="S526" s="482"/>
      <c r="T526" s="164"/>
      <c r="U526" s="45"/>
      <c r="V526" s="25" t="str">
        <f>IFERROR(VLOOKUP(U526, tabla!$A$2:$B$50,2,FALSE),"")</f>
        <v/>
      </c>
      <c r="W526" s="26"/>
      <c r="X526" s="51"/>
      <c r="Y526" s="555" t="str">
        <f t="shared" si="46"/>
        <v/>
      </c>
      <c r="Z526" s="27"/>
      <c r="AA526" s="26"/>
      <c r="AB526" s="26"/>
      <c r="AC526" s="84"/>
      <c r="AD526" s="29"/>
      <c r="AE526" s="84"/>
      <c r="AF526" s="84"/>
      <c r="AG526" s="178"/>
      <c r="AH526" s="84"/>
      <c r="AI526" s="84"/>
      <c r="AJ526" s="84"/>
      <c r="AK526" s="164"/>
      <c r="AL526" s="165"/>
      <c r="AM526" s="556" t="str">
        <f t="shared" ca="1" si="47"/>
        <v/>
      </c>
      <c r="AN526" s="86"/>
      <c r="XFA526" s="558" t="e">
        <f>MATCH(AE526,tabla!$W$3:$W$20,0)-1</f>
        <v>#N/A</v>
      </c>
      <c r="XFB526" s="558">
        <f>COUNTIF(tabla!$W$3:$W$20,'BD1'!AE526)</f>
        <v>0</v>
      </c>
    </row>
    <row r="527" spans="1:40 16381:16382" s="197" customFormat="1" ht="24.95" customHeight="1" x14ac:dyDescent="0.2">
      <c r="A527" s="24" t="str">
        <f t="shared" si="44"/>
        <v/>
      </c>
      <c r="B527" s="24" t="str">
        <f t="shared" ref="B527:B590" si="48">IF(F527&gt;0,$K$6,"")</f>
        <v/>
      </c>
      <c r="C527" s="554" t="str">
        <f t="shared" ref="C527:C590" si="49">IF(F527&gt;0,$K$8,"")</f>
        <v/>
      </c>
      <c r="D527" s="173"/>
      <c r="E527" s="173"/>
      <c r="F527" s="174"/>
      <c r="G527" s="175"/>
      <c r="H527" s="176"/>
      <c r="I527" s="177"/>
      <c r="J527" s="176"/>
      <c r="K527" s="476"/>
      <c r="L527" s="174"/>
      <c r="M527" s="81"/>
      <c r="N527" s="280" t="str">
        <f t="shared" si="45"/>
        <v/>
      </c>
      <c r="O527" s="43"/>
      <c r="P527" s="82"/>
      <c r="Q527" s="482"/>
      <c r="R527" s="83"/>
      <c r="S527" s="482"/>
      <c r="T527" s="164"/>
      <c r="U527" s="45"/>
      <c r="V527" s="25" t="str">
        <f>IFERROR(VLOOKUP(U527, tabla!$A$2:$B$50,2,FALSE),"")</f>
        <v/>
      </c>
      <c r="W527" s="26"/>
      <c r="X527" s="51"/>
      <c r="Y527" s="555" t="str">
        <f t="shared" si="46"/>
        <v/>
      </c>
      <c r="Z527" s="27"/>
      <c r="AA527" s="26"/>
      <c r="AB527" s="26"/>
      <c r="AC527" s="84"/>
      <c r="AD527" s="29"/>
      <c r="AE527" s="84"/>
      <c r="AF527" s="84"/>
      <c r="AG527" s="178"/>
      <c r="AH527" s="84"/>
      <c r="AI527" s="84"/>
      <c r="AJ527" s="84"/>
      <c r="AK527" s="164"/>
      <c r="AL527" s="165"/>
      <c r="AM527" s="556" t="str">
        <f t="shared" ca="1" si="47"/>
        <v/>
      </c>
      <c r="AN527" s="86"/>
      <c r="XFA527" s="558" t="e">
        <f>MATCH(AE527,tabla!$W$3:$W$20,0)-1</f>
        <v>#N/A</v>
      </c>
      <c r="XFB527" s="558">
        <f>COUNTIF(tabla!$W$3:$W$20,'BD1'!AE527)</f>
        <v>0</v>
      </c>
    </row>
    <row r="528" spans="1:40 16381:16382" s="197" customFormat="1" ht="24.95" customHeight="1" x14ac:dyDescent="0.2">
      <c r="A528" s="24" t="str">
        <f t="shared" ref="A528:A591" si="50">IF(F528&gt;0,ROW()-14,"")</f>
        <v/>
      </c>
      <c r="B528" s="24" t="str">
        <f t="shared" si="48"/>
        <v/>
      </c>
      <c r="C528" s="554" t="str">
        <f t="shared" si="49"/>
        <v/>
      </c>
      <c r="D528" s="173"/>
      <c r="E528" s="173"/>
      <c r="F528" s="174"/>
      <c r="G528" s="175"/>
      <c r="H528" s="176"/>
      <c r="I528" s="177"/>
      <c r="J528" s="176"/>
      <c r="K528" s="476"/>
      <c r="L528" s="174"/>
      <c r="M528" s="81"/>
      <c r="N528" s="280" t="str">
        <f t="shared" ref="N528:N591" si="51">IF(M528="","",YEAR($M$2)-YEAR(M528)-IF(DATE(YEAR($M$2),MONTH(M528),DAY(M528))&gt;$M$2,1,0))</f>
        <v/>
      </c>
      <c r="O528" s="43"/>
      <c r="P528" s="87"/>
      <c r="Q528" s="483"/>
      <c r="R528" s="83"/>
      <c r="S528" s="482"/>
      <c r="T528" s="164"/>
      <c r="U528" s="45"/>
      <c r="V528" s="25" t="str">
        <f>IFERROR(VLOOKUP(U528, tabla!$A$2:$B$50,2,FALSE),"")</f>
        <v/>
      </c>
      <c r="W528" s="26"/>
      <c r="X528" s="51"/>
      <c r="Y528" s="555" t="str">
        <f t="shared" ref="Y528:Y591" si="52">IF(AND(X528&gt;0,X528&lt;452),45.2,IF(X528&gt;=452,10%*X528,IF(X528=0,"","")))</f>
        <v/>
      </c>
      <c r="Z528" s="27"/>
      <c r="AA528" s="26"/>
      <c r="AB528" s="26"/>
      <c r="AC528" s="84"/>
      <c r="AD528" s="29"/>
      <c r="AE528" s="84"/>
      <c r="AF528" s="84"/>
      <c r="AG528" s="178"/>
      <c r="AH528" s="84"/>
      <c r="AI528" s="84"/>
      <c r="AJ528" s="84"/>
      <c r="AK528" s="164"/>
      <c r="AL528" s="165"/>
      <c r="AM528" s="556" t="str">
        <f t="shared" ref="AM528:AM591" ca="1" si="53">IF(OR(AL528="",NOT(ISNUMBER(AL528))),"",IF(TODAY()&lt;=AL528,
 "VIGENTE - FALTAN " &amp;
 ((YEAR(AL528)-YEAR(TODAY()))*12 + MONTH(AL528)-MONTH(TODAY()) - IF(DAY(TODAY())&gt;DAY(AL528),1,0)) &amp; " MESES",
 "CADUCADO"))</f>
        <v/>
      </c>
      <c r="AN528" s="86"/>
      <c r="XFA528" s="558" t="e">
        <f>MATCH(AE528,tabla!$W$3:$W$20,0)-1</f>
        <v>#N/A</v>
      </c>
      <c r="XFB528" s="558">
        <f>COUNTIF(tabla!$W$3:$W$20,'BD1'!AE528)</f>
        <v>0</v>
      </c>
    </row>
    <row r="529" spans="1:40 16381:16382" s="197" customFormat="1" ht="24.95" customHeight="1" x14ac:dyDescent="0.2">
      <c r="A529" s="24" t="str">
        <f t="shared" si="50"/>
        <v/>
      </c>
      <c r="B529" s="24" t="str">
        <f t="shared" si="48"/>
        <v/>
      </c>
      <c r="C529" s="554" t="str">
        <f t="shared" si="49"/>
        <v/>
      </c>
      <c r="D529" s="173"/>
      <c r="E529" s="173"/>
      <c r="F529" s="174"/>
      <c r="G529" s="175"/>
      <c r="H529" s="176"/>
      <c r="I529" s="177"/>
      <c r="J529" s="176"/>
      <c r="K529" s="476"/>
      <c r="L529" s="174"/>
      <c r="M529" s="81"/>
      <c r="N529" s="280" t="str">
        <f t="shared" si="51"/>
        <v/>
      </c>
      <c r="O529" s="43"/>
      <c r="P529" s="82"/>
      <c r="Q529" s="482"/>
      <c r="R529" s="83"/>
      <c r="S529" s="482"/>
      <c r="T529" s="164"/>
      <c r="U529" s="45"/>
      <c r="V529" s="25" t="str">
        <f>IFERROR(VLOOKUP(U529, tabla!$A$2:$B$50,2,FALSE),"")</f>
        <v/>
      </c>
      <c r="W529" s="26"/>
      <c r="X529" s="51"/>
      <c r="Y529" s="555" t="str">
        <f t="shared" si="52"/>
        <v/>
      </c>
      <c r="Z529" s="27"/>
      <c r="AA529" s="26"/>
      <c r="AB529" s="26"/>
      <c r="AC529" s="84"/>
      <c r="AD529" s="29"/>
      <c r="AE529" s="84"/>
      <c r="AF529" s="84"/>
      <c r="AG529" s="178"/>
      <c r="AH529" s="84"/>
      <c r="AI529" s="84"/>
      <c r="AJ529" s="84"/>
      <c r="AK529" s="164"/>
      <c r="AL529" s="165"/>
      <c r="AM529" s="556" t="str">
        <f t="shared" ca="1" si="53"/>
        <v/>
      </c>
      <c r="AN529" s="86"/>
      <c r="XFA529" s="558" t="e">
        <f>MATCH(AE529,tabla!$W$3:$W$20,0)-1</f>
        <v>#N/A</v>
      </c>
      <c r="XFB529" s="558">
        <f>COUNTIF(tabla!$W$3:$W$20,'BD1'!AE529)</f>
        <v>0</v>
      </c>
    </row>
    <row r="530" spans="1:40 16381:16382" s="197" customFormat="1" ht="24.95" customHeight="1" x14ac:dyDescent="0.2">
      <c r="A530" s="24" t="str">
        <f t="shared" si="50"/>
        <v/>
      </c>
      <c r="B530" s="24" t="str">
        <f t="shared" si="48"/>
        <v/>
      </c>
      <c r="C530" s="554" t="str">
        <f t="shared" si="49"/>
        <v/>
      </c>
      <c r="D530" s="173"/>
      <c r="E530" s="173"/>
      <c r="F530" s="174"/>
      <c r="G530" s="175"/>
      <c r="H530" s="176"/>
      <c r="I530" s="177"/>
      <c r="J530" s="176"/>
      <c r="K530" s="476"/>
      <c r="L530" s="174"/>
      <c r="M530" s="81"/>
      <c r="N530" s="280" t="str">
        <f t="shared" si="51"/>
        <v/>
      </c>
      <c r="O530" s="43"/>
      <c r="P530" s="82"/>
      <c r="Q530" s="482"/>
      <c r="R530" s="83"/>
      <c r="S530" s="482"/>
      <c r="T530" s="164"/>
      <c r="U530" s="45"/>
      <c r="V530" s="25" t="str">
        <f>IFERROR(VLOOKUP(U530, tabla!$A$2:$B$50,2,FALSE),"")</f>
        <v/>
      </c>
      <c r="W530" s="26"/>
      <c r="X530" s="51"/>
      <c r="Y530" s="555" t="str">
        <f t="shared" si="52"/>
        <v/>
      </c>
      <c r="Z530" s="27"/>
      <c r="AA530" s="26"/>
      <c r="AB530" s="26"/>
      <c r="AC530" s="84"/>
      <c r="AD530" s="29"/>
      <c r="AE530" s="84"/>
      <c r="AF530" s="84"/>
      <c r="AG530" s="178"/>
      <c r="AH530" s="84"/>
      <c r="AI530" s="84"/>
      <c r="AJ530" s="84"/>
      <c r="AK530" s="164"/>
      <c r="AL530" s="165"/>
      <c r="AM530" s="556" t="str">
        <f t="shared" ca="1" si="53"/>
        <v/>
      </c>
      <c r="AN530" s="86"/>
      <c r="XFA530" s="558" t="e">
        <f>MATCH(AE530,tabla!$W$3:$W$20,0)-1</f>
        <v>#N/A</v>
      </c>
      <c r="XFB530" s="558">
        <f>COUNTIF(tabla!$W$3:$W$20,'BD1'!AE530)</f>
        <v>0</v>
      </c>
    </row>
    <row r="531" spans="1:40 16381:16382" s="197" customFormat="1" ht="24.95" customHeight="1" x14ac:dyDescent="0.2">
      <c r="A531" s="24" t="str">
        <f t="shared" si="50"/>
        <v/>
      </c>
      <c r="B531" s="24" t="str">
        <f t="shared" si="48"/>
        <v/>
      </c>
      <c r="C531" s="554" t="str">
        <f t="shared" si="49"/>
        <v/>
      </c>
      <c r="D531" s="173"/>
      <c r="E531" s="173"/>
      <c r="F531" s="174"/>
      <c r="G531" s="175"/>
      <c r="H531" s="176"/>
      <c r="I531" s="177"/>
      <c r="J531" s="176"/>
      <c r="K531" s="476"/>
      <c r="L531" s="174"/>
      <c r="M531" s="81"/>
      <c r="N531" s="280" t="str">
        <f t="shared" si="51"/>
        <v/>
      </c>
      <c r="O531" s="43"/>
      <c r="P531" s="82"/>
      <c r="Q531" s="482"/>
      <c r="R531" s="83"/>
      <c r="S531" s="482"/>
      <c r="T531" s="164"/>
      <c r="U531" s="45"/>
      <c r="V531" s="25" t="str">
        <f>IFERROR(VLOOKUP(U531, tabla!$A$2:$B$50,2,FALSE),"")</f>
        <v/>
      </c>
      <c r="W531" s="26"/>
      <c r="X531" s="51"/>
      <c r="Y531" s="555" t="str">
        <f t="shared" si="52"/>
        <v/>
      </c>
      <c r="Z531" s="27"/>
      <c r="AA531" s="26"/>
      <c r="AB531" s="26"/>
      <c r="AC531" s="84"/>
      <c r="AD531" s="29"/>
      <c r="AE531" s="84"/>
      <c r="AF531" s="84"/>
      <c r="AG531" s="178"/>
      <c r="AH531" s="84"/>
      <c r="AI531" s="84"/>
      <c r="AJ531" s="84"/>
      <c r="AK531" s="164"/>
      <c r="AL531" s="165"/>
      <c r="AM531" s="556" t="str">
        <f t="shared" ca="1" si="53"/>
        <v/>
      </c>
      <c r="AN531" s="86"/>
      <c r="XFA531" s="558" t="e">
        <f>MATCH(AE531,tabla!$W$3:$W$20,0)-1</f>
        <v>#N/A</v>
      </c>
      <c r="XFB531" s="558">
        <f>COUNTIF(tabla!$W$3:$W$20,'BD1'!AE531)</f>
        <v>0</v>
      </c>
    </row>
    <row r="532" spans="1:40 16381:16382" s="197" customFormat="1" ht="24.95" customHeight="1" x14ac:dyDescent="0.2">
      <c r="A532" s="24" t="str">
        <f t="shared" si="50"/>
        <v/>
      </c>
      <c r="B532" s="24" t="str">
        <f t="shared" si="48"/>
        <v/>
      </c>
      <c r="C532" s="554" t="str">
        <f t="shared" si="49"/>
        <v/>
      </c>
      <c r="D532" s="173"/>
      <c r="E532" s="173"/>
      <c r="F532" s="174"/>
      <c r="G532" s="175"/>
      <c r="H532" s="176"/>
      <c r="I532" s="177"/>
      <c r="J532" s="176"/>
      <c r="K532" s="476"/>
      <c r="L532" s="174"/>
      <c r="M532" s="81"/>
      <c r="N532" s="280" t="str">
        <f t="shared" si="51"/>
        <v/>
      </c>
      <c r="O532" s="43"/>
      <c r="P532" s="82"/>
      <c r="Q532" s="482"/>
      <c r="R532" s="83"/>
      <c r="S532" s="482"/>
      <c r="T532" s="164"/>
      <c r="U532" s="45"/>
      <c r="V532" s="25" t="str">
        <f>IFERROR(VLOOKUP(U532, tabla!$A$2:$B$50,2,FALSE),"")</f>
        <v/>
      </c>
      <c r="W532" s="26"/>
      <c r="X532" s="51"/>
      <c r="Y532" s="555" t="str">
        <f t="shared" si="52"/>
        <v/>
      </c>
      <c r="Z532" s="27"/>
      <c r="AA532" s="26"/>
      <c r="AB532" s="26"/>
      <c r="AC532" s="84"/>
      <c r="AD532" s="29"/>
      <c r="AE532" s="84"/>
      <c r="AF532" s="84"/>
      <c r="AG532" s="178"/>
      <c r="AH532" s="84"/>
      <c r="AI532" s="84"/>
      <c r="AJ532" s="84"/>
      <c r="AK532" s="164"/>
      <c r="AL532" s="165"/>
      <c r="AM532" s="556" t="str">
        <f t="shared" ca="1" si="53"/>
        <v/>
      </c>
      <c r="AN532" s="86"/>
      <c r="XFA532" s="558" t="e">
        <f>MATCH(AE532,tabla!$W$3:$W$20,0)-1</f>
        <v>#N/A</v>
      </c>
      <c r="XFB532" s="558">
        <f>COUNTIF(tabla!$W$3:$W$20,'BD1'!AE532)</f>
        <v>0</v>
      </c>
    </row>
    <row r="533" spans="1:40 16381:16382" s="197" customFormat="1" ht="24.95" customHeight="1" x14ac:dyDescent="0.2">
      <c r="A533" s="24" t="str">
        <f t="shared" si="50"/>
        <v/>
      </c>
      <c r="B533" s="24" t="str">
        <f t="shared" si="48"/>
        <v/>
      </c>
      <c r="C533" s="554" t="str">
        <f t="shared" si="49"/>
        <v/>
      </c>
      <c r="D533" s="173"/>
      <c r="E533" s="173"/>
      <c r="F533" s="174"/>
      <c r="G533" s="175"/>
      <c r="H533" s="176"/>
      <c r="I533" s="177"/>
      <c r="J533" s="176"/>
      <c r="K533" s="476"/>
      <c r="L533" s="174"/>
      <c r="M533" s="81"/>
      <c r="N533" s="280" t="str">
        <f t="shared" si="51"/>
        <v/>
      </c>
      <c r="O533" s="43"/>
      <c r="P533" s="82"/>
      <c r="Q533" s="482"/>
      <c r="R533" s="83"/>
      <c r="S533" s="482"/>
      <c r="T533" s="164"/>
      <c r="U533" s="45"/>
      <c r="V533" s="25" t="str">
        <f>IFERROR(VLOOKUP(U533, tabla!$A$2:$B$50,2,FALSE),"")</f>
        <v/>
      </c>
      <c r="W533" s="26"/>
      <c r="X533" s="51"/>
      <c r="Y533" s="555" t="str">
        <f t="shared" si="52"/>
        <v/>
      </c>
      <c r="Z533" s="27"/>
      <c r="AA533" s="26"/>
      <c r="AB533" s="26"/>
      <c r="AC533" s="84"/>
      <c r="AD533" s="29"/>
      <c r="AE533" s="84"/>
      <c r="AF533" s="84"/>
      <c r="AG533" s="178"/>
      <c r="AH533" s="84"/>
      <c r="AI533" s="84"/>
      <c r="AJ533" s="84"/>
      <c r="AK533" s="164"/>
      <c r="AL533" s="165"/>
      <c r="AM533" s="556" t="str">
        <f t="shared" ca="1" si="53"/>
        <v/>
      </c>
      <c r="AN533" s="86"/>
      <c r="XFA533" s="558" t="e">
        <f>MATCH(AE533,tabla!$W$3:$W$20,0)-1</f>
        <v>#N/A</v>
      </c>
      <c r="XFB533" s="558">
        <f>COUNTIF(tabla!$W$3:$W$20,'BD1'!AE533)</f>
        <v>0</v>
      </c>
    </row>
    <row r="534" spans="1:40 16381:16382" s="197" customFormat="1" ht="24.95" customHeight="1" x14ac:dyDescent="0.2">
      <c r="A534" s="24" t="str">
        <f t="shared" si="50"/>
        <v/>
      </c>
      <c r="B534" s="24" t="str">
        <f t="shared" si="48"/>
        <v/>
      </c>
      <c r="C534" s="554" t="str">
        <f t="shared" si="49"/>
        <v/>
      </c>
      <c r="D534" s="173"/>
      <c r="E534" s="173"/>
      <c r="F534" s="174"/>
      <c r="G534" s="175"/>
      <c r="H534" s="176"/>
      <c r="I534" s="177"/>
      <c r="J534" s="176"/>
      <c r="K534" s="476"/>
      <c r="L534" s="174"/>
      <c r="M534" s="81"/>
      <c r="N534" s="280" t="str">
        <f t="shared" si="51"/>
        <v/>
      </c>
      <c r="O534" s="43"/>
      <c r="P534" s="82"/>
      <c r="Q534" s="482"/>
      <c r="R534" s="83"/>
      <c r="S534" s="482"/>
      <c r="T534" s="164"/>
      <c r="U534" s="45"/>
      <c r="V534" s="25" t="str">
        <f>IFERROR(VLOOKUP(U534, tabla!$A$2:$B$50,2,FALSE),"")</f>
        <v/>
      </c>
      <c r="W534" s="26"/>
      <c r="X534" s="51"/>
      <c r="Y534" s="555" t="str">
        <f t="shared" si="52"/>
        <v/>
      </c>
      <c r="Z534" s="27"/>
      <c r="AA534" s="26"/>
      <c r="AB534" s="26"/>
      <c r="AC534" s="84"/>
      <c r="AD534" s="29"/>
      <c r="AE534" s="84"/>
      <c r="AF534" s="84"/>
      <c r="AG534" s="178"/>
      <c r="AH534" s="84"/>
      <c r="AI534" s="84"/>
      <c r="AJ534" s="84"/>
      <c r="AK534" s="164"/>
      <c r="AL534" s="165"/>
      <c r="AM534" s="556" t="str">
        <f t="shared" ca="1" si="53"/>
        <v/>
      </c>
      <c r="AN534" s="86"/>
      <c r="XFA534" s="558" t="e">
        <f>MATCH(AE534,tabla!$W$3:$W$20,0)-1</f>
        <v>#N/A</v>
      </c>
      <c r="XFB534" s="558">
        <f>COUNTIF(tabla!$W$3:$W$20,'BD1'!AE534)</f>
        <v>0</v>
      </c>
    </row>
    <row r="535" spans="1:40 16381:16382" s="197" customFormat="1" ht="24.95" customHeight="1" x14ac:dyDescent="0.2">
      <c r="A535" s="24" t="str">
        <f t="shared" si="50"/>
        <v/>
      </c>
      <c r="B535" s="24" t="str">
        <f t="shared" si="48"/>
        <v/>
      </c>
      <c r="C535" s="554" t="str">
        <f t="shared" si="49"/>
        <v/>
      </c>
      <c r="D535" s="173"/>
      <c r="E535" s="173"/>
      <c r="F535" s="174"/>
      <c r="G535" s="175"/>
      <c r="H535" s="176"/>
      <c r="I535" s="177"/>
      <c r="J535" s="176"/>
      <c r="K535" s="476"/>
      <c r="L535" s="174"/>
      <c r="M535" s="81"/>
      <c r="N535" s="280" t="str">
        <f t="shared" si="51"/>
        <v/>
      </c>
      <c r="O535" s="43"/>
      <c r="P535" s="82"/>
      <c r="Q535" s="482"/>
      <c r="R535" s="83"/>
      <c r="S535" s="482"/>
      <c r="T535" s="164"/>
      <c r="U535" s="45"/>
      <c r="V535" s="25" t="str">
        <f>IFERROR(VLOOKUP(U535, tabla!$A$2:$B$50,2,FALSE),"")</f>
        <v/>
      </c>
      <c r="W535" s="26"/>
      <c r="X535" s="51"/>
      <c r="Y535" s="555" t="str">
        <f t="shared" si="52"/>
        <v/>
      </c>
      <c r="Z535" s="27"/>
      <c r="AA535" s="26"/>
      <c r="AB535" s="26"/>
      <c r="AC535" s="84"/>
      <c r="AD535" s="29"/>
      <c r="AE535" s="84"/>
      <c r="AF535" s="84"/>
      <c r="AG535" s="178"/>
      <c r="AH535" s="84"/>
      <c r="AI535" s="84"/>
      <c r="AJ535" s="84"/>
      <c r="AK535" s="164"/>
      <c r="AL535" s="165"/>
      <c r="AM535" s="556" t="str">
        <f t="shared" ca="1" si="53"/>
        <v/>
      </c>
      <c r="AN535" s="86"/>
      <c r="XFA535" s="558" t="e">
        <f>MATCH(AE535,tabla!$W$3:$W$20,0)-1</f>
        <v>#N/A</v>
      </c>
      <c r="XFB535" s="558">
        <f>COUNTIF(tabla!$W$3:$W$20,'BD1'!AE535)</f>
        <v>0</v>
      </c>
    </row>
    <row r="536" spans="1:40 16381:16382" s="197" customFormat="1" ht="24.95" customHeight="1" x14ac:dyDescent="0.2">
      <c r="A536" s="24" t="str">
        <f t="shared" si="50"/>
        <v/>
      </c>
      <c r="B536" s="24" t="str">
        <f t="shared" si="48"/>
        <v/>
      </c>
      <c r="C536" s="554" t="str">
        <f t="shared" si="49"/>
        <v/>
      </c>
      <c r="D536" s="173"/>
      <c r="E536" s="173"/>
      <c r="F536" s="174"/>
      <c r="G536" s="175"/>
      <c r="H536" s="176"/>
      <c r="I536" s="177"/>
      <c r="J536" s="176"/>
      <c r="K536" s="476"/>
      <c r="L536" s="174"/>
      <c r="M536" s="81"/>
      <c r="N536" s="280" t="str">
        <f t="shared" si="51"/>
        <v/>
      </c>
      <c r="O536" s="43"/>
      <c r="P536" s="82"/>
      <c r="Q536" s="482"/>
      <c r="R536" s="83"/>
      <c r="S536" s="482"/>
      <c r="T536" s="164"/>
      <c r="U536" s="45"/>
      <c r="V536" s="25" t="str">
        <f>IFERROR(VLOOKUP(U536, tabla!$A$2:$B$50,2,FALSE),"")</f>
        <v/>
      </c>
      <c r="W536" s="26"/>
      <c r="X536" s="51"/>
      <c r="Y536" s="555" t="str">
        <f t="shared" si="52"/>
        <v/>
      </c>
      <c r="Z536" s="27"/>
      <c r="AA536" s="26"/>
      <c r="AB536" s="26"/>
      <c r="AC536" s="84"/>
      <c r="AD536" s="29"/>
      <c r="AE536" s="84"/>
      <c r="AF536" s="84"/>
      <c r="AG536" s="178"/>
      <c r="AH536" s="84"/>
      <c r="AI536" s="84"/>
      <c r="AJ536" s="84"/>
      <c r="AK536" s="164"/>
      <c r="AL536" s="165"/>
      <c r="AM536" s="556" t="str">
        <f t="shared" ca="1" si="53"/>
        <v/>
      </c>
      <c r="AN536" s="86"/>
      <c r="XFA536" s="558" t="e">
        <f>MATCH(AE536,tabla!$W$3:$W$20,0)-1</f>
        <v>#N/A</v>
      </c>
      <c r="XFB536" s="558">
        <f>COUNTIF(tabla!$W$3:$W$20,'BD1'!AE536)</f>
        <v>0</v>
      </c>
    </row>
    <row r="537" spans="1:40 16381:16382" s="197" customFormat="1" ht="24.95" customHeight="1" x14ac:dyDescent="0.2">
      <c r="A537" s="24" t="str">
        <f t="shared" si="50"/>
        <v/>
      </c>
      <c r="B537" s="24" t="str">
        <f t="shared" si="48"/>
        <v/>
      </c>
      <c r="C537" s="554" t="str">
        <f t="shared" si="49"/>
        <v/>
      </c>
      <c r="D537" s="173"/>
      <c r="E537" s="173"/>
      <c r="F537" s="174"/>
      <c r="G537" s="175"/>
      <c r="H537" s="176"/>
      <c r="I537" s="177"/>
      <c r="J537" s="176"/>
      <c r="K537" s="476"/>
      <c r="L537" s="174"/>
      <c r="M537" s="81"/>
      <c r="N537" s="280" t="str">
        <f t="shared" si="51"/>
        <v/>
      </c>
      <c r="O537" s="43"/>
      <c r="P537" s="82"/>
      <c r="Q537" s="482"/>
      <c r="R537" s="83"/>
      <c r="S537" s="482"/>
      <c r="T537" s="164"/>
      <c r="U537" s="45"/>
      <c r="V537" s="25" t="str">
        <f>IFERROR(VLOOKUP(U537, tabla!$A$2:$B$50,2,FALSE),"")</f>
        <v/>
      </c>
      <c r="W537" s="26"/>
      <c r="X537" s="51"/>
      <c r="Y537" s="555" t="str">
        <f t="shared" si="52"/>
        <v/>
      </c>
      <c r="Z537" s="27"/>
      <c r="AA537" s="26"/>
      <c r="AB537" s="26"/>
      <c r="AC537" s="84"/>
      <c r="AD537" s="29"/>
      <c r="AE537" s="84"/>
      <c r="AF537" s="84"/>
      <c r="AG537" s="178"/>
      <c r="AH537" s="84"/>
      <c r="AI537" s="84"/>
      <c r="AJ537" s="84"/>
      <c r="AK537" s="164"/>
      <c r="AL537" s="165"/>
      <c r="AM537" s="556" t="str">
        <f t="shared" ca="1" si="53"/>
        <v/>
      </c>
      <c r="AN537" s="86"/>
      <c r="XFA537" s="558" t="e">
        <f>MATCH(AE537,tabla!$W$3:$W$20,0)-1</f>
        <v>#N/A</v>
      </c>
      <c r="XFB537" s="558">
        <f>COUNTIF(tabla!$W$3:$W$20,'BD1'!AE537)</f>
        <v>0</v>
      </c>
    </row>
    <row r="538" spans="1:40 16381:16382" s="197" customFormat="1" ht="24.95" customHeight="1" x14ac:dyDescent="0.2">
      <c r="A538" s="24" t="str">
        <f t="shared" si="50"/>
        <v/>
      </c>
      <c r="B538" s="24" t="str">
        <f t="shared" si="48"/>
        <v/>
      </c>
      <c r="C538" s="554" t="str">
        <f t="shared" si="49"/>
        <v/>
      </c>
      <c r="D538" s="173"/>
      <c r="E538" s="173"/>
      <c r="F538" s="174"/>
      <c r="G538" s="175"/>
      <c r="H538" s="176"/>
      <c r="I538" s="177"/>
      <c r="J538" s="176"/>
      <c r="K538" s="476"/>
      <c r="L538" s="174"/>
      <c r="M538" s="81"/>
      <c r="N538" s="280" t="str">
        <f t="shared" si="51"/>
        <v/>
      </c>
      <c r="O538" s="43"/>
      <c r="P538" s="82"/>
      <c r="Q538" s="482"/>
      <c r="R538" s="83"/>
      <c r="S538" s="482"/>
      <c r="T538" s="164"/>
      <c r="U538" s="45"/>
      <c r="V538" s="25" t="str">
        <f>IFERROR(VLOOKUP(U538, tabla!$A$2:$B$50,2,FALSE),"")</f>
        <v/>
      </c>
      <c r="W538" s="26"/>
      <c r="X538" s="51"/>
      <c r="Y538" s="555" t="str">
        <f t="shared" si="52"/>
        <v/>
      </c>
      <c r="Z538" s="27"/>
      <c r="AA538" s="26"/>
      <c r="AB538" s="26"/>
      <c r="AC538" s="84"/>
      <c r="AD538" s="29"/>
      <c r="AE538" s="84"/>
      <c r="AF538" s="84"/>
      <c r="AG538" s="178"/>
      <c r="AH538" s="84"/>
      <c r="AI538" s="84"/>
      <c r="AJ538" s="84"/>
      <c r="AK538" s="164"/>
      <c r="AL538" s="165"/>
      <c r="AM538" s="556" t="str">
        <f t="shared" ca="1" si="53"/>
        <v/>
      </c>
      <c r="AN538" s="86"/>
      <c r="XFA538" s="558" t="e">
        <f>MATCH(AE538,tabla!$W$3:$W$20,0)-1</f>
        <v>#N/A</v>
      </c>
      <c r="XFB538" s="558">
        <f>COUNTIF(tabla!$W$3:$W$20,'BD1'!AE538)</f>
        <v>0</v>
      </c>
    </row>
    <row r="539" spans="1:40 16381:16382" s="197" customFormat="1" ht="24.95" customHeight="1" x14ac:dyDescent="0.2">
      <c r="A539" s="24" t="str">
        <f t="shared" si="50"/>
        <v/>
      </c>
      <c r="B539" s="24" t="str">
        <f t="shared" si="48"/>
        <v/>
      </c>
      <c r="C539" s="554" t="str">
        <f t="shared" si="49"/>
        <v/>
      </c>
      <c r="D539" s="173"/>
      <c r="E539" s="173"/>
      <c r="F539" s="174"/>
      <c r="G539" s="175"/>
      <c r="H539" s="176"/>
      <c r="I539" s="177"/>
      <c r="J539" s="176"/>
      <c r="K539" s="476"/>
      <c r="L539" s="174"/>
      <c r="M539" s="81"/>
      <c r="N539" s="280" t="str">
        <f t="shared" si="51"/>
        <v/>
      </c>
      <c r="O539" s="43"/>
      <c r="P539" s="87"/>
      <c r="Q539" s="483"/>
      <c r="R539" s="83"/>
      <c r="S539" s="482"/>
      <c r="T539" s="164"/>
      <c r="U539" s="45"/>
      <c r="V539" s="25" t="str">
        <f>IFERROR(VLOOKUP(U539, tabla!$A$2:$B$50,2,FALSE),"")</f>
        <v/>
      </c>
      <c r="W539" s="26"/>
      <c r="X539" s="51"/>
      <c r="Y539" s="555" t="str">
        <f t="shared" si="52"/>
        <v/>
      </c>
      <c r="Z539" s="27"/>
      <c r="AA539" s="26"/>
      <c r="AB539" s="26"/>
      <c r="AC539" s="84"/>
      <c r="AD539" s="29"/>
      <c r="AE539" s="84"/>
      <c r="AF539" s="84"/>
      <c r="AG539" s="178"/>
      <c r="AH539" s="84"/>
      <c r="AI539" s="84"/>
      <c r="AJ539" s="84"/>
      <c r="AK539" s="164"/>
      <c r="AL539" s="165"/>
      <c r="AM539" s="556" t="str">
        <f t="shared" ca="1" si="53"/>
        <v/>
      </c>
      <c r="AN539" s="86"/>
      <c r="XFA539" s="558" t="e">
        <f>MATCH(AE539,tabla!$W$3:$W$20,0)-1</f>
        <v>#N/A</v>
      </c>
      <c r="XFB539" s="558">
        <f>COUNTIF(tabla!$W$3:$W$20,'BD1'!AE539)</f>
        <v>0</v>
      </c>
    </row>
    <row r="540" spans="1:40 16381:16382" s="197" customFormat="1" ht="24.95" customHeight="1" x14ac:dyDescent="0.2">
      <c r="A540" s="24" t="str">
        <f t="shared" si="50"/>
        <v/>
      </c>
      <c r="B540" s="24" t="str">
        <f t="shared" si="48"/>
        <v/>
      </c>
      <c r="C540" s="554" t="str">
        <f t="shared" si="49"/>
        <v/>
      </c>
      <c r="D540" s="173"/>
      <c r="E540" s="173"/>
      <c r="F540" s="174"/>
      <c r="G540" s="175"/>
      <c r="H540" s="176"/>
      <c r="I540" s="177"/>
      <c r="J540" s="176"/>
      <c r="K540" s="476"/>
      <c r="L540" s="174"/>
      <c r="M540" s="81"/>
      <c r="N540" s="280" t="str">
        <f t="shared" si="51"/>
        <v/>
      </c>
      <c r="O540" s="43"/>
      <c r="P540" s="82"/>
      <c r="Q540" s="482"/>
      <c r="R540" s="83"/>
      <c r="S540" s="482"/>
      <c r="T540" s="164"/>
      <c r="U540" s="45"/>
      <c r="V540" s="25" t="str">
        <f>IFERROR(VLOOKUP(U540, tabla!$A$2:$B$50,2,FALSE),"")</f>
        <v/>
      </c>
      <c r="W540" s="26"/>
      <c r="X540" s="51"/>
      <c r="Y540" s="555" t="str">
        <f t="shared" si="52"/>
        <v/>
      </c>
      <c r="Z540" s="27"/>
      <c r="AA540" s="26"/>
      <c r="AB540" s="26"/>
      <c r="AC540" s="84"/>
      <c r="AD540" s="29"/>
      <c r="AE540" s="84"/>
      <c r="AF540" s="84"/>
      <c r="AG540" s="178"/>
      <c r="AH540" s="84"/>
      <c r="AI540" s="84"/>
      <c r="AJ540" s="84"/>
      <c r="AK540" s="164"/>
      <c r="AL540" s="165"/>
      <c r="AM540" s="556" t="str">
        <f t="shared" ca="1" si="53"/>
        <v/>
      </c>
      <c r="AN540" s="86"/>
      <c r="XFA540" s="558" t="e">
        <f>MATCH(AE540,tabla!$W$3:$W$20,0)-1</f>
        <v>#N/A</v>
      </c>
      <c r="XFB540" s="558">
        <f>COUNTIF(tabla!$W$3:$W$20,'BD1'!AE540)</f>
        <v>0</v>
      </c>
    </row>
    <row r="541" spans="1:40 16381:16382" s="197" customFormat="1" ht="24.95" customHeight="1" x14ac:dyDescent="0.2">
      <c r="A541" s="24" t="str">
        <f t="shared" si="50"/>
        <v/>
      </c>
      <c r="B541" s="24" t="str">
        <f t="shared" si="48"/>
        <v/>
      </c>
      <c r="C541" s="554" t="str">
        <f t="shared" si="49"/>
        <v/>
      </c>
      <c r="D541" s="173"/>
      <c r="E541" s="173"/>
      <c r="F541" s="174"/>
      <c r="G541" s="175"/>
      <c r="H541" s="176"/>
      <c r="I541" s="177"/>
      <c r="J541" s="176"/>
      <c r="K541" s="476"/>
      <c r="L541" s="174"/>
      <c r="M541" s="81"/>
      <c r="N541" s="280" t="str">
        <f t="shared" si="51"/>
        <v/>
      </c>
      <c r="O541" s="43"/>
      <c r="P541" s="82"/>
      <c r="Q541" s="482"/>
      <c r="R541" s="83"/>
      <c r="S541" s="482"/>
      <c r="T541" s="164"/>
      <c r="U541" s="45"/>
      <c r="V541" s="25" t="str">
        <f>IFERROR(VLOOKUP(U541, tabla!$A$2:$B$50,2,FALSE),"")</f>
        <v/>
      </c>
      <c r="W541" s="26"/>
      <c r="X541" s="51"/>
      <c r="Y541" s="555" t="str">
        <f t="shared" si="52"/>
        <v/>
      </c>
      <c r="Z541" s="27"/>
      <c r="AA541" s="26"/>
      <c r="AB541" s="26"/>
      <c r="AC541" s="84"/>
      <c r="AD541" s="29"/>
      <c r="AE541" s="84"/>
      <c r="AF541" s="84"/>
      <c r="AG541" s="178"/>
      <c r="AH541" s="84"/>
      <c r="AI541" s="84"/>
      <c r="AJ541" s="84"/>
      <c r="AK541" s="164"/>
      <c r="AL541" s="165"/>
      <c r="AM541" s="556" t="str">
        <f t="shared" ca="1" si="53"/>
        <v/>
      </c>
      <c r="AN541" s="86"/>
      <c r="XFA541" s="558" t="e">
        <f>MATCH(AE541,tabla!$W$3:$W$20,0)-1</f>
        <v>#N/A</v>
      </c>
      <c r="XFB541" s="558">
        <f>COUNTIF(tabla!$W$3:$W$20,'BD1'!AE541)</f>
        <v>0</v>
      </c>
    </row>
    <row r="542" spans="1:40 16381:16382" s="197" customFormat="1" ht="24.95" customHeight="1" x14ac:dyDescent="0.2">
      <c r="A542" s="24" t="str">
        <f t="shared" si="50"/>
        <v/>
      </c>
      <c r="B542" s="24" t="str">
        <f t="shared" si="48"/>
        <v/>
      </c>
      <c r="C542" s="554" t="str">
        <f t="shared" si="49"/>
        <v/>
      </c>
      <c r="D542" s="173"/>
      <c r="E542" s="173"/>
      <c r="F542" s="174"/>
      <c r="G542" s="175"/>
      <c r="H542" s="176"/>
      <c r="I542" s="177"/>
      <c r="J542" s="176"/>
      <c r="K542" s="476"/>
      <c r="L542" s="174"/>
      <c r="M542" s="81"/>
      <c r="N542" s="280" t="str">
        <f t="shared" si="51"/>
        <v/>
      </c>
      <c r="O542" s="43"/>
      <c r="P542" s="82"/>
      <c r="Q542" s="482"/>
      <c r="R542" s="83"/>
      <c r="S542" s="482"/>
      <c r="T542" s="164"/>
      <c r="U542" s="45"/>
      <c r="V542" s="25" t="str">
        <f>IFERROR(VLOOKUP(U542, tabla!$A$2:$B$50,2,FALSE),"")</f>
        <v/>
      </c>
      <c r="W542" s="26"/>
      <c r="X542" s="51"/>
      <c r="Y542" s="555" t="str">
        <f t="shared" si="52"/>
        <v/>
      </c>
      <c r="Z542" s="27"/>
      <c r="AA542" s="26"/>
      <c r="AB542" s="26"/>
      <c r="AC542" s="84"/>
      <c r="AD542" s="29"/>
      <c r="AE542" s="84"/>
      <c r="AF542" s="84"/>
      <c r="AG542" s="178"/>
      <c r="AH542" s="84"/>
      <c r="AI542" s="84"/>
      <c r="AJ542" s="84"/>
      <c r="AK542" s="164"/>
      <c r="AL542" s="165"/>
      <c r="AM542" s="556" t="str">
        <f t="shared" ca="1" si="53"/>
        <v/>
      </c>
      <c r="AN542" s="86"/>
      <c r="XFA542" s="558" t="e">
        <f>MATCH(AE542,tabla!$W$3:$W$20,0)-1</f>
        <v>#N/A</v>
      </c>
      <c r="XFB542" s="558">
        <f>COUNTIF(tabla!$W$3:$W$20,'BD1'!AE542)</f>
        <v>0</v>
      </c>
    </row>
    <row r="543" spans="1:40 16381:16382" s="197" customFormat="1" ht="24.95" customHeight="1" x14ac:dyDescent="0.2">
      <c r="A543" s="24" t="str">
        <f t="shared" si="50"/>
        <v/>
      </c>
      <c r="B543" s="24" t="str">
        <f t="shared" si="48"/>
        <v/>
      </c>
      <c r="C543" s="554" t="str">
        <f t="shared" si="49"/>
        <v/>
      </c>
      <c r="D543" s="173"/>
      <c r="E543" s="173"/>
      <c r="F543" s="174"/>
      <c r="G543" s="175"/>
      <c r="H543" s="176"/>
      <c r="I543" s="177"/>
      <c r="J543" s="176"/>
      <c r="K543" s="476"/>
      <c r="L543" s="174"/>
      <c r="M543" s="81"/>
      <c r="N543" s="280" t="str">
        <f t="shared" si="51"/>
        <v/>
      </c>
      <c r="O543" s="43"/>
      <c r="P543" s="82"/>
      <c r="Q543" s="482"/>
      <c r="R543" s="83"/>
      <c r="S543" s="482"/>
      <c r="T543" s="164"/>
      <c r="U543" s="45"/>
      <c r="V543" s="25" t="str">
        <f>IFERROR(VLOOKUP(U543, tabla!$A$2:$B$50,2,FALSE),"")</f>
        <v/>
      </c>
      <c r="W543" s="26"/>
      <c r="X543" s="51"/>
      <c r="Y543" s="555" t="str">
        <f t="shared" si="52"/>
        <v/>
      </c>
      <c r="Z543" s="27"/>
      <c r="AA543" s="26"/>
      <c r="AB543" s="26"/>
      <c r="AC543" s="84"/>
      <c r="AD543" s="29"/>
      <c r="AE543" s="84"/>
      <c r="AF543" s="84"/>
      <c r="AG543" s="178"/>
      <c r="AH543" s="84"/>
      <c r="AI543" s="84"/>
      <c r="AJ543" s="84"/>
      <c r="AK543" s="164"/>
      <c r="AL543" s="165"/>
      <c r="AM543" s="556" t="str">
        <f t="shared" ca="1" si="53"/>
        <v/>
      </c>
      <c r="AN543" s="86"/>
      <c r="XFA543" s="558" t="e">
        <f>MATCH(AE543,tabla!$W$3:$W$20,0)-1</f>
        <v>#N/A</v>
      </c>
      <c r="XFB543" s="558">
        <f>COUNTIF(tabla!$W$3:$W$20,'BD1'!AE543)</f>
        <v>0</v>
      </c>
    </row>
    <row r="544" spans="1:40 16381:16382" s="197" customFormat="1" ht="24.95" customHeight="1" x14ac:dyDescent="0.2">
      <c r="A544" s="24" t="str">
        <f t="shared" si="50"/>
        <v/>
      </c>
      <c r="B544" s="24" t="str">
        <f t="shared" si="48"/>
        <v/>
      </c>
      <c r="C544" s="554" t="str">
        <f t="shared" si="49"/>
        <v/>
      </c>
      <c r="D544" s="173"/>
      <c r="E544" s="173"/>
      <c r="F544" s="174"/>
      <c r="G544" s="175"/>
      <c r="H544" s="176"/>
      <c r="I544" s="177"/>
      <c r="J544" s="176"/>
      <c r="K544" s="476"/>
      <c r="L544" s="174"/>
      <c r="M544" s="81"/>
      <c r="N544" s="280" t="str">
        <f t="shared" si="51"/>
        <v/>
      </c>
      <c r="O544" s="43"/>
      <c r="P544" s="82"/>
      <c r="Q544" s="482"/>
      <c r="R544" s="83"/>
      <c r="S544" s="482"/>
      <c r="T544" s="164"/>
      <c r="U544" s="45"/>
      <c r="V544" s="25" t="str">
        <f>IFERROR(VLOOKUP(U544, tabla!$A$2:$B$50,2,FALSE),"")</f>
        <v/>
      </c>
      <c r="W544" s="26"/>
      <c r="X544" s="51"/>
      <c r="Y544" s="555" t="str">
        <f t="shared" si="52"/>
        <v/>
      </c>
      <c r="Z544" s="27"/>
      <c r="AA544" s="26"/>
      <c r="AB544" s="26"/>
      <c r="AC544" s="84"/>
      <c r="AD544" s="29"/>
      <c r="AE544" s="84"/>
      <c r="AF544" s="84"/>
      <c r="AG544" s="178"/>
      <c r="AH544" s="84"/>
      <c r="AI544" s="84"/>
      <c r="AJ544" s="84"/>
      <c r="AK544" s="164"/>
      <c r="AL544" s="165"/>
      <c r="AM544" s="556" t="str">
        <f t="shared" ca="1" si="53"/>
        <v/>
      </c>
      <c r="AN544" s="86"/>
      <c r="XFA544" s="558" t="e">
        <f>MATCH(AE544,tabla!$W$3:$W$20,0)-1</f>
        <v>#N/A</v>
      </c>
      <c r="XFB544" s="558">
        <f>COUNTIF(tabla!$W$3:$W$20,'BD1'!AE544)</f>
        <v>0</v>
      </c>
    </row>
    <row r="545" spans="1:40 16381:16382" s="197" customFormat="1" ht="24.95" customHeight="1" x14ac:dyDescent="0.2">
      <c r="A545" s="24" t="str">
        <f t="shared" si="50"/>
        <v/>
      </c>
      <c r="B545" s="24" t="str">
        <f t="shared" si="48"/>
        <v/>
      </c>
      <c r="C545" s="554" t="str">
        <f t="shared" si="49"/>
        <v/>
      </c>
      <c r="D545" s="173"/>
      <c r="E545" s="173"/>
      <c r="F545" s="174"/>
      <c r="G545" s="175"/>
      <c r="H545" s="176"/>
      <c r="I545" s="177"/>
      <c r="J545" s="176"/>
      <c r="K545" s="476"/>
      <c r="L545" s="174"/>
      <c r="M545" s="81"/>
      <c r="N545" s="280" t="str">
        <f t="shared" si="51"/>
        <v/>
      </c>
      <c r="O545" s="43"/>
      <c r="P545" s="82"/>
      <c r="Q545" s="482"/>
      <c r="R545" s="83"/>
      <c r="S545" s="482"/>
      <c r="T545" s="164"/>
      <c r="U545" s="45"/>
      <c r="V545" s="25" t="str">
        <f>IFERROR(VLOOKUP(U545, tabla!$A$2:$B$50,2,FALSE),"")</f>
        <v/>
      </c>
      <c r="W545" s="26"/>
      <c r="X545" s="51"/>
      <c r="Y545" s="555" t="str">
        <f t="shared" si="52"/>
        <v/>
      </c>
      <c r="Z545" s="27"/>
      <c r="AA545" s="26"/>
      <c r="AB545" s="26"/>
      <c r="AC545" s="84"/>
      <c r="AD545" s="29"/>
      <c r="AE545" s="84"/>
      <c r="AF545" s="84"/>
      <c r="AG545" s="178"/>
      <c r="AH545" s="84"/>
      <c r="AI545" s="84"/>
      <c r="AJ545" s="84"/>
      <c r="AK545" s="164"/>
      <c r="AL545" s="165"/>
      <c r="AM545" s="556" t="str">
        <f t="shared" ca="1" si="53"/>
        <v/>
      </c>
      <c r="AN545" s="86"/>
      <c r="XFA545" s="558" t="e">
        <f>MATCH(AE545,tabla!$W$3:$W$20,0)-1</f>
        <v>#N/A</v>
      </c>
      <c r="XFB545" s="558">
        <f>COUNTIF(tabla!$W$3:$W$20,'BD1'!AE545)</f>
        <v>0</v>
      </c>
    </row>
    <row r="546" spans="1:40 16381:16382" s="197" customFormat="1" ht="24.95" customHeight="1" x14ac:dyDescent="0.2">
      <c r="A546" s="24" t="str">
        <f t="shared" si="50"/>
        <v/>
      </c>
      <c r="B546" s="24" t="str">
        <f t="shared" si="48"/>
        <v/>
      </c>
      <c r="C546" s="554" t="str">
        <f t="shared" si="49"/>
        <v/>
      </c>
      <c r="D546" s="173"/>
      <c r="E546" s="173"/>
      <c r="F546" s="174"/>
      <c r="G546" s="175"/>
      <c r="H546" s="176"/>
      <c r="I546" s="177"/>
      <c r="J546" s="176"/>
      <c r="K546" s="476"/>
      <c r="L546" s="174"/>
      <c r="M546" s="81"/>
      <c r="N546" s="280" t="str">
        <f t="shared" si="51"/>
        <v/>
      </c>
      <c r="O546" s="43"/>
      <c r="P546" s="82"/>
      <c r="Q546" s="482"/>
      <c r="R546" s="83"/>
      <c r="S546" s="482"/>
      <c r="T546" s="164"/>
      <c r="U546" s="45"/>
      <c r="V546" s="25" t="str">
        <f>IFERROR(VLOOKUP(U546, tabla!$A$2:$B$50,2,FALSE),"")</f>
        <v/>
      </c>
      <c r="W546" s="26"/>
      <c r="X546" s="51"/>
      <c r="Y546" s="555" t="str">
        <f t="shared" si="52"/>
        <v/>
      </c>
      <c r="Z546" s="27"/>
      <c r="AA546" s="26"/>
      <c r="AB546" s="26"/>
      <c r="AC546" s="84"/>
      <c r="AD546" s="29"/>
      <c r="AE546" s="84"/>
      <c r="AF546" s="84"/>
      <c r="AG546" s="178"/>
      <c r="AH546" s="84"/>
      <c r="AI546" s="84"/>
      <c r="AJ546" s="84"/>
      <c r="AK546" s="164"/>
      <c r="AL546" s="165"/>
      <c r="AM546" s="556" t="str">
        <f t="shared" ca="1" si="53"/>
        <v/>
      </c>
      <c r="AN546" s="86"/>
      <c r="XFA546" s="558" t="e">
        <f>MATCH(AE546,tabla!$W$3:$W$20,0)-1</f>
        <v>#N/A</v>
      </c>
      <c r="XFB546" s="558">
        <f>COUNTIF(tabla!$W$3:$W$20,'BD1'!AE546)</f>
        <v>0</v>
      </c>
    </row>
    <row r="547" spans="1:40 16381:16382" s="197" customFormat="1" ht="24.95" customHeight="1" x14ac:dyDescent="0.2">
      <c r="A547" s="24" t="str">
        <f t="shared" si="50"/>
        <v/>
      </c>
      <c r="B547" s="24" t="str">
        <f t="shared" si="48"/>
        <v/>
      </c>
      <c r="C547" s="554" t="str">
        <f t="shared" si="49"/>
        <v/>
      </c>
      <c r="D547" s="173"/>
      <c r="E547" s="173"/>
      <c r="F547" s="174"/>
      <c r="G547" s="175"/>
      <c r="H547" s="176"/>
      <c r="I547" s="177"/>
      <c r="J547" s="176"/>
      <c r="K547" s="476"/>
      <c r="L547" s="174"/>
      <c r="M547" s="81"/>
      <c r="N547" s="280" t="str">
        <f t="shared" si="51"/>
        <v/>
      </c>
      <c r="O547" s="43"/>
      <c r="P547" s="82"/>
      <c r="Q547" s="482"/>
      <c r="R547" s="83"/>
      <c r="S547" s="482"/>
      <c r="T547" s="164"/>
      <c r="U547" s="45"/>
      <c r="V547" s="25" t="str">
        <f>IFERROR(VLOOKUP(U547, tabla!$A$2:$B$50,2,FALSE),"")</f>
        <v/>
      </c>
      <c r="W547" s="26"/>
      <c r="X547" s="51"/>
      <c r="Y547" s="555" t="str">
        <f t="shared" si="52"/>
        <v/>
      </c>
      <c r="Z547" s="27"/>
      <c r="AA547" s="26"/>
      <c r="AB547" s="26"/>
      <c r="AC547" s="84"/>
      <c r="AD547" s="29"/>
      <c r="AE547" s="84"/>
      <c r="AF547" s="84"/>
      <c r="AG547" s="178"/>
      <c r="AH547" s="84"/>
      <c r="AI547" s="84"/>
      <c r="AJ547" s="84"/>
      <c r="AK547" s="164"/>
      <c r="AL547" s="165"/>
      <c r="AM547" s="556" t="str">
        <f t="shared" ca="1" si="53"/>
        <v/>
      </c>
      <c r="AN547" s="86"/>
      <c r="XFA547" s="558" t="e">
        <f>MATCH(AE547,tabla!$W$3:$W$20,0)-1</f>
        <v>#N/A</v>
      </c>
      <c r="XFB547" s="558">
        <f>COUNTIF(tabla!$W$3:$W$20,'BD1'!AE547)</f>
        <v>0</v>
      </c>
    </row>
    <row r="548" spans="1:40 16381:16382" s="197" customFormat="1" ht="24.95" customHeight="1" x14ac:dyDescent="0.2">
      <c r="A548" s="24" t="str">
        <f t="shared" si="50"/>
        <v/>
      </c>
      <c r="B548" s="24" t="str">
        <f t="shared" si="48"/>
        <v/>
      </c>
      <c r="C548" s="554" t="str">
        <f t="shared" si="49"/>
        <v/>
      </c>
      <c r="D548" s="173"/>
      <c r="E548" s="173"/>
      <c r="F548" s="174"/>
      <c r="G548" s="175"/>
      <c r="H548" s="176"/>
      <c r="I548" s="177"/>
      <c r="J548" s="176"/>
      <c r="K548" s="476"/>
      <c r="L548" s="174"/>
      <c r="M548" s="81"/>
      <c r="N548" s="280" t="str">
        <f t="shared" si="51"/>
        <v/>
      </c>
      <c r="O548" s="43"/>
      <c r="P548" s="82"/>
      <c r="Q548" s="482"/>
      <c r="R548" s="83"/>
      <c r="S548" s="482"/>
      <c r="T548" s="164"/>
      <c r="U548" s="45"/>
      <c r="V548" s="25" t="str">
        <f>IFERROR(VLOOKUP(U548, tabla!$A$2:$B$50,2,FALSE),"")</f>
        <v/>
      </c>
      <c r="W548" s="26"/>
      <c r="X548" s="51"/>
      <c r="Y548" s="555" t="str">
        <f t="shared" si="52"/>
        <v/>
      </c>
      <c r="Z548" s="27"/>
      <c r="AA548" s="26"/>
      <c r="AB548" s="26"/>
      <c r="AC548" s="84"/>
      <c r="AD548" s="29"/>
      <c r="AE548" s="84"/>
      <c r="AF548" s="84"/>
      <c r="AG548" s="178"/>
      <c r="AH548" s="84"/>
      <c r="AI548" s="84"/>
      <c r="AJ548" s="84"/>
      <c r="AK548" s="164"/>
      <c r="AL548" s="165"/>
      <c r="AM548" s="556" t="str">
        <f t="shared" ca="1" si="53"/>
        <v/>
      </c>
      <c r="AN548" s="86"/>
      <c r="XFA548" s="558" t="e">
        <f>MATCH(AE548,tabla!$W$3:$W$20,0)-1</f>
        <v>#N/A</v>
      </c>
      <c r="XFB548" s="558">
        <f>COUNTIF(tabla!$W$3:$W$20,'BD1'!AE548)</f>
        <v>0</v>
      </c>
    </row>
    <row r="549" spans="1:40 16381:16382" s="197" customFormat="1" ht="24.95" customHeight="1" x14ac:dyDescent="0.2">
      <c r="A549" s="24" t="str">
        <f t="shared" si="50"/>
        <v/>
      </c>
      <c r="B549" s="24" t="str">
        <f t="shared" si="48"/>
        <v/>
      </c>
      <c r="C549" s="554" t="str">
        <f t="shared" si="49"/>
        <v/>
      </c>
      <c r="D549" s="173"/>
      <c r="E549" s="173"/>
      <c r="F549" s="174"/>
      <c r="G549" s="175"/>
      <c r="H549" s="176"/>
      <c r="I549" s="177"/>
      <c r="J549" s="176"/>
      <c r="K549" s="476"/>
      <c r="L549" s="174"/>
      <c r="M549" s="81"/>
      <c r="N549" s="280" t="str">
        <f t="shared" si="51"/>
        <v/>
      </c>
      <c r="O549" s="43"/>
      <c r="P549" s="82"/>
      <c r="Q549" s="482"/>
      <c r="R549" s="83"/>
      <c r="S549" s="482"/>
      <c r="T549" s="164"/>
      <c r="U549" s="45"/>
      <c r="V549" s="25" t="str">
        <f>IFERROR(VLOOKUP(U549, tabla!$A$2:$B$50,2,FALSE),"")</f>
        <v/>
      </c>
      <c r="W549" s="26"/>
      <c r="X549" s="51"/>
      <c r="Y549" s="555" t="str">
        <f t="shared" si="52"/>
        <v/>
      </c>
      <c r="Z549" s="27"/>
      <c r="AA549" s="26"/>
      <c r="AB549" s="26"/>
      <c r="AC549" s="84"/>
      <c r="AD549" s="29"/>
      <c r="AE549" s="84"/>
      <c r="AF549" s="84"/>
      <c r="AG549" s="178"/>
      <c r="AH549" s="84"/>
      <c r="AI549" s="84"/>
      <c r="AJ549" s="84"/>
      <c r="AK549" s="164"/>
      <c r="AL549" s="165"/>
      <c r="AM549" s="556" t="str">
        <f t="shared" ca="1" si="53"/>
        <v/>
      </c>
      <c r="AN549" s="86"/>
      <c r="XFA549" s="558" t="e">
        <f>MATCH(AE549,tabla!$W$3:$W$20,0)-1</f>
        <v>#N/A</v>
      </c>
      <c r="XFB549" s="558">
        <f>COUNTIF(tabla!$W$3:$W$20,'BD1'!AE549)</f>
        <v>0</v>
      </c>
    </row>
    <row r="550" spans="1:40 16381:16382" s="197" customFormat="1" ht="24.95" customHeight="1" x14ac:dyDescent="0.2">
      <c r="A550" s="24" t="str">
        <f t="shared" si="50"/>
        <v/>
      </c>
      <c r="B550" s="24" t="str">
        <f t="shared" si="48"/>
        <v/>
      </c>
      <c r="C550" s="554" t="str">
        <f t="shared" si="49"/>
        <v/>
      </c>
      <c r="D550" s="173"/>
      <c r="E550" s="173"/>
      <c r="F550" s="174"/>
      <c r="G550" s="175"/>
      <c r="H550" s="176"/>
      <c r="I550" s="177"/>
      <c r="J550" s="176"/>
      <c r="K550" s="476"/>
      <c r="L550" s="174"/>
      <c r="M550" s="81"/>
      <c r="N550" s="280" t="str">
        <f t="shared" si="51"/>
        <v/>
      </c>
      <c r="O550" s="43"/>
      <c r="P550" s="82"/>
      <c r="Q550" s="482"/>
      <c r="R550" s="83"/>
      <c r="S550" s="482"/>
      <c r="T550" s="164"/>
      <c r="U550" s="45"/>
      <c r="V550" s="25" t="str">
        <f>IFERROR(VLOOKUP(U550, tabla!$A$2:$B$50,2,FALSE),"")</f>
        <v/>
      </c>
      <c r="W550" s="26"/>
      <c r="X550" s="51"/>
      <c r="Y550" s="555" t="str">
        <f t="shared" si="52"/>
        <v/>
      </c>
      <c r="Z550" s="27"/>
      <c r="AA550" s="26"/>
      <c r="AB550" s="26"/>
      <c r="AC550" s="84"/>
      <c r="AD550" s="29"/>
      <c r="AE550" s="84"/>
      <c r="AF550" s="84"/>
      <c r="AG550" s="178"/>
      <c r="AH550" s="84"/>
      <c r="AI550" s="84"/>
      <c r="AJ550" s="84"/>
      <c r="AK550" s="164"/>
      <c r="AL550" s="165"/>
      <c r="AM550" s="556" t="str">
        <f t="shared" ca="1" si="53"/>
        <v/>
      </c>
      <c r="AN550" s="86"/>
      <c r="XFA550" s="558" t="e">
        <f>MATCH(AE550,tabla!$W$3:$W$20,0)-1</f>
        <v>#N/A</v>
      </c>
      <c r="XFB550" s="558">
        <f>COUNTIF(tabla!$W$3:$W$20,'BD1'!AE550)</f>
        <v>0</v>
      </c>
    </row>
    <row r="551" spans="1:40 16381:16382" s="197" customFormat="1" ht="24.95" customHeight="1" x14ac:dyDescent="0.2">
      <c r="A551" s="24" t="str">
        <f t="shared" si="50"/>
        <v/>
      </c>
      <c r="B551" s="24" t="str">
        <f t="shared" si="48"/>
        <v/>
      </c>
      <c r="C551" s="554" t="str">
        <f t="shared" si="49"/>
        <v/>
      </c>
      <c r="D551" s="173"/>
      <c r="E551" s="173"/>
      <c r="F551" s="174"/>
      <c r="G551" s="175"/>
      <c r="H551" s="176"/>
      <c r="I551" s="177"/>
      <c r="J551" s="176"/>
      <c r="K551" s="476"/>
      <c r="L551" s="174"/>
      <c r="M551" s="81"/>
      <c r="N551" s="280" t="str">
        <f t="shared" si="51"/>
        <v/>
      </c>
      <c r="O551" s="43"/>
      <c r="P551" s="82"/>
      <c r="Q551" s="482"/>
      <c r="R551" s="83"/>
      <c r="S551" s="482"/>
      <c r="T551" s="164"/>
      <c r="U551" s="45"/>
      <c r="V551" s="25" t="str">
        <f>IFERROR(VLOOKUP(U551, tabla!$A$2:$B$50,2,FALSE),"")</f>
        <v/>
      </c>
      <c r="W551" s="26"/>
      <c r="X551" s="51"/>
      <c r="Y551" s="555" t="str">
        <f t="shared" si="52"/>
        <v/>
      </c>
      <c r="Z551" s="27"/>
      <c r="AA551" s="26"/>
      <c r="AB551" s="26"/>
      <c r="AC551" s="84"/>
      <c r="AD551" s="29"/>
      <c r="AE551" s="84"/>
      <c r="AF551" s="84"/>
      <c r="AG551" s="178"/>
      <c r="AH551" s="84"/>
      <c r="AI551" s="84"/>
      <c r="AJ551" s="84"/>
      <c r="AK551" s="164"/>
      <c r="AL551" s="165"/>
      <c r="AM551" s="556" t="str">
        <f t="shared" ca="1" si="53"/>
        <v/>
      </c>
      <c r="AN551" s="86"/>
      <c r="XFA551" s="558" t="e">
        <f>MATCH(AE551,tabla!$W$3:$W$20,0)-1</f>
        <v>#N/A</v>
      </c>
      <c r="XFB551" s="558">
        <f>COUNTIF(tabla!$W$3:$W$20,'BD1'!AE551)</f>
        <v>0</v>
      </c>
    </row>
    <row r="552" spans="1:40 16381:16382" s="197" customFormat="1" ht="24.95" customHeight="1" x14ac:dyDescent="0.2">
      <c r="A552" s="24" t="str">
        <f t="shared" si="50"/>
        <v/>
      </c>
      <c r="B552" s="24" t="str">
        <f t="shared" si="48"/>
        <v/>
      </c>
      <c r="C552" s="554" t="str">
        <f t="shared" si="49"/>
        <v/>
      </c>
      <c r="D552" s="173"/>
      <c r="E552" s="173"/>
      <c r="F552" s="174"/>
      <c r="G552" s="175"/>
      <c r="H552" s="176"/>
      <c r="I552" s="177"/>
      <c r="J552" s="176"/>
      <c r="K552" s="476"/>
      <c r="L552" s="174"/>
      <c r="M552" s="81"/>
      <c r="N552" s="280" t="str">
        <f t="shared" si="51"/>
        <v/>
      </c>
      <c r="O552" s="43"/>
      <c r="P552" s="82"/>
      <c r="Q552" s="482"/>
      <c r="R552" s="83"/>
      <c r="S552" s="482"/>
      <c r="T552" s="164"/>
      <c r="U552" s="45"/>
      <c r="V552" s="25" t="str">
        <f>IFERROR(VLOOKUP(U552, tabla!$A$2:$B$50,2,FALSE),"")</f>
        <v/>
      </c>
      <c r="W552" s="26"/>
      <c r="X552" s="51"/>
      <c r="Y552" s="555" t="str">
        <f t="shared" si="52"/>
        <v/>
      </c>
      <c r="Z552" s="27"/>
      <c r="AA552" s="26"/>
      <c r="AB552" s="26"/>
      <c r="AC552" s="84"/>
      <c r="AD552" s="29"/>
      <c r="AE552" s="84"/>
      <c r="AF552" s="84"/>
      <c r="AG552" s="178"/>
      <c r="AH552" s="84"/>
      <c r="AI552" s="84"/>
      <c r="AJ552" s="84"/>
      <c r="AK552" s="164"/>
      <c r="AL552" s="165"/>
      <c r="AM552" s="556" t="str">
        <f t="shared" ca="1" si="53"/>
        <v/>
      </c>
      <c r="AN552" s="86"/>
      <c r="XFA552" s="558" t="e">
        <f>MATCH(AE552,tabla!$W$3:$W$20,0)-1</f>
        <v>#N/A</v>
      </c>
      <c r="XFB552" s="558">
        <f>COUNTIF(tabla!$W$3:$W$20,'BD1'!AE552)</f>
        <v>0</v>
      </c>
    </row>
    <row r="553" spans="1:40 16381:16382" s="197" customFormat="1" ht="24.95" customHeight="1" x14ac:dyDescent="0.2">
      <c r="A553" s="24" t="str">
        <f t="shared" si="50"/>
        <v/>
      </c>
      <c r="B553" s="24" t="str">
        <f t="shared" si="48"/>
        <v/>
      </c>
      <c r="C553" s="554" t="str">
        <f t="shared" si="49"/>
        <v/>
      </c>
      <c r="D553" s="173"/>
      <c r="E553" s="173"/>
      <c r="F553" s="174"/>
      <c r="G553" s="175"/>
      <c r="H553" s="176"/>
      <c r="I553" s="177"/>
      <c r="J553" s="176"/>
      <c r="K553" s="476"/>
      <c r="L553" s="174"/>
      <c r="M553" s="81"/>
      <c r="N553" s="280" t="str">
        <f t="shared" si="51"/>
        <v/>
      </c>
      <c r="O553" s="43"/>
      <c r="P553" s="82"/>
      <c r="Q553" s="482"/>
      <c r="R553" s="83"/>
      <c r="S553" s="482"/>
      <c r="T553" s="164"/>
      <c r="U553" s="45"/>
      <c r="V553" s="25" t="str">
        <f>IFERROR(VLOOKUP(U553, tabla!$A$2:$B$50,2,FALSE),"")</f>
        <v/>
      </c>
      <c r="W553" s="26"/>
      <c r="X553" s="51"/>
      <c r="Y553" s="555" t="str">
        <f t="shared" si="52"/>
        <v/>
      </c>
      <c r="Z553" s="27"/>
      <c r="AA553" s="26"/>
      <c r="AB553" s="26"/>
      <c r="AC553" s="84"/>
      <c r="AD553" s="29"/>
      <c r="AE553" s="84"/>
      <c r="AF553" s="84"/>
      <c r="AG553" s="178"/>
      <c r="AH553" s="84"/>
      <c r="AI553" s="84"/>
      <c r="AJ553" s="84"/>
      <c r="AK553" s="164"/>
      <c r="AL553" s="165"/>
      <c r="AM553" s="556" t="str">
        <f t="shared" ca="1" si="53"/>
        <v/>
      </c>
      <c r="AN553" s="86"/>
      <c r="XFA553" s="558" t="e">
        <f>MATCH(AE553,tabla!$W$3:$W$20,0)-1</f>
        <v>#N/A</v>
      </c>
      <c r="XFB553" s="558">
        <f>COUNTIF(tabla!$W$3:$W$20,'BD1'!AE553)</f>
        <v>0</v>
      </c>
    </row>
    <row r="554" spans="1:40 16381:16382" s="197" customFormat="1" ht="24.95" customHeight="1" x14ac:dyDescent="0.2">
      <c r="A554" s="24" t="str">
        <f t="shared" si="50"/>
        <v/>
      </c>
      <c r="B554" s="24" t="str">
        <f t="shared" si="48"/>
        <v/>
      </c>
      <c r="C554" s="554" t="str">
        <f t="shared" si="49"/>
        <v/>
      </c>
      <c r="D554" s="173"/>
      <c r="E554" s="173"/>
      <c r="F554" s="174"/>
      <c r="G554" s="175"/>
      <c r="H554" s="176"/>
      <c r="I554" s="177"/>
      <c r="J554" s="176"/>
      <c r="K554" s="476"/>
      <c r="L554" s="174"/>
      <c r="M554" s="81"/>
      <c r="N554" s="280" t="str">
        <f t="shared" si="51"/>
        <v/>
      </c>
      <c r="O554" s="43"/>
      <c r="P554" s="82"/>
      <c r="Q554" s="482"/>
      <c r="R554" s="83"/>
      <c r="S554" s="482"/>
      <c r="T554" s="164"/>
      <c r="U554" s="45"/>
      <c r="V554" s="25" t="str">
        <f>IFERROR(VLOOKUP(U554, tabla!$A$2:$B$50,2,FALSE),"")</f>
        <v/>
      </c>
      <c r="W554" s="26"/>
      <c r="X554" s="51"/>
      <c r="Y554" s="555" t="str">
        <f t="shared" si="52"/>
        <v/>
      </c>
      <c r="Z554" s="27"/>
      <c r="AA554" s="26"/>
      <c r="AB554" s="26"/>
      <c r="AC554" s="84"/>
      <c r="AD554" s="29"/>
      <c r="AE554" s="84"/>
      <c r="AF554" s="84"/>
      <c r="AG554" s="178"/>
      <c r="AH554" s="84"/>
      <c r="AI554" s="84"/>
      <c r="AJ554" s="84"/>
      <c r="AK554" s="164"/>
      <c r="AL554" s="165"/>
      <c r="AM554" s="556" t="str">
        <f t="shared" ca="1" si="53"/>
        <v/>
      </c>
      <c r="AN554" s="86"/>
      <c r="XFA554" s="558" t="e">
        <f>MATCH(AE554,tabla!$W$3:$W$20,0)-1</f>
        <v>#N/A</v>
      </c>
      <c r="XFB554" s="558">
        <f>COUNTIF(tabla!$W$3:$W$20,'BD1'!AE554)</f>
        <v>0</v>
      </c>
    </row>
    <row r="555" spans="1:40 16381:16382" s="197" customFormat="1" ht="24.95" customHeight="1" x14ac:dyDescent="0.2">
      <c r="A555" s="24" t="str">
        <f t="shared" si="50"/>
        <v/>
      </c>
      <c r="B555" s="24" t="str">
        <f t="shared" si="48"/>
        <v/>
      </c>
      <c r="C555" s="554" t="str">
        <f t="shared" si="49"/>
        <v/>
      </c>
      <c r="D555" s="173"/>
      <c r="E555" s="173"/>
      <c r="F555" s="174"/>
      <c r="G555" s="175"/>
      <c r="H555" s="176"/>
      <c r="I555" s="177"/>
      <c r="J555" s="176"/>
      <c r="K555" s="476"/>
      <c r="L555" s="174"/>
      <c r="M555" s="81"/>
      <c r="N555" s="280" t="str">
        <f t="shared" si="51"/>
        <v/>
      </c>
      <c r="O555" s="43"/>
      <c r="P555" s="82"/>
      <c r="Q555" s="482"/>
      <c r="R555" s="83"/>
      <c r="S555" s="482"/>
      <c r="T555" s="164"/>
      <c r="U555" s="45"/>
      <c r="V555" s="25" t="str">
        <f>IFERROR(VLOOKUP(U555, tabla!$A$2:$B$50,2,FALSE),"")</f>
        <v/>
      </c>
      <c r="W555" s="26"/>
      <c r="X555" s="51"/>
      <c r="Y555" s="555" t="str">
        <f t="shared" si="52"/>
        <v/>
      </c>
      <c r="Z555" s="27"/>
      <c r="AA555" s="26"/>
      <c r="AB555" s="26"/>
      <c r="AC555" s="84"/>
      <c r="AD555" s="29"/>
      <c r="AE555" s="84"/>
      <c r="AF555" s="84"/>
      <c r="AG555" s="178"/>
      <c r="AH555" s="84"/>
      <c r="AI555" s="84"/>
      <c r="AJ555" s="84"/>
      <c r="AK555" s="164"/>
      <c r="AL555" s="165"/>
      <c r="AM555" s="556" t="str">
        <f t="shared" ca="1" si="53"/>
        <v/>
      </c>
      <c r="AN555" s="86"/>
      <c r="XFA555" s="558" t="e">
        <f>MATCH(AE555,tabla!$W$3:$W$20,0)-1</f>
        <v>#N/A</v>
      </c>
      <c r="XFB555" s="558">
        <f>COUNTIF(tabla!$W$3:$W$20,'BD1'!AE555)</f>
        <v>0</v>
      </c>
    </row>
    <row r="556" spans="1:40 16381:16382" s="197" customFormat="1" ht="24.95" customHeight="1" x14ac:dyDescent="0.2">
      <c r="A556" s="24" t="str">
        <f t="shared" si="50"/>
        <v/>
      </c>
      <c r="B556" s="24" t="str">
        <f t="shared" si="48"/>
        <v/>
      </c>
      <c r="C556" s="554" t="str">
        <f t="shared" si="49"/>
        <v/>
      </c>
      <c r="D556" s="173"/>
      <c r="E556" s="173"/>
      <c r="F556" s="174"/>
      <c r="G556" s="175"/>
      <c r="H556" s="176"/>
      <c r="I556" s="177"/>
      <c r="J556" s="176"/>
      <c r="K556" s="476"/>
      <c r="L556" s="174"/>
      <c r="M556" s="81"/>
      <c r="N556" s="280" t="str">
        <f t="shared" si="51"/>
        <v/>
      </c>
      <c r="O556" s="43"/>
      <c r="P556" s="82"/>
      <c r="Q556" s="482"/>
      <c r="R556" s="83"/>
      <c r="S556" s="482"/>
      <c r="T556" s="164"/>
      <c r="U556" s="45"/>
      <c r="V556" s="25" t="str">
        <f>IFERROR(VLOOKUP(U556, tabla!$A$2:$B$50,2,FALSE),"")</f>
        <v/>
      </c>
      <c r="W556" s="26"/>
      <c r="X556" s="51"/>
      <c r="Y556" s="555" t="str">
        <f t="shared" si="52"/>
        <v/>
      </c>
      <c r="Z556" s="27"/>
      <c r="AA556" s="26"/>
      <c r="AB556" s="26"/>
      <c r="AC556" s="84"/>
      <c r="AD556" s="29"/>
      <c r="AE556" s="84"/>
      <c r="AF556" s="84"/>
      <c r="AG556" s="178"/>
      <c r="AH556" s="84"/>
      <c r="AI556" s="84"/>
      <c r="AJ556" s="84"/>
      <c r="AK556" s="164"/>
      <c r="AL556" s="165"/>
      <c r="AM556" s="556" t="str">
        <f t="shared" ca="1" si="53"/>
        <v/>
      </c>
      <c r="AN556" s="86"/>
      <c r="XFA556" s="558" t="e">
        <f>MATCH(AE556,tabla!$W$3:$W$20,0)-1</f>
        <v>#N/A</v>
      </c>
      <c r="XFB556" s="558">
        <f>COUNTIF(tabla!$W$3:$W$20,'BD1'!AE556)</f>
        <v>0</v>
      </c>
    </row>
    <row r="557" spans="1:40 16381:16382" s="197" customFormat="1" ht="24.95" customHeight="1" x14ac:dyDescent="0.2">
      <c r="A557" s="24" t="str">
        <f t="shared" si="50"/>
        <v/>
      </c>
      <c r="B557" s="24" t="str">
        <f t="shared" si="48"/>
        <v/>
      </c>
      <c r="C557" s="554" t="str">
        <f t="shared" si="49"/>
        <v/>
      </c>
      <c r="D557" s="173"/>
      <c r="E557" s="173"/>
      <c r="F557" s="174"/>
      <c r="G557" s="175"/>
      <c r="H557" s="176"/>
      <c r="I557" s="177"/>
      <c r="J557" s="176"/>
      <c r="K557" s="476"/>
      <c r="L557" s="174"/>
      <c r="M557" s="81"/>
      <c r="N557" s="280" t="str">
        <f t="shared" si="51"/>
        <v/>
      </c>
      <c r="O557" s="43"/>
      <c r="P557" s="82"/>
      <c r="Q557" s="482"/>
      <c r="R557" s="83"/>
      <c r="S557" s="482"/>
      <c r="T557" s="164"/>
      <c r="U557" s="45"/>
      <c r="V557" s="25" t="str">
        <f>IFERROR(VLOOKUP(U557, tabla!$A$2:$B$50,2,FALSE),"")</f>
        <v/>
      </c>
      <c r="W557" s="26"/>
      <c r="X557" s="51"/>
      <c r="Y557" s="555" t="str">
        <f t="shared" si="52"/>
        <v/>
      </c>
      <c r="Z557" s="27"/>
      <c r="AA557" s="26"/>
      <c r="AB557" s="26"/>
      <c r="AC557" s="84"/>
      <c r="AD557" s="29"/>
      <c r="AE557" s="84"/>
      <c r="AF557" s="84"/>
      <c r="AG557" s="178"/>
      <c r="AH557" s="84"/>
      <c r="AI557" s="84"/>
      <c r="AJ557" s="84"/>
      <c r="AK557" s="164"/>
      <c r="AL557" s="165"/>
      <c r="AM557" s="556" t="str">
        <f t="shared" ca="1" si="53"/>
        <v/>
      </c>
      <c r="AN557" s="86"/>
      <c r="XFA557" s="558" t="e">
        <f>MATCH(AE557,tabla!$W$3:$W$20,0)-1</f>
        <v>#N/A</v>
      </c>
      <c r="XFB557" s="558">
        <f>COUNTIF(tabla!$W$3:$W$20,'BD1'!AE557)</f>
        <v>0</v>
      </c>
    </row>
    <row r="558" spans="1:40 16381:16382" s="197" customFormat="1" ht="24.95" customHeight="1" x14ac:dyDescent="0.2">
      <c r="A558" s="24" t="str">
        <f t="shared" si="50"/>
        <v/>
      </c>
      <c r="B558" s="24" t="str">
        <f t="shared" si="48"/>
        <v/>
      </c>
      <c r="C558" s="554" t="str">
        <f t="shared" si="49"/>
        <v/>
      </c>
      <c r="D558" s="173"/>
      <c r="E558" s="173"/>
      <c r="F558" s="174"/>
      <c r="G558" s="175"/>
      <c r="H558" s="176"/>
      <c r="I558" s="177"/>
      <c r="J558" s="176"/>
      <c r="K558" s="476"/>
      <c r="L558" s="174"/>
      <c r="M558" s="81"/>
      <c r="N558" s="280" t="str">
        <f t="shared" si="51"/>
        <v/>
      </c>
      <c r="O558" s="43"/>
      <c r="P558" s="82"/>
      <c r="Q558" s="482"/>
      <c r="R558" s="83"/>
      <c r="S558" s="482"/>
      <c r="T558" s="164"/>
      <c r="U558" s="45"/>
      <c r="V558" s="25" t="str">
        <f>IFERROR(VLOOKUP(U558, tabla!$A$2:$B$50,2,FALSE),"")</f>
        <v/>
      </c>
      <c r="W558" s="26"/>
      <c r="X558" s="51"/>
      <c r="Y558" s="555" t="str">
        <f t="shared" si="52"/>
        <v/>
      </c>
      <c r="Z558" s="27"/>
      <c r="AA558" s="26"/>
      <c r="AB558" s="26"/>
      <c r="AC558" s="84"/>
      <c r="AD558" s="29"/>
      <c r="AE558" s="84"/>
      <c r="AF558" s="84"/>
      <c r="AG558" s="178"/>
      <c r="AH558" s="84"/>
      <c r="AI558" s="84"/>
      <c r="AJ558" s="84"/>
      <c r="AK558" s="164"/>
      <c r="AL558" s="165"/>
      <c r="AM558" s="556" t="str">
        <f t="shared" ca="1" si="53"/>
        <v/>
      </c>
      <c r="AN558" s="86"/>
      <c r="XFA558" s="558" t="e">
        <f>MATCH(AE558,tabla!$W$3:$W$20,0)-1</f>
        <v>#N/A</v>
      </c>
      <c r="XFB558" s="558">
        <f>COUNTIF(tabla!$W$3:$W$20,'BD1'!AE558)</f>
        <v>0</v>
      </c>
    </row>
    <row r="559" spans="1:40 16381:16382" s="197" customFormat="1" ht="24.95" customHeight="1" x14ac:dyDescent="0.2">
      <c r="A559" s="24" t="str">
        <f t="shared" si="50"/>
        <v/>
      </c>
      <c r="B559" s="24" t="str">
        <f t="shared" si="48"/>
        <v/>
      </c>
      <c r="C559" s="554" t="str">
        <f t="shared" si="49"/>
        <v/>
      </c>
      <c r="D559" s="173"/>
      <c r="E559" s="173"/>
      <c r="F559" s="174"/>
      <c r="G559" s="175"/>
      <c r="H559" s="176"/>
      <c r="I559" s="177"/>
      <c r="J559" s="176"/>
      <c r="K559" s="476"/>
      <c r="L559" s="174"/>
      <c r="M559" s="81"/>
      <c r="N559" s="280" t="str">
        <f t="shared" si="51"/>
        <v/>
      </c>
      <c r="O559" s="43"/>
      <c r="P559" s="82"/>
      <c r="Q559" s="482"/>
      <c r="R559" s="83"/>
      <c r="S559" s="482"/>
      <c r="T559" s="164"/>
      <c r="U559" s="45"/>
      <c r="V559" s="25" t="str">
        <f>IFERROR(VLOOKUP(U559, tabla!$A$2:$B$50,2,FALSE),"")</f>
        <v/>
      </c>
      <c r="W559" s="26"/>
      <c r="X559" s="51"/>
      <c r="Y559" s="555" t="str">
        <f t="shared" si="52"/>
        <v/>
      </c>
      <c r="Z559" s="27"/>
      <c r="AA559" s="26"/>
      <c r="AB559" s="26"/>
      <c r="AC559" s="84"/>
      <c r="AD559" s="29"/>
      <c r="AE559" s="84"/>
      <c r="AF559" s="84"/>
      <c r="AG559" s="178"/>
      <c r="AH559" s="84"/>
      <c r="AI559" s="84"/>
      <c r="AJ559" s="84"/>
      <c r="AK559" s="164"/>
      <c r="AL559" s="165"/>
      <c r="AM559" s="556" t="str">
        <f t="shared" ca="1" si="53"/>
        <v/>
      </c>
      <c r="AN559" s="86"/>
      <c r="XFA559" s="558" t="e">
        <f>MATCH(AE559,tabla!$W$3:$W$20,0)-1</f>
        <v>#N/A</v>
      </c>
      <c r="XFB559" s="558">
        <f>COUNTIF(tabla!$W$3:$W$20,'BD1'!AE559)</f>
        <v>0</v>
      </c>
    </row>
    <row r="560" spans="1:40 16381:16382" s="197" customFormat="1" ht="24.95" customHeight="1" x14ac:dyDescent="0.2">
      <c r="A560" s="24" t="str">
        <f t="shared" si="50"/>
        <v/>
      </c>
      <c r="B560" s="24" t="str">
        <f t="shared" si="48"/>
        <v/>
      </c>
      <c r="C560" s="554" t="str">
        <f t="shared" si="49"/>
        <v/>
      </c>
      <c r="D560" s="173"/>
      <c r="E560" s="173"/>
      <c r="F560" s="174"/>
      <c r="G560" s="175"/>
      <c r="H560" s="176"/>
      <c r="I560" s="177"/>
      <c r="J560" s="176"/>
      <c r="K560" s="476"/>
      <c r="L560" s="174"/>
      <c r="M560" s="81"/>
      <c r="N560" s="280" t="str">
        <f t="shared" si="51"/>
        <v/>
      </c>
      <c r="O560" s="43"/>
      <c r="P560" s="87"/>
      <c r="Q560" s="483"/>
      <c r="R560" s="83"/>
      <c r="S560" s="482"/>
      <c r="T560" s="164"/>
      <c r="U560" s="45"/>
      <c r="V560" s="25" t="str">
        <f>IFERROR(VLOOKUP(U560, tabla!$A$2:$B$50,2,FALSE),"")</f>
        <v/>
      </c>
      <c r="W560" s="26"/>
      <c r="X560" s="51"/>
      <c r="Y560" s="555" t="str">
        <f t="shared" si="52"/>
        <v/>
      </c>
      <c r="Z560" s="27"/>
      <c r="AA560" s="26"/>
      <c r="AB560" s="26"/>
      <c r="AC560" s="84"/>
      <c r="AD560" s="29"/>
      <c r="AE560" s="84"/>
      <c r="AF560" s="84"/>
      <c r="AG560" s="178"/>
      <c r="AH560" s="84"/>
      <c r="AI560" s="84"/>
      <c r="AJ560" s="84"/>
      <c r="AK560" s="164"/>
      <c r="AL560" s="165"/>
      <c r="AM560" s="556" t="str">
        <f t="shared" ca="1" si="53"/>
        <v/>
      </c>
      <c r="AN560" s="86"/>
      <c r="XFA560" s="558" t="e">
        <f>MATCH(AE560,tabla!$W$3:$W$20,0)-1</f>
        <v>#N/A</v>
      </c>
      <c r="XFB560" s="558">
        <f>COUNTIF(tabla!$W$3:$W$20,'BD1'!AE560)</f>
        <v>0</v>
      </c>
    </row>
    <row r="561" spans="1:40 16381:16382" s="197" customFormat="1" ht="24.95" customHeight="1" x14ac:dyDescent="0.2">
      <c r="A561" s="24" t="str">
        <f t="shared" si="50"/>
        <v/>
      </c>
      <c r="B561" s="24" t="str">
        <f t="shared" si="48"/>
        <v/>
      </c>
      <c r="C561" s="554" t="str">
        <f t="shared" si="49"/>
        <v/>
      </c>
      <c r="D561" s="173"/>
      <c r="E561" s="173"/>
      <c r="F561" s="174"/>
      <c r="G561" s="175"/>
      <c r="H561" s="176"/>
      <c r="I561" s="177"/>
      <c r="J561" s="176"/>
      <c r="K561" s="476"/>
      <c r="L561" s="174"/>
      <c r="M561" s="81"/>
      <c r="N561" s="280" t="str">
        <f t="shared" si="51"/>
        <v/>
      </c>
      <c r="O561" s="43"/>
      <c r="P561" s="87"/>
      <c r="Q561" s="483"/>
      <c r="R561" s="83"/>
      <c r="S561" s="482"/>
      <c r="T561" s="164"/>
      <c r="U561" s="45"/>
      <c r="V561" s="25" t="str">
        <f>IFERROR(VLOOKUP(U561, tabla!$A$2:$B$50,2,FALSE),"")</f>
        <v/>
      </c>
      <c r="W561" s="26"/>
      <c r="X561" s="51"/>
      <c r="Y561" s="555" t="str">
        <f t="shared" si="52"/>
        <v/>
      </c>
      <c r="Z561" s="27"/>
      <c r="AA561" s="26"/>
      <c r="AB561" s="26"/>
      <c r="AC561" s="84"/>
      <c r="AD561" s="29"/>
      <c r="AE561" s="84"/>
      <c r="AF561" s="84"/>
      <c r="AG561" s="178"/>
      <c r="AH561" s="84"/>
      <c r="AI561" s="84"/>
      <c r="AJ561" s="84"/>
      <c r="AK561" s="164"/>
      <c r="AL561" s="165"/>
      <c r="AM561" s="556" t="str">
        <f t="shared" ca="1" si="53"/>
        <v/>
      </c>
      <c r="AN561" s="86"/>
      <c r="XFA561" s="558" t="e">
        <f>MATCH(AE561,tabla!$W$3:$W$20,0)-1</f>
        <v>#N/A</v>
      </c>
      <c r="XFB561" s="558">
        <f>COUNTIF(tabla!$W$3:$W$20,'BD1'!AE561)</f>
        <v>0</v>
      </c>
    </row>
    <row r="562" spans="1:40 16381:16382" s="197" customFormat="1" ht="24.95" customHeight="1" x14ac:dyDescent="0.2">
      <c r="A562" s="24" t="str">
        <f t="shared" si="50"/>
        <v/>
      </c>
      <c r="B562" s="24" t="str">
        <f t="shared" si="48"/>
        <v/>
      </c>
      <c r="C562" s="554" t="str">
        <f t="shared" si="49"/>
        <v/>
      </c>
      <c r="D562" s="173"/>
      <c r="E562" s="173"/>
      <c r="F562" s="174"/>
      <c r="G562" s="175"/>
      <c r="H562" s="176"/>
      <c r="I562" s="177"/>
      <c r="J562" s="176"/>
      <c r="K562" s="476"/>
      <c r="L562" s="174"/>
      <c r="M562" s="81"/>
      <c r="N562" s="280" t="str">
        <f t="shared" si="51"/>
        <v/>
      </c>
      <c r="O562" s="43"/>
      <c r="P562" s="82"/>
      <c r="Q562" s="482"/>
      <c r="R562" s="83"/>
      <c r="S562" s="482"/>
      <c r="T562" s="164"/>
      <c r="U562" s="45"/>
      <c r="V562" s="25" t="str">
        <f>IFERROR(VLOOKUP(U562, tabla!$A$2:$B$50,2,FALSE),"")</f>
        <v/>
      </c>
      <c r="W562" s="26"/>
      <c r="X562" s="51"/>
      <c r="Y562" s="555" t="str">
        <f t="shared" si="52"/>
        <v/>
      </c>
      <c r="Z562" s="27"/>
      <c r="AA562" s="26"/>
      <c r="AB562" s="26"/>
      <c r="AC562" s="84"/>
      <c r="AD562" s="29"/>
      <c r="AE562" s="84"/>
      <c r="AF562" s="84"/>
      <c r="AG562" s="178"/>
      <c r="AH562" s="84"/>
      <c r="AI562" s="84"/>
      <c r="AJ562" s="84"/>
      <c r="AK562" s="164"/>
      <c r="AL562" s="165"/>
      <c r="AM562" s="556" t="str">
        <f t="shared" ca="1" si="53"/>
        <v/>
      </c>
      <c r="AN562" s="86"/>
      <c r="XFA562" s="558" t="e">
        <f>MATCH(AE562,tabla!$W$3:$W$20,0)-1</f>
        <v>#N/A</v>
      </c>
      <c r="XFB562" s="558">
        <f>COUNTIF(tabla!$W$3:$W$20,'BD1'!AE562)</f>
        <v>0</v>
      </c>
    </row>
    <row r="563" spans="1:40 16381:16382" s="197" customFormat="1" ht="24.95" customHeight="1" x14ac:dyDescent="0.2">
      <c r="A563" s="24" t="str">
        <f t="shared" si="50"/>
        <v/>
      </c>
      <c r="B563" s="24" t="str">
        <f t="shared" si="48"/>
        <v/>
      </c>
      <c r="C563" s="554" t="str">
        <f t="shared" si="49"/>
        <v/>
      </c>
      <c r="D563" s="173"/>
      <c r="E563" s="173"/>
      <c r="F563" s="174"/>
      <c r="G563" s="175"/>
      <c r="H563" s="176"/>
      <c r="I563" s="177"/>
      <c r="J563" s="176"/>
      <c r="K563" s="476"/>
      <c r="L563" s="174"/>
      <c r="M563" s="81"/>
      <c r="N563" s="280" t="str">
        <f t="shared" si="51"/>
        <v/>
      </c>
      <c r="O563" s="43"/>
      <c r="P563" s="82"/>
      <c r="Q563" s="482"/>
      <c r="R563" s="83"/>
      <c r="S563" s="482"/>
      <c r="T563" s="164"/>
      <c r="U563" s="45"/>
      <c r="V563" s="25" t="str">
        <f>IFERROR(VLOOKUP(U563, tabla!$A$2:$B$50,2,FALSE),"")</f>
        <v/>
      </c>
      <c r="W563" s="26"/>
      <c r="X563" s="51"/>
      <c r="Y563" s="555" t="str">
        <f t="shared" si="52"/>
        <v/>
      </c>
      <c r="Z563" s="27"/>
      <c r="AA563" s="26"/>
      <c r="AB563" s="26"/>
      <c r="AC563" s="84"/>
      <c r="AD563" s="29"/>
      <c r="AE563" s="84"/>
      <c r="AF563" s="84"/>
      <c r="AG563" s="178"/>
      <c r="AH563" s="84"/>
      <c r="AI563" s="84"/>
      <c r="AJ563" s="84"/>
      <c r="AK563" s="164"/>
      <c r="AL563" s="165"/>
      <c r="AM563" s="556" t="str">
        <f t="shared" ca="1" si="53"/>
        <v/>
      </c>
      <c r="AN563" s="86"/>
      <c r="XFA563" s="558" t="e">
        <f>MATCH(AE563,tabla!$W$3:$W$20,0)-1</f>
        <v>#N/A</v>
      </c>
      <c r="XFB563" s="558">
        <f>COUNTIF(tabla!$W$3:$W$20,'BD1'!AE563)</f>
        <v>0</v>
      </c>
    </row>
    <row r="564" spans="1:40 16381:16382" s="197" customFormat="1" ht="24.95" customHeight="1" x14ac:dyDescent="0.2">
      <c r="A564" s="24" t="str">
        <f t="shared" si="50"/>
        <v/>
      </c>
      <c r="B564" s="24" t="str">
        <f t="shared" si="48"/>
        <v/>
      </c>
      <c r="C564" s="554" t="str">
        <f t="shared" si="49"/>
        <v/>
      </c>
      <c r="D564" s="173"/>
      <c r="E564" s="173"/>
      <c r="F564" s="174"/>
      <c r="G564" s="175"/>
      <c r="H564" s="176"/>
      <c r="I564" s="177"/>
      <c r="J564" s="176"/>
      <c r="K564" s="476"/>
      <c r="L564" s="174"/>
      <c r="M564" s="81"/>
      <c r="N564" s="280" t="str">
        <f t="shared" si="51"/>
        <v/>
      </c>
      <c r="O564" s="43"/>
      <c r="P564" s="82"/>
      <c r="Q564" s="482"/>
      <c r="R564" s="83"/>
      <c r="S564" s="482"/>
      <c r="T564" s="164"/>
      <c r="U564" s="45"/>
      <c r="V564" s="25" t="str">
        <f>IFERROR(VLOOKUP(U564, tabla!$A$2:$B$50,2,FALSE),"")</f>
        <v/>
      </c>
      <c r="W564" s="26"/>
      <c r="X564" s="51"/>
      <c r="Y564" s="555" t="str">
        <f t="shared" si="52"/>
        <v/>
      </c>
      <c r="Z564" s="27"/>
      <c r="AA564" s="26"/>
      <c r="AB564" s="26"/>
      <c r="AC564" s="84"/>
      <c r="AD564" s="29"/>
      <c r="AE564" s="84"/>
      <c r="AF564" s="84"/>
      <c r="AG564" s="178"/>
      <c r="AH564" s="84"/>
      <c r="AI564" s="84"/>
      <c r="AJ564" s="84"/>
      <c r="AK564" s="164"/>
      <c r="AL564" s="165"/>
      <c r="AM564" s="556" t="str">
        <f t="shared" ca="1" si="53"/>
        <v/>
      </c>
      <c r="AN564" s="86"/>
      <c r="XFA564" s="558" t="e">
        <f>MATCH(AE564,tabla!$W$3:$W$20,0)-1</f>
        <v>#N/A</v>
      </c>
      <c r="XFB564" s="558">
        <f>COUNTIF(tabla!$W$3:$W$20,'BD1'!AE564)</f>
        <v>0</v>
      </c>
    </row>
    <row r="565" spans="1:40 16381:16382" s="197" customFormat="1" ht="24.95" customHeight="1" x14ac:dyDescent="0.2">
      <c r="A565" s="24" t="str">
        <f t="shared" si="50"/>
        <v/>
      </c>
      <c r="B565" s="24" t="str">
        <f t="shared" si="48"/>
        <v/>
      </c>
      <c r="C565" s="554" t="str">
        <f t="shared" si="49"/>
        <v/>
      </c>
      <c r="D565" s="173"/>
      <c r="E565" s="173"/>
      <c r="F565" s="174"/>
      <c r="G565" s="175"/>
      <c r="H565" s="176"/>
      <c r="I565" s="177"/>
      <c r="J565" s="176"/>
      <c r="K565" s="476"/>
      <c r="L565" s="174"/>
      <c r="M565" s="81"/>
      <c r="N565" s="280" t="str">
        <f t="shared" si="51"/>
        <v/>
      </c>
      <c r="O565" s="43"/>
      <c r="P565" s="82"/>
      <c r="Q565" s="482"/>
      <c r="R565" s="83"/>
      <c r="S565" s="482"/>
      <c r="T565" s="164"/>
      <c r="U565" s="45"/>
      <c r="V565" s="25" t="str">
        <f>IFERROR(VLOOKUP(U565, tabla!$A$2:$B$50,2,FALSE),"")</f>
        <v/>
      </c>
      <c r="W565" s="26"/>
      <c r="X565" s="51"/>
      <c r="Y565" s="555" t="str">
        <f t="shared" si="52"/>
        <v/>
      </c>
      <c r="Z565" s="27"/>
      <c r="AA565" s="26"/>
      <c r="AB565" s="26"/>
      <c r="AC565" s="84"/>
      <c r="AD565" s="29"/>
      <c r="AE565" s="84"/>
      <c r="AF565" s="84"/>
      <c r="AG565" s="178"/>
      <c r="AH565" s="84"/>
      <c r="AI565" s="84"/>
      <c r="AJ565" s="84"/>
      <c r="AK565" s="164"/>
      <c r="AL565" s="165"/>
      <c r="AM565" s="556" t="str">
        <f t="shared" ca="1" si="53"/>
        <v/>
      </c>
      <c r="AN565" s="86"/>
      <c r="XFA565" s="558" t="e">
        <f>MATCH(AE565,tabla!$W$3:$W$20,0)-1</f>
        <v>#N/A</v>
      </c>
      <c r="XFB565" s="558">
        <f>COUNTIF(tabla!$W$3:$W$20,'BD1'!AE565)</f>
        <v>0</v>
      </c>
    </row>
    <row r="566" spans="1:40 16381:16382" s="197" customFormat="1" ht="24.95" customHeight="1" x14ac:dyDescent="0.2">
      <c r="A566" s="24" t="str">
        <f t="shared" si="50"/>
        <v/>
      </c>
      <c r="B566" s="24" t="str">
        <f t="shared" si="48"/>
        <v/>
      </c>
      <c r="C566" s="554" t="str">
        <f t="shared" si="49"/>
        <v/>
      </c>
      <c r="D566" s="173"/>
      <c r="E566" s="173"/>
      <c r="F566" s="174"/>
      <c r="G566" s="175"/>
      <c r="H566" s="176"/>
      <c r="I566" s="177"/>
      <c r="J566" s="176"/>
      <c r="K566" s="476"/>
      <c r="L566" s="174"/>
      <c r="M566" s="81"/>
      <c r="N566" s="280" t="str">
        <f t="shared" si="51"/>
        <v/>
      </c>
      <c r="O566" s="43"/>
      <c r="P566" s="82"/>
      <c r="Q566" s="482"/>
      <c r="R566" s="83"/>
      <c r="S566" s="482"/>
      <c r="T566" s="164"/>
      <c r="U566" s="45"/>
      <c r="V566" s="25" t="str">
        <f>IFERROR(VLOOKUP(U566, tabla!$A$2:$B$50,2,FALSE),"")</f>
        <v/>
      </c>
      <c r="W566" s="26"/>
      <c r="X566" s="51"/>
      <c r="Y566" s="555" t="str">
        <f t="shared" si="52"/>
        <v/>
      </c>
      <c r="Z566" s="27"/>
      <c r="AA566" s="26"/>
      <c r="AB566" s="26"/>
      <c r="AC566" s="84"/>
      <c r="AD566" s="29"/>
      <c r="AE566" s="84"/>
      <c r="AF566" s="84"/>
      <c r="AG566" s="178"/>
      <c r="AH566" s="84"/>
      <c r="AI566" s="84"/>
      <c r="AJ566" s="84"/>
      <c r="AK566" s="164"/>
      <c r="AL566" s="165"/>
      <c r="AM566" s="556" t="str">
        <f t="shared" ca="1" si="53"/>
        <v/>
      </c>
      <c r="AN566" s="86"/>
      <c r="XFA566" s="558" t="e">
        <f>MATCH(AE566,tabla!$W$3:$W$20,0)-1</f>
        <v>#N/A</v>
      </c>
      <c r="XFB566" s="558">
        <f>COUNTIF(tabla!$W$3:$W$20,'BD1'!AE566)</f>
        <v>0</v>
      </c>
    </row>
    <row r="567" spans="1:40 16381:16382" s="197" customFormat="1" ht="24.95" customHeight="1" x14ac:dyDescent="0.2">
      <c r="A567" s="24" t="str">
        <f t="shared" si="50"/>
        <v/>
      </c>
      <c r="B567" s="24" t="str">
        <f t="shared" si="48"/>
        <v/>
      </c>
      <c r="C567" s="554" t="str">
        <f t="shared" si="49"/>
        <v/>
      </c>
      <c r="D567" s="173"/>
      <c r="E567" s="173"/>
      <c r="F567" s="174"/>
      <c r="G567" s="175"/>
      <c r="H567" s="176"/>
      <c r="I567" s="177"/>
      <c r="J567" s="176"/>
      <c r="K567" s="476"/>
      <c r="L567" s="174"/>
      <c r="M567" s="81"/>
      <c r="N567" s="280" t="str">
        <f t="shared" si="51"/>
        <v/>
      </c>
      <c r="O567" s="43"/>
      <c r="P567" s="87"/>
      <c r="Q567" s="483"/>
      <c r="R567" s="83"/>
      <c r="S567" s="482"/>
      <c r="T567" s="164"/>
      <c r="U567" s="45"/>
      <c r="V567" s="25" t="str">
        <f>IFERROR(VLOOKUP(U567, tabla!$A$2:$B$50,2,FALSE),"")</f>
        <v/>
      </c>
      <c r="W567" s="26"/>
      <c r="X567" s="51"/>
      <c r="Y567" s="555" t="str">
        <f t="shared" si="52"/>
        <v/>
      </c>
      <c r="Z567" s="27"/>
      <c r="AA567" s="26"/>
      <c r="AB567" s="26"/>
      <c r="AC567" s="84"/>
      <c r="AD567" s="29"/>
      <c r="AE567" s="84"/>
      <c r="AF567" s="84"/>
      <c r="AG567" s="178"/>
      <c r="AH567" s="84"/>
      <c r="AI567" s="84"/>
      <c r="AJ567" s="84"/>
      <c r="AK567" s="164"/>
      <c r="AL567" s="165"/>
      <c r="AM567" s="556" t="str">
        <f t="shared" ca="1" si="53"/>
        <v/>
      </c>
      <c r="AN567" s="86"/>
      <c r="XFA567" s="558" t="e">
        <f>MATCH(AE567,tabla!$W$3:$W$20,0)-1</f>
        <v>#N/A</v>
      </c>
      <c r="XFB567" s="558">
        <f>COUNTIF(tabla!$W$3:$W$20,'BD1'!AE567)</f>
        <v>0</v>
      </c>
    </row>
    <row r="568" spans="1:40 16381:16382" s="197" customFormat="1" ht="24.95" customHeight="1" x14ac:dyDescent="0.2">
      <c r="A568" s="24" t="str">
        <f t="shared" si="50"/>
        <v/>
      </c>
      <c r="B568" s="24" t="str">
        <f t="shared" si="48"/>
        <v/>
      </c>
      <c r="C568" s="554" t="str">
        <f t="shared" si="49"/>
        <v/>
      </c>
      <c r="D568" s="173"/>
      <c r="E568" s="173"/>
      <c r="F568" s="174"/>
      <c r="G568" s="175"/>
      <c r="H568" s="176"/>
      <c r="I568" s="177"/>
      <c r="J568" s="176"/>
      <c r="K568" s="476"/>
      <c r="L568" s="174"/>
      <c r="M568" s="81"/>
      <c r="N568" s="280" t="str">
        <f t="shared" si="51"/>
        <v/>
      </c>
      <c r="O568" s="43"/>
      <c r="P568" s="82"/>
      <c r="Q568" s="482"/>
      <c r="R568" s="83"/>
      <c r="S568" s="482"/>
      <c r="T568" s="164"/>
      <c r="U568" s="45"/>
      <c r="V568" s="25" t="str">
        <f>IFERROR(VLOOKUP(U568, tabla!$A$2:$B$50,2,FALSE),"")</f>
        <v/>
      </c>
      <c r="W568" s="26"/>
      <c r="X568" s="51"/>
      <c r="Y568" s="555" t="str">
        <f t="shared" si="52"/>
        <v/>
      </c>
      <c r="Z568" s="27"/>
      <c r="AA568" s="26"/>
      <c r="AB568" s="26"/>
      <c r="AC568" s="84"/>
      <c r="AD568" s="29"/>
      <c r="AE568" s="84"/>
      <c r="AF568" s="84"/>
      <c r="AG568" s="178"/>
      <c r="AH568" s="84"/>
      <c r="AI568" s="84"/>
      <c r="AJ568" s="84"/>
      <c r="AK568" s="164"/>
      <c r="AL568" s="165"/>
      <c r="AM568" s="556" t="str">
        <f t="shared" ca="1" si="53"/>
        <v/>
      </c>
      <c r="AN568" s="86"/>
      <c r="XFA568" s="558" t="e">
        <f>MATCH(AE568,tabla!$W$3:$W$20,0)-1</f>
        <v>#N/A</v>
      </c>
      <c r="XFB568" s="558">
        <f>COUNTIF(tabla!$W$3:$W$20,'BD1'!AE568)</f>
        <v>0</v>
      </c>
    </row>
    <row r="569" spans="1:40 16381:16382" s="197" customFormat="1" ht="24.95" customHeight="1" x14ac:dyDescent="0.2">
      <c r="A569" s="24" t="str">
        <f t="shared" si="50"/>
        <v/>
      </c>
      <c r="B569" s="24" t="str">
        <f t="shared" si="48"/>
        <v/>
      </c>
      <c r="C569" s="554" t="str">
        <f t="shared" si="49"/>
        <v/>
      </c>
      <c r="D569" s="173"/>
      <c r="E569" s="173"/>
      <c r="F569" s="174"/>
      <c r="G569" s="175"/>
      <c r="H569" s="176"/>
      <c r="I569" s="177"/>
      <c r="J569" s="176"/>
      <c r="K569" s="476"/>
      <c r="L569" s="174"/>
      <c r="M569" s="81"/>
      <c r="N569" s="280" t="str">
        <f t="shared" si="51"/>
        <v/>
      </c>
      <c r="O569" s="43"/>
      <c r="P569" s="82"/>
      <c r="Q569" s="482"/>
      <c r="R569" s="83"/>
      <c r="S569" s="482"/>
      <c r="T569" s="164"/>
      <c r="U569" s="45"/>
      <c r="V569" s="25" t="str">
        <f>IFERROR(VLOOKUP(U569, tabla!$A$2:$B$50,2,FALSE),"")</f>
        <v/>
      </c>
      <c r="W569" s="26"/>
      <c r="X569" s="51"/>
      <c r="Y569" s="555" t="str">
        <f t="shared" si="52"/>
        <v/>
      </c>
      <c r="Z569" s="27"/>
      <c r="AA569" s="26"/>
      <c r="AB569" s="26"/>
      <c r="AC569" s="84"/>
      <c r="AD569" s="29"/>
      <c r="AE569" s="84"/>
      <c r="AF569" s="84"/>
      <c r="AG569" s="178"/>
      <c r="AH569" s="84"/>
      <c r="AI569" s="84"/>
      <c r="AJ569" s="84"/>
      <c r="AK569" s="164"/>
      <c r="AL569" s="165"/>
      <c r="AM569" s="556" t="str">
        <f t="shared" ca="1" si="53"/>
        <v/>
      </c>
      <c r="AN569" s="86"/>
      <c r="XFA569" s="558" t="e">
        <f>MATCH(AE569,tabla!$W$3:$W$20,0)-1</f>
        <v>#N/A</v>
      </c>
      <c r="XFB569" s="558">
        <f>COUNTIF(tabla!$W$3:$W$20,'BD1'!AE569)</f>
        <v>0</v>
      </c>
    </row>
    <row r="570" spans="1:40 16381:16382" s="197" customFormat="1" ht="24.95" customHeight="1" x14ac:dyDescent="0.2">
      <c r="A570" s="24" t="str">
        <f t="shared" si="50"/>
        <v/>
      </c>
      <c r="B570" s="24" t="str">
        <f t="shared" si="48"/>
        <v/>
      </c>
      <c r="C570" s="554" t="str">
        <f t="shared" si="49"/>
        <v/>
      </c>
      <c r="D570" s="173"/>
      <c r="E570" s="173"/>
      <c r="F570" s="174"/>
      <c r="G570" s="175"/>
      <c r="H570" s="176"/>
      <c r="I570" s="177"/>
      <c r="J570" s="176"/>
      <c r="K570" s="476"/>
      <c r="L570" s="174"/>
      <c r="M570" s="81"/>
      <c r="N570" s="280" t="str">
        <f t="shared" si="51"/>
        <v/>
      </c>
      <c r="O570" s="43"/>
      <c r="P570" s="82"/>
      <c r="Q570" s="482"/>
      <c r="R570" s="83"/>
      <c r="S570" s="482"/>
      <c r="T570" s="164"/>
      <c r="U570" s="45"/>
      <c r="V570" s="25" t="str">
        <f>IFERROR(VLOOKUP(U570, tabla!$A$2:$B$50,2,FALSE),"")</f>
        <v/>
      </c>
      <c r="W570" s="26"/>
      <c r="X570" s="51"/>
      <c r="Y570" s="555" t="str">
        <f t="shared" si="52"/>
        <v/>
      </c>
      <c r="Z570" s="27"/>
      <c r="AA570" s="26"/>
      <c r="AB570" s="26"/>
      <c r="AC570" s="84"/>
      <c r="AD570" s="29"/>
      <c r="AE570" s="84"/>
      <c r="AF570" s="84"/>
      <c r="AG570" s="178"/>
      <c r="AH570" s="84"/>
      <c r="AI570" s="84"/>
      <c r="AJ570" s="84"/>
      <c r="AK570" s="164"/>
      <c r="AL570" s="165"/>
      <c r="AM570" s="556" t="str">
        <f t="shared" ca="1" si="53"/>
        <v/>
      </c>
      <c r="AN570" s="86"/>
      <c r="XFA570" s="558" t="e">
        <f>MATCH(AE570,tabla!$W$3:$W$20,0)-1</f>
        <v>#N/A</v>
      </c>
      <c r="XFB570" s="558">
        <f>COUNTIF(tabla!$W$3:$W$20,'BD1'!AE570)</f>
        <v>0</v>
      </c>
    </row>
    <row r="571" spans="1:40 16381:16382" s="197" customFormat="1" ht="24.95" customHeight="1" x14ac:dyDescent="0.2">
      <c r="A571" s="24" t="str">
        <f t="shared" si="50"/>
        <v/>
      </c>
      <c r="B571" s="24" t="str">
        <f t="shared" si="48"/>
        <v/>
      </c>
      <c r="C571" s="554" t="str">
        <f t="shared" si="49"/>
        <v/>
      </c>
      <c r="D571" s="173"/>
      <c r="E571" s="173"/>
      <c r="F571" s="174"/>
      <c r="G571" s="175"/>
      <c r="H571" s="176"/>
      <c r="I571" s="177"/>
      <c r="J571" s="176"/>
      <c r="K571" s="476"/>
      <c r="L571" s="174"/>
      <c r="M571" s="81"/>
      <c r="N571" s="280" t="str">
        <f t="shared" si="51"/>
        <v/>
      </c>
      <c r="O571" s="43"/>
      <c r="P571" s="82"/>
      <c r="Q571" s="482"/>
      <c r="R571" s="83"/>
      <c r="S571" s="482"/>
      <c r="T571" s="164"/>
      <c r="U571" s="45"/>
      <c r="V571" s="25" t="str">
        <f>IFERROR(VLOOKUP(U571, tabla!$A$2:$B$50,2,FALSE),"")</f>
        <v/>
      </c>
      <c r="W571" s="26"/>
      <c r="X571" s="51"/>
      <c r="Y571" s="555" t="str">
        <f t="shared" si="52"/>
        <v/>
      </c>
      <c r="Z571" s="27"/>
      <c r="AA571" s="26"/>
      <c r="AB571" s="26"/>
      <c r="AC571" s="84"/>
      <c r="AD571" s="29"/>
      <c r="AE571" s="84"/>
      <c r="AF571" s="84"/>
      <c r="AG571" s="178"/>
      <c r="AH571" s="84"/>
      <c r="AI571" s="84"/>
      <c r="AJ571" s="84"/>
      <c r="AK571" s="164"/>
      <c r="AL571" s="165"/>
      <c r="AM571" s="556" t="str">
        <f t="shared" ca="1" si="53"/>
        <v/>
      </c>
      <c r="AN571" s="86"/>
      <c r="XFA571" s="558" t="e">
        <f>MATCH(AE571,tabla!$W$3:$W$20,0)-1</f>
        <v>#N/A</v>
      </c>
      <c r="XFB571" s="558">
        <f>COUNTIF(tabla!$W$3:$W$20,'BD1'!AE571)</f>
        <v>0</v>
      </c>
    </row>
    <row r="572" spans="1:40 16381:16382" s="197" customFormat="1" ht="24.95" customHeight="1" x14ac:dyDescent="0.2">
      <c r="A572" s="24" t="str">
        <f t="shared" si="50"/>
        <v/>
      </c>
      <c r="B572" s="24" t="str">
        <f t="shared" si="48"/>
        <v/>
      </c>
      <c r="C572" s="554" t="str">
        <f t="shared" si="49"/>
        <v/>
      </c>
      <c r="D572" s="173"/>
      <c r="E572" s="173"/>
      <c r="F572" s="174"/>
      <c r="G572" s="175"/>
      <c r="H572" s="176"/>
      <c r="I572" s="177"/>
      <c r="J572" s="176"/>
      <c r="K572" s="476"/>
      <c r="L572" s="174"/>
      <c r="M572" s="81"/>
      <c r="N572" s="280" t="str">
        <f t="shared" si="51"/>
        <v/>
      </c>
      <c r="O572" s="43"/>
      <c r="P572" s="82"/>
      <c r="Q572" s="482"/>
      <c r="R572" s="83"/>
      <c r="S572" s="482"/>
      <c r="T572" s="164"/>
      <c r="U572" s="45"/>
      <c r="V572" s="25" t="str">
        <f>IFERROR(VLOOKUP(U572, tabla!$A$2:$B$50,2,FALSE),"")</f>
        <v/>
      </c>
      <c r="W572" s="26"/>
      <c r="X572" s="51"/>
      <c r="Y572" s="555" t="str">
        <f t="shared" si="52"/>
        <v/>
      </c>
      <c r="Z572" s="27"/>
      <c r="AA572" s="26"/>
      <c r="AB572" s="26"/>
      <c r="AC572" s="84"/>
      <c r="AD572" s="29"/>
      <c r="AE572" s="84"/>
      <c r="AF572" s="84"/>
      <c r="AG572" s="178"/>
      <c r="AH572" s="84"/>
      <c r="AI572" s="84"/>
      <c r="AJ572" s="84"/>
      <c r="AK572" s="164"/>
      <c r="AL572" s="165"/>
      <c r="AM572" s="556" t="str">
        <f t="shared" ca="1" si="53"/>
        <v/>
      </c>
      <c r="AN572" s="86"/>
      <c r="XFA572" s="558" t="e">
        <f>MATCH(AE572,tabla!$W$3:$W$20,0)-1</f>
        <v>#N/A</v>
      </c>
      <c r="XFB572" s="558">
        <f>COUNTIF(tabla!$W$3:$W$20,'BD1'!AE572)</f>
        <v>0</v>
      </c>
    </row>
    <row r="573" spans="1:40 16381:16382" s="197" customFormat="1" ht="24.95" customHeight="1" x14ac:dyDescent="0.2">
      <c r="A573" s="24" t="str">
        <f t="shared" si="50"/>
        <v/>
      </c>
      <c r="B573" s="24" t="str">
        <f t="shared" si="48"/>
        <v/>
      </c>
      <c r="C573" s="554" t="str">
        <f t="shared" si="49"/>
        <v/>
      </c>
      <c r="D573" s="173"/>
      <c r="E573" s="173"/>
      <c r="F573" s="174"/>
      <c r="G573" s="175"/>
      <c r="H573" s="176"/>
      <c r="I573" s="177"/>
      <c r="J573" s="176"/>
      <c r="K573" s="476"/>
      <c r="L573" s="174"/>
      <c r="M573" s="81"/>
      <c r="N573" s="280" t="str">
        <f t="shared" si="51"/>
        <v/>
      </c>
      <c r="O573" s="43"/>
      <c r="P573" s="82"/>
      <c r="Q573" s="482"/>
      <c r="R573" s="83"/>
      <c r="S573" s="482"/>
      <c r="T573" s="164"/>
      <c r="U573" s="45"/>
      <c r="V573" s="25" t="str">
        <f>IFERROR(VLOOKUP(U573, tabla!$A$2:$B$50,2,FALSE),"")</f>
        <v/>
      </c>
      <c r="W573" s="26"/>
      <c r="X573" s="51"/>
      <c r="Y573" s="555" t="str">
        <f t="shared" si="52"/>
        <v/>
      </c>
      <c r="Z573" s="27"/>
      <c r="AA573" s="26"/>
      <c r="AB573" s="26"/>
      <c r="AC573" s="84"/>
      <c r="AD573" s="29"/>
      <c r="AE573" s="84"/>
      <c r="AF573" s="84"/>
      <c r="AG573" s="178"/>
      <c r="AH573" s="84"/>
      <c r="AI573" s="84"/>
      <c r="AJ573" s="84"/>
      <c r="AK573" s="164"/>
      <c r="AL573" s="165"/>
      <c r="AM573" s="556" t="str">
        <f t="shared" ca="1" si="53"/>
        <v/>
      </c>
      <c r="AN573" s="86"/>
      <c r="XFA573" s="558" t="e">
        <f>MATCH(AE573,tabla!$W$3:$W$20,0)-1</f>
        <v>#N/A</v>
      </c>
      <c r="XFB573" s="558">
        <f>COUNTIF(tabla!$W$3:$W$20,'BD1'!AE573)</f>
        <v>0</v>
      </c>
    </row>
    <row r="574" spans="1:40 16381:16382" s="197" customFormat="1" ht="24.95" customHeight="1" x14ac:dyDescent="0.2">
      <c r="A574" s="24" t="str">
        <f t="shared" si="50"/>
        <v/>
      </c>
      <c r="B574" s="24" t="str">
        <f t="shared" si="48"/>
        <v/>
      </c>
      <c r="C574" s="554" t="str">
        <f t="shared" si="49"/>
        <v/>
      </c>
      <c r="D574" s="173"/>
      <c r="E574" s="173"/>
      <c r="F574" s="174"/>
      <c r="G574" s="175"/>
      <c r="H574" s="176"/>
      <c r="I574" s="177"/>
      <c r="J574" s="176"/>
      <c r="K574" s="476"/>
      <c r="L574" s="174"/>
      <c r="M574" s="81"/>
      <c r="N574" s="280" t="str">
        <f t="shared" si="51"/>
        <v/>
      </c>
      <c r="O574" s="43"/>
      <c r="P574" s="87"/>
      <c r="Q574" s="483"/>
      <c r="R574" s="83"/>
      <c r="S574" s="482"/>
      <c r="T574" s="164"/>
      <c r="U574" s="45"/>
      <c r="V574" s="25" t="str">
        <f>IFERROR(VLOOKUP(U574, tabla!$A$2:$B$50,2,FALSE),"")</f>
        <v/>
      </c>
      <c r="W574" s="26"/>
      <c r="X574" s="51"/>
      <c r="Y574" s="555" t="str">
        <f t="shared" si="52"/>
        <v/>
      </c>
      <c r="Z574" s="27"/>
      <c r="AA574" s="26"/>
      <c r="AB574" s="26"/>
      <c r="AC574" s="84"/>
      <c r="AD574" s="29"/>
      <c r="AE574" s="84"/>
      <c r="AF574" s="84"/>
      <c r="AG574" s="178"/>
      <c r="AH574" s="84"/>
      <c r="AI574" s="84"/>
      <c r="AJ574" s="84"/>
      <c r="AK574" s="164"/>
      <c r="AL574" s="165"/>
      <c r="AM574" s="556" t="str">
        <f t="shared" ca="1" si="53"/>
        <v/>
      </c>
      <c r="AN574" s="86"/>
      <c r="XFA574" s="558" t="e">
        <f>MATCH(AE574,tabla!$W$3:$W$20,0)-1</f>
        <v>#N/A</v>
      </c>
      <c r="XFB574" s="558">
        <f>COUNTIF(tabla!$W$3:$W$20,'BD1'!AE574)</f>
        <v>0</v>
      </c>
    </row>
    <row r="575" spans="1:40 16381:16382" s="197" customFormat="1" ht="24.95" customHeight="1" x14ac:dyDescent="0.2">
      <c r="A575" s="24" t="str">
        <f t="shared" si="50"/>
        <v/>
      </c>
      <c r="B575" s="24" t="str">
        <f t="shared" si="48"/>
        <v/>
      </c>
      <c r="C575" s="554" t="str">
        <f t="shared" si="49"/>
        <v/>
      </c>
      <c r="D575" s="173"/>
      <c r="E575" s="173"/>
      <c r="F575" s="174"/>
      <c r="G575" s="175"/>
      <c r="H575" s="176"/>
      <c r="I575" s="177"/>
      <c r="J575" s="176"/>
      <c r="K575" s="476"/>
      <c r="L575" s="174"/>
      <c r="M575" s="81"/>
      <c r="N575" s="280" t="str">
        <f t="shared" si="51"/>
        <v/>
      </c>
      <c r="O575" s="43"/>
      <c r="P575" s="82"/>
      <c r="Q575" s="482"/>
      <c r="R575" s="83"/>
      <c r="S575" s="482"/>
      <c r="T575" s="164"/>
      <c r="U575" s="45"/>
      <c r="V575" s="25" t="str">
        <f>IFERROR(VLOOKUP(U575, tabla!$A$2:$B$50,2,FALSE),"")</f>
        <v/>
      </c>
      <c r="W575" s="26"/>
      <c r="X575" s="51"/>
      <c r="Y575" s="555" t="str">
        <f t="shared" si="52"/>
        <v/>
      </c>
      <c r="Z575" s="27"/>
      <c r="AA575" s="26"/>
      <c r="AB575" s="26"/>
      <c r="AC575" s="84"/>
      <c r="AD575" s="29"/>
      <c r="AE575" s="84"/>
      <c r="AF575" s="84"/>
      <c r="AG575" s="178"/>
      <c r="AH575" s="84"/>
      <c r="AI575" s="84"/>
      <c r="AJ575" s="84"/>
      <c r="AK575" s="164"/>
      <c r="AL575" s="165"/>
      <c r="AM575" s="556" t="str">
        <f t="shared" ca="1" si="53"/>
        <v/>
      </c>
      <c r="AN575" s="86"/>
      <c r="XFA575" s="558" t="e">
        <f>MATCH(AE575,tabla!$W$3:$W$20,0)-1</f>
        <v>#N/A</v>
      </c>
      <c r="XFB575" s="558">
        <f>COUNTIF(tabla!$W$3:$W$20,'BD1'!AE575)</f>
        <v>0</v>
      </c>
    </row>
    <row r="576" spans="1:40 16381:16382" s="197" customFormat="1" ht="24.95" customHeight="1" x14ac:dyDescent="0.2">
      <c r="A576" s="24" t="str">
        <f t="shared" si="50"/>
        <v/>
      </c>
      <c r="B576" s="24" t="str">
        <f t="shared" si="48"/>
        <v/>
      </c>
      <c r="C576" s="554" t="str">
        <f t="shared" si="49"/>
        <v/>
      </c>
      <c r="D576" s="173"/>
      <c r="E576" s="173"/>
      <c r="F576" s="174"/>
      <c r="G576" s="175"/>
      <c r="H576" s="176"/>
      <c r="I576" s="177"/>
      <c r="J576" s="176"/>
      <c r="K576" s="476"/>
      <c r="L576" s="174"/>
      <c r="M576" s="81"/>
      <c r="N576" s="280" t="str">
        <f t="shared" si="51"/>
        <v/>
      </c>
      <c r="O576" s="43"/>
      <c r="P576" s="82"/>
      <c r="Q576" s="482"/>
      <c r="R576" s="83"/>
      <c r="S576" s="482"/>
      <c r="T576" s="164"/>
      <c r="U576" s="45"/>
      <c r="V576" s="25" t="str">
        <f>IFERROR(VLOOKUP(U576, tabla!$A$2:$B$50,2,FALSE),"")</f>
        <v/>
      </c>
      <c r="W576" s="26"/>
      <c r="X576" s="51"/>
      <c r="Y576" s="555" t="str">
        <f t="shared" si="52"/>
        <v/>
      </c>
      <c r="Z576" s="27"/>
      <c r="AA576" s="26"/>
      <c r="AB576" s="26"/>
      <c r="AC576" s="84"/>
      <c r="AD576" s="29"/>
      <c r="AE576" s="84"/>
      <c r="AF576" s="84"/>
      <c r="AG576" s="178"/>
      <c r="AH576" s="84"/>
      <c r="AI576" s="84"/>
      <c r="AJ576" s="84"/>
      <c r="AK576" s="164"/>
      <c r="AL576" s="165"/>
      <c r="AM576" s="556" t="str">
        <f t="shared" ca="1" si="53"/>
        <v/>
      </c>
      <c r="AN576" s="86"/>
      <c r="XFA576" s="558" t="e">
        <f>MATCH(AE576,tabla!$W$3:$W$20,0)-1</f>
        <v>#N/A</v>
      </c>
      <c r="XFB576" s="558">
        <f>COUNTIF(tabla!$W$3:$W$20,'BD1'!AE576)</f>
        <v>0</v>
      </c>
    </row>
    <row r="577" spans="1:40 16381:16382" s="197" customFormat="1" ht="24.95" customHeight="1" x14ac:dyDescent="0.2">
      <c r="A577" s="24" t="str">
        <f t="shared" si="50"/>
        <v/>
      </c>
      <c r="B577" s="24" t="str">
        <f t="shared" si="48"/>
        <v/>
      </c>
      <c r="C577" s="554" t="str">
        <f t="shared" si="49"/>
        <v/>
      </c>
      <c r="D577" s="173"/>
      <c r="E577" s="173"/>
      <c r="F577" s="174"/>
      <c r="G577" s="175"/>
      <c r="H577" s="176"/>
      <c r="I577" s="177"/>
      <c r="J577" s="176"/>
      <c r="K577" s="476"/>
      <c r="L577" s="174"/>
      <c r="M577" s="81"/>
      <c r="N577" s="280" t="str">
        <f t="shared" si="51"/>
        <v/>
      </c>
      <c r="O577" s="43"/>
      <c r="P577" s="82"/>
      <c r="Q577" s="482"/>
      <c r="R577" s="83"/>
      <c r="S577" s="482"/>
      <c r="T577" s="164"/>
      <c r="U577" s="45"/>
      <c r="V577" s="25" t="str">
        <f>IFERROR(VLOOKUP(U577, tabla!$A$2:$B$50,2,FALSE),"")</f>
        <v/>
      </c>
      <c r="W577" s="26"/>
      <c r="X577" s="51"/>
      <c r="Y577" s="555" t="str">
        <f t="shared" si="52"/>
        <v/>
      </c>
      <c r="Z577" s="27"/>
      <c r="AA577" s="26"/>
      <c r="AB577" s="26"/>
      <c r="AC577" s="84"/>
      <c r="AD577" s="29"/>
      <c r="AE577" s="84"/>
      <c r="AF577" s="84"/>
      <c r="AG577" s="178"/>
      <c r="AH577" s="84"/>
      <c r="AI577" s="84"/>
      <c r="AJ577" s="84"/>
      <c r="AK577" s="164"/>
      <c r="AL577" s="165"/>
      <c r="AM577" s="556" t="str">
        <f t="shared" ca="1" si="53"/>
        <v/>
      </c>
      <c r="AN577" s="86"/>
      <c r="XFA577" s="558" t="e">
        <f>MATCH(AE577,tabla!$W$3:$W$20,0)-1</f>
        <v>#N/A</v>
      </c>
      <c r="XFB577" s="558">
        <f>COUNTIF(tabla!$W$3:$W$20,'BD1'!AE577)</f>
        <v>0</v>
      </c>
    </row>
    <row r="578" spans="1:40 16381:16382" s="197" customFormat="1" ht="24.95" customHeight="1" x14ac:dyDescent="0.2">
      <c r="A578" s="24" t="str">
        <f t="shared" si="50"/>
        <v/>
      </c>
      <c r="B578" s="24" t="str">
        <f t="shared" si="48"/>
        <v/>
      </c>
      <c r="C578" s="554" t="str">
        <f t="shared" si="49"/>
        <v/>
      </c>
      <c r="D578" s="173"/>
      <c r="E578" s="173"/>
      <c r="F578" s="174"/>
      <c r="G578" s="175"/>
      <c r="H578" s="176"/>
      <c r="I578" s="177"/>
      <c r="J578" s="176"/>
      <c r="K578" s="476"/>
      <c r="L578" s="174"/>
      <c r="M578" s="81"/>
      <c r="N578" s="280" t="str">
        <f t="shared" si="51"/>
        <v/>
      </c>
      <c r="O578" s="43"/>
      <c r="P578" s="82"/>
      <c r="Q578" s="482"/>
      <c r="R578" s="83"/>
      <c r="S578" s="482"/>
      <c r="T578" s="164"/>
      <c r="U578" s="45"/>
      <c r="V578" s="25" t="str">
        <f>IFERROR(VLOOKUP(U578, tabla!$A$2:$B$50,2,FALSE),"")</f>
        <v/>
      </c>
      <c r="W578" s="26"/>
      <c r="X578" s="51"/>
      <c r="Y578" s="555" t="str">
        <f t="shared" si="52"/>
        <v/>
      </c>
      <c r="Z578" s="27"/>
      <c r="AA578" s="26"/>
      <c r="AB578" s="26"/>
      <c r="AC578" s="84"/>
      <c r="AD578" s="29"/>
      <c r="AE578" s="84"/>
      <c r="AF578" s="84"/>
      <c r="AG578" s="178"/>
      <c r="AH578" s="84"/>
      <c r="AI578" s="84"/>
      <c r="AJ578" s="84"/>
      <c r="AK578" s="164"/>
      <c r="AL578" s="165"/>
      <c r="AM578" s="556" t="str">
        <f t="shared" ca="1" si="53"/>
        <v/>
      </c>
      <c r="AN578" s="86"/>
      <c r="XFA578" s="558" t="e">
        <f>MATCH(AE578,tabla!$W$3:$W$20,0)-1</f>
        <v>#N/A</v>
      </c>
      <c r="XFB578" s="558">
        <f>COUNTIF(tabla!$W$3:$W$20,'BD1'!AE578)</f>
        <v>0</v>
      </c>
    </row>
    <row r="579" spans="1:40 16381:16382" s="197" customFormat="1" ht="24.95" customHeight="1" x14ac:dyDescent="0.2">
      <c r="A579" s="24" t="str">
        <f t="shared" si="50"/>
        <v/>
      </c>
      <c r="B579" s="24" t="str">
        <f t="shared" si="48"/>
        <v/>
      </c>
      <c r="C579" s="554" t="str">
        <f t="shared" si="49"/>
        <v/>
      </c>
      <c r="D579" s="173"/>
      <c r="E579" s="173"/>
      <c r="F579" s="174"/>
      <c r="G579" s="175"/>
      <c r="H579" s="176"/>
      <c r="I579" s="177"/>
      <c r="J579" s="176"/>
      <c r="K579" s="476"/>
      <c r="L579" s="174"/>
      <c r="M579" s="81"/>
      <c r="N579" s="280" t="str">
        <f t="shared" si="51"/>
        <v/>
      </c>
      <c r="O579" s="43"/>
      <c r="P579" s="82"/>
      <c r="Q579" s="482"/>
      <c r="R579" s="83"/>
      <c r="S579" s="482"/>
      <c r="T579" s="164"/>
      <c r="U579" s="45"/>
      <c r="V579" s="25" t="str">
        <f>IFERROR(VLOOKUP(U579, tabla!$A$2:$B$50,2,FALSE),"")</f>
        <v/>
      </c>
      <c r="W579" s="26"/>
      <c r="X579" s="51"/>
      <c r="Y579" s="555" t="str">
        <f t="shared" si="52"/>
        <v/>
      </c>
      <c r="Z579" s="27"/>
      <c r="AA579" s="26"/>
      <c r="AB579" s="26"/>
      <c r="AC579" s="84"/>
      <c r="AD579" s="29"/>
      <c r="AE579" s="84"/>
      <c r="AF579" s="84"/>
      <c r="AG579" s="178"/>
      <c r="AH579" s="84"/>
      <c r="AI579" s="84"/>
      <c r="AJ579" s="84"/>
      <c r="AK579" s="164"/>
      <c r="AL579" s="165"/>
      <c r="AM579" s="556" t="str">
        <f t="shared" ca="1" si="53"/>
        <v/>
      </c>
      <c r="AN579" s="86"/>
      <c r="XFA579" s="558" t="e">
        <f>MATCH(AE579,tabla!$W$3:$W$20,0)-1</f>
        <v>#N/A</v>
      </c>
      <c r="XFB579" s="558">
        <f>COUNTIF(tabla!$W$3:$W$20,'BD1'!AE579)</f>
        <v>0</v>
      </c>
    </row>
    <row r="580" spans="1:40 16381:16382" s="197" customFormat="1" ht="24.95" customHeight="1" x14ac:dyDescent="0.2">
      <c r="A580" s="24" t="str">
        <f t="shared" si="50"/>
        <v/>
      </c>
      <c r="B580" s="24" t="str">
        <f t="shared" si="48"/>
        <v/>
      </c>
      <c r="C580" s="554" t="str">
        <f t="shared" si="49"/>
        <v/>
      </c>
      <c r="D580" s="173"/>
      <c r="E580" s="173"/>
      <c r="F580" s="174"/>
      <c r="G580" s="175"/>
      <c r="H580" s="176"/>
      <c r="I580" s="177"/>
      <c r="J580" s="176"/>
      <c r="K580" s="476"/>
      <c r="L580" s="174"/>
      <c r="M580" s="81"/>
      <c r="N580" s="280" t="str">
        <f t="shared" si="51"/>
        <v/>
      </c>
      <c r="O580" s="43"/>
      <c r="P580" s="82"/>
      <c r="Q580" s="482"/>
      <c r="R580" s="83"/>
      <c r="S580" s="482"/>
      <c r="T580" s="164"/>
      <c r="U580" s="45"/>
      <c r="V580" s="25" t="str">
        <f>IFERROR(VLOOKUP(U580, tabla!$A$2:$B$50,2,FALSE),"")</f>
        <v/>
      </c>
      <c r="W580" s="26"/>
      <c r="X580" s="51"/>
      <c r="Y580" s="555" t="str">
        <f t="shared" si="52"/>
        <v/>
      </c>
      <c r="Z580" s="27"/>
      <c r="AA580" s="26"/>
      <c r="AB580" s="26"/>
      <c r="AC580" s="84"/>
      <c r="AD580" s="29"/>
      <c r="AE580" s="84"/>
      <c r="AF580" s="84"/>
      <c r="AG580" s="178"/>
      <c r="AH580" s="84"/>
      <c r="AI580" s="84"/>
      <c r="AJ580" s="84"/>
      <c r="AK580" s="164"/>
      <c r="AL580" s="165"/>
      <c r="AM580" s="556" t="str">
        <f t="shared" ca="1" si="53"/>
        <v/>
      </c>
      <c r="AN580" s="86"/>
      <c r="XFA580" s="558" t="e">
        <f>MATCH(AE580,tabla!$W$3:$W$20,0)-1</f>
        <v>#N/A</v>
      </c>
      <c r="XFB580" s="558">
        <f>COUNTIF(tabla!$W$3:$W$20,'BD1'!AE580)</f>
        <v>0</v>
      </c>
    </row>
    <row r="581" spans="1:40 16381:16382" s="197" customFormat="1" ht="24.95" customHeight="1" x14ac:dyDescent="0.2">
      <c r="A581" s="24" t="str">
        <f t="shared" si="50"/>
        <v/>
      </c>
      <c r="B581" s="24" t="str">
        <f t="shared" si="48"/>
        <v/>
      </c>
      <c r="C581" s="554" t="str">
        <f t="shared" si="49"/>
        <v/>
      </c>
      <c r="D581" s="173"/>
      <c r="E581" s="173"/>
      <c r="F581" s="174"/>
      <c r="G581" s="175"/>
      <c r="H581" s="176"/>
      <c r="I581" s="177"/>
      <c r="J581" s="176"/>
      <c r="K581" s="476"/>
      <c r="L581" s="174"/>
      <c r="M581" s="81"/>
      <c r="N581" s="280" t="str">
        <f t="shared" si="51"/>
        <v/>
      </c>
      <c r="O581" s="43"/>
      <c r="P581" s="87"/>
      <c r="Q581" s="483"/>
      <c r="R581" s="83"/>
      <c r="S581" s="482"/>
      <c r="T581" s="164"/>
      <c r="U581" s="45"/>
      <c r="V581" s="25" t="str">
        <f>IFERROR(VLOOKUP(U581, tabla!$A$2:$B$50,2,FALSE),"")</f>
        <v/>
      </c>
      <c r="W581" s="26"/>
      <c r="X581" s="51"/>
      <c r="Y581" s="555" t="str">
        <f t="shared" si="52"/>
        <v/>
      </c>
      <c r="Z581" s="27"/>
      <c r="AA581" s="26"/>
      <c r="AB581" s="26"/>
      <c r="AC581" s="84"/>
      <c r="AD581" s="29"/>
      <c r="AE581" s="84"/>
      <c r="AF581" s="84"/>
      <c r="AG581" s="178"/>
      <c r="AH581" s="84"/>
      <c r="AI581" s="84"/>
      <c r="AJ581" s="84"/>
      <c r="AK581" s="164"/>
      <c r="AL581" s="165"/>
      <c r="AM581" s="556" t="str">
        <f t="shared" ca="1" si="53"/>
        <v/>
      </c>
      <c r="AN581" s="86"/>
      <c r="XFA581" s="558" t="e">
        <f>MATCH(AE581,tabla!$W$3:$W$20,0)-1</f>
        <v>#N/A</v>
      </c>
      <c r="XFB581" s="558">
        <f>COUNTIF(tabla!$W$3:$W$20,'BD1'!AE581)</f>
        <v>0</v>
      </c>
    </row>
    <row r="582" spans="1:40 16381:16382" s="197" customFormat="1" ht="24.95" customHeight="1" x14ac:dyDescent="0.2">
      <c r="A582" s="24" t="str">
        <f t="shared" si="50"/>
        <v/>
      </c>
      <c r="B582" s="24" t="str">
        <f t="shared" si="48"/>
        <v/>
      </c>
      <c r="C582" s="554" t="str">
        <f t="shared" si="49"/>
        <v/>
      </c>
      <c r="D582" s="173"/>
      <c r="E582" s="173"/>
      <c r="F582" s="174"/>
      <c r="G582" s="175"/>
      <c r="H582" s="176"/>
      <c r="I582" s="177"/>
      <c r="J582" s="176"/>
      <c r="K582" s="476"/>
      <c r="L582" s="174"/>
      <c r="M582" s="81"/>
      <c r="N582" s="280" t="str">
        <f t="shared" si="51"/>
        <v/>
      </c>
      <c r="O582" s="43"/>
      <c r="P582" s="82"/>
      <c r="Q582" s="482"/>
      <c r="R582" s="83"/>
      <c r="S582" s="482"/>
      <c r="T582" s="164"/>
      <c r="U582" s="45"/>
      <c r="V582" s="25" t="str">
        <f>IFERROR(VLOOKUP(U582, tabla!$A$2:$B$50,2,FALSE),"")</f>
        <v/>
      </c>
      <c r="W582" s="26"/>
      <c r="X582" s="51"/>
      <c r="Y582" s="555" t="str">
        <f t="shared" si="52"/>
        <v/>
      </c>
      <c r="Z582" s="27"/>
      <c r="AA582" s="26"/>
      <c r="AB582" s="26"/>
      <c r="AC582" s="84"/>
      <c r="AD582" s="29"/>
      <c r="AE582" s="84"/>
      <c r="AF582" s="84"/>
      <c r="AG582" s="178"/>
      <c r="AH582" s="84"/>
      <c r="AI582" s="84"/>
      <c r="AJ582" s="84"/>
      <c r="AK582" s="164"/>
      <c r="AL582" s="165"/>
      <c r="AM582" s="556" t="str">
        <f t="shared" ca="1" si="53"/>
        <v/>
      </c>
      <c r="AN582" s="86"/>
      <c r="XFA582" s="558" t="e">
        <f>MATCH(AE582,tabla!$W$3:$W$20,0)-1</f>
        <v>#N/A</v>
      </c>
      <c r="XFB582" s="558">
        <f>COUNTIF(tabla!$W$3:$W$20,'BD1'!AE582)</f>
        <v>0</v>
      </c>
    </row>
    <row r="583" spans="1:40 16381:16382" s="197" customFormat="1" ht="24.95" customHeight="1" x14ac:dyDescent="0.2">
      <c r="A583" s="24" t="str">
        <f t="shared" si="50"/>
        <v/>
      </c>
      <c r="B583" s="24" t="str">
        <f t="shared" si="48"/>
        <v/>
      </c>
      <c r="C583" s="554" t="str">
        <f t="shared" si="49"/>
        <v/>
      </c>
      <c r="D583" s="173"/>
      <c r="E583" s="173"/>
      <c r="F583" s="174"/>
      <c r="G583" s="175"/>
      <c r="H583" s="176"/>
      <c r="I583" s="177"/>
      <c r="J583" s="176"/>
      <c r="K583" s="476"/>
      <c r="L583" s="174"/>
      <c r="M583" s="81"/>
      <c r="N583" s="280" t="str">
        <f t="shared" si="51"/>
        <v/>
      </c>
      <c r="O583" s="43"/>
      <c r="P583" s="82"/>
      <c r="Q583" s="482"/>
      <c r="R583" s="83"/>
      <c r="S583" s="482"/>
      <c r="T583" s="164"/>
      <c r="U583" s="45"/>
      <c r="V583" s="25" t="str">
        <f>IFERROR(VLOOKUP(U583, tabla!$A$2:$B$50,2,FALSE),"")</f>
        <v/>
      </c>
      <c r="W583" s="26"/>
      <c r="X583" s="51"/>
      <c r="Y583" s="555" t="str">
        <f t="shared" si="52"/>
        <v/>
      </c>
      <c r="Z583" s="27"/>
      <c r="AA583" s="26"/>
      <c r="AB583" s="26"/>
      <c r="AC583" s="84"/>
      <c r="AD583" s="29"/>
      <c r="AE583" s="84"/>
      <c r="AF583" s="84"/>
      <c r="AG583" s="178"/>
      <c r="AH583" s="84"/>
      <c r="AI583" s="84"/>
      <c r="AJ583" s="84"/>
      <c r="AK583" s="164"/>
      <c r="AL583" s="165"/>
      <c r="AM583" s="556" t="str">
        <f t="shared" ca="1" si="53"/>
        <v/>
      </c>
      <c r="AN583" s="86"/>
      <c r="XFA583" s="558" t="e">
        <f>MATCH(AE583,tabla!$W$3:$W$20,0)-1</f>
        <v>#N/A</v>
      </c>
      <c r="XFB583" s="558">
        <f>COUNTIF(tabla!$W$3:$W$20,'BD1'!AE583)</f>
        <v>0</v>
      </c>
    </row>
    <row r="584" spans="1:40 16381:16382" s="197" customFormat="1" ht="24.95" customHeight="1" x14ac:dyDescent="0.2">
      <c r="A584" s="24" t="str">
        <f t="shared" si="50"/>
        <v/>
      </c>
      <c r="B584" s="24" t="str">
        <f t="shared" si="48"/>
        <v/>
      </c>
      <c r="C584" s="554" t="str">
        <f t="shared" si="49"/>
        <v/>
      </c>
      <c r="D584" s="173"/>
      <c r="E584" s="173"/>
      <c r="F584" s="174"/>
      <c r="G584" s="175"/>
      <c r="H584" s="176"/>
      <c r="I584" s="177"/>
      <c r="J584" s="176"/>
      <c r="K584" s="476"/>
      <c r="L584" s="174"/>
      <c r="M584" s="81"/>
      <c r="N584" s="280" t="str">
        <f t="shared" si="51"/>
        <v/>
      </c>
      <c r="O584" s="43"/>
      <c r="P584" s="82"/>
      <c r="Q584" s="482"/>
      <c r="R584" s="83"/>
      <c r="S584" s="482"/>
      <c r="T584" s="164"/>
      <c r="U584" s="45"/>
      <c r="V584" s="25" t="str">
        <f>IFERROR(VLOOKUP(U584, tabla!$A$2:$B$50,2,FALSE),"")</f>
        <v/>
      </c>
      <c r="W584" s="26"/>
      <c r="X584" s="51"/>
      <c r="Y584" s="555" t="str">
        <f t="shared" si="52"/>
        <v/>
      </c>
      <c r="Z584" s="27"/>
      <c r="AA584" s="26"/>
      <c r="AB584" s="26"/>
      <c r="AC584" s="84"/>
      <c r="AD584" s="29"/>
      <c r="AE584" s="84"/>
      <c r="AF584" s="84"/>
      <c r="AG584" s="178"/>
      <c r="AH584" s="84"/>
      <c r="AI584" s="84"/>
      <c r="AJ584" s="84"/>
      <c r="AK584" s="164"/>
      <c r="AL584" s="165"/>
      <c r="AM584" s="556" t="str">
        <f t="shared" ca="1" si="53"/>
        <v/>
      </c>
      <c r="AN584" s="86"/>
      <c r="XFA584" s="558" t="e">
        <f>MATCH(AE584,tabla!$W$3:$W$20,0)-1</f>
        <v>#N/A</v>
      </c>
      <c r="XFB584" s="558">
        <f>COUNTIF(tabla!$W$3:$W$20,'BD1'!AE584)</f>
        <v>0</v>
      </c>
    </row>
    <row r="585" spans="1:40 16381:16382" s="197" customFormat="1" ht="24.95" customHeight="1" x14ac:dyDescent="0.2">
      <c r="A585" s="24" t="str">
        <f t="shared" si="50"/>
        <v/>
      </c>
      <c r="B585" s="24" t="str">
        <f t="shared" si="48"/>
        <v/>
      </c>
      <c r="C585" s="554" t="str">
        <f t="shared" si="49"/>
        <v/>
      </c>
      <c r="D585" s="173"/>
      <c r="E585" s="173"/>
      <c r="F585" s="174"/>
      <c r="G585" s="175"/>
      <c r="H585" s="176"/>
      <c r="I585" s="177"/>
      <c r="J585" s="176"/>
      <c r="K585" s="476"/>
      <c r="L585" s="174"/>
      <c r="M585" s="81"/>
      <c r="N585" s="280" t="str">
        <f t="shared" si="51"/>
        <v/>
      </c>
      <c r="O585" s="43"/>
      <c r="P585" s="82"/>
      <c r="Q585" s="482"/>
      <c r="R585" s="83"/>
      <c r="S585" s="482"/>
      <c r="T585" s="164"/>
      <c r="U585" s="45"/>
      <c r="V585" s="25" t="str">
        <f>IFERROR(VLOOKUP(U585, tabla!$A$2:$B$50,2,FALSE),"")</f>
        <v/>
      </c>
      <c r="W585" s="26"/>
      <c r="X585" s="51"/>
      <c r="Y585" s="555" t="str">
        <f t="shared" si="52"/>
        <v/>
      </c>
      <c r="Z585" s="27"/>
      <c r="AA585" s="26"/>
      <c r="AB585" s="26"/>
      <c r="AC585" s="84"/>
      <c r="AD585" s="29"/>
      <c r="AE585" s="84"/>
      <c r="AF585" s="84"/>
      <c r="AG585" s="178"/>
      <c r="AH585" s="84"/>
      <c r="AI585" s="84"/>
      <c r="AJ585" s="84"/>
      <c r="AK585" s="164"/>
      <c r="AL585" s="165"/>
      <c r="AM585" s="556" t="str">
        <f t="shared" ca="1" si="53"/>
        <v/>
      </c>
      <c r="AN585" s="86"/>
      <c r="XFA585" s="558" t="e">
        <f>MATCH(AE585,tabla!$W$3:$W$20,0)-1</f>
        <v>#N/A</v>
      </c>
      <c r="XFB585" s="558">
        <f>COUNTIF(tabla!$W$3:$W$20,'BD1'!AE585)</f>
        <v>0</v>
      </c>
    </row>
    <row r="586" spans="1:40 16381:16382" s="197" customFormat="1" ht="24.95" customHeight="1" x14ac:dyDescent="0.2">
      <c r="A586" s="24" t="str">
        <f t="shared" si="50"/>
        <v/>
      </c>
      <c r="B586" s="24" t="str">
        <f t="shared" si="48"/>
        <v/>
      </c>
      <c r="C586" s="554" t="str">
        <f t="shared" si="49"/>
        <v/>
      </c>
      <c r="D586" s="173"/>
      <c r="E586" s="173"/>
      <c r="F586" s="174"/>
      <c r="G586" s="175"/>
      <c r="H586" s="176"/>
      <c r="I586" s="177"/>
      <c r="J586" s="176"/>
      <c r="K586" s="476"/>
      <c r="L586" s="174"/>
      <c r="M586" s="81"/>
      <c r="N586" s="280" t="str">
        <f t="shared" si="51"/>
        <v/>
      </c>
      <c r="O586" s="43"/>
      <c r="P586" s="82"/>
      <c r="Q586" s="482"/>
      <c r="R586" s="83"/>
      <c r="S586" s="482"/>
      <c r="T586" s="164"/>
      <c r="U586" s="45"/>
      <c r="V586" s="25" t="str">
        <f>IFERROR(VLOOKUP(U586, tabla!$A$2:$B$50,2,FALSE),"")</f>
        <v/>
      </c>
      <c r="W586" s="26"/>
      <c r="X586" s="51"/>
      <c r="Y586" s="555" t="str">
        <f t="shared" si="52"/>
        <v/>
      </c>
      <c r="Z586" s="27"/>
      <c r="AA586" s="26"/>
      <c r="AB586" s="26"/>
      <c r="AC586" s="84"/>
      <c r="AD586" s="29"/>
      <c r="AE586" s="84"/>
      <c r="AF586" s="84"/>
      <c r="AG586" s="178"/>
      <c r="AH586" s="84"/>
      <c r="AI586" s="84"/>
      <c r="AJ586" s="84"/>
      <c r="AK586" s="164"/>
      <c r="AL586" s="165"/>
      <c r="AM586" s="556" t="str">
        <f t="shared" ca="1" si="53"/>
        <v/>
      </c>
      <c r="AN586" s="86"/>
      <c r="XFA586" s="558" t="e">
        <f>MATCH(AE586,tabla!$W$3:$W$20,0)-1</f>
        <v>#N/A</v>
      </c>
      <c r="XFB586" s="558">
        <f>COUNTIF(tabla!$W$3:$W$20,'BD1'!AE586)</f>
        <v>0</v>
      </c>
    </row>
    <row r="587" spans="1:40 16381:16382" s="197" customFormat="1" ht="24.95" customHeight="1" x14ac:dyDescent="0.2">
      <c r="A587" s="24" t="str">
        <f t="shared" si="50"/>
        <v/>
      </c>
      <c r="B587" s="24" t="str">
        <f t="shared" si="48"/>
        <v/>
      </c>
      <c r="C587" s="554" t="str">
        <f t="shared" si="49"/>
        <v/>
      </c>
      <c r="D587" s="173"/>
      <c r="E587" s="173"/>
      <c r="F587" s="174"/>
      <c r="G587" s="175"/>
      <c r="H587" s="176"/>
      <c r="I587" s="177"/>
      <c r="J587" s="176"/>
      <c r="K587" s="476"/>
      <c r="L587" s="174"/>
      <c r="M587" s="81"/>
      <c r="N587" s="280" t="str">
        <f t="shared" si="51"/>
        <v/>
      </c>
      <c r="O587" s="43"/>
      <c r="P587" s="82"/>
      <c r="Q587" s="482"/>
      <c r="R587" s="83"/>
      <c r="S587" s="482"/>
      <c r="T587" s="164"/>
      <c r="U587" s="45"/>
      <c r="V587" s="25" t="str">
        <f>IFERROR(VLOOKUP(U587, tabla!$A$2:$B$50,2,FALSE),"")</f>
        <v/>
      </c>
      <c r="W587" s="26"/>
      <c r="X587" s="51"/>
      <c r="Y587" s="555" t="str">
        <f t="shared" si="52"/>
        <v/>
      </c>
      <c r="Z587" s="27"/>
      <c r="AA587" s="26"/>
      <c r="AB587" s="26"/>
      <c r="AC587" s="84"/>
      <c r="AD587" s="29"/>
      <c r="AE587" s="84"/>
      <c r="AF587" s="84"/>
      <c r="AG587" s="178"/>
      <c r="AH587" s="84"/>
      <c r="AI587" s="84"/>
      <c r="AJ587" s="84"/>
      <c r="AK587" s="164"/>
      <c r="AL587" s="165"/>
      <c r="AM587" s="556" t="str">
        <f t="shared" ca="1" si="53"/>
        <v/>
      </c>
      <c r="AN587" s="86"/>
      <c r="XFA587" s="558" t="e">
        <f>MATCH(AE587,tabla!$W$3:$W$20,0)-1</f>
        <v>#N/A</v>
      </c>
      <c r="XFB587" s="558">
        <f>COUNTIF(tabla!$W$3:$W$20,'BD1'!AE587)</f>
        <v>0</v>
      </c>
    </row>
    <row r="588" spans="1:40 16381:16382" s="197" customFormat="1" ht="24.95" customHeight="1" x14ac:dyDescent="0.2">
      <c r="A588" s="24" t="str">
        <f t="shared" si="50"/>
        <v/>
      </c>
      <c r="B588" s="24" t="str">
        <f t="shared" si="48"/>
        <v/>
      </c>
      <c r="C588" s="554" t="str">
        <f t="shared" si="49"/>
        <v/>
      </c>
      <c r="D588" s="173"/>
      <c r="E588" s="173"/>
      <c r="F588" s="174"/>
      <c r="G588" s="175"/>
      <c r="H588" s="176"/>
      <c r="I588" s="177"/>
      <c r="J588" s="176"/>
      <c r="K588" s="476"/>
      <c r="L588" s="174"/>
      <c r="M588" s="81"/>
      <c r="N588" s="280" t="str">
        <f t="shared" si="51"/>
        <v/>
      </c>
      <c r="O588" s="43"/>
      <c r="P588" s="82"/>
      <c r="Q588" s="482"/>
      <c r="R588" s="83"/>
      <c r="S588" s="482"/>
      <c r="T588" s="164"/>
      <c r="U588" s="45"/>
      <c r="V588" s="25" t="str">
        <f>IFERROR(VLOOKUP(U588, tabla!$A$2:$B$50,2,FALSE),"")</f>
        <v/>
      </c>
      <c r="W588" s="26"/>
      <c r="X588" s="51"/>
      <c r="Y588" s="555" t="str">
        <f t="shared" si="52"/>
        <v/>
      </c>
      <c r="Z588" s="27"/>
      <c r="AA588" s="26"/>
      <c r="AB588" s="26"/>
      <c r="AC588" s="84"/>
      <c r="AD588" s="29"/>
      <c r="AE588" s="84"/>
      <c r="AF588" s="84"/>
      <c r="AG588" s="178"/>
      <c r="AH588" s="84"/>
      <c r="AI588" s="84"/>
      <c r="AJ588" s="84"/>
      <c r="AK588" s="164"/>
      <c r="AL588" s="165"/>
      <c r="AM588" s="556" t="str">
        <f t="shared" ca="1" si="53"/>
        <v/>
      </c>
      <c r="AN588" s="86"/>
      <c r="XFA588" s="558" t="e">
        <f>MATCH(AE588,tabla!$W$3:$W$20,0)-1</f>
        <v>#N/A</v>
      </c>
      <c r="XFB588" s="558">
        <f>COUNTIF(tabla!$W$3:$W$20,'BD1'!AE588)</f>
        <v>0</v>
      </c>
    </row>
    <row r="589" spans="1:40 16381:16382" s="197" customFormat="1" ht="24.95" customHeight="1" x14ac:dyDescent="0.2">
      <c r="A589" s="24" t="str">
        <f t="shared" si="50"/>
        <v/>
      </c>
      <c r="B589" s="24" t="str">
        <f t="shared" si="48"/>
        <v/>
      </c>
      <c r="C589" s="554" t="str">
        <f t="shared" si="49"/>
        <v/>
      </c>
      <c r="D589" s="173"/>
      <c r="E589" s="173"/>
      <c r="F589" s="174"/>
      <c r="G589" s="175"/>
      <c r="H589" s="176"/>
      <c r="I589" s="177"/>
      <c r="J589" s="176"/>
      <c r="K589" s="476"/>
      <c r="L589" s="174"/>
      <c r="M589" s="81"/>
      <c r="N589" s="280" t="str">
        <f t="shared" si="51"/>
        <v/>
      </c>
      <c r="O589" s="43"/>
      <c r="P589" s="82"/>
      <c r="Q589" s="482"/>
      <c r="R589" s="83"/>
      <c r="S589" s="482"/>
      <c r="T589" s="164"/>
      <c r="U589" s="45"/>
      <c r="V589" s="25" t="str">
        <f>IFERROR(VLOOKUP(U589, tabla!$A$2:$B$50,2,FALSE),"")</f>
        <v/>
      </c>
      <c r="W589" s="26"/>
      <c r="X589" s="51"/>
      <c r="Y589" s="555" t="str">
        <f t="shared" si="52"/>
        <v/>
      </c>
      <c r="Z589" s="27"/>
      <c r="AA589" s="26"/>
      <c r="AB589" s="26"/>
      <c r="AC589" s="84"/>
      <c r="AD589" s="29"/>
      <c r="AE589" s="84"/>
      <c r="AF589" s="84"/>
      <c r="AG589" s="178"/>
      <c r="AH589" s="84"/>
      <c r="AI589" s="84"/>
      <c r="AJ589" s="84"/>
      <c r="AK589" s="164"/>
      <c r="AL589" s="165"/>
      <c r="AM589" s="556" t="str">
        <f t="shared" ca="1" si="53"/>
        <v/>
      </c>
      <c r="AN589" s="86"/>
      <c r="XFA589" s="558" t="e">
        <f>MATCH(AE589,tabla!$W$3:$W$20,0)-1</f>
        <v>#N/A</v>
      </c>
      <c r="XFB589" s="558">
        <f>COUNTIF(tabla!$W$3:$W$20,'BD1'!AE589)</f>
        <v>0</v>
      </c>
    </row>
    <row r="590" spans="1:40 16381:16382" s="197" customFormat="1" ht="24.95" customHeight="1" x14ac:dyDescent="0.2">
      <c r="A590" s="24" t="str">
        <f t="shared" si="50"/>
        <v/>
      </c>
      <c r="B590" s="24" t="str">
        <f t="shared" si="48"/>
        <v/>
      </c>
      <c r="C590" s="554" t="str">
        <f t="shared" si="49"/>
        <v/>
      </c>
      <c r="D590" s="173"/>
      <c r="E590" s="173"/>
      <c r="F590" s="174"/>
      <c r="G590" s="175"/>
      <c r="H590" s="176"/>
      <c r="I590" s="177"/>
      <c r="J590" s="176"/>
      <c r="K590" s="476"/>
      <c r="L590" s="174"/>
      <c r="M590" s="81"/>
      <c r="N590" s="280" t="str">
        <f t="shared" si="51"/>
        <v/>
      </c>
      <c r="O590" s="43"/>
      <c r="P590" s="82"/>
      <c r="Q590" s="482"/>
      <c r="R590" s="83"/>
      <c r="S590" s="482"/>
      <c r="T590" s="164"/>
      <c r="U590" s="45"/>
      <c r="V590" s="25" t="str">
        <f>IFERROR(VLOOKUP(U590, tabla!$A$2:$B$50,2,FALSE),"")</f>
        <v/>
      </c>
      <c r="W590" s="26"/>
      <c r="X590" s="51"/>
      <c r="Y590" s="555" t="str">
        <f t="shared" si="52"/>
        <v/>
      </c>
      <c r="Z590" s="27"/>
      <c r="AA590" s="26"/>
      <c r="AB590" s="26"/>
      <c r="AC590" s="84"/>
      <c r="AD590" s="29"/>
      <c r="AE590" s="84"/>
      <c r="AF590" s="84"/>
      <c r="AG590" s="178"/>
      <c r="AH590" s="84"/>
      <c r="AI590" s="84"/>
      <c r="AJ590" s="84"/>
      <c r="AK590" s="164"/>
      <c r="AL590" s="165"/>
      <c r="AM590" s="556" t="str">
        <f t="shared" ca="1" si="53"/>
        <v/>
      </c>
      <c r="AN590" s="86"/>
      <c r="XFA590" s="558" t="e">
        <f>MATCH(AE590,tabla!$W$3:$W$20,0)-1</f>
        <v>#N/A</v>
      </c>
      <c r="XFB590" s="558">
        <f>COUNTIF(tabla!$W$3:$W$20,'BD1'!AE590)</f>
        <v>0</v>
      </c>
    </row>
    <row r="591" spans="1:40 16381:16382" s="197" customFormat="1" ht="24.95" customHeight="1" x14ac:dyDescent="0.2">
      <c r="A591" s="24" t="str">
        <f t="shared" si="50"/>
        <v/>
      </c>
      <c r="B591" s="24" t="str">
        <f t="shared" ref="B591:B654" si="54">IF(F591&gt;0,$K$6,"")</f>
        <v/>
      </c>
      <c r="C591" s="554" t="str">
        <f t="shared" ref="C591:C654" si="55">IF(F591&gt;0,$K$8,"")</f>
        <v/>
      </c>
      <c r="D591" s="173"/>
      <c r="E591" s="173"/>
      <c r="F591" s="174"/>
      <c r="G591" s="175"/>
      <c r="H591" s="176"/>
      <c r="I591" s="177"/>
      <c r="J591" s="176"/>
      <c r="K591" s="476"/>
      <c r="L591" s="174"/>
      <c r="M591" s="81"/>
      <c r="N591" s="280" t="str">
        <f t="shared" si="51"/>
        <v/>
      </c>
      <c r="O591" s="43"/>
      <c r="P591" s="87"/>
      <c r="Q591" s="483"/>
      <c r="R591" s="83"/>
      <c r="S591" s="482"/>
      <c r="T591" s="164"/>
      <c r="U591" s="45"/>
      <c r="V591" s="25" t="str">
        <f>IFERROR(VLOOKUP(U591, tabla!$A$2:$B$50,2,FALSE),"")</f>
        <v/>
      </c>
      <c r="W591" s="26"/>
      <c r="X591" s="51"/>
      <c r="Y591" s="555" t="str">
        <f t="shared" si="52"/>
        <v/>
      </c>
      <c r="Z591" s="27"/>
      <c r="AA591" s="26"/>
      <c r="AB591" s="26"/>
      <c r="AC591" s="84"/>
      <c r="AD591" s="29"/>
      <c r="AE591" s="84"/>
      <c r="AF591" s="84"/>
      <c r="AG591" s="178"/>
      <c r="AH591" s="84"/>
      <c r="AI591" s="84"/>
      <c r="AJ591" s="84"/>
      <c r="AK591" s="164"/>
      <c r="AL591" s="165"/>
      <c r="AM591" s="556" t="str">
        <f t="shared" ca="1" si="53"/>
        <v/>
      </c>
      <c r="AN591" s="86"/>
      <c r="XFA591" s="558" t="e">
        <f>MATCH(AE591,tabla!$W$3:$W$20,0)-1</f>
        <v>#N/A</v>
      </c>
      <c r="XFB591" s="558">
        <f>COUNTIF(tabla!$W$3:$W$20,'BD1'!AE591)</f>
        <v>0</v>
      </c>
    </row>
    <row r="592" spans="1:40 16381:16382" s="197" customFormat="1" ht="24.95" customHeight="1" x14ac:dyDescent="0.2">
      <c r="A592" s="24" t="str">
        <f t="shared" ref="A592:A655" si="56">IF(F592&gt;0,ROW()-14,"")</f>
        <v/>
      </c>
      <c r="B592" s="24" t="str">
        <f t="shared" si="54"/>
        <v/>
      </c>
      <c r="C592" s="554" t="str">
        <f t="shared" si="55"/>
        <v/>
      </c>
      <c r="D592" s="173"/>
      <c r="E592" s="173"/>
      <c r="F592" s="174"/>
      <c r="G592" s="175"/>
      <c r="H592" s="176"/>
      <c r="I592" s="177"/>
      <c r="J592" s="176"/>
      <c r="K592" s="476"/>
      <c r="L592" s="174"/>
      <c r="M592" s="81"/>
      <c r="N592" s="280" t="str">
        <f t="shared" ref="N592:N655" si="57">IF(M592="","",YEAR($M$2)-YEAR(M592)-IF(DATE(YEAR($M$2),MONTH(M592),DAY(M592))&gt;$M$2,1,0))</f>
        <v/>
      </c>
      <c r="O592" s="43"/>
      <c r="P592" s="82"/>
      <c r="Q592" s="482"/>
      <c r="R592" s="83"/>
      <c r="S592" s="482"/>
      <c r="T592" s="164"/>
      <c r="U592" s="45"/>
      <c r="V592" s="25" t="str">
        <f>IFERROR(VLOOKUP(U592, tabla!$A$2:$B$50,2,FALSE),"")</f>
        <v/>
      </c>
      <c r="W592" s="26"/>
      <c r="X592" s="51"/>
      <c r="Y592" s="555" t="str">
        <f t="shared" ref="Y592:Y655" si="58">IF(AND(X592&gt;0,X592&lt;452),45.2,IF(X592&gt;=452,10%*X592,IF(X592=0,"","")))</f>
        <v/>
      </c>
      <c r="Z592" s="27"/>
      <c r="AA592" s="26"/>
      <c r="AB592" s="26"/>
      <c r="AC592" s="84"/>
      <c r="AD592" s="29"/>
      <c r="AE592" s="84"/>
      <c r="AF592" s="84"/>
      <c r="AG592" s="178"/>
      <c r="AH592" s="84"/>
      <c r="AI592" s="84"/>
      <c r="AJ592" s="84"/>
      <c r="AK592" s="164"/>
      <c r="AL592" s="165"/>
      <c r="AM592" s="556" t="str">
        <f t="shared" ref="AM592:AM655" ca="1" si="59">IF(OR(AL592="",NOT(ISNUMBER(AL592))),"",IF(TODAY()&lt;=AL592,
 "VIGENTE - FALTAN " &amp;
 ((YEAR(AL592)-YEAR(TODAY()))*12 + MONTH(AL592)-MONTH(TODAY()) - IF(DAY(TODAY())&gt;DAY(AL592),1,0)) &amp; " MESES",
 "CADUCADO"))</f>
        <v/>
      </c>
      <c r="AN592" s="86"/>
      <c r="XFA592" s="558" t="e">
        <f>MATCH(AE592,tabla!$W$3:$W$20,0)-1</f>
        <v>#N/A</v>
      </c>
      <c r="XFB592" s="558">
        <f>COUNTIF(tabla!$W$3:$W$20,'BD1'!AE592)</f>
        <v>0</v>
      </c>
    </row>
    <row r="593" spans="1:40 16381:16382" s="197" customFormat="1" ht="24.95" customHeight="1" x14ac:dyDescent="0.2">
      <c r="A593" s="24" t="str">
        <f t="shared" si="56"/>
        <v/>
      </c>
      <c r="B593" s="24" t="str">
        <f t="shared" si="54"/>
        <v/>
      </c>
      <c r="C593" s="554" t="str">
        <f t="shared" si="55"/>
        <v/>
      </c>
      <c r="D593" s="173"/>
      <c r="E593" s="173"/>
      <c r="F593" s="174"/>
      <c r="G593" s="175"/>
      <c r="H593" s="176"/>
      <c r="I593" s="177"/>
      <c r="J593" s="176"/>
      <c r="K593" s="476"/>
      <c r="L593" s="174"/>
      <c r="M593" s="81"/>
      <c r="N593" s="280" t="str">
        <f t="shared" si="57"/>
        <v/>
      </c>
      <c r="O593" s="43"/>
      <c r="P593" s="82"/>
      <c r="Q593" s="482"/>
      <c r="R593" s="83"/>
      <c r="S593" s="482"/>
      <c r="T593" s="164"/>
      <c r="U593" s="45"/>
      <c r="V593" s="25" t="str">
        <f>IFERROR(VLOOKUP(U593, tabla!$A$2:$B$50,2,FALSE),"")</f>
        <v/>
      </c>
      <c r="W593" s="26"/>
      <c r="X593" s="51"/>
      <c r="Y593" s="555" t="str">
        <f t="shared" si="58"/>
        <v/>
      </c>
      <c r="Z593" s="27"/>
      <c r="AA593" s="26"/>
      <c r="AB593" s="26"/>
      <c r="AC593" s="84"/>
      <c r="AD593" s="29"/>
      <c r="AE593" s="84"/>
      <c r="AF593" s="84"/>
      <c r="AG593" s="178"/>
      <c r="AH593" s="84"/>
      <c r="AI593" s="84"/>
      <c r="AJ593" s="84"/>
      <c r="AK593" s="164"/>
      <c r="AL593" s="165"/>
      <c r="AM593" s="556" t="str">
        <f t="shared" ca="1" si="59"/>
        <v/>
      </c>
      <c r="AN593" s="86"/>
      <c r="XFA593" s="558" t="e">
        <f>MATCH(AE593,tabla!$W$3:$W$20,0)-1</f>
        <v>#N/A</v>
      </c>
      <c r="XFB593" s="558">
        <f>COUNTIF(tabla!$W$3:$W$20,'BD1'!AE593)</f>
        <v>0</v>
      </c>
    </row>
    <row r="594" spans="1:40 16381:16382" s="197" customFormat="1" ht="24.95" customHeight="1" x14ac:dyDescent="0.2">
      <c r="A594" s="24" t="str">
        <f t="shared" si="56"/>
        <v/>
      </c>
      <c r="B594" s="24" t="str">
        <f t="shared" si="54"/>
        <v/>
      </c>
      <c r="C594" s="554" t="str">
        <f t="shared" si="55"/>
        <v/>
      </c>
      <c r="D594" s="173"/>
      <c r="E594" s="173"/>
      <c r="F594" s="174"/>
      <c r="G594" s="175"/>
      <c r="H594" s="176"/>
      <c r="I594" s="177"/>
      <c r="J594" s="176"/>
      <c r="K594" s="476"/>
      <c r="L594" s="174"/>
      <c r="M594" s="81"/>
      <c r="N594" s="280" t="str">
        <f t="shared" si="57"/>
        <v/>
      </c>
      <c r="O594" s="43"/>
      <c r="P594" s="82"/>
      <c r="Q594" s="482"/>
      <c r="R594" s="83"/>
      <c r="S594" s="482"/>
      <c r="T594" s="164"/>
      <c r="U594" s="45"/>
      <c r="V594" s="25" t="str">
        <f>IFERROR(VLOOKUP(U594, tabla!$A$2:$B$50,2,FALSE),"")</f>
        <v/>
      </c>
      <c r="W594" s="26"/>
      <c r="X594" s="51"/>
      <c r="Y594" s="555" t="str">
        <f t="shared" si="58"/>
        <v/>
      </c>
      <c r="Z594" s="27"/>
      <c r="AA594" s="26"/>
      <c r="AB594" s="26"/>
      <c r="AC594" s="84"/>
      <c r="AD594" s="29"/>
      <c r="AE594" s="84"/>
      <c r="AF594" s="84"/>
      <c r="AG594" s="178"/>
      <c r="AH594" s="84"/>
      <c r="AI594" s="84"/>
      <c r="AJ594" s="84"/>
      <c r="AK594" s="164"/>
      <c r="AL594" s="165"/>
      <c r="AM594" s="556" t="str">
        <f t="shared" ca="1" si="59"/>
        <v/>
      </c>
      <c r="AN594" s="86"/>
      <c r="XFA594" s="558" t="e">
        <f>MATCH(AE594,tabla!$W$3:$W$20,0)-1</f>
        <v>#N/A</v>
      </c>
      <c r="XFB594" s="558">
        <f>COUNTIF(tabla!$W$3:$W$20,'BD1'!AE594)</f>
        <v>0</v>
      </c>
    </row>
    <row r="595" spans="1:40 16381:16382" s="197" customFormat="1" ht="24.95" customHeight="1" x14ac:dyDescent="0.2">
      <c r="A595" s="24" t="str">
        <f t="shared" si="56"/>
        <v/>
      </c>
      <c r="B595" s="24" t="str">
        <f t="shared" si="54"/>
        <v/>
      </c>
      <c r="C595" s="554" t="str">
        <f t="shared" si="55"/>
        <v/>
      </c>
      <c r="D595" s="173"/>
      <c r="E595" s="173"/>
      <c r="F595" s="174"/>
      <c r="G595" s="175"/>
      <c r="H595" s="176"/>
      <c r="I595" s="177"/>
      <c r="J595" s="176"/>
      <c r="K595" s="476"/>
      <c r="L595" s="174"/>
      <c r="M595" s="81"/>
      <c r="N595" s="280" t="str">
        <f t="shared" si="57"/>
        <v/>
      </c>
      <c r="O595" s="43"/>
      <c r="P595" s="87"/>
      <c r="Q595" s="483"/>
      <c r="R595" s="83"/>
      <c r="S595" s="482"/>
      <c r="T595" s="164"/>
      <c r="U595" s="45"/>
      <c r="V595" s="25" t="str">
        <f>IFERROR(VLOOKUP(U595, tabla!$A$2:$B$50,2,FALSE),"")</f>
        <v/>
      </c>
      <c r="W595" s="26"/>
      <c r="X595" s="51"/>
      <c r="Y595" s="555" t="str">
        <f t="shared" si="58"/>
        <v/>
      </c>
      <c r="Z595" s="27"/>
      <c r="AA595" s="26"/>
      <c r="AB595" s="26"/>
      <c r="AC595" s="84"/>
      <c r="AD595" s="29"/>
      <c r="AE595" s="84"/>
      <c r="AF595" s="84"/>
      <c r="AG595" s="178"/>
      <c r="AH595" s="84"/>
      <c r="AI595" s="84"/>
      <c r="AJ595" s="84"/>
      <c r="AK595" s="164"/>
      <c r="AL595" s="165"/>
      <c r="AM595" s="556" t="str">
        <f t="shared" ca="1" si="59"/>
        <v/>
      </c>
      <c r="AN595" s="86"/>
      <c r="XFA595" s="558" t="e">
        <f>MATCH(AE595,tabla!$W$3:$W$20,0)-1</f>
        <v>#N/A</v>
      </c>
      <c r="XFB595" s="558">
        <f>COUNTIF(tabla!$W$3:$W$20,'BD1'!AE595)</f>
        <v>0</v>
      </c>
    </row>
    <row r="596" spans="1:40 16381:16382" s="197" customFormat="1" ht="24.95" customHeight="1" x14ac:dyDescent="0.2">
      <c r="A596" s="24" t="str">
        <f t="shared" si="56"/>
        <v/>
      </c>
      <c r="B596" s="24" t="str">
        <f t="shared" si="54"/>
        <v/>
      </c>
      <c r="C596" s="554" t="str">
        <f t="shared" si="55"/>
        <v/>
      </c>
      <c r="D596" s="173"/>
      <c r="E596" s="173"/>
      <c r="F596" s="174"/>
      <c r="G596" s="175"/>
      <c r="H596" s="176"/>
      <c r="I596" s="177"/>
      <c r="J596" s="176"/>
      <c r="K596" s="476"/>
      <c r="L596" s="174"/>
      <c r="M596" s="81"/>
      <c r="N596" s="280" t="str">
        <f t="shared" si="57"/>
        <v/>
      </c>
      <c r="O596" s="43"/>
      <c r="P596" s="82"/>
      <c r="Q596" s="482"/>
      <c r="R596" s="83"/>
      <c r="S596" s="482"/>
      <c r="T596" s="164"/>
      <c r="U596" s="45"/>
      <c r="V596" s="25" t="str">
        <f>IFERROR(VLOOKUP(U596, tabla!$A$2:$B$50,2,FALSE),"")</f>
        <v/>
      </c>
      <c r="W596" s="26"/>
      <c r="X596" s="51"/>
      <c r="Y596" s="555" t="str">
        <f t="shared" si="58"/>
        <v/>
      </c>
      <c r="Z596" s="27"/>
      <c r="AA596" s="26"/>
      <c r="AB596" s="26"/>
      <c r="AC596" s="84"/>
      <c r="AD596" s="29"/>
      <c r="AE596" s="84"/>
      <c r="AF596" s="84"/>
      <c r="AG596" s="178"/>
      <c r="AH596" s="84"/>
      <c r="AI596" s="84"/>
      <c r="AJ596" s="84"/>
      <c r="AK596" s="164"/>
      <c r="AL596" s="165"/>
      <c r="AM596" s="556" t="str">
        <f t="shared" ca="1" si="59"/>
        <v/>
      </c>
      <c r="AN596" s="86"/>
      <c r="XFA596" s="558" t="e">
        <f>MATCH(AE596,tabla!$W$3:$W$20,0)-1</f>
        <v>#N/A</v>
      </c>
      <c r="XFB596" s="558">
        <f>COUNTIF(tabla!$W$3:$W$20,'BD1'!AE596)</f>
        <v>0</v>
      </c>
    </row>
    <row r="597" spans="1:40 16381:16382" s="197" customFormat="1" ht="24.95" customHeight="1" x14ac:dyDescent="0.2">
      <c r="A597" s="24" t="str">
        <f t="shared" si="56"/>
        <v/>
      </c>
      <c r="B597" s="24" t="str">
        <f t="shared" si="54"/>
        <v/>
      </c>
      <c r="C597" s="554" t="str">
        <f t="shared" si="55"/>
        <v/>
      </c>
      <c r="D597" s="173"/>
      <c r="E597" s="173"/>
      <c r="F597" s="174"/>
      <c r="G597" s="175"/>
      <c r="H597" s="176"/>
      <c r="I597" s="177"/>
      <c r="J597" s="176"/>
      <c r="K597" s="476"/>
      <c r="L597" s="174"/>
      <c r="M597" s="81"/>
      <c r="N597" s="280" t="str">
        <f t="shared" si="57"/>
        <v/>
      </c>
      <c r="O597" s="43"/>
      <c r="P597" s="87"/>
      <c r="Q597" s="483"/>
      <c r="R597" s="83"/>
      <c r="S597" s="482"/>
      <c r="T597" s="164"/>
      <c r="U597" s="45"/>
      <c r="V597" s="25" t="str">
        <f>IFERROR(VLOOKUP(U597, tabla!$A$2:$B$50,2,FALSE),"")</f>
        <v/>
      </c>
      <c r="W597" s="26"/>
      <c r="X597" s="51"/>
      <c r="Y597" s="555" t="str">
        <f t="shared" si="58"/>
        <v/>
      </c>
      <c r="Z597" s="27"/>
      <c r="AA597" s="26"/>
      <c r="AB597" s="26"/>
      <c r="AC597" s="84"/>
      <c r="AD597" s="29"/>
      <c r="AE597" s="84"/>
      <c r="AF597" s="84"/>
      <c r="AG597" s="178"/>
      <c r="AH597" s="84"/>
      <c r="AI597" s="84"/>
      <c r="AJ597" s="84"/>
      <c r="AK597" s="164"/>
      <c r="AL597" s="165"/>
      <c r="AM597" s="556" t="str">
        <f t="shared" ca="1" si="59"/>
        <v/>
      </c>
      <c r="AN597" s="86"/>
      <c r="XFA597" s="558" t="e">
        <f>MATCH(AE597,tabla!$W$3:$W$20,0)-1</f>
        <v>#N/A</v>
      </c>
      <c r="XFB597" s="558">
        <f>COUNTIF(tabla!$W$3:$W$20,'BD1'!AE597)</f>
        <v>0</v>
      </c>
    </row>
    <row r="598" spans="1:40 16381:16382" s="197" customFormat="1" ht="24.95" customHeight="1" x14ac:dyDescent="0.2">
      <c r="A598" s="24" t="str">
        <f t="shared" si="56"/>
        <v/>
      </c>
      <c r="B598" s="24" t="str">
        <f t="shared" si="54"/>
        <v/>
      </c>
      <c r="C598" s="554" t="str">
        <f t="shared" si="55"/>
        <v/>
      </c>
      <c r="D598" s="173"/>
      <c r="E598" s="173"/>
      <c r="F598" s="174"/>
      <c r="G598" s="175"/>
      <c r="H598" s="176"/>
      <c r="I598" s="177"/>
      <c r="J598" s="176"/>
      <c r="K598" s="476"/>
      <c r="L598" s="174"/>
      <c r="M598" s="81"/>
      <c r="N598" s="280" t="str">
        <f t="shared" si="57"/>
        <v/>
      </c>
      <c r="O598" s="43"/>
      <c r="P598" s="87"/>
      <c r="Q598" s="483"/>
      <c r="R598" s="83"/>
      <c r="S598" s="482"/>
      <c r="T598" s="164"/>
      <c r="U598" s="45"/>
      <c r="V598" s="25" t="str">
        <f>IFERROR(VLOOKUP(U598, tabla!$A$2:$B$50,2,FALSE),"")</f>
        <v/>
      </c>
      <c r="W598" s="26"/>
      <c r="X598" s="51"/>
      <c r="Y598" s="555" t="str">
        <f t="shared" si="58"/>
        <v/>
      </c>
      <c r="Z598" s="27"/>
      <c r="AA598" s="26"/>
      <c r="AB598" s="26"/>
      <c r="AC598" s="84"/>
      <c r="AD598" s="29"/>
      <c r="AE598" s="84"/>
      <c r="AF598" s="84"/>
      <c r="AG598" s="178"/>
      <c r="AH598" s="84"/>
      <c r="AI598" s="84"/>
      <c r="AJ598" s="84"/>
      <c r="AK598" s="164"/>
      <c r="AL598" s="165"/>
      <c r="AM598" s="556" t="str">
        <f t="shared" ca="1" si="59"/>
        <v/>
      </c>
      <c r="AN598" s="86"/>
      <c r="XFA598" s="558" t="e">
        <f>MATCH(AE598,tabla!$W$3:$W$20,0)-1</f>
        <v>#N/A</v>
      </c>
      <c r="XFB598" s="558">
        <f>COUNTIF(tabla!$W$3:$W$20,'BD1'!AE598)</f>
        <v>0</v>
      </c>
    </row>
    <row r="599" spans="1:40 16381:16382" s="197" customFormat="1" ht="24.95" customHeight="1" x14ac:dyDescent="0.2">
      <c r="A599" s="24" t="str">
        <f t="shared" si="56"/>
        <v/>
      </c>
      <c r="B599" s="24" t="str">
        <f t="shared" si="54"/>
        <v/>
      </c>
      <c r="C599" s="554" t="str">
        <f t="shared" si="55"/>
        <v/>
      </c>
      <c r="D599" s="173"/>
      <c r="E599" s="173"/>
      <c r="F599" s="174"/>
      <c r="G599" s="175"/>
      <c r="H599" s="176"/>
      <c r="I599" s="177"/>
      <c r="J599" s="176"/>
      <c r="K599" s="476"/>
      <c r="L599" s="174"/>
      <c r="M599" s="81"/>
      <c r="N599" s="280" t="str">
        <f t="shared" si="57"/>
        <v/>
      </c>
      <c r="O599" s="43"/>
      <c r="P599" s="87"/>
      <c r="Q599" s="483"/>
      <c r="R599" s="83"/>
      <c r="S599" s="482"/>
      <c r="T599" s="164"/>
      <c r="U599" s="45"/>
      <c r="V599" s="25" t="str">
        <f>IFERROR(VLOOKUP(U599, tabla!$A$2:$B$50,2,FALSE),"")</f>
        <v/>
      </c>
      <c r="W599" s="26"/>
      <c r="X599" s="51"/>
      <c r="Y599" s="555" t="str">
        <f t="shared" si="58"/>
        <v/>
      </c>
      <c r="Z599" s="27"/>
      <c r="AA599" s="26"/>
      <c r="AB599" s="26"/>
      <c r="AC599" s="84"/>
      <c r="AD599" s="29"/>
      <c r="AE599" s="84"/>
      <c r="AF599" s="84"/>
      <c r="AG599" s="178"/>
      <c r="AH599" s="84"/>
      <c r="AI599" s="84"/>
      <c r="AJ599" s="84"/>
      <c r="AK599" s="164"/>
      <c r="AL599" s="165"/>
      <c r="AM599" s="556" t="str">
        <f t="shared" ca="1" si="59"/>
        <v/>
      </c>
      <c r="AN599" s="86"/>
      <c r="XFA599" s="558" t="e">
        <f>MATCH(AE599,tabla!$W$3:$W$20,0)-1</f>
        <v>#N/A</v>
      </c>
      <c r="XFB599" s="558">
        <f>COUNTIF(tabla!$W$3:$W$20,'BD1'!AE599)</f>
        <v>0</v>
      </c>
    </row>
    <row r="600" spans="1:40 16381:16382" s="197" customFormat="1" ht="24.95" customHeight="1" x14ac:dyDescent="0.2">
      <c r="A600" s="24" t="str">
        <f t="shared" si="56"/>
        <v/>
      </c>
      <c r="B600" s="24" t="str">
        <f t="shared" si="54"/>
        <v/>
      </c>
      <c r="C600" s="554" t="str">
        <f t="shared" si="55"/>
        <v/>
      </c>
      <c r="D600" s="173"/>
      <c r="E600" s="173"/>
      <c r="F600" s="174"/>
      <c r="G600" s="175"/>
      <c r="H600" s="176"/>
      <c r="I600" s="177"/>
      <c r="J600" s="176"/>
      <c r="K600" s="476"/>
      <c r="L600" s="174"/>
      <c r="M600" s="81"/>
      <c r="N600" s="280" t="str">
        <f t="shared" si="57"/>
        <v/>
      </c>
      <c r="O600" s="43"/>
      <c r="P600" s="82"/>
      <c r="Q600" s="482"/>
      <c r="R600" s="83"/>
      <c r="S600" s="482"/>
      <c r="T600" s="164"/>
      <c r="U600" s="45"/>
      <c r="V600" s="25" t="str">
        <f>IFERROR(VLOOKUP(U600, tabla!$A$2:$B$50,2,FALSE),"")</f>
        <v/>
      </c>
      <c r="W600" s="26"/>
      <c r="X600" s="51"/>
      <c r="Y600" s="555" t="str">
        <f t="shared" si="58"/>
        <v/>
      </c>
      <c r="Z600" s="27"/>
      <c r="AA600" s="26"/>
      <c r="AB600" s="26"/>
      <c r="AC600" s="84"/>
      <c r="AD600" s="29"/>
      <c r="AE600" s="84"/>
      <c r="AF600" s="84"/>
      <c r="AG600" s="178"/>
      <c r="AH600" s="84"/>
      <c r="AI600" s="84"/>
      <c r="AJ600" s="84"/>
      <c r="AK600" s="164"/>
      <c r="AL600" s="165"/>
      <c r="AM600" s="556" t="str">
        <f t="shared" ca="1" si="59"/>
        <v/>
      </c>
      <c r="AN600" s="86"/>
      <c r="XFA600" s="558" t="e">
        <f>MATCH(AE600,tabla!$W$3:$W$20,0)-1</f>
        <v>#N/A</v>
      </c>
      <c r="XFB600" s="558">
        <f>COUNTIF(tabla!$W$3:$W$20,'BD1'!AE600)</f>
        <v>0</v>
      </c>
    </row>
    <row r="601" spans="1:40 16381:16382" s="197" customFormat="1" ht="24.95" customHeight="1" x14ac:dyDescent="0.2">
      <c r="A601" s="24" t="str">
        <f t="shared" si="56"/>
        <v/>
      </c>
      <c r="B601" s="24" t="str">
        <f t="shared" si="54"/>
        <v/>
      </c>
      <c r="C601" s="554" t="str">
        <f t="shared" si="55"/>
        <v/>
      </c>
      <c r="D601" s="173"/>
      <c r="E601" s="173"/>
      <c r="F601" s="174"/>
      <c r="G601" s="175"/>
      <c r="H601" s="176"/>
      <c r="I601" s="177"/>
      <c r="J601" s="176"/>
      <c r="K601" s="476"/>
      <c r="L601" s="174"/>
      <c r="M601" s="81"/>
      <c r="N601" s="280" t="str">
        <f t="shared" si="57"/>
        <v/>
      </c>
      <c r="O601" s="43"/>
      <c r="P601" s="82"/>
      <c r="Q601" s="482"/>
      <c r="R601" s="83"/>
      <c r="S601" s="482"/>
      <c r="T601" s="164"/>
      <c r="U601" s="45"/>
      <c r="V601" s="25" t="str">
        <f>IFERROR(VLOOKUP(U601, tabla!$A$2:$B$50,2,FALSE),"")</f>
        <v/>
      </c>
      <c r="W601" s="26"/>
      <c r="X601" s="51"/>
      <c r="Y601" s="555" t="str">
        <f t="shared" si="58"/>
        <v/>
      </c>
      <c r="Z601" s="27"/>
      <c r="AA601" s="26"/>
      <c r="AB601" s="26"/>
      <c r="AC601" s="84"/>
      <c r="AD601" s="29"/>
      <c r="AE601" s="84"/>
      <c r="AF601" s="84"/>
      <c r="AG601" s="178"/>
      <c r="AH601" s="84"/>
      <c r="AI601" s="84"/>
      <c r="AJ601" s="84"/>
      <c r="AK601" s="164"/>
      <c r="AL601" s="165"/>
      <c r="AM601" s="556" t="str">
        <f t="shared" ca="1" si="59"/>
        <v/>
      </c>
      <c r="AN601" s="86"/>
      <c r="XFA601" s="558" t="e">
        <f>MATCH(AE601,tabla!$W$3:$W$20,0)-1</f>
        <v>#N/A</v>
      </c>
      <c r="XFB601" s="558">
        <f>COUNTIF(tabla!$W$3:$W$20,'BD1'!AE601)</f>
        <v>0</v>
      </c>
    </row>
    <row r="602" spans="1:40 16381:16382" s="197" customFormat="1" ht="24.95" customHeight="1" x14ac:dyDescent="0.2">
      <c r="A602" s="24" t="str">
        <f t="shared" si="56"/>
        <v/>
      </c>
      <c r="B602" s="24" t="str">
        <f t="shared" si="54"/>
        <v/>
      </c>
      <c r="C602" s="554" t="str">
        <f t="shared" si="55"/>
        <v/>
      </c>
      <c r="D602" s="173"/>
      <c r="E602" s="173"/>
      <c r="F602" s="174"/>
      <c r="G602" s="175"/>
      <c r="H602" s="176"/>
      <c r="I602" s="177"/>
      <c r="J602" s="176"/>
      <c r="K602" s="476"/>
      <c r="L602" s="174"/>
      <c r="M602" s="81"/>
      <c r="N602" s="280" t="str">
        <f t="shared" si="57"/>
        <v/>
      </c>
      <c r="O602" s="43"/>
      <c r="P602" s="82"/>
      <c r="Q602" s="482"/>
      <c r="R602" s="83"/>
      <c r="S602" s="482"/>
      <c r="T602" s="164"/>
      <c r="U602" s="45"/>
      <c r="V602" s="25" t="str">
        <f>IFERROR(VLOOKUP(U602, tabla!$A$2:$B$50,2,FALSE),"")</f>
        <v/>
      </c>
      <c r="W602" s="26"/>
      <c r="X602" s="51"/>
      <c r="Y602" s="555" t="str">
        <f t="shared" si="58"/>
        <v/>
      </c>
      <c r="Z602" s="27"/>
      <c r="AA602" s="26"/>
      <c r="AB602" s="26"/>
      <c r="AC602" s="84"/>
      <c r="AD602" s="29"/>
      <c r="AE602" s="84"/>
      <c r="AF602" s="84"/>
      <c r="AG602" s="178"/>
      <c r="AH602" s="84"/>
      <c r="AI602" s="84"/>
      <c r="AJ602" s="84"/>
      <c r="AK602" s="164"/>
      <c r="AL602" s="165"/>
      <c r="AM602" s="556" t="str">
        <f t="shared" ca="1" si="59"/>
        <v/>
      </c>
      <c r="AN602" s="86"/>
      <c r="XFA602" s="558" t="e">
        <f>MATCH(AE602,tabla!$W$3:$W$20,0)-1</f>
        <v>#N/A</v>
      </c>
      <c r="XFB602" s="558">
        <f>COUNTIF(tabla!$W$3:$W$20,'BD1'!AE602)</f>
        <v>0</v>
      </c>
    </row>
    <row r="603" spans="1:40 16381:16382" s="197" customFormat="1" ht="24.95" customHeight="1" x14ac:dyDescent="0.2">
      <c r="A603" s="24" t="str">
        <f t="shared" si="56"/>
        <v/>
      </c>
      <c r="B603" s="24" t="str">
        <f t="shared" si="54"/>
        <v/>
      </c>
      <c r="C603" s="554" t="str">
        <f t="shared" si="55"/>
        <v/>
      </c>
      <c r="D603" s="173"/>
      <c r="E603" s="173"/>
      <c r="F603" s="174"/>
      <c r="G603" s="175"/>
      <c r="H603" s="176"/>
      <c r="I603" s="177"/>
      <c r="J603" s="176"/>
      <c r="K603" s="476"/>
      <c r="L603" s="174"/>
      <c r="M603" s="81"/>
      <c r="N603" s="280" t="str">
        <f t="shared" si="57"/>
        <v/>
      </c>
      <c r="O603" s="43"/>
      <c r="P603" s="82"/>
      <c r="Q603" s="482"/>
      <c r="R603" s="83"/>
      <c r="S603" s="482"/>
      <c r="T603" s="164"/>
      <c r="U603" s="45"/>
      <c r="V603" s="25" t="str">
        <f>IFERROR(VLOOKUP(U603, tabla!$A$2:$B$50,2,FALSE),"")</f>
        <v/>
      </c>
      <c r="W603" s="26"/>
      <c r="X603" s="51"/>
      <c r="Y603" s="555" t="str">
        <f t="shared" si="58"/>
        <v/>
      </c>
      <c r="Z603" s="27"/>
      <c r="AA603" s="26"/>
      <c r="AB603" s="26"/>
      <c r="AC603" s="84"/>
      <c r="AD603" s="29"/>
      <c r="AE603" s="84"/>
      <c r="AF603" s="84"/>
      <c r="AG603" s="178"/>
      <c r="AH603" s="84"/>
      <c r="AI603" s="84"/>
      <c r="AJ603" s="84"/>
      <c r="AK603" s="164"/>
      <c r="AL603" s="165"/>
      <c r="AM603" s="556" t="str">
        <f t="shared" ca="1" si="59"/>
        <v/>
      </c>
      <c r="AN603" s="86"/>
      <c r="XFA603" s="558" t="e">
        <f>MATCH(AE603,tabla!$W$3:$W$20,0)-1</f>
        <v>#N/A</v>
      </c>
      <c r="XFB603" s="558">
        <f>COUNTIF(tabla!$W$3:$W$20,'BD1'!AE603)</f>
        <v>0</v>
      </c>
    </row>
    <row r="604" spans="1:40 16381:16382" s="197" customFormat="1" ht="24.95" customHeight="1" x14ac:dyDescent="0.2">
      <c r="A604" s="24" t="str">
        <f t="shared" si="56"/>
        <v/>
      </c>
      <c r="B604" s="24" t="str">
        <f t="shared" si="54"/>
        <v/>
      </c>
      <c r="C604" s="554" t="str">
        <f t="shared" si="55"/>
        <v/>
      </c>
      <c r="D604" s="173"/>
      <c r="E604" s="173"/>
      <c r="F604" s="174"/>
      <c r="G604" s="175"/>
      <c r="H604" s="176"/>
      <c r="I604" s="177"/>
      <c r="J604" s="176"/>
      <c r="K604" s="476"/>
      <c r="L604" s="174"/>
      <c r="M604" s="81"/>
      <c r="N604" s="280" t="str">
        <f t="shared" si="57"/>
        <v/>
      </c>
      <c r="O604" s="43"/>
      <c r="P604" s="87"/>
      <c r="Q604" s="483"/>
      <c r="R604" s="83"/>
      <c r="S604" s="482"/>
      <c r="T604" s="164"/>
      <c r="U604" s="45"/>
      <c r="V604" s="25" t="str">
        <f>IFERROR(VLOOKUP(U604, tabla!$A$2:$B$50,2,FALSE),"")</f>
        <v/>
      </c>
      <c r="W604" s="26"/>
      <c r="X604" s="51"/>
      <c r="Y604" s="555" t="str">
        <f t="shared" si="58"/>
        <v/>
      </c>
      <c r="Z604" s="27"/>
      <c r="AA604" s="26"/>
      <c r="AB604" s="26"/>
      <c r="AC604" s="84"/>
      <c r="AD604" s="29"/>
      <c r="AE604" s="84"/>
      <c r="AF604" s="84"/>
      <c r="AG604" s="178"/>
      <c r="AH604" s="84"/>
      <c r="AI604" s="84"/>
      <c r="AJ604" s="84"/>
      <c r="AK604" s="164"/>
      <c r="AL604" s="165"/>
      <c r="AM604" s="556" t="str">
        <f t="shared" ca="1" si="59"/>
        <v/>
      </c>
      <c r="AN604" s="86"/>
      <c r="XFA604" s="558" t="e">
        <f>MATCH(AE604,tabla!$W$3:$W$20,0)-1</f>
        <v>#N/A</v>
      </c>
      <c r="XFB604" s="558">
        <f>COUNTIF(tabla!$W$3:$W$20,'BD1'!AE604)</f>
        <v>0</v>
      </c>
    </row>
    <row r="605" spans="1:40 16381:16382" s="197" customFormat="1" ht="24.95" customHeight="1" x14ac:dyDescent="0.2">
      <c r="A605" s="24" t="str">
        <f t="shared" si="56"/>
        <v/>
      </c>
      <c r="B605" s="24" t="str">
        <f t="shared" si="54"/>
        <v/>
      </c>
      <c r="C605" s="554" t="str">
        <f t="shared" si="55"/>
        <v/>
      </c>
      <c r="D605" s="173"/>
      <c r="E605" s="173"/>
      <c r="F605" s="174"/>
      <c r="G605" s="175"/>
      <c r="H605" s="176"/>
      <c r="I605" s="177"/>
      <c r="J605" s="176"/>
      <c r="K605" s="476"/>
      <c r="L605" s="174"/>
      <c r="M605" s="81"/>
      <c r="N605" s="280" t="str">
        <f t="shared" si="57"/>
        <v/>
      </c>
      <c r="O605" s="43"/>
      <c r="P605" s="82"/>
      <c r="Q605" s="482"/>
      <c r="R605" s="83"/>
      <c r="S605" s="482"/>
      <c r="T605" s="164"/>
      <c r="U605" s="45"/>
      <c r="V605" s="25" t="str">
        <f>IFERROR(VLOOKUP(U605, tabla!$A$2:$B$50,2,FALSE),"")</f>
        <v/>
      </c>
      <c r="W605" s="26"/>
      <c r="X605" s="51"/>
      <c r="Y605" s="555" t="str">
        <f t="shared" si="58"/>
        <v/>
      </c>
      <c r="Z605" s="27"/>
      <c r="AA605" s="26"/>
      <c r="AB605" s="26"/>
      <c r="AC605" s="84"/>
      <c r="AD605" s="29"/>
      <c r="AE605" s="84"/>
      <c r="AF605" s="84"/>
      <c r="AG605" s="178"/>
      <c r="AH605" s="84"/>
      <c r="AI605" s="84"/>
      <c r="AJ605" s="84"/>
      <c r="AK605" s="164"/>
      <c r="AL605" s="165"/>
      <c r="AM605" s="556" t="str">
        <f t="shared" ca="1" si="59"/>
        <v/>
      </c>
      <c r="AN605" s="86"/>
      <c r="XFA605" s="558" t="e">
        <f>MATCH(AE605,tabla!$W$3:$W$20,0)-1</f>
        <v>#N/A</v>
      </c>
      <c r="XFB605" s="558">
        <f>COUNTIF(tabla!$W$3:$W$20,'BD1'!AE605)</f>
        <v>0</v>
      </c>
    </row>
    <row r="606" spans="1:40 16381:16382" s="197" customFormat="1" ht="24.95" customHeight="1" x14ac:dyDescent="0.2">
      <c r="A606" s="24" t="str">
        <f t="shared" si="56"/>
        <v/>
      </c>
      <c r="B606" s="24" t="str">
        <f t="shared" si="54"/>
        <v/>
      </c>
      <c r="C606" s="554" t="str">
        <f t="shared" si="55"/>
        <v/>
      </c>
      <c r="D606" s="173"/>
      <c r="E606" s="173"/>
      <c r="F606" s="174"/>
      <c r="G606" s="175"/>
      <c r="H606" s="176"/>
      <c r="I606" s="177"/>
      <c r="J606" s="176"/>
      <c r="K606" s="476"/>
      <c r="L606" s="174"/>
      <c r="M606" s="81"/>
      <c r="N606" s="280" t="str">
        <f t="shared" si="57"/>
        <v/>
      </c>
      <c r="O606" s="43"/>
      <c r="P606" s="82"/>
      <c r="Q606" s="482"/>
      <c r="R606" s="83"/>
      <c r="S606" s="482"/>
      <c r="T606" s="164"/>
      <c r="U606" s="45"/>
      <c r="V606" s="25" t="str">
        <f>IFERROR(VLOOKUP(U606, tabla!$A$2:$B$50,2,FALSE),"")</f>
        <v/>
      </c>
      <c r="W606" s="26"/>
      <c r="X606" s="51"/>
      <c r="Y606" s="555" t="str">
        <f t="shared" si="58"/>
        <v/>
      </c>
      <c r="Z606" s="27"/>
      <c r="AA606" s="26"/>
      <c r="AB606" s="26"/>
      <c r="AC606" s="84"/>
      <c r="AD606" s="29"/>
      <c r="AE606" s="84"/>
      <c r="AF606" s="84"/>
      <c r="AG606" s="178"/>
      <c r="AH606" s="84"/>
      <c r="AI606" s="84"/>
      <c r="AJ606" s="84"/>
      <c r="AK606" s="164"/>
      <c r="AL606" s="165"/>
      <c r="AM606" s="556" t="str">
        <f t="shared" ca="1" si="59"/>
        <v/>
      </c>
      <c r="AN606" s="86"/>
      <c r="XFA606" s="558" t="e">
        <f>MATCH(AE606,tabla!$W$3:$W$20,0)-1</f>
        <v>#N/A</v>
      </c>
      <c r="XFB606" s="558">
        <f>COUNTIF(tabla!$W$3:$W$20,'BD1'!AE606)</f>
        <v>0</v>
      </c>
    </row>
    <row r="607" spans="1:40 16381:16382" s="197" customFormat="1" ht="24.95" customHeight="1" x14ac:dyDescent="0.2">
      <c r="A607" s="24" t="str">
        <f t="shared" si="56"/>
        <v/>
      </c>
      <c r="B607" s="24" t="str">
        <f t="shared" si="54"/>
        <v/>
      </c>
      <c r="C607" s="554" t="str">
        <f t="shared" si="55"/>
        <v/>
      </c>
      <c r="D607" s="173"/>
      <c r="E607" s="173"/>
      <c r="F607" s="174"/>
      <c r="G607" s="175"/>
      <c r="H607" s="176"/>
      <c r="I607" s="177"/>
      <c r="J607" s="176"/>
      <c r="K607" s="476"/>
      <c r="L607" s="174"/>
      <c r="M607" s="81"/>
      <c r="N607" s="280" t="str">
        <f t="shared" si="57"/>
        <v/>
      </c>
      <c r="O607" s="43"/>
      <c r="P607" s="82"/>
      <c r="Q607" s="482"/>
      <c r="R607" s="83"/>
      <c r="S607" s="482"/>
      <c r="T607" s="164"/>
      <c r="U607" s="45"/>
      <c r="V607" s="25" t="str">
        <f>IFERROR(VLOOKUP(U607, tabla!$A$2:$B$50,2,FALSE),"")</f>
        <v/>
      </c>
      <c r="W607" s="26"/>
      <c r="X607" s="51"/>
      <c r="Y607" s="555" t="str">
        <f t="shared" si="58"/>
        <v/>
      </c>
      <c r="Z607" s="27"/>
      <c r="AA607" s="26"/>
      <c r="AB607" s="26"/>
      <c r="AC607" s="84"/>
      <c r="AD607" s="29"/>
      <c r="AE607" s="84"/>
      <c r="AF607" s="84"/>
      <c r="AG607" s="178"/>
      <c r="AH607" s="84"/>
      <c r="AI607" s="84"/>
      <c r="AJ607" s="84"/>
      <c r="AK607" s="164"/>
      <c r="AL607" s="165"/>
      <c r="AM607" s="556" t="str">
        <f t="shared" ca="1" si="59"/>
        <v/>
      </c>
      <c r="AN607" s="86"/>
      <c r="XFA607" s="558" t="e">
        <f>MATCH(AE607,tabla!$W$3:$W$20,0)-1</f>
        <v>#N/A</v>
      </c>
      <c r="XFB607" s="558">
        <f>COUNTIF(tabla!$W$3:$W$20,'BD1'!AE607)</f>
        <v>0</v>
      </c>
    </row>
    <row r="608" spans="1:40 16381:16382" s="197" customFormat="1" ht="24.95" customHeight="1" x14ac:dyDescent="0.2">
      <c r="A608" s="24" t="str">
        <f t="shared" si="56"/>
        <v/>
      </c>
      <c r="B608" s="24" t="str">
        <f t="shared" si="54"/>
        <v/>
      </c>
      <c r="C608" s="554" t="str">
        <f t="shared" si="55"/>
        <v/>
      </c>
      <c r="D608" s="173"/>
      <c r="E608" s="173"/>
      <c r="F608" s="174"/>
      <c r="G608" s="175"/>
      <c r="H608" s="176"/>
      <c r="I608" s="177"/>
      <c r="J608" s="176"/>
      <c r="K608" s="476"/>
      <c r="L608" s="174"/>
      <c r="M608" s="81"/>
      <c r="N608" s="280" t="str">
        <f t="shared" si="57"/>
        <v/>
      </c>
      <c r="O608" s="43"/>
      <c r="P608" s="82"/>
      <c r="Q608" s="482"/>
      <c r="R608" s="83"/>
      <c r="S608" s="482"/>
      <c r="T608" s="164"/>
      <c r="U608" s="45"/>
      <c r="V608" s="25" t="str">
        <f>IFERROR(VLOOKUP(U608, tabla!$A$2:$B$50,2,FALSE),"")</f>
        <v/>
      </c>
      <c r="W608" s="26"/>
      <c r="X608" s="51"/>
      <c r="Y608" s="555" t="str">
        <f t="shared" si="58"/>
        <v/>
      </c>
      <c r="Z608" s="27"/>
      <c r="AA608" s="26"/>
      <c r="AB608" s="26"/>
      <c r="AC608" s="84"/>
      <c r="AD608" s="29"/>
      <c r="AE608" s="84"/>
      <c r="AF608" s="84"/>
      <c r="AG608" s="178"/>
      <c r="AH608" s="84"/>
      <c r="AI608" s="84"/>
      <c r="AJ608" s="84"/>
      <c r="AK608" s="164"/>
      <c r="AL608" s="165"/>
      <c r="AM608" s="556" t="str">
        <f t="shared" ca="1" si="59"/>
        <v/>
      </c>
      <c r="AN608" s="86"/>
      <c r="XFA608" s="558" t="e">
        <f>MATCH(AE608,tabla!$W$3:$W$20,0)-1</f>
        <v>#N/A</v>
      </c>
      <c r="XFB608" s="558">
        <f>COUNTIF(tabla!$W$3:$W$20,'BD1'!AE608)</f>
        <v>0</v>
      </c>
    </row>
    <row r="609" spans="1:40 16381:16382" s="197" customFormat="1" ht="24.95" customHeight="1" x14ac:dyDescent="0.2">
      <c r="A609" s="24" t="str">
        <f t="shared" si="56"/>
        <v/>
      </c>
      <c r="B609" s="24" t="str">
        <f t="shared" si="54"/>
        <v/>
      </c>
      <c r="C609" s="554" t="str">
        <f t="shared" si="55"/>
        <v/>
      </c>
      <c r="D609" s="173"/>
      <c r="E609" s="173"/>
      <c r="F609" s="174"/>
      <c r="G609" s="175"/>
      <c r="H609" s="176"/>
      <c r="I609" s="177"/>
      <c r="J609" s="176"/>
      <c r="K609" s="476"/>
      <c r="L609" s="174"/>
      <c r="M609" s="81"/>
      <c r="N609" s="280" t="str">
        <f t="shared" si="57"/>
        <v/>
      </c>
      <c r="O609" s="43"/>
      <c r="P609" s="82"/>
      <c r="Q609" s="482"/>
      <c r="R609" s="83"/>
      <c r="S609" s="482"/>
      <c r="T609" s="164"/>
      <c r="U609" s="45"/>
      <c r="V609" s="25" t="str">
        <f>IFERROR(VLOOKUP(U609, tabla!$A$2:$B$50,2,FALSE),"")</f>
        <v/>
      </c>
      <c r="W609" s="26"/>
      <c r="X609" s="51"/>
      <c r="Y609" s="555" t="str">
        <f t="shared" si="58"/>
        <v/>
      </c>
      <c r="Z609" s="27"/>
      <c r="AA609" s="26"/>
      <c r="AB609" s="26"/>
      <c r="AC609" s="84"/>
      <c r="AD609" s="29"/>
      <c r="AE609" s="84"/>
      <c r="AF609" s="84"/>
      <c r="AG609" s="178"/>
      <c r="AH609" s="84"/>
      <c r="AI609" s="84"/>
      <c r="AJ609" s="84"/>
      <c r="AK609" s="164"/>
      <c r="AL609" s="165"/>
      <c r="AM609" s="556" t="str">
        <f t="shared" ca="1" si="59"/>
        <v/>
      </c>
      <c r="AN609" s="86"/>
      <c r="XFA609" s="558" t="e">
        <f>MATCH(AE609,tabla!$W$3:$W$20,0)-1</f>
        <v>#N/A</v>
      </c>
      <c r="XFB609" s="558">
        <f>COUNTIF(tabla!$W$3:$W$20,'BD1'!AE609)</f>
        <v>0</v>
      </c>
    </row>
    <row r="610" spans="1:40 16381:16382" s="197" customFormat="1" ht="24.95" customHeight="1" x14ac:dyDescent="0.2">
      <c r="A610" s="24" t="str">
        <f t="shared" si="56"/>
        <v/>
      </c>
      <c r="B610" s="24" t="str">
        <f t="shared" si="54"/>
        <v/>
      </c>
      <c r="C610" s="554" t="str">
        <f t="shared" si="55"/>
        <v/>
      </c>
      <c r="D610" s="173"/>
      <c r="E610" s="173"/>
      <c r="F610" s="174"/>
      <c r="G610" s="175"/>
      <c r="H610" s="176"/>
      <c r="I610" s="177"/>
      <c r="J610" s="176"/>
      <c r="K610" s="476"/>
      <c r="L610" s="174"/>
      <c r="M610" s="81"/>
      <c r="N610" s="280" t="str">
        <f t="shared" si="57"/>
        <v/>
      </c>
      <c r="O610" s="43"/>
      <c r="P610" s="82"/>
      <c r="Q610" s="482"/>
      <c r="R610" s="83"/>
      <c r="S610" s="482"/>
      <c r="T610" s="164"/>
      <c r="U610" s="45"/>
      <c r="V610" s="25" t="str">
        <f>IFERROR(VLOOKUP(U610, tabla!$A$2:$B$50,2,FALSE),"")</f>
        <v/>
      </c>
      <c r="W610" s="26"/>
      <c r="X610" s="51"/>
      <c r="Y610" s="555" t="str">
        <f t="shared" si="58"/>
        <v/>
      </c>
      <c r="Z610" s="27"/>
      <c r="AA610" s="26"/>
      <c r="AB610" s="26"/>
      <c r="AC610" s="84"/>
      <c r="AD610" s="29"/>
      <c r="AE610" s="84"/>
      <c r="AF610" s="84"/>
      <c r="AG610" s="178"/>
      <c r="AH610" s="84"/>
      <c r="AI610" s="84"/>
      <c r="AJ610" s="84"/>
      <c r="AK610" s="164"/>
      <c r="AL610" s="165"/>
      <c r="AM610" s="556" t="str">
        <f t="shared" ca="1" si="59"/>
        <v/>
      </c>
      <c r="AN610" s="86"/>
      <c r="XFA610" s="558" t="e">
        <f>MATCH(AE610,tabla!$W$3:$W$20,0)-1</f>
        <v>#N/A</v>
      </c>
      <c r="XFB610" s="558">
        <f>COUNTIF(tabla!$W$3:$W$20,'BD1'!AE610)</f>
        <v>0</v>
      </c>
    </row>
    <row r="611" spans="1:40 16381:16382" s="197" customFormat="1" ht="24.95" customHeight="1" x14ac:dyDescent="0.2">
      <c r="A611" s="24" t="str">
        <f t="shared" si="56"/>
        <v/>
      </c>
      <c r="B611" s="24" t="str">
        <f t="shared" si="54"/>
        <v/>
      </c>
      <c r="C611" s="554" t="str">
        <f t="shared" si="55"/>
        <v/>
      </c>
      <c r="D611" s="173"/>
      <c r="E611" s="173"/>
      <c r="F611" s="174"/>
      <c r="G611" s="175"/>
      <c r="H611" s="176"/>
      <c r="I611" s="177"/>
      <c r="J611" s="176"/>
      <c r="K611" s="476"/>
      <c r="L611" s="174"/>
      <c r="M611" s="81"/>
      <c r="N611" s="280" t="str">
        <f t="shared" si="57"/>
        <v/>
      </c>
      <c r="O611" s="43"/>
      <c r="P611" s="82"/>
      <c r="Q611" s="482"/>
      <c r="R611" s="83"/>
      <c r="S611" s="482"/>
      <c r="T611" s="164"/>
      <c r="U611" s="45"/>
      <c r="V611" s="25" t="str">
        <f>IFERROR(VLOOKUP(U611, tabla!$A$2:$B$50,2,FALSE),"")</f>
        <v/>
      </c>
      <c r="W611" s="26"/>
      <c r="X611" s="51"/>
      <c r="Y611" s="555" t="str">
        <f t="shared" si="58"/>
        <v/>
      </c>
      <c r="Z611" s="27"/>
      <c r="AA611" s="26"/>
      <c r="AB611" s="26"/>
      <c r="AC611" s="84"/>
      <c r="AD611" s="29"/>
      <c r="AE611" s="84"/>
      <c r="AF611" s="84"/>
      <c r="AG611" s="178"/>
      <c r="AH611" s="84"/>
      <c r="AI611" s="84"/>
      <c r="AJ611" s="84"/>
      <c r="AK611" s="164"/>
      <c r="AL611" s="165"/>
      <c r="AM611" s="556" t="str">
        <f t="shared" ca="1" si="59"/>
        <v/>
      </c>
      <c r="AN611" s="86"/>
      <c r="XFA611" s="558" t="e">
        <f>MATCH(AE611,tabla!$W$3:$W$20,0)-1</f>
        <v>#N/A</v>
      </c>
      <c r="XFB611" s="558">
        <f>COUNTIF(tabla!$W$3:$W$20,'BD1'!AE611)</f>
        <v>0</v>
      </c>
    </row>
    <row r="612" spans="1:40 16381:16382" s="197" customFormat="1" ht="24.95" customHeight="1" x14ac:dyDescent="0.2">
      <c r="A612" s="24" t="str">
        <f t="shared" si="56"/>
        <v/>
      </c>
      <c r="B612" s="24" t="str">
        <f t="shared" si="54"/>
        <v/>
      </c>
      <c r="C612" s="554" t="str">
        <f t="shared" si="55"/>
        <v/>
      </c>
      <c r="D612" s="173"/>
      <c r="E612" s="173"/>
      <c r="F612" s="174"/>
      <c r="G612" s="175"/>
      <c r="H612" s="176"/>
      <c r="I612" s="177"/>
      <c r="J612" s="176"/>
      <c r="K612" s="476"/>
      <c r="L612" s="174"/>
      <c r="M612" s="81"/>
      <c r="N612" s="280" t="str">
        <f t="shared" si="57"/>
        <v/>
      </c>
      <c r="O612" s="43"/>
      <c r="P612" s="82"/>
      <c r="Q612" s="482"/>
      <c r="R612" s="83"/>
      <c r="S612" s="482"/>
      <c r="T612" s="164"/>
      <c r="U612" s="45"/>
      <c r="V612" s="25" t="str">
        <f>IFERROR(VLOOKUP(U612, tabla!$A$2:$B$50,2,FALSE),"")</f>
        <v/>
      </c>
      <c r="W612" s="26"/>
      <c r="X612" s="51"/>
      <c r="Y612" s="555" t="str">
        <f t="shared" si="58"/>
        <v/>
      </c>
      <c r="Z612" s="27"/>
      <c r="AA612" s="26"/>
      <c r="AB612" s="26"/>
      <c r="AC612" s="84"/>
      <c r="AD612" s="29"/>
      <c r="AE612" s="84"/>
      <c r="AF612" s="84"/>
      <c r="AG612" s="178"/>
      <c r="AH612" s="84"/>
      <c r="AI612" s="84"/>
      <c r="AJ612" s="84"/>
      <c r="AK612" s="164"/>
      <c r="AL612" s="165"/>
      <c r="AM612" s="556" t="str">
        <f t="shared" ca="1" si="59"/>
        <v/>
      </c>
      <c r="AN612" s="86"/>
      <c r="XFA612" s="558" t="e">
        <f>MATCH(AE612,tabla!$W$3:$W$20,0)-1</f>
        <v>#N/A</v>
      </c>
      <c r="XFB612" s="558">
        <f>COUNTIF(tabla!$W$3:$W$20,'BD1'!AE612)</f>
        <v>0</v>
      </c>
    </row>
    <row r="613" spans="1:40 16381:16382" s="197" customFormat="1" ht="24.95" customHeight="1" x14ac:dyDescent="0.2">
      <c r="A613" s="24" t="str">
        <f t="shared" si="56"/>
        <v/>
      </c>
      <c r="B613" s="24" t="str">
        <f t="shared" si="54"/>
        <v/>
      </c>
      <c r="C613" s="554" t="str">
        <f t="shared" si="55"/>
        <v/>
      </c>
      <c r="D613" s="173"/>
      <c r="E613" s="173"/>
      <c r="F613" s="174"/>
      <c r="G613" s="175"/>
      <c r="H613" s="176"/>
      <c r="I613" s="177"/>
      <c r="J613" s="176"/>
      <c r="K613" s="476"/>
      <c r="L613" s="174"/>
      <c r="M613" s="81"/>
      <c r="N613" s="280" t="str">
        <f t="shared" si="57"/>
        <v/>
      </c>
      <c r="O613" s="43"/>
      <c r="P613" s="82"/>
      <c r="Q613" s="482"/>
      <c r="R613" s="83"/>
      <c r="S613" s="482"/>
      <c r="T613" s="164"/>
      <c r="U613" s="45"/>
      <c r="V613" s="25" t="str">
        <f>IFERROR(VLOOKUP(U613, tabla!$A$2:$B$50,2,FALSE),"")</f>
        <v/>
      </c>
      <c r="W613" s="26"/>
      <c r="X613" s="51"/>
      <c r="Y613" s="555" t="str">
        <f t="shared" si="58"/>
        <v/>
      </c>
      <c r="Z613" s="27"/>
      <c r="AA613" s="26"/>
      <c r="AB613" s="26"/>
      <c r="AC613" s="84"/>
      <c r="AD613" s="29"/>
      <c r="AE613" s="84"/>
      <c r="AF613" s="84"/>
      <c r="AG613" s="178"/>
      <c r="AH613" s="84"/>
      <c r="AI613" s="84"/>
      <c r="AJ613" s="84"/>
      <c r="AK613" s="164"/>
      <c r="AL613" s="165"/>
      <c r="AM613" s="556" t="str">
        <f t="shared" ca="1" si="59"/>
        <v/>
      </c>
      <c r="AN613" s="86"/>
      <c r="XFA613" s="558" t="e">
        <f>MATCH(AE613,tabla!$W$3:$W$20,0)-1</f>
        <v>#N/A</v>
      </c>
      <c r="XFB613" s="558">
        <f>COUNTIF(tabla!$W$3:$W$20,'BD1'!AE613)</f>
        <v>0</v>
      </c>
    </row>
    <row r="614" spans="1:40 16381:16382" s="197" customFormat="1" ht="24.95" customHeight="1" x14ac:dyDescent="0.2">
      <c r="A614" s="24" t="str">
        <f t="shared" si="56"/>
        <v/>
      </c>
      <c r="B614" s="24" t="str">
        <f t="shared" si="54"/>
        <v/>
      </c>
      <c r="C614" s="554" t="str">
        <f t="shared" si="55"/>
        <v/>
      </c>
      <c r="D614" s="173"/>
      <c r="E614" s="173"/>
      <c r="F614" s="174"/>
      <c r="G614" s="175"/>
      <c r="H614" s="176"/>
      <c r="I614" s="177"/>
      <c r="J614" s="176"/>
      <c r="K614" s="476"/>
      <c r="L614" s="174"/>
      <c r="M614" s="81"/>
      <c r="N614" s="280" t="str">
        <f t="shared" si="57"/>
        <v/>
      </c>
      <c r="O614" s="43"/>
      <c r="P614" s="82"/>
      <c r="Q614" s="482"/>
      <c r="R614" s="83"/>
      <c r="S614" s="482"/>
      <c r="T614" s="164"/>
      <c r="U614" s="45"/>
      <c r="V614" s="25" t="str">
        <f>IFERROR(VLOOKUP(U614, tabla!$A$2:$B$50,2,FALSE),"")</f>
        <v/>
      </c>
      <c r="W614" s="26"/>
      <c r="X614" s="51"/>
      <c r="Y614" s="555" t="str">
        <f t="shared" si="58"/>
        <v/>
      </c>
      <c r="Z614" s="27"/>
      <c r="AA614" s="26"/>
      <c r="AB614" s="26"/>
      <c r="AC614" s="84"/>
      <c r="AD614" s="29"/>
      <c r="AE614" s="84"/>
      <c r="AF614" s="84"/>
      <c r="AG614" s="178"/>
      <c r="AH614" s="84"/>
      <c r="AI614" s="84"/>
      <c r="AJ614" s="84"/>
      <c r="AK614" s="164"/>
      <c r="AL614" s="165"/>
      <c r="AM614" s="556" t="str">
        <f t="shared" ca="1" si="59"/>
        <v/>
      </c>
      <c r="AN614" s="86"/>
      <c r="XFA614" s="558" t="e">
        <f>MATCH(AE614,tabla!$W$3:$W$20,0)-1</f>
        <v>#N/A</v>
      </c>
      <c r="XFB614" s="558">
        <f>COUNTIF(tabla!$W$3:$W$20,'BD1'!AE614)</f>
        <v>0</v>
      </c>
    </row>
    <row r="615" spans="1:40 16381:16382" s="197" customFormat="1" ht="24.95" customHeight="1" x14ac:dyDescent="0.2">
      <c r="A615" s="24" t="str">
        <f t="shared" si="56"/>
        <v/>
      </c>
      <c r="B615" s="24" t="str">
        <f t="shared" si="54"/>
        <v/>
      </c>
      <c r="C615" s="554" t="str">
        <f t="shared" si="55"/>
        <v/>
      </c>
      <c r="D615" s="173"/>
      <c r="E615" s="173"/>
      <c r="F615" s="174"/>
      <c r="G615" s="175"/>
      <c r="H615" s="176"/>
      <c r="I615" s="177"/>
      <c r="J615" s="176"/>
      <c r="K615" s="476"/>
      <c r="L615" s="174"/>
      <c r="M615" s="81"/>
      <c r="N615" s="280" t="str">
        <f t="shared" si="57"/>
        <v/>
      </c>
      <c r="O615" s="43"/>
      <c r="P615" s="82"/>
      <c r="Q615" s="482"/>
      <c r="R615" s="83"/>
      <c r="S615" s="482"/>
      <c r="T615" s="164"/>
      <c r="U615" s="45"/>
      <c r="V615" s="25" t="str">
        <f>IFERROR(VLOOKUP(U615, tabla!$A$2:$B$50,2,FALSE),"")</f>
        <v/>
      </c>
      <c r="W615" s="26"/>
      <c r="X615" s="51"/>
      <c r="Y615" s="555" t="str">
        <f t="shared" si="58"/>
        <v/>
      </c>
      <c r="Z615" s="27"/>
      <c r="AA615" s="26"/>
      <c r="AB615" s="26"/>
      <c r="AC615" s="84"/>
      <c r="AD615" s="29"/>
      <c r="AE615" s="84"/>
      <c r="AF615" s="84"/>
      <c r="AG615" s="178"/>
      <c r="AH615" s="84"/>
      <c r="AI615" s="84"/>
      <c r="AJ615" s="84"/>
      <c r="AK615" s="164"/>
      <c r="AL615" s="165"/>
      <c r="AM615" s="556" t="str">
        <f t="shared" ca="1" si="59"/>
        <v/>
      </c>
      <c r="AN615" s="86"/>
      <c r="XFA615" s="558" t="e">
        <f>MATCH(AE615,tabla!$W$3:$W$20,0)-1</f>
        <v>#N/A</v>
      </c>
      <c r="XFB615" s="558">
        <f>COUNTIF(tabla!$W$3:$W$20,'BD1'!AE615)</f>
        <v>0</v>
      </c>
    </row>
    <row r="616" spans="1:40 16381:16382" s="197" customFormat="1" ht="24.95" customHeight="1" x14ac:dyDescent="0.2">
      <c r="A616" s="24" t="str">
        <f t="shared" si="56"/>
        <v/>
      </c>
      <c r="B616" s="24" t="str">
        <f t="shared" si="54"/>
        <v/>
      </c>
      <c r="C616" s="554" t="str">
        <f t="shared" si="55"/>
        <v/>
      </c>
      <c r="D616" s="173"/>
      <c r="E616" s="173"/>
      <c r="F616" s="174"/>
      <c r="G616" s="175"/>
      <c r="H616" s="176"/>
      <c r="I616" s="177"/>
      <c r="J616" s="176"/>
      <c r="K616" s="476"/>
      <c r="L616" s="174"/>
      <c r="M616" s="81"/>
      <c r="N616" s="280" t="str">
        <f t="shared" si="57"/>
        <v/>
      </c>
      <c r="O616" s="43"/>
      <c r="P616" s="82"/>
      <c r="Q616" s="482"/>
      <c r="R616" s="83"/>
      <c r="S616" s="482"/>
      <c r="T616" s="164"/>
      <c r="U616" s="45"/>
      <c r="V616" s="25" t="str">
        <f>IFERROR(VLOOKUP(U616, tabla!$A$2:$B$50,2,FALSE),"")</f>
        <v/>
      </c>
      <c r="W616" s="26"/>
      <c r="X616" s="51"/>
      <c r="Y616" s="555" t="str">
        <f t="shared" si="58"/>
        <v/>
      </c>
      <c r="Z616" s="27"/>
      <c r="AA616" s="26"/>
      <c r="AB616" s="26"/>
      <c r="AC616" s="84"/>
      <c r="AD616" s="29"/>
      <c r="AE616" s="84"/>
      <c r="AF616" s="84"/>
      <c r="AG616" s="178"/>
      <c r="AH616" s="84"/>
      <c r="AI616" s="84"/>
      <c r="AJ616" s="84"/>
      <c r="AK616" s="164"/>
      <c r="AL616" s="165"/>
      <c r="AM616" s="556" t="str">
        <f t="shared" ca="1" si="59"/>
        <v/>
      </c>
      <c r="AN616" s="86"/>
      <c r="XFA616" s="558" t="e">
        <f>MATCH(AE616,tabla!$W$3:$W$20,0)-1</f>
        <v>#N/A</v>
      </c>
      <c r="XFB616" s="558">
        <f>COUNTIF(tabla!$W$3:$W$20,'BD1'!AE616)</f>
        <v>0</v>
      </c>
    </row>
    <row r="617" spans="1:40 16381:16382" s="197" customFormat="1" ht="24.95" customHeight="1" x14ac:dyDescent="0.2">
      <c r="A617" s="24" t="str">
        <f t="shared" si="56"/>
        <v/>
      </c>
      <c r="B617" s="24" t="str">
        <f t="shared" si="54"/>
        <v/>
      </c>
      <c r="C617" s="554" t="str">
        <f t="shared" si="55"/>
        <v/>
      </c>
      <c r="D617" s="173"/>
      <c r="E617" s="173"/>
      <c r="F617" s="174"/>
      <c r="G617" s="175"/>
      <c r="H617" s="176"/>
      <c r="I617" s="177"/>
      <c r="J617" s="176"/>
      <c r="K617" s="476"/>
      <c r="L617" s="174"/>
      <c r="M617" s="81"/>
      <c r="N617" s="280" t="str">
        <f t="shared" si="57"/>
        <v/>
      </c>
      <c r="O617" s="43"/>
      <c r="P617" s="82"/>
      <c r="Q617" s="482"/>
      <c r="R617" s="83"/>
      <c r="S617" s="482"/>
      <c r="T617" s="164"/>
      <c r="U617" s="45"/>
      <c r="V617" s="25" t="str">
        <f>IFERROR(VLOOKUP(U617, tabla!$A$2:$B$50,2,FALSE),"")</f>
        <v/>
      </c>
      <c r="W617" s="26"/>
      <c r="X617" s="51"/>
      <c r="Y617" s="555" t="str">
        <f t="shared" si="58"/>
        <v/>
      </c>
      <c r="Z617" s="27"/>
      <c r="AA617" s="26"/>
      <c r="AB617" s="26"/>
      <c r="AC617" s="84"/>
      <c r="AD617" s="29"/>
      <c r="AE617" s="84"/>
      <c r="AF617" s="84"/>
      <c r="AG617" s="178"/>
      <c r="AH617" s="84"/>
      <c r="AI617" s="84"/>
      <c r="AJ617" s="84"/>
      <c r="AK617" s="164"/>
      <c r="AL617" s="165"/>
      <c r="AM617" s="556" t="str">
        <f t="shared" ca="1" si="59"/>
        <v/>
      </c>
      <c r="AN617" s="86"/>
      <c r="XFA617" s="558" t="e">
        <f>MATCH(AE617,tabla!$W$3:$W$20,0)-1</f>
        <v>#N/A</v>
      </c>
      <c r="XFB617" s="558">
        <f>COUNTIF(tabla!$W$3:$W$20,'BD1'!AE617)</f>
        <v>0</v>
      </c>
    </row>
    <row r="618" spans="1:40 16381:16382" s="197" customFormat="1" ht="24.95" customHeight="1" x14ac:dyDescent="0.2">
      <c r="A618" s="24" t="str">
        <f t="shared" si="56"/>
        <v/>
      </c>
      <c r="B618" s="24" t="str">
        <f t="shared" si="54"/>
        <v/>
      </c>
      <c r="C618" s="554" t="str">
        <f t="shared" si="55"/>
        <v/>
      </c>
      <c r="D618" s="173"/>
      <c r="E618" s="173"/>
      <c r="F618" s="174"/>
      <c r="G618" s="175"/>
      <c r="H618" s="176"/>
      <c r="I618" s="177"/>
      <c r="J618" s="176"/>
      <c r="K618" s="476"/>
      <c r="L618" s="174"/>
      <c r="M618" s="81"/>
      <c r="N618" s="280" t="str">
        <f t="shared" si="57"/>
        <v/>
      </c>
      <c r="O618" s="43"/>
      <c r="P618" s="82"/>
      <c r="Q618" s="482"/>
      <c r="R618" s="83"/>
      <c r="S618" s="482"/>
      <c r="T618" s="164"/>
      <c r="U618" s="45"/>
      <c r="V618" s="25" t="str">
        <f>IFERROR(VLOOKUP(U618, tabla!$A$2:$B$50,2,FALSE),"")</f>
        <v/>
      </c>
      <c r="W618" s="26"/>
      <c r="X618" s="51"/>
      <c r="Y618" s="555" t="str">
        <f t="shared" si="58"/>
        <v/>
      </c>
      <c r="Z618" s="27"/>
      <c r="AA618" s="26"/>
      <c r="AB618" s="26"/>
      <c r="AC618" s="84"/>
      <c r="AD618" s="29"/>
      <c r="AE618" s="84"/>
      <c r="AF618" s="84"/>
      <c r="AG618" s="178"/>
      <c r="AH618" s="84"/>
      <c r="AI618" s="84"/>
      <c r="AJ618" s="84"/>
      <c r="AK618" s="164"/>
      <c r="AL618" s="165"/>
      <c r="AM618" s="556" t="str">
        <f t="shared" ca="1" si="59"/>
        <v/>
      </c>
      <c r="AN618" s="86"/>
      <c r="XFA618" s="558" t="e">
        <f>MATCH(AE618,tabla!$W$3:$W$20,0)-1</f>
        <v>#N/A</v>
      </c>
      <c r="XFB618" s="558">
        <f>COUNTIF(tabla!$W$3:$W$20,'BD1'!AE618)</f>
        <v>0</v>
      </c>
    </row>
    <row r="619" spans="1:40 16381:16382" s="197" customFormat="1" ht="24.95" customHeight="1" x14ac:dyDescent="0.2">
      <c r="A619" s="24" t="str">
        <f t="shared" si="56"/>
        <v/>
      </c>
      <c r="B619" s="24" t="str">
        <f t="shared" si="54"/>
        <v/>
      </c>
      <c r="C619" s="554" t="str">
        <f t="shared" si="55"/>
        <v/>
      </c>
      <c r="D619" s="173"/>
      <c r="E619" s="173"/>
      <c r="F619" s="174"/>
      <c r="G619" s="175"/>
      <c r="H619" s="176"/>
      <c r="I619" s="177"/>
      <c r="J619" s="176"/>
      <c r="K619" s="476"/>
      <c r="L619" s="174"/>
      <c r="M619" s="81"/>
      <c r="N619" s="280" t="str">
        <f t="shared" si="57"/>
        <v/>
      </c>
      <c r="O619" s="43"/>
      <c r="P619" s="82"/>
      <c r="Q619" s="482"/>
      <c r="R619" s="83"/>
      <c r="S619" s="482"/>
      <c r="T619" s="164"/>
      <c r="U619" s="45"/>
      <c r="V619" s="25" t="str">
        <f>IFERROR(VLOOKUP(U619, tabla!$A$2:$B$50,2,FALSE),"")</f>
        <v/>
      </c>
      <c r="W619" s="26"/>
      <c r="X619" s="51"/>
      <c r="Y619" s="555" t="str">
        <f t="shared" si="58"/>
        <v/>
      </c>
      <c r="Z619" s="27"/>
      <c r="AA619" s="26"/>
      <c r="AB619" s="26"/>
      <c r="AC619" s="84"/>
      <c r="AD619" s="29"/>
      <c r="AE619" s="84"/>
      <c r="AF619" s="84"/>
      <c r="AG619" s="178"/>
      <c r="AH619" s="84"/>
      <c r="AI619" s="84"/>
      <c r="AJ619" s="84"/>
      <c r="AK619" s="164"/>
      <c r="AL619" s="165"/>
      <c r="AM619" s="556" t="str">
        <f t="shared" ca="1" si="59"/>
        <v/>
      </c>
      <c r="AN619" s="86"/>
      <c r="XFA619" s="558" t="e">
        <f>MATCH(AE619,tabla!$W$3:$W$20,0)-1</f>
        <v>#N/A</v>
      </c>
      <c r="XFB619" s="558">
        <f>COUNTIF(tabla!$W$3:$W$20,'BD1'!AE619)</f>
        <v>0</v>
      </c>
    </row>
    <row r="620" spans="1:40 16381:16382" s="197" customFormat="1" ht="24.95" customHeight="1" x14ac:dyDescent="0.2">
      <c r="A620" s="24" t="str">
        <f t="shared" si="56"/>
        <v/>
      </c>
      <c r="B620" s="24" t="str">
        <f t="shared" si="54"/>
        <v/>
      </c>
      <c r="C620" s="554" t="str">
        <f t="shared" si="55"/>
        <v/>
      </c>
      <c r="D620" s="173"/>
      <c r="E620" s="173"/>
      <c r="F620" s="174"/>
      <c r="G620" s="175"/>
      <c r="H620" s="176"/>
      <c r="I620" s="177"/>
      <c r="J620" s="176"/>
      <c r="K620" s="476"/>
      <c r="L620" s="174"/>
      <c r="M620" s="81"/>
      <c r="N620" s="280" t="str">
        <f t="shared" si="57"/>
        <v/>
      </c>
      <c r="O620" s="43"/>
      <c r="P620" s="87"/>
      <c r="Q620" s="483"/>
      <c r="R620" s="83"/>
      <c r="S620" s="482"/>
      <c r="T620" s="164"/>
      <c r="U620" s="45"/>
      <c r="V620" s="25" t="str">
        <f>IFERROR(VLOOKUP(U620, tabla!$A$2:$B$50,2,FALSE),"")</f>
        <v/>
      </c>
      <c r="W620" s="26"/>
      <c r="X620" s="51"/>
      <c r="Y620" s="555" t="str">
        <f t="shared" si="58"/>
        <v/>
      </c>
      <c r="Z620" s="27"/>
      <c r="AA620" s="26"/>
      <c r="AB620" s="26"/>
      <c r="AC620" s="84"/>
      <c r="AD620" s="29"/>
      <c r="AE620" s="84"/>
      <c r="AF620" s="84"/>
      <c r="AG620" s="178"/>
      <c r="AH620" s="84"/>
      <c r="AI620" s="84"/>
      <c r="AJ620" s="84"/>
      <c r="AK620" s="164"/>
      <c r="AL620" s="165"/>
      <c r="AM620" s="556" t="str">
        <f t="shared" ca="1" si="59"/>
        <v/>
      </c>
      <c r="AN620" s="86"/>
      <c r="XFA620" s="558" t="e">
        <f>MATCH(AE620,tabla!$W$3:$W$20,0)-1</f>
        <v>#N/A</v>
      </c>
      <c r="XFB620" s="558">
        <f>COUNTIF(tabla!$W$3:$W$20,'BD1'!AE620)</f>
        <v>0</v>
      </c>
    </row>
    <row r="621" spans="1:40 16381:16382" s="197" customFormat="1" ht="24.95" customHeight="1" x14ac:dyDescent="0.2">
      <c r="A621" s="24" t="str">
        <f t="shared" si="56"/>
        <v/>
      </c>
      <c r="B621" s="24" t="str">
        <f t="shared" si="54"/>
        <v/>
      </c>
      <c r="C621" s="554" t="str">
        <f t="shared" si="55"/>
        <v/>
      </c>
      <c r="D621" s="173"/>
      <c r="E621" s="173"/>
      <c r="F621" s="174"/>
      <c r="G621" s="175"/>
      <c r="H621" s="176"/>
      <c r="I621" s="177"/>
      <c r="J621" s="176"/>
      <c r="K621" s="476"/>
      <c r="L621" s="174"/>
      <c r="M621" s="81"/>
      <c r="N621" s="280" t="str">
        <f t="shared" si="57"/>
        <v/>
      </c>
      <c r="O621" s="43"/>
      <c r="P621" s="82"/>
      <c r="Q621" s="482"/>
      <c r="R621" s="83"/>
      <c r="S621" s="482"/>
      <c r="T621" s="164"/>
      <c r="U621" s="45"/>
      <c r="V621" s="25" t="str">
        <f>IFERROR(VLOOKUP(U621, tabla!$A$2:$B$50,2,FALSE),"")</f>
        <v/>
      </c>
      <c r="W621" s="26"/>
      <c r="X621" s="51"/>
      <c r="Y621" s="555" t="str">
        <f t="shared" si="58"/>
        <v/>
      </c>
      <c r="Z621" s="27"/>
      <c r="AA621" s="26"/>
      <c r="AB621" s="26"/>
      <c r="AC621" s="84"/>
      <c r="AD621" s="29"/>
      <c r="AE621" s="84"/>
      <c r="AF621" s="84"/>
      <c r="AG621" s="178"/>
      <c r="AH621" s="84"/>
      <c r="AI621" s="84"/>
      <c r="AJ621" s="84"/>
      <c r="AK621" s="164"/>
      <c r="AL621" s="165"/>
      <c r="AM621" s="556" t="str">
        <f t="shared" ca="1" si="59"/>
        <v/>
      </c>
      <c r="AN621" s="86"/>
      <c r="XFA621" s="558" t="e">
        <f>MATCH(AE621,tabla!$W$3:$W$20,0)-1</f>
        <v>#N/A</v>
      </c>
      <c r="XFB621" s="558">
        <f>COUNTIF(tabla!$W$3:$W$20,'BD1'!AE621)</f>
        <v>0</v>
      </c>
    </row>
    <row r="622" spans="1:40 16381:16382" s="197" customFormat="1" ht="24.95" customHeight="1" x14ac:dyDescent="0.2">
      <c r="A622" s="24" t="str">
        <f t="shared" si="56"/>
        <v/>
      </c>
      <c r="B622" s="24" t="str">
        <f t="shared" si="54"/>
        <v/>
      </c>
      <c r="C622" s="554" t="str">
        <f t="shared" si="55"/>
        <v/>
      </c>
      <c r="D622" s="173"/>
      <c r="E622" s="173"/>
      <c r="F622" s="174"/>
      <c r="G622" s="175"/>
      <c r="H622" s="176"/>
      <c r="I622" s="177"/>
      <c r="J622" s="176"/>
      <c r="K622" s="476"/>
      <c r="L622" s="174"/>
      <c r="M622" s="81"/>
      <c r="N622" s="280" t="str">
        <f t="shared" si="57"/>
        <v/>
      </c>
      <c r="O622" s="43"/>
      <c r="P622" s="82"/>
      <c r="Q622" s="482"/>
      <c r="R622" s="83"/>
      <c r="S622" s="482"/>
      <c r="T622" s="164"/>
      <c r="U622" s="45"/>
      <c r="V622" s="25" t="str">
        <f>IFERROR(VLOOKUP(U622, tabla!$A$2:$B$50,2,FALSE),"")</f>
        <v/>
      </c>
      <c r="W622" s="26"/>
      <c r="X622" s="51"/>
      <c r="Y622" s="555" t="str">
        <f t="shared" si="58"/>
        <v/>
      </c>
      <c r="Z622" s="27"/>
      <c r="AA622" s="26"/>
      <c r="AB622" s="26"/>
      <c r="AC622" s="84"/>
      <c r="AD622" s="29"/>
      <c r="AE622" s="84"/>
      <c r="AF622" s="84"/>
      <c r="AG622" s="178"/>
      <c r="AH622" s="84"/>
      <c r="AI622" s="84"/>
      <c r="AJ622" s="84"/>
      <c r="AK622" s="164"/>
      <c r="AL622" s="165"/>
      <c r="AM622" s="556" t="str">
        <f t="shared" ca="1" si="59"/>
        <v/>
      </c>
      <c r="AN622" s="86"/>
      <c r="XFA622" s="558" t="e">
        <f>MATCH(AE622,tabla!$W$3:$W$20,0)-1</f>
        <v>#N/A</v>
      </c>
      <c r="XFB622" s="558">
        <f>COUNTIF(tabla!$W$3:$W$20,'BD1'!AE622)</f>
        <v>0</v>
      </c>
    </row>
    <row r="623" spans="1:40 16381:16382" s="197" customFormat="1" ht="24.95" customHeight="1" x14ac:dyDescent="0.2">
      <c r="A623" s="24" t="str">
        <f t="shared" si="56"/>
        <v/>
      </c>
      <c r="B623" s="24" t="str">
        <f t="shared" si="54"/>
        <v/>
      </c>
      <c r="C623" s="554" t="str">
        <f t="shared" si="55"/>
        <v/>
      </c>
      <c r="D623" s="173"/>
      <c r="E623" s="173"/>
      <c r="F623" s="174"/>
      <c r="G623" s="175"/>
      <c r="H623" s="176"/>
      <c r="I623" s="177"/>
      <c r="J623" s="176"/>
      <c r="K623" s="476"/>
      <c r="L623" s="174"/>
      <c r="M623" s="81"/>
      <c r="N623" s="280" t="str">
        <f t="shared" si="57"/>
        <v/>
      </c>
      <c r="O623" s="43"/>
      <c r="P623" s="82"/>
      <c r="Q623" s="482"/>
      <c r="R623" s="83"/>
      <c r="S623" s="482"/>
      <c r="T623" s="164"/>
      <c r="U623" s="45"/>
      <c r="V623" s="25" t="str">
        <f>IFERROR(VLOOKUP(U623, tabla!$A$2:$B$50,2,FALSE),"")</f>
        <v/>
      </c>
      <c r="W623" s="26"/>
      <c r="X623" s="51"/>
      <c r="Y623" s="555" t="str">
        <f t="shared" si="58"/>
        <v/>
      </c>
      <c r="Z623" s="27"/>
      <c r="AA623" s="26"/>
      <c r="AB623" s="26"/>
      <c r="AC623" s="84"/>
      <c r="AD623" s="29"/>
      <c r="AE623" s="84"/>
      <c r="AF623" s="84"/>
      <c r="AG623" s="178"/>
      <c r="AH623" s="84"/>
      <c r="AI623" s="84"/>
      <c r="AJ623" s="84"/>
      <c r="AK623" s="164"/>
      <c r="AL623" s="165"/>
      <c r="AM623" s="556" t="str">
        <f t="shared" ca="1" si="59"/>
        <v/>
      </c>
      <c r="AN623" s="86"/>
      <c r="XFA623" s="558" t="e">
        <f>MATCH(AE623,tabla!$W$3:$W$20,0)-1</f>
        <v>#N/A</v>
      </c>
      <c r="XFB623" s="558">
        <f>COUNTIF(tabla!$W$3:$W$20,'BD1'!AE623)</f>
        <v>0</v>
      </c>
    </row>
    <row r="624" spans="1:40 16381:16382" s="197" customFormat="1" ht="24.95" customHeight="1" x14ac:dyDescent="0.2">
      <c r="A624" s="24" t="str">
        <f t="shared" si="56"/>
        <v/>
      </c>
      <c r="B624" s="24" t="str">
        <f t="shared" si="54"/>
        <v/>
      </c>
      <c r="C624" s="554" t="str">
        <f t="shared" si="55"/>
        <v/>
      </c>
      <c r="D624" s="173"/>
      <c r="E624" s="173"/>
      <c r="F624" s="174"/>
      <c r="G624" s="175"/>
      <c r="H624" s="176"/>
      <c r="I624" s="177"/>
      <c r="J624" s="176"/>
      <c r="K624" s="476"/>
      <c r="L624" s="174"/>
      <c r="M624" s="81"/>
      <c r="N624" s="280" t="str">
        <f t="shared" si="57"/>
        <v/>
      </c>
      <c r="O624" s="43"/>
      <c r="P624" s="82"/>
      <c r="Q624" s="482"/>
      <c r="R624" s="83"/>
      <c r="S624" s="482"/>
      <c r="T624" s="164"/>
      <c r="U624" s="45"/>
      <c r="V624" s="25" t="str">
        <f>IFERROR(VLOOKUP(U624, tabla!$A$2:$B$50,2,FALSE),"")</f>
        <v/>
      </c>
      <c r="W624" s="26"/>
      <c r="X624" s="51"/>
      <c r="Y624" s="555" t="str">
        <f t="shared" si="58"/>
        <v/>
      </c>
      <c r="Z624" s="27"/>
      <c r="AA624" s="26"/>
      <c r="AB624" s="26"/>
      <c r="AC624" s="84"/>
      <c r="AD624" s="29"/>
      <c r="AE624" s="84"/>
      <c r="AF624" s="84"/>
      <c r="AG624" s="178"/>
      <c r="AH624" s="84"/>
      <c r="AI624" s="84"/>
      <c r="AJ624" s="84"/>
      <c r="AK624" s="164"/>
      <c r="AL624" s="165"/>
      <c r="AM624" s="556" t="str">
        <f t="shared" ca="1" si="59"/>
        <v/>
      </c>
      <c r="AN624" s="86"/>
      <c r="XFA624" s="558" t="e">
        <f>MATCH(AE624,tabla!$W$3:$W$20,0)-1</f>
        <v>#N/A</v>
      </c>
      <c r="XFB624" s="558">
        <f>COUNTIF(tabla!$W$3:$W$20,'BD1'!AE624)</f>
        <v>0</v>
      </c>
    </row>
    <row r="625" spans="1:40 16381:16382" s="197" customFormat="1" ht="24.95" customHeight="1" x14ac:dyDescent="0.2">
      <c r="A625" s="24" t="str">
        <f t="shared" si="56"/>
        <v/>
      </c>
      <c r="B625" s="24" t="str">
        <f t="shared" si="54"/>
        <v/>
      </c>
      <c r="C625" s="554" t="str">
        <f t="shared" si="55"/>
        <v/>
      </c>
      <c r="D625" s="173"/>
      <c r="E625" s="173"/>
      <c r="F625" s="174"/>
      <c r="G625" s="175"/>
      <c r="H625" s="176"/>
      <c r="I625" s="177"/>
      <c r="J625" s="176"/>
      <c r="K625" s="476"/>
      <c r="L625" s="174"/>
      <c r="M625" s="81"/>
      <c r="N625" s="280" t="str">
        <f t="shared" si="57"/>
        <v/>
      </c>
      <c r="O625" s="43"/>
      <c r="P625" s="82"/>
      <c r="Q625" s="482"/>
      <c r="R625" s="83"/>
      <c r="S625" s="482"/>
      <c r="T625" s="164"/>
      <c r="U625" s="45"/>
      <c r="V625" s="25" t="str">
        <f>IFERROR(VLOOKUP(U625, tabla!$A$2:$B$50,2,FALSE),"")</f>
        <v/>
      </c>
      <c r="W625" s="26"/>
      <c r="X625" s="51"/>
      <c r="Y625" s="555" t="str">
        <f t="shared" si="58"/>
        <v/>
      </c>
      <c r="Z625" s="27"/>
      <c r="AA625" s="26"/>
      <c r="AB625" s="26"/>
      <c r="AC625" s="84"/>
      <c r="AD625" s="29"/>
      <c r="AE625" s="84"/>
      <c r="AF625" s="84"/>
      <c r="AG625" s="178"/>
      <c r="AH625" s="84"/>
      <c r="AI625" s="84"/>
      <c r="AJ625" s="84"/>
      <c r="AK625" s="164"/>
      <c r="AL625" s="165"/>
      <c r="AM625" s="556" t="str">
        <f t="shared" ca="1" si="59"/>
        <v/>
      </c>
      <c r="AN625" s="86"/>
      <c r="XFA625" s="558" t="e">
        <f>MATCH(AE625,tabla!$W$3:$W$20,0)-1</f>
        <v>#N/A</v>
      </c>
      <c r="XFB625" s="558">
        <f>COUNTIF(tabla!$W$3:$W$20,'BD1'!AE625)</f>
        <v>0</v>
      </c>
    </row>
    <row r="626" spans="1:40 16381:16382" s="197" customFormat="1" ht="24.95" customHeight="1" x14ac:dyDescent="0.2">
      <c r="A626" s="24" t="str">
        <f t="shared" si="56"/>
        <v/>
      </c>
      <c r="B626" s="24" t="str">
        <f t="shared" si="54"/>
        <v/>
      </c>
      <c r="C626" s="554" t="str">
        <f t="shared" si="55"/>
        <v/>
      </c>
      <c r="D626" s="173"/>
      <c r="E626" s="173"/>
      <c r="F626" s="174"/>
      <c r="G626" s="175"/>
      <c r="H626" s="176"/>
      <c r="I626" s="177"/>
      <c r="J626" s="176"/>
      <c r="K626" s="476"/>
      <c r="L626" s="174"/>
      <c r="M626" s="81"/>
      <c r="N626" s="280" t="str">
        <f t="shared" si="57"/>
        <v/>
      </c>
      <c r="O626" s="43"/>
      <c r="P626" s="82"/>
      <c r="Q626" s="482"/>
      <c r="R626" s="83"/>
      <c r="S626" s="482"/>
      <c r="T626" s="164"/>
      <c r="U626" s="45"/>
      <c r="V626" s="25" t="str">
        <f>IFERROR(VLOOKUP(U626, tabla!$A$2:$B$50,2,FALSE),"")</f>
        <v/>
      </c>
      <c r="W626" s="26"/>
      <c r="X626" s="51"/>
      <c r="Y626" s="555" t="str">
        <f t="shared" si="58"/>
        <v/>
      </c>
      <c r="Z626" s="27"/>
      <c r="AA626" s="26"/>
      <c r="AB626" s="26"/>
      <c r="AC626" s="84"/>
      <c r="AD626" s="29"/>
      <c r="AE626" s="84"/>
      <c r="AF626" s="84"/>
      <c r="AG626" s="178"/>
      <c r="AH626" s="84"/>
      <c r="AI626" s="84"/>
      <c r="AJ626" s="84"/>
      <c r="AK626" s="164"/>
      <c r="AL626" s="165"/>
      <c r="AM626" s="556" t="str">
        <f t="shared" ca="1" si="59"/>
        <v/>
      </c>
      <c r="AN626" s="86"/>
      <c r="XFA626" s="558" t="e">
        <f>MATCH(AE626,tabla!$W$3:$W$20,0)-1</f>
        <v>#N/A</v>
      </c>
      <c r="XFB626" s="558">
        <f>COUNTIF(tabla!$W$3:$W$20,'BD1'!AE626)</f>
        <v>0</v>
      </c>
    </row>
    <row r="627" spans="1:40 16381:16382" s="197" customFormat="1" ht="24.95" customHeight="1" x14ac:dyDescent="0.2">
      <c r="A627" s="24" t="str">
        <f t="shared" si="56"/>
        <v/>
      </c>
      <c r="B627" s="24" t="str">
        <f t="shared" si="54"/>
        <v/>
      </c>
      <c r="C627" s="554" t="str">
        <f t="shared" si="55"/>
        <v/>
      </c>
      <c r="D627" s="173"/>
      <c r="E627" s="173"/>
      <c r="F627" s="174"/>
      <c r="G627" s="175"/>
      <c r="H627" s="176"/>
      <c r="I627" s="177"/>
      <c r="J627" s="176"/>
      <c r="K627" s="476"/>
      <c r="L627" s="174"/>
      <c r="M627" s="81"/>
      <c r="N627" s="280" t="str">
        <f t="shared" si="57"/>
        <v/>
      </c>
      <c r="O627" s="43"/>
      <c r="P627" s="82"/>
      <c r="Q627" s="482"/>
      <c r="R627" s="83"/>
      <c r="S627" s="482"/>
      <c r="T627" s="164"/>
      <c r="U627" s="45"/>
      <c r="V627" s="25" t="str">
        <f>IFERROR(VLOOKUP(U627, tabla!$A$2:$B$50,2,FALSE),"")</f>
        <v/>
      </c>
      <c r="W627" s="26"/>
      <c r="X627" s="51"/>
      <c r="Y627" s="555" t="str">
        <f t="shared" si="58"/>
        <v/>
      </c>
      <c r="Z627" s="27"/>
      <c r="AA627" s="26"/>
      <c r="AB627" s="26"/>
      <c r="AC627" s="84"/>
      <c r="AD627" s="29"/>
      <c r="AE627" s="84"/>
      <c r="AF627" s="84"/>
      <c r="AG627" s="178"/>
      <c r="AH627" s="84"/>
      <c r="AI627" s="84"/>
      <c r="AJ627" s="84"/>
      <c r="AK627" s="164"/>
      <c r="AL627" s="165"/>
      <c r="AM627" s="556" t="str">
        <f t="shared" ca="1" si="59"/>
        <v/>
      </c>
      <c r="AN627" s="86"/>
      <c r="XFA627" s="558" t="e">
        <f>MATCH(AE627,tabla!$W$3:$W$20,0)-1</f>
        <v>#N/A</v>
      </c>
      <c r="XFB627" s="558">
        <f>COUNTIF(tabla!$W$3:$W$20,'BD1'!AE627)</f>
        <v>0</v>
      </c>
    </row>
    <row r="628" spans="1:40 16381:16382" s="197" customFormat="1" ht="24.95" customHeight="1" x14ac:dyDescent="0.2">
      <c r="A628" s="24" t="str">
        <f t="shared" si="56"/>
        <v/>
      </c>
      <c r="B628" s="24" t="str">
        <f t="shared" si="54"/>
        <v/>
      </c>
      <c r="C628" s="554" t="str">
        <f t="shared" si="55"/>
        <v/>
      </c>
      <c r="D628" s="173"/>
      <c r="E628" s="173"/>
      <c r="F628" s="174"/>
      <c r="G628" s="175"/>
      <c r="H628" s="176"/>
      <c r="I628" s="177"/>
      <c r="J628" s="176"/>
      <c r="K628" s="476"/>
      <c r="L628" s="174"/>
      <c r="M628" s="81"/>
      <c r="N628" s="280" t="str">
        <f t="shared" si="57"/>
        <v/>
      </c>
      <c r="O628" s="43"/>
      <c r="P628" s="87"/>
      <c r="Q628" s="483"/>
      <c r="R628" s="83"/>
      <c r="S628" s="482"/>
      <c r="T628" s="164"/>
      <c r="U628" s="45"/>
      <c r="V628" s="25" t="str">
        <f>IFERROR(VLOOKUP(U628, tabla!$A$2:$B$50,2,FALSE),"")</f>
        <v/>
      </c>
      <c r="W628" s="26"/>
      <c r="X628" s="51"/>
      <c r="Y628" s="555" t="str">
        <f t="shared" si="58"/>
        <v/>
      </c>
      <c r="Z628" s="27"/>
      <c r="AA628" s="26"/>
      <c r="AB628" s="26"/>
      <c r="AC628" s="84"/>
      <c r="AD628" s="29"/>
      <c r="AE628" s="84"/>
      <c r="AF628" s="84"/>
      <c r="AG628" s="178"/>
      <c r="AH628" s="84"/>
      <c r="AI628" s="84"/>
      <c r="AJ628" s="84"/>
      <c r="AK628" s="164"/>
      <c r="AL628" s="165"/>
      <c r="AM628" s="556" t="str">
        <f t="shared" ca="1" si="59"/>
        <v/>
      </c>
      <c r="AN628" s="86"/>
      <c r="XFA628" s="558" t="e">
        <f>MATCH(AE628,tabla!$W$3:$W$20,0)-1</f>
        <v>#N/A</v>
      </c>
      <c r="XFB628" s="558">
        <f>COUNTIF(tabla!$W$3:$W$20,'BD1'!AE628)</f>
        <v>0</v>
      </c>
    </row>
    <row r="629" spans="1:40 16381:16382" s="197" customFormat="1" ht="24.95" customHeight="1" x14ac:dyDescent="0.2">
      <c r="A629" s="24" t="str">
        <f t="shared" si="56"/>
        <v/>
      </c>
      <c r="B629" s="24" t="str">
        <f t="shared" si="54"/>
        <v/>
      </c>
      <c r="C629" s="554" t="str">
        <f t="shared" si="55"/>
        <v/>
      </c>
      <c r="D629" s="173"/>
      <c r="E629" s="173"/>
      <c r="F629" s="174"/>
      <c r="G629" s="175"/>
      <c r="H629" s="176"/>
      <c r="I629" s="177"/>
      <c r="J629" s="176"/>
      <c r="K629" s="476"/>
      <c r="L629" s="174"/>
      <c r="M629" s="81"/>
      <c r="N629" s="280" t="str">
        <f t="shared" si="57"/>
        <v/>
      </c>
      <c r="O629" s="43"/>
      <c r="P629" s="82"/>
      <c r="Q629" s="482"/>
      <c r="R629" s="83"/>
      <c r="S629" s="482"/>
      <c r="T629" s="164"/>
      <c r="U629" s="45"/>
      <c r="V629" s="25" t="str">
        <f>IFERROR(VLOOKUP(U629, tabla!$A$2:$B$50,2,FALSE),"")</f>
        <v/>
      </c>
      <c r="W629" s="26"/>
      <c r="X629" s="51"/>
      <c r="Y629" s="555" t="str">
        <f t="shared" si="58"/>
        <v/>
      </c>
      <c r="Z629" s="27"/>
      <c r="AA629" s="26"/>
      <c r="AB629" s="26"/>
      <c r="AC629" s="84"/>
      <c r="AD629" s="29"/>
      <c r="AE629" s="84"/>
      <c r="AF629" s="84"/>
      <c r="AG629" s="178"/>
      <c r="AH629" s="84"/>
      <c r="AI629" s="84"/>
      <c r="AJ629" s="84"/>
      <c r="AK629" s="164"/>
      <c r="AL629" s="165"/>
      <c r="AM629" s="556" t="str">
        <f t="shared" ca="1" si="59"/>
        <v/>
      </c>
      <c r="AN629" s="86"/>
      <c r="XFA629" s="558" t="e">
        <f>MATCH(AE629,tabla!$W$3:$W$20,0)-1</f>
        <v>#N/A</v>
      </c>
      <c r="XFB629" s="558">
        <f>COUNTIF(tabla!$W$3:$W$20,'BD1'!AE629)</f>
        <v>0</v>
      </c>
    </row>
    <row r="630" spans="1:40 16381:16382" s="197" customFormat="1" ht="24.95" customHeight="1" x14ac:dyDescent="0.2">
      <c r="A630" s="24" t="str">
        <f t="shared" si="56"/>
        <v/>
      </c>
      <c r="B630" s="24" t="str">
        <f t="shared" si="54"/>
        <v/>
      </c>
      <c r="C630" s="554" t="str">
        <f t="shared" si="55"/>
        <v/>
      </c>
      <c r="D630" s="173"/>
      <c r="E630" s="173"/>
      <c r="F630" s="174"/>
      <c r="G630" s="175"/>
      <c r="H630" s="176"/>
      <c r="I630" s="177"/>
      <c r="J630" s="176"/>
      <c r="K630" s="476"/>
      <c r="L630" s="174"/>
      <c r="M630" s="81"/>
      <c r="N630" s="280" t="str">
        <f t="shared" si="57"/>
        <v/>
      </c>
      <c r="O630" s="43"/>
      <c r="P630" s="82"/>
      <c r="Q630" s="482"/>
      <c r="R630" s="83"/>
      <c r="S630" s="482"/>
      <c r="T630" s="164"/>
      <c r="U630" s="45"/>
      <c r="V630" s="25" t="str">
        <f>IFERROR(VLOOKUP(U630, tabla!$A$2:$B$50,2,FALSE),"")</f>
        <v/>
      </c>
      <c r="W630" s="26"/>
      <c r="X630" s="51"/>
      <c r="Y630" s="555" t="str">
        <f t="shared" si="58"/>
        <v/>
      </c>
      <c r="Z630" s="27"/>
      <c r="AA630" s="26"/>
      <c r="AB630" s="26"/>
      <c r="AC630" s="84"/>
      <c r="AD630" s="29"/>
      <c r="AE630" s="84"/>
      <c r="AF630" s="84"/>
      <c r="AG630" s="178"/>
      <c r="AH630" s="84"/>
      <c r="AI630" s="84"/>
      <c r="AJ630" s="84"/>
      <c r="AK630" s="164"/>
      <c r="AL630" s="165"/>
      <c r="AM630" s="556" t="str">
        <f t="shared" ca="1" si="59"/>
        <v/>
      </c>
      <c r="AN630" s="86"/>
      <c r="XFA630" s="558" t="e">
        <f>MATCH(AE630,tabla!$W$3:$W$20,0)-1</f>
        <v>#N/A</v>
      </c>
      <c r="XFB630" s="558">
        <f>COUNTIF(tabla!$W$3:$W$20,'BD1'!AE630)</f>
        <v>0</v>
      </c>
    </row>
    <row r="631" spans="1:40 16381:16382" s="197" customFormat="1" ht="24.95" customHeight="1" x14ac:dyDescent="0.2">
      <c r="A631" s="24" t="str">
        <f t="shared" si="56"/>
        <v/>
      </c>
      <c r="B631" s="24" t="str">
        <f t="shared" si="54"/>
        <v/>
      </c>
      <c r="C631" s="554" t="str">
        <f t="shared" si="55"/>
        <v/>
      </c>
      <c r="D631" s="173"/>
      <c r="E631" s="173"/>
      <c r="F631" s="174"/>
      <c r="G631" s="175"/>
      <c r="H631" s="176"/>
      <c r="I631" s="177"/>
      <c r="J631" s="176"/>
      <c r="K631" s="476"/>
      <c r="L631" s="174"/>
      <c r="M631" s="81"/>
      <c r="N631" s="280" t="str">
        <f t="shared" si="57"/>
        <v/>
      </c>
      <c r="O631" s="43"/>
      <c r="P631" s="82"/>
      <c r="Q631" s="482"/>
      <c r="R631" s="83"/>
      <c r="S631" s="482"/>
      <c r="T631" s="164"/>
      <c r="U631" s="45"/>
      <c r="V631" s="25" t="str">
        <f>IFERROR(VLOOKUP(U631, tabla!$A$2:$B$50,2,FALSE),"")</f>
        <v/>
      </c>
      <c r="W631" s="26"/>
      <c r="X631" s="51"/>
      <c r="Y631" s="555" t="str">
        <f t="shared" si="58"/>
        <v/>
      </c>
      <c r="Z631" s="27"/>
      <c r="AA631" s="26"/>
      <c r="AB631" s="26"/>
      <c r="AC631" s="84"/>
      <c r="AD631" s="29"/>
      <c r="AE631" s="84"/>
      <c r="AF631" s="84"/>
      <c r="AG631" s="178"/>
      <c r="AH631" s="84"/>
      <c r="AI631" s="84"/>
      <c r="AJ631" s="84"/>
      <c r="AK631" s="164"/>
      <c r="AL631" s="165"/>
      <c r="AM631" s="556" t="str">
        <f t="shared" ca="1" si="59"/>
        <v/>
      </c>
      <c r="AN631" s="86"/>
      <c r="XFA631" s="558" t="e">
        <f>MATCH(AE631,tabla!$W$3:$W$20,0)-1</f>
        <v>#N/A</v>
      </c>
      <c r="XFB631" s="558">
        <f>COUNTIF(tabla!$W$3:$W$20,'BD1'!AE631)</f>
        <v>0</v>
      </c>
    </row>
    <row r="632" spans="1:40 16381:16382" s="197" customFormat="1" ht="24.95" customHeight="1" x14ac:dyDescent="0.2">
      <c r="A632" s="24" t="str">
        <f t="shared" si="56"/>
        <v/>
      </c>
      <c r="B632" s="24" t="str">
        <f t="shared" si="54"/>
        <v/>
      </c>
      <c r="C632" s="554" t="str">
        <f t="shared" si="55"/>
        <v/>
      </c>
      <c r="D632" s="173"/>
      <c r="E632" s="173"/>
      <c r="F632" s="174"/>
      <c r="G632" s="175"/>
      <c r="H632" s="176"/>
      <c r="I632" s="177"/>
      <c r="J632" s="176"/>
      <c r="K632" s="476"/>
      <c r="L632" s="174"/>
      <c r="M632" s="81"/>
      <c r="N632" s="280" t="str">
        <f t="shared" si="57"/>
        <v/>
      </c>
      <c r="O632" s="43"/>
      <c r="P632" s="82"/>
      <c r="Q632" s="482"/>
      <c r="R632" s="83"/>
      <c r="S632" s="482"/>
      <c r="T632" s="164"/>
      <c r="U632" s="45"/>
      <c r="V632" s="25" t="str">
        <f>IFERROR(VLOOKUP(U632, tabla!$A$2:$B$50,2,FALSE),"")</f>
        <v/>
      </c>
      <c r="W632" s="26"/>
      <c r="X632" s="51"/>
      <c r="Y632" s="555" t="str">
        <f t="shared" si="58"/>
        <v/>
      </c>
      <c r="Z632" s="27"/>
      <c r="AA632" s="26"/>
      <c r="AB632" s="26"/>
      <c r="AC632" s="84"/>
      <c r="AD632" s="29"/>
      <c r="AE632" s="84"/>
      <c r="AF632" s="84"/>
      <c r="AG632" s="178"/>
      <c r="AH632" s="84"/>
      <c r="AI632" s="84"/>
      <c r="AJ632" s="84"/>
      <c r="AK632" s="164"/>
      <c r="AL632" s="165"/>
      <c r="AM632" s="556" t="str">
        <f t="shared" ca="1" si="59"/>
        <v/>
      </c>
      <c r="AN632" s="86"/>
      <c r="XFA632" s="558" t="e">
        <f>MATCH(AE632,tabla!$W$3:$W$20,0)-1</f>
        <v>#N/A</v>
      </c>
      <c r="XFB632" s="558">
        <f>COUNTIF(tabla!$W$3:$W$20,'BD1'!AE632)</f>
        <v>0</v>
      </c>
    </row>
    <row r="633" spans="1:40 16381:16382" s="197" customFormat="1" ht="24.95" customHeight="1" x14ac:dyDescent="0.2">
      <c r="A633" s="24" t="str">
        <f t="shared" si="56"/>
        <v/>
      </c>
      <c r="B633" s="24" t="str">
        <f t="shared" si="54"/>
        <v/>
      </c>
      <c r="C633" s="554" t="str">
        <f t="shared" si="55"/>
        <v/>
      </c>
      <c r="D633" s="173"/>
      <c r="E633" s="173"/>
      <c r="F633" s="174"/>
      <c r="G633" s="175"/>
      <c r="H633" s="176"/>
      <c r="I633" s="177"/>
      <c r="J633" s="176"/>
      <c r="K633" s="476"/>
      <c r="L633" s="174"/>
      <c r="M633" s="81"/>
      <c r="N633" s="280" t="str">
        <f t="shared" si="57"/>
        <v/>
      </c>
      <c r="O633" s="43"/>
      <c r="P633" s="82"/>
      <c r="Q633" s="482"/>
      <c r="R633" s="83"/>
      <c r="S633" s="482"/>
      <c r="T633" s="164"/>
      <c r="U633" s="45"/>
      <c r="V633" s="25" t="str">
        <f>IFERROR(VLOOKUP(U633, tabla!$A$2:$B$50,2,FALSE),"")</f>
        <v/>
      </c>
      <c r="W633" s="26"/>
      <c r="X633" s="51"/>
      <c r="Y633" s="555" t="str">
        <f t="shared" si="58"/>
        <v/>
      </c>
      <c r="Z633" s="27"/>
      <c r="AA633" s="26"/>
      <c r="AB633" s="26"/>
      <c r="AC633" s="84"/>
      <c r="AD633" s="29"/>
      <c r="AE633" s="84"/>
      <c r="AF633" s="84"/>
      <c r="AG633" s="178"/>
      <c r="AH633" s="84"/>
      <c r="AI633" s="84"/>
      <c r="AJ633" s="84"/>
      <c r="AK633" s="164"/>
      <c r="AL633" s="165"/>
      <c r="AM633" s="556" t="str">
        <f t="shared" ca="1" si="59"/>
        <v/>
      </c>
      <c r="AN633" s="86"/>
      <c r="XFA633" s="558" t="e">
        <f>MATCH(AE633,tabla!$W$3:$W$20,0)-1</f>
        <v>#N/A</v>
      </c>
      <c r="XFB633" s="558">
        <f>COUNTIF(tabla!$W$3:$W$20,'BD1'!AE633)</f>
        <v>0</v>
      </c>
    </row>
    <row r="634" spans="1:40 16381:16382" s="197" customFormat="1" ht="24.95" customHeight="1" x14ac:dyDescent="0.2">
      <c r="A634" s="24" t="str">
        <f t="shared" si="56"/>
        <v/>
      </c>
      <c r="B634" s="24" t="str">
        <f t="shared" si="54"/>
        <v/>
      </c>
      <c r="C634" s="554" t="str">
        <f t="shared" si="55"/>
        <v/>
      </c>
      <c r="D634" s="173"/>
      <c r="E634" s="173"/>
      <c r="F634" s="174"/>
      <c r="G634" s="175"/>
      <c r="H634" s="176"/>
      <c r="I634" s="177"/>
      <c r="J634" s="176"/>
      <c r="K634" s="476"/>
      <c r="L634" s="174"/>
      <c r="M634" s="81"/>
      <c r="N634" s="280" t="str">
        <f t="shared" si="57"/>
        <v/>
      </c>
      <c r="O634" s="43"/>
      <c r="P634" s="87"/>
      <c r="Q634" s="483"/>
      <c r="R634" s="83"/>
      <c r="S634" s="482"/>
      <c r="T634" s="164"/>
      <c r="U634" s="45"/>
      <c r="V634" s="25" t="str">
        <f>IFERROR(VLOOKUP(U634, tabla!$A$2:$B$50,2,FALSE),"")</f>
        <v/>
      </c>
      <c r="W634" s="26"/>
      <c r="X634" s="51"/>
      <c r="Y634" s="555" t="str">
        <f t="shared" si="58"/>
        <v/>
      </c>
      <c r="Z634" s="27"/>
      <c r="AA634" s="26"/>
      <c r="AB634" s="26"/>
      <c r="AC634" s="84"/>
      <c r="AD634" s="29"/>
      <c r="AE634" s="84"/>
      <c r="AF634" s="84"/>
      <c r="AG634" s="178"/>
      <c r="AH634" s="84"/>
      <c r="AI634" s="84"/>
      <c r="AJ634" s="84"/>
      <c r="AK634" s="164"/>
      <c r="AL634" s="165"/>
      <c r="AM634" s="556" t="str">
        <f t="shared" ca="1" si="59"/>
        <v/>
      </c>
      <c r="AN634" s="86"/>
      <c r="XFA634" s="558" t="e">
        <f>MATCH(AE634,tabla!$W$3:$W$20,0)-1</f>
        <v>#N/A</v>
      </c>
      <c r="XFB634" s="558">
        <f>COUNTIF(tabla!$W$3:$W$20,'BD1'!AE634)</f>
        <v>0</v>
      </c>
    </row>
    <row r="635" spans="1:40 16381:16382" s="197" customFormat="1" ht="24.95" customHeight="1" x14ac:dyDescent="0.2">
      <c r="A635" s="24" t="str">
        <f t="shared" si="56"/>
        <v/>
      </c>
      <c r="B635" s="24" t="str">
        <f t="shared" si="54"/>
        <v/>
      </c>
      <c r="C635" s="554" t="str">
        <f t="shared" si="55"/>
        <v/>
      </c>
      <c r="D635" s="173"/>
      <c r="E635" s="173"/>
      <c r="F635" s="174"/>
      <c r="G635" s="175"/>
      <c r="H635" s="176"/>
      <c r="I635" s="177"/>
      <c r="J635" s="176"/>
      <c r="K635" s="476"/>
      <c r="L635" s="174"/>
      <c r="M635" s="81"/>
      <c r="N635" s="280" t="str">
        <f t="shared" si="57"/>
        <v/>
      </c>
      <c r="O635" s="43"/>
      <c r="P635" s="87"/>
      <c r="Q635" s="483"/>
      <c r="R635" s="83"/>
      <c r="S635" s="482"/>
      <c r="T635" s="164"/>
      <c r="U635" s="45"/>
      <c r="V635" s="25" t="str">
        <f>IFERROR(VLOOKUP(U635, tabla!$A$2:$B$50,2,FALSE),"")</f>
        <v/>
      </c>
      <c r="W635" s="26"/>
      <c r="X635" s="51"/>
      <c r="Y635" s="555" t="str">
        <f t="shared" si="58"/>
        <v/>
      </c>
      <c r="Z635" s="27"/>
      <c r="AA635" s="26"/>
      <c r="AB635" s="26"/>
      <c r="AC635" s="84"/>
      <c r="AD635" s="29"/>
      <c r="AE635" s="84"/>
      <c r="AF635" s="84"/>
      <c r="AG635" s="178"/>
      <c r="AH635" s="84"/>
      <c r="AI635" s="84"/>
      <c r="AJ635" s="84"/>
      <c r="AK635" s="164"/>
      <c r="AL635" s="165"/>
      <c r="AM635" s="556" t="str">
        <f t="shared" ca="1" si="59"/>
        <v/>
      </c>
      <c r="AN635" s="86"/>
      <c r="XFA635" s="558" t="e">
        <f>MATCH(AE635,tabla!$W$3:$W$20,0)-1</f>
        <v>#N/A</v>
      </c>
      <c r="XFB635" s="558">
        <f>COUNTIF(tabla!$W$3:$W$20,'BD1'!AE635)</f>
        <v>0</v>
      </c>
    </row>
    <row r="636" spans="1:40 16381:16382" s="197" customFormat="1" ht="24.95" customHeight="1" x14ac:dyDescent="0.2">
      <c r="A636" s="24" t="str">
        <f t="shared" si="56"/>
        <v/>
      </c>
      <c r="B636" s="24" t="str">
        <f t="shared" si="54"/>
        <v/>
      </c>
      <c r="C636" s="554" t="str">
        <f t="shared" si="55"/>
        <v/>
      </c>
      <c r="D636" s="173"/>
      <c r="E636" s="173"/>
      <c r="F636" s="174"/>
      <c r="G636" s="175"/>
      <c r="H636" s="176"/>
      <c r="I636" s="177"/>
      <c r="J636" s="176"/>
      <c r="K636" s="476"/>
      <c r="L636" s="174"/>
      <c r="M636" s="81"/>
      <c r="N636" s="280" t="str">
        <f t="shared" si="57"/>
        <v/>
      </c>
      <c r="O636" s="43"/>
      <c r="P636" s="82"/>
      <c r="Q636" s="482"/>
      <c r="R636" s="83"/>
      <c r="S636" s="482"/>
      <c r="T636" s="164"/>
      <c r="U636" s="45"/>
      <c r="V636" s="25" t="str">
        <f>IFERROR(VLOOKUP(U636, tabla!$A$2:$B$50,2,FALSE),"")</f>
        <v/>
      </c>
      <c r="W636" s="26"/>
      <c r="X636" s="51"/>
      <c r="Y636" s="555" t="str">
        <f t="shared" si="58"/>
        <v/>
      </c>
      <c r="Z636" s="27"/>
      <c r="AA636" s="26"/>
      <c r="AB636" s="26"/>
      <c r="AC636" s="84"/>
      <c r="AD636" s="29"/>
      <c r="AE636" s="84"/>
      <c r="AF636" s="84"/>
      <c r="AG636" s="178"/>
      <c r="AH636" s="84"/>
      <c r="AI636" s="84"/>
      <c r="AJ636" s="84"/>
      <c r="AK636" s="164"/>
      <c r="AL636" s="165"/>
      <c r="AM636" s="556" t="str">
        <f t="shared" ca="1" si="59"/>
        <v/>
      </c>
      <c r="AN636" s="86"/>
      <c r="XFA636" s="558" t="e">
        <f>MATCH(AE636,tabla!$W$3:$W$20,0)-1</f>
        <v>#N/A</v>
      </c>
      <c r="XFB636" s="558">
        <f>COUNTIF(tabla!$W$3:$W$20,'BD1'!AE636)</f>
        <v>0</v>
      </c>
    </row>
    <row r="637" spans="1:40 16381:16382" s="197" customFormat="1" ht="24.95" customHeight="1" x14ac:dyDescent="0.2">
      <c r="A637" s="24" t="str">
        <f t="shared" si="56"/>
        <v/>
      </c>
      <c r="B637" s="24" t="str">
        <f t="shared" si="54"/>
        <v/>
      </c>
      <c r="C637" s="554" t="str">
        <f t="shared" si="55"/>
        <v/>
      </c>
      <c r="D637" s="173"/>
      <c r="E637" s="173"/>
      <c r="F637" s="174"/>
      <c r="G637" s="175"/>
      <c r="H637" s="176"/>
      <c r="I637" s="177"/>
      <c r="J637" s="176"/>
      <c r="K637" s="476"/>
      <c r="L637" s="174"/>
      <c r="M637" s="81"/>
      <c r="N637" s="280" t="str">
        <f t="shared" si="57"/>
        <v/>
      </c>
      <c r="O637" s="43"/>
      <c r="P637" s="82"/>
      <c r="Q637" s="482"/>
      <c r="R637" s="83"/>
      <c r="S637" s="482"/>
      <c r="T637" s="164"/>
      <c r="U637" s="45"/>
      <c r="V637" s="25" t="str">
        <f>IFERROR(VLOOKUP(U637, tabla!$A$2:$B$50,2,FALSE),"")</f>
        <v/>
      </c>
      <c r="W637" s="26"/>
      <c r="X637" s="51"/>
      <c r="Y637" s="555" t="str">
        <f t="shared" si="58"/>
        <v/>
      </c>
      <c r="Z637" s="27"/>
      <c r="AA637" s="26"/>
      <c r="AB637" s="26"/>
      <c r="AC637" s="84"/>
      <c r="AD637" s="29"/>
      <c r="AE637" s="84"/>
      <c r="AF637" s="84"/>
      <c r="AG637" s="178"/>
      <c r="AH637" s="84"/>
      <c r="AI637" s="84"/>
      <c r="AJ637" s="84"/>
      <c r="AK637" s="164"/>
      <c r="AL637" s="165"/>
      <c r="AM637" s="556" t="str">
        <f t="shared" ca="1" si="59"/>
        <v/>
      </c>
      <c r="AN637" s="86"/>
      <c r="XFA637" s="558" t="e">
        <f>MATCH(AE637,tabla!$W$3:$W$20,0)-1</f>
        <v>#N/A</v>
      </c>
      <c r="XFB637" s="558">
        <f>COUNTIF(tabla!$W$3:$W$20,'BD1'!AE637)</f>
        <v>0</v>
      </c>
    </row>
    <row r="638" spans="1:40 16381:16382" s="197" customFormat="1" ht="24.95" customHeight="1" x14ac:dyDescent="0.2">
      <c r="A638" s="24" t="str">
        <f t="shared" si="56"/>
        <v/>
      </c>
      <c r="B638" s="24" t="str">
        <f t="shared" si="54"/>
        <v/>
      </c>
      <c r="C638" s="554" t="str">
        <f t="shared" si="55"/>
        <v/>
      </c>
      <c r="D638" s="173"/>
      <c r="E638" s="173"/>
      <c r="F638" s="174"/>
      <c r="G638" s="175"/>
      <c r="H638" s="176"/>
      <c r="I638" s="177"/>
      <c r="J638" s="176"/>
      <c r="K638" s="476"/>
      <c r="L638" s="174"/>
      <c r="M638" s="81"/>
      <c r="N638" s="280" t="str">
        <f t="shared" si="57"/>
        <v/>
      </c>
      <c r="O638" s="43"/>
      <c r="P638" s="82"/>
      <c r="Q638" s="482"/>
      <c r="R638" s="83"/>
      <c r="S638" s="482"/>
      <c r="T638" s="164"/>
      <c r="U638" s="45"/>
      <c r="V638" s="25" t="str">
        <f>IFERROR(VLOOKUP(U638, tabla!$A$2:$B$50,2,FALSE),"")</f>
        <v/>
      </c>
      <c r="W638" s="26"/>
      <c r="X638" s="51"/>
      <c r="Y638" s="555" t="str">
        <f t="shared" si="58"/>
        <v/>
      </c>
      <c r="Z638" s="27"/>
      <c r="AA638" s="26"/>
      <c r="AB638" s="26"/>
      <c r="AC638" s="84"/>
      <c r="AD638" s="29"/>
      <c r="AE638" s="84"/>
      <c r="AF638" s="84"/>
      <c r="AG638" s="178"/>
      <c r="AH638" s="84"/>
      <c r="AI638" s="84"/>
      <c r="AJ638" s="84"/>
      <c r="AK638" s="164"/>
      <c r="AL638" s="165"/>
      <c r="AM638" s="556" t="str">
        <f t="shared" ca="1" si="59"/>
        <v/>
      </c>
      <c r="AN638" s="86"/>
      <c r="XFA638" s="558" t="e">
        <f>MATCH(AE638,tabla!$W$3:$W$20,0)-1</f>
        <v>#N/A</v>
      </c>
      <c r="XFB638" s="558">
        <f>COUNTIF(tabla!$W$3:$W$20,'BD1'!AE638)</f>
        <v>0</v>
      </c>
    </row>
    <row r="639" spans="1:40 16381:16382" s="197" customFormat="1" ht="24.95" customHeight="1" x14ac:dyDescent="0.2">
      <c r="A639" s="24" t="str">
        <f t="shared" si="56"/>
        <v/>
      </c>
      <c r="B639" s="24" t="str">
        <f t="shared" si="54"/>
        <v/>
      </c>
      <c r="C639" s="554" t="str">
        <f t="shared" si="55"/>
        <v/>
      </c>
      <c r="D639" s="173"/>
      <c r="E639" s="173"/>
      <c r="F639" s="174"/>
      <c r="G639" s="175"/>
      <c r="H639" s="176"/>
      <c r="I639" s="177"/>
      <c r="J639" s="176"/>
      <c r="K639" s="476"/>
      <c r="L639" s="174"/>
      <c r="M639" s="81"/>
      <c r="N639" s="280" t="str">
        <f t="shared" si="57"/>
        <v/>
      </c>
      <c r="O639" s="43"/>
      <c r="P639" s="82"/>
      <c r="Q639" s="482"/>
      <c r="R639" s="83"/>
      <c r="S639" s="482"/>
      <c r="T639" s="164"/>
      <c r="U639" s="45"/>
      <c r="V639" s="25" t="str">
        <f>IFERROR(VLOOKUP(U639, tabla!$A$2:$B$50,2,FALSE),"")</f>
        <v/>
      </c>
      <c r="W639" s="26"/>
      <c r="X639" s="51"/>
      <c r="Y639" s="555" t="str">
        <f t="shared" si="58"/>
        <v/>
      </c>
      <c r="Z639" s="27"/>
      <c r="AA639" s="26"/>
      <c r="AB639" s="26"/>
      <c r="AC639" s="84"/>
      <c r="AD639" s="29"/>
      <c r="AE639" s="84"/>
      <c r="AF639" s="84"/>
      <c r="AG639" s="178"/>
      <c r="AH639" s="84"/>
      <c r="AI639" s="84"/>
      <c r="AJ639" s="84"/>
      <c r="AK639" s="164"/>
      <c r="AL639" s="165"/>
      <c r="AM639" s="556" t="str">
        <f t="shared" ca="1" si="59"/>
        <v/>
      </c>
      <c r="AN639" s="86"/>
      <c r="XFA639" s="558" t="e">
        <f>MATCH(AE639,tabla!$W$3:$W$20,0)-1</f>
        <v>#N/A</v>
      </c>
      <c r="XFB639" s="558">
        <f>COUNTIF(tabla!$W$3:$W$20,'BD1'!AE639)</f>
        <v>0</v>
      </c>
    </row>
    <row r="640" spans="1:40 16381:16382" s="197" customFormat="1" ht="24.95" customHeight="1" x14ac:dyDescent="0.2">
      <c r="A640" s="24" t="str">
        <f t="shared" si="56"/>
        <v/>
      </c>
      <c r="B640" s="24" t="str">
        <f t="shared" si="54"/>
        <v/>
      </c>
      <c r="C640" s="554" t="str">
        <f t="shared" si="55"/>
        <v/>
      </c>
      <c r="D640" s="173"/>
      <c r="E640" s="173"/>
      <c r="F640" s="174"/>
      <c r="G640" s="175"/>
      <c r="H640" s="176"/>
      <c r="I640" s="177"/>
      <c r="J640" s="176"/>
      <c r="K640" s="476"/>
      <c r="L640" s="174"/>
      <c r="M640" s="81"/>
      <c r="N640" s="280" t="str">
        <f t="shared" si="57"/>
        <v/>
      </c>
      <c r="O640" s="43"/>
      <c r="P640" s="82"/>
      <c r="Q640" s="482"/>
      <c r="R640" s="83"/>
      <c r="S640" s="482"/>
      <c r="T640" s="164"/>
      <c r="U640" s="45"/>
      <c r="V640" s="25" t="str">
        <f>IFERROR(VLOOKUP(U640, tabla!$A$2:$B$50,2,FALSE),"")</f>
        <v/>
      </c>
      <c r="W640" s="26"/>
      <c r="X640" s="51"/>
      <c r="Y640" s="555" t="str">
        <f t="shared" si="58"/>
        <v/>
      </c>
      <c r="Z640" s="27"/>
      <c r="AA640" s="26"/>
      <c r="AB640" s="26"/>
      <c r="AC640" s="84"/>
      <c r="AD640" s="29"/>
      <c r="AE640" s="84"/>
      <c r="AF640" s="84"/>
      <c r="AG640" s="178"/>
      <c r="AH640" s="84"/>
      <c r="AI640" s="84"/>
      <c r="AJ640" s="84"/>
      <c r="AK640" s="164"/>
      <c r="AL640" s="165"/>
      <c r="AM640" s="556" t="str">
        <f t="shared" ca="1" si="59"/>
        <v/>
      </c>
      <c r="AN640" s="86"/>
      <c r="XFA640" s="558" t="e">
        <f>MATCH(AE640,tabla!$W$3:$W$20,0)-1</f>
        <v>#N/A</v>
      </c>
      <c r="XFB640" s="558">
        <f>COUNTIF(tabla!$W$3:$W$20,'BD1'!AE640)</f>
        <v>0</v>
      </c>
    </row>
    <row r="641" spans="1:40 16381:16382" s="197" customFormat="1" ht="24.95" customHeight="1" x14ac:dyDescent="0.2">
      <c r="A641" s="24" t="str">
        <f t="shared" si="56"/>
        <v/>
      </c>
      <c r="B641" s="24" t="str">
        <f t="shared" si="54"/>
        <v/>
      </c>
      <c r="C641" s="554" t="str">
        <f t="shared" si="55"/>
        <v/>
      </c>
      <c r="D641" s="173"/>
      <c r="E641" s="173"/>
      <c r="F641" s="174"/>
      <c r="G641" s="175"/>
      <c r="H641" s="176"/>
      <c r="I641" s="177"/>
      <c r="J641" s="176"/>
      <c r="K641" s="476"/>
      <c r="L641" s="174"/>
      <c r="M641" s="81"/>
      <c r="N641" s="280" t="str">
        <f t="shared" si="57"/>
        <v/>
      </c>
      <c r="O641" s="43"/>
      <c r="P641" s="82"/>
      <c r="Q641" s="482"/>
      <c r="R641" s="83"/>
      <c r="S641" s="482"/>
      <c r="T641" s="164"/>
      <c r="U641" s="45"/>
      <c r="V641" s="25" t="str">
        <f>IFERROR(VLOOKUP(U641, tabla!$A$2:$B$50,2,FALSE),"")</f>
        <v/>
      </c>
      <c r="W641" s="26"/>
      <c r="X641" s="51"/>
      <c r="Y641" s="555" t="str">
        <f t="shared" si="58"/>
        <v/>
      </c>
      <c r="Z641" s="27"/>
      <c r="AA641" s="26"/>
      <c r="AB641" s="26"/>
      <c r="AC641" s="84"/>
      <c r="AD641" s="29"/>
      <c r="AE641" s="84"/>
      <c r="AF641" s="84"/>
      <c r="AG641" s="178"/>
      <c r="AH641" s="84"/>
      <c r="AI641" s="84"/>
      <c r="AJ641" s="84"/>
      <c r="AK641" s="164"/>
      <c r="AL641" s="165"/>
      <c r="AM641" s="556" t="str">
        <f t="shared" ca="1" si="59"/>
        <v/>
      </c>
      <c r="AN641" s="86"/>
      <c r="XFA641" s="558" t="e">
        <f>MATCH(AE641,tabla!$W$3:$W$20,0)-1</f>
        <v>#N/A</v>
      </c>
      <c r="XFB641" s="558">
        <f>COUNTIF(tabla!$W$3:$W$20,'BD1'!AE641)</f>
        <v>0</v>
      </c>
    </row>
    <row r="642" spans="1:40 16381:16382" s="197" customFormat="1" ht="24.95" customHeight="1" x14ac:dyDescent="0.2">
      <c r="A642" s="24" t="str">
        <f t="shared" si="56"/>
        <v/>
      </c>
      <c r="B642" s="24" t="str">
        <f t="shared" si="54"/>
        <v/>
      </c>
      <c r="C642" s="554" t="str">
        <f t="shared" si="55"/>
        <v/>
      </c>
      <c r="D642" s="173"/>
      <c r="E642" s="173"/>
      <c r="F642" s="174"/>
      <c r="G642" s="175"/>
      <c r="H642" s="176"/>
      <c r="I642" s="177"/>
      <c r="J642" s="176"/>
      <c r="K642" s="476"/>
      <c r="L642" s="174"/>
      <c r="M642" s="81"/>
      <c r="N642" s="280" t="str">
        <f t="shared" si="57"/>
        <v/>
      </c>
      <c r="O642" s="43"/>
      <c r="P642" s="82"/>
      <c r="Q642" s="482"/>
      <c r="R642" s="83"/>
      <c r="S642" s="482"/>
      <c r="T642" s="164"/>
      <c r="U642" s="45"/>
      <c r="V642" s="25" t="str">
        <f>IFERROR(VLOOKUP(U642, tabla!$A$2:$B$50,2,FALSE),"")</f>
        <v/>
      </c>
      <c r="W642" s="26"/>
      <c r="X642" s="51"/>
      <c r="Y642" s="555" t="str">
        <f t="shared" si="58"/>
        <v/>
      </c>
      <c r="Z642" s="27"/>
      <c r="AA642" s="26"/>
      <c r="AB642" s="26"/>
      <c r="AC642" s="84"/>
      <c r="AD642" s="29"/>
      <c r="AE642" s="84"/>
      <c r="AF642" s="84"/>
      <c r="AG642" s="178"/>
      <c r="AH642" s="84"/>
      <c r="AI642" s="84"/>
      <c r="AJ642" s="84"/>
      <c r="AK642" s="164"/>
      <c r="AL642" s="165"/>
      <c r="AM642" s="556" t="str">
        <f t="shared" ca="1" si="59"/>
        <v/>
      </c>
      <c r="AN642" s="86"/>
      <c r="XFA642" s="558" t="e">
        <f>MATCH(AE642,tabla!$W$3:$W$20,0)-1</f>
        <v>#N/A</v>
      </c>
      <c r="XFB642" s="558">
        <f>COUNTIF(tabla!$W$3:$W$20,'BD1'!AE642)</f>
        <v>0</v>
      </c>
    </row>
    <row r="643" spans="1:40 16381:16382" s="197" customFormat="1" ht="24.95" customHeight="1" x14ac:dyDescent="0.2">
      <c r="A643" s="24" t="str">
        <f t="shared" si="56"/>
        <v/>
      </c>
      <c r="B643" s="24" t="str">
        <f t="shared" si="54"/>
        <v/>
      </c>
      <c r="C643" s="554" t="str">
        <f t="shared" si="55"/>
        <v/>
      </c>
      <c r="D643" s="173"/>
      <c r="E643" s="173"/>
      <c r="F643" s="174"/>
      <c r="G643" s="175"/>
      <c r="H643" s="176"/>
      <c r="I643" s="177"/>
      <c r="J643" s="176"/>
      <c r="K643" s="476"/>
      <c r="L643" s="174"/>
      <c r="M643" s="81"/>
      <c r="N643" s="280" t="str">
        <f t="shared" si="57"/>
        <v/>
      </c>
      <c r="O643" s="43"/>
      <c r="P643" s="82"/>
      <c r="Q643" s="482"/>
      <c r="R643" s="83"/>
      <c r="S643" s="482"/>
      <c r="T643" s="164"/>
      <c r="U643" s="45"/>
      <c r="V643" s="25" t="str">
        <f>IFERROR(VLOOKUP(U643, tabla!$A$2:$B$50,2,FALSE),"")</f>
        <v/>
      </c>
      <c r="W643" s="26"/>
      <c r="X643" s="51"/>
      <c r="Y643" s="555" t="str">
        <f t="shared" si="58"/>
        <v/>
      </c>
      <c r="Z643" s="27"/>
      <c r="AA643" s="26"/>
      <c r="AB643" s="26"/>
      <c r="AC643" s="84"/>
      <c r="AD643" s="29"/>
      <c r="AE643" s="84"/>
      <c r="AF643" s="84"/>
      <c r="AG643" s="178"/>
      <c r="AH643" s="84"/>
      <c r="AI643" s="84"/>
      <c r="AJ643" s="84"/>
      <c r="AK643" s="164"/>
      <c r="AL643" s="165"/>
      <c r="AM643" s="556" t="str">
        <f t="shared" ca="1" si="59"/>
        <v/>
      </c>
      <c r="AN643" s="86"/>
      <c r="XFA643" s="558" t="e">
        <f>MATCH(AE643,tabla!$W$3:$W$20,0)-1</f>
        <v>#N/A</v>
      </c>
      <c r="XFB643" s="558">
        <f>COUNTIF(tabla!$W$3:$W$20,'BD1'!AE643)</f>
        <v>0</v>
      </c>
    </row>
    <row r="644" spans="1:40 16381:16382" s="197" customFormat="1" ht="24.95" customHeight="1" x14ac:dyDescent="0.2">
      <c r="A644" s="24" t="str">
        <f t="shared" si="56"/>
        <v/>
      </c>
      <c r="B644" s="24" t="str">
        <f t="shared" si="54"/>
        <v/>
      </c>
      <c r="C644" s="554" t="str">
        <f t="shared" si="55"/>
        <v/>
      </c>
      <c r="D644" s="173"/>
      <c r="E644" s="173"/>
      <c r="F644" s="174"/>
      <c r="G644" s="175"/>
      <c r="H644" s="176"/>
      <c r="I644" s="177"/>
      <c r="J644" s="176"/>
      <c r="K644" s="476"/>
      <c r="L644" s="174"/>
      <c r="M644" s="81"/>
      <c r="N644" s="280" t="str">
        <f t="shared" si="57"/>
        <v/>
      </c>
      <c r="O644" s="43"/>
      <c r="P644" s="82"/>
      <c r="Q644" s="482"/>
      <c r="R644" s="83"/>
      <c r="S644" s="482"/>
      <c r="T644" s="164"/>
      <c r="U644" s="45"/>
      <c r="V644" s="25" t="str">
        <f>IFERROR(VLOOKUP(U644, tabla!$A$2:$B$50,2,FALSE),"")</f>
        <v/>
      </c>
      <c r="W644" s="26"/>
      <c r="X644" s="51"/>
      <c r="Y644" s="555" t="str">
        <f t="shared" si="58"/>
        <v/>
      </c>
      <c r="Z644" s="27"/>
      <c r="AA644" s="26"/>
      <c r="AB644" s="26"/>
      <c r="AC644" s="84"/>
      <c r="AD644" s="29"/>
      <c r="AE644" s="84"/>
      <c r="AF644" s="84"/>
      <c r="AG644" s="178"/>
      <c r="AH644" s="84"/>
      <c r="AI644" s="84"/>
      <c r="AJ644" s="84"/>
      <c r="AK644" s="164"/>
      <c r="AL644" s="165"/>
      <c r="AM644" s="556" t="str">
        <f t="shared" ca="1" si="59"/>
        <v/>
      </c>
      <c r="AN644" s="86"/>
      <c r="XFA644" s="558" t="e">
        <f>MATCH(AE644,tabla!$W$3:$W$20,0)-1</f>
        <v>#N/A</v>
      </c>
      <c r="XFB644" s="558">
        <f>COUNTIF(tabla!$W$3:$W$20,'BD1'!AE644)</f>
        <v>0</v>
      </c>
    </row>
    <row r="645" spans="1:40 16381:16382" s="197" customFormat="1" ht="24.95" customHeight="1" x14ac:dyDescent="0.2">
      <c r="A645" s="24" t="str">
        <f t="shared" si="56"/>
        <v/>
      </c>
      <c r="B645" s="24" t="str">
        <f t="shared" si="54"/>
        <v/>
      </c>
      <c r="C645" s="554" t="str">
        <f t="shared" si="55"/>
        <v/>
      </c>
      <c r="D645" s="173"/>
      <c r="E645" s="173"/>
      <c r="F645" s="174"/>
      <c r="G645" s="175"/>
      <c r="H645" s="176"/>
      <c r="I645" s="177"/>
      <c r="J645" s="176"/>
      <c r="K645" s="476"/>
      <c r="L645" s="174"/>
      <c r="M645" s="81"/>
      <c r="N645" s="280" t="str">
        <f t="shared" si="57"/>
        <v/>
      </c>
      <c r="O645" s="43"/>
      <c r="P645" s="82"/>
      <c r="Q645" s="482"/>
      <c r="R645" s="83"/>
      <c r="S645" s="482"/>
      <c r="T645" s="164"/>
      <c r="U645" s="45"/>
      <c r="V645" s="25" t="str">
        <f>IFERROR(VLOOKUP(U645, tabla!$A$2:$B$50,2,FALSE),"")</f>
        <v/>
      </c>
      <c r="W645" s="26"/>
      <c r="X645" s="51"/>
      <c r="Y645" s="555" t="str">
        <f t="shared" si="58"/>
        <v/>
      </c>
      <c r="Z645" s="27"/>
      <c r="AA645" s="26"/>
      <c r="AB645" s="26"/>
      <c r="AC645" s="84"/>
      <c r="AD645" s="29"/>
      <c r="AE645" s="84"/>
      <c r="AF645" s="84"/>
      <c r="AG645" s="178"/>
      <c r="AH645" s="84"/>
      <c r="AI645" s="84"/>
      <c r="AJ645" s="84"/>
      <c r="AK645" s="164"/>
      <c r="AL645" s="165"/>
      <c r="AM645" s="556" t="str">
        <f t="shared" ca="1" si="59"/>
        <v/>
      </c>
      <c r="AN645" s="86"/>
      <c r="XFA645" s="558" t="e">
        <f>MATCH(AE645,tabla!$W$3:$W$20,0)-1</f>
        <v>#N/A</v>
      </c>
      <c r="XFB645" s="558">
        <f>COUNTIF(tabla!$W$3:$W$20,'BD1'!AE645)</f>
        <v>0</v>
      </c>
    </row>
    <row r="646" spans="1:40 16381:16382" s="197" customFormat="1" ht="24.95" customHeight="1" x14ac:dyDescent="0.2">
      <c r="A646" s="24" t="str">
        <f t="shared" si="56"/>
        <v/>
      </c>
      <c r="B646" s="24" t="str">
        <f t="shared" si="54"/>
        <v/>
      </c>
      <c r="C646" s="554" t="str">
        <f t="shared" si="55"/>
        <v/>
      </c>
      <c r="D646" s="173"/>
      <c r="E646" s="173"/>
      <c r="F646" s="174"/>
      <c r="G646" s="175"/>
      <c r="H646" s="176"/>
      <c r="I646" s="177"/>
      <c r="J646" s="176"/>
      <c r="K646" s="476"/>
      <c r="L646" s="174"/>
      <c r="M646" s="81"/>
      <c r="N646" s="280" t="str">
        <f t="shared" si="57"/>
        <v/>
      </c>
      <c r="O646" s="43"/>
      <c r="P646" s="82"/>
      <c r="Q646" s="482"/>
      <c r="R646" s="83"/>
      <c r="S646" s="482"/>
      <c r="T646" s="164"/>
      <c r="U646" s="45"/>
      <c r="V646" s="25" t="str">
        <f>IFERROR(VLOOKUP(U646, tabla!$A$2:$B$50,2,FALSE),"")</f>
        <v/>
      </c>
      <c r="W646" s="26"/>
      <c r="X646" s="51"/>
      <c r="Y646" s="555" t="str">
        <f t="shared" si="58"/>
        <v/>
      </c>
      <c r="Z646" s="27"/>
      <c r="AA646" s="26"/>
      <c r="AB646" s="26"/>
      <c r="AC646" s="84"/>
      <c r="AD646" s="29"/>
      <c r="AE646" s="84"/>
      <c r="AF646" s="84"/>
      <c r="AG646" s="178"/>
      <c r="AH646" s="84"/>
      <c r="AI646" s="84"/>
      <c r="AJ646" s="84"/>
      <c r="AK646" s="164"/>
      <c r="AL646" s="165"/>
      <c r="AM646" s="556" t="str">
        <f t="shared" ca="1" si="59"/>
        <v/>
      </c>
      <c r="AN646" s="86"/>
      <c r="XFA646" s="558" t="e">
        <f>MATCH(AE646,tabla!$W$3:$W$20,0)-1</f>
        <v>#N/A</v>
      </c>
      <c r="XFB646" s="558">
        <f>COUNTIF(tabla!$W$3:$W$20,'BD1'!AE646)</f>
        <v>0</v>
      </c>
    </row>
    <row r="647" spans="1:40 16381:16382" s="197" customFormat="1" ht="24.95" customHeight="1" x14ac:dyDescent="0.2">
      <c r="A647" s="24" t="str">
        <f t="shared" si="56"/>
        <v/>
      </c>
      <c r="B647" s="24" t="str">
        <f t="shared" si="54"/>
        <v/>
      </c>
      <c r="C647" s="554" t="str">
        <f t="shared" si="55"/>
        <v/>
      </c>
      <c r="D647" s="173"/>
      <c r="E647" s="173"/>
      <c r="F647" s="174"/>
      <c r="G647" s="175"/>
      <c r="H647" s="176"/>
      <c r="I647" s="177"/>
      <c r="J647" s="176"/>
      <c r="K647" s="476"/>
      <c r="L647" s="174"/>
      <c r="M647" s="81"/>
      <c r="N647" s="280" t="str">
        <f t="shared" si="57"/>
        <v/>
      </c>
      <c r="O647" s="43"/>
      <c r="P647" s="82"/>
      <c r="Q647" s="482"/>
      <c r="R647" s="83"/>
      <c r="S647" s="482"/>
      <c r="T647" s="164"/>
      <c r="U647" s="45"/>
      <c r="V647" s="25" t="str">
        <f>IFERROR(VLOOKUP(U647, tabla!$A$2:$B$50,2,FALSE),"")</f>
        <v/>
      </c>
      <c r="W647" s="26"/>
      <c r="X647" s="51"/>
      <c r="Y647" s="555" t="str">
        <f t="shared" si="58"/>
        <v/>
      </c>
      <c r="Z647" s="27"/>
      <c r="AA647" s="26"/>
      <c r="AB647" s="26"/>
      <c r="AC647" s="84"/>
      <c r="AD647" s="29"/>
      <c r="AE647" s="84"/>
      <c r="AF647" s="84"/>
      <c r="AG647" s="178"/>
      <c r="AH647" s="84"/>
      <c r="AI647" s="84"/>
      <c r="AJ647" s="84"/>
      <c r="AK647" s="164"/>
      <c r="AL647" s="165"/>
      <c r="AM647" s="556" t="str">
        <f t="shared" ca="1" si="59"/>
        <v/>
      </c>
      <c r="AN647" s="86"/>
      <c r="XFA647" s="558" t="e">
        <f>MATCH(AE647,tabla!$W$3:$W$20,0)-1</f>
        <v>#N/A</v>
      </c>
      <c r="XFB647" s="558">
        <f>COUNTIF(tabla!$W$3:$W$20,'BD1'!AE647)</f>
        <v>0</v>
      </c>
    </row>
    <row r="648" spans="1:40 16381:16382" s="197" customFormat="1" ht="24.95" customHeight="1" x14ac:dyDescent="0.2">
      <c r="A648" s="24" t="str">
        <f t="shared" si="56"/>
        <v/>
      </c>
      <c r="B648" s="24" t="str">
        <f t="shared" si="54"/>
        <v/>
      </c>
      <c r="C648" s="554" t="str">
        <f t="shared" si="55"/>
        <v/>
      </c>
      <c r="D648" s="173"/>
      <c r="E648" s="173"/>
      <c r="F648" s="174"/>
      <c r="G648" s="175"/>
      <c r="H648" s="176"/>
      <c r="I648" s="177"/>
      <c r="J648" s="176"/>
      <c r="K648" s="476"/>
      <c r="L648" s="174"/>
      <c r="M648" s="81"/>
      <c r="N648" s="280" t="str">
        <f t="shared" si="57"/>
        <v/>
      </c>
      <c r="O648" s="43"/>
      <c r="P648" s="82"/>
      <c r="Q648" s="482"/>
      <c r="R648" s="83"/>
      <c r="S648" s="482"/>
      <c r="T648" s="164"/>
      <c r="U648" s="45"/>
      <c r="V648" s="25" t="str">
        <f>IFERROR(VLOOKUP(U648, tabla!$A$2:$B$50,2,FALSE),"")</f>
        <v/>
      </c>
      <c r="W648" s="26"/>
      <c r="X648" s="51"/>
      <c r="Y648" s="555" t="str">
        <f t="shared" si="58"/>
        <v/>
      </c>
      <c r="Z648" s="27"/>
      <c r="AA648" s="26"/>
      <c r="AB648" s="26"/>
      <c r="AC648" s="84"/>
      <c r="AD648" s="29"/>
      <c r="AE648" s="84"/>
      <c r="AF648" s="84"/>
      <c r="AG648" s="178"/>
      <c r="AH648" s="84"/>
      <c r="AI648" s="84"/>
      <c r="AJ648" s="84"/>
      <c r="AK648" s="164"/>
      <c r="AL648" s="165"/>
      <c r="AM648" s="556" t="str">
        <f t="shared" ca="1" si="59"/>
        <v/>
      </c>
      <c r="AN648" s="86"/>
      <c r="XFA648" s="558" t="e">
        <f>MATCH(AE648,tabla!$W$3:$W$20,0)-1</f>
        <v>#N/A</v>
      </c>
      <c r="XFB648" s="558">
        <f>COUNTIF(tabla!$W$3:$W$20,'BD1'!AE648)</f>
        <v>0</v>
      </c>
    </row>
    <row r="649" spans="1:40 16381:16382" s="197" customFormat="1" ht="24.95" customHeight="1" x14ac:dyDescent="0.2">
      <c r="A649" s="24" t="str">
        <f t="shared" si="56"/>
        <v/>
      </c>
      <c r="B649" s="24" t="str">
        <f t="shared" si="54"/>
        <v/>
      </c>
      <c r="C649" s="554" t="str">
        <f t="shared" si="55"/>
        <v/>
      </c>
      <c r="D649" s="173"/>
      <c r="E649" s="173"/>
      <c r="F649" s="174"/>
      <c r="G649" s="175"/>
      <c r="H649" s="176"/>
      <c r="I649" s="177"/>
      <c r="J649" s="176"/>
      <c r="K649" s="476"/>
      <c r="L649" s="174"/>
      <c r="M649" s="81"/>
      <c r="N649" s="280" t="str">
        <f t="shared" si="57"/>
        <v/>
      </c>
      <c r="O649" s="43"/>
      <c r="P649" s="82"/>
      <c r="Q649" s="482"/>
      <c r="R649" s="83"/>
      <c r="S649" s="482"/>
      <c r="T649" s="164"/>
      <c r="U649" s="45"/>
      <c r="V649" s="25" t="str">
        <f>IFERROR(VLOOKUP(U649, tabla!$A$2:$B$50,2,FALSE),"")</f>
        <v/>
      </c>
      <c r="W649" s="26"/>
      <c r="X649" s="51"/>
      <c r="Y649" s="555" t="str">
        <f t="shared" si="58"/>
        <v/>
      </c>
      <c r="Z649" s="27"/>
      <c r="AA649" s="26"/>
      <c r="AB649" s="26"/>
      <c r="AC649" s="84"/>
      <c r="AD649" s="29"/>
      <c r="AE649" s="84"/>
      <c r="AF649" s="84"/>
      <c r="AG649" s="178"/>
      <c r="AH649" s="84"/>
      <c r="AI649" s="84"/>
      <c r="AJ649" s="84"/>
      <c r="AK649" s="164"/>
      <c r="AL649" s="165"/>
      <c r="AM649" s="556" t="str">
        <f t="shared" ca="1" si="59"/>
        <v/>
      </c>
      <c r="AN649" s="86"/>
      <c r="XFA649" s="558" t="e">
        <f>MATCH(AE649,tabla!$W$3:$W$20,0)-1</f>
        <v>#N/A</v>
      </c>
      <c r="XFB649" s="558">
        <f>COUNTIF(tabla!$W$3:$W$20,'BD1'!AE649)</f>
        <v>0</v>
      </c>
    </row>
    <row r="650" spans="1:40 16381:16382" s="197" customFormat="1" ht="24.95" customHeight="1" x14ac:dyDescent="0.2">
      <c r="A650" s="24" t="str">
        <f t="shared" si="56"/>
        <v/>
      </c>
      <c r="B650" s="24" t="str">
        <f t="shared" si="54"/>
        <v/>
      </c>
      <c r="C650" s="554" t="str">
        <f t="shared" si="55"/>
        <v/>
      </c>
      <c r="D650" s="173"/>
      <c r="E650" s="173"/>
      <c r="F650" s="174"/>
      <c r="G650" s="175"/>
      <c r="H650" s="176"/>
      <c r="I650" s="177"/>
      <c r="J650" s="176"/>
      <c r="K650" s="476"/>
      <c r="L650" s="174"/>
      <c r="M650" s="81"/>
      <c r="N650" s="280" t="str">
        <f t="shared" si="57"/>
        <v/>
      </c>
      <c r="O650" s="43"/>
      <c r="P650" s="82"/>
      <c r="Q650" s="482"/>
      <c r="R650" s="83"/>
      <c r="S650" s="482"/>
      <c r="T650" s="164"/>
      <c r="U650" s="45"/>
      <c r="V650" s="25" t="str">
        <f>IFERROR(VLOOKUP(U650, tabla!$A$2:$B$50,2,FALSE),"")</f>
        <v/>
      </c>
      <c r="W650" s="26"/>
      <c r="X650" s="51"/>
      <c r="Y650" s="555" t="str">
        <f t="shared" si="58"/>
        <v/>
      </c>
      <c r="Z650" s="27"/>
      <c r="AA650" s="26"/>
      <c r="AB650" s="26"/>
      <c r="AC650" s="84"/>
      <c r="AD650" s="29"/>
      <c r="AE650" s="84"/>
      <c r="AF650" s="84"/>
      <c r="AG650" s="178"/>
      <c r="AH650" s="84"/>
      <c r="AI650" s="84"/>
      <c r="AJ650" s="84"/>
      <c r="AK650" s="164"/>
      <c r="AL650" s="165"/>
      <c r="AM650" s="556" t="str">
        <f t="shared" ca="1" si="59"/>
        <v/>
      </c>
      <c r="AN650" s="86"/>
      <c r="XFA650" s="558" t="e">
        <f>MATCH(AE650,tabla!$W$3:$W$20,0)-1</f>
        <v>#N/A</v>
      </c>
      <c r="XFB650" s="558">
        <f>COUNTIF(tabla!$W$3:$W$20,'BD1'!AE650)</f>
        <v>0</v>
      </c>
    </row>
    <row r="651" spans="1:40 16381:16382" s="197" customFormat="1" ht="24.95" customHeight="1" x14ac:dyDescent="0.2">
      <c r="A651" s="24" t="str">
        <f t="shared" si="56"/>
        <v/>
      </c>
      <c r="B651" s="24" t="str">
        <f t="shared" si="54"/>
        <v/>
      </c>
      <c r="C651" s="554" t="str">
        <f t="shared" si="55"/>
        <v/>
      </c>
      <c r="D651" s="173"/>
      <c r="E651" s="173"/>
      <c r="F651" s="174"/>
      <c r="G651" s="175"/>
      <c r="H651" s="176"/>
      <c r="I651" s="177"/>
      <c r="J651" s="176"/>
      <c r="K651" s="476"/>
      <c r="L651" s="174"/>
      <c r="M651" s="81"/>
      <c r="N651" s="280" t="str">
        <f t="shared" si="57"/>
        <v/>
      </c>
      <c r="O651" s="43"/>
      <c r="P651" s="82"/>
      <c r="Q651" s="482"/>
      <c r="R651" s="83"/>
      <c r="S651" s="482"/>
      <c r="T651" s="164"/>
      <c r="U651" s="45"/>
      <c r="V651" s="25" t="str">
        <f>IFERROR(VLOOKUP(U651, tabla!$A$2:$B$50,2,FALSE),"")</f>
        <v/>
      </c>
      <c r="W651" s="26"/>
      <c r="X651" s="51"/>
      <c r="Y651" s="555" t="str">
        <f t="shared" si="58"/>
        <v/>
      </c>
      <c r="Z651" s="27"/>
      <c r="AA651" s="26"/>
      <c r="AB651" s="26"/>
      <c r="AC651" s="84"/>
      <c r="AD651" s="29"/>
      <c r="AE651" s="84"/>
      <c r="AF651" s="84"/>
      <c r="AG651" s="178"/>
      <c r="AH651" s="84"/>
      <c r="AI651" s="84"/>
      <c r="AJ651" s="84"/>
      <c r="AK651" s="164"/>
      <c r="AL651" s="165"/>
      <c r="AM651" s="556" t="str">
        <f t="shared" ca="1" si="59"/>
        <v/>
      </c>
      <c r="AN651" s="86"/>
      <c r="XFA651" s="558" t="e">
        <f>MATCH(AE651,tabla!$W$3:$W$20,0)-1</f>
        <v>#N/A</v>
      </c>
      <c r="XFB651" s="558">
        <f>COUNTIF(tabla!$W$3:$W$20,'BD1'!AE651)</f>
        <v>0</v>
      </c>
    </row>
    <row r="652" spans="1:40 16381:16382" s="197" customFormat="1" ht="24.95" customHeight="1" x14ac:dyDescent="0.2">
      <c r="A652" s="24" t="str">
        <f t="shared" si="56"/>
        <v/>
      </c>
      <c r="B652" s="24" t="str">
        <f t="shared" si="54"/>
        <v/>
      </c>
      <c r="C652" s="554" t="str">
        <f t="shared" si="55"/>
        <v/>
      </c>
      <c r="D652" s="173"/>
      <c r="E652" s="173"/>
      <c r="F652" s="174"/>
      <c r="G652" s="175"/>
      <c r="H652" s="176"/>
      <c r="I652" s="177"/>
      <c r="J652" s="176"/>
      <c r="K652" s="476"/>
      <c r="L652" s="174"/>
      <c r="M652" s="81"/>
      <c r="N652" s="280" t="str">
        <f t="shared" si="57"/>
        <v/>
      </c>
      <c r="O652" s="43"/>
      <c r="P652" s="82"/>
      <c r="Q652" s="482"/>
      <c r="R652" s="83"/>
      <c r="S652" s="482"/>
      <c r="T652" s="164"/>
      <c r="U652" s="45"/>
      <c r="V652" s="25" t="str">
        <f>IFERROR(VLOOKUP(U652, tabla!$A$2:$B$50,2,FALSE),"")</f>
        <v/>
      </c>
      <c r="W652" s="26"/>
      <c r="X652" s="51"/>
      <c r="Y652" s="555" t="str">
        <f t="shared" si="58"/>
        <v/>
      </c>
      <c r="Z652" s="27"/>
      <c r="AA652" s="26"/>
      <c r="AB652" s="26"/>
      <c r="AC652" s="84"/>
      <c r="AD652" s="29"/>
      <c r="AE652" s="84"/>
      <c r="AF652" s="84"/>
      <c r="AG652" s="178"/>
      <c r="AH652" s="84"/>
      <c r="AI652" s="84"/>
      <c r="AJ652" s="84"/>
      <c r="AK652" s="164"/>
      <c r="AL652" s="165"/>
      <c r="AM652" s="556" t="str">
        <f t="shared" ca="1" si="59"/>
        <v/>
      </c>
      <c r="AN652" s="86"/>
      <c r="XFA652" s="558" t="e">
        <f>MATCH(AE652,tabla!$W$3:$W$20,0)-1</f>
        <v>#N/A</v>
      </c>
      <c r="XFB652" s="558">
        <f>COUNTIF(tabla!$W$3:$W$20,'BD1'!AE652)</f>
        <v>0</v>
      </c>
    </row>
    <row r="653" spans="1:40 16381:16382" s="197" customFormat="1" ht="24.95" customHeight="1" x14ac:dyDescent="0.2">
      <c r="A653" s="24" t="str">
        <f t="shared" si="56"/>
        <v/>
      </c>
      <c r="B653" s="24" t="str">
        <f t="shared" si="54"/>
        <v/>
      </c>
      <c r="C653" s="554" t="str">
        <f t="shared" si="55"/>
        <v/>
      </c>
      <c r="D653" s="173"/>
      <c r="E653" s="173"/>
      <c r="F653" s="174"/>
      <c r="G653" s="175"/>
      <c r="H653" s="176"/>
      <c r="I653" s="177"/>
      <c r="J653" s="176"/>
      <c r="K653" s="476"/>
      <c r="L653" s="174"/>
      <c r="M653" s="81"/>
      <c r="N653" s="280" t="str">
        <f t="shared" si="57"/>
        <v/>
      </c>
      <c r="O653" s="43"/>
      <c r="P653" s="82"/>
      <c r="Q653" s="482"/>
      <c r="R653" s="83"/>
      <c r="S653" s="482"/>
      <c r="T653" s="164"/>
      <c r="U653" s="45"/>
      <c r="V653" s="25" t="str">
        <f>IFERROR(VLOOKUP(U653, tabla!$A$2:$B$50,2,FALSE),"")</f>
        <v/>
      </c>
      <c r="W653" s="26"/>
      <c r="X653" s="51"/>
      <c r="Y653" s="555" t="str">
        <f t="shared" si="58"/>
        <v/>
      </c>
      <c r="Z653" s="27"/>
      <c r="AA653" s="26"/>
      <c r="AB653" s="26"/>
      <c r="AC653" s="84"/>
      <c r="AD653" s="29"/>
      <c r="AE653" s="84"/>
      <c r="AF653" s="84"/>
      <c r="AG653" s="178"/>
      <c r="AH653" s="84"/>
      <c r="AI653" s="84"/>
      <c r="AJ653" s="84"/>
      <c r="AK653" s="164"/>
      <c r="AL653" s="165"/>
      <c r="AM653" s="556" t="str">
        <f t="shared" ca="1" si="59"/>
        <v/>
      </c>
      <c r="AN653" s="86"/>
      <c r="XFA653" s="558" t="e">
        <f>MATCH(AE653,tabla!$W$3:$W$20,0)-1</f>
        <v>#N/A</v>
      </c>
      <c r="XFB653" s="558">
        <f>COUNTIF(tabla!$W$3:$W$20,'BD1'!AE653)</f>
        <v>0</v>
      </c>
    </row>
    <row r="654" spans="1:40 16381:16382" s="197" customFormat="1" ht="24.95" customHeight="1" x14ac:dyDescent="0.2">
      <c r="A654" s="24" t="str">
        <f t="shared" si="56"/>
        <v/>
      </c>
      <c r="B654" s="24" t="str">
        <f t="shared" si="54"/>
        <v/>
      </c>
      <c r="C654" s="554" t="str">
        <f t="shared" si="55"/>
        <v/>
      </c>
      <c r="D654" s="173"/>
      <c r="E654" s="173"/>
      <c r="F654" s="174"/>
      <c r="G654" s="175"/>
      <c r="H654" s="176"/>
      <c r="I654" s="177"/>
      <c r="J654" s="176"/>
      <c r="K654" s="476"/>
      <c r="L654" s="174"/>
      <c r="M654" s="81"/>
      <c r="N654" s="280" t="str">
        <f t="shared" si="57"/>
        <v/>
      </c>
      <c r="O654" s="43"/>
      <c r="P654" s="87"/>
      <c r="Q654" s="483"/>
      <c r="R654" s="83"/>
      <c r="S654" s="482"/>
      <c r="T654" s="164"/>
      <c r="U654" s="45"/>
      <c r="V654" s="25" t="str">
        <f>IFERROR(VLOOKUP(U654, tabla!$A$2:$B$50,2,FALSE),"")</f>
        <v/>
      </c>
      <c r="W654" s="26"/>
      <c r="X654" s="51"/>
      <c r="Y654" s="555" t="str">
        <f t="shared" si="58"/>
        <v/>
      </c>
      <c r="Z654" s="27"/>
      <c r="AA654" s="26"/>
      <c r="AB654" s="26"/>
      <c r="AC654" s="84"/>
      <c r="AD654" s="29"/>
      <c r="AE654" s="84"/>
      <c r="AF654" s="84"/>
      <c r="AG654" s="178"/>
      <c r="AH654" s="84"/>
      <c r="AI654" s="84"/>
      <c r="AJ654" s="84"/>
      <c r="AK654" s="164"/>
      <c r="AL654" s="165"/>
      <c r="AM654" s="556" t="str">
        <f t="shared" ca="1" si="59"/>
        <v/>
      </c>
      <c r="AN654" s="86"/>
      <c r="XFA654" s="558" t="e">
        <f>MATCH(AE654,tabla!$W$3:$W$20,0)-1</f>
        <v>#N/A</v>
      </c>
      <c r="XFB654" s="558">
        <f>COUNTIF(tabla!$W$3:$W$20,'BD1'!AE654)</f>
        <v>0</v>
      </c>
    </row>
    <row r="655" spans="1:40 16381:16382" s="197" customFormat="1" ht="24.95" customHeight="1" x14ac:dyDescent="0.2">
      <c r="A655" s="24" t="str">
        <f t="shared" si="56"/>
        <v/>
      </c>
      <c r="B655" s="24" t="str">
        <f t="shared" ref="B655:B718" si="60">IF(F655&gt;0,$K$6,"")</f>
        <v/>
      </c>
      <c r="C655" s="554" t="str">
        <f t="shared" ref="C655:C718" si="61">IF(F655&gt;0,$K$8,"")</f>
        <v/>
      </c>
      <c r="D655" s="173"/>
      <c r="E655" s="173"/>
      <c r="F655" s="174"/>
      <c r="G655" s="175"/>
      <c r="H655" s="176"/>
      <c r="I655" s="177"/>
      <c r="J655" s="176"/>
      <c r="K655" s="476"/>
      <c r="L655" s="174"/>
      <c r="M655" s="81"/>
      <c r="N655" s="280" t="str">
        <f t="shared" si="57"/>
        <v/>
      </c>
      <c r="O655" s="43"/>
      <c r="P655" s="82"/>
      <c r="Q655" s="482"/>
      <c r="R655" s="83"/>
      <c r="S655" s="482"/>
      <c r="T655" s="164"/>
      <c r="U655" s="45"/>
      <c r="V655" s="25" t="str">
        <f>IFERROR(VLOOKUP(U655, tabla!$A$2:$B$50,2,FALSE),"")</f>
        <v/>
      </c>
      <c r="W655" s="26"/>
      <c r="X655" s="51"/>
      <c r="Y655" s="555" t="str">
        <f t="shared" si="58"/>
        <v/>
      </c>
      <c r="Z655" s="27"/>
      <c r="AA655" s="26"/>
      <c r="AB655" s="26"/>
      <c r="AC655" s="84"/>
      <c r="AD655" s="29"/>
      <c r="AE655" s="84"/>
      <c r="AF655" s="84"/>
      <c r="AG655" s="178"/>
      <c r="AH655" s="84"/>
      <c r="AI655" s="84"/>
      <c r="AJ655" s="84"/>
      <c r="AK655" s="164"/>
      <c r="AL655" s="165"/>
      <c r="AM655" s="556" t="str">
        <f t="shared" ca="1" si="59"/>
        <v/>
      </c>
      <c r="AN655" s="86"/>
      <c r="XFA655" s="558" t="e">
        <f>MATCH(AE655,tabla!$W$3:$W$20,0)-1</f>
        <v>#N/A</v>
      </c>
      <c r="XFB655" s="558">
        <f>COUNTIF(tabla!$W$3:$W$20,'BD1'!AE655)</f>
        <v>0</v>
      </c>
    </row>
    <row r="656" spans="1:40 16381:16382" s="197" customFormat="1" ht="24.95" customHeight="1" x14ac:dyDescent="0.2">
      <c r="A656" s="24" t="str">
        <f t="shared" ref="A656:A719" si="62">IF(F656&gt;0,ROW()-14,"")</f>
        <v/>
      </c>
      <c r="B656" s="24" t="str">
        <f t="shared" si="60"/>
        <v/>
      </c>
      <c r="C656" s="554" t="str">
        <f t="shared" si="61"/>
        <v/>
      </c>
      <c r="D656" s="173"/>
      <c r="E656" s="173"/>
      <c r="F656" s="174"/>
      <c r="G656" s="175"/>
      <c r="H656" s="176"/>
      <c r="I656" s="177"/>
      <c r="J656" s="176"/>
      <c r="K656" s="476"/>
      <c r="L656" s="174"/>
      <c r="M656" s="81"/>
      <c r="N656" s="280" t="str">
        <f t="shared" ref="N656:N719" si="63">IF(M656="","",YEAR($M$2)-YEAR(M656)-IF(DATE(YEAR($M$2),MONTH(M656),DAY(M656))&gt;$M$2,1,0))</f>
        <v/>
      </c>
      <c r="O656" s="43"/>
      <c r="P656" s="82"/>
      <c r="Q656" s="482"/>
      <c r="R656" s="83"/>
      <c r="S656" s="482"/>
      <c r="T656" s="164"/>
      <c r="U656" s="45"/>
      <c r="V656" s="25" t="str">
        <f>IFERROR(VLOOKUP(U656, tabla!$A$2:$B$50,2,FALSE),"")</f>
        <v/>
      </c>
      <c r="W656" s="26"/>
      <c r="X656" s="51"/>
      <c r="Y656" s="555" t="str">
        <f t="shared" ref="Y656:Y719" si="64">IF(AND(X656&gt;0,X656&lt;452),45.2,IF(X656&gt;=452,10%*X656,IF(X656=0,"","")))</f>
        <v/>
      </c>
      <c r="Z656" s="27"/>
      <c r="AA656" s="26"/>
      <c r="AB656" s="26"/>
      <c r="AC656" s="84"/>
      <c r="AD656" s="29"/>
      <c r="AE656" s="84"/>
      <c r="AF656" s="84"/>
      <c r="AG656" s="178"/>
      <c r="AH656" s="84"/>
      <c r="AI656" s="84"/>
      <c r="AJ656" s="84"/>
      <c r="AK656" s="164"/>
      <c r="AL656" s="165"/>
      <c r="AM656" s="556" t="str">
        <f t="shared" ref="AM656:AM719" ca="1" si="65">IF(OR(AL656="",NOT(ISNUMBER(AL656))),"",IF(TODAY()&lt;=AL656,
 "VIGENTE - FALTAN " &amp;
 ((YEAR(AL656)-YEAR(TODAY()))*12 + MONTH(AL656)-MONTH(TODAY()) - IF(DAY(TODAY())&gt;DAY(AL656),1,0)) &amp; " MESES",
 "CADUCADO"))</f>
        <v/>
      </c>
      <c r="AN656" s="86"/>
      <c r="XFA656" s="558" t="e">
        <f>MATCH(AE656,tabla!$W$3:$W$20,0)-1</f>
        <v>#N/A</v>
      </c>
      <c r="XFB656" s="558">
        <f>COUNTIF(tabla!$W$3:$W$20,'BD1'!AE656)</f>
        <v>0</v>
      </c>
    </row>
    <row r="657" spans="1:40 16381:16382" s="197" customFormat="1" ht="24.95" customHeight="1" x14ac:dyDescent="0.2">
      <c r="A657" s="24" t="str">
        <f t="shared" si="62"/>
        <v/>
      </c>
      <c r="B657" s="24" t="str">
        <f t="shared" si="60"/>
        <v/>
      </c>
      <c r="C657" s="554" t="str">
        <f t="shared" si="61"/>
        <v/>
      </c>
      <c r="D657" s="173"/>
      <c r="E657" s="173"/>
      <c r="F657" s="174"/>
      <c r="G657" s="175"/>
      <c r="H657" s="176"/>
      <c r="I657" s="177"/>
      <c r="J657" s="176"/>
      <c r="K657" s="476"/>
      <c r="L657" s="174"/>
      <c r="M657" s="81"/>
      <c r="N657" s="280" t="str">
        <f t="shared" si="63"/>
        <v/>
      </c>
      <c r="O657" s="43"/>
      <c r="P657" s="82"/>
      <c r="Q657" s="482"/>
      <c r="R657" s="83"/>
      <c r="S657" s="482"/>
      <c r="T657" s="164"/>
      <c r="U657" s="45"/>
      <c r="V657" s="25" t="str">
        <f>IFERROR(VLOOKUP(U657, tabla!$A$2:$B$50,2,FALSE),"")</f>
        <v/>
      </c>
      <c r="W657" s="26"/>
      <c r="X657" s="51"/>
      <c r="Y657" s="555" t="str">
        <f t="shared" si="64"/>
        <v/>
      </c>
      <c r="Z657" s="27"/>
      <c r="AA657" s="26"/>
      <c r="AB657" s="26"/>
      <c r="AC657" s="84"/>
      <c r="AD657" s="29"/>
      <c r="AE657" s="84"/>
      <c r="AF657" s="84"/>
      <c r="AG657" s="178"/>
      <c r="AH657" s="84"/>
      <c r="AI657" s="84"/>
      <c r="AJ657" s="84"/>
      <c r="AK657" s="164"/>
      <c r="AL657" s="165"/>
      <c r="AM657" s="556" t="str">
        <f t="shared" ca="1" si="65"/>
        <v/>
      </c>
      <c r="AN657" s="86"/>
      <c r="XFA657" s="558" t="e">
        <f>MATCH(AE657,tabla!$W$3:$W$20,0)-1</f>
        <v>#N/A</v>
      </c>
      <c r="XFB657" s="558">
        <f>COUNTIF(tabla!$W$3:$W$20,'BD1'!AE657)</f>
        <v>0</v>
      </c>
    </row>
    <row r="658" spans="1:40 16381:16382" s="197" customFormat="1" ht="24.95" customHeight="1" x14ac:dyDescent="0.2">
      <c r="A658" s="24" t="str">
        <f t="shared" si="62"/>
        <v/>
      </c>
      <c r="B658" s="24" t="str">
        <f t="shared" si="60"/>
        <v/>
      </c>
      <c r="C658" s="554" t="str">
        <f t="shared" si="61"/>
        <v/>
      </c>
      <c r="D658" s="173"/>
      <c r="E658" s="173"/>
      <c r="F658" s="174"/>
      <c r="G658" s="175"/>
      <c r="H658" s="176"/>
      <c r="I658" s="177"/>
      <c r="J658" s="176"/>
      <c r="K658" s="476"/>
      <c r="L658" s="174"/>
      <c r="M658" s="81"/>
      <c r="N658" s="280" t="str">
        <f t="shared" si="63"/>
        <v/>
      </c>
      <c r="O658" s="43"/>
      <c r="P658" s="82"/>
      <c r="Q658" s="482"/>
      <c r="R658" s="83"/>
      <c r="S658" s="482"/>
      <c r="T658" s="164"/>
      <c r="U658" s="45"/>
      <c r="V658" s="25" t="str">
        <f>IFERROR(VLOOKUP(U658, tabla!$A$2:$B$50,2,FALSE),"")</f>
        <v/>
      </c>
      <c r="W658" s="26"/>
      <c r="X658" s="51"/>
      <c r="Y658" s="555" t="str">
        <f t="shared" si="64"/>
        <v/>
      </c>
      <c r="Z658" s="27"/>
      <c r="AA658" s="26"/>
      <c r="AB658" s="26"/>
      <c r="AC658" s="84"/>
      <c r="AD658" s="29"/>
      <c r="AE658" s="84"/>
      <c r="AF658" s="84"/>
      <c r="AG658" s="178"/>
      <c r="AH658" s="84"/>
      <c r="AI658" s="84"/>
      <c r="AJ658" s="84"/>
      <c r="AK658" s="164"/>
      <c r="AL658" s="165"/>
      <c r="AM658" s="556" t="str">
        <f t="shared" ca="1" si="65"/>
        <v/>
      </c>
      <c r="AN658" s="86"/>
      <c r="XFA658" s="558" t="e">
        <f>MATCH(AE658,tabla!$W$3:$W$20,0)-1</f>
        <v>#N/A</v>
      </c>
      <c r="XFB658" s="558">
        <f>COUNTIF(tabla!$W$3:$W$20,'BD1'!AE658)</f>
        <v>0</v>
      </c>
    </row>
    <row r="659" spans="1:40 16381:16382" s="197" customFormat="1" ht="24.95" customHeight="1" x14ac:dyDescent="0.2">
      <c r="A659" s="24" t="str">
        <f t="shared" si="62"/>
        <v/>
      </c>
      <c r="B659" s="24" t="str">
        <f t="shared" si="60"/>
        <v/>
      </c>
      <c r="C659" s="554" t="str">
        <f t="shared" si="61"/>
        <v/>
      </c>
      <c r="D659" s="173"/>
      <c r="E659" s="173"/>
      <c r="F659" s="174"/>
      <c r="G659" s="175"/>
      <c r="H659" s="176"/>
      <c r="I659" s="177"/>
      <c r="J659" s="176"/>
      <c r="K659" s="476"/>
      <c r="L659" s="174"/>
      <c r="M659" s="81"/>
      <c r="N659" s="280" t="str">
        <f t="shared" si="63"/>
        <v/>
      </c>
      <c r="O659" s="43"/>
      <c r="P659" s="87"/>
      <c r="Q659" s="483"/>
      <c r="R659" s="83"/>
      <c r="S659" s="482"/>
      <c r="T659" s="164"/>
      <c r="U659" s="45"/>
      <c r="V659" s="25" t="str">
        <f>IFERROR(VLOOKUP(U659, tabla!$A$2:$B$50,2,FALSE),"")</f>
        <v/>
      </c>
      <c r="W659" s="26"/>
      <c r="X659" s="51"/>
      <c r="Y659" s="555" t="str">
        <f t="shared" si="64"/>
        <v/>
      </c>
      <c r="Z659" s="27"/>
      <c r="AA659" s="26"/>
      <c r="AB659" s="26"/>
      <c r="AC659" s="84"/>
      <c r="AD659" s="29"/>
      <c r="AE659" s="84"/>
      <c r="AF659" s="84"/>
      <c r="AG659" s="178"/>
      <c r="AH659" s="84"/>
      <c r="AI659" s="84"/>
      <c r="AJ659" s="84"/>
      <c r="AK659" s="164"/>
      <c r="AL659" s="165"/>
      <c r="AM659" s="556" t="str">
        <f t="shared" ca="1" si="65"/>
        <v/>
      </c>
      <c r="AN659" s="86"/>
      <c r="XFA659" s="558" t="e">
        <f>MATCH(AE659,tabla!$W$3:$W$20,0)-1</f>
        <v>#N/A</v>
      </c>
      <c r="XFB659" s="558">
        <f>COUNTIF(tabla!$W$3:$W$20,'BD1'!AE659)</f>
        <v>0</v>
      </c>
    </row>
    <row r="660" spans="1:40 16381:16382" s="197" customFormat="1" ht="24.95" customHeight="1" x14ac:dyDescent="0.2">
      <c r="A660" s="24" t="str">
        <f t="shared" si="62"/>
        <v/>
      </c>
      <c r="B660" s="24" t="str">
        <f t="shared" si="60"/>
        <v/>
      </c>
      <c r="C660" s="554" t="str">
        <f t="shared" si="61"/>
        <v/>
      </c>
      <c r="D660" s="173"/>
      <c r="E660" s="173"/>
      <c r="F660" s="174"/>
      <c r="G660" s="175"/>
      <c r="H660" s="176"/>
      <c r="I660" s="177"/>
      <c r="J660" s="176"/>
      <c r="K660" s="476"/>
      <c r="L660" s="174"/>
      <c r="M660" s="81"/>
      <c r="N660" s="280" t="str">
        <f t="shared" si="63"/>
        <v/>
      </c>
      <c r="O660" s="43"/>
      <c r="P660" s="87"/>
      <c r="Q660" s="483"/>
      <c r="R660" s="83"/>
      <c r="S660" s="482"/>
      <c r="T660" s="164"/>
      <c r="U660" s="45"/>
      <c r="V660" s="25" t="str">
        <f>IFERROR(VLOOKUP(U660, tabla!$A$2:$B$50,2,FALSE),"")</f>
        <v/>
      </c>
      <c r="W660" s="26"/>
      <c r="X660" s="51"/>
      <c r="Y660" s="555" t="str">
        <f t="shared" si="64"/>
        <v/>
      </c>
      <c r="Z660" s="27"/>
      <c r="AA660" s="26"/>
      <c r="AB660" s="26"/>
      <c r="AC660" s="84"/>
      <c r="AD660" s="29"/>
      <c r="AE660" s="84"/>
      <c r="AF660" s="84"/>
      <c r="AG660" s="178"/>
      <c r="AH660" s="84"/>
      <c r="AI660" s="84"/>
      <c r="AJ660" s="84"/>
      <c r="AK660" s="164"/>
      <c r="AL660" s="165"/>
      <c r="AM660" s="556" t="str">
        <f t="shared" ca="1" si="65"/>
        <v/>
      </c>
      <c r="AN660" s="86"/>
      <c r="XFA660" s="558" t="e">
        <f>MATCH(AE660,tabla!$W$3:$W$20,0)-1</f>
        <v>#N/A</v>
      </c>
      <c r="XFB660" s="558">
        <f>COUNTIF(tabla!$W$3:$W$20,'BD1'!AE660)</f>
        <v>0</v>
      </c>
    </row>
    <row r="661" spans="1:40 16381:16382" s="197" customFormat="1" ht="24.95" customHeight="1" x14ac:dyDescent="0.2">
      <c r="A661" s="24" t="str">
        <f t="shared" si="62"/>
        <v/>
      </c>
      <c r="B661" s="24" t="str">
        <f t="shared" si="60"/>
        <v/>
      </c>
      <c r="C661" s="554" t="str">
        <f t="shared" si="61"/>
        <v/>
      </c>
      <c r="D661" s="173"/>
      <c r="E661" s="173"/>
      <c r="F661" s="174"/>
      <c r="G661" s="175"/>
      <c r="H661" s="176"/>
      <c r="I661" s="177"/>
      <c r="J661" s="176"/>
      <c r="K661" s="476"/>
      <c r="L661" s="174"/>
      <c r="M661" s="81"/>
      <c r="N661" s="280" t="str">
        <f t="shared" si="63"/>
        <v/>
      </c>
      <c r="O661" s="43"/>
      <c r="P661" s="82"/>
      <c r="Q661" s="482"/>
      <c r="R661" s="83"/>
      <c r="S661" s="482"/>
      <c r="T661" s="164"/>
      <c r="U661" s="45"/>
      <c r="V661" s="25" t="str">
        <f>IFERROR(VLOOKUP(U661, tabla!$A$2:$B$50,2,FALSE),"")</f>
        <v/>
      </c>
      <c r="W661" s="26"/>
      <c r="X661" s="51"/>
      <c r="Y661" s="555" t="str">
        <f t="shared" si="64"/>
        <v/>
      </c>
      <c r="Z661" s="27"/>
      <c r="AA661" s="26"/>
      <c r="AB661" s="26"/>
      <c r="AC661" s="84"/>
      <c r="AD661" s="29"/>
      <c r="AE661" s="84"/>
      <c r="AF661" s="84"/>
      <c r="AG661" s="178"/>
      <c r="AH661" s="84"/>
      <c r="AI661" s="84"/>
      <c r="AJ661" s="84"/>
      <c r="AK661" s="164"/>
      <c r="AL661" s="165"/>
      <c r="AM661" s="556" t="str">
        <f t="shared" ca="1" si="65"/>
        <v/>
      </c>
      <c r="AN661" s="86"/>
      <c r="XFA661" s="558" t="e">
        <f>MATCH(AE661,tabla!$W$3:$W$20,0)-1</f>
        <v>#N/A</v>
      </c>
      <c r="XFB661" s="558">
        <f>COUNTIF(tabla!$W$3:$W$20,'BD1'!AE661)</f>
        <v>0</v>
      </c>
    </row>
    <row r="662" spans="1:40 16381:16382" s="197" customFormat="1" ht="24.95" customHeight="1" x14ac:dyDescent="0.2">
      <c r="A662" s="24" t="str">
        <f t="shared" si="62"/>
        <v/>
      </c>
      <c r="B662" s="24" t="str">
        <f t="shared" si="60"/>
        <v/>
      </c>
      <c r="C662" s="554" t="str">
        <f t="shared" si="61"/>
        <v/>
      </c>
      <c r="D662" s="173"/>
      <c r="E662" s="173"/>
      <c r="F662" s="174"/>
      <c r="G662" s="175"/>
      <c r="H662" s="176"/>
      <c r="I662" s="177"/>
      <c r="J662" s="176"/>
      <c r="K662" s="476"/>
      <c r="L662" s="174"/>
      <c r="M662" s="81"/>
      <c r="N662" s="280" t="str">
        <f t="shared" si="63"/>
        <v/>
      </c>
      <c r="O662" s="43"/>
      <c r="P662" s="82"/>
      <c r="Q662" s="482"/>
      <c r="R662" s="83"/>
      <c r="S662" s="482"/>
      <c r="T662" s="164"/>
      <c r="U662" s="45"/>
      <c r="V662" s="25" t="str">
        <f>IFERROR(VLOOKUP(U662, tabla!$A$2:$B$50,2,FALSE),"")</f>
        <v/>
      </c>
      <c r="W662" s="26"/>
      <c r="X662" s="51"/>
      <c r="Y662" s="555" t="str">
        <f t="shared" si="64"/>
        <v/>
      </c>
      <c r="Z662" s="27"/>
      <c r="AA662" s="26"/>
      <c r="AB662" s="26"/>
      <c r="AC662" s="84"/>
      <c r="AD662" s="29"/>
      <c r="AE662" s="84"/>
      <c r="AF662" s="84"/>
      <c r="AG662" s="178"/>
      <c r="AH662" s="84"/>
      <c r="AI662" s="84"/>
      <c r="AJ662" s="84"/>
      <c r="AK662" s="164"/>
      <c r="AL662" s="165"/>
      <c r="AM662" s="556" t="str">
        <f t="shared" ca="1" si="65"/>
        <v/>
      </c>
      <c r="AN662" s="86"/>
      <c r="XFA662" s="558" t="e">
        <f>MATCH(AE662,tabla!$W$3:$W$20,0)-1</f>
        <v>#N/A</v>
      </c>
      <c r="XFB662" s="558">
        <f>COUNTIF(tabla!$W$3:$W$20,'BD1'!AE662)</f>
        <v>0</v>
      </c>
    </row>
    <row r="663" spans="1:40 16381:16382" s="197" customFormat="1" ht="24.95" customHeight="1" x14ac:dyDescent="0.2">
      <c r="A663" s="24" t="str">
        <f t="shared" si="62"/>
        <v/>
      </c>
      <c r="B663" s="24" t="str">
        <f t="shared" si="60"/>
        <v/>
      </c>
      <c r="C663" s="554" t="str">
        <f t="shared" si="61"/>
        <v/>
      </c>
      <c r="D663" s="173"/>
      <c r="E663" s="173"/>
      <c r="F663" s="174"/>
      <c r="G663" s="175"/>
      <c r="H663" s="176"/>
      <c r="I663" s="177"/>
      <c r="J663" s="176"/>
      <c r="K663" s="476"/>
      <c r="L663" s="174"/>
      <c r="M663" s="81"/>
      <c r="N663" s="280" t="str">
        <f t="shared" si="63"/>
        <v/>
      </c>
      <c r="O663" s="43"/>
      <c r="P663" s="82"/>
      <c r="Q663" s="482"/>
      <c r="R663" s="83"/>
      <c r="S663" s="482"/>
      <c r="T663" s="164"/>
      <c r="U663" s="45"/>
      <c r="V663" s="25" t="str">
        <f>IFERROR(VLOOKUP(U663, tabla!$A$2:$B$50,2,FALSE),"")</f>
        <v/>
      </c>
      <c r="W663" s="26"/>
      <c r="X663" s="51"/>
      <c r="Y663" s="555" t="str">
        <f t="shared" si="64"/>
        <v/>
      </c>
      <c r="Z663" s="27"/>
      <c r="AA663" s="26"/>
      <c r="AB663" s="26"/>
      <c r="AC663" s="84"/>
      <c r="AD663" s="29"/>
      <c r="AE663" s="84"/>
      <c r="AF663" s="84"/>
      <c r="AG663" s="178"/>
      <c r="AH663" s="84"/>
      <c r="AI663" s="84"/>
      <c r="AJ663" s="84"/>
      <c r="AK663" s="164"/>
      <c r="AL663" s="165"/>
      <c r="AM663" s="556" t="str">
        <f t="shared" ca="1" si="65"/>
        <v/>
      </c>
      <c r="AN663" s="86"/>
      <c r="XFA663" s="558" t="e">
        <f>MATCH(AE663,tabla!$W$3:$W$20,0)-1</f>
        <v>#N/A</v>
      </c>
      <c r="XFB663" s="558">
        <f>COUNTIF(tabla!$W$3:$W$20,'BD1'!AE663)</f>
        <v>0</v>
      </c>
    </row>
    <row r="664" spans="1:40 16381:16382" s="197" customFormat="1" ht="24.95" customHeight="1" x14ac:dyDescent="0.2">
      <c r="A664" s="24" t="str">
        <f t="shared" si="62"/>
        <v/>
      </c>
      <c r="B664" s="24" t="str">
        <f t="shared" si="60"/>
        <v/>
      </c>
      <c r="C664" s="554" t="str">
        <f t="shared" si="61"/>
        <v/>
      </c>
      <c r="D664" s="173"/>
      <c r="E664" s="173"/>
      <c r="F664" s="174"/>
      <c r="G664" s="175"/>
      <c r="H664" s="176"/>
      <c r="I664" s="177"/>
      <c r="J664" s="176"/>
      <c r="K664" s="476"/>
      <c r="L664" s="174"/>
      <c r="M664" s="81"/>
      <c r="N664" s="280" t="str">
        <f t="shared" si="63"/>
        <v/>
      </c>
      <c r="O664" s="43"/>
      <c r="P664" s="82"/>
      <c r="Q664" s="482"/>
      <c r="R664" s="83"/>
      <c r="S664" s="482"/>
      <c r="T664" s="164"/>
      <c r="U664" s="45"/>
      <c r="V664" s="25" t="str">
        <f>IFERROR(VLOOKUP(U664, tabla!$A$2:$B$50,2,FALSE),"")</f>
        <v/>
      </c>
      <c r="W664" s="26"/>
      <c r="X664" s="51"/>
      <c r="Y664" s="555" t="str">
        <f t="shared" si="64"/>
        <v/>
      </c>
      <c r="Z664" s="27"/>
      <c r="AA664" s="26"/>
      <c r="AB664" s="26"/>
      <c r="AC664" s="84"/>
      <c r="AD664" s="29"/>
      <c r="AE664" s="84"/>
      <c r="AF664" s="84"/>
      <c r="AG664" s="178"/>
      <c r="AH664" s="84"/>
      <c r="AI664" s="84"/>
      <c r="AJ664" s="84"/>
      <c r="AK664" s="164"/>
      <c r="AL664" s="165"/>
      <c r="AM664" s="556" t="str">
        <f t="shared" ca="1" si="65"/>
        <v/>
      </c>
      <c r="AN664" s="86"/>
      <c r="XFA664" s="558" t="e">
        <f>MATCH(AE664,tabla!$W$3:$W$20,0)-1</f>
        <v>#N/A</v>
      </c>
      <c r="XFB664" s="558">
        <f>COUNTIF(tabla!$W$3:$W$20,'BD1'!AE664)</f>
        <v>0</v>
      </c>
    </row>
    <row r="665" spans="1:40 16381:16382" s="197" customFormat="1" ht="24.95" customHeight="1" x14ac:dyDescent="0.2">
      <c r="A665" s="24" t="str">
        <f t="shared" si="62"/>
        <v/>
      </c>
      <c r="B665" s="24" t="str">
        <f t="shared" si="60"/>
        <v/>
      </c>
      <c r="C665" s="554" t="str">
        <f t="shared" si="61"/>
        <v/>
      </c>
      <c r="D665" s="173"/>
      <c r="E665" s="173"/>
      <c r="F665" s="174"/>
      <c r="G665" s="175"/>
      <c r="H665" s="176"/>
      <c r="I665" s="177"/>
      <c r="J665" s="176"/>
      <c r="K665" s="476"/>
      <c r="L665" s="174"/>
      <c r="M665" s="81"/>
      <c r="N665" s="280" t="str">
        <f t="shared" si="63"/>
        <v/>
      </c>
      <c r="O665" s="43"/>
      <c r="P665" s="82"/>
      <c r="Q665" s="482"/>
      <c r="R665" s="83"/>
      <c r="S665" s="482"/>
      <c r="T665" s="164"/>
      <c r="U665" s="45"/>
      <c r="V665" s="25" t="str">
        <f>IFERROR(VLOOKUP(U665, tabla!$A$2:$B$50,2,FALSE),"")</f>
        <v/>
      </c>
      <c r="W665" s="26"/>
      <c r="X665" s="51"/>
      <c r="Y665" s="555" t="str">
        <f t="shared" si="64"/>
        <v/>
      </c>
      <c r="Z665" s="27"/>
      <c r="AA665" s="26"/>
      <c r="AB665" s="26"/>
      <c r="AC665" s="84"/>
      <c r="AD665" s="29"/>
      <c r="AE665" s="84"/>
      <c r="AF665" s="84"/>
      <c r="AG665" s="178"/>
      <c r="AH665" s="84"/>
      <c r="AI665" s="84"/>
      <c r="AJ665" s="84"/>
      <c r="AK665" s="164"/>
      <c r="AL665" s="165"/>
      <c r="AM665" s="556" t="str">
        <f t="shared" ca="1" si="65"/>
        <v/>
      </c>
      <c r="AN665" s="86"/>
      <c r="XFA665" s="558" t="e">
        <f>MATCH(AE665,tabla!$W$3:$W$20,0)-1</f>
        <v>#N/A</v>
      </c>
      <c r="XFB665" s="558">
        <f>COUNTIF(tabla!$W$3:$W$20,'BD1'!AE665)</f>
        <v>0</v>
      </c>
    </row>
    <row r="666" spans="1:40 16381:16382" s="197" customFormat="1" ht="24.95" customHeight="1" x14ac:dyDescent="0.2">
      <c r="A666" s="24" t="str">
        <f t="shared" si="62"/>
        <v/>
      </c>
      <c r="B666" s="24" t="str">
        <f t="shared" si="60"/>
        <v/>
      </c>
      <c r="C666" s="554" t="str">
        <f t="shared" si="61"/>
        <v/>
      </c>
      <c r="D666" s="173"/>
      <c r="E666" s="173"/>
      <c r="F666" s="174"/>
      <c r="G666" s="175"/>
      <c r="H666" s="176"/>
      <c r="I666" s="177"/>
      <c r="J666" s="176"/>
      <c r="K666" s="476"/>
      <c r="L666" s="174"/>
      <c r="M666" s="81"/>
      <c r="N666" s="280" t="str">
        <f t="shared" si="63"/>
        <v/>
      </c>
      <c r="O666" s="43"/>
      <c r="P666" s="82"/>
      <c r="Q666" s="482"/>
      <c r="R666" s="83"/>
      <c r="S666" s="482"/>
      <c r="T666" s="164"/>
      <c r="U666" s="45"/>
      <c r="V666" s="25" t="str">
        <f>IFERROR(VLOOKUP(U666, tabla!$A$2:$B$50,2,FALSE),"")</f>
        <v/>
      </c>
      <c r="W666" s="26"/>
      <c r="X666" s="51"/>
      <c r="Y666" s="555" t="str">
        <f t="shared" si="64"/>
        <v/>
      </c>
      <c r="Z666" s="27"/>
      <c r="AA666" s="26"/>
      <c r="AB666" s="26"/>
      <c r="AC666" s="84"/>
      <c r="AD666" s="29"/>
      <c r="AE666" s="84"/>
      <c r="AF666" s="84"/>
      <c r="AG666" s="178"/>
      <c r="AH666" s="84"/>
      <c r="AI666" s="84"/>
      <c r="AJ666" s="84"/>
      <c r="AK666" s="164"/>
      <c r="AL666" s="165"/>
      <c r="AM666" s="556" t="str">
        <f t="shared" ca="1" si="65"/>
        <v/>
      </c>
      <c r="AN666" s="86"/>
      <c r="XFA666" s="558" t="e">
        <f>MATCH(AE666,tabla!$W$3:$W$20,0)-1</f>
        <v>#N/A</v>
      </c>
      <c r="XFB666" s="558">
        <f>COUNTIF(tabla!$W$3:$W$20,'BD1'!AE666)</f>
        <v>0</v>
      </c>
    </row>
    <row r="667" spans="1:40 16381:16382" s="197" customFormat="1" ht="24.95" customHeight="1" x14ac:dyDescent="0.2">
      <c r="A667" s="24" t="str">
        <f t="shared" si="62"/>
        <v/>
      </c>
      <c r="B667" s="24" t="str">
        <f t="shared" si="60"/>
        <v/>
      </c>
      <c r="C667" s="554" t="str">
        <f t="shared" si="61"/>
        <v/>
      </c>
      <c r="D667" s="173"/>
      <c r="E667" s="173"/>
      <c r="F667" s="174"/>
      <c r="G667" s="175"/>
      <c r="H667" s="176"/>
      <c r="I667" s="177"/>
      <c r="J667" s="176"/>
      <c r="K667" s="476"/>
      <c r="L667" s="174"/>
      <c r="M667" s="81"/>
      <c r="N667" s="280" t="str">
        <f t="shared" si="63"/>
        <v/>
      </c>
      <c r="O667" s="43"/>
      <c r="P667" s="82"/>
      <c r="Q667" s="482"/>
      <c r="R667" s="83"/>
      <c r="S667" s="482"/>
      <c r="T667" s="164"/>
      <c r="U667" s="45"/>
      <c r="V667" s="25" t="str">
        <f>IFERROR(VLOOKUP(U667, tabla!$A$2:$B$50,2,FALSE),"")</f>
        <v/>
      </c>
      <c r="W667" s="26"/>
      <c r="X667" s="51"/>
      <c r="Y667" s="555" t="str">
        <f t="shared" si="64"/>
        <v/>
      </c>
      <c r="Z667" s="27"/>
      <c r="AA667" s="26"/>
      <c r="AB667" s="26"/>
      <c r="AC667" s="84"/>
      <c r="AD667" s="29"/>
      <c r="AE667" s="84"/>
      <c r="AF667" s="84"/>
      <c r="AG667" s="178"/>
      <c r="AH667" s="84"/>
      <c r="AI667" s="84"/>
      <c r="AJ667" s="84"/>
      <c r="AK667" s="164"/>
      <c r="AL667" s="165"/>
      <c r="AM667" s="556" t="str">
        <f t="shared" ca="1" si="65"/>
        <v/>
      </c>
      <c r="AN667" s="86"/>
      <c r="XFA667" s="558" t="e">
        <f>MATCH(AE667,tabla!$W$3:$W$20,0)-1</f>
        <v>#N/A</v>
      </c>
      <c r="XFB667" s="558">
        <f>COUNTIF(tabla!$W$3:$W$20,'BD1'!AE667)</f>
        <v>0</v>
      </c>
    </row>
    <row r="668" spans="1:40 16381:16382" s="197" customFormat="1" ht="24.95" customHeight="1" x14ac:dyDescent="0.2">
      <c r="A668" s="24" t="str">
        <f t="shared" si="62"/>
        <v/>
      </c>
      <c r="B668" s="24" t="str">
        <f t="shared" si="60"/>
        <v/>
      </c>
      <c r="C668" s="554" t="str">
        <f t="shared" si="61"/>
        <v/>
      </c>
      <c r="D668" s="173"/>
      <c r="E668" s="173"/>
      <c r="F668" s="174"/>
      <c r="G668" s="175"/>
      <c r="H668" s="176"/>
      <c r="I668" s="177"/>
      <c r="J668" s="176"/>
      <c r="K668" s="476"/>
      <c r="L668" s="174"/>
      <c r="M668" s="81"/>
      <c r="N668" s="280" t="str">
        <f t="shared" si="63"/>
        <v/>
      </c>
      <c r="O668" s="43"/>
      <c r="P668" s="82"/>
      <c r="Q668" s="482"/>
      <c r="R668" s="83"/>
      <c r="S668" s="482"/>
      <c r="T668" s="164"/>
      <c r="U668" s="45"/>
      <c r="V668" s="25" t="str">
        <f>IFERROR(VLOOKUP(U668, tabla!$A$2:$B$50,2,FALSE),"")</f>
        <v/>
      </c>
      <c r="W668" s="26"/>
      <c r="X668" s="51"/>
      <c r="Y668" s="555" t="str">
        <f t="shared" si="64"/>
        <v/>
      </c>
      <c r="Z668" s="27"/>
      <c r="AA668" s="26"/>
      <c r="AB668" s="26"/>
      <c r="AC668" s="84"/>
      <c r="AD668" s="29"/>
      <c r="AE668" s="84"/>
      <c r="AF668" s="84"/>
      <c r="AG668" s="178"/>
      <c r="AH668" s="84"/>
      <c r="AI668" s="84"/>
      <c r="AJ668" s="84"/>
      <c r="AK668" s="164"/>
      <c r="AL668" s="165"/>
      <c r="AM668" s="556" t="str">
        <f t="shared" ca="1" si="65"/>
        <v/>
      </c>
      <c r="AN668" s="86"/>
      <c r="XFA668" s="558" t="e">
        <f>MATCH(AE668,tabla!$W$3:$W$20,0)-1</f>
        <v>#N/A</v>
      </c>
      <c r="XFB668" s="558">
        <f>COUNTIF(tabla!$W$3:$W$20,'BD1'!AE668)</f>
        <v>0</v>
      </c>
    </row>
    <row r="669" spans="1:40 16381:16382" s="197" customFormat="1" ht="24.95" customHeight="1" x14ac:dyDescent="0.2">
      <c r="A669" s="24" t="str">
        <f t="shared" si="62"/>
        <v/>
      </c>
      <c r="B669" s="24" t="str">
        <f t="shared" si="60"/>
        <v/>
      </c>
      <c r="C669" s="554" t="str">
        <f t="shared" si="61"/>
        <v/>
      </c>
      <c r="D669" s="173"/>
      <c r="E669" s="173"/>
      <c r="F669" s="174"/>
      <c r="G669" s="175"/>
      <c r="H669" s="176"/>
      <c r="I669" s="177"/>
      <c r="J669" s="176"/>
      <c r="K669" s="476"/>
      <c r="L669" s="174"/>
      <c r="M669" s="81"/>
      <c r="N669" s="280" t="str">
        <f t="shared" si="63"/>
        <v/>
      </c>
      <c r="O669" s="43"/>
      <c r="P669" s="82"/>
      <c r="Q669" s="482"/>
      <c r="R669" s="83"/>
      <c r="S669" s="482"/>
      <c r="T669" s="164"/>
      <c r="U669" s="45"/>
      <c r="V669" s="25" t="str">
        <f>IFERROR(VLOOKUP(U669, tabla!$A$2:$B$50,2,FALSE),"")</f>
        <v/>
      </c>
      <c r="W669" s="26"/>
      <c r="X669" s="51"/>
      <c r="Y669" s="555" t="str">
        <f t="shared" si="64"/>
        <v/>
      </c>
      <c r="Z669" s="27"/>
      <c r="AA669" s="26"/>
      <c r="AB669" s="26"/>
      <c r="AC669" s="84"/>
      <c r="AD669" s="29"/>
      <c r="AE669" s="84"/>
      <c r="AF669" s="84"/>
      <c r="AG669" s="178"/>
      <c r="AH669" s="84"/>
      <c r="AI669" s="84"/>
      <c r="AJ669" s="84"/>
      <c r="AK669" s="164"/>
      <c r="AL669" s="165"/>
      <c r="AM669" s="556" t="str">
        <f t="shared" ca="1" si="65"/>
        <v/>
      </c>
      <c r="AN669" s="86"/>
      <c r="XFA669" s="558" t="e">
        <f>MATCH(AE669,tabla!$W$3:$W$20,0)-1</f>
        <v>#N/A</v>
      </c>
      <c r="XFB669" s="558">
        <f>COUNTIF(tabla!$W$3:$W$20,'BD1'!AE669)</f>
        <v>0</v>
      </c>
    </row>
    <row r="670" spans="1:40 16381:16382" s="197" customFormat="1" ht="24.95" customHeight="1" x14ac:dyDescent="0.2">
      <c r="A670" s="24" t="str">
        <f t="shared" si="62"/>
        <v/>
      </c>
      <c r="B670" s="24" t="str">
        <f t="shared" si="60"/>
        <v/>
      </c>
      <c r="C670" s="554" t="str">
        <f t="shared" si="61"/>
        <v/>
      </c>
      <c r="D670" s="173"/>
      <c r="E670" s="173"/>
      <c r="F670" s="174"/>
      <c r="G670" s="175"/>
      <c r="H670" s="176"/>
      <c r="I670" s="177"/>
      <c r="J670" s="176"/>
      <c r="K670" s="476"/>
      <c r="L670" s="174"/>
      <c r="M670" s="81"/>
      <c r="N670" s="280" t="str">
        <f t="shared" si="63"/>
        <v/>
      </c>
      <c r="O670" s="43"/>
      <c r="P670" s="82"/>
      <c r="Q670" s="482"/>
      <c r="R670" s="83"/>
      <c r="S670" s="482"/>
      <c r="T670" s="164"/>
      <c r="U670" s="45"/>
      <c r="V670" s="25" t="str">
        <f>IFERROR(VLOOKUP(U670, tabla!$A$2:$B$50,2,FALSE),"")</f>
        <v/>
      </c>
      <c r="W670" s="26"/>
      <c r="X670" s="51"/>
      <c r="Y670" s="555" t="str">
        <f t="shared" si="64"/>
        <v/>
      </c>
      <c r="Z670" s="27"/>
      <c r="AA670" s="26"/>
      <c r="AB670" s="26"/>
      <c r="AC670" s="84"/>
      <c r="AD670" s="29"/>
      <c r="AE670" s="84"/>
      <c r="AF670" s="84"/>
      <c r="AG670" s="178"/>
      <c r="AH670" s="84"/>
      <c r="AI670" s="84"/>
      <c r="AJ670" s="84"/>
      <c r="AK670" s="164"/>
      <c r="AL670" s="165"/>
      <c r="AM670" s="556" t="str">
        <f t="shared" ca="1" si="65"/>
        <v/>
      </c>
      <c r="AN670" s="86"/>
      <c r="XFA670" s="558" t="e">
        <f>MATCH(AE670,tabla!$W$3:$W$20,0)-1</f>
        <v>#N/A</v>
      </c>
      <c r="XFB670" s="558">
        <f>COUNTIF(tabla!$W$3:$W$20,'BD1'!AE670)</f>
        <v>0</v>
      </c>
    </row>
    <row r="671" spans="1:40 16381:16382" s="197" customFormat="1" ht="24.95" customHeight="1" x14ac:dyDescent="0.2">
      <c r="A671" s="24" t="str">
        <f t="shared" si="62"/>
        <v/>
      </c>
      <c r="B671" s="24" t="str">
        <f t="shared" si="60"/>
        <v/>
      </c>
      <c r="C671" s="554" t="str">
        <f t="shared" si="61"/>
        <v/>
      </c>
      <c r="D671" s="173"/>
      <c r="E671" s="173"/>
      <c r="F671" s="174"/>
      <c r="G671" s="175"/>
      <c r="H671" s="176"/>
      <c r="I671" s="177"/>
      <c r="J671" s="176"/>
      <c r="K671" s="476"/>
      <c r="L671" s="174"/>
      <c r="M671" s="81"/>
      <c r="N671" s="280" t="str">
        <f t="shared" si="63"/>
        <v/>
      </c>
      <c r="O671" s="43"/>
      <c r="P671" s="82"/>
      <c r="Q671" s="482"/>
      <c r="R671" s="83"/>
      <c r="S671" s="482"/>
      <c r="T671" s="164"/>
      <c r="U671" s="45"/>
      <c r="V671" s="25" t="str">
        <f>IFERROR(VLOOKUP(U671, tabla!$A$2:$B$50,2,FALSE),"")</f>
        <v/>
      </c>
      <c r="W671" s="26"/>
      <c r="X671" s="51"/>
      <c r="Y671" s="555" t="str">
        <f t="shared" si="64"/>
        <v/>
      </c>
      <c r="Z671" s="27"/>
      <c r="AA671" s="26"/>
      <c r="AB671" s="26"/>
      <c r="AC671" s="84"/>
      <c r="AD671" s="29"/>
      <c r="AE671" s="84"/>
      <c r="AF671" s="84"/>
      <c r="AG671" s="178"/>
      <c r="AH671" s="84"/>
      <c r="AI671" s="84"/>
      <c r="AJ671" s="84"/>
      <c r="AK671" s="164"/>
      <c r="AL671" s="165"/>
      <c r="AM671" s="556" t="str">
        <f t="shared" ca="1" si="65"/>
        <v/>
      </c>
      <c r="AN671" s="86"/>
      <c r="XFA671" s="558" t="e">
        <f>MATCH(AE671,tabla!$W$3:$W$20,0)-1</f>
        <v>#N/A</v>
      </c>
      <c r="XFB671" s="558">
        <f>COUNTIF(tabla!$W$3:$W$20,'BD1'!AE671)</f>
        <v>0</v>
      </c>
    </row>
    <row r="672" spans="1:40 16381:16382" s="197" customFormat="1" ht="24.95" customHeight="1" x14ac:dyDescent="0.2">
      <c r="A672" s="24" t="str">
        <f t="shared" si="62"/>
        <v/>
      </c>
      <c r="B672" s="24" t="str">
        <f t="shared" si="60"/>
        <v/>
      </c>
      <c r="C672" s="554" t="str">
        <f t="shared" si="61"/>
        <v/>
      </c>
      <c r="D672" s="173"/>
      <c r="E672" s="173"/>
      <c r="F672" s="174"/>
      <c r="G672" s="175"/>
      <c r="H672" s="176"/>
      <c r="I672" s="177"/>
      <c r="J672" s="176"/>
      <c r="K672" s="476"/>
      <c r="L672" s="174"/>
      <c r="M672" s="81"/>
      <c r="N672" s="280" t="str">
        <f t="shared" si="63"/>
        <v/>
      </c>
      <c r="O672" s="43"/>
      <c r="P672" s="82"/>
      <c r="Q672" s="482"/>
      <c r="R672" s="83"/>
      <c r="S672" s="482"/>
      <c r="T672" s="164"/>
      <c r="U672" s="45"/>
      <c r="V672" s="25" t="str">
        <f>IFERROR(VLOOKUP(U672, tabla!$A$2:$B$50,2,FALSE),"")</f>
        <v/>
      </c>
      <c r="W672" s="26"/>
      <c r="X672" s="51"/>
      <c r="Y672" s="555" t="str">
        <f t="shared" si="64"/>
        <v/>
      </c>
      <c r="Z672" s="27"/>
      <c r="AA672" s="26"/>
      <c r="AB672" s="26"/>
      <c r="AC672" s="84"/>
      <c r="AD672" s="29"/>
      <c r="AE672" s="84"/>
      <c r="AF672" s="84"/>
      <c r="AG672" s="178"/>
      <c r="AH672" s="84"/>
      <c r="AI672" s="84"/>
      <c r="AJ672" s="84"/>
      <c r="AK672" s="164"/>
      <c r="AL672" s="165"/>
      <c r="AM672" s="556" t="str">
        <f t="shared" ca="1" si="65"/>
        <v/>
      </c>
      <c r="AN672" s="86"/>
      <c r="XFA672" s="558" t="e">
        <f>MATCH(AE672,tabla!$W$3:$W$20,0)-1</f>
        <v>#N/A</v>
      </c>
      <c r="XFB672" s="558">
        <f>COUNTIF(tabla!$W$3:$W$20,'BD1'!AE672)</f>
        <v>0</v>
      </c>
    </row>
    <row r="673" spans="1:40 16381:16382" s="197" customFormat="1" ht="24.95" customHeight="1" x14ac:dyDescent="0.2">
      <c r="A673" s="24" t="str">
        <f t="shared" si="62"/>
        <v/>
      </c>
      <c r="B673" s="24" t="str">
        <f t="shared" si="60"/>
        <v/>
      </c>
      <c r="C673" s="554" t="str">
        <f t="shared" si="61"/>
        <v/>
      </c>
      <c r="D673" s="173"/>
      <c r="E673" s="173"/>
      <c r="F673" s="174"/>
      <c r="G673" s="175"/>
      <c r="H673" s="176"/>
      <c r="I673" s="177"/>
      <c r="J673" s="176"/>
      <c r="K673" s="476"/>
      <c r="L673" s="174"/>
      <c r="M673" s="81"/>
      <c r="N673" s="280" t="str">
        <f t="shared" si="63"/>
        <v/>
      </c>
      <c r="O673" s="43"/>
      <c r="P673" s="82"/>
      <c r="Q673" s="482"/>
      <c r="R673" s="83"/>
      <c r="S673" s="482"/>
      <c r="T673" s="164"/>
      <c r="U673" s="45"/>
      <c r="V673" s="25" t="str">
        <f>IFERROR(VLOOKUP(U673, tabla!$A$2:$B$50,2,FALSE),"")</f>
        <v/>
      </c>
      <c r="W673" s="26"/>
      <c r="X673" s="51"/>
      <c r="Y673" s="555" t="str">
        <f t="shared" si="64"/>
        <v/>
      </c>
      <c r="Z673" s="27"/>
      <c r="AA673" s="26"/>
      <c r="AB673" s="26"/>
      <c r="AC673" s="84"/>
      <c r="AD673" s="29"/>
      <c r="AE673" s="84"/>
      <c r="AF673" s="84"/>
      <c r="AG673" s="178"/>
      <c r="AH673" s="84"/>
      <c r="AI673" s="84"/>
      <c r="AJ673" s="84"/>
      <c r="AK673" s="164"/>
      <c r="AL673" s="165"/>
      <c r="AM673" s="556" t="str">
        <f t="shared" ca="1" si="65"/>
        <v/>
      </c>
      <c r="AN673" s="86"/>
      <c r="XFA673" s="558" t="e">
        <f>MATCH(AE673,tabla!$W$3:$W$20,0)-1</f>
        <v>#N/A</v>
      </c>
      <c r="XFB673" s="558">
        <f>COUNTIF(tabla!$W$3:$W$20,'BD1'!AE673)</f>
        <v>0</v>
      </c>
    </row>
    <row r="674" spans="1:40 16381:16382" s="197" customFormat="1" ht="24.95" customHeight="1" x14ac:dyDescent="0.2">
      <c r="A674" s="24" t="str">
        <f t="shared" si="62"/>
        <v/>
      </c>
      <c r="B674" s="24" t="str">
        <f t="shared" si="60"/>
        <v/>
      </c>
      <c r="C674" s="554" t="str">
        <f t="shared" si="61"/>
        <v/>
      </c>
      <c r="D674" s="173"/>
      <c r="E674" s="173"/>
      <c r="F674" s="174"/>
      <c r="G674" s="175"/>
      <c r="H674" s="176"/>
      <c r="I674" s="177"/>
      <c r="J674" s="176"/>
      <c r="K674" s="476"/>
      <c r="L674" s="174"/>
      <c r="M674" s="81"/>
      <c r="N674" s="280" t="str">
        <f t="shared" si="63"/>
        <v/>
      </c>
      <c r="O674" s="43"/>
      <c r="P674" s="82"/>
      <c r="Q674" s="482"/>
      <c r="R674" s="83"/>
      <c r="S674" s="482"/>
      <c r="T674" s="164"/>
      <c r="U674" s="45"/>
      <c r="V674" s="25" t="str">
        <f>IFERROR(VLOOKUP(U674, tabla!$A$2:$B$50,2,FALSE),"")</f>
        <v/>
      </c>
      <c r="W674" s="26"/>
      <c r="X674" s="51"/>
      <c r="Y674" s="555" t="str">
        <f t="shared" si="64"/>
        <v/>
      </c>
      <c r="Z674" s="27"/>
      <c r="AA674" s="26"/>
      <c r="AB674" s="26"/>
      <c r="AC674" s="84"/>
      <c r="AD674" s="29"/>
      <c r="AE674" s="84"/>
      <c r="AF674" s="84"/>
      <c r="AG674" s="178"/>
      <c r="AH674" s="84"/>
      <c r="AI674" s="84"/>
      <c r="AJ674" s="84"/>
      <c r="AK674" s="164"/>
      <c r="AL674" s="165"/>
      <c r="AM674" s="556" t="str">
        <f t="shared" ca="1" si="65"/>
        <v/>
      </c>
      <c r="AN674" s="86"/>
      <c r="XFA674" s="558" t="e">
        <f>MATCH(AE674,tabla!$W$3:$W$20,0)-1</f>
        <v>#N/A</v>
      </c>
      <c r="XFB674" s="558">
        <f>COUNTIF(tabla!$W$3:$W$20,'BD1'!AE674)</f>
        <v>0</v>
      </c>
    </row>
    <row r="675" spans="1:40 16381:16382" s="197" customFormat="1" ht="24.95" customHeight="1" x14ac:dyDescent="0.2">
      <c r="A675" s="24" t="str">
        <f t="shared" si="62"/>
        <v/>
      </c>
      <c r="B675" s="24" t="str">
        <f t="shared" si="60"/>
        <v/>
      </c>
      <c r="C675" s="554" t="str">
        <f t="shared" si="61"/>
        <v/>
      </c>
      <c r="D675" s="173"/>
      <c r="E675" s="173"/>
      <c r="F675" s="174"/>
      <c r="G675" s="175"/>
      <c r="H675" s="176"/>
      <c r="I675" s="177"/>
      <c r="J675" s="176"/>
      <c r="K675" s="476"/>
      <c r="L675" s="174"/>
      <c r="M675" s="81"/>
      <c r="N675" s="280" t="str">
        <f t="shared" si="63"/>
        <v/>
      </c>
      <c r="O675" s="43"/>
      <c r="P675" s="82"/>
      <c r="Q675" s="482"/>
      <c r="R675" s="83"/>
      <c r="S675" s="482"/>
      <c r="T675" s="164"/>
      <c r="U675" s="45"/>
      <c r="V675" s="25" t="str">
        <f>IFERROR(VLOOKUP(U675, tabla!$A$2:$B$50,2,FALSE),"")</f>
        <v/>
      </c>
      <c r="W675" s="26"/>
      <c r="X675" s="51"/>
      <c r="Y675" s="555" t="str">
        <f t="shared" si="64"/>
        <v/>
      </c>
      <c r="Z675" s="27"/>
      <c r="AA675" s="26"/>
      <c r="AB675" s="26"/>
      <c r="AC675" s="84"/>
      <c r="AD675" s="29"/>
      <c r="AE675" s="84"/>
      <c r="AF675" s="84"/>
      <c r="AG675" s="178"/>
      <c r="AH675" s="84"/>
      <c r="AI675" s="84"/>
      <c r="AJ675" s="84"/>
      <c r="AK675" s="164"/>
      <c r="AL675" s="165"/>
      <c r="AM675" s="556" t="str">
        <f t="shared" ca="1" si="65"/>
        <v/>
      </c>
      <c r="AN675" s="86"/>
      <c r="XFA675" s="558" t="e">
        <f>MATCH(AE675,tabla!$W$3:$W$20,0)-1</f>
        <v>#N/A</v>
      </c>
      <c r="XFB675" s="558">
        <f>COUNTIF(tabla!$W$3:$W$20,'BD1'!AE675)</f>
        <v>0</v>
      </c>
    </row>
    <row r="676" spans="1:40 16381:16382" s="197" customFormat="1" ht="24.95" customHeight="1" x14ac:dyDescent="0.2">
      <c r="A676" s="24" t="str">
        <f t="shared" si="62"/>
        <v/>
      </c>
      <c r="B676" s="24" t="str">
        <f t="shared" si="60"/>
        <v/>
      </c>
      <c r="C676" s="554" t="str">
        <f t="shared" si="61"/>
        <v/>
      </c>
      <c r="D676" s="173"/>
      <c r="E676" s="173"/>
      <c r="F676" s="174"/>
      <c r="G676" s="175"/>
      <c r="H676" s="176"/>
      <c r="I676" s="177"/>
      <c r="J676" s="176"/>
      <c r="K676" s="476"/>
      <c r="L676" s="174"/>
      <c r="M676" s="81"/>
      <c r="N676" s="280" t="str">
        <f t="shared" si="63"/>
        <v/>
      </c>
      <c r="O676" s="43"/>
      <c r="P676" s="82"/>
      <c r="Q676" s="482"/>
      <c r="R676" s="83"/>
      <c r="S676" s="482"/>
      <c r="T676" s="164"/>
      <c r="U676" s="45"/>
      <c r="V676" s="25" t="str">
        <f>IFERROR(VLOOKUP(U676, tabla!$A$2:$B$50,2,FALSE),"")</f>
        <v/>
      </c>
      <c r="W676" s="26"/>
      <c r="X676" s="51"/>
      <c r="Y676" s="555" t="str">
        <f t="shared" si="64"/>
        <v/>
      </c>
      <c r="Z676" s="27"/>
      <c r="AA676" s="26"/>
      <c r="AB676" s="26"/>
      <c r="AC676" s="84"/>
      <c r="AD676" s="29"/>
      <c r="AE676" s="84"/>
      <c r="AF676" s="84"/>
      <c r="AG676" s="178"/>
      <c r="AH676" s="84"/>
      <c r="AI676" s="84"/>
      <c r="AJ676" s="84"/>
      <c r="AK676" s="164"/>
      <c r="AL676" s="165"/>
      <c r="AM676" s="556" t="str">
        <f t="shared" ca="1" si="65"/>
        <v/>
      </c>
      <c r="AN676" s="86"/>
      <c r="XFA676" s="558" t="e">
        <f>MATCH(AE676,tabla!$W$3:$W$20,0)-1</f>
        <v>#N/A</v>
      </c>
      <c r="XFB676" s="558">
        <f>COUNTIF(tabla!$W$3:$W$20,'BD1'!AE676)</f>
        <v>0</v>
      </c>
    </row>
    <row r="677" spans="1:40 16381:16382" s="197" customFormat="1" ht="24.95" customHeight="1" x14ac:dyDescent="0.2">
      <c r="A677" s="24" t="str">
        <f t="shared" si="62"/>
        <v/>
      </c>
      <c r="B677" s="24" t="str">
        <f t="shared" si="60"/>
        <v/>
      </c>
      <c r="C677" s="554" t="str">
        <f t="shared" si="61"/>
        <v/>
      </c>
      <c r="D677" s="173"/>
      <c r="E677" s="173"/>
      <c r="F677" s="174"/>
      <c r="G677" s="175"/>
      <c r="H677" s="176"/>
      <c r="I677" s="177"/>
      <c r="J677" s="176"/>
      <c r="K677" s="476"/>
      <c r="L677" s="174"/>
      <c r="M677" s="81"/>
      <c r="N677" s="280" t="str">
        <f t="shared" si="63"/>
        <v/>
      </c>
      <c r="O677" s="43"/>
      <c r="P677" s="87"/>
      <c r="Q677" s="483"/>
      <c r="R677" s="83"/>
      <c r="S677" s="482"/>
      <c r="T677" s="164"/>
      <c r="U677" s="45"/>
      <c r="V677" s="25" t="str">
        <f>IFERROR(VLOOKUP(U677, tabla!$A$2:$B$50,2,FALSE),"")</f>
        <v/>
      </c>
      <c r="W677" s="26"/>
      <c r="X677" s="51"/>
      <c r="Y677" s="555" t="str">
        <f t="shared" si="64"/>
        <v/>
      </c>
      <c r="Z677" s="27"/>
      <c r="AA677" s="26"/>
      <c r="AB677" s="26"/>
      <c r="AC677" s="84"/>
      <c r="AD677" s="29"/>
      <c r="AE677" s="84"/>
      <c r="AF677" s="84"/>
      <c r="AG677" s="178"/>
      <c r="AH677" s="84"/>
      <c r="AI677" s="84"/>
      <c r="AJ677" s="84"/>
      <c r="AK677" s="164"/>
      <c r="AL677" s="165"/>
      <c r="AM677" s="556" t="str">
        <f t="shared" ca="1" si="65"/>
        <v/>
      </c>
      <c r="AN677" s="86"/>
      <c r="XFA677" s="558" t="e">
        <f>MATCH(AE677,tabla!$W$3:$W$20,0)-1</f>
        <v>#N/A</v>
      </c>
      <c r="XFB677" s="558">
        <f>COUNTIF(tabla!$W$3:$W$20,'BD1'!AE677)</f>
        <v>0</v>
      </c>
    </row>
    <row r="678" spans="1:40 16381:16382" s="197" customFormat="1" ht="24.95" customHeight="1" x14ac:dyDescent="0.2">
      <c r="A678" s="24" t="str">
        <f t="shared" si="62"/>
        <v/>
      </c>
      <c r="B678" s="24" t="str">
        <f t="shared" si="60"/>
        <v/>
      </c>
      <c r="C678" s="554" t="str">
        <f t="shared" si="61"/>
        <v/>
      </c>
      <c r="D678" s="173"/>
      <c r="E678" s="173"/>
      <c r="F678" s="174"/>
      <c r="G678" s="175"/>
      <c r="H678" s="176"/>
      <c r="I678" s="177"/>
      <c r="J678" s="176"/>
      <c r="K678" s="476"/>
      <c r="L678" s="174"/>
      <c r="M678" s="81"/>
      <c r="N678" s="280" t="str">
        <f t="shared" si="63"/>
        <v/>
      </c>
      <c r="O678" s="43"/>
      <c r="P678" s="82"/>
      <c r="Q678" s="482"/>
      <c r="R678" s="83"/>
      <c r="S678" s="482"/>
      <c r="T678" s="164"/>
      <c r="U678" s="45"/>
      <c r="V678" s="25" t="str">
        <f>IFERROR(VLOOKUP(U678, tabla!$A$2:$B$50,2,FALSE),"")</f>
        <v/>
      </c>
      <c r="W678" s="26"/>
      <c r="X678" s="51"/>
      <c r="Y678" s="555" t="str">
        <f t="shared" si="64"/>
        <v/>
      </c>
      <c r="Z678" s="27"/>
      <c r="AA678" s="26"/>
      <c r="AB678" s="26"/>
      <c r="AC678" s="84"/>
      <c r="AD678" s="29"/>
      <c r="AE678" s="84"/>
      <c r="AF678" s="84"/>
      <c r="AG678" s="178"/>
      <c r="AH678" s="84"/>
      <c r="AI678" s="84"/>
      <c r="AJ678" s="84"/>
      <c r="AK678" s="164"/>
      <c r="AL678" s="165"/>
      <c r="AM678" s="556" t="str">
        <f t="shared" ca="1" si="65"/>
        <v/>
      </c>
      <c r="AN678" s="86"/>
      <c r="XFA678" s="558" t="e">
        <f>MATCH(AE678,tabla!$W$3:$W$20,0)-1</f>
        <v>#N/A</v>
      </c>
      <c r="XFB678" s="558">
        <f>COUNTIF(tabla!$W$3:$W$20,'BD1'!AE678)</f>
        <v>0</v>
      </c>
    </row>
    <row r="679" spans="1:40 16381:16382" s="197" customFormat="1" ht="24.95" customHeight="1" x14ac:dyDescent="0.2">
      <c r="A679" s="24" t="str">
        <f t="shared" si="62"/>
        <v/>
      </c>
      <c r="B679" s="24" t="str">
        <f t="shared" si="60"/>
        <v/>
      </c>
      <c r="C679" s="554" t="str">
        <f t="shared" si="61"/>
        <v/>
      </c>
      <c r="D679" s="173"/>
      <c r="E679" s="173"/>
      <c r="F679" s="174"/>
      <c r="G679" s="175"/>
      <c r="H679" s="176"/>
      <c r="I679" s="177"/>
      <c r="J679" s="176"/>
      <c r="K679" s="476"/>
      <c r="L679" s="174"/>
      <c r="M679" s="81"/>
      <c r="N679" s="280" t="str">
        <f t="shared" si="63"/>
        <v/>
      </c>
      <c r="O679" s="43"/>
      <c r="P679" s="82"/>
      <c r="Q679" s="482"/>
      <c r="R679" s="83"/>
      <c r="S679" s="482"/>
      <c r="T679" s="164"/>
      <c r="U679" s="45"/>
      <c r="V679" s="25" t="str">
        <f>IFERROR(VLOOKUP(U679, tabla!$A$2:$B$50,2,FALSE),"")</f>
        <v/>
      </c>
      <c r="W679" s="26"/>
      <c r="X679" s="51"/>
      <c r="Y679" s="555" t="str">
        <f t="shared" si="64"/>
        <v/>
      </c>
      <c r="Z679" s="27"/>
      <c r="AA679" s="26"/>
      <c r="AB679" s="26"/>
      <c r="AC679" s="84"/>
      <c r="AD679" s="29"/>
      <c r="AE679" s="84"/>
      <c r="AF679" s="84"/>
      <c r="AG679" s="178"/>
      <c r="AH679" s="84"/>
      <c r="AI679" s="84"/>
      <c r="AJ679" s="84"/>
      <c r="AK679" s="164"/>
      <c r="AL679" s="165"/>
      <c r="AM679" s="556" t="str">
        <f t="shared" ca="1" si="65"/>
        <v/>
      </c>
      <c r="AN679" s="86"/>
      <c r="XFA679" s="558" t="e">
        <f>MATCH(AE679,tabla!$W$3:$W$20,0)-1</f>
        <v>#N/A</v>
      </c>
      <c r="XFB679" s="558">
        <f>COUNTIF(tabla!$W$3:$W$20,'BD1'!AE679)</f>
        <v>0</v>
      </c>
    </row>
    <row r="680" spans="1:40 16381:16382" s="197" customFormat="1" ht="24.95" customHeight="1" x14ac:dyDescent="0.2">
      <c r="A680" s="24" t="str">
        <f t="shared" si="62"/>
        <v/>
      </c>
      <c r="B680" s="24" t="str">
        <f t="shared" si="60"/>
        <v/>
      </c>
      <c r="C680" s="554" t="str">
        <f t="shared" si="61"/>
        <v/>
      </c>
      <c r="D680" s="173"/>
      <c r="E680" s="173"/>
      <c r="F680" s="174"/>
      <c r="G680" s="175"/>
      <c r="H680" s="176"/>
      <c r="I680" s="177"/>
      <c r="J680" s="176"/>
      <c r="K680" s="476"/>
      <c r="L680" s="174"/>
      <c r="M680" s="81"/>
      <c r="N680" s="280" t="str">
        <f t="shared" si="63"/>
        <v/>
      </c>
      <c r="O680" s="43"/>
      <c r="P680" s="82"/>
      <c r="Q680" s="482"/>
      <c r="R680" s="83"/>
      <c r="S680" s="482"/>
      <c r="T680" s="164"/>
      <c r="U680" s="45"/>
      <c r="V680" s="25" t="str">
        <f>IFERROR(VLOOKUP(U680, tabla!$A$2:$B$50,2,FALSE),"")</f>
        <v/>
      </c>
      <c r="W680" s="26"/>
      <c r="X680" s="51"/>
      <c r="Y680" s="555" t="str">
        <f t="shared" si="64"/>
        <v/>
      </c>
      <c r="Z680" s="27"/>
      <c r="AA680" s="26"/>
      <c r="AB680" s="26"/>
      <c r="AC680" s="84"/>
      <c r="AD680" s="29"/>
      <c r="AE680" s="84"/>
      <c r="AF680" s="84"/>
      <c r="AG680" s="178"/>
      <c r="AH680" s="84"/>
      <c r="AI680" s="84"/>
      <c r="AJ680" s="84"/>
      <c r="AK680" s="164"/>
      <c r="AL680" s="165"/>
      <c r="AM680" s="556" t="str">
        <f t="shared" ca="1" si="65"/>
        <v/>
      </c>
      <c r="AN680" s="86"/>
      <c r="XFA680" s="558" t="e">
        <f>MATCH(AE680,tabla!$W$3:$W$20,0)-1</f>
        <v>#N/A</v>
      </c>
      <c r="XFB680" s="558">
        <f>COUNTIF(tabla!$W$3:$W$20,'BD1'!AE680)</f>
        <v>0</v>
      </c>
    </row>
    <row r="681" spans="1:40 16381:16382" s="197" customFormat="1" ht="24.95" customHeight="1" x14ac:dyDescent="0.2">
      <c r="A681" s="24" t="str">
        <f t="shared" si="62"/>
        <v/>
      </c>
      <c r="B681" s="24" t="str">
        <f t="shared" si="60"/>
        <v/>
      </c>
      <c r="C681" s="554" t="str">
        <f t="shared" si="61"/>
        <v/>
      </c>
      <c r="D681" s="173"/>
      <c r="E681" s="173"/>
      <c r="F681" s="174"/>
      <c r="G681" s="175"/>
      <c r="H681" s="176"/>
      <c r="I681" s="177"/>
      <c r="J681" s="176"/>
      <c r="K681" s="476"/>
      <c r="L681" s="174"/>
      <c r="M681" s="81"/>
      <c r="N681" s="280" t="str">
        <f t="shared" si="63"/>
        <v/>
      </c>
      <c r="O681" s="43"/>
      <c r="P681" s="87"/>
      <c r="Q681" s="483"/>
      <c r="R681" s="83"/>
      <c r="S681" s="482"/>
      <c r="T681" s="164"/>
      <c r="U681" s="45"/>
      <c r="V681" s="25" t="str">
        <f>IFERROR(VLOOKUP(U681, tabla!$A$2:$B$50,2,FALSE),"")</f>
        <v/>
      </c>
      <c r="W681" s="26"/>
      <c r="X681" s="51"/>
      <c r="Y681" s="555" t="str">
        <f t="shared" si="64"/>
        <v/>
      </c>
      <c r="Z681" s="27"/>
      <c r="AA681" s="26"/>
      <c r="AB681" s="26"/>
      <c r="AC681" s="84"/>
      <c r="AD681" s="29"/>
      <c r="AE681" s="84"/>
      <c r="AF681" s="84"/>
      <c r="AG681" s="178"/>
      <c r="AH681" s="84"/>
      <c r="AI681" s="84"/>
      <c r="AJ681" s="84"/>
      <c r="AK681" s="164"/>
      <c r="AL681" s="165"/>
      <c r="AM681" s="556" t="str">
        <f t="shared" ca="1" si="65"/>
        <v/>
      </c>
      <c r="AN681" s="86"/>
      <c r="XFA681" s="558" t="e">
        <f>MATCH(AE681,tabla!$W$3:$W$20,0)-1</f>
        <v>#N/A</v>
      </c>
      <c r="XFB681" s="558">
        <f>COUNTIF(tabla!$W$3:$W$20,'BD1'!AE681)</f>
        <v>0</v>
      </c>
    </row>
    <row r="682" spans="1:40 16381:16382" s="197" customFormat="1" ht="24.95" customHeight="1" x14ac:dyDescent="0.2">
      <c r="A682" s="24" t="str">
        <f t="shared" si="62"/>
        <v/>
      </c>
      <c r="B682" s="24" t="str">
        <f t="shared" si="60"/>
        <v/>
      </c>
      <c r="C682" s="554" t="str">
        <f t="shared" si="61"/>
        <v/>
      </c>
      <c r="D682" s="173"/>
      <c r="E682" s="173"/>
      <c r="F682" s="174"/>
      <c r="G682" s="175"/>
      <c r="H682" s="176"/>
      <c r="I682" s="177"/>
      <c r="J682" s="176"/>
      <c r="K682" s="476"/>
      <c r="L682" s="174"/>
      <c r="M682" s="81"/>
      <c r="N682" s="280" t="str">
        <f t="shared" si="63"/>
        <v/>
      </c>
      <c r="O682" s="43"/>
      <c r="P682" s="82"/>
      <c r="Q682" s="482"/>
      <c r="R682" s="83"/>
      <c r="S682" s="482"/>
      <c r="T682" s="164"/>
      <c r="U682" s="45"/>
      <c r="V682" s="25" t="str">
        <f>IFERROR(VLOOKUP(U682, tabla!$A$2:$B$50,2,FALSE),"")</f>
        <v/>
      </c>
      <c r="W682" s="26"/>
      <c r="X682" s="51"/>
      <c r="Y682" s="555" t="str">
        <f t="shared" si="64"/>
        <v/>
      </c>
      <c r="Z682" s="27"/>
      <c r="AA682" s="26"/>
      <c r="AB682" s="26"/>
      <c r="AC682" s="84"/>
      <c r="AD682" s="29"/>
      <c r="AE682" s="84"/>
      <c r="AF682" s="84"/>
      <c r="AG682" s="178"/>
      <c r="AH682" s="84"/>
      <c r="AI682" s="84"/>
      <c r="AJ682" s="84"/>
      <c r="AK682" s="164"/>
      <c r="AL682" s="165"/>
      <c r="AM682" s="556" t="str">
        <f t="shared" ca="1" si="65"/>
        <v/>
      </c>
      <c r="AN682" s="86"/>
      <c r="XFA682" s="558" t="e">
        <f>MATCH(AE682,tabla!$W$3:$W$20,0)-1</f>
        <v>#N/A</v>
      </c>
      <c r="XFB682" s="558">
        <f>COUNTIF(tabla!$W$3:$W$20,'BD1'!AE682)</f>
        <v>0</v>
      </c>
    </row>
    <row r="683" spans="1:40 16381:16382" s="197" customFormat="1" ht="24.95" customHeight="1" x14ac:dyDescent="0.2">
      <c r="A683" s="24" t="str">
        <f t="shared" si="62"/>
        <v/>
      </c>
      <c r="B683" s="24" t="str">
        <f t="shared" si="60"/>
        <v/>
      </c>
      <c r="C683" s="554" t="str">
        <f t="shared" si="61"/>
        <v/>
      </c>
      <c r="D683" s="173"/>
      <c r="E683" s="173"/>
      <c r="F683" s="174"/>
      <c r="G683" s="175"/>
      <c r="H683" s="176"/>
      <c r="I683" s="177"/>
      <c r="J683" s="176"/>
      <c r="K683" s="476"/>
      <c r="L683" s="174"/>
      <c r="M683" s="81"/>
      <c r="N683" s="280" t="str">
        <f t="shared" si="63"/>
        <v/>
      </c>
      <c r="O683" s="43"/>
      <c r="P683" s="87"/>
      <c r="Q683" s="483"/>
      <c r="R683" s="83"/>
      <c r="S683" s="482"/>
      <c r="T683" s="164"/>
      <c r="U683" s="45"/>
      <c r="V683" s="25" t="str">
        <f>IFERROR(VLOOKUP(U683, tabla!$A$2:$B$50,2,FALSE),"")</f>
        <v/>
      </c>
      <c r="W683" s="26"/>
      <c r="X683" s="51"/>
      <c r="Y683" s="555" t="str">
        <f t="shared" si="64"/>
        <v/>
      </c>
      <c r="Z683" s="27"/>
      <c r="AA683" s="26"/>
      <c r="AB683" s="26"/>
      <c r="AC683" s="84"/>
      <c r="AD683" s="29"/>
      <c r="AE683" s="84"/>
      <c r="AF683" s="84"/>
      <c r="AG683" s="178"/>
      <c r="AH683" s="84"/>
      <c r="AI683" s="84"/>
      <c r="AJ683" s="84"/>
      <c r="AK683" s="164"/>
      <c r="AL683" s="165"/>
      <c r="AM683" s="556" t="str">
        <f t="shared" ca="1" si="65"/>
        <v/>
      </c>
      <c r="AN683" s="86"/>
      <c r="XFA683" s="558" t="e">
        <f>MATCH(AE683,tabla!$W$3:$W$20,0)-1</f>
        <v>#N/A</v>
      </c>
      <c r="XFB683" s="558">
        <f>COUNTIF(tabla!$W$3:$W$20,'BD1'!AE683)</f>
        <v>0</v>
      </c>
    </row>
    <row r="684" spans="1:40 16381:16382" s="197" customFormat="1" ht="24.95" customHeight="1" x14ac:dyDescent="0.2">
      <c r="A684" s="24" t="str">
        <f t="shared" si="62"/>
        <v/>
      </c>
      <c r="B684" s="24" t="str">
        <f t="shared" si="60"/>
        <v/>
      </c>
      <c r="C684" s="554" t="str">
        <f t="shared" si="61"/>
        <v/>
      </c>
      <c r="D684" s="173"/>
      <c r="E684" s="173"/>
      <c r="F684" s="174"/>
      <c r="G684" s="175"/>
      <c r="H684" s="176"/>
      <c r="I684" s="177"/>
      <c r="J684" s="176"/>
      <c r="K684" s="476"/>
      <c r="L684" s="174"/>
      <c r="M684" s="81"/>
      <c r="N684" s="280" t="str">
        <f t="shared" si="63"/>
        <v/>
      </c>
      <c r="O684" s="43"/>
      <c r="P684" s="82"/>
      <c r="Q684" s="482"/>
      <c r="R684" s="83"/>
      <c r="S684" s="482"/>
      <c r="T684" s="164"/>
      <c r="U684" s="45"/>
      <c r="V684" s="25" t="str">
        <f>IFERROR(VLOOKUP(U684, tabla!$A$2:$B$50,2,FALSE),"")</f>
        <v/>
      </c>
      <c r="W684" s="26"/>
      <c r="X684" s="51"/>
      <c r="Y684" s="555" t="str">
        <f t="shared" si="64"/>
        <v/>
      </c>
      <c r="Z684" s="27"/>
      <c r="AA684" s="26"/>
      <c r="AB684" s="26"/>
      <c r="AC684" s="84"/>
      <c r="AD684" s="29"/>
      <c r="AE684" s="84"/>
      <c r="AF684" s="84"/>
      <c r="AG684" s="178"/>
      <c r="AH684" s="84"/>
      <c r="AI684" s="84"/>
      <c r="AJ684" s="84"/>
      <c r="AK684" s="164"/>
      <c r="AL684" s="165"/>
      <c r="AM684" s="556" t="str">
        <f t="shared" ca="1" si="65"/>
        <v/>
      </c>
      <c r="AN684" s="86"/>
      <c r="XFA684" s="558" t="e">
        <f>MATCH(AE684,tabla!$W$3:$W$20,0)-1</f>
        <v>#N/A</v>
      </c>
      <c r="XFB684" s="558">
        <f>COUNTIF(tabla!$W$3:$W$20,'BD1'!AE684)</f>
        <v>0</v>
      </c>
    </row>
    <row r="685" spans="1:40 16381:16382" s="197" customFormat="1" ht="24.95" customHeight="1" x14ac:dyDescent="0.2">
      <c r="A685" s="24" t="str">
        <f t="shared" si="62"/>
        <v/>
      </c>
      <c r="B685" s="24" t="str">
        <f t="shared" si="60"/>
        <v/>
      </c>
      <c r="C685" s="554" t="str">
        <f t="shared" si="61"/>
        <v/>
      </c>
      <c r="D685" s="173"/>
      <c r="E685" s="173"/>
      <c r="F685" s="174"/>
      <c r="G685" s="175"/>
      <c r="H685" s="176"/>
      <c r="I685" s="177"/>
      <c r="J685" s="176"/>
      <c r="K685" s="476"/>
      <c r="L685" s="174"/>
      <c r="M685" s="81"/>
      <c r="N685" s="280" t="str">
        <f t="shared" si="63"/>
        <v/>
      </c>
      <c r="O685" s="43"/>
      <c r="P685" s="87"/>
      <c r="Q685" s="483"/>
      <c r="R685" s="83"/>
      <c r="S685" s="482"/>
      <c r="T685" s="164"/>
      <c r="U685" s="45"/>
      <c r="V685" s="25" t="str">
        <f>IFERROR(VLOOKUP(U685, tabla!$A$2:$B$50,2,FALSE),"")</f>
        <v/>
      </c>
      <c r="W685" s="26"/>
      <c r="X685" s="51"/>
      <c r="Y685" s="555" t="str">
        <f t="shared" si="64"/>
        <v/>
      </c>
      <c r="Z685" s="27"/>
      <c r="AA685" s="26"/>
      <c r="AB685" s="26"/>
      <c r="AC685" s="84"/>
      <c r="AD685" s="29"/>
      <c r="AE685" s="84"/>
      <c r="AF685" s="84"/>
      <c r="AG685" s="178"/>
      <c r="AH685" s="84"/>
      <c r="AI685" s="84"/>
      <c r="AJ685" s="84"/>
      <c r="AK685" s="164"/>
      <c r="AL685" s="165"/>
      <c r="AM685" s="556" t="str">
        <f t="shared" ca="1" si="65"/>
        <v/>
      </c>
      <c r="AN685" s="86"/>
      <c r="XFA685" s="558" t="e">
        <f>MATCH(AE685,tabla!$W$3:$W$20,0)-1</f>
        <v>#N/A</v>
      </c>
      <c r="XFB685" s="558">
        <f>COUNTIF(tabla!$W$3:$W$20,'BD1'!AE685)</f>
        <v>0</v>
      </c>
    </row>
    <row r="686" spans="1:40 16381:16382" s="197" customFormat="1" ht="24.95" customHeight="1" x14ac:dyDescent="0.2">
      <c r="A686" s="24" t="str">
        <f t="shared" si="62"/>
        <v/>
      </c>
      <c r="B686" s="24" t="str">
        <f t="shared" si="60"/>
        <v/>
      </c>
      <c r="C686" s="554" t="str">
        <f t="shared" si="61"/>
        <v/>
      </c>
      <c r="D686" s="173"/>
      <c r="E686" s="173"/>
      <c r="F686" s="174"/>
      <c r="G686" s="175"/>
      <c r="H686" s="176"/>
      <c r="I686" s="177"/>
      <c r="J686" s="176"/>
      <c r="K686" s="476"/>
      <c r="L686" s="174"/>
      <c r="M686" s="81"/>
      <c r="N686" s="280" t="str">
        <f t="shared" si="63"/>
        <v/>
      </c>
      <c r="O686" s="43"/>
      <c r="P686" s="82"/>
      <c r="Q686" s="482"/>
      <c r="R686" s="83"/>
      <c r="S686" s="482"/>
      <c r="T686" s="164"/>
      <c r="U686" s="45"/>
      <c r="V686" s="25" t="str">
        <f>IFERROR(VLOOKUP(U686, tabla!$A$2:$B$50,2,FALSE),"")</f>
        <v/>
      </c>
      <c r="W686" s="26"/>
      <c r="X686" s="51"/>
      <c r="Y686" s="555" t="str">
        <f t="shared" si="64"/>
        <v/>
      </c>
      <c r="Z686" s="27"/>
      <c r="AA686" s="26"/>
      <c r="AB686" s="26"/>
      <c r="AC686" s="84"/>
      <c r="AD686" s="29"/>
      <c r="AE686" s="84"/>
      <c r="AF686" s="84"/>
      <c r="AG686" s="178"/>
      <c r="AH686" s="84"/>
      <c r="AI686" s="84"/>
      <c r="AJ686" s="84"/>
      <c r="AK686" s="164"/>
      <c r="AL686" s="165"/>
      <c r="AM686" s="556" t="str">
        <f t="shared" ca="1" si="65"/>
        <v/>
      </c>
      <c r="AN686" s="86"/>
      <c r="XFA686" s="558" t="e">
        <f>MATCH(AE686,tabla!$W$3:$W$20,0)-1</f>
        <v>#N/A</v>
      </c>
      <c r="XFB686" s="558">
        <f>COUNTIF(tabla!$W$3:$W$20,'BD1'!AE686)</f>
        <v>0</v>
      </c>
    </row>
    <row r="687" spans="1:40 16381:16382" s="197" customFormat="1" ht="24.95" customHeight="1" x14ac:dyDescent="0.2">
      <c r="A687" s="24" t="str">
        <f t="shared" si="62"/>
        <v/>
      </c>
      <c r="B687" s="24" t="str">
        <f t="shared" si="60"/>
        <v/>
      </c>
      <c r="C687" s="554" t="str">
        <f t="shared" si="61"/>
        <v/>
      </c>
      <c r="D687" s="173"/>
      <c r="E687" s="173"/>
      <c r="F687" s="174"/>
      <c r="G687" s="175"/>
      <c r="H687" s="176"/>
      <c r="I687" s="177"/>
      <c r="J687" s="176"/>
      <c r="K687" s="476"/>
      <c r="L687" s="174"/>
      <c r="M687" s="81"/>
      <c r="N687" s="280" t="str">
        <f t="shared" si="63"/>
        <v/>
      </c>
      <c r="O687" s="43"/>
      <c r="P687" s="82"/>
      <c r="Q687" s="482"/>
      <c r="R687" s="83"/>
      <c r="S687" s="482"/>
      <c r="T687" s="164"/>
      <c r="U687" s="45"/>
      <c r="V687" s="25" t="str">
        <f>IFERROR(VLOOKUP(U687, tabla!$A$2:$B$50,2,FALSE),"")</f>
        <v/>
      </c>
      <c r="W687" s="26"/>
      <c r="X687" s="51"/>
      <c r="Y687" s="555" t="str">
        <f t="shared" si="64"/>
        <v/>
      </c>
      <c r="Z687" s="27"/>
      <c r="AA687" s="26"/>
      <c r="AB687" s="26"/>
      <c r="AC687" s="84"/>
      <c r="AD687" s="29"/>
      <c r="AE687" s="84"/>
      <c r="AF687" s="84"/>
      <c r="AG687" s="178"/>
      <c r="AH687" s="84"/>
      <c r="AI687" s="84"/>
      <c r="AJ687" s="84"/>
      <c r="AK687" s="164"/>
      <c r="AL687" s="165"/>
      <c r="AM687" s="556" t="str">
        <f t="shared" ca="1" si="65"/>
        <v/>
      </c>
      <c r="AN687" s="86"/>
      <c r="XFA687" s="558" t="e">
        <f>MATCH(AE687,tabla!$W$3:$W$20,0)-1</f>
        <v>#N/A</v>
      </c>
      <c r="XFB687" s="558">
        <f>COUNTIF(tabla!$W$3:$W$20,'BD1'!AE687)</f>
        <v>0</v>
      </c>
    </row>
    <row r="688" spans="1:40 16381:16382" s="197" customFormat="1" ht="24.95" customHeight="1" x14ac:dyDescent="0.2">
      <c r="A688" s="24" t="str">
        <f t="shared" si="62"/>
        <v/>
      </c>
      <c r="B688" s="24" t="str">
        <f t="shared" si="60"/>
        <v/>
      </c>
      <c r="C688" s="554" t="str">
        <f t="shared" si="61"/>
        <v/>
      </c>
      <c r="D688" s="173"/>
      <c r="E688" s="173"/>
      <c r="F688" s="174"/>
      <c r="G688" s="175"/>
      <c r="H688" s="176"/>
      <c r="I688" s="177"/>
      <c r="J688" s="176"/>
      <c r="K688" s="476"/>
      <c r="L688" s="174"/>
      <c r="M688" s="81"/>
      <c r="N688" s="280" t="str">
        <f t="shared" si="63"/>
        <v/>
      </c>
      <c r="O688" s="43"/>
      <c r="P688" s="87"/>
      <c r="Q688" s="483"/>
      <c r="R688" s="83"/>
      <c r="S688" s="482"/>
      <c r="T688" s="164"/>
      <c r="U688" s="45"/>
      <c r="V688" s="25" t="str">
        <f>IFERROR(VLOOKUP(U688, tabla!$A$2:$B$50,2,FALSE),"")</f>
        <v/>
      </c>
      <c r="W688" s="26"/>
      <c r="X688" s="51"/>
      <c r="Y688" s="555" t="str">
        <f t="shared" si="64"/>
        <v/>
      </c>
      <c r="Z688" s="27"/>
      <c r="AA688" s="26"/>
      <c r="AB688" s="26"/>
      <c r="AC688" s="84"/>
      <c r="AD688" s="29"/>
      <c r="AE688" s="84"/>
      <c r="AF688" s="84"/>
      <c r="AG688" s="178"/>
      <c r="AH688" s="84"/>
      <c r="AI688" s="84"/>
      <c r="AJ688" s="84"/>
      <c r="AK688" s="164"/>
      <c r="AL688" s="165"/>
      <c r="AM688" s="556" t="str">
        <f t="shared" ca="1" si="65"/>
        <v/>
      </c>
      <c r="AN688" s="86"/>
      <c r="XFA688" s="558" t="e">
        <f>MATCH(AE688,tabla!$W$3:$W$20,0)-1</f>
        <v>#N/A</v>
      </c>
      <c r="XFB688" s="558">
        <f>COUNTIF(tabla!$W$3:$W$20,'BD1'!AE688)</f>
        <v>0</v>
      </c>
    </row>
    <row r="689" spans="1:40 16381:16382" s="197" customFormat="1" ht="24.95" customHeight="1" x14ac:dyDescent="0.2">
      <c r="A689" s="24" t="str">
        <f t="shared" si="62"/>
        <v/>
      </c>
      <c r="B689" s="24" t="str">
        <f t="shared" si="60"/>
        <v/>
      </c>
      <c r="C689" s="554" t="str">
        <f t="shared" si="61"/>
        <v/>
      </c>
      <c r="D689" s="173"/>
      <c r="E689" s="173"/>
      <c r="F689" s="174"/>
      <c r="G689" s="175"/>
      <c r="H689" s="176"/>
      <c r="I689" s="177"/>
      <c r="J689" s="176"/>
      <c r="K689" s="476"/>
      <c r="L689" s="174"/>
      <c r="M689" s="81"/>
      <c r="N689" s="280" t="str">
        <f t="shared" si="63"/>
        <v/>
      </c>
      <c r="O689" s="43"/>
      <c r="P689" s="82"/>
      <c r="Q689" s="482"/>
      <c r="R689" s="83"/>
      <c r="S689" s="482"/>
      <c r="T689" s="164"/>
      <c r="U689" s="45"/>
      <c r="V689" s="25" t="str">
        <f>IFERROR(VLOOKUP(U689, tabla!$A$2:$B$50,2,FALSE),"")</f>
        <v/>
      </c>
      <c r="W689" s="26"/>
      <c r="X689" s="51"/>
      <c r="Y689" s="555" t="str">
        <f t="shared" si="64"/>
        <v/>
      </c>
      <c r="Z689" s="27"/>
      <c r="AA689" s="26"/>
      <c r="AB689" s="26"/>
      <c r="AC689" s="84"/>
      <c r="AD689" s="29"/>
      <c r="AE689" s="84"/>
      <c r="AF689" s="84"/>
      <c r="AG689" s="178"/>
      <c r="AH689" s="84"/>
      <c r="AI689" s="84"/>
      <c r="AJ689" s="84"/>
      <c r="AK689" s="164"/>
      <c r="AL689" s="165"/>
      <c r="AM689" s="556" t="str">
        <f t="shared" ca="1" si="65"/>
        <v/>
      </c>
      <c r="AN689" s="86"/>
      <c r="XFA689" s="558" t="e">
        <f>MATCH(AE689,tabla!$W$3:$W$20,0)-1</f>
        <v>#N/A</v>
      </c>
      <c r="XFB689" s="558">
        <f>COUNTIF(tabla!$W$3:$W$20,'BD1'!AE689)</f>
        <v>0</v>
      </c>
    </row>
    <row r="690" spans="1:40 16381:16382" s="197" customFormat="1" ht="24.95" customHeight="1" x14ac:dyDescent="0.2">
      <c r="A690" s="24" t="str">
        <f t="shared" si="62"/>
        <v/>
      </c>
      <c r="B690" s="24" t="str">
        <f t="shared" si="60"/>
        <v/>
      </c>
      <c r="C690" s="554" t="str">
        <f t="shared" si="61"/>
        <v/>
      </c>
      <c r="D690" s="173"/>
      <c r="E690" s="173"/>
      <c r="F690" s="174"/>
      <c r="G690" s="175"/>
      <c r="H690" s="176"/>
      <c r="I690" s="177"/>
      <c r="J690" s="176"/>
      <c r="K690" s="476"/>
      <c r="L690" s="174"/>
      <c r="M690" s="81"/>
      <c r="N690" s="280" t="str">
        <f t="shared" si="63"/>
        <v/>
      </c>
      <c r="O690" s="43"/>
      <c r="P690" s="82"/>
      <c r="Q690" s="482"/>
      <c r="R690" s="83"/>
      <c r="S690" s="482"/>
      <c r="T690" s="164"/>
      <c r="U690" s="45"/>
      <c r="V690" s="25" t="str">
        <f>IFERROR(VLOOKUP(U690, tabla!$A$2:$B$50,2,FALSE),"")</f>
        <v/>
      </c>
      <c r="W690" s="26"/>
      <c r="X690" s="51"/>
      <c r="Y690" s="555" t="str">
        <f t="shared" si="64"/>
        <v/>
      </c>
      <c r="Z690" s="27"/>
      <c r="AA690" s="26"/>
      <c r="AB690" s="26"/>
      <c r="AC690" s="84"/>
      <c r="AD690" s="29"/>
      <c r="AE690" s="84"/>
      <c r="AF690" s="84"/>
      <c r="AG690" s="178"/>
      <c r="AH690" s="84"/>
      <c r="AI690" s="84"/>
      <c r="AJ690" s="84"/>
      <c r="AK690" s="164"/>
      <c r="AL690" s="165"/>
      <c r="AM690" s="556" t="str">
        <f t="shared" ca="1" si="65"/>
        <v/>
      </c>
      <c r="AN690" s="86"/>
      <c r="XFA690" s="558" t="e">
        <f>MATCH(AE690,tabla!$W$3:$W$20,0)-1</f>
        <v>#N/A</v>
      </c>
      <c r="XFB690" s="558">
        <f>COUNTIF(tabla!$W$3:$W$20,'BD1'!AE690)</f>
        <v>0</v>
      </c>
    </row>
    <row r="691" spans="1:40 16381:16382" s="197" customFormat="1" ht="24.95" customHeight="1" x14ac:dyDescent="0.2">
      <c r="A691" s="24" t="str">
        <f t="shared" si="62"/>
        <v/>
      </c>
      <c r="B691" s="24" t="str">
        <f t="shared" si="60"/>
        <v/>
      </c>
      <c r="C691" s="554" t="str">
        <f t="shared" si="61"/>
        <v/>
      </c>
      <c r="D691" s="173"/>
      <c r="E691" s="173"/>
      <c r="F691" s="174"/>
      <c r="G691" s="175"/>
      <c r="H691" s="176"/>
      <c r="I691" s="177"/>
      <c r="J691" s="176"/>
      <c r="K691" s="476"/>
      <c r="L691" s="174"/>
      <c r="M691" s="81"/>
      <c r="N691" s="280" t="str">
        <f t="shared" si="63"/>
        <v/>
      </c>
      <c r="O691" s="43"/>
      <c r="P691" s="82"/>
      <c r="Q691" s="482"/>
      <c r="R691" s="83"/>
      <c r="S691" s="482"/>
      <c r="T691" s="164"/>
      <c r="U691" s="45"/>
      <c r="V691" s="25" t="str">
        <f>IFERROR(VLOOKUP(U691, tabla!$A$2:$B$50,2,FALSE),"")</f>
        <v/>
      </c>
      <c r="W691" s="26"/>
      <c r="X691" s="51"/>
      <c r="Y691" s="555" t="str">
        <f t="shared" si="64"/>
        <v/>
      </c>
      <c r="Z691" s="27"/>
      <c r="AA691" s="26"/>
      <c r="AB691" s="26"/>
      <c r="AC691" s="84"/>
      <c r="AD691" s="29"/>
      <c r="AE691" s="84"/>
      <c r="AF691" s="84"/>
      <c r="AG691" s="178"/>
      <c r="AH691" s="84"/>
      <c r="AI691" s="84"/>
      <c r="AJ691" s="84"/>
      <c r="AK691" s="164"/>
      <c r="AL691" s="165"/>
      <c r="AM691" s="556" t="str">
        <f t="shared" ca="1" si="65"/>
        <v/>
      </c>
      <c r="AN691" s="86"/>
      <c r="XFA691" s="558" t="e">
        <f>MATCH(AE691,tabla!$W$3:$W$20,0)-1</f>
        <v>#N/A</v>
      </c>
      <c r="XFB691" s="558">
        <f>COUNTIF(tabla!$W$3:$W$20,'BD1'!AE691)</f>
        <v>0</v>
      </c>
    </row>
    <row r="692" spans="1:40 16381:16382" s="197" customFormat="1" ht="24.95" customHeight="1" x14ac:dyDescent="0.2">
      <c r="A692" s="24" t="str">
        <f t="shared" si="62"/>
        <v/>
      </c>
      <c r="B692" s="24" t="str">
        <f t="shared" si="60"/>
        <v/>
      </c>
      <c r="C692" s="554" t="str">
        <f t="shared" si="61"/>
        <v/>
      </c>
      <c r="D692" s="173"/>
      <c r="E692" s="173"/>
      <c r="F692" s="174"/>
      <c r="G692" s="175"/>
      <c r="H692" s="176"/>
      <c r="I692" s="177"/>
      <c r="J692" s="176"/>
      <c r="K692" s="476"/>
      <c r="L692" s="174"/>
      <c r="M692" s="81"/>
      <c r="N692" s="280" t="str">
        <f t="shared" si="63"/>
        <v/>
      </c>
      <c r="O692" s="43"/>
      <c r="P692" s="82"/>
      <c r="Q692" s="482"/>
      <c r="R692" s="83"/>
      <c r="S692" s="482"/>
      <c r="T692" s="164"/>
      <c r="U692" s="45"/>
      <c r="V692" s="25" t="str">
        <f>IFERROR(VLOOKUP(U692, tabla!$A$2:$B$50,2,FALSE),"")</f>
        <v/>
      </c>
      <c r="W692" s="26"/>
      <c r="X692" s="51"/>
      <c r="Y692" s="555" t="str">
        <f t="shared" si="64"/>
        <v/>
      </c>
      <c r="Z692" s="27"/>
      <c r="AA692" s="26"/>
      <c r="AB692" s="26"/>
      <c r="AC692" s="84"/>
      <c r="AD692" s="29"/>
      <c r="AE692" s="84"/>
      <c r="AF692" s="84"/>
      <c r="AG692" s="178"/>
      <c r="AH692" s="84"/>
      <c r="AI692" s="84"/>
      <c r="AJ692" s="84"/>
      <c r="AK692" s="164"/>
      <c r="AL692" s="165"/>
      <c r="AM692" s="556" t="str">
        <f t="shared" ca="1" si="65"/>
        <v/>
      </c>
      <c r="AN692" s="86"/>
      <c r="XFA692" s="558" t="e">
        <f>MATCH(AE692,tabla!$W$3:$W$20,0)-1</f>
        <v>#N/A</v>
      </c>
      <c r="XFB692" s="558">
        <f>COUNTIF(tabla!$W$3:$W$20,'BD1'!AE692)</f>
        <v>0</v>
      </c>
    </row>
    <row r="693" spans="1:40 16381:16382" s="197" customFormat="1" ht="24.95" customHeight="1" x14ac:dyDescent="0.2">
      <c r="A693" s="24" t="str">
        <f t="shared" si="62"/>
        <v/>
      </c>
      <c r="B693" s="24" t="str">
        <f t="shared" si="60"/>
        <v/>
      </c>
      <c r="C693" s="554" t="str">
        <f t="shared" si="61"/>
        <v/>
      </c>
      <c r="D693" s="173"/>
      <c r="E693" s="173"/>
      <c r="F693" s="174"/>
      <c r="G693" s="175"/>
      <c r="H693" s="176"/>
      <c r="I693" s="177"/>
      <c r="J693" s="176"/>
      <c r="K693" s="476"/>
      <c r="L693" s="174"/>
      <c r="M693" s="81"/>
      <c r="N693" s="280" t="str">
        <f t="shared" si="63"/>
        <v/>
      </c>
      <c r="O693" s="43"/>
      <c r="P693" s="82"/>
      <c r="Q693" s="482"/>
      <c r="R693" s="83"/>
      <c r="S693" s="482"/>
      <c r="T693" s="164"/>
      <c r="U693" s="45"/>
      <c r="V693" s="25" t="str">
        <f>IFERROR(VLOOKUP(U693, tabla!$A$2:$B$50,2,FALSE),"")</f>
        <v/>
      </c>
      <c r="W693" s="26"/>
      <c r="X693" s="51"/>
      <c r="Y693" s="555" t="str">
        <f t="shared" si="64"/>
        <v/>
      </c>
      <c r="Z693" s="27"/>
      <c r="AA693" s="26"/>
      <c r="AB693" s="26"/>
      <c r="AC693" s="84"/>
      <c r="AD693" s="29"/>
      <c r="AE693" s="84"/>
      <c r="AF693" s="84"/>
      <c r="AG693" s="178"/>
      <c r="AH693" s="84"/>
      <c r="AI693" s="84"/>
      <c r="AJ693" s="84"/>
      <c r="AK693" s="164"/>
      <c r="AL693" s="165"/>
      <c r="AM693" s="556" t="str">
        <f t="shared" ca="1" si="65"/>
        <v/>
      </c>
      <c r="AN693" s="86"/>
      <c r="XFA693" s="558" t="e">
        <f>MATCH(AE693,tabla!$W$3:$W$20,0)-1</f>
        <v>#N/A</v>
      </c>
      <c r="XFB693" s="558">
        <f>COUNTIF(tabla!$W$3:$W$20,'BD1'!AE693)</f>
        <v>0</v>
      </c>
    </row>
    <row r="694" spans="1:40 16381:16382" s="197" customFormat="1" ht="24.95" customHeight="1" x14ac:dyDescent="0.2">
      <c r="A694" s="24" t="str">
        <f t="shared" si="62"/>
        <v/>
      </c>
      <c r="B694" s="24" t="str">
        <f t="shared" si="60"/>
        <v/>
      </c>
      <c r="C694" s="554" t="str">
        <f t="shared" si="61"/>
        <v/>
      </c>
      <c r="D694" s="173"/>
      <c r="E694" s="173"/>
      <c r="F694" s="174"/>
      <c r="G694" s="175"/>
      <c r="H694" s="176"/>
      <c r="I694" s="177"/>
      <c r="J694" s="176"/>
      <c r="K694" s="476"/>
      <c r="L694" s="174"/>
      <c r="M694" s="81"/>
      <c r="N694" s="280" t="str">
        <f t="shared" si="63"/>
        <v/>
      </c>
      <c r="O694" s="43"/>
      <c r="P694" s="82"/>
      <c r="Q694" s="482"/>
      <c r="R694" s="83"/>
      <c r="S694" s="482"/>
      <c r="T694" s="164"/>
      <c r="U694" s="45"/>
      <c r="V694" s="25" t="str">
        <f>IFERROR(VLOOKUP(U694, tabla!$A$2:$B$50,2,FALSE),"")</f>
        <v/>
      </c>
      <c r="W694" s="26"/>
      <c r="X694" s="51"/>
      <c r="Y694" s="555" t="str">
        <f t="shared" si="64"/>
        <v/>
      </c>
      <c r="Z694" s="27"/>
      <c r="AA694" s="26"/>
      <c r="AB694" s="26"/>
      <c r="AC694" s="84"/>
      <c r="AD694" s="29"/>
      <c r="AE694" s="84"/>
      <c r="AF694" s="84"/>
      <c r="AG694" s="178"/>
      <c r="AH694" s="84"/>
      <c r="AI694" s="84"/>
      <c r="AJ694" s="84"/>
      <c r="AK694" s="164"/>
      <c r="AL694" s="165"/>
      <c r="AM694" s="556" t="str">
        <f t="shared" ca="1" si="65"/>
        <v/>
      </c>
      <c r="AN694" s="86"/>
      <c r="XFA694" s="558" t="e">
        <f>MATCH(AE694,tabla!$W$3:$W$20,0)-1</f>
        <v>#N/A</v>
      </c>
      <c r="XFB694" s="558">
        <f>COUNTIF(tabla!$W$3:$W$20,'BD1'!AE694)</f>
        <v>0</v>
      </c>
    </row>
    <row r="695" spans="1:40 16381:16382" s="197" customFormat="1" ht="24.95" customHeight="1" x14ac:dyDescent="0.2">
      <c r="A695" s="24" t="str">
        <f t="shared" si="62"/>
        <v/>
      </c>
      <c r="B695" s="24" t="str">
        <f t="shared" si="60"/>
        <v/>
      </c>
      <c r="C695" s="554" t="str">
        <f t="shared" si="61"/>
        <v/>
      </c>
      <c r="D695" s="173"/>
      <c r="E695" s="173"/>
      <c r="F695" s="174"/>
      <c r="G695" s="175"/>
      <c r="H695" s="176"/>
      <c r="I695" s="177"/>
      <c r="J695" s="176"/>
      <c r="K695" s="476"/>
      <c r="L695" s="174"/>
      <c r="M695" s="81"/>
      <c r="N695" s="280" t="str">
        <f t="shared" si="63"/>
        <v/>
      </c>
      <c r="O695" s="43"/>
      <c r="P695" s="82"/>
      <c r="Q695" s="482"/>
      <c r="R695" s="83"/>
      <c r="S695" s="482"/>
      <c r="T695" s="164"/>
      <c r="U695" s="45"/>
      <c r="V695" s="25" t="str">
        <f>IFERROR(VLOOKUP(U695, tabla!$A$2:$B$50,2,FALSE),"")</f>
        <v/>
      </c>
      <c r="W695" s="26"/>
      <c r="X695" s="51"/>
      <c r="Y695" s="555" t="str">
        <f t="shared" si="64"/>
        <v/>
      </c>
      <c r="Z695" s="27"/>
      <c r="AA695" s="26"/>
      <c r="AB695" s="26"/>
      <c r="AC695" s="84"/>
      <c r="AD695" s="29"/>
      <c r="AE695" s="84"/>
      <c r="AF695" s="84"/>
      <c r="AG695" s="178"/>
      <c r="AH695" s="84"/>
      <c r="AI695" s="84"/>
      <c r="AJ695" s="84"/>
      <c r="AK695" s="164"/>
      <c r="AL695" s="165"/>
      <c r="AM695" s="556" t="str">
        <f t="shared" ca="1" si="65"/>
        <v/>
      </c>
      <c r="AN695" s="86"/>
      <c r="XFA695" s="558" t="e">
        <f>MATCH(AE695,tabla!$W$3:$W$20,0)-1</f>
        <v>#N/A</v>
      </c>
      <c r="XFB695" s="558">
        <f>COUNTIF(tabla!$W$3:$W$20,'BD1'!AE695)</f>
        <v>0</v>
      </c>
    </row>
    <row r="696" spans="1:40 16381:16382" s="197" customFormat="1" ht="24.95" customHeight="1" x14ac:dyDescent="0.2">
      <c r="A696" s="24" t="str">
        <f t="shared" si="62"/>
        <v/>
      </c>
      <c r="B696" s="24" t="str">
        <f t="shared" si="60"/>
        <v/>
      </c>
      <c r="C696" s="554" t="str">
        <f t="shared" si="61"/>
        <v/>
      </c>
      <c r="D696" s="173"/>
      <c r="E696" s="173"/>
      <c r="F696" s="174"/>
      <c r="G696" s="175"/>
      <c r="H696" s="176"/>
      <c r="I696" s="177"/>
      <c r="J696" s="176"/>
      <c r="K696" s="476"/>
      <c r="L696" s="174"/>
      <c r="M696" s="81"/>
      <c r="N696" s="280" t="str">
        <f t="shared" si="63"/>
        <v/>
      </c>
      <c r="O696" s="43"/>
      <c r="P696" s="82"/>
      <c r="Q696" s="482"/>
      <c r="R696" s="83"/>
      <c r="S696" s="482"/>
      <c r="T696" s="164"/>
      <c r="U696" s="45"/>
      <c r="V696" s="25" t="str">
        <f>IFERROR(VLOOKUP(U696, tabla!$A$2:$B$50,2,FALSE),"")</f>
        <v/>
      </c>
      <c r="W696" s="26"/>
      <c r="X696" s="51"/>
      <c r="Y696" s="555" t="str">
        <f t="shared" si="64"/>
        <v/>
      </c>
      <c r="Z696" s="27"/>
      <c r="AA696" s="26"/>
      <c r="AB696" s="26"/>
      <c r="AC696" s="84"/>
      <c r="AD696" s="29"/>
      <c r="AE696" s="84"/>
      <c r="AF696" s="84"/>
      <c r="AG696" s="178"/>
      <c r="AH696" s="84"/>
      <c r="AI696" s="84"/>
      <c r="AJ696" s="84"/>
      <c r="AK696" s="164"/>
      <c r="AL696" s="165"/>
      <c r="AM696" s="556" t="str">
        <f t="shared" ca="1" si="65"/>
        <v/>
      </c>
      <c r="AN696" s="86"/>
      <c r="XFA696" s="558" t="e">
        <f>MATCH(AE696,tabla!$W$3:$W$20,0)-1</f>
        <v>#N/A</v>
      </c>
      <c r="XFB696" s="558">
        <f>COUNTIF(tabla!$W$3:$W$20,'BD1'!AE696)</f>
        <v>0</v>
      </c>
    </row>
    <row r="697" spans="1:40 16381:16382" s="197" customFormat="1" ht="24.95" customHeight="1" x14ac:dyDescent="0.2">
      <c r="A697" s="24" t="str">
        <f t="shared" si="62"/>
        <v/>
      </c>
      <c r="B697" s="24" t="str">
        <f t="shared" si="60"/>
        <v/>
      </c>
      <c r="C697" s="554" t="str">
        <f t="shared" si="61"/>
        <v/>
      </c>
      <c r="D697" s="173"/>
      <c r="E697" s="173"/>
      <c r="F697" s="174"/>
      <c r="G697" s="175"/>
      <c r="H697" s="176"/>
      <c r="I697" s="177"/>
      <c r="J697" s="176"/>
      <c r="K697" s="476"/>
      <c r="L697" s="174"/>
      <c r="M697" s="81"/>
      <c r="N697" s="280" t="str">
        <f t="shared" si="63"/>
        <v/>
      </c>
      <c r="O697" s="43"/>
      <c r="P697" s="82"/>
      <c r="Q697" s="482"/>
      <c r="R697" s="83"/>
      <c r="S697" s="482"/>
      <c r="T697" s="164"/>
      <c r="U697" s="45"/>
      <c r="V697" s="25" t="str">
        <f>IFERROR(VLOOKUP(U697, tabla!$A$2:$B$50,2,FALSE),"")</f>
        <v/>
      </c>
      <c r="W697" s="26"/>
      <c r="X697" s="51"/>
      <c r="Y697" s="555" t="str">
        <f t="shared" si="64"/>
        <v/>
      </c>
      <c r="Z697" s="27"/>
      <c r="AA697" s="26"/>
      <c r="AB697" s="26"/>
      <c r="AC697" s="84"/>
      <c r="AD697" s="29"/>
      <c r="AE697" s="84"/>
      <c r="AF697" s="84"/>
      <c r="AG697" s="178"/>
      <c r="AH697" s="84"/>
      <c r="AI697" s="84"/>
      <c r="AJ697" s="84"/>
      <c r="AK697" s="164"/>
      <c r="AL697" s="165"/>
      <c r="AM697" s="556" t="str">
        <f t="shared" ca="1" si="65"/>
        <v/>
      </c>
      <c r="AN697" s="86"/>
      <c r="XFA697" s="558" t="e">
        <f>MATCH(AE697,tabla!$W$3:$W$20,0)-1</f>
        <v>#N/A</v>
      </c>
      <c r="XFB697" s="558">
        <f>COUNTIF(tabla!$W$3:$W$20,'BD1'!AE697)</f>
        <v>0</v>
      </c>
    </row>
    <row r="698" spans="1:40 16381:16382" s="197" customFormat="1" ht="24.95" customHeight="1" x14ac:dyDescent="0.2">
      <c r="A698" s="24" t="str">
        <f t="shared" si="62"/>
        <v/>
      </c>
      <c r="B698" s="24" t="str">
        <f t="shared" si="60"/>
        <v/>
      </c>
      <c r="C698" s="554" t="str">
        <f t="shared" si="61"/>
        <v/>
      </c>
      <c r="D698" s="173"/>
      <c r="E698" s="173"/>
      <c r="F698" s="174"/>
      <c r="G698" s="175"/>
      <c r="H698" s="176"/>
      <c r="I698" s="177"/>
      <c r="J698" s="176"/>
      <c r="K698" s="476"/>
      <c r="L698" s="174"/>
      <c r="M698" s="81"/>
      <c r="N698" s="280" t="str">
        <f t="shared" si="63"/>
        <v/>
      </c>
      <c r="O698" s="43"/>
      <c r="P698" s="82"/>
      <c r="Q698" s="482"/>
      <c r="R698" s="83"/>
      <c r="S698" s="482"/>
      <c r="T698" s="164"/>
      <c r="U698" s="45"/>
      <c r="V698" s="25" t="str">
        <f>IFERROR(VLOOKUP(U698, tabla!$A$2:$B$50,2,FALSE),"")</f>
        <v/>
      </c>
      <c r="W698" s="26"/>
      <c r="X698" s="51"/>
      <c r="Y698" s="555" t="str">
        <f t="shared" si="64"/>
        <v/>
      </c>
      <c r="Z698" s="27"/>
      <c r="AA698" s="26"/>
      <c r="AB698" s="26"/>
      <c r="AC698" s="84"/>
      <c r="AD698" s="29"/>
      <c r="AE698" s="84"/>
      <c r="AF698" s="84"/>
      <c r="AG698" s="178"/>
      <c r="AH698" s="84"/>
      <c r="AI698" s="84"/>
      <c r="AJ698" s="84"/>
      <c r="AK698" s="164"/>
      <c r="AL698" s="165"/>
      <c r="AM698" s="556" t="str">
        <f t="shared" ca="1" si="65"/>
        <v/>
      </c>
      <c r="AN698" s="86"/>
      <c r="XFA698" s="558" t="e">
        <f>MATCH(AE698,tabla!$W$3:$W$20,0)-1</f>
        <v>#N/A</v>
      </c>
      <c r="XFB698" s="558">
        <f>COUNTIF(tabla!$W$3:$W$20,'BD1'!AE698)</f>
        <v>0</v>
      </c>
    </row>
    <row r="699" spans="1:40 16381:16382" s="197" customFormat="1" ht="24.95" customHeight="1" x14ac:dyDescent="0.2">
      <c r="A699" s="24" t="str">
        <f t="shared" si="62"/>
        <v/>
      </c>
      <c r="B699" s="24" t="str">
        <f t="shared" si="60"/>
        <v/>
      </c>
      <c r="C699" s="554" t="str">
        <f t="shared" si="61"/>
        <v/>
      </c>
      <c r="D699" s="173"/>
      <c r="E699" s="173"/>
      <c r="F699" s="174"/>
      <c r="G699" s="175"/>
      <c r="H699" s="176"/>
      <c r="I699" s="177"/>
      <c r="J699" s="176"/>
      <c r="K699" s="476"/>
      <c r="L699" s="174"/>
      <c r="M699" s="81"/>
      <c r="N699" s="280" t="str">
        <f t="shared" si="63"/>
        <v/>
      </c>
      <c r="O699" s="43"/>
      <c r="P699" s="87"/>
      <c r="Q699" s="483"/>
      <c r="R699" s="83"/>
      <c r="S699" s="482"/>
      <c r="T699" s="164"/>
      <c r="U699" s="45"/>
      <c r="V699" s="25" t="str">
        <f>IFERROR(VLOOKUP(U699, tabla!$A$2:$B$50,2,FALSE),"")</f>
        <v/>
      </c>
      <c r="W699" s="26"/>
      <c r="X699" s="51"/>
      <c r="Y699" s="555" t="str">
        <f t="shared" si="64"/>
        <v/>
      </c>
      <c r="Z699" s="27"/>
      <c r="AA699" s="26"/>
      <c r="AB699" s="26"/>
      <c r="AC699" s="84"/>
      <c r="AD699" s="29"/>
      <c r="AE699" s="84"/>
      <c r="AF699" s="84"/>
      <c r="AG699" s="178"/>
      <c r="AH699" s="84"/>
      <c r="AI699" s="84"/>
      <c r="AJ699" s="84"/>
      <c r="AK699" s="164"/>
      <c r="AL699" s="165"/>
      <c r="AM699" s="556" t="str">
        <f t="shared" ca="1" si="65"/>
        <v/>
      </c>
      <c r="AN699" s="86"/>
      <c r="XFA699" s="558" t="e">
        <f>MATCH(AE699,tabla!$W$3:$W$20,0)-1</f>
        <v>#N/A</v>
      </c>
      <c r="XFB699" s="558">
        <f>COUNTIF(tabla!$W$3:$W$20,'BD1'!AE699)</f>
        <v>0</v>
      </c>
    </row>
    <row r="700" spans="1:40 16381:16382" s="197" customFormat="1" ht="24.95" customHeight="1" x14ac:dyDescent="0.2">
      <c r="A700" s="24" t="str">
        <f t="shared" si="62"/>
        <v/>
      </c>
      <c r="B700" s="24" t="str">
        <f t="shared" si="60"/>
        <v/>
      </c>
      <c r="C700" s="554" t="str">
        <f t="shared" si="61"/>
        <v/>
      </c>
      <c r="D700" s="173"/>
      <c r="E700" s="173"/>
      <c r="F700" s="174"/>
      <c r="G700" s="175"/>
      <c r="H700" s="176"/>
      <c r="I700" s="177"/>
      <c r="J700" s="176"/>
      <c r="K700" s="476"/>
      <c r="L700" s="174"/>
      <c r="M700" s="81"/>
      <c r="N700" s="280" t="str">
        <f t="shared" si="63"/>
        <v/>
      </c>
      <c r="O700" s="43"/>
      <c r="P700" s="82"/>
      <c r="Q700" s="482"/>
      <c r="R700" s="83"/>
      <c r="S700" s="482"/>
      <c r="T700" s="164"/>
      <c r="U700" s="45"/>
      <c r="V700" s="25" t="str">
        <f>IFERROR(VLOOKUP(U700, tabla!$A$2:$B$50,2,FALSE),"")</f>
        <v/>
      </c>
      <c r="W700" s="26"/>
      <c r="X700" s="51"/>
      <c r="Y700" s="555" t="str">
        <f t="shared" si="64"/>
        <v/>
      </c>
      <c r="Z700" s="27"/>
      <c r="AA700" s="26"/>
      <c r="AB700" s="26"/>
      <c r="AC700" s="84"/>
      <c r="AD700" s="29"/>
      <c r="AE700" s="84"/>
      <c r="AF700" s="84"/>
      <c r="AG700" s="178"/>
      <c r="AH700" s="84"/>
      <c r="AI700" s="84"/>
      <c r="AJ700" s="84"/>
      <c r="AK700" s="164"/>
      <c r="AL700" s="165"/>
      <c r="AM700" s="556" t="str">
        <f t="shared" ca="1" si="65"/>
        <v/>
      </c>
      <c r="AN700" s="86"/>
      <c r="XFA700" s="558" t="e">
        <f>MATCH(AE700,tabla!$W$3:$W$20,0)-1</f>
        <v>#N/A</v>
      </c>
      <c r="XFB700" s="558">
        <f>COUNTIF(tabla!$W$3:$W$20,'BD1'!AE700)</f>
        <v>0</v>
      </c>
    </row>
    <row r="701" spans="1:40 16381:16382" s="197" customFormat="1" ht="24.95" customHeight="1" x14ac:dyDescent="0.2">
      <c r="A701" s="24" t="str">
        <f t="shared" si="62"/>
        <v/>
      </c>
      <c r="B701" s="24" t="str">
        <f t="shared" si="60"/>
        <v/>
      </c>
      <c r="C701" s="554" t="str">
        <f t="shared" si="61"/>
        <v/>
      </c>
      <c r="D701" s="173"/>
      <c r="E701" s="173"/>
      <c r="F701" s="174"/>
      <c r="G701" s="175"/>
      <c r="H701" s="176"/>
      <c r="I701" s="177"/>
      <c r="J701" s="176"/>
      <c r="K701" s="476"/>
      <c r="L701" s="174"/>
      <c r="M701" s="81"/>
      <c r="N701" s="280" t="str">
        <f t="shared" si="63"/>
        <v/>
      </c>
      <c r="O701" s="43"/>
      <c r="P701" s="82"/>
      <c r="Q701" s="482"/>
      <c r="R701" s="83"/>
      <c r="S701" s="482"/>
      <c r="T701" s="164"/>
      <c r="U701" s="45"/>
      <c r="V701" s="25" t="str">
        <f>IFERROR(VLOOKUP(U701, tabla!$A$2:$B$50,2,FALSE),"")</f>
        <v/>
      </c>
      <c r="W701" s="26"/>
      <c r="X701" s="51"/>
      <c r="Y701" s="555" t="str">
        <f t="shared" si="64"/>
        <v/>
      </c>
      <c r="Z701" s="27"/>
      <c r="AA701" s="26"/>
      <c r="AB701" s="26"/>
      <c r="AC701" s="84"/>
      <c r="AD701" s="29"/>
      <c r="AE701" s="84"/>
      <c r="AF701" s="84"/>
      <c r="AG701" s="178"/>
      <c r="AH701" s="84"/>
      <c r="AI701" s="84"/>
      <c r="AJ701" s="84"/>
      <c r="AK701" s="164"/>
      <c r="AL701" s="165"/>
      <c r="AM701" s="556" t="str">
        <f t="shared" ca="1" si="65"/>
        <v/>
      </c>
      <c r="AN701" s="86"/>
      <c r="XFA701" s="558" t="e">
        <f>MATCH(AE701,tabla!$W$3:$W$20,0)-1</f>
        <v>#N/A</v>
      </c>
      <c r="XFB701" s="558">
        <f>COUNTIF(tabla!$W$3:$W$20,'BD1'!AE701)</f>
        <v>0</v>
      </c>
    </row>
    <row r="702" spans="1:40 16381:16382" s="197" customFormat="1" ht="24.95" customHeight="1" x14ac:dyDescent="0.2">
      <c r="A702" s="24" t="str">
        <f t="shared" si="62"/>
        <v/>
      </c>
      <c r="B702" s="24" t="str">
        <f t="shared" si="60"/>
        <v/>
      </c>
      <c r="C702" s="554" t="str">
        <f t="shared" si="61"/>
        <v/>
      </c>
      <c r="D702" s="173"/>
      <c r="E702" s="173"/>
      <c r="F702" s="174"/>
      <c r="G702" s="175"/>
      <c r="H702" s="176"/>
      <c r="I702" s="177"/>
      <c r="J702" s="176"/>
      <c r="K702" s="476"/>
      <c r="L702" s="174"/>
      <c r="M702" s="81"/>
      <c r="N702" s="280" t="str">
        <f t="shared" si="63"/>
        <v/>
      </c>
      <c r="O702" s="43"/>
      <c r="P702" s="82"/>
      <c r="Q702" s="482"/>
      <c r="R702" s="83"/>
      <c r="S702" s="482"/>
      <c r="T702" s="164"/>
      <c r="U702" s="45"/>
      <c r="V702" s="25" t="str">
        <f>IFERROR(VLOOKUP(U702, tabla!$A$2:$B$50,2,FALSE),"")</f>
        <v/>
      </c>
      <c r="W702" s="26"/>
      <c r="X702" s="51"/>
      <c r="Y702" s="555" t="str">
        <f t="shared" si="64"/>
        <v/>
      </c>
      <c r="Z702" s="27"/>
      <c r="AA702" s="26"/>
      <c r="AB702" s="26"/>
      <c r="AC702" s="84"/>
      <c r="AD702" s="29"/>
      <c r="AE702" s="84"/>
      <c r="AF702" s="84"/>
      <c r="AG702" s="178"/>
      <c r="AH702" s="84"/>
      <c r="AI702" s="84"/>
      <c r="AJ702" s="84"/>
      <c r="AK702" s="164"/>
      <c r="AL702" s="165"/>
      <c r="AM702" s="556" t="str">
        <f t="shared" ca="1" si="65"/>
        <v/>
      </c>
      <c r="AN702" s="86"/>
      <c r="XFA702" s="558" t="e">
        <f>MATCH(AE702,tabla!$W$3:$W$20,0)-1</f>
        <v>#N/A</v>
      </c>
      <c r="XFB702" s="558">
        <f>COUNTIF(tabla!$W$3:$W$20,'BD1'!AE702)</f>
        <v>0</v>
      </c>
    </row>
    <row r="703" spans="1:40 16381:16382" s="197" customFormat="1" ht="24.95" customHeight="1" x14ac:dyDescent="0.2">
      <c r="A703" s="24" t="str">
        <f t="shared" si="62"/>
        <v/>
      </c>
      <c r="B703" s="24" t="str">
        <f t="shared" si="60"/>
        <v/>
      </c>
      <c r="C703" s="554" t="str">
        <f t="shared" si="61"/>
        <v/>
      </c>
      <c r="D703" s="173"/>
      <c r="E703" s="173"/>
      <c r="F703" s="174"/>
      <c r="G703" s="175"/>
      <c r="H703" s="176"/>
      <c r="I703" s="177"/>
      <c r="J703" s="176"/>
      <c r="K703" s="476"/>
      <c r="L703" s="174"/>
      <c r="M703" s="81"/>
      <c r="N703" s="280" t="str">
        <f t="shared" si="63"/>
        <v/>
      </c>
      <c r="O703" s="43"/>
      <c r="P703" s="82"/>
      <c r="Q703" s="482"/>
      <c r="R703" s="83"/>
      <c r="S703" s="482"/>
      <c r="T703" s="164"/>
      <c r="U703" s="45"/>
      <c r="V703" s="25" t="str">
        <f>IFERROR(VLOOKUP(U703, tabla!$A$2:$B$50,2,FALSE),"")</f>
        <v/>
      </c>
      <c r="W703" s="26"/>
      <c r="X703" s="51"/>
      <c r="Y703" s="555" t="str">
        <f t="shared" si="64"/>
        <v/>
      </c>
      <c r="Z703" s="27"/>
      <c r="AA703" s="26"/>
      <c r="AB703" s="26"/>
      <c r="AC703" s="84"/>
      <c r="AD703" s="29"/>
      <c r="AE703" s="84"/>
      <c r="AF703" s="84"/>
      <c r="AG703" s="178"/>
      <c r="AH703" s="84"/>
      <c r="AI703" s="84"/>
      <c r="AJ703" s="84"/>
      <c r="AK703" s="164"/>
      <c r="AL703" s="165"/>
      <c r="AM703" s="556" t="str">
        <f t="shared" ca="1" si="65"/>
        <v/>
      </c>
      <c r="AN703" s="86"/>
      <c r="XFA703" s="558" t="e">
        <f>MATCH(AE703,tabla!$W$3:$W$20,0)-1</f>
        <v>#N/A</v>
      </c>
      <c r="XFB703" s="558">
        <f>COUNTIF(tabla!$W$3:$W$20,'BD1'!AE703)</f>
        <v>0</v>
      </c>
    </row>
    <row r="704" spans="1:40 16381:16382" s="197" customFormat="1" ht="24.95" customHeight="1" x14ac:dyDescent="0.2">
      <c r="A704" s="24" t="str">
        <f t="shared" si="62"/>
        <v/>
      </c>
      <c r="B704" s="24" t="str">
        <f t="shared" si="60"/>
        <v/>
      </c>
      <c r="C704" s="554" t="str">
        <f t="shared" si="61"/>
        <v/>
      </c>
      <c r="D704" s="173"/>
      <c r="E704" s="173"/>
      <c r="F704" s="174"/>
      <c r="G704" s="175"/>
      <c r="H704" s="176"/>
      <c r="I704" s="177"/>
      <c r="J704" s="176"/>
      <c r="K704" s="476"/>
      <c r="L704" s="174"/>
      <c r="M704" s="81"/>
      <c r="N704" s="280" t="str">
        <f t="shared" si="63"/>
        <v/>
      </c>
      <c r="O704" s="43"/>
      <c r="P704" s="82"/>
      <c r="Q704" s="482"/>
      <c r="R704" s="83"/>
      <c r="S704" s="482"/>
      <c r="T704" s="164"/>
      <c r="U704" s="45"/>
      <c r="V704" s="25" t="str">
        <f>IFERROR(VLOOKUP(U704, tabla!$A$2:$B$50,2,FALSE),"")</f>
        <v/>
      </c>
      <c r="W704" s="26"/>
      <c r="X704" s="51"/>
      <c r="Y704" s="555" t="str">
        <f t="shared" si="64"/>
        <v/>
      </c>
      <c r="Z704" s="27"/>
      <c r="AA704" s="26"/>
      <c r="AB704" s="26"/>
      <c r="AC704" s="84"/>
      <c r="AD704" s="29"/>
      <c r="AE704" s="84"/>
      <c r="AF704" s="84"/>
      <c r="AG704" s="178"/>
      <c r="AH704" s="84"/>
      <c r="AI704" s="84"/>
      <c r="AJ704" s="84"/>
      <c r="AK704" s="164"/>
      <c r="AL704" s="165"/>
      <c r="AM704" s="556" t="str">
        <f t="shared" ca="1" si="65"/>
        <v/>
      </c>
      <c r="AN704" s="86"/>
      <c r="XFA704" s="558" t="e">
        <f>MATCH(AE704,tabla!$W$3:$W$20,0)-1</f>
        <v>#N/A</v>
      </c>
      <c r="XFB704" s="558">
        <f>COUNTIF(tabla!$W$3:$W$20,'BD1'!AE704)</f>
        <v>0</v>
      </c>
    </row>
    <row r="705" spans="1:40 16381:16382" s="197" customFormat="1" ht="24.95" customHeight="1" x14ac:dyDescent="0.2">
      <c r="A705" s="24" t="str">
        <f t="shared" si="62"/>
        <v/>
      </c>
      <c r="B705" s="24" t="str">
        <f t="shared" si="60"/>
        <v/>
      </c>
      <c r="C705" s="554" t="str">
        <f t="shared" si="61"/>
        <v/>
      </c>
      <c r="D705" s="173"/>
      <c r="E705" s="173"/>
      <c r="F705" s="174"/>
      <c r="G705" s="175"/>
      <c r="H705" s="176"/>
      <c r="I705" s="177"/>
      <c r="J705" s="176"/>
      <c r="K705" s="476"/>
      <c r="L705" s="174"/>
      <c r="M705" s="81"/>
      <c r="N705" s="280" t="str">
        <f t="shared" si="63"/>
        <v/>
      </c>
      <c r="O705" s="43"/>
      <c r="P705" s="82"/>
      <c r="Q705" s="482"/>
      <c r="R705" s="83"/>
      <c r="S705" s="482"/>
      <c r="T705" s="164"/>
      <c r="U705" s="45"/>
      <c r="V705" s="25" t="str">
        <f>IFERROR(VLOOKUP(U705, tabla!$A$2:$B$50,2,FALSE),"")</f>
        <v/>
      </c>
      <c r="W705" s="26"/>
      <c r="X705" s="51"/>
      <c r="Y705" s="555" t="str">
        <f t="shared" si="64"/>
        <v/>
      </c>
      <c r="Z705" s="27"/>
      <c r="AA705" s="26"/>
      <c r="AB705" s="26"/>
      <c r="AC705" s="84"/>
      <c r="AD705" s="29"/>
      <c r="AE705" s="84"/>
      <c r="AF705" s="84"/>
      <c r="AG705" s="178"/>
      <c r="AH705" s="84"/>
      <c r="AI705" s="84"/>
      <c r="AJ705" s="84"/>
      <c r="AK705" s="164"/>
      <c r="AL705" s="165"/>
      <c r="AM705" s="556" t="str">
        <f t="shared" ca="1" si="65"/>
        <v/>
      </c>
      <c r="AN705" s="86"/>
      <c r="XFA705" s="558" t="e">
        <f>MATCH(AE705,tabla!$W$3:$W$20,0)-1</f>
        <v>#N/A</v>
      </c>
      <c r="XFB705" s="558">
        <f>COUNTIF(tabla!$W$3:$W$20,'BD1'!AE705)</f>
        <v>0</v>
      </c>
    </row>
    <row r="706" spans="1:40 16381:16382" s="197" customFormat="1" ht="24.95" customHeight="1" x14ac:dyDescent="0.2">
      <c r="A706" s="24" t="str">
        <f t="shared" si="62"/>
        <v/>
      </c>
      <c r="B706" s="24" t="str">
        <f t="shared" si="60"/>
        <v/>
      </c>
      <c r="C706" s="554" t="str">
        <f t="shared" si="61"/>
        <v/>
      </c>
      <c r="D706" s="173"/>
      <c r="E706" s="173"/>
      <c r="F706" s="174"/>
      <c r="G706" s="175"/>
      <c r="H706" s="176"/>
      <c r="I706" s="177"/>
      <c r="J706" s="176"/>
      <c r="K706" s="476"/>
      <c r="L706" s="174"/>
      <c r="M706" s="81"/>
      <c r="N706" s="280" t="str">
        <f t="shared" si="63"/>
        <v/>
      </c>
      <c r="O706" s="43"/>
      <c r="P706" s="82"/>
      <c r="Q706" s="482"/>
      <c r="R706" s="83"/>
      <c r="S706" s="482"/>
      <c r="T706" s="164"/>
      <c r="U706" s="45"/>
      <c r="V706" s="25" t="str">
        <f>IFERROR(VLOOKUP(U706, tabla!$A$2:$B$50,2,FALSE),"")</f>
        <v/>
      </c>
      <c r="W706" s="26"/>
      <c r="X706" s="51"/>
      <c r="Y706" s="555" t="str">
        <f t="shared" si="64"/>
        <v/>
      </c>
      <c r="Z706" s="27"/>
      <c r="AA706" s="26"/>
      <c r="AB706" s="26"/>
      <c r="AC706" s="84"/>
      <c r="AD706" s="29"/>
      <c r="AE706" s="84"/>
      <c r="AF706" s="84"/>
      <c r="AG706" s="178"/>
      <c r="AH706" s="84"/>
      <c r="AI706" s="84"/>
      <c r="AJ706" s="84"/>
      <c r="AK706" s="164"/>
      <c r="AL706" s="165"/>
      <c r="AM706" s="556" t="str">
        <f t="shared" ca="1" si="65"/>
        <v/>
      </c>
      <c r="AN706" s="86"/>
      <c r="XFA706" s="558" t="e">
        <f>MATCH(AE706,tabla!$W$3:$W$20,0)-1</f>
        <v>#N/A</v>
      </c>
      <c r="XFB706" s="558">
        <f>COUNTIF(tabla!$W$3:$W$20,'BD1'!AE706)</f>
        <v>0</v>
      </c>
    </row>
    <row r="707" spans="1:40 16381:16382" s="197" customFormat="1" ht="24.95" customHeight="1" x14ac:dyDescent="0.2">
      <c r="A707" s="24" t="str">
        <f t="shared" si="62"/>
        <v/>
      </c>
      <c r="B707" s="24" t="str">
        <f t="shared" si="60"/>
        <v/>
      </c>
      <c r="C707" s="554" t="str">
        <f t="shared" si="61"/>
        <v/>
      </c>
      <c r="D707" s="173"/>
      <c r="E707" s="173"/>
      <c r="F707" s="174"/>
      <c r="G707" s="175"/>
      <c r="H707" s="176"/>
      <c r="I707" s="177"/>
      <c r="J707" s="176"/>
      <c r="K707" s="476"/>
      <c r="L707" s="174"/>
      <c r="M707" s="81"/>
      <c r="N707" s="280" t="str">
        <f t="shared" si="63"/>
        <v/>
      </c>
      <c r="O707" s="43"/>
      <c r="P707" s="87"/>
      <c r="Q707" s="483"/>
      <c r="R707" s="83"/>
      <c r="S707" s="482"/>
      <c r="T707" s="164"/>
      <c r="U707" s="45"/>
      <c r="V707" s="25" t="str">
        <f>IFERROR(VLOOKUP(U707, tabla!$A$2:$B$50,2,FALSE),"")</f>
        <v/>
      </c>
      <c r="W707" s="26"/>
      <c r="X707" s="51"/>
      <c r="Y707" s="555" t="str">
        <f t="shared" si="64"/>
        <v/>
      </c>
      <c r="Z707" s="27"/>
      <c r="AA707" s="26"/>
      <c r="AB707" s="26"/>
      <c r="AC707" s="84"/>
      <c r="AD707" s="29"/>
      <c r="AE707" s="84"/>
      <c r="AF707" s="84"/>
      <c r="AG707" s="178"/>
      <c r="AH707" s="84"/>
      <c r="AI707" s="84"/>
      <c r="AJ707" s="84"/>
      <c r="AK707" s="164"/>
      <c r="AL707" s="165"/>
      <c r="AM707" s="556" t="str">
        <f t="shared" ca="1" si="65"/>
        <v/>
      </c>
      <c r="AN707" s="86"/>
      <c r="XFA707" s="558" t="e">
        <f>MATCH(AE707,tabla!$W$3:$W$20,0)-1</f>
        <v>#N/A</v>
      </c>
      <c r="XFB707" s="558">
        <f>COUNTIF(tabla!$W$3:$W$20,'BD1'!AE707)</f>
        <v>0</v>
      </c>
    </row>
    <row r="708" spans="1:40 16381:16382" s="197" customFormat="1" ht="24.95" customHeight="1" x14ac:dyDescent="0.2">
      <c r="A708" s="24" t="str">
        <f t="shared" si="62"/>
        <v/>
      </c>
      <c r="B708" s="24" t="str">
        <f t="shared" si="60"/>
        <v/>
      </c>
      <c r="C708" s="554" t="str">
        <f t="shared" si="61"/>
        <v/>
      </c>
      <c r="D708" s="173"/>
      <c r="E708" s="173"/>
      <c r="F708" s="174"/>
      <c r="G708" s="175"/>
      <c r="H708" s="176"/>
      <c r="I708" s="177"/>
      <c r="J708" s="176"/>
      <c r="K708" s="476"/>
      <c r="L708" s="174"/>
      <c r="M708" s="81"/>
      <c r="N708" s="280" t="str">
        <f t="shared" si="63"/>
        <v/>
      </c>
      <c r="O708" s="43"/>
      <c r="P708" s="82"/>
      <c r="Q708" s="482"/>
      <c r="R708" s="83"/>
      <c r="S708" s="482"/>
      <c r="T708" s="164"/>
      <c r="U708" s="45"/>
      <c r="V708" s="25" t="str">
        <f>IFERROR(VLOOKUP(U708, tabla!$A$2:$B$50,2,FALSE),"")</f>
        <v/>
      </c>
      <c r="W708" s="26"/>
      <c r="X708" s="51"/>
      <c r="Y708" s="555" t="str">
        <f t="shared" si="64"/>
        <v/>
      </c>
      <c r="Z708" s="27"/>
      <c r="AA708" s="26"/>
      <c r="AB708" s="26"/>
      <c r="AC708" s="84"/>
      <c r="AD708" s="29"/>
      <c r="AE708" s="84"/>
      <c r="AF708" s="84"/>
      <c r="AG708" s="178"/>
      <c r="AH708" s="84"/>
      <c r="AI708" s="84"/>
      <c r="AJ708" s="84"/>
      <c r="AK708" s="164"/>
      <c r="AL708" s="165"/>
      <c r="AM708" s="556" t="str">
        <f t="shared" ca="1" si="65"/>
        <v/>
      </c>
      <c r="AN708" s="86"/>
      <c r="XFA708" s="558" t="e">
        <f>MATCH(AE708,tabla!$W$3:$W$20,0)-1</f>
        <v>#N/A</v>
      </c>
      <c r="XFB708" s="558">
        <f>COUNTIF(tabla!$W$3:$W$20,'BD1'!AE708)</f>
        <v>0</v>
      </c>
    </row>
    <row r="709" spans="1:40 16381:16382" s="197" customFormat="1" ht="24.95" customHeight="1" x14ac:dyDescent="0.2">
      <c r="A709" s="24" t="str">
        <f t="shared" si="62"/>
        <v/>
      </c>
      <c r="B709" s="24" t="str">
        <f t="shared" si="60"/>
        <v/>
      </c>
      <c r="C709" s="554" t="str">
        <f t="shared" si="61"/>
        <v/>
      </c>
      <c r="D709" s="173"/>
      <c r="E709" s="173"/>
      <c r="F709" s="174"/>
      <c r="G709" s="175"/>
      <c r="H709" s="176"/>
      <c r="I709" s="177"/>
      <c r="J709" s="176"/>
      <c r="K709" s="476"/>
      <c r="L709" s="174"/>
      <c r="M709" s="81"/>
      <c r="N709" s="280" t="str">
        <f t="shared" si="63"/>
        <v/>
      </c>
      <c r="O709" s="43"/>
      <c r="P709" s="82"/>
      <c r="Q709" s="482"/>
      <c r="R709" s="83"/>
      <c r="S709" s="482"/>
      <c r="T709" s="164"/>
      <c r="U709" s="45"/>
      <c r="V709" s="25" t="str">
        <f>IFERROR(VLOOKUP(U709, tabla!$A$2:$B$50,2,FALSE),"")</f>
        <v/>
      </c>
      <c r="W709" s="26"/>
      <c r="X709" s="51"/>
      <c r="Y709" s="555" t="str">
        <f t="shared" si="64"/>
        <v/>
      </c>
      <c r="Z709" s="27"/>
      <c r="AA709" s="26"/>
      <c r="AB709" s="26"/>
      <c r="AC709" s="84"/>
      <c r="AD709" s="29"/>
      <c r="AE709" s="84"/>
      <c r="AF709" s="84"/>
      <c r="AG709" s="178"/>
      <c r="AH709" s="84"/>
      <c r="AI709" s="84"/>
      <c r="AJ709" s="84"/>
      <c r="AK709" s="164"/>
      <c r="AL709" s="165"/>
      <c r="AM709" s="556" t="str">
        <f t="shared" ca="1" si="65"/>
        <v/>
      </c>
      <c r="AN709" s="86"/>
      <c r="XFA709" s="558" t="e">
        <f>MATCH(AE709,tabla!$W$3:$W$20,0)-1</f>
        <v>#N/A</v>
      </c>
      <c r="XFB709" s="558">
        <f>COUNTIF(tabla!$W$3:$W$20,'BD1'!AE709)</f>
        <v>0</v>
      </c>
    </row>
    <row r="710" spans="1:40 16381:16382" s="197" customFormat="1" ht="24.95" customHeight="1" x14ac:dyDescent="0.2">
      <c r="A710" s="24" t="str">
        <f t="shared" si="62"/>
        <v/>
      </c>
      <c r="B710" s="24" t="str">
        <f t="shared" si="60"/>
        <v/>
      </c>
      <c r="C710" s="554" t="str">
        <f t="shared" si="61"/>
        <v/>
      </c>
      <c r="D710" s="173"/>
      <c r="E710" s="173"/>
      <c r="F710" s="174"/>
      <c r="G710" s="175"/>
      <c r="H710" s="176"/>
      <c r="I710" s="177"/>
      <c r="J710" s="176"/>
      <c r="K710" s="476"/>
      <c r="L710" s="174"/>
      <c r="M710" s="81"/>
      <c r="N710" s="280" t="str">
        <f t="shared" si="63"/>
        <v/>
      </c>
      <c r="O710" s="43"/>
      <c r="P710" s="82"/>
      <c r="Q710" s="482"/>
      <c r="R710" s="83"/>
      <c r="S710" s="482"/>
      <c r="T710" s="164"/>
      <c r="U710" s="45"/>
      <c r="V710" s="25" t="str">
        <f>IFERROR(VLOOKUP(U710, tabla!$A$2:$B$50,2,FALSE),"")</f>
        <v/>
      </c>
      <c r="W710" s="26"/>
      <c r="X710" s="51"/>
      <c r="Y710" s="555" t="str">
        <f t="shared" si="64"/>
        <v/>
      </c>
      <c r="Z710" s="27"/>
      <c r="AA710" s="26"/>
      <c r="AB710" s="26"/>
      <c r="AC710" s="84"/>
      <c r="AD710" s="29"/>
      <c r="AE710" s="84"/>
      <c r="AF710" s="84"/>
      <c r="AG710" s="178"/>
      <c r="AH710" s="84"/>
      <c r="AI710" s="84"/>
      <c r="AJ710" s="84"/>
      <c r="AK710" s="164"/>
      <c r="AL710" s="165"/>
      <c r="AM710" s="556" t="str">
        <f t="shared" ca="1" si="65"/>
        <v/>
      </c>
      <c r="AN710" s="86"/>
      <c r="XFA710" s="558" t="e">
        <f>MATCH(AE710,tabla!$W$3:$W$20,0)-1</f>
        <v>#N/A</v>
      </c>
      <c r="XFB710" s="558">
        <f>COUNTIF(tabla!$W$3:$W$20,'BD1'!AE710)</f>
        <v>0</v>
      </c>
    </row>
    <row r="711" spans="1:40 16381:16382" s="197" customFormat="1" ht="24.95" customHeight="1" x14ac:dyDescent="0.2">
      <c r="A711" s="24" t="str">
        <f t="shared" si="62"/>
        <v/>
      </c>
      <c r="B711" s="24" t="str">
        <f t="shared" si="60"/>
        <v/>
      </c>
      <c r="C711" s="554" t="str">
        <f t="shared" si="61"/>
        <v/>
      </c>
      <c r="D711" s="173"/>
      <c r="E711" s="173"/>
      <c r="F711" s="174"/>
      <c r="G711" s="175"/>
      <c r="H711" s="176"/>
      <c r="I711" s="177"/>
      <c r="J711" s="176"/>
      <c r="K711" s="476"/>
      <c r="L711" s="174"/>
      <c r="M711" s="81"/>
      <c r="N711" s="280" t="str">
        <f t="shared" si="63"/>
        <v/>
      </c>
      <c r="O711" s="43"/>
      <c r="P711" s="82"/>
      <c r="Q711" s="482"/>
      <c r="R711" s="83"/>
      <c r="S711" s="482"/>
      <c r="T711" s="164"/>
      <c r="U711" s="45"/>
      <c r="V711" s="25" t="str">
        <f>IFERROR(VLOOKUP(U711, tabla!$A$2:$B$50,2,FALSE),"")</f>
        <v/>
      </c>
      <c r="W711" s="26"/>
      <c r="X711" s="51"/>
      <c r="Y711" s="555" t="str">
        <f t="shared" si="64"/>
        <v/>
      </c>
      <c r="Z711" s="27"/>
      <c r="AA711" s="26"/>
      <c r="AB711" s="26"/>
      <c r="AC711" s="84"/>
      <c r="AD711" s="29"/>
      <c r="AE711" s="84"/>
      <c r="AF711" s="84"/>
      <c r="AG711" s="178"/>
      <c r="AH711" s="84"/>
      <c r="AI711" s="84"/>
      <c r="AJ711" s="84"/>
      <c r="AK711" s="164"/>
      <c r="AL711" s="165"/>
      <c r="AM711" s="556" t="str">
        <f t="shared" ca="1" si="65"/>
        <v/>
      </c>
      <c r="AN711" s="86"/>
      <c r="XFA711" s="558" t="e">
        <f>MATCH(AE711,tabla!$W$3:$W$20,0)-1</f>
        <v>#N/A</v>
      </c>
      <c r="XFB711" s="558">
        <f>COUNTIF(tabla!$W$3:$W$20,'BD1'!AE711)</f>
        <v>0</v>
      </c>
    </row>
    <row r="712" spans="1:40 16381:16382" s="197" customFormat="1" ht="24.95" customHeight="1" x14ac:dyDescent="0.2">
      <c r="A712" s="24" t="str">
        <f t="shared" si="62"/>
        <v/>
      </c>
      <c r="B712" s="24" t="str">
        <f t="shared" si="60"/>
        <v/>
      </c>
      <c r="C712" s="554" t="str">
        <f t="shared" si="61"/>
        <v/>
      </c>
      <c r="D712" s="173"/>
      <c r="E712" s="173"/>
      <c r="F712" s="174"/>
      <c r="G712" s="175"/>
      <c r="H712" s="176"/>
      <c r="I712" s="177"/>
      <c r="J712" s="176"/>
      <c r="K712" s="476"/>
      <c r="L712" s="174"/>
      <c r="M712" s="81"/>
      <c r="N712" s="280" t="str">
        <f t="shared" si="63"/>
        <v/>
      </c>
      <c r="O712" s="43"/>
      <c r="P712" s="82"/>
      <c r="Q712" s="482"/>
      <c r="R712" s="83"/>
      <c r="S712" s="482"/>
      <c r="T712" s="164"/>
      <c r="U712" s="45"/>
      <c r="V712" s="25" t="str">
        <f>IFERROR(VLOOKUP(U712, tabla!$A$2:$B$50,2,FALSE),"")</f>
        <v/>
      </c>
      <c r="W712" s="26"/>
      <c r="X712" s="51"/>
      <c r="Y712" s="555" t="str">
        <f t="shared" si="64"/>
        <v/>
      </c>
      <c r="Z712" s="27"/>
      <c r="AA712" s="26"/>
      <c r="AB712" s="26"/>
      <c r="AC712" s="84"/>
      <c r="AD712" s="29"/>
      <c r="AE712" s="84"/>
      <c r="AF712" s="84"/>
      <c r="AG712" s="178"/>
      <c r="AH712" s="84"/>
      <c r="AI712" s="84"/>
      <c r="AJ712" s="84"/>
      <c r="AK712" s="164"/>
      <c r="AL712" s="165"/>
      <c r="AM712" s="556" t="str">
        <f t="shared" ca="1" si="65"/>
        <v/>
      </c>
      <c r="AN712" s="86"/>
      <c r="XFA712" s="558" t="e">
        <f>MATCH(AE712,tabla!$W$3:$W$20,0)-1</f>
        <v>#N/A</v>
      </c>
      <c r="XFB712" s="558">
        <f>COUNTIF(tabla!$W$3:$W$20,'BD1'!AE712)</f>
        <v>0</v>
      </c>
    </row>
    <row r="713" spans="1:40 16381:16382" s="197" customFormat="1" ht="24.95" customHeight="1" x14ac:dyDescent="0.2">
      <c r="A713" s="24" t="str">
        <f t="shared" si="62"/>
        <v/>
      </c>
      <c r="B713" s="24" t="str">
        <f t="shared" si="60"/>
        <v/>
      </c>
      <c r="C713" s="554" t="str">
        <f t="shared" si="61"/>
        <v/>
      </c>
      <c r="D713" s="173"/>
      <c r="E713" s="173"/>
      <c r="F713" s="174"/>
      <c r="G713" s="175"/>
      <c r="H713" s="176"/>
      <c r="I713" s="177"/>
      <c r="J713" s="176"/>
      <c r="K713" s="476"/>
      <c r="L713" s="174"/>
      <c r="M713" s="81"/>
      <c r="N713" s="280" t="str">
        <f t="shared" si="63"/>
        <v/>
      </c>
      <c r="O713" s="43"/>
      <c r="P713" s="87"/>
      <c r="Q713" s="483"/>
      <c r="R713" s="83"/>
      <c r="S713" s="482"/>
      <c r="T713" s="164"/>
      <c r="U713" s="45"/>
      <c r="V713" s="25" t="str">
        <f>IFERROR(VLOOKUP(U713, tabla!$A$2:$B$50,2,FALSE),"")</f>
        <v/>
      </c>
      <c r="W713" s="26"/>
      <c r="X713" s="51"/>
      <c r="Y713" s="555" t="str">
        <f t="shared" si="64"/>
        <v/>
      </c>
      <c r="Z713" s="27"/>
      <c r="AA713" s="26"/>
      <c r="AB713" s="26"/>
      <c r="AC713" s="84"/>
      <c r="AD713" s="29"/>
      <c r="AE713" s="84"/>
      <c r="AF713" s="84"/>
      <c r="AG713" s="178"/>
      <c r="AH713" s="84"/>
      <c r="AI713" s="84"/>
      <c r="AJ713" s="84"/>
      <c r="AK713" s="164"/>
      <c r="AL713" s="165"/>
      <c r="AM713" s="556" t="str">
        <f t="shared" ca="1" si="65"/>
        <v/>
      </c>
      <c r="AN713" s="86"/>
      <c r="XFA713" s="558" t="e">
        <f>MATCH(AE713,tabla!$W$3:$W$20,0)-1</f>
        <v>#N/A</v>
      </c>
      <c r="XFB713" s="558">
        <f>COUNTIF(tabla!$W$3:$W$20,'BD1'!AE713)</f>
        <v>0</v>
      </c>
    </row>
    <row r="714" spans="1:40 16381:16382" s="197" customFormat="1" ht="24.95" customHeight="1" x14ac:dyDescent="0.2">
      <c r="A714" s="24" t="str">
        <f t="shared" si="62"/>
        <v/>
      </c>
      <c r="B714" s="24" t="str">
        <f t="shared" si="60"/>
        <v/>
      </c>
      <c r="C714" s="554" t="str">
        <f t="shared" si="61"/>
        <v/>
      </c>
      <c r="D714" s="173"/>
      <c r="E714" s="173"/>
      <c r="F714" s="174"/>
      <c r="G714" s="175"/>
      <c r="H714" s="176"/>
      <c r="I714" s="177"/>
      <c r="J714" s="176"/>
      <c r="K714" s="476"/>
      <c r="L714" s="174"/>
      <c r="M714" s="81"/>
      <c r="N714" s="280" t="str">
        <f t="shared" si="63"/>
        <v/>
      </c>
      <c r="O714" s="43"/>
      <c r="P714" s="82"/>
      <c r="Q714" s="482"/>
      <c r="R714" s="83"/>
      <c r="S714" s="482"/>
      <c r="T714" s="164"/>
      <c r="U714" s="45"/>
      <c r="V714" s="25" t="str">
        <f>IFERROR(VLOOKUP(U714, tabla!$A$2:$B$50,2,FALSE),"")</f>
        <v/>
      </c>
      <c r="W714" s="26"/>
      <c r="X714" s="51"/>
      <c r="Y714" s="555" t="str">
        <f t="shared" si="64"/>
        <v/>
      </c>
      <c r="Z714" s="27"/>
      <c r="AA714" s="26"/>
      <c r="AB714" s="26"/>
      <c r="AC714" s="84"/>
      <c r="AD714" s="29"/>
      <c r="AE714" s="84"/>
      <c r="AF714" s="84"/>
      <c r="AG714" s="178"/>
      <c r="AH714" s="84"/>
      <c r="AI714" s="84"/>
      <c r="AJ714" s="84"/>
      <c r="AK714" s="164"/>
      <c r="AL714" s="165"/>
      <c r="AM714" s="556" t="str">
        <f t="shared" ca="1" si="65"/>
        <v/>
      </c>
      <c r="AN714" s="86"/>
      <c r="XFA714" s="558" t="e">
        <f>MATCH(AE714,tabla!$W$3:$W$20,0)-1</f>
        <v>#N/A</v>
      </c>
      <c r="XFB714" s="558">
        <f>COUNTIF(tabla!$W$3:$W$20,'BD1'!AE714)</f>
        <v>0</v>
      </c>
    </row>
    <row r="715" spans="1:40 16381:16382" s="197" customFormat="1" ht="24.95" customHeight="1" x14ac:dyDescent="0.2">
      <c r="A715" s="24" t="str">
        <f t="shared" si="62"/>
        <v/>
      </c>
      <c r="B715" s="24" t="str">
        <f t="shared" si="60"/>
        <v/>
      </c>
      <c r="C715" s="554" t="str">
        <f t="shared" si="61"/>
        <v/>
      </c>
      <c r="D715" s="173"/>
      <c r="E715" s="173"/>
      <c r="F715" s="174"/>
      <c r="G715" s="175"/>
      <c r="H715" s="176"/>
      <c r="I715" s="177"/>
      <c r="J715" s="176"/>
      <c r="K715" s="476"/>
      <c r="L715" s="174"/>
      <c r="M715" s="81"/>
      <c r="N715" s="280" t="str">
        <f t="shared" si="63"/>
        <v/>
      </c>
      <c r="O715" s="43"/>
      <c r="P715" s="82"/>
      <c r="Q715" s="482"/>
      <c r="R715" s="83"/>
      <c r="S715" s="482"/>
      <c r="T715" s="164"/>
      <c r="U715" s="45"/>
      <c r="V715" s="25" t="str">
        <f>IFERROR(VLOOKUP(U715, tabla!$A$2:$B$50,2,FALSE),"")</f>
        <v/>
      </c>
      <c r="W715" s="26"/>
      <c r="X715" s="51"/>
      <c r="Y715" s="555" t="str">
        <f t="shared" si="64"/>
        <v/>
      </c>
      <c r="Z715" s="27"/>
      <c r="AA715" s="26"/>
      <c r="AB715" s="26"/>
      <c r="AC715" s="84"/>
      <c r="AD715" s="29"/>
      <c r="AE715" s="84"/>
      <c r="AF715" s="84"/>
      <c r="AG715" s="178"/>
      <c r="AH715" s="84"/>
      <c r="AI715" s="84"/>
      <c r="AJ715" s="84"/>
      <c r="AK715" s="164"/>
      <c r="AL715" s="165"/>
      <c r="AM715" s="556" t="str">
        <f t="shared" ca="1" si="65"/>
        <v/>
      </c>
      <c r="AN715" s="86"/>
      <c r="XFA715" s="558" t="e">
        <f>MATCH(AE715,tabla!$W$3:$W$20,0)-1</f>
        <v>#N/A</v>
      </c>
      <c r="XFB715" s="558">
        <f>COUNTIF(tabla!$W$3:$W$20,'BD1'!AE715)</f>
        <v>0</v>
      </c>
    </row>
    <row r="716" spans="1:40 16381:16382" s="197" customFormat="1" ht="24.95" customHeight="1" x14ac:dyDescent="0.2">
      <c r="A716" s="24" t="str">
        <f t="shared" si="62"/>
        <v/>
      </c>
      <c r="B716" s="24" t="str">
        <f t="shared" si="60"/>
        <v/>
      </c>
      <c r="C716" s="554" t="str">
        <f t="shared" si="61"/>
        <v/>
      </c>
      <c r="D716" s="173"/>
      <c r="E716" s="173"/>
      <c r="F716" s="174"/>
      <c r="G716" s="175"/>
      <c r="H716" s="176"/>
      <c r="I716" s="177"/>
      <c r="J716" s="176"/>
      <c r="K716" s="476"/>
      <c r="L716" s="174"/>
      <c r="M716" s="81"/>
      <c r="N716" s="280" t="str">
        <f t="shared" si="63"/>
        <v/>
      </c>
      <c r="O716" s="43"/>
      <c r="P716" s="82"/>
      <c r="Q716" s="482"/>
      <c r="R716" s="83"/>
      <c r="S716" s="482"/>
      <c r="T716" s="164"/>
      <c r="U716" s="45"/>
      <c r="V716" s="25" t="str">
        <f>IFERROR(VLOOKUP(U716, tabla!$A$2:$B$50,2,FALSE),"")</f>
        <v/>
      </c>
      <c r="W716" s="26"/>
      <c r="X716" s="51"/>
      <c r="Y716" s="555" t="str">
        <f t="shared" si="64"/>
        <v/>
      </c>
      <c r="Z716" s="27"/>
      <c r="AA716" s="26"/>
      <c r="AB716" s="26"/>
      <c r="AC716" s="84"/>
      <c r="AD716" s="29"/>
      <c r="AE716" s="84"/>
      <c r="AF716" s="84"/>
      <c r="AG716" s="178"/>
      <c r="AH716" s="84"/>
      <c r="AI716" s="84"/>
      <c r="AJ716" s="84"/>
      <c r="AK716" s="164"/>
      <c r="AL716" s="165"/>
      <c r="AM716" s="556" t="str">
        <f t="shared" ca="1" si="65"/>
        <v/>
      </c>
      <c r="AN716" s="86"/>
      <c r="XFA716" s="558" t="e">
        <f>MATCH(AE716,tabla!$W$3:$W$20,0)-1</f>
        <v>#N/A</v>
      </c>
      <c r="XFB716" s="558">
        <f>COUNTIF(tabla!$W$3:$W$20,'BD1'!AE716)</f>
        <v>0</v>
      </c>
    </row>
    <row r="717" spans="1:40 16381:16382" s="197" customFormat="1" ht="24.95" customHeight="1" x14ac:dyDescent="0.2">
      <c r="A717" s="24" t="str">
        <f t="shared" si="62"/>
        <v/>
      </c>
      <c r="B717" s="24" t="str">
        <f t="shared" si="60"/>
        <v/>
      </c>
      <c r="C717" s="554" t="str">
        <f t="shared" si="61"/>
        <v/>
      </c>
      <c r="D717" s="173"/>
      <c r="E717" s="173"/>
      <c r="F717" s="174"/>
      <c r="G717" s="175"/>
      <c r="H717" s="176"/>
      <c r="I717" s="177"/>
      <c r="J717" s="176"/>
      <c r="K717" s="476"/>
      <c r="L717" s="174"/>
      <c r="M717" s="81"/>
      <c r="N717" s="280" t="str">
        <f t="shared" si="63"/>
        <v/>
      </c>
      <c r="O717" s="43"/>
      <c r="P717" s="82"/>
      <c r="Q717" s="482"/>
      <c r="R717" s="83"/>
      <c r="S717" s="482"/>
      <c r="T717" s="164"/>
      <c r="U717" s="45"/>
      <c r="V717" s="25" t="str">
        <f>IFERROR(VLOOKUP(U717, tabla!$A$2:$B$50,2,FALSE),"")</f>
        <v/>
      </c>
      <c r="W717" s="26"/>
      <c r="X717" s="51"/>
      <c r="Y717" s="555" t="str">
        <f t="shared" si="64"/>
        <v/>
      </c>
      <c r="Z717" s="27"/>
      <c r="AA717" s="26"/>
      <c r="AB717" s="26"/>
      <c r="AC717" s="84"/>
      <c r="AD717" s="29"/>
      <c r="AE717" s="84"/>
      <c r="AF717" s="84"/>
      <c r="AG717" s="178"/>
      <c r="AH717" s="84"/>
      <c r="AI717" s="84"/>
      <c r="AJ717" s="84"/>
      <c r="AK717" s="164"/>
      <c r="AL717" s="165"/>
      <c r="AM717" s="556" t="str">
        <f t="shared" ca="1" si="65"/>
        <v/>
      </c>
      <c r="AN717" s="86"/>
      <c r="XFA717" s="558" t="e">
        <f>MATCH(AE717,tabla!$W$3:$W$20,0)-1</f>
        <v>#N/A</v>
      </c>
      <c r="XFB717" s="558">
        <f>COUNTIF(tabla!$W$3:$W$20,'BD1'!AE717)</f>
        <v>0</v>
      </c>
    </row>
    <row r="718" spans="1:40 16381:16382" s="197" customFormat="1" ht="24.95" customHeight="1" x14ac:dyDescent="0.2">
      <c r="A718" s="24" t="str">
        <f t="shared" si="62"/>
        <v/>
      </c>
      <c r="B718" s="24" t="str">
        <f t="shared" si="60"/>
        <v/>
      </c>
      <c r="C718" s="554" t="str">
        <f t="shared" si="61"/>
        <v/>
      </c>
      <c r="D718" s="173"/>
      <c r="E718" s="173"/>
      <c r="F718" s="174"/>
      <c r="G718" s="175"/>
      <c r="H718" s="176"/>
      <c r="I718" s="177"/>
      <c r="J718" s="176"/>
      <c r="K718" s="476"/>
      <c r="L718" s="174"/>
      <c r="M718" s="81"/>
      <c r="N718" s="280" t="str">
        <f t="shared" si="63"/>
        <v/>
      </c>
      <c r="O718" s="43"/>
      <c r="P718" s="82"/>
      <c r="Q718" s="482"/>
      <c r="R718" s="83"/>
      <c r="S718" s="482"/>
      <c r="T718" s="164"/>
      <c r="U718" s="45"/>
      <c r="V718" s="25" t="str">
        <f>IFERROR(VLOOKUP(U718, tabla!$A$2:$B$50,2,FALSE),"")</f>
        <v/>
      </c>
      <c r="W718" s="26"/>
      <c r="X718" s="51"/>
      <c r="Y718" s="555" t="str">
        <f t="shared" si="64"/>
        <v/>
      </c>
      <c r="Z718" s="27"/>
      <c r="AA718" s="26"/>
      <c r="AB718" s="26"/>
      <c r="AC718" s="84"/>
      <c r="AD718" s="29"/>
      <c r="AE718" s="84"/>
      <c r="AF718" s="84"/>
      <c r="AG718" s="178"/>
      <c r="AH718" s="84"/>
      <c r="AI718" s="84"/>
      <c r="AJ718" s="84"/>
      <c r="AK718" s="164"/>
      <c r="AL718" s="165"/>
      <c r="AM718" s="556" t="str">
        <f t="shared" ca="1" si="65"/>
        <v/>
      </c>
      <c r="AN718" s="86"/>
      <c r="XFA718" s="558" t="e">
        <f>MATCH(AE718,tabla!$W$3:$W$20,0)-1</f>
        <v>#N/A</v>
      </c>
      <c r="XFB718" s="558">
        <f>COUNTIF(tabla!$W$3:$W$20,'BD1'!AE718)</f>
        <v>0</v>
      </c>
    </row>
    <row r="719" spans="1:40 16381:16382" s="197" customFormat="1" ht="24.95" customHeight="1" x14ac:dyDescent="0.2">
      <c r="A719" s="24" t="str">
        <f t="shared" si="62"/>
        <v/>
      </c>
      <c r="B719" s="24" t="str">
        <f t="shared" ref="B719:B782" si="66">IF(F719&gt;0,$K$6,"")</f>
        <v/>
      </c>
      <c r="C719" s="554" t="str">
        <f t="shared" ref="C719:C782" si="67">IF(F719&gt;0,$K$8,"")</f>
        <v/>
      </c>
      <c r="D719" s="173"/>
      <c r="E719" s="173"/>
      <c r="F719" s="174"/>
      <c r="G719" s="175"/>
      <c r="H719" s="176"/>
      <c r="I719" s="177"/>
      <c r="J719" s="176"/>
      <c r="K719" s="476"/>
      <c r="L719" s="174"/>
      <c r="M719" s="81"/>
      <c r="N719" s="280" t="str">
        <f t="shared" si="63"/>
        <v/>
      </c>
      <c r="O719" s="43"/>
      <c r="P719" s="82"/>
      <c r="Q719" s="482"/>
      <c r="R719" s="83"/>
      <c r="S719" s="482"/>
      <c r="T719" s="164"/>
      <c r="U719" s="45"/>
      <c r="V719" s="25" t="str">
        <f>IFERROR(VLOOKUP(U719, tabla!$A$2:$B$50,2,FALSE),"")</f>
        <v/>
      </c>
      <c r="W719" s="26"/>
      <c r="X719" s="51"/>
      <c r="Y719" s="555" t="str">
        <f t="shared" si="64"/>
        <v/>
      </c>
      <c r="Z719" s="27"/>
      <c r="AA719" s="26"/>
      <c r="AB719" s="26"/>
      <c r="AC719" s="84"/>
      <c r="AD719" s="29"/>
      <c r="AE719" s="84"/>
      <c r="AF719" s="84"/>
      <c r="AG719" s="178"/>
      <c r="AH719" s="84"/>
      <c r="AI719" s="84"/>
      <c r="AJ719" s="84"/>
      <c r="AK719" s="164"/>
      <c r="AL719" s="165"/>
      <c r="AM719" s="556" t="str">
        <f t="shared" ca="1" si="65"/>
        <v/>
      </c>
      <c r="AN719" s="86"/>
      <c r="XFA719" s="558" t="e">
        <f>MATCH(AE719,tabla!$W$3:$W$20,0)-1</f>
        <v>#N/A</v>
      </c>
      <c r="XFB719" s="558">
        <f>COUNTIF(tabla!$W$3:$W$20,'BD1'!AE719)</f>
        <v>0</v>
      </c>
    </row>
    <row r="720" spans="1:40 16381:16382" s="197" customFormat="1" ht="24.95" customHeight="1" x14ac:dyDescent="0.2">
      <c r="A720" s="24" t="str">
        <f t="shared" ref="A720:A783" si="68">IF(F720&gt;0,ROW()-14,"")</f>
        <v/>
      </c>
      <c r="B720" s="24" t="str">
        <f t="shared" si="66"/>
        <v/>
      </c>
      <c r="C720" s="554" t="str">
        <f t="shared" si="67"/>
        <v/>
      </c>
      <c r="D720" s="173"/>
      <c r="E720" s="173"/>
      <c r="F720" s="174"/>
      <c r="G720" s="175"/>
      <c r="H720" s="176"/>
      <c r="I720" s="177"/>
      <c r="J720" s="176"/>
      <c r="K720" s="476"/>
      <c r="L720" s="174"/>
      <c r="M720" s="81"/>
      <c r="N720" s="280" t="str">
        <f t="shared" ref="N720:N783" si="69">IF(M720="","",YEAR($M$2)-YEAR(M720)-IF(DATE(YEAR($M$2),MONTH(M720),DAY(M720))&gt;$M$2,1,0))</f>
        <v/>
      </c>
      <c r="O720" s="43"/>
      <c r="P720" s="82"/>
      <c r="Q720" s="482"/>
      <c r="R720" s="83"/>
      <c r="S720" s="482"/>
      <c r="T720" s="164"/>
      <c r="U720" s="45"/>
      <c r="V720" s="25" t="str">
        <f>IFERROR(VLOOKUP(U720, tabla!$A$2:$B$50,2,FALSE),"")</f>
        <v/>
      </c>
      <c r="W720" s="26"/>
      <c r="X720" s="51"/>
      <c r="Y720" s="555" t="str">
        <f t="shared" ref="Y720:Y783" si="70">IF(AND(X720&gt;0,X720&lt;452),45.2,IF(X720&gt;=452,10%*X720,IF(X720=0,"","")))</f>
        <v/>
      </c>
      <c r="Z720" s="27"/>
      <c r="AA720" s="26"/>
      <c r="AB720" s="26"/>
      <c r="AC720" s="84"/>
      <c r="AD720" s="29"/>
      <c r="AE720" s="84"/>
      <c r="AF720" s="84"/>
      <c r="AG720" s="178"/>
      <c r="AH720" s="84"/>
      <c r="AI720" s="84"/>
      <c r="AJ720" s="84"/>
      <c r="AK720" s="164"/>
      <c r="AL720" s="165"/>
      <c r="AM720" s="556" t="str">
        <f t="shared" ref="AM720:AM783" ca="1" si="71">IF(OR(AL720="",NOT(ISNUMBER(AL720))),"",IF(TODAY()&lt;=AL720,
 "VIGENTE - FALTAN " &amp;
 ((YEAR(AL720)-YEAR(TODAY()))*12 + MONTH(AL720)-MONTH(TODAY()) - IF(DAY(TODAY())&gt;DAY(AL720),1,0)) &amp; " MESES",
 "CADUCADO"))</f>
        <v/>
      </c>
      <c r="AN720" s="86"/>
      <c r="XFA720" s="558" t="e">
        <f>MATCH(AE720,tabla!$W$3:$W$20,0)-1</f>
        <v>#N/A</v>
      </c>
      <c r="XFB720" s="558">
        <f>COUNTIF(tabla!$W$3:$W$20,'BD1'!AE720)</f>
        <v>0</v>
      </c>
    </row>
    <row r="721" spans="1:40 16381:16382" s="197" customFormat="1" ht="24.95" customHeight="1" x14ac:dyDescent="0.2">
      <c r="A721" s="24" t="str">
        <f t="shared" si="68"/>
        <v/>
      </c>
      <c r="B721" s="24" t="str">
        <f t="shared" si="66"/>
        <v/>
      </c>
      <c r="C721" s="554" t="str">
        <f t="shared" si="67"/>
        <v/>
      </c>
      <c r="D721" s="173"/>
      <c r="E721" s="173"/>
      <c r="F721" s="174"/>
      <c r="G721" s="175"/>
      <c r="H721" s="176"/>
      <c r="I721" s="177"/>
      <c r="J721" s="176"/>
      <c r="K721" s="476"/>
      <c r="L721" s="174"/>
      <c r="M721" s="81"/>
      <c r="N721" s="280" t="str">
        <f t="shared" si="69"/>
        <v/>
      </c>
      <c r="O721" s="43"/>
      <c r="P721" s="82"/>
      <c r="Q721" s="482"/>
      <c r="R721" s="83"/>
      <c r="S721" s="482"/>
      <c r="T721" s="164"/>
      <c r="U721" s="45"/>
      <c r="V721" s="25" t="str">
        <f>IFERROR(VLOOKUP(U721, tabla!$A$2:$B$50,2,FALSE),"")</f>
        <v/>
      </c>
      <c r="W721" s="26"/>
      <c r="X721" s="51"/>
      <c r="Y721" s="555" t="str">
        <f t="shared" si="70"/>
        <v/>
      </c>
      <c r="Z721" s="27"/>
      <c r="AA721" s="26"/>
      <c r="AB721" s="26"/>
      <c r="AC721" s="84"/>
      <c r="AD721" s="29"/>
      <c r="AE721" s="84"/>
      <c r="AF721" s="84"/>
      <c r="AG721" s="178"/>
      <c r="AH721" s="84"/>
      <c r="AI721" s="84"/>
      <c r="AJ721" s="84"/>
      <c r="AK721" s="164"/>
      <c r="AL721" s="165"/>
      <c r="AM721" s="556" t="str">
        <f t="shared" ca="1" si="71"/>
        <v/>
      </c>
      <c r="AN721" s="86"/>
      <c r="XFA721" s="558" t="e">
        <f>MATCH(AE721,tabla!$W$3:$W$20,0)-1</f>
        <v>#N/A</v>
      </c>
      <c r="XFB721" s="558">
        <f>COUNTIF(tabla!$W$3:$W$20,'BD1'!AE721)</f>
        <v>0</v>
      </c>
    </row>
    <row r="722" spans="1:40 16381:16382" s="197" customFormat="1" ht="24.95" customHeight="1" x14ac:dyDescent="0.2">
      <c r="A722" s="24" t="str">
        <f t="shared" si="68"/>
        <v/>
      </c>
      <c r="B722" s="24" t="str">
        <f t="shared" si="66"/>
        <v/>
      </c>
      <c r="C722" s="554" t="str">
        <f t="shared" si="67"/>
        <v/>
      </c>
      <c r="D722" s="173"/>
      <c r="E722" s="173"/>
      <c r="F722" s="174"/>
      <c r="G722" s="175"/>
      <c r="H722" s="176"/>
      <c r="I722" s="177"/>
      <c r="J722" s="176"/>
      <c r="K722" s="476"/>
      <c r="L722" s="174"/>
      <c r="M722" s="81"/>
      <c r="N722" s="280" t="str">
        <f t="shared" si="69"/>
        <v/>
      </c>
      <c r="O722" s="43"/>
      <c r="P722" s="82"/>
      <c r="Q722" s="482"/>
      <c r="R722" s="83"/>
      <c r="S722" s="482"/>
      <c r="T722" s="164"/>
      <c r="U722" s="45"/>
      <c r="V722" s="25" t="str">
        <f>IFERROR(VLOOKUP(U722, tabla!$A$2:$B$50,2,FALSE),"")</f>
        <v/>
      </c>
      <c r="W722" s="26"/>
      <c r="X722" s="51"/>
      <c r="Y722" s="555" t="str">
        <f t="shared" si="70"/>
        <v/>
      </c>
      <c r="Z722" s="27"/>
      <c r="AA722" s="26"/>
      <c r="AB722" s="26"/>
      <c r="AC722" s="84"/>
      <c r="AD722" s="29"/>
      <c r="AE722" s="84"/>
      <c r="AF722" s="84"/>
      <c r="AG722" s="178"/>
      <c r="AH722" s="84"/>
      <c r="AI722" s="84"/>
      <c r="AJ722" s="84"/>
      <c r="AK722" s="164"/>
      <c r="AL722" s="165"/>
      <c r="AM722" s="556" t="str">
        <f t="shared" ca="1" si="71"/>
        <v/>
      </c>
      <c r="AN722" s="86"/>
      <c r="XFA722" s="558" t="e">
        <f>MATCH(AE722,tabla!$W$3:$W$20,0)-1</f>
        <v>#N/A</v>
      </c>
      <c r="XFB722" s="558">
        <f>COUNTIF(tabla!$W$3:$W$20,'BD1'!AE722)</f>
        <v>0</v>
      </c>
    </row>
    <row r="723" spans="1:40 16381:16382" s="197" customFormat="1" ht="24.95" customHeight="1" x14ac:dyDescent="0.2">
      <c r="A723" s="24" t="str">
        <f t="shared" si="68"/>
        <v/>
      </c>
      <c r="B723" s="24" t="str">
        <f t="shared" si="66"/>
        <v/>
      </c>
      <c r="C723" s="554" t="str">
        <f t="shared" si="67"/>
        <v/>
      </c>
      <c r="D723" s="173"/>
      <c r="E723" s="173"/>
      <c r="F723" s="174"/>
      <c r="G723" s="175"/>
      <c r="H723" s="176"/>
      <c r="I723" s="177"/>
      <c r="J723" s="176"/>
      <c r="K723" s="476"/>
      <c r="L723" s="174"/>
      <c r="M723" s="81"/>
      <c r="N723" s="280" t="str">
        <f t="shared" si="69"/>
        <v/>
      </c>
      <c r="O723" s="43"/>
      <c r="P723" s="87"/>
      <c r="Q723" s="483"/>
      <c r="R723" s="83"/>
      <c r="S723" s="482"/>
      <c r="T723" s="164"/>
      <c r="U723" s="45"/>
      <c r="V723" s="25" t="str">
        <f>IFERROR(VLOOKUP(U723, tabla!$A$2:$B$50,2,FALSE),"")</f>
        <v/>
      </c>
      <c r="W723" s="26"/>
      <c r="X723" s="51"/>
      <c r="Y723" s="555" t="str">
        <f t="shared" si="70"/>
        <v/>
      </c>
      <c r="Z723" s="27"/>
      <c r="AA723" s="26"/>
      <c r="AB723" s="26"/>
      <c r="AC723" s="84"/>
      <c r="AD723" s="29"/>
      <c r="AE723" s="84"/>
      <c r="AF723" s="84"/>
      <c r="AG723" s="178"/>
      <c r="AH723" s="84"/>
      <c r="AI723" s="84"/>
      <c r="AJ723" s="84"/>
      <c r="AK723" s="164"/>
      <c r="AL723" s="165"/>
      <c r="AM723" s="556" t="str">
        <f t="shared" ca="1" si="71"/>
        <v/>
      </c>
      <c r="AN723" s="86"/>
      <c r="XFA723" s="558" t="e">
        <f>MATCH(AE723,tabla!$W$3:$W$20,0)-1</f>
        <v>#N/A</v>
      </c>
      <c r="XFB723" s="558">
        <f>COUNTIF(tabla!$W$3:$W$20,'BD1'!AE723)</f>
        <v>0</v>
      </c>
    </row>
    <row r="724" spans="1:40 16381:16382" s="197" customFormat="1" ht="24.95" customHeight="1" x14ac:dyDescent="0.2">
      <c r="A724" s="24" t="str">
        <f t="shared" si="68"/>
        <v/>
      </c>
      <c r="B724" s="24" t="str">
        <f t="shared" si="66"/>
        <v/>
      </c>
      <c r="C724" s="554" t="str">
        <f t="shared" si="67"/>
        <v/>
      </c>
      <c r="D724" s="173"/>
      <c r="E724" s="173"/>
      <c r="F724" s="174"/>
      <c r="G724" s="175"/>
      <c r="H724" s="176"/>
      <c r="I724" s="177"/>
      <c r="J724" s="176"/>
      <c r="K724" s="476"/>
      <c r="L724" s="174"/>
      <c r="M724" s="81"/>
      <c r="N724" s="280" t="str">
        <f t="shared" si="69"/>
        <v/>
      </c>
      <c r="O724" s="43"/>
      <c r="P724" s="82"/>
      <c r="Q724" s="482"/>
      <c r="R724" s="83"/>
      <c r="S724" s="482"/>
      <c r="T724" s="164"/>
      <c r="U724" s="45"/>
      <c r="V724" s="25" t="str">
        <f>IFERROR(VLOOKUP(U724, tabla!$A$2:$B$50,2,FALSE),"")</f>
        <v/>
      </c>
      <c r="W724" s="26"/>
      <c r="X724" s="51"/>
      <c r="Y724" s="555" t="str">
        <f t="shared" si="70"/>
        <v/>
      </c>
      <c r="Z724" s="27"/>
      <c r="AA724" s="26"/>
      <c r="AB724" s="26"/>
      <c r="AC724" s="84"/>
      <c r="AD724" s="29"/>
      <c r="AE724" s="84"/>
      <c r="AF724" s="84"/>
      <c r="AG724" s="178"/>
      <c r="AH724" s="84"/>
      <c r="AI724" s="84"/>
      <c r="AJ724" s="84"/>
      <c r="AK724" s="164"/>
      <c r="AL724" s="165"/>
      <c r="AM724" s="556" t="str">
        <f t="shared" ca="1" si="71"/>
        <v/>
      </c>
      <c r="AN724" s="86"/>
      <c r="XFA724" s="558" t="e">
        <f>MATCH(AE724,tabla!$W$3:$W$20,0)-1</f>
        <v>#N/A</v>
      </c>
      <c r="XFB724" s="558">
        <f>COUNTIF(tabla!$W$3:$W$20,'BD1'!AE724)</f>
        <v>0</v>
      </c>
    </row>
    <row r="725" spans="1:40 16381:16382" s="197" customFormat="1" ht="24.95" customHeight="1" x14ac:dyDescent="0.2">
      <c r="A725" s="24" t="str">
        <f t="shared" si="68"/>
        <v/>
      </c>
      <c r="B725" s="24" t="str">
        <f t="shared" si="66"/>
        <v/>
      </c>
      <c r="C725" s="554" t="str">
        <f t="shared" si="67"/>
        <v/>
      </c>
      <c r="D725" s="173"/>
      <c r="E725" s="173"/>
      <c r="F725" s="174"/>
      <c r="G725" s="175"/>
      <c r="H725" s="176"/>
      <c r="I725" s="177"/>
      <c r="J725" s="176"/>
      <c r="K725" s="476"/>
      <c r="L725" s="174"/>
      <c r="M725" s="81"/>
      <c r="N725" s="280" t="str">
        <f t="shared" si="69"/>
        <v/>
      </c>
      <c r="O725" s="43"/>
      <c r="P725" s="82"/>
      <c r="Q725" s="482"/>
      <c r="R725" s="83"/>
      <c r="S725" s="482"/>
      <c r="T725" s="164"/>
      <c r="U725" s="45"/>
      <c r="V725" s="25" t="str">
        <f>IFERROR(VLOOKUP(U725, tabla!$A$2:$B$50,2,FALSE),"")</f>
        <v/>
      </c>
      <c r="W725" s="26"/>
      <c r="X725" s="51"/>
      <c r="Y725" s="555" t="str">
        <f t="shared" si="70"/>
        <v/>
      </c>
      <c r="Z725" s="27"/>
      <c r="AA725" s="26"/>
      <c r="AB725" s="26"/>
      <c r="AC725" s="84"/>
      <c r="AD725" s="29"/>
      <c r="AE725" s="84"/>
      <c r="AF725" s="84"/>
      <c r="AG725" s="178"/>
      <c r="AH725" s="84"/>
      <c r="AI725" s="84"/>
      <c r="AJ725" s="84"/>
      <c r="AK725" s="164"/>
      <c r="AL725" s="165"/>
      <c r="AM725" s="556" t="str">
        <f t="shared" ca="1" si="71"/>
        <v/>
      </c>
      <c r="AN725" s="86"/>
      <c r="XFA725" s="558" t="e">
        <f>MATCH(AE725,tabla!$W$3:$W$20,0)-1</f>
        <v>#N/A</v>
      </c>
      <c r="XFB725" s="558">
        <f>COUNTIF(tabla!$W$3:$W$20,'BD1'!AE725)</f>
        <v>0</v>
      </c>
    </row>
    <row r="726" spans="1:40 16381:16382" s="197" customFormat="1" ht="24.95" customHeight="1" x14ac:dyDescent="0.2">
      <c r="A726" s="24" t="str">
        <f t="shared" si="68"/>
        <v/>
      </c>
      <c r="B726" s="24" t="str">
        <f t="shared" si="66"/>
        <v/>
      </c>
      <c r="C726" s="554" t="str">
        <f t="shared" si="67"/>
        <v/>
      </c>
      <c r="D726" s="173"/>
      <c r="E726" s="173"/>
      <c r="F726" s="174"/>
      <c r="G726" s="175"/>
      <c r="H726" s="176"/>
      <c r="I726" s="177"/>
      <c r="J726" s="176"/>
      <c r="K726" s="476"/>
      <c r="L726" s="174"/>
      <c r="M726" s="81"/>
      <c r="N726" s="280" t="str">
        <f t="shared" si="69"/>
        <v/>
      </c>
      <c r="O726" s="43"/>
      <c r="P726" s="82"/>
      <c r="Q726" s="482"/>
      <c r="R726" s="83"/>
      <c r="S726" s="482"/>
      <c r="T726" s="164"/>
      <c r="U726" s="45"/>
      <c r="V726" s="25" t="str">
        <f>IFERROR(VLOOKUP(U726, tabla!$A$2:$B$50,2,FALSE),"")</f>
        <v/>
      </c>
      <c r="W726" s="26"/>
      <c r="X726" s="51"/>
      <c r="Y726" s="555" t="str">
        <f t="shared" si="70"/>
        <v/>
      </c>
      <c r="Z726" s="27"/>
      <c r="AA726" s="26"/>
      <c r="AB726" s="26"/>
      <c r="AC726" s="84"/>
      <c r="AD726" s="29"/>
      <c r="AE726" s="84"/>
      <c r="AF726" s="84"/>
      <c r="AG726" s="178"/>
      <c r="AH726" s="84"/>
      <c r="AI726" s="84"/>
      <c r="AJ726" s="84"/>
      <c r="AK726" s="164"/>
      <c r="AL726" s="165"/>
      <c r="AM726" s="556" t="str">
        <f t="shared" ca="1" si="71"/>
        <v/>
      </c>
      <c r="AN726" s="86"/>
      <c r="XFA726" s="558" t="e">
        <f>MATCH(AE726,tabla!$W$3:$W$20,0)-1</f>
        <v>#N/A</v>
      </c>
      <c r="XFB726" s="558">
        <f>COUNTIF(tabla!$W$3:$W$20,'BD1'!AE726)</f>
        <v>0</v>
      </c>
    </row>
    <row r="727" spans="1:40 16381:16382" s="197" customFormat="1" ht="24.95" customHeight="1" x14ac:dyDescent="0.2">
      <c r="A727" s="24" t="str">
        <f t="shared" si="68"/>
        <v/>
      </c>
      <c r="B727" s="24" t="str">
        <f t="shared" si="66"/>
        <v/>
      </c>
      <c r="C727" s="554" t="str">
        <f t="shared" si="67"/>
        <v/>
      </c>
      <c r="D727" s="173"/>
      <c r="E727" s="173"/>
      <c r="F727" s="174"/>
      <c r="G727" s="175"/>
      <c r="H727" s="176"/>
      <c r="I727" s="177"/>
      <c r="J727" s="176"/>
      <c r="K727" s="476"/>
      <c r="L727" s="174"/>
      <c r="M727" s="81"/>
      <c r="N727" s="280" t="str">
        <f t="shared" si="69"/>
        <v/>
      </c>
      <c r="O727" s="43"/>
      <c r="P727" s="82"/>
      <c r="Q727" s="482"/>
      <c r="R727" s="83"/>
      <c r="S727" s="482"/>
      <c r="T727" s="164"/>
      <c r="U727" s="45"/>
      <c r="V727" s="25" t="str">
        <f>IFERROR(VLOOKUP(U727, tabla!$A$2:$B$50,2,FALSE),"")</f>
        <v/>
      </c>
      <c r="W727" s="26"/>
      <c r="X727" s="51"/>
      <c r="Y727" s="555" t="str">
        <f t="shared" si="70"/>
        <v/>
      </c>
      <c r="Z727" s="27"/>
      <c r="AA727" s="26"/>
      <c r="AB727" s="26"/>
      <c r="AC727" s="84"/>
      <c r="AD727" s="29"/>
      <c r="AE727" s="84"/>
      <c r="AF727" s="84"/>
      <c r="AG727" s="178"/>
      <c r="AH727" s="84"/>
      <c r="AI727" s="84"/>
      <c r="AJ727" s="84"/>
      <c r="AK727" s="164"/>
      <c r="AL727" s="165"/>
      <c r="AM727" s="556" t="str">
        <f t="shared" ca="1" si="71"/>
        <v/>
      </c>
      <c r="AN727" s="86"/>
      <c r="XFA727" s="558" t="e">
        <f>MATCH(AE727,tabla!$W$3:$W$20,0)-1</f>
        <v>#N/A</v>
      </c>
      <c r="XFB727" s="558">
        <f>COUNTIF(tabla!$W$3:$W$20,'BD1'!AE727)</f>
        <v>0</v>
      </c>
    </row>
    <row r="728" spans="1:40 16381:16382" s="197" customFormat="1" ht="24.95" customHeight="1" x14ac:dyDescent="0.2">
      <c r="A728" s="24" t="str">
        <f t="shared" si="68"/>
        <v/>
      </c>
      <c r="B728" s="24" t="str">
        <f t="shared" si="66"/>
        <v/>
      </c>
      <c r="C728" s="554" t="str">
        <f t="shared" si="67"/>
        <v/>
      </c>
      <c r="D728" s="173"/>
      <c r="E728" s="173"/>
      <c r="F728" s="174"/>
      <c r="G728" s="175"/>
      <c r="H728" s="176"/>
      <c r="I728" s="177"/>
      <c r="J728" s="176"/>
      <c r="K728" s="476"/>
      <c r="L728" s="174"/>
      <c r="M728" s="81"/>
      <c r="N728" s="280" t="str">
        <f t="shared" si="69"/>
        <v/>
      </c>
      <c r="O728" s="43"/>
      <c r="P728" s="82"/>
      <c r="Q728" s="482"/>
      <c r="R728" s="83"/>
      <c r="S728" s="482"/>
      <c r="T728" s="164"/>
      <c r="U728" s="45"/>
      <c r="V728" s="25" t="str">
        <f>IFERROR(VLOOKUP(U728, tabla!$A$2:$B$50,2,FALSE),"")</f>
        <v/>
      </c>
      <c r="W728" s="26"/>
      <c r="X728" s="51"/>
      <c r="Y728" s="555" t="str">
        <f t="shared" si="70"/>
        <v/>
      </c>
      <c r="Z728" s="27"/>
      <c r="AA728" s="26"/>
      <c r="AB728" s="26"/>
      <c r="AC728" s="84"/>
      <c r="AD728" s="29"/>
      <c r="AE728" s="84"/>
      <c r="AF728" s="84"/>
      <c r="AG728" s="178"/>
      <c r="AH728" s="84"/>
      <c r="AI728" s="84"/>
      <c r="AJ728" s="84"/>
      <c r="AK728" s="164"/>
      <c r="AL728" s="165"/>
      <c r="AM728" s="556" t="str">
        <f t="shared" ca="1" si="71"/>
        <v/>
      </c>
      <c r="AN728" s="86"/>
      <c r="XFA728" s="558" t="e">
        <f>MATCH(AE728,tabla!$W$3:$W$20,0)-1</f>
        <v>#N/A</v>
      </c>
      <c r="XFB728" s="558">
        <f>COUNTIF(tabla!$W$3:$W$20,'BD1'!AE728)</f>
        <v>0</v>
      </c>
    </row>
    <row r="729" spans="1:40 16381:16382" s="197" customFormat="1" ht="24.95" customHeight="1" x14ac:dyDescent="0.2">
      <c r="A729" s="24" t="str">
        <f t="shared" si="68"/>
        <v/>
      </c>
      <c r="B729" s="24" t="str">
        <f t="shared" si="66"/>
        <v/>
      </c>
      <c r="C729" s="554" t="str">
        <f t="shared" si="67"/>
        <v/>
      </c>
      <c r="D729" s="173"/>
      <c r="E729" s="173"/>
      <c r="F729" s="174"/>
      <c r="G729" s="175"/>
      <c r="H729" s="176"/>
      <c r="I729" s="177"/>
      <c r="J729" s="176"/>
      <c r="K729" s="476"/>
      <c r="L729" s="174"/>
      <c r="M729" s="81"/>
      <c r="N729" s="280" t="str">
        <f t="shared" si="69"/>
        <v/>
      </c>
      <c r="O729" s="43"/>
      <c r="P729" s="87"/>
      <c r="Q729" s="483"/>
      <c r="R729" s="83"/>
      <c r="S729" s="482"/>
      <c r="T729" s="164"/>
      <c r="U729" s="45"/>
      <c r="V729" s="25" t="str">
        <f>IFERROR(VLOOKUP(U729, tabla!$A$2:$B$50,2,FALSE),"")</f>
        <v/>
      </c>
      <c r="W729" s="26"/>
      <c r="X729" s="51"/>
      <c r="Y729" s="555" t="str">
        <f t="shared" si="70"/>
        <v/>
      </c>
      <c r="Z729" s="27"/>
      <c r="AA729" s="26"/>
      <c r="AB729" s="26"/>
      <c r="AC729" s="84"/>
      <c r="AD729" s="29"/>
      <c r="AE729" s="84"/>
      <c r="AF729" s="84"/>
      <c r="AG729" s="178"/>
      <c r="AH729" s="84"/>
      <c r="AI729" s="84"/>
      <c r="AJ729" s="84"/>
      <c r="AK729" s="164"/>
      <c r="AL729" s="165"/>
      <c r="AM729" s="556" t="str">
        <f t="shared" ca="1" si="71"/>
        <v/>
      </c>
      <c r="AN729" s="86"/>
      <c r="XFA729" s="558" t="e">
        <f>MATCH(AE729,tabla!$W$3:$W$20,0)-1</f>
        <v>#N/A</v>
      </c>
      <c r="XFB729" s="558">
        <f>COUNTIF(tabla!$W$3:$W$20,'BD1'!AE729)</f>
        <v>0</v>
      </c>
    </row>
    <row r="730" spans="1:40 16381:16382" s="197" customFormat="1" ht="24.95" customHeight="1" x14ac:dyDescent="0.2">
      <c r="A730" s="24" t="str">
        <f t="shared" si="68"/>
        <v/>
      </c>
      <c r="B730" s="24" t="str">
        <f t="shared" si="66"/>
        <v/>
      </c>
      <c r="C730" s="554" t="str">
        <f t="shared" si="67"/>
        <v/>
      </c>
      <c r="D730" s="173"/>
      <c r="E730" s="173"/>
      <c r="F730" s="174"/>
      <c r="G730" s="175"/>
      <c r="H730" s="176"/>
      <c r="I730" s="177"/>
      <c r="J730" s="176"/>
      <c r="K730" s="476"/>
      <c r="L730" s="174"/>
      <c r="M730" s="81"/>
      <c r="N730" s="280" t="str">
        <f t="shared" si="69"/>
        <v/>
      </c>
      <c r="O730" s="43"/>
      <c r="P730" s="82"/>
      <c r="Q730" s="482"/>
      <c r="R730" s="83"/>
      <c r="S730" s="482"/>
      <c r="T730" s="164"/>
      <c r="U730" s="45"/>
      <c r="V730" s="25" t="str">
        <f>IFERROR(VLOOKUP(U730, tabla!$A$2:$B$50,2,FALSE),"")</f>
        <v/>
      </c>
      <c r="W730" s="26"/>
      <c r="X730" s="51"/>
      <c r="Y730" s="555" t="str">
        <f t="shared" si="70"/>
        <v/>
      </c>
      <c r="Z730" s="27"/>
      <c r="AA730" s="26"/>
      <c r="AB730" s="26"/>
      <c r="AC730" s="84"/>
      <c r="AD730" s="29"/>
      <c r="AE730" s="84"/>
      <c r="AF730" s="84"/>
      <c r="AG730" s="178"/>
      <c r="AH730" s="84"/>
      <c r="AI730" s="84"/>
      <c r="AJ730" s="84"/>
      <c r="AK730" s="164"/>
      <c r="AL730" s="165"/>
      <c r="AM730" s="556" t="str">
        <f t="shared" ca="1" si="71"/>
        <v/>
      </c>
      <c r="AN730" s="86"/>
      <c r="XFA730" s="558" t="e">
        <f>MATCH(AE730,tabla!$W$3:$W$20,0)-1</f>
        <v>#N/A</v>
      </c>
      <c r="XFB730" s="558">
        <f>COUNTIF(tabla!$W$3:$W$20,'BD1'!AE730)</f>
        <v>0</v>
      </c>
    </row>
    <row r="731" spans="1:40 16381:16382" s="197" customFormat="1" ht="24.95" customHeight="1" x14ac:dyDescent="0.2">
      <c r="A731" s="24" t="str">
        <f t="shared" si="68"/>
        <v/>
      </c>
      <c r="B731" s="24" t="str">
        <f t="shared" si="66"/>
        <v/>
      </c>
      <c r="C731" s="554" t="str">
        <f t="shared" si="67"/>
        <v/>
      </c>
      <c r="D731" s="173"/>
      <c r="E731" s="173"/>
      <c r="F731" s="174"/>
      <c r="G731" s="175"/>
      <c r="H731" s="176"/>
      <c r="I731" s="177"/>
      <c r="J731" s="176"/>
      <c r="K731" s="476"/>
      <c r="L731" s="174"/>
      <c r="M731" s="81"/>
      <c r="N731" s="280" t="str">
        <f t="shared" si="69"/>
        <v/>
      </c>
      <c r="O731" s="43"/>
      <c r="P731" s="82"/>
      <c r="Q731" s="482"/>
      <c r="R731" s="83"/>
      <c r="S731" s="482"/>
      <c r="T731" s="164"/>
      <c r="U731" s="45"/>
      <c r="V731" s="25" t="str">
        <f>IFERROR(VLOOKUP(U731, tabla!$A$2:$B$50,2,FALSE),"")</f>
        <v/>
      </c>
      <c r="W731" s="26"/>
      <c r="X731" s="51"/>
      <c r="Y731" s="555" t="str">
        <f t="shared" si="70"/>
        <v/>
      </c>
      <c r="Z731" s="27"/>
      <c r="AA731" s="26"/>
      <c r="AB731" s="26"/>
      <c r="AC731" s="84"/>
      <c r="AD731" s="29"/>
      <c r="AE731" s="84"/>
      <c r="AF731" s="84"/>
      <c r="AG731" s="178"/>
      <c r="AH731" s="84"/>
      <c r="AI731" s="84"/>
      <c r="AJ731" s="84"/>
      <c r="AK731" s="164"/>
      <c r="AL731" s="165"/>
      <c r="AM731" s="556" t="str">
        <f t="shared" ca="1" si="71"/>
        <v/>
      </c>
      <c r="AN731" s="86"/>
      <c r="XFA731" s="558" t="e">
        <f>MATCH(AE731,tabla!$W$3:$W$20,0)-1</f>
        <v>#N/A</v>
      </c>
      <c r="XFB731" s="558">
        <f>COUNTIF(tabla!$W$3:$W$20,'BD1'!AE731)</f>
        <v>0</v>
      </c>
    </row>
    <row r="732" spans="1:40 16381:16382" s="197" customFormat="1" ht="24.95" customHeight="1" x14ac:dyDescent="0.2">
      <c r="A732" s="24" t="str">
        <f t="shared" si="68"/>
        <v/>
      </c>
      <c r="B732" s="24" t="str">
        <f t="shared" si="66"/>
        <v/>
      </c>
      <c r="C732" s="554" t="str">
        <f t="shared" si="67"/>
        <v/>
      </c>
      <c r="D732" s="173"/>
      <c r="E732" s="173"/>
      <c r="F732" s="174"/>
      <c r="G732" s="175"/>
      <c r="H732" s="176"/>
      <c r="I732" s="177"/>
      <c r="J732" s="176"/>
      <c r="K732" s="476"/>
      <c r="L732" s="174"/>
      <c r="M732" s="81"/>
      <c r="N732" s="280" t="str">
        <f t="shared" si="69"/>
        <v/>
      </c>
      <c r="O732" s="43"/>
      <c r="P732" s="82"/>
      <c r="Q732" s="482"/>
      <c r="R732" s="83"/>
      <c r="S732" s="482"/>
      <c r="T732" s="164"/>
      <c r="U732" s="45"/>
      <c r="V732" s="25" t="str">
        <f>IFERROR(VLOOKUP(U732, tabla!$A$2:$B$50,2,FALSE),"")</f>
        <v/>
      </c>
      <c r="W732" s="26"/>
      <c r="X732" s="51"/>
      <c r="Y732" s="555" t="str">
        <f t="shared" si="70"/>
        <v/>
      </c>
      <c r="Z732" s="27"/>
      <c r="AA732" s="26"/>
      <c r="AB732" s="26"/>
      <c r="AC732" s="84"/>
      <c r="AD732" s="29"/>
      <c r="AE732" s="84"/>
      <c r="AF732" s="84"/>
      <c r="AG732" s="178"/>
      <c r="AH732" s="84"/>
      <c r="AI732" s="84"/>
      <c r="AJ732" s="84"/>
      <c r="AK732" s="164"/>
      <c r="AL732" s="165"/>
      <c r="AM732" s="556" t="str">
        <f t="shared" ca="1" si="71"/>
        <v/>
      </c>
      <c r="AN732" s="86"/>
      <c r="XFA732" s="558" t="e">
        <f>MATCH(AE732,tabla!$W$3:$W$20,0)-1</f>
        <v>#N/A</v>
      </c>
      <c r="XFB732" s="558">
        <f>COUNTIF(tabla!$W$3:$W$20,'BD1'!AE732)</f>
        <v>0</v>
      </c>
    </row>
    <row r="733" spans="1:40 16381:16382" s="197" customFormat="1" ht="24.95" customHeight="1" x14ac:dyDescent="0.2">
      <c r="A733" s="24" t="str">
        <f t="shared" si="68"/>
        <v/>
      </c>
      <c r="B733" s="24" t="str">
        <f t="shared" si="66"/>
        <v/>
      </c>
      <c r="C733" s="554" t="str">
        <f t="shared" si="67"/>
        <v/>
      </c>
      <c r="D733" s="173"/>
      <c r="E733" s="173"/>
      <c r="F733" s="174"/>
      <c r="G733" s="175"/>
      <c r="H733" s="176"/>
      <c r="I733" s="177"/>
      <c r="J733" s="176"/>
      <c r="K733" s="476"/>
      <c r="L733" s="174"/>
      <c r="M733" s="81"/>
      <c r="N733" s="280" t="str">
        <f t="shared" si="69"/>
        <v/>
      </c>
      <c r="O733" s="43"/>
      <c r="P733" s="82"/>
      <c r="Q733" s="482"/>
      <c r="R733" s="83"/>
      <c r="S733" s="482"/>
      <c r="T733" s="164"/>
      <c r="U733" s="45"/>
      <c r="V733" s="25" t="str">
        <f>IFERROR(VLOOKUP(U733, tabla!$A$2:$B$50,2,FALSE),"")</f>
        <v/>
      </c>
      <c r="W733" s="26"/>
      <c r="X733" s="51"/>
      <c r="Y733" s="555" t="str">
        <f t="shared" si="70"/>
        <v/>
      </c>
      <c r="Z733" s="27"/>
      <c r="AA733" s="26"/>
      <c r="AB733" s="26"/>
      <c r="AC733" s="84"/>
      <c r="AD733" s="29"/>
      <c r="AE733" s="84"/>
      <c r="AF733" s="84"/>
      <c r="AG733" s="178"/>
      <c r="AH733" s="84"/>
      <c r="AI733" s="84"/>
      <c r="AJ733" s="84"/>
      <c r="AK733" s="164"/>
      <c r="AL733" s="165"/>
      <c r="AM733" s="556" t="str">
        <f t="shared" ca="1" si="71"/>
        <v/>
      </c>
      <c r="AN733" s="86"/>
      <c r="XFA733" s="558" t="e">
        <f>MATCH(AE733,tabla!$W$3:$W$20,0)-1</f>
        <v>#N/A</v>
      </c>
      <c r="XFB733" s="558">
        <f>COUNTIF(tabla!$W$3:$W$20,'BD1'!AE733)</f>
        <v>0</v>
      </c>
    </row>
    <row r="734" spans="1:40 16381:16382" s="197" customFormat="1" ht="24.95" customHeight="1" x14ac:dyDescent="0.2">
      <c r="A734" s="24" t="str">
        <f t="shared" si="68"/>
        <v/>
      </c>
      <c r="B734" s="24" t="str">
        <f t="shared" si="66"/>
        <v/>
      </c>
      <c r="C734" s="554" t="str">
        <f t="shared" si="67"/>
        <v/>
      </c>
      <c r="D734" s="173"/>
      <c r="E734" s="173"/>
      <c r="F734" s="174"/>
      <c r="G734" s="175"/>
      <c r="H734" s="176"/>
      <c r="I734" s="177"/>
      <c r="J734" s="176"/>
      <c r="K734" s="476"/>
      <c r="L734" s="174"/>
      <c r="M734" s="81"/>
      <c r="N734" s="280" t="str">
        <f t="shared" si="69"/>
        <v/>
      </c>
      <c r="O734" s="43"/>
      <c r="P734" s="82"/>
      <c r="Q734" s="482"/>
      <c r="R734" s="83"/>
      <c r="S734" s="482"/>
      <c r="T734" s="164"/>
      <c r="U734" s="45"/>
      <c r="V734" s="25" t="str">
        <f>IFERROR(VLOOKUP(U734, tabla!$A$2:$B$50,2,FALSE),"")</f>
        <v/>
      </c>
      <c r="W734" s="26"/>
      <c r="X734" s="51"/>
      <c r="Y734" s="555" t="str">
        <f t="shared" si="70"/>
        <v/>
      </c>
      <c r="Z734" s="27"/>
      <c r="AA734" s="26"/>
      <c r="AB734" s="26"/>
      <c r="AC734" s="84"/>
      <c r="AD734" s="29"/>
      <c r="AE734" s="84"/>
      <c r="AF734" s="84"/>
      <c r="AG734" s="178"/>
      <c r="AH734" s="84"/>
      <c r="AI734" s="84"/>
      <c r="AJ734" s="84"/>
      <c r="AK734" s="164"/>
      <c r="AL734" s="165"/>
      <c r="AM734" s="556" t="str">
        <f t="shared" ca="1" si="71"/>
        <v/>
      </c>
      <c r="AN734" s="86"/>
      <c r="XFA734" s="558" t="e">
        <f>MATCH(AE734,tabla!$W$3:$W$20,0)-1</f>
        <v>#N/A</v>
      </c>
      <c r="XFB734" s="558">
        <f>COUNTIF(tabla!$W$3:$W$20,'BD1'!AE734)</f>
        <v>0</v>
      </c>
    </row>
    <row r="735" spans="1:40 16381:16382" s="197" customFormat="1" ht="24.95" customHeight="1" x14ac:dyDescent="0.2">
      <c r="A735" s="24" t="str">
        <f t="shared" si="68"/>
        <v/>
      </c>
      <c r="B735" s="24" t="str">
        <f t="shared" si="66"/>
        <v/>
      </c>
      <c r="C735" s="554" t="str">
        <f t="shared" si="67"/>
        <v/>
      </c>
      <c r="D735" s="173"/>
      <c r="E735" s="173"/>
      <c r="F735" s="174"/>
      <c r="G735" s="175"/>
      <c r="H735" s="176"/>
      <c r="I735" s="177"/>
      <c r="J735" s="176"/>
      <c r="K735" s="476"/>
      <c r="L735" s="174"/>
      <c r="M735" s="81"/>
      <c r="N735" s="280" t="str">
        <f t="shared" si="69"/>
        <v/>
      </c>
      <c r="O735" s="43"/>
      <c r="P735" s="82"/>
      <c r="Q735" s="482"/>
      <c r="R735" s="83"/>
      <c r="S735" s="482"/>
      <c r="T735" s="164"/>
      <c r="U735" s="45"/>
      <c r="V735" s="25" t="str">
        <f>IFERROR(VLOOKUP(U735, tabla!$A$2:$B$50,2,FALSE),"")</f>
        <v/>
      </c>
      <c r="W735" s="26"/>
      <c r="X735" s="51"/>
      <c r="Y735" s="555" t="str">
        <f t="shared" si="70"/>
        <v/>
      </c>
      <c r="Z735" s="27"/>
      <c r="AA735" s="26"/>
      <c r="AB735" s="26"/>
      <c r="AC735" s="84"/>
      <c r="AD735" s="29"/>
      <c r="AE735" s="84"/>
      <c r="AF735" s="84"/>
      <c r="AG735" s="178"/>
      <c r="AH735" s="84"/>
      <c r="AI735" s="84"/>
      <c r="AJ735" s="84"/>
      <c r="AK735" s="164"/>
      <c r="AL735" s="165"/>
      <c r="AM735" s="556" t="str">
        <f t="shared" ca="1" si="71"/>
        <v/>
      </c>
      <c r="AN735" s="86"/>
      <c r="XFA735" s="558" t="e">
        <f>MATCH(AE735,tabla!$W$3:$W$20,0)-1</f>
        <v>#N/A</v>
      </c>
      <c r="XFB735" s="558">
        <f>COUNTIF(tabla!$W$3:$W$20,'BD1'!AE735)</f>
        <v>0</v>
      </c>
    </row>
    <row r="736" spans="1:40 16381:16382" s="197" customFormat="1" ht="24.95" customHeight="1" x14ac:dyDescent="0.2">
      <c r="A736" s="24" t="str">
        <f t="shared" si="68"/>
        <v/>
      </c>
      <c r="B736" s="24" t="str">
        <f t="shared" si="66"/>
        <v/>
      </c>
      <c r="C736" s="554" t="str">
        <f t="shared" si="67"/>
        <v/>
      </c>
      <c r="D736" s="173"/>
      <c r="E736" s="173"/>
      <c r="F736" s="174"/>
      <c r="G736" s="175"/>
      <c r="H736" s="176"/>
      <c r="I736" s="177"/>
      <c r="J736" s="176"/>
      <c r="K736" s="476"/>
      <c r="L736" s="174"/>
      <c r="M736" s="81"/>
      <c r="N736" s="280" t="str">
        <f t="shared" si="69"/>
        <v/>
      </c>
      <c r="O736" s="43"/>
      <c r="P736" s="82"/>
      <c r="Q736" s="482"/>
      <c r="R736" s="83"/>
      <c r="S736" s="482"/>
      <c r="T736" s="164"/>
      <c r="U736" s="45"/>
      <c r="V736" s="25" t="str">
        <f>IFERROR(VLOOKUP(U736, tabla!$A$2:$B$50,2,FALSE),"")</f>
        <v/>
      </c>
      <c r="W736" s="26"/>
      <c r="X736" s="51"/>
      <c r="Y736" s="555" t="str">
        <f t="shared" si="70"/>
        <v/>
      </c>
      <c r="Z736" s="27"/>
      <c r="AA736" s="26"/>
      <c r="AB736" s="26"/>
      <c r="AC736" s="84"/>
      <c r="AD736" s="29"/>
      <c r="AE736" s="84"/>
      <c r="AF736" s="84"/>
      <c r="AG736" s="178"/>
      <c r="AH736" s="84"/>
      <c r="AI736" s="84"/>
      <c r="AJ736" s="84"/>
      <c r="AK736" s="164"/>
      <c r="AL736" s="165"/>
      <c r="AM736" s="556" t="str">
        <f t="shared" ca="1" si="71"/>
        <v/>
      </c>
      <c r="AN736" s="86"/>
      <c r="XFA736" s="558" t="e">
        <f>MATCH(AE736,tabla!$W$3:$W$20,0)-1</f>
        <v>#N/A</v>
      </c>
      <c r="XFB736" s="558">
        <f>COUNTIF(tabla!$W$3:$W$20,'BD1'!AE736)</f>
        <v>0</v>
      </c>
    </row>
    <row r="737" spans="1:40 16381:16382" s="197" customFormat="1" ht="24.95" customHeight="1" x14ac:dyDescent="0.2">
      <c r="A737" s="24" t="str">
        <f t="shared" si="68"/>
        <v/>
      </c>
      <c r="B737" s="24" t="str">
        <f t="shared" si="66"/>
        <v/>
      </c>
      <c r="C737" s="554" t="str">
        <f t="shared" si="67"/>
        <v/>
      </c>
      <c r="D737" s="173"/>
      <c r="E737" s="173"/>
      <c r="F737" s="174"/>
      <c r="G737" s="175"/>
      <c r="H737" s="176"/>
      <c r="I737" s="177"/>
      <c r="J737" s="176"/>
      <c r="K737" s="476"/>
      <c r="L737" s="174"/>
      <c r="M737" s="81"/>
      <c r="N737" s="280" t="str">
        <f t="shared" si="69"/>
        <v/>
      </c>
      <c r="O737" s="43"/>
      <c r="P737" s="82"/>
      <c r="Q737" s="482"/>
      <c r="R737" s="83"/>
      <c r="S737" s="482"/>
      <c r="T737" s="164"/>
      <c r="U737" s="45"/>
      <c r="V737" s="25" t="str">
        <f>IFERROR(VLOOKUP(U737, tabla!$A$2:$B$50,2,FALSE),"")</f>
        <v/>
      </c>
      <c r="W737" s="26"/>
      <c r="X737" s="51"/>
      <c r="Y737" s="555" t="str">
        <f t="shared" si="70"/>
        <v/>
      </c>
      <c r="Z737" s="27"/>
      <c r="AA737" s="26"/>
      <c r="AB737" s="26"/>
      <c r="AC737" s="84"/>
      <c r="AD737" s="29"/>
      <c r="AE737" s="84"/>
      <c r="AF737" s="84"/>
      <c r="AG737" s="178"/>
      <c r="AH737" s="84"/>
      <c r="AI737" s="84"/>
      <c r="AJ737" s="84"/>
      <c r="AK737" s="164"/>
      <c r="AL737" s="165"/>
      <c r="AM737" s="556" t="str">
        <f t="shared" ca="1" si="71"/>
        <v/>
      </c>
      <c r="AN737" s="86"/>
      <c r="XFA737" s="558" t="e">
        <f>MATCH(AE737,tabla!$W$3:$W$20,0)-1</f>
        <v>#N/A</v>
      </c>
      <c r="XFB737" s="558">
        <f>COUNTIF(tabla!$W$3:$W$20,'BD1'!AE737)</f>
        <v>0</v>
      </c>
    </row>
    <row r="738" spans="1:40 16381:16382" s="197" customFormat="1" ht="24.95" customHeight="1" x14ac:dyDescent="0.2">
      <c r="A738" s="24" t="str">
        <f t="shared" si="68"/>
        <v/>
      </c>
      <c r="B738" s="24" t="str">
        <f t="shared" si="66"/>
        <v/>
      </c>
      <c r="C738" s="554" t="str">
        <f t="shared" si="67"/>
        <v/>
      </c>
      <c r="D738" s="173"/>
      <c r="E738" s="173"/>
      <c r="F738" s="174"/>
      <c r="G738" s="175"/>
      <c r="H738" s="176"/>
      <c r="I738" s="177"/>
      <c r="J738" s="176"/>
      <c r="K738" s="476"/>
      <c r="L738" s="174"/>
      <c r="M738" s="81"/>
      <c r="N738" s="280" t="str">
        <f t="shared" si="69"/>
        <v/>
      </c>
      <c r="O738" s="43"/>
      <c r="P738" s="82"/>
      <c r="Q738" s="482"/>
      <c r="R738" s="83"/>
      <c r="S738" s="482"/>
      <c r="T738" s="164"/>
      <c r="U738" s="45"/>
      <c r="V738" s="25" t="str">
        <f>IFERROR(VLOOKUP(U738, tabla!$A$2:$B$50,2,FALSE),"")</f>
        <v/>
      </c>
      <c r="W738" s="26"/>
      <c r="X738" s="51"/>
      <c r="Y738" s="555" t="str">
        <f t="shared" si="70"/>
        <v/>
      </c>
      <c r="Z738" s="27"/>
      <c r="AA738" s="26"/>
      <c r="AB738" s="26"/>
      <c r="AC738" s="84"/>
      <c r="AD738" s="29"/>
      <c r="AE738" s="84"/>
      <c r="AF738" s="84"/>
      <c r="AG738" s="178"/>
      <c r="AH738" s="84"/>
      <c r="AI738" s="84"/>
      <c r="AJ738" s="84"/>
      <c r="AK738" s="164"/>
      <c r="AL738" s="165"/>
      <c r="AM738" s="556" t="str">
        <f t="shared" ca="1" si="71"/>
        <v/>
      </c>
      <c r="AN738" s="86"/>
      <c r="XFA738" s="558" t="e">
        <f>MATCH(AE738,tabla!$W$3:$W$20,0)-1</f>
        <v>#N/A</v>
      </c>
      <c r="XFB738" s="558">
        <f>COUNTIF(tabla!$W$3:$W$20,'BD1'!AE738)</f>
        <v>0</v>
      </c>
    </row>
    <row r="739" spans="1:40 16381:16382" s="197" customFormat="1" ht="24.95" customHeight="1" x14ac:dyDescent="0.2">
      <c r="A739" s="24" t="str">
        <f t="shared" si="68"/>
        <v/>
      </c>
      <c r="B739" s="24" t="str">
        <f t="shared" si="66"/>
        <v/>
      </c>
      <c r="C739" s="554" t="str">
        <f t="shared" si="67"/>
        <v/>
      </c>
      <c r="D739" s="173"/>
      <c r="E739" s="173"/>
      <c r="F739" s="174"/>
      <c r="G739" s="175"/>
      <c r="H739" s="176"/>
      <c r="I739" s="177"/>
      <c r="J739" s="176"/>
      <c r="K739" s="476"/>
      <c r="L739" s="174"/>
      <c r="M739" s="81"/>
      <c r="N739" s="280" t="str">
        <f t="shared" si="69"/>
        <v/>
      </c>
      <c r="O739" s="43"/>
      <c r="P739" s="82"/>
      <c r="Q739" s="482"/>
      <c r="R739" s="83"/>
      <c r="S739" s="482"/>
      <c r="T739" s="164"/>
      <c r="U739" s="45"/>
      <c r="V739" s="25" t="str">
        <f>IFERROR(VLOOKUP(U739, tabla!$A$2:$B$50,2,FALSE),"")</f>
        <v/>
      </c>
      <c r="W739" s="26"/>
      <c r="X739" s="51"/>
      <c r="Y739" s="555" t="str">
        <f t="shared" si="70"/>
        <v/>
      </c>
      <c r="Z739" s="27"/>
      <c r="AA739" s="26"/>
      <c r="AB739" s="26"/>
      <c r="AC739" s="84"/>
      <c r="AD739" s="29"/>
      <c r="AE739" s="84"/>
      <c r="AF739" s="84"/>
      <c r="AG739" s="178"/>
      <c r="AH739" s="84"/>
      <c r="AI739" s="84"/>
      <c r="AJ739" s="84"/>
      <c r="AK739" s="164"/>
      <c r="AL739" s="165"/>
      <c r="AM739" s="556" t="str">
        <f t="shared" ca="1" si="71"/>
        <v/>
      </c>
      <c r="AN739" s="86"/>
      <c r="XFA739" s="558" t="e">
        <f>MATCH(AE739,tabla!$W$3:$W$20,0)-1</f>
        <v>#N/A</v>
      </c>
      <c r="XFB739" s="558">
        <f>COUNTIF(tabla!$W$3:$W$20,'BD1'!AE739)</f>
        <v>0</v>
      </c>
    </row>
    <row r="740" spans="1:40 16381:16382" s="197" customFormat="1" ht="24.95" customHeight="1" x14ac:dyDescent="0.2">
      <c r="A740" s="24" t="str">
        <f t="shared" si="68"/>
        <v/>
      </c>
      <c r="B740" s="24" t="str">
        <f t="shared" si="66"/>
        <v/>
      </c>
      <c r="C740" s="554" t="str">
        <f t="shared" si="67"/>
        <v/>
      </c>
      <c r="D740" s="173"/>
      <c r="E740" s="173"/>
      <c r="F740" s="174"/>
      <c r="G740" s="175"/>
      <c r="H740" s="176"/>
      <c r="I740" s="177"/>
      <c r="J740" s="176"/>
      <c r="K740" s="476"/>
      <c r="L740" s="174"/>
      <c r="M740" s="81"/>
      <c r="N740" s="280" t="str">
        <f t="shared" si="69"/>
        <v/>
      </c>
      <c r="O740" s="43"/>
      <c r="P740" s="82"/>
      <c r="Q740" s="482"/>
      <c r="R740" s="83"/>
      <c r="S740" s="482"/>
      <c r="T740" s="164"/>
      <c r="U740" s="45"/>
      <c r="V740" s="25" t="str">
        <f>IFERROR(VLOOKUP(U740, tabla!$A$2:$B$50,2,FALSE),"")</f>
        <v/>
      </c>
      <c r="W740" s="26"/>
      <c r="X740" s="51"/>
      <c r="Y740" s="555" t="str">
        <f t="shared" si="70"/>
        <v/>
      </c>
      <c r="Z740" s="27"/>
      <c r="AA740" s="26"/>
      <c r="AB740" s="26"/>
      <c r="AC740" s="84"/>
      <c r="AD740" s="29"/>
      <c r="AE740" s="84"/>
      <c r="AF740" s="84"/>
      <c r="AG740" s="178"/>
      <c r="AH740" s="84"/>
      <c r="AI740" s="84"/>
      <c r="AJ740" s="84"/>
      <c r="AK740" s="164"/>
      <c r="AL740" s="165"/>
      <c r="AM740" s="556" t="str">
        <f t="shared" ca="1" si="71"/>
        <v/>
      </c>
      <c r="AN740" s="86"/>
      <c r="XFA740" s="558" t="e">
        <f>MATCH(AE740,tabla!$W$3:$W$20,0)-1</f>
        <v>#N/A</v>
      </c>
      <c r="XFB740" s="558">
        <f>COUNTIF(tabla!$W$3:$W$20,'BD1'!AE740)</f>
        <v>0</v>
      </c>
    </row>
    <row r="741" spans="1:40 16381:16382" s="197" customFormat="1" ht="24.95" customHeight="1" x14ac:dyDescent="0.2">
      <c r="A741" s="24" t="str">
        <f t="shared" si="68"/>
        <v/>
      </c>
      <c r="B741" s="24" t="str">
        <f t="shared" si="66"/>
        <v/>
      </c>
      <c r="C741" s="554" t="str">
        <f t="shared" si="67"/>
        <v/>
      </c>
      <c r="D741" s="173"/>
      <c r="E741" s="173"/>
      <c r="F741" s="174"/>
      <c r="G741" s="175"/>
      <c r="H741" s="176"/>
      <c r="I741" s="177"/>
      <c r="J741" s="176"/>
      <c r="K741" s="476"/>
      <c r="L741" s="174"/>
      <c r="M741" s="81"/>
      <c r="N741" s="280" t="str">
        <f t="shared" si="69"/>
        <v/>
      </c>
      <c r="O741" s="43"/>
      <c r="P741" s="82"/>
      <c r="Q741" s="482"/>
      <c r="R741" s="83"/>
      <c r="S741" s="482"/>
      <c r="T741" s="164"/>
      <c r="U741" s="45"/>
      <c r="V741" s="25" t="str">
        <f>IFERROR(VLOOKUP(U741, tabla!$A$2:$B$50,2,FALSE),"")</f>
        <v/>
      </c>
      <c r="W741" s="26"/>
      <c r="X741" s="51"/>
      <c r="Y741" s="555" t="str">
        <f t="shared" si="70"/>
        <v/>
      </c>
      <c r="Z741" s="27"/>
      <c r="AA741" s="26"/>
      <c r="AB741" s="26"/>
      <c r="AC741" s="84"/>
      <c r="AD741" s="29"/>
      <c r="AE741" s="84"/>
      <c r="AF741" s="84"/>
      <c r="AG741" s="178"/>
      <c r="AH741" s="84"/>
      <c r="AI741" s="84"/>
      <c r="AJ741" s="84"/>
      <c r="AK741" s="164"/>
      <c r="AL741" s="165"/>
      <c r="AM741" s="556" t="str">
        <f t="shared" ca="1" si="71"/>
        <v/>
      </c>
      <c r="AN741" s="86"/>
      <c r="XFA741" s="558" t="e">
        <f>MATCH(AE741,tabla!$W$3:$W$20,0)-1</f>
        <v>#N/A</v>
      </c>
      <c r="XFB741" s="558">
        <f>COUNTIF(tabla!$W$3:$W$20,'BD1'!AE741)</f>
        <v>0</v>
      </c>
    </row>
    <row r="742" spans="1:40 16381:16382" s="197" customFormat="1" ht="24.95" customHeight="1" x14ac:dyDescent="0.2">
      <c r="A742" s="24" t="str">
        <f t="shared" si="68"/>
        <v/>
      </c>
      <c r="B742" s="24" t="str">
        <f t="shared" si="66"/>
        <v/>
      </c>
      <c r="C742" s="554" t="str">
        <f t="shared" si="67"/>
        <v/>
      </c>
      <c r="D742" s="173"/>
      <c r="E742" s="173"/>
      <c r="F742" s="174"/>
      <c r="G742" s="175"/>
      <c r="H742" s="176"/>
      <c r="I742" s="177"/>
      <c r="J742" s="176"/>
      <c r="K742" s="476"/>
      <c r="L742" s="174"/>
      <c r="M742" s="81"/>
      <c r="N742" s="280" t="str">
        <f t="shared" si="69"/>
        <v/>
      </c>
      <c r="O742" s="43"/>
      <c r="P742" s="82"/>
      <c r="Q742" s="482"/>
      <c r="R742" s="83"/>
      <c r="S742" s="482"/>
      <c r="T742" s="164"/>
      <c r="U742" s="45"/>
      <c r="V742" s="25" t="str">
        <f>IFERROR(VLOOKUP(U742, tabla!$A$2:$B$50,2,FALSE),"")</f>
        <v/>
      </c>
      <c r="W742" s="26"/>
      <c r="X742" s="51"/>
      <c r="Y742" s="555" t="str">
        <f t="shared" si="70"/>
        <v/>
      </c>
      <c r="Z742" s="27"/>
      <c r="AA742" s="26"/>
      <c r="AB742" s="26"/>
      <c r="AC742" s="84"/>
      <c r="AD742" s="29"/>
      <c r="AE742" s="84"/>
      <c r="AF742" s="84"/>
      <c r="AG742" s="178"/>
      <c r="AH742" s="84"/>
      <c r="AI742" s="84"/>
      <c r="AJ742" s="84"/>
      <c r="AK742" s="164"/>
      <c r="AL742" s="165"/>
      <c r="AM742" s="556" t="str">
        <f t="shared" ca="1" si="71"/>
        <v/>
      </c>
      <c r="AN742" s="86"/>
      <c r="XFA742" s="558" t="e">
        <f>MATCH(AE742,tabla!$W$3:$W$20,0)-1</f>
        <v>#N/A</v>
      </c>
      <c r="XFB742" s="558">
        <f>COUNTIF(tabla!$W$3:$W$20,'BD1'!AE742)</f>
        <v>0</v>
      </c>
    </row>
    <row r="743" spans="1:40 16381:16382" s="197" customFormat="1" ht="24.95" customHeight="1" x14ac:dyDescent="0.2">
      <c r="A743" s="24" t="str">
        <f t="shared" si="68"/>
        <v/>
      </c>
      <c r="B743" s="24" t="str">
        <f t="shared" si="66"/>
        <v/>
      </c>
      <c r="C743" s="554" t="str">
        <f t="shared" si="67"/>
        <v/>
      </c>
      <c r="D743" s="173"/>
      <c r="E743" s="173"/>
      <c r="F743" s="174"/>
      <c r="G743" s="175"/>
      <c r="H743" s="176"/>
      <c r="I743" s="177"/>
      <c r="J743" s="176"/>
      <c r="K743" s="476"/>
      <c r="L743" s="174"/>
      <c r="M743" s="81"/>
      <c r="N743" s="280" t="str">
        <f t="shared" si="69"/>
        <v/>
      </c>
      <c r="O743" s="43"/>
      <c r="P743" s="82"/>
      <c r="Q743" s="482"/>
      <c r="R743" s="83"/>
      <c r="S743" s="482"/>
      <c r="T743" s="164"/>
      <c r="U743" s="45"/>
      <c r="V743" s="25" t="str">
        <f>IFERROR(VLOOKUP(U743, tabla!$A$2:$B$50,2,FALSE),"")</f>
        <v/>
      </c>
      <c r="W743" s="26"/>
      <c r="X743" s="51"/>
      <c r="Y743" s="555" t="str">
        <f t="shared" si="70"/>
        <v/>
      </c>
      <c r="Z743" s="27"/>
      <c r="AA743" s="26"/>
      <c r="AB743" s="26"/>
      <c r="AC743" s="84"/>
      <c r="AD743" s="29"/>
      <c r="AE743" s="84"/>
      <c r="AF743" s="84"/>
      <c r="AG743" s="178"/>
      <c r="AH743" s="84"/>
      <c r="AI743" s="84"/>
      <c r="AJ743" s="84"/>
      <c r="AK743" s="164"/>
      <c r="AL743" s="165"/>
      <c r="AM743" s="556" t="str">
        <f t="shared" ca="1" si="71"/>
        <v/>
      </c>
      <c r="AN743" s="86"/>
      <c r="XFA743" s="558" t="e">
        <f>MATCH(AE743,tabla!$W$3:$W$20,0)-1</f>
        <v>#N/A</v>
      </c>
      <c r="XFB743" s="558">
        <f>COUNTIF(tabla!$W$3:$W$20,'BD1'!AE743)</f>
        <v>0</v>
      </c>
    </row>
    <row r="744" spans="1:40 16381:16382" s="197" customFormat="1" ht="24.95" customHeight="1" x14ac:dyDescent="0.2">
      <c r="A744" s="24" t="str">
        <f t="shared" si="68"/>
        <v/>
      </c>
      <c r="B744" s="24" t="str">
        <f t="shared" si="66"/>
        <v/>
      </c>
      <c r="C744" s="554" t="str">
        <f t="shared" si="67"/>
        <v/>
      </c>
      <c r="D744" s="173"/>
      <c r="E744" s="173"/>
      <c r="F744" s="174"/>
      <c r="G744" s="175"/>
      <c r="H744" s="176"/>
      <c r="I744" s="177"/>
      <c r="J744" s="176"/>
      <c r="K744" s="476"/>
      <c r="L744" s="174"/>
      <c r="M744" s="81"/>
      <c r="N744" s="280" t="str">
        <f t="shared" si="69"/>
        <v/>
      </c>
      <c r="O744" s="43"/>
      <c r="P744" s="87"/>
      <c r="Q744" s="483"/>
      <c r="R744" s="83"/>
      <c r="S744" s="482"/>
      <c r="T744" s="164"/>
      <c r="U744" s="45"/>
      <c r="V744" s="25" t="str">
        <f>IFERROR(VLOOKUP(U744, tabla!$A$2:$B$50,2,FALSE),"")</f>
        <v/>
      </c>
      <c r="W744" s="26"/>
      <c r="X744" s="51"/>
      <c r="Y744" s="555" t="str">
        <f t="shared" si="70"/>
        <v/>
      </c>
      <c r="Z744" s="27"/>
      <c r="AA744" s="26"/>
      <c r="AB744" s="26"/>
      <c r="AC744" s="84"/>
      <c r="AD744" s="29"/>
      <c r="AE744" s="84"/>
      <c r="AF744" s="84"/>
      <c r="AG744" s="178"/>
      <c r="AH744" s="84"/>
      <c r="AI744" s="84"/>
      <c r="AJ744" s="84"/>
      <c r="AK744" s="164"/>
      <c r="AL744" s="165"/>
      <c r="AM744" s="556" t="str">
        <f t="shared" ca="1" si="71"/>
        <v/>
      </c>
      <c r="AN744" s="86"/>
      <c r="XFA744" s="558" t="e">
        <f>MATCH(AE744,tabla!$W$3:$W$20,0)-1</f>
        <v>#N/A</v>
      </c>
      <c r="XFB744" s="558">
        <f>COUNTIF(tabla!$W$3:$W$20,'BD1'!AE744)</f>
        <v>0</v>
      </c>
    </row>
    <row r="745" spans="1:40 16381:16382" s="197" customFormat="1" ht="24.95" customHeight="1" x14ac:dyDescent="0.2">
      <c r="A745" s="24" t="str">
        <f t="shared" si="68"/>
        <v/>
      </c>
      <c r="B745" s="24" t="str">
        <f t="shared" si="66"/>
        <v/>
      </c>
      <c r="C745" s="554" t="str">
        <f t="shared" si="67"/>
        <v/>
      </c>
      <c r="D745" s="173"/>
      <c r="E745" s="173"/>
      <c r="F745" s="174"/>
      <c r="G745" s="175"/>
      <c r="H745" s="176"/>
      <c r="I745" s="177"/>
      <c r="J745" s="176"/>
      <c r="K745" s="476"/>
      <c r="L745" s="174"/>
      <c r="M745" s="81"/>
      <c r="N745" s="280" t="str">
        <f t="shared" si="69"/>
        <v/>
      </c>
      <c r="O745" s="43"/>
      <c r="P745" s="82"/>
      <c r="Q745" s="482"/>
      <c r="R745" s="83"/>
      <c r="S745" s="482"/>
      <c r="T745" s="164"/>
      <c r="U745" s="45"/>
      <c r="V745" s="25" t="str">
        <f>IFERROR(VLOOKUP(U745, tabla!$A$2:$B$50,2,FALSE),"")</f>
        <v/>
      </c>
      <c r="W745" s="26"/>
      <c r="X745" s="51"/>
      <c r="Y745" s="555" t="str">
        <f t="shared" si="70"/>
        <v/>
      </c>
      <c r="Z745" s="27"/>
      <c r="AA745" s="26"/>
      <c r="AB745" s="26"/>
      <c r="AC745" s="84"/>
      <c r="AD745" s="29"/>
      <c r="AE745" s="84"/>
      <c r="AF745" s="84"/>
      <c r="AG745" s="178"/>
      <c r="AH745" s="84"/>
      <c r="AI745" s="84"/>
      <c r="AJ745" s="84"/>
      <c r="AK745" s="164"/>
      <c r="AL745" s="165"/>
      <c r="AM745" s="556" t="str">
        <f t="shared" ca="1" si="71"/>
        <v/>
      </c>
      <c r="AN745" s="86"/>
      <c r="XFA745" s="558" t="e">
        <f>MATCH(AE745,tabla!$W$3:$W$20,0)-1</f>
        <v>#N/A</v>
      </c>
      <c r="XFB745" s="558">
        <f>COUNTIF(tabla!$W$3:$W$20,'BD1'!AE745)</f>
        <v>0</v>
      </c>
    </row>
    <row r="746" spans="1:40 16381:16382" s="197" customFormat="1" ht="24.95" customHeight="1" x14ac:dyDescent="0.2">
      <c r="A746" s="24" t="str">
        <f t="shared" si="68"/>
        <v/>
      </c>
      <c r="B746" s="24" t="str">
        <f t="shared" si="66"/>
        <v/>
      </c>
      <c r="C746" s="554" t="str">
        <f t="shared" si="67"/>
        <v/>
      </c>
      <c r="D746" s="173"/>
      <c r="E746" s="173"/>
      <c r="F746" s="174"/>
      <c r="G746" s="175"/>
      <c r="H746" s="176"/>
      <c r="I746" s="177"/>
      <c r="J746" s="176"/>
      <c r="K746" s="476"/>
      <c r="L746" s="174"/>
      <c r="M746" s="81"/>
      <c r="N746" s="280" t="str">
        <f t="shared" si="69"/>
        <v/>
      </c>
      <c r="O746" s="43"/>
      <c r="P746" s="82"/>
      <c r="Q746" s="482"/>
      <c r="R746" s="83"/>
      <c r="S746" s="482"/>
      <c r="T746" s="164"/>
      <c r="U746" s="45"/>
      <c r="V746" s="25" t="str">
        <f>IFERROR(VLOOKUP(U746, tabla!$A$2:$B$50,2,FALSE),"")</f>
        <v/>
      </c>
      <c r="W746" s="26"/>
      <c r="X746" s="51"/>
      <c r="Y746" s="555" t="str">
        <f t="shared" si="70"/>
        <v/>
      </c>
      <c r="Z746" s="27"/>
      <c r="AA746" s="26"/>
      <c r="AB746" s="26"/>
      <c r="AC746" s="84"/>
      <c r="AD746" s="29"/>
      <c r="AE746" s="84"/>
      <c r="AF746" s="84"/>
      <c r="AG746" s="178"/>
      <c r="AH746" s="84"/>
      <c r="AI746" s="84"/>
      <c r="AJ746" s="84"/>
      <c r="AK746" s="164"/>
      <c r="AL746" s="165"/>
      <c r="AM746" s="556" t="str">
        <f t="shared" ca="1" si="71"/>
        <v/>
      </c>
      <c r="AN746" s="86"/>
      <c r="XFA746" s="558" t="e">
        <f>MATCH(AE746,tabla!$W$3:$W$20,0)-1</f>
        <v>#N/A</v>
      </c>
      <c r="XFB746" s="558">
        <f>COUNTIF(tabla!$W$3:$W$20,'BD1'!AE746)</f>
        <v>0</v>
      </c>
    </row>
    <row r="747" spans="1:40 16381:16382" s="197" customFormat="1" ht="24.95" customHeight="1" x14ac:dyDescent="0.2">
      <c r="A747" s="24" t="str">
        <f t="shared" si="68"/>
        <v/>
      </c>
      <c r="B747" s="24" t="str">
        <f t="shared" si="66"/>
        <v/>
      </c>
      <c r="C747" s="554" t="str">
        <f t="shared" si="67"/>
        <v/>
      </c>
      <c r="D747" s="173"/>
      <c r="E747" s="173"/>
      <c r="F747" s="174"/>
      <c r="G747" s="175"/>
      <c r="H747" s="176"/>
      <c r="I747" s="177"/>
      <c r="J747" s="176"/>
      <c r="K747" s="476"/>
      <c r="L747" s="174"/>
      <c r="M747" s="81"/>
      <c r="N747" s="280" t="str">
        <f t="shared" si="69"/>
        <v/>
      </c>
      <c r="O747" s="43"/>
      <c r="P747" s="82"/>
      <c r="Q747" s="482"/>
      <c r="R747" s="83"/>
      <c r="S747" s="482"/>
      <c r="T747" s="164"/>
      <c r="U747" s="45"/>
      <c r="V747" s="25" t="str">
        <f>IFERROR(VLOOKUP(U747, tabla!$A$2:$B$50,2,FALSE),"")</f>
        <v/>
      </c>
      <c r="W747" s="26"/>
      <c r="X747" s="51"/>
      <c r="Y747" s="555" t="str">
        <f t="shared" si="70"/>
        <v/>
      </c>
      <c r="Z747" s="27"/>
      <c r="AA747" s="26"/>
      <c r="AB747" s="26"/>
      <c r="AC747" s="84"/>
      <c r="AD747" s="29"/>
      <c r="AE747" s="84"/>
      <c r="AF747" s="84"/>
      <c r="AG747" s="178"/>
      <c r="AH747" s="84"/>
      <c r="AI747" s="84"/>
      <c r="AJ747" s="84"/>
      <c r="AK747" s="164"/>
      <c r="AL747" s="165"/>
      <c r="AM747" s="556" t="str">
        <f t="shared" ca="1" si="71"/>
        <v/>
      </c>
      <c r="AN747" s="86"/>
      <c r="XFA747" s="558" t="e">
        <f>MATCH(AE747,tabla!$W$3:$W$20,0)-1</f>
        <v>#N/A</v>
      </c>
      <c r="XFB747" s="558">
        <f>COUNTIF(tabla!$W$3:$W$20,'BD1'!AE747)</f>
        <v>0</v>
      </c>
    </row>
    <row r="748" spans="1:40 16381:16382" s="197" customFormat="1" ht="24.95" customHeight="1" x14ac:dyDescent="0.2">
      <c r="A748" s="24" t="str">
        <f t="shared" si="68"/>
        <v/>
      </c>
      <c r="B748" s="24" t="str">
        <f t="shared" si="66"/>
        <v/>
      </c>
      <c r="C748" s="554" t="str">
        <f t="shared" si="67"/>
        <v/>
      </c>
      <c r="D748" s="173"/>
      <c r="E748" s="173"/>
      <c r="F748" s="174"/>
      <c r="G748" s="175"/>
      <c r="H748" s="176"/>
      <c r="I748" s="177"/>
      <c r="J748" s="176"/>
      <c r="K748" s="476"/>
      <c r="L748" s="174"/>
      <c r="M748" s="81"/>
      <c r="N748" s="280" t="str">
        <f t="shared" si="69"/>
        <v/>
      </c>
      <c r="O748" s="43"/>
      <c r="P748" s="82"/>
      <c r="Q748" s="482"/>
      <c r="R748" s="83"/>
      <c r="S748" s="482"/>
      <c r="T748" s="164"/>
      <c r="U748" s="45"/>
      <c r="V748" s="25" t="str">
        <f>IFERROR(VLOOKUP(U748, tabla!$A$2:$B$50,2,FALSE),"")</f>
        <v/>
      </c>
      <c r="W748" s="26"/>
      <c r="X748" s="51"/>
      <c r="Y748" s="555" t="str">
        <f t="shared" si="70"/>
        <v/>
      </c>
      <c r="Z748" s="27"/>
      <c r="AA748" s="26"/>
      <c r="AB748" s="26"/>
      <c r="AC748" s="84"/>
      <c r="AD748" s="29"/>
      <c r="AE748" s="84"/>
      <c r="AF748" s="84"/>
      <c r="AG748" s="178"/>
      <c r="AH748" s="84"/>
      <c r="AI748" s="84"/>
      <c r="AJ748" s="84"/>
      <c r="AK748" s="164"/>
      <c r="AL748" s="165"/>
      <c r="AM748" s="556" t="str">
        <f t="shared" ca="1" si="71"/>
        <v/>
      </c>
      <c r="AN748" s="86"/>
      <c r="XFA748" s="558" t="e">
        <f>MATCH(AE748,tabla!$W$3:$W$20,0)-1</f>
        <v>#N/A</v>
      </c>
      <c r="XFB748" s="558">
        <f>COUNTIF(tabla!$W$3:$W$20,'BD1'!AE748)</f>
        <v>0</v>
      </c>
    </row>
    <row r="749" spans="1:40 16381:16382" s="197" customFormat="1" ht="24.95" customHeight="1" x14ac:dyDescent="0.2">
      <c r="A749" s="24" t="str">
        <f t="shared" si="68"/>
        <v/>
      </c>
      <c r="B749" s="24" t="str">
        <f t="shared" si="66"/>
        <v/>
      </c>
      <c r="C749" s="554" t="str">
        <f t="shared" si="67"/>
        <v/>
      </c>
      <c r="D749" s="173"/>
      <c r="E749" s="173"/>
      <c r="F749" s="174"/>
      <c r="G749" s="175"/>
      <c r="H749" s="176"/>
      <c r="I749" s="177"/>
      <c r="J749" s="176"/>
      <c r="K749" s="476"/>
      <c r="L749" s="174"/>
      <c r="M749" s="81"/>
      <c r="N749" s="280" t="str">
        <f t="shared" si="69"/>
        <v/>
      </c>
      <c r="O749" s="43"/>
      <c r="P749" s="82"/>
      <c r="Q749" s="482"/>
      <c r="R749" s="83"/>
      <c r="S749" s="482"/>
      <c r="T749" s="164"/>
      <c r="U749" s="45"/>
      <c r="V749" s="25" t="str">
        <f>IFERROR(VLOOKUP(U749, tabla!$A$2:$B$50,2,FALSE),"")</f>
        <v/>
      </c>
      <c r="W749" s="26"/>
      <c r="X749" s="51"/>
      <c r="Y749" s="555" t="str">
        <f t="shared" si="70"/>
        <v/>
      </c>
      <c r="Z749" s="27"/>
      <c r="AA749" s="26"/>
      <c r="AB749" s="26"/>
      <c r="AC749" s="84"/>
      <c r="AD749" s="29"/>
      <c r="AE749" s="84"/>
      <c r="AF749" s="84"/>
      <c r="AG749" s="178"/>
      <c r="AH749" s="84"/>
      <c r="AI749" s="84"/>
      <c r="AJ749" s="84"/>
      <c r="AK749" s="164"/>
      <c r="AL749" s="165"/>
      <c r="AM749" s="556" t="str">
        <f t="shared" ca="1" si="71"/>
        <v/>
      </c>
      <c r="AN749" s="86"/>
      <c r="XFA749" s="558" t="e">
        <f>MATCH(AE749,tabla!$W$3:$W$20,0)-1</f>
        <v>#N/A</v>
      </c>
      <c r="XFB749" s="558">
        <f>COUNTIF(tabla!$W$3:$W$20,'BD1'!AE749)</f>
        <v>0</v>
      </c>
    </row>
    <row r="750" spans="1:40 16381:16382" s="197" customFormat="1" ht="24.95" customHeight="1" x14ac:dyDescent="0.2">
      <c r="A750" s="24" t="str">
        <f t="shared" si="68"/>
        <v/>
      </c>
      <c r="B750" s="24" t="str">
        <f t="shared" si="66"/>
        <v/>
      </c>
      <c r="C750" s="554" t="str">
        <f t="shared" si="67"/>
        <v/>
      </c>
      <c r="D750" s="173"/>
      <c r="E750" s="173"/>
      <c r="F750" s="174"/>
      <c r="G750" s="175"/>
      <c r="H750" s="176"/>
      <c r="I750" s="177"/>
      <c r="J750" s="176"/>
      <c r="K750" s="476"/>
      <c r="L750" s="174"/>
      <c r="M750" s="81"/>
      <c r="N750" s="280" t="str">
        <f t="shared" si="69"/>
        <v/>
      </c>
      <c r="O750" s="43"/>
      <c r="P750" s="82"/>
      <c r="Q750" s="482"/>
      <c r="R750" s="83"/>
      <c r="S750" s="482"/>
      <c r="T750" s="164"/>
      <c r="U750" s="45"/>
      <c r="V750" s="25" t="str">
        <f>IFERROR(VLOOKUP(U750, tabla!$A$2:$B$50,2,FALSE),"")</f>
        <v/>
      </c>
      <c r="W750" s="26"/>
      <c r="X750" s="51"/>
      <c r="Y750" s="555" t="str">
        <f t="shared" si="70"/>
        <v/>
      </c>
      <c r="Z750" s="27"/>
      <c r="AA750" s="26"/>
      <c r="AB750" s="26"/>
      <c r="AC750" s="84"/>
      <c r="AD750" s="29"/>
      <c r="AE750" s="84"/>
      <c r="AF750" s="84"/>
      <c r="AG750" s="178"/>
      <c r="AH750" s="84"/>
      <c r="AI750" s="84"/>
      <c r="AJ750" s="84"/>
      <c r="AK750" s="164"/>
      <c r="AL750" s="165"/>
      <c r="AM750" s="556" t="str">
        <f t="shared" ca="1" si="71"/>
        <v/>
      </c>
      <c r="AN750" s="86"/>
      <c r="XFA750" s="558" t="e">
        <f>MATCH(AE750,tabla!$W$3:$W$20,0)-1</f>
        <v>#N/A</v>
      </c>
      <c r="XFB750" s="558">
        <f>COUNTIF(tabla!$W$3:$W$20,'BD1'!AE750)</f>
        <v>0</v>
      </c>
    </row>
    <row r="751" spans="1:40 16381:16382" s="197" customFormat="1" ht="24.95" customHeight="1" x14ac:dyDescent="0.2">
      <c r="A751" s="24" t="str">
        <f t="shared" si="68"/>
        <v/>
      </c>
      <c r="B751" s="24" t="str">
        <f t="shared" si="66"/>
        <v/>
      </c>
      <c r="C751" s="554" t="str">
        <f t="shared" si="67"/>
        <v/>
      </c>
      <c r="D751" s="173"/>
      <c r="E751" s="173"/>
      <c r="F751" s="174"/>
      <c r="G751" s="175"/>
      <c r="H751" s="176"/>
      <c r="I751" s="177"/>
      <c r="J751" s="176"/>
      <c r="K751" s="476"/>
      <c r="L751" s="174"/>
      <c r="M751" s="81"/>
      <c r="N751" s="280" t="str">
        <f t="shared" si="69"/>
        <v/>
      </c>
      <c r="O751" s="43"/>
      <c r="P751" s="87"/>
      <c r="Q751" s="483"/>
      <c r="R751" s="83"/>
      <c r="S751" s="482"/>
      <c r="T751" s="164"/>
      <c r="U751" s="45"/>
      <c r="V751" s="25" t="str">
        <f>IFERROR(VLOOKUP(U751, tabla!$A$2:$B$50,2,FALSE),"")</f>
        <v/>
      </c>
      <c r="W751" s="26"/>
      <c r="X751" s="51"/>
      <c r="Y751" s="555" t="str">
        <f t="shared" si="70"/>
        <v/>
      </c>
      <c r="Z751" s="27"/>
      <c r="AA751" s="26"/>
      <c r="AB751" s="26"/>
      <c r="AC751" s="84"/>
      <c r="AD751" s="29"/>
      <c r="AE751" s="84"/>
      <c r="AF751" s="84"/>
      <c r="AG751" s="178"/>
      <c r="AH751" s="84"/>
      <c r="AI751" s="84"/>
      <c r="AJ751" s="84"/>
      <c r="AK751" s="164"/>
      <c r="AL751" s="165"/>
      <c r="AM751" s="556" t="str">
        <f t="shared" ca="1" si="71"/>
        <v/>
      </c>
      <c r="AN751" s="86"/>
      <c r="XFA751" s="558" t="e">
        <f>MATCH(AE751,tabla!$W$3:$W$20,0)-1</f>
        <v>#N/A</v>
      </c>
      <c r="XFB751" s="558">
        <f>COUNTIF(tabla!$W$3:$W$20,'BD1'!AE751)</f>
        <v>0</v>
      </c>
    </row>
    <row r="752" spans="1:40 16381:16382" s="197" customFormat="1" ht="24.95" customHeight="1" x14ac:dyDescent="0.2">
      <c r="A752" s="24" t="str">
        <f t="shared" si="68"/>
        <v/>
      </c>
      <c r="B752" s="24" t="str">
        <f t="shared" si="66"/>
        <v/>
      </c>
      <c r="C752" s="554" t="str">
        <f t="shared" si="67"/>
        <v/>
      </c>
      <c r="D752" s="173"/>
      <c r="E752" s="173"/>
      <c r="F752" s="174"/>
      <c r="G752" s="175"/>
      <c r="H752" s="176"/>
      <c r="I752" s="177"/>
      <c r="J752" s="176"/>
      <c r="K752" s="476"/>
      <c r="L752" s="174"/>
      <c r="M752" s="81"/>
      <c r="N752" s="280" t="str">
        <f t="shared" si="69"/>
        <v/>
      </c>
      <c r="O752" s="43"/>
      <c r="P752" s="82"/>
      <c r="Q752" s="482"/>
      <c r="R752" s="83"/>
      <c r="S752" s="482"/>
      <c r="T752" s="164"/>
      <c r="U752" s="45"/>
      <c r="V752" s="25" t="str">
        <f>IFERROR(VLOOKUP(U752, tabla!$A$2:$B$50,2,FALSE),"")</f>
        <v/>
      </c>
      <c r="W752" s="26"/>
      <c r="X752" s="51"/>
      <c r="Y752" s="555" t="str">
        <f t="shared" si="70"/>
        <v/>
      </c>
      <c r="Z752" s="27"/>
      <c r="AA752" s="26"/>
      <c r="AB752" s="26"/>
      <c r="AC752" s="84"/>
      <c r="AD752" s="29"/>
      <c r="AE752" s="84"/>
      <c r="AF752" s="84"/>
      <c r="AG752" s="178"/>
      <c r="AH752" s="84"/>
      <c r="AI752" s="84"/>
      <c r="AJ752" s="84"/>
      <c r="AK752" s="164"/>
      <c r="AL752" s="165"/>
      <c r="AM752" s="556" t="str">
        <f t="shared" ca="1" si="71"/>
        <v/>
      </c>
      <c r="AN752" s="86"/>
      <c r="XFA752" s="558" t="e">
        <f>MATCH(AE752,tabla!$W$3:$W$20,0)-1</f>
        <v>#N/A</v>
      </c>
      <c r="XFB752" s="558">
        <f>COUNTIF(tabla!$W$3:$W$20,'BD1'!AE752)</f>
        <v>0</v>
      </c>
    </row>
    <row r="753" spans="1:40 16381:16382" s="197" customFormat="1" ht="24.95" customHeight="1" x14ac:dyDescent="0.2">
      <c r="A753" s="24" t="str">
        <f t="shared" si="68"/>
        <v/>
      </c>
      <c r="B753" s="24" t="str">
        <f t="shared" si="66"/>
        <v/>
      </c>
      <c r="C753" s="554" t="str">
        <f t="shared" si="67"/>
        <v/>
      </c>
      <c r="D753" s="173"/>
      <c r="E753" s="173"/>
      <c r="F753" s="174"/>
      <c r="G753" s="175"/>
      <c r="H753" s="176"/>
      <c r="I753" s="177"/>
      <c r="J753" s="176"/>
      <c r="K753" s="476"/>
      <c r="L753" s="174"/>
      <c r="M753" s="81"/>
      <c r="N753" s="280" t="str">
        <f t="shared" si="69"/>
        <v/>
      </c>
      <c r="O753" s="43"/>
      <c r="P753" s="82"/>
      <c r="Q753" s="482"/>
      <c r="R753" s="83"/>
      <c r="S753" s="482"/>
      <c r="T753" s="164"/>
      <c r="U753" s="45"/>
      <c r="V753" s="25" t="str">
        <f>IFERROR(VLOOKUP(U753, tabla!$A$2:$B$50,2,FALSE),"")</f>
        <v/>
      </c>
      <c r="W753" s="26"/>
      <c r="X753" s="51"/>
      <c r="Y753" s="555" t="str">
        <f t="shared" si="70"/>
        <v/>
      </c>
      <c r="Z753" s="27"/>
      <c r="AA753" s="26"/>
      <c r="AB753" s="26"/>
      <c r="AC753" s="84"/>
      <c r="AD753" s="29"/>
      <c r="AE753" s="84"/>
      <c r="AF753" s="84"/>
      <c r="AG753" s="178"/>
      <c r="AH753" s="84"/>
      <c r="AI753" s="84"/>
      <c r="AJ753" s="84"/>
      <c r="AK753" s="164"/>
      <c r="AL753" s="165"/>
      <c r="AM753" s="556" t="str">
        <f t="shared" ca="1" si="71"/>
        <v/>
      </c>
      <c r="AN753" s="86"/>
      <c r="XFA753" s="558" t="e">
        <f>MATCH(AE753,tabla!$W$3:$W$20,0)-1</f>
        <v>#N/A</v>
      </c>
      <c r="XFB753" s="558">
        <f>COUNTIF(tabla!$W$3:$W$20,'BD1'!AE753)</f>
        <v>0</v>
      </c>
    </row>
    <row r="754" spans="1:40 16381:16382" s="197" customFormat="1" ht="24.95" customHeight="1" x14ac:dyDescent="0.2">
      <c r="A754" s="24" t="str">
        <f t="shared" si="68"/>
        <v/>
      </c>
      <c r="B754" s="24" t="str">
        <f t="shared" si="66"/>
        <v/>
      </c>
      <c r="C754" s="554" t="str">
        <f t="shared" si="67"/>
        <v/>
      </c>
      <c r="D754" s="173"/>
      <c r="E754" s="173"/>
      <c r="F754" s="174"/>
      <c r="G754" s="175"/>
      <c r="H754" s="176"/>
      <c r="I754" s="177"/>
      <c r="J754" s="176"/>
      <c r="K754" s="476"/>
      <c r="L754" s="174"/>
      <c r="M754" s="81"/>
      <c r="N754" s="280" t="str">
        <f t="shared" si="69"/>
        <v/>
      </c>
      <c r="O754" s="43"/>
      <c r="P754" s="82"/>
      <c r="Q754" s="482"/>
      <c r="R754" s="83"/>
      <c r="S754" s="482"/>
      <c r="T754" s="164"/>
      <c r="U754" s="45"/>
      <c r="V754" s="25" t="str">
        <f>IFERROR(VLOOKUP(U754, tabla!$A$2:$B$50,2,FALSE),"")</f>
        <v/>
      </c>
      <c r="W754" s="26"/>
      <c r="X754" s="51"/>
      <c r="Y754" s="555" t="str">
        <f t="shared" si="70"/>
        <v/>
      </c>
      <c r="Z754" s="27"/>
      <c r="AA754" s="26"/>
      <c r="AB754" s="26"/>
      <c r="AC754" s="84"/>
      <c r="AD754" s="29"/>
      <c r="AE754" s="84"/>
      <c r="AF754" s="84"/>
      <c r="AG754" s="178"/>
      <c r="AH754" s="84"/>
      <c r="AI754" s="84"/>
      <c r="AJ754" s="84"/>
      <c r="AK754" s="164"/>
      <c r="AL754" s="165"/>
      <c r="AM754" s="556" t="str">
        <f t="shared" ca="1" si="71"/>
        <v/>
      </c>
      <c r="AN754" s="86"/>
      <c r="XFA754" s="558" t="e">
        <f>MATCH(AE754,tabla!$W$3:$W$20,0)-1</f>
        <v>#N/A</v>
      </c>
      <c r="XFB754" s="558">
        <f>COUNTIF(tabla!$W$3:$W$20,'BD1'!AE754)</f>
        <v>0</v>
      </c>
    </row>
    <row r="755" spans="1:40 16381:16382" s="197" customFormat="1" ht="24.95" customHeight="1" x14ac:dyDescent="0.2">
      <c r="A755" s="24" t="str">
        <f t="shared" si="68"/>
        <v/>
      </c>
      <c r="B755" s="24" t="str">
        <f t="shared" si="66"/>
        <v/>
      </c>
      <c r="C755" s="554" t="str">
        <f t="shared" si="67"/>
        <v/>
      </c>
      <c r="D755" s="173"/>
      <c r="E755" s="173"/>
      <c r="F755" s="174"/>
      <c r="G755" s="175"/>
      <c r="H755" s="176"/>
      <c r="I755" s="177"/>
      <c r="J755" s="176"/>
      <c r="K755" s="476"/>
      <c r="L755" s="174"/>
      <c r="M755" s="81"/>
      <c r="N755" s="280" t="str">
        <f t="shared" si="69"/>
        <v/>
      </c>
      <c r="O755" s="43"/>
      <c r="P755" s="82"/>
      <c r="Q755" s="482"/>
      <c r="R755" s="83"/>
      <c r="S755" s="482"/>
      <c r="T755" s="164"/>
      <c r="U755" s="45"/>
      <c r="V755" s="25" t="str">
        <f>IFERROR(VLOOKUP(U755, tabla!$A$2:$B$50,2,FALSE),"")</f>
        <v/>
      </c>
      <c r="W755" s="26"/>
      <c r="X755" s="51"/>
      <c r="Y755" s="555" t="str">
        <f t="shared" si="70"/>
        <v/>
      </c>
      <c r="Z755" s="27"/>
      <c r="AA755" s="26"/>
      <c r="AB755" s="26"/>
      <c r="AC755" s="84"/>
      <c r="AD755" s="29"/>
      <c r="AE755" s="84"/>
      <c r="AF755" s="84"/>
      <c r="AG755" s="178"/>
      <c r="AH755" s="84"/>
      <c r="AI755" s="84"/>
      <c r="AJ755" s="84"/>
      <c r="AK755" s="164"/>
      <c r="AL755" s="165"/>
      <c r="AM755" s="556" t="str">
        <f t="shared" ca="1" si="71"/>
        <v/>
      </c>
      <c r="AN755" s="86"/>
      <c r="XFA755" s="558" t="e">
        <f>MATCH(AE755,tabla!$W$3:$W$20,0)-1</f>
        <v>#N/A</v>
      </c>
      <c r="XFB755" s="558">
        <f>COUNTIF(tabla!$W$3:$W$20,'BD1'!AE755)</f>
        <v>0</v>
      </c>
    </row>
    <row r="756" spans="1:40 16381:16382" s="197" customFormat="1" ht="24.95" customHeight="1" x14ac:dyDescent="0.2">
      <c r="A756" s="24" t="str">
        <f t="shared" si="68"/>
        <v/>
      </c>
      <c r="B756" s="24" t="str">
        <f t="shared" si="66"/>
        <v/>
      </c>
      <c r="C756" s="554" t="str">
        <f t="shared" si="67"/>
        <v/>
      </c>
      <c r="D756" s="173"/>
      <c r="E756" s="173"/>
      <c r="F756" s="174"/>
      <c r="G756" s="175"/>
      <c r="H756" s="176"/>
      <c r="I756" s="177"/>
      <c r="J756" s="176"/>
      <c r="K756" s="476"/>
      <c r="L756" s="174"/>
      <c r="M756" s="81"/>
      <c r="N756" s="280" t="str">
        <f t="shared" si="69"/>
        <v/>
      </c>
      <c r="O756" s="43"/>
      <c r="P756" s="82"/>
      <c r="Q756" s="482"/>
      <c r="R756" s="83"/>
      <c r="S756" s="482"/>
      <c r="T756" s="164"/>
      <c r="U756" s="45"/>
      <c r="V756" s="25" t="str">
        <f>IFERROR(VLOOKUP(U756, tabla!$A$2:$B$50,2,FALSE),"")</f>
        <v/>
      </c>
      <c r="W756" s="26"/>
      <c r="X756" s="51"/>
      <c r="Y756" s="555" t="str">
        <f t="shared" si="70"/>
        <v/>
      </c>
      <c r="Z756" s="27"/>
      <c r="AA756" s="26"/>
      <c r="AB756" s="26"/>
      <c r="AC756" s="84"/>
      <c r="AD756" s="29"/>
      <c r="AE756" s="84"/>
      <c r="AF756" s="84"/>
      <c r="AG756" s="178"/>
      <c r="AH756" s="84"/>
      <c r="AI756" s="84"/>
      <c r="AJ756" s="84"/>
      <c r="AK756" s="164"/>
      <c r="AL756" s="165"/>
      <c r="AM756" s="556" t="str">
        <f t="shared" ca="1" si="71"/>
        <v/>
      </c>
      <c r="AN756" s="86"/>
      <c r="XFA756" s="558" t="e">
        <f>MATCH(AE756,tabla!$W$3:$W$20,0)-1</f>
        <v>#N/A</v>
      </c>
      <c r="XFB756" s="558">
        <f>COUNTIF(tabla!$W$3:$W$20,'BD1'!AE756)</f>
        <v>0</v>
      </c>
    </row>
    <row r="757" spans="1:40 16381:16382" s="197" customFormat="1" ht="24.95" customHeight="1" x14ac:dyDescent="0.2">
      <c r="A757" s="24" t="str">
        <f t="shared" si="68"/>
        <v/>
      </c>
      <c r="B757" s="24" t="str">
        <f t="shared" si="66"/>
        <v/>
      </c>
      <c r="C757" s="554" t="str">
        <f t="shared" si="67"/>
        <v/>
      </c>
      <c r="D757" s="173"/>
      <c r="E757" s="173"/>
      <c r="F757" s="174"/>
      <c r="G757" s="175"/>
      <c r="H757" s="176"/>
      <c r="I757" s="177"/>
      <c r="J757" s="176"/>
      <c r="K757" s="476"/>
      <c r="L757" s="174"/>
      <c r="M757" s="81"/>
      <c r="N757" s="280" t="str">
        <f t="shared" si="69"/>
        <v/>
      </c>
      <c r="O757" s="43"/>
      <c r="P757" s="82"/>
      <c r="Q757" s="482"/>
      <c r="R757" s="83"/>
      <c r="S757" s="482"/>
      <c r="T757" s="164"/>
      <c r="U757" s="45"/>
      <c r="V757" s="25" t="str">
        <f>IFERROR(VLOOKUP(U757, tabla!$A$2:$B$50,2,FALSE),"")</f>
        <v/>
      </c>
      <c r="W757" s="26"/>
      <c r="X757" s="51"/>
      <c r="Y757" s="555" t="str">
        <f t="shared" si="70"/>
        <v/>
      </c>
      <c r="Z757" s="27"/>
      <c r="AA757" s="26"/>
      <c r="AB757" s="26"/>
      <c r="AC757" s="84"/>
      <c r="AD757" s="29"/>
      <c r="AE757" s="84"/>
      <c r="AF757" s="84"/>
      <c r="AG757" s="178"/>
      <c r="AH757" s="84"/>
      <c r="AI757" s="84"/>
      <c r="AJ757" s="84"/>
      <c r="AK757" s="164"/>
      <c r="AL757" s="165"/>
      <c r="AM757" s="556" t="str">
        <f t="shared" ca="1" si="71"/>
        <v/>
      </c>
      <c r="AN757" s="86"/>
      <c r="XFA757" s="558" t="e">
        <f>MATCH(AE757,tabla!$W$3:$W$20,0)-1</f>
        <v>#N/A</v>
      </c>
      <c r="XFB757" s="558">
        <f>COUNTIF(tabla!$W$3:$W$20,'BD1'!AE757)</f>
        <v>0</v>
      </c>
    </row>
    <row r="758" spans="1:40 16381:16382" s="197" customFormat="1" ht="24.95" customHeight="1" x14ac:dyDescent="0.2">
      <c r="A758" s="24" t="str">
        <f t="shared" si="68"/>
        <v/>
      </c>
      <c r="B758" s="24" t="str">
        <f t="shared" si="66"/>
        <v/>
      </c>
      <c r="C758" s="554" t="str">
        <f t="shared" si="67"/>
        <v/>
      </c>
      <c r="D758" s="173"/>
      <c r="E758" s="173"/>
      <c r="F758" s="174"/>
      <c r="G758" s="175"/>
      <c r="H758" s="176"/>
      <c r="I758" s="177"/>
      <c r="J758" s="176"/>
      <c r="K758" s="476"/>
      <c r="L758" s="174"/>
      <c r="M758" s="81"/>
      <c r="N758" s="280" t="str">
        <f t="shared" si="69"/>
        <v/>
      </c>
      <c r="O758" s="43"/>
      <c r="P758" s="82"/>
      <c r="Q758" s="482"/>
      <c r="R758" s="83"/>
      <c r="S758" s="482"/>
      <c r="T758" s="164"/>
      <c r="U758" s="45"/>
      <c r="V758" s="25" t="str">
        <f>IFERROR(VLOOKUP(U758, tabla!$A$2:$B$50,2,FALSE),"")</f>
        <v/>
      </c>
      <c r="W758" s="26"/>
      <c r="X758" s="51"/>
      <c r="Y758" s="555" t="str">
        <f t="shared" si="70"/>
        <v/>
      </c>
      <c r="Z758" s="27"/>
      <c r="AA758" s="26"/>
      <c r="AB758" s="26"/>
      <c r="AC758" s="84"/>
      <c r="AD758" s="29"/>
      <c r="AE758" s="84"/>
      <c r="AF758" s="84"/>
      <c r="AG758" s="178"/>
      <c r="AH758" s="84"/>
      <c r="AI758" s="84"/>
      <c r="AJ758" s="84"/>
      <c r="AK758" s="164"/>
      <c r="AL758" s="165"/>
      <c r="AM758" s="556" t="str">
        <f t="shared" ca="1" si="71"/>
        <v/>
      </c>
      <c r="AN758" s="86"/>
      <c r="XFA758" s="558" t="e">
        <f>MATCH(AE758,tabla!$W$3:$W$20,0)-1</f>
        <v>#N/A</v>
      </c>
      <c r="XFB758" s="558">
        <f>COUNTIF(tabla!$W$3:$W$20,'BD1'!AE758)</f>
        <v>0</v>
      </c>
    </row>
    <row r="759" spans="1:40 16381:16382" s="197" customFormat="1" ht="24.95" customHeight="1" x14ac:dyDescent="0.2">
      <c r="A759" s="24" t="str">
        <f t="shared" si="68"/>
        <v/>
      </c>
      <c r="B759" s="24" t="str">
        <f t="shared" si="66"/>
        <v/>
      </c>
      <c r="C759" s="554" t="str">
        <f t="shared" si="67"/>
        <v/>
      </c>
      <c r="D759" s="173"/>
      <c r="E759" s="173"/>
      <c r="F759" s="174"/>
      <c r="G759" s="175"/>
      <c r="H759" s="176"/>
      <c r="I759" s="177"/>
      <c r="J759" s="176"/>
      <c r="K759" s="476"/>
      <c r="L759" s="174"/>
      <c r="M759" s="81"/>
      <c r="N759" s="280" t="str">
        <f t="shared" si="69"/>
        <v/>
      </c>
      <c r="O759" s="43"/>
      <c r="P759" s="82"/>
      <c r="Q759" s="482"/>
      <c r="R759" s="83"/>
      <c r="S759" s="482"/>
      <c r="T759" s="164"/>
      <c r="U759" s="45"/>
      <c r="V759" s="25" t="str">
        <f>IFERROR(VLOOKUP(U759, tabla!$A$2:$B$50,2,FALSE),"")</f>
        <v/>
      </c>
      <c r="W759" s="26"/>
      <c r="X759" s="51"/>
      <c r="Y759" s="555" t="str">
        <f t="shared" si="70"/>
        <v/>
      </c>
      <c r="Z759" s="27"/>
      <c r="AA759" s="26"/>
      <c r="AB759" s="26"/>
      <c r="AC759" s="84"/>
      <c r="AD759" s="29"/>
      <c r="AE759" s="84"/>
      <c r="AF759" s="84"/>
      <c r="AG759" s="178"/>
      <c r="AH759" s="84"/>
      <c r="AI759" s="84"/>
      <c r="AJ759" s="84"/>
      <c r="AK759" s="164"/>
      <c r="AL759" s="165"/>
      <c r="AM759" s="556" t="str">
        <f t="shared" ca="1" si="71"/>
        <v/>
      </c>
      <c r="AN759" s="86"/>
      <c r="XFA759" s="558" t="e">
        <f>MATCH(AE759,tabla!$W$3:$W$20,0)-1</f>
        <v>#N/A</v>
      </c>
      <c r="XFB759" s="558">
        <f>COUNTIF(tabla!$W$3:$W$20,'BD1'!AE759)</f>
        <v>0</v>
      </c>
    </row>
    <row r="760" spans="1:40 16381:16382" s="197" customFormat="1" ht="24.95" customHeight="1" x14ac:dyDescent="0.2">
      <c r="A760" s="24" t="str">
        <f t="shared" si="68"/>
        <v/>
      </c>
      <c r="B760" s="24" t="str">
        <f t="shared" si="66"/>
        <v/>
      </c>
      <c r="C760" s="554" t="str">
        <f t="shared" si="67"/>
        <v/>
      </c>
      <c r="D760" s="173"/>
      <c r="E760" s="173"/>
      <c r="F760" s="174"/>
      <c r="G760" s="175"/>
      <c r="H760" s="176"/>
      <c r="I760" s="177"/>
      <c r="J760" s="176"/>
      <c r="K760" s="476"/>
      <c r="L760" s="174"/>
      <c r="M760" s="81"/>
      <c r="N760" s="280" t="str">
        <f t="shared" si="69"/>
        <v/>
      </c>
      <c r="O760" s="43"/>
      <c r="P760" s="87"/>
      <c r="Q760" s="483"/>
      <c r="R760" s="83"/>
      <c r="S760" s="482"/>
      <c r="T760" s="164"/>
      <c r="U760" s="45"/>
      <c r="V760" s="25" t="str">
        <f>IFERROR(VLOOKUP(U760, tabla!$A$2:$B$50,2,FALSE),"")</f>
        <v/>
      </c>
      <c r="W760" s="26"/>
      <c r="X760" s="51"/>
      <c r="Y760" s="555" t="str">
        <f t="shared" si="70"/>
        <v/>
      </c>
      <c r="Z760" s="27"/>
      <c r="AA760" s="26"/>
      <c r="AB760" s="26"/>
      <c r="AC760" s="84"/>
      <c r="AD760" s="29"/>
      <c r="AE760" s="84"/>
      <c r="AF760" s="84"/>
      <c r="AG760" s="178"/>
      <c r="AH760" s="84"/>
      <c r="AI760" s="84"/>
      <c r="AJ760" s="84"/>
      <c r="AK760" s="164"/>
      <c r="AL760" s="165"/>
      <c r="AM760" s="556" t="str">
        <f t="shared" ca="1" si="71"/>
        <v/>
      </c>
      <c r="AN760" s="86"/>
      <c r="XFA760" s="558" t="e">
        <f>MATCH(AE760,tabla!$W$3:$W$20,0)-1</f>
        <v>#N/A</v>
      </c>
      <c r="XFB760" s="558">
        <f>COUNTIF(tabla!$W$3:$W$20,'BD1'!AE760)</f>
        <v>0</v>
      </c>
    </row>
    <row r="761" spans="1:40 16381:16382" s="197" customFormat="1" ht="24.95" customHeight="1" x14ac:dyDescent="0.2">
      <c r="A761" s="24" t="str">
        <f t="shared" si="68"/>
        <v/>
      </c>
      <c r="B761" s="24" t="str">
        <f t="shared" si="66"/>
        <v/>
      </c>
      <c r="C761" s="554" t="str">
        <f t="shared" si="67"/>
        <v/>
      </c>
      <c r="D761" s="173"/>
      <c r="E761" s="173"/>
      <c r="F761" s="174"/>
      <c r="G761" s="175"/>
      <c r="H761" s="176"/>
      <c r="I761" s="177"/>
      <c r="J761" s="176"/>
      <c r="K761" s="476"/>
      <c r="L761" s="174"/>
      <c r="M761" s="81"/>
      <c r="N761" s="280" t="str">
        <f t="shared" si="69"/>
        <v/>
      </c>
      <c r="O761" s="43"/>
      <c r="P761" s="82"/>
      <c r="Q761" s="482"/>
      <c r="R761" s="83"/>
      <c r="S761" s="482"/>
      <c r="T761" s="164"/>
      <c r="U761" s="45"/>
      <c r="V761" s="25" t="str">
        <f>IFERROR(VLOOKUP(U761, tabla!$A$2:$B$50,2,FALSE),"")</f>
        <v/>
      </c>
      <c r="W761" s="26"/>
      <c r="X761" s="51"/>
      <c r="Y761" s="555" t="str">
        <f t="shared" si="70"/>
        <v/>
      </c>
      <c r="Z761" s="27"/>
      <c r="AA761" s="26"/>
      <c r="AB761" s="26"/>
      <c r="AC761" s="84"/>
      <c r="AD761" s="29"/>
      <c r="AE761" s="84"/>
      <c r="AF761" s="84"/>
      <c r="AG761" s="178"/>
      <c r="AH761" s="84"/>
      <c r="AI761" s="84"/>
      <c r="AJ761" s="84"/>
      <c r="AK761" s="164"/>
      <c r="AL761" s="165"/>
      <c r="AM761" s="556" t="str">
        <f t="shared" ca="1" si="71"/>
        <v/>
      </c>
      <c r="AN761" s="86"/>
      <c r="XFA761" s="558" t="e">
        <f>MATCH(AE761,tabla!$W$3:$W$20,0)-1</f>
        <v>#N/A</v>
      </c>
      <c r="XFB761" s="558">
        <f>COUNTIF(tabla!$W$3:$W$20,'BD1'!AE761)</f>
        <v>0</v>
      </c>
    </row>
    <row r="762" spans="1:40 16381:16382" s="197" customFormat="1" ht="24.95" customHeight="1" x14ac:dyDescent="0.2">
      <c r="A762" s="24" t="str">
        <f t="shared" si="68"/>
        <v/>
      </c>
      <c r="B762" s="24" t="str">
        <f t="shared" si="66"/>
        <v/>
      </c>
      <c r="C762" s="554" t="str">
        <f t="shared" si="67"/>
        <v/>
      </c>
      <c r="D762" s="173"/>
      <c r="E762" s="173"/>
      <c r="F762" s="174"/>
      <c r="G762" s="175"/>
      <c r="H762" s="176"/>
      <c r="I762" s="177"/>
      <c r="J762" s="176"/>
      <c r="K762" s="476"/>
      <c r="L762" s="174"/>
      <c r="M762" s="81"/>
      <c r="N762" s="280" t="str">
        <f t="shared" si="69"/>
        <v/>
      </c>
      <c r="O762" s="43"/>
      <c r="P762" s="82"/>
      <c r="Q762" s="482"/>
      <c r="R762" s="83"/>
      <c r="S762" s="482"/>
      <c r="T762" s="164"/>
      <c r="U762" s="45"/>
      <c r="V762" s="25" t="str">
        <f>IFERROR(VLOOKUP(U762, tabla!$A$2:$B$50,2,FALSE),"")</f>
        <v/>
      </c>
      <c r="W762" s="26"/>
      <c r="X762" s="51"/>
      <c r="Y762" s="555" t="str">
        <f t="shared" si="70"/>
        <v/>
      </c>
      <c r="Z762" s="27"/>
      <c r="AA762" s="26"/>
      <c r="AB762" s="26"/>
      <c r="AC762" s="84"/>
      <c r="AD762" s="29"/>
      <c r="AE762" s="84"/>
      <c r="AF762" s="84"/>
      <c r="AG762" s="178"/>
      <c r="AH762" s="84"/>
      <c r="AI762" s="84"/>
      <c r="AJ762" s="84"/>
      <c r="AK762" s="164"/>
      <c r="AL762" s="165"/>
      <c r="AM762" s="556" t="str">
        <f t="shared" ca="1" si="71"/>
        <v/>
      </c>
      <c r="AN762" s="86"/>
      <c r="XFA762" s="558" t="e">
        <f>MATCH(AE762,tabla!$W$3:$W$20,0)-1</f>
        <v>#N/A</v>
      </c>
      <c r="XFB762" s="558">
        <f>COUNTIF(tabla!$W$3:$W$20,'BD1'!AE762)</f>
        <v>0</v>
      </c>
    </row>
    <row r="763" spans="1:40 16381:16382" s="197" customFormat="1" ht="24.95" customHeight="1" x14ac:dyDescent="0.2">
      <c r="A763" s="24" t="str">
        <f t="shared" si="68"/>
        <v/>
      </c>
      <c r="B763" s="24" t="str">
        <f t="shared" si="66"/>
        <v/>
      </c>
      <c r="C763" s="554" t="str">
        <f t="shared" si="67"/>
        <v/>
      </c>
      <c r="D763" s="173"/>
      <c r="E763" s="173"/>
      <c r="F763" s="174"/>
      <c r="G763" s="175"/>
      <c r="H763" s="176"/>
      <c r="I763" s="177"/>
      <c r="J763" s="176"/>
      <c r="K763" s="476"/>
      <c r="L763" s="174"/>
      <c r="M763" s="81"/>
      <c r="N763" s="280" t="str">
        <f t="shared" si="69"/>
        <v/>
      </c>
      <c r="O763" s="43"/>
      <c r="P763" s="82"/>
      <c r="Q763" s="482"/>
      <c r="R763" s="83"/>
      <c r="S763" s="482"/>
      <c r="T763" s="164"/>
      <c r="U763" s="45"/>
      <c r="V763" s="25" t="str">
        <f>IFERROR(VLOOKUP(U763, tabla!$A$2:$B$50,2,FALSE),"")</f>
        <v/>
      </c>
      <c r="W763" s="26"/>
      <c r="X763" s="51"/>
      <c r="Y763" s="555" t="str">
        <f t="shared" si="70"/>
        <v/>
      </c>
      <c r="Z763" s="27"/>
      <c r="AA763" s="26"/>
      <c r="AB763" s="26"/>
      <c r="AC763" s="84"/>
      <c r="AD763" s="29"/>
      <c r="AE763" s="84"/>
      <c r="AF763" s="84"/>
      <c r="AG763" s="178"/>
      <c r="AH763" s="84"/>
      <c r="AI763" s="84"/>
      <c r="AJ763" s="84"/>
      <c r="AK763" s="164"/>
      <c r="AL763" s="165"/>
      <c r="AM763" s="556" t="str">
        <f t="shared" ca="1" si="71"/>
        <v/>
      </c>
      <c r="AN763" s="86"/>
      <c r="XFA763" s="558" t="e">
        <f>MATCH(AE763,tabla!$W$3:$W$20,0)-1</f>
        <v>#N/A</v>
      </c>
      <c r="XFB763" s="558">
        <f>COUNTIF(tabla!$W$3:$W$20,'BD1'!AE763)</f>
        <v>0</v>
      </c>
    </row>
    <row r="764" spans="1:40 16381:16382" s="197" customFormat="1" ht="24.95" customHeight="1" x14ac:dyDescent="0.2">
      <c r="A764" s="24" t="str">
        <f t="shared" si="68"/>
        <v/>
      </c>
      <c r="B764" s="24" t="str">
        <f t="shared" si="66"/>
        <v/>
      </c>
      <c r="C764" s="554" t="str">
        <f t="shared" si="67"/>
        <v/>
      </c>
      <c r="D764" s="173"/>
      <c r="E764" s="173"/>
      <c r="F764" s="174"/>
      <c r="G764" s="175"/>
      <c r="H764" s="176"/>
      <c r="I764" s="177"/>
      <c r="J764" s="176"/>
      <c r="K764" s="476"/>
      <c r="L764" s="174"/>
      <c r="M764" s="81"/>
      <c r="N764" s="280" t="str">
        <f t="shared" si="69"/>
        <v/>
      </c>
      <c r="O764" s="43"/>
      <c r="P764" s="82"/>
      <c r="Q764" s="482"/>
      <c r="R764" s="83"/>
      <c r="S764" s="482"/>
      <c r="T764" s="164"/>
      <c r="U764" s="45"/>
      <c r="V764" s="25" t="str">
        <f>IFERROR(VLOOKUP(U764, tabla!$A$2:$B$50,2,FALSE),"")</f>
        <v/>
      </c>
      <c r="W764" s="26"/>
      <c r="X764" s="51"/>
      <c r="Y764" s="555" t="str">
        <f t="shared" si="70"/>
        <v/>
      </c>
      <c r="Z764" s="27"/>
      <c r="AA764" s="26"/>
      <c r="AB764" s="26"/>
      <c r="AC764" s="84"/>
      <c r="AD764" s="29"/>
      <c r="AE764" s="84"/>
      <c r="AF764" s="84"/>
      <c r="AG764" s="178"/>
      <c r="AH764" s="84"/>
      <c r="AI764" s="84"/>
      <c r="AJ764" s="84"/>
      <c r="AK764" s="164"/>
      <c r="AL764" s="165"/>
      <c r="AM764" s="556" t="str">
        <f t="shared" ca="1" si="71"/>
        <v/>
      </c>
      <c r="AN764" s="86"/>
      <c r="XFA764" s="558" t="e">
        <f>MATCH(AE764,tabla!$W$3:$W$20,0)-1</f>
        <v>#N/A</v>
      </c>
      <c r="XFB764" s="558">
        <f>COUNTIF(tabla!$W$3:$W$20,'BD1'!AE764)</f>
        <v>0</v>
      </c>
    </row>
    <row r="765" spans="1:40 16381:16382" s="197" customFormat="1" ht="24.95" customHeight="1" x14ac:dyDescent="0.2">
      <c r="A765" s="24" t="str">
        <f t="shared" si="68"/>
        <v/>
      </c>
      <c r="B765" s="24" t="str">
        <f t="shared" si="66"/>
        <v/>
      </c>
      <c r="C765" s="554" t="str">
        <f t="shared" si="67"/>
        <v/>
      </c>
      <c r="D765" s="173"/>
      <c r="E765" s="173"/>
      <c r="F765" s="174"/>
      <c r="G765" s="175"/>
      <c r="H765" s="176"/>
      <c r="I765" s="177"/>
      <c r="J765" s="176"/>
      <c r="K765" s="476"/>
      <c r="L765" s="174"/>
      <c r="M765" s="81"/>
      <c r="N765" s="280" t="str">
        <f t="shared" si="69"/>
        <v/>
      </c>
      <c r="O765" s="43"/>
      <c r="P765" s="87"/>
      <c r="Q765" s="483"/>
      <c r="R765" s="83"/>
      <c r="S765" s="482"/>
      <c r="T765" s="164"/>
      <c r="U765" s="45"/>
      <c r="V765" s="25" t="str">
        <f>IFERROR(VLOOKUP(U765, tabla!$A$2:$B$50,2,FALSE),"")</f>
        <v/>
      </c>
      <c r="W765" s="26"/>
      <c r="X765" s="51"/>
      <c r="Y765" s="555" t="str">
        <f t="shared" si="70"/>
        <v/>
      </c>
      <c r="Z765" s="27"/>
      <c r="AA765" s="26"/>
      <c r="AB765" s="26"/>
      <c r="AC765" s="84"/>
      <c r="AD765" s="29"/>
      <c r="AE765" s="84"/>
      <c r="AF765" s="84"/>
      <c r="AG765" s="178"/>
      <c r="AH765" s="84"/>
      <c r="AI765" s="84"/>
      <c r="AJ765" s="84"/>
      <c r="AK765" s="164"/>
      <c r="AL765" s="165"/>
      <c r="AM765" s="556" t="str">
        <f t="shared" ca="1" si="71"/>
        <v/>
      </c>
      <c r="AN765" s="86"/>
      <c r="XFA765" s="558" t="e">
        <f>MATCH(AE765,tabla!$W$3:$W$20,0)-1</f>
        <v>#N/A</v>
      </c>
      <c r="XFB765" s="558">
        <f>COUNTIF(tabla!$W$3:$W$20,'BD1'!AE765)</f>
        <v>0</v>
      </c>
    </row>
    <row r="766" spans="1:40 16381:16382" s="197" customFormat="1" ht="24.95" customHeight="1" x14ac:dyDescent="0.2">
      <c r="A766" s="24" t="str">
        <f t="shared" si="68"/>
        <v/>
      </c>
      <c r="B766" s="24" t="str">
        <f t="shared" si="66"/>
        <v/>
      </c>
      <c r="C766" s="554" t="str">
        <f t="shared" si="67"/>
        <v/>
      </c>
      <c r="D766" s="173"/>
      <c r="E766" s="173"/>
      <c r="F766" s="174"/>
      <c r="G766" s="175"/>
      <c r="H766" s="176"/>
      <c r="I766" s="177"/>
      <c r="J766" s="176"/>
      <c r="K766" s="476"/>
      <c r="L766" s="174"/>
      <c r="M766" s="81"/>
      <c r="N766" s="280" t="str">
        <f t="shared" si="69"/>
        <v/>
      </c>
      <c r="O766" s="43"/>
      <c r="P766" s="82"/>
      <c r="Q766" s="482"/>
      <c r="R766" s="83"/>
      <c r="S766" s="482"/>
      <c r="T766" s="164"/>
      <c r="U766" s="45"/>
      <c r="V766" s="25" t="str">
        <f>IFERROR(VLOOKUP(U766, tabla!$A$2:$B$50,2,FALSE),"")</f>
        <v/>
      </c>
      <c r="W766" s="26"/>
      <c r="X766" s="51"/>
      <c r="Y766" s="555" t="str">
        <f t="shared" si="70"/>
        <v/>
      </c>
      <c r="Z766" s="27"/>
      <c r="AA766" s="26"/>
      <c r="AB766" s="26"/>
      <c r="AC766" s="84"/>
      <c r="AD766" s="29"/>
      <c r="AE766" s="84"/>
      <c r="AF766" s="84"/>
      <c r="AG766" s="178"/>
      <c r="AH766" s="84"/>
      <c r="AI766" s="84"/>
      <c r="AJ766" s="84"/>
      <c r="AK766" s="164"/>
      <c r="AL766" s="165"/>
      <c r="AM766" s="556" t="str">
        <f t="shared" ca="1" si="71"/>
        <v/>
      </c>
      <c r="AN766" s="86"/>
      <c r="XFA766" s="558" t="e">
        <f>MATCH(AE766,tabla!$W$3:$W$20,0)-1</f>
        <v>#N/A</v>
      </c>
      <c r="XFB766" s="558">
        <f>COUNTIF(tabla!$W$3:$W$20,'BD1'!AE766)</f>
        <v>0</v>
      </c>
    </row>
    <row r="767" spans="1:40 16381:16382" s="197" customFormat="1" ht="24.95" customHeight="1" x14ac:dyDescent="0.2">
      <c r="A767" s="24" t="str">
        <f t="shared" si="68"/>
        <v/>
      </c>
      <c r="B767" s="24" t="str">
        <f t="shared" si="66"/>
        <v/>
      </c>
      <c r="C767" s="554" t="str">
        <f t="shared" si="67"/>
        <v/>
      </c>
      <c r="D767" s="173"/>
      <c r="E767" s="173"/>
      <c r="F767" s="174"/>
      <c r="G767" s="175"/>
      <c r="H767" s="176"/>
      <c r="I767" s="177"/>
      <c r="J767" s="176"/>
      <c r="K767" s="476"/>
      <c r="L767" s="174"/>
      <c r="M767" s="81"/>
      <c r="N767" s="280" t="str">
        <f t="shared" si="69"/>
        <v/>
      </c>
      <c r="O767" s="43"/>
      <c r="P767" s="82"/>
      <c r="Q767" s="482"/>
      <c r="R767" s="83"/>
      <c r="S767" s="482"/>
      <c r="T767" s="164"/>
      <c r="U767" s="45"/>
      <c r="V767" s="25" t="str">
        <f>IFERROR(VLOOKUP(U767, tabla!$A$2:$B$50,2,FALSE),"")</f>
        <v/>
      </c>
      <c r="W767" s="26"/>
      <c r="X767" s="51"/>
      <c r="Y767" s="555" t="str">
        <f t="shared" si="70"/>
        <v/>
      </c>
      <c r="Z767" s="27"/>
      <c r="AA767" s="26"/>
      <c r="AB767" s="26"/>
      <c r="AC767" s="84"/>
      <c r="AD767" s="29"/>
      <c r="AE767" s="84"/>
      <c r="AF767" s="84"/>
      <c r="AG767" s="178"/>
      <c r="AH767" s="84"/>
      <c r="AI767" s="84"/>
      <c r="AJ767" s="84"/>
      <c r="AK767" s="164"/>
      <c r="AL767" s="165"/>
      <c r="AM767" s="556" t="str">
        <f t="shared" ca="1" si="71"/>
        <v/>
      </c>
      <c r="AN767" s="86"/>
      <c r="XFA767" s="558" t="e">
        <f>MATCH(AE767,tabla!$W$3:$W$20,0)-1</f>
        <v>#N/A</v>
      </c>
      <c r="XFB767" s="558">
        <f>COUNTIF(tabla!$W$3:$W$20,'BD1'!AE767)</f>
        <v>0</v>
      </c>
    </row>
    <row r="768" spans="1:40 16381:16382" s="197" customFormat="1" ht="24.95" customHeight="1" x14ac:dyDescent="0.2">
      <c r="A768" s="24" t="str">
        <f t="shared" si="68"/>
        <v/>
      </c>
      <c r="B768" s="24" t="str">
        <f t="shared" si="66"/>
        <v/>
      </c>
      <c r="C768" s="554" t="str">
        <f t="shared" si="67"/>
        <v/>
      </c>
      <c r="D768" s="173"/>
      <c r="E768" s="173"/>
      <c r="F768" s="174"/>
      <c r="G768" s="175"/>
      <c r="H768" s="176"/>
      <c r="I768" s="177"/>
      <c r="J768" s="176"/>
      <c r="K768" s="476"/>
      <c r="L768" s="174"/>
      <c r="M768" s="81"/>
      <c r="N768" s="280" t="str">
        <f t="shared" si="69"/>
        <v/>
      </c>
      <c r="O768" s="43"/>
      <c r="P768" s="82"/>
      <c r="Q768" s="482"/>
      <c r="R768" s="83"/>
      <c r="S768" s="482"/>
      <c r="T768" s="164"/>
      <c r="U768" s="45"/>
      <c r="V768" s="25" t="str">
        <f>IFERROR(VLOOKUP(U768, tabla!$A$2:$B$50,2,FALSE),"")</f>
        <v/>
      </c>
      <c r="W768" s="26"/>
      <c r="X768" s="51"/>
      <c r="Y768" s="555" t="str">
        <f t="shared" si="70"/>
        <v/>
      </c>
      <c r="Z768" s="27"/>
      <c r="AA768" s="26"/>
      <c r="AB768" s="26"/>
      <c r="AC768" s="84"/>
      <c r="AD768" s="29"/>
      <c r="AE768" s="84"/>
      <c r="AF768" s="84"/>
      <c r="AG768" s="178"/>
      <c r="AH768" s="84"/>
      <c r="AI768" s="84"/>
      <c r="AJ768" s="84"/>
      <c r="AK768" s="164"/>
      <c r="AL768" s="165"/>
      <c r="AM768" s="556" t="str">
        <f t="shared" ca="1" si="71"/>
        <v/>
      </c>
      <c r="AN768" s="86"/>
      <c r="XFA768" s="558" t="e">
        <f>MATCH(AE768,tabla!$W$3:$W$20,0)-1</f>
        <v>#N/A</v>
      </c>
      <c r="XFB768" s="558">
        <f>COUNTIF(tabla!$W$3:$W$20,'BD1'!AE768)</f>
        <v>0</v>
      </c>
    </row>
    <row r="769" spans="1:40 16381:16382" s="197" customFormat="1" ht="24.95" customHeight="1" x14ac:dyDescent="0.2">
      <c r="A769" s="24" t="str">
        <f t="shared" si="68"/>
        <v/>
      </c>
      <c r="B769" s="24" t="str">
        <f t="shared" si="66"/>
        <v/>
      </c>
      <c r="C769" s="554" t="str">
        <f t="shared" si="67"/>
        <v/>
      </c>
      <c r="D769" s="173"/>
      <c r="E769" s="173"/>
      <c r="F769" s="174"/>
      <c r="G769" s="175"/>
      <c r="H769" s="176"/>
      <c r="I769" s="177"/>
      <c r="J769" s="176"/>
      <c r="K769" s="476"/>
      <c r="L769" s="174"/>
      <c r="M769" s="81"/>
      <c r="N769" s="280" t="str">
        <f t="shared" si="69"/>
        <v/>
      </c>
      <c r="O769" s="43"/>
      <c r="P769" s="82"/>
      <c r="Q769" s="482"/>
      <c r="R769" s="83"/>
      <c r="S769" s="482"/>
      <c r="T769" s="164"/>
      <c r="U769" s="45"/>
      <c r="V769" s="25" t="str">
        <f>IFERROR(VLOOKUP(U769, tabla!$A$2:$B$50,2,FALSE),"")</f>
        <v/>
      </c>
      <c r="W769" s="26"/>
      <c r="X769" s="51"/>
      <c r="Y769" s="555" t="str">
        <f t="shared" si="70"/>
        <v/>
      </c>
      <c r="Z769" s="27"/>
      <c r="AA769" s="26"/>
      <c r="AB769" s="26"/>
      <c r="AC769" s="84"/>
      <c r="AD769" s="29"/>
      <c r="AE769" s="84"/>
      <c r="AF769" s="84"/>
      <c r="AG769" s="178"/>
      <c r="AH769" s="84"/>
      <c r="AI769" s="84"/>
      <c r="AJ769" s="84"/>
      <c r="AK769" s="164"/>
      <c r="AL769" s="165"/>
      <c r="AM769" s="556" t="str">
        <f t="shared" ca="1" si="71"/>
        <v/>
      </c>
      <c r="AN769" s="86"/>
      <c r="XFA769" s="558" t="e">
        <f>MATCH(AE769,tabla!$W$3:$W$20,0)-1</f>
        <v>#N/A</v>
      </c>
      <c r="XFB769" s="558">
        <f>COUNTIF(tabla!$W$3:$W$20,'BD1'!AE769)</f>
        <v>0</v>
      </c>
    </row>
    <row r="770" spans="1:40 16381:16382" s="197" customFormat="1" ht="24.95" customHeight="1" x14ac:dyDescent="0.2">
      <c r="A770" s="24" t="str">
        <f t="shared" si="68"/>
        <v/>
      </c>
      <c r="B770" s="24" t="str">
        <f t="shared" si="66"/>
        <v/>
      </c>
      <c r="C770" s="554" t="str">
        <f t="shared" si="67"/>
        <v/>
      </c>
      <c r="D770" s="173"/>
      <c r="E770" s="173"/>
      <c r="F770" s="174"/>
      <c r="G770" s="175"/>
      <c r="H770" s="176"/>
      <c r="I770" s="177"/>
      <c r="J770" s="176"/>
      <c r="K770" s="476"/>
      <c r="L770" s="174"/>
      <c r="M770" s="81"/>
      <c r="N770" s="280" t="str">
        <f t="shared" si="69"/>
        <v/>
      </c>
      <c r="O770" s="43"/>
      <c r="P770" s="82"/>
      <c r="Q770" s="482"/>
      <c r="R770" s="83"/>
      <c r="S770" s="482"/>
      <c r="T770" s="164"/>
      <c r="U770" s="45"/>
      <c r="V770" s="25" t="str">
        <f>IFERROR(VLOOKUP(U770, tabla!$A$2:$B$50,2,FALSE),"")</f>
        <v/>
      </c>
      <c r="W770" s="26"/>
      <c r="X770" s="51"/>
      <c r="Y770" s="555" t="str">
        <f t="shared" si="70"/>
        <v/>
      </c>
      <c r="Z770" s="27"/>
      <c r="AA770" s="26"/>
      <c r="AB770" s="26"/>
      <c r="AC770" s="84"/>
      <c r="AD770" s="29"/>
      <c r="AE770" s="84"/>
      <c r="AF770" s="84"/>
      <c r="AG770" s="178"/>
      <c r="AH770" s="84"/>
      <c r="AI770" s="84"/>
      <c r="AJ770" s="84"/>
      <c r="AK770" s="164"/>
      <c r="AL770" s="165"/>
      <c r="AM770" s="556" t="str">
        <f t="shared" ca="1" si="71"/>
        <v/>
      </c>
      <c r="AN770" s="86"/>
      <c r="XFA770" s="558" t="e">
        <f>MATCH(AE770,tabla!$W$3:$W$20,0)-1</f>
        <v>#N/A</v>
      </c>
      <c r="XFB770" s="558">
        <f>COUNTIF(tabla!$W$3:$W$20,'BD1'!AE770)</f>
        <v>0</v>
      </c>
    </row>
    <row r="771" spans="1:40 16381:16382" s="197" customFormat="1" ht="24.95" customHeight="1" x14ac:dyDescent="0.2">
      <c r="A771" s="24" t="str">
        <f t="shared" si="68"/>
        <v/>
      </c>
      <c r="B771" s="24" t="str">
        <f t="shared" si="66"/>
        <v/>
      </c>
      <c r="C771" s="554" t="str">
        <f t="shared" si="67"/>
        <v/>
      </c>
      <c r="D771" s="173"/>
      <c r="E771" s="173"/>
      <c r="F771" s="174"/>
      <c r="G771" s="175"/>
      <c r="H771" s="176"/>
      <c r="I771" s="177"/>
      <c r="J771" s="176"/>
      <c r="K771" s="476"/>
      <c r="L771" s="174"/>
      <c r="M771" s="81"/>
      <c r="N771" s="280" t="str">
        <f t="shared" si="69"/>
        <v/>
      </c>
      <c r="O771" s="43"/>
      <c r="P771" s="82"/>
      <c r="Q771" s="482"/>
      <c r="R771" s="83"/>
      <c r="S771" s="482"/>
      <c r="T771" s="164"/>
      <c r="U771" s="45"/>
      <c r="V771" s="25" t="str">
        <f>IFERROR(VLOOKUP(U771, tabla!$A$2:$B$50,2,FALSE),"")</f>
        <v/>
      </c>
      <c r="W771" s="26"/>
      <c r="X771" s="51"/>
      <c r="Y771" s="555" t="str">
        <f t="shared" si="70"/>
        <v/>
      </c>
      <c r="Z771" s="27"/>
      <c r="AA771" s="26"/>
      <c r="AB771" s="26"/>
      <c r="AC771" s="84"/>
      <c r="AD771" s="29"/>
      <c r="AE771" s="84"/>
      <c r="AF771" s="84"/>
      <c r="AG771" s="178"/>
      <c r="AH771" s="84"/>
      <c r="AI771" s="84"/>
      <c r="AJ771" s="84"/>
      <c r="AK771" s="164"/>
      <c r="AL771" s="165"/>
      <c r="AM771" s="556" t="str">
        <f t="shared" ca="1" si="71"/>
        <v/>
      </c>
      <c r="AN771" s="86"/>
      <c r="XFA771" s="558" t="e">
        <f>MATCH(AE771,tabla!$W$3:$W$20,0)-1</f>
        <v>#N/A</v>
      </c>
      <c r="XFB771" s="558">
        <f>COUNTIF(tabla!$W$3:$W$20,'BD1'!AE771)</f>
        <v>0</v>
      </c>
    </row>
    <row r="772" spans="1:40 16381:16382" s="197" customFormat="1" ht="24.95" customHeight="1" x14ac:dyDescent="0.2">
      <c r="A772" s="24" t="str">
        <f t="shared" si="68"/>
        <v/>
      </c>
      <c r="B772" s="24" t="str">
        <f t="shared" si="66"/>
        <v/>
      </c>
      <c r="C772" s="554" t="str">
        <f t="shared" si="67"/>
        <v/>
      </c>
      <c r="D772" s="173"/>
      <c r="E772" s="173"/>
      <c r="F772" s="174"/>
      <c r="G772" s="175"/>
      <c r="H772" s="176"/>
      <c r="I772" s="177"/>
      <c r="J772" s="176"/>
      <c r="K772" s="476"/>
      <c r="L772" s="174"/>
      <c r="M772" s="81"/>
      <c r="N772" s="280" t="str">
        <f t="shared" si="69"/>
        <v/>
      </c>
      <c r="O772" s="43"/>
      <c r="P772" s="82"/>
      <c r="Q772" s="482"/>
      <c r="R772" s="83"/>
      <c r="S772" s="482"/>
      <c r="T772" s="164"/>
      <c r="U772" s="45"/>
      <c r="V772" s="25" t="str">
        <f>IFERROR(VLOOKUP(U772, tabla!$A$2:$B$50,2,FALSE),"")</f>
        <v/>
      </c>
      <c r="W772" s="26"/>
      <c r="X772" s="51"/>
      <c r="Y772" s="555" t="str">
        <f t="shared" si="70"/>
        <v/>
      </c>
      <c r="Z772" s="27"/>
      <c r="AA772" s="26"/>
      <c r="AB772" s="26"/>
      <c r="AC772" s="84"/>
      <c r="AD772" s="29"/>
      <c r="AE772" s="84"/>
      <c r="AF772" s="84"/>
      <c r="AG772" s="178"/>
      <c r="AH772" s="84"/>
      <c r="AI772" s="84"/>
      <c r="AJ772" s="84"/>
      <c r="AK772" s="164"/>
      <c r="AL772" s="165"/>
      <c r="AM772" s="556" t="str">
        <f t="shared" ca="1" si="71"/>
        <v/>
      </c>
      <c r="AN772" s="86"/>
      <c r="XFA772" s="558" t="e">
        <f>MATCH(AE772,tabla!$W$3:$W$20,0)-1</f>
        <v>#N/A</v>
      </c>
      <c r="XFB772" s="558">
        <f>COUNTIF(tabla!$W$3:$W$20,'BD1'!AE772)</f>
        <v>0</v>
      </c>
    </row>
    <row r="773" spans="1:40 16381:16382" s="197" customFormat="1" ht="24.95" customHeight="1" x14ac:dyDescent="0.2">
      <c r="A773" s="24" t="str">
        <f t="shared" si="68"/>
        <v/>
      </c>
      <c r="B773" s="24" t="str">
        <f t="shared" si="66"/>
        <v/>
      </c>
      <c r="C773" s="554" t="str">
        <f t="shared" si="67"/>
        <v/>
      </c>
      <c r="D773" s="173"/>
      <c r="E773" s="173"/>
      <c r="F773" s="174"/>
      <c r="G773" s="175"/>
      <c r="H773" s="176"/>
      <c r="I773" s="177"/>
      <c r="J773" s="176"/>
      <c r="K773" s="476"/>
      <c r="L773" s="174"/>
      <c r="M773" s="81"/>
      <c r="N773" s="280" t="str">
        <f t="shared" si="69"/>
        <v/>
      </c>
      <c r="O773" s="43"/>
      <c r="P773" s="82"/>
      <c r="Q773" s="482"/>
      <c r="R773" s="83"/>
      <c r="S773" s="482"/>
      <c r="T773" s="164"/>
      <c r="U773" s="45"/>
      <c r="V773" s="25" t="str">
        <f>IFERROR(VLOOKUP(U773, tabla!$A$2:$B$50,2,FALSE),"")</f>
        <v/>
      </c>
      <c r="W773" s="26"/>
      <c r="X773" s="51"/>
      <c r="Y773" s="555" t="str">
        <f t="shared" si="70"/>
        <v/>
      </c>
      <c r="Z773" s="27"/>
      <c r="AA773" s="26"/>
      <c r="AB773" s="26"/>
      <c r="AC773" s="84"/>
      <c r="AD773" s="29"/>
      <c r="AE773" s="84"/>
      <c r="AF773" s="84"/>
      <c r="AG773" s="178"/>
      <c r="AH773" s="84"/>
      <c r="AI773" s="84"/>
      <c r="AJ773" s="84"/>
      <c r="AK773" s="164"/>
      <c r="AL773" s="165"/>
      <c r="AM773" s="556" t="str">
        <f t="shared" ca="1" si="71"/>
        <v/>
      </c>
      <c r="AN773" s="86"/>
      <c r="XFA773" s="558" t="e">
        <f>MATCH(AE773,tabla!$W$3:$W$20,0)-1</f>
        <v>#N/A</v>
      </c>
      <c r="XFB773" s="558">
        <f>COUNTIF(tabla!$W$3:$W$20,'BD1'!AE773)</f>
        <v>0</v>
      </c>
    </row>
    <row r="774" spans="1:40 16381:16382" s="197" customFormat="1" ht="24.95" customHeight="1" x14ac:dyDescent="0.2">
      <c r="A774" s="24" t="str">
        <f t="shared" si="68"/>
        <v/>
      </c>
      <c r="B774" s="24" t="str">
        <f t="shared" si="66"/>
        <v/>
      </c>
      <c r="C774" s="554" t="str">
        <f t="shared" si="67"/>
        <v/>
      </c>
      <c r="D774" s="173"/>
      <c r="E774" s="173"/>
      <c r="F774" s="174"/>
      <c r="G774" s="175"/>
      <c r="H774" s="176"/>
      <c r="I774" s="177"/>
      <c r="J774" s="176"/>
      <c r="K774" s="476"/>
      <c r="L774" s="174"/>
      <c r="M774" s="81"/>
      <c r="N774" s="280" t="str">
        <f t="shared" si="69"/>
        <v/>
      </c>
      <c r="O774" s="43"/>
      <c r="P774" s="87"/>
      <c r="Q774" s="483"/>
      <c r="R774" s="83"/>
      <c r="S774" s="482"/>
      <c r="T774" s="164"/>
      <c r="U774" s="45"/>
      <c r="V774" s="25" t="str">
        <f>IFERROR(VLOOKUP(U774, tabla!$A$2:$B$50,2,FALSE),"")</f>
        <v/>
      </c>
      <c r="W774" s="26"/>
      <c r="X774" s="51"/>
      <c r="Y774" s="555" t="str">
        <f t="shared" si="70"/>
        <v/>
      </c>
      <c r="Z774" s="27"/>
      <c r="AA774" s="26"/>
      <c r="AB774" s="26"/>
      <c r="AC774" s="84"/>
      <c r="AD774" s="29"/>
      <c r="AE774" s="84"/>
      <c r="AF774" s="84"/>
      <c r="AG774" s="178"/>
      <c r="AH774" s="84"/>
      <c r="AI774" s="84"/>
      <c r="AJ774" s="84"/>
      <c r="AK774" s="164"/>
      <c r="AL774" s="165"/>
      <c r="AM774" s="556" t="str">
        <f t="shared" ca="1" si="71"/>
        <v/>
      </c>
      <c r="AN774" s="86"/>
      <c r="XFA774" s="558" t="e">
        <f>MATCH(AE774,tabla!$W$3:$W$20,0)-1</f>
        <v>#N/A</v>
      </c>
      <c r="XFB774" s="558">
        <f>COUNTIF(tabla!$W$3:$W$20,'BD1'!AE774)</f>
        <v>0</v>
      </c>
    </row>
    <row r="775" spans="1:40 16381:16382" s="197" customFormat="1" ht="24.95" customHeight="1" x14ac:dyDescent="0.2">
      <c r="A775" s="24" t="str">
        <f t="shared" si="68"/>
        <v/>
      </c>
      <c r="B775" s="24" t="str">
        <f t="shared" si="66"/>
        <v/>
      </c>
      <c r="C775" s="554" t="str">
        <f t="shared" si="67"/>
        <v/>
      </c>
      <c r="D775" s="173"/>
      <c r="E775" s="173"/>
      <c r="F775" s="174"/>
      <c r="G775" s="175"/>
      <c r="H775" s="176"/>
      <c r="I775" s="177"/>
      <c r="J775" s="176"/>
      <c r="K775" s="476"/>
      <c r="L775" s="174"/>
      <c r="M775" s="81"/>
      <c r="N775" s="280" t="str">
        <f t="shared" si="69"/>
        <v/>
      </c>
      <c r="O775" s="43"/>
      <c r="P775" s="87"/>
      <c r="Q775" s="483"/>
      <c r="R775" s="83"/>
      <c r="S775" s="482"/>
      <c r="T775" s="164"/>
      <c r="U775" s="45"/>
      <c r="V775" s="25" t="str">
        <f>IFERROR(VLOOKUP(U775, tabla!$A$2:$B$50,2,FALSE),"")</f>
        <v/>
      </c>
      <c r="W775" s="26"/>
      <c r="X775" s="51"/>
      <c r="Y775" s="555" t="str">
        <f t="shared" si="70"/>
        <v/>
      </c>
      <c r="Z775" s="27"/>
      <c r="AA775" s="26"/>
      <c r="AB775" s="26"/>
      <c r="AC775" s="84"/>
      <c r="AD775" s="29"/>
      <c r="AE775" s="84"/>
      <c r="AF775" s="84"/>
      <c r="AG775" s="178"/>
      <c r="AH775" s="84"/>
      <c r="AI775" s="84"/>
      <c r="AJ775" s="84"/>
      <c r="AK775" s="164"/>
      <c r="AL775" s="165"/>
      <c r="AM775" s="556" t="str">
        <f t="shared" ca="1" si="71"/>
        <v/>
      </c>
      <c r="AN775" s="86"/>
      <c r="XFA775" s="558" t="e">
        <f>MATCH(AE775,tabla!$W$3:$W$20,0)-1</f>
        <v>#N/A</v>
      </c>
      <c r="XFB775" s="558">
        <f>COUNTIF(tabla!$W$3:$W$20,'BD1'!AE775)</f>
        <v>0</v>
      </c>
    </row>
    <row r="776" spans="1:40 16381:16382" s="197" customFormat="1" ht="24.95" customHeight="1" x14ac:dyDescent="0.2">
      <c r="A776" s="24" t="str">
        <f t="shared" si="68"/>
        <v/>
      </c>
      <c r="B776" s="24" t="str">
        <f t="shared" si="66"/>
        <v/>
      </c>
      <c r="C776" s="554" t="str">
        <f t="shared" si="67"/>
        <v/>
      </c>
      <c r="D776" s="173"/>
      <c r="E776" s="173"/>
      <c r="F776" s="174"/>
      <c r="G776" s="175"/>
      <c r="H776" s="176"/>
      <c r="I776" s="177"/>
      <c r="J776" s="176"/>
      <c r="K776" s="476"/>
      <c r="L776" s="174"/>
      <c r="M776" s="81"/>
      <c r="N776" s="280" t="str">
        <f t="shared" si="69"/>
        <v/>
      </c>
      <c r="O776" s="43"/>
      <c r="P776" s="82"/>
      <c r="Q776" s="482"/>
      <c r="R776" s="83"/>
      <c r="S776" s="482"/>
      <c r="T776" s="164"/>
      <c r="U776" s="45"/>
      <c r="V776" s="25" t="str">
        <f>IFERROR(VLOOKUP(U776, tabla!$A$2:$B$50,2,FALSE),"")</f>
        <v/>
      </c>
      <c r="W776" s="26"/>
      <c r="X776" s="51"/>
      <c r="Y776" s="555" t="str">
        <f t="shared" si="70"/>
        <v/>
      </c>
      <c r="Z776" s="27"/>
      <c r="AA776" s="26"/>
      <c r="AB776" s="26"/>
      <c r="AC776" s="84"/>
      <c r="AD776" s="29"/>
      <c r="AE776" s="84"/>
      <c r="AF776" s="84"/>
      <c r="AG776" s="178"/>
      <c r="AH776" s="84"/>
      <c r="AI776" s="84"/>
      <c r="AJ776" s="84"/>
      <c r="AK776" s="164"/>
      <c r="AL776" s="165"/>
      <c r="AM776" s="556" t="str">
        <f t="shared" ca="1" si="71"/>
        <v/>
      </c>
      <c r="AN776" s="86"/>
      <c r="XFA776" s="558" t="e">
        <f>MATCH(AE776,tabla!$W$3:$W$20,0)-1</f>
        <v>#N/A</v>
      </c>
      <c r="XFB776" s="558">
        <f>COUNTIF(tabla!$W$3:$W$20,'BD1'!AE776)</f>
        <v>0</v>
      </c>
    </row>
    <row r="777" spans="1:40 16381:16382" s="197" customFormat="1" ht="24.95" customHeight="1" x14ac:dyDescent="0.2">
      <c r="A777" s="24" t="str">
        <f t="shared" si="68"/>
        <v/>
      </c>
      <c r="B777" s="24" t="str">
        <f t="shared" si="66"/>
        <v/>
      </c>
      <c r="C777" s="554" t="str">
        <f t="shared" si="67"/>
        <v/>
      </c>
      <c r="D777" s="173"/>
      <c r="E777" s="173"/>
      <c r="F777" s="174"/>
      <c r="G777" s="175"/>
      <c r="H777" s="176"/>
      <c r="I777" s="177"/>
      <c r="J777" s="176"/>
      <c r="K777" s="476"/>
      <c r="L777" s="174"/>
      <c r="M777" s="81"/>
      <c r="N777" s="280" t="str">
        <f t="shared" si="69"/>
        <v/>
      </c>
      <c r="O777" s="43"/>
      <c r="P777" s="82"/>
      <c r="Q777" s="482"/>
      <c r="R777" s="83"/>
      <c r="S777" s="482"/>
      <c r="T777" s="164"/>
      <c r="U777" s="45"/>
      <c r="V777" s="25" t="str">
        <f>IFERROR(VLOOKUP(U777, tabla!$A$2:$B$50,2,FALSE),"")</f>
        <v/>
      </c>
      <c r="W777" s="26"/>
      <c r="X777" s="51"/>
      <c r="Y777" s="555" t="str">
        <f t="shared" si="70"/>
        <v/>
      </c>
      <c r="Z777" s="27"/>
      <c r="AA777" s="26"/>
      <c r="AB777" s="26"/>
      <c r="AC777" s="84"/>
      <c r="AD777" s="29"/>
      <c r="AE777" s="84"/>
      <c r="AF777" s="84"/>
      <c r="AG777" s="178"/>
      <c r="AH777" s="84"/>
      <c r="AI777" s="84"/>
      <c r="AJ777" s="84"/>
      <c r="AK777" s="164"/>
      <c r="AL777" s="165"/>
      <c r="AM777" s="556" t="str">
        <f t="shared" ca="1" si="71"/>
        <v/>
      </c>
      <c r="AN777" s="86"/>
      <c r="XFA777" s="558" t="e">
        <f>MATCH(AE777,tabla!$W$3:$W$20,0)-1</f>
        <v>#N/A</v>
      </c>
      <c r="XFB777" s="558">
        <f>COUNTIF(tabla!$W$3:$W$20,'BD1'!AE777)</f>
        <v>0</v>
      </c>
    </row>
    <row r="778" spans="1:40 16381:16382" s="197" customFormat="1" ht="24.95" customHeight="1" x14ac:dyDescent="0.2">
      <c r="A778" s="24" t="str">
        <f t="shared" si="68"/>
        <v/>
      </c>
      <c r="B778" s="24" t="str">
        <f t="shared" si="66"/>
        <v/>
      </c>
      <c r="C778" s="554" t="str">
        <f t="shared" si="67"/>
        <v/>
      </c>
      <c r="D778" s="173"/>
      <c r="E778" s="173"/>
      <c r="F778" s="174"/>
      <c r="G778" s="175"/>
      <c r="H778" s="176"/>
      <c r="I778" s="177"/>
      <c r="J778" s="176"/>
      <c r="K778" s="476"/>
      <c r="L778" s="174"/>
      <c r="M778" s="81"/>
      <c r="N778" s="280" t="str">
        <f t="shared" si="69"/>
        <v/>
      </c>
      <c r="O778" s="43"/>
      <c r="P778" s="87"/>
      <c r="Q778" s="483"/>
      <c r="R778" s="83"/>
      <c r="S778" s="482"/>
      <c r="T778" s="164"/>
      <c r="U778" s="45"/>
      <c r="V778" s="25" t="str">
        <f>IFERROR(VLOOKUP(U778, tabla!$A$2:$B$50,2,FALSE),"")</f>
        <v/>
      </c>
      <c r="W778" s="26"/>
      <c r="X778" s="51"/>
      <c r="Y778" s="555" t="str">
        <f t="shared" si="70"/>
        <v/>
      </c>
      <c r="Z778" s="27"/>
      <c r="AA778" s="26"/>
      <c r="AB778" s="26"/>
      <c r="AC778" s="84"/>
      <c r="AD778" s="29"/>
      <c r="AE778" s="84"/>
      <c r="AF778" s="84"/>
      <c r="AG778" s="178"/>
      <c r="AH778" s="84"/>
      <c r="AI778" s="84"/>
      <c r="AJ778" s="84"/>
      <c r="AK778" s="164"/>
      <c r="AL778" s="165"/>
      <c r="AM778" s="556" t="str">
        <f t="shared" ca="1" si="71"/>
        <v/>
      </c>
      <c r="AN778" s="86"/>
      <c r="XFA778" s="558" t="e">
        <f>MATCH(AE778,tabla!$W$3:$W$20,0)-1</f>
        <v>#N/A</v>
      </c>
      <c r="XFB778" s="558">
        <f>COUNTIF(tabla!$W$3:$W$20,'BD1'!AE778)</f>
        <v>0</v>
      </c>
    </row>
    <row r="779" spans="1:40 16381:16382" s="197" customFormat="1" ht="24.95" customHeight="1" x14ac:dyDescent="0.2">
      <c r="A779" s="24" t="str">
        <f t="shared" si="68"/>
        <v/>
      </c>
      <c r="B779" s="24" t="str">
        <f t="shared" si="66"/>
        <v/>
      </c>
      <c r="C779" s="554" t="str">
        <f t="shared" si="67"/>
        <v/>
      </c>
      <c r="D779" s="173"/>
      <c r="E779" s="173"/>
      <c r="F779" s="174"/>
      <c r="G779" s="175"/>
      <c r="H779" s="176"/>
      <c r="I779" s="177"/>
      <c r="J779" s="176"/>
      <c r="K779" s="476"/>
      <c r="L779" s="174"/>
      <c r="M779" s="81"/>
      <c r="N779" s="280" t="str">
        <f t="shared" si="69"/>
        <v/>
      </c>
      <c r="O779" s="43"/>
      <c r="P779" s="87"/>
      <c r="Q779" s="483"/>
      <c r="R779" s="83"/>
      <c r="S779" s="482"/>
      <c r="T779" s="164"/>
      <c r="U779" s="45"/>
      <c r="V779" s="25" t="str">
        <f>IFERROR(VLOOKUP(U779, tabla!$A$2:$B$50,2,FALSE),"")</f>
        <v/>
      </c>
      <c r="W779" s="26"/>
      <c r="X779" s="51"/>
      <c r="Y779" s="555" t="str">
        <f t="shared" si="70"/>
        <v/>
      </c>
      <c r="Z779" s="27"/>
      <c r="AA779" s="26"/>
      <c r="AB779" s="26"/>
      <c r="AC779" s="84"/>
      <c r="AD779" s="29"/>
      <c r="AE779" s="84"/>
      <c r="AF779" s="84"/>
      <c r="AG779" s="178"/>
      <c r="AH779" s="84"/>
      <c r="AI779" s="84"/>
      <c r="AJ779" s="84"/>
      <c r="AK779" s="164"/>
      <c r="AL779" s="165"/>
      <c r="AM779" s="556" t="str">
        <f t="shared" ca="1" si="71"/>
        <v/>
      </c>
      <c r="AN779" s="86"/>
      <c r="XFA779" s="558" t="e">
        <f>MATCH(AE779,tabla!$W$3:$W$20,0)-1</f>
        <v>#N/A</v>
      </c>
      <c r="XFB779" s="558">
        <f>COUNTIF(tabla!$W$3:$W$20,'BD1'!AE779)</f>
        <v>0</v>
      </c>
    </row>
    <row r="780" spans="1:40 16381:16382" s="197" customFormat="1" ht="24.95" customHeight="1" x14ac:dyDescent="0.2">
      <c r="A780" s="24" t="str">
        <f t="shared" si="68"/>
        <v/>
      </c>
      <c r="B780" s="24" t="str">
        <f t="shared" si="66"/>
        <v/>
      </c>
      <c r="C780" s="554" t="str">
        <f t="shared" si="67"/>
        <v/>
      </c>
      <c r="D780" s="173"/>
      <c r="E780" s="173"/>
      <c r="F780" s="174"/>
      <c r="G780" s="175"/>
      <c r="H780" s="176"/>
      <c r="I780" s="177"/>
      <c r="J780" s="176"/>
      <c r="K780" s="476"/>
      <c r="L780" s="174"/>
      <c r="M780" s="81"/>
      <c r="N780" s="280" t="str">
        <f t="shared" si="69"/>
        <v/>
      </c>
      <c r="O780" s="43"/>
      <c r="P780" s="82"/>
      <c r="Q780" s="482"/>
      <c r="R780" s="83"/>
      <c r="S780" s="482"/>
      <c r="T780" s="164"/>
      <c r="U780" s="45"/>
      <c r="V780" s="25" t="str">
        <f>IFERROR(VLOOKUP(U780, tabla!$A$2:$B$50,2,FALSE),"")</f>
        <v/>
      </c>
      <c r="W780" s="26"/>
      <c r="X780" s="51"/>
      <c r="Y780" s="555" t="str">
        <f t="shared" si="70"/>
        <v/>
      </c>
      <c r="Z780" s="27"/>
      <c r="AA780" s="26"/>
      <c r="AB780" s="26"/>
      <c r="AC780" s="84"/>
      <c r="AD780" s="29"/>
      <c r="AE780" s="84"/>
      <c r="AF780" s="84"/>
      <c r="AG780" s="178"/>
      <c r="AH780" s="84"/>
      <c r="AI780" s="84"/>
      <c r="AJ780" s="84"/>
      <c r="AK780" s="164"/>
      <c r="AL780" s="165"/>
      <c r="AM780" s="556" t="str">
        <f t="shared" ca="1" si="71"/>
        <v/>
      </c>
      <c r="AN780" s="86"/>
      <c r="XFA780" s="558" t="e">
        <f>MATCH(AE780,tabla!$W$3:$W$20,0)-1</f>
        <v>#N/A</v>
      </c>
      <c r="XFB780" s="558">
        <f>COUNTIF(tabla!$W$3:$W$20,'BD1'!AE780)</f>
        <v>0</v>
      </c>
    </row>
    <row r="781" spans="1:40 16381:16382" s="197" customFormat="1" ht="24.95" customHeight="1" x14ac:dyDescent="0.2">
      <c r="A781" s="24" t="str">
        <f t="shared" si="68"/>
        <v/>
      </c>
      <c r="B781" s="24" t="str">
        <f t="shared" si="66"/>
        <v/>
      </c>
      <c r="C781" s="554" t="str">
        <f t="shared" si="67"/>
        <v/>
      </c>
      <c r="D781" s="173"/>
      <c r="E781" s="173"/>
      <c r="F781" s="174"/>
      <c r="G781" s="175"/>
      <c r="H781" s="176"/>
      <c r="I781" s="177"/>
      <c r="J781" s="176"/>
      <c r="K781" s="476"/>
      <c r="L781" s="174"/>
      <c r="M781" s="81"/>
      <c r="N781" s="280" t="str">
        <f t="shared" si="69"/>
        <v/>
      </c>
      <c r="O781" s="43"/>
      <c r="P781" s="82"/>
      <c r="Q781" s="482"/>
      <c r="R781" s="83"/>
      <c r="S781" s="482"/>
      <c r="T781" s="164"/>
      <c r="U781" s="45"/>
      <c r="V781" s="25" t="str">
        <f>IFERROR(VLOOKUP(U781, tabla!$A$2:$B$50,2,FALSE),"")</f>
        <v/>
      </c>
      <c r="W781" s="26"/>
      <c r="X781" s="51"/>
      <c r="Y781" s="555" t="str">
        <f t="shared" si="70"/>
        <v/>
      </c>
      <c r="Z781" s="27"/>
      <c r="AA781" s="26"/>
      <c r="AB781" s="26"/>
      <c r="AC781" s="84"/>
      <c r="AD781" s="29"/>
      <c r="AE781" s="84"/>
      <c r="AF781" s="84"/>
      <c r="AG781" s="178"/>
      <c r="AH781" s="84"/>
      <c r="AI781" s="84"/>
      <c r="AJ781" s="84"/>
      <c r="AK781" s="164"/>
      <c r="AL781" s="165"/>
      <c r="AM781" s="556" t="str">
        <f t="shared" ca="1" si="71"/>
        <v/>
      </c>
      <c r="AN781" s="86"/>
      <c r="XFA781" s="558" t="e">
        <f>MATCH(AE781,tabla!$W$3:$W$20,0)-1</f>
        <v>#N/A</v>
      </c>
      <c r="XFB781" s="558">
        <f>COUNTIF(tabla!$W$3:$W$20,'BD1'!AE781)</f>
        <v>0</v>
      </c>
    </row>
    <row r="782" spans="1:40 16381:16382" s="197" customFormat="1" ht="24.95" customHeight="1" x14ac:dyDescent="0.2">
      <c r="A782" s="24" t="str">
        <f t="shared" si="68"/>
        <v/>
      </c>
      <c r="B782" s="24" t="str">
        <f t="shared" si="66"/>
        <v/>
      </c>
      <c r="C782" s="554" t="str">
        <f t="shared" si="67"/>
        <v/>
      </c>
      <c r="D782" s="173"/>
      <c r="E782" s="173"/>
      <c r="F782" s="174"/>
      <c r="G782" s="175"/>
      <c r="H782" s="176"/>
      <c r="I782" s="177"/>
      <c r="J782" s="176"/>
      <c r="K782" s="476"/>
      <c r="L782" s="174"/>
      <c r="M782" s="81"/>
      <c r="N782" s="280" t="str">
        <f t="shared" si="69"/>
        <v/>
      </c>
      <c r="O782" s="43"/>
      <c r="P782" s="82"/>
      <c r="Q782" s="482"/>
      <c r="R782" s="83"/>
      <c r="S782" s="482"/>
      <c r="T782" s="164"/>
      <c r="U782" s="45"/>
      <c r="V782" s="25" t="str">
        <f>IFERROR(VLOOKUP(U782, tabla!$A$2:$B$50,2,FALSE),"")</f>
        <v/>
      </c>
      <c r="W782" s="26"/>
      <c r="X782" s="51"/>
      <c r="Y782" s="555" t="str">
        <f t="shared" si="70"/>
        <v/>
      </c>
      <c r="Z782" s="27"/>
      <c r="AA782" s="26"/>
      <c r="AB782" s="26"/>
      <c r="AC782" s="84"/>
      <c r="AD782" s="29"/>
      <c r="AE782" s="84"/>
      <c r="AF782" s="84"/>
      <c r="AG782" s="178"/>
      <c r="AH782" s="84"/>
      <c r="AI782" s="84"/>
      <c r="AJ782" s="84"/>
      <c r="AK782" s="164"/>
      <c r="AL782" s="165"/>
      <c r="AM782" s="556" t="str">
        <f t="shared" ca="1" si="71"/>
        <v/>
      </c>
      <c r="AN782" s="86"/>
      <c r="XFA782" s="558" t="e">
        <f>MATCH(AE782,tabla!$W$3:$W$20,0)-1</f>
        <v>#N/A</v>
      </c>
      <c r="XFB782" s="558">
        <f>COUNTIF(tabla!$W$3:$W$20,'BD1'!AE782)</f>
        <v>0</v>
      </c>
    </row>
    <row r="783" spans="1:40 16381:16382" s="197" customFormat="1" ht="24.95" customHeight="1" x14ac:dyDescent="0.2">
      <c r="A783" s="24" t="str">
        <f t="shared" si="68"/>
        <v/>
      </c>
      <c r="B783" s="24" t="str">
        <f t="shared" ref="B783:B846" si="72">IF(F783&gt;0,$K$6,"")</f>
        <v/>
      </c>
      <c r="C783" s="554" t="str">
        <f t="shared" ref="C783:C846" si="73">IF(F783&gt;0,$K$8,"")</f>
        <v/>
      </c>
      <c r="D783" s="173"/>
      <c r="E783" s="173"/>
      <c r="F783" s="174"/>
      <c r="G783" s="175"/>
      <c r="H783" s="176"/>
      <c r="I783" s="177"/>
      <c r="J783" s="176"/>
      <c r="K783" s="476"/>
      <c r="L783" s="174"/>
      <c r="M783" s="81"/>
      <c r="N783" s="280" t="str">
        <f t="shared" si="69"/>
        <v/>
      </c>
      <c r="O783" s="43"/>
      <c r="P783" s="82"/>
      <c r="Q783" s="482"/>
      <c r="R783" s="83"/>
      <c r="S783" s="482"/>
      <c r="T783" s="164"/>
      <c r="U783" s="45"/>
      <c r="V783" s="25" t="str">
        <f>IFERROR(VLOOKUP(U783, tabla!$A$2:$B$50,2,FALSE),"")</f>
        <v/>
      </c>
      <c r="W783" s="26"/>
      <c r="X783" s="51"/>
      <c r="Y783" s="555" t="str">
        <f t="shared" si="70"/>
        <v/>
      </c>
      <c r="Z783" s="27"/>
      <c r="AA783" s="26"/>
      <c r="AB783" s="26"/>
      <c r="AC783" s="84"/>
      <c r="AD783" s="29"/>
      <c r="AE783" s="84"/>
      <c r="AF783" s="84"/>
      <c r="AG783" s="178"/>
      <c r="AH783" s="84"/>
      <c r="AI783" s="84"/>
      <c r="AJ783" s="84"/>
      <c r="AK783" s="164"/>
      <c r="AL783" s="165"/>
      <c r="AM783" s="556" t="str">
        <f t="shared" ca="1" si="71"/>
        <v/>
      </c>
      <c r="AN783" s="86"/>
      <c r="XFA783" s="558" t="e">
        <f>MATCH(AE783,tabla!$W$3:$W$20,0)-1</f>
        <v>#N/A</v>
      </c>
      <c r="XFB783" s="558">
        <f>COUNTIF(tabla!$W$3:$W$20,'BD1'!AE783)</f>
        <v>0</v>
      </c>
    </row>
    <row r="784" spans="1:40 16381:16382" s="197" customFormat="1" ht="24.95" customHeight="1" x14ac:dyDescent="0.2">
      <c r="A784" s="24" t="str">
        <f t="shared" ref="A784:A847" si="74">IF(F784&gt;0,ROW()-14,"")</f>
        <v/>
      </c>
      <c r="B784" s="24" t="str">
        <f t="shared" si="72"/>
        <v/>
      </c>
      <c r="C784" s="554" t="str">
        <f t="shared" si="73"/>
        <v/>
      </c>
      <c r="D784" s="173"/>
      <c r="E784" s="173"/>
      <c r="F784" s="174"/>
      <c r="G784" s="175"/>
      <c r="H784" s="176"/>
      <c r="I784" s="177"/>
      <c r="J784" s="176"/>
      <c r="K784" s="476"/>
      <c r="L784" s="174"/>
      <c r="M784" s="81"/>
      <c r="N784" s="280" t="str">
        <f t="shared" ref="N784:N847" si="75">IF(M784="","",YEAR($M$2)-YEAR(M784)-IF(DATE(YEAR($M$2),MONTH(M784),DAY(M784))&gt;$M$2,1,0))</f>
        <v/>
      </c>
      <c r="O784" s="43"/>
      <c r="P784" s="87"/>
      <c r="Q784" s="483"/>
      <c r="R784" s="83"/>
      <c r="S784" s="482"/>
      <c r="T784" s="164"/>
      <c r="U784" s="45"/>
      <c r="V784" s="25" t="str">
        <f>IFERROR(VLOOKUP(U784, tabla!$A$2:$B$50,2,FALSE),"")</f>
        <v/>
      </c>
      <c r="W784" s="26"/>
      <c r="X784" s="51"/>
      <c r="Y784" s="555" t="str">
        <f t="shared" ref="Y784:Y847" si="76">IF(AND(X784&gt;0,X784&lt;452),45.2,IF(X784&gt;=452,10%*X784,IF(X784=0,"","")))</f>
        <v/>
      </c>
      <c r="Z784" s="27"/>
      <c r="AA784" s="26"/>
      <c r="AB784" s="26"/>
      <c r="AC784" s="84"/>
      <c r="AD784" s="29"/>
      <c r="AE784" s="84"/>
      <c r="AF784" s="84"/>
      <c r="AG784" s="178"/>
      <c r="AH784" s="84"/>
      <c r="AI784" s="84"/>
      <c r="AJ784" s="84"/>
      <c r="AK784" s="164"/>
      <c r="AL784" s="165"/>
      <c r="AM784" s="556" t="str">
        <f t="shared" ref="AM784:AM847" ca="1" si="77">IF(OR(AL784="",NOT(ISNUMBER(AL784))),"",IF(TODAY()&lt;=AL784,
 "VIGENTE - FALTAN " &amp;
 ((YEAR(AL784)-YEAR(TODAY()))*12 + MONTH(AL784)-MONTH(TODAY()) - IF(DAY(TODAY())&gt;DAY(AL784),1,0)) &amp; " MESES",
 "CADUCADO"))</f>
        <v/>
      </c>
      <c r="AN784" s="86"/>
      <c r="XFA784" s="558" t="e">
        <f>MATCH(AE784,tabla!$W$3:$W$20,0)-1</f>
        <v>#N/A</v>
      </c>
      <c r="XFB784" s="558">
        <f>COUNTIF(tabla!$W$3:$W$20,'BD1'!AE784)</f>
        <v>0</v>
      </c>
    </row>
    <row r="785" spans="1:40 16381:16382" s="197" customFormat="1" ht="24.95" customHeight="1" x14ac:dyDescent="0.2">
      <c r="A785" s="24" t="str">
        <f t="shared" si="74"/>
        <v/>
      </c>
      <c r="B785" s="24" t="str">
        <f t="shared" si="72"/>
        <v/>
      </c>
      <c r="C785" s="554" t="str">
        <f t="shared" si="73"/>
        <v/>
      </c>
      <c r="D785" s="173"/>
      <c r="E785" s="173"/>
      <c r="F785" s="174"/>
      <c r="G785" s="175"/>
      <c r="H785" s="176"/>
      <c r="I785" s="177"/>
      <c r="J785" s="176"/>
      <c r="K785" s="476"/>
      <c r="L785" s="174"/>
      <c r="M785" s="81"/>
      <c r="N785" s="280" t="str">
        <f t="shared" si="75"/>
        <v/>
      </c>
      <c r="O785" s="43"/>
      <c r="P785" s="82"/>
      <c r="Q785" s="482"/>
      <c r="R785" s="83"/>
      <c r="S785" s="482"/>
      <c r="T785" s="164"/>
      <c r="U785" s="45"/>
      <c r="V785" s="25" t="str">
        <f>IFERROR(VLOOKUP(U785, tabla!$A$2:$B$50,2,FALSE),"")</f>
        <v/>
      </c>
      <c r="W785" s="26"/>
      <c r="X785" s="51"/>
      <c r="Y785" s="555" t="str">
        <f t="shared" si="76"/>
        <v/>
      </c>
      <c r="Z785" s="27"/>
      <c r="AA785" s="26"/>
      <c r="AB785" s="26"/>
      <c r="AC785" s="84"/>
      <c r="AD785" s="29"/>
      <c r="AE785" s="84"/>
      <c r="AF785" s="84"/>
      <c r="AG785" s="178"/>
      <c r="AH785" s="84"/>
      <c r="AI785" s="84"/>
      <c r="AJ785" s="84"/>
      <c r="AK785" s="164"/>
      <c r="AL785" s="165"/>
      <c r="AM785" s="556" t="str">
        <f t="shared" ca="1" si="77"/>
        <v/>
      </c>
      <c r="AN785" s="86"/>
      <c r="XFA785" s="558" t="e">
        <f>MATCH(AE785,tabla!$W$3:$W$20,0)-1</f>
        <v>#N/A</v>
      </c>
      <c r="XFB785" s="558">
        <f>COUNTIF(tabla!$W$3:$W$20,'BD1'!AE785)</f>
        <v>0</v>
      </c>
    </row>
    <row r="786" spans="1:40 16381:16382" s="197" customFormat="1" ht="24.95" customHeight="1" x14ac:dyDescent="0.2">
      <c r="A786" s="24" t="str">
        <f t="shared" si="74"/>
        <v/>
      </c>
      <c r="B786" s="24" t="str">
        <f t="shared" si="72"/>
        <v/>
      </c>
      <c r="C786" s="554" t="str">
        <f t="shared" si="73"/>
        <v/>
      </c>
      <c r="D786" s="173"/>
      <c r="E786" s="173"/>
      <c r="F786" s="174"/>
      <c r="G786" s="175"/>
      <c r="H786" s="176"/>
      <c r="I786" s="177"/>
      <c r="J786" s="176"/>
      <c r="K786" s="476"/>
      <c r="L786" s="174"/>
      <c r="M786" s="81"/>
      <c r="N786" s="280" t="str">
        <f t="shared" si="75"/>
        <v/>
      </c>
      <c r="O786" s="43"/>
      <c r="P786" s="82"/>
      <c r="Q786" s="482"/>
      <c r="R786" s="83"/>
      <c r="S786" s="482"/>
      <c r="T786" s="164"/>
      <c r="U786" s="45"/>
      <c r="V786" s="25" t="str">
        <f>IFERROR(VLOOKUP(U786, tabla!$A$2:$B$50,2,FALSE),"")</f>
        <v/>
      </c>
      <c r="W786" s="26"/>
      <c r="X786" s="51"/>
      <c r="Y786" s="555" t="str">
        <f t="shared" si="76"/>
        <v/>
      </c>
      <c r="Z786" s="27"/>
      <c r="AA786" s="26"/>
      <c r="AB786" s="26"/>
      <c r="AC786" s="84"/>
      <c r="AD786" s="29"/>
      <c r="AE786" s="84"/>
      <c r="AF786" s="84"/>
      <c r="AG786" s="178"/>
      <c r="AH786" s="84"/>
      <c r="AI786" s="84"/>
      <c r="AJ786" s="84"/>
      <c r="AK786" s="164"/>
      <c r="AL786" s="165"/>
      <c r="AM786" s="556" t="str">
        <f t="shared" ca="1" si="77"/>
        <v/>
      </c>
      <c r="AN786" s="86"/>
      <c r="XFA786" s="558" t="e">
        <f>MATCH(AE786,tabla!$W$3:$W$20,0)-1</f>
        <v>#N/A</v>
      </c>
      <c r="XFB786" s="558">
        <f>COUNTIF(tabla!$W$3:$W$20,'BD1'!AE786)</f>
        <v>0</v>
      </c>
    </row>
    <row r="787" spans="1:40 16381:16382" s="197" customFormat="1" ht="24.95" customHeight="1" x14ac:dyDescent="0.2">
      <c r="A787" s="24" t="str">
        <f t="shared" si="74"/>
        <v/>
      </c>
      <c r="B787" s="24" t="str">
        <f t="shared" si="72"/>
        <v/>
      </c>
      <c r="C787" s="554" t="str">
        <f t="shared" si="73"/>
        <v/>
      </c>
      <c r="D787" s="173"/>
      <c r="E787" s="173"/>
      <c r="F787" s="174"/>
      <c r="G787" s="175"/>
      <c r="H787" s="176"/>
      <c r="I787" s="177"/>
      <c r="J787" s="176"/>
      <c r="K787" s="476"/>
      <c r="L787" s="174"/>
      <c r="M787" s="81"/>
      <c r="N787" s="280" t="str">
        <f t="shared" si="75"/>
        <v/>
      </c>
      <c r="O787" s="43"/>
      <c r="P787" s="82"/>
      <c r="Q787" s="482"/>
      <c r="R787" s="83"/>
      <c r="S787" s="482"/>
      <c r="T787" s="164"/>
      <c r="U787" s="45"/>
      <c r="V787" s="25" t="str">
        <f>IFERROR(VLOOKUP(U787, tabla!$A$2:$B$50,2,FALSE),"")</f>
        <v/>
      </c>
      <c r="W787" s="26"/>
      <c r="X787" s="51"/>
      <c r="Y787" s="555" t="str">
        <f t="shared" si="76"/>
        <v/>
      </c>
      <c r="Z787" s="27"/>
      <c r="AA787" s="26"/>
      <c r="AB787" s="26"/>
      <c r="AC787" s="84"/>
      <c r="AD787" s="29"/>
      <c r="AE787" s="84"/>
      <c r="AF787" s="84"/>
      <c r="AG787" s="178"/>
      <c r="AH787" s="84"/>
      <c r="AI787" s="84"/>
      <c r="AJ787" s="84"/>
      <c r="AK787" s="164"/>
      <c r="AL787" s="165"/>
      <c r="AM787" s="556" t="str">
        <f t="shared" ca="1" si="77"/>
        <v/>
      </c>
      <c r="AN787" s="86"/>
      <c r="XFA787" s="558" t="e">
        <f>MATCH(AE787,tabla!$W$3:$W$20,0)-1</f>
        <v>#N/A</v>
      </c>
      <c r="XFB787" s="558">
        <f>COUNTIF(tabla!$W$3:$W$20,'BD1'!AE787)</f>
        <v>0</v>
      </c>
    </row>
    <row r="788" spans="1:40 16381:16382" s="197" customFormat="1" ht="24.95" customHeight="1" x14ac:dyDescent="0.2">
      <c r="A788" s="24" t="str">
        <f t="shared" si="74"/>
        <v/>
      </c>
      <c r="B788" s="24" t="str">
        <f t="shared" si="72"/>
        <v/>
      </c>
      <c r="C788" s="554" t="str">
        <f t="shared" si="73"/>
        <v/>
      </c>
      <c r="D788" s="173"/>
      <c r="E788" s="173"/>
      <c r="F788" s="174"/>
      <c r="G788" s="175"/>
      <c r="H788" s="176"/>
      <c r="I788" s="177"/>
      <c r="J788" s="176"/>
      <c r="K788" s="476"/>
      <c r="L788" s="174"/>
      <c r="M788" s="81"/>
      <c r="N788" s="280" t="str">
        <f t="shared" si="75"/>
        <v/>
      </c>
      <c r="O788" s="43"/>
      <c r="P788" s="82"/>
      <c r="Q788" s="482"/>
      <c r="R788" s="83"/>
      <c r="S788" s="482"/>
      <c r="T788" s="164"/>
      <c r="U788" s="45"/>
      <c r="V788" s="25" t="str">
        <f>IFERROR(VLOOKUP(U788, tabla!$A$2:$B$50,2,FALSE),"")</f>
        <v/>
      </c>
      <c r="W788" s="26"/>
      <c r="X788" s="51"/>
      <c r="Y788" s="555" t="str">
        <f t="shared" si="76"/>
        <v/>
      </c>
      <c r="Z788" s="27"/>
      <c r="AA788" s="26"/>
      <c r="AB788" s="26"/>
      <c r="AC788" s="84"/>
      <c r="AD788" s="29"/>
      <c r="AE788" s="84"/>
      <c r="AF788" s="84"/>
      <c r="AG788" s="178"/>
      <c r="AH788" s="84"/>
      <c r="AI788" s="84"/>
      <c r="AJ788" s="84"/>
      <c r="AK788" s="164"/>
      <c r="AL788" s="165"/>
      <c r="AM788" s="556" t="str">
        <f t="shared" ca="1" si="77"/>
        <v/>
      </c>
      <c r="AN788" s="86"/>
      <c r="XFA788" s="558" t="e">
        <f>MATCH(AE788,tabla!$W$3:$W$20,0)-1</f>
        <v>#N/A</v>
      </c>
      <c r="XFB788" s="558">
        <f>COUNTIF(tabla!$W$3:$W$20,'BD1'!AE788)</f>
        <v>0</v>
      </c>
    </row>
    <row r="789" spans="1:40 16381:16382" s="197" customFormat="1" ht="24.95" customHeight="1" x14ac:dyDescent="0.2">
      <c r="A789" s="24" t="str">
        <f t="shared" si="74"/>
        <v/>
      </c>
      <c r="B789" s="24" t="str">
        <f t="shared" si="72"/>
        <v/>
      </c>
      <c r="C789" s="554" t="str">
        <f t="shared" si="73"/>
        <v/>
      </c>
      <c r="D789" s="173"/>
      <c r="E789" s="173"/>
      <c r="F789" s="174"/>
      <c r="G789" s="175"/>
      <c r="H789" s="176"/>
      <c r="I789" s="177"/>
      <c r="J789" s="176"/>
      <c r="K789" s="476"/>
      <c r="L789" s="174"/>
      <c r="M789" s="81"/>
      <c r="N789" s="280" t="str">
        <f t="shared" si="75"/>
        <v/>
      </c>
      <c r="O789" s="43"/>
      <c r="P789" s="82"/>
      <c r="Q789" s="482"/>
      <c r="R789" s="83"/>
      <c r="S789" s="482"/>
      <c r="T789" s="164"/>
      <c r="U789" s="45"/>
      <c r="V789" s="25" t="str">
        <f>IFERROR(VLOOKUP(U789, tabla!$A$2:$B$50,2,FALSE),"")</f>
        <v/>
      </c>
      <c r="W789" s="26"/>
      <c r="X789" s="51"/>
      <c r="Y789" s="555" t="str">
        <f t="shared" si="76"/>
        <v/>
      </c>
      <c r="Z789" s="27"/>
      <c r="AA789" s="26"/>
      <c r="AB789" s="26"/>
      <c r="AC789" s="84"/>
      <c r="AD789" s="29"/>
      <c r="AE789" s="84"/>
      <c r="AF789" s="84"/>
      <c r="AG789" s="178"/>
      <c r="AH789" s="84"/>
      <c r="AI789" s="84"/>
      <c r="AJ789" s="84"/>
      <c r="AK789" s="164"/>
      <c r="AL789" s="165"/>
      <c r="AM789" s="556" t="str">
        <f t="shared" ca="1" si="77"/>
        <v/>
      </c>
      <c r="AN789" s="86"/>
      <c r="XFA789" s="558" t="e">
        <f>MATCH(AE789,tabla!$W$3:$W$20,0)-1</f>
        <v>#N/A</v>
      </c>
      <c r="XFB789" s="558">
        <f>COUNTIF(tabla!$W$3:$W$20,'BD1'!AE789)</f>
        <v>0</v>
      </c>
    </row>
    <row r="790" spans="1:40 16381:16382" s="197" customFormat="1" ht="24.95" customHeight="1" x14ac:dyDescent="0.2">
      <c r="A790" s="24" t="str">
        <f t="shared" si="74"/>
        <v/>
      </c>
      <c r="B790" s="24" t="str">
        <f t="shared" si="72"/>
        <v/>
      </c>
      <c r="C790" s="554" t="str">
        <f t="shared" si="73"/>
        <v/>
      </c>
      <c r="D790" s="173"/>
      <c r="E790" s="173"/>
      <c r="F790" s="174"/>
      <c r="G790" s="175"/>
      <c r="H790" s="176"/>
      <c r="I790" s="177"/>
      <c r="J790" s="176"/>
      <c r="K790" s="476"/>
      <c r="L790" s="174"/>
      <c r="M790" s="81"/>
      <c r="N790" s="280" t="str">
        <f t="shared" si="75"/>
        <v/>
      </c>
      <c r="O790" s="43"/>
      <c r="P790" s="82"/>
      <c r="Q790" s="482"/>
      <c r="R790" s="83"/>
      <c r="S790" s="482"/>
      <c r="T790" s="164"/>
      <c r="U790" s="45"/>
      <c r="V790" s="25" t="str">
        <f>IFERROR(VLOOKUP(U790, tabla!$A$2:$B$50,2,FALSE),"")</f>
        <v/>
      </c>
      <c r="W790" s="26"/>
      <c r="X790" s="51"/>
      <c r="Y790" s="555" t="str">
        <f t="shared" si="76"/>
        <v/>
      </c>
      <c r="Z790" s="27"/>
      <c r="AA790" s="26"/>
      <c r="AB790" s="26"/>
      <c r="AC790" s="84"/>
      <c r="AD790" s="29"/>
      <c r="AE790" s="84"/>
      <c r="AF790" s="84"/>
      <c r="AG790" s="178"/>
      <c r="AH790" s="84"/>
      <c r="AI790" s="84"/>
      <c r="AJ790" s="84"/>
      <c r="AK790" s="164"/>
      <c r="AL790" s="165"/>
      <c r="AM790" s="556" t="str">
        <f t="shared" ca="1" si="77"/>
        <v/>
      </c>
      <c r="AN790" s="86"/>
      <c r="XFA790" s="558" t="e">
        <f>MATCH(AE790,tabla!$W$3:$W$20,0)-1</f>
        <v>#N/A</v>
      </c>
      <c r="XFB790" s="558">
        <f>COUNTIF(tabla!$W$3:$W$20,'BD1'!AE790)</f>
        <v>0</v>
      </c>
    </row>
    <row r="791" spans="1:40 16381:16382" s="197" customFormat="1" ht="24.95" customHeight="1" x14ac:dyDescent="0.2">
      <c r="A791" s="24" t="str">
        <f t="shared" si="74"/>
        <v/>
      </c>
      <c r="B791" s="24" t="str">
        <f t="shared" si="72"/>
        <v/>
      </c>
      <c r="C791" s="554" t="str">
        <f t="shared" si="73"/>
        <v/>
      </c>
      <c r="D791" s="173"/>
      <c r="E791" s="173"/>
      <c r="F791" s="174"/>
      <c r="G791" s="175"/>
      <c r="H791" s="176"/>
      <c r="I791" s="177"/>
      <c r="J791" s="176"/>
      <c r="K791" s="476"/>
      <c r="L791" s="174"/>
      <c r="M791" s="81"/>
      <c r="N791" s="280" t="str">
        <f t="shared" si="75"/>
        <v/>
      </c>
      <c r="O791" s="43"/>
      <c r="P791" s="87"/>
      <c r="Q791" s="483"/>
      <c r="R791" s="83"/>
      <c r="S791" s="482"/>
      <c r="T791" s="164"/>
      <c r="U791" s="45"/>
      <c r="V791" s="25" t="str">
        <f>IFERROR(VLOOKUP(U791, tabla!$A$2:$B$50,2,FALSE),"")</f>
        <v/>
      </c>
      <c r="W791" s="26"/>
      <c r="X791" s="51"/>
      <c r="Y791" s="555" t="str">
        <f t="shared" si="76"/>
        <v/>
      </c>
      <c r="Z791" s="27"/>
      <c r="AA791" s="26"/>
      <c r="AB791" s="26"/>
      <c r="AC791" s="84"/>
      <c r="AD791" s="29"/>
      <c r="AE791" s="84"/>
      <c r="AF791" s="84"/>
      <c r="AG791" s="178"/>
      <c r="AH791" s="84"/>
      <c r="AI791" s="84"/>
      <c r="AJ791" s="84"/>
      <c r="AK791" s="164"/>
      <c r="AL791" s="165"/>
      <c r="AM791" s="556" t="str">
        <f t="shared" ca="1" si="77"/>
        <v/>
      </c>
      <c r="AN791" s="86"/>
      <c r="XFA791" s="558" t="e">
        <f>MATCH(AE791,tabla!$W$3:$W$20,0)-1</f>
        <v>#N/A</v>
      </c>
      <c r="XFB791" s="558">
        <f>COUNTIF(tabla!$W$3:$W$20,'BD1'!AE791)</f>
        <v>0</v>
      </c>
    </row>
    <row r="792" spans="1:40 16381:16382" s="197" customFormat="1" ht="24.95" customHeight="1" x14ac:dyDescent="0.2">
      <c r="A792" s="24" t="str">
        <f t="shared" si="74"/>
        <v/>
      </c>
      <c r="B792" s="24" t="str">
        <f t="shared" si="72"/>
        <v/>
      </c>
      <c r="C792" s="554" t="str">
        <f t="shared" si="73"/>
        <v/>
      </c>
      <c r="D792" s="173"/>
      <c r="E792" s="173"/>
      <c r="F792" s="174"/>
      <c r="G792" s="175"/>
      <c r="H792" s="176"/>
      <c r="I792" s="177"/>
      <c r="J792" s="176"/>
      <c r="K792" s="476"/>
      <c r="L792" s="174"/>
      <c r="M792" s="81"/>
      <c r="N792" s="280" t="str">
        <f t="shared" si="75"/>
        <v/>
      </c>
      <c r="O792" s="43"/>
      <c r="P792" s="82"/>
      <c r="Q792" s="482"/>
      <c r="R792" s="83"/>
      <c r="S792" s="482"/>
      <c r="T792" s="164"/>
      <c r="U792" s="45"/>
      <c r="V792" s="25" t="str">
        <f>IFERROR(VLOOKUP(U792, tabla!$A$2:$B$50,2,FALSE),"")</f>
        <v/>
      </c>
      <c r="W792" s="26"/>
      <c r="X792" s="51"/>
      <c r="Y792" s="555" t="str">
        <f t="shared" si="76"/>
        <v/>
      </c>
      <c r="Z792" s="27"/>
      <c r="AA792" s="26"/>
      <c r="AB792" s="26"/>
      <c r="AC792" s="84"/>
      <c r="AD792" s="29"/>
      <c r="AE792" s="84"/>
      <c r="AF792" s="84"/>
      <c r="AG792" s="178"/>
      <c r="AH792" s="84"/>
      <c r="AI792" s="84"/>
      <c r="AJ792" s="84"/>
      <c r="AK792" s="164"/>
      <c r="AL792" s="165"/>
      <c r="AM792" s="556" t="str">
        <f t="shared" ca="1" si="77"/>
        <v/>
      </c>
      <c r="AN792" s="86"/>
      <c r="XFA792" s="558" t="e">
        <f>MATCH(AE792,tabla!$W$3:$W$20,0)-1</f>
        <v>#N/A</v>
      </c>
      <c r="XFB792" s="558">
        <f>COUNTIF(tabla!$W$3:$W$20,'BD1'!AE792)</f>
        <v>0</v>
      </c>
    </row>
    <row r="793" spans="1:40 16381:16382" s="197" customFormat="1" ht="24.95" customHeight="1" x14ac:dyDescent="0.2">
      <c r="A793" s="24" t="str">
        <f t="shared" si="74"/>
        <v/>
      </c>
      <c r="B793" s="24" t="str">
        <f t="shared" si="72"/>
        <v/>
      </c>
      <c r="C793" s="554" t="str">
        <f t="shared" si="73"/>
        <v/>
      </c>
      <c r="D793" s="173"/>
      <c r="E793" s="173"/>
      <c r="F793" s="174"/>
      <c r="G793" s="175"/>
      <c r="H793" s="176"/>
      <c r="I793" s="177"/>
      <c r="J793" s="176"/>
      <c r="K793" s="476"/>
      <c r="L793" s="174"/>
      <c r="M793" s="81"/>
      <c r="N793" s="280" t="str">
        <f t="shared" si="75"/>
        <v/>
      </c>
      <c r="O793" s="43"/>
      <c r="P793" s="82"/>
      <c r="Q793" s="482"/>
      <c r="R793" s="83"/>
      <c r="S793" s="482"/>
      <c r="T793" s="164"/>
      <c r="U793" s="45"/>
      <c r="V793" s="25" t="str">
        <f>IFERROR(VLOOKUP(U793, tabla!$A$2:$B$50,2,FALSE),"")</f>
        <v/>
      </c>
      <c r="W793" s="26"/>
      <c r="X793" s="51"/>
      <c r="Y793" s="555" t="str">
        <f t="shared" si="76"/>
        <v/>
      </c>
      <c r="Z793" s="27"/>
      <c r="AA793" s="26"/>
      <c r="AB793" s="26"/>
      <c r="AC793" s="84"/>
      <c r="AD793" s="29"/>
      <c r="AE793" s="84"/>
      <c r="AF793" s="84"/>
      <c r="AG793" s="178"/>
      <c r="AH793" s="84"/>
      <c r="AI793" s="84"/>
      <c r="AJ793" s="84"/>
      <c r="AK793" s="164"/>
      <c r="AL793" s="165"/>
      <c r="AM793" s="556" t="str">
        <f t="shared" ca="1" si="77"/>
        <v/>
      </c>
      <c r="AN793" s="86"/>
      <c r="XFA793" s="558" t="e">
        <f>MATCH(AE793,tabla!$W$3:$W$20,0)-1</f>
        <v>#N/A</v>
      </c>
      <c r="XFB793" s="558">
        <f>COUNTIF(tabla!$W$3:$W$20,'BD1'!AE793)</f>
        <v>0</v>
      </c>
    </row>
    <row r="794" spans="1:40 16381:16382" s="197" customFormat="1" ht="24.95" customHeight="1" x14ac:dyDescent="0.2">
      <c r="A794" s="24" t="str">
        <f t="shared" si="74"/>
        <v/>
      </c>
      <c r="B794" s="24" t="str">
        <f t="shared" si="72"/>
        <v/>
      </c>
      <c r="C794" s="554" t="str">
        <f t="shared" si="73"/>
        <v/>
      </c>
      <c r="D794" s="173"/>
      <c r="E794" s="173"/>
      <c r="F794" s="174"/>
      <c r="G794" s="175"/>
      <c r="H794" s="176"/>
      <c r="I794" s="177"/>
      <c r="J794" s="176"/>
      <c r="K794" s="476"/>
      <c r="L794" s="174"/>
      <c r="M794" s="81"/>
      <c r="N794" s="280" t="str">
        <f t="shared" si="75"/>
        <v/>
      </c>
      <c r="O794" s="43"/>
      <c r="P794" s="82"/>
      <c r="Q794" s="482"/>
      <c r="R794" s="83"/>
      <c r="S794" s="482"/>
      <c r="T794" s="164"/>
      <c r="U794" s="45"/>
      <c r="V794" s="25" t="str">
        <f>IFERROR(VLOOKUP(U794, tabla!$A$2:$B$50,2,FALSE),"")</f>
        <v/>
      </c>
      <c r="W794" s="26"/>
      <c r="X794" s="51"/>
      <c r="Y794" s="555" t="str">
        <f t="shared" si="76"/>
        <v/>
      </c>
      <c r="Z794" s="27"/>
      <c r="AA794" s="26"/>
      <c r="AB794" s="26"/>
      <c r="AC794" s="84"/>
      <c r="AD794" s="29"/>
      <c r="AE794" s="84"/>
      <c r="AF794" s="84"/>
      <c r="AG794" s="178"/>
      <c r="AH794" s="84"/>
      <c r="AI794" s="84"/>
      <c r="AJ794" s="84"/>
      <c r="AK794" s="164"/>
      <c r="AL794" s="165"/>
      <c r="AM794" s="556" t="str">
        <f t="shared" ca="1" si="77"/>
        <v/>
      </c>
      <c r="AN794" s="86"/>
      <c r="XFA794" s="558" t="e">
        <f>MATCH(AE794,tabla!$W$3:$W$20,0)-1</f>
        <v>#N/A</v>
      </c>
      <c r="XFB794" s="558">
        <f>COUNTIF(tabla!$W$3:$W$20,'BD1'!AE794)</f>
        <v>0</v>
      </c>
    </row>
    <row r="795" spans="1:40 16381:16382" s="197" customFormat="1" ht="24.95" customHeight="1" x14ac:dyDescent="0.2">
      <c r="A795" s="24" t="str">
        <f t="shared" si="74"/>
        <v/>
      </c>
      <c r="B795" s="24" t="str">
        <f t="shared" si="72"/>
        <v/>
      </c>
      <c r="C795" s="554" t="str">
        <f t="shared" si="73"/>
        <v/>
      </c>
      <c r="D795" s="173"/>
      <c r="E795" s="173"/>
      <c r="F795" s="174"/>
      <c r="G795" s="175"/>
      <c r="H795" s="176"/>
      <c r="I795" s="177"/>
      <c r="J795" s="176"/>
      <c r="K795" s="476"/>
      <c r="L795" s="174"/>
      <c r="M795" s="81"/>
      <c r="N795" s="280" t="str">
        <f t="shared" si="75"/>
        <v/>
      </c>
      <c r="O795" s="43"/>
      <c r="P795" s="82"/>
      <c r="Q795" s="482"/>
      <c r="R795" s="83"/>
      <c r="S795" s="482"/>
      <c r="T795" s="164"/>
      <c r="U795" s="45"/>
      <c r="V795" s="25" t="str">
        <f>IFERROR(VLOOKUP(U795, tabla!$A$2:$B$50,2,FALSE),"")</f>
        <v/>
      </c>
      <c r="W795" s="26"/>
      <c r="X795" s="51"/>
      <c r="Y795" s="555" t="str">
        <f t="shared" si="76"/>
        <v/>
      </c>
      <c r="Z795" s="27"/>
      <c r="AA795" s="26"/>
      <c r="AB795" s="26"/>
      <c r="AC795" s="84"/>
      <c r="AD795" s="29"/>
      <c r="AE795" s="84"/>
      <c r="AF795" s="84"/>
      <c r="AG795" s="178"/>
      <c r="AH795" s="84"/>
      <c r="AI795" s="84"/>
      <c r="AJ795" s="84"/>
      <c r="AK795" s="164"/>
      <c r="AL795" s="165"/>
      <c r="AM795" s="556" t="str">
        <f t="shared" ca="1" si="77"/>
        <v/>
      </c>
      <c r="AN795" s="86"/>
      <c r="XFA795" s="558" t="e">
        <f>MATCH(AE795,tabla!$W$3:$W$20,0)-1</f>
        <v>#N/A</v>
      </c>
      <c r="XFB795" s="558">
        <f>COUNTIF(tabla!$W$3:$W$20,'BD1'!AE795)</f>
        <v>0</v>
      </c>
    </row>
    <row r="796" spans="1:40 16381:16382" s="197" customFormat="1" ht="24.95" customHeight="1" x14ac:dyDescent="0.2">
      <c r="A796" s="24" t="str">
        <f t="shared" si="74"/>
        <v/>
      </c>
      <c r="B796" s="24" t="str">
        <f t="shared" si="72"/>
        <v/>
      </c>
      <c r="C796" s="554" t="str">
        <f t="shared" si="73"/>
        <v/>
      </c>
      <c r="D796" s="173"/>
      <c r="E796" s="173"/>
      <c r="F796" s="174"/>
      <c r="G796" s="175"/>
      <c r="H796" s="176"/>
      <c r="I796" s="177"/>
      <c r="J796" s="176"/>
      <c r="K796" s="476"/>
      <c r="L796" s="174"/>
      <c r="M796" s="81"/>
      <c r="N796" s="280" t="str">
        <f t="shared" si="75"/>
        <v/>
      </c>
      <c r="O796" s="43"/>
      <c r="P796" s="82"/>
      <c r="Q796" s="482"/>
      <c r="R796" s="83"/>
      <c r="S796" s="482"/>
      <c r="T796" s="164"/>
      <c r="U796" s="45"/>
      <c r="V796" s="25" t="str">
        <f>IFERROR(VLOOKUP(U796, tabla!$A$2:$B$50,2,FALSE),"")</f>
        <v/>
      </c>
      <c r="W796" s="26"/>
      <c r="X796" s="51"/>
      <c r="Y796" s="555" t="str">
        <f t="shared" si="76"/>
        <v/>
      </c>
      <c r="Z796" s="27"/>
      <c r="AA796" s="26"/>
      <c r="AB796" s="26"/>
      <c r="AC796" s="84"/>
      <c r="AD796" s="29"/>
      <c r="AE796" s="84"/>
      <c r="AF796" s="84"/>
      <c r="AG796" s="178"/>
      <c r="AH796" s="84"/>
      <c r="AI796" s="84"/>
      <c r="AJ796" s="84"/>
      <c r="AK796" s="164"/>
      <c r="AL796" s="165"/>
      <c r="AM796" s="556" t="str">
        <f t="shared" ca="1" si="77"/>
        <v/>
      </c>
      <c r="AN796" s="86"/>
      <c r="XFA796" s="558" t="e">
        <f>MATCH(AE796,tabla!$W$3:$W$20,0)-1</f>
        <v>#N/A</v>
      </c>
      <c r="XFB796" s="558">
        <f>COUNTIF(tabla!$W$3:$W$20,'BD1'!AE796)</f>
        <v>0</v>
      </c>
    </row>
    <row r="797" spans="1:40 16381:16382" s="197" customFormat="1" ht="24.95" customHeight="1" x14ac:dyDescent="0.2">
      <c r="A797" s="24" t="str">
        <f t="shared" si="74"/>
        <v/>
      </c>
      <c r="B797" s="24" t="str">
        <f t="shared" si="72"/>
        <v/>
      </c>
      <c r="C797" s="554" t="str">
        <f t="shared" si="73"/>
        <v/>
      </c>
      <c r="D797" s="173"/>
      <c r="E797" s="173"/>
      <c r="F797" s="174"/>
      <c r="G797" s="175"/>
      <c r="H797" s="176"/>
      <c r="I797" s="177"/>
      <c r="J797" s="176"/>
      <c r="K797" s="476"/>
      <c r="L797" s="174"/>
      <c r="M797" s="81"/>
      <c r="N797" s="280" t="str">
        <f t="shared" si="75"/>
        <v/>
      </c>
      <c r="O797" s="43"/>
      <c r="P797" s="82"/>
      <c r="Q797" s="482"/>
      <c r="R797" s="83"/>
      <c r="S797" s="482"/>
      <c r="T797" s="164"/>
      <c r="U797" s="45"/>
      <c r="V797" s="25" t="str">
        <f>IFERROR(VLOOKUP(U797, tabla!$A$2:$B$50,2,FALSE),"")</f>
        <v/>
      </c>
      <c r="W797" s="26"/>
      <c r="X797" s="51"/>
      <c r="Y797" s="555" t="str">
        <f t="shared" si="76"/>
        <v/>
      </c>
      <c r="Z797" s="27"/>
      <c r="AA797" s="26"/>
      <c r="AB797" s="26"/>
      <c r="AC797" s="84"/>
      <c r="AD797" s="29"/>
      <c r="AE797" s="84"/>
      <c r="AF797" s="84"/>
      <c r="AG797" s="178"/>
      <c r="AH797" s="84"/>
      <c r="AI797" s="84"/>
      <c r="AJ797" s="84"/>
      <c r="AK797" s="164"/>
      <c r="AL797" s="165"/>
      <c r="AM797" s="556" t="str">
        <f t="shared" ca="1" si="77"/>
        <v/>
      </c>
      <c r="AN797" s="86"/>
      <c r="XFA797" s="558" t="e">
        <f>MATCH(AE797,tabla!$W$3:$W$20,0)-1</f>
        <v>#N/A</v>
      </c>
      <c r="XFB797" s="558">
        <f>COUNTIF(tabla!$W$3:$W$20,'BD1'!AE797)</f>
        <v>0</v>
      </c>
    </row>
    <row r="798" spans="1:40 16381:16382" s="197" customFormat="1" ht="24.95" customHeight="1" x14ac:dyDescent="0.2">
      <c r="A798" s="24" t="str">
        <f t="shared" si="74"/>
        <v/>
      </c>
      <c r="B798" s="24" t="str">
        <f t="shared" si="72"/>
        <v/>
      </c>
      <c r="C798" s="554" t="str">
        <f t="shared" si="73"/>
        <v/>
      </c>
      <c r="D798" s="173"/>
      <c r="E798" s="173"/>
      <c r="F798" s="174"/>
      <c r="G798" s="175"/>
      <c r="H798" s="176"/>
      <c r="I798" s="177"/>
      <c r="J798" s="176"/>
      <c r="K798" s="476"/>
      <c r="L798" s="174"/>
      <c r="M798" s="81"/>
      <c r="N798" s="280" t="str">
        <f t="shared" si="75"/>
        <v/>
      </c>
      <c r="O798" s="43"/>
      <c r="P798" s="82"/>
      <c r="Q798" s="482"/>
      <c r="R798" s="83"/>
      <c r="S798" s="482"/>
      <c r="T798" s="164"/>
      <c r="U798" s="45"/>
      <c r="V798" s="25" t="str">
        <f>IFERROR(VLOOKUP(U798, tabla!$A$2:$B$50,2,FALSE),"")</f>
        <v/>
      </c>
      <c r="W798" s="26"/>
      <c r="X798" s="51"/>
      <c r="Y798" s="555" t="str">
        <f t="shared" si="76"/>
        <v/>
      </c>
      <c r="Z798" s="27"/>
      <c r="AA798" s="26"/>
      <c r="AB798" s="26"/>
      <c r="AC798" s="84"/>
      <c r="AD798" s="29"/>
      <c r="AE798" s="84"/>
      <c r="AF798" s="84"/>
      <c r="AG798" s="178"/>
      <c r="AH798" s="84"/>
      <c r="AI798" s="84"/>
      <c r="AJ798" s="84"/>
      <c r="AK798" s="164"/>
      <c r="AL798" s="165"/>
      <c r="AM798" s="556" t="str">
        <f t="shared" ca="1" si="77"/>
        <v/>
      </c>
      <c r="AN798" s="86"/>
      <c r="XFA798" s="558" t="e">
        <f>MATCH(AE798,tabla!$W$3:$W$20,0)-1</f>
        <v>#N/A</v>
      </c>
      <c r="XFB798" s="558">
        <f>COUNTIF(tabla!$W$3:$W$20,'BD1'!AE798)</f>
        <v>0</v>
      </c>
    </row>
    <row r="799" spans="1:40 16381:16382" s="197" customFormat="1" ht="24.95" customHeight="1" x14ac:dyDescent="0.2">
      <c r="A799" s="24" t="str">
        <f t="shared" si="74"/>
        <v/>
      </c>
      <c r="B799" s="24" t="str">
        <f t="shared" si="72"/>
        <v/>
      </c>
      <c r="C799" s="554" t="str">
        <f t="shared" si="73"/>
        <v/>
      </c>
      <c r="D799" s="173"/>
      <c r="E799" s="173"/>
      <c r="F799" s="174"/>
      <c r="G799" s="175"/>
      <c r="H799" s="176"/>
      <c r="I799" s="177"/>
      <c r="J799" s="176"/>
      <c r="K799" s="476"/>
      <c r="L799" s="174"/>
      <c r="M799" s="81"/>
      <c r="N799" s="280" t="str">
        <f t="shared" si="75"/>
        <v/>
      </c>
      <c r="O799" s="43"/>
      <c r="P799" s="82"/>
      <c r="Q799" s="482"/>
      <c r="R799" s="83"/>
      <c r="S799" s="482"/>
      <c r="T799" s="164"/>
      <c r="U799" s="45"/>
      <c r="V799" s="25" t="str">
        <f>IFERROR(VLOOKUP(U799, tabla!$A$2:$B$50,2,FALSE),"")</f>
        <v/>
      </c>
      <c r="W799" s="26"/>
      <c r="X799" s="51"/>
      <c r="Y799" s="555" t="str">
        <f t="shared" si="76"/>
        <v/>
      </c>
      <c r="Z799" s="27"/>
      <c r="AA799" s="26"/>
      <c r="AB799" s="26"/>
      <c r="AC799" s="84"/>
      <c r="AD799" s="29"/>
      <c r="AE799" s="84"/>
      <c r="AF799" s="84"/>
      <c r="AG799" s="178"/>
      <c r="AH799" s="84"/>
      <c r="AI799" s="84"/>
      <c r="AJ799" s="84"/>
      <c r="AK799" s="164"/>
      <c r="AL799" s="165"/>
      <c r="AM799" s="556" t="str">
        <f t="shared" ca="1" si="77"/>
        <v/>
      </c>
      <c r="AN799" s="86"/>
      <c r="XFA799" s="558" t="e">
        <f>MATCH(AE799,tabla!$W$3:$W$20,0)-1</f>
        <v>#N/A</v>
      </c>
      <c r="XFB799" s="558">
        <f>COUNTIF(tabla!$W$3:$W$20,'BD1'!AE799)</f>
        <v>0</v>
      </c>
    </row>
    <row r="800" spans="1:40 16381:16382" s="197" customFormat="1" ht="24.95" customHeight="1" x14ac:dyDescent="0.2">
      <c r="A800" s="24" t="str">
        <f t="shared" si="74"/>
        <v/>
      </c>
      <c r="B800" s="24" t="str">
        <f t="shared" si="72"/>
        <v/>
      </c>
      <c r="C800" s="554" t="str">
        <f t="shared" si="73"/>
        <v/>
      </c>
      <c r="D800" s="173"/>
      <c r="E800" s="173"/>
      <c r="F800" s="174"/>
      <c r="G800" s="175"/>
      <c r="H800" s="176"/>
      <c r="I800" s="177"/>
      <c r="J800" s="176"/>
      <c r="K800" s="476"/>
      <c r="L800" s="174"/>
      <c r="M800" s="81"/>
      <c r="N800" s="280" t="str">
        <f t="shared" si="75"/>
        <v/>
      </c>
      <c r="O800" s="43"/>
      <c r="P800" s="82"/>
      <c r="Q800" s="482"/>
      <c r="R800" s="83"/>
      <c r="S800" s="482"/>
      <c r="T800" s="164"/>
      <c r="U800" s="45"/>
      <c r="V800" s="25" t="str">
        <f>IFERROR(VLOOKUP(U800, tabla!$A$2:$B$50,2,FALSE),"")</f>
        <v/>
      </c>
      <c r="W800" s="26"/>
      <c r="X800" s="51"/>
      <c r="Y800" s="555" t="str">
        <f t="shared" si="76"/>
        <v/>
      </c>
      <c r="Z800" s="27"/>
      <c r="AA800" s="26"/>
      <c r="AB800" s="26"/>
      <c r="AC800" s="84"/>
      <c r="AD800" s="29"/>
      <c r="AE800" s="84"/>
      <c r="AF800" s="84"/>
      <c r="AG800" s="178"/>
      <c r="AH800" s="84"/>
      <c r="AI800" s="84"/>
      <c r="AJ800" s="84"/>
      <c r="AK800" s="164"/>
      <c r="AL800" s="165"/>
      <c r="AM800" s="556" t="str">
        <f t="shared" ca="1" si="77"/>
        <v/>
      </c>
      <c r="AN800" s="86"/>
      <c r="XFA800" s="558" t="e">
        <f>MATCH(AE800,tabla!$W$3:$W$20,0)-1</f>
        <v>#N/A</v>
      </c>
      <c r="XFB800" s="558">
        <f>COUNTIF(tabla!$W$3:$W$20,'BD1'!AE800)</f>
        <v>0</v>
      </c>
    </row>
    <row r="801" spans="1:40 16381:16382" s="197" customFormat="1" ht="24.95" customHeight="1" x14ac:dyDescent="0.2">
      <c r="A801" s="24" t="str">
        <f t="shared" si="74"/>
        <v/>
      </c>
      <c r="B801" s="24" t="str">
        <f t="shared" si="72"/>
        <v/>
      </c>
      <c r="C801" s="554" t="str">
        <f t="shared" si="73"/>
        <v/>
      </c>
      <c r="D801" s="173"/>
      <c r="E801" s="173"/>
      <c r="F801" s="174"/>
      <c r="G801" s="175"/>
      <c r="H801" s="176"/>
      <c r="I801" s="177"/>
      <c r="J801" s="176"/>
      <c r="K801" s="476"/>
      <c r="L801" s="174"/>
      <c r="M801" s="81"/>
      <c r="N801" s="280" t="str">
        <f t="shared" si="75"/>
        <v/>
      </c>
      <c r="O801" s="43"/>
      <c r="P801" s="82"/>
      <c r="Q801" s="482"/>
      <c r="R801" s="83"/>
      <c r="S801" s="482"/>
      <c r="T801" s="164"/>
      <c r="U801" s="45"/>
      <c r="V801" s="25" t="str">
        <f>IFERROR(VLOOKUP(U801, tabla!$A$2:$B$50,2,FALSE),"")</f>
        <v/>
      </c>
      <c r="W801" s="26"/>
      <c r="X801" s="51"/>
      <c r="Y801" s="555" t="str">
        <f t="shared" si="76"/>
        <v/>
      </c>
      <c r="Z801" s="27"/>
      <c r="AA801" s="26"/>
      <c r="AB801" s="26"/>
      <c r="AC801" s="84"/>
      <c r="AD801" s="29"/>
      <c r="AE801" s="84"/>
      <c r="AF801" s="84"/>
      <c r="AG801" s="178"/>
      <c r="AH801" s="84"/>
      <c r="AI801" s="84"/>
      <c r="AJ801" s="84"/>
      <c r="AK801" s="164"/>
      <c r="AL801" s="165"/>
      <c r="AM801" s="556" t="str">
        <f t="shared" ca="1" si="77"/>
        <v/>
      </c>
      <c r="AN801" s="86"/>
      <c r="XFA801" s="558" t="e">
        <f>MATCH(AE801,tabla!$W$3:$W$20,0)-1</f>
        <v>#N/A</v>
      </c>
      <c r="XFB801" s="558">
        <f>COUNTIF(tabla!$W$3:$W$20,'BD1'!AE801)</f>
        <v>0</v>
      </c>
    </row>
    <row r="802" spans="1:40 16381:16382" s="197" customFormat="1" ht="24.95" customHeight="1" x14ac:dyDescent="0.2">
      <c r="A802" s="24" t="str">
        <f t="shared" si="74"/>
        <v/>
      </c>
      <c r="B802" s="24" t="str">
        <f t="shared" si="72"/>
        <v/>
      </c>
      <c r="C802" s="554" t="str">
        <f t="shared" si="73"/>
        <v/>
      </c>
      <c r="D802" s="173"/>
      <c r="E802" s="173"/>
      <c r="F802" s="174"/>
      <c r="G802" s="175"/>
      <c r="H802" s="176"/>
      <c r="I802" s="177"/>
      <c r="J802" s="176"/>
      <c r="K802" s="476"/>
      <c r="L802" s="174"/>
      <c r="M802" s="81"/>
      <c r="N802" s="280" t="str">
        <f t="shared" si="75"/>
        <v/>
      </c>
      <c r="O802" s="43"/>
      <c r="P802" s="82"/>
      <c r="Q802" s="482"/>
      <c r="R802" s="83"/>
      <c r="S802" s="482"/>
      <c r="T802" s="164"/>
      <c r="U802" s="45"/>
      <c r="V802" s="25" t="str">
        <f>IFERROR(VLOOKUP(U802, tabla!$A$2:$B$50,2,FALSE),"")</f>
        <v/>
      </c>
      <c r="W802" s="26"/>
      <c r="X802" s="51"/>
      <c r="Y802" s="555" t="str">
        <f t="shared" si="76"/>
        <v/>
      </c>
      <c r="Z802" s="27"/>
      <c r="AA802" s="26"/>
      <c r="AB802" s="26"/>
      <c r="AC802" s="84"/>
      <c r="AD802" s="29"/>
      <c r="AE802" s="84"/>
      <c r="AF802" s="84"/>
      <c r="AG802" s="178"/>
      <c r="AH802" s="84"/>
      <c r="AI802" s="84"/>
      <c r="AJ802" s="84"/>
      <c r="AK802" s="164"/>
      <c r="AL802" s="165"/>
      <c r="AM802" s="556" t="str">
        <f t="shared" ca="1" si="77"/>
        <v/>
      </c>
      <c r="AN802" s="86"/>
      <c r="XFA802" s="558" t="e">
        <f>MATCH(AE802,tabla!$W$3:$W$20,0)-1</f>
        <v>#N/A</v>
      </c>
      <c r="XFB802" s="558">
        <f>COUNTIF(tabla!$W$3:$W$20,'BD1'!AE802)</f>
        <v>0</v>
      </c>
    </row>
    <row r="803" spans="1:40 16381:16382" s="197" customFormat="1" ht="24.95" customHeight="1" x14ac:dyDescent="0.2">
      <c r="A803" s="24" t="str">
        <f t="shared" si="74"/>
        <v/>
      </c>
      <c r="B803" s="24" t="str">
        <f t="shared" si="72"/>
        <v/>
      </c>
      <c r="C803" s="554" t="str">
        <f t="shared" si="73"/>
        <v/>
      </c>
      <c r="D803" s="173"/>
      <c r="E803" s="173"/>
      <c r="F803" s="174"/>
      <c r="G803" s="175"/>
      <c r="H803" s="176"/>
      <c r="I803" s="177"/>
      <c r="J803" s="176"/>
      <c r="K803" s="476"/>
      <c r="L803" s="174"/>
      <c r="M803" s="81"/>
      <c r="N803" s="280" t="str">
        <f t="shared" si="75"/>
        <v/>
      </c>
      <c r="O803" s="43"/>
      <c r="P803" s="82"/>
      <c r="Q803" s="482"/>
      <c r="R803" s="83"/>
      <c r="S803" s="482"/>
      <c r="T803" s="164"/>
      <c r="U803" s="45"/>
      <c r="V803" s="25" t="str">
        <f>IFERROR(VLOOKUP(U803, tabla!$A$2:$B$50,2,FALSE),"")</f>
        <v/>
      </c>
      <c r="W803" s="26"/>
      <c r="X803" s="51"/>
      <c r="Y803" s="555" t="str">
        <f t="shared" si="76"/>
        <v/>
      </c>
      <c r="Z803" s="27"/>
      <c r="AA803" s="26"/>
      <c r="AB803" s="26"/>
      <c r="AC803" s="84"/>
      <c r="AD803" s="29"/>
      <c r="AE803" s="84"/>
      <c r="AF803" s="84"/>
      <c r="AG803" s="178"/>
      <c r="AH803" s="84"/>
      <c r="AI803" s="84"/>
      <c r="AJ803" s="84"/>
      <c r="AK803" s="164"/>
      <c r="AL803" s="165"/>
      <c r="AM803" s="556" t="str">
        <f t="shared" ca="1" si="77"/>
        <v/>
      </c>
      <c r="AN803" s="86"/>
      <c r="XFA803" s="558" t="e">
        <f>MATCH(AE803,tabla!$W$3:$W$20,0)-1</f>
        <v>#N/A</v>
      </c>
      <c r="XFB803" s="558">
        <f>COUNTIF(tabla!$W$3:$W$20,'BD1'!AE803)</f>
        <v>0</v>
      </c>
    </row>
    <row r="804" spans="1:40 16381:16382" s="197" customFormat="1" ht="24.95" customHeight="1" x14ac:dyDescent="0.2">
      <c r="A804" s="24" t="str">
        <f t="shared" si="74"/>
        <v/>
      </c>
      <c r="B804" s="24" t="str">
        <f t="shared" si="72"/>
        <v/>
      </c>
      <c r="C804" s="554" t="str">
        <f t="shared" si="73"/>
        <v/>
      </c>
      <c r="D804" s="173"/>
      <c r="E804" s="173"/>
      <c r="F804" s="174"/>
      <c r="G804" s="175"/>
      <c r="H804" s="176"/>
      <c r="I804" s="177"/>
      <c r="J804" s="176"/>
      <c r="K804" s="476"/>
      <c r="L804" s="174"/>
      <c r="M804" s="81"/>
      <c r="N804" s="280" t="str">
        <f t="shared" si="75"/>
        <v/>
      </c>
      <c r="O804" s="43"/>
      <c r="P804" s="82"/>
      <c r="Q804" s="482"/>
      <c r="R804" s="83"/>
      <c r="S804" s="482"/>
      <c r="T804" s="164"/>
      <c r="U804" s="45"/>
      <c r="V804" s="25" t="str">
        <f>IFERROR(VLOOKUP(U804, tabla!$A$2:$B$50,2,FALSE),"")</f>
        <v/>
      </c>
      <c r="W804" s="26"/>
      <c r="X804" s="51"/>
      <c r="Y804" s="555" t="str">
        <f t="shared" si="76"/>
        <v/>
      </c>
      <c r="Z804" s="27"/>
      <c r="AA804" s="26"/>
      <c r="AB804" s="26"/>
      <c r="AC804" s="84"/>
      <c r="AD804" s="29"/>
      <c r="AE804" s="84"/>
      <c r="AF804" s="84"/>
      <c r="AG804" s="178"/>
      <c r="AH804" s="84"/>
      <c r="AI804" s="84"/>
      <c r="AJ804" s="84"/>
      <c r="AK804" s="164"/>
      <c r="AL804" s="165"/>
      <c r="AM804" s="556" t="str">
        <f t="shared" ca="1" si="77"/>
        <v/>
      </c>
      <c r="AN804" s="86"/>
      <c r="XFA804" s="558" t="e">
        <f>MATCH(AE804,tabla!$W$3:$W$20,0)-1</f>
        <v>#N/A</v>
      </c>
      <c r="XFB804" s="558">
        <f>COUNTIF(tabla!$W$3:$W$20,'BD1'!AE804)</f>
        <v>0</v>
      </c>
    </row>
    <row r="805" spans="1:40 16381:16382" s="197" customFormat="1" ht="24.95" customHeight="1" x14ac:dyDescent="0.2">
      <c r="A805" s="24" t="str">
        <f t="shared" si="74"/>
        <v/>
      </c>
      <c r="B805" s="24" t="str">
        <f t="shared" si="72"/>
        <v/>
      </c>
      <c r="C805" s="554" t="str">
        <f t="shared" si="73"/>
        <v/>
      </c>
      <c r="D805" s="173"/>
      <c r="E805" s="173"/>
      <c r="F805" s="174"/>
      <c r="G805" s="175"/>
      <c r="H805" s="176"/>
      <c r="I805" s="177"/>
      <c r="J805" s="176"/>
      <c r="K805" s="476"/>
      <c r="L805" s="174"/>
      <c r="M805" s="81"/>
      <c r="N805" s="280" t="str">
        <f t="shared" si="75"/>
        <v/>
      </c>
      <c r="O805" s="43"/>
      <c r="P805" s="82"/>
      <c r="Q805" s="482"/>
      <c r="R805" s="83"/>
      <c r="S805" s="482"/>
      <c r="T805" s="164"/>
      <c r="U805" s="45"/>
      <c r="V805" s="25" t="str">
        <f>IFERROR(VLOOKUP(U805, tabla!$A$2:$B$50,2,FALSE),"")</f>
        <v/>
      </c>
      <c r="W805" s="26"/>
      <c r="X805" s="51"/>
      <c r="Y805" s="555" t="str">
        <f t="shared" si="76"/>
        <v/>
      </c>
      <c r="Z805" s="27"/>
      <c r="AA805" s="26"/>
      <c r="AB805" s="26"/>
      <c r="AC805" s="84"/>
      <c r="AD805" s="29"/>
      <c r="AE805" s="84"/>
      <c r="AF805" s="84"/>
      <c r="AG805" s="178"/>
      <c r="AH805" s="84"/>
      <c r="AI805" s="84"/>
      <c r="AJ805" s="84"/>
      <c r="AK805" s="164"/>
      <c r="AL805" s="165"/>
      <c r="AM805" s="556" t="str">
        <f t="shared" ca="1" si="77"/>
        <v/>
      </c>
      <c r="AN805" s="86"/>
      <c r="XFA805" s="558" t="e">
        <f>MATCH(AE805,tabla!$W$3:$W$20,0)-1</f>
        <v>#N/A</v>
      </c>
      <c r="XFB805" s="558">
        <f>COUNTIF(tabla!$W$3:$W$20,'BD1'!AE805)</f>
        <v>0</v>
      </c>
    </row>
    <row r="806" spans="1:40 16381:16382" s="197" customFormat="1" ht="24.95" customHeight="1" x14ac:dyDescent="0.2">
      <c r="A806" s="24" t="str">
        <f t="shared" si="74"/>
        <v/>
      </c>
      <c r="B806" s="24" t="str">
        <f t="shared" si="72"/>
        <v/>
      </c>
      <c r="C806" s="554" t="str">
        <f t="shared" si="73"/>
        <v/>
      </c>
      <c r="D806" s="173"/>
      <c r="E806" s="173"/>
      <c r="F806" s="174"/>
      <c r="G806" s="175"/>
      <c r="H806" s="176"/>
      <c r="I806" s="177"/>
      <c r="J806" s="176"/>
      <c r="K806" s="476"/>
      <c r="L806" s="174"/>
      <c r="M806" s="81"/>
      <c r="N806" s="280" t="str">
        <f t="shared" si="75"/>
        <v/>
      </c>
      <c r="O806" s="43"/>
      <c r="P806" s="82"/>
      <c r="Q806" s="482"/>
      <c r="R806" s="83"/>
      <c r="S806" s="482"/>
      <c r="T806" s="164"/>
      <c r="U806" s="45"/>
      <c r="V806" s="25" t="str">
        <f>IFERROR(VLOOKUP(U806, tabla!$A$2:$B$50,2,FALSE),"")</f>
        <v/>
      </c>
      <c r="W806" s="26"/>
      <c r="X806" s="51"/>
      <c r="Y806" s="555" t="str">
        <f t="shared" si="76"/>
        <v/>
      </c>
      <c r="Z806" s="27"/>
      <c r="AA806" s="26"/>
      <c r="AB806" s="26"/>
      <c r="AC806" s="84"/>
      <c r="AD806" s="29"/>
      <c r="AE806" s="84"/>
      <c r="AF806" s="84"/>
      <c r="AG806" s="178"/>
      <c r="AH806" s="84"/>
      <c r="AI806" s="84"/>
      <c r="AJ806" s="84"/>
      <c r="AK806" s="164"/>
      <c r="AL806" s="165"/>
      <c r="AM806" s="556" t="str">
        <f t="shared" ca="1" si="77"/>
        <v/>
      </c>
      <c r="AN806" s="86"/>
      <c r="XFA806" s="558" t="e">
        <f>MATCH(AE806,tabla!$W$3:$W$20,0)-1</f>
        <v>#N/A</v>
      </c>
      <c r="XFB806" s="558">
        <f>COUNTIF(tabla!$W$3:$W$20,'BD1'!AE806)</f>
        <v>0</v>
      </c>
    </row>
    <row r="807" spans="1:40 16381:16382" s="197" customFormat="1" ht="24.95" customHeight="1" x14ac:dyDescent="0.2">
      <c r="A807" s="24" t="str">
        <f t="shared" si="74"/>
        <v/>
      </c>
      <c r="B807" s="24" t="str">
        <f t="shared" si="72"/>
        <v/>
      </c>
      <c r="C807" s="554" t="str">
        <f t="shared" si="73"/>
        <v/>
      </c>
      <c r="D807" s="173"/>
      <c r="E807" s="173"/>
      <c r="F807" s="174"/>
      <c r="G807" s="175"/>
      <c r="H807" s="176"/>
      <c r="I807" s="177"/>
      <c r="J807" s="176"/>
      <c r="K807" s="476"/>
      <c r="L807" s="174"/>
      <c r="M807" s="81"/>
      <c r="N807" s="280" t="str">
        <f t="shared" si="75"/>
        <v/>
      </c>
      <c r="O807" s="43"/>
      <c r="P807" s="82"/>
      <c r="Q807" s="482"/>
      <c r="R807" s="83"/>
      <c r="S807" s="482"/>
      <c r="T807" s="164"/>
      <c r="U807" s="45"/>
      <c r="V807" s="25" t="str">
        <f>IFERROR(VLOOKUP(U807, tabla!$A$2:$B$50,2,FALSE),"")</f>
        <v/>
      </c>
      <c r="W807" s="26"/>
      <c r="X807" s="51"/>
      <c r="Y807" s="555" t="str">
        <f t="shared" si="76"/>
        <v/>
      </c>
      <c r="Z807" s="27"/>
      <c r="AA807" s="26"/>
      <c r="AB807" s="26"/>
      <c r="AC807" s="84"/>
      <c r="AD807" s="29"/>
      <c r="AE807" s="84"/>
      <c r="AF807" s="84"/>
      <c r="AG807" s="178"/>
      <c r="AH807" s="84"/>
      <c r="AI807" s="84"/>
      <c r="AJ807" s="84"/>
      <c r="AK807" s="164"/>
      <c r="AL807" s="165"/>
      <c r="AM807" s="556" t="str">
        <f t="shared" ca="1" si="77"/>
        <v/>
      </c>
      <c r="AN807" s="86"/>
      <c r="XFA807" s="558" t="e">
        <f>MATCH(AE807,tabla!$W$3:$W$20,0)-1</f>
        <v>#N/A</v>
      </c>
      <c r="XFB807" s="558">
        <f>COUNTIF(tabla!$W$3:$W$20,'BD1'!AE807)</f>
        <v>0</v>
      </c>
    </row>
    <row r="808" spans="1:40 16381:16382" s="197" customFormat="1" ht="24.95" customHeight="1" x14ac:dyDescent="0.2">
      <c r="A808" s="24" t="str">
        <f t="shared" si="74"/>
        <v/>
      </c>
      <c r="B808" s="24" t="str">
        <f t="shared" si="72"/>
        <v/>
      </c>
      <c r="C808" s="554" t="str">
        <f t="shared" si="73"/>
        <v/>
      </c>
      <c r="D808" s="173"/>
      <c r="E808" s="173"/>
      <c r="F808" s="174"/>
      <c r="G808" s="175"/>
      <c r="H808" s="176"/>
      <c r="I808" s="177"/>
      <c r="J808" s="176"/>
      <c r="K808" s="476"/>
      <c r="L808" s="174"/>
      <c r="M808" s="81"/>
      <c r="N808" s="280" t="str">
        <f t="shared" si="75"/>
        <v/>
      </c>
      <c r="O808" s="43"/>
      <c r="P808" s="87"/>
      <c r="Q808" s="483"/>
      <c r="R808" s="83"/>
      <c r="S808" s="482"/>
      <c r="T808" s="164"/>
      <c r="U808" s="45"/>
      <c r="V808" s="25" t="str">
        <f>IFERROR(VLOOKUP(U808, tabla!$A$2:$B$50,2,FALSE),"")</f>
        <v/>
      </c>
      <c r="W808" s="26"/>
      <c r="X808" s="51"/>
      <c r="Y808" s="555" t="str">
        <f t="shared" si="76"/>
        <v/>
      </c>
      <c r="Z808" s="27"/>
      <c r="AA808" s="26"/>
      <c r="AB808" s="26"/>
      <c r="AC808" s="84"/>
      <c r="AD808" s="29"/>
      <c r="AE808" s="84"/>
      <c r="AF808" s="84"/>
      <c r="AG808" s="178"/>
      <c r="AH808" s="84"/>
      <c r="AI808" s="84"/>
      <c r="AJ808" s="84"/>
      <c r="AK808" s="164"/>
      <c r="AL808" s="165"/>
      <c r="AM808" s="556" t="str">
        <f t="shared" ca="1" si="77"/>
        <v/>
      </c>
      <c r="AN808" s="86"/>
      <c r="XFA808" s="558" t="e">
        <f>MATCH(AE808,tabla!$W$3:$W$20,0)-1</f>
        <v>#N/A</v>
      </c>
      <c r="XFB808" s="558">
        <f>COUNTIF(tabla!$W$3:$W$20,'BD1'!AE808)</f>
        <v>0</v>
      </c>
    </row>
    <row r="809" spans="1:40 16381:16382" s="197" customFormat="1" ht="24.95" customHeight="1" x14ac:dyDescent="0.2">
      <c r="A809" s="24" t="str">
        <f t="shared" si="74"/>
        <v/>
      </c>
      <c r="B809" s="24" t="str">
        <f t="shared" si="72"/>
        <v/>
      </c>
      <c r="C809" s="554" t="str">
        <f t="shared" si="73"/>
        <v/>
      </c>
      <c r="D809" s="173"/>
      <c r="E809" s="173"/>
      <c r="F809" s="174"/>
      <c r="G809" s="175"/>
      <c r="H809" s="176"/>
      <c r="I809" s="177"/>
      <c r="J809" s="176"/>
      <c r="K809" s="476"/>
      <c r="L809" s="174"/>
      <c r="M809" s="81"/>
      <c r="N809" s="280" t="str">
        <f t="shared" si="75"/>
        <v/>
      </c>
      <c r="O809" s="43"/>
      <c r="P809" s="82"/>
      <c r="Q809" s="482"/>
      <c r="R809" s="83"/>
      <c r="S809" s="482"/>
      <c r="T809" s="164"/>
      <c r="U809" s="45"/>
      <c r="V809" s="25" t="str">
        <f>IFERROR(VLOOKUP(U809, tabla!$A$2:$B$50,2,FALSE),"")</f>
        <v/>
      </c>
      <c r="W809" s="26"/>
      <c r="X809" s="51"/>
      <c r="Y809" s="555" t="str">
        <f t="shared" si="76"/>
        <v/>
      </c>
      <c r="Z809" s="27"/>
      <c r="AA809" s="26"/>
      <c r="AB809" s="26"/>
      <c r="AC809" s="84"/>
      <c r="AD809" s="29"/>
      <c r="AE809" s="84"/>
      <c r="AF809" s="84"/>
      <c r="AG809" s="178"/>
      <c r="AH809" s="84"/>
      <c r="AI809" s="84"/>
      <c r="AJ809" s="84"/>
      <c r="AK809" s="164"/>
      <c r="AL809" s="165"/>
      <c r="AM809" s="556" t="str">
        <f t="shared" ca="1" si="77"/>
        <v/>
      </c>
      <c r="AN809" s="86"/>
      <c r="XFA809" s="558" t="e">
        <f>MATCH(AE809,tabla!$W$3:$W$20,0)-1</f>
        <v>#N/A</v>
      </c>
      <c r="XFB809" s="558">
        <f>COUNTIF(tabla!$W$3:$W$20,'BD1'!AE809)</f>
        <v>0</v>
      </c>
    </row>
    <row r="810" spans="1:40 16381:16382" s="197" customFormat="1" ht="24.95" customHeight="1" x14ac:dyDescent="0.2">
      <c r="A810" s="24" t="str">
        <f t="shared" si="74"/>
        <v/>
      </c>
      <c r="B810" s="24" t="str">
        <f t="shared" si="72"/>
        <v/>
      </c>
      <c r="C810" s="554" t="str">
        <f t="shared" si="73"/>
        <v/>
      </c>
      <c r="D810" s="173"/>
      <c r="E810" s="173"/>
      <c r="F810" s="174"/>
      <c r="G810" s="175"/>
      <c r="H810" s="176"/>
      <c r="I810" s="177"/>
      <c r="J810" s="176"/>
      <c r="K810" s="476"/>
      <c r="L810" s="174"/>
      <c r="M810" s="81"/>
      <c r="N810" s="280" t="str">
        <f t="shared" si="75"/>
        <v/>
      </c>
      <c r="O810" s="43"/>
      <c r="P810" s="82"/>
      <c r="Q810" s="482"/>
      <c r="R810" s="83"/>
      <c r="S810" s="482"/>
      <c r="T810" s="164"/>
      <c r="U810" s="45"/>
      <c r="V810" s="25" t="str">
        <f>IFERROR(VLOOKUP(U810, tabla!$A$2:$B$50,2,FALSE),"")</f>
        <v/>
      </c>
      <c r="W810" s="26"/>
      <c r="X810" s="51"/>
      <c r="Y810" s="555" t="str">
        <f t="shared" si="76"/>
        <v/>
      </c>
      <c r="Z810" s="27"/>
      <c r="AA810" s="26"/>
      <c r="AB810" s="26"/>
      <c r="AC810" s="84"/>
      <c r="AD810" s="29"/>
      <c r="AE810" s="84"/>
      <c r="AF810" s="84"/>
      <c r="AG810" s="178"/>
      <c r="AH810" s="84"/>
      <c r="AI810" s="84"/>
      <c r="AJ810" s="84"/>
      <c r="AK810" s="164"/>
      <c r="AL810" s="165"/>
      <c r="AM810" s="556" t="str">
        <f t="shared" ca="1" si="77"/>
        <v/>
      </c>
      <c r="AN810" s="86"/>
      <c r="XFA810" s="558" t="e">
        <f>MATCH(AE810,tabla!$W$3:$W$20,0)-1</f>
        <v>#N/A</v>
      </c>
      <c r="XFB810" s="558">
        <f>COUNTIF(tabla!$W$3:$W$20,'BD1'!AE810)</f>
        <v>0</v>
      </c>
    </row>
    <row r="811" spans="1:40 16381:16382" s="197" customFormat="1" ht="24.95" customHeight="1" x14ac:dyDescent="0.2">
      <c r="A811" s="24" t="str">
        <f t="shared" si="74"/>
        <v/>
      </c>
      <c r="B811" s="24" t="str">
        <f t="shared" si="72"/>
        <v/>
      </c>
      <c r="C811" s="554" t="str">
        <f t="shared" si="73"/>
        <v/>
      </c>
      <c r="D811" s="173"/>
      <c r="E811" s="173"/>
      <c r="F811" s="174"/>
      <c r="G811" s="175"/>
      <c r="H811" s="176"/>
      <c r="I811" s="177"/>
      <c r="J811" s="176"/>
      <c r="K811" s="476"/>
      <c r="L811" s="174"/>
      <c r="M811" s="81"/>
      <c r="N811" s="280" t="str">
        <f t="shared" si="75"/>
        <v/>
      </c>
      <c r="O811" s="43"/>
      <c r="P811" s="82"/>
      <c r="Q811" s="482"/>
      <c r="R811" s="83"/>
      <c r="S811" s="482"/>
      <c r="T811" s="164"/>
      <c r="U811" s="45"/>
      <c r="V811" s="25" t="str">
        <f>IFERROR(VLOOKUP(U811, tabla!$A$2:$B$50,2,FALSE),"")</f>
        <v/>
      </c>
      <c r="W811" s="26"/>
      <c r="X811" s="51"/>
      <c r="Y811" s="555" t="str">
        <f t="shared" si="76"/>
        <v/>
      </c>
      <c r="Z811" s="27"/>
      <c r="AA811" s="26"/>
      <c r="AB811" s="26"/>
      <c r="AC811" s="84"/>
      <c r="AD811" s="29"/>
      <c r="AE811" s="84"/>
      <c r="AF811" s="84"/>
      <c r="AG811" s="178"/>
      <c r="AH811" s="84"/>
      <c r="AI811" s="84"/>
      <c r="AJ811" s="84"/>
      <c r="AK811" s="164"/>
      <c r="AL811" s="165"/>
      <c r="AM811" s="556" t="str">
        <f t="shared" ca="1" si="77"/>
        <v/>
      </c>
      <c r="AN811" s="86"/>
      <c r="XFA811" s="558" t="e">
        <f>MATCH(AE811,tabla!$W$3:$W$20,0)-1</f>
        <v>#N/A</v>
      </c>
      <c r="XFB811" s="558">
        <f>COUNTIF(tabla!$W$3:$W$20,'BD1'!AE811)</f>
        <v>0</v>
      </c>
    </row>
    <row r="812" spans="1:40 16381:16382" s="197" customFormat="1" ht="24.95" customHeight="1" x14ac:dyDescent="0.2">
      <c r="A812" s="24" t="str">
        <f t="shared" si="74"/>
        <v/>
      </c>
      <c r="B812" s="24" t="str">
        <f t="shared" si="72"/>
        <v/>
      </c>
      <c r="C812" s="554" t="str">
        <f t="shared" si="73"/>
        <v/>
      </c>
      <c r="D812" s="173"/>
      <c r="E812" s="173"/>
      <c r="F812" s="174"/>
      <c r="G812" s="175"/>
      <c r="H812" s="176"/>
      <c r="I812" s="177"/>
      <c r="J812" s="176"/>
      <c r="K812" s="476"/>
      <c r="L812" s="174"/>
      <c r="M812" s="81"/>
      <c r="N812" s="280" t="str">
        <f t="shared" si="75"/>
        <v/>
      </c>
      <c r="O812" s="43"/>
      <c r="P812" s="82"/>
      <c r="Q812" s="482"/>
      <c r="R812" s="83"/>
      <c r="S812" s="482"/>
      <c r="T812" s="164"/>
      <c r="U812" s="45"/>
      <c r="V812" s="25" t="str">
        <f>IFERROR(VLOOKUP(U812, tabla!$A$2:$B$50,2,FALSE),"")</f>
        <v/>
      </c>
      <c r="W812" s="26"/>
      <c r="X812" s="51"/>
      <c r="Y812" s="555" t="str">
        <f t="shared" si="76"/>
        <v/>
      </c>
      <c r="Z812" s="27"/>
      <c r="AA812" s="26"/>
      <c r="AB812" s="26"/>
      <c r="AC812" s="84"/>
      <c r="AD812" s="29"/>
      <c r="AE812" s="84"/>
      <c r="AF812" s="84"/>
      <c r="AG812" s="178"/>
      <c r="AH812" s="84"/>
      <c r="AI812" s="84"/>
      <c r="AJ812" s="84"/>
      <c r="AK812" s="164"/>
      <c r="AL812" s="165"/>
      <c r="AM812" s="556" t="str">
        <f t="shared" ca="1" si="77"/>
        <v/>
      </c>
      <c r="AN812" s="86"/>
      <c r="XFA812" s="558" t="e">
        <f>MATCH(AE812,tabla!$W$3:$W$20,0)-1</f>
        <v>#N/A</v>
      </c>
      <c r="XFB812" s="558">
        <f>COUNTIF(tabla!$W$3:$W$20,'BD1'!AE812)</f>
        <v>0</v>
      </c>
    </row>
    <row r="813" spans="1:40 16381:16382" s="197" customFormat="1" ht="24.95" customHeight="1" x14ac:dyDescent="0.2">
      <c r="A813" s="24" t="str">
        <f t="shared" si="74"/>
        <v/>
      </c>
      <c r="B813" s="24" t="str">
        <f t="shared" si="72"/>
        <v/>
      </c>
      <c r="C813" s="554" t="str">
        <f t="shared" si="73"/>
        <v/>
      </c>
      <c r="D813" s="173"/>
      <c r="E813" s="173"/>
      <c r="F813" s="174"/>
      <c r="G813" s="175"/>
      <c r="H813" s="176"/>
      <c r="I813" s="177"/>
      <c r="J813" s="176"/>
      <c r="K813" s="476"/>
      <c r="L813" s="174"/>
      <c r="M813" s="81"/>
      <c r="N813" s="280" t="str">
        <f t="shared" si="75"/>
        <v/>
      </c>
      <c r="O813" s="43"/>
      <c r="P813" s="87"/>
      <c r="Q813" s="483"/>
      <c r="R813" s="83"/>
      <c r="S813" s="482"/>
      <c r="T813" s="164"/>
      <c r="U813" s="45"/>
      <c r="V813" s="25" t="str">
        <f>IFERROR(VLOOKUP(U813, tabla!$A$2:$B$50,2,FALSE),"")</f>
        <v/>
      </c>
      <c r="W813" s="26"/>
      <c r="X813" s="51"/>
      <c r="Y813" s="555" t="str">
        <f t="shared" si="76"/>
        <v/>
      </c>
      <c r="Z813" s="27"/>
      <c r="AA813" s="26"/>
      <c r="AB813" s="26"/>
      <c r="AC813" s="84"/>
      <c r="AD813" s="29"/>
      <c r="AE813" s="84"/>
      <c r="AF813" s="84"/>
      <c r="AG813" s="178"/>
      <c r="AH813" s="84"/>
      <c r="AI813" s="84"/>
      <c r="AJ813" s="84"/>
      <c r="AK813" s="164"/>
      <c r="AL813" s="165"/>
      <c r="AM813" s="556" t="str">
        <f t="shared" ca="1" si="77"/>
        <v/>
      </c>
      <c r="AN813" s="86"/>
      <c r="XFA813" s="558" t="e">
        <f>MATCH(AE813,tabla!$W$3:$W$20,0)-1</f>
        <v>#N/A</v>
      </c>
      <c r="XFB813" s="558">
        <f>COUNTIF(tabla!$W$3:$W$20,'BD1'!AE813)</f>
        <v>0</v>
      </c>
    </row>
    <row r="814" spans="1:40 16381:16382" s="197" customFormat="1" ht="24.95" customHeight="1" x14ac:dyDescent="0.2">
      <c r="A814" s="24" t="str">
        <f t="shared" si="74"/>
        <v/>
      </c>
      <c r="B814" s="24" t="str">
        <f t="shared" si="72"/>
        <v/>
      </c>
      <c r="C814" s="554" t="str">
        <f t="shared" si="73"/>
        <v/>
      </c>
      <c r="D814" s="173"/>
      <c r="E814" s="173"/>
      <c r="F814" s="174"/>
      <c r="G814" s="175"/>
      <c r="H814" s="176"/>
      <c r="I814" s="177"/>
      <c r="J814" s="176"/>
      <c r="K814" s="476"/>
      <c r="L814" s="174"/>
      <c r="M814" s="81"/>
      <c r="N814" s="280" t="str">
        <f t="shared" si="75"/>
        <v/>
      </c>
      <c r="O814" s="43"/>
      <c r="P814" s="82"/>
      <c r="Q814" s="482"/>
      <c r="R814" s="83"/>
      <c r="S814" s="482"/>
      <c r="T814" s="164"/>
      <c r="U814" s="45"/>
      <c r="V814" s="25" t="str">
        <f>IFERROR(VLOOKUP(U814, tabla!$A$2:$B$50,2,FALSE),"")</f>
        <v/>
      </c>
      <c r="W814" s="26"/>
      <c r="X814" s="51"/>
      <c r="Y814" s="555" t="str">
        <f t="shared" si="76"/>
        <v/>
      </c>
      <c r="Z814" s="27"/>
      <c r="AA814" s="26"/>
      <c r="AB814" s="26"/>
      <c r="AC814" s="84"/>
      <c r="AD814" s="29"/>
      <c r="AE814" s="84"/>
      <c r="AF814" s="84"/>
      <c r="AG814" s="178"/>
      <c r="AH814" s="84"/>
      <c r="AI814" s="84"/>
      <c r="AJ814" s="84"/>
      <c r="AK814" s="164"/>
      <c r="AL814" s="165"/>
      <c r="AM814" s="556" t="str">
        <f t="shared" ca="1" si="77"/>
        <v/>
      </c>
      <c r="AN814" s="86"/>
      <c r="XFA814" s="558" t="e">
        <f>MATCH(AE814,tabla!$W$3:$W$20,0)-1</f>
        <v>#N/A</v>
      </c>
      <c r="XFB814" s="558">
        <f>COUNTIF(tabla!$W$3:$W$20,'BD1'!AE814)</f>
        <v>0</v>
      </c>
    </row>
    <row r="815" spans="1:40 16381:16382" s="197" customFormat="1" ht="24.95" customHeight="1" x14ac:dyDescent="0.2">
      <c r="A815" s="24" t="str">
        <f t="shared" si="74"/>
        <v/>
      </c>
      <c r="B815" s="24" t="str">
        <f t="shared" si="72"/>
        <v/>
      </c>
      <c r="C815" s="554" t="str">
        <f t="shared" si="73"/>
        <v/>
      </c>
      <c r="D815" s="173"/>
      <c r="E815" s="173"/>
      <c r="F815" s="174"/>
      <c r="G815" s="175"/>
      <c r="H815" s="176"/>
      <c r="I815" s="177"/>
      <c r="J815" s="176"/>
      <c r="K815" s="476"/>
      <c r="L815" s="174"/>
      <c r="M815" s="81"/>
      <c r="N815" s="280" t="str">
        <f t="shared" si="75"/>
        <v/>
      </c>
      <c r="O815" s="43"/>
      <c r="P815" s="82"/>
      <c r="Q815" s="482"/>
      <c r="R815" s="83"/>
      <c r="S815" s="482"/>
      <c r="T815" s="164"/>
      <c r="U815" s="45"/>
      <c r="V815" s="25" t="str">
        <f>IFERROR(VLOOKUP(U815, tabla!$A$2:$B$50,2,FALSE),"")</f>
        <v/>
      </c>
      <c r="W815" s="26"/>
      <c r="X815" s="51"/>
      <c r="Y815" s="555" t="str">
        <f t="shared" si="76"/>
        <v/>
      </c>
      <c r="Z815" s="27"/>
      <c r="AA815" s="26"/>
      <c r="AB815" s="26"/>
      <c r="AC815" s="84"/>
      <c r="AD815" s="29"/>
      <c r="AE815" s="84"/>
      <c r="AF815" s="84"/>
      <c r="AG815" s="178"/>
      <c r="AH815" s="84"/>
      <c r="AI815" s="84"/>
      <c r="AJ815" s="84"/>
      <c r="AK815" s="164"/>
      <c r="AL815" s="165"/>
      <c r="AM815" s="556" t="str">
        <f t="shared" ca="1" si="77"/>
        <v/>
      </c>
      <c r="AN815" s="86"/>
      <c r="XFA815" s="558" t="e">
        <f>MATCH(AE815,tabla!$W$3:$W$20,0)-1</f>
        <v>#N/A</v>
      </c>
      <c r="XFB815" s="558">
        <f>COUNTIF(tabla!$W$3:$W$20,'BD1'!AE815)</f>
        <v>0</v>
      </c>
    </row>
    <row r="816" spans="1:40 16381:16382" s="197" customFormat="1" ht="24.95" customHeight="1" x14ac:dyDescent="0.2">
      <c r="A816" s="24" t="str">
        <f t="shared" si="74"/>
        <v/>
      </c>
      <c r="B816" s="24" t="str">
        <f t="shared" si="72"/>
        <v/>
      </c>
      <c r="C816" s="554" t="str">
        <f t="shared" si="73"/>
        <v/>
      </c>
      <c r="D816" s="173"/>
      <c r="E816" s="173"/>
      <c r="F816" s="174"/>
      <c r="G816" s="175"/>
      <c r="H816" s="176"/>
      <c r="I816" s="177"/>
      <c r="J816" s="176"/>
      <c r="K816" s="476"/>
      <c r="L816" s="174"/>
      <c r="M816" s="81"/>
      <c r="N816" s="280" t="str">
        <f t="shared" si="75"/>
        <v/>
      </c>
      <c r="O816" s="43"/>
      <c r="P816" s="82"/>
      <c r="Q816" s="482"/>
      <c r="R816" s="83"/>
      <c r="S816" s="482"/>
      <c r="T816" s="164"/>
      <c r="U816" s="45"/>
      <c r="V816" s="25" t="str">
        <f>IFERROR(VLOOKUP(U816, tabla!$A$2:$B$50,2,FALSE),"")</f>
        <v/>
      </c>
      <c r="W816" s="26"/>
      <c r="X816" s="51"/>
      <c r="Y816" s="555" t="str">
        <f t="shared" si="76"/>
        <v/>
      </c>
      <c r="Z816" s="27"/>
      <c r="AA816" s="26"/>
      <c r="AB816" s="26"/>
      <c r="AC816" s="84"/>
      <c r="AD816" s="29"/>
      <c r="AE816" s="84"/>
      <c r="AF816" s="84"/>
      <c r="AG816" s="178"/>
      <c r="AH816" s="84"/>
      <c r="AI816" s="84"/>
      <c r="AJ816" s="84"/>
      <c r="AK816" s="164"/>
      <c r="AL816" s="165"/>
      <c r="AM816" s="556" t="str">
        <f t="shared" ca="1" si="77"/>
        <v/>
      </c>
      <c r="AN816" s="86"/>
      <c r="XFA816" s="558" t="e">
        <f>MATCH(AE816,tabla!$W$3:$W$20,0)-1</f>
        <v>#N/A</v>
      </c>
      <c r="XFB816" s="558">
        <f>COUNTIF(tabla!$W$3:$W$20,'BD1'!AE816)</f>
        <v>0</v>
      </c>
    </row>
    <row r="817" spans="1:40 16381:16382" s="197" customFormat="1" ht="24.95" customHeight="1" x14ac:dyDescent="0.2">
      <c r="A817" s="24" t="str">
        <f t="shared" si="74"/>
        <v/>
      </c>
      <c r="B817" s="24" t="str">
        <f t="shared" si="72"/>
        <v/>
      </c>
      <c r="C817" s="554" t="str">
        <f t="shared" si="73"/>
        <v/>
      </c>
      <c r="D817" s="173"/>
      <c r="E817" s="173"/>
      <c r="F817" s="174"/>
      <c r="G817" s="175"/>
      <c r="H817" s="176"/>
      <c r="I817" s="177"/>
      <c r="J817" s="176"/>
      <c r="K817" s="476"/>
      <c r="L817" s="174"/>
      <c r="M817" s="81"/>
      <c r="N817" s="280" t="str">
        <f t="shared" si="75"/>
        <v/>
      </c>
      <c r="O817" s="43"/>
      <c r="P817" s="87"/>
      <c r="Q817" s="483"/>
      <c r="R817" s="83"/>
      <c r="S817" s="482"/>
      <c r="T817" s="164"/>
      <c r="U817" s="45"/>
      <c r="V817" s="25" t="str">
        <f>IFERROR(VLOOKUP(U817, tabla!$A$2:$B$50,2,FALSE),"")</f>
        <v/>
      </c>
      <c r="W817" s="26"/>
      <c r="X817" s="51"/>
      <c r="Y817" s="555" t="str">
        <f t="shared" si="76"/>
        <v/>
      </c>
      <c r="Z817" s="27"/>
      <c r="AA817" s="26"/>
      <c r="AB817" s="26"/>
      <c r="AC817" s="84"/>
      <c r="AD817" s="29"/>
      <c r="AE817" s="84"/>
      <c r="AF817" s="84"/>
      <c r="AG817" s="178"/>
      <c r="AH817" s="84"/>
      <c r="AI817" s="84"/>
      <c r="AJ817" s="84"/>
      <c r="AK817" s="164"/>
      <c r="AL817" s="165"/>
      <c r="AM817" s="556" t="str">
        <f t="shared" ca="1" si="77"/>
        <v/>
      </c>
      <c r="AN817" s="86"/>
      <c r="XFA817" s="558" t="e">
        <f>MATCH(AE817,tabla!$W$3:$W$20,0)-1</f>
        <v>#N/A</v>
      </c>
      <c r="XFB817" s="558">
        <f>COUNTIF(tabla!$W$3:$W$20,'BD1'!AE817)</f>
        <v>0</v>
      </c>
    </row>
    <row r="818" spans="1:40 16381:16382" s="197" customFormat="1" ht="24.95" customHeight="1" x14ac:dyDescent="0.2">
      <c r="A818" s="24" t="str">
        <f t="shared" si="74"/>
        <v/>
      </c>
      <c r="B818" s="24" t="str">
        <f t="shared" si="72"/>
        <v/>
      </c>
      <c r="C818" s="554" t="str">
        <f t="shared" si="73"/>
        <v/>
      </c>
      <c r="D818" s="173"/>
      <c r="E818" s="173"/>
      <c r="F818" s="174"/>
      <c r="G818" s="175"/>
      <c r="H818" s="176"/>
      <c r="I818" s="177"/>
      <c r="J818" s="176"/>
      <c r="K818" s="476"/>
      <c r="L818" s="174"/>
      <c r="M818" s="81"/>
      <c r="N818" s="280" t="str">
        <f t="shared" si="75"/>
        <v/>
      </c>
      <c r="O818" s="43"/>
      <c r="P818" s="82"/>
      <c r="Q818" s="482"/>
      <c r="R818" s="83"/>
      <c r="S818" s="482"/>
      <c r="T818" s="164"/>
      <c r="U818" s="45"/>
      <c r="V818" s="25" t="str">
        <f>IFERROR(VLOOKUP(U818, tabla!$A$2:$B$50,2,FALSE),"")</f>
        <v/>
      </c>
      <c r="W818" s="26"/>
      <c r="X818" s="51"/>
      <c r="Y818" s="555" t="str">
        <f t="shared" si="76"/>
        <v/>
      </c>
      <c r="Z818" s="27"/>
      <c r="AA818" s="26"/>
      <c r="AB818" s="26"/>
      <c r="AC818" s="84"/>
      <c r="AD818" s="29"/>
      <c r="AE818" s="84"/>
      <c r="AF818" s="84"/>
      <c r="AG818" s="178"/>
      <c r="AH818" s="84"/>
      <c r="AI818" s="84"/>
      <c r="AJ818" s="84"/>
      <c r="AK818" s="164"/>
      <c r="AL818" s="165"/>
      <c r="AM818" s="556" t="str">
        <f t="shared" ca="1" si="77"/>
        <v/>
      </c>
      <c r="AN818" s="86"/>
      <c r="XFA818" s="558" t="e">
        <f>MATCH(AE818,tabla!$W$3:$W$20,0)-1</f>
        <v>#N/A</v>
      </c>
      <c r="XFB818" s="558">
        <f>COUNTIF(tabla!$W$3:$W$20,'BD1'!AE818)</f>
        <v>0</v>
      </c>
    </row>
    <row r="819" spans="1:40 16381:16382" s="197" customFormat="1" ht="24.95" customHeight="1" x14ac:dyDescent="0.2">
      <c r="A819" s="24" t="str">
        <f t="shared" si="74"/>
        <v/>
      </c>
      <c r="B819" s="24" t="str">
        <f t="shared" si="72"/>
        <v/>
      </c>
      <c r="C819" s="554" t="str">
        <f t="shared" si="73"/>
        <v/>
      </c>
      <c r="D819" s="173"/>
      <c r="E819" s="173"/>
      <c r="F819" s="174"/>
      <c r="G819" s="175"/>
      <c r="H819" s="176"/>
      <c r="I819" s="177"/>
      <c r="J819" s="176"/>
      <c r="K819" s="476"/>
      <c r="L819" s="174"/>
      <c r="M819" s="81"/>
      <c r="N819" s="280" t="str">
        <f t="shared" si="75"/>
        <v/>
      </c>
      <c r="O819" s="43"/>
      <c r="P819" s="82"/>
      <c r="Q819" s="482"/>
      <c r="R819" s="83"/>
      <c r="S819" s="482"/>
      <c r="T819" s="164"/>
      <c r="U819" s="45"/>
      <c r="V819" s="25" t="str">
        <f>IFERROR(VLOOKUP(U819, tabla!$A$2:$B$50,2,FALSE),"")</f>
        <v/>
      </c>
      <c r="W819" s="26"/>
      <c r="X819" s="51"/>
      <c r="Y819" s="555" t="str">
        <f t="shared" si="76"/>
        <v/>
      </c>
      <c r="Z819" s="27"/>
      <c r="AA819" s="26"/>
      <c r="AB819" s="26"/>
      <c r="AC819" s="84"/>
      <c r="AD819" s="29"/>
      <c r="AE819" s="84"/>
      <c r="AF819" s="84"/>
      <c r="AG819" s="178"/>
      <c r="AH819" s="84"/>
      <c r="AI819" s="84"/>
      <c r="AJ819" s="84"/>
      <c r="AK819" s="164"/>
      <c r="AL819" s="165"/>
      <c r="AM819" s="556" t="str">
        <f t="shared" ca="1" si="77"/>
        <v/>
      </c>
      <c r="AN819" s="86"/>
      <c r="XFA819" s="558" t="e">
        <f>MATCH(AE819,tabla!$W$3:$W$20,0)-1</f>
        <v>#N/A</v>
      </c>
      <c r="XFB819" s="558">
        <f>COUNTIF(tabla!$W$3:$W$20,'BD1'!AE819)</f>
        <v>0</v>
      </c>
    </row>
    <row r="820" spans="1:40 16381:16382" s="197" customFormat="1" ht="24.95" customHeight="1" x14ac:dyDescent="0.2">
      <c r="A820" s="24" t="str">
        <f t="shared" si="74"/>
        <v/>
      </c>
      <c r="B820" s="24" t="str">
        <f t="shared" si="72"/>
        <v/>
      </c>
      <c r="C820" s="554" t="str">
        <f t="shared" si="73"/>
        <v/>
      </c>
      <c r="D820" s="173"/>
      <c r="E820" s="173"/>
      <c r="F820" s="174"/>
      <c r="G820" s="175"/>
      <c r="H820" s="176"/>
      <c r="I820" s="177"/>
      <c r="J820" s="176"/>
      <c r="K820" s="476"/>
      <c r="L820" s="174"/>
      <c r="M820" s="81"/>
      <c r="N820" s="280" t="str">
        <f t="shared" si="75"/>
        <v/>
      </c>
      <c r="O820" s="43"/>
      <c r="P820" s="82"/>
      <c r="Q820" s="482"/>
      <c r="R820" s="83"/>
      <c r="S820" s="482"/>
      <c r="T820" s="164"/>
      <c r="U820" s="45"/>
      <c r="V820" s="25" t="str">
        <f>IFERROR(VLOOKUP(U820, tabla!$A$2:$B$50,2,FALSE),"")</f>
        <v/>
      </c>
      <c r="W820" s="26"/>
      <c r="X820" s="51"/>
      <c r="Y820" s="555" t="str">
        <f t="shared" si="76"/>
        <v/>
      </c>
      <c r="Z820" s="27"/>
      <c r="AA820" s="26"/>
      <c r="AB820" s="26"/>
      <c r="AC820" s="84"/>
      <c r="AD820" s="29"/>
      <c r="AE820" s="84"/>
      <c r="AF820" s="84"/>
      <c r="AG820" s="178"/>
      <c r="AH820" s="84"/>
      <c r="AI820" s="84"/>
      <c r="AJ820" s="84"/>
      <c r="AK820" s="164"/>
      <c r="AL820" s="165"/>
      <c r="AM820" s="556" t="str">
        <f t="shared" ca="1" si="77"/>
        <v/>
      </c>
      <c r="AN820" s="86"/>
      <c r="XFA820" s="558" t="e">
        <f>MATCH(AE820,tabla!$W$3:$W$20,0)-1</f>
        <v>#N/A</v>
      </c>
      <c r="XFB820" s="558">
        <f>COUNTIF(tabla!$W$3:$W$20,'BD1'!AE820)</f>
        <v>0</v>
      </c>
    </row>
    <row r="821" spans="1:40 16381:16382" s="197" customFormat="1" ht="24.95" customHeight="1" x14ac:dyDescent="0.2">
      <c r="A821" s="24" t="str">
        <f t="shared" si="74"/>
        <v/>
      </c>
      <c r="B821" s="24" t="str">
        <f t="shared" si="72"/>
        <v/>
      </c>
      <c r="C821" s="554" t="str">
        <f t="shared" si="73"/>
        <v/>
      </c>
      <c r="D821" s="173"/>
      <c r="E821" s="173"/>
      <c r="F821" s="174"/>
      <c r="G821" s="175"/>
      <c r="H821" s="176"/>
      <c r="I821" s="177"/>
      <c r="J821" s="176"/>
      <c r="K821" s="476"/>
      <c r="L821" s="174"/>
      <c r="M821" s="81"/>
      <c r="N821" s="280" t="str">
        <f t="shared" si="75"/>
        <v/>
      </c>
      <c r="O821" s="43"/>
      <c r="P821" s="82"/>
      <c r="Q821" s="482"/>
      <c r="R821" s="83"/>
      <c r="S821" s="482"/>
      <c r="T821" s="164"/>
      <c r="U821" s="45"/>
      <c r="V821" s="25" t="str">
        <f>IFERROR(VLOOKUP(U821, tabla!$A$2:$B$50,2,FALSE),"")</f>
        <v/>
      </c>
      <c r="W821" s="26"/>
      <c r="X821" s="51"/>
      <c r="Y821" s="555" t="str">
        <f t="shared" si="76"/>
        <v/>
      </c>
      <c r="Z821" s="27"/>
      <c r="AA821" s="26"/>
      <c r="AB821" s="26"/>
      <c r="AC821" s="84"/>
      <c r="AD821" s="29"/>
      <c r="AE821" s="84"/>
      <c r="AF821" s="84"/>
      <c r="AG821" s="178"/>
      <c r="AH821" s="84"/>
      <c r="AI821" s="84"/>
      <c r="AJ821" s="84"/>
      <c r="AK821" s="164"/>
      <c r="AL821" s="165"/>
      <c r="AM821" s="556" t="str">
        <f t="shared" ca="1" si="77"/>
        <v/>
      </c>
      <c r="AN821" s="86"/>
      <c r="XFA821" s="558" t="e">
        <f>MATCH(AE821,tabla!$W$3:$W$20,0)-1</f>
        <v>#N/A</v>
      </c>
      <c r="XFB821" s="558">
        <f>COUNTIF(tabla!$W$3:$W$20,'BD1'!AE821)</f>
        <v>0</v>
      </c>
    </row>
    <row r="822" spans="1:40 16381:16382" s="197" customFormat="1" ht="24.95" customHeight="1" x14ac:dyDescent="0.2">
      <c r="A822" s="24" t="str">
        <f t="shared" si="74"/>
        <v/>
      </c>
      <c r="B822" s="24" t="str">
        <f t="shared" si="72"/>
        <v/>
      </c>
      <c r="C822" s="554" t="str">
        <f t="shared" si="73"/>
        <v/>
      </c>
      <c r="D822" s="173"/>
      <c r="E822" s="173"/>
      <c r="F822" s="174"/>
      <c r="G822" s="175"/>
      <c r="H822" s="176"/>
      <c r="I822" s="177"/>
      <c r="J822" s="176"/>
      <c r="K822" s="476"/>
      <c r="L822" s="174"/>
      <c r="M822" s="81"/>
      <c r="N822" s="280" t="str">
        <f t="shared" si="75"/>
        <v/>
      </c>
      <c r="O822" s="43"/>
      <c r="P822" s="82"/>
      <c r="Q822" s="482"/>
      <c r="R822" s="83"/>
      <c r="S822" s="482"/>
      <c r="T822" s="164"/>
      <c r="U822" s="45"/>
      <c r="V822" s="25" t="str">
        <f>IFERROR(VLOOKUP(U822, tabla!$A$2:$B$50,2,FALSE),"")</f>
        <v/>
      </c>
      <c r="W822" s="26"/>
      <c r="X822" s="51"/>
      <c r="Y822" s="555" t="str">
        <f t="shared" si="76"/>
        <v/>
      </c>
      <c r="Z822" s="27"/>
      <c r="AA822" s="26"/>
      <c r="AB822" s="26"/>
      <c r="AC822" s="84"/>
      <c r="AD822" s="29"/>
      <c r="AE822" s="84"/>
      <c r="AF822" s="84"/>
      <c r="AG822" s="178"/>
      <c r="AH822" s="84"/>
      <c r="AI822" s="84"/>
      <c r="AJ822" s="84"/>
      <c r="AK822" s="164"/>
      <c r="AL822" s="165"/>
      <c r="AM822" s="556" t="str">
        <f t="shared" ca="1" si="77"/>
        <v/>
      </c>
      <c r="AN822" s="86"/>
      <c r="XFA822" s="558" t="e">
        <f>MATCH(AE822,tabla!$W$3:$W$20,0)-1</f>
        <v>#N/A</v>
      </c>
      <c r="XFB822" s="558">
        <f>COUNTIF(tabla!$W$3:$W$20,'BD1'!AE822)</f>
        <v>0</v>
      </c>
    </row>
    <row r="823" spans="1:40 16381:16382" s="197" customFormat="1" ht="24.95" customHeight="1" x14ac:dyDescent="0.2">
      <c r="A823" s="24" t="str">
        <f t="shared" si="74"/>
        <v/>
      </c>
      <c r="B823" s="24" t="str">
        <f t="shared" si="72"/>
        <v/>
      </c>
      <c r="C823" s="554" t="str">
        <f t="shared" si="73"/>
        <v/>
      </c>
      <c r="D823" s="173"/>
      <c r="E823" s="173"/>
      <c r="F823" s="174"/>
      <c r="G823" s="175"/>
      <c r="H823" s="176"/>
      <c r="I823" s="177"/>
      <c r="J823" s="176"/>
      <c r="K823" s="476"/>
      <c r="L823" s="174"/>
      <c r="M823" s="81"/>
      <c r="N823" s="280" t="str">
        <f t="shared" si="75"/>
        <v/>
      </c>
      <c r="O823" s="43"/>
      <c r="P823" s="82"/>
      <c r="Q823" s="482"/>
      <c r="R823" s="83"/>
      <c r="S823" s="482"/>
      <c r="T823" s="164"/>
      <c r="U823" s="45"/>
      <c r="V823" s="25" t="str">
        <f>IFERROR(VLOOKUP(U823, tabla!$A$2:$B$50,2,FALSE),"")</f>
        <v/>
      </c>
      <c r="W823" s="26"/>
      <c r="X823" s="51"/>
      <c r="Y823" s="555" t="str">
        <f t="shared" si="76"/>
        <v/>
      </c>
      <c r="Z823" s="27"/>
      <c r="AA823" s="26"/>
      <c r="AB823" s="26"/>
      <c r="AC823" s="84"/>
      <c r="AD823" s="29"/>
      <c r="AE823" s="84"/>
      <c r="AF823" s="84"/>
      <c r="AG823" s="178"/>
      <c r="AH823" s="84"/>
      <c r="AI823" s="84"/>
      <c r="AJ823" s="84"/>
      <c r="AK823" s="164"/>
      <c r="AL823" s="165"/>
      <c r="AM823" s="556" t="str">
        <f t="shared" ca="1" si="77"/>
        <v/>
      </c>
      <c r="AN823" s="86"/>
      <c r="XFA823" s="558" t="e">
        <f>MATCH(AE823,tabla!$W$3:$W$20,0)-1</f>
        <v>#N/A</v>
      </c>
      <c r="XFB823" s="558">
        <f>COUNTIF(tabla!$W$3:$W$20,'BD1'!AE823)</f>
        <v>0</v>
      </c>
    </row>
    <row r="824" spans="1:40 16381:16382" s="197" customFormat="1" ht="24.95" customHeight="1" x14ac:dyDescent="0.2">
      <c r="A824" s="24" t="str">
        <f t="shared" si="74"/>
        <v/>
      </c>
      <c r="B824" s="24" t="str">
        <f t="shared" si="72"/>
        <v/>
      </c>
      <c r="C824" s="554" t="str">
        <f t="shared" si="73"/>
        <v/>
      </c>
      <c r="D824" s="173"/>
      <c r="E824" s="173"/>
      <c r="F824" s="174"/>
      <c r="G824" s="175"/>
      <c r="H824" s="176"/>
      <c r="I824" s="177"/>
      <c r="J824" s="176"/>
      <c r="K824" s="476"/>
      <c r="L824" s="174"/>
      <c r="M824" s="81"/>
      <c r="N824" s="280" t="str">
        <f t="shared" si="75"/>
        <v/>
      </c>
      <c r="O824" s="43"/>
      <c r="P824" s="82"/>
      <c r="Q824" s="482"/>
      <c r="R824" s="83"/>
      <c r="S824" s="482"/>
      <c r="T824" s="164"/>
      <c r="U824" s="45"/>
      <c r="V824" s="25" t="str">
        <f>IFERROR(VLOOKUP(U824, tabla!$A$2:$B$50,2,FALSE),"")</f>
        <v/>
      </c>
      <c r="W824" s="26"/>
      <c r="X824" s="51"/>
      <c r="Y824" s="555" t="str">
        <f t="shared" si="76"/>
        <v/>
      </c>
      <c r="Z824" s="27"/>
      <c r="AA824" s="26"/>
      <c r="AB824" s="26"/>
      <c r="AC824" s="84"/>
      <c r="AD824" s="29"/>
      <c r="AE824" s="84"/>
      <c r="AF824" s="84"/>
      <c r="AG824" s="178"/>
      <c r="AH824" s="84"/>
      <c r="AI824" s="84"/>
      <c r="AJ824" s="84"/>
      <c r="AK824" s="164"/>
      <c r="AL824" s="165"/>
      <c r="AM824" s="556" t="str">
        <f t="shared" ca="1" si="77"/>
        <v/>
      </c>
      <c r="AN824" s="86"/>
      <c r="XFA824" s="558" t="e">
        <f>MATCH(AE824,tabla!$W$3:$W$20,0)-1</f>
        <v>#N/A</v>
      </c>
      <c r="XFB824" s="558">
        <f>COUNTIF(tabla!$W$3:$W$20,'BD1'!AE824)</f>
        <v>0</v>
      </c>
    </row>
    <row r="825" spans="1:40 16381:16382" s="197" customFormat="1" ht="24.95" customHeight="1" x14ac:dyDescent="0.2">
      <c r="A825" s="24" t="str">
        <f t="shared" si="74"/>
        <v/>
      </c>
      <c r="B825" s="24" t="str">
        <f t="shared" si="72"/>
        <v/>
      </c>
      <c r="C825" s="554" t="str">
        <f t="shared" si="73"/>
        <v/>
      </c>
      <c r="D825" s="173"/>
      <c r="E825" s="173"/>
      <c r="F825" s="174"/>
      <c r="G825" s="175"/>
      <c r="H825" s="176"/>
      <c r="I825" s="177"/>
      <c r="J825" s="176"/>
      <c r="K825" s="476"/>
      <c r="L825" s="174"/>
      <c r="M825" s="81"/>
      <c r="N825" s="280" t="str">
        <f t="shared" si="75"/>
        <v/>
      </c>
      <c r="O825" s="43"/>
      <c r="P825" s="82"/>
      <c r="Q825" s="482"/>
      <c r="R825" s="83"/>
      <c r="S825" s="482"/>
      <c r="T825" s="164"/>
      <c r="U825" s="45"/>
      <c r="V825" s="25" t="str">
        <f>IFERROR(VLOOKUP(U825, tabla!$A$2:$B$50,2,FALSE),"")</f>
        <v/>
      </c>
      <c r="W825" s="26"/>
      <c r="X825" s="51"/>
      <c r="Y825" s="555" t="str">
        <f t="shared" si="76"/>
        <v/>
      </c>
      <c r="Z825" s="27"/>
      <c r="AA825" s="26"/>
      <c r="AB825" s="26"/>
      <c r="AC825" s="84"/>
      <c r="AD825" s="29"/>
      <c r="AE825" s="84"/>
      <c r="AF825" s="84"/>
      <c r="AG825" s="178"/>
      <c r="AH825" s="84"/>
      <c r="AI825" s="84"/>
      <c r="AJ825" s="84"/>
      <c r="AK825" s="164"/>
      <c r="AL825" s="165"/>
      <c r="AM825" s="556" t="str">
        <f t="shared" ca="1" si="77"/>
        <v/>
      </c>
      <c r="AN825" s="86"/>
      <c r="XFA825" s="558" t="e">
        <f>MATCH(AE825,tabla!$W$3:$W$20,0)-1</f>
        <v>#N/A</v>
      </c>
      <c r="XFB825" s="558">
        <f>COUNTIF(tabla!$W$3:$W$20,'BD1'!AE825)</f>
        <v>0</v>
      </c>
    </row>
    <row r="826" spans="1:40 16381:16382" s="197" customFormat="1" ht="24.95" customHeight="1" x14ac:dyDescent="0.2">
      <c r="A826" s="24" t="str">
        <f t="shared" si="74"/>
        <v/>
      </c>
      <c r="B826" s="24" t="str">
        <f t="shared" si="72"/>
        <v/>
      </c>
      <c r="C826" s="554" t="str">
        <f t="shared" si="73"/>
        <v/>
      </c>
      <c r="D826" s="173"/>
      <c r="E826" s="173"/>
      <c r="F826" s="174"/>
      <c r="G826" s="175"/>
      <c r="H826" s="176"/>
      <c r="I826" s="177"/>
      <c r="J826" s="176"/>
      <c r="K826" s="476"/>
      <c r="L826" s="174"/>
      <c r="M826" s="81"/>
      <c r="N826" s="280" t="str">
        <f t="shared" si="75"/>
        <v/>
      </c>
      <c r="O826" s="43"/>
      <c r="P826" s="82"/>
      <c r="Q826" s="482"/>
      <c r="R826" s="83"/>
      <c r="S826" s="482"/>
      <c r="T826" s="164"/>
      <c r="U826" s="45"/>
      <c r="V826" s="25" t="str">
        <f>IFERROR(VLOOKUP(U826, tabla!$A$2:$B$50,2,FALSE),"")</f>
        <v/>
      </c>
      <c r="W826" s="26"/>
      <c r="X826" s="51"/>
      <c r="Y826" s="555" t="str">
        <f t="shared" si="76"/>
        <v/>
      </c>
      <c r="Z826" s="27"/>
      <c r="AA826" s="26"/>
      <c r="AB826" s="26"/>
      <c r="AC826" s="84"/>
      <c r="AD826" s="29"/>
      <c r="AE826" s="84"/>
      <c r="AF826" s="84"/>
      <c r="AG826" s="178"/>
      <c r="AH826" s="84"/>
      <c r="AI826" s="84"/>
      <c r="AJ826" s="84"/>
      <c r="AK826" s="164"/>
      <c r="AL826" s="165"/>
      <c r="AM826" s="556" t="str">
        <f t="shared" ca="1" si="77"/>
        <v/>
      </c>
      <c r="AN826" s="86"/>
      <c r="XFA826" s="558" t="e">
        <f>MATCH(AE826,tabla!$W$3:$W$20,0)-1</f>
        <v>#N/A</v>
      </c>
      <c r="XFB826" s="558">
        <f>COUNTIF(tabla!$W$3:$W$20,'BD1'!AE826)</f>
        <v>0</v>
      </c>
    </row>
    <row r="827" spans="1:40 16381:16382" s="197" customFormat="1" ht="24.95" customHeight="1" x14ac:dyDescent="0.2">
      <c r="A827" s="24" t="str">
        <f t="shared" si="74"/>
        <v/>
      </c>
      <c r="B827" s="24" t="str">
        <f t="shared" si="72"/>
        <v/>
      </c>
      <c r="C827" s="554" t="str">
        <f t="shared" si="73"/>
        <v/>
      </c>
      <c r="D827" s="173"/>
      <c r="E827" s="173"/>
      <c r="F827" s="174"/>
      <c r="G827" s="175"/>
      <c r="H827" s="176"/>
      <c r="I827" s="177"/>
      <c r="J827" s="176"/>
      <c r="K827" s="476"/>
      <c r="L827" s="174"/>
      <c r="M827" s="81"/>
      <c r="N827" s="280" t="str">
        <f t="shared" si="75"/>
        <v/>
      </c>
      <c r="O827" s="43"/>
      <c r="P827" s="82"/>
      <c r="Q827" s="482"/>
      <c r="R827" s="83"/>
      <c r="S827" s="482"/>
      <c r="T827" s="164"/>
      <c r="U827" s="45"/>
      <c r="V827" s="25" t="str">
        <f>IFERROR(VLOOKUP(U827, tabla!$A$2:$B$50,2,FALSE),"")</f>
        <v/>
      </c>
      <c r="W827" s="26"/>
      <c r="X827" s="51"/>
      <c r="Y827" s="555" t="str">
        <f t="shared" si="76"/>
        <v/>
      </c>
      <c r="Z827" s="27"/>
      <c r="AA827" s="26"/>
      <c r="AB827" s="26"/>
      <c r="AC827" s="84"/>
      <c r="AD827" s="29"/>
      <c r="AE827" s="84"/>
      <c r="AF827" s="84"/>
      <c r="AG827" s="178"/>
      <c r="AH827" s="84"/>
      <c r="AI827" s="84"/>
      <c r="AJ827" s="84"/>
      <c r="AK827" s="164"/>
      <c r="AL827" s="165"/>
      <c r="AM827" s="556" t="str">
        <f t="shared" ca="1" si="77"/>
        <v/>
      </c>
      <c r="AN827" s="86"/>
      <c r="XFA827" s="558" t="e">
        <f>MATCH(AE827,tabla!$W$3:$W$20,0)-1</f>
        <v>#N/A</v>
      </c>
      <c r="XFB827" s="558">
        <f>COUNTIF(tabla!$W$3:$W$20,'BD1'!AE827)</f>
        <v>0</v>
      </c>
    </row>
    <row r="828" spans="1:40 16381:16382" s="197" customFormat="1" ht="24.95" customHeight="1" x14ac:dyDescent="0.2">
      <c r="A828" s="24" t="str">
        <f t="shared" si="74"/>
        <v/>
      </c>
      <c r="B828" s="24" t="str">
        <f t="shared" si="72"/>
        <v/>
      </c>
      <c r="C828" s="554" t="str">
        <f t="shared" si="73"/>
        <v/>
      </c>
      <c r="D828" s="173"/>
      <c r="E828" s="173"/>
      <c r="F828" s="174"/>
      <c r="G828" s="175"/>
      <c r="H828" s="176"/>
      <c r="I828" s="177"/>
      <c r="J828" s="176"/>
      <c r="K828" s="476"/>
      <c r="L828" s="174"/>
      <c r="M828" s="81"/>
      <c r="N828" s="280" t="str">
        <f t="shared" si="75"/>
        <v/>
      </c>
      <c r="O828" s="43"/>
      <c r="P828" s="82"/>
      <c r="Q828" s="482"/>
      <c r="R828" s="83"/>
      <c r="S828" s="482"/>
      <c r="T828" s="164"/>
      <c r="U828" s="45"/>
      <c r="V828" s="25" t="str">
        <f>IFERROR(VLOOKUP(U828, tabla!$A$2:$B$50,2,FALSE),"")</f>
        <v/>
      </c>
      <c r="W828" s="26"/>
      <c r="X828" s="51"/>
      <c r="Y828" s="555" t="str">
        <f t="shared" si="76"/>
        <v/>
      </c>
      <c r="Z828" s="27"/>
      <c r="AA828" s="26"/>
      <c r="AB828" s="26"/>
      <c r="AC828" s="84"/>
      <c r="AD828" s="29"/>
      <c r="AE828" s="84"/>
      <c r="AF828" s="84"/>
      <c r="AG828" s="178"/>
      <c r="AH828" s="84"/>
      <c r="AI828" s="84"/>
      <c r="AJ828" s="84"/>
      <c r="AK828" s="164"/>
      <c r="AL828" s="165"/>
      <c r="AM828" s="556" t="str">
        <f t="shared" ca="1" si="77"/>
        <v/>
      </c>
      <c r="AN828" s="86"/>
      <c r="XFA828" s="558" t="e">
        <f>MATCH(AE828,tabla!$W$3:$W$20,0)-1</f>
        <v>#N/A</v>
      </c>
      <c r="XFB828" s="558">
        <f>COUNTIF(tabla!$W$3:$W$20,'BD1'!AE828)</f>
        <v>0</v>
      </c>
    </row>
    <row r="829" spans="1:40 16381:16382" s="197" customFormat="1" ht="24.95" customHeight="1" x14ac:dyDescent="0.2">
      <c r="A829" s="24" t="str">
        <f t="shared" si="74"/>
        <v/>
      </c>
      <c r="B829" s="24" t="str">
        <f t="shared" si="72"/>
        <v/>
      </c>
      <c r="C829" s="554" t="str">
        <f t="shared" si="73"/>
        <v/>
      </c>
      <c r="D829" s="173"/>
      <c r="E829" s="173"/>
      <c r="F829" s="174"/>
      <c r="G829" s="175"/>
      <c r="H829" s="176"/>
      <c r="I829" s="177"/>
      <c r="J829" s="176"/>
      <c r="K829" s="476"/>
      <c r="L829" s="174"/>
      <c r="M829" s="81"/>
      <c r="N829" s="280" t="str">
        <f t="shared" si="75"/>
        <v/>
      </c>
      <c r="O829" s="43"/>
      <c r="P829" s="82"/>
      <c r="Q829" s="482"/>
      <c r="R829" s="83"/>
      <c r="S829" s="482"/>
      <c r="T829" s="164"/>
      <c r="U829" s="45"/>
      <c r="V829" s="25" t="str">
        <f>IFERROR(VLOOKUP(U829, tabla!$A$2:$B$50,2,FALSE),"")</f>
        <v/>
      </c>
      <c r="W829" s="26"/>
      <c r="X829" s="51"/>
      <c r="Y829" s="555" t="str">
        <f t="shared" si="76"/>
        <v/>
      </c>
      <c r="Z829" s="27"/>
      <c r="AA829" s="26"/>
      <c r="AB829" s="26"/>
      <c r="AC829" s="84"/>
      <c r="AD829" s="29"/>
      <c r="AE829" s="84"/>
      <c r="AF829" s="84"/>
      <c r="AG829" s="178"/>
      <c r="AH829" s="84"/>
      <c r="AI829" s="84"/>
      <c r="AJ829" s="84"/>
      <c r="AK829" s="164"/>
      <c r="AL829" s="165"/>
      <c r="AM829" s="556" t="str">
        <f t="shared" ca="1" si="77"/>
        <v/>
      </c>
      <c r="AN829" s="86"/>
      <c r="XFA829" s="558" t="e">
        <f>MATCH(AE829,tabla!$W$3:$W$20,0)-1</f>
        <v>#N/A</v>
      </c>
      <c r="XFB829" s="558">
        <f>COUNTIF(tabla!$W$3:$W$20,'BD1'!AE829)</f>
        <v>0</v>
      </c>
    </row>
    <row r="830" spans="1:40 16381:16382" s="197" customFormat="1" ht="24.95" customHeight="1" x14ac:dyDescent="0.2">
      <c r="A830" s="24" t="str">
        <f t="shared" si="74"/>
        <v/>
      </c>
      <c r="B830" s="24" t="str">
        <f t="shared" si="72"/>
        <v/>
      </c>
      <c r="C830" s="554" t="str">
        <f t="shared" si="73"/>
        <v/>
      </c>
      <c r="D830" s="173"/>
      <c r="E830" s="173"/>
      <c r="F830" s="174"/>
      <c r="G830" s="175"/>
      <c r="H830" s="176"/>
      <c r="I830" s="177"/>
      <c r="J830" s="176"/>
      <c r="K830" s="476"/>
      <c r="L830" s="174"/>
      <c r="M830" s="81"/>
      <c r="N830" s="280" t="str">
        <f t="shared" si="75"/>
        <v/>
      </c>
      <c r="O830" s="43"/>
      <c r="P830" s="82"/>
      <c r="Q830" s="482"/>
      <c r="R830" s="83"/>
      <c r="S830" s="482"/>
      <c r="T830" s="164"/>
      <c r="U830" s="45"/>
      <c r="V830" s="25" t="str">
        <f>IFERROR(VLOOKUP(U830, tabla!$A$2:$B$50,2,FALSE),"")</f>
        <v/>
      </c>
      <c r="W830" s="26"/>
      <c r="X830" s="51"/>
      <c r="Y830" s="555" t="str">
        <f t="shared" si="76"/>
        <v/>
      </c>
      <c r="Z830" s="27"/>
      <c r="AA830" s="26"/>
      <c r="AB830" s="26"/>
      <c r="AC830" s="84"/>
      <c r="AD830" s="29"/>
      <c r="AE830" s="84"/>
      <c r="AF830" s="84"/>
      <c r="AG830" s="178"/>
      <c r="AH830" s="84"/>
      <c r="AI830" s="84"/>
      <c r="AJ830" s="84"/>
      <c r="AK830" s="164"/>
      <c r="AL830" s="165"/>
      <c r="AM830" s="556" t="str">
        <f t="shared" ca="1" si="77"/>
        <v/>
      </c>
      <c r="AN830" s="86"/>
      <c r="XFA830" s="558" t="e">
        <f>MATCH(AE830,tabla!$W$3:$W$20,0)-1</f>
        <v>#N/A</v>
      </c>
      <c r="XFB830" s="558">
        <f>COUNTIF(tabla!$W$3:$W$20,'BD1'!AE830)</f>
        <v>0</v>
      </c>
    </row>
    <row r="831" spans="1:40 16381:16382" s="197" customFormat="1" ht="24.95" customHeight="1" x14ac:dyDescent="0.2">
      <c r="A831" s="24" t="str">
        <f t="shared" si="74"/>
        <v/>
      </c>
      <c r="B831" s="24" t="str">
        <f t="shared" si="72"/>
        <v/>
      </c>
      <c r="C831" s="554" t="str">
        <f t="shared" si="73"/>
        <v/>
      </c>
      <c r="D831" s="173"/>
      <c r="E831" s="173"/>
      <c r="F831" s="174"/>
      <c r="G831" s="175"/>
      <c r="H831" s="176"/>
      <c r="I831" s="177"/>
      <c r="J831" s="176"/>
      <c r="K831" s="476"/>
      <c r="L831" s="174"/>
      <c r="M831" s="81"/>
      <c r="N831" s="280" t="str">
        <f t="shared" si="75"/>
        <v/>
      </c>
      <c r="O831" s="43"/>
      <c r="P831" s="82"/>
      <c r="Q831" s="482"/>
      <c r="R831" s="83"/>
      <c r="S831" s="482"/>
      <c r="T831" s="164"/>
      <c r="U831" s="45"/>
      <c r="V831" s="25" t="str">
        <f>IFERROR(VLOOKUP(U831, tabla!$A$2:$B$50,2,FALSE),"")</f>
        <v/>
      </c>
      <c r="W831" s="26"/>
      <c r="X831" s="51"/>
      <c r="Y831" s="555" t="str">
        <f t="shared" si="76"/>
        <v/>
      </c>
      <c r="Z831" s="27"/>
      <c r="AA831" s="26"/>
      <c r="AB831" s="26"/>
      <c r="AC831" s="84"/>
      <c r="AD831" s="29"/>
      <c r="AE831" s="84"/>
      <c r="AF831" s="84"/>
      <c r="AG831" s="178"/>
      <c r="AH831" s="84"/>
      <c r="AI831" s="84"/>
      <c r="AJ831" s="84"/>
      <c r="AK831" s="164"/>
      <c r="AL831" s="165"/>
      <c r="AM831" s="556" t="str">
        <f t="shared" ca="1" si="77"/>
        <v/>
      </c>
      <c r="AN831" s="86"/>
      <c r="XFA831" s="558" t="e">
        <f>MATCH(AE831,tabla!$W$3:$W$20,0)-1</f>
        <v>#N/A</v>
      </c>
      <c r="XFB831" s="558">
        <f>COUNTIF(tabla!$W$3:$W$20,'BD1'!AE831)</f>
        <v>0</v>
      </c>
    </row>
    <row r="832" spans="1:40 16381:16382" s="197" customFormat="1" ht="24.95" customHeight="1" x14ac:dyDescent="0.2">
      <c r="A832" s="24" t="str">
        <f t="shared" si="74"/>
        <v/>
      </c>
      <c r="B832" s="24" t="str">
        <f t="shared" si="72"/>
        <v/>
      </c>
      <c r="C832" s="554" t="str">
        <f t="shared" si="73"/>
        <v/>
      </c>
      <c r="D832" s="173"/>
      <c r="E832" s="173"/>
      <c r="F832" s="174"/>
      <c r="G832" s="175"/>
      <c r="H832" s="176"/>
      <c r="I832" s="177"/>
      <c r="J832" s="176"/>
      <c r="K832" s="476"/>
      <c r="L832" s="174"/>
      <c r="M832" s="81"/>
      <c r="N832" s="280" t="str">
        <f t="shared" si="75"/>
        <v/>
      </c>
      <c r="O832" s="43"/>
      <c r="P832" s="82"/>
      <c r="Q832" s="482"/>
      <c r="R832" s="83"/>
      <c r="S832" s="482"/>
      <c r="T832" s="164"/>
      <c r="U832" s="45"/>
      <c r="V832" s="25" t="str">
        <f>IFERROR(VLOOKUP(U832, tabla!$A$2:$B$50,2,FALSE),"")</f>
        <v/>
      </c>
      <c r="W832" s="26"/>
      <c r="X832" s="51"/>
      <c r="Y832" s="555" t="str">
        <f t="shared" si="76"/>
        <v/>
      </c>
      <c r="Z832" s="27"/>
      <c r="AA832" s="26"/>
      <c r="AB832" s="26"/>
      <c r="AC832" s="84"/>
      <c r="AD832" s="29"/>
      <c r="AE832" s="84"/>
      <c r="AF832" s="84"/>
      <c r="AG832" s="178"/>
      <c r="AH832" s="84"/>
      <c r="AI832" s="84"/>
      <c r="AJ832" s="84"/>
      <c r="AK832" s="164"/>
      <c r="AL832" s="165"/>
      <c r="AM832" s="556" t="str">
        <f t="shared" ca="1" si="77"/>
        <v/>
      </c>
      <c r="AN832" s="86"/>
      <c r="XFA832" s="558" t="e">
        <f>MATCH(AE832,tabla!$W$3:$W$20,0)-1</f>
        <v>#N/A</v>
      </c>
      <c r="XFB832" s="558">
        <f>COUNTIF(tabla!$W$3:$W$20,'BD1'!AE832)</f>
        <v>0</v>
      </c>
    </row>
    <row r="833" spans="1:40 16381:16382" s="197" customFormat="1" ht="24.95" customHeight="1" x14ac:dyDescent="0.2">
      <c r="A833" s="24" t="str">
        <f t="shared" si="74"/>
        <v/>
      </c>
      <c r="B833" s="24" t="str">
        <f t="shared" si="72"/>
        <v/>
      </c>
      <c r="C833" s="554" t="str">
        <f t="shared" si="73"/>
        <v/>
      </c>
      <c r="D833" s="173"/>
      <c r="E833" s="173"/>
      <c r="F833" s="174"/>
      <c r="G833" s="175"/>
      <c r="H833" s="176"/>
      <c r="I833" s="177"/>
      <c r="J833" s="176"/>
      <c r="K833" s="476"/>
      <c r="L833" s="174"/>
      <c r="M833" s="81"/>
      <c r="N833" s="280" t="str">
        <f t="shared" si="75"/>
        <v/>
      </c>
      <c r="O833" s="43"/>
      <c r="P833" s="82"/>
      <c r="Q833" s="482"/>
      <c r="R833" s="83"/>
      <c r="S833" s="482"/>
      <c r="T833" s="164"/>
      <c r="U833" s="45"/>
      <c r="V833" s="25" t="str">
        <f>IFERROR(VLOOKUP(U833, tabla!$A$2:$B$50,2,FALSE),"")</f>
        <v/>
      </c>
      <c r="W833" s="26"/>
      <c r="X833" s="51"/>
      <c r="Y833" s="555" t="str">
        <f t="shared" si="76"/>
        <v/>
      </c>
      <c r="Z833" s="27"/>
      <c r="AA833" s="26"/>
      <c r="AB833" s="26"/>
      <c r="AC833" s="84"/>
      <c r="AD833" s="29"/>
      <c r="AE833" s="84"/>
      <c r="AF833" s="84"/>
      <c r="AG833" s="178"/>
      <c r="AH833" s="84"/>
      <c r="AI833" s="84"/>
      <c r="AJ833" s="84"/>
      <c r="AK833" s="164"/>
      <c r="AL833" s="165"/>
      <c r="AM833" s="556" t="str">
        <f t="shared" ca="1" si="77"/>
        <v/>
      </c>
      <c r="AN833" s="86"/>
      <c r="XFA833" s="558" t="e">
        <f>MATCH(AE833,tabla!$W$3:$W$20,0)-1</f>
        <v>#N/A</v>
      </c>
      <c r="XFB833" s="558">
        <f>COUNTIF(tabla!$W$3:$W$20,'BD1'!AE833)</f>
        <v>0</v>
      </c>
    </row>
    <row r="834" spans="1:40 16381:16382" s="197" customFormat="1" ht="24.95" customHeight="1" x14ac:dyDescent="0.2">
      <c r="A834" s="24" t="str">
        <f t="shared" si="74"/>
        <v/>
      </c>
      <c r="B834" s="24" t="str">
        <f t="shared" si="72"/>
        <v/>
      </c>
      <c r="C834" s="554" t="str">
        <f t="shared" si="73"/>
        <v/>
      </c>
      <c r="D834" s="173"/>
      <c r="E834" s="173"/>
      <c r="F834" s="174"/>
      <c r="G834" s="175"/>
      <c r="H834" s="176"/>
      <c r="I834" s="177"/>
      <c r="J834" s="176"/>
      <c r="K834" s="476"/>
      <c r="L834" s="174"/>
      <c r="M834" s="81"/>
      <c r="N834" s="280" t="str">
        <f t="shared" si="75"/>
        <v/>
      </c>
      <c r="O834" s="43"/>
      <c r="P834" s="82"/>
      <c r="Q834" s="482"/>
      <c r="R834" s="83"/>
      <c r="S834" s="482"/>
      <c r="T834" s="164"/>
      <c r="U834" s="45"/>
      <c r="V834" s="25" t="str">
        <f>IFERROR(VLOOKUP(U834, tabla!$A$2:$B$50,2,FALSE),"")</f>
        <v/>
      </c>
      <c r="W834" s="26"/>
      <c r="X834" s="51"/>
      <c r="Y834" s="555" t="str">
        <f t="shared" si="76"/>
        <v/>
      </c>
      <c r="Z834" s="27"/>
      <c r="AA834" s="26"/>
      <c r="AB834" s="26"/>
      <c r="AC834" s="84"/>
      <c r="AD834" s="29"/>
      <c r="AE834" s="84"/>
      <c r="AF834" s="84"/>
      <c r="AG834" s="178"/>
      <c r="AH834" s="84"/>
      <c r="AI834" s="84"/>
      <c r="AJ834" s="84"/>
      <c r="AK834" s="164"/>
      <c r="AL834" s="165"/>
      <c r="AM834" s="556" t="str">
        <f t="shared" ca="1" si="77"/>
        <v/>
      </c>
      <c r="AN834" s="86"/>
      <c r="XFA834" s="558" t="e">
        <f>MATCH(AE834,tabla!$W$3:$W$20,0)-1</f>
        <v>#N/A</v>
      </c>
      <c r="XFB834" s="558">
        <f>COUNTIF(tabla!$W$3:$W$20,'BD1'!AE834)</f>
        <v>0</v>
      </c>
    </row>
    <row r="835" spans="1:40 16381:16382" s="197" customFormat="1" ht="24.95" customHeight="1" x14ac:dyDescent="0.2">
      <c r="A835" s="24" t="str">
        <f t="shared" si="74"/>
        <v/>
      </c>
      <c r="B835" s="24" t="str">
        <f t="shared" si="72"/>
        <v/>
      </c>
      <c r="C835" s="554" t="str">
        <f t="shared" si="73"/>
        <v/>
      </c>
      <c r="D835" s="173"/>
      <c r="E835" s="173"/>
      <c r="F835" s="174"/>
      <c r="G835" s="175"/>
      <c r="H835" s="176"/>
      <c r="I835" s="177"/>
      <c r="J835" s="176"/>
      <c r="K835" s="476"/>
      <c r="L835" s="174"/>
      <c r="M835" s="81"/>
      <c r="N835" s="280" t="str">
        <f t="shared" si="75"/>
        <v/>
      </c>
      <c r="O835" s="43"/>
      <c r="P835" s="82"/>
      <c r="Q835" s="482"/>
      <c r="R835" s="83"/>
      <c r="S835" s="482"/>
      <c r="T835" s="164"/>
      <c r="U835" s="45"/>
      <c r="V835" s="25" t="str">
        <f>IFERROR(VLOOKUP(U835, tabla!$A$2:$B$50,2,FALSE),"")</f>
        <v/>
      </c>
      <c r="W835" s="26"/>
      <c r="X835" s="51"/>
      <c r="Y835" s="555" t="str">
        <f t="shared" si="76"/>
        <v/>
      </c>
      <c r="Z835" s="27"/>
      <c r="AA835" s="26"/>
      <c r="AB835" s="26"/>
      <c r="AC835" s="84"/>
      <c r="AD835" s="29"/>
      <c r="AE835" s="84"/>
      <c r="AF835" s="84"/>
      <c r="AG835" s="178"/>
      <c r="AH835" s="84"/>
      <c r="AI835" s="84"/>
      <c r="AJ835" s="84"/>
      <c r="AK835" s="164"/>
      <c r="AL835" s="165"/>
      <c r="AM835" s="556" t="str">
        <f t="shared" ca="1" si="77"/>
        <v/>
      </c>
      <c r="AN835" s="86"/>
      <c r="XFA835" s="558" t="e">
        <f>MATCH(AE835,tabla!$W$3:$W$20,0)-1</f>
        <v>#N/A</v>
      </c>
      <c r="XFB835" s="558">
        <f>COUNTIF(tabla!$W$3:$W$20,'BD1'!AE835)</f>
        <v>0</v>
      </c>
    </row>
    <row r="836" spans="1:40 16381:16382" s="197" customFormat="1" ht="24.95" customHeight="1" x14ac:dyDescent="0.2">
      <c r="A836" s="24" t="str">
        <f t="shared" si="74"/>
        <v/>
      </c>
      <c r="B836" s="24" t="str">
        <f t="shared" si="72"/>
        <v/>
      </c>
      <c r="C836" s="554" t="str">
        <f t="shared" si="73"/>
        <v/>
      </c>
      <c r="D836" s="173"/>
      <c r="E836" s="173"/>
      <c r="F836" s="174"/>
      <c r="G836" s="175"/>
      <c r="H836" s="176"/>
      <c r="I836" s="177"/>
      <c r="J836" s="176"/>
      <c r="K836" s="476"/>
      <c r="L836" s="174"/>
      <c r="M836" s="81"/>
      <c r="N836" s="280" t="str">
        <f t="shared" si="75"/>
        <v/>
      </c>
      <c r="O836" s="43"/>
      <c r="P836" s="87"/>
      <c r="Q836" s="483"/>
      <c r="R836" s="83"/>
      <c r="S836" s="482"/>
      <c r="T836" s="164"/>
      <c r="U836" s="45"/>
      <c r="V836" s="25" t="str">
        <f>IFERROR(VLOOKUP(U836, tabla!$A$2:$B$50,2,FALSE),"")</f>
        <v/>
      </c>
      <c r="W836" s="26"/>
      <c r="X836" s="51"/>
      <c r="Y836" s="555" t="str">
        <f t="shared" si="76"/>
        <v/>
      </c>
      <c r="Z836" s="27"/>
      <c r="AA836" s="26"/>
      <c r="AB836" s="26"/>
      <c r="AC836" s="84"/>
      <c r="AD836" s="29"/>
      <c r="AE836" s="84"/>
      <c r="AF836" s="84"/>
      <c r="AG836" s="178"/>
      <c r="AH836" s="84"/>
      <c r="AI836" s="84"/>
      <c r="AJ836" s="84"/>
      <c r="AK836" s="164"/>
      <c r="AL836" s="165"/>
      <c r="AM836" s="556" t="str">
        <f t="shared" ca="1" si="77"/>
        <v/>
      </c>
      <c r="AN836" s="86"/>
      <c r="XFA836" s="558" t="e">
        <f>MATCH(AE836,tabla!$W$3:$W$20,0)-1</f>
        <v>#N/A</v>
      </c>
      <c r="XFB836" s="558">
        <f>COUNTIF(tabla!$W$3:$W$20,'BD1'!AE836)</f>
        <v>0</v>
      </c>
    </row>
    <row r="837" spans="1:40 16381:16382" s="197" customFormat="1" ht="24.95" customHeight="1" x14ac:dyDescent="0.2">
      <c r="A837" s="24" t="str">
        <f t="shared" si="74"/>
        <v/>
      </c>
      <c r="B837" s="24" t="str">
        <f t="shared" si="72"/>
        <v/>
      </c>
      <c r="C837" s="554" t="str">
        <f t="shared" si="73"/>
        <v/>
      </c>
      <c r="D837" s="173"/>
      <c r="E837" s="173"/>
      <c r="F837" s="174"/>
      <c r="G837" s="175"/>
      <c r="H837" s="176"/>
      <c r="I837" s="177"/>
      <c r="J837" s="176"/>
      <c r="K837" s="476"/>
      <c r="L837" s="174"/>
      <c r="M837" s="81"/>
      <c r="N837" s="280" t="str">
        <f t="shared" si="75"/>
        <v/>
      </c>
      <c r="O837" s="43"/>
      <c r="P837" s="82"/>
      <c r="Q837" s="482"/>
      <c r="R837" s="83"/>
      <c r="S837" s="482"/>
      <c r="T837" s="164"/>
      <c r="U837" s="45"/>
      <c r="V837" s="25" t="str">
        <f>IFERROR(VLOOKUP(U837, tabla!$A$2:$B$50,2,FALSE),"")</f>
        <v/>
      </c>
      <c r="W837" s="26"/>
      <c r="X837" s="51"/>
      <c r="Y837" s="555" t="str">
        <f t="shared" si="76"/>
        <v/>
      </c>
      <c r="Z837" s="27"/>
      <c r="AA837" s="26"/>
      <c r="AB837" s="26"/>
      <c r="AC837" s="84"/>
      <c r="AD837" s="29"/>
      <c r="AE837" s="84"/>
      <c r="AF837" s="84"/>
      <c r="AG837" s="178"/>
      <c r="AH837" s="84"/>
      <c r="AI837" s="84"/>
      <c r="AJ837" s="84"/>
      <c r="AK837" s="164"/>
      <c r="AL837" s="165"/>
      <c r="AM837" s="556" t="str">
        <f t="shared" ca="1" si="77"/>
        <v/>
      </c>
      <c r="AN837" s="86"/>
      <c r="XFA837" s="558" t="e">
        <f>MATCH(AE837,tabla!$W$3:$W$20,0)-1</f>
        <v>#N/A</v>
      </c>
      <c r="XFB837" s="558">
        <f>COUNTIF(tabla!$W$3:$W$20,'BD1'!AE837)</f>
        <v>0</v>
      </c>
    </row>
    <row r="838" spans="1:40 16381:16382" s="197" customFormat="1" ht="24.95" customHeight="1" x14ac:dyDescent="0.2">
      <c r="A838" s="24" t="str">
        <f t="shared" si="74"/>
        <v/>
      </c>
      <c r="B838" s="24" t="str">
        <f t="shared" si="72"/>
        <v/>
      </c>
      <c r="C838" s="554" t="str">
        <f t="shared" si="73"/>
        <v/>
      </c>
      <c r="D838" s="173"/>
      <c r="E838" s="173"/>
      <c r="F838" s="174"/>
      <c r="G838" s="175"/>
      <c r="H838" s="176"/>
      <c r="I838" s="177"/>
      <c r="J838" s="176"/>
      <c r="K838" s="476"/>
      <c r="L838" s="174"/>
      <c r="M838" s="81"/>
      <c r="N838" s="280" t="str">
        <f t="shared" si="75"/>
        <v/>
      </c>
      <c r="O838" s="43"/>
      <c r="P838" s="82"/>
      <c r="Q838" s="482"/>
      <c r="R838" s="83"/>
      <c r="S838" s="482"/>
      <c r="T838" s="164"/>
      <c r="U838" s="45"/>
      <c r="V838" s="25" t="str">
        <f>IFERROR(VLOOKUP(U838, tabla!$A$2:$B$50,2,FALSE),"")</f>
        <v/>
      </c>
      <c r="W838" s="26"/>
      <c r="X838" s="51"/>
      <c r="Y838" s="555" t="str">
        <f t="shared" si="76"/>
        <v/>
      </c>
      <c r="Z838" s="27"/>
      <c r="AA838" s="26"/>
      <c r="AB838" s="26"/>
      <c r="AC838" s="84"/>
      <c r="AD838" s="29"/>
      <c r="AE838" s="84"/>
      <c r="AF838" s="84"/>
      <c r="AG838" s="178"/>
      <c r="AH838" s="84"/>
      <c r="AI838" s="84"/>
      <c r="AJ838" s="84"/>
      <c r="AK838" s="164"/>
      <c r="AL838" s="165"/>
      <c r="AM838" s="556" t="str">
        <f t="shared" ca="1" si="77"/>
        <v/>
      </c>
      <c r="AN838" s="86"/>
      <c r="XFA838" s="558" t="e">
        <f>MATCH(AE838,tabla!$W$3:$W$20,0)-1</f>
        <v>#N/A</v>
      </c>
      <c r="XFB838" s="558">
        <f>COUNTIF(tabla!$W$3:$W$20,'BD1'!AE838)</f>
        <v>0</v>
      </c>
    </row>
    <row r="839" spans="1:40 16381:16382" s="197" customFormat="1" ht="24.95" customHeight="1" x14ac:dyDescent="0.2">
      <c r="A839" s="24" t="str">
        <f t="shared" si="74"/>
        <v/>
      </c>
      <c r="B839" s="24" t="str">
        <f t="shared" si="72"/>
        <v/>
      </c>
      <c r="C839" s="554" t="str">
        <f t="shared" si="73"/>
        <v/>
      </c>
      <c r="D839" s="173"/>
      <c r="E839" s="173"/>
      <c r="F839" s="174"/>
      <c r="G839" s="175"/>
      <c r="H839" s="176"/>
      <c r="I839" s="177"/>
      <c r="J839" s="176"/>
      <c r="K839" s="476"/>
      <c r="L839" s="174"/>
      <c r="M839" s="81"/>
      <c r="N839" s="280" t="str">
        <f t="shared" si="75"/>
        <v/>
      </c>
      <c r="O839" s="43"/>
      <c r="P839" s="82"/>
      <c r="Q839" s="482"/>
      <c r="R839" s="83"/>
      <c r="S839" s="482"/>
      <c r="T839" s="164"/>
      <c r="U839" s="45"/>
      <c r="V839" s="25" t="str">
        <f>IFERROR(VLOOKUP(U839, tabla!$A$2:$B$50,2,FALSE),"")</f>
        <v/>
      </c>
      <c r="W839" s="26"/>
      <c r="X839" s="51"/>
      <c r="Y839" s="555" t="str">
        <f t="shared" si="76"/>
        <v/>
      </c>
      <c r="Z839" s="27"/>
      <c r="AA839" s="26"/>
      <c r="AB839" s="26"/>
      <c r="AC839" s="84"/>
      <c r="AD839" s="29"/>
      <c r="AE839" s="84"/>
      <c r="AF839" s="84"/>
      <c r="AG839" s="178"/>
      <c r="AH839" s="84"/>
      <c r="AI839" s="84"/>
      <c r="AJ839" s="84"/>
      <c r="AK839" s="164"/>
      <c r="AL839" s="165"/>
      <c r="AM839" s="556" t="str">
        <f t="shared" ca="1" si="77"/>
        <v/>
      </c>
      <c r="AN839" s="86"/>
      <c r="XFA839" s="558" t="e">
        <f>MATCH(AE839,tabla!$W$3:$W$20,0)-1</f>
        <v>#N/A</v>
      </c>
      <c r="XFB839" s="558">
        <f>COUNTIF(tabla!$W$3:$W$20,'BD1'!AE839)</f>
        <v>0</v>
      </c>
    </row>
    <row r="840" spans="1:40 16381:16382" s="197" customFormat="1" ht="24.95" customHeight="1" x14ac:dyDescent="0.2">
      <c r="A840" s="24" t="str">
        <f t="shared" si="74"/>
        <v/>
      </c>
      <c r="B840" s="24" t="str">
        <f t="shared" si="72"/>
        <v/>
      </c>
      <c r="C840" s="554" t="str">
        <f t="shared" si="73"/>
        <v/>
      </c>
      <c r="D840" s="173"/>
      <c r="E840" s="173"/>
      <c r="F840" s="174"/>
      <c r="G840" s="175"/>
      <c r="H840" s="176"/>
      <c r="I840" s="177"/>
      <c r="J840" s="176"/>
      <c r="K840" s="476"/>
      <c r="L840" s="174"/>
      <c r="M840" s="81"/>
      <c r="N840" s="280" t="str">
        <f t="shared" si="75"/>
        <v/>
      </c>
      <c r="O840" s="43"/>
      <c r="P840" s="82"/>
      <c r="Q840" s="482"/>
      <c r="R840" s="83"/>
      <c r="S840" s="482"/>
      <c r="T840" s="164"/>
      <c r="U840" s="45"/>
      <c r="V840" s="25" t="str">
        <f>IFERROR(VLOOKUP(U840, tabla!$A$2:$B$50,2,FALSE),"")</f>
        <v/>
      </c>
      <c r="W840" s="26"/>
      <c r="X840" s="51"/>
      <c r="Y840" s="555" t="str">
        <f t="shared" si="76"/>
        <v/>
      </c>
      <c r="Z840" s="27"/>
      <c r="AA840" s="26"/>
      <c r="AB840" s="26"/>
      <c r="AC840" s="84"/>
      <c r="AD840" s="29"/>
      <c r="AE840" s="84"/>
      <c r="AF840" s="84"/>
      <c r="AG840" s="178"/>
      <c r="AH840" s="84"/>
      <c r="AI840" s="84"/>
      <c r="AJ840" s="84"/>
      <c r="AK840" s="164"/>
      <c r="AL840" s="165"/>
      <c r="AM840" s="556" t="str">
        <f t="shared" ca="1" si="77"/>
        <v/>
      </c>
      <c r="AN840" s="86"/>
      <c r="XFA840" s="558" t="e">
        <f>MATCH(AE840,tabla!$W$3:$W$20,0)-1</f>
        <v>#N/A</v>
      </c>
      <c r="XFB840" s="558">
        <f>COUNTIF(tabla!$W$3:$W$20,'BD1'!AE840)</f>
        <v>0</v>
      </c>
    </row>
    <row r="841" spans="1:40 16381:16382" s="197" customFormat="1" ht="24.95" customHeight="1" x14ac:dyDescent="0.2">
      <c r="A841" s="24" t="str">
        <f t="shared" si="74"/>
        <v/>
      </c>
      <c r="B841" s="24" t="str">
        <f t="shared" si="72"/>
        <v/>
      </c>
      <c r="C841" s="554" t="str">
        <f t="shared" si="73"/>
        <v/>
      </c>
      <c r="D841" s="173"/>
      <c r="E841" s="173"/>
      <c r="F841" s="174"/>
      <c r="G841" s="175"/>
      <c r="H841" s="176"/>
      <c r="I841" s="177"/>
      <c r="J841" s="176"/>
      <c r="K841" s="476"/>
      <c r="L841" s="174"/>
      <c r="M841" s="81"/>
      <c r="N841" s="280" t="str">
        <f t="shared" si="75"/>
        <v/>
      </c>
      <c r="O841" s="43"/>
      <c r="P841" s="82"/>
      <c r="Q841" s="482"/>
      <c r="R841" s="83"/>
      <c r="S841" s="482"/>
      <c r="T841" s="164"/>
      <c r="U841" s="45"/>
      <c r="V841" s="25" t="str">
        <f>IFERROR(VLOOKUP(U841, tabla!$A$2:$B$50,2,FALSE),"")</f>
        <v/>
      </c>
      <c r="W841" s="26"/>
      <c r="X841" s="51"/>
      <c r="Y841" s="555" t="str">
        <f t="shared" si="76"/>
        <v/>
      </c>
      <c r="Z841" s="27"/>
      <c r="AA841" s="26"/>
      <c r="AB841" s="26"/>
      <c r="AC841" s="84"/>
      <c r="AD841" s="29"/>
      <c r="AE841" s="84"/>
      <c r="AF841" s="84"/>
      <c r="AG841" s="178"/>
      <c r="AH841" s="84"/>
      <c r="AI841" s="84"/>
      <c r="AJ841" s="84"/>
      <c r="AK841" s="164"/>
      <c r="AL841" s="165"/>
      <c r="AM841" s="556" t="str">
        <f t="shared" ca="1" si="77"/>
        <v/>
      </c>
      <c r="AN841" s="86"/>
      <c r="XFA841" s="558" t="e">
        <f>MATCH(AE841,tabla!$W$3:$W$20,0)-1</f>
        <v>#N/A</v>
      </c>
      <c r="XFB841" s="558">
        <f>COUNTIF(tabla!$W$3:$W$20,'BD1'!AE841)</f>
        <v>0</v>
      </c>
    </row>
    <row r="842" spans="1:40 16381:16382" s="197" customFormat="1" ht="24.95" customHeight="1" x14ac:dyDescent="0.2">
      <c r="A842" s="24" t="str">
        <f t="shared" si="74"/>
        <v/>
      </c>
      <c r="B842" s="24" t="str">
        <f t="shared" si="72"/>
        <v/>
      </c>
      <c r="C842" s="554" t="str">
        <f t="shared" si="73"/>
        <v/>
      </c>
      <c r="D842" s="173"/>
      <c r="E842" s="173"/>
      <c r="F842" s="174"/>
      <c r="G842" s="175"/>
      <c r="H842" s="176"/>
      <c r="I842" s="177"/>
      <c r="J842" s="176"/>
      <c r="K842" s="476"/>
      <c r="L842" s="174"/>
      <c r="M842" s="81"/>
      <c r="N842" s="280" t="str">
        <f t="shared" si="75"/>
        <v/>
      </c>
      <c r="O842" s="43"/>
      <c r="P842" s="82"/>
      <c r="Q842" s="482"/>
      <c r="R842" s="83"/>
      <c r="S842" s="482"/>
      <c r="T842" s="164"/>
      <c r="U842" s="45"/>
      <c r="V842" s="25" t="str">
        <f>IFERROR(VLOOKUP(U842, tabla!$A$2:$B$50,2,FALSE),"")</f>
        <v/>
      </c>
      <c r="W842" s="26"/>
      <c r="X842" s="51"/>
      <c r="Y842" s="555" t="str">
        <f t="shared" si="76"/>
        <v/>
      </c>
      <c r="Z842" s="27"/>
      <c r="AA842" s="26"/>
      <c r="AB842" s="26"/>
      <c r="AC842" s="84"/>
      <c r="AD842" s="29"/>
      <c r="AE842" s="84"/>
      <c r="AF842" s="84"/>
      <c r="AG842" s="178"/>
      <c r="AH842" s="84"/>
      <c r="AI842" s="84"/>
      <c r="AJ842" s="84"/>
      <c r="AK842" s="164"/>
      <c r="AL842" s="165"/>
      <c r="AM842" s="556" t="str">
        <f t="shared" ca="1" si="77"/>
        <v/>
      </c>
      <c r="AN842" s="86"/>
      <c r="XFA842" s="558" t="e">
        <f>MATCH(AE842,tabla!$W$3:$W$20,0)-1</f>
        <v>#N/A</v>
      </c>
      <c r="XFB842" s="558">
        <f>COUNTIF(tabla!$W$3:$W$20,'BD1'!AE842)</f>
        <v>0</v>
      </c>
    </row>
    <row r="843" spans="1:40 16381:16382" s="197" customFormat="1" ht="24.95" customHeight="1" x14ac:dyDescent="0.2">
      <c r="A843" s="24" t="str">
        <f t="shared" si="74"/>
        <v/>
      </c>
      <c r="B843" s="24" t="str">
        <f t="shared" si="72"/>
        <v/>
      </c>
      <c r="C843" s="554" t="str">
        <f t="shared" si="73"/>
        <v/>
      </c>
      <c r="D843" s="173"/>
      <c r="E843" s="173"/>
      <c r="F843" s="174"/>
      <c r="G843" s="175"/>
      <c r="H843" s="176"/>
      <c r="I843" s="177"/>
      <c r="J843" s="176"/>
      <c r="K843" s="476"/>
      <c r="L843" s="174"/>
      <c r="M843" s="81"/>
      <c r="N843" s="280" t="str">
        <f t="shared" si="75"/>
        <v/>
      </c>
      <c r="O843" s="43"/>
      <c r="P843" s="87"/>
      <c r="Q843" s="483"/>
      <c r="R843" s="83"/>
      <c r="S843" s="482"/>
      <c r="T843" s="164"/>
      <c r="U843" s="45"/>
      <c r="V843" s="25" t="str">
        <f>IFERROR(VLOOKUP(U843, tabla!$A$2:$B$50,2,FALSE),"")</f>
        <v/>
      </c>
      <c r="W843" s="26"/>
      <c r="X843" s="51"/>
      <c r="Y843" s="555" t="str">
        <f t="shared" si="76"/>
        <v/>
      </c>
      <c r="Z843" s="27"/>
      <c r="AA843" s="26"/>
      <c r="AB843" s="26"/>
      <c r="AC843" s="84"/>
      <c r="AD843" s="29"/>
      <c r="AE843" s="84"/>
      <c r="AF843" s="84"/>
      <c r="AG843" s="178"/>
      <c r="AH843" s="84"/>
      <c r="AI843" s="84"/>
      <c r="AJ843" s="84"/>
      <c r="AK843" s="164"/>
      <c r="AL843" s="165"/>
      <c r="AM843" s="556" t="str">
        <f t="shared" ca="1" si="77"/>
        <v/>
      </c>
      <c r="AN843" s="86"/>
      <c r="XFA843" s="558" t="e">
        <f>MATCH(AE843,tabla!$W$3:$W$20,0)-1</f>
        <v>#N/A</v>
      </c>
      <c r="XFB843" s="558">
        <f>COUNTIF(tabla!$W$3:$W$20,'BD1'!AE843)</f>
        <v>0</v>
      </c>
    </row>
    <row r="844" spans="1:40 16381:16382" s="197" customFormat="1" ht="24.95" customHeight="1" x14ac:dyDescent="0.2">
      <c r="A844" s="24" t="str">
        <f t="shared" si="74"/>
        <v/>
      </c>
      <c r="B844" s="24" t="str">
        <f t="shared" si="72"/>
        <v/>
      </c>
      <c r="C844" s="554" t="str">
        <f t="shared" si="73"/>
        <v/>
      </c>
      <c r="D844" s="173"/>
      <c r="E844" s="173"/>
      <c r="F844" s="174"/>
      <c r="G844" s="175"/>
      <c r="H844" s="176"/>
      <c r="I844" s="177"/>
      <c r="J844" s="176"/>
      <c r="K844" s="476"/>
      <c r="L844" s="174"/>
      <c r="M844" s="81"/>
      <c r="N844" s="280" t="str">
        <f t="shared" si="75"/>
        <v/>
      </c>
      <c r="O844" s="43"/>
      <c r="P844" s="82"/>
      <c r="Q844" s="482"/>
      <c r="R844" s="83"/>
      <c r="S844" s="482"/>
      <c r="T844" s="164"/>
      <c r="U844" s="45"/>
      <c r="V844" s="25" t="str">
        <f>IFERROR(VLOOKUP(U844, tabla!$A$2:$B$50,2,FALSE),"")</f>
        <v/>
      </c>
      <c r="W844" s="26"/>
      <c r="X844" s="51"/>
      <c r="Y844" s="555" t="str">
        <f t="shared" si="76"/>
        <v/>
      </c>
      <c r="Z844" s="27"/>
      <c r="AA844" s="26"/>
      <c r="AB844" s="26"/>
      <c r="AC844" s="84"/>
      <c r="AD844" s="29"/>
      <c r="AE844" s="84"/>
      <c r="AF844" s="84"/>
      <c r="AG844" s="178"/>
      <c r="AH844" s="84"/>
      <c r="AI844" s="84"/>
      <c r="AJ844" s="84"/>
      <c r="AK844" s="164"/>
      <c r="AL844" s="165"/>
      <c r="AM844" s="556" t="str">
        <f t="shared" ca="1" si="77"/>
        <v/>
      </c>
      <c r="AN844" s="86"/>
      <c r="XFA844" s="558" t="e">
        <f>MATCH(AE844,tabla!$W$3:$W$20,0)-1</f>
        <v>#N/A</v>
      </c>
      <c r="XFB844" s="558">
        <f>COUNTIF(tabla!$W$3:$W$20,'BD1'!AE844)</f>
        <v>0</v>
      </c>
    </row>
    <row r="845" spans="1:40 16381:16382" s="197" customFormat="1" ht="24.95" customHeight="1" x14ac:dyDescent="0.2">
      <c r="A845" s="24" t="str">
        <f t="shared" si="74"/>
        <v/>
      </c>
      <c r="B845" s="24" t="str">
        <f t="shared" si="72"/>
        <v/>
      </c>
      <c r="C845" s="554" t="str">
        <f t="shared" si="73"/>
        <v/>
      </c>
      <c r="D845" s="173"/>
      <c r="E845" s="173"/>
      <c r="F845" s="174"/>
      <c r="G845" s="175"/>
      <c r="H845" s="176"/>
      <c r="I845" s="177"/>
      <c r="J845" s="176"/>
      <c r="K845" s="476"/>
      <c r="L845" s="174"/>
      <c r="M845" s="81"/>
      <c r="N845" s="280" t="str">
        <f t="shared" si="75"/>
        <v/>
      </c>
      <c r="O845" s="43"/>
      <c r="P845" s="87"/>
      <c r="Q845" s="483"/>
      <c r="R845" s="83"/>
      <c r="S845" s="482"/>
      <c r="T845" s="164"/>
      <c r="U845" s="45"/>
      <c r="V845" s="25" t="str">
        <f>IFERROR(VLOOKUP(U845, tabla!$A$2:$B$50,2,FALSE),"")</f>
        <v/>
      </c>
      <c r="W845" s="26"/>
      <c r="X845" s="51"/>
      <c r="Y845" s="555" t="str">
        <f t="shared" si="76"/>
        <v/>
      </c>
      <c r="Z845" s="27"/>
      <c r="AA845" s="26"/>
      <c r="AB845" s="26"/>
      <c r="AC845" s="84"/>
      <c r="AD845" s="29"/>
      <c r="AE845" s="84"/>
      <c r="AF845" s="84"/>
      <c r="AG845" s="178"/>
      <c r="AH845" s="84"/>
      <c r="AI845" s="84"/>
      <c r="AJ845" s="84"/>
      <c r="AK845" s="164"/>
      <c r="AL845" s="165"/>
      <c r="AM845" s="556" t="str">
        <f t="shared" ca="1" si="77"/>
        <v/>
      </c>
      <c r="AN845" s="86"/>
      <c r="XFA845" s="558" t="e">
        <f>MATCH(AE845,tabla!$W$3:$W$20,0)-1</f>
        <v>#N/A</v>
      </c>
      <c r="XFB845" s="558">
        <f>COUNTIF(tabla!$W$3:$W$20,'BD1'!AE845)</f>
        <v>0</v>
      </c>
    </row>
    <row r="846" spans="1:40 16381:16382" s="197" customFormat="1" ht="24.95" customHeight="1" x14ac:dyDescent="0.2">
      <c r="A846" s="24" t="str">
        <f t="shared" si="74"/>
        <v/>
      </c>
      <c r="B846" s="24" t="str">
        <f t="shared" si="72"/>
        <v/>
      </c>
      <c r="C846" s="554" t="str">
        <f t="shared" si="73"/>
        <v/>
      </c>
      <c r="D846" s="173"/>
      <c r="E846" s="173"/>
      <c r="F846" s="174"/>
      <c r="G846" s="175"/>
      <c r="H846" s="176"/>
      <c r="I846" s="177"/>
      <c r="J846" s="176"/>
      <c r="K846" s="476"/>
      <c r="L846" s="174"/>
      <c r="M846" s="81"/>
      <c r="N846" s="280" t="str">
        <f t="shared" si="75"/>
        <v/>
      </c>
      <c r="O846" s="43"/>
      <c r="P846" s="82"/>
      <c r="Q846" s="482"/>
      <c r="R846" s="83"/>
      <c r="S846" s="482"/>
      <c r="T846" s="164"/>
      <c r="U846" s="45"/>
      <c r="V846" s="25" t="str">
        <f>IFERROR(VLOOKUP(U846, tabla!$A$2:$B$50,2,FALSE),"")</f>
        <v/>
      </c>
      <c r="W846" s="26"/>
      <c r="X846" s="51"/>
      <c r="Y846" s="555" t="str">
        <f t="shared" si="76"/>
        <v/>
      </c>
      <c r="Z846" s="27"/>
      <c r="AA846" s="26"/>
      <c r="AB846" s="26"/>
      <c r="AC846" s="84"/>
      <c r="AD846" s="29"/>
      <c r="AE846" s="84"/>
      <c r="AF846" s="84"/>
      <c r="AG846" s="178"/>
      <c r="AH846" s="84"/>
      <c r="AI846" s="84"/>
      <c r="AJ846" s="84"/>
      <c r="AK846" s="164"/>
      <c r="AL846" s="165"/>
      <c r="AM846" s="556" t="str">
        <f t="shared" ca="1" si="77"/>
        <v/>
      </c>
      <c r="AN846" s="86"/>
      <c r="XFA846" s="558" t="e">
        <f>MATCH(AE846,tabla!$W$3:$W$20,0)-1</f>
        <v>#N/A</v>
      </c>
      <c r="XFB846" s="558">
        <f>COUNTIF(tabla!$W$3:$W$20,'BD1'!AE846)</f>
        <v>0</v>
      </c>
    </row>
    <row r="847" spans="1:40 16381:16382" s="197" customFormat="1" ht="24.95" customHeight="1" x14ac:dyDescent="0.2">
      <c r="A847" s="24" t="str">
        <f t="shared" si="74"/>
        <v/>
      </c>
      <c r="B847" s="24" t="str">
        <f t="shared" ref="B847:B910" si="78">IF(F847&gt;0,$K$6,"")</f>
        <v/>
      </c>
      <c r="C847" s="554" t="str">
        <f t="shared" ref="C847:C910" si="79">IF(F847&gt;0,$K$8,"")</f>
        <v/>
      </c>
      <c r="D847" s="173"/>
      <c r="E847" s="173"/>
      <c r="F847" s="174"/>
      <c r="G847" s="175"/>
      <c r="H847" s="176"/>
      <c r="I847" s="177"/>
      <c r="J847" s="176"/>
      <c r="K847" s="476"/>
      <c r="L847" s="174"/>
      <c r="M847" s="81"/>
      <c r="N847" s="280" t="str">
        <f t="shared" si="75"/>
        <v/>
      </c>
      <c r="O847" s="43"/>
      <c r="P847" s="82"/>
      <c r="Q847" s="482"/>
      <c r="R847" s="83"/>
      <c r="S847" s="482"/>
      <c r="T847" s="164"/>
      <c r="U847" s="45"/>
      <c r="V847" s="25" t="str">
        <f>IFERROR(VLOOKUP(U847, tabla!$A$2:$B$50,2,FALSE),"")</f>
        <v/>
      </c>
      <c r="W847" s="26"/>
      <c r="X847" s="51"/>
      <c r="Y847" s="555" t="str">
        <f t="shared" si="76"/>
        <v/>
      </c>
      <c r="Z847" s="27"/>
      <c r="AA847" s="26"/>
      <c r="AB847" s="26"/>
      <c r="AC847" s="84"/>
      <c r="AD847" s="29"/>
      <c r="AE847" s="84"/>
      <c r="AF847" s="84"/>
      <c r="AG847" s="178"/>
      <c r="AH847" s="84"/>
      <c r="AI847" s="84"/>
      <c r="AJ847" s="84"/>
      <c r="AK847" s="164"/>
      <c r="AL847" s="165"/>
      <c r="AM847" s="556" t="str">
        <f t="shared" ca="1" si="77"/>
        <v/>
      </c>
      <c r="AN847" s="86"/>
      <c r="XFA847" s="558" t="e">
        <f>MATCH(AE847,tabla!$W$3:$W$20,0)-1</f>
        <v>#N/A</v>
      </c>
      <c r="XFB847" s="558">
        <f>COUNTIF(tabla!$W$3:$W$20,'BD1'!AE847)</f>
        <v>0</v>
      </c>
    </row>
    <row r="848" spans="1:40 16381:16382" s="197" customFormat="1" ht="24.95" customHeight="1" x14ac:dyDescent="0.2">
      <c r="A848" s="24" t="str">
        <f t="shared" ref="A848:A911" si="80">IF(F848&gt;0,ROW()-14,"")</f>
        <v/>
      </c>
      <c r="B848" s="24" t="str">
        <f t="shared" si="78"/>
        <v/>
      </c>
      <c r="C848" s="554" t="str">
        <f t="shared" si="79"/>
        <v/>
      </c>
      <c r="D848" s="173"/>
      <c r="E848" s="173"/>
      <c r="F848" s="174"/>
      <c r="G848" s="175"/>
      <c r="H848" s="176"/>
      <c r="I848" s="177"/>
      <c r="J848" s="176"/>
      <c r="K848" s="476"/>
      <c r="L848" s="174"/>
      <c r="M848" s="81"/>
      <c r="N848" s="280" t="str">
        <f t="shared" ref="N848:N911" si="81">IF(M848="","",YEAR($M$2)-YEAR(M848)-IF(DATE(YEAR($M$2),MONTH(M848),DAY(M848))&gt;$M$2,1,0))</f>
        <v/>
      </c>
      <c r="O848" s="43"/>
      <c r="P848" s="82"/>
      <c r="Q848" s="482"/>
      <c r="R848" s="83"/>
      <c r="S848" s="482"/>
      <c r="T848" s="164"/>
      <c r="U848" s="45"/>
      <c r="V848" s="25" t="str">
        <f>IFERROR(VLOOKUP(U848, tabla!$A$2:$B$50,2,FALSE),"")</f>
        <v/>
      </c>
      <c r="W848" s="26"/>
      <c r="X848" s="51"/>
      <c r="Y848" s="555" t="str">
        <f t="shared" ref="Y848:Y911" si="82">IF(AND(X848&gt;0,X848&lt;452),45.2,IF(X848&gt;=452,10%*X848,IF(X848=0,"","")))</f>
        <v/>
      </c>
      <c r="Z848" s="27"/>
      <c r="AA848" s="26"/>
      <c r="AB848" s="26"/>
      <c r="AC848" s="84"/>
      <c r="AD848" s="29"/>
      <c r="AE848" s="84"/>
      <c r="AF848" s="84"/>
      <c r="AG848" s="178"/>
      <c r="AH848" s="84"/>
      <c r="AI848" s="84"/>
      <c r="AJ848" s="84"/>
      <c r="AK848" s="164"/>
      <c r="AL848" s="165"/>
      <c r="AM848" s="556" t="str">
        <f t="shared" ref="AM848:AM911" ca="1" si="83">IF(OR(AL848="",NOT(ISNUMBER(AL848))),"",IF(TODAY()&lt;=AL848,
 "VIGENTE - FALTAN " &amp;
 ((YEAR(AL848)-YEAR(TODAY()))*12 + MONTH(AL848)-MONTH(TODAY()) - IF(DAY(TODAY())&gt;DAY(AL848),1,0)) &amp; " MESES",
 "CADUCADO"))</f>
        <v/>
      </c>
      <c r="AN848" s="86"/>
      <c r="XFA848" s="558" t="e">
        <f>MATCH(AE848,tabla!$W$3:$W$20,0)-1</f>
        <v>#N/A</v>
      </c>
      <c r="XFB848" s="558">
        <f>COUNTIF(tabla!$W$3:$W$20,'BD1'!AE848)</f>
        <v>0</v>
      </c>
    </row>
    <row r="849" spans="1:40 16381:16382" s="197" customFormat="1" ht="24.95" customHeight="1" x14ac:dyDescent="0.2">
      <c r="A849" s="24" t="str">
        <f t="shared" si="80"/>
        <v/>
      </c>
      <c r="B849" s="24" t="str">
        <f t="shared" si="78"/>
        <v/>
      </c>
      <c r="C849" s="554" t="str">
        <f t="shared" si="79"/>
        <v/>
      </c>
      <c r="D849" s="173"/>
      <c r="E849" s="173"/>
      <c r="F849" s="174"/>
      <c r="G849" s="175"/>
      <c r="H849" s="176"/>
      <c r="I849" s="177"/>
      <c r="J849" s="176"/>
      <c r="K849" s="476"/>
      <c r="L849" s="174"/>
      <c r="M849" s="81"/>
      <c r="N849" s="280" t="str">
        <f t="shared" si="81"/>
        <v/>
      </c>
      <c r="O849" s="43"/>
      <c r="P849" s="82"/>
      <c r="Q849" s="482"/>
      <c r="R849" s="83"/>
      <c r="S849" s="482"/>
      <c r="T849" s="164"/>
      <c r="U849" s="45"/>
      <c r="V849" s="25" t="str">
        <f>IFERROR(VLOOKUP(U849, tabla!$A$2:$B$50,2,FALSE),"")</f>
        <v/>
      </c>
      <c r="W849" s="26"/>
      <c r="X849" s="51"/>
      <c r="Y849" s="555" t="str">
        <f t="shared" si="82"/>
        <v/>
      </c>
      <c r="Z849" s="27"/>
      <c r="AA849" s="26"/>
      <c r="AB849" s="26"/>
      <c r="AC849" s="84"/>
      <c r="AD849" s="29"/>
      <c r="AE849" s="84"/>
      <c r="AF849" s="84"/>
      <c r="AG849" s="178"/>
      <c r="AH849" s="84"/>
      <c r="AI849" s="84"/>
      <c r="AJ849" s="84"/>
      <c r="AK849" s="164"/>
      <c r="AL849" s="165"/>
      <c r="AM849" s="556" t="str">
        <f t="shared" ca="1" si="83"/>
        <v/>
      </c>
      <c r="AN849" s="86"/>
      <c r="XFA849" s="558" t="e">
        <f>MATCH(AE849,tabla!$W$3:$W$20,0)-1</f>
        <v>#N/A</v>
      </c>
      <c r="XFB849" s="558">
        <f>COUNTIF(tabla!$W$3:$W$20,'BD1'!AE849)</f>
        <v>0</v>
      </c>
    </row>
    <row r="850" spans="1:40 16381:16382" s="197" customFormat="1" ht="24.95" customHeight="1" x14ac:dyDescent="0.2">
      <c r="A850" s="24" t="str">
        <f t="shared" si="80"/>
        <v/>
      </c>
      <c r="B850" s="24" t="str">
        <f t="shared" si="78"/>
        <v/>
      </c>
      <c r="C850" s="554" t="str">
        <f t="shared" si="79"/>
        <v/>
      </c>
      <c r="D850" s="173"/>
      <c r="E850" s="173"/>
      <c r="F850" s="174"/>
      <c r="G850" s="175"/>
      <c r="H850" s="176"/>
      <c r="I850" s="177"/>
      <c r="J850" s="176"/>
      <c r="K850" s="476"/>
      <c r="L850" s="174"/>
      <c r="M850" s="81"/>
      <c r="N850" s="280" t="str">
        <f t="shared" si="81"/>
        <v/>
      </c>
      <c r="O850" s="43"/>
      <c r="P850" s="82"/>
      <c r="Q850" s="482"/>
      <c r="R850" s="83"/>
      <c r="S850" s="482"/>
      <c r="T850" s="164"/>
      <c r="U850" s="45"/>
      <c r="V850" s="25" t="str">
        <f>IFERROR(VLOOKUP(U850, tabla!$A$2:$B$50,2,FALSE),"")</f>
        <v/>
      </c>
      <c r="W850" s="26"/>
      <c r="X850" s="51"/>
      <c r="Y850" s="555" t="str">
        <f t="shared" si="82"/>
        <v/>
      </c>
      <c r="Z850" s="27"/>
      <c r="AA850" s="26"/>
      <c r="AB850" s="26"/>
      <c r="AC850" s="84"/>
      <c r="AD850" s="29"/>
      <c r="AE850" s="84"/>
      <c r="AF850" s="84"/>
      <c r="AG850" s="178"/>
      <c r="AH850" s="84"/>
      <c r="AI850" s="84"/>
      <c r="AJ850" s="84"/>
      <c r="AK850" s="164"/>
      <c r="AL850" s="165"/>
      <c r="AM850" s="556" t="str">
        <f t="shared" ca="1" si="83"/>
        <v/>
      </c>
      <c r="AN850" s="86"/>
      <c r="XFA850" s="558" t="e">
        <f>MATCH(AE850,tabla!$W$3:$W$20,0)-1</f>
        <v>#N/A</v>
      </c>
      <c r="XFB850" s="558">
        <f>COUNTIF(tabla!$W$3:$W$20,'BD1'!AE850)</f>
        <v>0</v>
      </c>
    </row>
    <row r="851" spans="1:40 16381:16382" s="197" customFormat="1" ht="24.95" customHeight="1" x14ac:dyDescent="0.2">
      <c r="A851" s="24" t="str">
        <f t="shared" si="80"/>
        <v/>
      </c>
      <c r="B851" s="24" t="str">
        <f t="shared" si="78"/>
        <v/>
      </c>
      <c r="C851" s="554" t="str">
        <f t="shared" si="79"/>
        <v/>
      </c>
      <c r="D851" s="173"/>
      <c r="E851" s="173"/>
      <c r="F851" s="174"/>
      <c r="G851" s="175"/>
      <c r="H851" s="176"/>
      <c r="I851" s="177"/>
      <c r="J851" s="176"/>
      <c r="K851" s="476"/>
      <c r="L851" s="174"/>
      <c r="M851" s="81"/>
      <c r="N851" s="280" t="str">
        <f t="shared" si="81"/>
        <v/>
      </c>
      <c r="O851" s="43"/>
      <c r="P851" s="82"/>
      <c r="Q851" s="482"/>
      <c r="R851" s="83"/>
      <c r="S851" s="482"/>
      <c r="T851" s="164"/>
      <c r="U851" s="45"/>
      <c r="V851" s="25" t="str">
        <f>IFERROR(VLOOKUP(U851, tabla!$A$2:$B$50,2,FALSE),"")</f>
        <v/>
      </c>
      <c r="W851" s="26"/>
      <c r="X851" s="51"/>
      <c r="Y851" s="555" t="str">
        <f t="shared" si="82"/>
        <v/>
      </c>
      <c r="Z851" s="27"/>
      <c r="AA851" s="26"/>
      <c r="AB851" s="26"/>
      <c r="AC851" s="84"/>
      <c r="AD851" s="29"/>
      <c r="AE851" s="84"/>
      <c r="AF851" s="84"/>
      <c r="AG851" s="178"/>
      <c r="AH851" s="84"/>
      <c r="AI851" s="84"/>
      <c r="AJ851" s="84"/>
      <c r="AK851" s="164"/>
      <c r="AL851" s="165"/>
      <c r="AM851" s="556" t="str">
        <f t="shared" ca="1" si="83"/>
        <v/>
      </c>
      <c r="AN851" s="86"/>
      <c r="XFA851" s="558" t="e">
        <f>MATCH(AE851,tabla!$W$3:$W$20,0)-1</f>
        <v>#N/A</v>
      </c>
      <c r="XFB851" s="558">
        <f>COUNTIF(tabla!$W$3:$W$20,'BD1'!AE851)</f>
        <v>0</v>
      </c>
    </row>
    <row r="852" spans="1:40 16381:16382" s="197" customFormat="1" ht="24.95" customHeight="1" x14ac:dyDescent="0.2">
      <c r="A852" s="24" t="str">
        <f t="shared" si="80"/>
        <v/>
      </c>
      <c r="B852" s="24" t="str">
        <f t="shared" si="78"/>
        <v/>
      </c>
      <c r="C852" s="554" t="str">
        <f t="shared" si="79"/>
        <v/>
      </c>
      <c r="D852" s="173"/>
      <c r="E852" s="173"/>
      <c r="F852" s="174"/>
      <c r="G852" s="175"/>
      <c r="H852" s="176"/>
      <c r="I852" s="177"/>
      <c r="J852" s="176"/>
      <c r="K852" s="476"/>
      <c r="L852" s="174"/>
      <c r="M852" s="81"/>
      <c r="N852" s="280" t="str">
        <f t="shared" si="81"/>
        <v/>
      </c>
      <c r="O852" s="43"/>
      <c r="P852" s="82"/>
      <c r="Q852" s="482"/>
      <c r="R852" s="83"/>
      <c r="S852" s="482"/>
      <c r="T852" s="164"/>
      <c r="U852" s="45"/>
      <c r="V852" s="25" t="str">
        <f>IFERROR(VLOOKUP(U852, tabla!$A$2:$B$50,2,FALSE),"")</f>
        <v/>
      </c>
      <c r="W852" s="26"/>
      <c r="X852" s="51"/>
      <c r="Y852" s="555" t="str">
        <f t="shared" si="82"/>
        <v/>
      </c>
      <c r="Z852" s="27"/>
      <c r="AA852" s="26"/>
      <c r="AB852" s="26"/>
      <c r="AC852" s="84"/>
      <c r="AD852" s="29"/>
      <c r="AE852" s="84"/>
      <c r="AF852" s="84"/>
      <c r="AG852" s="178"/>
      <c r="AH852" s="84"/>
      <c r="AI852" s="84"/>
      <c r="AJ852" s="84"/>
      <c r="AK852" s="164"/>
      <c r="AL852" s="165"/>
      <c r="AM852" s="556" t="str">
        <f t="shared" ca="1" si="83"/>
        <v/>
      </c>
      <c r="AN852" s="86"/>
      <c r="XFA852" s="558" t="e">
        <f>MATCH(AE852,tabla!$W$3:$W$20,0)-1</f>
        <v>#N/A</v>
      </c>
      <c r="XFB852" s="558">
        <f>COUNTIF(tabla!$W$3:$W$20,'BD1'!AE852)</f>
        <v>0</v>
      </c>
    </row>
    <row r="853" spans="1:40 16381:16382" s="197" customFormat="1" ht="24.95" customHeight="1" x14ac:dyDescent="0.2">
      <c r="A853" s="24" t="str">
        <f t="shared" si="80"/>
        <v/>
      </c>
      <c r="B853" s="24" t="str">
        <f t="shared" si="78"/>
        <v/>
      </c>
      <c r="C853" s="554" t="str">
        <f t="shared" si="79"/>
        <v/>
      </c>
      <c r="D853" s="173"/>
      <c r="E853" s="173"/>
      <c r="F853" s="174"/>
      <c r="G853" s="175"/>
      <c r="H853" s="176"/>
      <c r="I853" s="177"/>
      <c r="J853" s="176"/>
      <c r="K853" s="476"/>
      <c r="L853" s="174"/>
      <c r="M853" s="81"/>
      <c r="N853" s="280" t="str">
        <f t="shared" si="81"/>
        <v/>
      </c>
      <c r="O853" s="43"/>
      <c r="P853" s="82"/>
      <c r="Q853" s="482"/>
      <c r="R853" s="83"/>
      <c r="S853" s="482"/>
      <c r="T853" s="164"/>
      <c r="U853" s="45"/>
      <c r="V853" s="25" t="str">
        <f>IFERROR(VLOOKUP(U853, tabla!$A$2:$B$50,2,FALSE),"")</f>
        <v/>
      </c>
      <c r="W853" s="26"/>
      <c r="X853" s="51"/>
      <c r="Y853" s="555" t="str">
        <f t="shared" si="82"/>
        <v/>
      </c>
      <c r="Z853" s="27"/>
      <c r="AA853" s="26"/>
      <c r="AB853" s="26"/>
      <c r="AC853" s="84"/>
      <c r="AD853" s="29"/>
      <c r="AE853" s="84"/>
      <c r="AF853" s="84"/>
      <c r="AG853" s="178"/>
      <c r="AH853" s="84"/>
      <c r="AI853" s="84"/>
      <c r="AJ853" s="84"/>
      <c r="AK853" s="164"/>
      <c r="AL853" s="165"/>
      <c r="AM853" s="556" t="str">
        <f t="shared" ca="1" si="83"/>
        <v/>
      </c>
      <c r="AN853" s="86"/>
      <c r="XFA853" s="558" t="e">
        <f>MATCH(AE853,tabla!$W$3:$W$20,0)-1</f>
        <v>#N/A</v>
      </c>
      <c r="XFB853" s="558">
        <f>COUNTIF(tabla!$W$3:$W$20,'BD1'!AE853)</f>
        <v>0</v>
      </c>
    </row>
    <row r="854" spans="1:40 16381:16382" s="197" customFormat="1" ht="24.95" customHeight="1" x14ac:dyDescent="0.2">
      <c r="A854" s="24" t="str">
        <f t="shared" si="80"/>
        <v/>
      </c>
      <c r="B854" s="24" t="str">
        <f t="shared" si="78"/>
        <v/>
      </c>
      <c r="C854" s="554" t="str">
        <f t="shared" si="79"/>
        <v/>
      </c>
      <c r="D854" s="173"/>
      <c r="E854" s="173"/>
      <c r="F854" s="174"/>
      <c r="G854" s="175"/>
      <c r="H854" s="176"/>
      <c r="I854" s="177"/>
      <c r="J854" s="176"/>
      <c r="K854" s="476"/>
      <c r="L854" s="174"/>
      <c r="M854" s="81"/>
      <c r="N854" s="280" t="str">
        <f t="shared" si="81"/>
        <v/>
      </c>
      <c r="O854" s="43"/>
      <c r="P854" s="82"/>
      <c r="Q854" s="482"/>
      <c r="R854" s="83"/>
      <c r="S854" s="482"/>
      <c r="T854" s="164"/>
      <c r="U854" s="45"/>
      <c r="V854" s="25" t="str">
        <f>IFERROR(VLOOKUP(U854, tabla!$A$2:$B$50,2,FALSE),"")</f>
        <v/>
      </c>
      <c r="W854" s="26"/>
      <c r="X854" s="51"/>
      <c r="Y854" s="555" t="str">
        <f t="shared" si="82"/>
        <v/>
      </c>
      <c r="Z854" s="27"/>
      <c r="AA854" s="26"/>
      <c r="AB854" s="26"/>
      <c r="AC854" s="84"/>
      <c r="AD854" s="29"/>
      <c r="AE854" s="84"/>
      <c r="AF854" s="84"/>
      <c r="AG854" s="178"/>
      <c r="AH854" s="84"/>
      <c r="AI854" s="84"/>
      <c r="AJ854" s="84"/>
      <c r="AK854" s="164"/>
      <c r="AL854" s="165"/>
      <c r="AM854" s="556" t="str">
        <f t="shared" ca="1" si="83"/>
        <v/>
      </c>
      <c r="AN854" s="86"/>
      <c r="XFA854" s="558" t="e">
        <f>MATCH(AE854,tabla!$W$3:$W$20,0)-1</f>
        <v>#N/A</v>
      </c>
      <c r="XFB854" s="558">
        <f>COUNTIF(tabla!$W$3:$W$20,'BD1'!AE854)</f>
        <v>0</v>
      </c>
    </row>
    <row r="855" spans="1:40 16381:16382" s="197" customFormat="1" ht="24.95" customHeight="1" x14ac:dyDescent="0.2">
      <c r="A855" s="24" t="str">
        <f t="shared" si="80"/>
        <v/>
      </c>
      <c r="B855" s="24" t="str">
        <f t="shared" si="78"/>
        <v/>
      </c>
      <c r="C855" s="554" t="str">
        <f t="shared" si="79"/>
        <v/>
      </c>
      <c r="D855" s="173"/>
      <c r="E855" s="173"/>
      <c r="F855" s="174"/>
      <c r="G855" s="175"/>
      <c r="H855" s="176"/>
      <c r="I855" s="177"/>
      <c r="J855" s="176"/>
      <c r="K855" s="476"/>
      <c r="L855" s="174"/>
      <c r="M855" s="81"/>
      <c r="N855" s="280" t="str">
        <f t="shared" si="81"/>
        <v/>
      </c>
      <c r="O855" s="43"/>
      <c r="P855" s="82"/>
      <c r="Q855" s="482"/>
      <c r="R855" s="83"/>
      <c r="S855" s="482"/>
      <c r="T855" s="164"/>
      <c r="U855" s="45"/>
      <c r="V855" s="25" t="str">
        <f>IFERROR(VLOOKUP(U855, tabla!$A$2:$B$50,2,FALSE),"")</f>
        <v/>
      </c>
      <c r="W855" s="26"/>
      <c r="X855" s="51"/>
      <c r="Y855" s="555" t="str">
        <f t="shared" si="82"/>
        <v/>
      </c>
      <c r="Z855" s="27"/>
      <c r="AA855" s="26"/>
      <c r="AB855" s="26"/>
      <c r="AC855" s="84"/>
      <c r="AD855" s="29"/>
      <c r="AE855" s="84"/>
      <c r="AF855" s="84"/>
      <c r="AG855" s="178"/>
      <c r="AH855" s="84"/>
      <c r="AI855" s="84"/>
      <c r="AJ855" s="84"/>
      <c r="AK855" s="164"/>
      <c r="AL855" s="165"/>
      <c r="AM855" s="556" t="str">
        <f t="shared" ca="1" si="83"/>
        <v/>
      </c>
      <c r="AN855" s="86"/>
      <c r="XFA855" s="558" t="e">
        <f>MATCH(AE855,tabla!$W$3:$W$20,0)-1</f>
        <v>#N/A</v>
      </c>
      <c r="XFB855" s="558">
        <f>COUNTIF(tabla!$W$3:$W$20,'BD1'!AE855)</f>
        <v>0</v>
      </c>
    </row>
    <row r="856" spans="1:40 16381:16382" s="197" customFormat="1" ht="24.95" customHeight="1" x14ac:dyDescent="0.2">
      <c r="A856" s="24" t="str">
        <f t="shared" si="80"/>
        <v/>
      </c>
      <c r="B856" s="24" t="str">
        <f t="shared" si="78"/>
        <v/>
      </c>
      <c r="C856" s="554" t="str">
        <f t="shared" si="79"/>
        <v/>
      </c>
      <c r="D856" s="173"/>
      <c r="E856" s="173"/>
      <c r="F856" s="174"/>
      <c r="G856" s="175"/>
      <c r="H856" s="176"/>
      <c r="I856" s="177"/>
      <c r="J856" s="176"/>
      <c r="K856" s="476"/>
      <c r="L856" s="174"/>
      <c r="M856" s="81"/>
      <c r="N856" s="280" t="str">
        <f t="shared" si="81"/>
        <v/>
      </c>
      <c r="O856" s="43"/>
      <c r="P856" s="82"/>
      <c r="Q856" s="482"/>
      <c r="R856" s="83"/>
      <c r="S856" s="482"/>
      <c r="T856" s="164"/>
      <c r="U856" s="45"/>
      <c r="V856" s="25" t="str">
        <f>IFERROR(VLOOKUP(U856, tabla!$A$2:$B$50,2,FALSE),"")</f>
        <v/>
      </c>
      <c r="W856" s="26"/>
      <c r="X856" s="51"/>
      <c r="Y856" s="555" t="str">
        <f t="shared" si="82"/>
        <v/>
      </c>
      <c r="Z856" s="27"/>
      <c r="AA856" s="26"/>
      <c r="AB856" s="26"/>
      <c r="AC856" s="84"/>
      <c r="AD856" s="29"/>
      <c r="AE856" s="84"/>
      <c r="AF856" s="84"/>
      <c r="AG856" s="178"/>
      <c r="AH856" s="84"/>
      <c r="AI856" s="84"/>
      <c r="AJ856" s="84"/>
      <c r="AK856" s="164"/>
      <c r="AL856" s="165"/>
      <c r="AM856" s="556" t="str">
        <f t="shared" ca="1" si="83"/>
        <v/>
      </c>
      <c r="AN856" s="86"/>
      <c r="XFA856" s="558" t="e">
        <f>MATCH(AE856,tabla!$W$3:$W$20,0)-1</f>
        <v>#N/A</v>
      </c>
      <c r="XFB856" s="558">
        <f>COUNTIF(tabla!$W$3:$W$20,'BD1'!AE856)</f>
        <v>0</v>
      </c>
    </row>
    <row r="857" spans="1:40 16381:16382" s="197" customFormat="1" ht="24.95" customHeight="1" x14ac:dyDescent="0.2">
      <c r="A857" s="24" t="str">
        <f t="shared" si="80"/>
        <v/>
      </c>
      <c r="B857" s="24" t="str">
        <f t="shared" si="78"/>
        <v/>
      </c>
      <c r="C857" s="554" t="str">
        <f t="shared" si="79"/>
        <v/>
      </c>
      <c r="D857" s="173"/>
      <c r="E857" s="173"/>
      <c r="F857" s="174"/>
      <c r="G857" s="175"/>
      <c r="H857" s="176"/>
      <c r="I857" s="177"/>
      <c r="J857" s="176"/>
      <c r="K857" s="476"/>
      <c r="L857" s="174"/>
      <c r="M857" s="81"/>
      <c r="N857" s="280" t="str">
        <f t="shared" si="81"/>
        <v/>
      </c>
      <c r="O857" s="43"/>
      <c r="P857" s="87"/>
      <c r="Q857" s="483"/>
      <c r="R857" s="83"/>
      <c r="S857" s="482"/>
      <c r="T857" s="164"/>
      <c r="U857" s="45"/>
      <c r="V857" s="25" t="str">
        <f>IFERROR(VLOOKUP(U857, tabla!$A$2:$B$50,2,FALSE),"")</f>
        <v/>
      </c>
      <c r="W857" s="26"/>
      <c r="X857" s="51"/>
      <c r="Y857" s="555" t="str">
        <f t="shared" si="82"/>
        <v/>
      </c>
      <c r="Z857" s="27"/>
      <c r="AA857" s="26"/>
      <c r="AB857" s="26"/>
      <c r="AC857" s="84"/>
      <c r="AD857" s="29"/>
      <c r="AE857" s="84"/>
      <c r="AF857" s="84"/>
      <c r="AG857" s="178"/>
      <c r="AH857" s="84"/>
      <c r="AI857" s="84"/>
      <c r="AJ857" s="84"/>
      <c r="AK857" s="164"/>
      <c r="AL857" s="165"/>
      <c r="AM857" s="556" t="str">
        <f t="shared" ca="1" si="83"/>
        <v/>
      </c>
      <c r="AN857" s="86"/>
      <c r="XFA857" s="558" t="e">
        <f>MATCH(AE857,tabla!$W$3:$W$20,0)-1</f>
        <v>#N/A</v>
      </c>
      <c r="XFB857" s="558">
        <f>COUNTIF(tabla!$W$3:$W$20,'BD1'!AE857)</f>
        <v>0</v>
      </c>
    </row>
    <row r="858" spans="1:40 16381:16382" s="197" customFormat="1" ht="24.95" customHeight="1" x14ac:dyDescent="0.2">
      <c r="A858" s="24" t="str">
        <f t="shared" si="80"/>
        <v/>
      </c>
      <c r="B858" s="24" t="str">
        <f t="shared" si="78"/>
        <v/>
      </c>
      <c r="C858" s="554" t="str">
        <f t="shared" si="79"/>
        <v/>
      </c>
      <c r="D858" s="173"/>
      <c r="E858" s="173"/>
      <c r="F858" s="174"/>
      <c r="G858" s="175"/>
      <c r="H858" s="176"/>
      <c r="I858" s="177"/>
      <c r="J858" s="176"/>
      <c r="K858" s="476"/>
      <c r="L858" s="174"/>
      <c r="M858" s="81"/>
      <c r="N858" s="280" t="str">
        <f t="shared" si="81"/>
        <v/>
      </c>
      <c r="O858" s="43"/>
      <c r="P858" s="82"/>
      <c r="Q858" s="482"/>
      <c r="R858" s="83"/>
      <c r="S858" s="482"/>
      <c r="T858" s="164"/>
      <c r="U858" s="45"/>
      <c r="V858" s="25" t="str">
        <f>IFERROR(VLOOKUP(U858, tabla!$A$2:$B$50,2,FALSE),"")</f>
        <v/>
      </c>
      <c r="W858" s="26"/>
      <c r="X858" s="51"/>
      <c r="Y858" s="555" t="str">
        <f t="shared" si="82"/>
        <v/>
      </c>
      <c r="Z858" s="27"/>
      <c r="AA858" s="26"/>
      <c r="AB858" s="26"/>
      <c r="AC858" s="84"/>
      <c r="AD858" s="29"/>
      <c r="AE858" s="84"/>
      <c r="AF858" s="84"/>
      <c r="AG858" s="178"/>
      <c r="AH858" s="84"/>
      <c r="AI858" s="84"/>
      <c r="AJ858" s="84"/>
      <c r="AK858" s="164"/>
      <c r="AL858" s="165"/>
      <c r="AM858" s="556" t="str">
        <f t="shared" ca="1" si="83"/>
        <v/>
      </c>
      <c r="AN858" s="86"/>
      <c r="XFA858" s="558" t="e">
        <f>MATCH(AE858,tabla!$W$3:$W$20,0)-1</f>
        <v>#N/A</v>
      </c>
      <c r="XFB858" s="558">
        <f>COUNTIF(tabla!$W$3:$W$20,'BD1'!AE858)</f>
        <v>0</v>
      </c>
    </row>
    <row r="859" spans="1:40 16381:16382" s="197" customFormat="1" ht="24.95" customHeight="1" x14ac:dyDescent="0.2">
      <c r="A859" s="24" t="str">
        <f t="shared" si="80"/>
        <v/>
      </c>
      <c r="B859" s="24" t="str">
        <f t="shared" si="78"/>
        <v/>
      </c>
      <c r="C859" s="554" t="str">
        <f t="shared" si="79"/>
        <v/>
      </c>
      <c r="D859" s="173"/>
      <c r="E859" s="173"/>
      <c r="F859" s="174"/>
      <c r="G859" s="175"/>
      <c r="H859" s="176"/>
      <c r="I859" s="177"/>
      <c r="J859" s="176"/>
      <c r="K859" s="476"/>
      <c r="L859" s="174"/>
      <c r="M859" s="81"/>
      <c r="N859" s="280" t="str">
        <f t="shared" si="81"/>
        <v/>
      </c>
      <c r="O859" s="43"/>
      <c r="P859" s="82"/>
      <c r="Q859" s="482"/>
      <c r="R859" s="83"/>
      <c r="S859" s="482"/>
      <c r="T859" s="164"/>
      <c r="U859" s="45"/>
      <c r="V859" s="25" t="str">
        <f>IFERROR(VLOOKUP(U859, tabla!$A$2:$B$50,2,FALSE),"")</f>
        <v/>
      </c>
      <c r="W859" s="26"/>
      <c r="X859" s="51"/>
      <c r="Y859" s="555" t="str">
        <f t="shared" si="82"/>
        <v/>
      </c>
      <c r="Z859" s="27"/>
      <c r="AA859" s="26"/>
      <c r="AB859" s="26"/>
      <c r="AC859" s="84"/>
      <c r="AD859" s="29"/>
      <c r="AE859" s="84"/>
      <c r="AF859" s="84"/>
      <c r="AG859" s="178"/>
      <c r="AH859" s="84"/>
      <c r="AI859" s="84"/>
      <c r="AJ859" s="84"/>
      <c r="AK859" s="164"/>
      <c r="AL859" s="165"/>
      <c r="AM859" s="556" t="str">
        <f t="shared" ca="1" si="83"/>
        <v/>
      </c>
      <c r="AN859" s="86"/>
      <c r="XFA859" s="558" t="e">
        <f>MATCH(AE859,tabla!$W$3:$W$20,0)-1</f>
        <v>#N/A</v>
      </c>
      <c r="XFB859" s="558">
        <f>COUNTIF(tabla!$W$3:$W$20,'BD1'!AE859)</f>
        <v>0</v>
      </c>
    </row>
    <row r="860" spans="1:40 16381:16382" s="197" customFormat="1" ht="24.95" customHeight="1" x14ac:dyDescent="0.2">
      <c r="A860" s="24" t="str">
        <f t="shared" si="80"/>
        <v/>
      </c>
      <c r="B860" s="24" t="str">
        <f t="shared" si="78"/>
        <v/>
      </c>
      <c r="C860" s="554" t="str">
        <f t="shared" si="79"/>
        <v/>
      </c>
      <c r="D860" s="173"/>
      <c r="E860" s="173"/>
      <c r="F860" s="174"/>
      <c r="G860" s="175"/>
      <c r="H860" s="176"/>
      <c r="I860" s="177"/>
      <c r="J860" s="176"/>
      <c r="K860" s="476"/>
      <c r="L860" s="174"/>
      <c r="M860" s="81"/>
      <c r="N860" s="280" t="str">
        <f t="shared" si="81"/>
        <v/>
      </c>
      <c r="O860" s="43"/>
      <c r="P860" s="82"/>
      <c r="Q860" s="482"/>
      <c r="R860" s="83"/>
      <c r="S860" s="482"/>
      <c r="T860" s="164"/>
      <c r="U860" s="45"/>
      <c r="V860" s="25" t="str">
        <f>IFERROR(VLOOKUP(U860, tabla!$A$2:$B$50,2,FALSE),"")</f>
        <v/>
      </c>
      <c r="W860" s="26"/>
      <c r="X860" s="51"/>
      <c r="Y860" s="555" t="str">
        <f t="shared" si="82"/>
        <v/>
      </c>
      <c r="Z860" s="27"/>
      <c r="AA860" s="26"/>
      <c r="AB860" s="26"/>
      <c r="AC860" s="84"/>
      <c r="AD860" s="29"/>
      <c r="AE860" s="84"/>
      <c r="AF860" s="84"/>
      <c r="AG860" s="178"/>
      <c r="AH860" s="84"/>
      <c r="AI860" s="84"/>
      <c r="AJ860" s="84"/>
      <c r="AK860" s="164"/>
      <c r="AL860" s="165"/>
      <c r="AM860" s="556" t="str">
        <f t="shared" ca="1" si="83"/>
        <v/>
      </c>
      <c r="AN860" s="86"/>
      <c r="XFA860" s="558" t="e">
        <f>MATCH(AE860,tabla!$W$3:$W$20,0)-1</f>
        <v>#N/A</v>
      </c>
      <c r="XFB860" s="558">
        <f>COUNTIF(tabla!$W$3:$W$20,'BD1'!AE860)</f>
        <v>0</v>
      </c>
    </row>
    <row r="861" spans="1:40 16381:16382" s="197" customFormat="1" ht="24.95" customHeight="1" x14ac:dyDescent="0.2">
      <c r="A861" s="24" t="str">
        <f t="shared" si="80"/>
        <v/>
      </c>
      <c r="B861" s="24" t="str">
        <f t="shared" si="78"/>
        <v/>
      </c>
      <c r="C861" s="554" t="str">
        <f t="shared" si="79"/>
        <v/>
      </c>
      <c r="D861" s="173"/>
      <c r="E861" s="173"/>
      <c r="F861" s="174"/>
      <c r="G861" s="175"/>
      <c r="H861" s="176"/>
      <c r="I861" s="177"/>
      <c r="J861" s="176"/>
      <c r="K861" s="476"/>
      <c r="L861" s="174"/>
      <c r="M861" s="81"/>
      <c r="N861" s="280" t="str">
        <f t="shared" si="81"/>
        <v/>
      </c>
      <c r="O861" s="43"/>
      <c r="P861" s="82"/>
      <c r="Q861" s="482"/>
      <c r="R861" s="83"/>
      <c r="S861" s="482"/>
      <c r="T861" s="164"/>
      <c r="U861" s="45"/>
      <c r="V861" s="25" t="str">
        <f>IFERROR(VLOOKUP(U861, tabla!$A$2:$B$50,2,FALSE),"")</f>
        <v/>
      </c>
      <c r="W861" s="26"/>
      <c r="X861" s="51"/>
      <c r="Y861" s="555" t="str">
        <f t="shared" si="82"/>
        <v/>
      </c>
      <c r="Z861" s="27"/>
      <c r="AA861" s="26"/>
      <c r="AB861" s="26"/>
      <c r="AC861" s="84"/>
      <c r="AD861" s="29"/>
      <c r="AE861" s="84"/>
      <c r="AF861" s="84"/>
      <c r="AG861" s="178"/>
      <c r="AH861" s="84"/>
      <c r="AI861" s="84"/>
      <c r="AJ861" s="84"/>
      <c r="AK861" s="164"/>
      <c r="AL861" s="165"/>
      <c r="AM861" s="556" t="str">
        <f t="shared" ca="1" si="83"/>
        <v/>
      </c>
      <c r="AN861" s="86"/>
      <c r="XFA861" s="558" t="e">
        <f>MATCH(AE861,tabla!$W$3:$W$20,0)-1</f>
        <v>#N/A</v>
      </c>
      <c r="XFB861" s="558">
        <f>COUNTIF(tabla!$W$3:$W$20,'BD1'!AE861)</f>
        <v>0</v>
      </c>
    </row>
    <row r="862" spans="1:40 16381:16382" s="197" customFormat="1" ht="24.95" customHeight="1" x14ac:dyDescent="0.2">
      <c r="A862" s="24" t="str">
        <f t="shared" si="80"/>
        <v/>
      </c>
      <c r="B862" s="24" t="str">
        <f t="shared" si="78"/>
        <v/>
      </c>
      <c r="C862" s="554" t="str">
        <f t="shared" si="79"/>
        <v/>
      </c>
      <c r="D862" s="173"/>
      <c r="E862" s="173"/>
      <c r="F862" s="174"/>
      <c r="G862" s="175"/>
      <c r="H862" s="176"/>
      <c r="I862" s="177"/>
      <c r="J862" s="176"/>
      <c r="K862" s="476"/>
      <c r="L862" s="174"/>
      <c r="M862" s="81"/>
      <c r="N862" s="280" t="str">
        <f t="shared" si="81"/>
        <v/>
      </c>
      <c r="O862" s="43"/>
      <c r="P862" s="82"/>
      <c r="Q862" s="482"/>
      <c r="R862" s="83"/>
      <c r="S862" s="482"/>
      <c r="T862" s="164"/>
      <c r="U862" s="45"/>
      <c r="V862" s="25" t="str">
        <f>IFERROR(VLOOKUP(U862, tabla!$A$2:$B$50,2,FALSE),"")</f>
        <v/>
      </c>
      <c r="W862" s="26"/>
      <c r="X862" s="51"/>
      <c r="Y862" s="555" t="str">
        <f t="shared" si="82"/>
        <v/>
      </c>
      <c r="Z862" s="27"/>
      <c r="AA862" s="26"/>
      <c r="AB862" s="26"/>
      <c r="AC862" s="84"/>
      <c r="AD862" s="29"/>
      <c r="AE862" s="84"/>
      <c r="AF862" s="84"/>
      <c r="AG862" s="178"/>
      <c r="AH862" s="84"/>
      <c r="AI862" s="84"/>
      <c r="AJ862" s="84"/>
      <c r="AK862" s="164"/>
      <c r="AL862" s="165"/>
      <c r="AM862" s="556" t="str">
        <f t="shared" ca="1" si="83"/>
        <v/>
      </c>
      <c r="AN862" s="86"/>
      <c r="XFA862" s="558" t="e">
        <f>MATCH(AE862,tabla!$W$3:$W$20,0)-1</f>
        <v>#N/A</v>
      </c>
      <c r="XFB862" s="558">
        <f>COUNTIF(tabla!$W$3:$W$20,'BD1'!AE862)</f>
        <v>0</v>
      </c>
    </row>
    <row r="863" spans="1:40 16381:16382" s="197" customFormat="1" ht="24.95" customHeight="1" x14ac:dyDescent="0.2">
      <c r="A863" s="24" t="str">
        <f t="shared" si="80"/>
        <v/>
      </c>
      <c r="B863" s="24" t="str">
        <f t="shared" si="78"/>
        <v/>
      </c>
      <c r="C863" s="554" t="str">
        <f t="shared" si="79"/>
        <v/>
      </c>
      <c r="D863" s="173"/>
      <c r="E863" s="173"/>
      <c r="F863" s="174"/>
      <c r="G863" s="175"/>
      <c r="H863" s="176"/>
      <c r="I863" s="177"/>
      <c r="J863" s="176"/>
      <c r="K863" s="476"/>
      <c r="L863" s="174"/>
      <c r="M863" s="81"/>
      <c r="N863" s="280" t="str">
        <f t="shared" si="81"/>
        <v/>
      </c>
      <c r="O863" s="43"/>
      <c r="P863" s="82"/>
      <c r="Q863" s="482"/>
      <c r="R863" s="83"/>
      <c r="S863" s="482"/>
      <c r="T863" s="164"/>
      <c r="U863" s="45"/>
      <c r="V863" s="25" t="str">
        <f>IFERROR(VLOOKUP(U863, tabla!$A$2:$B$50,2,FALSE),"")</f>
        <v/>
      </c>
      <c r="W863" s="26"/>
      <c r="X863" s="51"/>
      <c r="Y863" s="555" t="str">
        <f t="shared" si="82"/>
        <v/>
      </c>
      <c r="Z863" s="27"/>
      <c r="AA863" s="26"/>
      <c r="AB863" s="26"/>
      <c r="AC863" s="84"/>
      <c r="AD863" s="29"/>
      <c r="AE863" s="84"/>
      <c r="AF863" s="84"/>
      <c r="AG863" s="178"/>
      <c r="AH863" s="84"/>
      <c r="AI863" s="84"/>
      <c r="AJ863" s="84"/>
      <c r="AK863" s="164"/>
      <c r="AL863" s="165"/>
      <c r="AM863" s="556" t="str">
        <f t="shared" ca="1" si="83"/>
        <v/>
      </c>
      <c r="AN863" s="86"/>
      <c r="XFA863" s="558" t="e">
        <f>MATCH(AE863,tabla!$W$3:$W$20,0)-1</f>
        <v>#N/A</v>
      </c>
      <c r="XFB863" s="558">
        <f>COUNTIF(tabla!$W$3:$W$20,'BD1'!AE863)</f>
        <v>0</v>
      </c>
    </row>
    <row r="864" spans="1:40 16381:16382" s="197" customFormat="1" ht="24.95" customHeight="1" x14ac:dyDescent="0.2">
      <c r="A864" s="24" t="str">
        <f t="shared" si="80"/>
        <v/>
      </c>
      <c r="B864" s="24" t="str">
        <f t="shared" si="78"/>
        <v/>
      </c>
      <c r="C864" s="554" t="str">
        <f t="shared" si="79"/>
        <v/>
      </c>
      <c r="D864" s="173"/>
      <c r="E864" s="173"/>
      <c r="F864" s="174"/>
      <c r="G864" s="175"/>
      <c r="H864" s="176"/>
      <c r="I864" s="177"/>
      <c r="J864" s="176"/>
      <c r="K864" s="476"/>
      <c r="L864" s="174"/>
      <c r="M864" s="81"/>
      <c r="N864" s="280" t="str">
        <f t="shared" si="81"/>
        <v/>
      </c>
      <c r="O864" s="43"/>
      <c r="P864" s="87"/>
      <c r="Q864" s="483"/>
      <c r="R864" s="83"/>
      <c r="S864" s="482"/>
      <c r="T864" s="164"/>
      <c r="U864" s="45"/>
      <c r="V864" s="25" t="str">
        <f>IFERROR(VLOOKUP(U864, tabla!$A$2:$B$50,2,FALSE),"")</f>
        <v/>
      </c>
      <c r="W864" s="26"/>
      <c r="X864" s="51"/>
      <c r="Y864" s="555" t="str">
        <f t="shared" si="82"/>
        <v/>
      </c>
      <c r="Z864" s="27"/>
      <c r="AA864" s="26"/>
      <c r="AB864" s="26"/>
      <c r="AC864" s="84"/>
      <c r="AD864" s="29"/>
      <c r="AE864" s="84"/>
      <c r="AF864" s="84"/>
      <c r="AG864" s="63"/>
      <c r="AH864" s="84"/>
      <c r="AI864" s="84"/>
      <c r="AJ864" s="84"/>
      <c r="AK864" s="164"/>
      <c r="AL864" s="165"/>
      <c r="AM864" s="556" t="str">
        <f t="shared" ca="1" si="83"/>
        <v/>
      </c>
      <c r="AN864" s="86"/>
      <c r="XFA864" s="558" t="e">
        <f>MATCH(AE864,tabla!$W$3:$W$20,0)-1</f>
        <v>#N/A</v>
      </c>
      <c r="XFB864" s="558">
        <f>COUNTIF(tabla!$W$3:$W$20,'BD1'!AE864)</f>
        <v>0</v>
      </c>
    </row>
    <row r="865" spans="1:40 16381:16382" s="197" customFormat="1" ht="24.95" customHeight="1" x14ac:dyDescent="0.2">
      <c r="A865" s="24" t="str">
        <f t="shared" si="80"/>
        <v/>
      </c>
      <c r="B865" s="24" t="str">
        <f t="shared" si="78"/>
        <v/>
      </c>
      <c r="C865" s="554" t="str">
        <f t="shared" si="79"/>
        <v/>
      </c>
      <c r="D865" s="173"/>
      <c r="E865" s="173"/>
      <c r="F865" s="174"/>
      <c r="G865" s="175"/>
      <c r="H865" s="176"/>
      <c r="I865" s="177"/>
      <c r="J865" s="176"/>
      <c r="K865" s="476"/>
      <c r="L865" s="174"/>
      <c r="M865" s="81"/>
      <c r="N865" s="280" t="str">
        <f t="shared" si="81"/>
        <v/>
      </c>
      <c r="O865" s="43"/>
      <c r="P865" s="87"/>
      <c r="Q865" s="483"/>
      <c r="R865" s="83"/>
      <c r="S865" s="482"/>
      <c r="T865" s="164"/>
      <c r="U865" s="45"/>
      <c r="V865" s="25" t="str">
        <f>IFERROR(VLOOKUP(U865, tabla!$A$2:$B$50,2,FALSE),"")</f>
        <v/>
      </c>
      <c r="W865" s="26"/>
      <c r="X865" s="51"/>
      <c r="Y865" s="555" t="str">
        <f t="shared" si="82"/>
        <v/>
      </c>
      <c r="Z865" s="27"/>
      <c r="AA865" s="26"/>
      <c r="AB865" s="26"/>
      <c r="AC865" s="84"/>
      <c r="AD865" s="29"/>
      <c r="AE865" s="84"/>
      <c r="AF865" s="84"/>
      <c r="AG865" s="63"/>
      <c r="AH865" s="84"/>
      <c r="AI865" s="84"/>
      <c r="AJ865" s="84"/>
      <c r="AK865" s="164"/>
      <c r="AL865" s="165"/>
      <c r="AM865" s="556" t="str">
        <f t="shared" ca="1" si="83"/>
        <v/>
      </c>
      <c r="AN865" s="86"/>
      <c r="XFA865" s="558" t="e">
        <f>MATCH(AE865,tabla!$W$3:$W$20,0)-1</f>
        <v>#N/A</v>
      </c>
      <c r="XFB865" s="558">
        <f>COUNTIF(tabla!$W$3:$W$20,'BD1'!AE865)</f>
        <v>0</v>
      </c>
    </row>
    <row r="866" spans="1:40 16381:16382" s="197" customFormat="1" ht="24.95" customHeight="1" x14ac:dyDescent="0.2">
      <c r="A866" s="24" t="str">
        <f t="shared" si="80"/>
        <v/>
      </c>
      <c r="B866" s="24" t="str">
        <f t="shared" si="78"/>
        <v/>
      </c>
      <c r="C866" s="554" t="str">
        <f t="shared" si="79"/>
        <v/>
      </c>
      <c r="D866" s="173"/>
      <c r="E866" s="173"/>
      <c r="F866" s="174"/>
      <c r="G866" s="175"/>
      <c r="H866" s="176"/>
      <c r="I866" s="177"/>
      <c r="J866" s="176"/>
      <c r="K866" s="476"/>
      <c r="L866" s="174"/>
      <c r="M866" s="81"/>
      <c r="N866" s="280" t="str">
        <f t="shared" si="81"/>
        <v/>
      </c>
      <c r="O866" s="43"/>
      <c r="P866" s="87"/>
      <c r="Q866" s="483"/>
      <c r="R866" s="83"/>
      <c r="S866" s="482"/>
      <c r="T866" s="164"/>
      <c r="U866" s="45"/>
      <c r="V866" s="25" t="str">
        <f>IFERROR(VLOOKUP(U866, tabla!$A$2:$B$50,2,FALSE),"")</f>
        <v/>
      </c>
      <c r="W866" s="26"/>
      <c r="X866" s="51"/>
      <c r="Y866" s="555" t="str">
        <f t="shared" si="82"/>
        <v/>
      </c>
      <c r="Z866" s="27"/>
      <c r="AA866" s="26"/>
      <c r="AB866" s="26"/>
      <c r="AC866" s="84"/>
      <c r="AD866" s="29"/>
      <c r="AE866" s="84"/>
      <c r="AF866" s="84"/>
      <c r="AG866" s="63"/>
      <c r="AH866" s="84"/>
      <c r="AI866" s="84"/>
      <c r="AJ866" s="84"/>
      <c r="AK866" s="164"/>
      <c r="AL866" s="165"/>
      <c r="AM866" s="556" t="str">
        <f t="shared" ca="1" si="83"/>
        <v/>
      </c>
      <c r="AN866" s="86"/>
      <c r="XFA866" s="558" t="e">
        <f>MATCH(AE866,tabla!$W$3:$W$20,0)-1</f>
        <v>#N/A</v>
      </c>
      <c r="XFB866" s="558">
        <f>COUNTIF(tabla!$W$3:$W$20,'BD1'!AE866)</f>
        <v>0</v>
      </c>
    </row>
    <row r="867" spans="1:40 16381:16382" s="197" customFormat="1" ht="24.95" customHeight="1" x14ac:dyDescent="0.2">
      <c r="A867" s="24" t="str">
        <f t="shared" si="80"/>
        <v/>
      </c>
      <c r="B867" s="24" t="str">
        <f t="shared" si="78"/>
        <v/>
      </c>
      <c r="C867" s="554" t="str">
        <f t="shared" si="79"/>
        <v/>
      </c>
      <c r="D867" s="173"/>
      <c r="E867" s="173"/>
      <c r="F867" s="174"/>
      <c r="G867" s="175"/>
      <c r="H867" s="176"/>
      <c r="I867" s="177"/>
      <c r="J867" s="176"/>
      <c r="K867" s="476"/>
      <c r="L867" s="174"/>
      <c r="M867" s="81"/>
      <c r="N867" s="280" t="str">
        <f t="shared" si="81"/>
        <v/>
      </c>
      <c r="O867" s="43"/>
      <c r="P867" s="87"/>
      <c r="Q867" s="483"/>
      <c r="R867" s="83"/>
      <c r="S867" s="482"/>
      <c r="T867" s="164"/>
      <c r="U867" s="45"/>
      <c r="V867" s="25" t="str">
        <f>IFERROR(VLOOKUP(U867, tabla!$A$2:$B$50,2,FALSE),"")</f>
        <v/>
      </c>
      <c r="W867" s="26"/>
      <c r="X867" s="51"/>
      <c r="Y867" s="555" t="str">
        <f t="shared" si="82"/>
        <v/>
      </c>
      <c r="Z867" s="27"/>
      <c r="AA867" s="26"/>
      <c r="AB867" s="26"/>
      <c r="AC867" s="84"/>
      <c r="AD867" s="29"/>
      <c r="AE867" s="84"/>
      <c r="AF867" s="84"/>
      <c r="AG867" s="63"/>
      <c r="AH867" s="84"/>
      <c r="AI867" s="84"/>
      <c r="AJ867" s="84"/>
      <c r="AK867" s="164"/>
      <c r="AL867" s="165"/>
      <c r="AM867" s="556" t="str">
        <f t="shared" ca="1" si="83"/>
        <v/>
      </c>
      <c r="AN867" s="86"/>
      <c r="XFA867" s="558" t="e">
        <f>MATCH(AE867,tabla!$W$3:$W$20,0)-1</f>
        <v>#N/A</v>
      </c>
      <c r="XFB867" s="558">
        <f>COUNTIF(tabla!$W$3:$W$20,'BD1'!AE867)</f>
        <v>0</v>
      </c>
    </row>
    <row r="868" spans="1:40 16381:16382" s="197" customFormat="1" ht="24.95" customHeight="1" x14ac:dyDescent="0.2">
      <c r="A868" s="24" t="str">
        <f t="shared" si="80"/>
        <v/>
      </c>
      <c r="B868" s="24" t="str">
        <f t="shared" si="78"/>
        <v/>
      </c>
      <c r="C868" s="554" t="str">
        <f t="shared" si="79"/>
        <v/>
      </c>
      <c r="D868" s="173"/>
      <c r="E868" s="173"/>
      <c r="F868" s="174"/>
      <c r="G868" s="175"/>
      <c r="H868" s="176"/>
      <c r="I868" s="177"/>
      <c r="J868" s="176"/>
      <c r="K868" s="476"/>
      <c r="L868" s="174"/>
      <c r="M868" s="81"/>
      <c r="N868" s="280" t="str">
        <f t="shared" si="81"/>
        <v/>
      </c>
      <c r="O868" s="43"/>
      <c r="P868" s="87"/>
      <c r="Q868" s="483"/>
      <c r="R868" s="83"/>
      <c r="S868" s="482"/>
      <c r="T868" s="164"/>
      <c r="U868" s="45"/>
      <c r="V868" s="25" t="str">
        <f>IFERROR(VLOOKUP(U868, tabla!$A$2:$B$50,2,FALSE),"")</f>
        <v/>
      </c>
      <c r="W868" s="26"/>
      <c r="X868" s="51"/>
      <c r="Y868" s="555" t="str">
        <f t="shared" si="82"/>
        <v/>
      </c>
      <c r="Z868" s="27"/>
      <c r="AA868" s="26"/>
      <c r="AB868" s="26"/>
      <c r="AC868" s="84"/>
      <c r="AD868" s="29"/>
      <c r="AE868" s="84"/>
      <c r="AF868" s="84"/>
      <c r="AG868" s="63"/>
      <c r="AH868" s="84"/>
      <c r="AI868" s="84"/>
      <c r="AJ868" s="84"/>
      <c r="AK868" s="164"/>
      <c r="AL868" s="165"/>
      <c r="AM868" s="556" t="str">
        <f t="shared" ca="1" si="83"/>
        <v/>
      </c>
      <c r="AN868" s="86"/>
      <c r="XFA868" s="558" t="e">
        <f>MATCH(AE868,tabla!$W$3:$W$20,0)-1</f>
        <v>#N/A</v>
      </c>
      <c r="XFB868" s="558">
        <f>COUNTIF(tabla!$W$3:$W$20,'BD1'!AE868)</f>
        <v>0</v>
      </c>
    </row>
    <row r="869" spans="1:40 16381:16382" s="197" customFormat="1" ht="24.95" customHeight="1" x14ac:dyDescent="0.2">
      <c r="A869" s="24" t="str">
        <f t="shared" si="80"/>
        <v/>
      </c>
      <c r="B869" s="24" t="str">
        <f t="shared" si="78"/>
        <v/>
      </c>
      <c r="C869" s="554" t="str">
        <f t="shared" si="79"/>
        <v/>
      </c>
      <c r="D869" s="173"/>
      <c r="E869" s="173"/>
      <c r="F869" s="174"/>
      <c r="G869" s="175"/>
      <c r="H869" s="176"/>
      <c r="I869" s="177"/>
      <c r="J869" s="176"/>
      <c r="K869" s="476"/>
      <c r="L869" s="174"/>
      <c r="M869" s="81"/>
      <c r="N869" s="280" t="str">
        <f t="shared" si="81"/>
        <v/>
      </c>
      <c r="O869" s="43"/>
      <c r="P869" s="87"/>
      <c r="Q869" s="483"/>
      <c r="R869" s="83"/>
      <c r="S869" s="482"/>
      <c r="T869" s="164"/>
      <c r="U869" s="45"/>
      <c r="V869" s="25" t="str">
        <f>IFERROR(VLOOKUP(U869, tabla!$A$2:$B$50,2,FALSE),"")</f>
        <v/>
      </c>
      <c r="W869" s="26"/>
      <c r="X869" s="51"/>
      <c r="Y869" s="555" t="str">
        <f t="shared" si="82"/>
        <v/>
      </c>
      <c r="Z869" s="27"/>
      <c r="AA869" s="26"/>
      <c r="AB869" s="26"/>
      <c r="AC869" s="84"/>
      <c r="AD869" s="29"/>
      <c r="AE869" s="84"/>
      <c r="AF869" s="84"/>
      <c r="AG869" s="63"/>
      <c r="AH869" s="84"/>
      <c r="AI869" s="84"/>
      <c r="AJ869" s="84"/>
      <c r="AK869" s="164"/>
      <c r="AL869" s="165"/>
      <c r="AM869" s="556" t="str">
        <f t="shared" ca="1" si="83"/>
        <v/>
      </c>
      <c r="AN869" s="86"/>
      <c r="XFA869" s="558" t="e">
        <f>MATCH(AE869,tabla!$W$3:$W$20,0)-1</f>
        <v>#N/A</v>
      </c>
      <c r="XFB869" s="558">
        <f>COUNTIF(tabla!$W$3:$W$20,'BD1'!AE869)</f>
        <v>0</v>
      </c>
    </row>
    <row r="870" spans="1:40 16381:16382" s="197" customFormat="1" ht="24.95" customHeight="1" x14ac:dyDescent="0.2">
      <c r="A870" s="24" t="str">
        <f t="shared" si="80"/>
        <v/>
      </c>
      <c r="B870" s="24" t="str">
        <f t="shared" si="78"/>
        <v/>
      </c>
      <c r="C870" s="554" t="str">
        <f t="shared" si="79"/>
        <v/>
      </c>
      <c r="D870" s="173"/>
      <c r="E870" s="173"/>
      <c r="F870" s="174"/>
      <c r="G870" s="175"/>
      <c r="H870" s="176"/>
      <c r="I870" s="177"/>
      <c r="J870" s="176"/>
      <c r="K870" s="476"/>
      <c r="L870" s="174"/>
      <c r="M870" s="81"/>
      <c r="N870" s="280" t="str">
        <f t="shared" si="81"/>
        <v/>
      </c>
      <c r="O870" s="43"/>
      <c r="P870" s="87"/>
      <c r="Q870" s="483"/>
      <c r="R870" s="83"/>
      <c r="S870" s="482"/>
      <c r="T870" s="164"/>
      <c r="U870" s="45"/>
      <c r="V870" s="25" t="str">
        <f>IFERROR(VLOOKUP(U870, tabla!$A$2:$B$50,2,FALSE),"")</f>
        <v/>
      </c>
      <c r="W870" s="26"/>
      <c r="X870" s="51"/>
      <c r="Y870" s="555" t="str">
        <f t="shared" si="82"/>
        <v/>
      </c>
      <c r="Z870" s="27"/>
      <c r="AA870" s="26"/>
      <c r="AB870" s="26"/>
      <c r="AC870" s="84"/>
      <c r="AD870" s="29"/>
      <c r="AE870" s="84"/>
      <c r="AF870" s="84"/>
      <c r="AG870" s="63"/>
      <c r="AH870" s="84"/>
      <c r="AI870" s="84"/>
      <c r="AJ870" s="84"/>
      <c r="AK870" s="164"/>
      <c r="AL870" s="165"/>
      <c r="AM870" s="556" t="str">
        <f t="shared" ca="1" si="83"/>
        <v/>
      </c>
      <c r="AN870" s="86"/>
      <c r="XFA870" s="558" t="e">
        <f>MATCH(AE870,tabla!$W$3:$W$20,0)-1</f>
        <v>#N/A</v>
      </c>
      <c r="XFB870" s="558">
        <f>COUNTIF(tabla!$W$3:$W$20,'BD1'!AE870)</f>
        <v>0</v>
      </c>
    </row>
    <row r="871" spans="1:40 16381:16382" s="197" customFormat="1" ht="24.95" customHeight="1" x14ac:dyDescent="0.2">
      <c r="A871" s="24" t="str">
        <f t="shared" si="80"/>
        <v/>
      </c>
      <c r="B871" s="24" t="str">
        <f t="shared" si="78"/>
        <v/>
      </c>
      <c r="C871" s="554" t="str">
        <f t="shared" si="79"/>
        <v/>
      </c>
      <c r="D871" s="173"/>
      <c r="E871" s="173"/>
      <c r="F871" s="174"/>
      <c r="G871" s="175"/>
      <c r="H871" s="176"/>
      <c r="I871" s="177"/>
      <c r="J871" s="176"/>
      <c r="K871" s="476"/>
      <c r="L871" s="174"/>
      <c r="M871" s="81"/>
      <c r="N871" s="280" t="str">
        <f t="shared" si="81"/>
        <v/>
      </c>
      <c r="O871" s="43"/>
      <c r="P871" s="87"/>
      <c r="Q871" s="483"/>
      <c r="R871" s="83"/>
      <c r="S871" s="482"/>
      <c r="T871" s="164"/>
      <c r="U871" s="45"/>
      <c r="V871" s="25" t="str">
        <f>IFERROR(VLOOKUP(U871, tabla!$A$2:$B$50,2,FALSE),"")</f>
        <v/>
      </c>
      <c r="W871" s="26"/>
      <c r="X871" s="51"/>
      <c r="Y871" s="555" t="str">
        <f t="shared" si="82"/>
        <v/>
      </c>
      <c r="Z871" s="27"/>
      <c r="AA871" s="26"/>
      <c r="AB871" s="26"/>
      <c r="AC871" s="84"/>
      <c r="AD871" s="29"/>
      <c r="AE871" s="84"/>
      <c r="AF871" s="84"/>
      <c r="AG871" s="63"/>
      <c r="AH871" s="84"/>
      <c r="AI871" s="84"/>
      <c r="AJ871" s="84"/>
      <c r="AK871" s="164"/>
      <c r="AL871" s="165"/>
      <c r="AM871" s="556" t="str">
        <f t="shared" ca="1" si="83"/>
        <v/>
      </c>
      <c r="AN871" s="86"/>
      <c r="XFA871" s="558" t="e">
        <f>MATCH(AE871,tabla!$W$3:$W$20,0)-1</f>
        <v>#N/A</v>
      </c>
      <c r="XFB871" s="558">
        <f>COUNTIF(tabla!$W$3:$W$20,'BD1'!AE871)</f>
        <v>0</v>
      </c>
    </row>
    <row r="872" spans="1:40 16381:16382" s="197" customFormat="1" ht="24.95" customHeight="1" x14ac:dyDescent="0.2">
      <c r="A872" s="24" t="str">
        <f t="shared" si="80"/>
        <v/>
      </c>
      <c r="B872" s="24" t="str">
        <f t="shared" si="78"/>
        <v/>
      </c>
      <c r="C872" s="554" t="str">
        <f t="shared" si="79"/>
        <v/>
      </c>
      <c r="D872" s="173"/>
      <c r="E872" s="173"/>
      <c r="F872" s="174"/>
      <c r="G872" s="175"/>
      <c r="H872" s="176"/>
      <c r="I872" s="177"/>
      <c r="J872" s="176"/>
      <c r="K872" s="476"/>
      <c r="L872" s="174"/>
      <c r="M872" s="81"/>
      <c r="N872" s="280" t="str">
        <f t="shared" si="81"/>
        <v/>
      </c>
      <c r="O872" s="43"/>
      <c r="P872" s="87"/>
      <c r="Q872" s="483"/>
      <c r="R872" s="83"/>
      <c r="S872" s="482"/>
      <c r="T872" s="164"/>
      <c r="U872" s="45"/>
      <c r="V872" s="25" t="str">
        <f>IFERROR(VLOOKUP(U872, tabla!$A$2:$B$50,2,FALSE),"")</f>
        <v/>
      </c>
      <c r="W872" s="26"/>
      <c r="X872" s="51"/>
      <c r="Y872" s="555" t="str">
        <f t="shared" si="82"/>
        <v/>
      </c>
      <c r="Z872" s="27"/>
      <c r="AA872" s="26"/>
      <c r="AB872" s="26"/>
      <c r="AC872" s="84"/>
      <c r="AD872" s="29"/>
      <c r="AE872" s="84"/>
      <c r="AF872" s="84"/>
      <c r="AG872" s="63"/>
      <c r="AH872" s="84"/>
      <c r="AI872" s="84"/>
      <c r="AJ872" s="84"/>
      <c r="AK872" s="164"/>
      <c r="AL872" s="165"/>
      <c r="AM872" s="556" t="str">
        <f t="shared" ca="1" si="83"/>
        <v/>
      </c>
      <c r="AN872" s="86"/>
      <c r="XFA872" s="558" t="e">
        <f>MATCH(AE872,tabla!$W$3:$W$20,0)-1</f>
        <v>#N/A</v>
      </c>
      <c r="XFB872" s="558">
        <f>COUNTIF(tabla!$W$3:$W$20,'BD1'!AE872)</f>
        <v>0</v>
      </c>
    </row>
    <row r="873" spans="1:40 16381:16382" s="197" customFormat="1" ht="24.95" customHeight="1" x14ac:dyDescent="0.2">
      <c r="A873" s="24" t="str">
        <f t="shared" si="80"/>
        <v/>
      </c>
      <c r="B873" s="24" t="str">
        <f t="shared" si="78"/>
        <v/>
      </c>
      <c r="C873" s="554" t="str">
        <f t="shared" si="79"/>
        <v/>
      </c>
      <c r="D873" s="173"/>
      <c r="E873" s="173"/>
      <c r="F873" s="174"/>
      <c r="G873" s="175"/>
      <c r="H873" s="176"/>
      <c r="I873" s="177"/>
      <c r="J873" s="176"/>
      <c r="K873" s="476"/>
      <c r="L873" s="174"/>
      <c r="M873" s="81"/>
      <c r="N873" s="280" t="str">
        <f t="shared" si="81"/>
        <v/>
      </c>
      <c r="O873" s="43"/>
      <c r="P873" s="87"/>
      <c r="Q873" s="483"/>
      <c r="R873" s="83"/>
      <c r="S873" s="482"/>
      <c r="T873" s="164"/>
      <c r="U873" s="45"/>
      <c r="V873" s="25" t="str">
        <f>IFERROR(VLOOKUP(U873, tabla!$A$2:$B$50,2,FALSE),"")</f>
        <v/>
      </c>
      <c r="W873" s="26"/>
      <c r="X873" s="51"/>
      <c r="Y873" s="555" t="str">
        <f t="shared" si="82"/>
        <v/>
      </c>
      <c r="Z873" s="27"/>
      <c r="AA873" s="26"/>
      <c r="AB873" s="26"/>
      <c r="AC873" s="84"/>
      <c r="AD873" s="29"/>
      <c r="AE873" s="84"/>
      <c r="AF873" s="84"/>
      <c r="AG873" s="63"/>
      <c r="AH873" s="84"/>
      <c r="AI873" s="84"/>
      <c r="AJ873" s="84"/>
      <c r="AK873" s="164"/>
      <c r="AL873" s="165"/>
      <c r="AM873" s="556" t="str">
        <f t="shared" ca="1" si="83"/>
        <v/>
      </c>
      <c r="AN873" s="86"/>
      <c r="XFA873" s="558" t="e">
        <f>MATCH(AE873,tabla!$W$3:$W$20,0)-1</f>
        <v>#N/A</v>
      </c>
      <c r="XFB873" s="558">
        <f>COUNTIF(tabla!$W$3:$W$20,'BD1'!AE873)</f>
        <v>0</v>
      </c>
    </row>
    <row r="874" spans="1:40 16381:16382" s="197" customFormat="1" ht="24.95" customHeight="1" x14ac:dyDescent="0.2">
      <c r="A874" s="24" t="str">
        <f t="shared" si="80"/>
        <v/>
      </c>
      <c r="B874" s="24" t="str">
        <f t="shared" si="78"/>
        <v/>
      </c>
      <c r="C874" s="554" t="str">
        <f t="shared" si="79"/>
        <v/>
      </c>
      <c r="D874" s="173"/>
      <c r="E874" s="173"/>
      <c r="F874" s="174"/>
      <c r="G874" s="175"/>
      <c r="H874" s="176"/>
      <c r="I874" s="177"/>
      <c r="J874" s="176"/>
      <c r="K874" s="476"/>
      <c r="L874" s="174"/>
      <c r="M874" s="81"/>
      <c r="N874" s="280" t="str">
        <f t="shared" si="81"/>
        <v/>
      </c>
      <c r="O874" s="43"/>
      <c r="P874" s="87"/>
      <c r="Q874" s="483"/>
      <c r="R874" s="83"/>
      <c r="S874" s="482"/>
      <c r="T874" s="164"/>
      <c r="U874" s="45"/>
      <c r="V874" s="25" t="str">
        <f>IFERROR(VLOOKUP(U874, tabla!$A$2:$B$50,2,FALSE),"")</f>
        <v/>
      </c>
      <c r="W874" s="26"/>
      <c r="X874" s="51"/>
      <c r="Y874" s="555" t="str">
        <f t="shared" si="82"/>
        <v/>
      </c>
      <c r="Z874" s="27"/>
      <c r="AA874" s="26"/>
      <c r="AB874" s="26"/>
      <c r="AC874" s="84"/>
      <c r="AD874" s="29"/>
      <c r="AE874" s="84"/>
      <c r="AF874" s="84"/>
      <c r="AG874" s="63"/>
      <c r="AH874" s="84"/>
      <c r="AI874" s="84"/>
      <c r="AJ874" s="84"/>
      <c r="AK874" s="164"/>
      <c r="AL874" s="165"/>
      <c r="AM874" s="556" t="str">
        <f t="shared" ca="1" si="83"/>
        <v/>
      </c>
      <c r="AN874" s="86"/>
      <c r="XFA874" s="558" t="e">
        <f>MATCH(AE874,tabla!$W$3:$W$20,0)-1</f>
        <v>#N/A</v>
      </c>
      <c r="XFB874" s="558">
        <f>COUNTIF(tabla!$W$3:$W$20,'BD1'!AE874)</f>
        <v>0</v>
      </c>
    </row>
    <row r="875" spans="1:40 16381:16382" s="197" customFormat="1" ht="24.95" customHeight="1" x14ac:dyDescent="0.2">
      <c r="A875" s="24" t="str">
        <f t="shared" si="80"/>
        <v/>
      </c>
      <c r="B875" s="24" t="str">
        <f t="shared" si="78"/>
        <v/>
      </c>
      <c r="C875" s="554" t="str">
        <f t="shared" si="79"/>
        <v/>
      </c>
      <c r="D875" s="173"/>
      <c r="E875" s="173"/>
      <c r="F875" s="174"/>
      <c r="G875" s="175"/>
      <c r="H875" s="176"/>
      <c r="I875" s="177"/>
      <c r="J875" s="176"/>
      <c r="K875" s="476"/>
      <c r="L875" s="174"/>
      <c r="M875" s="81"/>
      <c r="N875" s="280" t="str">
        <f t="shared" si="81"/>
        <v/>
      </c>
      <c r="O875" s="43"/>
      <c r="P875" s="87"/>
      <c r="Q875" s="483"/>
      <c r="R875" s="83"/>
      <c r="S875" s="482"/>
      <c r="T875" s="164"/>
      <c r="U875" s="45"/>
      <c r="V875" s="25" t="str">
        <f>IFERROR(VLOOKUP(U875, tabla!$A$2:$B$50,2,FALSE),"")</f>
        <v/>
      </c>
      <c r="W875" s="26"/>
      <c r="X875" s="51"/>
      <c r="Y875" s="555" t="str">
        <f t="shared" si="82"/>
        <v/>
      </c>
      <c r="Z875" s="27"/>
      <c r="AA875" s="26"/>
      <c r="AB875" s="26"/>
      <c r="AC875" s="84"/>
      <c r="AD875" s="29"/>
      <c r="AE875" s="84"/>
      <c r="AF875" s="84"/>
      <c r="AG875" s="63"/>
      <c r="AH875" s="84"/>
      <c r="AI875" s="84"/>
      <c r="AJ875" s="84"/>
      <c r="AK875" s="164"/>
      <c r="AL875" s="165"/>
      <c r="AM875" s="556" t="str">
        <f t="shared" ca="1" si="83"/>
        <v/>
      </c>
      <c r="AN875" s="86"/>
      <c r="XFA875" s="558" t="e">
        <f>MATCH(AE875,tabla!$W$3:$W$20,0)-1</f>
        <v>#N/A</v>
      </c>
      <c r="XFB875" s="558">
        <f>COUNTIF(tabla!$W$3:$W$20,'BD1'!AE875)</f>
        <v>0</v>
      </c>
    </row>
    <row r="876" spans="1:40 16381:16382" s="197" customFormat="1" ht="24.95" customHeight="1" x14ac:dyDescent="0.2">
      <c r="A876" s="24" t="str">
        <f t="shared" si="80"/>
        <v/>
      </c>
      <c r="B876" s="24" t="str">
        <f t="shared" si="78"/>
        <v/>
      </c>
      <c r="C876" s="554" t="str">
        <f t="shared" si="79"/>
        <v/>
      </c>
      <c r="D876" s="173"/>
      <c r="E876" s="173"/>
      <c r="F876" s="174"/>
      <c r="G876" s="175"/>
      <c r="H876" s="176"/>
      <c r="I876" s="177"/>
      <c r="J876" s="176"/>
      <c r="K876" s="476"/>
      <c r="L876" s="174"/>
      <c r="M876" s="81"/>
      <c r="N876" s="280" t="str">
        <f t="shared" si="81"/>
        <v/>
      </c>
      <c r="O876" s="43"/>
      <c r="P876" s="87"/>
      <c r="Q876" s="483"/>
      <c r="R876" s="83"/>
      <c r="S876" s="482"/>
      <c r="T876" s="164"/>
      <c r="U876" s="45"/>
      <c r="V876" s="25" t="str">
        <f>IFERROR(VLOOKUP(U876, tabla!$A$2:$B$50,2,FALSE),"")</f>
        <v/>
      </c>
      <c r="W876" s="26"/>
      <c r="X876" s="51"/>
      <c r="Y876" s="555" t="str">
        <f t="shared" si="82"/>
        <v/>
      </c>
      <c r="Z876" s="27"/>
      <c r="AA876" s="26"/>
      <c r="AB876" s="26"/>
      <c r="AC876" s="84"/>
      <c r="AD876" s="29"/>
      <c r="AE876" s="84"/>
      <c r="AF876" s="84"/>
      <c r="AG876" s="63"/>
      <c r="AH876" s="84"/>
      <c r="AI876" s="84"/>
      <c r="AJ876" s="84"/>
      <c r="AK876" s="164"/>
      <c r="AL876" s="165"/>
      <c r="AM876" s="556" t="str">
        <f t="shared" ca="1" si="83"/>
        <v/>
      </c>
      <c r="AN876" s="86"/>
      <c r="XFA876" s="558" t="e">
        <f>MATCH(AE876,tabla!$W$3:$W$20,0)-1</f>
        <v>#N/A</v>
      </c>
      <c r="XFB876" s="558">
        <f>COUNTIF(tabla!$W$3:$W$20,'BD1'!AE876)</f>
        <v>0</v>
      </c>
    </row>
    <row r="877" spans="1:40 16381:16382" s="197" customFormat="1" ht="24.95" customHeight="1" x14ac:dyDescent="0.2">
      <c r="A877" s="24" t="str">
        <f t="shared" si="80"/>
        <v/>
      </c>
      <c r="B877" s="24" t="str">
        <f t="shared" si="78"/>
        <v/>
      </c>
      <c r="C877" s="554" t="str">
        <f t="shared" si="79"/>
        <v/>
      </c>
      <c r="D877" s="173"/>
      <c r="E877" s="173"/>
      <c r="F877" s="174"/>
      <c r="G877" s="175"/>
      <c r="H877" s="176"/>
      <c r="I877" s="177"/>
      <c r="J877" s="176"/>
      <c r="K877" s="476"/>
      <c r="L877" s="174"/>
      <c r="M877" s="81"/>
      <c r="N877" s="280" t="str">
        <f t="shared" si="81"/>
        <v/>
      </c>
      <c r="O877" s="43"/>
      <c r="P877" s="87"/>
      <c r="Q877" s="483"/>
      <c r="R877" s="83"/>
      <c r="S877" s="482"/>
      <c r="T877" s="164"/>
      <c r="U877" s="45"/>
      <c r="V877" s="25" t="str">
        <f>IFERROR(VLOOKUP(U877, tabla!$A$2:$B$50,2,FALSE),"")</f>
        <v/>
      </c>
      <c r="W877" s="26"/>
      <c r="X877" s="51"/>
      <c r="Y877" s="555" t="str">
        <f t="shared" si="82"/>
        <v/>
      </c>
      <c r="Z877" s="27"/>
      <c r="AA877" s="26"/>
      <c r="AB877" s="26"/>
      <c r="AC877" s="84"/>
      <c r="AD877" s="29"/>
      <c r="AE877" s="84"/>
      <c r="AF877" s="84"/>
      <c r="AG877" s="63"/>
      <c r="AH877" s="84"/>
      <c r="AI877" s="84"/>
      <c r="AJ877" s="84"/>
      <c r="AK877" s="164"/>
      <c r="AL877" s="165"/>
      <c r="AM877" s="556" t="str">
        <f t="shared" ca="1" si="83"/>
        <v/>
      </c>
      <c r="AN877" s="86"/>
      <c r="XFA877" s="558" t="e">
        <f>MATCH(AE877,tabla!$W$3:$W$20,0)-1</f>
        <v>#N/A</v>
      </c>
      <c r="XFB877" s="558">
        <f>COUNTIF(tabla!$W$3:$W$20,'BD1'!AE877)</f>
        <v>0</v>
      </c>
    </row>
    <row r="878" spans="1:40 16381:16382" s="197" customFormat="1" ht="24.95" customHeight="1" x14ac:dyDescent="0.2">
      <c r="A878" s="24" t="str">
        <f t="shared" si="80"/>
        <v/>
      </c>
      <c r="B878" s="24" t="str">
        <f t="shared" si="78"/>
        <v/>
      </c>
      <c r="C878" s="554" t="str">
        <f t="shared" si="79"/>
        <v/>
      </c>
      <c r="D878" s="173"/>
      <c r="E878" s="173"/>
      <c r="F878" s="174"/>
      <c r="G878" s="175"/>
      <c r="H878" s="176"/>
      <c r="I878" s="177"/>
      <c r="J878" s="176"/>
      <c r="K878" s="476"/>
      <c r="L878" s="174"/>
      <c r="M878" s="81"/>
      <c r="N878" s="280" t="str">
        <f t="shared" si="81"/>
        <v/>
      </c>
      <c r="O878" s="43"/>
      <c r="P878" s="87"/>
      <c r="Q878" s="483"/>
      <c r="R878" s="83"/>
      <c r="S878" s="482"/>
      <c r="T878" s="164"/>
      <c r="U878" s="45"/>
      <c r="V878" s="25" t="str">
        <f>IFERROR(VLOOKUP(U878, tabla!$A$2:$B$50,2,FALSE),"")</f>
        <v/>
      </c>
      <c r="W878" s="26"/>
      <c r="X878" s="51"/>
      <c r="Y878" s="555" t="str">
        <f t="shared" si="82"/>
        <v/>
      </c>
      <c r="Z878" s="27"/>
      <c r="AA878" s="26"/>
      <c r="AB878" s="26"/>
      <c r="AC878" s="84"/>
      <c r="AD878" s="29"/>
      <c r="AE878" s="84"/>
      <c r="AF878" s="84"/>
      <c r="AG878" s="63"/>
      <c r="AH878" s="84"/>
      <c r="AI878" s="84"/>
      <c r="AJ878" s="84"/>
      <c r="AK878" s="164"/>
      <c r="AL878" s="165"/>
      <c r="AM878" s="556" t="str">
        <f t="shared" ca="1" si="83"/>
        <v/>
      </c>
      <c r="AN878" s="86"/>
      <c r="XFA878" s="558" t="e">
        <f>MATCH(AE878,tabla!$W$3:$W$20,0)-1</f>
        <v>#N/A</v>
      </c>
      <c r="XFB878" s="558">
        <f>COUNTIF(tabla!$W$3:$W$20,'BD1'!AE878)</f>
        <v>0</v>
      </c>
    </row>
    <row r="879" spans="1:40 16381:16382" s="197" customFormat="1" ht="24.95" customHeight="1" x14ac:dyDescent="0.2">
      <c r="A879" s="24" t="str">
        <f t="shared" si="80"/>
        <v/>
      </c>
      <c r="B879" s="24" t="str">
        <f t="shared" si="78"/>
        <v/>
      </c>
      <c r="C879" s="554" t="str">
        <f t="shared" si="79"/>
        <v/>
      </c>
      <c r="D879" s="173"/>
      <c r="E879" s="173"/>
      <c r="F879" s="174"/>
      <c r="G879" s="175"/>
      <c r="H879" s="176"/>
      <c r="I879" s="177"/>
      <c r="J879" s="176"/>
      <c r="K879" s="476"/>
      <c r="L879" s="174"/>
      <c r="M879" s="81"/>
      <c r="N879" s="280" t="str">
        <f t="shared" si="81"/>
        <v/>
      </c>
      <c r="O879" s="43"/>
      <c r="P879" s="87"/>
      <c r="Q879" s="483"/>
      <c r="R879" s="83"/>
      <c r="S879" s="482"/>
      <c r="T879" s="164"/>
      <c r="U879" s="45"/>
      <c r="V879" s="25" t="str">
        <f>IFERROR(VLOOKUP(U879, tabla!$A$2:$B$50,2,FALSE),"")</f>
        <v/>
      </c>
      <c r="W879" s="26"/>
      <c r="X879" s="51"/>
      <c r="Y879" s="555" t="str">
        <f t="shared" si="82"/>
        <v/>
      </c>
      <c r="Z879" s="27"/>
      <c r="AA879" s="26"/>
      <c r="AB879" s="26"/>
      <c r="AC879" s="84"/>
      <c r="AD879" s="29"/>
      <c r="AE879" s="84"/>
      <c r="AF879" s="84"/>
      <c r="AG879" s="63"/>
      <c r="AH879" s="84"/>
      <c r="AI879" s="84"/>
      <c r="AJ879" s="84"/>
      <c r="AK879" s="164"/>
      <c r="AL879" s="165"/>
      <c r="AM879" s="556" t="str">
        <f t="shared" ca="1" si="83"/>
        <v/>
      </c>
      <c r="AN879" s="86"/>
      <c r="XFA879" s="558" t="e">
        <f>MATCH(AE879,tabla!$W$3:$W$20,0)-1</f>
        <v>#N/A</v>
      </c>
      <c r="XFB879" s="558">
        <f>COUNTIF(tabla!$W$3:$W$20,'BD1'!AE879)</f>
        <v>0</v>
      </c>
    </row>
    <row r="880" spans="1:40 16381:16382" s="197" customFormat="1" ht="24.95" customHeight="1" x14ac:dyDescent="0.2">
      <c r="A880" s="24" t="str">
        <f t="shared" si="80"/>
        <v/>
      </c>
      <c r="B880" s="24" t="str">
        <f t="shared" si="78"/>
        <v/>
      </c>
      <c r="C880" s="554" t="str">
        <f t="shared" si="79"/>
        <v/>
      </c>
      <c r="D880" s="173"/>
      <c r="E880" s="173"/>
      <c r="F880" s="174"/>
      <c r="G880" s="175"/>
      <c r="H880" s="176"/>
      <c r="I880" s="177"/>
      <c r="J880" s="176"/>
      <c r="K880" s="476"/>
      <c r="L880" s="174"/>
      <c r="M880" s="81"/>
      <c r="N880" s="280" t="str">
        <f t="shared" si="81"/>
        <v/>
      </c>
      <c r="O880" s="43"/>
      <c r="P880" s="87"/>
      <c r="Q880" s="483"/>
      <c r="R880" s="83"/>
      <c r="S880" s="482"/>
      <c r="T880" s="164"/>
      <c r="U880" s="45"/>
      <c r="V880" s="25" t="str">
        <f>IFERROR(VLOOKUP(U880, tabla!$A$2:$B$50,2,FALSE),"")</f>
        <v/>
      </c>
      <c r="W880" s="26"/>
      <c r="X880" s="51"/>
      <c r="Y880" s="555" t="str">
        <f t="shared" si="82"/>
        <v/>
      </c>
      <c r="Z880" s="27"/>
      <c r="AA880" s="26"/>
      <c r="AB880" s="26"/>
      <c r="AC880" s="84"/>
      <c r="AD880" s="29"/>
      <c r="AE880" s="84"/>
      <c r="AF880" s="84"/>
      <c r="AG880" s="63"/>
      <c r="AH880" s="84"/>
      <c r="AI880" s="84"/>
      <c r="AJ880" s="84"/>
      <c r="AK880" s="164"/>
      <c r="AL880" s="165"/>
      <c r="AM880" s="556" t="str">
        <f t="shared" ca="1" si="83"/>
        <v/>
      </c>
      <c r="AN880" s="86"/>
      <c r="XFA880" s="558" t="e">
        <f>MATCH(AE880,tabla!$W$3:$W$20,0)-1</f>
        <v>#N/A</v>
      </c>
      <c r="XFB880" s="558">
        <f>COUNTIF(tabla!$W$3:$W$20,'BD1'!AE880)</f>
        <v>0</v>
      </c>
    </row>
    <row r="881" spans="1:40 16381:16382" s="197" customFormat="1" ht="24.95" customHeight="1" x14ac:dyDescent="0.2">
      <c r="A881" s="24" t="str">
        <f t="shared" si="80"/>
        <v/>
      </c>
      <c r="B881" s="24" t="str">
        <f t="shared" si="78"/>
        <v/>
      </c>
      <c r="C881" s="554" t="str">
        <f t="shared" si="79"/>
        <v/>
      </c>
      <c r="D881" s="173"/>
      <c r="E881" s="173"/>
      <c r="F881" s="174"/>
      <c r="G881" s="175"/>
      <c r="H881" s="176"/>
      <c r="I881" s="177"/>
      <c r="J881" s="176"/>
      <c r="K881" s="476"/>
      <c r="L881" s="174"/>
      <c r="M881" s="81"/>
      <c r="N881" s="280" t="str">
        <f t="shared" si="81"/>
        <v/>
      </c>
      <c r="O881" s="43"/>
      <c r="P881" s="87"/>
      <c r="Q881" s="483"/>
      <c r="R881" s="83"/>
      <c r="S881" s="482"/>
      <c r="T881" s="164"/>
      <c r="U881" s="45"/>
      <c r="V881" s="25" t="str">
        <f>IFERROR(VLOOKUP(U881, tabla!$A$2:$B$50,2,FALSE),"")</f>
        <v/>
      </c>
      <c r="W881" s="26"/>
      <c r="X881" s="51"/>
      <c r="Y881" s="555" t="str">
        <f t="shared" si="82"/>
        <v/>
      </c>
      <c r="Z881" s="27"/>
      <c r="AA881" s="26"/>
      <c r="AB881" s="26"/>
      <c r="AC881" s="84"/>
      <c r="AD881" s="29"/>
      <c r="AE881" s="84"/>
      <c r="AF881" s="84"/>
      <c r="AG881" s="63"/>
      <c r="AH881" s="84"/>
      <c r="AI881" s="84"/>
      <c r="AJ881" s="84"/>
      <c r="AK881" s="164"/>
      <c r="AL881" s="165"/>
      <c r="AM881" s="556" t="str">
        <f t="shared" ca="1" si="83"/>
        <v/>
      </c>
      <c r="AN881" s="86"/>
      <c r="XFA881" s="558" t="e">
        <f>MATCH(AE881,tabla!$W$3:$W$20,0)-1</f>
        <v>#N/A</v>
      </c>
      <c r="XFB881" s="558">
        <f>COUNTIF(tabla!$W$3:$W$20,'BD1'!AE881)</f>
        <v>0</v>
      </c>
    </row>
    <row r="882" spans="1:40 16381:16382" s="197" customFormat="1" ht="24.95" customHeight="1" x14ac:dyDescent="0.2">
      <c r="A882" s="24" t="str">
        <f t="shared" si="80"/>
        <v/>
      </c>
      <c r="B882" s="24" t="str">
        <f t="shared" si="78"/>
        <v/>
      </c>
      <c r="C882" s="554" t="str">
        <f t="shared" si="79"/>
        <v/>
      </c>
      <c r="D882" s="173"/>
      <c r="E882" s="173"/>
      <c r="F882" s="174"/>
      <c r="G882" s="175"/>
      <c r="H882" s="176"/>
      <c r="I882" s="177"/>
      <c r="J882" s="176"/>
      <c r="K882" s="476"/>
      <c r="L882" s="174"/>
      <c r="M882" s="81"/>
      <c r="N882" s="280" t="str">
        <f t="shared" si="81"/>
        <v/>
      </c>
      <c r="O882" s="43"/>
      <c r="P882" s="87"/>
      <c r="Q882" s="483"/>
      <c r="R882" s="83"/>
      <c r="S882" s="482"/>
      <c r="T882" s="164"/>
      <c r="U882" s="45"/>
      <c r="V882" s="25" t="str">
        <f>IFERROR(VLOOKUP(U882, tabla!$A$2:$B$50,2,FALSE),"")</f>
        <v/>
      </c>
      <c r="W882" s="26"/>
      <c r="X882" s="51"/>
      <c r="Y882" s="555" t="str">
        <f t="shared" si="82"/>
        <v/>
      </c>
      <c r="Z882" s="27"/>
      <c r="AA882" s="26"/>
      <c r="AB882" s="26"/>
      <c r="AC882" s="84"/>
      <c r="AD882" s="29"/>
      <c r="AE882" s="84"/>
      <c r="AF882" s="84"/>
      <c r="AG882" s="63"/>
      <c r="AH882" s="84"/>
      <c r="AI882" s="84"/>
      <c r="AJ882" s="84"/>
      <c r="AK882" s="164"/>
      <c r="AL882" s="165"/>
      <c r="AM882" s="556" t="str">
        <f t="shared" ca="1" si="83"/>
        <v/>
      </c>
      <c r="AN882" s="86"/>
      <c r="XFA882" s="558" t="e">
        <f>MATCH(AE882,tabla!$W$3:$W$20,0)-1</f>
        <v>#N/A</v>
      </c>
      <c r="XFB882" s="558">
        <f>COUNTIF(tabla!$W$3:$W$20,'BD1'!AE882)</f>
        <v>0</v>
      </c>
    </row>
    <row r="883" spans="1:40 16381:16382" s="197" customFormat="1" ht="24.95" customHeight="1" x14ac:dyDescent="0.2">
      <c r="A883" s="24" t="str">
        <f t="shared" si="80"/>
        <v/>
      </c>
      <c r="B883" s="24" t="str">
        <f t="shared" si="78"/>
        <v/>
      </c>
      <c r="C883" s="554" t="str">
        <f t="shared" si="79"/>
        <v/>
      </c>
      <c r="D883" s="173"/>
      <c r="E883" s="173"/>
      <c r="F883" s="174"/>
      <c r="G883" s="175"/>
      <c r="H883" s="176"/>
      <c r="I883" s="177"/>
      <c r="J883" s="176"/>
      <c r="K883" s="476"/>
      <c r="L883" s="174"/>
      <c r="M883" s="81"/>
      <c r="N883" s="280" t="str">
        <f t="shared" si="81"/>
        <v/>
      </c>
      <c r="O883" s="43"/>
      <c r="P883" s="87"/>
      <c r="Q883" s="483"/>
      <c r="R883" s="83"/>
      <c r="S883" s="482"/>
      <c r="T883" s="164"/>
      <c r="U883" s="45"/>
      <c r="V883" s="25" t="str">
        <f>IFERROR(VLOOKUP(U883, tabla!$A$2:$B$50,2,FALSE),"")</f>
        <v/>
      </c>
      <c r="W883" s="26"/>
      <c r="X883" s="51"/>
      <c r="Y883" s="555" t="str">
        <f t="shared" si="82"/>
        <v/>
      </c>
      <c r="Z883" s="27"/>
      <c r="AA883" s="26"/>
      <c r="AB883" s="26"/>
      <c r="AC883" s="84"/>
      <c r="AD883" s="29"/>
      <c r="AE883" s="84"/>
      <c r="AF883" s="84"/>
      <c r="AG883" s="63"/>
      <c r="AH883" s="84"/>
      <c r="AI883" s="84"/>
      <c r="AJ883" s="84"/>
      <c r="AK883" s="164"/>
      <c r="AL883" s="165"/>
      <c r="AM883" s="556" t="str">
        <f t="shared" ca="1" si="83"/>
        <v/>
      </c>
      <c r="AN883" s="86"/>
      <c r="XFA883" s="558" t="e">
        <f>MATCH(AE883,tabla!$W$3:$W$20,0)-1</f>
        <v>#N/A</v>
      </c>
      <c r="XFB883" s="558">
        <f>COUNTIF(tabla!$W$3:$W$20,'BD1'!AE883)</f>
        <v>0</v>
      </c>
    </row>
    <row r="884" spans="1:40 16381:16382" s="197" customFormat="1" ht="24.95" customHeight="1" x14ac:dyDescent="0.2">
      <c r="A884" s="24" t="str">
        <f t="shared" si="80"/>
        <v/>
      </c>
      <c r="B884" s="24" t="str">
        <f t="shared" si="78"/>
        <v/>
      </c>
      <c r="C884" s="554" t="str">
        <f t="shared" si="79"/>
        <v/>
      </c>
      <c r="D884" s="173"/>
      <c r="E884" s="173"/>
      <c r="F884" s="174"/>
      <c r="G884" s="175"/>
      <c r="H884" s="176"/>
      <c r="I884" s="177"/>
      <c r="J884" s="176"/>
      <c r="K884" s="476"/>
      <c r="L884" s="174"/>
      <c r="M884" s="81"/>
      <c r="N884" s="280" t="str">
        <f t="shared" si="81"/>
        <v/>
      </c>
      <c r="O884" s="43"/>
      <c r="P884" s="87"/>
      <c r="Q884" s="483"/>
      <c r="R884" s="83"/>
      <c r="S884" s="482"/>
      <c r="T884" s="164"/>
      <c r="U884" s="45"/>
      <c r="V884" s="25" t="str">
        <f>IFERROR(VLOOKUP(U884, tabla!$A$2:$B$50,2,FALSE),"")</f>
        <v/>
      </c>
      <c r="W884" s="26"/>
      <c r="X884" s="51"/>
      <c r="Y884" s="555" t="str">
        <f t="shared" si="82"/>
        <v/>
      </c>
      <c r="Z884" s="27"/>
      <c r="AA884" s="26"/>
      <c r="AB884" s="26"/>
      <c r="AC884" s="84"/>
      <c r="AD884" s="29"/>
      <c r="AE884" s="84"/>
      <c r="AF884" s="84"/>
      <c r="AG884" s="63"/>
      <c r="AH884" s="84"/>
      <c r="AI884" s="84"/>
      <c r="AJ884" s="84"/>
      <c r="AK884" s="164"/>
      <c r="AL884" s="165"/>
      <c r="AM884" s="556" t="str">
        <f t="shared" ca="1" si="83"/>
        <v/>
      </c>
      <c r="AN884" s="86"/>
      <c r="XFA884" s="558" t="e">
        <f>MATCH(AE884,tabla!$W$3:$W$20,0)-1</f>
        <v>#N/A</v>
      </c>
      <c r="XFB884" s="558">
        <f>COUNTIF(tabla!$W$3:$W$20,'BD1'!AE884)</f>
        <v>0</v>
      </c>
    </row>
    <row r="885" spans="1:40 16381:16382" s="197" customFormat="1" ht="24.95" customHeight="1" x14ac:dyDescent="0.2">
      <c r="A885" s="24" t="str">
        <f t="shared" si="80"/>
        <v/>
      </c>
      <c r="B885" s="24" t="str">
        <f t="shared" si="78"/>
        <v/>
      </c>
      <c r="C885" s="554" t="str">
        <f t="shared" si="79"/>
        <v/>
      </c>
      <c r="D885" s="173"/>
      <c r="E885" s="173"/>
      <c r="F885" s="174"/>
      <c r="G885" s="175"/>
      <c r="H885" s="176"/>
      <c r="I885" s="177"/>
      <c r="J885" s="176"/>
      <c r="K885" s="476"/>
      <c r="L885" s="174"/>
      <c r="M885" s="81"/>
      <c r="N885" s="280" t="str">
        <f t="shared" si="81"/>
        <v/>
      </c>
      <c r="O885" s="43"/>
      <c r="P885" s="87"/>
      <c r="Q885" s="483"/>
      <c r="R885" s="83"/>
      <c r="S885" s="482"/>
      <c r="T885" s="164"/>
      <c r="U885" s="45"/>
      <c r="V885" s="25" t="str">
        <f>IFERROR(VLOOKUP(U885, tabla!$A$2:$B$50,2,FALSE),"")</f>
        <v/>
      </c>
      <c r="W885" s="26"/>
      <c r="X885" s="51"/>
      <c r="Y885" s="555" t="str">
        <f t="shared" si="82"/>
        <v/>
      </c>
      <c r="Z885" s="27"/>
      <c r="AA885" s="26"/>
      <c r="AB885" s="26"/>
      <c r="AC885" s="84"/>
      <c r="AD885" s="29"/>
      <c r="AE885" s="84"/>
      <c r="AF885" s="84"/>
      <c r="AG885" s="63"/>
      <c r="AH885" s="84"/>
      <c r="AI885" s="84"/>
      <c r="AJ885" s="84"/>
      <c r="AK885" s="164"/>
      <c r="AL885" s="165"/>
      <c r="AM885" s="556" t="str">
        <f t="shared" ca="1" si="83"/>
        <v/>
      </c>
      <c r="AN885" s="86"/>
      <c r="XFA885" s="558" t="e">
        <f>MATCH(AE885,tabla!$W$3:$W$20,0)-1</f>
        <v>#N/A</v>
      </c>
      <c r="XFB885" s="558">
        <f>COUNTIF(tabla!$W$3:$W$20,'BD1'!AE885)</f>
        <v>0</v>
      </c>
    </row>
    <row r="886" spans="1:40 16381:16382" s="197" customFormat="1" ht="24.95" customHeight="1" x14ac:dyDescent="0.2">
      <c r="A886" s="24" t="str">
        <f t="shared" si="80"/>
        <v/>
      </c>
      <c r="B886" s="24" t="str">
        <f t="shared" si="78"/>
        <v/>
      </c>
      <c r="C886" s="554" t="str">
        <f t="shared" si="79"/>
        <v/>
      </c>
      <c r="D886" s="173"/>
      <c r="E886" s="173"/>
      <c r="F886" s="174"/>
      <c r="G886" s="175"/>
      <c r="H886" s="176"/>
      <c r="I886" s="177"/>
      <c r="J886" s="176"/>
      <c r="K886" s="476"/>
      <c r="L886" s="174"/>
      <c r="M886" s="81"/>
      <c r="N886" s="280" t="str">
        <f t="shared" si="81"/>
        <v/>
      </c>
      <c r="O886" s="43"/>
      <c r="P886" s="87"/>
      <c r="Q886" s="483"/>
      <c r="R886" s="83"/>
      <c r="S886" s="482"/>
      <c r="T886" s="164"/>
      <c r="U886" s="45"/>
      <c r="V886" s="25" t="str">
        <f>IFERROR(VLOOKUP(U886, tabla!$A$2:$B$50,2,FALSE),"")</f>
        <v/>
      </c>
      <c r="W886" s="26"/>
      <c r="X886" s="51"/>
      <c r="Y886" s="555" t="str">
        <f t="shared" si="82"/>
        <v/>
      </c>
      <c r="Z886" s="27"/>
      <c r="AA886" s="26"/>
      <c r="AB886" s="26"/>
      <c r="AC886" s="84"/>
      <c r="AD886" s="29"/>
      <c r="AE886" s="84"/>
      <c r="AF886" s="84"/>
      <c r="AG886" s="63"/>
      <c r="AH886" s="84"/>
      <c r="AI886" s="84"/>
      <c r="AJ886" s="84"/>
      <c r="AK886" s="164"/>
      <c r="AL886" s="165"/>
      <c r="AM886" s="556" t="str">
        <f t="shared" ca="1" si="83"/>
        <v/>
      </c>
      <c r="AN886" s="86"/>
      <c r="XFA886" s="558" t="e">
        <f>MATCH(AE886,tabla!$W$3:$W$20,0)-1</f>
        <v>#N/A</v>
      </c>
      <c r="XFB886" s="558">
        <f>COUNTIF(tabla!$W$3:$W$20,'BD1'!AE886)</f>
        <v>0</v>
      </c>
    </row>
    <row r="887" spans="1:40 16381:16382" s="197" customFormat="1" ht="24.95" customHeight="1" x14ac:dyDescent="0.2">
      <c r="A887" s="24" t="str">
        <f t="shared" si="80"/>
        <v/>
      </c>
      <c r="B887" s="24" t="str">
        <f t="shared" si="78"/>
        <v/>
      </c>
      <c r="C887" s="554" t="str">
        <f t="shared" si="79"/>
        <v/>
      </c>
      <c r="D887" s="173"/>
      <c r="E887" s="173"/>
      <c r="F887" s="174"/>
      <c r="G887" s="175"/>
      <c r="H887" s="176"/>
      <c r="I887" s="177"/>
      <c r="J887" s="176"/>
      <c r="K887" s="476"/>
      <c r="L887" s="174"/>
      <c r="M887" s="81"/>
      <c r="N887" s="280" t="str">
        <f t="shared" si="81"/>
        <v/>
      </c>
      <c r="O887" s="43"/>
      <c r="P887" s="87"/>
      <c r="Q887" s="483"/>
      <c r="R887" s="83"/>
      <c r="S887" s="482"/>
      <c r="T887" s="164"/>
      <c r="U887" s="45"/>
      <c r="V887" s="25" t="str">
        <f>IFERROR(VLOOKUP(U887, tabla!$A$2:$B$50,2,FALSE),"")</f>
        <v/>
      </c>
      <c r="W887" s="26"/>
      <c r="X887" s="51"/>
      <c r="Y887" s="555" t="str">
        <f t="shared" si="82"/>
        <v/>
      </c>
      <c r="Z887" s="27"/>
      <c r="AA887" s="26"/>
      <c r="AB887" s="26"/>
      <c r="AC887" s="84"/>
      <c r="AD887" s="29"/>
      <c r="AE887" s="84"/>
      <c r="AF887" s="84"/>
      <c r="AG887" s="63"/>
      <c r="AH887" s="84"/>
      <c r="AI887" s="84"/>
      <c r="AJ887" s="84"/>
      <c r="AK887" s="164"/>
      <c r="AL887" s="165"/>
      <c r="AM887" s="556" t="str">
        <f t="shared" ca="1" si="83"/>
        <v/>
      </c>
      <c r="AN887" s="86"/>
      <c r="XFA887" s="558" t="e">
        <f>MATCH(AE887,tabla!$W$3:$W$20,0)-1</f>
        <v>#N/A</v>
      </c>
      <c r="XFB887" s="558">
        <f>COUNTIF(tabla!$W$3:$W$20,'BD1'!AE887)</f>
        <v>0</v>
      </c>
    </row>
    <row r="888" spans="1:40 16381:16382" s="197" customFormat="1" ht="24.95" customHeight="1" x14ac:dyDescent="0.2">
      <c r="A888" s="24" t="str">
        <f t="shared" si="80"/>
        <v/>
      </c>
      <c r="B888" s="24" t="str">
        <f t="shared" si="78"/>
        <v/>
      </c>
      <c r="C888" s="554" t="str">
        <f t="shared" si="79"/>
        <v/>
      </c>
      <c r="D888" s="173"/>
      <c r="E888" s="173"/>
      <c r="F888" s="174"/>
      <c r="G888" s="175"/>
      <c r="H888" s="176"/>
      <c r="I888" s="177"/>
      <c r="J888" s="176"/>
      <c r="K888" s="476"/>
      <c r="L888" s="174"/>
      <c r="M888" s="81"/>
      <c r="N888" s="280" t="str">
        <f t="shared" si="81"/>
        <v/>
      </c>
      <c r="O888" s="43"/>
      <c r="P888" s="87"/>
      <c r="Q888" s="483"/>
      <c r="R888" s="83"/>
      <c r="S888" s="482"/>
      <c r="T888" s="164"/>
      <c r="U888" s="45"/>
      <c r="V888" s="25" t="str">
        <f>IFERROR(VLOOKUP(U888, tabla!$A$2:$B$50,2,FALSE),"")</f>
        <v/>
      </c>
      <c r="W888" s="26"/>
      <c r="X888" s="51"/>
      <c r="Y888" s="555" t="str">
        <f t="shared" si="82"/>
        <v/>
      </c>
      <c r="Z888" s="27"/>
      <c r="AA888" s="26"/>
      <c r="AB888" s="26"/>
      <c r="AC888" s="84"/>
      <c r="AD888" s="29"/>
      <c r="AE888" s="84"/>
      <c r="AF888" s="84"/>
      <c r="AG888" s="63"/>
      <c r="AH888" s="84"/>
      <c r="AI888" s="84"/>
      <c r="AJ888" s="84"/>
      <c r="AK888" s="164"/>
      <c r="AL888" s="165"/>
      <c r="AM888" s="556" t="str">
        <f t="shared" ca="1" si="83"/>
        <v/>
      </c>
      <c r="AN888" s="86"/>
      <c r="XFA888" s="558" t="e">
        <f>MATCH(AE888,tabla!$W$3:$W$20,0)-1</f>
        <v>#N/A</v>
      </c>
      <c r="XFB888" s="558">
        <f>COUNTIF(tabla!$W$3:$W$20,'BD1'!AE888)</f>
        <v>0</v>
      </c>
    </row>
    <row r="889" spans="1:40 16381:16382" s="197" customFormat="1" ht="24.95" customHeight="1" x14ac:dyDescent="0.2">
      <c r="A889" s="24" t="str">
        <f t="shared" si="80"/>
        <v/>
      </c>
      <c r="B889" s="24" t="str">
        <f t="shared" si="78"/>
        <v/>
      </c>
      <c r="C889" s="554" t="str">
        <f t="shared" si="79"/>
        <v/>
      </c>
      <c r="D889" s="173"/>
      <c r="E889" s="173"/>
      <c r="F889" s="174"/>
      <c r="G889" s="175"/>
      <c r="H889" s="176"/>
      <c r="I889" s="177"/>
      <c r="J889" s="176"/>
      <c r="K889" s="476"/>
      <c r="L889" s="174"/>
      <c r="M889" s="81"/>
      <c r="N889" s="280" t="str">
        <f t="shared" si="81"/>
        <v/>
      </c>
      <c r="O889" s="43"/>
      <c r="P889" s="87"/>
      <c r="Q889" s="483"/>
      <c r="R889" s="83"/>
      <c r="S889" s="482"/>
      <c r="T889" s="164"/>
      <c r="U889" s="45"/>
      <c r="V889" s="25" t="str">
        <f>IFERROR(VLOOKUP(U889, tabla!$A$2:$B$50,2,FALSE),"")</f>
        <v/>
      </c>
      <c r="W889" s="26"/>
      <c r="X889" s="51"/>
      <c r="Y889" s="555" t="str">
        <f t="shared" si="82"/>
        <v/>
      </c>
      <c r="Z889" s="27"/>
      <c r="AA889" s="26"/>
      <c r="AB889" s="26"/>
      <c r="AC889" s="84"/>
      <c r="AD889" s="29"/>
      <c r="AE889" s="84"/>
      <c r="AF889" s="84"/>
      <c r="AG889" s="63"/>
      <c r="AH889" s="84"/>
      <c r="AI889" s="84"/>
      <c r="AJ889" s="84"/>
      <c r="AK889" s="164"/>
      <c r="AL889" s="165"/>
      <c r="AM889" s="556" t="str">
        <f t="shared" ca="1" si="83"/>
        <v/>
      </c>
      <c r="AN889" s="86"/>
      <c r="XFA889" s="558" t="e">
        <f>MATCH(AE889,tabla!$W$3:$W$20,0)-1</f>
        <v>#N/A</v>
      </c>
      <c r="XFB889" s="558">
        <f>COUNTIF(tabla!$W$3:$W$20,'BD1'!AE889)</f>
        <v>0</v>
      </c>
    </row>
    <row r="890" spans="1:40 16381:16382" s="197" customFormat="1" ht="24.95" customHeight="1" x14ac:dyDescent="0.2">
      <c r="A890" s="24" t="str">
        <f t="shared" si="80"/>
        <v/>
      </c>
      <c r="B890" s="24" t="str">
        <f t="shared" si="78"/>
        <v/>
      </c>
      <c r="C890" s="554" t="str">
        <f t="shared" si="79"/>
        <v/>
      </c>
      <c r="D890" s="173"/>
      <c r="E890" s="173"/>
      <c r="F890" s="174"/>
      <c r="G890" s="175"/>
      <c r="H890" s="176"/>
      <c r="I890" s="177"/>
      <c r="J890" s="176"/>
      <c r="K890" s="476"/>
      <c r="L890" s="174"/>
      <c r="M890" s="81"/>
      <c r="N890" s="280" t="str">
        <f t="shared" si="81"/>
        <v/>
      </c>
      <c r="O890" s="43"/>
      <c r="P890" s="87"/>
      <c r="Q890" s="483"/>
      <c r="R890" s="83"/>
      <c r="S890" s="482"/>
      <c r="T890" s="164"/>
      <c r="U890" s="45"/>
      <c r="V890" s="25" t="str">
        <f>IFERROR(VLOOKUP(U890, tabla!$A$2:$B$50,2,FALSE),"")</f>
        <v/>
      </c>
      <c r="W890" s="26"/>
      <c r="X890" s="51"/>
      <c r="Y890" s="555" t="str">
        <f t="shared" si="82"/>
        <v/>
      </c>
      <c r="Z890" s="27"/>
      <c r="AA890" s="26"/>
      <c r="AB890" s="26"/>
      <c r="AC890" s="84"/>
      <c r="AD890" s="29"/>
      <c r="AE890" s="84"/>
      <c r="AF890" s="84"/>
      <c r="AG890" s="63"/>
      <c r="AH890" s="84"/>
      <c r="AI890" s="84"/>
      <c r="AJ890" s="84"/>
      <c r="AK890" s="164"/>
      <c r="AL890" s="165"/>
      <c r="AM890" s="556" t="str">
        <f t="shared" ca="1" si="83"/>
        <v/>
      </c>
      <c r="AN890" s="86"/>
      <c r="XFA890" s="558" t="e">
        <f>MATCH(AE890,tabla!$W$3:$W$20,0)-1</f>
        <v>#N/A</v>
      </c>
      <c r="XFB890" s="558">
        <f>COUNTIF(tabla!$W$3:$W$20,'BD1'!AE890)</f>
        <v>0</v>
      </c>
    </row>
    <row r="891" spans="1:40 16381:16382" s="197" customFormat="1" ht="24.95" customHeight="1" x14ac:dyDescent="0.2">
      <c r="A891" s="24" t="str">
        <f t="shared" si="80"/>
        <v/>
      </c>
      <c r="B891" s="24" t="str">
        <f t="shared" si="78"/>
        <v/>
      </c>
      <c r="C891" s="554" t="str">
        <f t="shared" si="79"/>
        <v/>
      </c>
      <c r="D891" s="173"/>
      <c r="E891" s="173"/>
      <c r="F891" s="174"/>
      <c r="G891" s="175"/>
      <c r="H891" s="176"/>
      <c r="I891" s="177"/>
      <c r="J891" s="176"/>
      <c r="K891" s="476"/>
      <c r="L891" s="174"/>
      <c r="M891" s="81"/>
      <c r="N891" s="280" t="str">
        <f t="shared" si="81"/>
        <v/>
      </c>
      <c r="O891" s="43"/>
      <c r="P891" s="87"/>
      <c r="Q891" s="483"/>
      <c r="R891" s="83"/>
      <c r="S891" s="482"/>
      <c r="T891" s="164"/>
      <c r="U891" s="45"/>
      <c r="V891" s="25" t="str">
        <f>IFERROR(VLOOKUP(U891, tabla!$A$2:$B$50,2,FALSE),"")</f>
        <v/>
      </c>
      <c r="W891" s="26"/>
      <c r="X891" s="51"/>
      <c r="Y891" s="555" t="str">
        <f t="shared" si="82"/>
        <v/>
      </c>
      <c r="Z891" s="27"/>
      <c r="AA891" s="26"/>
      <c r="AB891" s="26"/>
      <c r="AC891" s="84"/>
      <c r="AD891" s="29"/>
      <c r="AE891" s="84"/>
      <c r="AF891" s="84"/>
      <c r="AG891" s="63"/>
      <c r="AH891" s="84"/>
      <c r="AI891" s="84"/>
      <c r="AJ891" s="84"/>
      <c r="AK891" s="164"/>
      <c r="AL891" s="165"/>
      <c r="AM891" s="556" t="str">
        <f t="shared" ca="1" si="83"/>
        <v/>
      </c>
      <c r="AN891" s="86"/>
      <c r="XFA891" s="558" t="e">
        <f>MATCH(AE891,tabla!$W$3:$W$20,0)-1</f>
        <v>#N/A</v>
      </c>
      <c r="XFB891" s="558">
        <f>COUNTIF(tabla!$W$3:$W$20,'BD1'!AE891)</f>
        <v>0</v>
      </c>
    </row>
    <row r="892" spans="1:40 16381:16382" s="197" customFormat="1" ht="24.95" customHeight="1" x14ac:dyDescent="0.2">
      <c r="A892" s="24" t="str">
        <f t="shared" si="80"/>
        <v/>
      </c>
      <c r="B892" s="24" t="str">
        <f t="shared" si="78"/>
        <v/>
      </c>
      <c r="C892" s="554" t="str">
        <f t="shared" si="79"/>
        <v/>
      </c>
      <c r="D892" s="173"/>
      <c r="E892" s="173"/>
      <c r="F892" s="174"/>
      <c r="G892" s="175"/>
      <c r="H892" s="176"/>
      <c r="I892" s="177"/>
      <c r="J892" s="176"/>
      <c r="K892" s="476"/>
      <c r="L892" s="174"/>
      <c r="M892" s="81"/>
      <c r="N892" s="280" t="str">
        <f t="shared" si="81"/>
        <v/>
      </c>
      <c r="O892" s="43"/>
      <c r="P892" s="87"/>
      <c r="Q892" s="483"/>
      <c r="R892" s="83"/>
      <c r="S892" s="482"/>
      <c r="T892" s="164"/>
      <c r="U892" s="45"/>
      <c r="V892" s="25" t="str">
        <f>IFERROR(VLOOKUP(U892, tabla!$A$2:$B$50,2,FALSE),"")</f>
        <v/>
      </c>
      <c r="W892" s="26"/>
      <c r="X892" s="51"/>
      <c r="Y892" s="555" t="str">
        <f t="shared" si="82"/>
        <v/>
      </c>
      <c r="Z892" s="27"/>
      <c r="AA892" s="26"/>
      <c r="AB892" s="26"/>
      <c r="AC892" s="84"/>
      <c r="AD892" s="29"/>
      <c r="AE892" s="84"/>
      <c r="AF892" s="84"/>
      <c r="AG892" s="63"/>
      <c r="AH892" s="84"/>
      <c r="AI892" s="84"/>
      <c r="AJ892" s="84"/>
      <c r="AK892" s="164"/>
      <c r="AL892" s="165"/>
      <c r="AM892" s="556" t="str">
        <f t="shared" ca="1" si="83"/>
        <v/>
      </c>
      <c r="AN892" s="86"/>
      <c r="XFA892" s="558" t="e">
        <f>MATCH(AE892,tabla!$W$3:$W$20,0)-1</f>
        <v>#N/A</v>
      </c>
      <c r="XFB892" s="558">
        <f>COUNTIF(tabla!$W$3:$W$20,'BD1'!AE892)</f>
        <v>0</v>
      </c>
    </row>
    <row r="893" spans="1:40 16381:16382" s="197" customFormat="1" ht="24.95" customHeight="1" x14ac:dyDescent="0.2">
      <c r="A893" s="24" t="str">
        <f t="shared" si="80"/>
        <v/>
      </c>
      <c r="B893" s="24" t="str">
        <f t="shared" si="78"/>
        <v/>
      </c>
      <c r="C893" s="554" t="str">
        <f t="shared" si="79"/>
        <v/>
      </c>
      <c r="D893" s="173"/>
      <c r="E893" s="173"/>
      <c r="F893" s="174"/>
      <c r="G893" s="175"/>
      <c r="H893" s="176"/>
      <c r="I893" s="177"/>
      <c r="J893" s="176"/>
      <c r="K893" s="476"/>
      <c r="L893" s="174"/>
      <c r="M893" s="81"/>
      <c r="N893" s="280" t="str">
        <f t="shared" si="81"/>
        <v/>
      </c>
      <c r="O893" s="43"/>
      <c r="P893" s="87"/>
      <c r="Q893" s="483"/>
      <c r="R893" s="83"/>
      <c r="S893" s="482"/>
      <c r="T893" s="164"/>
      <c r="U893" s="45"/>
      <c r="V893" s="25" t="str">
        <f>IFERROR(VLOOKUP(U893, tabla!$A$2:$B$50,2,FALSE),"")</f>
        <v/>
      </c>
      <c r="W893" s="26"/>
      <c r="X893" s="51"/>
      <c r="Y893" s="555" t="str">
        <f t="shared" si="82"/>
        <v/>
      </c>
      <c r="Z893" s="27"/>
      <c r="AA893" s="26"/>
      <c r="AB893" s="26"/>
      <c r="AC893" s="84"/>
      <c r="AD893" s="29"/>
      <c r="AE893" s="84"/>
      <c r="AF893" s="84"/>
      <c r="AG893" s="63"/>
      <c r="AH893" s="84"/>
      <c r="AI893" s="84"/>
      <c r="AJ893" s="84"/>
      <c r="AK893" s="164"/>
      <c r="AL893" s="165"/>
      <c r="AM893" s="556" t="str">
        <f t="shared" ca="1" si="83"/>
        <v/>
      </c>
      <c r="AN893" s="86"/>
      <c r="XFA893" s="558" t="e">
        <f>MATCH(AE893,tabla!$W$3:$W$20,0)-1</f>
        <v>#N/A</v>
      </c>
      <c r="XFB893" s="558">
        <f>COUNTIF(tabla!$W$3:$W$20,'BD1'!AE893)</f>
        <v>0</v>
      </c>
    </row>
    <row r="894" spans="1:40 16381:16382" s="197" customFormat="1" ht="24.95" customHeight="1" x14ac:dyDescent="0.2">
      <c r="A894" s="24" t="str">
        <f t="shared" si="80"/>
        <v/>
      </c>
      <c r="B894" s="24" t="str">
        <f t="shared" si="78"/>
        <v/>
      </c>
      <c r="C894" s="554" t="str">
        <f t="shared" si="79"/>
        <v/>
      </c>
      <c r="D894" s="173"/>
      <c r="E894" s="173"/>
      <c r="F894" s="174"/>
      <c r="G894" s="175"/>
      <c r="H894" s="176"/>
      <c r="I894" s="177"/>
      <c r="J894" s="176"/>
      <c r="K894" s="476"/>
      <c r="L894" s="174"/>
      <c r="M894" s="81"/>
      <c r="N894" s="280" t="str">
        <f t="shared" si="81"/>
        <v/>
      </c>
      <c r="O894" s="43"/>
      <c r="P894" s="87"/>
      <c r="Q894" s="483"/>
      <c r="R894" s="83"/>
      <c r="S894" s="482"/>
      <c r="T894" s="164"/>
      <c r="U894" s="45"/>
      <c r="V894" s="25" t="str">
        <f>IFERROR(VLOOKUP(U894, tabla!$A$2:$B$50,2,FALSE),"")</f>
        <v/>
      </c>
      <c r="W894" s="26"/>
      <c r="X894" s="51"/>
      <c r="Y894" s="555" t="str">
        <f t="shared" si="82"/>
        <v/>
      </c>
      <c r="Z894" s="27"/>
      <c r="AA894" s="26"/>
      <c r="AB894" s="26"/>
      <c r="AC894" s="84"/>
      <c r="AD894" s="29"/>
      <c r="AE894" s="84"/>
      <c r="AF894" s="84"/>
      <c r="AG894" s="63"/>
      <c r="AH894" s="84"/>
      <c r="AI894" s="63"/>
      <c r="AJ894" s="84"/>
      <c r="AK894" s="164"/>
      <c r="AL894" s="165"/>
      <c r="AM894" s="556" t="str">
        <f t="shared" ca="1" si="83"/>
        <v/>
      </c>
      <c r="AN894" s="86"/>
      <c r="XFA894" s="558" t="e">
        <f>MATCH(AE894,tabla!$W$3:$W$20,0)-1</f>
        <v>#N/A</v>
      </c>
      <c r="XFB894" s="558">
        <f>COUNTIF(tabla!$W$3:$W$20,'BD1'!AE894)</f>
        <v>0</v>
      </c>
    </row>
    <row r="895" spans="1:40 16381:16382" s="197" customFormat="1" ht="24.95" customHeight="1" x14ac:dyDescent="0.2">
      <c r="A895" s="24" t="str">
        <f t="shared" si="80"/>
        <v/>
      </c>
      <c r="B895" s="24" t="str">
        <f t="shared" si="78"/>
        <v/>
      </c>
      <c r="C895" s="554" t="str">
        <f t="shared" si="79"/>
        <v/>
      </c>
      <c r="D895" s="173"/>
      <c r="E895" s="173"/>
      <c r="F895" s="174"/>
      <c r="G895" s="175"/>
      <c r="H895" s="176"/>
      <c r="I895" s="177"/>
      <c r="J895" s="176"/>
      <c r="K895" s="476"/>
      <c r="L895" s="174"/>
      <c r="M895" s="81"/>
      <c r="N895" s="280" t="str">
        <f t="shared" si="81"/>
        <v/>
      </c>
      <c r="O895" s="43"/>
      <c r="P895" s="87"/>
      <c r="Q895" s="483"/>
      <c r="R895" s="83"/>
      <c r="S895" s="482"/>
      <c r="T895" s="164"/>
      <c r="U895" s="45"/>
      <c r="V895" s="25" t="str">
        <f>IFERROR(VLOOKUP(U895, tabla!$A$2:$B$50,2,FALSE),"")</f>
        <v/>
      </c>
      <c r="W895" s="26"/>
      <c r="X895" s="51"/>
      <c r="Y895" s="555" t="str">
        <f t="shared" si="82"/>
        <v/>
      </c>
      <c r="Z895" s="27"/>
      <c r="AA895" s="26"/>
      <c r="AB895" s="26"/>
      <c r="AC895" s="84"/>
      <c r="AD895" s="29"/>
      <c r="AE895" s="84"/>
      <c r="AF895" s="84"/>
      <c r="AG895" s="63"/>
      <c r="AH895" s="84"/>
      <c r="AI895" s="63"/>
      <c r="AJ895" s="84"/>
      <c r="AK895" s="164"/>
      <c r="AL895" s="165"/>
      <c r="AM895" s="556" t="str">
        <f t="shared" ca="1" si="83"/>
        <v/>
      </c>
      <c r="AN895" s="86"/>
      <c r="XFA895" s="558" t="e">
        <f>MATCH(AE895,tabla!$W$3:$W$20,0)-1</f>
        <v>#N/A</v>
      </c>
      <c r="XFB895" s="558">
        <f>COUNTIF(tabla!$W$3:$W$20,'BD1'!AE895)</f>
        <v>0</v>
      </c>
    </row>
    <row r="896" spans="1:40 16381:16382" s="197" customFormat="1" ht="24.95" customHeight="1" x14ac:dyDescent="0.2">
      <c r="A896" s="24" t="str">
        <f t="shared" si="80"/>
        <v/>
      </c>
      <c r="B896" s="24" t="str">
        <f t="shared" si="78"/>
        <v/>
      </c>
      <c r="C896" s="554" t="str">
        <f t="shared" si="79"/>
        <v/>
      </c>
      <c r="D896" s="173"/>
      <c r="E896" s="173"/>
      <c r="F896" s="174"/>
      <c r="G896" s="175"/>
      <c r="H896" s="176"/>
      <c r="I896" s="177"/>
      <c r="J896" s="176"/>
      <c r="K896" s="476"/>
      <c r="L896" s="174"/>
      <c r="M896" s="81"/>
      <c r="N896" s="280" t="str">
        <f t="shared" si="81"/>
        <v/>
      </c>
      <c r="O896" s="43"/>
      <c r="P896" s="87"/>
      <c r="Q896" s="483"/>
      <c r="R896" s="83"/>
      <c r="S896" s="482"/>
      <c r="T896" s="164"/>
      <c r="U896" s="45"/>
      <c r="V896" s="25" t="str">
        <f>IFERROR(VLOOKUP(U896, tabla!$A$2:$B$50,2,FALSE),"")</f>
        <v/>
      </c>
      <c r="W896" s="26"/>
      <c r="X896" s="51"/>
      <c r="Y896" s="555" t="str">
        <f t="shared" si="82"/>
        <v/>
      </c>
      <c r="Z896" s="27"/>
      <c r="AA896" s="26"/>
      <c r="AB896" s="26"/>
      <c r="AC896" s="84"/>
      <c r="AD896" s="29"/>
      <c r="AE896" s="84"/>
      <c r="AF896" s="84"/>
      <c r="AG896" s="63"/>
      <c r="AH896" s="84"/>
      <c r="AI896" s="63"/>
      <c r="AJ896" s="84"/>
      <c r="AK896" s="164"/>
      <c r="AL896" s="165"/>
      <c r="AM896" s="556" t="str">
        <f t="shared" ca="1" si="83"/>
        <v/>
      </c>
      <c r="AN896" s="86"/>
      <c r="XFA896" s="558" t="e">
        <f>MATCH(AE896,tabla!$W$3:$W$20,0)-1</f>
        <v>#N/A</v>
      </c>
      <c r="XFB896" s="558">
        <f>COUNTIF(tabla!$W$3:$W$20,'BD1'!AE896)</f>
        <v>0</v>
      </c>
    </row>
    <row r="897" spans="1:40 16381:16382" s="197" customFormat="1" ht="24.95" customHeight="1" x14ac:dyDescent="0.2">
      <c r="A897" s="24" t="str">
        <f t="shared" si="80"/>
        <v/>
      </c>
      <c r="B897" s="24" t="str">
        <f t="shared" si="78"/>
        <v/>
      </c>
      <c r="C897" s="554" t="str">
        <f t="shared" si="79"/>
        <v/>
      </c>
      <c r="D897" s="173"/>
      <c r="E897" s="173"/>
      <c r="F897" s="174"/>
      <c r="G897" s="175"/>
      <c r="H897" s="176"/>
      <c r="I897" s="177"/>
      <c r="J897" s="176"/>
      <c r="K897" s="476"/>
      <c r="L897" s="174"/>
      <c r="M897" s="81"/>
      <c r="N897" s="280" t="str">
        <f t="shared" si="81"/>
        <v/>
      </c>
      <c r="O897" s="43"/>
      <c r="P897" s="87"/>
      <c r="Q897" s="483"/>
      <c r="R897" s="83"/>
      <c r="S897" s="482"/>
      <c r="T897" s="164"/>
      <c r="U897" s="45"/>
      <c r="V897" s="25" t="str">
        <f>IFERROR(VLOOKUP(U897, tabla!$A$2:$B$50,2,FALSE),"")</f>
        <v/>
      </c>
      <c r="W897" s="26"/>
      <c r="X897" s="51"/>
      <c r="Y897" s="555" t="str">
        <f t="shared" si="82"/>
        <v/>
      </c>
      <c r="Z897" s="27"/>
      <c r="AA897" s="26"/>
      <c r="AB897" s="26"/>
      <c r="AC897" s="84"/>
      <c r="AD897" s="29"/>
      <c r="AE897" s="84"/>
      <c r="AF897" s="84"/>
      <c r="AG897" s="63"/>
      <c r="AH897" s="84"/>
      <c r="AI897" s="63"/>
      <c r="AJ897" s="84"/>
      <c r="AK897" s="164"/>
      <c r="AL897" s="165"/>
      <c r="AM897" s="556" t="str">
        <f t="shared" ca="1" si="83"/>
        <v/>
      </c>
      <c r="AN897" s="86"/>
      <c r="XFA897" s="558" t="e">
        <f>MATCH(AE897,tabla!$W$3:$W$20,0)-1</f>
        <v>#N/A</v>
      </c>
      <c r="XFB897" s="558">
        <f>COUNTIF(tabla!$W$3:$W$20,'BD1'!AE897)</f>
        <v>0</v>
      </c>
    </row>
    <row r="898" spans="1:40 16381:16382" s="197" customFormat="1" ht="24.95" customHeight="1" x14ac:dyDescent="0.2">
      <c r="A898" s="24" t="str">
        <f t="shared" si="80"/>
        <v/>
      </c>
      <c r="B898" s="24" t="str">
        <f t="shared" si="78"/>
        <v/>
      </c>
      <c r="C898" s="554" t="str">
        <f t="shared" si="79"/>
        <v/>
      </c>
      <c r="D898" s="173"/>
      <c r="E898" s="173"/>
      <c r="F898" s="174"/>
      <c r="G898" s="175"/>
      <c r="H898" s="176"/>
      <c r="I898" s="177"/>
      <c r="J898" s="176"/>
      <c r="K898" s="476"/>
      <c r="L898" s="174"/>
      <c r="M898" s="81"/>
      <c r="N898" s="280" t="str">
        <f t="shared" si="81"/>
        <v/>
      </c>
      <c r="O898" s="43"/>
      <c r="P898" s="87"/>
      <c r="Q898" s="483"/>
      <c r="R898" s="83"/>
      <c r="S898" s="482"/>
      <c r="T898" s="164"/>
      <c r="U898" s="45"/>
      <c r="V898" s="25" t="str">
        <f>IFERROR(VLOOKUP(U898, tabla!$A$2:$B$50,2,FALSE),"")</f>
        <v/>
      </c>
      <c r="W898" s="26"/>
      <c r="X898" s="51"/>
      <c r="Y898" s="555" t="str">
        <f t="shared" si="82"/>
        <v/>
      </c>
      <c r="Z898" s="27"/>
      <c r="AA898" s="26"/>
      <c r="AB898" s="26"/>
      <c r="AC898" s="84"/>
      <c r="AD898" s="29"/>
      <c r="AE898" s="84"/>
      <c r="AF898" s="84"/>
      <c r="AG898" s="63"/>
      <c r="AH898" s="84"/>
      <c r="AI898" s="63"/>
      <c r="AJ898" s="84"/>
      <c r="AK898" s="164"/>
      <c r="AL898" s="165"/>
      <c r="AM898" s="556" t="str">
        <f t="shared" ca="1" si="83"/>
        <v/>
      </c>
      <c r="AN898" s="86"/>
      <c r="XFA898" s="558" t="e">
        <f>MATCH(AE898,tabla!$W$3:$W$20,0)-1</f>
        <v>#N/A</v>
      </c>
      <c r="XFB898" s="558">
        <f>COUNTIF(tabla!$W$3:$W$20,'BD1'!AE898)</f>
        <v>0</v>
      </c>
    </row>
    <row r="899" spans="1:40 16381:16382" s="197" customFormat="1" ht="24.95" customHeight="1" x14ac:dyDescent="0.2">
      <c r="A899" s="24" t="str">
        <f t="shared" si="80"/>
        <v/>
      </c>
      <c r="B899" s="24" t="str">
        <f t="shared" si="78"/>
        <v/>
      </c>
      <c r="C899" s="554" t="str">
        <f t="shared" si="79"/>
        <v/>
      </c>
      <c r="D899" s="173"/>
      <c r="E899" s="173"/>
      <c r="F899" s="174"/>
      <c r="G899" s="175"/>
      <c r="H899" s="176"/>
      <c r="I899" s="177"/>
      <c r="J899" s="176"/>
      <c r="K899" s="476"/>
      <c r="L899" s="174"/>
      <c r="M899" s="81"/>
      <c r="N899" s="280" t="str">
        <f t="shared" si="81"/>
        <v/>
      </c>
      <c r="O899" s="43"/>
      <c r="P899" s="87"/>
      <c r="Q899" s="483"/>
      <c r="R899" s="83"/>
      <c r="S899" s="482"/>
      <c r="T899" s="164"/>
      <c r="U899" s="45"/>
      <c r="V899" s="25" t="str">
        <f>IFERROR(VLOOKUP(U899, tabla!$A$2:$B$50,2,FALSE),"")</f>
        <v/>
      </c>
      <c r="W899" s="26"/>
      <c r="X899" s="51"/>
      <c r="Y899" s="555" t="str">
        <f t="shared" si="82"/>
        <v/>
      </c>
      <c r="Z899" s="27"/>
      <c r="AA899" s="26"/>
      <c r="AB899" s="26"/>
      <c r="AC899" s="84"/>
      <c r="AD899" s="29"/>
      <c r="AE899" s="84"/>
      <c r="AF899" s="84"/>
      <c r="AG899" s="63"/>
      <c r="AH899" s="84"/>
      <c r="AI899" s="63"/>
      <c r="AJ899" s="84"/>
      <c r="AK899" s="164"/>
      <c r="AL899" s="165"/>
      <c r="AM899" s="556" t="str">
        <f t="shared" ca="1" si="83"/>
        <v/>
      </c>
      <c r="AN899" s="86"/>
      <c r="XFA899" s="558" t="e">
        <f>MATCH(AE899,tabla!$W$3:$W$20,0)-1</f>
        <v>#N/A</v>
      </c>
      <c r="XFB899" s="558">
        <f>COUNTIF(tabla!$W$3:$W$20,'BD1'!AE899)</f>
        <v>0</v>
      </c>
    </row>
    <row r="900" spans="1:40 16381:16382" s="197" customFormat="1" ht="24.95" customHeight="1" x14ac:dyDescent="0.2">
      <c r="A900" s="24" t="str">
        <f t="shared" si="80"/>
        <v/>
      </c>
      <c r="B900" s="24" t="str">
        <f t="shared" si="78"/>
        <v/>
      </c>
      <c r="C900" s="554" t="str">
        <f t="shared" si="79"/>
        <v/>
      </c>
      <c r="D900" s="173"/>
      <c r="E900" s="173"/>
      <c r="F900" s="174"/>
      <c r="G900" s="175"/>
      <c r="H900" s="176"/>
      <c r="I900" s="177"/>
      <c r="J900" s="176"/>
      <c r="K900" s="476"/>
      <c r="L900" s="174"/>
      <c r="M900" s="81"/>
      <c r="N900" s="280" t="str">
        <f t="shared" si="81"/>
        <v/>
      </c>
      <c r="O900" s="43"/>
      <c r="P900" s="87"/>
      <c r="Q900" s="483"/>
      <c r="R900" s="83"/>
      <c r="S900" s="482"/>
      <c r="T900" s="164"/>
      <c r="U900" s="45"/>
      <c r="V900" s="25" t="str">
        <f>IFERROR(VLOOKUP(U900, tabla!$A$2:$B$50,2,FALSE),"")</f>
        <v/>
      </c>
      <c r="W900" s="26"/>
      <c r="X900" s="51"/>
      <c r="Y900" s="555" t="str">
        <f t="shared" si="82"/>
        <v/>
      </c>
      <c r="Z900" s="27"/>
      <c r="AA900" s="26"/>
      <c r="AB900" s="26"/>
      <c r="AC900" s="84"/>
      <c r="AD900" s="29"/>
      <c r="AE900" s="84"/>
      <c r="AF900" s="84"/>
      <c r="AG900" s="63"/>
      <c r="AH900" s="84"/>
      <c r="AI900" s="63"/>
      <c r="AJ900" s="84"/>
      <c r="AK900" s="164"/>
      <c r="AL900" s="165"/>
      <c r="AM900" s="556" t="str">
        <f t="shared" ca="1" si="83"/>
        <v/>
      </c>
      <c r="AN900" s="86"/>
      <c r="XFA900" s="558" t="e">
        <f>MATCH(AE900,tabla!$W$3:$W$20,0)-1</f>
        <v>#N/A</v>
      </c>
      <c r="XFB900" s="558">
        <f>COUNTIF(tabla!$W$3:$W$20,'BD1'!AE900)</f>
        <v>0</v>
      </c>
    </row>
    <row r="901" spans="1:40 16381:16382" s="197" customFormat="1" ht="24.95" customHeight="1" x14ac:dyDescent="0.2">
      <c r="A901" s="24" t="str">
        <f t="shared" si="80"/>
        <v/>
      </c>
      <c r="B901" s="24" t="str">
        <f t="shared" si="78"/>
        <v/>
      </c>
      <c r="C901" s="554" t="str">
        <f t="shared" si="79"/>
        <v/>
      </c>
      <c r="D901" s="173"/>
      <c r="E901" s="173"/>
      <c r="F901" s="174"/>
      <c r="G901" s="175"/>
      <c r="H901" s="176"/>
      <c r="I901" s="177"/>
      <c r="J901" s="176"/>
      <c r="K901" s="476"/>
      <c r="L901" s="174"/>
      <c r="M901" s="81"/>
      <c r="N901" s="280" t="str">
        <f t="shared" si="81"/>
        <v/>
      </c>
      <c r="O901" s="43"/>
      <c r="P901" s="87"/>
      <c r="Q901" s="483"/>
      <c r="R901" s="83"/>
      <c r="S901" s="482"/>
      <c r="T901" s="164"/>
      <c r="U901" s="45"/>
      <c r="V901" s="25" t="str">
        <f>IFERROR(VLOOKUP(U901, tabla!$A$2:$B$50,2,FALSE),"")</f>
        <v/>
      </c>
      <c r="W901" s="26"/>
      <c r="X901" s="51"/>
      <c r="Y901" s="555" t="str">
        <f t="shared" si="82"/>
        <v/>
      </c>
      <c r="Z901" s="27"/>
      <c r="AA901" s="26"/>
      <c r="AB901" s="26"/>
      <c r="AC901" s="84"/>
      <c r="AD901" s="29"/>
      <c r="AE901" s="84"/>
      <c r="AF901" s="84"/>
      <c r="AG901" s="63"/>
      <c r="AH901" s="84"/>
      <c r="AI901" s="63"/>
      <c r="AJ901" s="84"/>
      <c r="AK901" s="164"/>
      <c r="AL901" s="165"/>
      <c r="AM901" s="556" t="str">
        <f t="shared" ca="1" si="83"/>
        <v/>
      </c>
      <c r="AN901" s="86"/>
      <c r="XFA901" s="558" t="e">
        <f>MATCH(AE901,tabla!$W$3:$W$20,0)-1</f>
        <v>#N/A</v>
      </c>
      <c r="XFB901" s="558">
        <f>COUNTIF(tabla!$W$3:$W$20,'BD1'!AE901)</f>
        <v>0</v>
      </c>
    </row>
    <row r="902" spans="1:40 16381:16382" s="197" customFormat="1" ht="24.95" customHeight="1" x14ac:dyDescent="0.2">
      <c r="A902" s="24" t="str">
        <f t="shared" si="80"/>
        <v/>
      </c>
      <c r="B902" s="24" t="str">
        <f t="shared" si="78"/>
        <v/>
      </c>
      <c r="C902" s="554" t="str">
        <f t="shared" si="79"/>
        <v/>
      </c>
      <c r="D902" s="173"/>
      <c r="E902" s="173"/>
      <c r="F902" s="174"/>
      <c r="G902" s="175"/>
      <c r="H902" s="176"/>
      <c r="I902" s="177"/>
      <c r="J902" s="176"/>
      <c r="K902" s="476"/>
      <c r="L902" s="174"/>
      <c r="M902" s="81"/>
      <c r="N902" s="280" t="str">
        <f t="shared" si="81"/>
        <v/>
      </c>
      <c r="O902" s="43"/>
      <c r="P902" s="87"/>
      <c r="Q902" s="483"/>
      <c r="R902" s="83"/>
      <c r="S902" s="482"/>
      <c r="T902" s="164"/>
      <c r="U902" s="45"/>
      <c r="V902" s="25" t="str">
        <f>IFERROR(VLOOKUP(U902, tabla!$A$2:$B$50,2,FALSE),"")</f>
        <v/>
      </c>
      <c r="W902" s="26"/>
      <c r="X902" s="51"/>
      <c r="Y902" s="555" t="str">
        <f t="shared" si="82"/>
        <v/>
      </c>
      <c r="Z902" s="27"/>
      <c r="AA902" s="26"/>
      <c r="AB902" s="26"/>
      <c r="AC902" s="84"/>
      <c r="AD902" s="29"/>
      <c r="AE902" s="84"/>
      <c r="AF902" s="84"/>
      <c r="AG902" s="63"/>
      <c r="AH902" s="84"/>
      <c r="AI902" s="63"/>
      <c r="AJ902" s="84"/>
      <c r="AK902" s="164"/>
      <c r="AL902" s="165"/>
      <c r="AM902" s="556" t="str">
        <f t="shared" ca="1" si="83"/>
        <v/>
      </c>
      <c r="AN902" s="86"/>
      <c r="XFA902" s="558" t="e">
        <f>MATCH(AE902,tabla!$W$3:$W$20,0)-1</f>
        <v>#N/A</v>
      </c>
      <c r="XFB902" s="558">
        <f>COUNTIF(tabla!$W$3:$W$20,'BD1'!AE902)</f>
        <v>0</v>
      </c>
    </row>
    <row r="903" spans="1:40 16381:16382" s="197" customFormat="1" ht="24.95" customHeight="1" x14ac:dyDescent="0.2">
      <c r="A903" s="24" t="str">
        <f t="shared" si="80"/>
        <v/>
      </c>
      <c r="B903" s="24" t="str">
        <f t="shared" si="78"/>
        <v/>
      </c>
      <c r="C903" s="554" t="str">
        <f t="shared" si="79"/>
        <v/>
      </c>
      <c r="D903" s="173"/>
      <c r="E903" s="173"/>
      <c r="F903" s="174"/>
      <c r="G903" s="175"/>
      <c r="H903" s="176"/>
      <c r="I903" s="177"/>
      <c r="J903" s="176"/>
      <c r="K903" s="476"/>
      <c r="L903" s="174"/>
      <c r="M903" s="81"/>
      <c r="N903" s="280" t="str">
        <f t="shared" si="81"/>
        <v/>
      </c>
      <c r="O903" s="43"/>
      <c r="P903" s="87"/>
      <c r="Q903" s="483"/>
      <c r="R903" s="83"/>
      <c r="S903" s="482"/>
      <c r="T903" s="164"/>
      <c r="U903" s="45"/>
      <c r="V903" s="25" t="str">
        <f>IFERROR(VLOOKUP(U903, tabla!$A$2:$B$50,2,FALSE),"")</f>
        <v/>
      </c>
      <c r="W903" s="26"/>
      <c r="X903" s="51"/>
      <c r="Y903" s="555" t="str">
        <f t="shared" si="82"/>
        <v/>
      </c>
      <c r="Z903" s="27"/>
      <c r="AA903" s="26"/>
      <c r="AB903" s="26"/>
      <c r="AC903" s="84"/>
      <c r="AD903" s="29"/>
      <c r="AE903" s="84"/>
      <c r="AF903" s="84"/>
      <c r="AG903" s="63"/>
      <c r="AH903" s="84"/>
      <c r="AI903" s="63"/>
      <c r="AJ903" s="84"/>
      <c r="AK903" s="164"/>
      <c r="AL903" s="165"/>
      <c r="AM903" s="556" t="str">
        <f t="shared" ca="1" si="83"/>
        <v/>
      </c>
      <c r="AN903" s="86"/>
      <c r="XFA903" s="558" t="e">
        <f>MATCH(AE903,tabla!$W$3:$W$20,0)-1</f>
        <v>#N/A</v>
      </c>
      <c r="XFB903" s="558">
        <f>COUNTIF(tabla!$W$3:$W$20,'BD1'!AE903)</f>
        <v>0</v>
      </c>
    </row>
    <row r="904" spans="1:40 16381:16382" s="197" customFormat="1" ht="24.95" customHeight="1" x14ac:dyDescent="0.2">
      <c r="A904" s="24" t="str">
        <f t="shared" si="80"/>
        <v/>
      </c>
      <c r="B904" s="24" t="str">
        <f t="shared" si="78"/>
        <v/>
      </c>
      <c r="C904" s="554" t="str">
        <f t="shared" si="79"/>
        <v/>
      </c>
      <c r="D904" s="173"/>
      <c r="E904" s="173"/>
      <c r="F904" s="174"/>
      <c r="G904" s="175"/>
      <c r="H904" s="176"/>
      <c r="I904" s="177"/>
      <c r="J904" s="176"/>
      <c r="K904" s="476"/>
      <c r="L904" s="174"/>
      <c r="M904" s="81"/>
      <c r="N904" s="280" t="str">
        <f t="shared" si="81"/>
        <v/>
      </c>
      <c r="O904" s="43"/>
      <c r="P904" s="87"/>
      <c r="Q904" s="483"/>
      <c r="R904" s="83"/>
      <c r="S904" s="482"/>
      <c r="T904" s="164"/>
      <c r="U904" s="45"/>
      <c r="V904" s="25" t="str">
        <f>IFERROR(VLOOKUP(U904, tabla!$A$2:$B$50,2,FALSE),"")</f>
        <v/>
      </c>
      <c r="W904" s="26"/>
      <c r="X904" s="51"/>
      <c r="Y904" s="555" t="str">
        <f t="shared" si="82"/>
        <v/>
      </c>
      <c r="Z904" s="27"/>
      <c r="AA904" s="26"/>
      <c r="AB904" s="26"/>
      <c r="AC904" s="84"/>
      <c r="AD904" s="29"/>
      <c r="AE904" s="84"/>
      <c r="AF904" s="84"/>
      <c r="AG904" s="63"/>
      <c r="AH904" s="84"/>
      <c r="AI904" s="63"/>
      <c r="AJ904" s="84"/>
      <c r="AK904" s="164"/>
      <c r="AL904" s="165"/>
      <c r="AM904" s="556" t="str">
        <f t="shared" ca="1" si="83"/>
        <v/>
      </c>
      <c r="AN904" s="86"/>
      <c r="XFA904" s="558" t="e">
        <f>MATCH(AE904,tabla!$W$3:$W$20,0)-1</f>
        <v>#N/A</v>
      </c>
      <c r="XFB904" s="558">
        <f>COUNTIF(tabla!$W$3:$W$20,'BD1'!AE904)</f>
        <v>0</v>
      </c>
    </row>
    <row r="905" spans="1:40 16381:16382" s="197" customFormat="1" ht="24.95" customHeight="1" x14ac:dyDescent="0.2">
      <c r="A905" s="24" t="str">
        <f t="shared" si="80"/>
        <v/>
      </c>
      <c r="B905" s="24" t="str">
        <f t="shared" si="78"/>
        <v/>
      </c>
      <c r="C905" s="554" t="str">
        <f t="shared" si="79"/>
        <v/>
      </c>
      <c r="D905" s="173"/>
      <c r="E905" s="173"/>
      <c r="F905" s="174"/>
      <c r="G905" s="175"/>
      <c r="H905" s="176"/>
      <c r="I905" s="177"/>
      <c r="J905" s="176"/>
      <c r="K905" s="476"/>
      <c r="L905" s="174"/>
      <c r="M905" s="81"/>
      <c r="N905" s="280" t="str">
        <f t="shared" si="81"/>
        <v/>
      </c>
      <c r="O905" s="43"/>
      <c r="P905" s="87"/>
      <c r="Q905" s="483"/>
      <c r="R905" s="83"/>
      <c r="S905" s="482"/>
      <c r="T905" s="164"/>
      <c r="U905" s="45"/>
      <c r="V905" s="25" t="str">
        <f>IFERROR(VLOOKUP(U905, tabla!$A$2:$B$50,2,FALSE),"")</f>
        <v/>
      </c>
      <c r="W905" s="26"/>
      <c r="X905" s="51"/>
      <c r="Y905" s="555" t="str">
        <f t="shared" si="82"/>
        <v/>
      </c>
      <c r="Z905" s="27"/>
      <c r="AA905" s="26"/>
      <c r="AB905" s="26"/>
      <c r="AC905" s="84"/>
      <c r="AD905" s="29"/>
      <c r="AE905" s="84"/>
      <c r="AF905" s="84"/>
      <c r="AG905" s="63"/>
      <c r="AH905" s="84"/>
      <c r="AI905" s="63"/>
      <c r="AJ905" s="84"/>
      <c r="AK905" s="164"/>
      <c r="AL905" s="165"/>
      <c r="AM905" s="556" t="str">
        <f t="shared" ca="1" si="83"/>
        <v/>
      </c>
      <c r="AN905" s="86"/>
      <c r="XFA905" s="558" t="e">
        <f>MATCH(AE905,tabla!$W$3:$W$20,0)-1</f>
        <v>#N/A</v>
      </c>
      <c r="XFB905" s="558">
        <f>COUNTIF(tabla!$W$3:$W$20,'BD1'!AE905)</f>
        <v>0</v>
      </c>
    </row>
    <row r="906" spans="1:40 16381:16382" s="197" customFormat="1" ht="24.95" customHeight="1" x14ac:dyDescent="0.2">
      <c r="A906" s="24" t="str">
        <f t="shared" si="80"/>
        <v/>
      </c>
      <c r="B906" s="24" t="str">
        <f t="shared" si="78"/>
        <v/>
      </c>
      <c r="C906" s="554" t="str">
        <f t="shared" si="79"/>
        <v/>
      </c>
      <c r="D906" s="173"/>
      <c r="E906" s="173"/>
      <c r="F906" s="174"/>
      <c r="G906" s="175"/>
      <c r="H906" s="176"/>
      <c r="I906" s="177"/>
      <c r="J906" s="176"/>
      <c r="K906" s="476"/>
      <c r="L906" s="174"/>
      <c r="M906" s="81"/>
      <c r="N906" s="280" t="str">
        <f t="shared" si="81"/>
        <v/>
      </c>
      <c r="O906" s="43"/>
      <c r="P906" s="87"/>
      <c r="Q906" s="483"/>
      <c r="R906" s="83"/>
      <c r="S906" s="482"/>
      <c r="T906" s="164"/>
      <c r="U906" s="45"/>
      <c r="V906" s="25" t="str">
        <f>IFERROR(VLOOKUP(U906, tabla!$A$2:$B$50,2,FALSE),"")</f>
        <v/>
      </c>
      <c r="W906" s="26"/>
      <c r="X906" s="51"/>
      <c r="Y906" s="555" t="str">
        <f t="shared" si="82"/>
        <v/>
      </c>
      <c r="Z906" s="27"/>
      <c r="AA906" s="26"/>
      <c r="AB906" s="26"/>
      <c r="AC906" s="84"/>
      <c r="AD906" s="29"/>
      <c r="AE906" s="84"/>
      <c r="AF906" s="84"/>
      <c r="AG906" s="63"/>
      <c r="AH906" s="84"/>
      <c r="AI906" s="63"/>
      <c r="AJ906" s="84"/>
      <c r="AK906" s="164"/>
      <c r="AL906" s="165"/>
      <c r="AM906" s="556" t="str">
        <f t="shared" ca="1" si="83"/>
        <v/>
      </c>
      <c r="AN906" s="86"/>
      <c r="XFA906" s="558" t="e">
        <f>MATCH(AE906,tabla!$W$3:$W$20,0)-1</f>
        <v>#N/A</v>
      </c>
      <c r="XFB906" s="558">
        <f>COUNTIF(tabla!$W$3:$W$20,'BD1'!AE906)</f>
        <v>0</v>
      </c>
    </row>
    <row r="907" spans="1:40 16381:16382" s="197" customFormat="1" ht="24.95" customHeight="1" x14ac:dyDescent="0.2">
      <c r="A907" s="24" t="str">
        <f t="shared" si="80"/>
        <v/>
      </c>
      <c r="B907" s="24" t="str">
        <f t="shared" si="78"/>
        <v/>
      </c>
      <c r="C907" s="554" t="str">
        <f t="shared" si="79"/>
        <v/>
      </c>
      <c r="D907" s="173"/>
      <c r="E907" s="173"/>
      <c r="F907" s="174"/>
      <c r="G907" s="175"/>
      <c r="H907" s="176"/>
      <c r="I907" s="177"/>
      <c r="J907" s="176"/>
      <c r="K907" s="476"/>
      <c r="L907" s="174"/>
      <c r="M907" s="81"/>
      <c r="N907" s="280" t="str">
        <f t="shared" si="81"/>
        <v/>
      </c>
      <c r="O907" s="43"/>
      <c r="P907" s="87"/>
      <c r="Q907" s="483"/>
      <c r="R907" s="83"/>
      <c r="S907" s="482"/>
      <c r="T907" s="164"/>
      <c r="U907" s="45"/>
      <c r="V907" s="25" t="str">
        <f>IFERROR(VLOOKUP(U907, tabla!$A$2:$B$50,2,FALSE),"")</f>
        <v/>
      </c>
      <c r="W907" s="26"/>
      <c r="X907" s="51"/>
      <c r="Y907" s="555" t="str">
        <f t="shared" si="82"/>
        <v/>
      </c>
      <c r="Z907" s="27"/>
      <c r="AA907" s="26"/>
      <c r="AB907" s="26"/>
      <c r="AC907" s="84"/>
      <c r="AD907" s="29"/>
      <c r="AE907" s="84"/>
      <c r="AF907" s="84"/>
      <c r="AG907" s="63"/>
      <c r="AH907" s="84"/>
      <c r="AI907" s="63"/>
      <c r="AJ907" s="84"/>
      <c r="AK907" s="164"/>
      <c r="AL907" s="165"/>
      <c r="AM907" s="556" t="str">
        <f t="shared" ca="1" si="83"/>
        <v/>
      </c>
      <c r="AN907" s="86"/>
      <c r="XFA907" s="558" t="e">
        <f>MATCH(AE907,tabla!$W$3:$W$20,0)-1</f>
        <v>#N/A</v>
      </c>
      <c r="XFB907" s="558">
        <f>COUNTIF(tabla!$W$3:$W$20,'BD1'!AE907)</f>
        <v>0</v>
      </c>
    </row>
    <row r="908" spans="1:40 16381:16382" s="197" customFormat="1" ht="24.95" customHeight="1" x14ac:dyDescent="0.2">
      <c r="A908" s="24" t="str">
        <f t="shared" si="80"/>
        <v/>
      </c>
      <c r="B908" s="24" t="str">
        <f t="shared" si="78"/>
        <v/>
      </c>
      <c r="C908" s="554" t="str">
        <f t="shared" si="79"/>
        <v/>
      </c>
      <c r="D908" s="173"/>
      <c r="E908" s="173"/>
      <c r="F908" s="174"/>
      <c r="G908" s="175"/>
      <c r="H908" s="176"/>
      <c r="I908" s="177"/>
      <c r="J908" s="176"/>
      <c r="K908" s="476"/>
      <c r="L908" s="174"/>
      <c r="M908" s="81"/>
      <c r="N908" s="280" t="str">
        <f t="shared" si="81"/>
        <v/>
      </c>
      <c r="O908" s="43"/>
      <c r="P908" s="87"/>
      <c r="Q908" s="483"/>
      <c r="R908" s="83"/>
      <c r="S908" s="482"/>
      <c r="T908" s="164"/>
      <c r="U908" s="45"/>
      <c r="V908" s="25" t="str">
        <f>IFERROR(VLOOKUP(U908, tabla!$A$2:$B$50,2,FALSE),"")</f>
        <v/>
      </c>
      <c r="W908" s="26"/>
      <c r="X908" s="51"/>
      <c r="Y908" s="555" t="str">
        <f t="shared" si="82"/>
        <v/>
      </c>
      <c r="Z908" s="27"/>
      <c r="AA908" s="26"/>
      <c r="AB908" s="26"/>
      <c r="AC908" s="84"/>
      <c r="AD908" s="29"/>
      <c r="AE908" s="84"/>
      <c r="AF908" s="84"/>
      <c r="AG908" s="63"/>
      <c r="AH908" s="84"/>
      <c r="AI908" s="63"/>
      <c r="AJ908" s="84"/>
      <c r="AK908" s="164"/>
      <c r="AL908" s="165"/>
      <c r="AM908" s="556" t="str">
        <f t="shared" ca="1" si="83"/>
        <v/>
      </c>
      <c r="AN908" s="86"/>
      <c r="XFA908" s="558" t="e">
        <f>MATCH(AE908,tabla!$W$3:$W$20,0)-1</f>
        <v>#N/A</v>
      </c>
      <c r="XFB908" s="558">
        <f>COUNTIF(tabla!$W$3:$W$20,'BD1'!AE908)</f>
        <v>0</v>
      </c>
    </row>
    <row r="909" spans="1:40 16381:16382" s="197" customFormat="1" ht="24.95" customHeight="1" x14ac:dyDescent="0.2">
      <c r="A909" s="24" t="str">
        <f t="shared" si="80"/>
        <v/>
      </c>
      <c r="B909" s="24" t="str">
        <f t="shared" si="78"/>
        <v/>
      </c>
      <c r="C909" s="554" t="str">
        <f t="shared" si="79"/>
        <v/>
      </c>
      <c r="D909" s="173"/>
      <c r="E909" s="173"/>
      <c r="F909" s="174"/>
      <c r="G909" s="175"/>
      <c r="H909" s="176"/>
      <c r="I909" s="177"/>
      <c r="J909" s="176"/>
      <c r="K909" s="476"/>
      <c r="L909" s="174"/>
      <c r="M909" s="81"/>
      <c r="N909" s="280" t="str">
        <f t="shared" si="81"/>
        <v/>
      </c>
      <c r="O909" s="43"/>
      <c r="P909" s="87"/>
      <c r="Q909" s="483"/>
      <c r="R909" s="83"/>
      <c r="S909" s="482"/>
      <c r="T909" s="164"/>
      <c r="U909" s="45"/>
      <c r="V909" s="25" t="str">
        <f>IFERROR(VLOOKUP(U909, tabla!$A$2:$B$50,2,FALSE),"")</f>
        <v/>
      </c>
      <c r="W909" s="26"/>
      <c r="X909" s="51"/>
      <c r="Y909" s="555" t="str">
        <f t="shared" si="82"/>
        <v/>
      </c>
      <c r="Z909" s="27"/>
      <c r="AA909" s="26"/>
      <c r="AB909" s="26"/>
      <c r="AC909" s="84"/>
      <c r="AD909" s="29"/>
      <c r="AE909" s="84"/>
      <c r="AF909" s="84"/>
      <c r="AG909" s="63"/>
      <c r="AH909" s="84"/>
      <c r="AI909" s="63"/>
      <c r="AJ909" s="84"/>
      <c r="AK909" s="164"/>
      <c r="AL909" s="165"/>
      <c r="AM909" s="556" t="str">
        <f t="shared" ca="1" si="83"/>
        <v/>
      </c>
      <c r="AN909" s="86"/>
      <c r="XFA909" s="558" t="e">
        <f>MATCH(AE909,tabla!$W$3:$W$20,0)-1</f>
        <v>#N/A</v>
      </c>
      <c r="XFB909" s="558">
        <f>COUNTIF(tabla!$W$3:$W$20,'BD1'!AE909)</f>
        <v>0</v>
      </c>
    </row>
    <row r="910" spans="1:40 16381:16382" s="197" customFormat="1" ht="24.95" customHeight="1" x14ac:dyDescent="0.2">
      <c r="A910" s="24" t="str">
        <f t="shared" si="80"/>
        <v/>
      </c>
      <c r="B910" s="24" t="str">
        <f t="shared" si="78"/>
        <v/>
      </c>
      <c r="C910" s="554" t="str">
        <f t="shared" si="79"/>
        <v/>
      </c>
      <c r="D910" s="173"/>
      <c r="E910" s="173"/>
      <c r="F910" s="174"/>
      <c r="G910" s="175"/>
      <c r="H910" s="176"/>
      <c r="I910" s="177"/>
      <c r="J910" s="176"/>
      <c r="K910" s="476"/>
      <c r="L910" s="174"/>
      <c r="M910" s="81"/>
      <c r="N910" s="280" t="str">
        <f t="shared" si="81"/>
        <v/>
      </c>
      <c r="O910" s="43"/>
      <c r="P910" s="87"/>
      <c r="Q910" s="483"/>
      <c r="R910" s="83"/>
      <c r="S910" s="482"/>
      <c r="T910" s="164"/>
      <c r="U910" s="45"/>
      <c r="V910" s="25" t="str">
        <f>IFERROR(VLOOKUP(U910, tabla!$A$2:$B$50,2,FALSE),"")</f>
        <v/>
      </c>
      <c r="W910" s="26"/>
      <c r="X910" s="51"/>
      <c r="Y910" s="555" t="str">
        <f t="shared" si="82"/>
        <v/>
      </c>
      <c r="Z910" s="27"/>
      <c r="AA910" s="26"/>
      <c r="AB910" s="26"/>
      <c r="AC910" s="84"/>
      <c r="AD910" s="29"/>
      <c r="AE910" s="84"/>
      <c r="AF910" s="84"/>
      <c r="AG910" s="63"/>
      <c r="AH910" s="84"/>
      <c r="AI910" s="63"/>
      <c r="AJ910" s="84"/>
      <c r="AK910" s="164"/>
      <c r="AL910" s="165"/>
      <c r="AM910" s="556" t="str">
        <f t="shared" ca="1" si="83"/>
        <v/>
      </c>
      <c r="AN910" s="86"/>
      <c r="XFA910" s="558" t="e">
        <f>MATCH(AE910,tabla!$W$3:$W$20,0)-1</f>
        <v>#N/A</v>
      </c>
      <c r="XFB910" s="558">
        <f>COUNTIF(tabla!$W$3:$W$20,'BD1'!AE910)</f>
        <v>0</v>
      </c>
    </row>
    <row r="911" spans="1:40 16381:16382" s="197" customFormat="1" ht="24.95" customHeight="1" x14ac:dyDescent="0.2">
      <c r="A911" s="24" t="str">
        <f t="shared" si="80"/>
        <v/>
      </c>
      <c r="B911" s="24" t="str">
        <f t="shared" ref="B911:B974" si="84">IF(F911&gt;0,$K$6,"")</f>
        <v/>
      </c>
      <c r="C911" s="554" t="str">
        <f t="shared" ref="C911:C974" si="85">IF(F911&gt;0,$K$8,"")</f>
        <v/>
      </c>
      <c r="D911" s="173"/>
      <c r="E911" s="173"/>
      <c r="F911" s="174"/>
      <c r="G911" s="175"/>
      <c r="H911" s="176"/>
      <c r="I911" s="177"/>
      <c r="J911" s="176"/>
      <c r="K911" s="476"/>
      <c r="L911" s="174"/>
      <c r="M911" s="81"/>
      <c r="N911" s="280" t="str">
        <f t="shared" si="81"/>
        <v/>
      </c>
      <c r="O911" s="43"/>
      <c r="P911" s="87"/>
      <c r="Q911" s="483"/>
      <c r="R911" s="83"/>
      <c r="S911" s="482"/>
      <c r="T911" s="164"/>
      <c r="U911" s="45"/>
      <c r="V911" s="25" t="str">
        <f>IFERROR(VLOOKUP(U911, tabla!$A$2:$B$50,2,FALSE),"")</f>
        <v/>
      </c>
      <c r="W911" s="26"/>
      <c r="X911" s="51"/>
      <c r="Y911" s="555" t="str">
        <f t="shared" si="82"/>
        <v/>
      </c>
      <c r="Z911" s="27"/>
      <c r="AA911" s="26"/>
      <c r="AB911" s="26"/>
      <c r="AC911" s="84"/>
      <c r="AD911" s="29"/>
      <c r="AE911" s="84"/>
      <c r="AF911" s="84"/>
      <c r="AG911" s="63"/>
      <c r="AH911" s="84"/>
      <c r="AI911" s="63"/>
      <c r="AJ911" s="84"/>
      <c r="AK911" s="164"/>
      <c r="AL911" s="165"/>
      <c r="AM911" s="556" t="str">
        <f t="shared" ca="1" si="83"/>
        <v/>
      </c>
      <c r="AN911" s="86"/>
      <c r="XFA911" s="558" t="e">
        <f>MATCH(AE911,tabla!$W$3:$W$20,0)-1</f>
        <v>#N/A</v>
      </c>
      <c r="XFB911" s="558">
        <f>COUNTIF(tabla!$W$3:$W$20,'BD1'!AE911)</f>
        <v>0</v>
      </c>
    </row>
    <row r="912" spans="1:40 16381:16382" s="197" customFormat="1" ht="24.95" customHeight="1" x14ac:dyDescent="0.2">
      <c r="A912" s="24" t="str">
        <f t="shared" ref="A912:A975" si="86">IF(F912&gt;0,ROW()-14,"")</f>
        <v/>
      </c>
      <c r="B912" s="24" t="str">
        <f t="shared" si="84"/>
        <v/>
      </c>
      <c r="C912" s="554" t="str">
        <f t="shared" si="85"/>
        <v/>
      </c>
      <c r="D912" s="173"/>
      <c r="E912" s="173"/>
      <c r="F912" s="174"/>
      <c r="G912" s="175"/>
      <c r="H912" s="176"/>
      <c r="I912" s="177"/>
      <c r="J912" s="176"/>
      <c r="K912" s="476"/>
      <c r="L912" s="174"/>
      <c r="M912" s="81"/>
      <c r="N912" s="280" t="str">
        <f t="shared" ref="N912:N975" si="87">IF(M912="","",YEAR($M$2)-YEAR(M912)-IF(DATE(YEAR($M$2),MONTH(M912),DAY(M912))&gt;$M$2,1,0))</f>
        <v/>
      </c>
      <c r="O912" s="43"/>
      <c r="P912" s="87"/>
      <c r="Q912" s="483"/>
      <c r="R912" s="83"/>
      <c r="S912" s="482"/>
      <c r="T912" s="164"/>
      <c r="U912" s="45"/>
      <c r="V912" s="25" t="str">
        <f>IFERROR(VLOOKUP(U912, tabla!$A$2:$B$50,2,FALSE),"")</f>
        <v/>
      </c>
      <c r="W912" s="26"/>
      <c r="X912" s="51"/>
      <c r="Y912" s="555" t="str">
        <f t="shared" ref="Y912:Y975" si="88">IF(AND(X912&gt;0,X912&lt;452),45.2,IF(X912&gt;=452,10%*X912,IF(X912=0,"","")))</f>
        <v/>
      </c>
      <c r="Z912" s="27"/>
      <c r="AA912" s="26"/>
      <c r="AB912" s="26"/>
      <c r="AC912" s="84"/>
      <c r="AD912" s="29"/>
      <c r="AE912" s="84"/>
      <c r="AF912" s="84"/>
      <c r="AG912" s="63"/>
      <c r="AH912" s="84"/>
      <c r="AI912" s="63"/>
      <c r="AJ912" s="84"/>
      <c r="AK912" s="164"/>
      <c r="AL912" s="165"/>
      <c r="AM912" s="556" t="str">
        <f t="shared" ref="AM912:AM975" ca="1" si="89">IF(OR(AL912="",NOT(ISNUMBER(AL912))),"",IF(TODAY()&lt;=AL912,
 "VIGENTE - FALTAN " &amp;
 ((YEAR(AL912)-YEAR(TODAY()))*12 + MONTH(AL912)-MONTH(TODAY()) - IF(DAY(TODAY())&gt;DAY(AL912),1,0)) &amp; " MESES",
 "CADUCADO"))</f>
        <v/>
      </c>
      <c r="AN912" s="86"/>
      <c r="XFA912" s="558" t="e">
        <f>MATCH(AE912,tabla!$W$3:$W$20,0)-1</f>
        <v>#N/A</v>
      </c>
      <c r="XFB912" s="558">
        <f>COUNTIF(tabla!$W$3:$W$20,'BD1'!AE912)</f>
        <v>0</v>
      </c>
    </row>
    <row r="913" spans="1:40 16381:16382" s="197" customFormat="1" ht="24.95" customHeight="1" x14ac:dyDescent="0.2">
      <c r="A913" s="24" t="str">
        <f t="shared" si="86"/>
        <v/>
      </c>
      <c r="B913" s="24" t="str">
        <f t="shared" si="84"/>
        <v/>
      </c>
      <c r="C913" s="554" t="str">
        <f t="shared" si="85"/>
        <v/>
      </c>
      <c r="D913" s="173"/>
      <c r="E913" s="173"/>
      <c r="F913" s="174"/>
      <c r="G913" s="175"/>
      <c r="H913" s="176"/>
      <c r="I913" s="177"/>
      <c r="J913" s="176"/>
      <c r="K913" s="476"/>
      <c r="L913" s="174"/>
      <c r="M913" s="81"/>
      <c r="N913" s="280" t="str">
        <f t="shared" si="87"/>
        <v/>
      </c>
      <c r="O913" s="43"/>
      <c r="P913" s="87"/>
      <c r="Q913" s="483"/>
      <c r="R913" s="83"/>
      <c r="S913" s="482"/>
      <c r="T913" s="164"/>
      <c r="U913" s="45"/>
      <c r="V913" s="25" t="str">
        <f>IFERROR(VLOOKUP(U913, tabla!$A$2:$B$50,2,FALSE),"")</f>
        <v/>
      </c>
      <c r="W913" s="26"/>
      <c r="X913" s="51"/>
      <c r="Y913" s="555" t="str">
        <f t="shared" si="88"/>
        <v/>
      </c>
      <c r="Z913" s="27"/>
      <c r="AA913" s="26"/>
      <c r="AB913" s="26"/>
      <c r="AC913" s="84"/>
      <c r="AD913" s="29"/>
      <c r="AE913" s="84"/>
      <c r="AF913" s="84"/>
      <c r="AG913" s="63"/>
      <c r="AH913" s="84"/>
      <c r="AI913" s="63"/>
      <c r="AJ913" s="84"/>
      <c r="AK913" s="164"/>
      <c r="AL913" s="165"/>
      <c r="AM913" s="556" t="str">
        <f t="shared" ca="1" si="89"/>
        <v/>
      </c>
      <c r="AN913" s="86"/>
      <c r="XFA913" s="558" t="e">
        <f>MATCH(AE913,tabla!$W$3:$W$20,0)-1</f>
        <v>#N/A</v>
      </c>
      <c r="XFB913" s="558">
        <f>COUNTIF(tabla!$W$3:$W$20,'BD1'!AE913)</f>
        <v>0</v>
      </c>
    </row>
    <row r="914" spans="1:40 16381:16382" s="197" customFormat="1" ht="24.95" customHeight="1" x14ac:dyDescent="0.2">
      <c r="A914" s="24" t="str">
        <f t="shared" si="86"/>
        <v/>
      </c>
      <c r="B914" s="24" t="str">
        <f t="shared" si="84"/>
        <v/>
      </c>
      <c r="C914" s="554" t="str">
        <f t="shared" si="85"/>
        <v/>
      </c>
      <c r="D914" s="173"/>
      <c r="E914" s="173"/>
      <c r="F914" s="174"/>
      <c r="G914" s="175"/>
      <c r="H914" s="176"/>
      <c r="I914" s="177"/>
      <c r="J914" s="176"/>
      <c r="K914" s="476"/>
      <c r="L914" s="174"/>
      <c r="M914" s="81"/>
      <c r="N914" s="280" t="str">
        <f t="shared" si="87"/>
        <v/>
      </c>
      <c r="O914" s="43"/>
      <c r="P914" s="87"/>
      <c r="Q914" s="483"/>
      <c r="R914" s="83"/>
      <c r="S914" s="482"/>
      <c r="T914" s="164"/>
      <c r="U914" s="45"/>
      <c r="V914" s="25" t="str">
        <f>IFERROR(VLOOKUP(U914, tabla!$A$2:$B$50,2,FALSE),"")</f>
        <v/>
      </c>
      <c r="W914" s="26"/>
      <c r="X914" s="51"/>
      <c r="Y914" s="555" t="str">
        <f t="shared" si="88"/>
        <v/>
      </c>
      <c r="Z914" s="27"/>
      <c r="AA914" s="26"/>
      <c r="AB914" s="26"/>
      <c r="AC914" s="84"/>
      <c r="AD914" s="29"/>
      <c r="AE914" s="84"/>
      <c r="AF914" s="84"/>
      <c r="AG914" s="63"/>
      <c r="AH914" s="84"/>
      <c r="AI914" s="63"/>
      <c r="AJ914" s="84"/>
      <c r="AK914" s="164"/>
      <c r="AL914" s="165"/>
      <c r="AM914" s="556" t="str">
        <f t="shared" ca="1" si="89"/>
        <v/>
      </c>
      <c r="AN914" s="86"/>
      <c r="XFA914" s="558" t="e">
        <f>MATCH(AE914,tabla!$W$3:$W$20,0)-1</f>
        <v>#N/A</v>
      </c>
      <c r="XFB914" s="558">
        <f>COUNTIF(tabla!$W$3:$W$20,'BD1'!AE914)</f>
        <v>0</v>
      </c>
    </row>
    <row r="915" spans="1:40 16381:16382" s="197" customFormat="1" ht="24.95" customHeight="1" x14ac:dyDescent="0.2">
      <c r="A915" s="24" t="str">
        <f t="shared" si="86"/>
        <v/>
      </c>
      <c r="B915" s="24" t="str">
        <f t="shared" si="84"/>
        <v/>
      </c>
      <c r="C915" s="554" t="str">
        <f t="shared" si="85"/>
        <v/>
      </c>
      <c r="D915" s="173"/>
      <c r="E915" s="173"/>
      <c r="F915" s="174"/>
      <c r="G915" s="175"/>
      <c r="H915" s="176"/>
      <c r="I915" s="177"/>
      <c r="J915" s="176"/>
      <c r="K915" s="476"/>
      <c r="L915" s="174"/>
      <c r="M915" s="81"/>
      <c r="N915" s="280" t="str">
        <f t="shared" si="87"/>
        <v/>
      </c>
      <c r="O915" s="43"/>
      <c r="P915" s="87"/>
      <c r="Q915" s="483"/>
      <c r="R915" s="83"/>
      <c r="S915" s="482"/>
      <c r="T915" s="164"/>
      <c r="U915" s="45"/>
      <c r="V915" s="25" t="str">
        <f>IFERROR(VLOOKUP(U915, tabla!$A$2:$B$50,2,FALSE),"")</f>
        <v/>
      </c>
      <c r="W915" s="26"/>
      <c r="X915" s="51"/>
      <c r="Y915" s="555" t="str">
        <f t="shared" si="88"/>
        <v/>
      </c>
      <c r="Z915" s="27"/>
      <c r="AA915" s="26"/>
      <c r="AB915" s="26"/>
      <c r="AC915" s="84"/>
      <c r="AD915" s="29"/>
      <c r="AE915" s="84"/>
      <c r="AF915" s="84"/>
      <c r="AG915" s="63"/>
      <c r="AH915" s="84"/>
      <c r="AI915" s="63"/>
      <c r="AJ915" s="84"/>
      <c r="AK915" s="164"/>
      <c r="AL915" s="165"/>
      <c r="AM915" s="556" t="str">
        <f t="shared" ca="1" si="89"/>
        <v/>
      </c>
      <c r="AN915" s="86"/>
      <c r="XFA915" s="558" t="e">
        <f>MATCH(AE915,tabla!$W$3:$W$20,0)-1</f>
        <v>#N/A</v>
      </c>
      <c r="XFB915" s="558">
        <f>COUNTIF(tabla!$W$3:$W$20,'BD1'!AE915)</f>
        <v>0</v>
      </c>
    </row>
    <row r="916" spans="1:40 16381:16382" s="197" customFormat="1" ht="24.95" customHeight="1" x14ac:dyDescent="0.2">
      <c r="A916" s="24" t="str">
        <f t="shared" si="86"/>
        <v/>
      </c>
      <c r="B916" s="24" t="str">
        <f t="shared" si="84"/>
        <v/>
      </c>
      <c r="C916" s="554" t="str">
        <f t="shared" si="85"/>
        <v/>
      </c>
      <c r="D916" s="173"/>
      <c r="E916" s="173"/>
      <c r="F916" s="174"/>
      <c r="G916" s="175"/>
      <c r="H916" s="176"/>
      <c r="I916" s="177"/>
      <c r="J916" s="176"/>
      <c r="K916" s="476"/>
      <c r="L916" s="174"/>
      <c r="M916" s="81"/>
      <c r="N916" s="280" t="str">
        <f t="shared" si="87"/>
        <v/>
      </c>
      <c r="O916" s="43"/>
      <c r="P916" s="87"/>
      <c r="Q916" s="483"/>
      <c r="R916" s="83"/>
      <c r="S916" s="482"/>
      <c r="T916" s="164"/>
      <c r="U916" s="45"/>
      <c r="V916" s="25" t="str">
        <f>IFERROR(VLOOKUP(U916, tabla!$A$2:$B$50,2,FALSE),"")</f>
        <v/>
      </c>
      <c r="W916" s="26"/>
      <c r="X916" s="51"/>
      <c r="Y916" s="555" t="str">
        <f t="shared" si="88"/>
        <v/>
      </c>
      <c r="Z916" s="27"/>
      <c r="AA916" s="26"/>
      <c r="AB916" s="26"/>
      <c r="AC916" s="84"/>
      <c r="AD916" s="29"/>
      <c r="AE916" s="84"/>
      <c r="AF916" s="84"/>
      <c r="AG916" s="63"/>
      <c r="AH916" s="84"/>
      <c r="AI916" s="63"/>
      <c r="AJ916" s="63"/>
      <c r="AK916" s="81"/>
      <c r="AL916" s="85"/>
      <c r="AM916" s="557" t="str">
        <f t="shared" ca="1" si="89"/>
        <v/>
      </c>
      <c r="AN916" s="86"/>
      <c r="XFA916" s="558" t="e">
        <f>MATCH(AE916,tabla!$W$3:$W$20,0)-1</f>
        <v>#N/A</v>
      </c>
      <c r="XFB916" s="558">
        <f>COUNTIF(tabla!$W$3:$W$20,'BD1'!AE916)</f>
        <v>0</v>
      </c>
    </row>
    <row r="917" spans="1:40 16381:16382" s="197" customFormat="1" ht="24.95" customHeight="1" x14ac:dyDescent="0.2">
      <c r="A917" s="24" t="str">
        <f t="shared" si="86"/>
        <v/>
      </c>
      <c r="B917" s="24" t="str">
        <f t="shared" si="84"/>
        <v/>
      </c>
      <c r="C917" s="554" t="str">
        <f t="shared" si="85"/>
        <v/>
      </c>
      <c r="D917" s="173"/>
      <c r="E917" s="173"/>
      <c r="F917" s="174"/>
      <c r="G917" s="175"/>
      <c r="H917" s="176"/>
      <c r="I917" s="177"/>
      <c r="J917" s="176"/>
      <c r="K917" s="476"/>
      <c r="L917" s="174"/>
      <c r="M917" s="81"/>
      <c r="N917" s="280" t="str">
        <f t="shared" si="87"/>
        <v/>
      </c>
      <c r="O917" s="43"/>
      <c r="P917" s="87"/>
      <c r="Q917" s="483"/>
      <c r="R917" s="83"/>
      <c r="S917" s="482"/>
      <c r="T917" s="164"/>
      <c r="U917" s="45"/>
      <c r="V917" s="25" t="str">
        <f>IFERROR(VLOOKUP(U917, tabla!$A$2:$B$50,2,FALSE),"")</f>
        <v/>
      </c>
      <c r="W917" s="26"/>
      <c r="X917" s="51"/>
      <c r="Y917" s="555" t="str">
        <f t="shared" si="88"/>
        <v/>
      </c>
      <c r="Z917" s="27"/>
      <c r="AA917" s="26"/>
      <c r="AB917" s="26"/>
      <c r="AC917" s="84"/>
      <c r="AD917" s="29"/>
      <c r="AE917" s="84"/>
      <c r="AF917" s="84"/>
      <c r="AG917" s="63"/>
      <c r="AH917" s="84"/>
      <c r="AI917" s="63"/>
      <c r="AJ917" s="63"/>
      <c r="AK917" s="81"/>
      <c r="AL917" s="85"/>
      <c r="AM917" s="557" t="str">
        <f t="shared" ca="1" si="89"/>
        <v/>
      </c>
      <c r="AN917" s="86"/>
      <c r="XFA917" s="558" t="e">
        <f>MATCH(AE917,tabla!$W$3:$W$20,0)-1</f>
        <v>#N/A</v>
      </c>
      <c r="XFB917" s="558">
        <f>COUNTIF(tabla!$W$3:$W$20,'BD1'!AE917)</f>
        <v>0</v>
      </c>
    </row>
    <row r="918" spans="1:40 16381:16382" s="197" customFormat="1" ht="24.95" customHeight="1" x14ac:dyDescent="0.2">
      <c r="A918" s="24" t="str">
        <f t="shared" si="86"/>
        <v/>
      </c>
      <c r="B918" s="24" t="str">
        <f t="shared" si="84"/>
        <v/>
      </c>
      <c r="C918" s="554" t="str">
        <f t="shared" si="85"/>
        <v/>
      </c>
      <c r="D918" s="173"/>
      <c r="E918" s="173"/>
      <c r="F918" s="174"/>
      <c r="G918" s="175"/>
      <c r="H918" s="176"/>
      <c r="I918" s="177"/>
      <c r="J918" s="176"/>
      <c r="K918" s="476"/>
      <c r="L918" s="174"/>
      <c r="M918" s="81"/>
      <c r="N918" s="280" t="str">
        <f t="shared" si="87"/>
        <v/>
      </c>
      <c r="O918" s="43"/>
      <c r="P918" s="87"/>
      <c r="Q918" s="483"/>
      <c r="R918" s="83"/>
      <c r="S918" s="482"/>
      <c r="T918" s="164"/>
      <c r="U918" s="45"/>
      <c r="V918" s="25" t="str">
        <f>IFERROR(VLOOKUP(U918, tabla!$A$2:$B$50,2,FALSE),"")</f>
        <v/>
      </c>
      <c r="W918" s="26"/>
      <c r="X918" s="51"/>
      <c r="Y918" s="555" t="str">
        <f t="shared" si="88"/>
        <v/>
      </c>
      <c r="Z918" s="27"/>
      <c r="AA918" s="26"/>
      <c r="AB918" s="26"/>
      <c r="AC918" s="84"/>
      <c r="AD918" s="29"/>
      <c r="AE918" s="84"/>
      <c r="AF918" s="84"/>
      <c r="AG918" s="63"/>
      <c r="AH918" s="84"/>
      <c r="AI918" s="63"/>
      <c r="AJ918" s="63"/>
      <c r="AK918" s="81"/>
      <c r="AL918" s="85"/>
      <c r="AM918" s="557" t="str">
        <f t="shared" ca="1" si="89"/>
        <v/>
      </c>
      <c r="AN918" s="86"/>
      <c r="XFA918" s="558" t="e">
        <f>MATCH(AE918,tabla!$W$3:$W$20,0)-1</f>
        <v>#N/A</v>
      </c>
      <c r="XFB918" s="558">
        <f>COUNTIF(tabla!$W$3:$W$20,'BD1'!AE918)</f>
        <v>0</v>
      </c>
    </row>
    <row r="919" spans="1:40 16381:16382" s="197" customFormat="1" ht="24.95" customHeight="1" x14ac:dyDescent="0.2">
      <c r="A919" s="24" t="str">
        <f t="shared" si="86"/>
        <v/>
      </c>
      <c r="B919" s="24" t="str">
        <f t="shared" si="84"/>
        <v/>
      </c>
      <c r="C919" s="554" t="str">
        <f t="shared" si="85"/>
        <v/>
      </c>
      <c r="D919" s="173"/>
      <c r="E919" s="173"/>
      <c r="F919" s="174"/>
      <c r="G919" s="175"/>
      <c r="H919" s="176"/>
      <c r="I919" s="177"/>
      <c r="J919" s="176"/>
      <c r="K919" s="476"/>
      <c r="L919" s="174"/>
      <c r="M919" s="81"/>
      <c r="N919" s="280" t="str">
        <f t="shared" si="87"/>
        <v/>
      </c>
      <c r="O919" s="43"/>
      <c r="P919" s="87"/>
      <c r="Q919" s="483"/>
      <c r="R919" s="83"/>
      <c r="S919" s="482"/>
      <c r="T919" s="164"/>
      <c r="U919" s="45"/>
      <c r="V919" s="25" t="str">
        <f>IFERROR(VLOOKUP(U919, tabla!$A$2:$B$50,2,FALSE),"")</f>
        <v/>
      </c>
      <c r="W919" s="26"/>
      <c r="X919" s="51"/>
      <c r="Y919" s="555" t="str">
        <f t="shared" si="88"/>
        <v/>
      </c>
      <c r="Z919" s="27"/>
      <c r="AA919" s="26"/>
      <c r="AB919" s="26"/>
      <c r="AC919" s="84"/>
      <c r="AD919" s="29"/>
      <c r="AE919" s="84"/>
      <c r="AF919" s="84"/>
      <c r="AG919" s="63"/>
      <c r="AH919" s="84"/>
      <c r="AI919" s="63"/>
      <c r="AJ919" s="63"/>
      <c r="AK919" s="81"/>
      <c r="AL919" s="85"/>
      <c r="AM919" s="557" t="str">
        <f t="shared" ca="1" si="89"/>
        <v/>
      </c>
      <c r="AN919" s="86"/>
      <c r="XFA919" s="558" t="e">
        <f>MATCH(AE919,tabla!$W$3:$W$20,0)-1</f>
        <v>#N/A</v>
      </c>
      <c r="XFB919" s="558">
        <f>COUNTIF(tabla!$W$3:$W$20,'BD1'!AE919)</f>
        <v>0</v>
      </c>
    </row>
    <row r="920" spans="1:40 16381:16382" s="197" customFormat="1" ht="24.95" customHeight="1" x14ac:dyDescent="0.2">
      <c r="A920" s="24" t="str">
        <f t="shared" si="86"/>
        <v/>
      </c>
      <c r="B920" s="24" t="str">
        <f t="shared" si="84"/>
        <v/>
      </c>
      <c r="C920" s="554" t="str">
        <f t="shared" si="85"/>
        <v/>
      </c>
      <c r="D920" s="173"/>
      <c r="E920" s="173"/>
      <c r="F920" s="174"/>
      <c r="G920" s="175"/>
      <c r="H920" s="176"/>
      <c r="I920" s="177"/>
      <c r="J920" s="176"/>
      <c r="K920" s="476"/>
      <c r="L920" s="174"/>
      <c r="M920" s="81"/>
      <c r="N920" s="280" t="str">
        <f t="shared" si="87"/>
        <v/>
      </c>
      <c r="O920" s="43"/>
      <c r="P920" s="87"/>
      <c r="Q920" s="483"/>
      <c r="R920" s="83"/>
      <c r="S920" s="482"/>
      <c r="T920" s="164"/>
      <c r="U920" s="45"/>
      <c r="V920" s="25" t="str">
        <f>IFERROR(VLOOKUP(U920, tabla!$A$2:$B$50,2,FALSE),"")</f>
        <v/>
      </c>
      <c r="W920" s="26"/>
      <c r="X920" s="51"/>
      <c r="Y920" s="555" t="str">
        <f t="shared" si="88"/>
        <v/>
      </c>
      <c r="Z920" s="27"/>
      <c r="AA920" s="26"/>
      <c r="AB920" s="26"/>
      <c r="AC920" s="84"/>
      <c r="AD920" s="29"/>
      <c r="AE920" s="84"/>
      <c r="AF920" s="84"/>
      <c r="AG920" s="63"/>
      <c r="AH920" s="84"/>
      <c r="AI920" s="63"/>
      <c r="AJ920" s="63"/>
      <c r="AK920" s="81"/>
      <c r="AL920" s="85"/>
      <c r="AM920" s="557" t="str">
        <f t="shared" ca="1" si="89"/>
        <v/>
      </c>
      <c r="AN920" s="86"/>
      <c r="XFA920" s="558" t="e">
        <f>MATCH(AE920,tabla!$W$3:$W$20,0)-1</f>
        <v>#N/A</v>
      </c>
      <c r="XFB920" s="558">
        <f>COUNTIF(tabla!$W$3:$W$20,'BD1'!AE920)</f>
        <v>0</v>
      </c>
    </row>
    <row r="921" spans="1:40 16381:16382" s="197" customFormat="1" ht="24.95" customHeight="1" x14ac:dyDescent="0.2">
      <c r="A921" s="24" t="str">
        <f t="shared" si="86"/>
        <v/>
      </c>
      <c r="B921" s="24" t="str">
        <f t="shared" si="84"/>
        <v/>
      </c>
      <c r="C921" s="554" t="str">
        <f t="shared" si="85"/>
        <v/>
      </c>
      <c r="D921" s="173"/>
      <c r="E921" s="173"/>
      <c r="F921" s="174"/>
      <c r="G921" s="175"/>
      <c r="H921" s="176"/>
      <c r="I921" s="177"/>
      <c r="J921" s="176"/>
      <c r="K921" s="476"/>
      <c r="L921" s="174"/>
      <c r="M921" s="81"/>
      <c r="N921" s="280" t="str">
        <f t="shared" si="87"/>
        <v/>
      </c>
      <c r="O921" s="43"/>
      <c r="P921" s="87"/>
      <c r="Q921" s="483"/>
      <c r="R921" s="83"/>
      <c r="S921" s="482"/>
      <c r="T921" s="164"/>
      <c r="U921" s="45"/>
      <c r="V921" s="25" t="str">
        <f>IFERROR(VLOOKUP(U921, tabla!$A$2:$B$50,2,FALSE),"")</f>
        <v/>
      </c>
      <c r="W921" s="26"/>
      <c r="X921" s="51"/>
      <c r="Y921" s="555" t="str">
        <f t="shared" si="88"/>
        <v/>
      </c>
      <c r="Z921" s="27"/>
      <c r="AA921" s="26"/>
      <c r="AB921" s="26"/>
      <c r="AC921" s="84"/>
      <c r="AD921" s="29"/>
      <c r="AE921" s="84"/>
      <c r="AF921" s="84"/>
      <c r="AG921" s="63"/>
      <c r="AH921" s="84"/>
      <c r="AI921" s="63"/>
      <c r="AJ921" s="63"/>
      <c r="AK921" s="81"/>
      <c r="AL921" s="85"/>
      <c r="AM921" s="557" t="str">
        <f t="shared" ca="1" si="89"/>
        <v/>
      </c>
      <c r="AN921" s="86"/>
      <c r="XFA921" s="558" t="e">
        <f>MATCH(AE921,tabla!$W$3:$W$20,0)-1</f>
        <v>#N/A</v>
      </c>
      <c r="XFB921" s="558">
        <f>COUNTIF(tabla!$W$3:$W$20,'BD1'!AE921)</f>
        <v>0</v>
      </c>
    </row>
    <row r="922" spans="1:40 16381:16382" s="197" customFormat="1" ht="24.95" customHeight="1" x14ac:dyDescent="0.2">
      <c r="A922" s="24" t="str">
        <f t="shared" si="86"/>
        <v/>
      </c>
      <c r="B922" s="24" t="str">
        <f t="shared" si="84"/>
        <v/>
      </c>
      <c r="C922" s="554" t="str">
        <f t="shared" si="85"/>
        <v/>
      </c>
      <c r="D922" s="173"/>
      <c r="E922" s="173"/>
      <c r="F922" s="174"/>
      <c r="G922" s="175"/>
      <c r="H922" s="176"/>
      <c r="I922" s="177"/>
      <c r="J922" s="176"/>
      <c r="K922" s="476"/>
      <c r="L922" s="174"/>
      <c r="M922" s="81"/>
      <c r="N922" s="280" t="str">
        <f t="shared" si="87"/>
        <v/>
      </c>
      <c r="O922" s="43"/>
      <c r="P922" s="87"/>
      <c r="Q922" s="483"/>
      <c r="R922" s="83"/>
      <c r="S922" s="482"/>
      <c r="T922" s="164"/>
      <c r="U922" s="45"/>
      <c r="V922" s="25" t="str">
        <f>IFERROR(VLOOKUP(U922, tabla!$A$2:$B$50,2,FALSE),"")</f>
        <v/>
      </c>
      <c r="W922" s="26"/>
      <c r="X922" s="51"/>
      <c r="Y922" s="555" t="str">
        <f t="shared" si="88"/>
        <v/>
      </c>
      <c r="Z922" s="27"/>
      <c r="AA922" s="26"/>
      <c r="AB922" s="26"/>
      <c r="AC922" s="84"/>
      <c r="AD922" s="29"/>
      <c r="AE922" s="84"/>
      <c r="AF922" s="84"/>
      <c r="AG922" s="63"/>
      <c r="AH922" s="84"/>
      <c r="AI922" s="63"/>
      <c r="AJ922" s="63"/>
      <c r="AK922" s="81"/>
      <c r="AL922" s="85"/>
      <c r="AM922" s="557" t="str">
        <f t="shared" ca="1" si="89"/>
        <v/>
      </c>
      <c r="AN922" s="86"/>
      <c r="XFA922" s="558" t="e">
        <f>MATCH(AE922,tabla!$W$3:$W$20,0)-1</f>
        <v>#N/A</v>
      </c>
      <c r="XFB922" s="558">
        <f>COUNTIF(tabla!$W$3:$W$20,'BD1'!AE922)</f>
        <v>0</v>
      </c>
    </row>
    <row r="923" spans="1:40 16381:16382" s="197" customFormat="1" ht="24.95" customHeight="1" x14ac:dyDescent="0.2">
      <c r="A923" s="24" t="str">
        <f t="shared" si="86"/>
        <v/>
      </c>
      <c r="B923" s="24" t="str">
        <f t="shared" si="84"/>
        <v/>
      </c>
      <c r="C923" s="554" t="str">
        <f t="shared" si="85"/>
        <v/>
      </c>
      <c r="D923" s="173"/>
      <c r="E923" s="173"/>
      <c r="F923" s="174"/>
      <c r="G923" s="175"/>
      <c r="H923" s="176"/>
      <c r="I923" s="177"/>
      <c r="J923" s="176"/>
      <c r="K923" s="476"/>
      <c r="L923" s="174"/>
      <c r="M923" s="81"/>
      <c r="N923" s="280" t="str">
        <f t="shared" si="87"/>
        <v/>
      </c>
      <c r="O923" s="43"/>
      <c r="P923" s="87"/>
      <c r="Q923" s="483"/>
      <c r="R923" s="83"/>
      <c r="S923" s="482"/>
      <c r="T923" s="164"/>
      <c r="U923" s="45"/>
      <c r="V923" s="25" t="str">
        <f>IFERROR(VLOOKUP(U923, tabla!$A$2:$B$50,2,FALSE),"")</f>
        <v/>
      </c>
      <c r="W923" s="26"/>
      <c r="X923" s="51"/>
      <c r="Y923" s="555" t="str">
        <f t="shared" si="88"/>
        <v/>
      </c>
      <c r="Z923" s="27"/>
      <c r="AA923" s="26"/>
      <c r="AB923" s="26"/>
      <c r="AC923" s="84"/>
      <c r="AD923" s="29"/>
      <c r="AE923" s="84"/>
      <c r="AF923" s="84"/>
      <c r="AG923" s="63"/>
      <c r="AH923" s="84"/>
      <c r="AI923" s="63"/>
      <c r="AJ923" s="63"/>
      <c r="AK923" s="81"/>
      <c r="AL923" s="85"/>
      <c r="AM923" s="557" t="str">
        <f t="shared" ca="1" si="89"/>
        <v/>
      </c>
      <c r="AN923" s="86"/>
      <c r="XFA923" s="558" t="e">
        <f>MATCH(AE923,tabla!$W$3:$W$20,0)-1</f>
        <v>#N/A</v>
      </c>
      <c r="XFB923" s="558">
        <f>COUNTIF(tabla!$W$3:$W$20,'BD1'!AE923)</f>
        <v>0</v>
      </c>
    </row>
    <row r="924" spans="1:40 16381:16382" s="197" customFormat="1" ht="24.95" customHeight="1" x14ac:dyDescent="0.2">
      <c r="A924" s="24" t="str">
        <f t="shared" si="86"/>
        <v/>
      </c>
      <c r="B924" s="24" t="str">
        <f t="shared" si="84"/>
        <v/>
      </c>
      <c r="C924" s="554" t="str">
        <f t="shared" si="85"/>
        <v/>
      </c>
      <c r="D924" s="173"/>
      <c r="E924" s="173"/>
      <c r="F924" s="174"/>
      <c r="G924" s="175"/>
      <c r="H924" s="176"/>
      <c r="I924" s="177"/>
      <c r="J924" s="176"/>
      <c r="K924" s="476"/>
      <c r="L924" s="174"/>
      <c r="M924" s="81"/>
      <c r="N924" s="280" t="str">
        <f t="shared" si="87"/>
        <v/>
      </c>
      <c r="O924" s="43"/>
      <c r="P924" s="87"/>
      <c r="Q924" s="483"/>
      <c r="R924" s="83"/>
      <c r="S924" s="482"/>
      <c r="T924" s="164"/>
      <c r="U924" s="45"/>
      <c r="V924" s="25" t="str">
        <f>IFERROR(VLOOKUP(U924, tabla!$A$2:$B$50,2,FALSE),"")</f>
        <v/>
      </c>
      <c r="W924" s="26"/>
      <c r="X924" s="51"/>
      <c r="Y924" s="555" t="str">
        <f t="shared" si="88"/>
        <v/>
      </c>
      <c r="Z924" s="27"/>
      <c r="AA924" s="26"/>
      <c r="AB924" s="26"/>
      <c r="AC924" s="84"/>
      <c r="AD924" s="29"/>
      <c r="AE924" s="84"/>
      <c r="AF924" s="84"/>
      <c r="AG924" s="63"/>
      <c r="AH924" s="84"/>
      <c r="AI924" s="63"/>
      <c r="AJ924" s="63"/>
      <c r="AK924" s="81"/>
      <c r="AL924" s="85"/>
      <c r="AM924" s="557" t="str">
        <f t="shared" ca="1" si="89"/>
        <v/>
      </c>
      <c r="AN924" s="86"/>
      <c r="XFA924" s="558" t="e">
        <f>MATCH(AE924,tabla!$W$3:$W$20,0)-1</f>
        <v>#N/A</v>
      </c>
      <c r="XFB924" s="558">
        <f>COUNTIF(tabla!$W$3:$W$20,'BD1'!AE924)</f>
        <v>0</v>
      </c>
    </row>
    <row r="925" spans="1:40 16381:16382" s="197" customFormat="1" ht="24.95" customHeight="1" x14ac:dyDescent="0.2">
      <c r="A925" s="24" t="str">
        <f t="shared" si="86"/>
        <v/>
      </c>
      <c r="B925" s="24" t="str">
        <f t="shared" si="84"/>
        <v/>
      </c>
      <c r="C925" s="554" t="str">
        <f t="shared" si="85"/>
        <v/>
      </c>
      <c r="D925" s="173"/>
      <c r="E925" s="173"/>
      <c r="F925" s="174"/>
      <c r="G925" s="175"/>
      <c r="H925" s="176"/>
      <c r="I925" s="177"/>
      <c r="J925" s="176"/>
      <c r="K925" s="476"/>
      <c r="L925" s="174"/>
      <c r="M925" s="81"/>
      <c r="N925" s="280" t="str">
        <f t="shared" si="87"/>
        <v/>
      </c>
      <c r="O925" s="43"/>
      <c r="P925" s="87"/>
      <c r="Q925" s="483"/>
      <c r="R925" s="83"/>
      <c r="S925" s="482"/>
      <c r="T925" s="164"/>
      <c r="U925" s="45"/>
      <c r="V925" s="25" t="str">
        <f>IFERROR(VLOOKUP(U925, tabla!$A$2:$B$50,2,FALSE),"")</f>
        <v/>
      </c>
      <c r="W925" s="26"/>
      <c r="X925" s="51"/>
      <c r="Y925" s="555" t="str">
        <f t="shared" si="88"/>
        <v/>
      </c>
      <c r="Z925" s="27"/>
      <c r="AA925" s="26"/>
      <c r="AB925" s="26"/>
      <c r="AC925" s="84"/>
      <c r="AD925" s="29"/>
      <c r="AE925" s="84"/>
      <c r="AF925" s="84"/>
      <c r="AG925" s="63"/>
      <c r="AH925" s="84"/>
      <c r="AI925" s="63"/>
      <c r="AJ925" s="63"/>
      <c r="AK925" s="81"/>
      <c r="AL925" s="85"/>
      <c r="AM925" s="557" t="str">
        <f t="shared" ca="1" si="89"/>
        <v/>
      </c>
      <c r="AN925" s="86"/>
      <c r="XFA925" s="558" t="e">
        <f>MATCH(AE925,tabla!$W$3:$W$20,0)-1</f>
        <v>#N/A</v>
      </c>
      <c r="XFB925" s="558">
        <f>COUNTIF(tabla!$W$3:$W$20,'BD1'!AE925)</f>
        <v>0</v>
      </c>
    </row>
    <row r="926" spans="1:40 16381:16382" s="197" customFormat="1" ht="24.95" customHeight="1" x14ac:dyDescent="0.2">
      <c r="A926" s="24" t="str">
        <f t="shared" si="86"/>
        <v/>
      </c>
      <c r="B926" s="24" t="str">
        <f t="shared" si="84"/>
        <v/>
      </c>
      <c r="C926" s="554" t="str">
        <f t="shared" si="85"/>
        <v/>
      </c>
      <c r="D926" s="173"/>
      <c r="E926" s="173"/>
      <c r="F926" s="174"/>
      <c r="G926" s="175"/>
      <c r="H926" s="176"/>
      <c r="I926" s="177"/>
      <c r="J926" s="176"/>
      <c r="K926" s="476"/>
      <c r="L926" s="174"/>
      <c r="M926" s="81"/>
      <c r="N926" s="280" t="str">
        <f t="shared" si="87"/>
        <v/>
      </c>
      <c r="O926" s="43"/>
      <c r="P926" s="87"/>
      <c r="Q926" s="483"/>
      <c r="R926" s="83"/>
      <c r="S926" s="482"/>
      <c r="T926" s="164"/>
      <c r="U926" s="45"/>
      <c r="V926" s="25" t="str">
        <f>IFERROR(VLOOKUP(U926, tabla!$A$2:$B$50,2,FALSE),"")</f>
        <v/>
      </c>
      <c r="W926" s="26"/>
      <c r="X926" s="51"/>
      <c r="Y926" s="555" t="str">
        <f t="shared" si="88"/>
        <v/>
      </c>
      <c r="Z926" s="27"/>
      <c r="AA926" s="26"/>
      <c r="AB926" s="26"/>
      <c r="AC926" s="84"/>
      <c r="AD926" s="29"/>
      <c r="AE926" s="84"/>
      <c r="AF926" s="84"/>
      <c r="AG926" s="63"/>
      <c r="AH926" s="84"/>
      <c r="AI926" s="63"/>
      <c r="AJ926" s="63"/>
      <c r="AK926" s="81"/>
      <c r="AL926" s="85"/>
      <c r="AM926" s="557" t="str">
        <f t="shared" ca="1" si="89"/>
        <v/>
      </c>
      <c r="AN926" s="86"/>
      <c r="XFA926" s="558" t="e">
        <f>MATCH(AE926,tabla!$W$3:$W$20,0)-1</f>
        <v>#N/A</v>
      </c>
      <c r="XFB926" s="558">
        <f>COUNTIF(tabla!$W$3:$W$20,'BD1'!AE926)</f>
        <v>0</v>
      </c>
    </row>
    <row r="927" spans="1:40 16381:16382" s="197" customFormat="1" ht="24.95" customHeight="1" x14ac:dyDescent="0.2">
      <c r="A927" s="24" t="str">
        <f t="shared" si="86"/>
        <v/>
      </c>
      <c r="B927" s="24" t="str">
        <f t="shared" si="84"/>
        <v/>
      </c>
      <c r="C927" s="554" t="str">
        <f t="shared" si="85"/>
        <v/>
      </c>
      <c r="D927" s="173"/>
      <c r="E927" s="173"/>
      <c r="F927" s="174"/>
      <c r="G927" s="175"/>
      <c r="H927" s="176"/>
      <c r="I927" s="177"/>
      <c r="J927" s="176"/>
      <c r="K927" s="476"/>
      <c r="L927" s="174"/>
      <c r="M927" s="81"/>
      <c r="N927" s="280" t="str">
        <f t="shared" si="87"/>
        <v/>
      </c>
      <c r="O927" s="43"/>
      <c r="P927" s="87"/>
      <c r="Q927" s="483"/>
      <c r="R927" s="83"/>
      <c r="S927" s="482"/>
      <c r="T927" s="164"/>
      <c r="U927" s="45"/>
      <c r="V927" s="25" t="str">
        <f>IFERROR(VLOOKUP(U927, tabla!$A$2:$B$50,2,FALSE),"")</f>
        <v/>
      </c>
      <c r="W927" s="26"/>
      <c r="X927" s="51"/>
      <c r="Y927" s="555" t="str">
        <f t="shared" si="88"/>
        <v/>
      </c>
      <c r="Z927" s="27"/>
      <c r="AA927" s="26"/>
      <c r="AB927" s="26"/>
      <c r="AC927" s="84"/>
      <c r="AD927" s="29"/>
      <c r="AE927" s="84"/>
      <c r="AF927" s="84"/>
      <c r="AG927" s="63"/>
      <c r="AH927" s="84"/>
      <c r="AI927" s="63"/>
      <c r="AJ927" s="63"/>
      <c r="AK927" s="81"/>
      <c r="AL927" s="85"/>
      <c r="AM927" s="557" t="str">
        <f t="shared" ca="1" si="89"/>
        <v/>
      </c>
      <c r="AN927" s="86"/>
      <c r="XFA927" s="558" t="e">
        <f>MATCH(AE927,tabla!$W$3:$W$20,0)-1</f>
        <v>#N/A</v>
      </c>
      <c r="XFB927" s="558">
        <f>COUNTIF(tabla!$W$3:$W$20,'BD1'!AE927)</f>
        <v>0</v>
      </c>
    </row>
    <row r="928" spans="1:40 16381:16382" s="197" customFormat="1" ht="24.95" customHeight="1" x14ac:dyDescent="0.2">
      <c r="A928" s="24" t="str">
        <f t="shared" si="86"/>
        <v/>
      </c>
      <c r="B928" s="24" t="str">
        <f t="shared" si="84"/>
        <v/>
      </c>
      <c r="C928" s="554" t="str">
        <f t="shared" si="85"/>
        <v/>
      </c>
      <c r="D928" s="173"/>
      <c r="E928" s="173"/>
      <c r="F928" s="174"/>
      <c r="G928" s="175"/>
      <c r="H928" s="176"/>
      <c r="I928" s="177"/>
      <c r="J928" s="176"/>
      <c r="K928" s="476"/>
      <c r="L928" s="174"/>
      <c r="M928" s="81"/>
      <c r="N928" s="280" t="str">
        <f t="shared" si="87"/>
        <v/>
      </c>
      <c r="O928" s="43"/>
      <c r="P928" s="87"/>
      <c r="Q928" s="483"/>
      <c r="R928" s="83"/>
      <c r="S928" s="482"/>
      <c r="T928" s="164"/>
      <c r="U928" s="45"/>
      <c r="V928" s="25" t="str">
        <f>IFERROR(VLOOKUP(U928, tabla!$A$2:$B$50,2,FALSE),"")</f>
        <v/>
      </c>
      <c r="W928" s="26"/>
      <c r="X928" s="51"/>
      <c r="Y928" s="555" t="str">
        <f t="shared" si="88"/>
        <v/>
      </c>
      <c r="Z928" s="27"/>
      <c r="AA928" s="26"/>
      <c r="AB928" s="26"/>
      <c r="AC928" s="84"/>
      <c r="AD928" s="29"/>
      <c r="AE928" s="84"/>
      <c r="AF928" s="84"/>
      <c r="AG928" s="63"/>
      <c r="AH928" s="84"/>
      <c r="AI928" s="63"/>
      <c r="AJ928" s="63"/>
      <c r="AK928" s="81"/>
      <c r="AL928" s="85"/>
      <c r="AM928" s="557" t="str">
        <f t="shared" ca="1" si="89"/>
        <v/>
      </c>
      <c r="AN928" s="86"/>
      <c r="XFA928" s="558" t="e">
        <f>MATCH(AE928,tabla!$W$3:$W$20,0)-1</f>
        <v>#N/A</v>
      </c>
      <c r="XFB928" s="558">
        <f>COUNTIF(tabla!$W$3:$W$20,'BD1'!AE928)</f>
        <v>0</v>
      </c>
    </row>
    <row r="929" spans="1:40 16381:16382" s="197" customFormat="1" ht="24.95" customHeight="1" x14ac:dyDescent="0.2">
      <c r="A929" s="24" t="str">
        <f t="shared" si="86"/>
        <v/>
      </c>
      <c r="B929" s="24" t="str">
        <f t="shared" si="84"/>
        <v/>
      </c>
      <c r="C929" s="554" t="str">
        <f t="shared" si="85"/>
        <v/>
      </c>
      <c r="D929" s="173"/>
      <c r="E929" s="173"/>
      <c r="F929" s="174"/>
      <c r="G929" s="175"/>
      <c r="H929" s="176"/>
      <c r="I929" s="177"/>
      <c r="J929" s="176"/>
      <c r="K929" s="476"/>
      <c r="L929" s="174"/>
      <c r="M929" s="81"/>
      <c r="N929" s="280" t="str">
        <f t="shared" si="87"/>
        <v/>
      </c>
      <c r="O929" s="43"/>
      <c r="P929" s="87"/>
      <c r="Q929" s="483"/>
      <c r="R929" s="83"/>
      <c r="S929" s="482"/>
      <c r="T929" s="164"/>
      <c r="U929" s="45"/>
      <c r="V929" s="25" t="str">
        <f>IFERROR(VLOOKUP(U929, tabla!$A$2:$B$50,2,FALSE),"")</f>
        <v/>
      </c>
      <c r="W929" s="26"/>
      <c r="X929" s="51"/>
      <c r="Y929" s="555" t="str">
        <f t="shared" si="88"/>
        <v/>
      </c>
      <c r="Z929" s="27"/>
      <c r="AA929" s="26"/>
      <c r="AB929" s="26"/>
      <c r="AC929" s="84"/>
      <c r="AD929" s="29"/>
      <c r="AE929" s="84"/>
      <c r="AF929" s="84"/>
      <c r="AG929" s="63"/>
      <c r="AH929" s="84"/>
      <c r="AI929" s="63"/>
      <c r="AJ929" s="63"/>
      <c r="AK929" s="81"/>
      <c r="AL929" s="85"/>
      <c r="AM929" s="557" t="str">
        <f t="shared" ca="1" si="89"/>
        <v/>
      </c>
      <c r="AN929" s="86"/>
      <c r="XFA929" s="558" t="e">
        <f>MATCH(AE929,tabla!$W$3:$W$20,0)-1</f>
        <v>#N/A</v>
      </c>
      <c r="XFB929" s="558">
        <f>COUNTIF(tabla!$W$3:$W$20,'BD1'!AE929)</f>
        <v>0</v>
      </c>
    </row>
    <row r="930" spans="1:40 16381:16382" s="197" customFormat="1" ht="24.95" customHeight="1" x14ac:dyDescent="0.2">
      <c r="A930" s="24" t="str">
        <f t="shared" si="86"/>
        <v/>
      </c>
      <c r="B930" s="24" t="str">
        <f t="shared" si="84"/>
        <v/>
      </c>
      <c r="C930" s="554" t="str">
        <f t="shared" si="85"/>
        <v/>
      </c>
      <c r="D930" s="173"/>
      <c r="E930" s="173"/>
      <c r="F930" s="174"/>
      <c r="G930" s="175"/>
      <c r="H930" s="176"/>
      <c r="I930" s="177"/>
      <c r="J930" s="176"/>
      <c r="K930" s="476"/>
      <c r="L930" s="174"/>
      <c r="M930" s="81"/>
      <c r="N930" s="280" t="str">
        <f t="shared" si="87"/>
        <v/>
      </c>
      <c r="O930" s="43"/>
      <c r="P930" s="87"/>
      <c r="Q930" s="483"/>
      <c r="R930" s="83"/>
      <c r="S930" s="482"/>
      <c r="T930" s="164"/>
      <c r="U930" s="45"/>
      <c r="V930" s="25" t="str">
        <f>IFERROR(VLOOKUP(U930, tabla!$A$2:$B$50,2,FALSE),"")</f>
        <v/>
      </c>
      <c r="W930" s="26"/>
      <c r="X930" s="51"/>
      <c r="Y930" s="555" t="str">
        <f t="shared" si="88"/>
        <v/>
      </c>
      <c r="Z930" s="27"/>
      <c r="AA930" s="26"/>
      <c r="AB930" s="26"/>
      <c r="AC930" s="84"/>
      <c r="AD930" s="29"/>
      <c r="AE930" s="84"/>
      <c r="AF930" s="84"/>
      <c r="AG930" s="63"/>
      <c r="AH930" s="84"/>
      <c r="AI930" s="63"/>
      <c r="AJ930" s="63"/>
      <c r="AK930" s="81"/>
      <c r="AL930" s="85"/>
      <c r="AM930" s="557" t="str">
        <f t="shared" ca="1" si="89"/>
        <v/>
      </c>
      <c r="AN930" s="86"/>
      <c r="XFA930" s="558" t="e">
        <f>MATCH(AE930,tabla!$W$3:$W$20,0)-1</f>
        <v>#N/A</v>
      </c>
      <c r="XFB930" s="558">
        <f>COUNTIF(tabla!$W$3:$W$20,'BD1'!AE930)</f>
        <v>0</v>
      </c>
    </row>
    <row r="931" spans="1:40 16381:16382" s="197" customFormat="1" ht="24.95" customHeight="1" x14ac:dyDescent="0.2">
      <c r="A931" s="24" t="str">
        <f t="shared" si="86"/>
        <v/>
      </c>
      <c r="B931" s="24" t="str">
        <f t="shared" si="84"/>
        <v/>
      </c>
      <c r="C931" s="554" t="str">
        <f t="shared" si="85"/>
        <v/>
      </c>
      <c r="D931" s="173"/>
      <c r="E931" s="173"/>
      <c r="F931" s="174"/>
      <c r="G931" s="175"/>
      <c r="H931" s="176"/>
      <c r="I931" s="177"/>
      <c r="J931" s="176"/>
      <c r="K931" s="476"/>
      <c r="L931" s="174"/>
      <c r="M931" s="81"/>
      <c r="N931" s="280" t="str">
        <f t="shared" si="87"/>
        <v/>
      </c>
      <c r="O931" s="43"/>
      <c r="P931" s="87"/>
      <c r="Q931" s="483"/>
      <c r="R931" s="83"/>
      <c r="S931" s="482"/>
      <c r="T931" s="164"/>
      <c r="U931" s="45"/>
      <c r="V931" s="25" t="str">
        <f>IFERROR(VLOOKUP(U931, tabla!$A$2:$B$50,2,FALSE),"")</f>
        <v/>
      </c>
      <c r="W931" s="26"/>
      <c r="X931" s="51"/>
      <c r="Y931" s="555" t="str">
        <f t="shared" si="88"/>
        <v/>
      </c>
      <c r="Z931" s="27"/>
      <c r="AA931" s="26"/>
      <c r="AB931" s="26"/>
      <c r="AC931" s="84"/>
      <c r="AD931" s="29"/>
      <c r="AE931" s="84"/>
      <c r="AF931" s="84"/>
      <c r="AG931" s="63"/>
      <c r="AH931" s="84"/>
      <c r="AI931" s="63"/>
      <c r="AJ931" s="63"/>
      <c r="AK931" s="81"/>
      <c r="AL931" s="85"/>
      <c r="AM931" s="557" t="str">
        <f t="shared" ca="1" si="89"/>
        <v/>
      </c>
      <c r="AN931" s="86"/>
      <c r="XFA931" s="558" t="e">
        <f>MATCH(AE931,tabla!$W$3:$W$20,0)-1</f>
        <v>#N/A</v>
      </c>
      <c r="XFB931" s="558">
        <f>COUNTIF(tabla!$W$3:$W$20,'BD1'!AE931)</f>
        <v>0</v>
      </c>
    </row>
    <row r="932" spans="1:40 16381:16382" s="197" customFormat="1" ht="24.95" customHeight="1" x14ac:dyDescent="0.2">
      <c r="A932" s="24" t="str">
        <f t="shared" si="86"/>
        <v/>
      </c>
      <c r="B932" s="24" t="str">
        <f t="shared" si="84"/>
        <v/>
      </c>
      <c r="C932" s="554" t="str">
        <f t="shared" si="85"/>
        <v/>
      </c>
      <c r="D932" s="173"/>
      <c r="E932" s="173"/>
      <c r="F932" s="174"/>
      <c r="G932" s="175"/>
      <c r="H932" s="176"/>
      <c r="I932" s="177"/>
      <c r="J932" s="176"/>
      <c r="K932" s="476"/>
      <c r="L932" s="174"/>
      <c r="M932" s="81"/>
      <c r="N932" s="280" t="str">
        <f t="shared" si="87"/>
        <v/>
      </c>
      <c r="O932" s="43"/>
      <c r="P932" s="87"/>
      <c r="Q932" s="483"/>
      <c r="R932" s="83"/>
      <c r="S932" s="482"/>
      <c r="T932" s="164"/>
      <c r="U932" s="45"/>
      <c r="V932" s="25" t="str">
        <f>IFERROR(VLOOKUP(U932, tabla!$A$2:$B$50,2,FALSE),"")</f>
        <v/>
      </c>
      <c r="W932" s="26"/>
      <c r="X932" s="51"/>
      <c r="Y932" s="555" t="str">
        <f t="shared" si="88"/>
        <v/>
      </c>
      <c r="Z932" s="27"/>
      <c r="AA932" s="26"/>
      <c r="AB932" s="26"/>
      <c r="AC932" s="84"/>
      <c r="AD932" s="29"/>
      <c r="AE932" s="84"/>
      <c r="AF932" s="84"/>
      <c r="AG932" s="63"/>
      <c r="AH932" s="84"/>
      <c r="AI932" s="63"/>
      <c r="AJ932" s="63"/>
      <c r="AK932" s="81"/>
      <c r="AL932" s="85"/>
      <c r="AM932" s="557" t="str">
        <f t="shared" ca="1" si="89"/>
        <v/>
      </c>
      <c r="AN932" s="86"/>
      <c r="XFA932" s="558" t="e">
        <f>MATCH(AE932,tabla!$W$3:$W$20,0)-1</f>
        <v>#N/A</v>
      </c>
      <c r="XFB932" s="558">
        <f>COUNTIF(tabla!$W$3:$W$20,'BD1'!AE932)</f>
        <v>0</v>
      </c>
    </row>
    <row r="933" spans="1:40 16381:16382" s="197" customFormat="1" ht="24.95" customHeight="1" x14ac:dyDescent="0.2">
      <c r="A933" s="24" t="str">
        <f t="shared" si="86"/>
        <v/>
      </c>
      <c r="B933" s="24" t="str">
        <f t="shared" si="84"/>
        <v/>
      </c>
      <c r="C933" s="554" t="str">
        <f t="shared" si="85"/>
        <v/>
      </c>
      <c r="D933" s="173"/>
      <c r="E933" s="173"/>
      <c r="F933" s="174"/>
      <c r="G933" s="175"/>
      <c r="H933" s="176"/>
      <c r="I933" s="177"/>
      <c r="J933" s="176"/>
      <c r="K933" s="476"/>
      <c r="L933" s="174"/>
      <c r="M933" s="81"/>
      <c r="N933" s="280" t="str">
        <f t="shared" si="87"/>
        <v/>
      </c>
      <c r="O933" s="43"/>
      <c r="P933" s="87"/>
      <c r="Q933" s="483"/>
      <c r="R933" s="83"/>
      <c r="S933" s="482"/>
      <c r="T933" s="164"/>
      <c r="U933" s="45"/>
      <c r="V933" s="25" t="str">
        <f>IFERROR(VLOOKUP(U933, tabla!$A$2:$B$50,2,FALSE),"")</f>
        <v/>
      </c>
      <c r="W933" s="26"/>
      <c r="X933" s="51"/>
      <c r="Y933" s="555" t="str">
        <f t="shared" si="88"/>
        <v/>
      </c>
      <c r="Z933" s="27"/>
      <c r="AA933" s="26"/>
      <c r="AB933" s="26"/>
      <c r="AC933" s="84"/>
      <c r="AD933" s="29"/>
      <c r="AE933" s="84"/>
      <c r="AF933" s="84"/>
      <c r="AG933" s="63"/>
      <c r="AH933" s="84"/>
      <c r="AI933" s="63"/>
      <c r="AJ933" s="63"/>
      <c r="AK933" s="81"/>
      <c r="AL933" s="85"/>
      <c r="AM933" s="557" t="str">
        <f t="shared" ca="1" si="89"/>
        <v/>
      </c>
      <c r="AN933" s="86"/>
      <c r="XFA933" s="558" t="e">
        <f>MATCH(AE933,tabla!$W$3:$W$20,0)-1</f>
        <v>#N/A</v>
      </c>
      <c r="XFB933" s="558">
        <f>COUNTIF(tabla!$W$3:$W$20,'BD1'!AE933)</f>
        <v>0</v>
      </c>
    </row>
    <row r="934" spans="1:40 16381:16382" s="197" customFormat="1" ht="24.95" customHeight="1" x14ac:dyDescent="0.2">
      <c r="A934" s="24" t="str">
        <f t="shared" si="86"/>
        <v/>
      </c>
      <c r="B934" s="24" t="str">
        <f t="shared" si="84"/>
        <v/>
      </c>
      <c r="C934" s="554" t="str">
        <f t="shared" si="85"/>
        <v/>
      </c>
      <c r="D934" s="173"/>
      <c r="E934" s="173"/>
      <c r="F934" s="174"/>
      <c r="G934" s="175"/>
      <c r="H934" s="176"/>
      <c r="I934" s="177"/>
      <c r="J934" s="176"/>
      <c r="K934" s="476"/>
      <c r="L934" s="174"/>
      <c r="M934" s="81"/>
      <c r="N934" s="280" t="str">
        <f t="shared" si="87"/>
        <v/>
      </c>
      <c r="O934" s="43"/>
      <c r="P934" s="87"/>
      <c r="Q934" s="483"/>
      <c r="R934" s="83"/>
      <c r="S934" s="482"/>
      <c r="T934" s="164"/>
      <c r="U934" s="45"/>
      <c r="V934" s="25" t="str">
        <f>IFERROR(VLOOKUP(U934, tabla!$A$2:$B$50,2,FALSE),"")</f>
        <v/>
      </c>
      <c r="W934" s="26"/>
      <c r="X934" s="51"/>
      <c r="Y934" s="555" t="str">
        <f t="shared" si="88"/>
        <v/>
      </c>
      <c r="Z934" s="27"/>
      <c r="AA934" s="26"/>
      <c r="AB934" s="26"/>
      <c r="AC934" s="84"/>
      <c r="AD934" s="29"/>
      <c r="AE934" s="84"/>
      <c r="AF934" s="84"/>
      <c r="AG934" s="63"/>
      <c r="AH934" s="84"/>
      <c r="AI934" s="63"/>
      <c r="AJ934" s="63"/>
      <c r="AK934" s="81"/>
      <c r="AL934" s="85"/>
      <c r="AM934" s="557" t="str">
        <f t="shared" ca="1" si="89"/>
        <v/>
      </c>
      <c r="AN934" s="86"/>
      <c r="XFA934" s="558" t="e">
        <f>MATCH(AE934,tabla!$W$3:$W$20,0)-1</f>
        <v>#N/A</v>
      </c>
      <c r="XFB934" s="558">
        <f>COUNTIF(tabla!$W$3:$W$20,'BD1'!AE934)</f>
        <v>0</v>
      </c>
    </row>
    <row r="935" spans="1:40 16381:16382" s="197" customFormat="1" ht="24.95" customHeight="1" x14ac:dyDescent="0.2">
      <c r="A935" s="24" t="str">
        <f t="shared" si="86"/>
        <v/>
      </c>
      <c r="B935" s="24" t="str">
        <f t="shared" si="84"/>
        <v/>
      </c>
      <c r="C935" s="554" t="str">
        <f t="shared" si="85"/>
        <v/>
      </c>
      <c r="D935" s="173"/>
      <c r="E935" s="173"/>
      <c r="F935" s="174"/>
      <c r="G935" s="175"/>
      <c r="H935" s="176"/>
      <c r="I935" s="177"/>
      <c r="J935" s="176"/>
      <c r="K935" s="476"/>
      <c r="L935" s="174"/>
      <c r="M935" s="81"/>
      <c r="N935" s="280" t="str">
        <f t="shared" si="87"/>
        <v/>
      </c>
      <c r="O935" s="43"/>
      <c r="P935" s="87"/>
      <c r="Q935" s="483"/>
      <c r="R935" s="83"/>
      <c r="S935" s="482"/>
      <c r="T935" s="164"/>
      <c r="U935" s="45"/>
      <c r="V935" s="25" t="str">
        <f>IFERROR(VLOOKUP(U935, tabla!$A$2:$B$50,2,FALSE),"")</f>
        <v/>
      </c>
      <c r="W935" s="26"/>
      <c r="X935" s="51"/>
      <c r="Y935" s="555" t="str">
        <f t="shared" si="88"/>
        <v/>
      </c>
      <c r="Z935" s="27"/>
      <c r="AA935" s="26"/>
      <c r="AB935" s="26"/>
      <c r="AC935" s="84"/>
      <c r="AD935" s="29"/>
      <c r="AE935" s="84"/>
      <c r="AF935" s="84"/>
      <c r="AG935" s="63"/>
      <c r="AH935" s="84"/>
      <c r="AI935" s="63"/>
      <c r="AJ935" s="63"/>
      <c r="AK935" s="81"/>
      <c r="AL935" s="85"/>
      <c r="AM935" s="557" t="str">
        <f t="shared" ca="1" si="89"/>
        <v/>
      </c>
      <c r="AN935" s="86"/>
      <c r="XFA935" s="558" t="e">
        <f>MATCH(AE935,tabla!$W$3:$W$20,0)-1</f>
        <v>#N/A</v>
      </c>
      <c r="XFB935" s="558">
        <f>COUNTIF(tabla!$W$3:$W$20,'BD1'!AE935)</f>
        <v>0</v>
      </c>
    </row>
    <row r="936" spans="1:40 16381:16382" s="197" customFormat="1" ht="24.95" customHeight="1" x14ac:dyDescent="0.2">
      <c r="A936" s="24" t="str">
        <f t="shared" si="86"/>
        <v/>
      </c>
      <c r="B936" s="24" t="str">
        <f t="shared" si="84"/>
        <v/>
      </c>
      <c r="C936" s="554" t="str">
        <f t="shared" si="85"/>
        <v/>
      </c>
      <c r="D936" s="173"/>
      <c r="E936" s="173"/>
      <c r="F936" s="174"/>
      <c r="G936" s="175"/>
      <c r="H936" s="176"/>
      <c r="I936" s="177"/>
      <c r="J936" s="176"/>
      <c r="K936" s="476"/>
      <c r="L936" s="174"/>
      <c r="M936" s="81"/>
      <c r="N936" s="280" t="str">
        <f t="shared" si="87"/>
        <v/>
      </c>
      <c r="O936" s="43"/>
      <c r="P936" s="87"/>
      <c r="Q936" s="483"/>
      <c r="R936" s="83"/>
      <c r="S936" s="482"/>
      <c r="T936" s="164"/>
      <c r="U936" s="45"/>
      <c r="V936" s="25" t="str">
        <f>IFERROR(VLOOKUP(U936, tabla!$A$2:$B$50,2,FALSE),"")</f>
        <v/>
      </c>
      <c r="W936" s="26"/>
      <c r="X936" s="51"/>
      <c r="Y936" s="555" t="str">
        <f t="shared" si="88"/>
        <v/>
      </c>
      <c r="Z936" s="27"/>
      <c r="AA936" s="26"/>
      <c r="AB936" s="26"/>
      <c r="AC936" s="84"/>
      <c r="AD936" s="29"/>
      <c r="AE936" s="84"/>
      <c r="AF936" s="84"/>
      <c r="AG936" s="63"/>
      <c r="AH936" s="84"/>
      <c r="AI936" s="63"/>
      <c r="AJ936" s="63"/>
      <c r="AK936" s="81"/>
      <c r="AL936" s="85"/>
      <c r="AM936" s="557" t="str">
        <f t="shared" ca="1" si="89"/>
        <v/>
      </c>
      <c r="AN936" s="86"/>
      <c r="XFA936" s="558" t="e">
        <f>MATCH(AE936,tabla!$W$3:$W$20,0)-1</f>
        <v>#N/A</v>
      </c>
      <c r="XFB936" s="558">
        <f>COUNTIF(tabla!$W$3:$W$20,'BD1'!AE936)</f>
        <v>0</v>
      </c>
    </row>
    <row r="937" spans="1:40 16381:16382" s="197" customFormat="1" ht="24.95" customHeight="1" x14ac:dyDescent="0.2">
      <c r="A937" s="24" t="str">
        <f t="shared" si="86"/>
        <v/>
      </c>
      <c r="B937" s="24" t="str">
        <f t="shared" si="84"/>
        <v/>
      </c>
      <c r="C937" s="554" t="str">
        <f t="shared" si="85"/>
        <v/>
      </c>
      <c r="D937" s="173"/>
      <c r="E937" s="173"/>
      <c r="F937" s="174"/>
      <c r="G937" s="175"/>
      <c r="H937" s="176"/>
      <c r="I937" s="177"/>
      <c r="J937" s="176"/>
      <c r="K937" s="476"/>
      <c r="L937" s="174"/>
      <c r="M937" s="81"/>
      <c r="N937" s="280" t="str">
        <f t="shared" si="87"/>
        <v/>
      </c>
      <c r="O937" s="43"/>
      <c r="P937" s="87"/>
      <c r="Q937" s="483"/>
      <c r="R937" s="83"/>
      <c r="S937" s="482"/>
      <c r="T937" s="164"/>
      <c r="U937" s="45"/>
      <c r="V937" s="25" t="str">
        <f>IFERROR(VLOOKUP(U937, tabla!$A$2:$B$50,2,FALSE),"")</f>
        <v/>
      </c>
      <c r="W937" s="26"/>
      <c r="X937" s="51"/>
      <c r="Y937" s="555" t="str">
        <f t="shared" si="88"/>
        <v/>
      </c>
      <c r="Z937" s="27"/>
      <c r="AA937" s="26"/>
      <c r="AB937" s="26"/>
      <c r="AC937" s="84"/>
      <c r="AD937" s="29"/>
      <c r="AE937" s="84"/>
      <c r="AF937" s="84"/>
      <c r="AG937" s="63"/>
      <c r="AH937" s="84"/>
      <c r="AI937" s="63"/>
      <c r="AJ937" s="63"/>
      <c r="AK937" s="81"/>
      <c r="AL937" s="85"/>
      <c r="AM937" s="557" t="str">
        <f t="shared" ca="1" si="89"/>
        <v/>
      </c>
      <c r="AN937" s="86"/>
      <c r="XFA937" s="558" t="e">
        <f>MATCH(AE937,tabla!$W$3:$W$20,0)-1</f>
        <v>#N/A</v>
      </c>
      <c r="XFB937" s="558">
        <f>COUNTIF(tabla!$W$3:$W$20,'BD1'!AE937)</f>
        <v>0</v>
      </c>
    </row>
    <row r="938" spans="1:40 16381:16382" s="197" customFormat="1" ht="24.95" customHeight="1" x14ac:dyDescent="0.2">
      <c r="A938" s="24" t="str">
        <f t="shared" si="86"/>
        <v/>
      </c>
      <c r="B938" s="24" t="str">
        <f t="shared" si="84"/>
        <v/>
      </c>
      <c r="C938" s="554" t="str">
        <f t="shared" si="85"/>
        <v/>
      </c>
      <c r="D938" s="173"/>
      <c r="E938" s="173"/>
      <c r="F938" s="174"/>
      <c r="G938" s="175"/>
      <c r="H938" s="176"/>
      <c r="I938" s="177"/>
      <c r="J938" s="176"/>
      <c r="K938" s="476"/>
      <c r="L938" s="174"/>
      <c r="M938" s="81"/>
      <c r="N938" s="280" t="str">
        <f t="shared" si="87"/>
        <v/>
      </c>
      <c r="O938" s="43"/>
      <c r="P938" s="87"/>
      <c r="Q938" s="483"/>
      <c r="R938" s="83"/>
      <c r="S938" s="482"/>
      <c r="T938" s="164"/>
      <c r="U938" s="45"/>
      <c r="V938" s="25" t="str">
        <f>IFERROR(VLOOKUP(U938, tabla!$A$2:$B$50,2,FALSE),"")</f>
        <v/>
      </c>
      <c r="W938" s="26"/>
      <c r="X938" s="51"/>
      <c r="Y938" s="555" t="str">
        <f t="shared" si="88"/>
        <v/>
      </c>
      <c r="Z938" s="27"/>
      <c r="AA938" s="26"/>
      <c r="AB938" s="26"/>
      <c r="AC938" s="84"/>
      <c r="AD938" s="29"/>
      <c r="AE938" s="84"/>
      <c r="AF938" s="84"/>
      <c r="AG938" s="63"/>
      <c r="AH938" s="84"/>
      <c r="AI938" s="63"/>
      <c r="AJ938" s="63"/>
      <c r="AK938" s="81"/>
      <c r="AL938" s="85"/>
      <c r="AM938" s="557" t="str">
        <f t="shared" ca="1" si="89"/>
        <v/>
      </c>
      <c r="AN938" s="86"/>
      <c r="XFA938" s="558" t="e">
        <f>MATCH(AE938,tabla!$W$3:$W$20,0)-1</f>
        <v>#N/A</v>
      </c>
      <c r="XFB938" s="558">
        <f>COUNTIF(tabla!$W$3:$W$20,'BD1'!AE938)</f>
        <v>0</v>
      </c>
    </row>
    <row r="939" spans="1:40 16381:16382" s="197" customFormat="1" ht="24.95" customHeight="1" x14ac:dyDescent="0.2">
      <c r="A939" s="24" t="str">
        <f t="shared" si="86"/>
        <v/>
      </c>
      <c r="B939" s="24" t="str">
        <f t="shared" si="84"/>
        <v/>
      </c>
      <c r="C939" s="554" t="str">
        <f t="shared" si="85"/>
        <v/>
      </c>
      <c r="D939" s="173"/>
      <c r="E939" s="173"/>
      <c r="F939" s="174"/>
      <c r="G939" s="175"/>
      <c r="H939" s="176"/>
      <c r="I939" s="177"/>
      <c r="J939" s="176"/>
      <c r="K939" s="476"/>
      <c r="L939" s="174"/>
      <c r="M939" s="81"/>
      <c r="N939" s="280" t="str">
        <f t="shared" si="87"/>
        <v/>
      </c>
      <c r="O939" s="43"/>
      <c r="P939" s="87"/>
      <c r="Q939" s="483"/>
      <c r="R939" s="83"/>
      <c r="S939" s="482"/>
      <c r="T939" s="164"/>
      <c r="U939" s="45"/>
      <c r="V939" s="25" t="str">
        <f>IFERROR(VLOOKUP(U939, tabla!$A$2:$B$50,2,FALSE),"")</f>
        <v/>
      </c>
      <c r="W939" s="26"/>
      <c r="X939" s="51"/>
      <c r="Y939" s="555" t="str">
        <f t="shared" si="88"/>
        <v/>
      </c>
      <c r="Z939" s="27"/>
      <c r="AA939" s="26"/>
      <c r="AB939" s="26"/>
      <c r="AC939" s="84"/>
      <c r="AD939" s="29"/>
      <c r="AE939" s="84"/>
      <c r="AF939" s="84"/>
      <c r="AG939" s="63"/>
      <c r="AH939" s="84"/>
      <c r="AI939" s="63"/>
      <c r="AJ939" s="63"/>
      <c r="AK939" s="81"/>
      <c r="AL939" s="85"/>
      <c r="AM939" s="557" t="str">
        <f t="shared" ca="1" si="89"/>
        <v/>
      </c>
      <c r="AN939" s="86"/>
      <c r="XFA939" s="558" t="e">
        <f>MATCH(AE939,tabla!$W$3:$W$20,0)-1</f>
        <v>#N/A</v>
      </c>
      <c r="XFB939" s="558">
        <f>COUNTIF(tabla!$W$3:$W$20,'BD1'!AE939)</f>
        <v>0</v>
      </c>
    </row>
    <row r="940" spans="1:40 16381:16382" s="197" customFormat="1" ht="24.95" customHeight="1" x14ac:dyDescent="0.2">
      <c r="A940" s="24" t="str">
        <f t="shared" si="86"/>
        <v/>
      </c>
      <c r="B940" s="24" t="str">
        <f t="shared" si="84"/>
        <v/>
      </c>
      <c r="C940" s="554" t="str">
        <f t="shared" si="85"/>
        <v/>
      </c>
      <c r="D940" s="173"/>
      <c r="E940" s="173"/>
      <c r="F940" s="174"/>
      <c r="G940" s="175"/>
      <c r="H940" s="176"/>
      <c r="I940" s="177"/>
      <c r="J940" s="176"/>
      <c r="K940" s="476"/>
      <c r="L940" s="174"/>
      <c r="M940" s="81"/>
      <c r="N940" s="280" t="str">
        <f t="shared" si="87"/>
        <v/>
      </c>
      <c r="O940" s="43"/>
      <c r="P940" s="87"/>
      <c r="Q940" s="483"/>
      <c r="R940" s="83"/>
      <c r="S940" s="482"/>
      <c r="T940" s="164"/>
      <c r="U940" s="45"/>
      <c r="V940" s="25" t="str">
        <f>IFERROR(VLOOKUP(U940, tabla!$A$2:$B$50,2,FALSE),"")</f>
        <v/>
      </c>
      <c r="W940" s="26"/>
      <c r="X940" s="51"/>
      <c r="Y940" s="555" t="str">
        <f t="shared" si="88"/>
        <v/>
      </c>
      <c r="Z940" s="27"/>
      <c r="AA940" s="26"/>
      <c r="AB940" s="26"/>
      <c r="AC940" s="84"/>
      <c r="AD940" s="29"/>
      <c r="AE940" s="84"/>
      <c r="AF940" s="84"/>
      <c r="AG940" s="63"/>
      <c r="AH940" s="84"/>
      <c r="AI940" s="63"/>
      <c r="AJ940" s="63"/>
      <c r="AK940" s="81"/>
      <c r="AL940" s="85"/>
      <c r="AM940" s="557" t="str">
        <f t="shared" ca="1" si="89"/>
        <v/>
      </c>
      <c r="AN940" s="86"/>
      <c r="XFA940" s="558" t="e">
        <f>MATCH(AE940,tabla!$W$3:$W$20,0)-1</f>
        <v>#N/A</v>
      </c>
      <c r="XFB940" s="558">
        <f>COUNTIF(tabla!$W$3:$W$20,'BD1'!AE940)</f>
        <v>0</v>
      </c>
    </row>
    <row r="941" spans="1:40 16381:16382" s="197" customFormat="1" ht="24.95" customHeight="1" x14ac:dyDescent="0.2">
      <c r="A941" s="24" t="str">
        <f t="shared" si="86"/>
        <v/>
      </c>
      <c r="B941" s="24" t="str">
        <f t="shared" si="84"/>
        <v/>
      </c>
      <c r="C941" s="554" t="str">
        <f t="shared" si="85"/>
        <v/>
      </c>
      <c r="D941" s="173"/>
      <c r="E941" s="173"/>
      <c r="F941" s="174"/>
      <c r="G941" s="175"/>
      <c r="H941" s="176"/>
      <c r="I941" s="177"/>
      <c r="J941" s="176"/>
      <c r="K941" s="476"/>
      <c r="L941" s="174"/>
      <c r="M941" s="81"/>
      <c r="N941" s="280" t="str">
        <f t="shared" si="87"/>
        <v/>
      </c>
      <c r="O941" s="43"/>
      <c r="P941" s="87"/>
      <c r="Q941" s="483"/>
      <c r="R941" s="83"/>
      <c r="S941" s="482"/>
      <c r="T941" s="164"/>
      <c r="U941" s="45"/>
      <c r="V941" s="25" t="str">
        <f>IFERROR(VLOOKUP(U941, tabla!$A$2:$B$50,2,FALSE),"")</f>
        <v/>
      </c>
      <c r="W941" s="26"/>
      <c r="X941" s="51"/>
      <c r="Y941" s="555" t="str">
        <f t="shared" si="88"/>
        <v/>
      </c>
      <c r="Z941" s="27"/>
      <c r="AA941" s="26"/>
      <c r="AB941" s="26"/>
      <c r="AC941" s="84"/>
      <c r="AD941" s="29"/>
      <c r="AE941" s="84"/>
      <c r="AF941" s="84"/>
      <c r="AG941" s="63"/>
      <c r="AH941" s="84"/>
      <c r="AI941" s="63"/>
      <c r="AJ941" s="63"/>
      <c r="AK941" s="81"/>
      <c r="AL941" s="85"/>
      <c r="AM941" s="557" t="str">
        <f t="shared" ca="1" si="89"/>
        <v/>
      </c>
      <c r="AN941" s="86"/>
      <c r="XFA941" s="558" t="e">
        <f>MATCH(AE941,tabla!$W$3:$W$20,0)-1</f>
        <v>#N/A</v>
      </c>
      <c r="XFB941" s="558">
        <f>COUNTIF(tabla!$W$3:$W$20,'BD1'!AE941)</f>
        <v>0</v>
      </c>
    </row>
    <row r="942" spans="1:40 16381:16382" s="197" customFormat="1" ht="24.95" customHeight="1" x14ac:dyDescent="0.2">
      <c r="A942" s="24" t="str">
        <f t="shared" si="86"/>
        <v/>
      </c>
      <c r="B942" s="24" t="str">
        <f t="shared" si="84"/>
        <v/>
      </c>
      <c r="C942" s="554" t="str">
        <f t="shared" si="85"/>
        <v/>
      </c>
      <c r="D942" s="173"/>
      <c r="E942" s="173"/>
      <c r="F942" s="174"/>
      <c r="G942" s="175"/>
      <c r="H942" s="176"/>
      <c r="I942" s="177"/>
      <c r="J942" s="176"/>
      <c r="K942" s="476"/>
      <c r="L942" s="174"/>
      <c r="M942" s="81"/>
      <c r="N942" s="280" t="str">
        <f t="shared" si="87"/>
        <v/>
      </c>
      <c r="O942" s="43"/>
      <c r="P942" s="87"/>
      <c r="Q942" s="483"/>
      <c r="R942" s="83"/>
      <c r="S942" s="482"/>
      <c r="T942" s="164"/>
      <c r="U942" s="45"/>
      <c r="V942" s="25" t="str">
        <f>IFERROR(VLOOKUP(U942, tabla!$A$2:$B$50,2,FALSE),"")</f>
        <v/>
      </c>
      <c r="W942" s="26"/>
      <c r="X942" s="51"/>
      <c r="Y942" s="555" t="str">
        <f t="shared" si="88"/>
        <v/>
      </c>
      <c r="Z942" s="27"/>
      <c r="AA942" s="26"/>
      <c r="AB942" s="26"/>
      <c r="AC942" s="84"/>
      <c r="AD942" s="29"/>
      <c r="AE942" s="84"/>
      <c r="AF942" s="84"/>
      <c r="AG942" s="63"/>
      <c r="AH942" s="84"/>
      <c r="AI942" s="63"/>
      <c r="AJ942" s="63"/>
      <c r="AK942" s="81"/>
      <c r="AL942" s="85"/>
      <c r="AM942" s="557" t="str">
        <f t="shared" ca="1" si="89"/>
        <v/>
      </c>
      <c r="AN942" s="86"/>
      <c r="XFA942" s="558" t="e">
        <f>MATCH(AE942,tabla!$W$3:$W$20,0)-1</f>
        <v>#N/A</v>
      </c>
      <c r="XFB942" s="558">
        <f>COUNTIF(tabla!$W$3:$W$20,'BD1'!AE942)</f>
        <v>0</v>
      </c>
    </row>
    <row r="943" spans="1:40 16381:16382" s="197" customFormat="1" ht="24.95" customHeight="1" x14ac:dyDescent="0.2">
      <c r="A943" s="24" t="str">
        <f t="shared" si="86"/>
        <v/>
      </c>
      <c r="B943" s="24" t="str">
        <f t="shared" si="84"/>
        <v/>
      </c>
      <c r="C943" s="554" t="str">
        <f t="shared" si="85"/>
        <v/>
      </c>
      <c r="D943" s="173"/>
      <c r="E943" s="173"/>
      <c r="F943" s="174"/>
      <c r="G943" s="175"/>
      <c r="H943" s="176"/>
      <c r="I943" s="177"/>
      <c r="J943" s="176"/>
      <c r="K943" s="476"/>
      <c r="L943" s="174"/>
      <c r="M943" s="81"/>
      <c r="N943" s="280" t="str">
        <f t="shared" si="87"/>
        <v/>
      </c>
      <c r="O943" s="43"/>
      <c r="P943" s="87"/>
      <c r="Q943" s="483"/>
      <c r="R943" s="83"/>
      <c r="S943" s="482"/>
      <c r="T943" s="164"/>
      <c r="U943" s="45"/>
      <c r="V943" s="25" t="str">
        <f>IFERROR(VLOOKUP(U943, tabla!$A$2:$B$50,2,FALSE),"")</f>
        <v/>
      </c>
      <c r="W943" s="26"/>
      <c r="X943" s="51"/>
      <c r="Y943" s="555" t="str">
        <f t="shared" si="88"/>
        <v/>
      </c>
      <c r="Z943" s="27"/>
      <c r="AA943" s="26"/>
      <c r="AB943" s="26"/>
      <c r="AC943" s="84"/>
      <c r="AD943" s="29"/>
      <c r="AE943" s="84"/>
      <c r="AF943" s="84"/>
      <c r="AG943" s="63"/>
      <c r="AH943" s="84"/>
      <c r="AI943" s="63"/>
      <c r="AJ943" s="63"/>
      <c r="AK943" s="81"/>
      <c r="AL943" s="85"/>
      <c r="AM943" s="557" t="str">
        <f t="shared" ca="1" si="89"/>
        <v/>
      </c>
      <c r="AN943" s="86"/>
      <c r="XFA943" s="558" t="e">
        <f>MATCH(AE943,tabla!$W$3:$W$20,0)-1</f>
        <v>#N/A</v>
      </c>
      <c r="XFB943" s="558">
        <f>COUNTIF(tabla!$W$3:$W$20,'BD1'!AE943)</f>
        <v>0</v>
      </c>
    </row>
    <row r="944" spans="1:40 16381:16382" s="197" customFormat="1" ht="24.95" customHeight="1" x14ac:dyDescent="0.2">
      <c r="A944" s="24" t="str">
        <f t="shared" si="86"/>
        <v/>
      </c>
      <c r="B944" s="24" t="str">
        <f t="shared" si="84"/>
        <v/>
      </c>
      <c r="C944" s="554" t="str">
        <f t="shared" si="85"/>
        <v/>
      </c>
      <c r="D944" s="173"/>
      <c r="E944" s="173"/>
      <c r="F944" s="174"/>
      <c r="G944" s="175"/>
      <c r="H944" s="176"/>
      <c r="I944" s="177"/>
      <c r="J944" s="176"/>
      <c r="K944" s="476"/>
      <c r="L944" s="174"/>
      <c r="M944" s="81"/>
      <c r="N944" s="280" t="str">
        <f t="shared" si="87"/>
        <v/>
      </c>
      <c r="O944" s="43"/>
      <c r="P944" s="87"/>
      <c r="Q944" s="483"/>
      <c r="R944" s="83"/>
      <c r="S944" s="482"/>
      <c r="T944" s="164"/>
      <c r="U944" s="45"/>
      <c r="V944" s="25" t="str">
        <f>IFERROR(VLOOKUP(U944, tabla!$A$2:$B$50,2,FALSE),"")</f>
        <v/>
      </c>
      <c r="W944" s="26"/>
      <c r="X944" s="51"/>
      <c r="Y944" s="555" t="str">
        <f t="shared" si="88"/>
        <v/>
      </c>
      <c r="Z944" s="27"/>
      <c r="AA944" s="26"/>
      <c r="AB944" s="26"/>
      <c r="AC944" s="84"/>
      <c r="AD944" s="29"/>
      <c r="AE944" s="84"/>
      <c r="AF944" s="84"/>
      <c r="AG944" s="63"/>
      <c r="AH944" s="84"/>
      <c r="AI944" s="63"/>
      <c r="AJ944" s="63"/>
      <c r="AK944" s="81"/>
      <c r="AL944" s="85"/>
      <c r="AM944" s="557" t="str">
        <f t="shared" ca="1" si="89"/>
        <v/>
      </c>
      <c r="AN944" s="86"/>
      <c r="XFA944" s="558" t="e">
        <f>MATCH(AE944,tabla!$W$3:$W$20,0)-1</f>
        <v>#N/A</v>
      </c>
      <c r="XFB944" s="558">
        <f>COUNTIF(tabla!$W$3:$W$20,'BD1'!AE944)</f>
        <v>0</v>
      </c>
    </row>
    <row r="945" spans="1:40 16381:16382" s="197" customFormat="1" ht="24.95" customHeight="1" x14ac:dyDescent="0.2">
      <c r="A945" s="24" t="str">
        <f t="shared" si="86"/>
        <v/>
      </c>
      <c r="B945" s="24" t="str">
        <f t="shared" si="84"/>
        <v/>
      </c>
      <c r="C945" s="554" t="str">
        <f t="shared" si="85"/>
        <v/>
      </c>
      <c r="D945" s="173"/>
      <c r="E945" s="173"/>
      <c r="F945" s="174"/>
      <c r="G945" s="175"/>
      <c r="H945" s="176"/>
      <c r="I945" s="177"/>
      <c r="J945" s="176"/>
      <c r="K945" s="476"/>
      <c r="L945" s="174"/>
      <c r="M945" s="81"/>
      <c r="N945" s="280" t="str">
        <f t="shared" si="87"/>
        <v/>
      </c>
      <c r="O945" s="43"/>
      <c r="P945" s="87"/>
      <c r="Q945" s="483"/>
      <c r="R945" s="83"/>
      <c r="S945" s="482"/>
      <c r="T945" s="164"/>
      <c r="U945" s="45"/>
      <c r="V945" s="25" t="str">
        <f>IFERROR(VLOOKUP(U945, tabla!$A$2:$B$50,2,FALSE),"")</f>
        <v/>
      </c>
      <c r="W945" s="26"/>
      <c r="X945" s="51"/>
      <c r="Y945" s="555" t="str">
        <f t="shared" si="88"/>
        <v/>
      </c>
      <c r="Z945" s="27"/>
      <c r="AA945" s="26"/>
      <c r="AB945" s="26"/>
      <c r="AC945" s="84"/>
      <c r="AD945" s="29"/>
      <c r="AE945" s="84"/>
      <c r="AF945" s="84"/>
      <c r="AG945" s="63"/>
      <c r="AH945" s="84"/>
      <c r="AI945" s="63"/>
      <c r="AJ945" s="63"/>
      <c r="AK945" s="81"/>
      <c r="AL945" s="85"/>
      <c r="AM945" s="557" t="str">
        <f t="shared" ca="1" si="89"/>
        <v/>
      </c>
      <c r="AN945" s="86"/>
      <c r="XFA945" s="558" t="e">
        <f>MATCH(AE945,tabla!$W$3:$W$20,0)-1</f>
        <v>#N/A</v>
      </c>
      <c r="XFB945" s="558">
        <f>COUNTIF(tabla!$W$3:$W$20,'BD1'!AE945)</f>
        <v>0</v>
      </c>
    </row>
    <row r="946" spans="1:40 16381:16382" s="197" customFormat="1" ht="24.95" customHeight="1" x14ac:dyDescent="0.2">
      <c r="A946" s="24" t="str">
        <f t="shared" si="86"/>
        <v/>
      </c>
      <c r="B946" s="24" t="str">
        <f t="shared" si="84"/>
        <v/>
      </c>
      <c r="C946" s="554" t="str">
        <f t="shared" si="85"/>
        <v/>
      </c>
      <c r="D946" s="173"/>
      <c r="E946" s="173"/>
      <c r="F946" s="174"/>
      <c r="G946" s="175"/>
      <c r="H946" s="176"/>
      <c r="I946" s="177"/>
      <c r="J946" s="176"/>
      <c r="K946" s="476"/>
      <c r="L946" s="174"/>
      <c r="M946" s="81"/>
      <c r="N946" s="280" t="str">
        <f t="shared" si="87"/>
        <v/>
      </c>
      <c r="O946" s="43"/>
      <c r="P946" s="87"/>
      <c r="Q946" s="483"/>
      <c r="R946" s="83"/>
      <c r="S946" s="482"/>
      <c r="T946" s="164"/>
      <c r="U946" s="45"/>
      <c r="V946" s="25" t="str">
        <f>IFERROR(VLOOKUP(U946, tabla!$A$2:$B$50,2,FALSE),"")</f>
        <v/>
      </c>
      <c r="W946" s="26"/>
      <c r="X946" s="51"/>
      <c r="Y946" s="555" t="str">
        <f t="shared" si="88"/>
        <v/>
      </c>
      <c r="Z946" s="27"/>
      <c r="AA946" s="26"/>
      <c r="AB946" s="26"/>
      <c r="AC946" s="84"/>
      <c r="AD946" s="29"/>
      <c r="AE946" s="84"/>
      <c r="AF946" s="84"/>
      <c r="AG946" s="63"/>
      <c r="AH946" s="84"/>
      <c r="AI946" s="63"/>
      <c r="AJ946" s="63"/>
      <c r="AK946" s="81"/>
      <c r="AL946" s="85"/>
      <c r="AM946" s="557" t="str">
        <f t="shared" ca="1" si="89"/>
        <v/>
      </c>
      <c r="AN946" s="86"/>
      <c r="XFA946" s="558" t="e">
        <f>MATCH(AE946,tabla!$W$3:$W$20,0)-1</f>
        <v>#N/A</v>
      </c>
      <c r="XFB946" s="558">
        <f>COUNTIF(tabla!$W$3:$W$20,'BD1'!AE946)</f>
        <v>0</v>
      </c>
    </row>
    <row r="947" spans="1:40 16381:16382" s="197" customFormat="1" ht="24.95" customHeight="1" x14ac:dyDescent="0.2">
      <c r="A947" s="24" t="str">
        <f t="shared" si="86"/>
        <v/>
      </c>
      <c r="B947" s="24" t="str">
        <f t="shared" si="84"/>
        <v/>
      </c>
      <c r="C947" s="554" t="str">
        <f t="shared" si="85"/>
        <v/>
      </c>
      <c r="D947" s="173"/>
      <c r="E947" s="173"/>
      <c r="F947" s="174"/>
      <c r="G947" s="175"/>
      <c r="H947" s="176"/>
      <c r="I947" s="177"/>
      <c r="J947" s="176"/>
      <c r="K947" s="476"/>
      <c r="L947" s="174"/>
      <c r="M947" s="81"/>
      <c r="N947" s="280" t="str">
        <f t="shared" si="87"/>
        <v/>
      </c>
      <c r="O947" s="43"/>
      <c r="P947" s="87"/>
      <c r="Q947" s="483"/>
      <c r="R947" s="83"/>
      <c r="S947" s="482"/>
      <c r="T947" s="164"/>
      <c r="U947" s="45"/>
      <c r="V947" s="25" t="str">
        <f>IFERROR(VLOOKUP(U947, tabla!$A$2:$B$50,2,FALSE),"")</f>
        <v/>
      </c>
      <c r="W947" s="26"/>
      <c r="X947" s="51"/>
      <c r="Y947" s="555" t="str">
        <f t="shared" si="88"/>
        <v/>
      </c>
      <c r="Z947" s="27"/>
      <c r="AA947" s="26"/>
      <c r="AB947" s="26"/>
      <c r="AC947" s="84"/>
      <c r="AD947" s="29"/>
      <c r="AE947" s="84"/>
      <c r="AF947" s="84"/>
      <c r="AG947" s="63"/>
      <c r="AH947" s="84"/>
      <c r="AI947" s="63"/>
      <c r="AJ947" s="63"/>
      <c r="AK947" s="81"/>
      <c r="AL947" s="85"/>
      <c r="AM947" s="557" t="str">
        <f t="shared" ca="1" si="89"/>
        <v/>
      </c>
      <c r="AN947" s="86"/>
      <c r="XFA947" s="558" t="e">
        <f>MATCH(AE947,tabla!$W$3:$W$20,0)-1</f>
        <v>#N/A</v>
      </c>
      <c r="XFB947" s="558">
        <f>COUNTIF(tabla!$W$3:$W$20,'BD1'!AE947)</f>
        <v>0</v>
      </c>
    </row>
    <row r="948" spans="1:40 16381:16382" s="197" customFormat="1" ht="24.95" customHeight="1" x14ac:dyDescent="0.2">
      <c r="A948" s="24" t="str">
        <f t="shared" si="86"/>
        <v/>
      </c>
      <c r="B948" s="24" t="str">
        <f t="shared" si="84"/>
        <v/>
      </c>
      <c r="C948" s="554" t="str">
        <f t="shared" si="85"/>
        <v/>
      </c>
      <c r="D948" s="173"/>
      <c r="E948" s="173"/>
      <c r="F948" s="174"/>
      <c r="G948" s="175"/>
      <c r="H948" s="176"/>
      <c r="I948" s="177"/>
      <c r="J948" s="176"/>
      <c r="K948" s="476"/>
      <c r="L948" s="174"/>
      <c r="M948" s="81"/>
      <c r="N948" s="280" t="str">
        <f t="shared" si="87"/>
        <v/>
      </c>
      <c r="O948" s="43"/>
      <c r="P948" s="87"/>
      <c r="Q948" s="483"/>
      <c r="R948" s="83"/>
      <c r="S948" s="482"/>
      <c r="T948" s="164"/>
      <c r="U948" s="45"/>
      <c r="V948" s="25" t="str">
        <f>IFERROR(VLOOKUP(U948, tabla!$A$2:$B$50,2,FALSE),"")</f>
        <v/>
      </c>
      <c r="W948" s="26"/>
      <c r="X948" s="51"/>
      <c r="Y948" s="555" t="str">
        <f t="shared" si="88"/>
        <v/>
      </c>
      <c r="Z948" s="27"/>
      <c r="AA948" s="26"/>
      <c r="AB948" s="26"/>
      <c r="AC948" s="84"/>
      <c r="AD948" s="29"/>
      <c r="AE948" s="84"/>
      <c r="AF948" s="84"/>
      <c r="AG948" s="63"/>
      <c r="AH948" s="84"/>
      <c r="AI948" s="63"/>
      <c r="AJ948" s="63"/>
      <c r="AK948" s="81"/>
      <c r="AL948" s="85"/>
      <c r="AM948" s="557" t="str">
        <f t="shared" ca="1" si="89"/>
        <v/>
      </c>
      <c r="AN948" s="86"/>
      <c r="XFA948" s="558" t="e">
        <f>MATCH(AE948,tabla!$W$3:$W$20,0)-1</f>
        <v>#N/A</v>
      </c>
      <c r="XFB948" s="558">
        <f>COUNTIF(tabla!$W$3:$W$20,'BD1'!AE948)</f>
        <v>0</v>
      </c>
    </row>
    <row r="949" spans="1:40 16381:16382" s="197" customFormat="1" ht="24.95" customHeight="1" x14ac:dyDescent="0.2">
      <c r="A949" s="24" t="str">
        <f t="shared" si="86"/>
        <v/>
      </c>
      <c r="B949" s="24" t="str">
        <f t="shared" si="84"/>
        <v/>
      </c>
      <c r="C949" s="554" t="str">
        <f t="shared" si="85"/>
        <v/>
      </c>
      <c r="D949" s="173"/>
      <c r="E949" s="173"/>
      <c r="F949" s="174"/>
      <c r="G949" s="175"/>
      <c r="H949" s="176"/>
      <c r="I949" s="177"/>
      <c r="J949" s="176"/>
      <c r="K949" s="476"/>
      <c r="L949" s="174"/>
      <c r="M949" s="81"/>
      <c r="N949" s="280" t="str">
        <f t="shared" si="87"/>
        <v/>
      </c>
      <c r="O949" s="43"/>
      <c r="P949" s="87"/>
      <c r="Q949" s="483"/>
      <c r="R949" s="83"/>
      <c r="S949" s="482"/>
      <c r="T949" s="164"/>
      <c r="U949" s="45"/>
      <c r="V949" s="25" t="str">
        <f>IFERROR(VLOOKUP(U949, tabla!$A$2:$B$50,2,FALSE),"")</f>
        <v/>
      </c>
      <c r="W949" s="26"/>
      <c r="X949" s="51"/>
      <c r="Y949" s="555" t="str">
        <f t="shared" si="88"/>
        <v/>
      </c>
      <c r="Z949" s="27"/>
      <c r="AA949" s="26"/>
      <c r="AB949" s="26"/>
      <c r="AC949" s="84"/>
      <c r="AD949" s="29"/>
      <c r="AE949" s="84"/>
      <c r="AF949" s="84"/>
      <c r="AG949" s="63"/>
      <c r="AH949" s="84"/>
      <c r="AI949" s="63"/>
      <c r="AJ949" s="63"/>
      <c r="AK949" s="81"/>
      <c r="AL949" s="85"/>
      <c r="AM949" s="557" t="str">
        <f t="shared" ca="1" si="89"/>
        <v/>
      </c>
      <c r="AN949" s="86"/>
      <c r="XFA949" s="558" t="e">
        <f>MATCH(AE949,tabla!$W$3:$W$20,0)-1</f>
        <v>#N/A</v>
      </c>
      <c r="XFB949" s="558">
        <f>COUNTIF(tabla!$W$3:$W$20,'BD1'!AE949)</f>
        <v>0</v>
      </c>
    </row>
    <row r="950" spans="1:40 16381:16382" s="197" customFormat="1" ht="24.95" customHeight="1" x14ac:dyDescent="0.2">
      <c r="A950" s="24" t="str">
        <f t="shared" si="86"/>
        <v/>
      </c>
      <c r="B950" s="24" t="str">
        <f t="shared" si="84"/>
        <v/>
      </c>
      <c r="C950" s="554" t="str">
        <f t="shared" si="85"/>
        <v/>
      </c>
      <c r="D950" s="173"/>
      <c r="E950" s="173"/>
      <c r="F950" s="174"/>
      <c r="G950" s="175"/>
      <c r="H950" s="176"/>
      <c r="I950" s="177"/>
      <c r="J950" s="176"/>
      <c r="K950" s="476"/>
      <c r="L950" s="174"/>
      <c r="M950" s="81"/>
      <c r="N950" s="280" t="str">
        <f t="shared" si="87"/>
        <v/>
      </c>
      <c r="O950" s="43"/>
      <c r="P950" s="87"/>
      <c r="Q950" s="483"/>
      <c r="R950" s="83"/>
      <c r="S950" s="482"/>
      <c r="T950" s="164"/>
      <c r="U950" s="45"/>
      <c r="V950" s="25" t="str">
        <f>IFERROR(VLOOKUP(U950, tabla!$A$2:$B$50,2,FALSE),"")</f>
        <v/>
      </c>
      <c r="W950" s="26"/>
      <c r="X950" s="51"/>
      <c r="Y950" s="555" t="str">
        <f t="shared" si="88"/>
        <v/>
      </c>
      <c r="Z950" s="27"/>
      <c r="AA950" s="26"/>
      <c r="AB950" s="26"/>
      <c r="AC950" s="84"/>
      <c r="AD950" s="29"/>
      <c r="AE950" s="84"/>
      <c r="AF950" s="84"/>
      <c r="AG950" s="63"/>
      <c r="AH950" s="84"/>
      <c r="AI950" s="63"/>
      <c r="AJ950" s="63"/>
      <c r="AK950" s="81"/>
      <c r="AL950" s="85"/>
      <c r="AM950" s="557" t="str">
        <f t="shared" ca="1" si="89"/>
        <v/>
      </c>
      <c r="AN950" s="86"/>
      <c r="XFA950" s="558" t="e">
        <f>MATCH(AE950,tabla!$W$3:$W$20,0)-1</f>
        <v>#N/A</v>
      </c>
      <c r="XFB950" s="558">
        <f>COUNTIF(tabla!$W$3:$W$20,'BD1'!AE950)</f>
        <v>0</v>
      </c>
    </row>
    <row r="951" spans="1:40 16381:16382" s="197" customFormat="1" ht="24.95" customHeight="1" x14ac:dyDescent="0.2">
      <c r="A951" s="24" t="str">
        <f t="shared" si="86"/>
        <v/>
      </c>
      <c r="B951" s="24" t="str">
        <f t="shared" si="84"/>
        <v/>
      </c>
      <c r="C951" s="554" t="str">
        <f t="shared" si="85"/>
        <v/>
      </c>
      <c r="D951" s="173"/>
      <c r="E951" s="173"/>
      <c r="F951" s="174"/>
      <c r="G951" s="175"/>
      <c r="H951" s="176"/>
      <c r="I951" s="177"/>
      <c r="J951" s="176"/>
      <c r="K951" s="476"/>
      <c r="L951" s="174"/>
      <c r="M951" s="81"/>
      <c r="N951" s="280" t="str">
        <f t="shared" si="87"/>
        <v/>
      </c>
      <c r="O951" s="43"/>
      <c r="P951" s="87"/>
      <c r="Q951" s="483"/>
      <c r="R951" s="83"/>
      <c r="S951" s="482"/>
      <c r="T951" s="164"/>
      <c r="U951" s="45"/>
      <c r="V951" s="25" t="str">
        <f>IFERROR(VLOOKUP(U951, tabla!$A$2:$B$50,2,FALSE),"")</f>
        <v/>
      </c>
      <c r="W951" s="26"/>
      <c r="X951" s="51"/>
      <c r="Y951" s="555" t="str">
        <f t="shared" si="88"/>
        <v/>
      </c>
      <c r="Z951" s="27"/>
      <c r="AA951" s="26"/>
      <c r="AB951" s="26"/>
      <c r="AC951" s="84"/>
      <c r="AD951" s="29"/>
      <c r="AE951" s="84"/>
      <c r="AF951" s="84"/>
      <c r="AG951" s="63"/>
      <c r="AH951" s="84"/>
      <c r="AI951" s="63"/>
      <c r="AJ951" s="63"/>
      <c r="AK951" s="81"/>
      <c r="AL951" s="85"/>
      <c r="AM951" s="557" t="str">
        <f t="shared" ca="1" si="89"/>
        <v/>
      </c>
      <c r="AN951" s="86"/>
      <c r="XFA951" s="558" t="e">
        <f>MATCH(AE951,tabla!$W$3:$W$20,0)-1</f>
        <v>#N/A</v>
      </c>
      <c r="XFB951" s="558">
        <f>COUNTIF(tabla!$W$3:$W$20,'BD1'!AE951)</f>
        <v>0</v>
      </c>
    </row>
    <row r="952" spans="1:40 16381:16382" s="197" customFormat="1" ht="24.95" customHeight="1" x14ac:dyDescent="0.2">
      <c r="A952" s="24" t="str">
        <f t="shared" si="86"/>
        <v/>
      </c>
      <c r="B952" s="24" t="str">
        <f t="shared" si="84"/>
        <v/>
      </c>
      <c r="C952" s="554" t="str">
        <f t="shared" si="85"/>
        <v/>
      </c>
      <c r="D952" s="173"/>
      <c r="E952" s="173"/>
      <c r="F952" s="174"/>
      <c r="G952" s="175"/>
      <c r="H952" s="176"/>
      <c r="I952" s="177"/>
      <c r="J952" s="176"/>
      <c r="K952" s="476"/>
      <c r="L952" s="174"/>
      <c r="M952" s="81"/>
      <c r="N952" s="280" t="str">
        <f t="shared" si="87"/>
        <v/>
      </c>
      <c r="O952" s="43"/>
      <c r="P952" s="87"/>
      <c r="Q952" s="483"/>
      <c r="R952" s="83"/>
      <c r="S952" s="482"/>
      <c r="T952" s="164"/>
      <c r="U952" s="45"/>
      <c r="V952" s="25" t="str">
        <f>IFERROR(VLOOKUP(U952, tabla!$A$2:$B$50,2,FALSE),"")</f>
        <v/>
      </c>
      <c r="W952" s="26"/>
      <c r="X952" s="51"/>
      <c r="Y952" s="555" t="str">
        <f t="shared" si="88"/>
        <v/>
      </c>
      <c r="Z952" s="27"/>
      <c r="AA952" s="26"/>
      <c r="AB952" s="26"/>
      <c r="AC952" s="84"/>
      <c r="AD952" s="29"/>
      <c r="AE952" s="84"/>
      <c r="AF952" s="84"/>
      <c r="AG952" s="63"/>
      <c r="AH952" s="84"/>
      <c r="AI952" s="63"/>
      <c r="AJ952" s="63"/>
      <c r="AK952" s="81"/>
      <c r="AL952" s="85"/>
      <c r="AM952" s="557" t="str">
        <f t="shared" ca="1" si="89"/>
        <v/>
      </c>
      <c r="AN952" s="86"/>
      <c r="XFA952" s="558" t="e">
        <f>MATCH(AE952,tabla!$W$3:$W$20,0)-1</f>
        <v>#N/A</v>
      </c>
      <c r="XFB952" s="558">
        <f>COUNTIF(tabla!$W$3:$W$20,'BD1'!AE952)</f>
        <v>0</v>
      </c>
    </row>
    <row r="953" spans="1:40 16381:16382" s="197" customFormat="1" ht="24.95" customHeight="1" x14ac:dyDescent="0.2">
      <c r="A953" s="24" t="str">
        <f t="shared" si="86"/>
        <v/>
      </c>
      <c r="B953" s="24" t="str">
        <f t="shared" si="84"/>
        <v/>
      </c>
      <c r="C953" s="554" t="str">
        <f t="shared" si="85"/>
        <v/>
      </c>
      <c r="D953" s="173"/>
      <c r="E953" s="173"/>
      <c r="F953" s="174"/>
      <c r="G953" s="175"/>
      <c r="H953" s="176"/>
      <c r="I953" s="177"/>
      <c r="J953" s="176"/>
      <c r="K953" s="476"/>
      <c r="L953" s="174"/>
      <c r="M953" s="81"/>
      <c r="N953" s="280" t="str">
        <f t="shared" si="87"/>
        <v/>
      </c>
      <c r="O953" s="43"/>
      <c r="P953" s="87"/>
      <c r="Q953" s="483"/>
      <c r="R953" s="83"/>
      <c r="S953" s="482"/>
      <c r="T953" s="164"/>
      <c r="U953" s="45"/>
      <c r="V953" s="25" t="str">
        <f>IFERROR(VLOOKUP(U953, tabla!$A$2:$B$50,2,FALSE),"")</f>
        <v/>
      </c>
      <c r="W953" s="26"/>
      <c r="X953" s="51"/>
      <c r="Y953" s="555" t="str">
        <f t="shared" si="88"/>
        <v/>
      </c>
      <c r="Z953" s="27"/>
      <c r="AA953" s="26"/>
      <c r="AB953" s="26"/>
      <c r="AC953" s="84"/>
      <c r="AD953" s="29"/>
      <c r="AE953" s="84"/>
      <c r="AF953" s="84"/>
      <c r="AG953" s="63"/>
      <c r="AH953" s="84"/>
      <c r="AI953" s="63"/>
      <c r="AJ953" s="63"/>
      <c r="AK953" s="81"/>
      <c r="AL953" s="85"/>
      <c r="AM953" s="557" t="str">
        <f t="shared" ca="1" si="89"/>
        <v/>
      </c>
      <c r="AN953" s="86"/>
      <c r="XFA953" s="558" t="e">
        <f>MATCH(AE953,tabla!$W$3:$W$20,0)-1</f>
        <v>#N/A</v>
      </c>
      <c r="XFB953" s="558">
        <f>COUNTIF(tabla!$W$3:$W$20,'BD1'!AE953)</f>
        <v>0</v>
      </c>
    </row>
    <row r="954" spans="1:40 16381:16382" s="197" customFormat="1" ht="24.95" customHeight="1" x14ac:dyDescent="0.2">
      <c r="A954" s="24" t="str">
        <f t="shared" si="86"/>
        <v/>
      </c>
      <c r="B954" s="24" t="str">
        <f t="shared" si="84"/>
        <v/>
      </c>
      <c r="C954" s="554" t="str">
        <f t="shared" si="85"/>
        <v/>
      </c>
      <c r="D954" s="173"/>
      <c r="E954" s="173"/>
      <c r="F954" s="174"/>
      <c r="G954" s="175"/>
      <c r="H954" s="176"/>
      <c r="I954" s="177"/>
      <c r="J954" s="176"/>
      <c r="K954" s="476"/>
      <c r="L954" s="174"/>
      <c r="M954" s="81"/>
      <c r="N954" s="280" t="str">
        <f t="shared" si="87"/>
        <v/>
      </c>
      <c r="O954" s="43"/>
      <c r="P954" s="87"/>
      <c r="Q954" s="483"/>
      <c r="R954" s="83"/>
      <c r="S954" s="482"/>
      <c r="T954" s="164"/>
      <c r="U954" s="45"/>
      <c r="V954" s="25" t="str">
        <f>IFERROR(VLOOKUP(U954, tabla!$A$2:$B$50,2,FALSE),"")</f>
        <v/>
      </c>
      <c r="W954" s="26"/>
      <c r="X954" s="51"/>
      <c r="Y954" s="555" t="str">
        <f t="shared" si="88"/>
        <v/>
      </c>
      <c r="Z954" s="27"/>
      <c r="AA954" s="26"/>
      <c r="AB954" s="26"/>
      <c r="AC954" s="84"/>
      <c r="AD954" s="29"/>
      <c r="AE954" s="84"/>
      <c r="AF954" s="84"/>
      <c r="AG954" s="63"/>
      <c r="AH954" s="84"/>
      <c r="AI954" s="63"/>
      <c r="AJ954" s="63"/>
      <c r="AK954" s="81"/>
      <c r="AL954" s="85"/>
      <c r="AM954" s="557" t="str">
        <f t="shared" ca="1" si="89"/>
        <v/>
      </c>
      <c r="AN954" s="86"/>
      <c r="XFA954" s="558" t="e">
        <f>MATCH(AE954,tabla!$W$3:$W$20,0)-1</f>
        <v>#N/A</v>
      </c>
      <c r="XFB954" s="558">
        <f>COUNTIF(tabla!$W$3:$W$20,'BD1'!AE954)</f>
        <v>0</v>
      </c>
    </row>
    <row r="955" spans="1:40 16381:16382" s="197" customFormat="1" ht="24.95" customHeight="1" x14ac:dyDescent="0.2">
      <c r="A955" s="24" t="str">
        <f t="shared" si="86"/>
        <v/>
      </c>
      <c r="B955" s="24" t="str">
        <f t="shared" si="84"/>
        <v/>
      </c>
      <c r="C955" s="554" t="str">
        <f t="shared" si="85"/>
        <v/>
      </c>
      <c r="D955" s="173"/>
      <c r="E955" s="173"/>
      <c r="F955" s="174"/>
      <c r="G955" s="175"/>
      <c r="H955" s="176"/>
      <c r="I955" s="177"/>
      <c r="J955" s="176"/>
      <c r="K955" s="476"/>
      <c r="L955" s="174"/>
      <c r="M955" s="81"/>
      <c r="N955" s="280" t="str">
        <f t="shared" si="87"/>
        <v/>
      </c>
      <c r="O955" s="43"/>
      <c r="P955" s="87"/>
      <c r="Q955" s="483"/>
      <c r="R955" s="83"/>
      <c r="S955" s="482"/>
      <c r="T955" s="164"/>
      <c r="U955" s="45"/>
      <c r="V955" s="25" t="str">
        <f>IFERROR(VLOOKUP(U955, tabla!$A$2:$B$50,2,FALSE),"")</f>
        <v/>
      </c>
      <c r="W955" s="26"/>
      <c r="X955" s="51"/>
      <c r="Y955" s="555" t="str">
        <f t="shared" si="88"/>
        <v/>
      </c>
      <c r="Z955" s="27"/>
      <c r="AA955" s="26"/>
      <c r="AB955" s="26"/>
      <c r="AC955" s="84"/>
      <c r="AD955" s="29"/>
      <c r="AE955" s="84"/>
      <c r="AF955" s="84"/>
      <c r="AG955" s="63"/>
      <c r="AH955" s="84"/>
      <c r="AI955" s="63"/>
      <c r="AJ955" s="63"/>
      <c r="AK955" s="81"/>
      <c r="AL955" s="85"/>
      <c r="AM955" s="557" t="str">
        <f t="shared" ca="1" si="89"/>
        <v/>
      </c>
      <c r="AN955" s="86"/>
      <c r="XFA955" s="558" t="e">
        <f>MATCH(AE955,tabla!$W$3:$W$20,0)-1</f>
        <v>#N/A</v>
      </c>
      <c r="XFB955" s="558">
        <f>COUNTIF(tabla!$W$3:$W$20,'BD1'!AE955)</f>
        <v>0</v>
      </c>
    </row>
    <row r="956" spans="1:40 16381:16382" s="197" customFormat="1" ht="24.95" customHeight="1" x14ac:dyDescent="0.2">
      <c r="A956" s="24" t="str">
        <f t="shared" si="86"/>
        <v/>
      </c>
      <c r="B956" s="24" t="str">
        <f t="shared" si="84"/>
        <v/>
      </c>
      <c r="C956" s="554" t="str">
        <f t="shared" si="85"/>
        <v/>
      </c>
      <c r="D956" s="173"/>
      <c r="E956" s="173"/>
      <c r="F956" s="174"/>
      <c r="G956" s="175"/>
      <c r="H956" s="176"/>
      <c r="I956" s="177"/>
      <c r="J956" s="176"/>
      <c r="K956" s="476"/>
      <c r="L956" s="174"/>
      <c r="M956" s="81"/>
      <c r="N956" s="280" t="str">
        <f t="shared" si="87"/>
        <v/>
      </c>
      <c r="O956" s="43"/>
      <c r="P956" s="87"/>
      <c r="Q956" s="483"/>
      <c r="R956" s="83"/>
      <c r="S956" s="482"/>
      <c r="T956" s="164"/>
      <c r="U956" s="45"/>
      <c r="V956" s="25" t="str">
        <f>IFERROR(VLOOKUP(U956, tabla!$A$2:$B$50,2,FALSE),"")</f>
        <v/>
      </c>
      <c r="W956" s="26"/>
      <c r="X956" s="51"/>
      <c r="Y956" s="555" t="str">
        <f t="shared" si="88"/>
        <v/>
      </c>
      <c r="Z956" s="27"/>
      <c r="AA956" s="26"/>
      <c r="AB956" s="26"/>
      <c r="AC956" s="84"/>
      <c r="AD956" s="29"/>
      <c r="AE956" s="84"/>
      <c r="AF956" s="84"/>
      <c r="AG956" s="63"/>
      <c r="AH956" s="84"/>
      <c r="AI956" s="63"/>
      <c r="AJ956" s="63"/>
      <c r="AK956" s="81"/>
      <c r="AL956" s="85"/>
      <c r="AM956" s="557" t="str">
        <f t="shared" ca="1" si="89"/>
        <v/>
      </c>
      <c r="AN956" s="86"/>
      <c r="XFA956" s="558" t="e">
        <f>MATCH(AE956,tabla!$W$3:$W$20,0)-1</f>
        <v>#N/A</v>
      </c>
      <c r="XFB956" s="558">
        <f>COUNTIF(tabla!$W$3:$W$20,'BD1'!AE956)</f>
        <v>0</v>
      </c>
    </row>
    <row r="957" spans="1:40 16381:16382" s="197" customFormat="1" ht="24.95" customHeight="1" x14ac:dyDescent="0.2">
      <c r="A957" s="24" t="str">
        <f t="shared" si="86"/>
        <v/>
      </c>
      <c r="B957" s="24" t="str">
        <f t="shared" si="84"/>
        <v/>
      </c>
      <c r="C957" s="554" t="str">
        <f t="shared" si="85"/>
        <v/>
      </c>
      <c r="D957" s="173"/>
      <c r="E957" s="173"/>
      <c r="F957" s="174"/>
      <c r="G957" s="175"/>
      <c r="H957" s="176"/>
      <c r="I957" s="177"/>
      <c r="J957" s="176"/>
      <c r="K957" s="476"/>
      <c r="L957" s="174"/>
      <c r="M957" s="81"/>
      <c r="N957" s="280" t="str">
        <f t="shared" si="87"/>
        <v/>
      </c>
      <c r="O957" s="43"/>
      <c r="P957" s="87"/>
      <c r="Q957" s="483"/>
      <c r="R957" s="83"/>
      <c r="S957" s="482"/>
      <c r="T957" s="164"/>
      <c r="U957" s="45"/>
      <c r="V957" s="25" t="str">
        <f>IFERROR(VLOOKUP(U957, tabla!$A$2:$B$50,2,FALSE),"")</f>
        <v/>
      </c>
      <c r="W957" s="26"/>
      <c r="X957" s="51"/>
      <c r="Y957" s="555" t="str">
        <f t="shared" si="88"/>
        <v/>
      </c>
      <c r="Z957" s="27"/>
      <c r="AA957" s="26"/>
      <c r="AB957" s="26"/>
      <c r="AC957" s="84"/>
      <c r="AD957" s="29"/>
      <c r="AE957" s="84"/>
      <c r="AF957" s="84"/>
      <c r="AG957" s="63"/>
      <c r="AH957" s="84"/>
      <c r="AI957" s="63"/>
      <c r="AJ957" s="63"/>
      <c r="AK957" s="81"/>
      <c r="AL957" s="85"/>
      <c r="AM957" s="557" t="str">
        <f t="shared" ca="1" si="89"/>
        <v/>
      </c>
      <c r="AN957" s="86"/>
      <c r="XFA957" s="558" t="e">
        <f>MATCH(AE957,tabla!$W$3:$W$20,0)-1</f>
        <v>#N/A</v>
      </c>
      <c r="XFB957" s="558">
        <f>COUNTIF(tabla!$W$3:$W$20,'BD1'!AE957)</f>
        <v>0</v>
      </c>
    </row>
    <row r="958" spans="1:40 16381:16382" s="197" customFormat="1" ht="24.95" customHeight="1" x14ac:dyDescent="0.2">
      <c r="A958" s="24" t="str">
        <f t="shared" si="86"/>
        <v/>
      </c>
      <c r="B958" s="24" t="str">
        <f t="shared" si="84"/>
        <v/>
      </c>
      <c r="C958" s="554" t="str">
        <f t="shared" si="85"/>
        <v/>
      </c>
      <c r="D958" s="173"/>
      <c r="E958" s="173"/>
      <c r="F958" s="174"/>
      <c r="G958" s="175"/>
      <c r="H958" s="176"/>
      <c r="I958" s="177"/>
      <c r="J958" s="176"/>
      <c r="K958" s="476"/>
      <c r="L958" s="174"/>
      <c r="M958" s="81"/>
      <c r="N958" s="280" t="str">
        <f t="shared" si="87"/>
        <v/>
      </c>
      <c r="O958" s="43"/>
      <c r="P958" s="87"/>
      <c r="Q958" s="483"/>
      <c r="R958" s="83"/>
      <c r="S958" s="482"/>
      <c r="T958" s="164"/>
      <c r="U958" s="45"/>
      <c r="V958" s="25" t="str">
        <f>IFERROR(VLOOKUP(U958, tabla!$A$2:$B$50,2,FALSE),"")</f>
        <v/>
      </c>
      <c r="W958" s="26"/>
      <c r="X958" s="51"/>
      <c r="Y958" s="555" t="str">
        <f t="shared" si="88"/>
        <v/>
      </c>
      <c r="Z958" s="27"/>
      <c r="AA958" s="26"/>
      <c r="AB958" s="26"/>
      <c r="AC958" s="84"/>
      <c r="AD958" s="29"/>
      <c r="AE958" s="84"/>
      <c r="AF958" s="84"/>
      <c r="AG958" s="63"/>
      <c r="AH958" s="84"/>
      <c r="AI958" s="63"/>
      <c r="AJ958" s="63"/>
      <c r="AK958" s="81"/>
      <c r="AL958" s="85"/>
      <c r="AM958" s="557" t="str">
        <f t="shared" ca="1" si="89"/>
        <v/>
      </c>
      <c r="AN958" s="86"/>
      <c r="XFA958" s="558" t="e">
        <f>MATCH(AE958,tabla!$W$3:$W$20,0)-1</f>
        <v>#N/A</v>
      </c>
      <c r="XFB958" s="558">
        <f>COUNTIF(tabla!$W$3:$W$20,'BD1'!AE958)</f>
        <v>0</v>
      </c>
    </row>
    <row r="959" spans="1:40 16381:16382" s="197" customFormat="1" ht="24.95" customHeight="1" x14ac:dyDescent="0.2">
      <c r="A959" s="24" t="str">
        <f t="shared" si="86"/>
        <v/>
      </c>
      <c r="B959" s="24" t="str">
        <f t="shared" si="84"/>
        <v/>
      </c>
      <c r="C959" s="554" t="str">
        <f t="shared" si="85"/>
        <v/>
      </c>
      <c r="D959" s="173"/>
      <c r="E959" s="173"/>
      <c r="F959" s="174"/>
      <c r="G959" s="175"/>
      <c r="H959" s="176"/>
      <c r="I959" s="177"/>
      <c r="J959" s="176"/>
      <c r="K959" s="476"/>
      <c r="L959" s="174"/>
      <c r="M959" s="81"/>
      <c r="N959" s="280" t="str">
        <f t="shared" si="87"/>
        <v/>
      </c>
      <c r="O959" s="43"/>
      <c r="P959" s="87"/>
      <c r="Q959" s="483"/>
      <c r="R959" s="83"/>
      <c r="S959" s="482"/>
      <c r="T959" s="164"/>
      <c r="U959" s="45"/>
      <c r="V959" s="25" t="str">
        <f>IFERROR(VLOOKUP(U959, tabla!$A$2:$B$50,2,FALSE),"")</f>
        <v/>
      </c>
      <c r="W959" s="26"/>
      <c r="X959" s="51"/>
      <c r="Y959" s="555" t="str">
        <f t="shared" si="88"/>
        <v/>
      </c>
      <c r="Z959" s="27"/>
      <c r="AA959" s="26"/>
      <c r="AB959" s="26"/>
      <c r="AC959" s="84"/>
      <c r="AD959" s="29"/>
      <c r="AE959" s="84"/>
      <c r="AF959" s="84"/>
      <c r="AG959" s="63"/>
      <c r="AH959" s="84"/>
      <c r="AI959" s="63"/>
      <c r="AJ959" s="63"/>
      <c r="AK959" s="81"/>
      <c r="AL959" s="85"/>
      <c r="AM959" s="557" t="str">
        <f t="shared" ca="1" si="89"/>
        <v/>
      </c>
      <c r="AN959" s="86"/>
      <c r="XFA959" s="558" t="e">
        <f>MATCH(AE959,tabla!$W$3:$W$20,0)-1</f>
        <v>#N/A</v>
      </c>
      <c r="XFB959" s="558">
        <f>COUNTIF(tabla!$W$3:$W$20,'BD1'!AE959)</f>
        <v>0</v>
      </c>
    </row>
    <row r="960" spans="1:40 16381:16382" s="197" customFormat="1" ht="24.95" customHeight="1" x14ac:dyDescent="0.2">
      <c r="A960" s="24" t="str">
        <f t="shared" si="86"/>
        <v/>
      </c>
      <c r="B960" s="24" t="str">
        <f t="shared" si="84"/>
        <v/>
      </c>
      <c r="C960" s="554" t="str">
        <f t="shared" si="85"/>
        <v/>
      </c>
      <c r="D960" s="173"/>
      <c r="E960" s="173"/>
      <c r="F960" s="174"/>
      <c r="G960" s="175"/>
      <c r="H960" s="176"/>
      <c r="I960" s="177"/>
      <c r="J960" s="176"/>
      <c r="K960" s="476"/>
      <c r="L960" s="174"/>
      <c r="M960" s="81"/>
      <c r="N960" s="280" t="str">
        <f t="shared" si="87"/>
        <v/>
      </c>
      <c r="O960" s="43"/>
      <c r="P960" s="87"/>
      <c r="Q960" s="483"/>
      <c r="R960" s="83"/>
      <c r="S960" s="482"/>
      <c r="T960" s="164"/>
      <c r="U960" s="45"/>
      <c r="V960" s="25" t="str">
        <f>IFERROR(VLOOKUP(U960, tabla!$A$2:$B$50,2,FALSE),"")</f>
        <v/>
      </c>
      <c r="W960" s="26"/>
      <c r="X960" s="51"/>
      <c r="Y960" s="555" t="str">
        <f t="shared" si="88"/>
        <v/>
      </c>
      <c r="Z960" s="27"/>
      <c r="AA960" s="26"/>
      <c r="AB960" s="26"/>
      <c r="AC960" s="84"/>
      <c r="AD960" s="29"/>
      <c r="AE960" s="84"/>
      <c r="AF960" s="84"/>
      <c r="AG960" s="63"/>
      <c r="AH960" s="84"/>
      <c r="AI960" s="63"/>
      <c r="AJ960" s="63"/>
      <c r="AK960" s="81"/>
      <c r="AL960" s="85"/>
      <c r="AM960" s="557" t="str">
        <f t="shared" ca="1" si="89"/>
        <v/>
      </c>
      <c r="AN960" s="86"/>
      <c r="XFA960" s="558" t="e">
        <f>MATCH(AE960,tabla!$W$3:$W$20,0)-1</f>
        <v>#N/A</v>
      </c>
      <c r="XFB960" s="558">
        <f>COUNTIF(tabla!$W$3:$W$20,'BD1'!AE960)</f>
        <v>0</v>
      </c>
    </row>
    <row r="961" spans="1:40 16381:16382" s="197" customFormat="1" ht="24.95" customHeight="1" x14ac:dyDescent="0.2">
      <c r="A961" s="24" t="str">
        <f t="shared" si="86"/>
        <v/>
      </c>
      <c r="B961" s="24" t="str">
        <f t="shared" si="84"/>
        <v/>
      </c>
      <c r="C961" s="554" t="str">
        <f t="shared" si="85"/>
        <v/>
      </c>
      <c r="D961" s="173"/>
      <c r="E961" s="173"/>
      <c r="F961" s="174"/>
      <c r="G961" s="175"/>
      <c r="H961" s="176"/>
      <c r="I961" s="177"/>
      <c r="J961" s="176"/>
      <c r="K961" s="476"/>
      <c r="L961" s="174"/>
      <c r="M961" s="81"/>
      <c r="N961" s="280" t="str">
        <f t="shared" si="87"/>
        <v/>
      </c>
      <c r="O961" s="43"/>
      <c r="P961" s="87"/>
      <c r="Q961" s="483"/>
      <c r="R961" s="83"/>
      <c r="S961" s="482"/>
      <c r="T961" s="164"/>
      <c r="U961" s="45"/>
      <c r="V961" s="25" t="str">
        <f>IFERROR(VLOOKUP(U961, tabla!$A$2:$B$50,2,FALSE),"")</f>
        <v/>
      </c>
      <c r="W961" s="26"/>
      <c r="X961" s="51"/>
      <c r="Y961" s="555" t="str">
        <f t="shared" si="88"/>
        <v/>
      </c>
      <c r="Z961" s="27"/>
      <c r="AA961" s="26"/>
      <c r="AB961" s="26"/>
      <c r="AC961" s="84"/>
      <c r="AD961" s="29"/>
      <c r="AE961" s="84"/>
      <c r="AF961" s="84"/>
      <c r="AG961" s="63"/>
      <c r="AH961" s="84"/>
      <c r="AI961" s="63"/>
      <c r="AJ961" s="63"/>
      <c r="AK961" s="81"/>
      <c r="AL961" s="85"/>
      <c r="AM961" s="557" t="str">
        <f t="shared" ca="1" si="89"/>
        <v/>
      </c>
      <c r="AN961" s="86"/>
      <c r="XFA961" s="558" t="e">
        <f>MATCH(AE961,tabla!$W$3:$W$20,0)-1</f>
        <v>#N/A</v>
      </c>
      <c r="XFB961" s="558">
        <f>COUNTIF(tabla!$W$3:$W$20,'BD1'!AE961)</f>
        <v>0</v>
      </c>
    </row>
    <row r="962" spans="1:40 16381:16382" s="197" customFormat="1" ht="24.95" customHeight="1" x14ac:dyDescent="0.2">
      <c r="A962" s="24" t="str">
        <f t="shared" si="86"/>
        <v/>
      </c>
      <c r="B962" s="24" t="str">
        <f t="shared" si="84"/>
        <v/>
      </c>
      <c r="C962" s="554" t="str">
        <f t="shared" si="85"/>
        <v/>
      </c>
      <c r="D962" s="173"/>
      <c r="E962" s="173"/>
      <c r="F962" s="174"/>
      <c r="G962" s="175"/>
      <c r="H962" s="176"/>
      <c r="I962" s="177"/>
      <c r="J962" s="176"/>
      <c r="K962" s="476"/>
      <c r="L962" s="174"/>
      <c r="M962" s="81"/>
      <c r="N962" s="280" t="str">
        <f t="shared" si="87"/>
        <v/>
      </c>
      <c r="O962" s="43"/>
      <c r="P962" s="87"/>
      <c r="Q962" s="483"/>
      <c r="R962" s="83"/>
      <c r="S962" s="482"/>
      <c r="T962" s="164"/>
      <c r="U962" s="45"/>
      <c r="V962" s="25" t="str">
        <f>IFERROR(VLOOKUP(U962, tabla!$A$2:$B$50,2,FALSE),"")</f>
        <v/>
      </c>
      <c r="W962" s="26"/>
      <c r="X962" s="51"/>
      <c r="Y962" s="555" t="str">
        <f t="shared" si="88"/>
        <v/>
      </c>
      <c r="Z962" s="27"/>
      <c r="AA962" s="26"/>
      <c r="AB962" s="26"/>
      <c r="AC962" s="84"/>
      <c r="AD962" s="29"/>
      <c r="AE962" s="84"/>
      <c r="AF962" s="84"/>
      <c r="AG962" s="63"/>
      <c r="AH962" s="84"/>
      <c r="AI962" s="63"/>
      <c r="AJ962" s="63"/>
      <c r="AK962" s="81"/>
      <c r="AL962" s="85"/>
      <c r="AM962" s="557" t="str">
        <f t="shared" ca="1" si="89"/>
        <v/>
      </c>
      <c r="AN962" s="86"/>
      <c r="XFA962" s="558" t="e">
        <f>MATCH(AE962,tabla!$W$3:$W$20,0)-1</f>
        <v>#N/A</v>
      </c>
      <c r="XFB962" s="558">
        <f>COUNTIF(tabla!$W$3:$W$20,'BD1'!AE962)</f>
        <v>0</v>
      </c>
    </row>
    <row r="963" spans="1:40 16381:16382" s="197" customFormat="1" ht="24.95" customHeight="1" x14ac:dyDescent="0.2">
      <c r="A963" s="24" t="str">
        <f t="shared" si="86"/>
        <v/>
      </c>
      <c r="B963" s="24" t="str">
        <f t="shared" si="84"/>
        <v/>
      </c>
      <c r="C963" s="554" t="str">
        <f t="shared" si="85"/>
        <v/>
      </c>
      <c r="D963" s="173"/>
      <c r="E963" s="173"/>
      <c r="F963" s="174"/>
      <c r="G963" s="175"/>
      <c r="H963" s="176"/>
      <c r="I963" s="177"/>
      <c r="J963" s="176"/>
      <c r="K963" s="476"/>
      <c r="L963" s="174"/>
      <c r="M963" s="81"/>
      <c r="N963" s="280" t="str">
        <f t="shared" si="87"/>
        <v/>
      </c>
      <c r="O963" s="43"/>
      <c r="P963" s="87"/>
      <c r="Q963" s="483"/>
      <c r="R963" s="83"/>
      <c r="S963" s="482"/>
      <c r="T963" s="164"/>
      <c r="U963" s="45"/>
      <c r="V963" s="25" t="str">
        <f>IFERROR(VLOOKUP(U963, tabla!$A$2:$B$50,2,FALSE),"")</f>
        <v/>
      </c>
      <c r="W963" s="26"/>
      <c r="X963" s="51"/>
      <c r="Y963" s="555" t="str">
        <f t="shared" si="88"/>
        <v/>
      </c>
      <c r="Z963" s="27"/>
      <c r="AA963" s="26"/>
      <c r="AB963" s="26"/>
      <c r="AC963" s="84"/>
      <c r="AD963" s="29"/>
      <c r="AE963" s="84"/>
      <c r="AF963" s="84"/>
      <c r="AG963" s="63"/>
      <c r="AH963" s="84"/>
      <c r="AI963" s="63"/>
      <c r="AJ963" s="63"/>
      <c r="AK963" s="81"/>
      <c r="AL963" s="85"/>
      <c r="AM963" s="557" t="str">
        <f t="shared" ca="1" si="89"/>
        <v/>
      </c>
      <c r="AN963" s="86"/>
      <c r="XFA963" s="558" t="e">
        <f>MATCH(AE963,tabla!$W$3:$W$20,0)-1</f>
        <v>#N/A</v>
      </c>
      <c r="XFB963" s="558">
        <f>COUNTIF(tabla!$W$3:$W$20,'BD1'!AE963)</f>
        <v>0</v>
      </c>
    </row>
    <row r="964" spans="1:40 16381:16382" s="197" customFormat="1" ht="24.95" customHeight="1" x14ac:dyDescent="0.2">
      <c r="A964" s="24" t="str">
        <f t="shared" si="86"/>
        <v/>
      </c>
      <c r="B964" s="24" t="str">
        <f t="shared" si="84"/>
        <v/>
      </c>
      <c r="C964" s="554" t="str">
        <f t="shared" si="85"/>
        <v/>
      </c>
      <c r="D964" s="173"/>
      <c r="E964" s="173"/>
      <c r="F964" s="174"/>
      <c r="G964" s="175"/>
      <c r="H964" s="176"/>
      <c r="I964" s="177"/>
      <c r="J964" s="176"/>
      <c r="K964" s="476"/>
      <c r="L964" s="174"/>
      <c r="M964" s="81"/>
      <c r="N964" s="280" t="str">
        <f t="shared" si="87"/>
        <v/>
      </c>
      <c r="O964" s="43"/>
      <c r="P964" s="87"/>
      <c r="Q964" s="483"/>
      <c r="R964" s="83"/>
      <c r="S964" s="482"/>
      <c r="T964" s="164"/>
      <c r="U964" s="45"/>
      <c r="V964" s="25" t="str">
        <f>IFERROR(VLOOKUP(U964, tabla!$A$2:$B$50,2,FALSE),"")</f>
        <v/>
      </c>
      <c r="W964" s="26"/>
      <c r="X964" s="51"/>
      <c r="Y964" s="555" t="str">
        <f t="shared" si="88"/>
        <v/>
      </c>
      <c r="Z964" s="27"/>
      <c r="AA964" s="26"/>
      <c r="AB964" s="26"/>
      <c r="AC964" s="84"/>
      <c r="AD964" s="29"/>
      <c r="AE964" s="84"/>
      <c r="AF964" s="84"/>
      <c r="AG964" s="63"/>
      <c r="AH964" s="84"/>
      <c r="AI964" s="63"/>
      <c r="AJ964" s="63"/>
      <c r="AK964" s="81"/>
      <c r="AL964" s="85"/>
      <c r="AM964" s="557" t="str">
        <f t="shared" ca="1" si="89"/>
        <v/>
      </c>
      <c r="AN964" s="86"/>
      <c r="XFA964" s="558" t="e">
        <f>MATCH(AE964,tabla!$W$3:$W$20,0)-1</f>
        <v>#N/A</v>
      </c>
      <c r="XFB964" s="558">
        <f>COUNTIF(tabla!$W$3:$W$20,'BD1'!AE964)</f>
        <v>0</v>
      </c>
    </row>
    <row r="965" spans="1:40 16381:16382" s="197" customFormat="1" ht="24.95" customHeight="1" x14ac:dyDescent="0.2">
      <c r="A965" s="24" t="str">
        <f t="shared" si="86"/>
        <v/>
      </c>
      <c r="B965" s="24" t="str">
        <f t="shared" si="84"/>
        <v/>
      </c>
      <c r="C965" s="554" t="str">
        <f t="shared" si="85"/>
        <v/>
      </c>
      <c r="D965" s="173"/>
      <c r="E965" s="173"/>
      <c r="F965" s="174"/>
      <c r="G965" s="175"/>
      <c r="H965" s="176"/>
      <c r="I965" s="177"/>
      <c r="J965" s="176"/>
      <c r="K965" s="476"/>
      <c r="L965" s="174"/>
      <c r="M965" s="81"/>
      <c r="N965" s="280" t="str">
        <f t="shared" si="87"/>
        <v/>
      </c>
      <c r="O965" s="43"/>
      <c r="P965" s="87"/>
      <c r="Q965" s="483"/>
      <c r="R965" s="83"/>
      <c r="S965" s="482"/>
      <c r="T965" s="164"/>
      <c r="U965" s="45"/>
      <c r="V965" s="25" t="str">
        <f>IFERROR(VLOOKUP(U965, tabla!$A$2:$B$50,2,FALSE),"")</f>
        <v/>
      </c>
      <c r="W965" s="26"/>
      <c r="X965" s="51"/>
      <c r="Y965" s="555" t="str">
        <f t="shared" si="88"/>
        <v/>
      </c>
      <c r="Z965" s="27"/>
      <c r="AA965" s="26"/>
      <c r="AB965" s="26"/>
      <c r="AC965" s="84"/>
      <c r="AD965" s="29"/>
      <c r="AE965" s="84"/>
      <c r="AF965" s="84"/>
      <c r="AG965" s="63"/>
      <c r="AH965" s="84"/>
      <c r="AI965" s="63"/>
      <c r="AJ965" s="63"/>
      <c r="AK965" s="81"/>
      <c r="AL965" s="85"/>
      <c r="AM965" s="557" t="str">
        <f t="shared" ca="1" si="89"/>
        <v/>
      </c>
      <c r="AN965" s="86"/>
      <c r="XFA965" s="558" t="e">
        <f>MATCH(AE965,tabla!$W$3:$W$20,0)-1</f>
        <v>#N/A</v>
      </c>
      <c r="XFB965" s="558">
        <f>COUNTIF(tabla!$W$3:$W$20,'BD1'!AE965)</f>
        <v>0</v>
      </c>
    </row>
    <row r="966" spans="1:40 16381:16382" s="197" customFormat="1" ht="24.95" customHeight="1" x14ac:dyDescent="0.2">
      <c r="A966" s="24" t="str">
        <f t="shared" si="86"/>
        <v/>
      </c>
      <c r="B966" s="24" t="str">
        <f t="shared" si="84"/>
        <v/>
      </c>
      <c r="C966" s="554" t="str">
        <f t="shared" si="85"/>
        <v/>
      </c>
      <c r="D966" s="173"/>
      <c r="E966" s="173"/>
      <c r="F966" s="174"/>
      <c r="G966" s="175"/>
      <c r="H966" s="176"/>
      <c r="I966" s="177"/>
      <c r="J966" s="176"/>
      <c r="K966" s="476"/>
      <c r="L966" s="174"/>
      <c r="M966" s="81"/>
      <c r="N966" s="280" t="str">
        <f t="shared" si="87"/>
        <v/>
      </c>
      <c r="O966" s="43"/>
      <c r="P966" s="87"/>
      <c r="Q966" s="483"/>
      <c r="R966" s="83"/>
      <c r="S966" s="482"/>
      <c r="T966" s="164"/>
      <c r="U966" s="45"/>
      <c r="V966" s="25" t="str">
        <f>IFERROR(VLOOKUP(U966, tabla!$A$2:$B$50,2,FALSE),"")</f>
        <v/>
      </c>
      <c r="W966" s="26"/>
      <c r="X966" s="51"/>
      <c r="Y966" s="555" t="str">
        <f t="shared" si="88"/>
        <v/>
      </c>
      <c r="Z966" s="27"/>
      <c r="AA966" s="26"/>
      <c r="AB966" s="26"/>
      <c r="AC966" s="84"/>
      <c r="AD966" s="29"/>
      <c r="AE966" s="84"/>
      <c r="AF966" s="84"/>
      <c r="AG966" s="63"/>
      <c r="AH966" s="84"/>
      <c r="AI966" s="63"/>
      <c r="AJ966" s="63"/>
      <c r="AK966" s="81"/>
      <c r="AL966" s="85"/>
      <c r="AM966" s="557" t="str">
        <f t="shared" ca="1" si="89"/>
        <v/>
      </c>
      <c r="AN966" s="86"/>
      <c r="XFA966" s="558" t="e">
        <f>MATCH(AE966,tabla!$W$3:$W$20,0)-1</f>
        <v>#N/A</v>
      </c>
      <c r="XFB966" s="558">
        <f>COUNTIF(tabla!$W$3:$W$20,'BD1'!AE966)</f>
        <v>0</v>
      </c>
    </row>
    <row r="967" spans="1:40 16381:16382" s="197" customFormat="1" ht="24.95" customHeight="1" x14ac:dyDescent="0.2">
      <c r="A967" s="24" t="str">
        <f t="shared" si="86"/>
        <v/>
      </c>
      <c r="B967" s="24" t="str">
        <f t="shared" si="84"/>
        <v/>
      </c>
      <c r="C967" s="554" t="str">
        <f t="shared" si="85"/>
        <v/>
      </c>
      <c r="D967" s="173"/>
      <c r="E967" s="173"/>
      <c r="F967" s="174"/>
      <c r="G967" s="175"/>
      <c r="H967" s="176"/>
      <c r="I967" s="177"/>
      <c r="J967" s="176"/>
      <c r="K967" s="476"/>
      <c r="L967" s="174"/>
      <c r="M967" s="81"/>
      <c r="N967" s="280" t="str">
        <f t="shared" si="87"/>
        <v/>
      </c>
      <c r="O967" s="43"/>
      <c r="P967" s="87"/>
      <c r="Q967" s="483"/>
      <c r="R967" s="83"/>
      <c r="S967" s="482"/>
      <c r="T967" s="164"/>
      <c r="U967" s="45"/>
      <c r="V967" s="25" t="str">
        <f>IFERROR(VLOOKUP(U967, tabla!$A$2:$B$50,2,FALSE),"")</f>
        <v/>
      </c>
      <c r="W967" s="26"/>
      <c r="X967" s="51"/>
      <c r="Y967" s="555" t="str">
        <f t="shared" si="88"/>
        <v/>
      </c>
      <c r="Z967" s="27"/>
      <c r="AA967" s="26"/>
      <c r="AB967" s="26"/>
      <c r="AC967" s="84"/>
      <c r="AD967" s="29"/>
      <c r="AE967" s="84"/>
      <c r="AF967" s="84"/>
      <c r="AG967" s="63"/>
      <c r="AH967" s="84"/>
      <c r="AI967" s="63"/>
      <c r="AJ967" s="63"/>
      <c r="AK967" s="81"/>
      <c r="AL967" s="85"/>
      <c r="AM967" s="557" t="str">
        <f t="shared" ca="1" si="89"/>
        <v/>
      </c>
      <c r="AN967" s="86"/>
      <c r="XFA967" s="558" t="e">
        <f>MATCH(AE967,tabla!$W$3:$W$20,0)-1</f>
        <v>#N/A</v>
      </c>
      <c r="XFB967" s="558">
        <f>COUNTIF(tabla!$W$3:$W$20,'BD1'!AE967)</f>
        <v>0</v>
      </c>
    </row>
    <row r="968" spans="1:40 16381:16382" s="197" customFormat="1" ht="24.95" customHeight="1" x14ac:dyDescent="0.2">
      <c r="A968" s="24" t="str">
        <f t="shared" si="86"/>
        <v/>
      </c>
      <c r="B968" s="24" t="str">
        <f t="shared" si="84"/>
        <v/>
      </c>
      <c r="C968" s="554" t="str">
        <f t="shared" si="85"/>
        <v/>
      </c>
      <c r="D968" s="173"/>
      <c r="E968" s="173"/>
      <c r="F968" s="174"/>
      <c r="G968" s="175"/>
      <c r="H968" s="176"/>
      <c r="I968" s="177"/>
      <c r="J968" s="176"/>
      <c r="K968" s="476"/>
      <c r="L968" s="174"/>
      <c r="M968" s="81"/>
      <c r="N968" s="280" t="str">
        <f t="shared" si="87"/>
        <v/>
      </c>
      <c r="O968" s="43"/>
      <c r="P968" s="87"/>
      <c r="Q968" s="483"/>
      <c r="R968" s="83"/>
      <c r="S968" s="482"/>
      <c r="T968" s="164"/>
      <c r="U968" s="45"/>
      <c r="V968" s="25" t="str">
        <f>IFERROR(VLOOKUP(U968, tabla!$A$2:$B$50,2,FALSE),"")</f>
        <v/>
      </c>
      <c r="W968" s="26"/>
      <c r="X968" s="51"/>
      <c r="Y968" s="555" t="str">
        <f t="shared" si="88"/>
        <v/>
      </c>
      <c r="Z968" s="27"/>
      <c r="AA968" s="26"/>
      <c r="AB968" s="26"/>
      <c r="AC968" s="84"/>
      <c r="AD968" s="29"/>
      <c r="AE968" s="84"/>
      <c r="AF968" s="84"/>
      <c r="AG968" s="63"/>
      <c r="AH968" s="84"/>
      <c r="AI968" s="63"/>
      <c r="AJ968" s="63"/>
      <c r="AK968" s="81"/>
      <c r="AL968" s="85"/>
      <c r="AM968" s="557" t="str">
        <f t="shared" ca="1" si="89"/>
        <v/>
      </c>
      <c r="AN968" s="86"/>
      <c r="XFA968" s="558" t="e">
        <f>MATCH(AE968,tabla!$W$3:$W$20,0)-1</f>
        <v>#N/A</v>
      </c>
      <c r="XFB968" s="558">
        <f>COUNTIF(tabla!$W$3:$W$20,'BD1'!AE968)</f>
        <v>0</v>
      </c>
    </row>
    <row r="969" spans="1:40 16381:16382" s="197" customFormat="1" ht="24.95" customHeight="1" x14ac:dyDescent="0.2">
      <c r="A969" s="24" t="str">
        <f t="shared" si="86"/>
        <v/>
      </c>
      <c r="B969" s="24" t="str">
        <f t="shared" si="84"/>
        <v/>
      </c>
      <c r="C969" s="554" t="str">
        <f t="shared" si="85"/>
        <v/>
      </c>
      <c r="D969" s="173"/>
      <c r="E969" s="173"/>
      <c r="F969" s="174"/>
      <c r="G969" s="175"/>
      <c r="H969" s="176"/>
      <c r="I969" s="177"/>
      <c r="J969" s="176"/>
      <c r="K969" s="476"/>
      <c r="L969" s="174"/>
      <c r="M969" s="81"/>
      <c r="N969" s="280" t="str">
        <f t="shared" si="87"/>
        <v/>
      </c>
      <c r="O969" s="43"/>
      <c r="P969" s="87"/>
      <c r="Q969" s="483"/>
      <c r="R969" s="83"/>
      <c r="S969" s="482"/>
      <c r="T969" s="164"/>
      <c r="U969" s="45"/>
      <c r="V969" s="25" t="str">
        <f>IFERROR(VLOOKUP(U969, tabla!$A$2:$B$50,2,FALSE),"")</f>
        <v/>
      </c>
      <c r="W969" s="26"/>
      <c r="X969" s="51"/>
      <c r="Y969" s="555" t="str">
        <f t="shared" si="88"/>
        <v/>
      </c>
      <c r="Z969" s="27"/>
      <c r="AA969" s="26"/>
      <c r="AB969" s="26"/>
      <c r="AC969" s="84"/>
      <c r="AD969" s="29"/>
      <c r="AE969" s="84"/>
      <c r="AF969" s="84"/>
      <c r="AG969" s="63"/>
      <c r="AH969" s="84"/>
      <c r="AI969" s="63"/>
      <c r="AJ969" s="63"/>
      <c r="AK969" s="81"/>
      <c r="AL969" s="85"/>
      <c r="AM969" s="557" t="str">
        <f t="shared" ca="1" si="89"/>
        <v/>
      </c>
      <c r="AN969" s="86"/>
      <c r="XFA969" s="558" t="e">
        <f>MATCH(AE969,tabla!$W$3:$W$20,0)-1</f>
        <v>#N/A</v>
      </c>
      <c r="XFB969" s="558">
        <f>COUNTIF(tabla!$W$3:$W$20,'BD1'!AE969)</f>
        <v>0</v>
      </c>
    </row>
    <row r="970" spans="1:40 16381:16382" s="197" customFormat="1" ht="24.95" customHeight="1" x14ac:dyDescent="0.2">
      <c r="A970" s="24" t="str">
        <f t="shared" si="86"/>
        <v/>
      </c>
      <c r="B970" s="24" t="str">
        <f t="shared" si="84"/>
        <v/>
      </c>
      <c r="C970" s="554" t="str">
        <f t="shared" si="85"/>
        <v/>
      </c>
      <c r="D970" s="173"/>
      <c r="E970" s="173"/>
      <c r="F970" s="174"/>
      <c r="G970" s="175"/>
      <c r="H970" s="176"/>
      <c r="I970" s="177"/>
      <c r="J970" s="176"/>
      <c r="K970" s="476"/>
      <c r="L970" s="174"/>
      <c r="M970" s="81"/>
      <c r="N970" s="280" t="str">
        <f t="shared" si="87"/>
        <v/>
      </c>
      <c r="O970" s="43"/>
      <c r="P970" s="87"/>
      <c r="Q970" s="483"/>
      <c r="R970" s="83"/>
      <c r="S970" s="482"/>
      <c r="T970" s="164"/>
      <c r="U970" s="45"/>
      <c r="V970" s="25" t="str">
        <f>IFERROR(VLOOKUP(U970, tabla!$A$2:$B$50,2,FALSE),"")</f>
        <v/>
      </c>
      <c r="W970" s="26"/>
      <c r="X970" s="51"/>
      <c r="Y970" s="555" t="str">
        <f t="shared" si="88"/>
        <v/>
      </c>
      <c r="Z970" s="27"/>
      <c r="AA970" s="26"/>
      <c r="AB970" s="26"/>
      <c r="AC970" s="84"/>
      <c r="AD970" s="29"/>
      <c r="AE970" s="84"/>
      <c r="AF970" s="84"/>
      <c r="AG970" s="63"/>
      <c r="AH970" s="84"/>
      <c r="AI970" s="63"/>
      <c r="AJ970" s="63"/>
      <c r="AK970" s="81"/>
      <c r="AL970" s="85"/>
      <c r="AM970" s="557" t="str">
        <f t="shared" ca="1" si="89"/>
        <v/>
      </c>
      <c r="AN970" s="86"/>
      <c r="XFA970" s="558" t="e">
        <f>MATCH(AE970,tabla!$W$3:$W$20,0)-1</f>
        <v>#N/A</v>
      </c>
      <c r="XFB970" s="558">
        <f>COUNTIF(tabla!$W$3:$W$20,'BD1'!AE970)</f>
        <v>0</v>
      </c>
    </row>
    <row r="971" spans="1:40 16381:16382" s="197" customFormat="1" ht="24.95" customHeight="1" x14ac:dyDescent="0.2">
      <c r="A971" s="24" t="str">
        <f t="shared" si="86"/>
        <v/>
      </c>
      <c r="B971" s="24" t="str">
        <f t="shared" si="84"/>
        <v/>
      </c>
      <c r="C971" s="554" t="str">
        <f t="shared" si="85"/>
        <v/>
      </c>
      <c r="D971" s="173"/>
      <c r="E971" s="173"/>
      <c r="F971" s="174"/>
      <c r="G971" s="175"/>
      <c r="H971" s="176"/>
      <c r="I971" s="177"/>
      <c r="J971" s="176"/>
      <c r="K971" s="476"/>
      <c r="L971" s="174"/>
      <c r="M971" s="81"/>
      <c r="N971" s="280" t="str">
        <f t="shared" si="87"/>
        <v/>
      </c>
      <c r="O971" s="43"/>
      <c r="P971" s="87"/>
      <c r="Q971" s="483"/>
      <c r="R971" s="83"/>
      <c r="S971" s="482"/>
      <c r="T971" s="164"/>
      <c r="U971" s="45"/>
      <c r="V971" s="25" t="str">
        <f>IFERROR(VLOOKUP(U971, tabla!$A$2:$B$50,2,FALSE),"")</f>
        <v/>
      </c>
      <c r="W971" s="26"/>
      <c r="X971" s="51"/>
      <c r="Y971" s="555" t="str">
        <f t="shared" si="88"/>
        <v/>
      </c>
      <c r="Z971" s="27"/>
      <c r="AA971" s="26"/>
      <c r="AB971" s="26"/>
      <c r="AC971" s="84"/>
      <c r="AD971" s="29"/>
      <c r="AE971" s="84"/>
      <c r="AF971" s="84"/>
      <c r="AG971" s="63"/>
      <c r="AH971" s="84"/>
      <c r="AI971" s="63"/>
      <c r="AJ971" s="63"/>
      <c r="AK971" s="81"/>
      <c r="AL971" s="85"/>
      <c r="AM971" s="557" t="str">
        <f t="shared" ca="1" si="89"/>
        <v/>
      </c>
      <c r="AN971" s="86"/>
      <c r="XFA971" s="558" t="e">
        <f>MATCH(AE971,tabla!$W$3:$W$20,0)-1</f>
        <v>#N/A</v>
      </c>
      <c r="XFB971" s="558">
        <f>COUNTIF(tabla!$W$3:$W$20,'BD1'!AE971)</f>
        <v>0</v>
      </c>
    </row>
    <row r="972" spans="1:40 16381:16382" s="197" customFormat="1" ht="24.95" customHeight="1" x14ac:dyDescent="0.2">
      <c r="A972" s="24" t="str">
        <f t="shared" si="86"/>
        <v/>
      </c>
      <c r="B972" s="24" t="str">
        <f t="shared" si="84"/>
        <v/>
      </c>
      <c r="C972" s="554" t="str">
        <f t="shared" si="85"/>
        <v/>
      </c>
      <c r="D972" s="173"/>
      <c r="E972" s="173"/>
      <c r="F972" s="174"/>
      <c r="G972" s="175"/>
      <c r="H972" s="176"/>
      <c r="I972" s="177"/>
      <c r="J972" s="176"/>
      <c r="K972" s="476"/>
      <c r="L972" s="174"/>
      <c r="M972" s="81"/>
      <c r="N972" s="280" t="str">
        <f t="shared" si="87"/>
        <v/>
      </c>
      <c r="O972" s="43"/>
      <c r="P972" s="87"/>
      <c r="Q972" s="483"/>
      <c r="R972" s="83"/>
      <c r="S972" s="482"/>
      <c r="T972" s="164"/>
      <c r="U972" s="45"/>
      <c r="V972" s="25" t="str">
        <f>IFERROR(VLOOKUP(U972, tabla!$A$2:$B$50,2,FALSE),"")</f>
        <v/>
      </c>
      <c r="W972" s="26"/>
      <c r="X972" s="51"/>
      <c r="Y972" s="555" t="str">
        <f t="shared" si="88"/>
        <v/>
      </c>
      <c r="Z972" s="27"/>
      <c r="AA972" s="26"/>
      <c r="AB972" s="26"/>
      <c r="AC972" s="84"/>
      <c r="AD972" s="29"/>
      <c r="AE972" s="84"/>
      <c r="AF972" s="84"/>
      <c r="AG972" s="63"/>
      <c r="AH972" s="84"/>
      <c r="AI972" s="63"/>
      <c r="AJ972" s="63"/>
      <c r="AK972" s="81"/>
      <c r="AL972" s="85"/>
      <c r="AM972" s="557" t="str">
        <f t="shared" ca="1" si="89"/>
        <v/>
      </c>
      <c r="AN972" s="86"/>
      <c r="XFA972" s="558" t="e">
        <f>MATCH(AE972,tabla!$W$3:$W$20,0)-1</f>
        <v>#N/A</v>
      </c>
      <c r="XFB972" s="558">
        <f>COUNTIF(tabla!$W$3:$W$20,'BD1'!AE972)</f>
        <v>0</v>
      </c>
    </row>
    <row r="973" spans="1:40 16381:16382" s="197" customFormat="1" ht="24.95" customHeight="1" x14ac:dyDescent="0.2">
      <c r="A973" s="24" t="str">
        <f t="shared" si="86"/>
        <v/>
      </c>
      <c r="B973" s="24" t="str">
        <f t="shared" si="84"/>
        <v/>
      </c>
      <c r="C973" s="554" t="str">
        <f t="shared" si="85"/>
        <v/>
      </c>
      <c r="D973" s="173"/>
      <c r="E973" s="173"/>
      <c r="F973" s="174"/>
      <c r="G973" s="175"/>
      <c r="H973" s="176"/>
      <c r="I973" s="177"/>
      <c r="J973" s="176"/>
      <c r="K973" s="476"/>
      <c r="L973" s="174"/>
      <c r="M973" s="81"/>
      <c r="N973" s="280" t="str">
        <f t="shared" si="87"/>
        <v/>
      </c>
      <c r="O973" s="43"/>
      <c r="P973" s="87"/>
      <c r="Q973" s="483"/>
      <c r="R973" s="83"/>
      <c r="S973" s="482"/>
      <c r="T973" s="164"/>
      <c r="U973" s="45"/>
      <c r="V973" s="25" t="str">
        <f>IFERROR(VLOOKUP(U973, tabla!$A$2:$B$50,2,FALSE),"")</f>
        <v/>
      </c>
      <c r="W973" s="26"/>
      <c r="X973" s="51"/>
      <c r="Y973" s="555" t="str">
        <f t="shared" si="88"/>
        <v/>
      </c>
      <c r="Z973" s="27"/>
      <c r="AA973" s="26"/>
      <c r="AB973" s="26"/>
      <c r="AC973" s="84"/>
      <c r="AD973" s="29"/>
      <c r="AE973" s="84"/>
      <c r="AF973" s="84"/>
      <c r="AG973" s="63"/>
      <c r="AH973" s="84"/>
      <c r="AI973" s="63"/>
      <c r="AJ973" s="63"/>
      <c r="AK973" s="81"/>
      <c r="AL973" s="85"/>
      <c r="AM973" s="557" t="str">
        <f t="shared" ca="1" si="89"/>
        <v/>
      </c>
      <c r="AN973" s="86"/>
      <c r="XFA973" s="558" t="e">
        <f>MATCH(AE973,tabla!$W$3:$W$20,0)-1</f>
        <v>#N/A</v>
      </c>
      <c r="XFB973" s="558">
        <f>COUNTIF(tabla!$W$3:$W$20,'BD1'!AE973)</f>
        <v>0</v>
      </c>
    </row>
    <row r="974" spans="1:40 16381:16382" s="197" customFormat="1" ht="24.95" customHeight="1" x14ac:dyDescent="0.2">
      <c r="A974" s="24" t="str">
        <f t="shared" si="86"/>
        <v/>
      </c>
      <c r="B974" s="24" t="str">
        <f t="shared" si="84"/>
        <v/>
      </c>
      <c r="C974" s="554" t="str">
        <f t="shared" si="85"/>
        <v/>
      </c>
      <c r="D974" s="173"/>
      <c r="E974" s="173"/>
      <c r="F974" s="174"/>
      <c r="G974" s="175"/>
      <c r="H974" s="176"/>
      <c r="I974" s="177"/>
      <c r="J974" s="176"/>
      <c r="K974" s="476"/>
      <c r="L974" s="174"/>
      <c r="M974" s="81"/>
      <c r="N974" s="280" t="str">
        <f t="shared" si="87"/>
        <v/>
      </c>
      <c r="O974" s="43"/>
      <c r="P974" s="87"/>
      <c r="Q974" s="483"/>
      <c r="R974" s="83"/>
      <c r="S974" s="482"/>
      <c r="T974" s="164"/>
      <c r="U974" s="45"/>
      <c r="V974" s="25" t="str">
        <f>IFERROR(VLOOKUP(U974, tabla!$A$2:$B$50,2,FALSE),"")</f>
        <v/>
      </c>
      <c r="W974" s="26"/>
      <c r="X974" s="51"/>
      <c r="Y974" s="555" t="str">
        <f t="shared" si="88"/>
        <v/>
      </c>
      <c r="Z974" s="27"/>
      <c r="AA974" s="26"/>
      <c r="AB974" s="26"/>
      <c r="AC974" s="84"/>
      <c r="AD974" s="29"/>
      <c r="AE974" s="84"/>
      <c r="AF974" s="84"/>
      <c r="AG974" s="63"/>
      <c r="AH974" s="84"/>
      <c r="AI974" s="63"/>
      <c r="AJ974" s="63"/>
      <c r="AK974" s="81"/>
      <c r="AL974" s="85"/>
      <c r="AM974" s="557" t="str">
        <f t="shared" ca="1" si="89"/>
        <v/>
      </c>
      <c r="AN974" s="86"/>
      <c r="XFA974" s="558" t="e">
        <f>MATCH(AE974,tabla!$W$3:$W$20,0)-1</f>
        <v>#N/A</v>
      </c>
      <c r="XFB974" s="558">
        <f>COUNTIF(tabla!$W$3:$W$20,'BD1'!AE974)</f>
        <v>0</v>
      </c>
    </row>
    <row r="975" spans="1:40 16381:16382" s="197" customFormat="1" ht="24.95" customHeight="1" x14ac:dyDescent="0.2">
      <c r="A975" s="24" t="str">
        <f t="shared" si="86"/>
        <v/>
      </c>
      <c r="B975" s="24" t="str">
        <f t="shared" ref="B975:B1038" si="90">IF(F975&gt;0,$K$6,"")</f>
        <v/>
      </c>
      <c r="C975" s="554" t="str">
        <f t="shared" ref="C975:C1038" si="91">IF(F975&gt;0,$K$8,"")</f>
        <v/>
      </c>
      <c r="D975" s="173"/>
      <c r="E975" s="173"/>
      <c r="F975" s="174"/>
      <c r="G975" s="175"/>
      <c r="H975" s="176"/>
      <c r="I975" s="177"/>
      <c r="J975" s="176"/>
      <c r="K975" s="476"/>
      <c r="L975" s="174"/>
      <c r="M975" s="81"/>
      <c r="N975" s="280" t="str">
        <f t="shared" si="87"/>
        <v/>
      </c>
      <c r="O975" s="43"/>
      <c r="P975" s="87"/>
      <c r="Q975" s="483"/>
      <c r="R975" s="83"/>
      <c r="S975" s="482"/>
      <c r="T975" s="164"/>
      <c r="U975" s="45"/>
      <c r="V975" s="25" t="str">
        <f>IFERROR(VLOOKUP(U975, tabla!$A$2:$B$50,2,FALSE),"")</f>
        <v/>
      </c>
      <c r="W975" s="26"/>
      <c r="X975" s="51"/>
      <c r="Y975" s="555" t="str">
        <f t="shared" si="88"/>
        <v/>
      </c>
      <c r="Z975" s="27"/>
      <c r="AA975" s="26"/>
      <c r="AB975" s="26"/>
      <c r="AC975" s="84"/>
      <c r="AD975" s="29"/>
      <c r="AE975" s="84"/>
      <c r="AF975" s="84"/>
      <c r="AG975" s="63"/>
      <c r="AH975" s="84"/>
      <c r="AI975" s="63"/>
      <c r="AJ975" s="63"/>
      <c r="AK975" s="81"/>
      <c r="AL975" s="85"/>
      <c r="AM975" s="557" t="str">
        <f t="shared" ca="1" si="89"/>
        <v/>
      </c>
      <c r="AN975" s="86"/>
      <c r="XFA975" s="558" t="e">
        <f>MATCH(AE975,tabla!$W$3:$W$20,0)-1</f>
        <v>#N/A</v>
      </c>
      <c r="XFB975" s="558">
        <f>COUNTIF(tabla!$W$3:$W$20,'BD1'!AE975)</f>
        <v>0</v>
      </c>
    </row>
    <row r="976" spans="1:40 16381:16382" s="197" customFormat="1" ht="24.95" customHeight="1" x14ac:dyDescent="0.2">
      <c r="A976" s="24" t="str">
        <f t="shared" ref="A976:A1039" si="92">IF(F976&gt;0,ROW()-14,"")</f>
        <v/>
      </c>
      <c r="B976" s="24" t="str">
        <f t="shared" si="90"/>
        <v/>
      </c>
      <c r="C976" s="554" t="str">
        <f t="shared" si="91"/>
        <v/>
      </c>
      <c r="D976" s="173"/>
      <c r="E976" s="173"/>
      <c r="F976" s="174"/>
      <c r="G976" s="175"/>
      <c r="H976" s="176"/>
      <c r="I976" s="177"/>
      <c r="J976" s="176"/>
      <c r="K976" s="476"/>
      <c r="L976" s="174"/>
      <c r="M976" s="81"/>
      <c r="N976" s="280" t="str">
        <f t="shared" ref="N976:N1039" si="93">IF(M976="","",YEAR($M$2)-YEAR(M976)-IF(DATE(YEAR($M$2),MONTH(M976),DAY(M976))&gt;$M$2,1,0))</f>
        <v/>
      </c>
      <c r="O976" s="43"/>
      <c r="P976" s="87"/>
      <c r="Q976" s="483"/>
      <c r="R976" s="83"/>
      <c r="S976" s="482"/>
      <c r="T976" s="164"/>
      <c r="U976" s="45"/>
      <c r="V976" s="25" t="str">
        <f>IFERROR(VLOOKUP(U976, tabla!$A$2:$B$50,2,FALSE),"")</f>
        <v/>
      </c>
      <c r="W976" s="26"/>
      <c r="X976" s="51"/>
      <c r="Y976" s="555" t="str">
        <f t="shared" ref="Y976:Y1039" si="94">IF(AND(X976&gt;0,X976&lt;452),45.2,IF(X976&gt;=452,10%*X976,IF(X976=0,"","")))</f>
        <v/>
      </c>
      <c r="Z976" s="27"/>
      <c r="AA976" s="26"/>
      <c r="AB976" s="26"/>
      <c r="AC976" s="84"/>
      <c r="AD976" s="29"/>
      <c r="AE976" s="84"/>
      <c r="AF976" s="84"/>
      <c r="AG976" s="63"/>
      <c r="AH976" s="84"/>
      <c r="AI976" s="63"/>
      <c r="AJ976" s="63"/>
      <c r="AK976" s="81"/>
      <c r="AL976" s="85"/>
      <c r="AM976" s="557" t="str">
        <f t="shared" ref="AM976:AM1039" ca="1" si="95">IF(OR(AL976="",NOT(ISNUMBER(AL976))),"",IF(TODAY()&lt;=AL976,
 "VIGENTE - FALTAN " &amp;
 ((YEAR(AL976)-YEAR(TODAY()))*12 + MONTH(AL976)-MONTH(TODAY()) - IF(DAY(TODAY())&gt;DAY(AL976),1,0)) &amp; " MESES",
 "CADUCADO"))</f>
        <v/>
      </c>
      <c r="AN976" s="86"/>
      <c r="XFA976" s="558" t="e">
        <f>MATCH(AE976,tabla!$W$3:$W$20,0)-1</f>
        <v>#N/A</v>
      </c>
      <c r="XFB976" s="558">
        <f>COUNTIF(tabla!$W$3:$W$20,'BD1'!AE976)</f>
        <v>0</v>
      </c>
    </row>
    <row r="977" spans="1:40 16381:16382" s="197" customFormat="1" ht="24.95" customHeight="1" x14ac:dyDescent="0.2">
      <c r="A977" s="24" t="str">
        <f t="shared" si="92"/>
        <v/>
      </c>
      <c r="B977" s="24" t="str">
        <f t="shared" si="90"/>
        <v/>
      </c>
      <c r="C977" s="554" t="str">
        <f t="shared" si="91"/>
        <v/>
      </c>
      <c r="D977" s="173"/>
      <c r="E977" s="173"/>
      <c r="F977" s="174"/>
      <c r="G977" s="175"/>
      <c r="H977" s="176"/>
      <c r="I977" s="177"/>
      <c r="J977" s="176"/>
      <c r="K977" s="476"/>
      <c r="L977" s="174"/>
      <c r="M977" s="81"/>
      <c r="N977" s="280" t="str">
        <f t="shared" si="93"/>
        <v/>
      </c>
      <c r="O977" s="43"/>
      <c r="P977" s="87"/>
      <c r="Q977" s="483"/>
      <c r="R977" s="83"/>
      <c r="S977" s="482"/>
      <c r="T977" s="164"/>
      <c r="U977" s="45"/>
      <c r="V977" s="25" t="str">
        <f>IFERROR(VLOOKUP(U977, tabla!$A$2:$B$50,2,FALSE),"")</f>
        <v/>
      </c>
      <c r="W977" s="26"/>
      <c r="X977" s="51"/>
      <c r="Y977" s="555" t="str">
        <f t="shared" si="94"/>
        <v/>
      </c>
      <c r="Z977" s="27"/>
      <c r="AA977" s="26"/>
      <c r="AB977" s="26"/>
      <c r="AC977" s="84"/>
      <c r="AD977" s="29"/>
      <c r="AE977" s="84"/>
      <c r="AF977" s="84"/>
      <c r="AG977" s="63"/>
      <c r="AH977" s="84"/>
      <c r="AI977" s="63"/>
      <c r="AJ977" s="63"/>
      <c r="AK977" s="81"/>
      <c r="AL977" s="85"/>
      <c r="AM977" s="557" t="str">
        <f t="shared" ca="1" si="95"/>
        <v/>
      </c>
      <c r="AN977" s="86"/>
      <c r="XFA977" s="558" t="e">
        <f>MATCH(AE977,tabla!$W$3:$W$20,0)-1</f>
        <v>#N/A</v>
      </c>
      <c r="XFB977" s="558">
        <f>COUNTIF(tabla!$W$3:$W$20,'BD1'!AE977)</f>
        <v>0</v>
      </c>
    </row>
    <row r="978" spans="1:40 16381:16382" s="197" customFormat="1" ht="24.95" customHeight="1" x14ac:dyDescent="0.2">
      <c r="A978" s="24" t="str">
        <f t="shared" si="92"/>
        <v/>
      </c>
      <c r="B978" s="24" t="str">
        <f t="shared" si="90"/>
        <v/>
      </c>
      <c r="C978" s="554" t="str">
        <f t="shared" si="91"/>
        <v/>
      </c>
      <c r="D978" s="173"/>
      <c r="E978" s="173"/>
      <c r="F978" s="174"/>
      <c r="G978" s="175"/>
      <c r="H978" s="176"/>
      <c r="I978" s="177"/>
      <c r="J978" s="176"/>
      <c r="K978" s="476"/>
      <c r="L978" s="174"/>
      <c r="M978" s="81"/>
      <c r="N978" s="280" t="str">
        <f t="shared" si="93"/>
        <v/>
      </c>
      <c r="O978" s="43"/>
      <c r="P978" s="87"/>
      <c r="Q978" s="483"/>
      <c r="R978" s="83"/>
      <c r="S978" s="482"/>
      <c r="T978" s="164"/>
      <c r="U978" s="45"/>
      <c r="V978" s="25" t="str">
        <f>IFERROR(VLOOKUP(U978, tabla!$A$2:$B$50,2,FALSE),"")</f>
        <v/>
      </c>
      <c r="W978" s="26"/>
      <c r="X978" s="51"/>
      <c r="Y978" s="555" t="str">
        <f t="shared" si="94"/>
        <v/>
      </c>
      <c r="Z978" s="27"/>
      <c r="AA978" s="26"/>
      <c r="AB978" s="26"/>
      <c r="AC978" s="84"/>
      <c r="AD978" s="29"/>
      <c r="AE978" s="84"/>
      <c r="AF978" s="84"/>
      <c r="AG978" s="63"/>
      <c r="AH978" s="84"/>
      <c r="AI978" s="63"/>
      <c r="AJ978" s="63"/>
      <c r="AK978" s="81"/>
      <c r="AL978" s="85"/>
      <c r="AM978" s="557" t="str">
        <f t="shared" ca="1" si="95"/>
        <v/>
      </c>
      <c r="AN978" s="86"/>
      <c r="XFA978" s="558" t="e">
        <f>MATCH(AE978,tabla!$W$3:$W$20,0)-1</f>
        <v>#N/A</v>
      </c>
      <c r="XFB978" s="558">
        <f>COUNTIF(tabla!$W$3:$W$20,'BD1'!AE978)</f>
        <v>0</v>
      </c>
    </row>
    <row r="979" spans="1:40 16381:16382" s="197" customFormat="1" ht="24.95" customHeight="1" x14ac:dyDescent="0.2">
      <c r="A979" s="24" t="str">
        <f t="shared" si="92"/>
        <v/>
      </c>
      <c r="B979" s="24" t="str">
        <f t="shared" si="90"/>
        <v/>
      </c>
      <c r="C979" s="554" t="str">
        <f t="shared" si="91"/>
        <v/>
      </c>
      <c r="D979" s="173"/>
      <c r="E979" s="173"/>
      <c r="F979" s="174"/>
      <c r="G979" s="175"/>
      <c r="H979" s="176"/>
      <c r="I979" s="177"/>
      <c r="J979" s="176"/>
      <c r="K979" s="476"/>
      <c r="L979" s="174"/>
      <c r="M979" s="81"/>
      <c r="N979" s="280" t="str">
        <f t="shared" si="93"/>
        <v/>
      </c>
      <c r="O979" s="43"/>
      <c r="P979" s="87"/>
      <c r="Q979" s="483"/>
      <c r="R979" s="83"/>
      <c r="S979" s="482"/>
      <c r="T979" s="164"/>
      <c r="U979" s="45"/>
      <c r="V979" s="25" t="str">
        <f>IFERROR(VLOOKUP(U979, tabla!$A$2:$B$50,2,FALSE),"")</f>
        <v/>
      </c>
      <c r="W979" s="26"/>
      <c r="X979" s="51"/>
      <c r="Y979" s="555" t="str">
        <f t="shared" si="94"/>
        <v/>
      </c>
      <c r="Z979" s="27"/>
      <c r="AA979" s="26"/>
      <c r="AB979" s="26"/>
      <c r="AC979" s="84"/>
      <c r="AD979" s="29"/>
      <c r="AE979" s="84"/>
      <c r="AF979" s="84"/>
      <c r="AG979" s="63"/>
      <c r="AH979" s="84"/>
      <c r="AI979" s="63"/>
      <c r="AJ979" s="63"/>
      <c r="AK979" s="81"/>
      <c r="AL979" s="85"/>
      <c r="AM979" s="557" t="str">
        <f t="shared" ca="1" si="95"/>
        <v/>
      </c>
      <c r="AN979" s="86"/>
      <c r="XFA979" s="558" t="e">
        <f>MATCH(AE979,tabla!$W$3:$W$20,0)-1</f>
        <v>#N/A</v>
      </c>
      <c r="XFB979" s="558">
        <f>COUNTIF(tabla!$W$3:$W$20,'BD1'!AE979)</f>
        <v>0</v>
      </c>
    </row>
    <row r="980" spans="1:40 16381:16382" s="197" customFormat="1" ht="24.95" customHeight="1" x14ac:dyDescent="0.2">
      <c r="A980" s="24" t="str">
        <f t="shared" si="92"/>
        <v/>
      </c>
      <c r="B980" s="24" t="str">
        <f t="shared" si="90"/>
        <v/>
      </c>
      <c r="C980" s="554" t="str">
        <f t="shared" si="91"/>
        <v/>
      </c>
      <c r="D980" s="173"/>
      <c r="E980" s="173"/>
      <c r="F980" s="174"/>
      <c r="G980" s="175"/>
      <c r="H980" s="176"/>
      <c r="I980" s="177"/>
      <c r="J980" s="176"/>
      <c r="K980" s="476"/>
      <c r="L980" s="174"/>
      <c r="M980" s="81"/>
      <c r="N980" s="280" t="str">
        <f t="shared" si="93"/>
        <v/>
      </c>
      <c r="O980" s="43"/>
      <c r="P980" s="87"/>
      <c r="Q980" s="483"/>
      <c r="R980" s="83"/>
      <c r="S980" s="482"/>
      <c r="T980" s="164"/>
      <c r="U980" s="45"/>
      <c r="V980" s="25" t="str">
        <f>IFERROR(VLOOKUP(U980, tabla!$A$2:$B$50,2,FALSE),"")</f>
        <v/>
      </c>
      <c r="W980" s="26"/>
      <c r="X980" s="51"/>
      <c r="Y980" s="555" t="str">
        <f t="shared" si="94"/>
        <v/>
      </c>
      <c r="Z980" s="27"/>
      <c r="AA980" s="26"/>
      <c r="AB980" s="26"/>
      <c r="AC980" s="84"/>
      <c r="AD980" s="29"/>
      <c r="AE980" s="84"/>
      <c r="AF980" s="84"/>
      <c r="AG980" s="63"/>
      <c r="AH980" s="84"/>
      <c r="AI980" s="63"/>
      <c r="AJ980" s="63"/>
      <c r="AK980" s="81"/>
      <c r="AL980" s="85"/>
      <c r="AM980" s="557" t="str">
        <f t="shared" ca="1" si="95"/>
        <v/>
      </c>
      <c r="AN980" s="86"/>
      <c r="XFA980" s="558" t="e">
        <f>MATCH(AE980,tabla!$W$3:$W$20,0)-1</f>
        <v>#N/A</v>
      </c>
      <c r="XFB980" s="558">
        <f>COUNTIF(tabla!$W$3:$W$20,'BD1'!AE980)</f>
        <v>0</v>
      </c>
    </row>
    <row r="981" spans="1:40 16381:16382" s="197" customFormat="1" ht="24.95" customHeight="1" x14ac:dyDescent="0.2">
      <c r="A981" s="24" t="str">
        <f t="shared" si="92"/>
        <v/>
      </c>
      <c r="B981" s="24" t="str">
        <f t="shared" si="90"/>
        <v/>
      </c>
      <c r="C981" s="554" t="str">
        <f t="shared" si="91"/>
        <v/>
      </c>
      <c r="D981" s="173"/>
      <c r="E981" s="173"/>
      <c r="F981" s="174"/>
      <c r="G981" s="175"/>
      <c r="H981" s="176"/>
      <c r="I981" s="177"/>
      <c r="J981" s="176"/>
      <c r="K981" s="476"/>
      <c r="L981" s="174"/>
      <c r="M981" s="81"/>
      <c r="N981" s="280" t="str">
        <f t="shared" si="93"/>
        <v/>
      </c>
      <c r="O981" s="43"/>
      <c r="P981" s="87"/>
      <c r="Q981" s="483"/>
      <c r="R981" s="83"/>
      <c r="S981" s="482"/>
      <c r="T981" s="164"/>
      <c r="U981" s="45"/>
      <c r="V981" s="25" t="str">
        <f>IFERROR(VLOOKUP(U981, tabla!$A$2:$B$50,2,FALSE),"")</f>
        <v/>
      </c>
      <c r="W981" s="26"/>
      <c r="X981" s="51"/>
      <c r="Y981" s="555" t="str">
        <f t="shared" si="94"/>
        <v/>
      </c>
      <c r="Z981" s="27"/>
      <c r="AA981" s="26"/>
      <c r="AB981" s="26"/>
      <c r="AC981" s="84"/>
      <c r="AD981" s="29"/>
      <c r="AE981" s="84"/>
      <c r="AF981" s="84"/>
      <c r="AG981" s="63"/>
      <c r="AH981" s="84"/>
      <c r="AI981" s="63"/>
      <c r="AJ981" s="63"/>
      <c r="AK981" s="81"/>
      <c r="AL981" s="85"/>
      <c r="AM981" s="557" t="str">
        <f t="shared" ca="1" si="95"/>
        <v/>
      </c>
      <c r="AN981" s="86"/>
      <c r="XFA981" s="558" t="e">
        <f>MATCH(AE981,tabla!$W$3:$W$20,0)-1</f>
        <v>#N/A</v>
      </c>
      <c r="XFB981" s="558">
        <f>COUNTIF(tabla!$W$3:$W$20,'BD1'!AE981)</f>
        <v>0</v>
      </c>
    </row>
    <row r="982" spans="1:40 16381:16382" s="197" customFormat="1" ht="24.95" customHeight="1" x14ac:dyDescent="0.2">
      <c r="A982" s="24" t="str">
        <f t="shared" si="92"/>
        <v/>
      </c>
      <c r="B982" s="24" t="str">
        <f t="shared" si="90"/>
        <v/>
      </c>
      <c r="C982" s="554" t="str">
        <f t="shared" si="91"/>
        <v/>
      </c>
      <c r="D982" s="173"/>
      <c r="E982" s="173"/>
      <c r="F982" s="174"/>
      <c r="G982" s="175"/>
      <c r="H982" s="176"/>
      <c r="I982" s="177"/>
      <c r="J982" s="176"/>
      <c r="K982" s="476"/>
      <c r="L982" s="174"/>
      <c r="M982" s="81"/>
      <c r="N982" s="280" t="str">
        <f t="shared" si="93"/>
        <v/>
      </c>
      <c r="O982" s="43"/>
      <c r="P982" s="87"/>
      <c r="Q982" s="483"/>
      <c r="R982" s="83"/>
      <c r="S982" s="482"/>
      <c r="T982" s="164"/>
      <c r="U982" s="45"/>
      <c r="V982" s="25" t="str">
        <f>IFERROR(VLOOKUP(U982, tabla!$A$2:$B$50,2,FALSE),"")</f>
        <v/>
      </c>
      <c r="W982" s="26"/>
      <c r="X982" s="51"/>
      <c r="Y982" s="555" t="str">
        <f t="shared" si="94"/>
        <v/>
      </c>
      <c r="Z982" s="27"/>
      <c r="AA982" s="26"/>
      <c r="AB982" s="26"/>
      <c r="AC982" s="84"/>
      <c r="AD982" s="29"/>
      <c r="AE982" s="84"/>
      <c r="AF982" s="84"/>
      <c r="AG982" s="63"/>
      <c r="AH982" s="84"/>
      <c r="AI982" s="63"/>
      <c r="AJ982" s="63"/>
      <c r="AK982" s="81"/>
      <c r="AL982" s="85"/>
      <c r="AM982" s="557" t="str">
        <f t="shared" ca="1" si="95"/>
        <v/>
      </c>
      <c r="AN982" s="86"/>
      <c r="XFA982" s="558" t="e">
        <f>MATCH(AE982,tabla!$W$3:$W$20,0)-1</f>
        <v>#N/A</v>
      </c>
      <c r="XFB982" s="558">
        <f>COUNTIF(tabla!$W$3:$W$20,'BD1'!AE982)</f>
        <v>0</v>
      </c>
    </row>
    <row r="983" spans="1:40 16381:16382" s="197" customFormat="1" ht="24.95" customHeight="1" x14ac:dyDescent="0.2">
      <c r="A983" s="24" t="str">
        <f t="shared" si="92"/>
        <v/>
      </c>
      <c r="B983" s="24" t="str">
        <f t="shared" si="90"/>
        <v/>
      </c>
      <c r="C983" s="554" t="str">
        <f t="shared" si="91"/>
        <v/>
      </c>
      <c r="D983" s="173"/>
      <c r="E983" s="173"/>
      <c r="F983" s="174"/>
      <c r="G983" s="175"/>
      <c r="H983" s="176"/>
      <c r="I983" s="177"/>
      <c r="J983" s="176"/>
      <c r="K983" s="476"/>
      <c r="L983" s="174"/>
      <c r="M983" s="81"/>
      <c r="N983" s="280" t="str">
        <f t="shared" si="93"/>
        <v/>
      </c>
      <c r="O983" s="43"/>
      <c r="P983" s="87"/>
      <c r="Q983" s="483"/>
      <c r="R983" s="83"/>
      <c r="S983" s="482"/>
      <c r="T983" s="164"/>
      <c r="U983" s="45"/>
      <c r="V983" s="25" t="str">
        <f>IFERROR(VLOOKUP(U983, tabla!$A$2:$B$50,2,FALSE),"")</f>
        <v/>
      </c>
      <c r="W983" s="26"/>
      <c r="X983" s="51"/>
      <c r="Y983" s="555" t="str">
        <f t="shared" si="94"/>
        <v/>
      </c>
      <c r="Z983" s="27"/>
      <c r="AA983" s="26"/>
      <c r="AB983" s="26"/>
      <c r="AC983" s="84"/>
      <c r="AD983" s="29"/>
      <c r="AE983" s="84"/>
      <c r="AF983" s="84"/>
      <c r="AG983" s="63"/>
      <c r="AH983" s="84"/>
      <c r="AI983" s="63"/>
      <c r="AJ983" s="63"/>
      <c r="AK983" s="81"/>
      <c r="AL983" s="85"/>
      <c r="AM983" s="557" t="str">
        <f t="shared" ca="1" si="95"/>
        <v/>
      </c>
      <c r="AN983" s="86"/>
      <c r="XFA983" s="558" t="e">
        <f>MATCH(AE983,tabla!$W$3:$W$20,0)-1</f>
        <v>#N/A</v>
      </c>
      <c r="XFB983" s="558">
        <f>COUNTIF(tabla!$W$3:$W$20,'BD1'!AE983)</f>
        <v>0</v>
      </c>
    </row>
    <row r="984" spans="1:40 16381:16382" s="197" customFormat="1" ht="24.95" customHeight="1" x14ac:dyDescent="0.2">
      <c r="A984" s="24" t="str">
        <f t="shared" si="92"/>
        <v/>
      </c>
      <c r="B984" s="24" t="str">
        <f t="shared" si="90"/>
        <v/>
      </c>
      <c r="C984" s="554" t="str">
        <f t="shared" si="91"/>
        <v/>
      </c>
      <c r="D984" s="173"/>
      <c r="E984" s="173"/>
      <c r="F984" s="174"/>
      <c r="G984" s="175"/>
      <c r="H984" s="176"/>
      <c r="I984" s="177"/>
      <c r="J984" s="176"/>
      <c r="K984" s="476"/>
      <c r="L984" s="174"/>
      <c r="M984" s="81"/>
      <c r="N984" s="280" t="str">
        <f t="shared" si="93"/>
        <v/>
      </c>
      <c r="O984" s="43"/>
      <c r="P984" s="87"/>
      <c r="Q984" s="483"/>
      <c r="R984" s="83"/>
      <c r="S984" s="482"/>
      <c r="T984" s="164"/>
      <c r="U984" s="45"/>
      <c r="V984" s="25" t="str">
        <f>IFERROR(VLOOKUP(U984, tabla!$A$2:$B$50,2,FALSE),"")</f>
        <v/>
      </c>
      <c r="W984" s="26"/>
      <c r="X984" s="51"/>
      <c r="Y984" s="555" t="str">
        <f t="shared" si="94"/>
        <v/>
      </c>
      <c r="Z984" s="27"/>
      <c r="AA984" s="26"/>
      <c r="AB984" s="26"/>
      <c r="AC984" s="84"/>
      <c r="AD984" s="29"/>
      <c r="AE984" s="84"/>
      <c r="AF984" s="84"/>
      <c r="AG984" s="63"/>
      <c r="AH984" s="84"/>
      <c r="AI984" s="63"/>
      <c r="AJ984" s="63"/>
      <c r="AK984" s="81"/>
      <c r="AL984" s="85"/>
      <c r="AM984" s="557" t="str">
        <f t="shared" ca="1" si="95"/>
        <v/>
      </c>
      <c r="AN984" s="86"/>
      <c r="XFA984" s="558" t="e">
        <f>MATCH(AE984,tabla!$W$3:$W$20,0)-1</f>
        <v>#N/A</v>
      </c>
      <c r="XFB984" s="558">
        <f>COUNTIF(tabla!$W$3:$W$20,'BD1'!AE984)</f>
        <v>0</v>
      </c>
    </row>
    <row r="985" spans="1:40 16381:16382" s="197" customFormat="1" ht="24.95" customHeight="1" x14ac:dyDescent="0.2">
      <c r="A985" s="24" t="str">
        <f t="shared" si="92"/>
        <v/>
      </c>
      <c r="B985" s="24" t="str">
        <f t="shared" si="90"/>
        <v/>
      </c>
      <c r="C985" s="554" t="str">
        <f t="shared" si="91"/>
        <v/>
      </c>
      <c r="D985" s="173"/>
      <c r="E985" s="173"/>
      <c r="F985" s="174"/>
      <c r="G985" s="175"/>
      <c r="H985" s="176"/>
      <c r="I985" s="177"/>
      <c r="J985" s="176"/>
      <c r="K985" s="476"/>
      <c r="L985" s="174"/>
      <c r="M985" s="81"/>
      <c r="N985" s="280" t="str">
        <f t="shared" si="93"/>
        <v/>
      </c>
      <c r="O985" s="43"/>
      <c r="P985" s="87"/>
      <c r="Q985" s="483"/>
      <c r="R985" s="83"/>
      <c r="S985" s="482"/>
      <c r="T985" s="164"/>
      <c r="U985" s="45"/>
      <c r="V985" s="25" t="str">
        <f>IFERROR(VLOOKUP(U985, tabla!$A$2:$B$50,2,FALSE),"")</f>
        <v/>
      </c>
      <c r="W985" s="26"/>
      <c r="X985" s="51"/>
      <c r="Y985" s="555" t="str">
        <f t="shared" si="94"/>
        <v/>
      </c>
      <c r="Z985" s="27"/>
      <c r="AA985" s="26"/>
      <c r="AB985" s="26"/>
      <c r="AC985" s="84"/>
      <c r="AD985" s="29"/>
      <c r="AE985" s="84"/>
      <c r="AF985" s="84"/>
      <c r="AG985" s="63"/>
      <c r="AH985" s="84"/>
      <c r="AI985" s="63"/>
      <c r="AJ985" s="63"/>
      <c r="AK985" s="81"/>
      <c r="AL985" s="85"/>
      <c r="AM985" s="557" t="str">
        <f t="shared" ca="1" si="95"/>
        <v/>
      </c>
      <c r="AN985" s="86"/>
      <c r="XFA985" s="558" t="e">
        <f>MATCH(AE985,tabla!$W$3:$W$20,0)-1</f>
        <v>#N/A</v>
      </c>
      <c r="XFB985" s="558">
        <f>COUNTIF(tabla!$W$3:$W$20,'BD1'!AE985)</f>
        <v>0</v>
      </c>
    </row>
    <row r="986" spans="1:40 16381:16382" s="197" customFormat="1" ht="24.95" customHeight="1" x14ac:dyDescent="0.2">
      <c r="A986" s="24" t="str">
        <f t="shared" si="92"/>
        <v/>
      </c>
      <c r="B986" s="24" t="str">
        <f t="shared" si="90"/>
        <v/>
      </c>
      <c r="C986" s="554" t="str">
        <f t="shared" si="91"/>
        <v/>
      </c>
      <c r="D986" s="173"/>
      <c r="E986" s="173"/>
      <c r="F986" s="174"/>
      <c r="G986" s="175"/>
      <c r="H986" s="176"/>
      <c r="I986" s="177"/>
      <c r="J986" s="176"/>
      <c r="K986" s="476"/>
      <c r="L986" s="174"/>
      <c r="M986" s="81"/>
      <c r="N986" s="280" t="str">
        <f t="shared" si="93"/>
        <v/>
      </c>
      <c r="O986" s="43"/>
      <c r="P986" s="87"/>
      <c r="Q986" s="483"/>
      <c r="R986" s="83"/>
      <c r="S986" s="482"/>
      <c r="T986" s="164"/>
      <c r="U986" s="45"/>
      <c r="V986" s="25" t="str">
        <f>IFERROR(VLOOKUP(U986, tabla!$A$2:$B$50,2,FALSE),"")</f>
        <v/>
      </c>
      <c r="W986" s="26"/>
      <c r="X986" s="51"/>
      <c r="Y986" s="555" t="str">
        <f t="shared" si="94"/>
        <v/>
      </c>
      <c r="Z986" s="27"/>
      <c r="AA986" s="26"/>
      <c r="AB986" s="26"/>
      <c r="AC986" s="84"/>
      <c r="AD986" s="29"/>
      <c r="AE986" s="84"/>
      <c r="AF986" s="84"/>
      <c r="AG986" s="63"/>
      <c r="AH986" s="84"/>
      <c r="AI986" s="63"/>
      <c r="AJ986" s="63"/>
      <c r="AK986" s="81"/>
      <c r="AL986" s="85"/>
      <c r="AM986" s="557" t="str">
        <f t="shared" ca="1" si="95"/>
        <v/>
      </c>
      <c r="AN986" s="86"/>
      <c r="XFA986" s="558" t="e">
        <f>MATCH(AE986,tabla!$W$3:$W$20,0)-1</f>
        <v>#N/A</v>
      </c>
      <c r="XFB986" s="558">
        <f>COUNTIF(tabla!$W$3:$W$20,'BD1'!AE986)</f>
        <v>0</v>
      </c>
    </row>
    <row r="987" spans="1:40 16381:16382" s="197" customFormat="1" ht="24.95" customHeight="1" x14ac:dyDescent="0.2">
      <c r="A987" s="24" t="str">
        <f t="shared" si="92"/>
        <v/>
      </c>
      <c r="B987" s="24" t="str">
        <f t="shared" si="90"/>
        <v/>
      </c>
      <c r="C987" s="554" t="str">
        <f t="shared" si="91"/>
        <v/>
      </c>
      <c r="D987" s="173"/>
      <c r="E987" s="173"/>
      <c r="F987" s="174"/>
      <c r="G987" s="175"/>
      <c r="H987" s="176"/>
      <c r="I987" s="177"/>
      <c r="J987" s="176"/>
      <c r="K987" s="476"/>
      <c r="L987" s="174"/>
      <c r="M987" s="81"/>
      <c r="N987" s="280" t="str">
        <f t="shared" si="93"/>
        <v/>
      </c>
      <c r="O987" s="43"/>
      <c r="P987" s="87"/>
      <c r="Q987" s="483"/>
      <c r="R987" s="83"/>
      <c r="S987" s="482"/>
      <c r="T987" s="164"/>
      <c r="U987" s="45"/>
      <c r="V987" s="25" t="str">
        <f>IFERROR(VLOOKUP(U987, tabla!$A$2:$B$50,2,FALSE),"")</f>
        <v/>
      </c>
      <c r="W987" s="26"/>
      <c r="X987" s="51"/>
      <c r="Y987" s="555" t="str">
        <f t="shared" si="94"/>
        <v/>
      </c>
      <c r="Z987" s="27"/>
      <c r="AA987" s="26"/>
      <c r="AB987" s="26"/>
      <c r="AC987" s="84"/>
      <c r="AD987" s="29"/>
      <c r="AE987" s="84"/>
      <c r="AF987" s="84"/>
      <c r="AG987" s="63"/>
      <c r="AH987" s="84"/>
      <c r="AI987" s="63"/>
      <c r="AJ987" s="63"/>
      <c r="AK987" s="81"/>
      <c r="AL987" s="85"/>
      <c r="AM987" s="557" t="str">
        <f t="shared" ca="1" si="95"/>
        <v/>
      </c>
      <c r="AN987" s="86"/>
      <c r="XFA987" s="558" t="e">
        <f>MATCH(AE987,tabla!$W$3:$W$20,0)-1</f>
        <v>#N/A</v>
      </c>
      <c r="XFB987" s="558">
        <f>COUNTIF(tabla!$W$3:$W$20,'BD1'!AE987)</f>
        <v>0</v>
      </c>
    </row>
    <row r="988" spans="1:40 16381:16382" s="197" customFormat="1" ht="24.95" customHeight="1" x14ac:dyDescent="0.2">
      <c r="A988" s="24" t="str">
        <f t="shared" si="92"/>
        <v/>
      </c>
      <c r="B988" s="24" t="str">
        <f t="shared" si="90"/>
        <v/>
      </c>
      <c r="C988" s="554" t="str">
        <f t="shared" si="91"/>
        <v/>
      </c>
      <c r="D988" s="173"/>
      <c r="E988" s="173"/>
      <c r="F988" s="174"/>
      <c r="G988" s="175"/>
      <c r="H988" s="176"/>
      <c r="I988" s="177"/>
      <c r="J988" s="176"/>
      <c r="K988" s="476"/>
      <c r="L988" s="174"/>
      <c r="M988" s="81"/>
      <c r="N988" s="280" t="str">
        <f t="shared" si="93"/>
        <v/>
      </c>
      <c r="O988" s="43"/>
      <c r="P988" s="87"/>
      <c r="Q988" s="483"/>
      <c r="R988" s="83"/>
      <c r="S988" s="482"/>
      <c r="T988" s="164"/>
      <c r="U988" s="45"/>
      <c r="V988" s="25" t="str">
        <f>IFERROR(VLOOKUP(U988, tabla!$A$2:$B$50,2,FALSE),"")</f>
        <v/>
      </c>
      <c r="W988" s="26"/>
      <c r="X988" s="51"/>
      <c r="Y988" s="555" t="str">
        <f t="shared" si="94"/>
        <v/>
      </c>
      <c r="Z988" s="27"/>
      <c r="AA988" s="26"/>
      <c r="AB988" s="26"/>
      <c r="AC988" s="84"/>
      <c r="AD988" s="29"/>
      <c r="AE988" s="84"/>
      <c r="AF988" s="84"/>
      <c r="AG988" s="63"/>
      <c r="AH988" s="84"/>
      <c r="AI988" s="63"/>
      <c r="AJ988" s="63"/>
      <c r="AK988" s="81"/>
      <c r="AL988" s="85"/>
      <c r="AM988" s="557" t="str">
        <f t="shared" ca="1" si="95"/>
        <v/>
      </c>
      <c r="AN988" s="86"/>
      <c r="XFA988" s="558" t="e">
        <f>MATCH(AE988,tabla!$W$3:$W$20,0)-1</f>
        <v>#N/A</v>
      </c>
      <c r="XFB988" s="558">
        <f>COUNTIF(tabla!$W$3:$W$20,'BD1'!AE988)</f>
        <v>0</v>
      </c>
    </row>
    <row r="989" spans="1:40 16381:16382" s="197" customFormat="1" ht="24.95" customHeight="1" x14ac:dyDescent="0.2">
      <c r="A989" s="24" t="str">
        <f t="shared" si="92"/>
        <v/>
      </c>
      <c r="B989" s="24" t="str">
        <f t="shared" si="90"/>
        <v/>
      </c>
      <c r="C989" s="554" t="str">
        <f t="shared" si="91"/>
        <v/>
      </c>
      <c r="D989" s="173"/>
      <c r="E989" s="173"/>
      <c r="F989" s="174"/>
      <c r="G989" s="175"/>
      <c r="H989" s="176"/>
      <c r="I989" s="177"/>
      <c r="J989" s="176"/>
      <c r="K989" s="476"/>
      <c r="L989" s="174"/>
      <c r="M989" s="81"/>
      <c r="N989" s="280" t="str">
        <f t="shared" si="93"/>
        <v/>
      </c>
      <c r="O989" s="43"/>
      <c r="P989" s="87"/>
      <c r="Q989" s="483"/>
      <c r="R989" s="83"/>
      <c r="S989" s="482"/>
      <c r="T989" s="164"/>
      <c r="U989" s="45"/>
      <c r="V989" s="25" t="str">
        <f>IFERROR(VLOOKUP(U989, tabla!$A$2:$B$50,2,FALSE),"")</f>
        <v/>
      </c>
      <c r="W989" s="26"/>
      <c r="X989" s="51"/>
      <c r="Y989" s="555" t="str">
        <f t="shared" si="94"/>
        <v/>
      </c>
      <c r="Z989" s="27"/>
      <c r="AA989" s="26"/>
      <c r="AB989" s="26"/>
      <c r="AC989" s="84"/>
      <c r="AD989" s="29"/>
      <c r="AE989" s="84"/>
      <c r="AF989" s="84"/>
      <c r="AG989" s="63"/>
      <c r="AH989" s="84"/>
      <c r="AI989" s="63"/>
      <c r="AJ989" s="63"/>
      <c r="AK989" s="81"/>
      <c r="AL989" s="85"/>
      <c r="AM989" s="557" t="str">
        <f t="shared" ca="1" si="95"/>
        <v/>
      </c>
      <c r="AN989" s="86"/>
      <c r="XFA989" s="558" t="e">
        <f>MATCH(AE989,tabla!$W$3:$W$20,0)-1</f>
        <v>#N/A</v>
      </c>
      <c r="XFB989" s="558">
        <f>COUNTIF(tabla!$W$3:$W$20,'BD1'!AE989)</f>
        <v>0</v>
      </c>
    </row>
    <row r="990" spans="1:40 16381:16382" s="197" customFormat="1" ht="24.95" customHeight="1" x14ac:dyDescent="0.2">
      <c r="A990" s="24" t="str">
        <f t="shared" si="92"/>
        <v/>
      </c>
      <c r="B990" s="24" t="str">
        <f t="shared" si="90"/>
        <v/>
      </c>
      <c r="C990" s="554" t="str">
        <f t="shared" si="91"/>
        <v/>
      </c>
      <c r="D990" s="173"/>
      <c r="E990" s="173"/>
      <c r="F990" s="174"/>
      <c r="G990" s="175"/>
      <c r="H990" s="176"/>
      <c r="I990" s="177"/>
      <c r="J990" s="176"/>
      <c r="K990" s="476"/>
      <c r="L990" s="174"/>
      <c r="M990" s="81"/>
      <c r="N990" s="280" t="str">
        <f t="shared" si="93"/>
        <v/>
      </c>
      <c r="O990" s="43"/>
      <c r="P990" s="87"/>
      <c r="Q990" s="483"/>
      <c r="R990" s="83"/>
      <c r="S990" s="482"/>
      <c r="T990" s="164"/>
      <c r="U990" s="45"/>
      <c r="V990" s="25" t="str">
        <f>IFERROR(VLOOKUP(U990, tabla!$A$2:$B$50,2,FALSE),"")</f>
        <v/>
      </c>
      <c r="W990" s="26"/>
      <c r="X990" s="51"/>
      <c r="Y990" s="555" t="str">
        <f t="shared" si="94"/>
        <v/>
      </c>
      <c r="Z990" s="27"/>
      <c r="AA990" s="26"/>
      <c r="AB990" s="26"/>
      <c r="AC990" s="84"/>
      <c r="AD990" s="29"/>
      <c r="AE990" s="84"/>
      <c r="AF990" s="84"/>
      <c r="AG990" s="63"/>
      <c r="AH990" s="84"/>
      <c r="AI990" s="63"/>
      <c r="AJ990" s="63"/>
      <c r="AK990" s="81"/>
      <c r="AL990" s="85"/>
      <c r="AM990" s="557" t="str">
        <f t="shared" ca="1" si="95"/>
        <v/>
      </c>
      <c r="AN990" s="86"/>
      <c r="XFA990" s="558" t="e">
        <f>MATCH(AE990,tabla!$W$3:$W$20,0)-1</f>
        <v>#N/A</v>
      </c>
      <c r="XFB990" s="558">
        <f>COUNTIF(tabla!$W$3:$W$20,'BD1'!AE990)</f>
        <v>0</v>
      </c>
    </row>
    <row r="991" spans="1:40 16381:16382" s="197" customFormat="1" ht="24.95" customHeight="1" x14ac:dyDescent="0.2">
      <c r="A991" s="24" t="str">
        <f t="shared" si="92"/>
        <v/>
      </c>
      <c r="B991" s="24" t="str">
        <f t="shared" si="90"/>
        <v/>
      </c>
      <c r="C991" s="554" t="str">
        <f t="shared" si="91"/>
        <v/>
      </c>
      <c r="D991" s="173"/>
      <c r="E991" s="173"/>
      <c r="F991" s="174"/>
      <c r="G991" s="175"/>
      <c r="H991" s="176"/>
      <c r="I991" s="177"/>
      <c r="J991" s="176"/>
      <c r="K991" s="476"/>
      <c r="L991" s="174"/>
      <c r="M991" s="81"/>
      <c r="N991" s="280" t="str">
        <f t="shared" si="93"/>
        <v/>
      </c>
      <c r="O991" s="43"/>
      <c r="P991" s="87"/>
      <c r="Q991" s="483"/>
      <c r="R991" s="83"/>
      <c r="S991" s="482"/>
      <c r="T991" s="164"/>
      <c r="U991" s="45"/>
      <c r="V991" s="25" t="str">
        <f>IFERROR(VLOOKUP(U991, tabla!$A$2:$B$50,2,FALSE),"")</f>
        <v/>
      </c>
      <c r="W991" s="26"/>
      <c r="X991" s="51"/>
      <c r="Y991" s="555" t="str">
        <f t="shared" si="94"/>
        <v/>
      </c>
      <c r="Z991" s="27"/>
      <c r="AA991" s="26"/>
      <c r="AB991" s="26"/>
      <c r="AC991" s="84"/>
      <c r="AD991" s="29"/>
      <c r="AE991" s="84"/>
      <c r="AF991" s="84"/>
      <c r="AG991" s="63"/>
      <c r="AH991" s="84"/>
      <c r="AI991" s="63"/>
      <c r="AJ991" s="63"/>
      <c r="AK991" s="81"/>
      <c r="AL991" s="85"/>
      <c r="AM991" s="557" t="str">
        <f t="shared" ca="1" si="95"/>
        <v/>
      </c>
      <c r="AN991" s="86"/>
      <c r="XFA991" s="558" t="e">
        <f>MATCH(AE991,tabla!$W$3:$W$20,0)-1</f>
        <v>#N/A</v>
      </c>
      <c r="XFB991" s="558">
        <f>COUNTIF(tabla!$W$3:$W$20,'BD1'!AE991)</f>
        <v>0</v>
      </c>
    </row>
    <row r="992" spans="1:40 16381:16382" s="197" customFormat="1" ht="24.95" customHeight="1" x14ac:dyDescent="0.2">
      <c r="A992" s="24" t="str">
        <f t="shared" si="92"/>
        <v/>
      </c>
      <c r="B992" s="24" t="str">
        <f t="shared" si="90"/>
        <v/>
      </c>
      <c r="C992" s="554" t="str">
        <f t="shared" si="91"/>
        <v/>
      </c>
      <c r="D992" s="173"/>
      <c r="E992" s="173"/>
      <c r="F992" s="174"/>
      <c r="G992" s="175"/>
      <c r="H992" s="176"/>
      <c r="I992" s="177"/>
      <c r="J992" s="176"/>
      <c r="K992" s="476"/>
      <c r="L992" s="174"/>
      <c r="M992" s="81"/>
      <c r="N992" s="280" t="str">
        <f t="shared" si="93"/>
        <v/>
      </c>
      <c r="O992" s="43"/>
      <c r="P992" s="87"/>
      <c r="Q992" s="483"/>
      <c r="R992" s="83"/>
      <c r="S992" s="482"/>
      <c r="T992" s="164"/>
      <c r="U992" s="45"/>
      <c r="V992" s="25" t="str">
        <f>IFERROR(VLOOKUP(U992, tabla!$A$2:$B$50,2,FALSE),"")</f>
        <v/>
      </c>
      <c r="W992" s="26"/>
      <c r="X992" s="51"/>
      <c r="Y992" s="555" t="str">
        <f t="shared" si="94"/>
        <v/>
      </c>
      <c r="Z992" s="27"/>
      <c r="AA992" s="26"/>
      <c r="AB992" s="26"/>
      <c r="AC992" s="84"/>
      <c r="AD992" s="29"/>
      <c r="AE992" s="84"/>
      <c r="AF992" s="84"/>
      <c r="AG992" s="63"/>
      <c r="AH992" s="84"/>
      <c r="AI992" s="63"/>
      <c r="AJ992" s="63"/>
      <c r="AK992" s="81"/>
      <c r="AL992" s="85"/>
      <c r="AM992" s="557" t="str">
        <f t="shared" ca="1" si="95"/>
        <v/>
      </c>
      <c r="AN992" s="86"/>
      <c r="XFA992" s="558" t="e">
        <f>MATCH(AE992,tabla!$W$3:$W$20,0)-1</f>
        <v>#N/A</v>
      </c>
      <c r="XFB992" s="558">
        <f>COUNTIF(tabla!$W$3:$W$20,'BD1'!AE992)</f>
        <v>0</v>
      </c>
    </row>
    <row r="993" spans="1:40 16381:16382" s="197" customFormat="1" ht="24.95" customHeight="1" x14ac:dyDescent="0.2">
      <c r="A993" s="24" t="str">
        <f t="shared" si="92"/>
        <v/>
      </c>
      <c r="B993" s="24" t="str">
        <f t="shared" si="90"/>
        <v/>
      </c>
      <c r="C993" s="554" t="str">
        <f t="shared" si="91"/>
        <v/>
      </c>
      <c r="D993" s="173"/>
      <c r="E993" s="173"/>
      <c r="F993" s="174"/>
      <c r="G993" s="175"/>
      <c r="H993" s="176"/>
      <c r="I993" s="177"/>
      <c r="J993" s="176"/>
      <c r="K993" s="476"/>
      <c r="L993" s="174"/>
      <c r="M993" s="81"/>
      <c r="N993" s="280" t="str">
        <f t="shared" si="93"/>
        <v/>
      </c>
      <c r="O993" s="43"/>
      <c r="P993" s="87"/>
      <c r="Q993" s="483"/>
      <c r="R993" s="83"/>
      <c r="S993" s="482"/>
      <c r="T993" s="164"/>
      <c r="U993" s="45"/>
      <c r="V993" s="25" t="str">
        <f>IFERROR(VLOOKUP(U993, tabla!$A$2:$B$50,2,FALSE),"")</f>
        <v/>
      </c>
      <c r="W993" s="26"/>
      <c r="X993" s="51"/>
      <c r="Y993" s="555" t="str">
        <f t="shared" si="94"/>
        <v/>
      </c>
      <c r="Z993" s="27"/>
      <c r="AA993" s="26"/>
      <c r="AB993" s="26"/>
      <c r="AC993" s="84"/>
      <c r="AD993" s="29"/>
      <c r="AE993" s="84"/>
      <c r="AF993" s="84"/>
      <c r="AG993" s="63"/>
      <c r="AH993" s="84"/>
      <c r="AI993" s="63"/>
      <c r="AJ993" s="63"/>
      <c r="AK993" s="81"/>
      <c r="AL993" s="85"/>
      <c r="AM993" s="557" t="str">
        <f t="shared" ca="1" si="95"/>
        <v/>
      </c>
      <c r="AN993" s="86"/>
      <c r="XFA993" s="558" t="e">
        <f>MATCH(AE993,tabla!$W$3:$W$20,0)-1</f>
        <v>#N/A</v>
      </c>
      <c r="XFB993" s="558">
        <f>COUNTIF(tabla!$W$3:$W$20,'BD1'!AE993)</f>
        <v>0</v>
      </c>
    </row>
    <row r="994" spans="1:40 16381:16382" s="197" customFormat="1" ht="24.95" customHeight="1" x14ac:dyDescent="0.2">
      <c r="A994" s="24" t="str">
        <f t="shared" si="92"/>
        <v/>
      </c>
      <c r="B994" s="24" t="str">
        <f t="shared" si="90"/>
        <v/>
      </c>
      <c r="C994" s="554" t="str">
        <f t="shared" si="91"/>
        <v/>
      </c>
      <c r="D994" s="173"/>
      <c r="E994" s="173"/>
      <c r="F994" s="174"/>
      <c r="G994" s="175"/>
      <c r="H994" s="176"/>
      <c r="I994" s="177"/>
      <c r="J994" s="176"/>
      <c r="K994" s="476"/>
      <c r="L994" s="174"/>
      <c r="M994" s="81"/>
      <c r="N994" s="280" t="str">
        <f t="shared" si="93"/>
        <v/>
      </c>
      <c r="O994" s="43"/>
      <c r="P994" s="87"/>
      <c r="Q994" s="483"/>
      <c r="R994" s="83"/>
      <c r="S994" s="482"/>
      <c r="T994" s="164"/>
      <c r="U994" s="45"/>
      <c r="V994" s="25" t="str">
        <f>IFERROR(VLOOKUP(U994, tabla!$A$2:$B$50,2,FALSE),"")</f>
        <v/>
      </c>
      <c r="W994" s="26"/>
      <c r="X994" s="51"/>
      <c r="Y994" s="555" t="str">
        <f t="shared" si="94"/>
        <v/>
      </c>
      <c r="Z994" s="27"/>
      <c r="AA994" s="26"/>
      <c r="AB994" s="26"/>
      <c r="AC994" s="84"/>
      <c r="AD994" s="29"/>
      <c r="AE994" s="84"/>
      <c r="AF994" s="84"/>
      <c r="AG994" s="63"/>
      <c r="AH994" s="84"/>
      <c r="AI994" s="63"/>
      <c r="AJ994" s="63"/>
      <c r="AK994" s="81"/>
      <c r="AL994" s="85"/>
      <c r="AM994" s="557" t="str">
        <f t="shared" ca="1" si="95"/>
        <v/>
      </c>
      <c r="AN994" s="86"/>
      <c r="XFA994" s="558" t="e">
        <f>MATCH(AE994,tabla!$W$3:$W$20,0)-1</f>
        <v>#N/A</v>
      </c>
      <c r="XFB994" s="558">
        <f>COUNTIF(tabla!$W$3:$W$20,'BD1'!AE994)</f>
        <v>0</v>
      </c>
    </row>
    <row r="995" spans="1:40 16381:16382" s="197" customFormat="1" ht="24.95" customHeight="1" x14ac:dyDescent="0.2">
      <c r="A995" s="24" t="str">
        <f t="shared" si="92"/>
        <v/>
      </c>
      <c r="B995" s="24" t="str">
        <f t="shared" si="90"/>
        <v/>
      </c>
      <c r="C995" s="554" t="str">
        <f t="shared" si="91"/>
        <v/>
      </c>
      <c r="D995" s="173"/>
      <c r="E995" s="173"/>
      <c r="F995" s="174"/>
      <c r="G995" s="175"/>
      <c r="H995" s="176"/>
      <c r="I995" s="177"/>
      <c r="J995" s="176"/>
      <c r="K995" s="476"/>
      <c r="L995" s="174"/>
      <c r="M995" s="81"/>
      <c r="N995" s="280" t="str">
        <f t="shared" si="93"/>
        <v/>
      </c>
      <c r="O995" s="43"/>
      <c r="P995" s="87"/>
      <c r="Q995" s="483"/>
      <c r="R995" s="83"/>
      <c r="S995" s="482"/>
      <c r="T995" s="164"/>
      <c r="U995" s="45"/>
      <c r="V995" s="25" t="str">
        <f>IFERROR(VLOOKUP(U995, tabla!$A$2:$B$50,2,FALSE),"")</f>
        <v/>
      </c>
      <c r="W995" s="26"/>
      <c r="X995" s="51"/>
      <c r="Y995" s="555" t="str">
        <f t="shared" si="94"/>
        <v/>
      </c>
      <c r="Z995" s="27"/>
      <c r="AA995" s="26"/>
      <c r="AB995" s="26"/>
      <c r="AC995" s="84"/>
      <c r="AD995" s="29"/>
      <c r="AE995" s="84"/>
      <c r="AF995" s="84"/>
      <c r="AG995" s="63"/>
      <c r="AH995" s="84"/>
      <c r="AI995" s="63"/>
      <c r="AJ995" s="63"/>
      <c r="AK995" s="81"/>
      <c r="AL995" s="85"/>
      <c r="AM995" s="557" t="str">
        <f t="shared" ca="1" si="95"/>
        <v/>
      </c>
      <c r="AN995" s="86"/>
      <c r="XFA995" s="558" t="e">
        <f>MATCH(AE995,tabla!$W$3:$W$20,0)-1</f>
        <v>#N/A</v>
      </c>
      <c r="XFB995" s="558">
        <f>COUNTIF(tabla!$W$3:$W$20,'BD1'!AE995)</f>
        <v>0</v>
      </c>
    </row>
    <row r="996" spans="1:40 16381:16382" s="197" customFormat="1" ht="24.95" customHeight="1" x14ac:dyDescent="0.2">
      <c r="A996" s="24" t="str">
        <f t="shared" si="92"/>
        <v/>
      </c>
      <c r="B996" s="24" t="str">
        <f t="shared" si="90"/>
        <v/>
      </c>
      <c r="C996" s="554" t="str">
        <f t="shared" si="91"/>
        <v/>
      </c>
      <c r="D996" s="173"/>
      <c r="E996" s="173"/>
      <c r="F996" s="174"/>
      <c r="G996" s="175"/>
      <c r="H996" s="176"/>
      <c r="I996" s="177"/>
      <c r="J996" s="176"/>
      <c r="K996" s="476"/>
      <c r="L996" s="174"/>
      <c r="M996" s="81"/>
      <c r="N996" s="280" t="str">
        <f t="shared" si="93"/>
        <v/>
      </c>
      <c r="O996" s="43"/>
      <c r="P996" s="87"/>
      <c r="Q996" s="483"/>
      <c r="R996" s="83"/>
      <c r="S996" s="482"/>
      <c r="T996" s="164"/>
      <c r="U996" s="45"/>
      <c r="V996" s="25" t="str">
        <f>IFERROR(VLOOKUP(U996, tabla!$A$2:$B$50,2,FALSE),"")</f>
        <v/>
      </c>
      <c r="W996" s="26"/>
      <c r="X996" s="51"/>
      <c r="Y996" s="555" t="str">
        <f t="shared" si="94"/>
        <v/>
      </c>
      <c r="Z996" s="27"/>
      <c r="AA996" s="26"/>
      <c r="AB996" s="26"/>
      <c r="AC996" s="84"/>
      <c r="AD996" s="29"/>
      <c r="AE996" s="84"/>
      <c r="AF996" s="84"/>
      <c r="AG996" s="63"/>
      <c r="AH996" s="84"/>
      <c r="AI996" s="63"/>
      <c r="AJ996" s="63"/>
      <c r="AK996" s="81"/>
      <c r="AL996" s="85"/>
      <c r="AM996" s="557" t="str">
        <f t="shared" ca="1" si="95"/>
        <v/>
      </c>
      <c r="AN996" s="86"/>
      <c r="XFA996" s="558" t="e">
        <f>MATCH(AE996,tabla!$W$3:$W$20,0)-1</f>
        <v>#N/A</v>
      </c>
      <c r="XFB996" s="558">
        <f>COUNTIF(tabla!$W$3:$W$20,'BD1'!AE996)</f>
        <v>0</v>
      </c>
    </row>
    <row r="997" spans="1:40 16381:16382" s="197" customFormat="1" ht="24.95" customHeight="1" x14ac:dyDescent="0.2">
      <c r="A997" s="24" t="str">
        <f t="shared" si="92"/>
        <v/>
      </c>
      <c r="B997" s="24" t="str">
        <f t="shared" si="90"/>
        <v/>
      </c>
      <c r="C997" s="554" t="str">
        <f t="shared" si="91"/>
        <v/>
      </c>
      <c r="D997" s="173"/>
      <c r="E997" s="173"/>
      <c r="F997" s="174"/>
      <c r="G997" s="175"/>
      <c r="H997" s="176"/>
      <c r="I997" s="177"/>
      <c r="J997" s="176"/>
      <c r="K997" s="476"/>
      <c r="L997" s="174"/>
      <c r="M997" s="81"/>
      <c r="N997" s="280" t="str">
        <f t="shared" si="93"/>
        <v/>
      </c>
      <c r="O997" s="43"/>
      <c r="P997" s="87"/>
      <c r="Q997" s="483"/>
      <c r="R997" s="83"/>
      <c r="S997" s="482"/>
      <c r="T997" s="164"/>
      <c r="U997" s="45"/>
      <c r="V997" s="25" t="str">
        <f>IFERROR(VLOOKUP(U997, tabla!$A$2:$B$50,2,FALSE),"")</f>
        <v/>
      </c>
      <c r="W997" s="26"/>
      <c r="X997" s="51"/>
      <c r="Y997" s="555" t="str">
        <f t="shared" si="94"/>
        <v/>
      </c>
      <c r="Z997" s="27"/>
      <c r="AA997" s="26"/>
      <c r="AB997" s="26"/>
      <c r="AC997" s="84"/>
      <c r="AD997" s="29"/>
      <c r="AE997" s="84"/>
      <c r="AF997" s="84"/>
      <c r="AG997" s="63"/>
      <c r="AH997" s="84"/>
      <c r="AI997" s="63"/>
      <c r="AJ997" s="63"/>
      <c r="AK997" s="81"/>
      <c r="AL997" s="85"/>
      <c r="AM997" s="557" t="str">
        <f t="shared" ca="1" si="95"/>
        <v/>
      </c>
      <c r="AN997" s="86"/>
      <c r="XFA997" s="558" t="e">
        <f>MATCH(AE997,tabla!$W$3:$W$20,0)-1</f>
        <v>#N/A</v>
      </c>
      <c r="XFB997" s="558">
        <f>COUNTIF(tabla!$W$3:$W$20,'BD1'!AE997)</f>
        <v>0</v>
      </c>
    </row>
    <row r="998" spans="1:40 16381:16382" s="197" customFormat="1" ht="24.95" customHeight="1" x14ac:dyDescent="0.2">
      <c r="A998" s="24" t="str">
        <f t="shared" si="92"/>
        <v/>
      </c>
      <c r="B998" s="24" t="str">
        <f t="shared" si="90"/>
        <v/>
      </c>
      <c r="C998" s="554" t="str">
        <f t="shared" si="91"/>
        <v/>
      </c>
      <c r="D998" s="173"/>
      <c r="E998" s="173"/>
      <c r="F998" s="174"/>
      <c r="G998" s="175"/>
      <c r="H998" s="176"/>
      <c r="I998" s="177"/>
      <c r="J998" s="176"/>
      <c r="K998" s="476"/>
      <c r="L998" s="174"/>
      <c r="M998" s="81"/>
      <c r="N998" s="280" t="str">
        <f t="shared" si="93"/>
        <v/>
      </c>
      <c r="O998" s="43"/>
      <c r="P998" s="87"/>
      <c r="Q998" s="483"/>
      <c r="R998" s="83"/>
      <c r="S998" s="482"/>
      <c r="T998" s="164"/>
      <c r="U998" s="45"/>
      <c r="V998" s="25" t="str">
        <f>IFERROR(VLOOKUP(U998, tabla!$A$2:$B$50,2,FALSE),"")</f>
        <v/>
      </c>
      <c r="W998" s="26"/>
      <c r="X998" s="51"/>
      <c r="Y998" s="555" t="str">
        <f t="shared" si="94"/>
        <v/>
      </c>
      <c r="Z998" s="27"/>
      <c r="AA998" s="26"/>
      <c r="AB998" s="26"/>
      <c r="AC998" s="84"/>
      <c r="AD998" s="29"/>
      <c r="AE998" s="84"/>
      <c r="AF998" s="84"/>
      <c r="AG998" s="63"/>
      <c r="AH998" s="84"/>
      <c r="AI998" s="63"/>
      <c r="AJ998" s="63"/>
      <c r="AK998" s="81"/>
      <c r="AL998" s="85"/>
      <c r="AM998" s="557" t="str">
        <f t="shared" ca="1" si="95"/>
        <v/>
      </c>
      <c r="AN998" s="86"/>
      <c r="XFA998" s="558" t="e">
        <f>MATCH(AE998,tabla!$W$3:$W$20,0)-1</f>
        <v>#N/A</v>
      </c>
      <c r="XFB998" s="558">
        <f>COUNTIF(tabla!$W$3:$W$20,'BD1'!AE998)</f>
        <v>0</v>
      </c>
    </row>
    <row r="999" spans="1:40 16381:16382" s="197" customFormat="1" ht="24.95" customHeight="1" x14ac:dyDescent="0.2">
      <c r="A999" s="24" t="str">
        <f t="shared" si="92"/>
        <v/>
      </c>
      <c r="B999" s="24" t="str">
        <f t="shared" si="90"/>
        <v/>
      </c>
      <c r="C999" s="554" t="str">
        <f t="shared" si="91"/>
        <v/>
      </c>
      <c r="D999" s="173"/>
      <c r="E999" s="173"/>
      <c r="F999" s="174"/>
      <c r="G999" s="175"/>
      <c r="H999" s="176"/>
      <c r="I999" s="177"/>
      <c r="J999" s="176"/>
      <c r="K999" s="476"/>
      <c r="L999" s="174"/>
      <c r="M999" s="81"/>
      <c r="N999" s="280" t="str">
        <f t="shared" si="93"/>
        <v/>
      </c>
      <c r="O999" s="43"/>
      <c r="P999" s="87"/>
      <c r="Q999" s="483"/>
      <c r="R999" s="83"/>
      <c r="S999" s="482"/>
      <c r="T999" s="164"/>
      <c r="U999" s="45"/>
      <c r="V999" s="25" t="str">
        <f>IFERROR(VLOOKUP(U999, tabla!$A$2:$B$50,2,FALSE),"")</f>
        <v/>
      </c>
      <c r="W999" s="26"/>
      <c r="X999" s="51"/>
      <c r="Y999" s="555" t="str">
        <f t="shared" si="94"/>
        <v/>
      </c>
      <c r="Z999" s="27"/>
      <c r="AA999" s="26"/>
      <c r="AB999" s="26"/>
      <c r="AC999" s="84"/>
      <c r="AD999" s="29"/>
      <c r="AE999" s="84"/>
      <c r="AF999" s="84"/>
      <c r="AG999" s="63"/>
      <c r="AH999" s="84"/>
      <c r="AI999" s="63"/>
      <c r="AJ999" s="63"/>
      <c r="AK999" s="81"/>
      <c r="AL999" s="85"/>
      <c r="AM999" s="557" t="str">
        <f t="shared" ca="1" si="95"/>
        <v/>
      </c>
      <c r="AN999" s="86"/>
      <c r="XFA999" s="558" t="e">
        <f>MATCH(AE999,tabla!$W$3:$W$20,0)-1</f>
        <v>#N/A</v>
      </c>
      <c r="XFB999" s="558">
        <f>COUNTIF(tabla!$W$3:$W$20,'BD1'!AE999)</f>
        <v>0</v>
      </c>
    </row>
    <row r="1000" spans="1:40 16381:16382" s="197" customFormat="1" ht="24.95" customHeight="1" x14ac:dyDescent="0.2">
      <c r="A1000" s="24" t="str">
        <f t="shared" si="92"/>
        <v/>
      </c>
      <c r="B1000" s="24" t="str">
        <f t="shared" si="90"/>
        <v/>
      </c>
      <c r="C1000" s="554" t="str">
        <f t="shared" si="91"/>
        <v/>
      </c>
      <c r="D1000" s="173"/>
      <c r="E1000" s="173"/>
      <c r="F1000" s="174"/>
      <c r="G1000" s="175"/>
      <c r="H1000" s="176"/>
      <c r="I1000" s="177"/>
      <c r="J1000" s="176"/>
      <c r="K1000" s="476"/>
      <c r="L1000" s="174"/>
      <c r="M1000" s="81"/>
      <c r="N1000" s="280" t="str">
        <f t="shared" si="93"/>
        <v/>
      </c>
      <c r="O1000" s="43"/>
      <c r="P1000" s="87"/>
      <c r="Q1000" s="483"/>
      <c r="R1000" s="83"/>
      <c r="S1000" s="482"/>
      <c r="T1000" s="164"/>
      <c r="U1000" s="45"/>
      <c r="V1000" s="25" t="str">
        <f>IFERROR(VLOOKUP(U1000, tabla!$A$2:$B$50,2,FALSE),"")</f>
        <v/>
      </c>
      <c r="W1000" s="26"/>
      <c r="X1000" s="51"/>
      <c r="Y1000" s="555" t="str">
        <f t="shared" si="94"/>
        <v/>
      </c>
      <c r="Z1000" s="27"/>
      <c r="AA1000" s="26"/>
      <c r="AB1000" s="26"/>
      <c r="AC1000" s="84"/>
      <c r="AD1000" s="29"/>
      <c r="AE1000" s="84"/>
      <c r="AF1000" s="84"/>
      <c r="AG1000" s="63"/>
      <c r="AH1000" s="84"/>
      <c r="AI1000" s="63"/>
      <c r="AJ1000" s="63"/>
      <c r="AK1000" s="81"/>
      <c r="AL1000" s="85"/>
      <c r="AM1000" s="557" t="str">
        <f t="shared" ca="1" si="95"/>
        <v/>
      </c>
      <c r="AN1000" s="86"/>
      <c r="XFA1000" s="558" t="e">
        <f>MATCH(AE1000,tabla!$W$3:$W$20,0)-1</f>
        <v>#N/A</v>
      </c>
      <c r="XFB1000" s="558">
        <f>COUNTIF(tabla!$W$3:$W$20,'BD1'!AE1000)</f>
        <v>0</v>
      </c>
    </row>
    <row r="1001" spans="1:40 16381:16382" s="197" customFormat="1" ht="24.95" customHeight="1" x14ac:dyDescent="0.2">
      <c r="A1001" s="24" t="str">
        <f t="shared" si="92"/>
        <v/>
      </c>
      <c r="B1001" s="24" t="str">
        <f t="shared" si="90"/>
        <v/>
      </c>
      <c r="C1001" s="554" t="str">
        <f t="shared" si="91"/>
        <v/>
      </c>
      <c r="D1001" s="173"/>
      <c r="E1001" s="173"/>
      <c r="F1001" s="174"/>
      <c r="G1001" s="175"/>
      <c r="H1001" s="176"/>
      <c r="I1001" s="177"/>
      <c r="J1001" s="176"/>
      <c r="K1001" s="476"/>
      <c r="L1001" s="174"/>
      <c r="M1001" s="81"/>
      <c r="N1001" s="280" t="str">
        <f t="shared" si="93"/>
        <v/>
      </c>
      <c r="O1001" s="43"/>
      <c r="P1001" s="87"/>
      <c r="Q1001" s="483"/>
      <c r="R1001" s="83"/>
      <c r="S1001" s="482"/>
      <c r="T1001" s="164"/>
      <c r="U1001" s="45"/>
      <c r="V1001" s="25" t="str">
        <f>IFERROR(VLOOKUP(U1001, tabla!$A$2:$B$50,2,FALSE),"")</f>
        <v/>
      </c>
      <c r="W1001" s="26"/>
      <c r="X1001" s="51"/>
      <c r="Y1001" s="555" t="str">
        <f t="shared" si="94"/>
        <v/>
      </c>
      <c r="Z1001" s="27"/>
      <c r="AA1001" s="26"/>
      <c r="AB1001" s="26"/>
      <c r="AC1001" s="84"/>
      <c r="AD1001" s="29"/>
      <c r="AE1001" s="84"/>
      <c r="AF1001" s="84"/>
      <c r="AG1001" s="63"/>
      <c r="AH1001" s="84"/>
      <c r="AI1001" s="63"/>
      <c r="AJ1001" s="63"/>
      <c r="AK1001" s="81"/>
      <c r="AL1001" s="85"/>
      <c r="AM1001" s="557" t="str">
        <f t="shared" ca="1" si="95"/>
        <v/>
      </c>
      <c r="AN1001" s="86"/>
      <c r="XFA1001" s="558" t="e">
        <f>MATCH(AE1001,tabla!$W$3:$W$20,0)-1</f>
        <v>#N/A</v>
      </c>
      <c r="XFB1001" s="558">
        <f>COUNTIF(tabla!$W$3:$W$20,'BD1'!AE1001)</f>
        <v>0</v>
      </c>
    </row>
    <row r="1002" spans="1:40 16381:16382" s="197" customFormat="1" ht="24.95" customHeight="1" x14ac:dyDescent="0.2">
      <c r="A1002" s="24" t="str">
        <f t="shared" si="92"/>
        <v/>
      </c>
      <c r="B1002" s="24" t="str">
        <f t="shared" si="90"/>
        <v/>
      </c>
      <c r="C1002" s="554" t="str">
        <f t="shared" si="91"/>
        <v/>
      </c>
      <c r="D1002" s="173"/>
      <c r="E1002" s="173"/>
      <c r="F1002" s="174"/>
      <c r="G1002" s="175"/>
      <c r="H1002" s="176"/>
      <c r="I1002" s="177"/>
      <c r="J1002" s="176"/>
      <c r="K1002" s="476"/>
      <c r="L1002" s="174"/>
      <c r="M1002" s="81"/>
      <c r="N1002" s="280" t="str">
        <f t="shared" si="93"/>
        <v/>
      </c>
      <c r="O1002" s="43"/>
      <c r="P1002" s="87"/>
      <c r="Q1002" s="483"/>
      <c r="R1002" s="83"/>
      <c r="S1002" s="482"/>
      <c r="T1002" s="164"/>
      <c r="U1002" s="45"/>
      <c r="V1002" s="25" t="str">
        <f>IFERROR(VLOOKUP(U1002, tabla!$A$2:$B$50,2,FALSE),"")</f>
        <v/>
      </c>
      <c r="W1002" s="26"/>
      <c r="X1002" s="51"/>
      <c r="Y1002" s="555" t="str">
        <f t="shared" si="94"/>
        <v/>
      </c>
      <c r="Z1002" s="27"/>
      <c r="AA1002" s="26"/>
      <c r="AB1002" s="26"/>
      <c r="AC1002" s="84"/>
      <c r="AD1002" s="29"/>
      <c r="AE1002" s="84"/>
      <c r="AF1002" s="84"/>
      <c r="AG1002" s="63"/>
      <c r="AH1002" s="84"/>
      <c r="AI1002" s="63"/>
      <c r="AJ1002" s="63"/>
      <c r="AK1002" s="81"/>
      <c r="AL1002" s="85"/>
      <c r="AM1002" s="557" t="str">
        <f t="shared" ca="1" si="95"/>
        <v/>
      </c>
      <c r="AN1002" s="86"/>
      <c r="XFA1002" s="558" t="e">
        <f>MATCH(AE1002,tabla!$W$3:$W$20,0)-1</f>
        <v>#N/A</v>
      </c>
      <c r="XFB1002" s="558">
        <f>COUNTIF(tabla!$W$3:$W$20,'BD1'!AE1002)</f>
        <v>0</v>
      </c>
    </row>
    <row r="1003" spans="1:40 16381:16382" s="197" customFormat="1" ht="24.95" customHeight="1" x14ac:dyDescent="0.2">
      <c r="A1003" s="24" t="str">
        <f t="shared" si="92"/>
        <v/>
      </c>
      <c r="B1003" s="24" t="str">
        <f t="shared" si="90"/>
        <v/>
      </c>
      <c r="C1003" s="554" t="str">
        <f t="shared" si="91"/>
        <v/>
      </c>
      <c r="D1003" s="173"/>
      <c r="E1003" s="173"/>
      <c r="F1003" s="174"/>
      <c r="G1003" s="175"/>
      <c r="H1003" s="176"/>
      <c r="I1003" s="177"/>
      <c r="J1003" s="176"/>
      <c r="K1003" s="476"/>
      <c r="L1003" s="174"/>
      <c r="M1003" s="81"/>
      <c r="N1003" s="280" t="str">
        <f t="shared" si="93"/>
        <v/>
      </c>
      <c r="O1003" s="43"/>
      <c r="P1003" s="87"/>
      <c r="Q1003" s="483"/>
      <c r="R1003" s="83"/>
      <c r="S1003" s="482"/>
      <c r="T1003" s="164"/>
      <c r="U1003" s="45"/>
      <c r="V1003" s="25" t="str">
        <f>IFERROR(VLOOKUP(U1003, tabla!$A$2:$B$50,2,FALSE),"")</f>
        <v/>
      </c>
      <c r="W1003" s="26"/>
      <c r="X1003" s="51"/>
      <c r="Y1003" s="555" t="str">
        <f t="shared" si="94"/>
        <v/>
      </c>
      <c r="Z1003" s="27"/>
      <c r="AA1003" s="26"/>
      <c r="AB1003" s="26"/>
      <c r="AC1003" s="84"/>
      <c r="AD1003" s="29"/>
      <c r="AE1003" s="84"/>
      <c r="AF1003" s="84"/>
      <c r="AG1003" s="63"/>
      <c r="AH1003" s="84"/>
      <c r="AI1003" s="63"/>
      <c r="AJ1003" s="63"/>
      <c r="AK1003" s="81"/>
      <c r="AL1003" s="85"/>
      <c r="AM1003" s="557" t="str">
        <f t="shared" ca="1" si="95"/>
        <v/>
      </c>
      <c r="AN1003" s="86"/>
      <c r="XFA1003" s="558" t="e">
        <f>MATCH(AE1003,tabla!$W$3:$W$20,0)-1</f>
        <v>#N/A</v>
      </c>
      <c r="XFB1003" s="558">
        <f>COUNTIF(tabla!$W$3:$W$20,'BD1'!AE1003)</f>
        <v>0</v>
      </c>
    </row>
    <row r="1004" spans="1:40 16381:16382" s="197" customFormat="1" ht="24.95" customHeight="1" x14ac:dyDescent="0.2">
      <c r="A1004" s="24" t="str">
        <f t="shared" si="92"/>
        <v/>
      </c>
      <c r="B1004" s="24" t="str">
        <f t="shared" si="90"/>
        <v/>
      </c>
      <c r="C1004" s="554" t="str">
        <f t="shared" si="91"/>
        <v/>
      </c>
      <c r="D1004" s="173"/>
      <c r="E1004" s="173"/>
      <c r="F1004" s="174"/>
      <c r="G1004" s="175"/>
      <c r="H1004" s="176"/>
      <c r="I1004" s="177"/>
      <c r="J1004" s="176"/>
      <c r="K1004" s="476"/>
      <c r="L1004" s="174"/>
      <c r="M1004" s="81"/>
      <c r="N1004" s="280" t="str">
        <f t="shared" si="93"/>
        <v/>
      </c>
      <c r="O1004" s="43"/>
      <c r="P1004" s="87"/>
      <c r="Q1004" s="483"/>
      <c r="R1004" s="83"/>
      <c r="S1004" s="482"/>
      <c r="T1004" s="164"/>
      <c r="U1004" s="45"/>
      <c r="V1004" s="25" t="str">
        <f>IFERROR(VLOOKUP(U1004, tabla!$A$2:$B$50,2,FALSE),"")</f>
        <v/>
      </c>
      <c r="W1004" s="26"/>
      <c r="X1004" s="51"/>
      <c r="Y1004" s="555" t="str">
        <f t="shared" si="94"/>
        <v/>
      </c>
      <c r="Z1004" s="27"/>
      <c r="AA1004" s="26"/>
      <c r="AB1004" s="26"/>
      <c r="AC1004" s="84"/>
      <c r="AD1004" s="29"/>
      <c r="AE1004" s="84"/>
      <c r="AF1004" s="84"/>
      <c r="AG1004" s="63"/>
      <c r="AH1004" s="84"/>
      <c r="AI1004" s="63"/>
      <c r="AJ1004" s="63"/>
      <c r="AK1004" s="81"/>
      <c r="AL1004" s="85"/>
      <c r="AM1004" s="557" t="str">
        <f t="shared" ca="1" si="95"/>
        <v/>
      </c>
      <c r="AN1004" s="86"/>
      <c r="XFA1004" s="558" t="e">
        <f>MATCH(AE1004,tabla!$W$3:$W$20,0)-1</f>
        <v>#N/A</v>
      </c>
      <c r="XFB1004" s="558">
        <f>COUNTIF(tabla!$W$3:$W$20,'BD1'!AE1004)</f>
        <v>0</v>
      </c>
    </row>
    <row r="1005" spans="1:40 16381:16382" s="197" customFormat="1" ht="24.95" customHeight="1" x14ac:dyDescent="0.2">
      <c r="A1005" s="24" t="str">
        <f t="shared" si="92"/>
        <v/>
      </c>
      <c r="B1005" s="24" t="str">
        <f t="shared" si="90"/>
        <v/>
      </c>
      <c r="C1005" s="554" t="str">
        <f t="shared" si="91"/>
        <v/>
      </c>
      <c r="D1005" s="173"/>
      <c r="E1005" s="173"/>
      <c r="F1005" s="174"/>
      <c r="G1005" s="175"/>
      <c r="H1005" s="176"/>
      <c r="I1005" s="177"/>
      <c r="J1005" s="176"/>
      <c r="K1005" s="476"/>
      <c r="L1005" s="174"/>
      <c r="M1005" s="81"/>
      <c r="N1005" s="280" t="str">
        <f t="shared" si="93"/>
        <v/>
      </c>
      <c r="O1005" s="43"/>
      <c r="P1005" s="87"/>
      <c r="Q1005" s="483"/>
      <c r="R1005" s="83"/>
      <c r="S1005" s="482"/>
      <c r="T1005" s="164"/>
      <c r="U1005" s="45"/>
      <c r="V1005" s="25" t="str">
        <f>IFERROR(VLOOKUP(U1005, tabla!$A$2:$B$50,2,FALSE),"")</f>
        <v/>
      </c>
      <c r="W1005" s="26"/>
      <c r="X1005" s="51"/>
      <c r="Y1005" s="555" t="str">
        <f t="shared" si="94"/>
        <v/>
      </c>
      <c r="Z1005" s="27"/>
      <c r="AA1005" s="26"/>
      <c r="AB1005" s="26"/>
      <c r="AC1005" s="84"/>
      <c r="AD1005" s="29"/>
      <c r="AE1005" s="84"/>
      <c r="AF1005" s="84"/>
      <c r="AG1005" s="63"/>
      <c r="AH1005" s="84"/>
      <c r="AI1005" s="63"/>
      <c r="AJ1005" s="63"/>
      <c r="AK1005" s="81"/>
      <c r="AL1005" s="85"/>
      <c r="AM1005" s="557" t="str">
        <f t="shared" ca="1" si="95"/>
        <v/>
      </c>
      <c r="AN1005" s="86"/>
      <c r="XFA1005" s="558" t="e">
        <f>MATCH(AE1005,tabla!$W$3:$W$20,0)-1</f>
        <v>#N/A</v>
      </c>
      <c r="XFB1005" s="558">
        <f>COUNTIF(tabla!$W$3:$W$20,'BD1'!AE1005)</f>
        <v>0</v>
      </c>
    </row>
    <row r="1006" spans="1:40 16381:16382" s="197" customFormat="1" ht="24.95" customHeight="1" x14ac:dyDescent="0.2">
      <c r="A1006" s="24" t="str">
        <f t="shared" si="92"/>
        <v/>
      </c>
      <c r="B1006" s="24" t="str">
        <f t="shared" si="90"/>
        <v/>
      </c>
      <c r="C1006" s="554" t="str">
        <f t="shared" si="91"/>
        <v/>
      </c>
      <c r="D1006" s="173"/>
      <c r="E1006" s="173"/>
      <c r="F1006" s="174"/>
      <c r="G1006" s="175"/>
      <c r="H1006" s="176"/>
      <c r="I1006" s="177"/>
      <c r="J1006" s="176"/>
      <c r="K1006" s="476"/>
      <c r="L1006" s="174"/>
      <c r="M1006" s="81"/>
      <c r="N1006" s="280" t="str">
        <f t="shared" si="93"/>
        <v/>
      </c>
      <c r="O1006" s="43"/>
      <c r="P1006" s="87"/>
      <c r="Q1006" s="483"/>
      <c r="R1006" s="83"/>
      <c r="S1006" s="482"/>
      <c r="T1006" s="164"/>
      <c r="U1006" s="45"/>
      <c r="V1006" s="25" t="str">
        <f>IFERROR(VLOOKUP(U1006, tabla!$A$2:$B$50,2,FALSE),"")</f>
        <v/>
      </c>
      <c r="W1006" s="26"/>
      <c r="X1006" s="51"/>
      <c r="Y1006" s="555" t="str">
        <f t="shared" si="94"/>
        <v/>
      </c>
      <c r="Z1006" s="27"/>
      <c r="AA1006" s="26"/>
      <c r="AB1006" s="26"/>
      <c r="AC1006" s="84"/>
      <c r="AD1006" s="29"/>
      <c r="AE1006" s="84"/>
      <c r="AF1006" s="84"/>
      <c r="AG1006" s="63"/>
      <c r="AH1006" s="84"/>
      <c r="AI1006" s="63"/>
      <c r="AJ1006" s="63"/>
      <c r="AK1006" s="81"/>
      <c r="AL1006" s="85"/>
      <c r="AM1006" s="557" t="str">
        <f t="shared" ca="1" si="95"/>
        <v/>
      </c>
      <c r="AN1006" s="86"/>
      <c r="XFA1006" s="558" t="e">
        <f>MATCH(AE1006,tabla!$W$3:$W$20,0)-1</f>
        <v>#N/A</v>
      </c>
      <c r="XFB1006" s="558">
        <f>COUNTIF(tabla!$W$3:$W$20,'BD1'!AE1006)</f>
        <v>0</v>
      </c>
    </row>
    <row r="1007" spans="1:40 16381:16382" s="197" customFormat="1" ht="24.95" customHeight="1" x14ac:dyDescent="0.2">
      <c r="A1007" s="24" t="str">
        <f t="shared" si="92"/>
        <v/>
      </c>
      <c r="B1007" s="24" t="str">
        <f t="shared" si="90"/>
        <v/>
      </c>
      <c r="C1007" s="554" t="str">
        <f t="shared" si="91"/>
        <v/>
      </c>
      <c r="D1007" s="173"/>
      <c r="E1007" s="173"/>
      <c r="F1007" s="174"/>
      <c r="G1007" s="175"/>
      <c r="H1007" s="176"/>
      <c r="I1007" s="177"/>
      <c r="J1007" s="176"/>
      <c r="K1007" s="476"/>
      <c r="L1007" s="174"/>
      <c r="M1007" s="81"/>
      <c r="N1007" s="280" t="str">
        <f t="shared" si="93"/>
        <v/>
      </c>
      <c r="O1007" s="43"/>
      <c r="P1007" s="87"/>
      <c r="Q1007" s="483"/>
      <c r="R1007" s="83"/>
      <c r="S1007" s="482"/>
      <c r="T1007" s="164"/>
      <c r="U1007" s="45"/>
      <c r="V1007" s="25" t="str">
        <f>IFERROR(VLOOKUP(U1007, tabla!$A$2:$B$50,2,FALSE),"")</f>
        <v/>
      </c>
      <c r="W1007" s="26"/>
      <c r="X1007" s="51"/>
      <c r="Y1007" s="555" t="str">
        <f t="shared" si="94"/>
        <v/>
      </c>
      <c r="Z1007" s="27"/>
      <c r="AA1007" s="26"/>
      <c r="AB1007" s="26"/>
      <c r="AC1007" s="84"/>
      <c r="AD1007" s="29"/>
      <c r="AE1007" s="84"/>
      <c r="AF1007" s="84"/>
      <c r="AG1007" s="63"/>
      <c r="AH1007" s="84"/>
      <c r="AI1007" s="63"/>
      <c r="AJ1007" s="63"/>
      <c r="AK1007" s="81"/>
      <c r="AL1007" s="85"/>
      <c r="AM1007" s="557" t="str">
        <f t="shared" ca="1" si="95"/>
        <v/>
      </c>
      <c r="AN1007" s="86"/>
      <c r="XFA1007" s="558" t="e">
        <f>MATCH(AE1007,tabla!$W$3:$W$20,0)-1</f>
        <v>#N/A</v>
      </c>
      <c r="XFB1007" s="558">
        <f>COUNTIF(tabla!$W$3:$W$20,'BD1'!AE1007)</f>
        <v>0</v>
      </c>
    </row>
    <row r="1008" spans="1:40 16381:16382" s="197" customFormat="1" ht="24.95" customHeight="1" x14ac:dyDescent="0.2">
      <c r="A1008" s="24" t="str">
        <f t="shared" si="92"/>
        <v/>
      </c>
      <c r="B1008" s="24" t="str">
        <f t="shared" si="90"/>
        <v/>
      </c>
      <c r="C1008" s="554" t="str">
        <f t="shared" si="91"/>
        <v/>
      </c>
      <c r="D1008" s="173"/>
      <c r="E1008" s="173"/>
      <c r="F1008" s="174"/>
      <c r="G1008" s="175"/>
      <c r="H1008" s="176"/>
      <c r="I1008" s="177"/>
      <c r="J1008" s="176"/>
      <c r="K1008" s="476"/>
      <c r="L1008" s="174"/>
      <c r="M1008" s="81"/>
      <c r="N1008" s="280" t="str">
        <f t="shared" si="93"/>
        <v/>
      </c>
      <c r="O1008" s="43"/>
      <c r="P1008" s="87"/>
      <c r="Q1008" s="483"/>
      <c r="R1008" s="83"/>
      <c r="S1008" s="482"/>
      <c r="T1008" s="164"/>
      <c r="U1008" s="45"/>
      <c r="V1008" s="25" t="str">
        <f>IFERROR(VLOOKUP(U1008, tabla!$A$2:$B$50,2,FALSE),"")</f>
        <v/>
      </c>
      <c r="W1008" s="26"/>
      <c r="X1008" s="51"/>
      <c r="Y1008" s="555" t="str">
        <f t="shared" si="94"/>
        <v/>
      </c>
      <c r="Z1008" s="27"/>
      <c r="AA1008" s="26"/>
      <c r="AB1008" s="26"/>
      <c r="AC1008" s="84"/>
      <c r="AD1008" s="29"/>
      <c r="AE1008" s="84"/>
      <c r="AF1008" s="84"/>
      <c r="AG1008" s="63"/>
      <c r="AH1008" s="84"/>
      <c r="AI1008" s="63"/>
      <c r="AJ1008" s="63"/>
      <c r="AK1008" s="81"/>
      <c r="AL1008" s="85"/>
      <c r="AM1008" s="557" t="str">
        <f t="shared" ca="1" si="95"/>
        <v/>
      </c>
      <c r="AN1008" s="86"/>
      <c r="XFA1008" s="558" t="e">
        <f>MATCH(AE1008,tabla!$W$3:$W$20,0)-1</f>
        <v>#N/A</v>
      </c>
      <c r="XFB1008" s="558">
        <f>COUNTIF(tabla!$W$3:$W$20,'BD1'!AE1008)</f>
        <v>0</v>
      </c>
    </row>
    <row r="1009" spans="1:40 16381:16382" s="197" customFormat="1" ht="24.95" customHeight="1" x14ac:dyDescent="0.2">
      <c r="A1009" s="24" t="str">
        <f t="shared" si="92"/>
        <v/>
      </c>
      <c r="B1009" s="24" t="str">
        <f t="shared" si="90"/>
        <v/>
      </c>
      <c r="C1009" s="554" t="str">
        <f t="shared" si="91"/>
        <v/>
      </c>
      <c r="D1009" s="173"/>
      <c r="E1009" s="173"/>
      <c r="F1009" s="174"/>
      <c r="G1009" s="175"/>
      <c r="H1009" s="176"/>
      <c r="I1009" s="177"/>
      <c r="J1009" s="176"/>
      <c r="K1009" s="476"/>
      <c r="L1009" s="174"/>
      <c r="M1009" s="81"/>
      <c r="N1009" s="280" t="str">
        <f t="shared" si="93"/>
        <v/>
      </c>
      <c r="O1009" s="43"/>
      <c r="P1009" s="87"/>
      <c r="Q1009" s="483"/>
      <c r="R1009" s="83"/>
      <c r="S1009" s="482"/>
      <c r="T1009" s="164"/>
      <c r="U1009" s="45"/>
      <c r="V1009" s="25" t="str">
        <f>IFERROR(VLOOKUP(U1009, tabla!$A$2:$B$50,2,FALSE),"")</f>
        <v/>
      </c>
      <c r="W1009" s="26"/>
      <c r="X1009" s="51"/>
      <c r="Y1009" s="555" t="str">
        <f t="shared" si="94"/>
        <v/>
      </c>
      <c r="Z1009" s="27"/>
      <c r="AA1009" s="26"/>
      <c r="AB1009" s="26"/>
      <c r="AC1009" s="84"/>
      <c r="AD1009" s="29"/>
      <c r="AE1009" s="84"/>
      <c r="AF1009" s="84"/>
      <c r="AG1009" s="63"/>
      <c r="AH1009" s="84"/>
      <c r="AI1009" s="63"/>
      <c r="AJ1009" s="63"/>
      <c r="AK1009" s="81"/>
      <c r="AL1009" s="85"/>
      <c r="AM1009" s="557" t="str">
        <f t="shared" ca="1" si="95"/>
        <v/>
      </c>
      <c r="AN1009" s="86"/>
      <c r="XFA1009" s="558" t="e">
        <f>MATCH(AE1009,tabla!$W$3:$W$20,0)-1</f>
        <v>#N/A</v>
      </c>
      <c r="XFB1009" s="558">
        <f>COUNTIF(tabla!$W$3:$W$20,'BD1'!AE1009)</f>
        <v>0</v>
      </c>
    </row>
    <row r="1010" spans="1:40 16381:16382" s="197" customFormat="1" ht="24.95" customHeight="1" x14ac:dyDescent="0.2">
      <c r="A1010" s="24" t="str">
        <f t="shared" si="92"/>
        <v/>
      </c>
      <c r="B1010" s="24" t="str">
        <f t="shared" si="90"/>
        <v/>
      </c>
      <c r="C1010" s="554" t="str">
        <f t="shared" si="91"/>
        <v/>
      </c>
      <c r="D1010" s="173"/>
      <c r="E1010" s="173"/>
      <c r="F1010" s="174"/>
      <c r="G1010" s="175"/>
      <c r="H1010" s="176"/>
      <c r="I1010" s="177"/>
      <c r="J1010" s="176"/>
      <c r="K1010" s="476"/>
      <c r="L1010" s="174"/>
      <c r="M1010" s="81"/>
      <c r="N1010" s="280" t="str">
        <f t="shared" si="93"/>
        <v/>
      </c>
      <c r="O1010" s="43"/>
      <c r="P1010" s="87"/>
      <c r="Q1010" s="483"/>
      <c r="R1010" s="83"/>
      <c r="S1010" s="482"/>
      <c r="T1010" s="164"/>
      <c r="U1010" s="45"/>
      <c r="V1010" s="25" t="str">
        <f>IFERROR(VLOOKUP(U1010, tabla!$A$2:$B$50,2,FALSE),"")</f>
        <v/>
      </c>
      <c r="W1010" s="26"/>
      <c r="X1010" s="51"/>
      <c r="Y1010" s="555" t="str">
        <f t="shared" si="94"/>
        <v/>
      </c>
      <c r="Z1010" s="27"/>
      <c r="AA1010" s="26"/>
      <c r="AB1010" s="26"/>
      <c r="AC1010" s="84"/>
      <c r="AD1010" s="29"/>
      <c r="AE1010" s="84"/>
      <c r="AF1010" s="84"/>
      <c r="AG1010" s="63"/>
      <c r="AH1010" s="84"/>
      <c r="AI1010" s="63"/>
      <c r="AJ1010" s="63"/>
      <c r="AK1010" s="81"/>
      <c r="AL1010" s="85"/>
      <c r="AM1010" s="557" t="str">
        <f t="shared" ca="1" si="95"/>
        <v/>
      </c>
      <c r="AN1010" s="86"/>
      <c r="XFA1010" s="558" t="e">
        <f>MATCH(AE1010,tabla!$W$3:$W$20,0)-1</f>
        <v>#N/A</v>
      </c>
      <c r="XFB1010" s="558">
        <f>COUNTIF(tabla!$W$3:$W$20,'BD1'!AE1010)</f>
        <v>0</v>
      </c>
    </row>
    <row r="1011" spans="1:40 16381:16382" s="197" customFormat="1" ht="24.95" customHeight="1" x14ac:dyDescent="0.2">
      <c r="A1011" s="24" t="str">
        <f t="shared" si="92"/>
        <v/>
      </c>
      <c r="B1011" s="24" t="str">
        <f t="shared" si="90"/>
        <v/>
      </c>
      <c r="C1011" s="554" t="str">
        <f t="shared" si="91"/>
        <v/>
      </c>
      <c r="D1011" s="173"/>
      <c r="E1011" s="173"/>
      <c r="F1011" s="174"/>
      <c r="G1011" s="175"/>
      <c r="H1011" s="176"/>
      <c r="I1011" s="177"/>
      <c r="J1011" s="176"/>
      <c r="K1011" s="476"/>
      <c r="L1011" s="174"/>
      <c r="M1011" s="81"/>
      <c r="N1011" s="280" t="str">
        <f t="shared" si="93"/>
        <v/>
      </c>
      <c r="O1011" s="43"/>
      <c r="P1011" s="87"/>
      <c r="Q1011" s="483"/>
      <c r="R1011" s="83"/>
      <c r="S1011" s="482"/>
      <c r="T1011" s="164"/>
      <c r="U1011" s="45"/>
      <c r="V1011" s="25" t="str">
        <f>IFERROR(VLOOKUP(U1011, tabla!$A$2:$B$50,2,FALSE),"")</f>
        <v/>
      </c>
      <c r="W1011" s="26"/>
      <c r="X1011" s="51"/>
      <c r="Y1011" s="555" t="str">
        <f t="shared" si="94"/>
        <v/>
      </c>
      <c r="Z1011" s="27"/>
      <c r="AA1011" s="26"/>
      <c r="AB1011" s="26"/>
      <c r="AC1011" s="84"/>
      <c r="AD1011" s="29"/>
      <c r="AE1011" s="84"/>
      <c r="AF1011" s="84"/>
      <c r="AG1011" s="63"/>
      <c r="AH1011" s="84"/>
      <c r="AI1011" s="63"/>
      <c r="AJ1011" s="63"/>
      <c r="AK1011" s="81"/>
      <c r="AL1011" s="85"/>
      <c r="AM1011" s="557" t="str">
        <f t="shared" ca="1" si="95"/>
        <v/>
      </c>
      <c r="AN1011" s="86"/>
      <c r="XFA1011" s="558" t="e">
        <f>MATCH(AE1011,tabla!$W$3:$W$20,0)-1</f>
        <v>#N/A</v>
      </c>
      <c r="XFB1011" s="558">
        <f>COUNTIF(tabla!$W$3:$W$20,'BD1'!AE1011)</f>
        <v>0</v>
      </c>
    </row>
    <row r="1012" spans="1:40 16381:16382" s="197" customFormat="1" ht="24.95" customHeight="1" x14ac:dyDescent="0.2">
      <c r="A1012" s="24" t="str">
        <f t="shared" si="92"/>
        <v/>
      </c>
      <c r="B1012" s="24" t="str">
        <f t="shared" si="90"/>
        <v/>
      </c>
      <c r="C1012" s="554" t="str">
        <f t="shared" si="91"/>
        <v/>
      </c>
      <c r="D1012" s="173"/>
      <c r="E1012" s="173"/>
      <c r="F1012" s="174"/>
      <c r="G1012" s="175"/>
      <c r="H1012" s="176"/>
      <c r="I1012" s="177"/>
      <c r="J1012" s="176"/>
      <c r="K1012" s="476"/>
      <c r="L1012" s="174"/>
      <c r="M1012" s="81"/>
      <c r="N1012" s="280" t="str">
        <f t="shared" si="93"/>
        <v/>
      </c>
      <c r="O1012" s="43"/>
      <c r="P1012" s="87"/>
      <c r="Q1012" s="483"/>
      <c r="R1012" s="83"/>
      <c r="S1012" s="482"/>
      <c r="T1012" s="164"/>
      <c r="U1012" s="45"/>
      <c r="V1012" s="25" t="str">
        <f>IFERROR(VLOOKUP(U1012, tabla!$A$2:$B$50,2,FALSE),"")</f>
        <v/>
      </c>
      <c r="W1012" s="26"/>
      <c r="X1012" s="51"/>
      <c r="Y1012" s="555" t="str">
        <f t="shared" si="94"/>
        <v/>
      </c>
      <c r="Z1012" s="27"/>
      <c r="AA1012" s="26"/>
      <c r="AB1012" s="26"/>
      <c r="AC1012" s="84"/>
      <c r="AD1012" s="29"/>
      <c r="AE1012" s="84"/>
      <c r="AF1012" s="84"/>
      <c r="AG1012" s="63"/>
      <c r="AH1012" s="84"/>
      <c r="AI1012" s="63"/>
      <c r="AJ1012" s="63"/>
      <c r="AK1012" s="81"/>
      <c r="AL1012" s="85"/>
      <c r="AM1012" s="557" t="str">
        <f t="shared" ca="1" si="95"/>
        <v/>
      </c>
      <c r="AN1012" s="86"/>
      <c r="XFA1012" s="558" t="e">
        <f>MATCH(AE1012,tabla!$W$3:$W$20,0)-1</f>
        <v>#N/A</v>
      </c>
      <c r="XFB1012" s="558">
        <f>COUNTIF(tabla!$W$3:$W$20,'BD1'!AE1012)</f>
        <v>0</v>
      </c>
    </row>
    <row r="1013" spans="1:40 16381:16382" s="197" customFormat="1" ht="24.95" customHeight="1" x14ac:dyDescent="0.2">
      <c r="A1013" s="24" t="str">
        <f t="shared" si="92"/>
        <v/>
      </c>
      <c r="B1013" s="24" t="str">
        <f t="shared" si="90"/>
        <v/>
      </c>
      <c r="C1013" s="554" t="str">
        <f t="shared" si="91"/>
        <v/>
      </c>
      <c r="D1013" s="173"/>
      <c r="E1013" s="173"/>
      <c r="F1013" s="174"/>
      <c r="G1013" s="175"/>
      <c r="H1013" s="176"/>
      <c r="I1013" s="177"/>
      <c r="J1013" s="176"/>
      <c r="K1013" s="476"/>
      <c r="L1013" s="174"/>
      <c r="M1013" s="81"/>
      <c r="N1013" s="280" t="str">
        <f t="shared" si="93"/>
        <v/>
      </c>
      <c r="O1013" s="43"/>
      <c r="P1013" s="87"/>
      <c r="Q1013" s="483"/>
      <c r="R1013" s="83"/>
      <c r="S1013" s="482"/>
      <c r="T1013" s="164"/>
      <c r="U1013" s="45"/>
      <c r="V1013" s="25" t="str">
        <f>IFERROR(VLOOKUP(U1013, tabla!$A$2:$B$50,2,FALSE),"")</f>
        <v/>
      </c>
      <c r="W1013" s="26"/>
      <c r="X1013" s="51"/>
      <c r="Y1013" s="555" t="str">
        <f t="shared" si="94"/>
        <v/>
      </c>
      <c r="Z1013" s="27"/>
      <c r="AA1013" s="26"/>
      <c r="AB1013" s="26"/>
      <c r="AC1013" s="84"/>
      <c r="AD1013" s="29"/>
      <c r="AE1013" s="84"/>
      <c r="AF1013" s="84"/>
      <c r="AG1013" s="63"/>
      <c r="AH1013" s="84"/>
      <c r="AI1013" s="63"/>
      <c r="AJ1013" s="63"/>
      <c r="AK1013" s="81"/>
      <c r="AL1013" s="85"/>
      <c r="AM1013" s="557" t="str">
        <f t="shared" ca="1" si="95"/>
        <v/>
      </c>
      <c r="AN1013" s="86"/>
      <c r="XFA1013" s="558" t="e">
        <f>MATCH(AE1013,tabla!$W$3:$W$20,0)-1</f>
        <v>#N/A</v>
      </c>
      <c r="XFB1013" s="558">
        <f>COUNTIF(tabla!$W$3:$W$20,'BD1'!AE1013)</f>
        <v>0</v>
      </c>
    </row>
    <row r="1014" spans="1:40 16381:16382" s="197" customFormat="1" ht="24.95" customHeight="1" x14ac:dyDescent="0.2">
      <c r="A1014" s="24" t="str">
        <f t="shared" si="92"/>
        <v/>
      </c>
      <c r="B1014" s="24" t="str">
        <f t="shared" si="90"/>
        <v/>
      </c>
      <c r="C1014" s="554" t="str">
        <f t="shared" si="91"/>
        <v/>
      </c>
      <c r="D1014" s="173"/>
      <c r="E1014" s="173"/>
      <c r="F1014" s="174"/>
      <c r="G1014" s="175"/>
      <c r="H1014" s="176"/>
      <c r="I1014" s="177"/>
      <c r="J1014" s="176"/>
      <c r="K1014" s="476"/>
      <c r="L1014" s="174"/>
      <c r="M1014" s="81"/>
      <c r="N1014" s="280" t="str">
        <f t="shared" si="93"/>
        <v/>
      </c>
      <c r="O1014" s="43"/>
      <c r="P1014" s="87"/>
      <c r="Q1014" s="483"/>
      <c r="R1014" s="83"/>
      <c r="S1014" s="482"/>
      <c r="T1014" s="164"/>
      <c r="U1014" s="45"/>
      <c r="V1014" s="25" t="str">
        <f>IFERROR(VLOOKUP(U1014, tabla!$A$2:$B$50,2,FALSE),"")</f>
        <v/>
      </c>
      <c r="W1014" s="26"/>
      <c r="X1014" s="51"/>
      <c r="Y1014" s="555" t="str">
        <f t="shared" si="94"/>
        <v/>
      </c>
      <c r="Z1014" s="27"/>
      <c r="AA1014" s="26"/>
      <c r="AB1014" s="26"/>
      <c r="AC1014" s="84"/>
      <c r="AD1014" s="29"/>
      <c r="AE1014" s="84"/>
      <c r="AF1014" s="84"/>
      <c r="AG1014" s="63"/>
      <c r="AH1014" s="84"/>
      <c r="AI1014" s="63"/>
      <c r="AJ1014" s="63"/>
      <c r="AK1014" s="81"/>
      <c r="AL1014" s="85"/>
      <c r="AM1014" s="557" t="str">
        <f t="shared" ca="1" si="95"/>
        <v/>
      </c>
      <c r="AN1014" s="86"/>
      <c r="XFA1014" s="558" t="e">
        <f>MATCH(AE1014,tabla!$W$3:$W$20,0)-1</f>
        <v>#N/A</v>
      </c>
      <c r="XFB1014" s="558">
        <f>COUNTIF(tabla!$W$3:$W$20,'BD1'!AE1014)</f>
        <v>0</v>
      </c>
    </row>
    <row r="1015" spans="1:40 16381:16382" s="197" customFormat="1" ht="24.95" customHeight="1" x14ac:dyDescent="0.2">
      <c r="A1015" s="24" t="str">
        <f t="shared" si="92"/>
        <v/>
      </c>
      <c r="B1015" s="24" t="str">
        <f t="shared" si="90"/>
        <v/>
      </c>
      <c r="C1015" s="554" t="str">
        <f t="shared" si="91"/>
        <v/>
      </c>
      <c r="D1015" s="173"/>
      <c r="E1015" s="173"/>
      <c r="F1015" s="174"/>
      <c r="G1015" s="175"/>
      <c r="H1015" s="176"/>
      <c r="I1015" s="177"/>
      <c r="J1015" s="176"/>
      <c r="K1015" s="476"/>
      <c r="L1015" s="174"/>
      <c r="M1015" s="81"/>
      <c r="N1015" s="280" t="str">
        <f t="shared" si="93"/>
        <v/>
      </c>
      <c r="O1015" s="43"/>
      <c r="P1015" s="87"/>
      <c r="Q1015" s="483"/>
      <c r="R1015" s="83"/>
      <c r="S1015" s="482"/>
      <c r="T1015" s="164"/>
      <c r="U1015" s="45"/>
      <c r="V1015" s="25" t="str">
        <f>IFERROR(VLOOKUP(U1015, tabla!$A$2:$B$50,2,FALSE),"")</f>
        <v/>
      </c>
      <c r="W1015" s="26"/>
      <c r="X1015" s="51"/>
      <c r="Y1015" s="555" t="str">
        <f t="shared" si="94"/>
        <v/>
      </c>
      <c r="Z1015" s="27"/>
      <c r="AA1015" s="26"/>
      <c r="AB1015" s="26"/>
      <c r="AC1015" s="84"/>
      <c r="AD1015" s="29"/>
      <c r="AE1015" s="84"/>
      <c r="AF1015" s="84"/>
      <c r="AG1015" s="63"/>
      <c r="AH1015" s="84"/>
      <c r="AI1015" s="63"/>
      <c r="AJ1015" s="63"/>
      <c r="AK1015" s="81"/>
      <c r="AL1015" s="85"/>
      <c r="AM1015" s="557" t="str">
        <f t="shared" ca="1" si="95"/>
        <v/>
      </c>
      <c r="AN1015" s="86"/>
      <c r="XFA1015" s="558" t="e">
        <f>MATCH(AE1015,tabla!$W$3:$W$20,0)-1</f>
        <v>#N/A</v>
      </c>
      <c r="XFB1015" s="558">
        <f>COUNTIF(tabla!$W$3:$W$20,'BD1'!AE1015)</f>
        <v>0</v>
      </c>
    </row>
    <row r="1016" spans="1:40 16381:16382" s="197" customFormat="1" ht="24.95" customHeight="1" x14ac:dyDescent="0.2">
      <c r="A1016" s="24" t="str">
        <f t="shared" si="92"/>
        <v/>
      </c>
      <c r="B1016" s="24" t="str">
        <f t="shared" si="90"/>
        <v/>
      </c>
      <c r="C1016" s="554" t="str">
        <f t="shared" si="91"/>
        <v/>
      </c>
      <c r="D1016" s="173"/>
      <c r="E1016" s="173"/>
      <c r="F1016" s="174"/>
      <c r="G1016" s="175"/>
      <c r="H1016" s="176"/>
      <c r="I1016" s="177"/>
      <c r="J1016" s="176"/>
      <c r="K1016" s="476"/>
      <c r="L1016" s="174"/>
      <c r="M1016" s="81"/>
      <c r="N1016" s="280" t="str">
        <f t="shared" si="93"/>
        <v/>
      </c>
      <c r="O1016" s="43"/>
      <c r="P1016" s="87"/>
      <c r="Q1016" s="483"/>
      <c r="R1016" s="83"/>
      <c r="S1016" s="482"/>
      <c r="T1016" s="164"/>
      <c r="U1016" s="45"/>
      <c r="V1016" s="25" t="str">
        <f>IFERROR(VLOOKUP(U1016, tabla!$A$2:$B$50,2,FALSE),"")</f>
        <v/>
      </c>
      <c r="W1016" s="26"/>
      <c r="X1016" s="51"/>
      <c r="Y1016" s="555" t="str">
        <f t="shared" si="94"/>
        <v/>
      </c>
      <c r="Z1016" s="27"/>
      <c r="AA1016" s="26"/>
      <c r="AB1016" s="26"/>
      <c r="AC1016" s="84"/>
      <c r="AD1016" s="29"/>
      <c r="AE1016" s="84"/>
      <c r="AF1016" s="84"/>
      <c r="AG1016" s="63"/>
      <c r="AH1016" s="84"/>
      <c r="AI1016" s="63"/>
      <c r="AJ1016" s="63"/>
      <c r="AK1016" s="81"/>
      <c r="AL1016" s="85"/>
      <c r="AM1016" s="557" t="str">
        <f t="shared" ca="1" si="95"/>
        <v/>
      </c>
      <c r="AN1016" s="86"/>
      <c r="XFA1016" s="558" t="e">
        <f>MATCH(AE1016,tabla!$W$3:$W$20,0)-1</f>
        <v>#N/A</v>
      </c>
      <c r="XFB1016" s="558">
        <f>COUNTIF(tabla!$W$3:$W$20,'BD1'!AE1016)</f>
        <v>0</v>
      </c>
    </row>
    <row r="1017" spans="1:40 16381:16382" s="197" customFormat="1" ht="24.95" customHeight="1" x14ac:dyDescent="0.2">
      <c r="A1017" s="24" t="str">
        <f t="shared" si="92"/>
        <v/>
      </c>
      <c r="B1017" s="24" t="str">
        <f t="shared" si="90"/>
        <v/>
      </c>
      <c r="C1017" s="554" t="str">
        <f t="shared" si="91"/>
        <v/>
      </c>
      <c r="D1017" s="173"/>
      <c r="E1017" s="173"/>
      <c r="F1017" s="174"/>
      <c r="G1017" s="175"/>
      <c r="H1017" s="176"/>
      <c r="I1017" s="177"/>
      <c r="J1017" s="176"/>
      <c r="K1017" s="476"/>
      <c r="L1017" s="174"/>
      <c r="M1017" s="81"/>
      <c r="N1017" s="280" t="str">
        <f t="shared" si="93"/>
        <v/>
      </c>
      <c r="O1017" s="43"/>
      <c r="P1017" s="87"/>
      <c r="Q1017" s="483"/>
      <c r="R1017" s="83"/>
      <c r="S1017" s="482"/>
      <c r="T1017" s="164"/>
      <c r="U1017" s="45"/>
      <c r="V1017" s="25" t="str">
        <f>IFERROR(VLOOKUP(U1017, tabla!$A$2:$B$50,2,FALSE),"")</f>
        <v/>
      </c>
      <c r="W1017" s="26"/>
      <c r="X1017" s="51"/>
      <c r="Y1017" s="555" t="str">
        <f t="shared" si="94"/>
        <v/>
      </c>
      <c r="Z1017" s="27"/>
      <c r="AA1017" s="26"/>
      <c r="AB1017" s="26"/>
      <c r="AC1017" s="84"/>
      <c r="AD1017" s="29"/>
      <c r="AE1017" s="84"/>
      <c r="AF1017" s="84"/>
      <c r="AG1017" s="63"/>
      <c r="AH1017" s="84"/>
      <c r="AI1017" s="63"/>
      <c r="AJ1017" s="63"/>
      <c r="AK1017" s="81"/>
      <c r="AL1017" s="85"/>
      <c r="AM1017" s="557" t="str">
        <f t="shared" ca="1" si="95"/>
        <v/>
      </c>
      <c r="AN1017" s="86"/>
      <c r="XFA1017" s="558" t="e">
        <f>MATCH(AE1017,tabla!$W$3:$W$20,0)-1</f>
        <v>#N/A</v>
      </c>
      <c r="XFB1017" s="558">
        <f>COUNTIF(tabla!$W$3:$W$20,'BD1'!AE1017)</f>
        <v>0</v>
      </c>
    </row>
    <row r="1018" spans="1:40 16381:16382" s="197" customFormat="1" ht="24.95" customHeight="1" x14ac:dyDescent="0.2">
      <c r="A1018" s="24" t="str">
        <f t="shared" si="92"/>
        <v/>
      </c>
      <c r="B1018" s="24" t="str">
        <f t="shared" si="90"/>
        <v/>
      </c>
      <c r="C1018" s="554" t="str">
        <f t="shared" si="91"/>
        <v/>
      </c>
      <c r="D1018" s="173"/>
      <c r="E1018" s="173"/>
      <c r="F1018" s="174"/>
      <c r="G1018" s="175"/>
      <c r="H1018" s="176"/>
      <c r="I1018" s="177"/>
      <c r="J1018" s="176"/>
      <c r="K1018" s="476"/>
      <c r="L1018" s="174"/>
      <c r="M1018" s="81"/>
      <c r="N1018" s="280" t="str">
        <f t="shared" si="93"/>
        <v/>
      </c>
      <c r="O1018" s="43"/>
      <c r="P1018" s="87"/>
      <c r="Q1018" s="483"/>
      <c r="R1018" s="83"/>
      <c r="S1018" s="482"/>
      <c r="T1018" s="164"/>
      <c r="U1018" s="45"/>
      <c r="V1018" s="25" t="str">
        <f>IFERROR(VLOOKUP(U1018, tabla!$A$2:$B$50,2,FALSE),"")</f>
        <v/>
      </c>
      <c r="W1018" s="26"/>
      <c r="X1018" s="51"/>
      <c r="Y1018" s="555" t="str">
        <f t="shared" si="94"/>
        <v/>
      </c>
      <c r="Z1018" s="27"/>
      <c r="AA1018" s="26"/>
      <c r="AB1018" s="26"/>
      <c r="AC1018" s="84"/>
      <c r="AD1018" s="29"/>
      <c r="AE1018" s="84"/>
      <c r="AF1018" s="84"/>
      <c r="AG1018" s="63"/>
      <c r="AH1018" s="84"/>
      <c r="AI1018" s="63"/>
      <c r="AJ1018" s="63"/>
      <c r="AK1018" s="81"/>
      <c r="AL1018" s="85"/>
      <c r="AM1018" s="557" t="str">
        <f t="shared" ca="1" si="95"/>
        <v/>
      </c>
      <c r="AN1018" s="86"/>
      <c r="XFA1018" s="558" t="e">
        <f>MATCH(AE1018,tabla!$W$3:$W$20,0)-1</f>
        <v>#N/A</v>
      </c>
      <c r="XFB1018" s="558">
        <f>COUNTIF(tabla!$W$3:$W$20,'BD1'!AE1018)</f>
        <v>0</v>
      </c>
    </row>
    <row r="1019" spans="1:40 16381:16382" s="197" customFormat="1" ht="24.95" customHeight="1" x14ac:dyDescent="0.2">
      <c r="A1019" s="24" t="str">
        <f t="shared" si="92"/>
        <v/>
      </c>
      <c r="B1019" s="24" t="str">
        <f t="shared" si="90"/>
        <v/>
      </c>
      <c r="C1019" s="554" t="str">
        <f t="shared" si="91"/>
        <v/>
      </c>
      <c r="D1019" s="173"/>
      <c r="E1019" s="173"/>
      <c r="F1019" s="174"/>
      <c r="G1019" s="175"/>
      <c r="H1019" s="176"/>
      <c r="I1019" s="177"/>
      <c r="J1019" s="176"/>
      <c r="K1019" s="476"/>
      <c r="L1019" s="174"/>
      <c r="M1019" s="81"/>
      <c r="N1019" s="280" t="str">
        <f t="shared" si="93"/>
        <v/>
      </c>
      <c r="O1019" s="43"/>
      <c r="P1019" s="87"/>
      <c r="Q1019" s="483"/>
      <c r="R1019" s="83"/>
      <c r="S1019" s="482"/>
      <c r="T1019" s="164"/>
      <c r="U1019" s="45"/>
      <c r="V1019" s="25" t="str">
        <f>IFERROR(VLOOKUP(U1019, tabla!$A$2:$B$50,2,FALSE),"")</f>
        <v/>
      </c>
      <c r="W1019" s="26"/>
      <c r="X1019" s="51"/>
      <c r="Y1019" s="555" t="str">
        <f t="shared" si="94"/>
        <v/>
      </c>
      <c r="Z1019" s="27"/>
      <c r="AA1019" s="26"/>
      <c r="AB1019" s="26"/>
      <c r="AC1019" s="84"/>
      <c r="AD1019" s="29"/>
      <c r="AE1019" s="84"/>
      <c r="AF1019" s="84"/>
      <c r="AG1019" s="63"/>
      <c r="AH1019" s="84"/>
      <c r="AI1019" s="63"/>
      <c r="AJ1019" s="63"/>
      <c r="AK1019" s="81"/>
      <c r="AL1019" s="85"/>
      <c r="AM1019" s="557" t="str">
        <f t="shared" ca="1" si="95"/>
        <v/>
      </c>
      <c r="AN1019" s="86"/>
      <c r="XFA1019" s="558" t="e">
        <f>MATCH(AE1019,tabla!$W$3:$W$20,0)-1</f>
        <v>#N/A</v>
      </c>
      <c r="XFB1019" s="558">
        <f>COUNTIF(tabla!$W$3:$W$20,'BD1'!AE1019)</f>
        <v>0</v>
      </c>
    </row>
    <row r="1020" spans="1:40 16381:16382" s="197" customFormat="1" ht="24.95" customHeight="1" x14ac:dyDescent="0.2">
      <c r="A1020" s="24" t="str">
        <f t="shared" si="92"/>
        <v/>
      </c>
      <c r="B1020" s="24" t="str">
        <f t="shared" si="90"/>
        <v/>
      </c>
      <c r="C1020" s="554" t="str">
        <f t="shared" si="91"/>
        <v/>
      </c>
      <c r="D1020" s="173"/>
      <c r="E1020" s="173"/>
      <c r="F1020" s="174"/>
      <c r="G1020" s="175"/>
      <c r="H1020" s="176"/>
      <c r="I1020" s="177"/>
      <c r="J1020" s="176"/>
      <c r="K1020" s="476"/>
      <c r="L1020" s="174"/>
      <c r="M1020" s="81"/>
      <c r="N1020" s="280" t="str">
        <f t="shared" si="93"/>
        <v/>
      </c>
      <c r="O1020" s="43"/>
      <c r="P1020" s="87"/>
      <c r="Q1020" s="483"/>
      <c r="R1020" s="83"/>
      <c r="S1020" s="482"/>
      <c r="T1020" s="164"/>
      <c r="U1020" s="45"/>
      <c r="V1020" s="25" t="str">
        <f>IFERROR(VLOOKUP(U1020, tabla!$A$2:$B$50,2,FALSE),"")</f>
        <v/>
      </c>
      <c r="W1020" s="26"/>
      <c r="X1020" s="51"/>
      <c r="Y1020" s="555" t="str">
        <f t="shared" si="94"/>
        <v/>
      </c>
      <c r="Z1020" s="27"/>
      <c r="AA1020" s="26"/>
      <c r="AB1020" s="26"/>
      <c r="AC1020" s="84"/>
      <c r="AD1020" s="29"/>
      <c r="AE1020" s="84"/>
      <c r="AF1020" s="84"/>
      <c r="AG1020" s="63"/>
      <c r="AH1020" s="84"/>
      <c r="AI1020" s="63"/>
      <c r="AJ1020" s="63"/>
      <c r="AK1020" s="81"/>
      <c r="AL1020" s="85"/>
      <c r="AM1020" s="557" t="str">
        <f t="shared" ca="1" si="95"/>
        <v/>
      </c>
      <c r="AN1020" s="86"/>
      <c r="XFA1020" s="558" t="e">
        <f>MATCH(AE1020,tabla!$W$3:$W$20,0)-1</f>
        <v>#N/A</v>
      </c>
      <c r="XFB1020" s="558">
        <f>COUNTIF(tabla!$W$3:$W$20,'BD1'!AE1020)</f>
        <v>0</v>
      </c>
    </row>
    <row r="1021" spans="1:40 16381:16382" s="197" customFormat="1" ht="24.95" customHeight="1" x14ac:dyDescent="0.2">
      <c r="A1021" s="24" t="str">
        <f t="shared" si="92"/>
        <v/>
      </c>
      <c r="B1021" s="24" t="str">
        <f t="shared" si="90"/>
        <v/>
      </c>
      <c r="C1021" s="554" t="str">
        <f t="shared" si="91"/>
        <v/>
      </c>
      <c r="D1021" s="173"/>
      <c r="E1021" s="173"/>
      <c r="F1021" s="174"/>
      <c r="G1021" s="175"/>
      <c r="H1021" s="176"/>
      <c r="I1021" s="177"/>
      <c r="J1021" s="176"/>
      <c r="K1021" s="476"/>
      <c r="L1021" s="174"/>
      <c r="M1021" s="81"/>
      <c r="N1021" s="280" t="str">
        <f t="shared" si="93"/>
        <v/>
      </c>
      <c r="O1021" s="43"/>
      <c r="P1021" s="87"/>
      <c r="Q1021" s="483"/>
      <c r="R1021" s="83"/>
      <c r="S1021" s="482"/>
      <c r="T1021" s="164"/>
      <c r="U1021" s="45"/>
      <c r="V1021" s="25" t="str">
        <f>IFERROR(VLOOKUP(U1021, tabla!$A$2:$B$50,2,FALSE),"")</f>
        <v/>
      </c>
      <c r="W1021" s="26"/>
      <c r="X1021" s="51"/>
      <c r="Y1021" s="555" t="str">
        <f t="shared" si="94"/>
        <v/>
      </c>
      <c r="Z1021" s="27"/>
      <c r="AA1021" s="26"/>
      <c r="AB1021" s="26"/>
      <c r="AC1021" s="84"/>
      <c r="AD1021" s="29"/>
      <c r="AE1021" s="84"/>
      <c r="AF1021" s="84"/>
      <c r="AG1021" s="63"/>
      <c r="AH1021" s="84"/>
      <c r="AI1021" s="63"/>
      <c r="AJ1021" s="63"/>
      <c r="AK1021" s="81"/>
      <c r="AL1021" s="85"/>
      <c r="AM1021" s="557" t="str">
        <f t="shared" ca="1" si="95"/>
        <v/>
      </c>
      <c r="AN1021" s="86"/>
      <c r="XFA1021" s="558" t="e">
        <f>MATCH(AE1021,tabla!$W$3:$W$20,0)-1</f>
        <v>#N/A</v>
      </c>
      <c r="XFB1021" s="558">
        <f>COUNTIF(tabla!$W$3:$W$20,'BD1'!AE1021)</f>
        <v>0</v>
      </c>
    </row>
    <row r="1022" spans="1:40 16381:16382" s="197" customFormat="1" ht="24.95" customHeight="1" x14ac:dyDescent="0.2">
      <c r="A1022" s="24" t="str">
        <f t="shared" si="92"/>
        <v/>
      </c>
      <c r="B1022" s="24" t="str">
        <f t="shared" si="90"/>
        <v/>
      </c>
      <c r="C1022" s="554" t="str">
        <f t="shared" si="91"/>
        <v/>
      </c>
      <c r="D1022" s="173"/>
      <c r="E1022" s="173"/>
      <c r="F1022" s="174"/>
      <c r="G1022" s="175"/>
      <c r="H1022" s="176"/>
      <c r="I1022" s="177"/>
      <c r="J1022" s="176"/>
      <c r="K1022" s="476"/>
      <c r="L1022" s="174"/>
      <c r="M1022" s="81"/>
      <c r="N1022" s="280" t="str">
        <f t="shared" si="93"/>
        <v/>
      </c>
      <c r="O1022" s="43"/>
      <c r="P1022" s="87"/>
      <c r="Q1022" s="483"/>
      <c r="R1022" s="83"/>
      <c r="S1022" s="482"/>
      <c r="T1022" s="164"/>
      <c r="U1022" s="45"/>
      <c r="V1022" s="25" t="str">
        <f>IFERROR(VLOOKUP(U1022, tabla!$A$2:$B$50,2,FALSE),"")</f>
        <v/>
      </c>
      <c r="W1022" s="26"/>
      <c r="X1022" s="51"/>
      <c r="Y1022" s="555" t="str">
        <f t="shared" si="94"/>
        <v/>
      </c>
      <c r="Z1022" s="27"/>
      <c r="AA1022" s="26"/>
      <c r="AB1022" s="26"/>
      <c r="AC1022" s="84"/>
      <c r="AD1022" s="29"/>
      <c r="AE1022" s="84"/>
      <c r="AF1022" s="84"/>
      <c r="AG1022" s="63"/>
      <c r="AH1022" s="84"/>
      <c r="AI1022" s="63"/>
      <c r="AJ1022" s="63"/>
      <c r="AK1022" s="81"/>
      <c r="AL1022" s="85"/>
      <c r="AM1022" s="557" t="str">
        <f t="shared" ca="1" si="95"/>
        <v/>
      </c>
      <c r="AN1022" s="86"/>
      <c r="XFA1022" s="558" t="e">
        <f>MATCH(AE1022,tabla!$W$3:$W$20,0)-1</f>
        <v>#N/A</v>
      </c>
      <c r="XFB1022" s="558">
        <f>COUNTIF(tabla!$W$3:$W$20,'BD1'!AE1022)</f>
        <v>0</v>
      </c>
    </row>
    <row r="1023" spans="1:40 16381:16382" s="197" customFormat="1" ht="24.95" customHeight="1" x14ac:dyDescent="0.2">
      <c r="A1023" s="24" t="str">
        <f t="shared" si="92"/>
        <v/>
      </c>
      <c r="B1023" s="24" t="str">
        <f t="shared" si="90"/>
        <v/>
      </c>
      <c r="C1023" s="554" t="str">
        <f t="shared" si="91"/>
        <v/>
      </c>
      <c r="D1023" s="173"/>
      <c r="E1023" s="173"/>
      <c r="F1023" s="174"/>
      <c r="G1023" s="175"/>
      <c r="H1023" s="176"/>
      <c r="I1023" s="177"/>
      <c r="J1023" s="176"/>
      <c r="K1023" s="476"/>
      <c r="L1023" s="174"/>
      <c r="M1023" s="81"/>
      <c r="N1023" s="280" t="str">
        <f t="shared" si="93"/>
        <v/>
      </c>
      <c r="O1023" s="43"/>
      <c r="P1023" s="87"/>
      <c r="Q1023" s="483"/>
      <c r="R1023" s="83"/>
      <c r="S1023" s="482"/>
      <c r="T1023" s="164"/>
      <c r="U1023" s="45"/>
      <c r="V1023" s="25" t="str">
        <f>IFERROR(VLOOKUP(U1023, tabla!$A$2:$B$50,2,FALSE),"")</f>
        <v/>
      </c>
      <c r="W1023" s="26"/>
      <c r="X1023" s="51"/>
      <c r="Y1023" s="555" t="str">
        <f t="shared" si="94"/>
        <v/>
      </c>
      <c r="Z1023" s="27"/>
      <c r="AA1023" s="26"/>
      <c r="AB1023" s="26"/>
      <c r="AC1023" s="84"/>
      <c r="AD1023" s="29"/>
      <c r="AE1023" s="84"/>
      <c r="AF1023" s="84"/>
      <c r="AG1023" s="63"/>
      <c r="AH1023" s="84"/>
      <c r="AI1023" s="63"/>
      <c r="AJ1023" s="63"/>
      <c r="AK1023" s="81"/>
      <c r="AL1023" s="85"/>
      <c r="AM1023" s="557" t="str">
        <f t="shared" ca="1" si="95"/>
        <v/>
      </c>
      <c r="AN1023" s="86"/>
      <c r="XFA1023" s="558" t="e">
        <f>MATCH(AE1023,tabla!$W$3:$W$20,0)-1</f>
        <v>#N/A</v>
      </c>
      <c r="XFB1023" s="558">
        <f>COUNTIF(tabla!$W$3:$W$20,'BD1'!AE1023)</f>
        <v>0</v>
      </c>
    </row>
    <row r="1024" spans="1:40 16381:16382" s="197" customFormat="1" ht="24.95" customHeight="1" x14ac:dyDescent="0.2">
      <c r="A1024" s="24" t="str">
        <f t="shared" si="92"/>
        <v/>
      </c>
      <c r="B1024" s="24" t="str">
        <f t="shared" si="90"/>
        <v/>
      </c>
      <c r="C1024" s="554" t="str">
        <f t="shared" si="91"/>
        <v/>
      </c>
      <c r="D1024" s="173"/>
      <c r="E1024" s="173"/>
      <c r="F1024" s="174"/>
      <c r="G1024" s="175"/>
      <c r="H1024" s="176"/>
      <c r="I1024" s="177"/>
      <c r="J1024" s="176"/>
      <c r="K1024" s="476"/>
      <c r="L1024" s="174"/>
      <c r="M1024" s="81"/>
      <c r="N1024" s="280" t="str">
        <f t="shared" si="93"/>
        <v/>
      </c>
      <c r="O1024" s="43"/>
      <c r="P1024" s="87"/>
      <c r="Q1024" s="483"/>
      <c r="R1024" s="83"/>
      <c r="S1024" s="482"/>
      <c r="T1024" s="164"/>
      <c r="U1024" s="45"/>
      <c r="V1024" s="25" t="str">
        <f>IFERROR(VLOOKUP(U1024, tabla!$A$2:$B$50,2,FALSE),"")</f>
        <v/>
      </c>
      <c r="W1024" s="26"/>
      <c r="X1024" s="51"/>
      <c r="Y1024" s="555" t="str">
        <f t="shared" si="94"/>
        <v/>
      </c>
      <c r="Z1024" s="27"/>
      <c r="AA1024" s="26"/>
      <c r="AB1024" s="26"/>
      <c r="AC1024" s="84"/>
      <c r="AD1024" s="29"/>
      <c r="AE1024" s="84"/>
      <c r="AF1024" s="84"/>
      <c r="AG1024" s="63"/>
      <c r="AH1024" s="84"/>
      <c r="AI1024" s="63"/>
      <c r="AJ1024" s="63"/>
      <c r="AK1024" s="81"/>
      <c r="AL1024" s="85"/>
      <c r="AM1024" s="557" t="str">
        <f t="shared" ca="1" si="95"/>
        <v/>
      </c>
      <c r="AN1024" s="86"/>
      <c r="XFA1024" s="558" t="e">
        <f>MATCH(AE1024,tabla!$W$3:$W$20,0)-1</f>
        <v>#N/A</v>
      </c>
      <c r="XFB1024" s="558">
        <f>COUNTIF(tabla!$W$3:$W$20,'BD1'!AE1024)</f>
        <v>0</v>
      </c>
    </row>
    <row r="1025" spans="1:40 16381:16382" s="197" customFormat="1" ht="24.95" customHeight="1" x14ac:dyDescent="0.2">
      <c r="A1025" s="24" t="str">
        <f t="shared" si="92"/>
        <v/>
      </c>
      <c r="B1025" s="24" t="str">
        <f t="shared" si="90"/>
        <v/>
      </c>
      <c r="C1025" s="554" t="str">
        <f t="shared" si="91"/>
        <v/>
      </c>
      <c r="D1025" s="173"/>
      <c r="E1025" s="173"/>
      <c r="F1025" s="174"/>
      <c r="G1025" s="175"/>
      <c r="H1025" s="176"/>
      <c r="I1025" s="177"/>
      <c r="J1025" s="176"/>
      <c r="K1025" s="476"/>
      <c r="L1025" s="174"/>
      <c r="M1025" s="81"/>
      <c r="N1025" s="280" t="str">
        <f t="shared" si="93"/>
        <v/>
      </c>
      <c r="O1025" s="43"/>
      <c r="P1025" s="87"/>
      <c r="Q1025" s="483"/>
      <c r="R1025" s="83"/>
      <c r="S1025" s="482"/>
      <c r="T1025" s="164"/>
      <c r="U1025" s="45"/>
      <c r="V1025" s="25" t="str">
        <f>IFERROR(VLOOKUP(U1025, tabla!$A$2:$B$50,2,FALSE),"")</f>
        <v/>
      </c>
      <c r="W1025" s="26"/>
      <c r="X1025" s="51"/>
      <c r="Y1025" s="555" t="str">
        <f t="shared" si="94"/>
        <v/>
      </c>
      <c r="Z1025" s="27"/>
      <c r="AA1025" s="26"/>
      <c r="AB1025" s="26"/>
      <c r="AC1025" s="84"/>
      <c r="AD1025" s="29"/>
      <c r="AE1025" s="84"/>
      <c r="AF1025" s="84"/>
      <c r="AG1025" s="63"/>
      <c r="AH1025" s="84"/>
      <c r="AI1025" s="63"/>
      <c r="AJ1025" s="63"/>
      <c r="AK1025" s="81"/>
      <c r="AL1025" s="85"/>
      <c r="AM1025" s="557" t="str">
        <f t="shared" ca="1" si="95"/>
        <v/>
      </c>
      <c r="AN1025" s="86"/>
      <c r="XFA1025" s="558" t="e">
        <f>MATCH(AE1025,tabla!$W$3:$W$20,0)-1</f>
        <v>#N/A</v>
      </c>
      <c r="XFB1025" s="558">
        <f>COUNTIF(tabla!$W$3:$W$20,'BD1'!AE1025)</f>
        <v>0</v>
      </c>
    </row>
    <row r="1026" spans="1:40 16381:16382" s="197" customFormat="1" ht="24.95" customHeight="1" x14ac:dyDescent="0.2">
      <c r="A1026" s="24" t="str">
        <f t="shared" si="92"/>
        <v/>
      </c>
      <c r="B1026" s="24" t="str">
        <f t="shared" si="90"/>
        <v/>
      </c>
      <c r="C1026" s="554" t="str">
        <f t="shared" si="91"/>
        <v/>
      </c>
      <c r="D1026" s="173"/>
      <c r="E1026" s="173"/>
      <c r="F1026" s="174"/>
      <c r="G1026" s="175"/>
      <c r="H1026" s="176"/>
      <c r="I1026" s="177"/>
      <c r="J1026" s="176"/>
      <c r="K1026" s="476"/>
      <c r="L1026" s="174"/>
      <c r="M1026" s="81"/>
      <c r="N1026" s="280" t="str">
        <f t="shared" si="93"/>
        <v/>
      </c>
      <c r="O1026" s="43"/>
      <c r="P1026" s="87"/>
      <c r="Q1026" s="483"/>
      <c r="R1026" s="83"/>
      <c r="S1026" s="482"/>
      <c r="T1026" s="164"/>
      <c r="U1026" s="45"/>
      <c r="V1026" s="25" t="str">
        <f>IFERROR(VLOOKUP(U1026, tabla!$A$2:$B$50,2,FALSE),"")</f>
        <v/>
      </c>
      <c r="W1026" s="26"/>
      <c r="X1026" s="51"/>
      <c r="Y1026" s="555" t="str">
        <f t="shared" si="94"/>
        <v/>
      </c>
      <c r="Z1026" s="27"/>
      <c r="AA1026" s="26"/>
      <c r="AB1026" s="26"/>
      <c r="AC1026" s="84"/>
      <c r="AD1026" s="29"/>
      <c r="AE1026" s="84"/>
      <c r="AF1026" s="84"/>
      <c r="AG1026" s="63"/>
      <c r="AH1026" s="84"/>
      <c r="AI1026" s="63"/>
      <c r="AJ1026" s="63"/>
      <c r="AK1026" s="81"/>
      <c r="AL1026" s="85"/>
      <c r="AM1026" s="557" t="str">
        <f t="shared" ca="1" si="95"/>
        <v/>
      </c>
      <c r="AN1026" s="86"/>
      <c r="XFA1026" s="558" t="e">
        <f>MATCH(AE1026,tabla!$W$3:$W$20,0)-1</f>
        <v>#N/A</v>
      </c>
      <c r="XFB1026" s="558">
        <f>COUNTIF(tabla!$W$3:$W$20,'BD1'!AE1026)</f>
        <v>0</v>
      </c>
    </row>
    <row r="1027" spans="1:40 16381:16382" s="197" customFormat="1" ht="24.95" customHeight="1" x14ac:dyDescent="0.2">
      <c r="A1027" s="24" t="str">
        <f t="shared" si="92"/>
        <v/>
      </c>
      <c r="B1027" s="24" t="str">
        <f t="shared" si="90"/>
        <v/>
      </c>
      <c r="C1027" s="554" t="str">
        <f t="shared" si="91"/>
        <v/>
      </c>
      <c r="D1027" s="173"/>
      <c r="E1027" s="173"/>
      <c r="F1027" s="174"/>
      <c r="G1027" s="175"/>
      <c r="H1027" s="176"/>
      <c r="I1027" s="177"/>
      <c r="J1027" s="176"/>
      <c r="K1027" s="476"/>
      <c r="L1027" s="174"/>
      <c r="M1027" s="81"/>
      <c r="N1027" s="280" t="str">
        <f t="shared" si="93"/>
        <v/>
      </c>
      <c r="O1027" s="43"/>
      <c r="P1027" s="87"/>
      <c r="Q1027" s="483"/>
      <c r="R1027" s="83"/>
      <c r="S1027" s="482"/>
      <c r="T1027" s="164"/>
      <c r="U1027" s="45"/>
      <c r="V1027" s="25" t="str">
        <f>IFERROR(VLOOKUP(U1027, tabla!$A$2:$B$50,2,FALSE),"")</f>
        <v/>
      </c>
      <c r="W1027" s="26"/>
      <c r="X1027" s="51"/>
      <c r="Y1027" s="555" t="str">
        <f t="shared" si="94"/>
        <v/>
      </c>
      <c r="Z1027" s="27"/>
      <c r="AA1027" s="26"/>
      <c r="AB1027" s="26"/>
      <c r="AC1027" s="84"/>
      <c r="AD1027" s="29"/>
      <c r="AE1027" s="84"/>
      <c r="AF1027" s="84"/>
      <c r="AG1027" s="63"/>
      <c r="AH1027" s="84"/>
      <c r="AI1027" s="63"/>
      <c r="AJ1027" s="63"/>
      <c r="AK1027" s="81"/>
      <c r="AL1027" s="85"/>
      <c r="AM1027" s="557" t="str">
        <f t="shared" ca="1" si="95"/>
        <v/>
      </c>
      <c r="AN1027" s="86"/>
      <c r="XFA1027" s="558" t="e">
        <f>MATCH(AE1027,tabla!$W$3:$W$20,0)-1</f>
        <v>#N/A</v>
      </c>
      <c r="XFB1027" s="558">
        <f>COUNTIF(tabla!$W$3:$W$20,'BD1'!AE1027)</f>
        <v>0</v>
      </c>
    </row>
    <row r="1028" spans="1:40 16381:16382" s="197" customFormat="1" ht="24.95" customHeight="1" x14ac:dyDescent="0.2">
      <c r="A1028" s="24" t="str">
        <f t="shared" si="92"/>
        <v/>
      </c>
      <c r="B1028" s="24" t="str">
        <f t="shared" si="90"/>
        <v/>
      </c>
      <c r="C1028" s="554" t="str">
        <f t="shared" si="91"/>
        <v/>
      </c>
      <c r="D1028" s="173"/>
      <c r="E1028" s="173"/>
      <c r="F1028" s="174"/>
      <c r="G1028" s="175"/>
      <c r="H1028" s="176"/>
      <c r="I1028" s="177"/>
      <c r="J1028" s="176"/>
      <c r="K1028" s="476"/>
      <c r="L1028" s="174"/>
      <c r="M1028" s="81"/>
      <c r="N1028" s="280" t="str">
        <f t="shared" si="93"/>
        <v/>
      </c>
      <c r="O1028" s="43"/>
      <c r="P1028" s="87"/>
      <c r="Q1028" s="483"/>
      <c r="R1028" s="83"/>
      <c r="S1028" s="482"/>
      <c r="T1028" s="164"/>
      <c r="U1028" s="45"/>
      <c r="V1028" s="25" t="str">
        <f>IFERROR(VLOOKUP(U1028, tabla!$A$2:$B$50,2,FALSE),"")</f>
        <v/>
      </c>
      <c r="W1028" s="26"/>
      <c r="X1028" s="51"/>
      <c r="Y1028" s="555" t="str">
        <f t="shared" si="94"/>
        <v/>
      </c>
      <c r="Z1028" s="27"/>
      <c r="AA1028" s="26"/>
      <c r="AB1028" s="26"/>
      <c r="AC1028" s="84"/>
      <c r="AD1028" s="29"/>
      <c r="AE1028" s="84"/>
      <c r="AF1028" s="84"/>
      <c r="AG1028" s="63"/>
      <c r="AH1028" s="84"/>
      <c r="AI1028" s="63"/>
      <c r="AJ1028" s="63"/>
      <c r="AK1028" s="81"/>
      <c r="AL1028" s="85"/>
      <c r="AM1028" s="557" t="str">
        <f t="shared" ca="1" si="95"/>
        <v/>
      </c>
      <c r="AN1028" s="86"/>
      <c r="XFA1028" s="558" t="e">
        <f>MATCH(AE1028,tabla!$W$3:$W$20,0)-1</f>
        <v>#N/A</v>
      </c>
      <c r="XFB1028" s="558">
        <f>COUNTIF(tabla!$W$3:$W$20,'BD1'!AE1028)</f>
        <v>0</v>
      </c>
    </row>
    <row r="1029" spans="1:40 16381:16382" s="197" customFormat="1" ht="24.95" customHeight="1" x14ac:dyDescent="0.2">
      <c r="A1029" s="24" t="str">
        <f t="shared" si="92"/>
        <v/>
      </c>
      <c r="B1029" s="24" t="str">
        <f t="shared" si="90"/>
        <v/>
      </c>
      <c r="C1029" s="554" t="str">
        <f t="shared" si="91"/>
        <v/>
      </c>
      <c r="D1029" s="173"/>
      <c r="E1029" s="173"/>
      <c r="F1029" s="174"/>
      <c r="G1029" s="175"/>
      <c r="H1029" s="176"/>
      <c r="I1029" s="177"/>
      <c r="J1029" s="176"/>
      <c r="K1029" s="476"/>
      <c r="L1029" s="174"/>
      <c r="M1029" s="81"/>
      <c r="N1029" s="280" t="str">
        <f t="shared" si="93"/>
        <v/>
      </c>
      <c r="O1029" s="43"/>
      <c r="P1029" s="87"/>
      <c r="Q1029" s="483"/>
      <c r="R1029" s="83"/>
      <c r="S1029" s="482"/>
      <c r="T1029" s="164"/>
      <c r="U1029" s="45"/>
      <c r="V1029" s="25" t="str">
        <f>IFERROR(VLOOKUP(U1029, tabla!$A$2:$B$50,2,FALSE),"")</f>
        <v/>
      </c>
      <c r="W1029" s="26"/>
      <c r="X1029" s="51"/>
      <c r="Y1029" s="555" t="str">
        <f t="shared" si="94"/>
        <v/>
      </c>
      <c r="Z1029" s="27"/>
      <c r="AA1029" s="26"/>
      <c r="AB1029" s="26"/>
      <c r="AC1029" s="84"/>
      <c r="AD1029" s="29"/>
      <c r="AE1029" s="84"/>
      <c r="AF1029" s="84"/>
      <c r="AG1029" s="63"/>
      <c r="AH1029" s="84"/>
      <c r="AI1029" s="63"/>
      <c r="AJ1029" s="63"/>
      <c r="AK1029" s="81"/>
      <c r="AL1029" s="85"/>
      <c r="AM1029" s="557" t="str">
        <f t="shared" ca="1" si="95"/>
        <v/>
      </c>
      <c r="AN1029" s="86"/>
      <c r="XFA1029" s="558" t="e">
        <f>MATCH(AE1029,tabla!$W$3:$W$20,0)-1</f>
        <v>#N/A</v>
      </c>
      <c r="XFB1029" s="558">
        <f>COUNTIF(tabla!$W$3:$W$20,'BD1'!AE1029)</f>
        <v>0</v>
      </c>
    </row>
    <row r="1030" spans="1:40 16381:16382" s="197" customFormat="1" ht="24.95" customHeight="1" x14ac:dyDescent="0.2">
      <c r="A1030" s="24" t="str">
        <f t="shared" si="92"/>
        <v/>
      </c>
      <c r="B1030" s="24" t="str">
        <f t="shared" si="90"/>
        <v/>
      </c>
      <c r="C1030" s="554" t="str">
        <f t="shared" si="91"/>
        <v/>
      </c>
      <c r="D1030" s="173"/>
      <c r="E1030" s="173"/>
      <c r="F1030" s="174"/>
      <c r="G1030" s="175"/>
      <c r="H1030" s="176"/>
      <c r="I1030" s="177"/>
      <c r="J1030" s="176"/>
      <c r="K1030" s="476"/>
      <c r="L1030" s="174"/>
      <c r="M1030" s="81"/>
      <c r="N1030" s="280" t="str">
        <f t="shared" si="93"/>
        <v/>
      </c>
      <c r="O1030" s="43"/>
      <c r="P1030" s="87"/>
      <c r="Q1030" s="483"/>
      <c r="R1030" s="83"/>
      <c r="S1030" s="482"/>
      <c r="T1030" s="164"/>
      <c r="U1030" s="45"/>
      <c r="V1030" s="25" t="str">
        <f>IFERROR(VLOOKUP(U1030, tabla!$A$2:$B$50,2,FALSE),"")</f>
        <v/>
      </c>
      <c r="W1030" s="26"/>
      <c r="X1030" s="51"/>
      <c r="Y1030" s="555" t="str">
        <f t="shared" si="94"/>
        <v/>
      </c>
      <c r="Z1030" s="27"/>
      <c r="AA1030" s="26"/>
      <c r="AB1030" s="26"/>
      <c r="AC1030" s="84"/>
      <c r="AD1030" s="29"/>
      <c r="AE1030" s="84"/>
      <c r="AF1030" s="84"/>
      <c r="AG1030" s="63"/>
      <c r="AH1030" s="84"/>
      <c r="AI1030" s="63"/>
      <c r="AJ1030" s="63"/>
      <c r="AK1030" s="81"/>
      <c r="AL1030" s="85"/>
      <c r="AM1030" s="557" t="str">
        <f t="shared" ca="1" si="95"/>
        <v/>
      </c>
      <c r="AN1030" s="86"/>
      <c r="XFA1030" s="558" t="e">
        <f>MATCH(AE1030,tabla!$W$3:$W$20,0)-1</f>
        <v>#N/A</v>
      </c>
      <c r="XFB1030" s="558">
        <f>COUNTIF(tabla!$W$3:$W$20,'BD1'!AE1030)</f>
        <v>0</v>
      </c>
    </row>
    <row r="1031" spans="1:40 16381:16382" s="197" customFormat="1" ht="24.95" customHeight="1" x14ac:dyDescent="0.2">
      <c r="A1031" s="24" t="str">
        <f t="shared" si="92"/>
        <v/>
      </c>
      <c r="B1031" s="24" t="str">
        <f t="shared" si="90"/>
        <v/>
      </c>
      <c r="C1031" s="554" t="str">
        <f t="shared" si="91"/>
        <v/>
      </c>
      <c r="D1031" s="173"/>
      <c r="E1031" s="173"/>
      <c r="F1031" s="174"/>
      <c r="G1031" s="175"/>
      <c r="H1031" s="176"/>
      <c r="I1031" s="177"/>
      <c r="J1031" s="176"/>
      <c r="K1031" s="476"/>
      <c r="L1031" s="174"/>
      <c r="M1031" s="81"/>
      <c r="N1031" s="280" t="str">
        <f t="shared" si="93"/>
        <v/>
      </c>
      <c r="O1031" s="43"/>
      <c r="P1031" s="87"/>
      <c r="Q1031" s="483"/>
      <c r="R1031" s="83"/>
      <c r="S1031" s="482"/>
      <c r="T1031" s="164"/>
      <c r="U1031" s="45"/>
      <c r="V1031" s="25" t="str">
        <f>IFERROR(VLOOKUP(U1031, tabla!$A$2:$B$50,2,FALSE),"")</f>
        <v/>
      </c>
      <c r="W1031" s="26"/>
      <c r="X1031" s="51"/>
      <c r="Y1031" s="555" t="str">
        <f t="shared" si="94"/>
        <v/>
      </c>
      <c r="Z1031" s="27"/>
      <c r="AA1031" s="26"/>
      <c r="AB1031" s="26"/>
      <c r="AC1031" s="84"/>
      <c r="AD1031" s="29"/>
      <c r="AE1031" s="84"/>
      <c r="AF1031" s="84"/>
      <c r="AG1031" s="63"/>
      <c r="AH1031" s="84"/>
      <c r="AI1031" s="63"/>
      <c r="AJ1031" s="63"/>
      <c r="AK1031" s="81"/>
      <c r="AL1031" s="85"/>
      <c r="AM1031" s="557" t="str">
        <f t="shared" ca="1" si="95"/>
        <v/>
      </c>
      <c r="AN1031" s="86"/>
      <c r="XFA1031" s="558" t="e">
        <f>MATCH(AE1031,tabla!$W$3:$W$20,0)-1</f>
        <v>#N/A</v>
      </c>
      <c r="XFB1031" s="558">
        <f>COUNTIF(tabla!$W$3:$W$20,'BD1'!AE1031)</f>
        <v>0</v>
      </c>
    </row>
    <row r="1032" spans="1:40 16381:16382" s="197" customFormat="1" ht="24.95" customHeight="1" x14ac:dyDescent="0.2">
      <c r="A1032" s="24" t="str">
        <f t="shared" si="92"/>
        <v/>
      </c>
      <c r="B1032" s="24" t="str">
        <f t="shared" si="90"/>
        <v/>
      </c>
      <c r="C1032" s="554" t="str">
        <f t="shared" si="91"/>
        <v/>
      </c>
      <c r="D1032" s="173"/>
      <c r="E1032" s="173"/>
      <c r="F1032" s="174"/>
      <c r="G1032" s="175"/>
      <c r="H1032" s="176"/>
      <c r="I1032" s="177"/>
      <c r="J1032" s="176"/>
      <c r="K1032" s="476"/>
      <c r="L1032" s="174"/>
      <c r="M1032" s="81"/>
      <c r="N1032" s="280" t="str">
        <f t="shared" si="93"/>
        <v/>
      </c>
      <c r="O1032" s="43"/>
      <c r="P1032" s="87"/>
      <c r="Q1032" s="483"/>
      <c r="R1032" s="83"/>
      <c r="S1032" s="482"/>
      <c r="T1032" s="164"/>
      <c r="U1032" s="45"/>
      <c r="V1032" s="25" t="str">
        <f>IFERROR(VLOOKUP(U1032, tabla!$A$2:$B$50,2,FALSE),"")</f>
        <v/>
      </c>
      <c r="W1032" s="26"/>
      <c r="X1032" s="51"/>
      <c r="Y1032" s="555" t="str">
        <f t="shared" si="94"/>
        <v/>
      </c>
      <c r="Z1032" s="27"/>
      <c r="AA1032" s="26"/>
      <c r="AB1032" s="26"/>
      <c r="AC1032" s="84"/>
      <c r="AD1032" s="29"/>
      <c r="AE1032" s="84"/>
      <c r="AF1032" s="84"/>
      <c r="AG1032" s="63"/>
      <c r="AH1032" s="84"/>
      <c r="AI1032" s="63"/>
      <c r="AJ1032" s="63"/>
      <c r="AK1032" s="81"/>
      <c r="AL1032" s="85"/>
      <c r="AM1032" s="557" t="str">
        <f t="shared" ca="1" si="95"/>
        <v/>
      </c>
      <c r="AN1032" s="86"/>
      <c r="XFA1032" s="558" t="e">
        <f>MATCH(AE1032,tabla!$W$3:$W$20,0)-1</f>
        <v>#N/A</v>
      </c>
      <c r="XFB1032" s="558">
        <f>COUNTIF(tabla!$W$3:$W$20,'BD1'!AE1032)</f>
        <v>0</v>
      </c>
    </row>
    <row r="1033" spans="1:40 16381:16382" s="197" customFormat="1" ht="24.95" customHeight="1" x14ac:dyDescent="0.2">
      <c r="A1033" s="24" t="str">
        <f t="shared" si="92"/>
        <v/>
      </c>
      <c r="B1033" s="24" t="str">
        <f t="shared" si="90"/>
        <v/>
      </c>
      <c r="C1033" s="554" t="str">
        <f t="shared" si="91"/>
        <v/>
      </c>
      <c r="D1033" s="173"/>
      <c r="E1033" s="173"/>
      <c r="F1033" s="174"/>
      <c r="G1033" s="175"/>
      <c r="H1033" s="176"/>
      <c r="I1033" s="177"/>
      <c r="J1033" s="176"/>
      <c r="K1033" s="476"/>
      <c r="L1033" s="174"/>
      <c r="M1033" s="81"/>
      <c r="N1033" s="280" t="str">
        <f t="shared" si="93"/>
        <v/>
      </c>
      <c r="O1033" s="43"/>
      <c r="P1033" s="87"/>
      <c r="Q1033" s="483"/>
      <c r="R1033" s="83"/>
      <c r="S1033" s="482"/>
      <c r="T1033" s="164"/>
      <c r="U1033" s="45"/>
      <c r="V1033" s="25" t="str">
        <f>IFERROR(VLOOKUP(U1033, tabla!$A$2:$B$50,2,FALSE),"")</f>
        <v/>
      </c>
      <c r="W1033" s="26"/>
      <c r="X1033" s="51"/>
      <c r="Y1033" s="555" t="str">
        <f t="shared" si="94"/>
        <v/>
      </c>
      <c r="Z1033" s="27"/>
      <c r="AA1033" s="26"/>
      <c r="AB1033" s="26"/>
      <c r="AC1033" s="84"/>
      <c r="AD1033" s="29"/>
      <c r="AE1033" s="84"/>
      <c r="AF1033" s="84"/>
      <c r="AG1033" s="63"/>
      <c r="AH1033" s="84"/>
      <c r="AI1033" s="63"/>
      <c r="AJ1033" s="63"/>
      <c r="AK1033" s="81"/>
      <c r="AL1033" s="85"/>
      <c r="AM1033" s="557" t="str">
        <f t="shared" ca="1" si="95"/>
        <v/>
      </c>
      <c r="AN1033" s="86"/>
      <c r="XFA1033" s="558" t="e">
        <f>MATCH(AE1033,tabla!$W$3:$W$20,0)-1</f>
        <v>#N/A</v>
      </c>
      <c r="XFB1033" s="558">
        <f>COUNTIF(tabla!$W$3:$W$20,'BD1'!AE1033)</f>
        <v>0</v>
      </c>
    </row>
    <row r="1034" spans="1:40 16381:16382" s="197" customFormat="1" ht="24.95" customHeight="1" x14ac:dyDescent="0.2">
      <c r="A1034" s="24" t="str">
        <f t="shared" si="92"/>
        <v/>
      </c>
      <c r="B1034" s="24" t="str">
        <f t="shared" si="90"/>
        <v/>
      </c>
      <c r="C1034" s="554" t="str">
        <f t="shared" si="91"/>
        <v/>
      </c>
      <c r="D1034" s="173"/>
      <c r="E1034" s="173"/>
      <c r="F1034" s="174"/>
      <c r="G1034" s="175"/>
      <c r="H1034" s="176"/>
      <c r="I1034" s="177"/>
      <c r="J1034" s="176"/>
      <c r="K1034" s="476"/>
      <c r="L1034" s="174"/>
      <c r="M1034" s="81"/>
      <c r="N1034" s="280" t="str">
        <f t="shared" si="93"/>
        <v/>
      </c>
      <c r="O1034" s="43"/>
      <c r="P1034" s="87"/>
      <c r="Q1034" s="483"/>
      <c r="R1034" s="83"/>
      <c r="S1034" s="482"/>
      <c r="T1034" s="164"/>
      <c r="U1034" s="45"/>
      <c r="V1034" s="25" t="str">
        <f>IFERROR(VLOOKUP(U1034, tabla!$A$2:$B$50,2,FALSE),"")</f>
        <v/>
      </c>
      <c r="W1034" s="26"/>
      <c r="X1034" s="51"/>
      <c r="Y1034" s="555" t="str">
        <f t="shared" si="94"/>
        <v/>
      </c>
      <c r="Z1034" s="27"/>
      <c r="AA1034" s="26"/>
      <c r="AB1034" s="26"/>
      <c r="AC1034" s="84"/>
      <c r="AD1034" s="29"/>
      <c r="AE1034" s="84"/>
      <c r="AF1034" s="84"/>
      <c r="AG1034" s="63"/>
      <c r="AH1034" s="84"/>
      <c r="AI1034" s="63"/>
      <c r="AJ1034" s="63"/>
      <c r="AK1034" s="81"/>
      <c r="AL1034" s="85"/>
      <c r="AM1034" s="557" t="str">
        <f t="shared" ca="1" si="95"/>
        <v/>
      </c>
      <c r="AN1034" s="86"/>
      <c r="XFA1034" s="558" t="e">
        <f>MATCH(AE1034,tabla!$W$3:$W$20,0)-1</f>
        <v>#N/A</v>
      </c>
      <c r="XFB1034" s="558">
        <f>COUNTIF(tabla!$W$3:$W$20,'BD1'!AE1034)</f>
        <v>0</v>
      </c>
    </row>
    <row r="1035" spans="1:40 16381:16382" s="197" customFormat="1" ht="24.95" customHeight="1" x14ac:dyDescent="0.2">
      <c r="A1035" s="24" t="str">
        <f t="shared" si="92"/>
        <v/>
      </c>
      <c r="B1035" s="24" t="str">
        <f t="shared" si="90"/>
        <v/>
      </c>
      <c r="C1035" s="554" t="str">
        <f t="shared" si="91"/>
        <v/>
      </c>
      <c r="D1035" s="173"/>
      <c r="E1035" s="173"/>
      <c r="F1035" s="174"/>
      <c r="G1035" s="175"/>
      <c r="H1035" s="176"/>
      <c r="I1035" s="177"/>
      <c r="J1035" s="176"/>
      <c r="K1035" s="476"/>
      <c r="L1035" s="174"/>
      <c r="M1035" s="81"/>
      <c r="N1035" s="280" t="str">
        <f t="shared" si="93"/>
        <v/>
      </c>
      <c r="O1035" s="43"/>
      <c r="P1035" s="87"/>
      <c r="Q1035" s="483"/>
      <c r="R1035" s="83"/>
      <c r="S1035" s="482"/>
      <c r="T1035" s="164"/>
      <c r="U1035" s="45"/>
      <c r="V1035" s="25" t="str">
        <f>IFERROR(VLOOKUP(U1035, tabla!$A$2:$B$50,2,FALSE),"")</f>
        <v/>
      </c>
      <c r="W1035" s="26"/>
      <c r="X1035" s="51"/>
      <c r="Y1035" s="555" t="str">
        <f t="shared" si="94"/>
        <v/>
      </c>
      <c r="Z1035" s="27"/>
      <c r="AA1035" s="26"/>
      <c r="AB1035" s="26"/>
      <c r="AC1035" s="84"/>
      <c r="AD1035" s="29"/>
      <c r="AE1035" s="84"/>
      <c r="AF1035" s="84"/>
      <c r="AG1035" s="63"/>
      <c r="AH1035" s="84"/>
      <c r="AI1035" s="63"/>
      <c r="AJ1035" s="63"/>
      <c r="AK1035" s="81"/>
      <c r="AL1035" s="85"/>
      <c r="AM1035" s="557" t="str">
        <f t="shared" ca="1" si="95"/>
        <v/>
      </c>
      <c r="AN1035" s="86"/>
      <c r="XFA1035" s="558" t="e">
        <f>MATCH(AE1035,tabla!$W$3:$W$20,0)-1</f>
        <v>#N/A</v>
      </c>
      <c r="XFB1035" s="558">
        <f>COUNTIF(tabla!$W$3:$W$20,'BD1'!AE1035)</f>
        <v>0</v>
      </c>
    </row>
    <row r="1036" spans="1:40 16381:16382" s="197" customFormat="1" ht="24.95" customHeight="1" x14ac:dyDescent="0.2">
      <c r="A1036" s="24" t="str">
        <f t="shared" si="92"/>
        <v/>
      </c>
      <c r="B1036" s="24" t="str">
        <f t="shared" si="90"/>
        <v/>
      </c>
      <c r="C1036" s="554" t="str">
        <f t="shared" si="91"/>
        <v/>
      </c>
      <c r="D1036" s="173"/>
      <c r="E1036" s="173"/>
      <c r="F1036" s="174"/>
      <c r="G1036" s="175"/>
      <c r="H1036" s="176"/>
      <c r="I1036" s="177"/>
      <c r="J1036" s="176"/>
      <c r="K1036" s="476"/>
      <c r="L1036" s="174"/>
      <c r="M1036" s="81"/>
      <c r="N1036" s="280" t="str">
        <f t="shared" si="93"/>
        <v/>
      </c>
      <c r="O1036" s="43"/>
      <c r="P1036" s="87"/>
      <c r="Q1036" s="483"/>
      <c r="R1036" s="83"/>
      <c r="S1036" s="482"/>
      <c r="T1036" s="164"/>
      <c r="U1036" s="45"/>
      <c r="V1036" s="25" t="str">
        <f>IFERROR(VLOOKUP(U1036, tabla!$A$2:$B$50,2,FALSE),"")</f>
        <v/>
      </c>
      <c r="W1036" s="26"/>
      <c r="X1036" s="51"/>
      <c r="Y1036" s="555" t="str">
        <f t="shared" si="94"/>
        <v/>
      </c>
      <c r="Z1036" s="27"/>
      <c r="AA1036" s="26"/>
      <c r="AB1036" s="26"/>
      <c r="AC1036" s="84"/>
      <c r="AD1036" s="29"/>
      <c r="AE1036" s="84"/>
      <c r="AF1036" s="84"/>
      <c r="AG1036" s="63"/>
      <c r="AH1036" s="84"/>
      <c r="AI1036" s="63"/>
      <c r="AJ1036" s="63"/>
      <c r="AK1036" s="81"/>
      <c r="AL1036" s="85"/>
      <c r="AM1036" s="557" t="str">
        <f t="shared" ca="1" si="95"/>
        <v/>
      </c>
      <c r="AN1036" s="86"/>
      <c r="XFA1036" s="558" t="e">
        <f>MATCH(AE1036,tabla!$W$3:$W$20,0)-1</f>
        <v>#N/A</v>
      </c>
      <c r="XFB1036" s="558">
        <f>COUNTIF(tabla!$W$3:$W$20,'BD1'!AE1036)</f>
        <v>0</v>
      </c>
    </row>
    <row r="1037" spans="1:40 16381:16382" s="197" customFormat="1" ht="24.95" customHeight="1" x14ac:dyDescent="0.2">
      <c r="A1037" s="24" t="str">
        <f t="shared" si="92"/>
        <v/>
      </c>
      <c r="B1037" s="24" t="str">
        <f t="shared" si="90"/>
        <v/>
      </c>
      <c r="C1037" s="554" t="str">
        <f t="shared" si="91"/>
        <v/>
      </c>
      <c r="D1037" s="173"/>
      <c r="E1037" s="173"/>
      <c r="F1037" s="174"/>
      <c r="G1037" s="175"/>
      <c r="H1037" s="176"/>
      <c r="I1037" s="177"/>
      <c r="J1037" s="176"/>
      <c r="K1037" s="476"/>
      <c r="L1037" s="174"/>
      <c r="M1037" s="81"/>
      <c r="N1037" s="280" t="str">
        <f t="shared" si="93"/>
        <v/>
      </c>
      <c r="O1037" s="43"/>
      <c r="P1037" s="87"/>
      <c r="Q1037" s="483"/>
      <c r="R1037" s="83"/>
      <c r="S1037" s="482"/>
      <c r="T1037" s="164"/>
      <c r="U1037" s="45"/>
      <c r="V1037" s="25" t="str">
        <f>IFERROR(VLOOKUP(U1037, tabla!$A$2:$B$50,2,FALSE),"")</f>
        <v/>
      </c>
      <c r="W1037" s="26"/>
      <c r="X1037" s="51"/>
      <c r="Y1037" s="555" t="str">
        <f t="shared" si="94"/>
        <v/>
      </c>
      <c r="Z1037" s="27"/>
      <c r="AA1037" s="26"/>
      <c r="AB1037" s="26"/>
      <c r="AC1037" s="84"/>
      <c r="AD1037" s="29"/>
      <c r="AE1037" s="84"/>
      <c r="AF1037" s="84"/>
      <c r="AG1037" s="63"/>
      <c r="AH1037" s="84"/>
      <c r="AI1037" s="63"/>
      <c r="AJ1037" s="63"/>
      <c r="AK1037" s="81"/>
      <c r="AL1037" s="85"/>
      <c r="AM1037" s="557" t="str">
        <f t="shared" ca="1" si="95"/>
        <v/>
      </c>
      <c r="AN1037" s="86"/>
      <c r="XFA1037" s="558" t="e">
        <f>MATCH(AE1037,tabla!$W$3:$W$20,0)-1</f>
        <v>#N/A</v>
      </c>
      <c r="XFB1037" s="558">
        <f>COUNTIF(tabla!$W$3:$W$20,'BD1'!AE1037)</f>
        <v>0</v>
      </c>
    </row>
    <row r="1038" spans="1:40 16381:16382" s="197" customFormat="1" ht="24.95" customHeight="1" x14ac:dyDescent="0.2">
      <c r="A1038" s="24" t="str">
        <f t="shared" si="92"/>
        <v/>
      </c>
      <c r="B1038" s="24" t="str">
        <f t="shared" si="90"/>
        <v/>
      </c>
      <c r="C1038" s="554" t="str">
        <f t="shared" si="91"/>
        <v/>
      </c>
      <c r="D1038" s="173"/>
      <c r="E1038" s="173"/>
      <c r="F1038" s="174"/>
      <c r="G1038" s="175"/>
      <c r="H1038" s="176"/>
      <c r="I1038" s="177"/>
      <c r="J1038" s="176"/>
      <c r="K1038" s="476"/>
      <c r="L1038" s="174"/>
      <c r="M1038" s="81"/>
      <c r="N1038" s="280" t="str">
        <f t="shared" si="93"/>
        <v/>
      </c>
      <c r="O1038" s="43"/>
      <c r="P1038" s="87"/>
      <c r="Q1038" s="483"/>
      <c r="R1038" s="83"/>
      <c r="S1038" s="482"/>
      <c r="T1038" s="164"/>
      <c r="U1038" s="45"/>
      <c r="V1038" s="25" t="str">
        <f>IFERROR(VLOOKUP(U1038, tabla!$A$2:$B$50,2,FALSE),"")</f>
        <v/>
      </c>
      <c r="W1038" s="26"/>
      <c r="X1038" s="51"/>
      <c r="Y1038" s="555" t="str">
        <f t="shared" si="94"/>
        <v/>
      </c>
      <c r="Z1038" s="27"/>
      <c r="AA1038" s="26"/>
      <c r="AB1038" s="26"/>
      <c r="AC1038" s="84"/>
      <c r="AD1038" s="29"/>
      <c r="AE1038" s="84"/>
      <c r="AF1038" s="84"/>
      <c r="AG1038" s="63"/>
      <c r="AH1038" s="84"/>
      <c r="AI1038" s="63"/>
      <c r="AJ1038" s="63"/>
      <c r="AK1038" s="81"/>
      <c r="AL1038" s="85"/>
      <c r="AM1038" s="557" t="str">
        <f t="shared" ca="1" si="95"/>
        <v/>
      </c>
      <c r="AN1038" s="86"/>
      <c r="XFA1038" s="558" t="e">
        <f>MATCH(AE1038,tabla!$W$3:$W$20,0)-1</f>
        <v>#N/A</v>
      </c>
      <c r="XFB1038" s="558">
        <f>COUNTIF(tabla!$W$3:$W$20,'BD1'!AE1038)</f>
        <v>0</v>
      </c>
    </row>
    <row r="1039" spans="1:40 16381:16382" s="197" customFormat="1" ht="24.95" customHeight="1" x14ac:dyDescent="0.2">
      <c r="A1039" s="24" t="str">
        <f t="shared" si="92"/>
        <v/>
      </c>
      <c r="B1039" s="24" t="str">
        <f t="shared" ref="B1039:B1102" si="96">IF(F1039&gt;0,$K$6,"")</f>
        <v/>
      </c>
      <c r="C1039" s="554" t="str">
        <f t="shared" ref="C1039:C1102" si="97">IF(F1039&gt;0,$K$8,"")</f>
        <v/>
      </c>
      <c r="D1039" s="173"/>
      <c r="E1039" s="173"/>
      <c r="F1039" s="174"/>
      <c r="G1039" s="175"/>
      <c r="H1039" s="176"/>
      <c r="I1039" s="177"/>
      <c r="J1039" s="176"/>
      <c r="K1039" s="476"/>
      <c r="L1039" s="174"/>
      <c r="M1039" s="81"/>
      <c r="N1039" s="280" t="str">
        <f t="shared" si="93"/>
        <v/>
      </c>
      <c r="O1039" s="43"/>
      <c r="P1039" s="87"/>
      <c r="Q1039" s="483"/>
      <c r="R1039" s="83"/>
      <c r="S1039" s="482"/>
      <c r="T1039" s="164"/>
      <c r="U1039" s="45"/>
      <c r="V1039" s="25" t="str">
        <f>IFERROR(VLOOKUP(U1039, tabla!$A$2:$B$50,2,FALSE),"")</f>
        <v/>
      </c>
      <c r="W1039" s="26"/>
      <c r="X1039" s="51"/>
      <c r="Y1039" s="555" t="str">
        <f t="shared" si="94"/>
        <v/>
      </c>
      <c r="Z1039" s="27"/>
      <c r="AA1039" s="26"/>
      <c r="AB1039" s="26"/>
      <c r="AC1039" s="84"/>
      <c r="AD1039" s="29"/>
      <c r="AE1039" s="84"/>
      <c r="AF1039" s="84"/>
      <c r="AG1039" s="63"/>
      <c r="AH1039" s="84"/>
      <c r="AI1039" s="63"/>
      <c r="AJ1039" s="63"/>
      <c r="AK1039" s="81"/>
      <c r="AL1039" s="85"/>
      <c r="AM1039" s="557" t="str">
        <f t="shared" ca="1" si="95"/>
        <v/>
      </c>
      <c r="AN1039" s="86"/>
      <c r="XFA1039" s="558" t="e">
        <f>MATCH(AE1039,tabla!$W$3:$W$20,0)-1</f>
        <v>#N/A</v>
      </c>
      <c r="XFB1039" s="558">
        <f>COUNTIF(tabla!$W$3:$W$20,'BD1'!AE1039)</f>
        <v>0</v>
      </c>
    </row>
    <row r="1040" spans="1:40 16381:16382" s="197" customFormat="1" ht="24.95" customHeight="1" x14ac:dyDescent="0.2">
      <c r="A1040" s="24" t="str">
        <f t="shared" ref="A1040:A1103" si="98">IF(F1040&gt;0,ROW()-14,"")</f>
        <v/>
      </c>
      <c r="B1040" s="24" t="str">
        <f t="shared" si="96"/>
        <v/>
      </c>
      <c r="C1040" s="554" t="str">
        <f t="shared" si="97"/>
        <v/>
      </c>
      <c r="D1040" s="173"/>
      <c r="E1040" s="173"/>
      <c r="F1040" s="174"/>
      <c r="G1040" s="175"/>
      <c r="H1040" s="176"/>
      <c r="I1040" s="177"/>
      <c r="J1040" s="176"/>
      <c r="K1040" s="476"/>
      <c r="L1040" s="174"/>
      <c r="M1040" s="81"/>
      <c r="N1040" s="280" t="str">
        <f t="shared" ref="N1040:N1103" si="99">IF(M1040="","",YEAR($M$2)-YEAR(M1040)-IF(DATE(YEAR($M$2),MONTH(M1040),DAY(M1040))&gt;$M$2,1,0))</f>
        <v/>
      </c>
      <c r="O1040" s="43"/>
      <c r="P1040" s="87"/>
      <c r="Q1040" s="483"/>
      <c r="R1040" s="83"/>
      <c r="S1040" s="482"/>
      <c r="T1040" s="164"/>
      <c r="U1040" s="45"/>
      <c r="V1040" s="25" t="str">
        <f>IFERROR(VLOOKUP(U1040, tabla!$A$2:$B$50,2,FALSE),"")</f>
        <v/>
      </c>
      <c r="W1040" s="26"/>
      <c r="X1040" s="51"/>
      <c r="Y1040" s="555" t="str">
        <f t="shared" ref="Y1040:Y1103" si="100">IF(AND(X1040&gt;0,X1040&lt;452),45.2,IF(X1040&gt;=452,10%*X1040,IF(X1040=0,"","")))</f>
        <v/>
      </c>
      <c r="Z1040" s="27"/>
      <c r="AA1040" s="26"/>
      <c r="AB1040" s="26"/>
      <c r="AC1040" s="84"/>
      <c r="AD1040" s="29"/>
      <c r="AE1040" s="84"/>
      <c r="AF1040" s="84"/>
      <c r="AG1040" s="63"/>
      <c r="AH1040" s="84"/>
      <c r="AI1040" s="63"/>
      <c r="AJ1040" s="63"/>
      <c r="AK1040" s="81"/>
      <c r="AL1040" s="85"/>
      <c r="AM1040" s="557" t="str">
        <f t="shared" ref="AM1040:AM1103" ca="1" si="101">IF(OR(AL1040="",NOT(ISNUMBER(AL1040))),"",IF(TODAY()&lt;=AL1040,
 "VIGENTE - FALTAN " &amp;
 ((YEAR(AL1040)-YEAR(TODAY()))*12 + MONTH(AL1040)-MONTH(TODAY()) - IF(DAY(TODAY())&gt;DAY(AL1040),1,0)) &amp; " MESES",
 "CADUCADO"))</f>
        <v/>
      </c>
      <c r="AN1040" s="86"/>
      <c r="XFA1040" s="558" t="e">
        <f>MATCH(AE1040,tabla!$W$3:$W$20,0)-1</f>
        <v>#N/A</v>
      </c>
      <c r="XFB1040" s="558">
        <f>COUNTIF(tabla!$W$3:$W$20,'BD1'!AE1040)</f>
        <v>0</v>
      </c>
    </row>
    <row r="1041" spans="1:40 16381:16382" s="197" customFormat="1" ht="24.95" customHeight="1" x14ac:dyDescent="0.2">
      <c r="A1041" s="24" t="str">
        <f t="shared" si="98"/>
        <v/>
      </c>
      <c r="B1041" s="24" t="str">
        <f t="shared" si="96"/>
        <v/>
      </c>
      <c r="C1041" s="554" t="str">
        <f t="shared" si="97"/>
        <v/>
      </c>
      <c r="D1041" s="173"/>
      <c r="E1041" s="173"/>
      <c r="F1041" s="174"/>
      <c r="G1041" s="175"/>
      <c r="H1041" s="176"/>
      <c r="I1041" s="177"/>
      <c r="J1041" s="176"/>
      <c r="K1041" s="476"/>
      <c r="L1041" s="174"/>
      <c r="M1041" s="81"/>
      <c r="N1041" s="280" t="str">
        <f t="shared" si="99"/>
        <v/>
      </c>
      <c r="O1041" s="43"/>
      <c r="P1041" s="87"/>
      <c r="Q1041" s="483"/>
      <c r="R1041" s="83"/>
      <c r="S1041" s="482"/>
      <c r="T1041" s="164"/>
      <c r="U1041" s="45"/>
      <c r="V1041" s="25" t="str">
        <f>IFERROR(VLOOKUP(U1041, tabla!$A$2:$B$50,2,FALSE),"")</f>
        <v/>
      </c>
      <c r="W1041" s="26"/>
      <c r="X1041" s="51"/>
      <c r="Y1041" s="555" t="str">
        <f t="shared" si="100"/>
        <v/>
      </c>
      <c r="Z1041" s="27"/>
      <c r="AA1041" s="26"/>
      <c r="AB1041" s="26"/>
      <c r="AC1041" s="84"/>
      <c r="AD1041" s="29"/>
      <c r="AE1041" s="84"/>
      <c r="AF1041" s="84"/>
      <c r="AG1041" s="63"/>
      <c r="AH1041" s="84"/>
      <c r="AI1041" s="63"/>
      <c r="AJ1041" s="63"/>
      <c r="AK1041" s="81"/>
      <c r="AL1041" s="85"/>
      <c r="AM1041" s="557" t="str">
        <f t="shared" ca="1" si="101"/>
        <v/>
      </c>
      <c r="AN1041" s="86"/>
      <c r="XFA1041" s="558" t="e">
        <f>MATCH(AE1041,tabla!$W$3:$W$20,0)-1</f>
        <v>#N/A</v>
      </c>
      <c r="XFB1041" s="558">
        <f>COUNTIF(tabla!$W$3:$W$20,'BD1'!AE1041)</f>
        <v>0</v>
      </c>
    </row>
    <row r="1042" spans="1:40 16381:16382" s="197" customFormat="1" ht="24.95" customHeight="1" x14ac:dyDescent="0.2">
      <c r="A1042" s="24" t="str">
        <f t="shared" si="98"/>
        <v/>
      </c>
      <c r="B1042" s="24" t="str">
        <f t="shared" si="96"/>
        <v/>
      </c>
      <c r="C1042" s="554" t="str">
        <f t="shared" si="97"/>
        <v/>
      </c>
      <c r="D1042" s="173"/>
      <c r="E1042" s="173"/>
      <c r="F1042" s="174"/>
      <c r="G1042" s="175"/>
      <c r="H1042" s="176"/>
      <c r="I1042" s="177"/>
      <c r="J1042" s="176"/>
      <c r="K1042" s="476"/>
      <c r="L1042" s="174"/>
      <c r="M1042" s="81"/>
      <c r="N1042" s="280" t="str">
        <f t="shared" si="99"/>
        <v/>
      </c>
      <c r="O1042" s="43"/>
      <c r="P1042" s="87"/>
      <c r="Q1042" s="483"/>
      <c r="R1042" s="83"/>
      <c r="S1042" s="482"/>
      <c r="T1042" s="164"/>
      <c r="U1042" s="45"/>
      <c r="V1042" s="25" t="str">
        <f>IFERROR(VLOOKUP(U1042, tabla!$A$2:$B$50,2,FALSE),"")</f>
        <v/>
      </c>
      <c r="W1042" s="26"/>
      <c r="X1042" s="51"/>
      <c r="Y1042" s="555" t="str">
        <f t="shared" si="100"/>
        <v/>
      </c>
      <c r="Z1042" s="27"/>
      <c r="AA1042" s="26"/>
      <c r="AB1042" s="26"/>
      <c r="AC1042" s="84"/>
      <c r="AD1042" s="29"/>
      <c r="AE1042" s="84"/>
      <c r="AF1042" s="84"/>
      <c r="AG1042" s="63"/>
      <c r="AH1042" s="84"/>
      <c r="AI1042" s="63"/>
      <c r="AJ1042" s="63"/>
      <c r="AK1042" s="81"/>
      <c r="AL1042" s="85"/>
      <c r="AM1042" s="557" t="str">
        <f t="shared" ca="1" si="101"/>
        <v/>
      </c>
      <c r="AN1042" s="86"/>
      <c r="XFA1042" s="558" t="e">
        <f>MATCH(AE1042,tabla!$W$3:$W$20,0)-1</f>
        <v>#N/A</v>
      </c>
      <c r="XFB1042" s="558">
        <f>COUNTIF(tabla!$W$3:$W$20,'BD1'!AE1042)</f>
        <v>0</v>
      </c>
    </row>
    <row r="1043" spans="1:40 16381:16382" s="197" customFormat="1" ht="24.95" customHeight="1" x14ac:dyDescent="0.2">
      <c r="A1043" s="24" t="str">
        <f t="shared" si="98"/>
        <v/>
      </c>
      <c r="B1043" s="24" t="str">
        <f t="shared" si="96"/>
        <v/>
      </c>
      <c r="C1043" s="554" t="str">
        <f t="shared" si="97"/>
        <v/>
      </c>
      <c r="D1043" s="173"/>
      <c r="E1043" s="173"/>
      <c r="F1043" s="174"/>
      <c r="G1043" s="175"/>
      <c r="H1043" s="176"/>
      <c r="I1043" s="177"/>
      <c r="J1043" s="176"/>
      <c r="K1043" s="476"/>
      <c r="L1043" s="174"/>
      <c r="M1043" s="81"/>
      <c r="N1043" s="280" t="str">
        <f t="shared" si="99"/>
        <v/>
      </c>
      <c r="O1043" s="43"/>
      <c r="P1043" s="87"/>
      <c r="Q1043" s="483"/>
      <c r="R1043" s="83"/>
      <c r="S1043" s="482"/>
      <c r="T1043" s="164"/>
      <c r="U1043" s="45"/>
      <c r="V1043" s="25" t="str">
        <f>IFERROR(VLOOKUP(U1043, tabla!$A$2:$B$50,2,FALSE),"")</f>
        <v/>
      </c>
      <c r="W1043" s="26"/>
      <c r="X1043" s="51"/>
      <c r="Y1043" s="555" t="str">
        <f t="shared" si="100"/>
        <v/>
      </c>
      <c r="Z1043" s="27"/>
      <c r="AA1043" s="26"/>
      <c r="AB1043" s="26"/>
      <c r="AC1043" s="84"/>
      <c r="AD1043" s="29"/>
      <c r="AE1043" s="84"/>
      <c r="AF1043" s="84"/>
      <c r="AG1043" s="63"/>
      <c r="AH1043" s="84"/>
      <c r="AI1043" s="63"/>
      <c r="AJ1043" s="63"/>
      <c r="AK1043" s="81"/>
      <c r="AL1043" s="85"/>
      <c r="AM1043" s="557" t="str">
        <f t="shared" ca="1" si="101"/>
        <v/>
      </c>
      <c r="AN1043" s="86"/>
      <c r="XFA1043" s="558" t="e">
        <f>MATCH(AE1043,tabla!$W$3:$W$20,0)-1</f>
        <v>#N/A</v>
      </c>
      <c r="XFB1043" s="558">
        <f>COUNTIF(tabla!$W$3:$W$20,'BD1'!AE1043)</f>
        <v>0</v>
      </c>
    </row>
    <row r="1044" spans="1:40 16381:16382" s="197" customFormat="1" ht="24.95" customHeight="1" x14ac:dyDescent="0.2">
      <c r="A1044" s="24" t="str">
        <f t="shared" si="98"/>
        <v/>
      </c>
      <c r="B1044" s="24" t="str">
        <f t="shared" si="96"/>
        <v/>
      </c>
      <c r="C1044" s="554" t="str">
        <f t="shared" si="97"/>
        <v/>
      </c>
      <c r="D1044" s="173"/>
      <c r="E1044" s="173"/>
      <c r="F1044" s="174"/>
      <c r="G1044" s="175"/>
      <c r="H1044" s="176"/>
      <c r="I1044" s="177"/>
      <c r="J1044" s="176"/>
      <c r="K1044" s="476"/>
      <c r="L1044" s="174"/>
      <c r="M1044" s="81"/>
      <c r="N1044" s="280" t="str">
        <f t="shared" si="99"/>
        <v/>
      </c>
      <c r="O1044" s="43"/>
      <c r="P1044" s="87"/>
      <c r="Q1044" s="483"/>
      <c r="R1044" s="83"/>
      <c r="S1044" s="482"/>
      <c r="T1044" s="164"/>
      <c r="U1044" s="45"/>
      <c r="V1044" s="25" t="str">
        <f>IFERROR(VLOOKUP(U1044, tabla!$A$2:$B$50,2,FALSE),"")</f>
        <v/>
      </c>
      <c r="W1044" s="26"/>
      <c r="X1044" s="51"/>
      <c r="Y1044" s="555" t="str">
        <f t="shared" si="100"/>
        <v/>
      </c>
      <c r="Z1044" s="27"/>
      <c r="AA1044" s="26"/>
      <c r="AB1044" s="26"/>
      <c r="AC1044" s="84"/>
      <c r="AD1044" s="29"/>
      <c r="AE1044" s="84"/>
      <c r="AF1044" s="84"/>
      <c r="AG1044" s="63"/>
      <c r="AH1044" s="84"/>
      <c r="AI1044" s="63"/>
      <c r="AJ1044" s="63"/>
      <c r="AK1044" s="81"/>
      <c r="AL1044" s="85"/>
      <c r="AM1044" s="557" t="str">
        <f t="shared" ca="1" si="101"/>
        <v/>
      </c>
      <c r="AN1044" s="86"/>
      <c r="XFA1044" s="558" t="e">
        <f>MATCH(AE1044,tabla!$W$3:$W$20,0)-1</f>
        <v>#N/A</v>
      </c>
      <c r="XFB1044" s="558">
        <f>COUNTIF(tabla!$W$3:$W$20,'BD1'!AE1044)</f>
        <v>0</v>
      </c>
    </row>
    <row r="1045" spans="1:40 16381:16382" s="197" customFormat="1" ht="24.95" customHeight="1" x14ac:dyDescent="0.2">
      <c r="A1045" s="24" t="str">
        <f t="shared" si="98"/>
        <v/>
      </c>
      <c r="B1045" s="24" t="str">
        <f t="shared" si="96"/>
        <v/>
      </c>
      <c r="C1045" s="554" t="str">
        <f t="shared" si="97"/>
        <v/>
      </c>
      <c r="D1045" s="173"/>
      <c r="E1045" s="173"/>
      <c r="F1045" s="174"/>
      <c r="G1045" s="175"/>
      <c r="H1045" s="176"/>
      <c r="I1045" s="177"/>
      <c r="J1045" s="176"/>
      <c r="K1045" s="476"/>
      <c r="L1045" s="174"/>
      <c r="M1045" s="81"/>
      <c r="N1045" s="280" t="str">
        <f t="shared" si="99"/>
        <v/>
      </c>
      <c r="O1045" s="43"/>
      <c r="P1045" s="87"/>
      <c r="Q1045" s="483"/>
      <c r="R1045" s="83"/>
      <c r="S1045" s="482"/>
      <c r="T1045" s="164"/>
      <c r="U1045" s="45"/>
      <c r="V1045" s="25" t="str">
        <f>IFERROR(VLOOKUP(U1045, tabla!$A$2:$B$50,2,FALSE),"")</f>
        <v/>
      </c>
      <c r="W1045" s="26"/>
      <c r="X1045" s="51"/>
      <c r="Y1045" s="555" t="str">
        <f t="shared" si="100"/>
        <v/>
      </c>
      <c r="Z1045" s="27"/>
      <c r="AA1045" s="26"/>
      <c r="AB1045" s="26"/>
      <c r="AC1045" s="84"/>
      <c r="AD1045" s="29"/>
      <c r="AE1045" s="84"/>
      <c r="AF1045" s="84"/>
      <c r="AG1045" s="63"/>
      <c r="AH1045" s="84"/>
      <c r="AI1045" s="63"/>
      <c r="AJ1045" s="63"/>
      <c r="AK1045" s="81"/>
      <c r="AL1045" s="85"/>
      <c r="AM1045" s="557" t="str">
        <f t="shared" ca="1" si="101"/>
        <v/>
      </c>
      <c r="AN1045" s="86"/>
      <c r="XFA1045" s="558" t="e">
        <f>MATCH(AE1045,tabla!$W$3:$W$20,0)-1</f>
        <v>#N/A</v>
      </c>
      <c r="XFB1045" s="558">
        <f>COUNTIF(tabla!$W$3:$W$20,'BD1'!AE1045)</f>
        <v>0</v>
      </c>
    </row>
    <row r="1046" spans="1:40 16381:16382" s="197" customFormat="1" ht="24.95" customHeight="1" x14ac:dyDescent="0.2">
      <c r="A1046" s="24" t="str">
        <f t="shared" si="98"/>
        <v/>
      </c>
      <c r="B1046" s="24" t="str">
        <f t="shared" si="96"/>
        <v/>
      </c>
      <c r="C1046" s="554" t="str">
        <f t="shared" si="97"/>
        <v/>
      </c>
      <c r="D1046" s="173"/>
      <c r="E1046" s="173"/>
      <c r="F1046" s="174"/>
      <c r="G1046" s="175"/>
      <c r="H1046" s="176"/>
      <c r="I1046" s="177"/>
      <c r="J1046" s="176"/>
      <c r="K1046" s="476"/>
      <c r="L1046" s="174"/>
      <c r="M1046" s="81"/>
      <c r="N1046" s="280" t="str">
        <f t="shared" si="99"/>
        <v/>
      </c>
      <c r="O1046" s="43"/>
      <c r="P1046" s="87"/>
      <c r="Q1046" s="483"/>
      <c r="R1046" s="83"/>
      <c r="S1046" s="482"/>
      <c r="T1046" s="164"/>
      <c r="U1046" s="45"/>
      <c r="V1046" s="25" t="str">
        <f>IFERROR(VLOOKUP(U1046, tabla!$A$2:$B$50,2,FALSE),"")</f>
        <v/>
      </c>
      <c r="W1046" s="26"/>
      <c r="X1046" s="51"/>
      <c r="Y1046" s="555" t="str">
        <f t="shared" si="100"/>
        <v/>
      </c>
      <c r="Z1046" s="27"/>
      <c r="AA1046" s="26"/>
      <c r="AB1046" s="26"/>
      <c r="AC1046" s="84"/>
      <c r="AD1046" s="29"/>
      <c r="AE1046" s="84"/>
      <c r="AF1046" s="84"/>
      <c r="AG1046" s="63"/>
      <c r="AH1046" s="84"/>
      <c r="AI1046" s="63"/>
      <c r="AJ1046" s="63"/>
      <c r="AK1046" s="81"/>
      <c r="AL1046" s="85"/>
      <c r="AM1046" s="557" t="str">
        <f t="shared" ca="1" si="101"/>
        <v/>
      </c>
      <c r="AN1046" s="86"/>
      <c r="XFA1046" s="558" t="e">
        <f>MATCH(AE1046,tabla!$W$3:$W$20,0)-1</f>
        <v>#N/A</v>
      </c>
      <c r="XFB1046" s="558">
        <f>COUNTIF(tabla!$W$3:$W$20,'BD1'!AE1046)</f>
        <v>0</v>
      </c>
    </row>
    <row r="1047" spans="1:40 16381:16382" s="197" customFormat="1" ht="24.95" customHeight="1" x14ac:dyDescent="0.2">
      <c r="A1047" s="24" t="str">
        <f t="shared" si="98"/>
        <v/>
      </c>
      <c r="B1047" s="24" t="str">
        <f t="shared" si="96"/>
        <v/>
      </c>
      <c r="C1047" s="554" t="str">
        <f t="shared" si="97"/>
        <v/>
      </c>
      <c r="D1047" s="173"/>
      <c r="E1047" s="173"/>
      <c r="F1047" s="174"/>
      <c r="G1047" s="175"/>
      <c r="H1047" s="176"/>
      <c r="I1047" s="177"/>
      <c r="J1047" s="176"/>
      <c r="K1047" s="476"/>
      <c r="L1047" s="174"/>
      <c r="M1047" s="81"/>
      <c r="N1047" s="280" t="str">
        <f t="shared" si="99"/>
        <v/>
      </c>
      <c r="O1047" s="43"/>
      <c r="P1047" s="87"/>
      <c r="Q1047" s="483"/>
      <c r="R1047" s="83"/>
      <c r="S1047" s="482"/>
      <c r="T1047" s="164"/>
      <c r="U1047" s="45"/>
      <c r="V1047" s="25" t="str">
        <f>IFERROR(VLOOKUP(U1047, tabla!$A$2:$B$50,2,FALSE),"")</f>
        <v/>
      </c>
      <c r="W1047" s="26"/>
      <c r="X1047" s="51"/>
      <c r="Y1047" s="555" t="str">
        <f t="shared" si="100"/>
        <v/>
      </c>
      <c r="Z1047" s="27"/>
      <c r="AA1047" s="26"/>
      <c r="AB1047" s="26"/>
      <c r="AC1047" s="84"/>
      <c r="AD1047" s="29"/>
      <c r="AE1047" s="84"/>
      <c r="AF1047" s="84"/>
      <c r="AG1047" s="63"/>
      <c r="AH1047" s="84"/>
      <c r="AI1047" s="63"/>
      <c r="AJ1047" s="63"/>
      <c r="AK1047" s="81"/>
      <c r="AL1047" s="85"/>
      <c r="AM1047" s="557" t="str">
        <f t="shared" ca="1" si="101"/>
        <v/>
      </c>
      <c r="AN1047" s="86"/>
      <c r="XFA1047" s="558" t="e">
        <f>MATCH(AE1047,tabla!$W$3:$W$20,0)-1</f>
        <v>#N/A</v>
      </c>
      <c r="XFB1047" s="558">
        <f>COUNTIF(tabla!$W$3:$W$20,'BD1'!AE1047)</f>
        <v>0</v>
      </c>
    </row>
    <row r="1048" spans="1:40 16381:16382" s="197" customFormat="1" ht="24.95" customHeight="1" x14ac:dyDescent="0.2">
      <c r="A1048" s="24" t="str">
        <f t="shared" si="98"/>
        <v/>
      </c>
      <c r="B1048" s="24" t="str">
        <f t="shared" si="96"/>
        <v/>
      </c>
      <c r="C1048" s="554" t="str">
        <f t="shared" si="97"/>
        <v/>
      </c>
      <c r="D1048" s="173"/>
      <c r="E1048" s="173"/>
      <c r="F1048" s="174"/>
      <c r="G1048" s="175"/>
      <c r="H1048" s="176"/>
      <c r="I1048" s="177"/>
      <c r="J1048" s="176"/>
      <c r="K1048" s="476"/>
      <c r="L1048" s="174"/>
      <c r="M1048" s="81"/>
      <c r="N1048" s="280" t="str">
        <f t="shared" si="99"/>
        <v/>
      </c>
      <c r="O1048" s="43"/>
      <c r="P1048" s="87"/>
      <c r="Q1048" s="483"/>
      <c r="R1048" s="83"/>
      <c r="S1048" s="482"/>
      <c r="T1048" s="164"/>
      <c r="U1048" s="45"/>
      <c r="V1048" s="25" t="str">
        <f>IFERROR(VLOOKUP(U1048, tabla!$A$2:$B$50,2,FALSE),"")</f>
        <v/>
      </c>
      <c r="W1048" s="26"/>
      <c r="X1048" s="51"/>
      <c r="Y1048" s="555" t="str">
        <f t="shared" si="100"/>
        <v/>
      </c>
      <c r="Z1048" s="27"/>
      <c r="AA1048" s="26"/>
      <c r="AB1048" s="26"/>
      <c r="AC1048" s="84"/>
      <c r="AD1048" s="29"/>
      <c r="AE1048" s="84"/>
      <c r="AF1048" s="84"/>
      <c r="AG1048" s="63"/>
      <c r="AH1048" s="84"/>
      <c r="AI1048" s="63"/>
      <c r="AJ1048" s="63"/>
      <c r="AK1048" s="81"/>
      <c r="AL1048" s="85"/>
      <c r="AM1048" s="557" t="str">
        <f t="shared" ca="1" si="101"/>
        <v/>
      </c>
      <c r="AN1048" s="86"/>
      <c r="XFA1048" s="558" t="e">
        <f>MATCH(AE1048,tabla!$W$3:$W$20,0)-1</f>
        <v>#N/A</v>
      </c>
      <c r="XFB1048" s="558">
        <f>COUNTIF(tabla!$W$3:$W$20,'BD1'!AE1048)</f>
        <v>0</v>
      </c>
    </row>
    <row r="1049" spans="1:40 16381:16382" s="197" customFormat="1" ht="24.95" customHeight="1" x14ac:dyDescent="0.2">
      <c r="A1049" s="24" t="str">
        <f t="shared" si="98"/>
        <v/>
      </c>
      <c r="B1049" s="24" t="str">
        <f t="shared" si="96"/>
        <v/>
      </c>
      <c r="C1049" s="554" t="str">
        <f t="shared" si="97"/>
        <v/>
      </c>
      <c r="D1049" s="173"/>
      <c r="E1049" s="173"/>
      <c r="F1049" s="174"/>
      <c r="G1049" s="175"/>
      <c r="H1049" s="176"/>
      <c r="I1049" s="177"/>
      <c r="J1049" s="176"/>
      <c r="K1049" s="476"/>
      <c r="L1049" s="174"/>
      <c r="M1049" s="81"/>
      <c r="N1049" s="280" t="str">
        <f t="shared" si="99"/>
        <v/>
      </c>
      <c r="O1049" s="43"/>
      <c r="P1049" s="87"/>
      <c r="Q1049" s="483"/>
      <c r="R1049" s="83"/>
      <c r="S1049" s="482"/>
      <c r="T1049" s="164"/>
      <c r="U1049" s="45"/>
      <c r="V1049" s="25" t="str">
        <f>IFERROR(VLOOKUP(U1049, tabla!$A$2:$B$50,2,FALSE),"")</f>
        <v/>
      </c>
      <c r="W1049" s="26"/>
      <c r="X1049" s="51"/>
      <c r="Y1049" s="555" t="str">
        <f t="shared" si="100"/>
        <v/>
      </c>
      <c r="Z1049" s="27"/>
      <c r="AA1049" s="26"/>
      <c r="AB1049" s="26"/>
      <c r="AC1049" s="84"/>
      <c r="AD1049" s="29"/>
      <c r="AE1049" s="84"/>
      <c r="AF1049" s="84"/>
      <c r="AG1049" s="63"/>
      <c r="AH1049" s="84"/>
      <c r="AI1049" s="63"/>
      <c r="AJ1049" s="63"/>
      <c r="AK1049" s="81"/>
      <c r="AL1049" s="85"/>
      <c r="AM1049" s="557" t="str">
        <f t="shared" ca="1" si="101"/>
        <v/>
      </c>
      <c r="AN1049" s="86"/>
      <c r="XFA1049" s="558" t="e">
        <f>MATCH(AE1049,tabla!$W$3:$W$20,0)-1</f>
        <v>#N/A</v>
      </c>
      <c r="XFB1049" s="558">
        <f>COUNTIF(tabla!$W$3:$W$20,'BD1'!AE1049)</f>
        <v>0</v>
      </c>
    </row>
    <row r="1050" spans="1:40 16381:16382" s="197" customFormat="1" ht="24.95" customHeight="1" x14ac:dyDescent="0.2">
      <c r="A1050" s="24" t="str">
        <f t="shared" si="98"/>
        <v/>
      </c>
      <c r="B1050" s="24" t="str">
        <f t="shared" si="96"/>
        <v/>
      </c>
      <c r="C1050" s="554" t="str">
        <f t="shared" si="97"/>
        <v/>
      </c>
      <c r="D1050" s="173"/>
      <c r="E1050" s="173"/>
      <c r="F1050" s="174"/>
      <c r="G1050" s="175"/>
      <c r="H1050" s="176"/>
      <c r="I1050" s="177"/>
      <c r="J1050" s="176"/>
      <c r="K1050" s="476"/>
      <c r="L1050" s="174"/>
      <c r="M1050" s="81"/>
      <c r="N1050" s="280" t="str">
        <f t="shared" si="99"/>
        <v/>
      </c>
      <c r="O1050" s="43"/>
      <c r="P1050" s="87"/>
      <c r="Q1050" s="483"/>
      <c r="R1050" s="83"/>
      <c r="S1050" s="482"/>
      <c r="T1050" s="164"/>
      <c r="U1050" s="45"/>
      <c r="V1050" s="25" t="str">
        <f>IFERROR(VLOOKUP(U1050, tabla!$A$2:$B$50,2,FALSE),"")</f>
        <v/>
      </c>
      <c r="W1050" s="26"/>
      <c r="X1050" s="51"/>
      <c r="Y1050" s="555" t="str">
        <f t="shared" si="100"/>
        <v/>
      </c>
      <c r="Z1050" s="27"/>
      <c r="AA1050" s="26"/>
      <c r="AB1050" s="26"/>
      <c r="AC1050" s="84"/>
      <c r="AD1050" s="29"/>
      <c r="AE1050" s="84"/>
      <c r="AF1050" s="84"/>
      <c r="AG1050" s="63"/>
      <c r="AH1050" s="84"/>
      <c r="AI1050" s="63"/>
      <c r="AJ1050" s="63"/>
      <c r="AK1050" s="81"/>
      <c r="AL1050" s="85"/>
      <c r="AM1050" s="557" t="str">
        <f t="shared" ca="1" si="101"/>
        <v/>
      </c>
      <c r="AN1050" s="86"/>
      <c r="XFA1050" s="558" t="e">
        <f>MATCH(AE1050,tabla!$W$3:$W$20,0)-1</f>
        <v>#N/A</v>
      </c>
      <c r="XFB1050" s="558">
        <f>COUNTIF(tabla!$W$3:$W$20,'BD1'!AE1050)</f>
        <v>0</v>
      </c>
    </row>
    <row r="1051" spans="1:40 16381:16382" s="197" customFormat="1" ht="24.95" customHeight="1" x14ac:dyDescent="0.2">
      <c r="A1051" s="24" t="str">
        <f t="shared" si="98"/>
        <v/>
      </c>
      <c r="B1051" s="24" t="str">
        <f t="shared" si="96"/>
        <v/>
      </c>
      <c r="C1051" s="554" t="str">
        <f t="shared" si="97"/>
        <v/>
      </c>
      <c r="D1051" s="173"/>
      <c r="E1051" s="173"/>
      <c r="F1051" s="174"/>
      <c r="G1051" s="175"/>
      <c r="H1051" s="176"/>
      <c r="I1051" s="177"/>
      <c r="J1051" s="176"/>
      <c r="K1051" s="476"/>
      <c r="L1051" s="174"/>
      <c r="M1051" s="81"/>
      <c r="N1051" s="280" t="str">
        <f t="shared" si="99"/>
        <v/>
      </c>
      <c r="O1051" s="43"/>
      <c r="P1051" s="87"/>
      <c r="Q1051" s="483"/>
      <c r="R1051" s="83"/>
      <c r="S1051" s="482"/>
      <c r="T1051" s="164"/>
      <c r="U1051" s="45"/>
      <c r="V1051" s="25" t="str">
        <f>IFERROR(VLOOKUP(U1051, tabla!$A$2:$B$50,2,FALSE),"")</f>
        <v/>
      </c>
      <c r="W1051" s="26"/>
      <c r="X1051" s="51"/>
      <c r="Y1051" s="555" t="str">
        <f t="shared" si="100"/>
        <v/>
      </c>
      <c r="Z1051" s="27"/>
      <c r="AA1051" s="26"/>
      <c r="AB1051" s="26"/>
      <c r="AC1051" s="84"/>
      <c r="AD1051" s="29"/>
      <c r="AE1051" s="84"/>
      <c r="AF1051" s="84"/>
      <c r="AG1051" s="63"/>
      <c r="AH1051" s="84"/>
      <c r="AI1051" s="63"/>
      <c r="AJ1051" s="63"/>
      <c r="AK1051" s="81"/>
      <c r="AL1051" s="85"/>
      <c r="AM1051" s="557" t="str">
        <f t="shared" ca="1" si="101"/>
        <v/>
      </c>
      <c r="AN1051" s="86"/>
      <c r="XFA1051" s="558" t="e">
        <f>MATCH(AE1051,tabla!$W$3:$W$20,0)-1</f>
        <v>#N/A</v>
      </c>
      <c r="XFB1051" s="558">
        <f>COUNTIF(tabla!$W$3:$W$20,'BD1'!AE1051)</f>
        <v>0</v>
      </c>
    </row>
    <row r="1052" spans="1:40 16381:16382" s="197" customFormat="1" ht="24.95" customHeight="1" x14ac:dyDescent="0.2">
      <c r="A1052" s="24" t="str">
        <f t="shared" si="98"/>
        <v/>
      </c>
      <c r="B1052" s="24" t="str">
        <f t="shared" si="96"/>
        <v/>
      </c>
      <c r="C1052" s="554" t="str">
        <f t="shared" si="97"/>
        <v/>
      </c>
      <c r="D1052" s="173"/>
      <c r="E1052" s="173"/>
      <c r="F1052" s="174"/>
      <c r="G1052" s="175"/>
      <c r="H1052" s="176"/>
      <c r="I1052" s="177"/>
      <c r="J1052" s="176"/>
      <c r="K1052" s="476"/>
      <c r="L1052" s="174"/>
      <c r="M1052" s="81"/>
      <c r="N1052" s="280" t="str">
        <f t="shared" si="99"/>
        <v/>
      </c>
      <c r="O1052" s="43"/>
      <c r="P1052" s="87"/>
      <c r="Q1052" s="483"/>
      <c r="R1052" s="83"/>
      <c r="S1052" s="482"/>
      <c r="T1052" s="164"/>
      <c r="U1052" s="45"/>
      <c r="V1052" s="25" t="str">
        <f>IFERROR(VLOOKUP(U1052, tabla!$A$2:$B$50,2,FALSE),"")</f>
        <v/>
      </c>
      <c r="W1052" s="26"/>
      <c r="X1052" s="51"/>
      <c r="Y1052" s="555" t="str">
        <f t="shared" si="100"/>
        <v/>
      </c>
      <c r="Z1052" s="27"/>
      <c r="AA1052" s="26"/>
      <c r="AB1052" s="26"/>
      <c r="AC1052" s="84"/>
      <c r="AD1052" s="29"/>
      <c r="AE1052" s="84"/>
      <c r="AF1052" s="84"/>
      <c r="AG1052" s="63"/>
      <c r="AH1052" s="84"/>
      <c r="AI1052" s="63"/>
      <c r="AJ1052" s="63"/>
      <c r="AK1052" s="81"/>
      <c r="AL1052" s="85"/>
      <c r="AM1052" s="557" t="str">
        <f t="shared" ca="1" si="101"/>
        <v/>
      </c>
      <c r="AN1052" s="86"/>
      <c r="XFA1052" s="558" t="e">
        <f>MATCH(AE1052,tabla!$W$3:$W$20,0)-1</f>
        <v>#N/A</v>
      </c>
      <c r="XFB1052" s="558">
        <f>COUNTIF(tabla!$W$3:$W$20,'BD1'!AE1052)</f>
        <v>0</v>
      </c>
    </row>
    <row r="1053" spans="1:40 16381:16382" s="197" customFormat="1" ht="24.95" customHeight="1" x14ac:dyDescent="0.2">
      <c r="A1053" s="24" t="str">
        <f t="shared" si="98"/>
        <v/>
      </c>
      <c r="B1053" s="24" t="str">
        <f t="shared" si="96"/>
        <v/>
      </c>
      <c r="C1053" s="554" t="str">
        <f t="shared" si="97"/>
        <v/>
      </c>
      <c r="D1053" s="173"/>
      <c r="E1053" s="173"/>
      <c r="F1053" s="174"/>
      <c r="G1053" s="175"/>
      <c r="H1053" s="176"/>
      <c r="I1053" s="177"/>
      <c r="J1053" s="176"/>
      <c r="K1053" s="476"/>
      <c r="L1053" s="174"/>
      <c r="M1053" s="81"/>
      <c r="N1053" s="280" t="str">
        <f t="shared" si="99"/>
        <v/>
      </c>
      <c r="O1053" s="43"/>
      <c r="P1053" s="87"/>
      <c r="Q1053" s="483"/>
      <c r="R1053" s="83"/>
      <c r="S1053" s="482"/>
      <c r="T1053" s="164"/>
      <c r="U1053" s="45"/>
      <c r="V1053" s="25" t="str">
        <f>IFERROR(VLOOKUP(U1053, tabla!$A$2:$B$50,2,FALSE),"")</f>
        <v/>
      </c>
      <c r="W1053" s="26"/>
      <c r="X1053" s="51"/>
      <c r="Y1053" s="555" t="str">
        <f t="shared" si="100"/>
        <v/>
      </c>
      <c r="Z1053" s="27"/>
      <c r="AA1053" s="26"/>
      <c r="AB1053" s="26"/>
      <c r="AC1053" s="84"/>
      <c r="AD1053" s="29"/>
      <c r="AE1053" s="84"/>
      <c r="AF1053" s="84"/>
      <c r="AG1053" s="63"/>
      <c r="AH1053" s="84"/>
      <c r="AI1053" s="63"/>
      <c r="AJ1053" s="63"/>
      <c r="AK1053" s="81"/>
      <c r="AL1053" s="85"/>
      <c r="AM1053" s="557" t="str">
        <f t="shared" ca="1" si="101"/>
        <v/>
      </c>
      <c r="AN1053" s="86"/>
      <c r="XFA1053" s="558" t="e">
        <f>MATCH(AE1053,tabla!$W$3:$W$20,0)-1</f>
        <v>#N/A</v>
      </c>
      <c r="XFB1053" s="558">
        <f>COUNTIF(tabla!$W$3:$W$20,'BD1'!AE1053)</f>
        <v>0</v>
      </c>
    </row>
    <row r="1054" spans="1:40 16381:16382" s="197" customFormat="1" ht="24.95" customHeight="1" x14ac:dyDescent="0.2">
      <c r="A1054" s="24" t="str">
        <f t="shared" si="98"/>
        <v/>
      </c>
      <c r="B1054" s="24" t="str">
        <f t="shared" si="96"/>
        <v/>
      </c>
      <c r="C1054" s="554" t="str">
        <f t="shared" si="97"/>
        <v/>
      </c>
      <c r="D1054" s="173"/>
      <c r="E1054" s="173"/>
      <c r="F1054" s="174"/>
      <c r="G1054" s="175"/>
      <c r="H1054" s="176"/>
      <c r="I1054" s="177"/>
      <c r="J1054" s="176"/>
      <c r="K1054" s="476"/>
      <c r="L1054" s="174"/>
      <c r="M1054" s="81"/>
      <c r="N1054" s="280" t="str">
        <f t="shared" si="99"/>
        <v/>
      </c>
      <c r="O1054" s="43"/>
      <c r="P1054" s="87"/>
      <c r="Q1054" s="483"/>
      <c r="R1054" s="83"/>
      <c r="S1054" s="482"/>
      <c r="T1054" s="164"/>
      <c r="U1054" s="45"/>
      <c r="V1054" s="25" t="str">
        <f>IFERROR(VLOOKUP(U1054, tabla!$A$2:$B$50,2,FALSE),"")</f>
        <v/>
      </c>
      <c r="W1054" s="26"/>
      <c r="X1054" s="51"/>
      <c r="Y1054" s="555" t="str">
        <f t="shared" si="100"/>
        <v/>
      </c>
      <c r="Z1054" s="27"/>
      <c r="AA1054" s="26"/>
      <c r="AB1054" s="26"/>
      <c r="AC1054" s="84"/>
      <c r="AD1054" s="29"/>
      <c r="AE1054" s="84"/>
      <c r="AF1054" s="84"/>
      <c r="AG1054" s="63"/>
      <c r="AH1054" s="84"/>
      <c r="AI1054" s="63"/>
      <c r="AJ1054" s="63"/>
      <c r="AK1054" s="81"/>
      <c r="AL1054" s="85"/>
      <c r="AM1054" s="557" t="str">
        <f t="shared" ca="1" si="101"/>
        <v/>
      </c>
      <c r="AN1054" s="86"/>
      <c r="XFA1054" s="558" t="e">
        <f>MATCH(AE1054,tabla!$W$3:$W$20,0)-1</f>
        <v>#N/A</v>
      </c>
      <c r="XFB1054" s="558">
        <f>COUNTIF(tabla!$W$3:$W$20,'BD1'!AE1054)</f>
        <v>0</v>
      </c>
    </row>
    <row r="1055" spans="1:40 16381:16382" s="197" customFormat="1" ht="24.95" customHeight="1" x14ac:dyDescent="0.2">
      <c r="A1055" s="24" t="str">
        <f t="shared" si="98"/>
        <v/>
      </c>
      <c r="B1055" s="24" t="str">
        <f t="shared" si="96"/>
        <v/>
      </c>
      <c r="C1055" s="554" t="str">
        <f t="shared" si="97"/>
        <v/>
      </c>
      <c r="D1055" s="173"/>
      <c r="E1055" s="173"/>
      <c r="F1055" s="174"/>
      <c r="G1055" s="175"/>
      <c r="H1055" s="176"/>
      <c r="I1055" s="177"/>
      <c r="J1055" s="176"/>
      <c r="K1055" s="476"/>
      <c r="L1055" s="174"/>
      <c r="M1055" s="81"/>
      <c r="N1055" s="280" t="str">
        <f t="shared" si="99"/>
        <v/>
      </c>
      <c r="O1055" s="43"/>
      <c r="P1055" s="87"/>
      <c r="Q1055" s="483"/>
      <c r="R1055" s="83"/>
      <c r="S1055" s="482"/>
      <c r="T1055" s="164"/>
      <c r="U1055" s="45"/>
      <c r="V1055" s="25" t="str">
        <f>IFERROR(VLOOKUP(U1055, tabla!$A$2:$B$50,2,FALSE),"")</f>
        <v/>
      </c>
      <c r="W1055" s="26"/>
      <c r="X1055" s="51"/>
      <c r="Y1055" s="555" t="str">
        <f t="shared" si="100"/>
        <v/>
      </c>
      <c r="Z1055" s="27"/>
      <c r="AA1055" s="26"/>
      <c r="AB1055" s="26"/>
      <c r="AC1055" s="84"/>
      <c r="AD1055" s="29"/>
      <c r="AE1055" s="84"/>
      <c r="AF1055" s="84"/>
      <c r="AG1055" s="63"/>
      <c r="AH1055" s="84"/>
      <c r="AI1055" s="63"/>
      <c r="AJ1055" s="63"/>
      <c r="AK1055" s="81"/>
      <c r="AL1055" s="85"/>
      <c r="AM1055" s="557" t="str">
        <f t="shared" ca="1" si="101"/>
        <v/>
      </c>
      <c r="AN1055" s="86"/>
      <c r="XFA1055" s="558" t="e">
        <f>MATCH(AE1055,tabla!$W$3:$W$20,0)-1</f>
        <v>#N/A</v>
      </c>
      <c r="XFB1055" s="558">
        <f>COUNTIF(tabla!$W$3:$W$20,'BD1'!AE1055)</f>
        <v>0</v>
      </c>
    </row>
    <row r="1056" spans="1:40 16381:16382" s="197" customFormat="1" ht="24.95" customHeight="1" x14ac:dyDescent="0.2">
      <c r="A1056" s="24" t="str">
        <f t="shared" si="98"/>
        <v/>
      </c>
      <c r="B1056" s="24" t="str">
        <f t="shared" si="96"/>
        <v/>
      </c>
      <c r="C1056" s="554" t="str">
        <f t="shared" si="97"/>
        <v/>
      </c>
      <c r="D1056" s="173"/>
      <c r="E1056" s="173"/>
      <c r="F1056" s="174"/>
      <c r="G1056" s="175"/>
      <c r="H1056" s="176"/>
      <c r="I1056" s="177"/>
      <c r="J1056" s="176"/>
      <c r="K1056" s="476"/>
      <c r="L1056" s="174"/>
      <c r="M1056" s="81"/>
      <c r="N1056" s="280" t="str">
        <f t="shared" si="99"/>
        <v/>
      </c>
      <c r="O1056" s="43"/>
      <c r="P1056" s="87"/>
      <c r="Q1056" s="483"/>
      <c r="R1056" s="83"/>
      <c r="S1056" s="482"/>
      <c r="T1056" s="164"/>
      <c r="U1056" s="45"/>
      <c r="V1056" s="25" t="str">
        <f>IFERROR(VLOOKUP(U1056, tabla!$A$2:$B$50,2,FALSE),"")</f>
        <v/>
      </c>
      <c r="W1056" s="26"/>
      <c r="X1056" s="51"/>
      <c r="Y1056" s="555" t="str">
        <f t="shared" si="100"/>
        <v/>
      </c>
      <c r="Z1056" s="27"/>
      <c r="AA1056" s="26"/>
      <c r="AB1056" s="26"/>
      <c r="AC1056" s="84"/>
      <c r="AD1056" s="29"/>
      <c r="AE1056" s="84"/>
      <c r="AF1056" s="84"/>
      <c r="AG1056" s="63"/>
      <c r="AH1056" s="84"/>
      <c r="AI1056" s="63"/>
      <c r="AJ1056" s="63"/>
      <c r="AK1056" s="81"/>
      <c r="AL1056" s="85"/>
      <c r="AM1056" s="557" t="str">
        <f t="shared" ca="1" si="101"/>
        <v/>
      </c>
      <c r="AN1056" s="86"/>
      <c r="XFA1056" s="558" t="e">
        <f>MATCH(AE1056,tabla!$W$3:$W$20,0)-1</f>
        <v>#N/A</v>
      </c>
      <c r="XFB1056" s="558">
        <f>COUNTIF(tabla!$W$3:$W$20,'BD1'!AE1056)</f>
        <v>0</v>
      </c>
    </row>
    <row r="1057" spans="1:40 16381:16382" s="197" customFormat="1" ht="24.95" customHeight="1" x14ac:dyDescent="0.2">
      <c r="A1057" s="24" t="str">
        <f t="shared" si="98"/>
        <v/>
      </c>
      <c r="B1057" s="24" t="str">
        <f t="shared" si="96"/>
        <v/>
      </c>
      <c r="C1057" s="554" t="str">
        <f t="shared" si="97"/>
        <v/>
      </c>
      <c r="D1057" s="173"/>
      <c r="E1057" s="173"/>
      <c r="F1057" s="174"/>
      <c r="G1057" s="175"/>
      <c r="H1057" s="176"/>
      <c r="I1057" s="177"/>
      <c r="J1057" s="176"/>
      <c r="K1057" s="476"/>
      <c r="L1057" s="174"/>
      <c r="M1057" s="81"/>
      <c r="N1057" s="280" t="str">
        <f t="shared" si="99"/>
        <v/>
      </c>
      <c r="O1057" s="43"/>
      <c r="P1057" s="87"/>
      <c r="Q1057" s="483"/>
      <c r="R1057" s="83"/>
      <c r="S1057" s="482"/>
      <c r="T1057" s="164"/>
      <c r="U1057" s="45"/>
      <c r="V1057" s="25" t="str">
        <f>IFERROR(VLOOKUP(U1057, tabla!$A$2:$B$50,2,FALSE),"")</f>
        <v/>
      </c>
      <c r="W1057" s="26"/>
      <c r="X1057" s="51"/>
      <c r="Y1057" s="555" t="str">
        <f t="shared" si="100"/>
        <v/>
      </c>
      <c r="Z1057" s="27"/>
      <c r="AA1057" s="26"/>
      <c r="AB1057" s="26"/>
      <c r="AC1057" s="84"/>
      <c r="AD1057" s="29"/>
      <c r="AE1057" s="84"/>
      <c r="AF1057" s="84"/>
      <c r="AG1057" s="63"/>
      <c r="AH1057" s="84"/>
      <c r="AI1057" s="63"/>
      <c r="AJ1057" s="63"/>
      <c r="AK1057" s="81"/>
      <c r="AL1057" s="85"/>
      <c r="AM1057" s="557" t="str">
        <f t="shared" ca="1" si="101"/>
        <v/>
      </c>
      <c r="AN1057" s="86"/>
      <c r="XFA1057" s="558" t="e">
        <f>MATCH(AE1057,tabla!$W$3:$W$20,0)-1</f>
        <v>#N/A</v>
      </c>
      <c r="XFB1057" s="558">
        <f>COUNTIF(tabla!$W$3:$W$20,'BD1'!AE1057)</f>
        <v>0</v>
      </c>
    </row>
    <row r="1058" spans="1:40 16381:16382" s="197" customFormat="1" ht="24.95" customHeight="1" x14ac:dyDescent="0.2">
      <c r="A1058" s="24" t="str">
        <f t="shared" si="98"/>
        <v/>
      </c>
      <c r="B1058" s="24" t="str">
        <f t="shared" si="96"/>
        <v/>
      </c>
      <c r="C1058" s="554" t="str">
        <f t="shared" si="97"/>
        <v/>
      </c>
      <c r="D1058" s="173"/>
      <c r="E1058" s="173"/>
      <c r="F1058" s="174"/>
      <c r="G1058" s="175"/>
      <c r="H1058" s="176"/>
      <c r="I1058" s="177"/>
      <c r="J1058" s="176"/>
      <c r="K1058" s="476"/>
      <c r="L1058" s="174"/>
      <c r="M1058" s="81"/>
      <c r="N1058" s="280" t="str">
        <f t="shared" si="99"/>
        <v/>
      </c>
      <c r="O1058" s="43"/>
      <c r="P1058" s="87"/>
      <c r="Q1058" s="483"/>
      <c r="R1058" s="83"/>
      <c r="S1058" s="482"/>
      <c r="T1058" s="164"/>
      <c r="U1058" s="45"/>
      <c r="V1058" s="25" t="str">
        <f>IFERROR(VLOOKUP(U1058, tabla!$A$2:$B$50,2,FALSE),"")</f>
        <v/>
      </c>
      <c r="W1058" s="26"/>
      <c r="X1058" s="51"/>
      <c r="Y1058" s="555" t="str">
        <f t="shared" si="100"/>
        <v/>
      </c>
      <c r="Z1058" s="27"/>
      <c r="AA1058" s="26"/>
      <c r="AB1058" s="26"/>
      <c r="AC1058" s="84"/>
      <c r="AD1058" s="29"/>
      <c r="AE1058" s="84"/>
      <c r="AF1058" s="84"/>
      <c r="AG1058" s="63"/>
      <c r="AH1058" s="84"/>
      <c r="AI1058" s="63"/>
      <c r="AJ1058" s="63"/>
      <c r="AK1058" s="81"/>
      <c r="AL1058" s="85"/>
      <c r="AM1058" s="557" t="str">
        <f t="shared" ca="1" si="101"/>
        <v/>
      </c>
      <c r="AN1058" s="86"/>
      <c r="XFA1058" s="558" t="e">
        <f>MATCH(AE1058,tabla!$W$3:$W$20,0)-1</f>
        <v>#N/A</v>
      </c>
      <c r="XFB1058" s="558">
        <f>COUNTIF(tabla!$W$3:$W$20,'BD1'!AE1058)</f>
        <v>0</v>
      </c>
    </row>
    <row r="1059" spans="1:40 16381:16382" s="197" customFormat="1" ht="24.95" customHeight="1" x14ac:dyDescent="0.2">
      <c r="A1059" s="24" t="str">
        <f t="shared" si="98"/>
        <v/>
      </c>
      <c r="B1059" s="24" t="str">
        <f t="shared" si="96"/>
        <v/>
      </c>
      <c r="C1059" s="554" t="str">
        <f t="shared" si="97"/>
        <v/>
      </c>
      <c r="D1059" s="173"/>
      <c r="E1059" s="173"/>
      <c r="F1059" s="174"/>
      <c r="G1059" s="175"/>
      <c r="H1059" s="176"/>
      <c r="I1059" s="177"/>
      <c r="J1059" s="176"/>
      <c r="K1059" s="476"/>
      <c r="L1059" s="174"/>
      <c r="M1059" s="81"/>
      <c r="N1059" s="280" t="str">
        <f t="shared" si="99"/>
        <v/>
      </c>
      <c r="O1059" s="43"/>
      <c r="P1059" s="87"/>
      <c r="Q1059" s="483"/>
      <c r="R1059" s="83"/>
      <c r="S1059" s="482"/>
      <c r="T1059" s="164"/>
      <c r="U1059" s="45"/>
      <c r="V1059" s="25" t="str">
        <f>IFERROR(VLOOKUP(U1059, tabla!$A$2:$B$50,2,FALSE),"")</f>
        <v/>
      </c>
      <c r="W1059" s="26"/>
      <c r="X1059" s="51"/>
      <c r="Y1059" s="555" t="str">
        <f t="shared" si="100"/>
        <v/>
      </c>
      <c r="Z1059" s="27"/>
      <c r="AA1059" s="26"/>
      <c r="AB1059" s="26"/>
      <c r="AC1059" s="84"/>
      <c r="AD1059" s="29"/>
      <c r="AE1059" s="84"/>
      <c r="AF1059" s="84"/>
      <c r="AG1059" s="63"/>
      <c r="AH1059" s="84"/>
      <c r="AI1059" s="63"/>
      <c r="AJ1059" s="63"/>
      <c r="AK1059" s="81"/>
      <c r="AL1059" s="85"/>
      <c r="AM1059" s="557" t="str">
        <f t="shared" ca="1" si="101"/>
        <v/>
      </c>
      <c r="AN1059" s="86"/>
      <c r="XFA1059" s="558" t="e">
        <f>MATCH(AE1059,tabla!$W$3:$W$20,0)-1</f>
        <v>#N/A</v>
      </c>
      <c r="XFB1059" s="558">
        <f>COUNTIF(tabla!$W$3:$W$20,'BD1'!AE1059)</f>
        <v>0</v>
      </c>
    </row>
    <row r="1060" spans="1:40 16381:16382" s="197" customFormat="1" ht="24.95" customHeight="1" x14ac:dyDescent="0.2">
      <c r="A1060" s="24" t="str">
        <f t="shared" si="98"/>
        <v/>
      </c>
      <c r="B1060" s="24" t="str">
        <f t="shared" si="96"/>
        <v/>
      </c>
      <c r="C1060" s="554" t="str">
        <f t="shared" si="97"/>
        <v/>
      </c>
      <c r="D1060" s="173"/>
      <c r="E1060" s="173"/>
      <c r="F1060" s="174"/>
      <c r="G1060" s="175"/>
      <c r="H1060" s="176"/>
      <c r="I1060" s="177"/>
      <c r="J1060" s="176"/>
      <c r="K1060" s="476"/>
      <c r="L1060" s="174"/>
      <c r="M1060" s="81"/>
      <c r="N1060" s="280" t="str">
        <f t="shared" si="99"/>
        <v/>
      </c>
      <c r="O1060" s="43"/>
      <c r="P1060" s="87"/>
      <c r="Q1060" s="483"/>
      <c r="R1060" s="83"/>
      <c r="S1060" s="482"/>
      <c r="T1060" s="164"/>
      <c r="U1060" s="45"/>
      <c r="V1060" s="25" t="str">
        <f>IFERROR(VLOOKUP(U1060, tabla!$A$2:$B$50,2,FALSE),"")</f>
        <v/>
      </c>
      <c r="W1060" s="26"/>
      <c r="X1060" s="51"/>
      <c r="Y1060" s="555" t="str">
        <f t="shared" si="100"/>
        <v/>
      </c>
      <c r="Z1060" s="27"/>
      <c r="AA1060" s="26"/>
      <c r="AB1060" s="26"/>
      <c r="AC1060" s="84"/>
      <c r="AD1060" s="29"/>
      <c r="AE1060" s="84"/>
      <c r="AF1060" s="84"/>
      <c r="AG1060" s="63"/>
      <c r="AH1060" s="84"/>
      <c r="AI1060" s="63"/>
      <c r="AJ1060" s="63"/>
      <c r="AK1060" s="81"/>
      <c r="AL1060" s="85"/>
      <c r="AM1060" s="557" t="str">
        <f t="shared" ca="1" si="101"/>
        <v/>
      </c>
      <c r="AN1060" s="86"/>
      <c r="XFA1060" s="558" t="e">
        <f>MATCH(AE1060,tabla!$W$3:$W$20,0)-1</f>
        <v>#N/A</v>
      </c>
      <c r="XFB1060" s="558">
        <f>COUNTIF(tabla!$W$3:$W$20,'BD1'!AE1060)</f>
        <v>0</v>
      </c>
    </row>
    <row r="1061" spans="1:40 16381:16382" s="197" customFormat="1" ht="24.95" customHeight="1" x14ac:dyDescent="0.2">
      <c r="A1061" s="24" t="str">
        <f t="shared" si="98"/>
        <v/>
      </c>
      <c r="B1061" s="24" t="str">
        <f t="shared" si="96"/>
        <v/>
      </c>
      <c r="C1061" s="554" t="str">
        <f t="shared" si="97"/>
        <v/>
      </c>
      <c r="D1061" s="173"/>
      <c r="E1061" s="173"/>
      <c r="F1061" s="174"/>
      <c r="G1061" s="175"/>
      <c r="H1061" s="176"/>
      <c r="I1061" s="177"/>
      <c r="J1061" s="176"/>
      <c r="K1061" s="476"/>
      <c r="L1061" s="174"/>
      <c r="M1061" s="81"/>
      <c r="N1061" s="280" t="str">
        <f t="shared" si="99"/>
        <v/>
      </c>
      <c r="O1061" s="43"/>
      <c r="P1061" s="87"/>
      <c r="Q1061" s="483"/>
      <c r="R1061" s="83"/>
      <c r="S1061" s="482"/>
      <c r="T1061" s="164"/>
      <c r="U1061" s="45"/>
      <c r="V1061" s="25" t="str">
        <f>IFERROR(VLOOKUP(U1061, tabla!$A$2:$B$50,2,FALSE),"")</f>
        <v/>
      </c>
      <c r="W1061" s="26"/>
      <c r="X1061" s="51"/>
      <c r="Y1061" s="555" t="str">
        <f t="shared" si="100"/>
        <v/>
      </c>
      <c r="Z1061" s="27"/>
      <c r="AA1061" s="26"/>
      <c r="AB1061" s="26"/>
      <c r="AC1061" s="84"/>
      <c r="AD1061" s="29"/>
      <c r="AE1061" s="84"/>
      <c r="AF1061" s="84"/>
      <c r="AG1061" s="63"/>
      <c r="AH1061" s="84"/>
      <c r="AI1061" s="63"/>
      <c r="AJ1061" s="63"/>
      <c r="AK1061" s="81"/>
      <c r="AL1061" s="85"/>
      <c r="AM1061" s="557" t="str">
        <f t="shared" ca="1" si="101"/>
        <v/>
      </c>
      <c r="AN1061" s="86"/>
      <c r="XFA1061" s="558" t="e">
        <f>MATCH(AE1061,tabla!$W$3:$W$20,0)-1</f>
        <v>#N/A</v>
      </c>
      <c r="XFB1061" s="558">
        <f>COUNTIF(tabla!$W$3:$W$20,'BD1'!AE1061)</f>
        <v>0</v>
      </c>
    </row>
    <row r="1062" spans="1:40 16381:16382" s="197" customFormat="1" ht="24.95" customHeight="1" x14ac:dyDescent="0.2">
      <c r="A1062" s="24" t="str">
        <f t="shared" si="98"/>
        <v/>
      </c>
      <c r="B1062" s="24" t="str">
        <f t="shared" si="96"/>
        <v/>
      </c>
      <c r="C1062" s="554" t="str">
        <f t="shared" si="97"/>
        <v/>
      </c>
      <c r="D1062" s="173"/>
      <c r="E1062" s="173"/>
      <c r="F1062" s="174"/>
      <c r="G1062" s="175"/>
      <c r="H1062" s="176"/>
      <c r="I1062" s="177"/>
      <c r="J1062" s="176"/>
      <c r="K1062" s="476"/>
      <c r="L1062" s="174"/>
      <c r="M1062" s="81"/>
      <c r="N1062" s="280" t="str">
        <f t="shared" si="99"/>
        <v/>
      </c>
      <c r="O1062" s="43"/>
      <c r="P1062" s="87"/>
      <c r="Q1062" s="483"/>
      <c r="R1062" s="83"/>
      <c r="S1062" s="482"/>
      <c r="T1062" s="164"/>
      <c r="U1062" s="45"/>
      <c r="V1062" s="25" t="str">
        <f>IFERROR(VLOOKUP(U1062, tabla!$A$2:$B$50,2,FALSE),"")</f>
        <v/>
      </c>
      <c r="W1062" s="26"/>
      <c r="X1062" s="51"/>
      <c r="Y1062" s="555" t="str">
        <f t="shared" si="100"/>
        <v/>
      </c>
      <c r="Z1062" s="27"/>
      <c r="AA1062" s="26"/>
      <c r="AB1062" s="26"/>
      <c r="AC1062" s="84"/>
      <c r="AD1062" s="29"/>
      <c r="AE1062" s="84"/>
      <c r="AF1062" s="84"/>
      <c r="AG1062" s="63"/>
      <c r="AH1062" s="84"/>
      <c r="AI1062" s="63"/>
      <c r="AJ1062" s="63"/>
      <c r="AK1062" s="81"/>
      <c r="AL1062" s="85"/>
      <c r="AM1062" s="557" t="str">
        <f t="shared" ca="1" si="101"/>
        <v/>
      </c>
      <c r="AN1062" s="86"/>
      <c r="XFA1062" s="558" t="e">
        <f>MATCH(AE1062,tabla!$W$3:$W$20,0)-1</f>
        <v>#N/A</v>
      </c>
      <c r="XFB1062" s="558">
        <f>COUNTIF(tabla!$W$3:$W$20,'BD1'!AE1062)</f>
        <v>0</v>
      </c>
    </row>
    <row r="1063" spans="1:40 16381:16382" s="197" customFormat="1" ht="24.95" customHeight="1" x14ac:dyDescent="0.2">
      <c r="A1063" s="24" t="str">
        <f t="shared" si="98"/>
        <v/>
      </c>
      <c r="B1063" s="24" t="str">
        <f t="shared" si="96"/>
        <v/>
      </c>
      <c r="C1063" s="554" t="str">
        <f t="shared" si="97"/>
        <v/>
      </c>
      <c r="D1063" s="173"/>
      <c r="E1063" s="173"/>
      <c r="F1063" s="174"/>
      <c r="G1063" s="175"/>
      <c r="H1063" s="176"/>
      <c r="I1063" s="177"/>
      <c r="J1063" s="176"/>
      <c r="K1063" s="476"/>
      <c r="L1063" s="174"/>
      <c r="M1063" s="81"/>
      <c r="N1063" s="280" t="str">
        <f t="shared" si="99"/>
        <v/>
      </c>
      <c r="O1063" s="43"/>
      <c r="P1063" s="87"/>
      <c r="Q1063" s="483"/>
      <c r="R1063" s="83"/>
      <c r="S1063" s="482"/>
      <c r="T1063" s="164"/>
      <c r="U1063" s="45"/>
      <c r="V1063" s="25" t="str">
        <f>IFERROR(VLOOKUP(U1063, tabla!$A$2:$B$50,2,FALSE),"")</f>
        <v/>
      </c>
      <c r="W1063" s="26"/>
      <c r="X1063" s="51"/>
      <c r="Y1063" s="555" t="str">
        <f t="shared" si="100"/>
        <v/>
      </c>
      <c r="Z1063" s="27"/>
      <c r="AA1063" s="26"/>
      <c r="AB1063" s="26"/>
      <c r="AC1063" s="84"/>
      <c r="AD1063" s="29"/>
      <c r="AE1063" s="84"/>
      <c r="AF1063" s="84"/>
      <c r="AG1063" s="63"/>
      <c r="AH1063" s="84"/>
      <c r="AI1063" s="63"/>
      <c r="AJ1063" s="63"/>
      <c r="AK1063" s="81"/>
      <c r="AL1063" s="85"/>
      <c r="AM1063" s="557" t="str">
        <f t="shared" ca="1" si="101"/>
        <v/>
      </c>
      <c r="AN1063" s="86"/>
      <c r="XFA1063" s="558" t="e">
        <f>MATCH(AE1063,tabla!$W$3:$W$20,0)-1</f>
        <v>#N/A</v>
      </c>
      <c r="XFB1063" s="558">
        <f>COUNTIF(tabla!$W$3:$W$20,'BD1'!AE1063)</f>
        <v>0</v>
      </c>
    </row>
    <row r="1064" spans="1:40 16381:16382" s="197" customFormat="1" ht="24.95" customHeight="1" x14ac:dyDescent="0.2">
      <c r="A1064" s="24" t="str">
        <f t="shared" si="98"/>
        <v/>
      </c>
      <c r="B1064" s="24" t="str">
        <f t="shared" si="96"/>
        <v/>
      </c>
      <c r="C1064" s="554" t="str">
        <f t="shared" si="97"/>
        <v/>
      </c>
      <c r="D1064" s="173"/>
      <c r="E1064" s="173"/>
      <c r="F1064" s="174"/>
      <c r="G1064" s="175"/>
      <c r="H1064" s="176"/>
      <c r="I1064" s="177"/>
      <c r="J1064" s="176"/>
      <c r="K1064" s="476"/>
      <c r="L1064" s="174"/>
      <c r="M1064" s="81"/>
      <c r="N1064" s="280" t="str">
        <f t="shared" si="99"/>
        <v/>
      </c>
      <c r="O1064" s="43"/>
      <c r="P1064" s="87"/>
      <c r="Q1064" s="483"/>
      <c r="R1064" s="83"/>
      <c r="S1064" s="482"/>
      <c r="T1064" s="164"/>
      <c r="U1064" s="45"/>
      <c r="V1064" s="25" t="str">
        <f>IFERROR(VLOOKUP(U1064, tabla!$A$2:$B$50,2,FALSE),"")</f>
        <v/>
      </c>
      <c r="W1064" s="26"/>
      <c r="X1064" s="51"/>
      <c r="Y1064" s="555" t="str">
        <f t="shared" si="100"/>
        <v/>
      </c>
      <c r="Z1064" s="27"/>
      <c r="AA1064" s="26"/>
      <c r="AB1064" s="26"/>
      <c r="AC1064" s="84"/>
      <c r="AD1064" s="29"/>
      <c r="AE1064" s="84"/>
      <c r="AF1064" s="84"/>
      <c r="AG1064" s="63"/>
      <c r="AH1064" s="84"/>
      <c r="AI1064" s="63"/>
      <c r="AJ1064" s="63"/>
      <c r="AK1064" s="81"/>
      <c r="AL1064" s="85"/>
      <c r="AM1064" s="557" t="str">
        <f t="shared" ca="1" si="101"/>
        <v/>
      </c>
      <c r="AN1064" s="86"/>
      <c r="XFA1064" s="558" t="e">
        <f>MATCH(AE1064,tabla!$W$3:$W$20,0)-1</f>
        <v>#N/A</v>
      </c>
      <c r="XFB1064" s="558">
        <f>COUNTIF(tabla!$W$3:$W$20,'BD1'!AE1064)</f>
        <v>0</v>
      </c>
    </row>
    <row r="1065" spans="1:40 16381:16382" s="197" customFormat="1" ht="24.95" customHeight="1" x14ac:dyDescent="0.2">
      <c r="A1065" s="24" t="str">
        <f t="shared" si="98"/>
        <v/>
      </c>
      <c r="B1065" s="24" t="str">
        <f t="shared" si="96"/>
        <v/>
      </c>
      <c r="C1065" s="554" t="str">
        <f t="shared" si="97"/>
        <v/>
      </c>
      <c r="D1065" s="173"/>
      <c r="E1065" s="173"/>
      <c r="F1065" s="174"/>
      <c r="G1065" s="175"/>
      <c r="H1065" s="176"/>
      <c r="I1065" s="177"/>
      <c r="J1065" s="176"/>
      <c r="K1065" s="476"/>
      <c r="L1065" s="174"/>
      <c r="M1065" s="81"/>
      <c r="N1065" s="280" t="str">
        <f t="shared" si="99"/>
        <v/>
      </c>
      <c r="O1065" s="43"/>
      <c r="P1065" s="87"/>
      <c r="Q1065" s="483"/>
      <c r="R1065" s="83"/>
      <c r="S1065" s="482"/>
      <c r="T1065" s="164"/>
      <c r="U1065" s="45"/>
      <c r="V1065" s="25" t="str">
        <f>IFERROR(VLOOKUP(U1065, tabla!$A$2:$B$50,2,FALSE),"")</f>
        <v/>
      </c>
      <c r="W1065" s="26"/>
      <c r="X1065" s="51"/>
      <c r="Y1065" s="555" t="str">
        <f t="shared" si="100"/>
        <v/>
      </c>
      <c r="Z1065" s="27"/>
      <c r="AA1065" s="26"/>
      <c r="AB1065" s="26"/>
      <c r="AC1065" s="84"/>
      <c r="AD1065" s="29"/>
      <c r="AE1065" s="84"/>
      <c r="AF1065" s="84"/>
      <c r="AG1065" s="63"/>
      <c r="AH1065" s="84"/>
      <c r="AI1065" s="63"/>
      <c r="AJ1065" s="63"/>
      <c r="AK1065" s="81"/>
      <c r="AL1065" s="85"/>
      <c r="AM1065" s="557" t="str">
        <f t="shared" ca="1" si="101"/>
        <v/>
      </c>
      <c r="AN1065" s="86"/>
      <c r="XFA1065" s="558" t="e">
        <f>MATCH(AE1065,tabla!$W$3:$W$20,0)-1</f>
        <v>#N/A</v>
      </c>
      <c r="XFB1065" s="558">
        <f>COUNTIF(tabla!$W$3:$W$20,'BD1'!AE1065)</f>
        <v>0</v>
      </c>
    </row>
    <row r="1066" spans="1:40 16381:16382" s="197" customFormat="1" ht="24.95" customHeight="1" x14ac:dyDescent="0.2">
      <c r="A1066" s="24" t="str">
        <f t="shared" si="98"/>
        <v/>
      </c>
      <c r="B1066" s="24" t="str">
        <f t="shared" si="96"/>
        <v/>
      </c>
      <c r="C1066" s="554" t="str">
        <f t="shared" si="97"/>
        <v/>
      </c>
      <c r="D1066" s="173"/>
      <c r="E1066" s="173"/>
      <c r="F1066" s="174"/>
      <c r="G1066" s="175"/>
      <c r="H1066" s="176"/>
      <c r="I1066" s="177"/>
      <c r="J1066" s="176"/>
      <c r="K1066" s="476"/>
      <c r="L1066" s="174"/>
      <c r="M1066" s="81"/>
      <c r="N1066" s="280" t="str">
        <f t="shared" si="99"/>
        <v/>
      </c>
      <c r="O1066" s="43"/>
      <c r="P1066" s="87"/>
      <c r="Q1066" s="483"/>
      <c r="R1066" s="83"/>
      <c r="S1066" s="482"/>
      <c r="T1066" s="164"/>
      <c r="U1066" s="45"/>
      <c r="V1066" s="25" t="str">
        <f>IFERROR(VLOOKUP(U1066, tabla!$A$2:$B$50,2,FALSE),"")</f>
        <v/>
      </c>
      <c r="W1066" s="26"/>
      <c r="X1066" s="51"/>
      <c r="Y1066" s="555" t="str">
        <f t="shared" si="100"/>
        <v/>
      </c>
      <c r="Z1066" s="27"/>
      <c r="AA1066" s="26"/>
      <c r="AB1066" s="26"/>
      <c r="AC1066" s="84"/>
      <c r="AD1066" s="29"/>
      <c r="AE1066" s="84"/>
      <c r="AF1066" s="84"/>
      <c r="AG1066" s="63"/>
      <c r="AH1066" s="84"/>
      <c r="AI1066" s="63"/>
      <c r="AJ1066" s="63"/>
      <c r="AK1066" s="81"/>
      <c r="AL1066" s="85"/>
      <c r="AM1066" s="557" t="str">
        <f t="shared" ca="1" si="101"/>
        <v/>
      </c>
      <c r="AN1066" s="86"/>
      <c r="XFA1066" s="558" t="e">
        <f>MATCH(AE1066,tabla!$W$3:$W$20,0)-1</f>
        <v>#N/A</v>
      </c>
      <c r="XFB1066" s="558">
        <f>COUNTIF(tabla!$W$3:$W$20,'BD1'!AE1066)</f>
        <v>0</v>
      </c>
    </row>
    <row r="1067" spans="1:40 16381:16382" s="197" customFormat="1" ht="24.95" customHeight="1" x14ac:dyDescent="0.2">
      <c r="A1067" s="24" t="str">
        <f t="shared" si="98"/>
        <v/>
      </c>
      <c r="B1067" s="24" t="str">
        <f t="shared" si="96"/>
        <v/>
      </c>
      <c r="C1067" s="554" t="str">
        <f t="shared" si="97"/>
        <v/>
      </c>
      <c r="D1067" s="173"/>
      <c r="E1067" s="173"/>
      <c r="F1067" s="174"/>
      <c r="G1067" s="175"/>
      <c r="H1067" s="176"/>
      <c r="I1067" s="177"/>
      <c r="J1067" s="176"/>
      <c r="K1067" s="476"/>
      <c r="L1067" s="174"/>
      <c r="M1067" s="81"/>
      <c r="N1067" s="280" t="str">
        <f t="shared" si="99"/>
        <v/>
      </c>
      <c r="O1067" s="43"/>
      <c r="P1067" s="87"/>
      <c r="Q1067" s="483"/>
      <c r="R1067" s="83"/>
      <c r="S1067" s="482"/>
      <c r="T1067" s="164"/>
      <c r="U1067" s="45"/>
      <c r="V1067" s="25" t="str">
        <f>IFERROR(VLOOKUP(U1067, tabla!$A$2:$B$50,2,FALSE),"")</f>
        <v/>
      </c>
      <c r="W1067" s="26"/>
      <c r="X1067" s="51"/>
      <c r="Y1067" s="555" t="str">
        <f t="shared" si="100"/>
        <v/>
      </c>
      <c r="Z1067" s="27"/>
      <c r="AA1067" s="26"/>
      <c r="AB1067" s="26"/>
      <c r="AC1067" s="84"/>
      <c r="AD1067" s="29"/>
      <c r="AE1067" s="84"/>
      <c r="AF1067" s="84"/>
      <c r="AG1067" s="63"/>
      <c r="AH1067" s="84"/>
      <c r="AI1067" s="63"/>
      <c r="AJ1067" s="63"/>
      <c r="AK1067" s="81"/>
      <c r="AL1067" s="85"/>
      <c r="AM1067" s="557" t="str">
        <f t="shared" ca="1" si="101"/>
        <v/>
      </c>
      <c r="AN1067" s="86"/>
      <c r="XFA1067" s="558" t="e">
        <f>MATCH(AE1067,tabla!$W$3:$W$20,0)-1</f>
        <v>#N/A</v>
      </c>
      <c r="XFB1067" s="558">
        <f>COUNTIF(tabla!$W$3:$W$20,'BD1'!AE1067)</f>
        <v>0</v>
      </c>
    </row>
    <row r="1068" spans="1:40 16381:16382" s="197" customFormat="1" ht="24.95" customHeight="1" x14ac:dyDescent="0.2">
      <c r="A1068" s="24" t="str">
        <f t="shared" si="98"/>
        <v/>
      </c>
      <c r="B1068" s="24" t="str">
        <f t="shared" si="96"/>
        <v/>
      </c>
      <c r="C1068" s="554" t="str">
        <f t="shared" si="97"/>
        <v/>
      </c>
      <c r="D1068" s="173"/>
      <c r="E1068" s="173"/>
      <c r="F1068" s="174"/>
      <c r="G1068" s="175"/>
      <c r="H1068" s="176"/>
      <c r="I1068" s="177"/>
      <c r="J1068" s="176"/>
      <c r="K1068" s="476"/>
      <c r="L1068" s="174"/>
      <c r="M1068" s="81"/>
      <c r="N1068" s="280" t="str">
        <f t="shared" si="99"/>
        <v/>
      </c>
      <c r="O1068" s="43"/>
      <c r="P1068" s="87"/>
      <c r="Q1068" s="483"/>
      <c r="R1068" s="83"/>
      <c r="S1068" s="482"/>
      <c r="T1068" s="164"/>
      <c r="U1068" s="45"/>
      <c r="V1068" s="25" t="str">
        <f>IFERROR(VLOOKUP(U1068, tabla!$A$2:$B$50,2,FALSE),"")</f>
        <v/>
      </c>
      <c r="W1068" s="26"/>
      <c r="X1068" s="51"/>
      <c r="Y1068" s="555" t="str">
        <f t="shared" si="100"/>
        <v/>
      </c>
      <c r="Z1068" s="27"/>
      <c r="AA1068" s="26"/>
      <c r="AB1068" s="26"/>
      <c r="AC1068" s="84"/>
      <c r="AD1068" s="29"/>
      <c r="AE1068" s="84"/>
      <c r="AF1068" s="84"/>
      <c r="AG1068" s="63"/>
      <c r="AH1068" s="84"/>
      <c r="AI1068" s="63"/>
      <c r="AJ1068" s="63"/>
      <c r="AK1068" s="81"/>
      <c r="AL1068" s="85"/>
      <c r="AM1068" s="557" t="str">
        <f t="shared" ca="1" si="101"/>
        <v/>
      </c>
      <c r="AN1068" s="86"/>
      <c r="XFA1068" s="558" t="e">
        <f>MATCH(AE1068,tabla!$W$3:$W$20,0)-1</f>
        <v>#N/A</v>
      </c>
      <c r="XFB1068" s="558">
        <f>COUNTIF(tabla!$W$3:$W$20,'BD1'!AE1068)</f>
        <v>0</v>
      </c>
    </row>
    <row r="1069" spans="1:40 16381:16382" s="197" customFormat="1" ht="24.95" customHeight="1" x14ac:dyDescent="0.2">
      <c r="A1069" s="24" t="str">
        <f t="shared" si="98"/>
        <v/>
      </c>
      <c r="B1069" s="24" t="str">
        <f t="shared" si="96"/>
        <v/>
      </c>
      <c r="C1069" s="554" t="str">
        <f t="shared" si="97"/>
        <v/>
      </c>
      <c r="D1069" s="173"/>
      <c r="E1069" s="173"/>
      <c r="F1069" s="174"/>
      <c r="G1069" s="175"/>
      <c r="H1069" s="176"/>
      <c r="I1069" s="177"/>
      <c r="J1069" s="176"/>
      <c r="K1069" s="476"/>
      <c r="L1069" s="174"/>
      <c r="M1069" s="81"/>
      <c r="N1069" s="280" t="str">
        <f t="shared" si="99"/>
        <v/>
      </c>
      <c r="O1069" s="43"/>
      <c r="P1069" s="87"/>
      <c r="Q1069" s="483"/>
      <c r="R1069" s="83"/>
      <c r="S1069" s="482"/>
      <c r="T1069" s="164"/>
      <c r="U1069" s="45"/>
      <c r="V1069" s="25" t="str">
        <f>IFERROR(VLOOKUP(U1069, tabla!$A$2:$B$50,2,FALSE),"")</f>
        <v/>
      </c>
      <c r="W1069" s="26"/>
      <c r="X1069" s="51"/>
      <c r="Y1069" s="555" t="str">
        <f t="shared" si="100"/>
        <v/>
      </c>
      <c r="Z1069" s="27"/>
      <c r="AA1069" s="26"/>
      <c r="AB1069" s="26"/>
      <c r="AC1069" s="84"/>
      <c r="AD1069" s="29"/>
      <c r="AE1069" s="84"/>
      <c r="AF1069" s="84"/>
      <c r="AG1069" s="63"/>
      <c r="AH1069" s="84"/>
      <c r="AI1069" s="63"/>
      <c r="AJ1069" s="63"/>
      <c r="AK1069" s="81"/>
      <c r="AL1069" s="85"/>
      <c r="AM1069" s="557" t="str">
        <f t="shared" ca="1" si="101"/>
        <v/>
      </c>
      <c r="AN1069" s="86"/>
      <c r="XFA1069" s="558" t="e">
        <f>MATCH(AE1069,tabla!$W$3:$W$20,0)-1</f>
        <v>#N/A</v>
      </c>
      <c r="XFB1069" s="558">
        <f>COUNTIF(tabla!$W$3:$W$20,'BD1'!AE1069)</f>
        <v>0</v>
      </c>
    </row>
    <row r="1070" spans="1:40 16381:16382" s="197" customFormat="1" ht="24.95" customHeight="1" x14ac:dyDescent="0.2">
      <c r="A1070" s="24" t="str">
        <f t="shared" si="98"/>
        <v/>
      </c>
      <c r="B1070" s="24" t="str">
        <f t="shared" si="96"/>
        <v/>
      </c>
      <c r="C1070" s="554" t="str">
        <f t="shared" si="97"/>
        <v/>
      </c>
      <c r="D1070" s="173"/>
      <c r="E1070" s="173"/>
      <c r="F1070" s="174"/>
      <c r="G1070" s="175"/>
      <c r="H1070" s="176"/>
      <c r="I1070" s="177"/>
      <c r="J1070" s="176"/>
      <c r="K1070" s="476"/>
      <c r="L1070" s="174"/>
      <c r="M1070" s="81"/>
      <c r="N1070" s="280" t="str">
        <f t="shared" si="99"/>
        <v/>
      </c>
      <c r="O1070" s="43"/>
      <c r="P1070" s="87"/>
      <c r="Q1070" s="483"/>
      <c r="R1070" s="83"/>
      <c r="S1070" s="482"/>
      <c r="T1070" s="164"/>
      <c r="U1070" s="45"/>
      <c r="V1070" s="25" t="str">
        <f>IFERROR(VLOOKUP(U1070, tabla!$A$2:$B$50,2,FALSE),"")</f>
        <v/>
      </c>
      <c r="W1070" s="26"/>
      <c r="X1070" s="51"/>
      <c r="Y1070" s="555" t="str">
        <f t="shared" si="100"/>
        <v/>
      </c>
      <c r="Z1070" s="27"/>
      <c r="AA1070" s="26"/>
      <c r="AB1070" s="26"/>
      <c r="AC1070" s="84"/>
      <c r="AD1070" s="29"/>
      <c r="AE1070" s="84"/>
      <c r="AF1070" s="84"/>
      <c r="AG1070" s="63"/>
      <c r="AH1070" s="84"/>
      <c r="AI1070" s="63"/>
      <c r="AJ1070" s="63"/>
      <c r="AK1070" s="81"/>
      <c r="AL1070" s="85"/>
      <c r="AM1070" s="557" t="str">
        <f t="shared" ca="1" si="101"/>
        <v/>
      </c>
      <c r="AN1070" s="86"/>
      <c r="XFA1070" s="558" t="e">
        <f>MATCH(AE1070,tabla!$W$3:$W$20,0)-1</f>
        <v>#N/A</v>
      </c>
      <c r="XFB1070" s="558">
        <f>COUNTIF(tabla!$W$3:$W$20,'BD1'!AE1070)</f>
        <v>0</v>
      </c>
    </row>
    <row r="1071" spans="1:40 16381:16382" s="197" customFormat="1" ht="24.95" customHeight="1" x14ac:dyDescent="0.2">
      <c r="A1071" s="24" t="str">
        <f t="shared" si="98"/>
        <v/>
      </c>
      <c r="B1071" s="24" t="str">
        <f t="shared" si="96"/>
        <v/>
      </c>
      <c r="C1071" s="554" t="str">
        <f t="shared" si="97"/>
        <v/>
      </c>
      <c r="D1071" s="173"/>
      <c r="E1071" s="173"/>
      <c r="F1071" s="174"/>
      <c r="G1071" s="175"/>
      <c r="H1071" s="176"/>
      <c r="I1071" s="177"/>
      <c r="J1071" s="176"/>
      <c r="K1071" s="476"/>
      <c r="L1071" s="174"/>
      <c r="M1071" s="81"/>
      <c r="N1071" s="280" t="str">
        <f t="shared" si="99"/>
        <v/>
      </c>
      <c r="O1071" s="43"/>
      <c r="P1071" s="87"/>
      <c r="Q1071" s="483"/>
      <c r="R1071" s="83"/>
      <c r="S1071" s="482"/>
      <c r="T1071" s="164"/>
      <c r="U1071" s="45"/>
      <c r="V1071" s="25" t="str">
        <f>IFERROR(VLOOKUP(U1071, tabla!$A$2:$B$50,2,FALSE),"")</f>
        <v/>
      </c>
      <c r="W1071" s="26"/>
      <c r="X1071" s="51"/>
      <c r="Y1071" s="555" t="str">
        <f t="shared" si="100"/>
        <v/>
      </c>
      <c r="Z1071" s="27"/>
      <c r="AA1071" s="26"/>
      <c r="AB1071" s="26"/>
      <c r="AC1071" s="84"/>
      <c r="AD1071" s="29"/>
      <c r="AE1071" s="84"/>
      <c r="AF1071" s="84"/>
      <c r="AG1071" s="63"/>
      <c r="AH1071" s="84"/>
      <c r="AI1071" s="63"/>
      <c r="AJ1071" s="63"/>
      <c r="AK1071" s="81"/>
      <c r="AL1071" s="85"/>
      <c r="AM1071" s="557" t="str">
        <f t="shared" ca="1" si="101"/>
        <v/>
      </c>
      <c r="AN1071" s="86"/>
      <c r="XFA1071" s="558" t="e">
        <f>MATCH(AE1071,tabla!$W$3:$W$20,0)-1</f>
        <v>#N/A</v>
      </c>
      <c r="XFB1071" s="558">
        <f>COUNTIF(tabla!$W$3:$W$20,'BD1'!AE1071)</f>
        <v>0</v>
      </c>
    </row>
    <row r="1072" spans="1:40 16381:16382" s="197" customFormat="1" ht="24.95" customHeight="1" x14ac:dyDescent="0.2">
      <c r="A1072" s="24" t="str">
        <f t="shared" si="98"/>
        <v/>
      </c>
      <c r="B1072" s="24" t="str">
        <f t="shared" si="96"/>
        <v/>
      </c>
      <c r="C1072" s="554" t="str">
        <f t="shared" si="97"/>
        <v/>
      </c>
      <c r="D1072" s="173"/>
      <c r="E1072" s="173"/>
      <c r="F1072" s="174"/>
      <c r="G1072" s="175"/>
      <c r="H1072" s="176"/>
      <c r="I1072" s="177"/>
      <c r="J1072" s="176"/>
      <c r="K1072" s="476"/>
      <c r="L1072" s="174"/>
      <c r="M1072" s="81"/>
      <c r="N1072" s="280" t="str">
        <f t="shared" si="99"/>
        <v/>
      </c>
      <c r="O1072" s="43"/>
      <c r="P1072" s="87"/>
      <c r="Q1072" s="483"/>
      <c r="R1072" s="83"/>
      <c r="S1072" s="482"/>
      <c r="T1072" s="164"/>
      <c r="U1072" s="45"/>
      <c r="V1072" s="25" t="str">
        <f>IFERROR(VLOOKUP(U1072, tabla!$A$2:$B$50,2,FALSE),"")</f>
        <v/>
      </c>
      <c r="W1072" s="26"/>
      <c r="X1072" s="51"/>
      <c r="Y1072" s="555" t="str">
        <f t="shared" si="100"/>
        <v/>
      </c>
      <c r="Z1072" s="27"/>
      <c r="AA1072" s="26"/>
      <c r="AB1072" s="26"/>
      <c r="AC1072" s="84"/>
      <c r="AD1072" s="29"/>
      <c r="AE1072" s="84"/>
      <c r="AF1072" s="84"/>
      <c r="AG1072" s="63"/>
      <c r="AH1072" s="84"/>
      <c r="AI1072" s="63"/>
      <c r="AJ1072" s="63"/>
      <c r="AK1072" s="81"/>
      <c r="AL1072" s="85"/>
      <c r="AM1072" s="557" t="str">
        <f t="shared" ca="1" si="101"/>
        <v/>
      </c>
      <c r="AN1072" s="86"/>
      <c r="XFA1072" s="558" t="e">
        <f>MATCH(AE1072,tabla!$W$3:$W$20,0)-1</f>
        <v>#N/A</v>
      </c>
      <c r="XFB1072" s="558">
        <f>COUNTIF(tabla!$W$3:$W$20,'BD1'!AE1072)</f>
        <v>0</v>
      </c>
    </row>
    <row r="1073" spans="1:40 16381:16382" s="197" customFormat="1" ht="24.95" customHeight="1" x14ac:dyDescent="0.2">
      <c r="A1073" s="24" t="str">
        <f t="shared" si="98"/>
        <v/>
      </c>
      <c r="B1073" s="24" t="str">
        <f t="shared" si="96"/>
        <v/>
      </c>
      <c r="C1073" s="554" t="str">
        <f t="shared" si="97"/>
        <v/>
      </c>
      <c r="D1073" s="173"/>
      <c r="E1073" s="173"/>
      <c r="F1073" s="174"/>
      <c r="G1073" s="175"/>
      <c r="H1073" s="176"/>
      <c r="I1073" s="177"/>
      <c r="J1073" s="176"/>
      <c r="K1073" s="476"/>
      <c r="L1073" s="174"/>
      <c r="M1073" s="81"/>
      <c r="N1073" s="280" t="str">
        <f t="shared" si="99"/>
        <v/>
      </c>
      <c r="O1073" s="43"/>
      <c r="P1073" s="87"/>
      <c r="Q1073" s="483"/>
      <c r="R1073" s="83"/>
      <c r="S1073" s="482"/>
      <c r="T1073" s="164"/>
      <c r="U1073" s="45"/>
      <c r="V1073" s="25" t="str">
        <f>IFERROR(VLOOKUP(U1073, tabla!$A$2:$B$50,2,FALSE),"")</f>
        <v/>
      </c>
      <c r="W1073" s="26"/>
      <c r="X1073" s="51"/>
      <c r="Y1073" s="555" t="str">
        <f t="shared" si="100"/>
        <v/>
      </c>
      <c r="Z1073" s="27"/>
      <c r="AA1073" s="26"/>
      <c r="AB1073" s="26"/>
      <c r="AC1073" s="84"/>
      <c r="AD1073" s="29"/>
      <c r="AE1073" s="84"/>
      <c r="AF1073" s="84"/>
      <c r="AG1073" s="63"/>
      <c r="AH1073" s="84"/>
      <c r="AI1073" s="63"/>
      <c r="AJ1073" s="63"/>
      <c r="AK1073" s="81"/>
      <c r="AL1073" s="85"/>
      <c r="AM1073" s="557" t="str">
        <f t="shared" ca="1" si="101"/>
        <v/>
      </c>
      <c r="AN1073" s="86"/>
      <c r="XFA1073" s="558" t="e">
        <f>MATCH(AE1073,tabla!$W$3:$W$20,0)-1</f>
        <v>#N/A</v>
      </c>
      <c r="XFB1073" s="558">
        <f>COUNTIF(tabla!$W$3:$W$20,'BD1'!AE1073)</f>
        <v>0</v>
      </c>
    </row>
    <row r="1074" spans="1:40 16381:16382" s="197" customFormat="1" ht="24.95" customHeight="1" x14ac:dyDescent="0.2">
      <c r="A1074" s="24" t="str">
        <f t="shared" si="98"/>
        <v/>
      </c>
      <c r="B1074" s="24" t="str">
        <f t="shared" si="96"/>
        <v/>
      </c>
      <c r="C1074" s="554" t="str">
        <f t="shared" si="97"/>
        <v/>
      </c>
      <c r="D1074" s="173"/>
      <c r="E1074" s="173"/>
      <c r="F1074" s="174"/>
      <c r="G1074" s="175"/>
      <c r="H1074" s="176"/>
      <c r="I1074" s="177"/>
      <c r="J1074" s="176"/>
      <c r="K1074" s="476"/>
      <c r="L1074" s="174"/>
      <c r="M1074" s="81"/>
      <c r="N1074" s="280" t="str">
        <f t="shared" si="99"/>
        <v/>
      </c>
      <c r="O1074" s="43"/>
      <c r="P1074" s="87"/>
      <c r="Q1074" s="483"/>
      <c r="R1074" s="83"/>
      <c r="S1074" s="482"/>
      <c r="T1074" s="164"/>
      <c r="U1074" s="45"/>
      <c r="V1074" s="25" t="str">
        <f>IFERROR(VLOOKUP(U1074, tabla!$A$2:$B$50,2,FALSE),"")</f>
        <v/>
      </c>
      <c r="W1074" s="26"/>
      <c r="X1074" s="51"/>
      <c r="Y1074" s="555" t="str">
        <f t="shared" si="100"/>
        <v/>
      </c>
      <c r="Z1074" s="27"/>
      <c r="AA1074" s="26"/>
      <c r="AB1074" s="26"/>
      <c r="AC1074" s="84"/>
      <c r="AD1074" s="29"/>
      <c r="AE1074" s="84"/>
      <c r="AF1074" s="84"/>
      <c r="AG1074" s="63"/>
      <c r="AH1074" s="84"/>
      <c r="AI1074" s="63"/>
      <c r="AJ1074" s="63"/>
      <c r="AK1074" s="81"/>
      <c r="AL1074" s="85"/>
      <c r="AM1074" s="557" t="str">
        <f t="shared" ca="1" si="101"/>
        <v/>
      </c>
      <c r="AN1074" s="86"/>
      <c r="XFA1074" s="558" t="e">
        <f>MATCH(AE1074,tabla!$W$3:$W$20,0)-1</f>
        <v>#N/A</v>
      </c>
      <c r="XFB1074" s="558">
        <f>COUNTIF(tabla!$W$3:$W$20,'BD1'!AE1074)</f>
        <v>0</v>
      </c>
    </row>
    <row r="1075" spans="1:40 16381:16382" s="197" customFormat="1" ht="24.95" customHeight="1" x14ac:dyDescent="0.2">
      <c r="A1075" s="24" t="str">
        <f t="shared" si="98"/>
        <v/>
      </c>
      <c r="B1075" s="24" t="str">
        <f t="shared" si="96"/>
        <v/>
      </c>
      <c r="C1075" s="554" t="str">
        <f t="shared" si="97"/>
        <v/>
      </c>
      <c r="D1075" s="173"/>
      <c r="E1075" s="173"/>
      <c r="F1075" s="174"/>
      <c r="G1075" s="175"/>
      <c r="H1075" s="176"/>
      <c r="I1075" s="177"/>
      <c r="J1075" s="176"/>
      <c r="K1075" s="476"/>
      <c r="L1075" s="174"/>
      <c r="M1075" s="81"/>
      <c r="N1075" s="280" t="str">
        <f t="shared" si="99"/>
        <v/>
      </c>
      <c r="O1075" s="43"/>
      <c r="P1075" s="87"/>
      <c r="Q1075" s="483"/>
      <c r="R1075" s="83"/>
      <c r="S1075" s="482"/>
      <c r="T1075" s="164"/>
      <c r="U1075" s="45"/>
      <c r="V1075" s="25" t="str">
        <f>IFERROR(VLOOKUP(U1075, tabla!$A$2:$B$50,2,FALSE),"")</f>
        <v/>
      </c>
      <c r="W1075" s="26"/>
      <c r="X1075" s="51"/>
      <c r="Y1075" s="555" t="str">
        <f t="shared" si="100"/>
        <v/>
      </c>
      <c r="Z1075" s="27"/>
      <c r="AA1075" s="26"/>
      <c r="AB1075" s="26"/>
      <c r="AC1075" s="84"/>
      <c r="AD1075" s="29"/>
      <c r="AE1075" s="84"/>
      <c r="AF1075" s="84"/>
      <c r="AG1075" s="63"/>
      <c r="AH1075" s="84"/>
      <c r="AI1075" s="63"/>
      <c r="AJ1075" s="63"/>
      <c r="AK1075" s="81"/>
      <c r="AL1075" s="85"/>
      <c r="AM1075" s="557" t="str">
        <f t="shared" ca="1" si="101"/>
        <v/>
      </c>
      <c r="AN1075" s="86"/>
      <c r="XFA1075" s="558" t="e">
        <f>MATCH(AE1075,tabla!$W$3:$W$20,0)-1</f>
        <v>#N/A</v>
      </c>
      <c r="XFB1075" s="558">
        <f>COUNTIF(tabla!$W$3:$W$20,'BD1'!AE1075)</f>
        <v>0</v>
      </c>
    </row>
    <row r="1076" spans="1:40 16381:16382" s="197" customFormat="1" ht="24.95" customHeight="1" x14ac:dyDescent="0.2">
      <c r="A1076" s="24" t="str">
        <f t="shared" si="98"/>
        <v/>
      </c>
      <c r="B1076" s="24" t="str">
        <f t="shared" si="96"/>
        <v/>
      </c>
      <c r="C1076" s="554" t="str">
        <f t="shared" si="97"/>
        <v/>
      </c>
      <c r="D1076" s="173"/>
      <c r="E1076" s="173"/>
      <c r="F1076" s="174"/>
      <c r="G1076" s="175"/>
      <c r="H1076" s="176"/>
      <c r="I1076" s="177"/>
      <c r="J1076" s="176"/>
      <c r="K1076" s="476"/>
      <c r="L1076" s="174"/>
      <c r="M1076" s="81"/>
      <c r="N1076" s="280" t="str">
        <f t="shared" si="99"/>
        <v/>
      </c>
      <c r="O1076" s="43"/>
      <c r="P1076" s="87"/>
      <c r="Q1076" s="483"/>
      <c r="R1076" s="83"/>
      <c r="S1076" s="482"/>
      <c r="T1076" s="164"/>
      <c r="U1076" s="45"/>
      <c r="V1076" s="25" t="str">
        <f>IFERROR(VLOOKUP(U1076, tabla!$A$2:$B$50,2,FALSE),"")</f>
        <v/>
      </c>
      <c r="W1076" s="26"/>
      <c r="X1076" s="51"/>
      <c r="Y1076" s="555" t="str">
        <f t="shared" si="100"/>
        <v/>
      </c>
      <c r="Z1076" s="27"/>
      <c r="AA1076" s="26"/>
      <c r="AB1076" s="26"/>
      <c r="AC1076" s="84"/>
      <c r="AD1076" s="29"/>
      <c r="AE1076" s="84"/>
      <c r="AF1076" s="84"/>
      <c r="AG1076" s="63"/>
      <c r="AH1076" s="84"/>
      <c r="AI1076" s="63"/>
      <c r="AJ1076" s="63"/>
      <c r="AK1076" s="81"/>
      <c r="AL1076" s="85"/>
      <c r="AM1076" s="557" t="str">
        <f t="shared" ca="1" si="101"/>
        <v/>
      </c>
      <c r="AN1076" s="86"/>
      <c r="XFA1076" s="558" t="e">
        <f>MATCH(AE1076,tabla!$W$3:$W$20,0)-1</f>
        <v>#N/A</v>
      </c>
      <c r="XFB1076" s="558">
        <f>COUNTIF(tabla!$W$3:$W$20,'BD1'!AE1076)</f>
        <v>0</v>
      </c>
    </row>
    <row r="1077" spans="1:40 16381:16382" s="197" customFormat="1" ht="24.95" customHeight="1" x14ac:dyDescent="0.2">
      <c r="A1077" s="24" t="str">
        <f t="shared" si="98"/>
        <v/>
      </c>
      <c r="B1077" s="24" t="str">
        <f t="shared" si="96"/>
        <v/>
      </c>
      <c r="C1077" s="554" t="str">
        <f t="shared" si="97"/>
        <v/>
      </c>
      <c r="D1077" s="173"/>
      <c r="E1077" s="173"/>
      <c r="F1077" s="174"/>
      <c r="G1077" s="175"/>
      <c r="H1077" s="176"/>
      <c r="I1077" s="177"/>
      <c r="J1077" s="176"/>
      <c r="K1077" s="476"/>
      <c r="L1077" s="174"/>
      <c r="M1077" s="81"/>
      <c r="N1077" s="280" t="str">
        <f t="shared" si="99"/>
        <v/>
      </c>
      <c r="O1077" s="43"/>
      <c r="P1077" s="87"/>
      <c r="Q1077" s="483"/>
      <c r="R1077" s="83"/>
      <c r="S1077" s="482"/>
      <c r="T1077" s="164"/>
      <c r="U1077" s="45"/>
      <c r="V1077" s="25" t="str">
        <f>IFERROR(VLOOKUP(U1077, tabla!$A$2:$B$50,2,FALSE),"")</f>
        <v/>
      </c>
      <c r="W1077" s="26"/>
      <c r="X1077" s="51"/>
      <c r="Y1077" s="555" t="str">
        <f t="shared" si="100"/>
        <v/>
      </c>
      <c r="Z1077" s="27"/>
      <c r="AA1077" s="26"/>
      <c r="AB1077" s="26"/>
      <c r="AC1077" s="84"/>
      <c r="AD1077" s="29"/>
      <c r="AE1077" s="84"/>
      <c r="AF1077" s="84"/>
      <c r="AG1077" s="63"/>
      <c r="AH1077" s="84"/>
      <c r="AI1077" s="63"/>
      <c r="AJ1077" s="63"/>
      <c r="AK1077" s="81"/>
      <c r="AL1077" s="85"/>
      <c r="AM1077" s="557" t="str">
        <f t="shared" ca="1" si="101"/>
        <v/>
      </c>
      <c r="AN1077" s="86"/>
      <c r="XFA1077" s="558" t="e">
        <f>MATCH(AE1077,tabla!$W$3:$W$20,0)-1</f>
        <v>#N/A</v>
      </c>
      <c r="XFB1077" s="558">
        <f>COUNTIF(tabla!$W$3:$W$20,'BD1'!AE1077)</f>
        <v>0</v>
      </c>
    </row>
    <row r="1078" spans="1:40 16381:16382" s="197" customFormat="1" ht="24.95" customHeight="1" x14ac:dyDescent="0.2">
      <c r="A1078" s="24" t="str">
        <f t="shared" si="98"/>
        <v/>
      </c>
      <c r="B1078" s="24" t="str">
        <f t="shared" si="96"/>
        <v/>
      </c>
      <c r="C1078" s="554" t="str">
        <f t="shared" si="97"/>
        <v/>
      </c>
      <c r="D1078" s="173"/>
      <c r="E1078" s="173"/>
      <c r="F1078" s="174"/>
      <c r="G1078" s="175"/>
      <c r="H1078" s="176"/>
      <c r="I1078" s="177"/>
      <c r="J1078" s="176"/>
      <c r="K1078" s="476"/>
      <c r="L1078" s="174"/>
      <c r="M1078" s="81"/>
      <c r="N1078" s="280" t="str">
        <f t="shared" si="99"/>
        <v/>
      </c>
      <c r="O1078" s="43"/>
      <c r="P1078" s="87"/>
      <c r="Q1078" s="483"/>
      <c r="R1078" s="83"/>
      <c r="S1078" s="482"/>
      <c r="T1078" s="164"/>
      <c r="U1078" s="45"/>
      <c r="V1078" s="25" t="str">
        <f>IFERROR(VLOOKUP(U1078, tabla!$A$2:$B$50,2,FALSE),"")</f>
        <v/>
      </c>
      <c r="W1078" s="26"/>
      <c r="X1078" s="51"/>
      <c r="Y1078" s="555" t="str">
        <f t="shared" si="100"/>
        <v/>
      </c>
      <c r="Z1078" s="27"/>
      <c r="AA1078" s="26"/>
      <c r="AB1078" s="26"/>
      <c r="AC1078" s="84"/>
      <c r="AD1078" s="29"/>
      <c r="AE1078" s="84"/>
      <c r="AF1078" s="84"/>
      <c r="AG1078" s="63"/>
      <c r="AH1078" s="84"/>
      <c r="AI1078" s="63"/>
      <c r="AJ1078" s="63"/>
      <c r="AK1078" s="81"/>
      <c r="AL1078" s="85"/>
      <c r="AM1078" s="557" t="str">
        <f t="shared" ca="1" si="101"/>
        <v/>
      </c>
      <c r="AN1078" s="86"/>
      <c r="XFA1078" s="558" t="e">
        <f>MATCH(AE1078,tabla!$W$3:$W$20,0)-1</f>
        <v>#N/A</v>
      </c>
      <c r="XFB1078" s="558">
        <f>COUNTIF(tabla!$W$3:$W$20,'BD1'!AE1078)</f>
        <v>0</v>
      </c>
    </row>
    <row r="1079" spans="1:40 16381:16382" s="197" customFormat="1" ht="24.95" customHeight="1" x14ac:dyDescent="0.2">
      <c r="A1079" s="24" t="str">
        <f t="shared" si="98"/>
        <v/>
      </c>
      <c r="B1079" s="24" t="str">
        <f t="shared" si="96"/>
        <v/>
      </c>
      <c r="C1079" s="554" t="str">
        <f t="shared" si="97"/>
        <v/>
      </c>
      <c r="D1079" s="173"/>
      <c r="E1079" s="173"/>
      <c r="F1079" s="174"/>
      <c r="G1079" s="175"/>
      <c r="H1079" s="176"/>
      <c r="I1079" s="177"/>
      <c r="J1079" s="176"/>
      <c r="K1079" s="476"/>
      <c r="L1079" s="174"/>
      <c r="M1079" s="81"/>
      <c r="N1079" s="280" t="str">
        <f t="shared" si="99"/>
        <v/>
      </c>
      <c r="O1079" s="43"/>
      <c r="P1079" s="87"/>
      <c r="Q1079" s="483"/>
      <c r="R1079" s="83"/>
      <c r="S1079" s="482"/>
      <c r="T1079" s="164"/>
      <c r="U1079" s="45"/>
      <c r="V1079" s="25" t="str">
        <f>IFERROR(VLOOKUP(U1079, tabla!$A$2:$B$50,2,FALSE),"")</f>
        <v/>
      </c>
      <c r="W1079" s="26"/>
      <c r="X1079" s="51"/>
      <c r="Y1079" s="555" t="str">
        <f t="shared" si="100"/>
        <v/>
      </c>
      <c r="Z1079" s="27"/>
      <c r="AA1079" s="26"/>
      <c r="AB1079" s="26"/>
      <c r="AC1079" s="84"/>
      <c r="AD1079" s="29"/>
      <c r="AE1079" s="84"/>
      <c r="AF1079" s="84"/>
      <c r="AG1079" s="63"/>
      <c r="AH1079" s="84"/>
      <c r="AI1079" s="63"/>
      <c r="AJ1079" s="63"/>
      <c r="AK1079" s="81"/>
      <c r="AL1079" s="85"/>
      <c r="AM1079" s="557" t="str">
        <f t="shared" ca="1" si="101"/>
        <v/>
      </c>
      <c r="AN1079" s="86"/>
      <c r="XFA1079" s="558" t="e">
        <f>MATCH(AE1079,tabla!$W$3:$W$20,0)-1</f>
        <v>#N/A</v>
      </c>
      <c r="XFB1079" s="558">
        <f>COUNTIF(tabla!$W$3:$W$20,'BD1'!AE1079)</f>
        <v>0</v>
      </c>
    </row>
    <row r="1080" spans="1:40 16381:16382" s="197" customFormat="1" ht="24.95" customHeight="1" x14ac:dyDescent="0.2">
      <c r="A1080" s="24" t="str">
        <f t="shared" si="98"/>
        <v/>
      </c>
      <c r="B1080" s="24" t="str">
        <f t="shared" si="96"/>
        <v/>
      </c>
      <c r="C1080" s="554" t="str">
        <f t="shared" si="97"/>
        <v/>
      </c>
      <c r="D1080" s="173"/>
      <c r="E1080" s="173"/>
      <c r="F1080" s="174"/>
      <c r="G1080" s="175"/>
      <c r="H1080" s="176"/>
      <c r="I1080" s="177"/>
      <c r="J1080" s="176"/>
      <c r="K1080" s="476"/>
      <c r="L1080" s="174"/>
      <c r="M1080" s="81"/>
      <c r="N1080" s="280" t="str">
        <f t="shared" si="99"/>
        <v/>
      </c>
      <c r="O1080" s="43"/>
      <c r="P1080" s="87"/>
      <c r="Q1080" s="483"/>
      <c r="R1080" s="83"/>
      <c r="S1080" s="482"/>
      <c r="T1080" s="164"/>
      <c r="U1080" s="45"/>
      <c r="V1080" s="25" t="str">
        <f>IFERROR(VLOOKUP(U1080, tabla!$A$2:$B$50,2,FALSE),"")</f>
        <v/>
      </c>
      <c r="W1080" s="26"/>
      <c r="X1080" s="51"/>
      <c r="Y1080" s="555" t="str">
        <f t="shared" si="100"/>
        <v/>
      </c>
      <c r="Z1080" s="27"/>
      <c r="AA1080" s="26"/>
      <c r="AB1080" s="26"/>
      <c r="AC1080" s="84"/>
      <c r="AD1080" s="29"/>
      <c r="AE1080" s="84"/>
      <c r="AF1080" s="84"/>
      <c r="AG1080" s="63"/>
      <c r="AH1080" s="84"/>
      <c r="AI1080" s="63"/>
      <c r="AJ1080" s="63"/>
      <c r="AK1080" s="81"/>
      <c r="AL1080" s="85"/>
      <c r="AM1080" s="557" t="str">
        <f t="shared" ca="1" si="101"/>
        <v/>
      </c>
      <c r="AN1080" s="86"/>
      <c r="XFA1080" s="558" t="e">
        <f>MATCH(AE1080,tabla!$W$3:$W$20,0)-1</f>
        <v>#N/A</v>
      </c>
      <c r="XFB1080" s="558">
        <f>COUNTIF(tabla!$W$3:$W$20,'BD1'!AE1080)</f>
        <v>0</v>
      </c>
    </row>
    <row r="1081" spans="1:40 16381:16382" s="197" customFormat="1" ht="24.95" customHeight="1" x14ac:dyDescent="0.2">
      <c r="A1081" s="24" t="str">
        <f t="shared" si="98"/>
        <v/>
      </c>
      <c r="B1081" s="24" t="str">
        <f t="shared" si="96"/>
        <v/>
      </c>
      <c r="C1081" s="554" t="str">
        <f t="shared" si="97"/>
        <v/>
      </c>
      <c r="D1081" s="173"/>
      <c r="E1081" s="173"/>
      <c r="F1081" s="174"/>
      <c r="G1081" s="175"/>
      <c r="H1081" s="176"/>
      <c r="I1081" s="177"/>
      <c r="J1081" s="176"/>
      <c r="K1081" s="476"/>
      <c r="L1081" s="174"/>
      <c r="M1081" s="81"/>
      <c r="N1081" s="280" t="str">
        <f t="shared" si="99"/>
        <v/>
      </c>
      <c r="O1081" s="43"/>
      <c r="P1081" s="87"/>
      <c r="Q1081" s="483"/>
      <c r="R1081" s="83"/>
      <c r="S1081" s="482"/>
      <c r="T1081" s="164"/>
      <c r="U1081" s="45"/>
      <c r="V1081" s="25" t="str">
        <f>IFERROR(VLOOKUP(U1081, tabla!$A$2:$B$50,2,FALSE),"")</f>
        <v/>
      </c>
      <c r="W1081" s="26"/>
      <c r="X1081" s="51"/>
      <c r="Y1081" s="555" t="str">
        <f t="shared" si="100"/>
        <v/>
      </c>
      <c r="Z1081" s="27"/>
      <c r="AA1081" s="26"/>
      <c r="AB1081" s="26"/>
      <c r="AC1081" s="84"/>
      <c r="AD1081" s="29"/>
      <c r="AE1081" s="84"/>
      <c r="AF1081" s="84"/>
      <c r="AG1081" s="63"/>
      <c r="AH1081" s="84"/>
      <c r="AI1081" s="63"/>
      <c r="AJ1081" s="63"/>
      <c r="AK1081" s="81"/>
      <c r="AL1081" s="85"/>
      <c r="AM1081" s="557" t="str">
        <f t="shared" ca="1" si="101"/>
        <v/>
      </c>
      <c r="AN1081" s="86"/>
      <c r="XFA1081" s="558" t="e">
        <f>MATCH(AE1081,tabla!$W$3:$W$20,0)-1</f>
        <v>#N/A</v>
      </c>
      <c r="XFB1081" s="558">
        <f>COUNTIF(tabla!$W$3:$W$20,'BD1'!AE1081)</f>
        <v>0</v>
      </c>
    </row>
    <row r="1082" spans="1:40 16381:16382" s="197" customFormat="1" ht="24.95" customHeight="1" x14ac:dyDescent="0.2">
      <c r="A1082" s="24" t="str">
        <f t="shared" si="98"/>
        <v/>
      </c>
      <c r="B1082" s="24" t="str">
        <f t="shared" si="96"/>
        <v/>
      </c>
      <c r="C1082" s="554" t="str">
        <f t="shared" si="97"/>
        <v/>
      </c>
      <c r="D1082" s="173"/>
      <c r="E1082" s="173"/>
      <c r="F1082" s="174"/>
      <c r="G1082" s="175"/>
      <c r="H1082" s="176"/>
      <c r="I1082" s="177"/>
      <c r="J1082" s="176"/>
      <c r="K1082" s="476"/>
      <c r="L1082" s="174"/>
      <c r="M1082" s="81"/>
      <c r="N1082" s="280" t="str">
        <f t="shared" si="99"/>
        <v/>
      </c>
      <c r="O1082" s="43"/>
      <c r="P1082" s="87"/>
      <c r="Q1082" s="483"/>
      <c r="R1082" s="83"/>
      <c r="S1082" s="482"/>
      <c r="T1082" s="164"/>
      <c r="U1082" s="45"/>
      <c r="V1082" s="25" t="str">
        <f>IFERROR(VLOOKUP(U1082, tabla!$A$2:$B$50,2,FALSE),"")</f>
        <v/>
      </c>
      <c r="W1082" s="26"/>
      <c r="X1082" s="51"/>
      <c r="Y1082" s="555" t="str">
        <f t="shared" si="100"/>
        <v/>
      </c>
      <c r="Z1082" s="27"/>
      <c r="AA1082" s="26"/>
      <c r="AB1082" s="26"/>
      <c r="AC1082" s="84"/>
      <c r="AD1082" s="29"/>
      <c r="AE1082" s="84"/>
      <c r="AF1082" s="84"/>
      <c r="AG1082" s="63"/>
      <c r="AH1082" s="84"/>
      <c r="AI1082" s="63"/>
      <c r="AJ1082" s="63"/>
      <c r="AK1082" s="81"/>
      <c r="AL1082" s="85"/>
      <c r="AM1082" s="557" t="str">
        <f t="shared" ca="1" si="101"/>
        <v/>
      </c>
      <c r="AN1082" s="86"/>
      <c r="XFA1082" s="558" t="e">
        <f>MATCH(AE1082,tabla!$W$3:$W$20,0)-1</f>
        <v>#N/A</v>
      </c>
      <c r="XFB1082" s="558">
        <f>COUNTIF(tabla!$W$3:$W$20,'BD1'!AE1082)</f>
        <v>0</v>
      </c>
    </row>
    <row r="1083" spans="1:40 16381:16382" s="197" customFormat="1" ht="24.95" customHeight="1" x14ac:dyDescent="0.2">
      <c r="A1083" s="24" t="str">
        <f t="shared" si="98"/>
        <v/>
      </c>
      <c r="B1083" s="24" t="str">
        <f t="shared" si="96"/>
        <v/>
      </c>
      <c r="C1083" s="554" t="str">
        <f t="shared" si="97"/>
        <v/>
      </c>
      <c r="D1083" s="173"/>
      <c r="E1083" s="173"/>
      <c r="F1083" s="174"/>
      <c r="G1083" s="175"/>
      <c r="H1083" s="176"/>
      <c r="I1083" s="177"/>
      <c r="J1083" s="176"/>
      <c r="K1083" s="476"/>
      <c r="L1083" s="174"/>
      <c r="M1083" s="81"/>
      <c r="N1083" s="280" t="str">
        <f t="shared" si="99"/>
        <v/>
      </c>
      <c r="O1083" s="43"/>
      <c r="P1083" s="87"/>
      <c r="Q1083" s="483"/>
      <c r="R1083" s="83"/>
      <c r="S1083" s="482"/>
      <c r="T1083" s="164"/>
      <c r="U1083" s="45"/>
      <c r="V1083" s="25" t="str">
        <f>IFERROR(VLOOKUP(U1083, tabla!$A$2:$B$50,2,FALSE),"")</f>
        <v/>
      </c>
      <c r="W1083" s="26"/>
      <c r="X1083" s="51"/>
      <c r="Y1083" s="555" t="str">
        <f t="shared" si="100"/>
        <v/>
      </c>
      <c r="Z1083" s="27"/>
      <c r="AA1083" s="26"/>
      <c r="AB1083" s="26"/>
      <c r="AC1083" s="84"/>
      <c r="AD1083" s="29"/>
      <c r="AE1083" s="84"/>
      <c r="AF1083" s="84"/>
      <c r="AG1083" s="63"/>
      <c r="AH1083" s="84"/>
      <c r="AI1083" s="63"/>
      <c r="AJ1083" s="63"/>
      <c r="AK1083" s="81"/>
      <c r="AL1083" s="85"/>
      <c r="AM1083" s="557" t="str">
        <f t="shared" ca="1" si="101"/>
        <v/>
      </c>
      <c r="AN1083" s="86"/>
      <c r="XFA1083" s="558" t="e">
        <f>MATCH(AE1083,tabla!$W$3:$W$20,0)-1</f>
        <v>#N/A</v>
      </c>
      <c r="XFB1083" s="558">
        <f>COUNTIF(tabla!$W$3:$W$20,'BD1'!AE1083)</f>
        <v>0</v>
      </c>
    </row>
    <row r="1084" spans="1:40 16381:16382" s="197" customFormat="1" ht="24.95" customHeight="1" x14ac:dyDescent="0.2">
      <c r="A1084" s="24" t="str">
        <f t="shared" si="98"/>
        <v/>
      </c>
      <c r="B1084" s="24" t="str">
        <f t="shared" si="96"/>
        <v/>
      </c>
      <c r="C1084" s="554" t="str">
        <f t="shared" si="97"/>
        <v/>
      </c>
      <c r="D1084" s="173"/>
      <c r="E1084" s="173"/>
      <c r="F1084" s="174"/>
      <c r="G1084" s="175"/>
      <c r="H1084" s="176"/>
      <c r="I1084" s="177"/>
      <c r="J1084" s="176"/>
      <c r="K1084" s="476"/>
      <c r="L1084" s="174"/>
      <c r="M1084" s="81"/>
      <c r="N1084" s="280" t="str">
        <f t="shared" si="99"/>
        <v/>
      </c>
      <c r="O1084" s="43"/>
      <c r="P1084" s="87"/>
      <c r="Q1084" s="483"/>
      <c r="R1084" s="83"/>
      <c r="S1084" s="482"/>
      <c r="T1084" s="164"/>
      <c r="U1084" s="45"/>
      <c r="V1084" s="25" t="str">
        <f>IFERROR(VLOOKUP(U1084, tabla!$A$2:$B$50,2,FALSE),"")</f>
        <v/>
      </c>
      <c r="W1084" s="26"/>
      <c r="X1084" s="51"/>
      <c r="Y1084" s="555" t="str">
        <f t="shared" si="100"/>
        <v/>
      </c>
      <c r="Z1084" s="27"/>
      <c r="AA1084" s="26"/>
      <c r="AB1084" s="26"/>
      <c r="AC1084" s="84"/>
      <c r="AD1084" s="29"/>
      <c r="AE1084" s="84"/>
      <c r="AF1084" s="84"/>
      <c r="AG1084" s="63"/>
      <c r="AH1084" s="84"/>
      <c r="AI1084" s="63"/>
      <c r="AJ1084" s="63"/>
      <c r="AK1084" s="81"/>
      <c r="AL1084" s="85"/>
      <c r="AM1084" s="557" t="str">
        <f t="shared" ca="1" si="101"/>
        <v/>
      </c>
      <c r="AN1084" s="86"/>
      <c r="XFA1084" s="558" t="e">
        <f>MATCH(AE1084,tabla!$W$3:$W$20,0)-1</f>
        <v>#N/A</v>
      </c>
      <c r="XFB1084" s="558">
        <f>COUNTIF(tabla!$W$3:$W$20,'BD1'!AE1084)</f>
        <v>0</v>
      </c>
    </row>
    <row r="1085" spans="1:40 16381:16382" s="197" customFormat="1" ht="24.95" customHeight="1" x14ac:dyDescent="0.2">
      <c r="A1085" s="24" t="str">
        <f t="shared" si="98"/>
        <v/>
      </c>
      <c r="B1085" s="24" t="str">
        <f t="shared" si="96"/>
        <v/>
      </c>
      <c r="C1085" s="554" t="str">
        <f t="shared" si="97"/>
        <v/>
      </c>
      <c r="D1085" s="173"/>
      <c r="E1085" s="173"/>
      <c r="F1085" s="174"/>
      <c r="G1085" s="175"/>
      <c r="H1085" s="176"/>
      <c r="I1085" s="177"/>
      <c r="J1085" s="176"/>
      <c r="K1085" s="476"/>
      <c r="L1085" s="174"/>
      <c r="M1085" s="81"/>
      <c r="N1085" s="280" t="str">
        <f t="shared" si="99"/>
        <v/>
      </c>
      <c r="O1085" s="43"/>
      <c r="P1085" s="87"/>
      <c r="Q1085" s="483"/>
      <c r="R1085" s="83"/>
      <c r="S1085" s="482"/>
      <c r="T1085" s="164"/>
      <c r="U1085" s="45"/>
      <c r="V1085" s="25" t="str">
        <f>IFERROR(VLOOKUP(U1085, tabla!$A$2:$B$50,2,FALSE),"")</f>
        <v/>
      </c>
      <c r="W1085" s="26"/>
      <c r="X1085" s="51"/>
      <c r="Y1085" s="555" t="str">
        <f t="shared" si="100"/>
        <v/>
      </c>
      <c r="Z1085" s="27"/>
      <c r="AA1085" s="26"/>
      <c r="AB1085" s="26"/>
      <c r="AC1085" s="84"/>
      <c r="AD1085" s="29"/>
      <c r="AE1085" s="84"/>
      <c r="AF1085" s="84"/>
      <c r="AG1085" s="63"/>
      <c r="AH1085" s="84"/>
      <c r="AI1085" s="63"/>
      <c r="AJ1085" s="63"/>
      <c r="AK1085" s="81"/>
      <c r="AL1085" s="85"/>
      <c r="AM1085" s="557" t="str">
        <f t="shared" ca="1" si="101"/>
        <v/>
      </c>
      <c r="AN1085" s="86"/>
      <c r="XFA1085" s="558" t="e">
        <f>MATCH(AE1085,tabla!$W$3:$W$20,0)-1</f>
        <v>#N/A</v>
      </c>
      <c r="XFB1085" s="558">
        <f>COUNTIF(tabla!$W$3:$W$20,'BD1'!AE1085)</f>
        <v>0</v>
      </c>
    </row>
    <row r="1086" spans="1:40 16381:16382" s="197" customFormat="1" ht="24.95" customHeight="1" x14ac:dyDescent="0.2">
      <c r="A1086" s="24" t="str">
        <f t="shared" si="98"/>
        <v/>
      </c>
      <c r="B1086" s="24" t="str">
        <f t="shared" si="96"/>
        <v/>
      </c>
      <c r="C1086" s="554" t="str">
        <f t="shared" si="97"/>
        <v/>
      </c>
      <c r="D1086" s="173"/>
      <c r="E1086" s="173"/>
      <c r="F1086" s="174"/>
      <c r="G1086" s="175"/>
      <c r="H1086" s="176"/>
      <c r="I1086" s="177"/>
      <c r="J1086" s="176"/>
      <c r="K1086" s="476"/>
      <c r="L1086" s="174"/>
      <c r="M1086" s="81"/>
      <c r="N1086" s="280" t="str">
        <f t="shared" si="99"/>
        <v/>
      </c>
      <c r="O1086" s="43"/>
      <c r="P1086" s="87"/>
      <c r="Q1086" s="483"/>
      <c r="R1086" s="83"/>
      <c r="S1086" s="482"/>
      <c r="T1086" s="164"/>
      <c r="U1086" s="45"/>
      <c r="V1086" s="25" t="str">
        <f>IFERROR(VLOOKUP(U1086, tabla!$A$2:$B$50,2,FALSE),"")</f>
        <v/>
      </c>
      <c r="W1086" s="26"/>
      <c r="X1086" s="51"/>
      <c r="Y1086" s="555" t="str">
        <f t="shared" si="100"/>
        <v/>
      </c>
      <c r="Z1086" s="27"/>
      <c r="AA1086" s="26"/>
      <c r="AB1086" s="26"/>
      <c r="AC1086" s="84"/>
      <c r="AD1086" s="29"/>
      <c r="AE1086" s="84"/>
      <c r="AF1086" s="84"/>
      <c r="AG1086" s="63"/>
      <c r="AH1086" s="84"/>
      <c r="AI1086" s="63"/>
      <c r="AJ1086" s="63"/>
      <c r="AK1086" s="81"/>
      <c r="AL1086" s="85"/>
      <c r="AM1086" s="557" t="str">
        <f t="shared" ca="1" si="101"/>
        <v/>
      </c>
      <c r="AN1086" s="86"/>
      <c r="XFA1086" s="558" t="e">
        <f>MATCH(AE1086,tabla!$W$3:$W$20,0)-1</f>
        <v>#N/A</v>
      </c>
      <c r="XFB1086" s="558">
        <f>COUNTIF(tabla!$W$3:$W$20,'BD1'!AE1086)</f>
        <v>0</v>
      </c>
    </row>
    <row r="1087" spans="1:40 16381:16382" s="197" customFormat="1" ht="24.95" customHeight="1" x14ac:dyDescent="0.2">
      <c r="A1087" s="24" t="str">
        <f t="shared" si="98"/>
        <v/>
      </c>
      <c r="B1087" s="24" t="str">
        <f t="shared" si="96"/>
        <v/>
      </c>
      <c r="C1087" s="554" t="str">
        <f t="shared" si="97"/>
        <v/>
      </c>
      <c r="D1087" s="173"/>
      <c r="E1087" s="173"/>
      <c r="F1087" s="174"/>
      <c r="G1087" s="175"/>
      <c r="H1087" s="176"/>
      <c r="I1087" s="177"/>
      <c r="J1087" s="176"/>
      <c r="K1087" s="476"/>
      <c r="L1087" s="174"/>
      <c r="M1087" s="81"/>
      <c r="N1087" s="280" t="str">
        <f t="shared" si="99"/>
        <v/>
      </c>
      <c r="O1087" s="43"/>
      <c r="P1087" s="87"/>
      <c r="Q1087" s="483"/>
      <c r="R1087" s="83"/>
      <c r="S1087" s="482"/>
      <c r="T1087" s="164"/>
      <c r="U1087" s="45"/>
      <c r="V1087" s="25" t="str">
        <f>IFERROR(VLOOKUP(U1087, tabla!$A$2:$B$50,2,FALSE),"")</f>
        <v/>
      </c>
      <c r="W1087" s="26"/>
      <c r="X1087" s="51"/>
      <c r="Y1087" s="555" t="str">
        <f t="shared" si="100"/>
        <v/>
      </c>
      <c r="Z1087" s="27"/>
      <c r="AA1087" s="26"/>
      <c r="AB1087" s="26"/>
      <c r="AC1087" s="84"/>
      <c r="AD1087" s="29"/>
      <c r="AE1087" s="84"/>
      <c r="AF1087" s="84"/>
      <c r="AG1087" s="63"/>
      <c r="AH1087" s="84"/>
      <c r="AI1087" s="63"/>
      <c r="AJ1087" s="63"/>
      <c r="AK1087" s="81"/>
      <c r="AL1087" s="85"/>
      <c r="AM1087" s="557" t="str">
        <f t="shared" ca="1" si="101"/>
        <v/>
      </c>
      <c r="AN1087" s="86"/>
      <c r="XFA1087" s="558" t="e">
        <f>MATCH(AE1087,tabla!$W$3:$W$20,0)-1</f>
        <v>#N/A</v>
      </c>
      <c r="XFB1087" s="558">
        <f>COUNTIF(tabla!$W$3:$W$20,'BD1'!AE1087)</f>
        <v>0</v>
      </c>
    </row>
    <row r="1088" spans="1:40 16381:16382" s="197" customFormat="1" ht="24.95" customHeight="1" x14ac:dyDescent="0.2">
      <c r="A1088" s="24" t="str">
        <f t="shared" si="98"/>
        <v/>
      </c>
      <c r="B1088" s="24" t="str">
        <f t="shared" si="96"/>
        <v/>
      </c>
      <c r="C1088" s="554" t="str">
        <f t="shared" si="97"/>
        <v/>
      </c>
      <c r="D1088" s="173"/>
      <c r="E1088" s="173"/>
      <c r="F1088" s="174"/>
      <c r="G1088" s="175"/>
      <c r="H1088" s="176"/>
      <c r="I1088" s="177"/>
      <c r="J1088" s="176"/>
      <c r="K1088" s="476"/>
      <c r="L1088" s="174"/>
      <c r="M1088" s="81"/>
      <c r="N1088" s="280" t="str">
        <f t="shared" si="99"/>
        <v/>
      </c>
      <c r="O1088" s="43"/>
      <c r="P1088" s="87"/>
      <c r="Q1088" s="483"/>
      <c r="R1088" s="83"/>
      <c r="S1088" s="482"/>
      <c r="T1088" s="164"/>
      <c r="U1088" s="45"/>
      <c r="V1088" s="25" t="str">
        <f>IFERROR(VLOOKUP(U1088, tabla!$A$2:$B$50,2,FALSE),"")</f>
        <v/>
      </c>
      <c r="W1088" s="26"/>
      <c r="X1088" s="51"/>
      <c r="Y1088" s="555" t="str">
        <f t="shared" si="100"/>
        <v/>
      </c>
      <c r="Z1088" s="27"/>
      <c r="AA1088" s="26"/>
      <c r="AB1088" s="26"/>
      <c r="AC1088" s="84"/>
      <c r="AD1088" s="29"/>
      <c r="AE1088" s="84"/>
      <c r="AF1088" s="84"/>
      <c r="AG1088" s="63"/>
      <c r="AH1088" s="84"/>
      <c r="AI1088" s="63"/>
      <c r="AJ1088" s="63"/>
      <c r="AK1088" s="81"/>
      <c r="AL1088" s="85"/>
      <c r="AM1088" s="557" t="str">
        <f t="shared" ca="1" si="101"/>
        <v/>
      </c>
      <c r="AN1088" s="86"/>
      <c r="XFA1088" s="558" t="e">
        <f>MATCH(AE1088,tabla!$W$3:$W$20,0)-1</f>
        <v>#N/A</v>
      </c>
      <c r="XFB1088" s="558">
        <f>COUNTIF(tabla!$W$3:$W$20,'BD1'!AE1088)</f>
        <v>0</v>
      </c>
    </row>
    <row r="1089" spans="1:40 16381:16382" s="197" customFormat="1" ht="24.95" customHeight="1" x14ac:dyDescent="0.2">
      <c r="A1089" s="24" t="str">
        <f t="shared" si="98"/>
        <v/>
      </c>
      <c r="B1089" s="24" t="str">
        <f t="shared" si="96"/>
        <v/>
      </c>
      <c r="C1089" s="554" t="str">
        <f t="shared" si="97"/>
        <v/>
      </c>
      <c r="D1089" s="173"/>
      <c r="E1089" s="173"/>
      <c r="F1089" s="174"/>
      <c r="G1089" s="175"/>
      <c r="H1089" s="176"/>
      <c r="I1089" s="177"/>
      <c r="J1089" s="176"/>
      <c r="K1089" s="476"/>
      <c r="L1089" s="174"/>
      <c r="M1089" s="81"/>
      <c r="N1089" s="280" t="str">
        <f t="shared" si="99"/>
        <v/>
      </c>
      <c r="O1089" s="43"/>
      <c r="P1089" s="87"/>
      <c r="Q1089" s="483"/>
      <c r="R1089" s="83"/>
      <c r="S1089" s="482"/>
      <c r="T1089" s="164"/>
      <c r="U1089" s="45"/>
      <c r="V1089" s="25" t="str">
        <f>IFERROR(VLOOKUP(U1089, tabla!$A$2:$B$50,2,FALSE),"")</f>
        <v/>
      </c>
      <c r="W1089" s="26"/>
      <c r="X1089" s="51"/>
      <c r="Y1089" s="555" t="str">
        <f t="shared" si="100"/>
        <v/>
      </c>
      <c r="Z1089" s="27"/>
      <c r="AA1089" s="26"/>
      <c r="AB1089" s="26"/>
      <c r="AC1089" s="84"/>
      <c r="AD1089" s="29"/>
      <c r="AE1089" s="84"/>
      <c r="AF1089" s="84"/>
      <c r="AG1089" s="63"/>
      <c r="AH1089" s="84"/>
      <c r="AI1089" s="63"/>
      <c r="AJ1089" s="63"/>
      <c r="AK1089" s="81"/>
      <c r="AL1089" s="85"/>
      <c r="AM1089" s="557" t="str">
        <f t="shared" ca="1" si="101"/>
        <v/>
      </c>
      <c r="AN1089" s="86"/>
      <c r="XFA1089" s="558" t="e">
        <f>MATCH(AE1089,tabla!$W$3:$W$20,0)-1</f>
        <v>#N/A</v>
      </c>
      <c r="XFB1089" s="558">
        <f>COUNTIF(tabla!$W$3:$W$20,'BD1'!AE1089)</f>
        <v>0</v>
      </c>
    </row>
    <row r="1090" spans="1:40 16381:16382" s="197" customFormat="1" ht="24.95" customHeight="1" x14ac:dyDescent="0.2">
      <c r="A1090" s="24" t="str">
        <f t="shared" si="98"/>
        <v/>
      </c>
      <c r="B1090" s="24" t="str">
        <f t="shared" si="96"/>
        <v/>
      </c>
      <c r="C1090" s="554" t="str">
        <f t="shared" si="97"/>
        <v/>
      </c>
      <c r="D1090" s="173"/>
      <c r="E1090" s="173"/>
      <c r="F1090" s="174"/>
      <c r="G1090" s="175"/>
      <c r="H1090" s="176"/>
      <c r="I1090" s="177"/>
      <c r="J1090" s="176"/>
      <c r="K1090" s="476"/>
      <c r="L1090" s="174"/>
      <c r="M1090" s="81"/>
      <c r="N1090" s="280" t="str">
        <f t="shared" si="99"/>
        <v/>
      </c>
      <c r="O1090" s="43"/>
      <c r="P1090" s="87"/>
      <c r="Q1090" s="483"/>
      <c r="R1090" s="83"/>
      <c r="S1090" s="482"/>
      <c r="T1090" s="164"/>
      <c r="U1090" s="45"/>
      <c r="V1090" s="25" t="str">
        <f>IFERROR(VLOOKUP(U1090, tabla!$A$2:$B$50,2,FALSE),"")</f>
        <v/>
      </c>
      <c r="W1090" s="26"/>
      <c r="X1090" s="51"/>
      <c r="Y1090" s="555" t="str">
        <f t="shared" si="100"/>
        <v/>
      </c>
      <c r="Z1090" s="27"/>
      <c r="AA1090" s="26"/>
      <c r="AB1090" s="26"/>
      <c r="AC1090" s="84"/>
      <c r="AD1090" s="29"/>
      <c r="AE1090" s="84"/>
      <c r="AF1090" s="84"/>
      <c r="AG1090" s="63"/>
      <c r="AH1090" s="84"/>
      <c r="AI1090" s="63"/>
      <c r="AJ1090" s="63"/>
      <c r="AK1090" s="81"/>
      <c r="AL1090" s="85"/>
      <c r="AM1090" s="557" t="str">
        <f t="shared" ca="1" si="101"/>
        <v/>
      </c>
      <c r="AN1090" s="86"/>
      <c r="XFA1090" s="558" t="e">
        <f>MATCH(AE1090,tabla!$W$3:$W$20,0)-1</f>
        <v>#N/A</v>
      </c>
      <c r="XFB1090" s="558">
        <f>COUNTIF(tabla!$W$3:$W$20,'BD1'!AE1090)</f>
        <v>0</v>
      </c>
    </row>
    <row r="1091" spans="1:40 16381:16382" s="197" customFormat="1" ht="24.95" customHeight="1" x14ac:dyDescent="0.2">
      <c r="A1091" s="24" t="str">
        <f t="shared" si="98"/>
        <v/>
      </c>
      <c r="B1091" s="24" t="str">
        <f t="shared" si="96"/>
        <v/>
      </c>
      <c r="C1091" s="554" t="str">
        <f t="shared" si="97"/>
        <v/>
      </c>
      <c r="D1091" s="173"/>
      <c r="E1091" s="173"/>
      <c r="F1091" s="174"/>
      <c r="G1091" s="175"/>
      <c r="H1091" s="176"/>
      <c r="I1091" s="177"/>
      <c r="J1091" s="176"/>
      <c r="K1091" s="476"/>
      <c r="L1091" s="174"/>
      <c r="M1091" s="81"/>
      <c r="N1091" s="280" t="str">
        <f t="shared" si="99"/>
        <v/>
      </c>
      <c r="O1091" s="43"/>
      <c r="P1091" s="87"/>
      <c r="Q1091" s="483"/>
      <c r="R1091" s="83"/>
      <c r="S1091" s="482"/>
      <c r="T1091" s="164"/>
      <c r="U1091" s="45"/>
      <c r="V1091" s="25" t="str">
        <f>IFERROR(VLOOKUP(U1091, tabla!$A$2:$B$50,2,FALSE),"")</f>
        <v/>
      </c>
      <c r="W1091" s="26"/>
      <c r="X1091" s="51"/>
      <c r="Y1091" s="555" t="str">
        <f t="shared" si="100"/>
        <v/>
      </c>
      <c r="Z1091" s="27"/>
      <c r="AA1091" s="26"/>
      <c r="AB1091" s="26"/>
      <c r="AC1091" s="84"/>
      <c r="AD1091" s="29"/>
      <c r="AE1091" s="84"/>
      <c r="AF1091" s="84"/>
      <c r="AG1091" s="63"/>
      <c r="AH1091" s="84"/>
      <c r="AI1091" s="63"/>
      <c r="AJ1091" s="63"/>
      <c r="AK1091" s="81"/>
      <c r="AL1091" s="85"/>
      <c r="AM1091" s="557" t="str">
        <f t="shared" ca="1" si="101"/>
        <v/>
      </c>
      <c r="AN1091" s="86"/>
      <c r="XFA1091" s="558" t="e">
        <f>MATCH(AE1091,tabla!$W$3:$W$20,0)-1</f>
        <v>#N/A</v>
      </c>
      <c r="XFB1091" s="558">
        <f>COUNTIF(tabla!$W$3:$W$20,'BD1'!AE1091)</f>
        <v>0</v>
      </c>
    </row>
    <row r="1092" spans="1:40 16381:16382" s="197" customFormat="1" ht="24.95" customHeight="1" x14ac:dyDescent="0.2">
      <c r="A1092" s="24" t="str">
        <f t="shared" si="98"/>
        <v/>
      </c>
      <c r="B1092" s="24" t="str">
        <f t="shared" si="96"/>
        <v/>
      </c>
      <c r="C1092" s="554" t="str">
        <f t="shared" si="97"/>
        <v/>
      </c>
      <c r="D1092" s="173"/>
      <c r="E1092" s="173"/>
      <c r="F1092" s="174"/>
      <c r="G1092" s="175"/>
      <c r="H1092" s="176"/>
      <c r="I1092" s="177"/>
      <c r="J1092" s="176"/>
      <c r="K1092" s="476"/>
      <c r="L1092" s="174"/>
      <c r="M1092" s="81"/>
      <c r="N1092" s="280" t="str">
        <f t="shared" si="99"/>
        <v/>
      </c>
      <c r="O1092" s="43"/>
      <c r="P1092" s="87"/>
      <c r="Q1092" s="483"/>
      <c r="R1092" s="83"/>
      <c r="S1092" s="482"/>
      <c r="T1092" s="164"/>
      <c r="U1092" s="45"/>
      <c r="V1092" s="25" t="str">
        <f>IFERROR(VLOOKUP(U1092, tabla!$A$2:$B$50,2,FALSE),"")</f>
        <v/>
      </c>
      <c r="W1092" s="26"/>
      <c r="X1092" s="51"/>
      <c r="Y1092" s="555" t="str">
        <f t="shared" si="100"/>
        <v/>
      </c>
      <c r="Z1092" s="27"/>
      <c r="AA1092" s="26"/>
      <c r="AB1092" s="26"/>
      <c r="AC1092" s="84"/>
      <c r="AD1092" s="29"/>
      <c r="AE1092" s="84"/>
      <c r="AF1092" s="84"/>
      <c r="AG1092" s="63"/>
      <c r="AH1092" s="84"/>
      <c r="AI1092" s="63"/>
      <c r="AJ1092" s="63"/>
      <c r="AK1092" s="81"/>
      <c r="AL1092" s="85"/>
      <c r="AM1092" s="557" t="str">
        <f t="shared" ca="1" si="101"/>
        <v/>
      </c>
      <c r="AN1092" s="86"/>
      <c r="XFA1092" s="558" t="e">
        <f>MATCH(AE1092,tabla!$W$3:$W$20,0)-1</f>
        <v>#N/A</v>
      </c>
      <c r="XFB1092" s="558">
        <f>COUNTIF(tabla!$W$3:$W$20,'BD1'!AE1092)</f>
        <v>0</v>
      </c>
    </row>
    <row r="1093" spans="1:40 16381:16382" s="197" customFormat="1" ht="24.95" customHeight="1" x14ac:dyDescent="0.2">
      <c r="A1093" s="24" t="str">
        <f t="shared" si="98"/>
        <v/>
      </c>
      <c r="B1093" s="24" t="str">
        <f t="shared" si="96"/>
        <v/>
      </c>
      <c r="C1093" s="554" t="str">
        <f t="shared" si="97"/>
        <v/>
      </c>
      <c r="D1093" s="173"/>
      <c r="E1093" s="173"/>
      <c r="F1093" s="174"/>
      <c r="G1093" s="175"/>
      <c r="H1093" s="176"/>
      <c r="I1093" s="177"/>
      <c r="J1093" s="176"/>
      <c r="K1093" s="476"/>
      <c r="L1093" s="174"/>
      <c r="M1093" s="81"/>
      <c r="N1093" s="280" t="str">
        <f t="shared" si="99"/>
        <v/>
      </c>
      <c r="O1093" s="43"/>
      <c r="P1093" s="87"/>
      <c r="Q1093" s="483"/>
      <c r="R1093" s="83"/>
      <c r="S1093" s="482"/>
      <c r="T1093" s="164"/>
      <c r="U1093" s="45"/>
      <c r="V1093" s="25" t="str">
        <f>IFERROR(VLOOKUP(U1093, tabla!$A$2:$B$50,2,FALSE),"")</f>
        <v/>
      </c>
      <c r="W1093" s="26"/>
      <c r="X1093" s="51"/>
      <c r="Y1093" s="555" t="str">
        <f t="shared" si="100"/>
        <v/>
      </c>
      <c r="Z1093" s="27"/>
      <c r="AA1093" s="26"/>
      <c r="AB1093" s="26"/>
      <c r="AC1093" s="84"/>
      <c r="AD1093" s="29"/>
      <c r="AE1093" s="84"/>
      <c r="AF1093" s="84"/>
      <c r="AG1093" s="63"/>
      <c r="AH1093" s="84"/>
      <c r="AI1093" s="63"/>
      <c r="AJ1093" s="63"/>
      <c r="AK1093" s="81"/>
      <c r="AL1093" s="85"/>
      <c r="AM1093" s="557" t="str">
        <f t="shared" ca="1" si="101"/>
        <v/>
      </c>
      <c r="AN1093" s="86"/>
      <c r="XFA1093" s="558" t="e">
        <f>MATCH(AE1093,tabla!$W$3:$W$20,0)-1</f>
        <v>#N/A</v>
      </c>
      <c r="XFB1093" s="558">
        <f>COUNTIF(tabla!$W$3:$W$20,'BD1'!AE1093)</f>
        <v>0</v>
      </c>
    </row>
    <row r="1094" spans="1:40 16381:16382" s="197" customFormat="1" ht="24.95" customHeight="1" x14ac:dyDescent="0.2">
      <c r="A1094" s="24" t="str">
        <f t="shared" si="98"/>
        <v/>
      </c>
      <c r="B1094" s="24" t="str">
        <f t="shared" si="96"/>
        <v/>
      </c>
      <c r="C1094" s="554" t="str">
        <f t="shared" si="97"/>
        <v/>
      </c>
      <c r="D1094" s="173"/>
      <c r="E1094" s="173"/>
      <c r="F1094" s="174"/>
      <c r="G1094" s="175"/>
      <c r="H1094" s="176"/>
      <c r="I1094" s="177"/>
      <c r="J1094" s="176"/>
      <c r="K1094" s="476"/>
      <c r="L1094" s="174"/>
      <c r="M1094" s="81"/>
      <c r="N1094" s="280" t="str">
        <f t="shared" si="99"/>
        <v/>
      </c>
      <c r="O1094" s="43"/>
      <c r="P1094" s="87"/>
      <c r="Q1094" s="483"/>
      <c r="R1094" s="83"/>
      <c r="S1094" s="482"/>
      <c r="T1094" s="164"/>
      <c r="U1094" s="45"/>
      <c r="V1094" s="25" t="str">
        <f>IFERROR(VLOOKUP(U1094, tabla!$A$2:$B$50,2,FALSE),"")</f>
        <v/>
      </c>
      <c r="W1094" s="26"/>
      <c r="X1094" s="51"/>
      <c r="Y1094" s="555" t="str">
        <f t="shared" si="100"/>
        <v/>
      </c>
      <c r="Z1094" s="27"/>
      <c r="AA1094" s="26"/>
      <c r="AB1094" s="26"/>
      <c r="AC1094" s="84"/>
      <c r="AD1094" s="29"/>
      <c r="AE1094" s="84"/>
      <c r="AF1094" s="84"/>
      <c r="AG1094" s="63"/>
      <c r="AH1094" s="84"/>
      <c r="AI1094" s="63"/>
      <c r="AJ1094" s="63"/>
      <c r="AK1094" s="81"/>
      <c r="AL1094" s="85"/>
      <c r="AM1094" s="557" t="str">
        <f t="shared" ca="1" si="101"/>
        <v/>
      </c>
      <c r="AN1094" s="86"/>
      <c r="XFA1094" s="558" t="e">
        <f>MATCH(AE1094,tabla!$W$3:$W$20,0)-1</f>
        <v>#N/A</v>
      </c>
      <c r="XFB1094" s="558">
        <f>COUNTIF(tabla!$W$3:$W$20,'BD1'!AE1094)</f>
        <v>0</v>
      </c>
    </row>
    <row r="1095" spans="1:40 16381:16382" s="197" customFormat="1" ht="24.95" customHeight="1" x14ac:dyDescent="0.2">
      <c r="A1095" s="24" t="str">
        <f t="shared" si="98"/>
        <v/>
      </c>
      <c r="B1095" s="24" t="str">
        <f t="shared" si="96"/>
        <v/>
      </c>
      <c r="C1095" s="554" t="str">
        <f t="shared" si="97"/>
        <v/>
      </c>
      <c r="D1095" s="173"/>
      <c r="E1095" s="173"/>
      <c r="F1095" s="174"/>
      <c r="G1095" s="175"/>
      <c r="H1095" s="176"/>
      <c r="I1095" s="177"/>
      <c r="J1095" s="176"/>
      <c r="K1095" s="476"/>
      <c r="L1095" s="174"/>
      <c r="M1095" s="81"/>
      <c r="N1095" s="280" t="str">
        <f t="shared" si="99"/>
        <v/>
      </c>
      <c r="O1095" s="43"/>
      <c r="P1095" s="87"/>
      <c r="Q1095" s="483"/>
      <c r="R1095" s="83"/>
      <c r="S1095" s="482"/>
      <c r="T1095" s="164"/>
      <c r="U1095" s="45"/>
      <c r="V1095" s="25" t="str">
        <f>IFERROR(VLOOKUP(U1095, tabla!$A$2:$B$50,2,FALSE),"")</f>
        <v/>
      </c>
      <c r="W1095" s="26"/>
      <c r="X1095" s="51"/>
      <c r="Y1095" s="555" t="str">
        <f t="shared" si="100"/>
        <v/>
      </c>
      <c r="Z1095" s="27"/>
      <c r="AA1095" s="26"/>
      <c r="AB1095" s="26"/>
      <c r="AC1095" s="84"/>
      <c r="AD1095" s="29"/>
      <c r="AE1095" s="84"/>
      <c r="AF1095" s="84"/>
      <c r="AG1095" s="63"/>
      <c r="AH1095" s="84"/>
      <c r="AI1095" s="63"/>
      <c r="AJ1095" s="63"/>
      <c r="AK1095" s="81"/>
      <c r="AL1095" s="85"/>
      <c r="AM1095" s="557" t="str">
        <f t="shared" ca="1" si="101"/>
        <v/>
      </c>
      <c r="AN1095" s="86"/>
      <c r="XFA1095" s="558" t="e">
        <f>MATCH(AE1095,tabla!$W$3:$W$20,0)-1</f>
        <v>#N/A</v>
      </c>
      <c r="XFB1095" s="558">
        <f>COUNTIF(tabla!$W$3:$W$20,'BD1'!AE1095)</f>
        <v>0</v>
      </c>
    </row>
    <row r="1096" spans="1:40 16381:16382" s="197" customFormat="1" ht="24.95" customHeight="1" x14ac:dyDescent="0.2">
      <c r="A1096" s="24" t="str">
        <f t="shared" si="98"/>
        <v/>
      </c>
      <c r="B1096" s="24" t="str">
        <f t="shared" si="96"/>
        <v/>
      </c>
      <c r="C1096" s="554" t="str">
        <f t="shared" si="97"/>
        <v/>
      </c>
      <c r="D1096" s="173"/>
      <c r="E1096" s="173"/>
      <c r="F1096" s="174"/>
      <c r="G1096" s="175"/>
      <c r="H1096" s="176"/>
      <c r="I1096" s="177"/>
      <c r="J1096" s="176"/>
      <c r="K1096" s="476"/>
      <c r="L1096" s="174"/>
      <c r="M1096" s="81"/>
      <c r="N1096" s="280" t="str">
        <f t="shared" si="99"/>
        <v/>
      </c>
      <c r="O1096" s="43"/>
      <c r="P1096" s="87"/>
      <c r="Q1096" s="483"/>
      <c r="R1096" s="83"/>
      <c r="S1096" s="482"/>
      <c r="T1096" s="164"/>
      <c r="U1096" s="45"/>
      <c r="V1096" s="25" t="str">
        <f>IFERROR(VLOOKUP(U1096, tabla!$A$2:$B$50,2,FALSE),"")</f>
        <v/>
      </c>
      <c r="W1096" s="26"/>
      <c r="X1096" s="51"/>
      <c r="Y1096" s="555" t="str">
        <f t="shared" si="100"/>
        <v/>
      </c>
      <c r="Z1096" s="27"/>
      <c r="AA1096" s="26"/>
      <c r="AB1096" s="26"/>
      <c r="AC1096" s="84"/>
      <c r="AD1096" s="29"/>
      <c r="AE1096" s="84"/>
      <c r="AF1096" s="84"/>
      <c r="AG1096" s="63"/>
      <c r="AH1096" s="84"/>
      <c r="AI1096" s="63"/>
      <c r="AJ1096" s="63"/>
      <c r="AK1096" s="81"/>
      <c r="AL1096" s="85"/>
      <c r="AM1096" s="557" t="str">
        <f t="shared" ca="1" si="101"/>
        <v/>
      </c>
      <c r="AN1096" s="86"/>
      <c r="XFA1096" s="558" t="e">
        <f>MATCH(AE1096,tabla!$W$3:$W$20,0)-1</f>
        <v>#N/A</v>
      </c>
      <c r="XFB1096" s="558">
        <f>COUNTIF(tabla!$W$3:$W$20,'BD1'!AE1096)</f>
        <v>0</v>
      </c>
    </row>
    <row r="1097" spans="1:40 16381:16382" s="197" customFormat="1" ht="24.95" customHeight="1" x14ac:dyDescent="0.2">
      <c r="A1097" s="24" t="str">
        <f t="shared" si="98"/>
        <v/>
      </c>
      <c r="B1097" s="24" t="str">
        <f t="shared" si="96"/>
        <v/>
      </c>
      <c r="C1097" s="554" t="str">
        <f t="shared" si="97"/>
        <v/>
      </c>
      <c r="D1097" s="173"/>
      <c r="E1097" s="173"/>
      <c r="F1097" s="174"/>
      <c r="G1097" s="175"/>
      <c r="H1097" s="176"/>
      <c r="I1097" s="177"/>
      <c r="J1097" s="176"/>
      <c r="K1097" s="476"/>
      <c r="L1097" s="174"/>
      <c r="M1097" s="81"/>
      <c r="N1097" s="280" t="str">
        <f t="shared" si="99"/>
        <v/>
      </c>
      <c r="O1097" s="43"/>
      <c r="P1097" s="87"/>
      <c r="Q1097" s="483"/>
      <c r="R1097" s="83"/>
      <c r="S1097" s="482"/>
      <c r="T1097" s="164"/>
      <c r="U1097" s="45"/>
      <c r="V1097" s="25" t="str">
        <f>IFERROR(VLOOKUP(U1097, tabla!$A$2:$B$50,2,FALSE),"")</f>
        <v/>
      </c>
      <c r="W1097" s="26"/>
      <c r="X1097" s="51"/>
      <c r="Y1097" s="555" t="str">
        <f t="shared" si="100"/>
        <v/>
      </c>
      <c r="Z1097" s="27"/>
      <c r="AA1097" s="26"/>
      <c r="AB1097" s="26"/>
      <c r="AC1097" s="84"/>
      <c r="AD1097" s="29"/>
      <c r="AE1097" s="84"/>
      <c r="AF1097" s="84"/>
      <c r="AG1097" s="63"/>
      <c r="AH1097" s="84"/>
      <c r="AI1097" s="63"/>
      <c r="AJ1097" s="63"/>
      <c r="AK1097" s="81"/>
      <c r="AL1097" s="85"/>
      <c r="AM1097" s="557" t="str">
        <f t="shared" ca="1" si="101"/>
        <v/>
      </c>
      <c r="AN1097" s="86"/>
      <c r="XFA1097" s="558" t="e">
        <f>MATCH(AE1097,tabla!$W$3:$W$20,0)-1</f>
        <v>#N/A</v>
      </c>
      <c r="XFB1097" s="558">
        <f>COUNTIF(tabla!$W$3:$W$20,'BD1'!AE1097)</f>
        <v>0</v>
      </c>
    </row>
    <row r="1098" spans="1:40 16381:16382" s="197" customFormat="1" ht="24.95" customHeight="1" x14ac:dyDescent="0.2">
      <c r="A1098" s="24" t="str">
        <f t="shared" si="98"/>
        <v/>
      </c>
      <c r="B1098" s="24" t="str">
        <f t="shared" si="96"/>
        <v/>
      </c>
      <c r="C1098" s="554" t="str">
        <f t="shared" si="97"/>
        <v/>
      </c>
      <c r="D1098" s="173"/>
      <c r="E1098" s="173"/>
      <c r="F1098" s="174"/>
      <c r="G1098" s="175"/>
      <c r="H1098" s="176"/>
      <c r="I1098" s="177"/>
      <c r="J1098" s="176"/>
      <c r="K1098" s="476"/>
      <c r="L1098" s="174"/>
      <c r="M1098" s="81"/>
      <c r="N1098" s="280" t="str">
        <f t="shared" si="99"/>
        <v/>
      </c>
      <c r="O1098" s="43"/>
      <c r="P1098" s="87"/>
      <c r="Q1098" s="483"/>
      <c r="R1098" s="83"/>
      <c r="S1098" s="482"/>
      <c r="T1098" s="164"/>
      <c r="U1098" s="45"/>
      <c r="V1098" s="25" t="str">
        <f>IFERROR(VLOOKUP(U1098, tabla!$A$2:$B$50,2,FALSE),"")</f>
        <v/>
      </c>
      <c r="W1098" s="26"/>
      <c r="X1098" s="51"/>
      <c r="Y1098" s="555" t="str">
        <f t="shared" si="100"/>
        <v/>
      </c>
      <c r="Z1098" s="27"/>
      <c r="AA1098" s="26"/>
      <c r="AB1098" s="26"/>
      <c r="AC1098" s="84"/>
      <c r="AD1098" s="29"/>
      <c r="AE1098" s="84"/>
      <c r="AF1098" s="84"/>
      <c r="AG1098" s="63"/>
      <c r="AH1098" s="84"/>
      <c r="AI1098" s="63"/>
      <c r="AJ1098" s="63"/>
      <c r="AK1098" s="81"/>
      <c r="AL1098" s="85"/>
      <c r="AM1098" s="557" t="str">
        <f t="shared" ca="1" si="101"/>
        <v/>
      </c>
      <c r="AN1098" s="86"/>
      <c r="XFA1098" s="558" t="e">
        <f>MATCH(AE1098,tabla!$W$3:$W$20,0)-1</f>
        <v>#N/A</v>
      </c>
      <c r="XFB1098" s="558">
        <f>COUNTIF(tabla!$W$3:$W$20,'BD1'!AE1098)</f>
        <v>0</v>
      </c>
    </row>
    <row r="1099" spans="1:40 16381:16382" s="197" customFormat="1" ht="24.95" customHeight="1" x14ac:dyDescent="0.2">
      <c r="A1099" s="24" t="str">
        <f t="shared" si="98"/>
        <v/>
      </c>
      <c r="B1099" s="24" t="str">
        <f t="shared" si="96"/>
        <v/>
      </c>
      <c r="C1099" s="554" t="str">
        <f t="shared" si="97"/>
        <v/>
      </c>
      <c r="D1099" s="173"/>
      <c r="E1099" s="173"/>
      <c r="F1099" s="174"/>
      <c r="G1099" s="175"/>
      <c r="H1099" s="176"/>
      <c r="I1099" s="177"/>
      <c r="J1099" s="176"/>
      <c r="K1099" s="476"/>
      <c r="L1099" s="174"/>
      <c r="M1099" s="81"/>
      <c r="N1099" s="280" t="str">
        <f t="shared" si="99"/>
        <v/>
      </c>
      <c r="O1099" s="43"/>
      <c r="P1099" s="87"/>
      <c r="Q1099" s="483"/>
      <c r="R1099" s="83"/>
      <c r="S1099" s="482"/>
      <c r="T1099" s="164"/>
      <c r="U1099" s="45"/>
      <c r="V1099" s="25" t="str">
        <f>IFERROR(VLOOKUP(U1099, tabla!$A$2:$B$50,2,FALSE),"")</f>
        <v/>
      </c>
      <c r="W1099" s="26"/>
      <c r="X1099" s="51"/>
      <c r="Y1099" s="555" t="str">
        <f t="shared" si="100"/>
        <v/>
      </c>
      <c r="Z1099" s="27"/>
      <c r="AA1099" s="26"/>
      <c r="AB1099" s="26"/>
      <c r="AC1099" s="84"/>
      <c r="AD1099" s="29"/>
      <c r="AE1099" s="84"/>
      <c r="AF1099" s="84"/>
      <c r="AG1099" s="63"/>
      <c r="AH1099" s="84"/>
      <c r="AI1099" s="63"/>
      <c r="AJ1099" s="63"/>
      <c r="AK1099" s="81"/>
      <c r="AL1099" s="85"/>
      <c r="AM1099" s="557" t="str">
        <f t="shared" ca="1" si="101"/>
        <v/>
      </c>
      <c r="AN1099" s="86"/>
      <c r="XFA1099" s="558" t="e">
        <f>MATCH(AE1099,tabla!$W$3:$W$20,0)-1</f>
        <v>#N/A</v>
      </c>
      <c r="XFB1099" s="558">
        <f>COUNTIF(tabla!$W$3:$W$20,'BD1'!AE1099)</f>
        <v>0</v>
      </c>
    </row>
    <row r="1100" spans="1:40 16381:16382" s="197" customFormat="1" ht="24.95" customHeight="1" x14ac:dyDescent="0.2">
      <c r="A1100" s="24" t="str">
        <f t="shared" si="98"/>
        <v/>
      </c>
      <c r="B1100" s="24" t="str">
        <f t="shared" si="96"/>
        <v/>
      </c>
      <c r="C1100" s="554" t="str">
        <f t="shared" si="97"/>
        <v/>
      </c>
      <c r="D1100" s="173"/>
      <c r="E1100" s="173"/>
      <c r="F1100" s="174"/>
      <c r="G1100" s="175"/>
      <c r="H1100" s="176"/>
      <c r="I1100" s="177"/>
      <c r="J1100" s="176"/>
      <c r="K1100" s="476"/>
      <c r="L1100" s="174"/>
      <c r="M1100" s="81"/>
      <c r="N1100" s="280" t="str">
        <f t="shared" si="99"/>
        <v/>
      </c>
      <c r="O1100" s="43"/>
      <c r="P1100" s="87"/>
      <c r="Q1100" s="483"/>
      <c r="R1100" s="83"/>
      <c r="S1100" s="482"/>
      <c r="T1100" s="164"/>
      <c r="U1100" s="45"/>
      <c r="V1100" s="25" t="str">
        <f>IFERROR(VLOOKUP(U1100, tabla!$A$2:$B$50,2,FALSE),"")</f>
        <v/>
      </c>
      <c r="W1100" s="26"/>
      <c r="X1100" s="51"/>
      <c r="Y1100" s="555" t="str">
        <f t="shared" si="100"/>
        <v/>
      </c>
      <c r="Z1100" s="27"/>
      <c r="AA1100" s="26"/>
      <c r="AB1100" s="26"/>
      <c r="AC1100" s="84"/>
      <c r="AD1100" s="29"/>
      <c r="AE1100" s="84"/>
      <c r="AF1100" s="84"/>
      <c r="AG1100" s="63"/>
      <c r="AH1100" s="84"/>
      <c r="AI1100" s="63"/>
      <c r="AJ1100" s="63"/>
      <c r="AK1100" s="81"/>
      <c r="AL1100" s="85"/>
      <c r="AM1100" s="557" t="str">
        <f t="shared" ca="1" si="101"/>
        <v/>
      </c>
      <c r="AN1100" s="86"/>
      <c r="XFA1100" s="558" t="e">
        <f>MATCH(AE1100,tabla!$W$3:$W$20,0)-1</f>
        <v>#N/A</v>
      </c>
      <c r="XFB1100" s="558">
        <f>COUNTIF(tabla!$W$3:$W$20,'BD1'!AE1100)</f>
        <v>0</v>
      </c>
    </row>
    <row r="1101" spans="1:40 16381:16382" s="197" customFormat="1" ht="24.95" customHeight="1" x14ac:dyDescent="0.2">
      <c r="A1101" s="24" t="str">
        <f t="shared" si="98"/>
        <v/>
      </c>
      <c r="B1101" s="24" t="str">
        <f t="shared" si="96"/>
        <v/>
      </c>
      <c r="C1101" s="554" t="str">
        <f t="shared" si="97"/>
        <v/>
      </c>
      <c r="D1101" s="173"/>
      <c r="E1101" s="173"/>
      <c r="F1101" s="174"/>
      <c r="G1101" s="175"/>
      <c r="H1101" s="176"/>
      <c r="I1101" s="177"/>
      <c r="J1101" s="176"/>
      <c r="K1101" s="476"/>
      <c r="L1101" s="174"/>
      <c r="M1101" s="81"/>
      <c r="N1101" s="280" t="str">
        <f t="shared" si="99"/>
        <v/>
      </c>
      <c r="O1101" s="43"/>
      <c r="P1101" s="87"/>
      <c r="Q1101" s="483"/>
      <c r="R1101" s="83"/>
      <c r="S1101" s="482"/>
      <c r="T1101" s="164"/>
      <c r="U1101" s="45"/>
      <c r="V1101" s="25" t="str">
        <f>IFERROR(VLOOKUP(U1101, tabla!$A$2:$B$50,2,FALSE),"")</f>
        <v/>
      </c>
      <c r="W1101" s="26"/>
      <c r="X1101" s="51"/>
      <c r="Y1101" s="555" t="str">
        <f t="shared" si="100"/>
        <v/>
      </c>
      <c r="Z1101" s="27"/>
      <c r="AA1101" s="26"/>
      <c r="AB1101" s="26"/>
      <c r="AC1101" s="84"/>
      <c r="AD1101" s="29"/>
      <c r="AE1101" s="84"/>
      <c r="AF1101" s="84"/>
      <c r="AG1101" s="63"/>
      <c r="AH1101" s="84"/>
      <c r="AI1101" s="63"/>
      <c r="AJ1101" s="63"/>
      <c r="AK1101" s="81"/>
      <c r="AL1101" s="85"/>
      <c r="AM1101" s="557" t="str">
        <f t="shared" ca="1" si="101"/>
        <v/>
      </c>
      <c r="AN1101" s="86"/>
      <c r="XFA1101" s="558" t="e">
        <f>MATCH(AE1101,tabla!$W$3:$W$20,0)-1</f>
        <v>#N/A</v>
      </c>
      <c r="XFB1101" s="558">
        <f>COUNTIF(tabla!$W$3:$W$20,'BD1'!AE1101)</f>
        <v>0</v>
      </c>
    </row>
    <row r="1102" spans="1:40 16381:16382" s="197" customFormat="1" ht="24.95" customHeight="1" x14ac:dyDescent="0.2">
      <c r="A1102" s="24" t="str">
        <f t="shared" si="98"/>
        <v/>
      </c>
      <c r="B1102" s="24" t="str">
        <f t="shared" si="96"/>
        <v/>
      </c>
      <c r="C1102" s="554" t="str">
        <f t="shared" si="97"/>
        <v/>
      </c>
      <c r="D1102" s="173"/>
      <c r="E1102" s="173"/>
      <c r="F1102" s="174"/>
      <c r="G1102" s="175"/>
      <c r="H1102" s="176"/>
      <c r="I1102" s="177"/>
      <c r="J1102" s="176"/>
      <c r="K1102" s="476"/>
      <c r="L1102" s="174"/>
      <c r="M1102" s="81"/>
      <c r="N1102" s="280" t="str">
        <f t="shared" si="99"/>
        <v/>
      </c>
      <c r="O1102" s="43"/>
      <c r="P1102" s="87"/>
      <c r="Q1102" s="483"/>
      <c r="R1102" s="83"/>
      <c r="S1102" s="482"/>
      <c r="T1102" s="164"/>
      <c r="U1102" s="45"/>
      <c r="V1102" s="25" t="str">
        <f>IFERROR(VLOOKUP(U1102, tabla!$A$2:$B$50,2,FALSE),"")</f>
        <v/>
      </c>
      <c r="W1102" s="26"/>
      <c r="X1102" s="51"/>
      <c r="Y1102" s="555" t="str">
        <f t="shared" si="100"/>
        <v/>
      </c>
      <c r="Z1102" s="27"/>
      <c r="AA1102" s="26"/>
      <c r="AB1102" s="26"/>
      <c r="AC1102" s="84"/>
      <c r="AD1102" s="29"/>
      <c r="AE1102" s="84"/>
      <c r="AF1102" s="84"/>
      <c r="AG1102" s="63"/>
      <c r="AH1102" s="84"/>
      <c r="AI1102" s="63"/>
      <c r="AJ1102" s="63"/>
      <c r="AK1102" s="81"/>
      <c r="AL1102" s="85"/>
      <c r="AM1102" s="557" t="str">
        <f t="shared" ca="1" si="101"/>
        <v/>
      </c>
      <c r="AN1102" s="86"/>
      <c r="XFA1102" s="558" t="e">
        <f>MATCH(AE1102,tabla!$W$3:$W$20,0)-1</f>
        <v>#N/A</v>
      </c>
      <c r="XFB1102" s="558">
        <f>COUNTIF(tabla!$W$3:$W$20,'BD1'!AE1102)</f>
        <v>0</v>
      </c>
    </row>
    <row r="1103" spans="1:40 16381:16382" s="197" customFormat="1" ht="24.95" customHeight="1" x14ac:dyDescent="0.2">
      <c r="A1103" s="24" t="str">
        <f t="shared" si="98"/>
        <v/>
      </c>
      <c r="B1103" s="24" t="str">
        <f t="shared" ref="B1103:B1166" si="102">IF(F1103&gt;0,$K$6,"")</f>
        <v/>
      </c>
      <c r="C1103" s="554" t="str">
        <f t="shared" ref="C1103:C1166" si="103">IF(F1103&gt;0,$K$8,"")</f>
        <v/>
      </c>
      <c r="D1103" s="173"/>
      <c r="E1103" s="173"/>
      <c r="F1103" s="174"/>
      <c r="G1103" s="175"/>
      <c r="H1103" s="176"/>
      <c r="I1103" s="177"/>
      <c r="J1103" s="176"/>
      <c r="K1103" s="476"/>
      <c r="L1103" s="174"/>
      <c r="M1103" s="81"/>
      <c r="N1103" s="280" t="str">
        <f t="shared" si="99"/>
        <v/>
      </c>
      <c r="O1103" s="43"/>
      <c r="P1103" s="87"/>
      <c r="Q1103" s="483"/>
      <c r="R1103" s="83"/>
      <c r="S1103" s="482"/>
      <c r="T1103" s="164"/>
      <c r="U1103" s="45"/>
      <c r="V1103" s="25" t="str">
        <f>IFERROR(VLOOKUP(U1103, tabla!$A$2:$B$50,2,FALSE),"")</f>
        <v/>
      </c>
      <c r="W1103" s="26"/>
      <c r="X1103" s="51"/>
      <c r="Y1103" s="555" t="str">
        <f t="shared" si="100"/>
        <v/>
      </c>
      <c r="Z1103" s="27"/>
      <c r="AA1103" s="26"/>
      <c r="AB1103" s="26"/>
      <c r="AC1103" s="84"/>
      <c r="AD1103" s="29"/>
      <c r="AE1103" s="84"/>
      <c r="AF1103" s="84"/>
      <c r="AG1103" s="63"/>
      <c r="AH1103" s="84"/>
      <c r="AI1103" s="63"/>
      <c r="AJ1103" s="63"/>
      <c r="AK1103" s="81"/>
      <c r="AL1103" s="85"/>
      <c r="AM1103" s="557" t="str">
        <f t="shared" ca="1" si="101"/>
        <v/>
      </c>
      <c r="AN1103" s="86"/>
      <c r="XFA1103" s="558" t="e">
        <f>MATCH(AE1103,tabla!$W$3:$W$20,0)-1</f>
        <v>#N/A</v>
      </c>
      <c r="XFB1103" s="558">
        <f>COUNTIF(tabla!$W$3:$W$20,'BD1'!AE1103)</f>
        <v>0</v>
      </c>
    </row>
    <row r="1104" spans="1:40 16381:16382" s="197" customFormat="1" ht="24.95" customHeight="1" x14ac:dyDescent="0.2">
      <c r="A1104" s="24" t="str">
        <f t="shared" ref="A1104:A1167" si="104">IF(F1104&gt;0,ROW()-14,"")</f>
        <v/>
      </c>
      <c r="B1104" s="24" t="str">
        <f t="shared" si="102"/>
        <v/>
      </c>
      <c r="C1104" s="554" t="str">
        <f t="shared" si="103"/>
        <v/>
      </c>
      <c r="D1104" s="173"/>
      <c r="E1104" s="173"/>
      <c r="F1104" s="174"/>
      <c r="G1104" s="175"/>
      <c r="H1104" s="176"/>
      <c r="I1104" s="177"/>
      <c r="J1104" s="176"/>
      <c r="K1104" s="476"/>
      <c r="L1104" s="174"/>
      <c r="M1104" s="81"/>
      <c r="N1104" s="280" t="str">
        <f t="shared" ref="N1104:N1167" si="105">IF(M1104="","",YEAR($M$2)-YEAR(M1104)-IF(DATE(YEAR($M$2),MONTH(M1104),DAY(M1104))&gt;$M$2,1,0))</f>
        <v/>
      </c>
      <c r="O1104" s="43"/>
      <c r="P1104" s="87"/>
      <c r="Q1104" s="483"/>
      <c r="R1104" s="83"/>
      <c r="S1104" s="482"/>
      <c r="T1104" s="164"/>
      <c r="U1104" s="45"/>
      <c r="V1104" s="25" t="str">
        <f>IFERROR(VLOOKUP(U1104, tabla!$A$2:$B$50,2,FALSE),"")</f>
        <v/>
      </c>
      <c r="W1104" s="26"/>
      <c r="X1104" s="51"/>
      <c r="Y1104" s="555" t="str">
        <f t="shared" ref="Y1104:Y1167" si="106">IF(AND(X1104&gt;0,X1104&lt;452),45.2,IF(X1104&gt;=452,10%*X1104,IF(X1104=0,"","")))</f>
        <v/>
      </c>
      <c r="Z1104" s="27"/>
      <c r="AA1104" s="26"/>
      <c r="AB1104" s="26"/>
      <c r="AC1104" s="84"/>
      <c r="AD1104" s="29"/>
      <c r="AE1104" s="84"/>
      <c r="AF1104" s="84"/>
      <c r="AG1104" s="63"/>
      <c r="AH1104" s="84"/>
      <c r="AI1104" s="63"/>
      <c r="AJ1104" s="63"/>
      <c r="AK1104" s="81"/>
      <c r="AL1104" s="85"/>
      <c r="AM1104" s="557" t="str">
        <f t="shared" ref="AM1104:AM1167" ca="1" si="107">IF(OR(AL1104="",NOT(ISNUMBER(AL1104))),"",IF(TODAY()&lt;=AL1104,
 "VIGENTE - FALTAN " &amp;
 ((YEAR(AL1104)-YEAR(TODAY()))*12 + MONTH(AL1104)-MONTH(TODAY()) - IF(DAY(TODAY())&gt;DAY(AL1104),1,0)) &amp; " MESES",
 "CADUCADO"))</f>
        <v/>
      </c>
      <c r="AN1104" s="86"/>
      <c r="XFA1104" s="558" t="e">
        <f>MATCH(AE1104,tabla!$W$3:$W$20,0)-1</f>
        <v>#N/A</v>
      </c>
      <c r="XFB1104" s="558">
        <f>COUNTIF(tabla!$W$3:$W$20,'BD1'!AE1104)</f>
        <v>0</v>
      </c>
    </row>
    <row r="1105" spans="1:40 16381:16382" s="197" customFormat="1" ht="24.95" customHeight="1" x14ac:dyDescent="0.2">
      <c r="A1105" s="24" t="str">
        <f t="shared" si="104"/>
        <v/>
      </c>
      <c r="B1105" s="24" t="str">
        <f t="shared" si="102"/>
        <v/>
      </c>
      <c r="C1105" s="554" t="str">
        <f t="shared" si="103"/>
        <v/>
      </c>
      <c r="D1105" s="173"/>
      <c r="E1105" s="173"/>
      <c r="F1105" s="174"/>
      <c r="G1105" s="175"/>
      <c r="H1105" s="176"/>
      <c r="I1105" s="177"/>
      <c r="J1105" s="176"/>
      <c r="K1105" s="476"/>
      <c r="L1105" s="174"/>
      <c r="M1105" s="81"/>
      <c r="N1105" s="280" t="str">
        <f t="shared" si="105"/>
        <v/>
      </c>
      <c r="O1105" s="43"/>
      <c r="P1105" s="87"/>
      <c r="Q1105" s="483"/>
      <c r="R1105" s="83"/>
      <c r="S1105" s="482"/>
      <c r="T1105" s="164"/>
      <c r="U1105" s="45"/>
      <c r="V1105" s="25" t="str">
        <f>IFERROR(VLOOKUP(U1105, tabla!$A$2:$B$50,2,FALSE),"")</f>
        <v/>
      </c>
      <c r="W1105" s="26"/>
      <c r="X1105" s="51"/>
      <c r="Y1105" s="555" t="str">
        <f t="shared" si="106"/>
        <v/>
      </c>
      <c r="Z1105" s="27"/>
      <c r="AA1105" s="26"/>
      <c r="AB1105" s="26"/>
      <c r="AC1105" s="84"/>
      <c r="AD1105" s="29"/>
      <c r="AE1105" s="84"/>
      <c r="AF1105" s="84"/>
      <c r="AG1105" s="63"/>
      <c r="AH1105" s="84"/>
      <c r="AI1105" s="63"/>
      <c r="AJ1105" s="63"/>
      <c r="AK1105" s="81"/>
      <c r="AL1105" s="85"/>
      <c r="AM1105" s="557" t="str">
        <f t="shared" ca="1" si="107"/>
        <v/>
      </c>
      <c r="AN1105" s="86"/>
      <c r="XFA1105" s="558" t="e">
        <f>MATCH(AE1105,tabla!$W$3:$W$20,0)-1</f>
        <v>#N/A</v>
      </c>
      <c r="XFB1105" s="558">
        <f>COUNTIF(tabla!$W$3:$W$20,'BD1'!AE1105)</f>
        <v>0</v>
      </c>
    </row>
    <row r="1106" spans="1:40 16381:16382" s="197" customFormat="1" ht="24.95" customHeight="1" x14ac:dyDescent="0.2">
      <c r="A1106" s="24" t="str">
        <f t="shared" si="104"/>
        <v/>
      </c>
      <c r="B1106" s="24" t="str">
        <f t="shared" si="102"/>
        <v/>
      </c>
      <c r="C1106" s="554" t="str">
        <f t="shared" si="103"/>
        <v/>
      </c>
      <c r="D1106" s="173"/>
      <c r="E1106" s="173"/>
      <c r="F1106" s="174"/>
      <c r="G1106" s="175"/>
      <c r="H1106" s="176"/>
      <c r="I1106" s="177"/>
      <c r="J1106" s="176"/>
      <c r="K1106" s="476"/>
      <c r="L1106" s="174"/>
      <c r="M1106" s="81"/>
      <c r="N1106" s="280" t="str">
        <f t="shared" si="105"/>
        <v/>
      </c>
      <c r="O1106" s="43"/>
      <c r="P1106" s="87"/>
      <c r="Q1106" s="483"/>
      <c r="R1106" s="83"/>
      <c r="S1106" s="482"/>
      <c r="T1106" s="164"/>
      <c r="U1106" s="45"/>
      <c r="V1106" s="25" t="str">
        <f>IFERROR(VLOOKUP(U1106, tabla!$A$2:$B$50,2,FALSE),"")</f>
        <v/>
      </c>
      <c r="W1106" s="26"/>
      <c r="X1106" s="51"/>
      <c r="Y1106" s="555" t="str">
        <f t="shared" si="106"/>
        <v/>
      </c>
      <c r="Z1106" s="27"/>
      <c r="AA1106" s="26"/>
      <c r="AB1106" s="26"/>
      <c r="AC1106" s="84"/>
      <c r="AD1106" s="29"/>
      <c r="AE1106" s="84"/>
      <c r="AF1106" s="84"/>
      <c r="AG1106" s="63"/>
      <c r="AH1106" s="84"/>
      <c r="AI1106" s="63"/>
      <c r="AJ1106" s="63"/>
      <c r="AK1106" s="81"/>
      <c r="AL1106" s="85"/>
      <c r="AM1106" s="557" t="str">
        <f t="shared" ca="1" si="107"/>
        <v/>
      </c>
      <c r="AN1106" s="86"/>
      <c r="XFA1106" s="558" t="e">
        <f>MATCH(AE1106,tabla!$W$3:$W$20,0)-1</f>
        <v>#N/A</v>
      </c>
      <c r="XFB1106" s="558">
        <f>COUNTIF(tabla!$W$3:$W$20,'BD1'!AE1106)</f>
        <v>0</v>
      </c>
    </row>
    <row r="1107" spans="1:40 16381:16382" s="197" customFormat="1" ht="24.95" customHeight="1" x14ac:dyDescent="0.2">
      <c r="A1107" s="24" t="str">
        <f t="shared" si="104"/>
        <v/>
      </c>
      <c r="B1107" s="24" t="str">
        <f t="shared" si="102"/>
        <v/>
      </c>
      <c r="C1107" s="554" t="str">
        <f t="shared" si="103"/>
        <v/>
      </c>
      <c r="D1107" s="173"/>
      <c r="E1107" s="173"/>
      <c r="F1107" s="174"/>
      <c r="G1107" s="175"/>
      <c r="H1107" s="176"/>
      <c r="I1107" s="177"/>
      <c r="J1107" s="176"/>
      <c r="K1107" s="476"/>
      <c r="L1107" s="174"/>
      <c r="M1107" s="81"/>
      <c r="N1107" s="280" t="str">
        <f t="shared" si="105"/>
        <v/>
      </c>
      <c r="O1107" s="43"/>
      <c r="P1107" s="87"/>
      <c r="Q1107" s="483"/>
      <c r="R1107" s="83"/>
      <c r="S1107" s="482"/>
      <c r="T1107" s="164"/>
      <c r="U1107" s="45"/>
      <c r="V1107" s="25" t="str">
        <f>IFERROR(VLOOKUP(U1107, tabla!$A$2:$B$50,2,FALSE),"")</f>
        <v/>
      </c>
      <c r="W1107" s="26"/>
      <c r="X1107" s="51"/>
      <c r="Y1107" s="555" t="str">
        <f t="shared" si="106"/>
        <v/>
      </c>
      <c r="Z1107" s="27"/>
      <c r="AA1107" s="26"/>
      <c r="AB1107" s="26"/>
      <c r="AC1107" s="84"/>
      <c r="AD1107" s="29"/>
      <c r="AE1107" s="84"/>
      <c r="AF1107" s="84"/>
      <c r="AG1107" s="63"/>
      <c r="AH1107" s="84"/>
      <c r="AI1107" s="63"/>
      <c r="AJ1107" s="63"/>
      <c r="AK1107" s="81"/>
      <c r="AL1107" s="85"/>
      <c r="AM1107" s="557" t="str">
        <f t="shared" ca="1" si="107"/>
        <v/>
      </c>
      <c r="AN1107" s="86"/>
      <c r="XFA1107" s="558" t="e">
        <f>MATCH(AE1107,tabla!$W$3:$W$20,0)-1</f>
        <v>#N/A</v>
      </c>
      <c r="XFB1107" s="558">
        <f>COUNTIF(tabla!$W$3:$W$20,'BD1'!AE1107)</f>
        <v>0</v>
      </c>
    </row>
    <row r="1108" spans="1:40 16381:16382" s="197" customFormat="1" ht="24.95" customHeight="1" x14ac:dyDescent="0.2">
      <c r="A1108" s="24" t="str">
        <f t="shared" si="104"/>
        <v/>
      </c>
      <c r="B1108" s="24" t="str">
        <f t="shared" si="102"/>
        <v/>
      </c>
      <c r="C1108" s="554" t="str">
        <f t="shared" si="103"/>
        <v/>
      </c>
      <c r="D1108" s="173"/>
      <c r="E1108" s="173"/>
      <c r="F1108" s="174"/>
      <c r="G1108" s="175"/>
      <c r="H1108" s="176"/>
      <c r="I1108" s="177"/>
      <c r="J1108" s="176"/>
      <c r="K1108" s="476"/>
      <c r="L1108" s="174"/>
      <c r="M1108" s="81"/>
      <c r="N1108" s="280" t="str">
        <f t="shared" si="105"/>
        <v/>
      </c>
      <c r="O1108" s="43"/>
      <c r="P1108" s="87"/>
      <c r="Q1108" s="483"/>
      <c r="R1108" s="83"/>
      <c r="S1108" s="482"/>
      <c r="T1108" s="164"/>
      <c r="U1108" s="45"/>
      <c r="V1108" s="25" t="str">
        <f>IFERROR(VLOOKUP(U1108, tabla!$A$2:$B$50,2,FALSE),"")</f>
        <v/>
      </c>
      <c r="W1108" s="26"/>
      <c r="X1108" s="51"/>
      <c r="Y1108" s="555" t="str">
        <f t="shared" si="106"/>
        <v/>
      </c>
      <c r="Z1108" s="27"/>
      <c r="AA1108" s="26"/>
      <c r="AB1108" s="26"/>
      <c r="AC1108" s="84"/>
      <c r="AD1108" s="29"/>
      <c r="AE1108" s="84"/>
      <c r="AF1108" s="84"/>
      <c r="AG1108" s="63"/>
      <c r="AH1108" s="84"/>
      <c r="AI1108" s="63"/>
      <c r="AJ1108" s="63"/>
      <c r="AK1108" s="81"/>
      <c r="AL1108" s="85"/>
      <c r="AM1108" s="557" t="str">
        <f t="shared" ca="1" si="107"/>
        <v/>
      </c>
      <c r="AN1108" s="86"/>
      <c r="XFA1108" s="558" t="e">
        <f>MATCH(AE1108,tabla!$W$3:$W$20,0)-1</f>
        <v>#N/A</v>
      </c>
      <c r="XFB1108" s="558">
        <f>COUNTIF(tabla!$W$3:$W$20,'BD1'!AE1108)</f>
        <v>0</v>
      </c>
    </row>
    <row r="1109" spans="1:40 16381:16382" s="197" customFormat="1" ht="24.95" customHeight="1" x14ac:dyDescent="0.2">
      <c r="A1109" s="24" t="str">
        <f t="shared" si="104"/>
        <v/>
      </c>
      <c r="B1109" s="24" t="str">
        <f t="shared" si="102"/>
        <v/>
      </c>
      <c r="C1109" s="554" t="str">
        <f t="shared" si="103"/>
        <v/>
      </c>
      <c r="D1109" s="173"/>
      <c r="E1109" s="173"/>
      <c r="F1109" s="174"/>
      <c r="G1109" s="175"/>
      <c r="H1109" s="176"/>
      <c r="I1109" s="177"/>
      <c r="J1109" s="176"/>
      <c r="K1109" s="476"/>
      <c r="L1109" s="174"/>
      <c r="M1109" s="81"/>
      <c r="N1109" s="280" t="str">
        <f t="shared" si="105"/>
        <v/>
      </c>
      <c r="O1109" s="43"/>
      <c r="P1109" s="87"/>
      <c r="Q1109" s="483"/>
      <c r="R1109" s="83"/>
      <c r="S1109" s="482"/>
      <c r="T1109" s="164"/>
      <c r="U1109" s="45"/>
      <c r="V1109" s="25" t="str">
        <f>IFERROR(VLOOKUP(U1109, tabla!$A$2:$B$50,2,FALSE),"")</f>
        <v/>
      </c>
      <c r="W1109" s="26"/>
      <c r="X1109" s="51"/>
      <c r="Y1109" s="555" t="str">
        <f t="shared" si="106"/>
        <v/>
      </c>
      <c r="Z1109" s="27"/>
      <c r="AA1109" s="26"/>
      <c r="AB1109" s="26"/>
      <c r="AC1109" s="84"/>
      <c r="AD1109" s="29"/>
      <c r="AE1109" s="84"/>
      <c r="AF1109" s="84"/>
      <c r="AG1109" s="63"/>
      <c r="AH1109" s="84"/>
      <c r="AI1109" s="63"/>
      <c r="AJ1109" s="63"/>
      <c r="AK1109" s="81"/>
      <c r="AL1109" s="85"/>
      <c r="AM1109" s="557" t="str">
        <f t="shared" ca="1" si="107"/>
        <v/>
      </c>
      <c r="AN1109" s="86"/>
      <c r="XFA1109" s="558" t="e">
        <f>MATCH(AE1109,tabla!$W$3:$W$20,0)-1</f>
        <v>#N/A</v>
      </c>
      <c r="XFB1109" s="558">
        <f>COUNTIF(tabla!$W$3:$W$20,'BD1'!AE1109)</f>
        <v>0</v>
      </c>
    </row>
    <row r="1110" spans="1:40 16381:16382" s="197" customFormat="1" ht="24.95" customHeight="1" x14ac:dyDescent="0.2">
      <c r="A1110" s="24" t="str">
        <f t="shared" si="104"/>
        <v/>
      </c>
      <c r="B1110" s="24" t="str">
        <f t="shared" si="102"/>
        <v/>
      </c>
      <c r="C1110" s="554" t="str">
        <f t="shared" si="103"/>
        <v/>
      </c>
      <c r="D1110" s="173"/>
      <c r="E1110" s="173"/>
      <c r="F1110" s="174"/>
      <c r="G1110" s="175"/>
      <c r="H1110" s="176"/>
      <c r="I1110" s="177"/>
      <c r="J1110" s="176"/>
      <c r="K1110" s="476"/>
      <c r="L1110" s="174"/>
      <c r="M1110" s="81"/>
      <c r="N1110" s="280" t="str">
        <f t="shared" si="105"/>
        <v/>
      </c>
      <c r="O1110" s="43"/>
      <c r="P1110" s="87"/>
      <c r="Q1110" s="483"/>
      <c r="R1110" s="83"/>
      <c r="S1110" s="482"/>
      <c r="T1110" s="164"/>
      <c r="U1110" s="45"/>
      <c r="V1110" s="25" t="str">
        <f>IFERROR(VLOOKUP(U1110, tabla!$A$2:$B$50,2,FALSE),"")</f>
        <v/>
      </c>
      <c r="W1110" s="26"/>
      <c r="X1110" s="51"/>
      <c r="Y1110" s="555" t="str">
        <f t="shared" si="106"/>
        <v/>
      </c>
      <c r="Z1110" s="27"/>
      <c r="AA1110" s="26"/>
      <c r="AB1110" s="26"/>
      <c r="AC1110" s="84"/>
      <c r="AD1110" s="29"/>
      <c r="AE1110" s="84"/>
      <c r="AF1110" s="84"/>
      <c r="AG1110" s="63"/>
      <c r="AH1110" s="84"/>
      <c r="AI1110" s="63"/>
      <c r="AJ1110" s="63"/>
      <c r="AK1110" s="81"/>
      <c r="AL1110" s="85"/>
      <c r="AM1110" s="557" t="str">
        <f t="shared" ca="1" si="107"/>
        <v/>
      </c>
      <c r="AN1110" s="86"/>
      <c r="XFA1110" s="558" t="e">
        <f>MATCH(AE1110,tabla!$W$3:$W$20,0)-1</f>
        <v>#N/A</v>
      </c>
      <c r="XFB1110" s="558">
        <f>COUNTIF(tabla!$W$3:$W$20,'BD1'!AE1110)</f>
        <v>0</v>
      </c>
    </row>
    <row r="1111" spans="1:40 16381:16382" s="197" customFormat="1" ht="24.95" customHeight="1" x14ac:dyDescent="0.2">
      <c r="A1111" s="24" t="str">
        <f t="shared" si="104"/>
        <v/>
      </c>
      <c r="B1111" s="24" t="str">
        <f t="shared" si="102"/>
        <v/>
      </c>
      <c r="C1111" s="554" t="str">
        <f t="shared" si="103"/>
        <v/>
      </c>
      <c r="D1111" s="173"/>
      <c r="E1111" s="173"/>
      <c r="F1111" s="174"/>
      <c r="G1111" s="175"/>
      <c r="H1111" s="176"/>
      <c r="I1111" s="177"/>
      <c r="J1111" s="176"/>
      <c r="K1111" s="476"/>
      <c r="L1111" s="174"/>
      <c r="M1111" s="81"/>
      <c r="N1111" s="280" t="str">
        <f t="shared" si="105"/>
        <v/>
      </c>
      <c r="O1111" s="43"/>
      <c r="P1111" s="87"/>
      <c r="Q1111" s="483"/>
      <c r="R1111" s="83"/>
      <c r="S1111" s="482"/>
      <c r="T1111" s="164"/>
      <c r="U1111" s="45"/>
      <c r="V1111" s="25" t="str">
        <f>IFERROR(VLOOKUP(U1111, tabla!$A$2:$B$50,2,FALSE),"")</f>
        <v/>
      </c>
      <c r="W1111" s="26"/>
      <c r="X1111" s="51"/>
      <c r="Y1111" s="555" t="str">
        <f t="shared" si="106"/>
        <v/>
      </c>
      <c r="Z1111" s="27"/>
      <c r="AA1111" s="26"/>
      <c r="AB1111" s="26"/>
      <c r="AC1111" s="84"/>
      <c r="AD1111" s="29"/>
      <c r="AE1111" s="84"/>
      <c r="AF1111" s="84"/>
      <c r="AG1111" s="63"/>
      <c r="AH1111" s="84"/>
      <c r="AI1111" s="63"/>
      <c r="AJ1111" s="63"/>
      <c r="AK1111" s="81"/>
      <c r="AL1111" s="85"/>
      <c r="AM1111" s="557" t="str">
        <f t="shared" ca="1" si="107"/>
        <v/>
      </c>
      <c r="AN1111" s="86"/>
      <c r="XFA1111" s="558" t="e">
        <f>MATCH(AE1111,tabla!$W$3:$W$20,0)-1</f>
        <v>#N/A</v>
      </c>
      <c r="XFB1111" s="558">
        <f>COUNTIF(tabla!$W$3:$W$20,'BD1'!AE1111)</f>
        <v>0</v>
      </c>
    </row>
    <row r="1112" spans="1:40 16381:16382" s="197" customFormat="1" ht="24.95" customHeight="1" x14ac:dyDescent="0.2">
      <c r="A1112" s="24" t="str">
        <f t="shared" si="104"/>
        <v/>
      </c>
      <c r="B1112" s="24" t="str">
        <f t="shared" si="102"/>
        <v/>
      </c>
      <c r="C1112" s="554" t="str">
        <f t="shared" si="103"/>
        <v/>
      </c>
      <c r="D1112" s="173"/>
      <c r="E1112" s="173"/>
      <c r="F1112" s="174"/>
      <c r="G1112" s="175"/>
      <c r="H1112" s="176"/>
      <c r="I1112" s="177"/>
      <c r="J1112" s="176"/>
      <c r="K1112" s="476"/>
      <c r="L1112" s="174"/>
      <c r="M1112" s="81"/>
      <c r="N1112" s="280" t="str">
        <f t="shared" si="105"/>
        <v/>
      </c>
      <c r="O1112" s="43"/>
      <c r="P1112" s="87"/>
      <c r="Q1112" s="483"/>
      <c r="R1112" s="83"/>
      <c r="S1112" s="482"/>
      <c r="T1112" s="164"/>
      <c r="U1112" s="45"/>
      <c r="V1112" s="25" t="str">
        <f>IFERROR(VLOOKUP(U1112, tabla!$A$2:$B$50,2,FALSE),"")</f>
        <v/>
      </c>
      <c r="W1112" s="26"/>
      <c r="X1112" s="51"/>
      <c r="Y1112" s="555" t="str">
        <f t="shared" si="106"/>
        <v/>
      </c>
      <c r="Z1112" s="27"/>
      <c r="AA1112" s="26"/>
      <c r="AB1112" s="26"/>
      <c r="AC1112" s="84"/>
      <c r="AD1112" s="29"/>
      <c r="AE1112" s="84"/>
      <c r="AF1112" s="84"/>
      <c r="AG1112" s="63"/>
      <c r="AH1112" s="84"/>
      <c r="AI1112" s="63"/>
      <c r="AJ1112" s="63"/>
      <c r="AK1112" s="81"/>
      <c r="AL1112" s="85"/>
      <c r="AM1112" s="557" t="str">
        <f t="shared" ca="1" si="107"/>
        <v/>
      </c>
      <c r="AN1112" s="86"/>
      <c r="XFA1112" s="558" t="e">
        <f>MATCH(AE1112,tabla!$W$3:$W$20,0)-1</f>
        <v>#N/A</v>
      </c>
      <c r="XFB1112" s="558">
        <f>COUNTIF(tabla!$W$3:$W$20,'BD1'!AE1112)</f>
        <v>0</v>
      </c>
    </row>
    <row r="1113" spans="1:40 16381:16382" s="197" customFormat="1" ht="24.95" customHeight="1" x14ac:dyDescent="0.2">
      <c r="A1113" s="24" t="str">
        <f t="shared" si="104"/>
        <v/>
      </c>
      <c r="B1113" s="24" t="str">
        <f t="shared" si="102"/>
        <v/>
      </c>
      <c r="C1113" s="554" t="str">
        <f t="shared" si="103"/>
        <v/>
      </c>
      <c r="D1113" s="173"/>
      <c r="E1113" s="173"/>
      <c r="F1113" s="174"/>
      <c r="G1113" s="175"/>
      <c r="H1113" s="176"/>
      <c r="I1113" s="177"/>
      <c r="J1113" s="176"/>
      <c r="K1113" s="476"/>
      <c r="L1113" s="174"/>
      <c r="M1113" s="81"/>
      <c r="N1113" s="280" t="str">
        <f t="shared" si="105"/>
        <v/>
      </c>
      <c r="O1113" s="43"/>
      <c r="P1113" s="87"/>
      <c r="Q1113" s="483"/>
      <c r="R1113" s="83"/>
      <c r="S1113" s="482"/>
      <c r="T1113" s="164"/>
      <c r="U1113" s="45"/>
      <c r="V1113" s="25" t="str">
        <f>IFERROR(VLOOKUP(U1113, tabla!$A$2:$B$50,2,FALSE),"")</f>
        <v/>
      </c>
      <c r="W1113" s="26"/>
      <c r="X1113" s="51"/>
      <c r="Y1113" s="555" t="str">
        <f t="shared" si="106"/>
        <v/>
      </c>
      <c r="Z1113" s="27"/>
      <c r="AA1113" s="26"/>
      <c r="AB1113" s="26"/>
      <c r="AC1113" s="84"/>
      <c r="AD1113" s="29"/>
      <c r="AE1113" s="84"/>
      <c r="AF1113" s="84"/>
      <c r="AG1113" s="63"/>
      <c r="AH1113" s="84"/>
      <c r="AI1113" s="63"/>
      <c r="AJ1113" s="63"/>
      <c r="AK1113" s="81"/>
      <c r="AL1113" s="85"/>
      <c r="AM1113" s="557" t="str">
        <f t="shared" ca="1" si="107"/>
        <v/>
      </c>
      <c r="AN1113" s="86"/>
      <c r="XFA1113" s="558" t="e">
        <f>MATCH(AE1113,tabla!$W$3:$W$20,0)-1</f>
        <v>#N/A</v>
      </c>
      <c r="XFB1113" s="558">
        <f>COUNTIF(tabla!$W$3:$W$20,'BD1'!AE1113)</f>
        <v>0</v>
      </c>
    </row>
    <row r="1114" spans="1:40 16381:16382" s="197" customFormat="1" ht="24.95" customHeight="1" x14ac:dyDescent="0.2">
      <c r="A1114" s="24" t="str">
        <f t="shared" si="104"/>
        <v/>
      </c>
      <c r="B1114" s="24" t="str">
        <f t="shared" si="102"/>
        <v/>
      </c>
      <c r="C1114" s="554" t="str">
        <f t="shared" si="103"/>
        <v/>
      </c>
      <c r="D1114" s="173"/>
      <c r="E1114" s="173"/>
      <c r="F1114" s="174"/>
      <c r="G1114" s="175"/>
      <c r="H1114" s="176"/>
      <c r="I1114" s="177"/>
      <c r="J1114" s="176"/>
      <c r="K1114" s="476"/>
      <c r="L1114" s="174"/>
      <c r="M1114" s="81"/>
      <c r="N1114" s="280" t="str">
        <f t="shared" si="105"/>
        <v/>
      </c>
      <c r="O1114" s="43"/>
      <c r="P1114" s="87"/>
      <c r="Q1114" s="483"/>
      <c r="R1114" s="83"/>
      <c r="S1114" s="482"/>
      <c r="T1114" s="164"/>
      <c r="U1114" s="45"/>
      <c r="V1114" s="25" t="str">
        <f>IFERROR(VLOOKUP(U1114, tabla!$A$2:$B$50,2,FALSE),"")</f>
        <v/>
      </c>
      <c r="W1114" s="26"/>
      <c r="X1114" s="51"/>
      <c r="Y1114" s="555" t="str">
        <f t="shared" si="106"/>
        <v/>
      </c>
      <c r="Z1114" s="27"/>
      <c r="AA1114" s="26"/>
      <c r="AB1114" s="26"/>
      <c r="AC1114" s="84"/>
      <c r="AD1114" s="29"/>
      <c r="AE1114" s="84"/>
      <c r="AF1114" s="84"/>
      <c r="AG1114" s="63"/>
      <c r="AH1114" s="84"/>
      <c r="AI1114" s="63"/>
      <c r="AJ1114" s="63"/>
      <c r="AK1114" s="81"/>
      <c r="AL1114" s="85"/>
      <c r="AM1114" s="557" t="str">
        <f t="shared" ca="1" si="107"/>
        <v/>
      </c>
      <c r="AN1114" s="86"/>
      <c r="XFA1114" s="558" t="e">
        <f>MATCH(AE1114,tabla!$W$3:$W$20,0)-1</f>
        <v>#N/A</v>
      </c>
      <c r="XFB1114" s="558">
        <f>COUNTIF(tabla!$W$3:$W$20,'BD1'!AE1114)</f>
        <v>0</v>
      </c>
    </row>
    <row r="1115" spans="1:40 16381:16382" s="197" customFormat="1" ht="24.95" customHeight="1" x14ac:dyDescent="0.2">
      <c r="A1115" s="24" t="str">
        <f t="shared" si="104"/>
        <v/>
      </c>
      <c r="B1115" s="24" t="str">
        <f t="shared" si="102"/>
        <v/>
      </c>
      <c r="C1115" s="554" t="str">
        <f t="shared" si="103"/>
        <v/>
      </c>
      <c r="D1115" s="173"/>
      <c r="E1115" s="173"/>
      <c r="F1115" s="174"/>
      <c r="G1115" s="175"/>
      <c r="H1115" s="176"/>
      <c r="I1115" s="177"/>
      <c r="J1115" s="176"/>
      <c r="K1115" s="476"/>
      <c r="L1115" s="174"/>
      <c r="M1115" s="81"/>
      <c r="N1115" s="280" t="str">
        <f t="shared" si="105"/>
        <v/>
      </c>
      <c r="O1115" s="43"/>
      <c r="P1115" s="87"/>
      <c r="Q1115" s="483"/>
      <c r="R1115" s="83"/>
      <c r="S1115" s="482"/>
      <c r="T1115" s="164"/>
      <c r="U1115" s="45"/>
      <c r="V1115" s="25" t="str">
        <f>IFERROR(VLOOKUP(U1115, tabla!$A$2:$B$50,2,FALSE),"")</f>
        <v/>
      </c>
      <c r="W1115" s="26"/>
      <c r="X1115" s="51"/>
      <c r="Y1115" s="555" t="str">
        <f t="shared" si="106"/>
        <v/>
      </c>
      <c r="Z1115" s="27"/>
      <c r="AA1115" s="26"/>
      <c r="AB1115" s="26"/>
      <c r="AC1115" s="84"/>
      <c r="AD1115" s="29"/>
      <c r="AE1115" s="84"/>
      <c r="AF1115" s="84"/>
      <c r="AG1115" s="63"/>
      <c r="AH1115" s="84"/>
      <c r="AI1115" s="63"/>
      <c r="AJ1115" s="63"/>
      <c r="AK1115" s="81"/>
      <c r="AL1115" s="85"/>
      <c r="AM1115" s="557" t="str">
        <f t="shared" ca="1" si="107"/>
        <v/>
      </c>
      <c r="AN1115" s="86"/>
      <c r="XFA1115" s="558" t="e">
        <f>MATCH(AE1115,tabla!$W$3:$W$20,0)-1</f>
        <v>#N/A</v>
      </c>
      <c r="XFB1115" s="558">
        <f>COUNTIF(tabla!$W$3:$W$20,'BD1'!AE1115)</f>
        <v>0</v>
      </c>
    </row>
    <row r="1116" spans="1:40 16381:16382" s="197" customFormat="1" ht="24.95" customHeight="1" x14ac:dyDescent="0.2">
      <c r="A1116" s="24" t="str">
        <f t="shared" si="104"/>
        <v/>
      </c>
      <c r="B1116" s="24" t="str">
        <f t="shared" si="102"/>
        <v/>
      </c>
      <c r="C1116" s="554" t="str">
        <f t="shared" si="103"/>
        <v/>
      </c>
      <c r="D1116" s="173"/>
      <c r="E1116" s="173"/>
      <c r="F1116" s="174"/>
      <c r="G1116" s="175"/>
      <c r="H1116" s="176"/>
      <c r="I1116" s="177"/>
      <c r="J1116" s="176"/>
      <c r="K1116" s="476"/>
      <c r="L1116" s="174"/>
      <c r="M1116" s="81"/>
      <c r="N1116" s="280" t="str">
        <f t="shared" si="105"/>
        <v/>
      </c>
      <c r="O1116" s="43"/>
      <c r="P1116" s="87"/>
      <c r="Q1116" s="483"/>
      <c r="R1116" s="83"/>
      <c r="S1116" s="482"/>
      <c r="T1116" s="164"/>
      <c r="U1116" s="45"/>
      <c r="V1116" s="25" t="str">
        <f>IFERROR(VLOOKUP(U1116, tabla!$A$2:$B$50,2,FALSE),"")</f>
        <v/>
      </c>
      <c r="W1116" s="26"/>
      <c r="X1116" s="51"/>
      <c r="Y1116" s="555" t="str">
        <f t="shared" si="106"/>
        <v/>
      </c>
      <c r="Z1116" s="27"/>
      <c r="AA1116" s="26"/>
      <c r="AB1116" s="26"/>
      <c r="AC1116" s="84"/>
      <c r="AD1116" s="29"/>
      <c r="AE1116" s="84"/>
      <c r="AF1116" s="84"/>
      <c r="AG1116" s="63"/>
      <c r="AH1116" s="84"/>
      <c r="AI1116" s="63"/>
      <c r="AJ1116" s="63"/>
      <c r="AK1116" s="81"/>
      <c r="AL1116" s="85"/>
      <c r="AM1116" s="557" t="str">
        <f t="shared" ca="1" si="107"/>
        <v/>
      </c>
      <c r="AN1116" s="86"/>
      <c r="XFA1116" s="558" t="e">
        <f>MATCH(AE1116,tabla!$W$3:$W$20,0)-1</f>
        <v>#N/A</v>
      </c>
      <c r="XFB1116" s="558">
        <f>COUNTIF(tabla!$W$3:$W$20,'BD1'!AE1116)</f>
        <v>0</v>
      </c>
    </row>
    <row r="1117" spans="1:40 16381:16382" s="197" customFormat="1" ht="24.95" customHeight="1" x14ac:dyDescent="0.2">
      <c r="A1117" s="24" t="str">
        <f t="shared" si="104"/>
        <v/>
      </c>
      <c r="B1117" s="24" t="str">
        <f t="shared" si="102"/>
        <v/>
      </c>
      <c r="C1117" s="554" t="str">
        <f t="shared" si="103"/>
        <v/>
      </c>
      <c r="D1117" s="173"/>
      <c r="E1117" s="173"/>
      <c r="F1117" s="174"/>
      <c r="G1117" s="175"/>
      <c r="H1117" s="176"/>
      <c r="I1117" s="177"/>
      <c r="J1117" s="176"/>
      <c r="K1117" s="476"/>
      <c r="L1117" s="174"/>
      <c r="M1117" s="81"/>
      <c r="N1117" s="280" t="str">
        <f t="shared" si="105"/>
        <v/>
      </c>
      <c r="O1117" s="43"/>
      <c r="P1117" s="87"/>
      <c r="Q1117" s="483"/>
      <c r="R1117" s="83"/>
      <c r="S1117" s="482"/>
      <c r="T1117" s="164"/>
      <c r="U1117" s="45"/>
      <c r="V1117" s="25" t="str">
        <f>IFERROR(VLOOKUP(U1117, tabla!$A$2:$B$50,2,FALSE),"")</f>
        <v/>
      </c>
      <c r="W1117" s="26"/>
      <c r="X1117" s="51"/>
      <c r="Y1117" s="555" t="str">
        <f t="shared" si="106"/>
        <v/>
      </c>
      <c r="Z1117" s="27"/>
      <c r="AA1117" s="26"/>
      <c r="AB1117" s="26"/>
      <c r="AC1117" s="84"/>
      <c r="AD1117" s="29"/>
      <c r="AE1117" s="84"/>
      <c r="AF1117" s="84"/>
      <c r="AG1117" s="63"/>
      <c r="AH1117" s="84"/>
      <c r="AI1117" s="63"/>
      <c r="AJ1117" s="63"/>
      <c r="AK1117" s="81"/>
      <c r="AL1117" s="85"/>
      <c r="AM1117" s="557" t="str">
        <f t="shared" ca="1" si="107"/>
        <v/>
      </c>
      <c r="AN1117" s="86"/>
      <c r="XFA1117" s="558" t="e">
        <f>MATCH(AE1117,tabla!$W$3:$W$20,0)-1</f>
        <v>#N/A</v>
      </c>
      <c r="XFB1117" s="558">
        <f>COUNTIF(tabla!$W$3:$W$20,'BD1'!AE1117)</f>
        <v>0</v>
      </c>
    </row>
    <row r="1118" spans="1:40 16381:16382" s="197" customFormat="1" ht="24.95" customHeight="1" x14ac:dyDescent="0.2">
      <c r="A1118" s="24" t="str">
        <f t="shared" si="104"/>
        <v/>
      </c>
      <c r="B1118" s="24" t="str">
        <f t="shared" si="102"/>
        <v/>
      </c>
      <c r="C1118" s="554" t="str">
        <f t="shared" si="103"/>
        <v/>
      </c>
      <c r="D1118" s="173"/>
      <c r="E1118" s="173"/>
      <c r="F1118" s="174"/>
      <c r="G1118" s="175"/>
      <c r="H1118" s="176"/>
      <c r="I1118" s="177"/>
      <c r="J1118" s="176"/>
      <c r="K1118" s="476"/>
      <c r="L1118" s="174"/>
      <c r="M1118" s="81"/>
      <c r="N1118" s="280" t="str">
        <f t="shared" si="105"/>
        <v/>
      </c>
      <c r="O1118" s="43"/>
      <c r="P1118" s="87"/>
      <c r="Q1118" s="483"/>
      <c r="R1118" s="83"/>
      <c r="S1118" s="482"/>
      <c r="T1118" s="164"/>
      <c r="U1118" s="45"/>
      <c r="V1118" s="25" t="str">
        <f>IFERROR(VLOOKUP(U1118, tabla!$A$2:$B$50,2,FALSE),"")</f>
        <v/>
      </c>
      <c r="W1118" s="26"/>
      <c r="X1118" s="51"/>
      <c r="Y1118" s="555" t="str">
        <f t="shared" si="106"/>
        <v/>
      </c>
      <c r="Z1118" s="27"/>
      <c r="AA1118" s="26"/>
      <c r="AB1118" s="26"/>
      <c r="AC1118" s="84"/>
      <c r="AD1118" s="29"/>
      <c r="AE1118" s="84"/>
      <c r="AF1118" s="84"/>
      <c r="AG1118" s="63"/>
      <c r="AH1118" s="84"/>
      <c r="AI1118" s="63"/>
      <c r="AJ1118" s="63"/>
      <c r="AK1118" s="81"/>
      <c r="AL1118" s="85"/>
      <c r="AM1118" s="557" t="str">
        <f t="shared" ca="1" si="107"/>
        <v/>
      </c>
      <c r="AN1118" s="86"/>
      <c r="XFA1118" s="558" t="e">
        <f>MATCH(AE1118,tabla!$W$3:$W$20,0)-1</f>
        <v>#N/A</v>
      </c>
      <c r="XFB1118" s="558">
        <f>COUNTIF(tabla!$W$3:$W$20,'BD1'!AE1118)</f>
        <v>0</v>
      </c>
    </row>
    <row r="1119" spans="1:40 16381:16382" s="197" customFormat="1" ht="24.95" customHeight="1" x14ac:dyDescent="0.2">
      <c r="A1119" s="24" t="str">
        <f t="shared" si="104"/>
        <v/>
      </c>
      <c r="B1119" s="24" t="str">
        <f t="shared" si="102"/>
        <v/>
      </c>
      <c r="C1119" s="554" t="str">
        <f t="shared" si="103"/>
        <v/>
      </c>
      <c r="D1119" s="173"/>
      <c r="E1119" s="173"/>
      <c r="F1119" s="174"/>
      <c r="G1119" s="175"/>
      <c r="H1119" s="176"/>
      <c r="I1119" s="177"/>
      <c r="J1119" s="176"/>
      <c r="K1119" s="476"/>
      <c r="L1119" s="174"/>
      <c r="M1119" s="81"/>
      <c r="N1119" s="280" t="str">
        <f t="shared" si="105"/>
        <v/>
      </c>
      <c r="O1119" s="43"/>
      <c r="P1119" s="87"/>
      <c r="Q1119" s="483"/>
      <c r="R1119" s="83"/>
      <c r="S1119" s="482"/>
      <c r="T1119" s="164"/>
      <c r="U1119" s="45"/>
      <c r="V1119" s="25" t="str">
        <f>IFERROR(VLOOKUP(U1119, tabla!$A$2:$B$50,2,FALSE),"")</f>
        <v/>
      </c>
      <c r="W1119" s="26"/>
      <c r="X1119" s="51"/>
      <c r="Y1119" s="555" t="str">
        <f t="shared" si="106"/>
        <v/>
      </c>
      <c r="Z1119" s="27"/>
      <c r="AA1119" s="26"/>
      <c r="AB1119" s="26"/>
      <c r="AC1119" s="84"/>
      <c r="AD1119" s="29"/>
      <c r="AE1119" s="84"/>
      <c r="AF1119" s="84"/>
      <c r="AG1119" s="63"/>
      <c r="AH1119" s="84"/>
      <c r="AI1119" s="63"/>
      <c r="AJ1119" s="63"/>
      <c r="AK1119" s="81"/>
      <c r="AL1119" s="85"/>
      <c r="AM1119" s="557" t="str">
        <f t="shared" ca="1" si="107"/>
        <v/>
      </c>
      <c r="AN1119" s="86"/>
      <c r="XFA1119" s="558" t="e">
        <f>MATCH(AE1119,tabla!$W$3:$W$20,0)-1</f>
        <v>#N/A</v>
      </c>
      <c r="XFB1119" s="558">
        <f>COUNTIF(tabla!$W$3:$W$20,'BD1'!AE1119)</f>
        <v>0</v>
      </c>
    </row>
    <row r="1120" spans="1:40 16381:16382" s="197" customFormat="1" ht="24.95" customHeight="1" x14ac:dyDescent="0.2">
      <c r="A1120" s="24" t="str">
        <f t="shared" si="104"/>
        <v/>
      </c>
      <c r="B1120" s="24" t="str">
        <f t="shared" si="102"/>
        <v/>
      </c>
      <c r="C1120" s="554" t="str">
        <f t="shared" si="103"/>
        <v/>
      </c>
      <c r="D1120" s="173"/>
      <c r="E1120" s="173"/>
      <c r="F1120" s="174"/>
      <c r="G1120" s="175"/>
      <c r="H1120" s="176"/>
      <c r="I1120" s="177"/>
      <c r="J1120" s="176"/>
      <c r="K1120" s="476"/>
      <c r="L1120" s="174"/>
      <c r="M1120" s="81"/>
      <c r="N1120" s="280" t="str">
        <f t="shared" si="105"/>
        <v/>
      </c>
      <c r="O1120" s="43"/>
      <c r="P1120" s="87"/>
      <c r="Q1120" s="483"/>
      <c r="R1120" s="83"/>
      <c r="S1120" s="482"/>
      <c r="T1120" s="164"/>
      <c r="U1120" s="45"/>
      <c r="V1120" s="25" t="str">
        <f>IFERROR(VLOOKUP(U1120, tabla!$A$2:$B$50,2,FALSE),"")</f>
        <v/>
      </c>
      <c r="W1120" s="26"/>
      <c r="X1120" s="51"/>
      <c r="Y1120" s="555" t="str">
        <f t="shared" si="106"/>
        <v/>
      </c>
      <c r="Z1120" s="27"/>
      <c r="AA1120" s="26"/>
      <c r="AB1120" s="26"/>
      <c r="AC1120" s="84"/>
      <c r="AD1120" s="29"/>
      <c r="AE1120" s="84"/>
      <c r="AF1120" s="84"/>
      <c r="AG1120" s="63"/>
      <c r="AH1120" s="84"/>
      <c r="AI1120" s="63"/>
      <c r="AJ1120" s="63"/>
      <c r="AK1120" s="81"/>
      <c r="AL1120" s="85"/>
      <c r="AM1120" s="557" t="str">
        <f t="shared" ca="1" si="107"/>
        <v/>
      </c>
      <c r="AN1120" s="86"/>
      <c r="XFA1120" s="558" t="e">
        <f>MATCH(AE1120,tabla!$W$3:$W$20,0)-1</f>
        <v>#N/A</v>
      </c>
      <c r="XFB1120" s="558">
        <f>COUNTIF(tabla!$W$3:$W$20,'BD1'!AE1120)</f>
        <v>0</v>
      </c>
    </row>
    <row r="1121" spans="1:40 16381:16382" s="197" customFormat="1" ht="24.95" customHeight="1" x14ac:dyDescent="0.2">
      <c r="A1121" s="24" t="str">
        <f t="shared" si="104"/>
        <v/>
      </c>
      <c r="B1121" s="24" t="str">
        <f t="shared" si="102"/>
        <v/>
      </c>
      <c r="C1121" s="554" t="str">
        <f t="shared" si="103"/>
        <v/>
      </c>
      <c r="D1121" s="173"/>
      <c r="E1121" s="173"/>
      <c r="F1121" s="174"/>
      <c r="G1121" s="175"/>
      <c r="H1121" s="176"/>
      <c r="I1121" s="177"/>
      <c r="J1121" s="176"/>
      <c r="K1121" s="476"/>
      <c r="L1121" s="174"/>
      <c r="M1121" s="81"/>
      <c r="N1121" s="280" t="str">
        <f t="shared" si="105"/>
        <v/>
      </c>
      <c r="O1121" s="43"/>
      <c r="P1121" s="87"/>
      <c r="Q1121" s="483"/>
      <c r="R1121" s="83"/>
      <c r="S1121" s="482"/>
      <c r="T1121" s="164"/>
      <c r="U1121" s="45"/>
      <c r="V1121" s="25" t="str">
        <f>IFERROR(VLOOKUP(U1121, tabla!$A$2:$B$50,2,FALSE),"")</f>
        <v/>
      </c>
      <c r="W1121" s="26"/>
      <c r="X1121" s="51"/>
      <c r="Y1121" s="555" t="str">
        <f t="shared" si="106"/>
        <v/>
      </c>
      <c r="Z1121" s="27"/>
      <c r="AA1121" s="26"/>
      <c r="AB1121" s="26"/>
      <c r="AC1121" s="84"/>
      <c r="AD1121" s="29"/>
      <c r="AE1121" s="84"/>
      <c r="AF1121" s="84"/>
      <c r="AG1121" s="63"/>
      <c r="AH1121" s="84"/>
      <c r="AI1121" s="63"/>
      <c r="AJ1121" s="63"/>
      <c r="AK1121" s="81"/>
      <c r="AL1121" s="85"/>
      <c r="AM1121" s="557" t="str">
        <f t="shared" ca="1" si="107"/>
        <v/>
      </c>
      <c r="AN1121" s="86"/>
      <c r="XFA1121" s="558" t="e">
        <f>MATCH(AE1121,tabla!$W$3:$W$20,0)-1</f>
        <v>#N/A</v>
      </c>
      <c r="XFB1121" s="558">
        <f>COUNTIF(tabla!$W$3:$W$20,'BD1'!AE1121)</f>
        <v>0</v>
      </c>
    </row>
    <row r="1122" spans="1:40 16381:16382" s="197" customFormat="1" ht="24.95" customHeight="1" x14ac:dyDescent="0.2">
      <c r="A1122" s="24" t="str">
        <f t="shared" si="104"/>
        <v/>
      </c>
      <c r="B1122" s="24" t="str">
        <f t="shared" si="102"/>
        <v/>
      </c>
      <c r="C1122" s="554" t="str">
        <f t="shared" si="103"/>
        <v/>
      </c>
      <c r="D1122" s="173"/>
      <c r="E1122" s="173"/>
      <c r="F1122" s="174"/>
      <c r="G1122" s="175"/>
      <c r="H1122" s="176"/>
      <c r="I1122" s="177"/>
      <c r="J1122" s="176"/>
      <c r="K1122" s="476"/>
      <c r="L1122" s="174"/>
      <c r="M1122" s="81"/>
      <c r="N1122" s="280" t="str">
        <f t="shared" si="105"/>
        <v/>
      </c>
      <c r="O1122" s="43"/>
      <c r="P1122" s="87"/>
      <c r="Q1122" s="483"/>
      <c r="R1122" s="83"/>
      <c r="S1122" s="482"/>
      <c r="T1122" s="164"/>
      <c r="U1122" s="45"/>
      <c r="V1122" s="25" t="str">
        <f>IFERROR(VLOOKUP(U1122, tabla!$A$2:$B$50,2,FALSE),"")</f>
        <v/>
      </c>
      <c r="W1122" s="26"/>
      <c r="X1122" s="51"/>
      <c r="Y1122" s="555" t="str">
        <f t="shared" si="106"/>
        <v/>
      </c>
      <c r="Z1122" s="27"/>
      <c r="AA1122" s="26"/>
      <c r="AB1122" s="26"/>
      <c r="AC1122" s="84"/>
      <c r="AD1122" s="29"/>
      <c r="AE1122" s="84"/>
      <c r="AF1122" s="84"/>
      <c r="AG1122" s="63"/>
      <c r="AH1122" s="84"/>
      <c r="AI1122" s="63"/>
      <c r="AJ1122" s="63"/>
      <c r="AK1122" s="81"/>
      <c r="AL1122" s="85"/>
      <c r="AM1122" s="557" t="str">
        <f t="shared" ca="1" si="107"/>
        <v/>
      </c>
      <c r="AN1122" s="86"/>
      <c r="XFA1122" s="558" t="e">
        <f>MATCH(AE1122,tabla!$W$3:$W$20,0)-1</f>
        <v>#N/A</v>
      </c>
      <c r="XFB1122" s="558">
        <f>COUNTIF(tabla!$W$3:$W$20,'BD1'!AE1122)</f>
        <v>0</v>
      </c>
    </row>
    <row r="1123" spans="1:40 16381:16382" s="197" customFormat="1" ht="24.95" customHeight="1" x14ac:dyDescent="0.2">
      <c r="A1123" s="24" t="str">
        <f t="shared" si="104"/>
        <v/>
      </c>
      <c r="B1123" s="24" t="str">
        <f t="shared" si="102"/>
        <v/>
      </c>
      <c r="C1123" s="554" t="str">
        <f t="shared" si="103"/>
        <v/>
      </c>
      <c r="D1123" s="173"/>
      <c r="E1123" s="173"/>
      <c r="F1123" s="174"/>
      <c r="G1123" s="175"/>
      <c r="H1123" s="176"/>
      <c r="I1123" s="177"/>
      <c r="J1123" s="176"/>
      <c r="K1123" s="476"/>
      <c r="L1123" s="174"/>
      <c r="M1123" s="81"/>
      <c r="N1123" s="280" t="str">
        <f t="shared" si="105"/>
        <v/>
      </c>
      <c r="O1123" s="43"/>
      <c r="P1123" s="87"/>
      <c r="Q1123" s="483"/>
      <c r="R1123" s="83"/>
      <c r="S1123" s="482"/>
      <c r="T1123" s="164"/>
      <c r="U1123" s="45"/>
      <c r="V1123" s="25" t="str">
        <f>IFERROR(VLOOKUP(U1123, tabla!$A$2:$B$50,2,FALSE),"")</f>
        <v/>
      </c>
      <c r="W1123" s="26"/>
      <c r="X1123" s="51"/>
      <c r="Y1123" s="555" t="str">
        <f t="shared" si="106"/>
        <v/>
      </c>
      <c r="Z1123" s="27"/>
      <c r="AA1123" s="26"/>
      <c r="AB1123" s="26"/>
      <c r="AC1123" s="84"/>
      <c r="AD1123" s="29"/>
      <c r="AE1123" s="84"/>
      <c r="AF1123" s="84"/>
      <c r="AG1123" s="63"/>
      <c r="AH1123" s="84"/>
      <c r="AI1123" s="63"/>
      <c r="AJ1123" s="63"/>
      <c r="AK1123" s="81"/>
      <c r="AL1123" s="85"/>
      <c r="AM1123" s="557" t="str">
        <f t="shared" ca="1" si="107"/>
        <v/>
      </c>
      <c r="AN1123" s="86"/>
      <c r="XFA1123" s="558" t="e">
        <f>MATCH(AE1123,tabla!$W$3:$W$20,0)-1</f>
        <v>#N/A</v>
      </c>
      <c r="XFB1123" s="558">
        <f>COUNTIF(tabla!$W$3:$W$20,'BD1'!AE1123)</f>
        <v>0</v>
      </c>
    </row>
    <row r="1124" spans="1:40 16381:16382" s="197" customFormat="1" ht="24.95" customHeight="1" x14ac:dyDescent="0.2">
      <c r="A1124" s="24" t="str">
        <f t="shared" si="104"/>
        <v/>
      </c>
      <c r="B1124" s="24" t="str">
        <f t="shared" si="102"/>
        <v/>
      </c>
      <c r="C1124" s="554" t="str">
        <f t="shared" si="103"/>
        <v/>
      </c>
      <c r="D1124" s="173"/>
      <c r="E1124" s="173"/>
      <c r="F1124" s="174"/>
      <c r="G1124" s="175"/>
      <c r="H1124" s="176"/>
      <c r="I1124" s="177"/>
      <c r="J1124" s="176"/>
      <c r="K1124" s="476"/>
      <c r="L1124" s="174"/>
      <c r="M1124" s="81"/>
      <c r="N1124" s="280" t="str">
        <f t="shared" si="105"/>
        <v/>
      </c>
      <c r="O1124" s="43"/>
      <c r="P1124" s="87"/>
      <c r="Q1124" s="483"/>
      <c r="R1124" s="83"/>
      <c r="S1124" s="482"/>
      <c r="T1124" s="164"/>
      <c r="U1124" s="45"/>
      <c r="V1124" s="25" t="str">
        <f>IFERROR(VLOOKUP(U1124, tabla!$A$2:$B$50,2,FALSE),"")</f>
        <v/>
      </c>
      <c r="W1124" s="26"/>
      <c r="X1124" s="51"/>
      <c r="Y1124" s="555" t="str">
        <f t="shared" si="106"/>
        <v/>
      </c>
      <c r="Z1124" s="27"/>
      <c r="AA1124" s="26"/>
      <c r="AB1124" s="26"/>
      <c r="AC1124" s="84"/>
      <c r="AD1124" s="29"/>
      <c r="AE1124" s="84"/>
      <c r="AF1124" s="84"/>
      <c r="AG1124" s="63"/>
      <c r="AH1124" s="84"/>
      <c r="AI1124" s="63"/>
      <c r="AJ1124" s="63"/>
      <c r="AK1124" s="81"/>
      <c r="AL1124" s="85"/>
      <c r="AM1124" s="557" t="str">
        <f t="shared" ca="1" si="107"/>
        <v/>
      </c>
      <c r="AN1124" s="86"/>
      <c r="XFA1124" s="558" t="e">
        <f>MATCH(AE1124,tabla!$W$3:$W$20,0)-1</f>
        <v>#N/A</v>
      </c>
      <c r="XFB1124" s="558">
        <f>COUNTIF(tabla!$W$3:$W$20,'BD1'!AE1124)</f>
        <v>0</v>
      </c>
    </row>
    <row r="1125" spans="1:40 16381:16382" s="197" customFormat="1" ht="24.95" customHeight="1" x14ac:dyDescent="0.2">
      <c r="A1125" s="24" t="str">
        <f t="shared" si="104"/>
        <v/>
      </c>
      <c r="B1125" s="24" t="str">
        <f t="shared" si="102"/>
        <v/>
      </c>
      <c r="C1125" s="554" t="str">
        <f t="shared" si="103"/>
        <v/>
      </c>
      <c r="D1125" s="173"/>
      <c r="E1125" s="173"/>
      <c r="F1125" s="174"/>
      <c r="G1125" s="175"/>
      <c r="H1125" s="176"/>
      <c r="I1125" s="177"/>
      <c r="J1125" s="176"/>
      <c r="K1125" s="476"/>
      <c r="L1125" s="174"/>
      <c r="M1125" s="81"/>
      <c r="N1125" s="280" t="str">
        <f t="shared" si="105"/>
        <v/>
      </c>
      <c r="O1125" s="43"/>
      <c r="P1125" s="87"/>
      <c r="Q1125" s="483"/>
      <c r="R1125" s="83"/>
      <c r="S1125" s="482"/>
      <c r="T1125" s="164"/>
      <c r="U1125" s="45"/>
      <c r="V1125" s="25" t="str">
        <f>IFERROR(VLOOKUP(U1125, tabla!$A$2:$B$50,2,FALSE),"")</f>
        <v/>
      </c>
      <c r="W1125" s="26"/>
      <c r="X1125" s="51"/>
      <c r="Y1125" s="555" t="str">
        <f t="shared" si="106"/>
        <v/>
      </c>
      <c r="Z1125" s="27"/>
      <c r="AA1125" s="26"/>
      <c r="AB1125" s="26"/>
      <c r="AC1125" s="84"/>
      <c r="AD1125" s="29"/>
      <c r="AE1125" s="84"/>
      <c r="AF1125" s="84"/>
      <c r="AG1125" s="63"/>
      <c r="AH1125" s="84"/>
      <c r="AI1125" s="63"/>
      <c r="AJ1125" s="63"/>
      <c r="AK1125" s="81"/>
      <c r="AL1125" s="85"/>
      <c r="AM1125" s="557" t="str">
        <f t="shared" ca="1" si="107"/>
        <v/>
      </c>
      <c r="AN1125" s="86"/>
      <c r="XFA1125" s="558" t="e">
        <f>MATCH(AE1125,tabla!$W$3:$W$20,0)-1</f>
        <v>#N/A</v>
      </c>
      <c r="XFB1125" s="558">
        <f>COUNTIF(tabla!$W$3:$W$20,'BD1'!AE1125)</f>
        <v>0</v>
      </c>
    </row>
    <row r="1126" spans="1:40 16381:16382" s="197" customFormat="1" ht="24.95" customHeight="1" x14ac:dyDescent="0.2">
      <c r="A1126" s="24" t="str">
        <f t="shared" si="104"/>
        <v/>
      </c>
      <c r="B1126" s="24" t="str">
        <f t="shared" si="102"/>
        <v/>
      </c>
      <c r="C1126" s="554" t="str">
        <f t="shared" si="103"/>
        <v/>
      </c>
      <c r="D1126" s="173"/>
      <c r="E1126" s="173"/>
      <c r="F1126" s="174"/>
      <c r="G1126" s="175"/>
      <c r="H1126" s="176"/>
      <c r="I1126" s="177"/>
      <c r="J1126" s="176"/>
      <c r="K1126" s="476"/>
      <c r="L1126" s="174"/>
      <c r="M1126" s="81"/>
      <c r="N1126" s="280" t="str">
        <f t="shared" si="105"/>
        <v/>
      </c>
      <c r="O1126" s="43"/>
      <c r="P1126" s="87"/>
      <c r="Q1126" s="483"/>
      <c r="R1126" s="83"/>
      <c r="S1126" s="482"/>
      <c r="T1126" s="164"/>
      <c r="U1126" s="45"/>
      <c r="V1126" s="25" t="str">
        <f>IFERROR(VLOOKUP(U1126, tabla!$A$2:$B$50,2,FALSE),"")</f>
        <v/>
      </c>
      <c r="W1126" s="26"/>
      <c r="X1126" s="51"/>
      <c r="Y1126" s="555" t="str">
        <f t="shared" si="106"/>
        <v/>
      </c>
      <c r="Z1126" s="27"/>
      <c r="AA1126" s="26"/>
      <c r="AB1126" s="26"/>
      <c r="AC1126" s="84"/>
      <c r="AD1126" s="29"/>
      <c r="AE1126" s="84"/>
      <c r="AF1126" s="84"/>
      <c r="AG1126" s="63"/>
      <c r="AH1126" s="84"/>
      <c r="AI1126" s="63"/>
      <c r="AJ1126" s="63"/>
      <c r="AK1126" s="81"/>
      <c r="AL1126" s="85"/>
      <c r="AM1126" s="557" t="str">
        <f t="shared" ca="1" si="107"/>
        <v/>
      </c>
      <c r="AN1126" s="86"/>
      <c r="XFA1126" s="558" t="e">
        <f>MATCH(AE1126,tabla!$W$3:$W$20,0)-1</f>
        <v>#N/A</v>
      </c>
      <c r="XFB1126" s="558">
        <f>COUNTIF(tabla!$W$3:$W$20,'BD1'!AE1126)</f>
        <v>0</v>
      </c>
    </row>
    <row r="1127" spans="1:40 16381:16382" s="197" customFormat="1" ht="24.95" customHeight="1" x14ac:dyDescent="0.2">
      <c r="A1127" s="24" t="str">
        <f t="shared" si="104"/>
        <v/>
      </c>
      <c r="B1127" s="24" t="str">
        <f t="shared" si="102"/>
        <v/>
      </c>
      <c r="C1127" s="554" t="str">
        <f t="shared" si="103"/>
        <v/>
      </c>
      <c r="D1127" s="173"/>
      <c r="E1127" s="173"/>
      <c r="F1127" s="174"/>
      <c r="G1127" s="175"/>
      <c r="H1127" s="176"/>
      <c r="I1127" s="177"/>
      <c r="J1127" s="176"/>
      <c r="K1127" s="476"/>
      <c r="L1127" s="174"/>
      <c r="M1127" s="81"/>
      <c r="N1127" s="280" t="str">
        <f t="shared" si="105"/>
        <v/>
      </c>
      <c r="O1127" s="43"/>
      <c r="P1127" s="87"/>
      <c r="Q1127" s="483"/>
      <c r="R1127" s="83"/>
      <c r="S1127" s="482"/>
      <c r="T1127" s="164"/>
      <c r="U1127" s="45"/>
      <c r="V1127" s="25" t="str">
        <f>IFERROR(VLOOKUP(U1127, tabla!$A$2:$B$50,2,FALSE),"")</f>
        <v/>
      </c>
      <c r="W1127" s="26"/>
      <c r="X1127" s="51"/>
      <c r="Y1127" s="555" t="str">
        <f t="shared" si="106"/>
        <v/>
      </c>
      <c r="Z1127" s="27"/>
      <c r="AA1127" s="26"/>
      <c r="AB1127" s="26"/>
      <c r="AC1127" s="84"/>
      <c r="AD1127" s="29"/>
      <c r="AE1127" s="84"/>
      <c r="AF1127" s="84"/>
      <c r="AG1127" s="63"/>
      <c r="AH1127" s="84"/>
      <c r="AI1127" s="63"/>
      <c r="AJ1127" s="63"/>
      <c r="AK1127" s="81"/>
      <c r="AL1127" s="85"/>
      <c r="AM1127" s="557" t="str">
        <f t="shared" ca="1" si="107"/>
        <v/>
      </c>
      <c r="AN1127" s="86"/>
      <c r="XFA1127" s="558" t="e">
        <f>MATCH(AE1127,tabla!$W$3:$W$20,0)-1</f>
        <v>#N/A</v>
      </c>
      <c r="XFB1127" s="558">
        <f>COUNTIF(tabla!$W$3:$W$20,'BD1'!AE1127)</f>
        <v>0</v>
      </c>
    </row>
    <row r="1128" spans="1:40 16381:16382" s="197" customFormat="1" ht="24.95" customHeight="1" x14ac:dyDescent="0.2">
      <c r="A1128" s="24" t="str">
        <f t="shared" si="104"/>
        <v/>
      </c>
      <c r="B1128" s="24" t="str">
        <f t="shared" si="102"/>
        <v/>
      </c>
      <c r="C1128" s="554" t="str">
        <f t="shared" si="103"/>
        <v/>
      </c>
      <c r="D1128" s="173"/>
      <c r="E1128" s="173"/>
      <c r="F1128" s="174"/>
      <c r="G1128" s="175"/>
      <c r="H1128" s="176"/>
      <c r="I1128" s="177"/>
      <c r="J1128" s="176"/>
      <c r="K1128" s="476"/>
      <c r="L1128" s="174"/>
      <c r="M1128" s="81"/>
      <c r="N1128" s="280" t="str">
        <f t="shared" si="105"/>
        <v/>
      </c>
      <c r="O1128" s="43"/>
      <c r="P1128" s="87"/>
      <c r="Q1128" s="483"/>
      <c r="R1128" s="83"/>
      <c r="S1128" s="482"/>
      <c r="T1128" s="164"/>
      <c r="U1128" s="45"/>
      <c r="V1128" s="25" t="str">
        <f>IFERROR(VLOOKUP(U1128, tabla!$A$2:$B$50,2,FALSE),"")</f>
        <v/>
      </c>
      <c r="W1128" s="26"/>
      <c r="X1128" s="51"/>
      <c r="Y1128" s="555" t="str">
        <f t="shared" si="106"/>
        <v/>
      </c>
      <c r="Z1128" s="27"/>
      <c r="AA1128" s="26"/>
      <c r="AB1128" s="26"/>
      <c r="AC1128" s="84"/>
      <c r="AD1128" s="29"/>
      <c r="AE1128" s="84"/>
      <c r="AF1128" s="84"/>
      <c r="AG1128" s="63"/>
      <c r="AH1128" s="84"/>
      <c r="AI1128" s="63"/>
      <c r="AJ1128" s="63"/>
      <c r="AK1128" s="81"/>
      <c r="AL1128" s="85"/>
      <c r="AM1128" s="557" t="str">
        <f t="shared" ca="1" si="107"/>
        <v/>
      </c>
      <c r="AN1128" s="86"/>
      <c r="XFA1128" s="558" t="e">
        <f>MATCH(AE1128,tabla!$W$3:$W$20,0)-1</f>
        <v>#N/A</v>
      </c>
      <c r="XFB1128" s="558">
        <f>COUNTIF(tabla!$W$3:$W$20,'BD1'!AE1128)</f>
        <v>0</v>
      </c>
    </row>
    <row r="1129" spans="1:40 16381:16382" s="197" customFormat="1" ht="24.95" customHeight="1" x14ac:dyDescent="0.2">
      <c r="A1129" s="24" t="str">
        <f t="shared" si="104"/>
        <v/>
      </c>
      <c r="B1129" s="24" t="str">
        <f t="shared" si="102"/>
        <v/>
      </c>
      <c r="C1129" s="554" t="str">
        <f t="shared" si="103"/>
        <v/>
      </c>
      <c r="D1129" s="173"/>
      <c r="E1129" s="173"/>
      <c r="F1129" s="174"/>
      <c r="G1129" s="175"/>
      <c r="H1129" s="176"/>
      <c r="I1129" s="177"/>
      <c r="J1129" s="176"/>
      <c r="K1129" s="476"/>
      <c r="L1129" s="174"/>
      <c r="M1129" s="81"/>
      <c r="N1129" s="280" t="str">
        <f t="shared" si="105"/>
        <v/>
      </c>
      <c r="O1129" s="43"/>
      <c r="P1129" s="87"/>
      <c r="Q1129" s="483"/>
      <c r="R1129" s="83"/>
      <c r="S1129" s="482"/>
      <c r="T1129" s="164"/>
      <c r="U1129" s="45"/>
      <c r="V1129" s="25" t="str">
        <f>IFERROR(VLOOKUP(U1129, tabla!$A$2:$B$50,2,FALSE),"")</f>
        <v/>
      </c>
      <c r="W1129" s="26"/>
      <c r="X1129" s="51"/>
      <c r="Y1129" s="555" t="str">
        <f t="shared" si="106"/>
        <v/>
      </c>
      <c r="Z1129" s="27"/>
      <c r="AA1129" s="26"/>
      <c r="AB1129" s="26"/>
      <c r="AC1129" s="84"/>
      <c r="AD1129" s="29"/>
      <c r="AE1129" s="84"/>
      <c r="AF1129" s="84"/>
      <c r="AG1129" s="63"/>
      <c r="AH1129" s="84"/>
      <c r="AI1129" s="63"/>
      <c r="AJ1129" s="63"/>
      <c r="AK1129" s="81"/>
      <c r="AL1129" s="85"/>
      <c r="AM1129" s="557" t="str">
        <f t="shared" ca="1" si="107"/>
        <v/>
      </c>
      <c r="AN1129" s="86"/>
      <c r="XFA1129" s="558" t="e">
        <f>MATCH(AE1129,tabla!$W$3:$W$20,0)-1</f>
        <v>#N/A</v>
      </c>
      <c r="XFB1129" s="558">
        <f>COUNTIF(tabla!$W$3:$W$20,'BD1'!AE1129)</f>
        <v>0</v>
      </c>
    </row>
    <row r="1130" spans="1:40 16381:16382" s="197" customFormat="1" ht="24.95" customHeight="1" x14ac:dyDescent="0.2">
      <c r="A1130" s="24" t="str">
        <f t="shared" si="104"/>
        <v/>
      </c>
      <c r="B1130" s="24" t="str">
        <f t="shared" si="102"/>
        <v/>
      </c>
      <c r="C1130" s="554" t="str">
        <f t="shared" si="103"/>
        <v/>
      </c>
      <c r="D1130" s="173"/>
      <c r="E1130" s="173"/>
      <c r="F1130" s="174"/>
      <c r="G1130" s="175"/>
      <c r="H1130" s="176"/>
      <c r="I1130" s="177"/>
      <c r="J1130" s="176"/>
      <c r="K1130" s="476"/>
      <c r="L1130" s="174"/>
      <c r="M1130" s="81"/>
      <c r="N1130" s="280" t="str">
        <f t="shared" si="105"/>
        <v/>
      </c>
      <c r="O1130" s="43"/>
      <c r="P1130" s="87"/>
      <c r="Q1130" s="483"/>
      <c r="R1130" s="83"/>
      <c r="S1130" s="482"/>
      <c r="T1130" s="164"/>
      <c r="U1130" s="45"/>
      <c r="V1130" s="25" t="str">
        <f>IFERROR(VLOOKUP(U1130, tabla!$A$2:$B$50,2,FALSE),"")</f>
        <v/>
      </c>
      <c r="W1130" s="26"/>
      <c r="X1130" s="51"/>
      <c r="Y1130" s="555" t="str">
        <f t="shared" si="106"/>
        <v/>
      </c>
      <c r="Z1130" s="27"/>
      <c r="AA1130" s="26"/>
      <c r="AB1130" s="26"/>
      <c r="AC1130" s="84"/>
      <c r="AD1130" s="29"/>
      <c r="AE1130" s="84"/>
      <c r="AF1130" s="84"/>
      <c r="AG1130" s="63"/>
      <c r="AH1130" s="84"/>
      <c r="AI1130" s="63"/>
      <c r="AJ1130" s="63"/>
      <c r="AK1130" s="81"/>
      <c r="AL1130" s="85"/>
      <c r="AM1130" s="557" t="str">
        <f t="shared" ca="1" si="107"/>
        <v/>
      </c>
      <c r="AN1130" s="86"/>
      <c r="XFA1130" s="558" t="e">
        <f>MATCH(AE1130,tabla!$W$3:$W$20,0)-1</f>
        <v>#N/A</v>
      </c>
      <c r="XFB1130" s="558">
        <f>COUNTIF(tabla!$W$3:$W$20,'BD1'!AE1130)</f>
        <v>0</v>
      </c>
    </row>
    <row r="1131" spans="1:40 16381:16382" s="197" customFormat="1" ht="24.95" customHeight="1" x14ac:dyDescent="0.2">
      <c r="A1131" s="24" t="str">
        <f t="shared" si="104"/>
        <v/>
      </c>
      <c r="B1131" s="24" t="str">
        <f t="shared" si="102"/>
        <v/>
      </c>
      <c r="C1131" s="554" t="str">
        <f t="shared" si="103"/>
        <v/>
      </c>
      <c r="D1131" s="173"/>
      <c r="E1131" s="173"/>
      <c r="F1131" s="174"/>
      <c r="G1131" s="175"/>
      <c r="H1131" s="176"/>
      <c r="I1131" s="177"/>
      <c r="J1131" s="176"/>
      <c r="K1131" s="476"/>
      <c r="L1131" s="174"/>
      <c r="M1131" s="81"/>
      <c r="N1131" s="280" t="str">
        <f t="shared" si="105"/>
        <v/>
      </c>
      <c r="O1131" s="43"/>
      <c r="P1131" s="87"/>
      <c r="Q1131" s="483"/>
      <c r="R1131" s="83"/>
      <c r="S1131" s="482"/>
      <c r="T1131" s="164"/>
      <c r="U1131" s="45"/>
      <c r="V1131" s="25" t="str">
        <f>IFERROR(VLOOKUP(U1131, tabla!$A$2:$B$50,2,FALSE),"")</f>
        <v/>
      </c>
      <c r="W1131" s="26"/>
      <c r="X1131" s="51"/>
      <c r="Y1131" s="555" t="str">
        <f t="shared" si="106"/>
        <v/>
      </c>
      <c r="Z1131" s="27"/>
      <c r="AA1131" s="26"/>
      <c r="AB1131" s="26"/>
      <c r="AC1131" s="84"/>
      <c r="AD1131" s="29"/>
      <c r="AE1131" s="84"/>
      <c r="AF1131" s="84"/>
      <c r="AG1131" s="63"/>
      <c r="AH1131" s="84"/>
      <c r="AI1131" s="63"/>
      <c r="AJ1131" s="63"/>
      <c r="AK1131" s="81"/>
      <c r="AL1131" s="85"/>
      <c r="AM1131" s="557" t="str">
        <f t="shared" ca="1" si="107"/>
        <v/>
      </c>
      <c r="AN1131" s="86"/>
      <c r="XFA1131" s="558" t="e">
        <f>MATCH(AE1131,tabla!$W$3:$W$20,0)-1</f>
        <v>#N/A</v>
      </c>
      <c r="XFB1131" s="558">
        <f>COUNTIF(tabla!$W$3:$W$20,'BD1'!AE1131)</f>
        <v>0</v>
      </c>
    </row>
    <row r="1132" spans="1:40 16381:16382" s="197" customFormat="1" ht="24.95" customHeight="1" x14ac:dyDescent="0.2">
      <c r="A1132" s="24" t="str">
        <f t="shared" si="104"/>
        <v/>
      </c>
      <c r="B1132" s="24" t="str">
        <f t="shared" si="102"/>
        <v/>
      </c>
      <c r="C1132" s="554" t="str">
        <f t="shared" si="103"/>
        <v/>
      </c>
      <c r="D1132" s="173"/>
      <c r="E1132" s="173"/>
      <c r="F1132" s="174"/>
      <c r="G1132" s="175"/>
      <c r="H1132" s="176"/>
      <c r="I1132" s="177"/>
      <c r="J1132" s="176"/>
      <c r="K1132" s="476"/>
      <c r="L1132" s="174"/>
      <c r="M1132" s="81"/>
      <c r="N1132" s="280" t="str">
        <f t="shared" si="105"/>
        <v/>
      </c>
      <c r="O1132" s="43"/>
      <c r="P1132" s="87"/>
      <c r="Q1132" s="483"/>
      <c r="R1132" s="83"/>
      <c r="S1132" s="482"/>
      <c r="T1132" s="164"/>
      <c r="U1132" s="45"/>
      <c r="V1132" s="25" t="str">
        <f>IFERROR(VLOOKUP(U1132, tabla!$A$2:$B$50,2,FALSE),"")</f>
        <v/>
      </c>
      <c r="W1132" s="26"/>
      <c r="X1132" s="51"/>
      <c r="Y1132" s="555" t="str">
        <f t="shared" si="106"/>
        <v/>
      </c>
      <c r="Z1132" s="27"/>
      <c r="AA1132" s="26"/>
      <c r="AB1132" s="26"/>
      <c r="AC1132" s="84"/>
      <c r="AD1132" s="29"/>
      <c r="AE1132" s="84"/>
      <c r="AF1132" s="84"/>
      <c r="AG1132" s="63"/>
      <c r="AH1132" s="84"/>
      <c r="AI1132" s="63"/>
      <c r="AJ1132" s="63"/>
      <c r="AK1132" s="81"/>
      <c r="AL1132" s="85"/>
      <c r="AM1132" s="557" t="str">
        <f t="shared" ca="1" si="107"/>
        <v/>
      </c>
      <c r="AN1132" s="86"/>
      <c r="XFA1132" s="558" t="e">
        <f>MATCH(AE1132,tabla!$W$3:$W$20,0)-1</f>
        <v>#N/A</v>
      </c>
      <c r="XFB1132" s="558">
        <f>COUNTIF(tabla!$W$3:$W$20,'BD1'!AE1132)</f>
        <v>0</v>
      </c>
    </row>
    <row r="1133" spans="1:40 16381:16382" s="197" customFormat="1" ht="24.95" customHeight="1" x14ac:dyDescent="0.2">
      <c r="A1133" s="24" t="str">
        <f t="shared" si="104"/>
        <v/>
      </c>
      <c r="B1133" s="24" t="str">
        <f t="shared" si="102"/>
        <v/>
      </c>
      <c r="C1133" s="554" t="str">
        <f t="shared" si="103"/>
        <v/>
      </c>
      <c r="D1133" s="173"/>
      <c r="E1133" s="173"/>
      <c r="F1133" s="174"/>
      <c r="G1133" s="175"/>
      <c r="H1133" s="176"/>
      <c r="I1133" s="177"/>
      <c r="J1133" s="176"/>
      <c r="K1133" s="476"/>
      <c r="L1133" s="174"/>
      <c r="M1133" s="81"/>
      <c r="N1133" s="280" t="str">
        <f t="shared" si="105"/>
        <v/>
      </c>
      <c r="O1133" s="43"/>
      <c r="P1133" s="87"/>
      <c r="Q1133" s="483"/>
      <c r="R1133" s="83"/>
      <c r="S1133" s="482"/>
      <c r="T1133" s="164"/>
      <c r="U1133" s="45"/>
      <c r="V1133" s="25" t="str">
        <f>IFERROR(VLOOKUP(U1133, tabla!$A$2:$B$50,2,FALSE),"")</f>
        <v/>
      </c>
      <c r="W1133" s="26"/>
      <c r="X1133" s="51"/>
      <c r="Y1133" s="555" t="str">
        <f t="shared" si="106"/>
        <v/>
      </c>
      <c r="Z1133" s="27"/>
      <c r="AA1133" s="26"/>
      <c r="AB1133" s="26"/>
      <c r="AC1133" s="84"/>
      <c r="AD1133" s="29"/>
      <c r="AE1133" s="84"/>
      <c r="AF1133" s="84"/>
      <c r="AG1133" s="63"/>
      <c r="AH1133" s="84"/>
      <c r="AI1133" s="63"/>
      <c r="AJ1133" s="63"/>
      <c r="AK1133" s="81"/>
      <c r="AL1133" s="85"/>
      <c r="AM1133" s="557" t="str">
        <f t="shared" ca="1" si="107"/>
        <v/>
      </c>
      <c r="AN1133" s="86"/>
      <c r="XFA1133" s="558" t="e">
        <f>MATCH(AE1133,tabla!$W$3:$W$20,0)-1</f>
        <v>#N/A</v>
      </c>
      <c r="XFB1133" s="558">
        <f>COUNTIF(tabla!$W$3:$W$20,'BD1'!AE1133)</f>
        <v>0</v>
      </c>
    </row>
    <row r="1134" spans="1:40 16381:16382" s="197" customFormat="1" ht="24.95" customHeight="1" x14ac:dyDescent="0.2">
      <c r="A1134" s="24" t="str">
        <f t="shared" si="104"/>
        <v/>
      </c>
      <c r="B1134" s="24" t="str">
        <f t="shared" si="102"/>
        <v/>
      </c>
      <c r="C1134" s="554" t="str">
        <f t="shared" si="103"/>
        <v/>
      </c>
      <c r="D1134" s="173"/>
      <c r="E1134" s="173"/>
      <c r="F1134" s="174"/>
      <c r="G1134" s="175"/>
      <c r="H1134" s="176"/>
      <c r="I1134" s="177"/>
      <c r="J1134" s="176"/>
      <c r="K1134" s="476"/>
      <c r="L1134" s="174"/>
      <c r="M1134" s="81"/>
      <c r="N1134" s="280" t="str">
        <f t="shared" si="105"/>
        <v/>
      </c>
      <c r="O1134" s="43"/>
      <c r="P1134" s="87"/>
      <c r="Q1134" s="483"/>
      <c r="R1134" s="83"/>
      <c r="S1134" s="482"/>
      <c r="T1134" s="164"/>
      <c r="U1134" s="45"/>
      <c r="V1134" s="25" t="str">
        <f>IFERROR(VLOOKUP(U1134, tabla!$A$2:$B$50,2,FALSE),"")</f>
        <v/>
      </c>
      <c r="W1134" s="26"/>
      <c r="X1134" s="51"/>
      <c r="Y1134" s="555" t="str">
        <f t="shared" si="106"/>
        <v/>
      </c>
      <c r="Z1134" s="27"/>
      <c r="AA1134" s="26"/>
      <c r="AB1134" s="26"/>
      <c r="AC1134" s="84"/>
      <c r="AD1134" s="29"/>
      <c r="AE1134" s="84"/>
      <c r="AF1134" s="84"/>
      <c r="AG1134" s="63"/>
      <c r="AH1134" s="84"/>
      <c r="AI1134" s="63"/>
      <c r="AJ1134" s="63"/>
      <c r="AK1134" s="81"/>
      <c r="AL1134" s="85"/>
      <c r="AM1134" s="557" t="str">
        <f t="shared" ca="1" si="107"/>
        <v/>
      </c>
      <c r="AN1134" s="86"/>
      <c r="XFA1134" s="558" t="e">
        <f>MATCH(AE1134,tabla!$W$3:$W$20,0)-1</f>
        <v>#N/A</v>
      </c>
      <c r="XFB1134" s="558">
        <f>COUNTIF(tabla!$W$3:$W$20,'BD1'!AE1134)</f>
        <v>0</v>
      </c>
    </row>
    <row r="1135" spans="1:40 16381:16382" s="197" customFormat="1" ht="24.95" customHeight="1" x14ac:dyDescent="0.2">
      <c r="A1135" s="24" t="str">
        <f t="shared" si="104"/>
        <v/>
      </c>
      <c r="B1135" s="24" t="str">
        <f t="shared" si="102"/>
        <v/>
      </c>
      <c r="C1135" s="554" t="str">
        <f t="shared" si="103"/>
        <v/>
      </c>
      <c r="D1135" s="173"/>
      <c r="E1135" s="173"/>
      <c r="F1135" s="174"/>
      <c r="G1135" s="175"/>
      <c r="H1135" s="176"/>
      <c r="I1135" s="177"/>
      <c r="J1135" s="176"/>
      <c r="K1135" s="476"/>
      <c r="L1135" s="174"/>
      <c r="M1135" s="81"/>
      <c r="N1135" s="280" t="str">
        <f t="shared" si="105"/>
        <v/>
      </c>
      <c r="O1135" s="43"/>
      <c r="P1135" s="87"/>
      <c r="Q1135" s="483"/>
      <c r="R1135" s="83"/>
      <c r="S1135" s="482"/>
      <c r="T1135" s="164"/>
      <c r="U1135" s="45"/>
      <c r="V1135" s="25" t="str">
        <f>IFERROR(VLOOKUP(U1135, tabla!$A$2:$B$50,2,FALSE),"")</f>
        <v/>
      </c>
      <c r="W1135" s="26"/>
      <c r="X1135" s="51"/>
      <c r="Y1135" s="555" t="str">
        <f t="shared" si="106"/>
        <v/>
      </c>
      <c r="Z1135" s="27"/>
      <c r="AA1135" s="26"/>
      <c r="AB1135" s="26"/>
      <c r="AC1135" s="84"/>
      <c r="AD1135" s="29"/>
      <c r="AE1135" s="84"/>
      <c r="AF1135" s="84"/>
      <c r="AG1135" s="63"/>
      <c r="AH1135" s="84"/>
      <c r="AI1135" s="63"/>
      <c r="AJ1135" s="63"/>
      <c r="AK1135" s="81"/>
      <c r="AL1135" s="85"/>
      <c r="AM1135" s="557" t="str">
        <f t="shared" ca="1" si="107"/>
        <v/>
      </c>
      <c r="AN1135" s="86"/>
      <c r="XFA1135" s="558" t="e">
        <f>MATCH(AE1135,tabla!$W$3:$W$20,0)-1</f>
        <v>#N/A</v>
      </c>
      <c r="XFB1135" s="558">
        <f>COUNTIF(tabla!$W$3:$W$20,'BD1'!AE1135)</f>
        <v>0</v>
      </c>
    </row>
    <row r="1136" spans="1:40 16381:16382" s="197" customFormat="1" ht="24.95" customHeight="1" x14ac:dyDescent="0.2">
      <c r="A1136" s="24" t="str">
        <f t="shared" si="104"/>
        <v/>
      </c>
      <c r="B1136" s="24" t="str">
        <f t="shared" si="102"/>
        <v/>
      </c>
      <c r="C1136" s="554" t="str">
        <f t="shared" si="103"/>
        <v/>
      </c>
      <c r="D1136" s="173"/>
      <c r="E1136" s="173"/>
      <c r="F1136" s="174"/>
      <c r="G1136" s="175"/>
      <c r="H1136" s="176"/>
      <c r="I1136" s="177"/>
      <c r="J1136" s="176"/>
      <c r="K1136" s="476"/>
      <c r="L1136" s="174"/>
      <c r="M1136" s="81"/>
      <c r="N1136" s="280" t="str">
        <f t="shared" si="105"/>
        <v/>
      </c>
      <c r="O1136" s="43"/>
      <c r="P1136" s="87"/>
      <c r="Q1136" s="483"/>
      <c r="R1136" s="83"/>
      <c r="S1136" s="482"/>
      <c r="T1136" s="164"/>
      <c r="U1136" s="45"/>
      <c r="V1136" s="25" t="str">
        <f>IFERROR(VLOOKUP(U1136, tabla!$A$2:$B$50,2,FALSE),"")</f>
        <v/>
      </c>
      <c r="W1136" s="26"/>
      <c r="X1136" s="51"/>
      <c r="Y1136" s="555" t="str">
        <f t="shared" si="106"/>
        <v/>
      </c>
      <c r="Z1136" s="27"/>
      <c r="AA1136" s="26"/>
      <c r="AB1136" s="26"/>
      <c r="AC1136" s="84"/>
      <c r="AD1136" s="29"/>
      <c r="AE1136" s="84"/>
      <c r="AF1136" s="84"/>
      <c r="AG1136" s="63"/>
      <c r="AH1136" s="84"/>
      <c r="AI1136" s="63"/>
      <c r="AJ1136" s="63"/>
      <c r="AK1136" s="81"/>
      <c r="AL1136" s="85"/>
      <c r="AM1136" s="557" t="str">
        <f t="shared" ca="1" si="107"/>
        <v/>
      </c>
      <c r="AN1136" s="86"/>
      <c r="XFA1136" s="558" t="e">
        <f>MATCH(AE1136,tabla!$W$3:$W$20,0)-1</f>
        <v>#N/A</v>
      </c>
      <c r="XFB1136" s="558">
        <f>COUNTIF(tabla!$W$3:$W$20,'BD1'!AE1136)</f>
        <v>0</v>
      </c>
    </row>
    <row r="1137" spans="1:40 16381:16382" s="197" customFormat="1" ht="24.95" customHeight="1" x14ac:dyDescent="0.2">
      <c r="A1137" s="24" t="str">
        <f t="shared" si="104"/>
        <v/>
      </c>
      <c r="B1137" s="24" t="str">
        <f t="shared" si="102"/>
        <v/>
      </c>
      <c r="C1137" s="554" t="str">
        <f t="shared" si="103"/>
        <v/>
      </c>
      <c r="D1137" s="173"/>
      <c r="E1137" s="173"/>
      <c r="F1137" s="174"/>
      <c r="G1137" s="175"/>
      <c r="H1137" s="176"/>
      <c r="I1137" s="177"/>
      <c r="J1137" s="176"/>
      <c r="K1137" s="476"/>
      <c r="L1137" s="174"/>
      <c r="M1137" s="81"/>
      <c r="N1137" s="280" t="str">
        <f t="shared" si="105"/>
        <v/>
      </c>
      <c r="O1137" s="43"/>
      <c r="P1137" s="87"/>
      <c r="Q1137" s="483"/>
      <c r="R1137" s="83"/>
      <c r="S1137" s="482"/>
      <c r="T1137" s="164"/>
      <c r="U1137" s="45"/>
      <c r="V1137" s="25" t="str">
        <f>IFERROR(VLOOKUP(U1137, tabla!$A$2:$B$50,2,FALSE),"")</f>
        <v/>
      </c>
      <c r="W1137" s="26"/>
      <c r="X1137" s="51"/>
      <c r="Y1137" s="555" t="str">
        <f t="shared" si="106"/>
        <v/>
      </c>
      <c r="Z1137" s="27"/>
      <c r="AA1137" s="26"/>
      <c r="AB1137" s="26"/>
      <c r="AC1137" s="84"/>
      <c r="AD1137" s="29"/>
      <c r="AE1137" s="84"/>
      <c r="AF1137" s="84"/>
      <c r="AG1137" s="63"/>
      <c r="AH1137" s="84"/>
      <c r="AI1137" s="63"/>
      <c r="AJ1137" s="63"/>
      <c r="AK1137" s="81"/>
      <c r="AL1137" s="85"/>
      <c r="AM1137" s="557" t="str">
        <f t="shared" ca="1" si="107"/>
        <v/>
      </c>
      <c r="AN1137" s="86"/>
      <c r="XFA1137" s="558" t="e">
        <f>MATCH(AE1137,tabla!$W$3:$W$20,0)-1</f>
        <v>#N/A</v>
      </c>
      <c r="XFB1137" s="558">
        <f>COUNTIF(tabla!$W$3:$W$20,'BD1'!AE1137)</f>
        <v>0</v>
      </c>
    </row>
    <row r="1138" spans="1:40 16381:16382" s="197" customFormat="1" ht="24.95" customHeight="1" x14ac:dyDescent="0.2">
      <c r="A1138" s="24" t="str">
        <f t="shared" si="104"/>
        <v/>
      </c>
      <c r="B1138" s="24" t="str">
        <f t="shared" si="102"/>
        <v/>
      </c>
      <c r="C1138" s="554" t="str">
        <f t="shared" si="103"/>
        <v/>
      </c>
      <c r="D1138" s="173"/>
      <c r="E1138" s="173"/>
      <c r="F1138" s="174"/>
      <c r="G1138" s="175"/>
      <c r="H1138" s="176"/>
      <c r="I1138" s="177"/>
      <c r="J1138" s="176"/>
      <c r="K1138" s="476"/>
      <c r="L1138" s="174"/>
      <c r="M1138" s="81"/>
      <c r="N1138" s="280" t="str">
        <f t="shared" si="105"/>
        <v/>
      </c>
      <c r="O1138" s="43"/>
      <c r="P1138" s="87"/>
      <c r="Q1138" s="483"/>
      <c r="R1138" s="83"/>
      <c r="S1138" s="482"/>
      <c r="T1138" s="164"/>
      <c r="U1138" s="45"/>
      <c r="V1138" s="25" t="str">
        <f>IFERROR(VLOOKUP(U1138, tabla!$A$2:$B$50,2,FALSE),"")</f>
        <v/>
      </c>
      <c r="W1138" s="26"/>
      <c r="X1138" s="51"/>
      <c r="Y1138" s="555" t="str">
        <f t="shared" si="106"/>
        <v/>
      </c>
      <c r="Z1138" s="27"/>
      <c r="AA1138" s="26"/>
      <c r="AB1138" s="26"/>
      <c r="AC1138" s="84"/>
      <c r="AD1138" s="29"/>
      <c r="AE1138" s="84"/>
      <c r="AF1138" s="84"/>
      <c r="AG1138" s="63"/>
      <c r="AH1138" s="84"/>
      <c r="AI1138" s="63"/>
      <c r="AJ1138" s="63"/>
      <c r="AK1138" s="81"/>
      <c r="AL1138" s="85"/>
      <c r="AM1138" s="557" t="str">
        <f t="shared" ca="1" si="107"/>
        <v/>
      </c>
      <c r="AN1138" s="86"/>
      <c r="XFA1138" s="558" t="e">
        <f>MATCH(AE1138,tabla!$W$3:$W$20,0)-1</f>
        <v>#N/A</v>
      </c>
      <c r="XFB1138" s="558">
        <f>COUNTIF(tabla!$W$3:$W$20,'BD1'!AE1138)</f>
        <v>0</v>
      </c>
    </row>
    <row r="1139" spans="1:40 16381:16382" s="197" customFormat="1" ht="24.95" customHeight="1" x14ac:dyDescent="0.2">
      <c r="A1139" s="24" t="str">
        <f t="shared" si="104"/>
        <v/>
      </c>
      <c r="B1139" s="24" t="str">
        <f t="shared" si="102"/>
        <v/>
      </c>
      <c r="C1139" s="554" t="str">
        <f t="shared" si="103"/>
        <v/>
      </c>
      <c r="D1139" s="173"/>
      <c r="E1139" s="173"/>
      <c r="F1139" s="174"/>
      <c r="G1139" s="175"/>
      <c r="H1139" s="176"/>
      <c r="I1139" s="177"/>
      <c r="J1139" s="176"/>
      <c r="K1139" s="476"/>
      <c r="L1139" s="174"/>
      <c r="M1139" s="81"/>
      <c r="N1139" s="280" t="str">
        <f t="shared" si="105"/>
        <v/>
      </c>
      <c r="O1139" s="43"/>
      <c r="P1139" s="87"/>
      <c r="Q1139" s="483"/>
      <c r="R1139" s="83"/>
      <c r="S1139" s="482"/>
      <c r="T1139" s="164"/>
      <c r="U1139" s="45"/>
      <c r="V1139" s="25" t="str">
        <f>IFERROR(VLOOKUP(U1139, tabla!$A$2:$B$50,2,FALSE),"")</f>
        <v/>
      </c>
      <c r="W1139" s="26"/>
      <c r="X1139" s="51"/>
      <c r="Y1139" s="555" t="str">
        <f t="shared" si="106"/>
        <v/>
      </c>
      <c r="Z1139" s="27"/>
      <c r="AA1139" s="26"/>
      <c r="AB1139" s="26"/>
      <c r="AC1139" s="84"/>
      <c r="AD1139" s="29"/>
      <c r="AE1139" s="84"/>
      <c r="AF1139" s="84"/>
      <c r="AG1139" s="63"/>
      <c r="AH1139" s="84"/>
      <c r="AI1139" s="63"/>
      <c r="AJ1139" s="63"/>
      <c r="AK1139" s="81"/>
      <c r="AL1139" s="85"/>
      <c r="AM1139" s="557" t="str">
        <f t="shared" ca="1" si="107"/>
        <v/>
      </c>
      <c r="AN1139" s="86"/>
      <c r="XFA1139" s="558" t="e">
        <f>MATCH(AE1139,tabla!$W$3:$W$20,0)-1</f>
        <v>#N/A</v>
      </c>
      <c r="XFB1139" s="558">
        <f>COUNTIF(tabla!$W$3:$W$20,'BD1'!AE1139)</f>
        <v>0</v>
      </c>
    </row>
    <row r="1140" spans="1:40 16381:16382" s="197" customFormat="1" ht="24.95" customHeight="1" x14ac:dyDescent="0.2">
      <c r="A1140" s="24" t="str">
        <f t="shared" si="104"/>
        <v/>
      </c>
      <c r="B1140" s="24" t="str">
        <f t="shared" si="102"/>
        <v/>
      </c>
      <c r="C1140" s="554" t="str">
        <f t="shared" si="103"/>
        <v/>
      </c>
      <c r="D1140" s="173"/>
      <c r="E1140" s="173"/>
      <c r="F1140" s="174"/>
      <c r="G1140" s="175"/>
      <c r="H1140" s="176"/>
      <c r="I1140" s="177"/>
      <c r="J1140" s="176"/>
      <c r="K1140" s="476"/>
      <c r="L1140" s="174"/>
      <c r="M1140" s="81"/>
      <c r="N1140" s="280" t="str">
        <f t="shared" si="105"/>
        <v/>
      </c>
      <c r="O1140" s="43"/>
      <c r="P1140" s="87"/>
      <c r="Q1140" s="483"/>
      <c r="R1140" s="83"/>
      <c r="S1140" s="482"/>
      <c r="T1140" s="164"/>
      <c r="U1140" s="45"/>
      <c r="V1140" s="25" t="str">
        <f>IFERROR(VLOOKUP(U1140, tabla!$A$2:$B$50,2,FALSE),"")</f>
        <v/>
      </c>
      <c r="W1140" s="26"/>
      <c r="X1140" s="51"/>
      <c r="Y1140" s="555" t="str">
        <f t="shared" si="106"/>
        <v/>
      </c>
      <c r="Z1140" s="27"/>
      <c r="AA1140" s="26"/>
      <c r="AB1140" s="26"/>
      <c r="AC1140" s="84"/>
      <c r="AD1140" s="29"/>
      <c r="AE1140" s="84"/>
      <c r="AF1140" s="84"/>
      <c r="AG1140" s="63"/>
      <c r="AH1140" s="84"/>
      <c r="AI1140" s="63"/>
      <c r="AJ1140" s="63"/>
      <c r="AK1140" s="81"/>
      <c r="AL1140" s="85"/>
      <c r="AM1140" s="557" t="str">
        <f t="shared" ca="1" si="107"/>
        <v/>
      </c>
      <c r="AN1140" s="86"/>
      <c r="XFA1140" s="558" t="e">
        <f>MATCH(AE1140,tabla!$W$3:$W$20,0)-1</f>
        <v>#N/A</v>
      </c>
      <c r="XFB1140" s="558">
        <f>COUNTIF(tabla!$W$3:$W$20,'BD1'!AE1140)</f>
        <v>0</v>
      </c>
    </row>
    <row r="1141" spans="1:40 16381:16382" s="197" customFormat="1" ht="24.95" customHeight="1" x14ac:dyDescent="0.2">
      <c r="A1141" s="24" t="str">
        <f t="shared" si="104"/>
        <v/>
      </c>
      <c r="B1141" s="24" t="str">
        <f t="shared" si="102"/>
        <v/>
      </c>
      <c r="C1141" s="554" t="str">
        <f t="shared" si="103"/>
        <v/>
      </c>
      <c r="D1141" s="173"/>
      <c r="E1141" s="173"/>
      <c r="F1141" s="174"/>
      <c r="G1141" s="175"/>
      <c r="H1141" s="176"/>
      <c r="I1141" s="177"/>
      <c r="J1141" s="176"/>
      <c r="K1141" s="476"/>
      <c r="L1141" s="174"/>
      <c r="M1141" s="81"/>
      <c r="N1141" s="280" t="str">
        <f t="shared" si="105"/>
        <v/>
      </c>
      <c r="O1141" s="43"/>
      <c r="P1141" s="87"/>
      <c r="Q1141" s="483"/>
      <c r="R1141" s="83"/>
      <c r="S1141" s="482"/>
      <c r="T1141" s="164"/>
      <c r="U1141" s="45"/>
      <c r="V1141" s="25" t="str">
        <f>IFERROR(VLOOKUP(U1141, tabla!$A$2:$B$50,2,FALSE),"")</f>
        <v/>
      </c>
      <c r="W1141" s="26"/>
      <c r="X1141" s="51"/>
      <c r="Y1141" s="555" t="str">
        <f t="shared" si="106"/>
        <v/>
      </c>
      <c r="Z1141" s="27"/>
      <c r="AA1141" s="26"/>
      <c r="AB1141" s="26"/>
      <c r="AC1141" s="84"/>
      <c r="AD1141" s="29"/>
      <c r="AE1141" s="84"/>
      <c r="AF1141" s="84"/>
      <c r="AG1141" s="63"/>
      <c r="AH1141" s="84"/>
      <c r="AI1141" s="63"/>
      <c r="AJ1141" s="63"/>
      <c r="AK1141" s="81"/>
      <c r="AL1141" s="85"/>
      <c r="AM1141" s="557" t="str">
        <f t="shared" ca="1" si="107"/>
        <v/>
      </c>
      <c r="AN1141" s="86"/>
      <c r="XFA1141" s="558" t="e">
        <f>MATCH(AE1141,tabla!$W$3:$W$20,0)-1</f>
        <v>#N/A</v>
      </c>
      <c r="XFB1141" s="558">
        <f>COUNTIF(tabla!$W$3:$W$20,'BD1'!AE1141)</f>
        <v>0</v>
      </c>
    </row>
    <row r="1142" spans="1:40 16381:16382" s="197" customFormat="1" ht="24.95" customHeight="1" x14ac:dyDescent="0.2">
      <c r="A1142" s="24" t="str">
        <f t="shared" si="104"/>
        <v/>
      </c>
      <c r="B1142" s="24" t="str">
        <f t="shared" si="102"/>
        <v/>
      </c>
      <c r="C1142" s="554" t="str">
        <f t="shared" si="103"/>
        <v/>
      </c>
      <c r="D1142" s="173"/>
      <c r="E1142" s="173"/>
      <c r="F1142" s="174"/>
      <c r="G1142" s="175"/>
      <c r="H1142" s="176"/>
      <c r="I1142" s="177"/>
      <c r="J1142" s="176"/>
      <c r="K1142" s="476"/>
      <c r="L1142" s="174"/>
      <c r="M1142" s="81"/>
      <c r="N1142" s="280" t="str">
        <f t="shared" si="105"/>
        <v/>
      </c>
      <c r="O1142" s="43"/>
      <c r="P1142" s="87"/>
      <c r="Q1142" s="483"/>
      <c r="R1142" s="83"/>
      <c r="S1142" s="482"/>
      <c r="T1142" s="164"/>
      <c r="U1142" s="45"/>
      <c r="V1142" s="25" t="str">
        <f>IFERROR(VLOOKUP(U1142, tabla!$A$2:$B$50,2,FALSE),"")</f>
        <v/>
      </c>
      <c r="W1142" s="26"/>
      <c r="X1142" s="51"/>
      <c r="Y1142" s="555" t="str">
        <f t="shared" si="106"/>
        <v/>
      </c>
      <c r="Z1142" s="27"/>
      <c r="AA1142" s="26"/>
      <c r="AB1142" s="26"/>
      <c r="AC1142" s="84"/>
      <c r="AD1142" s="29"/>
      <c r="AE1142" s="84"/>
      <c r="AF1142" s="84"/>
      <c r="AG1142" s="63"/>
      <c r="AH1142" s="84"/>
      <c r="AI1142" s="63"/>
      <c r="AJ1142" s="63"/>
      <c r="AK1142" s="81"/>
      <c r="AL1142" s="85"/>
      <c r="AM1142" s="557" t="str">
        <f t="shared" ca="1" si="107"/>
        <v/>
      </c>
      <c r="AN1142" s="86"/>
      <c r="XFA1142" s="558" t="e">
        <f>MATCH(AE1142,tabla!$W$3:$W$20,0)-1</f>
        <v>#N/A</v>
      </c>
      <c r="XFB1142" s="558">
        <f>COUNTIF(tabla!$W$3:$W$20,'BD1'!AE1142)</f>
        <v>0</v>
      </c>
    </row>
    <row r="1143" spans="1:40 16381:16382" s="197" customFormat="1" ht="24.95" customHeight="1" x14ac:dyDescent="0.2">
      <c r="A1143" s="24" t="str">
        <f t="shared" si="104"/>
        <v/>
      </c>
      <c r="B1143" s="24" t="str">
        <f t="shared" si="102"/>
        <v/>
      </c>
      <c r="C1143" s="554" t="str">
        <f t="shared" si="103"/>
        <v/>
      </c>
      <c r="D1143" s="173"/>
      <c r="E1143" s="173"/>
      <c r="F1143" s="174"/>
      <c r="G1143" s="175"/>
      <c r="H1143" s="176"/>
      <c r="I1143" s="177"/>
      <c r="J1143" s="176"/>
      <c r="K1143" s="476"/>
      <c r="L1143" s="174"/>
      <c r="M1143" s="81"/>
      <c r="N1143" s="280" t="str">
        <f t="shared" si="105"/>
        <v/>
      </c>
      <c r="O1143" s="43"/>
      <c r="P1143" s="87"/>
      <c r="Q1143" s="483"/>
      <c r="R1143" s="83"/>
      <c r="S1143" s="482"/>
      <c r="T1143" s="164"/>
      <c r="U1143" s="45"/>
      <c r="V1143" s="25" t="str">
        <f>IFERROR(VLOOKUP(U1143, tabla!$A$2:$B$50,2,FALSE),"")</f>
        <v/>
      </c>
      <c r="W1143" s="26"/>
      <c r="X1143" s="51"/>
      <c r="Y1143" s="555" t="str">
        <f t="shared" si="106"/>
        <v/>
      </c>
      <c r="Z1143" s="27"/>
      <c r="AA1143" s="26"/>
      <c r="AB1143" s="26"/>
      <c r="AC1143" s="84"/>
      <c r="AD1143" s="29"/>
      <c r="AE1143" s="84"/>
      <c r="AF1143" s="84"/>
      <c r="AG1143" s="63"/>
      <c r="AH1143" s="84"/>
      <c r="AI1143" s="63"/>
      <c r="AJ1143" s="63"/>
      <c r="AK1143" s="81"/>
      <c r="AL1143" s="85"/>
      <c r="AM1143" s="557" t="str">
        <f t="shared" ca="1" si="107"/>
        <v/>
      </c>
      <c r="AN1143" s="86"/>
      <c r="XFA1143" s="558" t="e">
        <f>MATCH(AE1143,tabla!$W$3:$W$20,0)-1</f>
        <v>#N/A</v>
      </c>
      <c r="XFB1143" s="558">
        <f>COUNTIF(tabla!$W$3:$W$20,'BD1'!AE1143)</f>
        <v>0</v>
      </c>
    </row>
    <row r="1144" spans="1:40 16381:16382" s="197" customFormat="1" ht="24.95" customHeight="1" x14ac:dyDescent="0.2">
      <c r="A1144" s="24" t="str">
        <f t="shared" si="104"/>
        <v/>
      </c>
      <c r="B1144" s="24" t="str">
        <f t="shared" si="102"/>
        <v/>
      </c>
      <c r="C1144" s="554" t="str">
        <f t="shared" si="103"/>
        <v/>
      </c>
      <c r="D1144" s="173"/>
      <c r="E1144" s="173"/>
      <c r="F1144" s="174"/>
      <c r="G1144" s="175"/>
      <c r="H1144" s="176"/>
      <c r="I1144" s="177"/>
      <c r="J1144" s="176"/>
      <c r="K1144" s="476"/>
      <c r="L1144" s="174"/>
      <c r="M1144" s="81"/>
      <c r="N1144" s="280" t="str">
        <f t="shared" si="105"/>
        <v/>
      </c>
      <c r="O1144" s="43"/>
      <c r="P1144" s="87"/>
      <c r="Q1144" s="483"/>
      <c r="R1144" s="83"/>
      <c r="S1144" s="482"/>
      <c r="T1144" s="164"/>
      <c r="U1144" s="45"/>
      <c r="V1144" s="25" t="str">
        <f>IFERROR(VLOOKUP(U1144, tabla!$A$2:$B$50,2,FALSE),"")</f>
        <v/>
      </c>
      <c r="W1144" s="26"/>
      <c r="X1144" s="51"/>
      <c r="Y1144" s="555" t="str">
        <f t="shared" si="106"/>
        <v/>
      </c>
      <c r="Z1144" s="27"/>
      <c r="AA1144" s="26"/>
      <c r="AB1144" s="26"/>
      <c r="AC1144" s="84"/>
      <c r="AD1144" s="29"/>
      <c r="AE1144" s="84"/>
      <c r="AF1144" s="84"/>
      <c r="AG1144" s="63"/>
      <c r="AH1144" s="84"/>
      <c r="AI1144" s="63"/>
      <c r="AJ1144" s="63"/>
      <c r="AK1144" s="81"/>
      <c r="AL1144" s="85"/>
      <c r="AM1144" s="557" t="str">
        <f t="shared" ca="1" si="107"/>
        <v/>
      </c>
      <c r="AN1144" s="86"/>
      <c r="XFA1144" s="558" t="e">
        <f>MATCH(AE1144,tabla!$W$3:$W$20,0)-1</f>
        <v>#N/A</v>
      </c>
      <c r="XFB1144" s="558">
        <f>COUNTIF(tabla!$W$3:$W$20,'BD1'!AE1144)</f>
        <v>0</v>
      </c>
    </row>
    <row r="1145" spans="1:40 16381:16382" s="197" customFormat="1" ht="24.95" customHeight="1" x14ac:dyDescent="0.2">
      <c r="A1145" s="24" t="str">
        <f t="shared" si="104"/>
        <v/>
      </c>
      <c r="B1145" s="24" t="str">
        <f t="shared" si="102"/>
        <v/>
      </c>
      <c r="C1145" s="554" t="str">
        <f t="shared" si="103"/>
        <v/>
      </c>
      <c r="D1145" s="173"/>
      <c r="E1145" s="173"/>
      <c r="F1145" s="174"/>
      <c r="G1145" s="175"/>
      <c r="H1145" s="176"/>
      <c r="I1145" s="177"/>
      <c r="J1145" s="176"/>
      <c r="K1145" s="476"/>
      <c r="L1145" s="174"/>
      <c r="M1145" s="81"/>
      <c r="N1145" s="280" t="str">
        <f t="shared" si="105"/>
        <v/>
      </c>
      <c r="O1145" s="43"/>
      <c r="P1145" s="87"/>
      <c r="Q1145" s="483"/>
      <c r="R1145" s="83"/>
      <c r="S1145" s="482"/>
      <c r="T1145" s="164"/>
      <c r="U1145" s="45"/>
      <c r="V1145" s="25" t="str">
        <f>IFERROR(VLOOKUP(U1145, tabla!$A$2:$B$50,2,FALSE),"")</f>
        <v/>
      </c>
      <c r="W1145" s="26"/>
      <c r="X1145" s="51"/>
      <c r="Y1145" s="555" t="str">
        <f t="shared" si="106"/>
        <v/>
      </c>
      <c r="Z1145" s="27"/>
      <c r="AA1145" s="26"/>
      <c r="AB1145" s="26"/>
      <c r="AC1145" s="84"/>
      <c r="AD1145" s="29"/>
      <c r="AE1145" s="84"/>
      <c r="AF1145" s="84"/>
      <c r="AG1145" s="63"/>
      <c r="AH1145" s="84"/>
      <c r="AI1145" s="63"/>
      <c r="AJ1145" s="63"/>
      <c r="AK1145" s="81"/>
      <c r="AL1145" s="85"/>
      <c r="AM1145" s="557" t="str">
        <f t="shared" ca="1" si="107"/>
        <v/>
      </c>
      <c r="AN1145" s="86"/>
      <c r="XFA1145" s="558" t="e">
        <f>MATCH(AE1145,tabla!$W$3:$W$20,0)-1</f>
        <v>#N/A</v>
      </c>
      <c r="XFB1145" s="558">
        <f>COUNTIF(tabla!$W$3:$W$20,'BD1'!AE1145)</f>
        <v>0</v>
      </c>
    </row>
    <row r="1146" spans="1:40 16381:16382" s="197" customFormat="1" ht="24.95" customHeight="1" x14ac:dyDescent="0.2">
      <c r="A1146" s="24" t="str">
        <f t="shared" si="104"/>
        <v/>
      </c>
      <c r="B1146" s="24" t="str">
        <f t="shared" si="102"/>
        <v/>
      </c>
      <c r="C1146" s="554" t="str">
        <f t="shared" si="103"/>
        <v/>
      </c>
      <c r="D1146" s="173"/>
      <c r="E1146" s="173"/>
      <c r="F1146" s="174"/>
      <c r="G1146" s="175"/>
      <c r="H1146" s="176"/>
      <c r="I1146" s="177"/>
      <c r="J1146" s="176"/>
      <c r="K1146" s="476"/>
      <c r="L1146" s="174"/>
      <c r="M1146" s="81"/>
      <c r="N1146" s="280" t="str">
        <f t="shared" si="105"/>
        <v/>
      </c>
      <c r="O1146" s="43"/>
      <c r="P1146" s="87"/>
      <c r="Q1146" s="483"/>
      <c r="R1146" s="83"/>
      <c r="S1146" s="482"/>
      <c r="T1146" s="164"/>
      <c r="U1146" s="45"/>
      <c r="V1146" s="25" t="str">
        <f>IFERROR(VLOOKUP(U1146, tabla!$A$2:$B$50,2,FALSE),"")</f>
        <v/>
      </c>
      <c r="W1146" s="26"/>
      <c r="X1146" s="51"/>
      <c r="Y1146" s="555" t="str">
        <f t="shared" si="106"/>
        <v/>
      </c>
      <c r="Z1146" s="27"/>
      <c r="AA1146" s="26"/>
      <c r="AB1146" s="26"/>
      <c r="AC1146" s="84"/>
      <c r="AD1146" s="29"/>
      <c r="AE1146" s="84"/>
      <c r="AF1146" s="84"/>
      <c r="AG1146" s="63"/>
      <c r="AH1146" s="84"/>
      <c r="AI1146" s="63"/>
      <c r="AJ1146" s="63"/>
      <c r="AK1146" s="81"/>
      <c r="AL1146" s="85"/>
      <c r="AM1146" s="557" t="str">
        <f t="shared" ca="1" si="107"/>
        <v/>
      </c>
      <c r="AN1146" s="86"/>
      <c r="XFA1146" s="558" t="e">
        <f>MATCH(AE1146,tabla!$W$3:$W$20,0)-1</f>
        <v>#N/A</v>
      </c>
      <c r="XFB1146" s="558">
        <f>COUNTIF(tabla!$W$3:$W$20,'BD1'!AE1146)</f>
        <v>0</v>
      </c>
    </row>
    <row r="1147" spans="1:40 16381:16382" s="197" customFormat="1" ht="24.95" customHeight="1" x14ac:dyDescent="0.2">
      <c r="A1147" s="24" t="str">
        <f t="shared" si="104"/>
        <v/>
      </c>
      <c r="B1147" s="24" t="str">
        <f t="shared" si="102"/>
        <v/>
      </c>
      <c r="C1147" s="554" t="str">
        <f t="shared" si="103"/>
        <v/>
      </c>
      <c r="D1147" s="173"/>
      <c r="E1147" s="173"/>
      <c r="F1147" s="174"/>
      <c r="G1147" s="175"/>
      <c r="H1147" s="176"/>
      <c r="I1147" s="177"/>
      <c r="J1147" s="176"/>
      <c r="K1147" s="476"/>
      <c r="L1147" s="174"/>
      <c r="M1147" s="81"/>
      <c r="N1147" s="280" t="str">
        <f t="shared" si="105"/>
        <v/>
      </c>
      <c r="O1147" s="43"/>
      <c r="P1147" s="87"/>
      <c r="Q1147" s="483"/>
      <c r="R1147" s="83"/>
      <c r="S1147" s="482"/>
      <c r="T1147" s="164"/>
      <c r="U1147" s="45"/>
      <c r="V1147" s="25" t="str">
        <f>IFERROR(VLOOKUP(U1147, tabla!$A$2:$B$50,2,FALSE),"")</f>
        <v/>
      </c>
      <c r="W1147" s="26"/>
      <c r="X1147" s="51"/>
      <c r="Y1147" s="555" t="str">
        <f t="shared" si="106"/>
        <v/>
      </c>
      <c r="Z1147" s="27"/>
      <c r="AA1147" s="26"/>
      <c r="AB1147" s="26"/>
      <c r="AC1147" s="84"/>
      <c r="AD1147" s="29"/>
      <c r="AE1147" s="84"/>
      <c r="AF1147" s="84"/>
      <c r="AG1147" s="63"/>
      <c r="AH1147" s="84"/>
      <c r="AI1147" s="63"/>
      <c r="AJ1147" s="63"/>
      <c r="AK1147" s="81"/>
      <c r="AL1147" s="85"/>
      <c r="AM1147" s="557" t="str">
        <f t="shared" ca="1" si="107"/>
        <v/>
      </c>
      <c r="AN1147" s="86"/>
      <c r="XFA1147" s="558" t="e">
        <f>MATCH(AE1147,tabla!$W$3:$W$20,0)-1</f>
        <v>#N/A</v>
      </c>
      <c r="XFB1147" s="558">
        <f>COUNTIF(tabla!$W$3:$W$20,'BD1'!AE1147)</f>
        <v>0</v>
      </c>
    </row>
    <row r="1148" spans="1:40 16381:16382" s="197" customFormat="1" ht="24.95" customHeight="1" x14ac:dyDescent="0.2">
      <c r="A1148" s="24" t="str">
        <f t="shared" si="104"/>
        <v/>
      </c>
      <c r="B1148" s="24" t="str">
        <f t="shared" si="102"/>
        <v/>
      </c>
      <c r="C1148" s="554" t="str">
        <f t="shared" si="103"/>
        <v/>
      </c>
      <c r="D1148" s="173"/>
      <c r="E1148" s="173"/>
      <c r="F1148" s="174"/>
      <c r="G1148" s="175"/>
      <c r="H1148" s="176"/>
      <c r="I1148" s="177"/>
      <c r="J1148" s="176"/>
      <c r="K1148" s="476"/>
      <c r="L1148" s="174"/>
      <c r="M1148" s="81"/>
      <c r="N1148" s="280" t="str">
        <f t="shared" si="105"/>
        <v/>
      </c>
      <c r="O1148" s="43"/>
      <c r="P1148" s="87"/>
      <c r="Q1148" s="483"/>
      <c r="R1148" s="83"/>
      <c r="S1148" s="482"/>
      <c r="T1148" s="164"/>
      <c r="U1148" s="45"/>
      <c r="V1148" s="25" t="str">
        <f>IFERROR(VLOOKUP(U1148, tabla!$A$2:$B$50,2,FALSE),"")</f>
        <v/>
      </c>
      <c r="W1148" s="26"/>
      <c r="X1148" s="51"/>
      <c r="Y1148" s="555" t="str">
        <f t="shared" si="106"/>
        <v/>
      </c>
      <c r="Z1148" s="27"/>
      <c r="AA1148" s="26"/>
      <c r="AB1148" s="26"/>
      <c r="AC1148" s="84"/>
      <c r="AD1148" s="29"/>
      <c r="AE1148" s="84"/>
      <c r="AF1148" s="84"/>
      <c r="AG1148" s="63"/>
      <c r="AH1148" s="84"/>
      <c r="AI1148" s="63"/>
      <c r="AJ1148" s="63"/>
      <c r="AK1148" s="81"/>
      <c r="AL1148" s="85"/>
      <c r="AM1148" s="557" t="str">
        <f t="shared" ca="1" si="107"/>
        <v/>
      </c>
      <c r="AN1148" s="86"/>
      <c r="XFA1148" s="558" t="e">
        <f>MATCH(AE1148,tabla!$W$3:$W$20,0)-1</f>
        <v>#N/A</v>
      </c>
      <c r="XFB1148" s="558">
        <f>COUNTIF(tabla!$W$3:$W$20,'BD1'!AE1148)</f>
        <v>0</v>
      </c>
    </row>
    <row r="1149" spans="1:40 16381:16382" s="197" customFormat="1" ht="24.95" customHeight="1" x14ac:dyDescent="0.2">
      <c r="A1149" s="24" t="str">
        <f t="shared" si="104"/>
        <v/>
      </c>
      <c r="B1149" s="24" t="str">
        <f t="shared" si="102"/>
        <v/>
      </c>
      <c r="C1149" s="554" t="str">
        <f t="shared" si="103"/>
        <v/>
      </c>
      <c r="D1149" s="173"/>
      <c r="E1149" s="173"/>
      <c r="F1149" s="174"/>
      <c r="G1149" s="175"/>
      <c r="H1149" s="176"/>
      <c r="I1149" s="177"/>
      <c r="J1149" s="176"/>
      <c r="K1149" s="476"/>
      <c r="L1149" s="174"/>
      <c r="M1149" s="81"/>
      <c r="N1149" s="280" t="str">
        <f t="shared" si="105"/>
        <v/>
      </c>
      <c r="O1149" s="43"/>
      <c r="P1149" s="87"/>
      <c r="Q1149" s="483"/>
      <c r="R1149" s="83"/>
      <c r="S1149" s="482"/>
      <c r="T1149" s="164"/>
      <c r="U1149" s="45"/>
      <c r="V1149" s="25" t="str">
        <f>IFERROR(VLOOKUP(U1149, tabla!$A$2:$B$50,2,FALSE),"")</f>
        <v/>
      </c>
      <c r="W1149" s="26"/>
      <c r="X1149" s="51"/>
      <c r="Y1149" s="555" t="str">
        <f t="shared" si="106"/>
        <v/>
      </c>
      <c r="Z1149" s="27"/>
      <c r="AA1149" s="26"/>
      <c r="AB1149" s="26"/>
      <c r="AC1149" s="84"/>
      <c r="AD1149" s="29"/>
      <c r="AE1149" s="84"/>
      <c r="AF1149" s="84"/>
      <c r="AG1149" s="63"/>
      <c r="AH1149" s="84"/>
      <c r="AI1149" s="63"/>
      <c r="AJ1149" s="63"/>
      <c r="AK1149" s="81"/>
      <c r="AL1149" s="85"/>
      <c r="AM1149" s="557" t="str">
        <f t="shared" ca="1" si="107"/>
        <v/>
      </c>
      <c r="AN1149" s="86"/>
      <c r="XFA1149" s="558" t="e">
        <f>MATCH(AE1149,tabla!$W$3:$W$20,0)-1</f>
        <v>#N/A</v>
      </c>
      <c r="XFB1149" s="558">
        <f>COUNTIF(tabla!$W$3:$W$20,'BD1'!AE1149)</f>
        <v>0</v>
      </c>
    </row>
    <row r="1150" spans="1:40 16381:16382" s="197" customFormat="1" ht="24.95" customHeight="1" x14ac:dyDescent="0.2">
      <c r="A1150" s="24" t="str">
        <f t="shared" si="104"/>
        <v/>
      </c>
      <c r="B1150" s="24" t="str">
        <f t="shared" si="102"/>
        <v/>
      </c>
      <c r="C1150" s="554" t="str">
        <f t="shared" si="103"/>
        <v/>
      </c>
      <c r="D1150" s="173"/>
      <c r="E1150" s="173"/>
      <c r="F1150" s="174"/>
      <c r="G1150" s="175"/>
      <c r="H1150" s="176"/>
      <c r="I1150" s="177"/>
      <c r="J1150" s="176"/>
      <c r="K1150" s="476"/>
      <c r="L1150" s="174"/>
      <c r="M1150" s="81"/>
      <c r="N1150" s="280" t="str">
        <f t="shared" si="105"/>
        <v/>
      </c>
      <c r="O1150" s="43"/>
      <c r="P1150" s="87"/>
      <c r="Q1150" s="483"/>
      <c r="R1150" s="83"/>
      <c r="S1150" s="482"/>
      <c r="T1150" s="164"/>
      <c r="U1150" s="45"/>
      <c r="V1150" s="25" t="str">
        <f>IFERROR(VLOOKUP(U1150, tabla!$A$2:$B$50,2,FALSE),"")</f>
        <v/>
      </c>
      <c r="W1150" s="26"/>
      <c r="X1150" s="51"/>
      <c r="Y1150" s="555" t="str">
        <f t="shared" si="106"/>
        <v/>
      </c>
      <c r="Z1150" s="27"/>
      <c r="AA1150" s="26"/>
      <c r="AB1150" s="26"/>
      <c r="AC1150" s="84"/>
      <c r="AD1150" s="29"/>
      <c r="AE1150" s="84"/>
      <c r="AF1150" s="84"/>
      <c r="AG1150" s="63"/>
      <c r="AH1150" s="84"/>
      <c r="AI1150" s="63"/>
      <c r="AJ1150" s="63"/>
      <c r="AK1150" s="81"/>
      <c r="AL1150" s="85"/>
      <c r="AM1150" s="557" t="str">
        <f t="shared" ca="1" si="107"/>
        <v/>
      </c>
      <c r="AN1150" s="86"/>
      <c r="XFA1150" s="558" t="e">
        <f>MATCH(AE1150,tabla!$W$3:$W$20,0)-1</f>
        <v>#N/A</v>
      </c>
      <c r="XFB1150" s="558">
        <f>COUNTIF(tabla!$W$3:$W$20,'BD1'!AE1150)</f>
        <v>0</v>
      </c>
    </row>
    <row r="1151" spans="1:40 16381:16382" s="197" customFormat="1" ht="24.95" customHeight="1" x14ac:dyDescent="0.2">
      <c r="A1151" s="24" t="str">
        <f t="shared" si="104"/>
        <v/>
      </c>
      <c r="B1151" s="24" t="str">
        <f t="shared" si="102"/>
        <v/>
      </c>
      <c r="C1151" s="554" t="str">
        <f t="shared" si="103"/>
        <v/>
      </c>
      <c r="D1151" s="173"/>
      <c r="E1151" s="173"/>
      <c r="F1151" s="174"/>
      <c r="G1151" s="175"/>
      <c r="H1151" s="176"/>
      <c r="I1151" s="177"/>
      <c r="J1151" s="176"/>
      <c r="K1151" s="476"/>
      <c r="L1151" s="174"/>
      <c r="M1151" s="81"/>
      <c r="N1151" s="280" t="str">
        <f t="shared" si="105"/>
        <v/>
      </c>
      <c r="O1151" s="43"/>
      <c r="P1151" s="87"/>
      <c r="Q1151" s="483"/>
      <c r="R1151" s="83"/>
      <c r="S1151" s="482"/>
      <c r="T1151" s="164"/>
      <c r="U1151" s="45"/>
      <c r="V1151" s="25" t="str">
        <f>IFERROR(VLOOKUP(U1151, tabla!$A$2:$B$50,2,FALSE),"")</f>
        <v/>
      </c>
      <c r="W1151" s="26"/>
      <c r="X1151" s="51"/>
      <c r="Y1151" s="555" t="str">
        <f t="shared" si="106"/>
        <v/>
      </c>
      <c r="Z1151" s="27"/>
      <c r="AA1151" s="26"/>
      <c r="AB1151" s="26"/>
      <c r="AC1151" s="84"/>
      <c r="AD1151" s="29"/>
      <c r="AE1151" s="84"/>
      <c r="AF1151" s="84"/>
      <c r="AG1151" s="63"/>
      <c r="AH1151" s="84"/>
      <c r="AI1151" s="63"/>
      <c r="AJ1151" s="63"/>
      <c r="AK1151" s="81"/>
      <c r="AL1151" s="85"/>
      <c r="AM1151" s="557" t="str">
        <f t="shared" ca="1" si="107"/>
        <v/>
      </c>
      <c r="AN1151" s="86"/>
      <c r="XFA1151" s="558" t="e">
        <f>MATCH(AE1151,tabla!$W$3:$W$20,0)-1</f>
        <v>#N/A</v>
      </c>
      <c r="XFB1151" s="558">
        <f>COUNTIF(tabla!$W$3:$W$20,'BD1'!AE1151)</f>
        <v>0</v>
      </c>
    </row>
    <row r="1152" spans="1:40 16381:16382" s="197" customFormat="1" ht="24.95" customHeight="1" x14ac:dyDescent="0.2">
      <c r="A1152" s="24" t="str">
        <f t="shared" si="104"/>
        <v/>
      </c>
      <c r="B1152" s="24" t="str">
        <f t="shared" si="102"/>
        <v/>
      </c>
      <c r="C1152" s="554" t="str">
        <f t="shared" si="103"/>
        <v/>
      </c>
      <c r="D1152" s="173"/>
      <c r="E1152" s="173"/>
      <c r="F1152" s="174"/>
      <c r="G1152" s="175"/>
      <c r="H1152" s="176"/>
      <c r="I1152" s="177"/>
      <c r="J1152" s="176"/>
      <c r="K1152" s="476"/>
      <c r="L1152" s="174"/>
      <c r="M1152" s="81"/>
      <c r="N1152" s="280" t="str">
        <f t="shared" si="105"/>
        <v/>
      </c>
      <c r="O1152" s="43"/>
      <c r="P1152" s="87"/>
      <c r="Q1152" s="483"/>
      <c r="R1152" s="83"/>
      <c r="S1152" s="482"/>
      <c r="T1152" s="164"/>
      <c r="U1152" s="45"/>
      <c r="V1152" s="25" t="str">
        <f>IFERROR(VLOOKUP(U1152, tabla!$A$2:$B$50,2,FALSE),"")</f>
        <v/>
      </c>
      <c r="W1152" s="26"/>
      <c r="X1152" s="51"/>
      <c r="Y1152" s="555" t="str">
        <f t="shared" si="106"/>
        <v/>
      </c>
      <c r="Z1152" s="27"/>
      <c r="AA1152" s="26"/>
      <c r="AB1152" s="26"/>
      <c r="AC1152" s="84"/>
      <c r="AD1152" s="29"/>
      <c r="AE1152" s="84"/>
      <c r="AF1152" s="84"/>
      <c r="AG1152" s="63"/>
      <c r="AH1152" s="84"/>
      <c r="AI1152" s="63"/>
      <c r="AJ1152" s="63"/>
      <c r="AK1152" s="81"/>
      <c r="AL1152" s="85"/>
      <c r="AM1152" s="557" t="str">
        <f t="shared" ca="1" si="107"/>
        <v/>
      </c>
      <c r="AN1152" s="86"/>
      <c r="XFA1152" s="558" t="e">
        <f>MATCH(AE1152,tabla!$W$3:$W$20,0)-1</f>
        <v>#N/A</v>
      </c>
      <c r="XFB1152" s="558">
        <f>COUNTIF(tabla!$W$3:$W$20,'BD1'!AE1152)</f>
        <v>0</v>
      </c>
    </row>
    <row r="1153" spans="1:40 16381:16382" s="197" customFormat="1" ht="24.95" customHeight="1" x14ac:dyDescent="0.2">
      <c r="A1153" s="24" t="str">
        <f t="shared" si="104"/>
        <v/>
      </c>
      <c r="B1153" s="24" t="str">
        <f t="shared" si="102"/>
        <v/>
      </c>
      <c r="C1153" s="554" t="str">
        <f t="shared" si="103"/>
        <v/>
      </c>
      <c r="D1153" s="173"/>
      <c r="E1153" s="173"/>
      <c r="F1153" s="174"/>
      <c r="G1153" s="175"/>
      <c r="H1153" s="176"/>
      <c r="I1153" s="177"/>
      <c r="J1153" s="176"/>
      <c r="K1153" s="476"/>
      <c r="L1153" s="174"/>
      <c r="M1153" s="81"/>
      <c r="N1153" s="280" t="str">
        <f t="shared" si="105"/>
        <v/>
      </c>
      <c r="O1153" s="43"/>
      <c r="P1153" s="87"/>
      <c r="Q1153" s="483"/>
      <c r="R1153" s="83"/>
      <c r="S1153" s="482"/>
      <c r="T1153" s="164"/>
      <c r="U1153" s="45"/>
      <c r="V1153" s="25" t="str">
        <f>IFERROR(VLOOKUP(U1153, tabla!$A$2:$B$50,2,FALSE),"")</f>
        <v/>
      </c>
      <c r="W1153" s="26"/>
      <c r="X1153" s="51"/>
      <c r="Y1153" s="555" t="str">
        <f t="shared" si="106"/>
        <v/>
      </c>
      <c r="Z1153" s="27"/>
      <c r="AA1153" s="26"/>
      <c r="AB1153" s="26"/>
      <c r="AC1153" s="84"/>
      <c r="AD1153" s="29"/>
      <c r="AE1153" s="84"/>
      <c r="AF1153" s="84"/>
      <c r="AG1153" s="63"/>
      <c r="AH1153" s="84"/>
      <c r="AI1153" s="63"/>
      <c r="AJ1153" s="63"/>
      <c r="AK1153" s="81"/>
      <c r="AL1153" s="85"/>
      <c r="AM1153" s="557" t="str">
        <f t="shared" ca="1" si="107"/>
        <v/>
      </c>
      <c r="AN1153" s="86"/>
      <c r="XFA1153" s="558" t="e">
        <f>MATCH(AE1153,tabla!$W$3:$W$20,0)-1</f>
        <v>#N/A</v>
      </c>
      <c r="XFB1153" s="558">
        <f>COUNTIF(tabla!$W$3:$W$20,'BD1'!AE1153)</f>
        <v>0</v>
      </c>
    </row>
    <row r="1154" spans="1:40 16381:16382" s="197" customFormat="1" ht="24.95" customHeight="1" x14ac:dyDescent="0.2">
      <c r="A1154" s="24" t="str">
        <f t="shared" si="104"/>
        <v/>
      </c>
      <c r="B1154" s="24" t="str">
        <f t="shared" si="102"/>
        <v/>
      </c>
      <c r="C1154" s="554" t="str">
        <f t="shared" si="103"/>
        <v/>
      </c>
      <c r="D1154" s="173"/>
      <c r="E1154" s="173"/>
      <c r="F1154" s="174"/>
      <c r="G1154" s="175"/>
      <c r="H1154" s="176"/>
      <c r="I1154" s="177"/>
      <c r="J1154" s="176"/>
      <c r="K1154" s="476"/>
      <c r="L1154" s="174"/>
      <c r="M1154" s="81"/>
      <c r="N1154" s="280" t="str">
        <f t="shared" si="105"/>
        <v/>
      </c>
      <c r="O1154" s="43"/>
      <c r="P1154" s="87"/>
      <c r="Q1154" s="483"/>
      <c r="R1154" s="83"/>
      <c r="S1154" s="482"/>
      <c r="T1154" s="164"/>
      <c r="U1154" s="45"/>
      <c r="V1154" s="25" t="str">
        <f>IFERROR(VLOOKUP(U1154, tabla!$A$2:$B$50,2,FALSE),"")</f>
        <v/>
      </c>
      <c r="W1154" s="26"/>
      <c r="X1154" s="51"/>
      <c r="Y1154" s="555" t="str">
        <f t="shared" si="106"/>
        <v/>
      </c>
      <c r="Z1154" s="27"/>
      <c r="AA1154" s="26"/>
      <c r="AB1154" s="26"/>
      <c r="AC1154" s="84"/>
      <c r="AD1154" s="29"/>
      <c r="AE1154" s="84"/>
      <c r="AF1154" s="84"/>
      <c r="AG1154" s="63"/>
      <c r="AH1154" s="84"/>
      <c r="AI1154" s="63"/>
      <c r="AJ1154" s="63"/>
      <c r="AK1154" s="81"/>
      <c r="AL1154" s="85"/>
      <c r="AM1154" s="557" t="str">
        <f t="shared" ca="1" si="107"/>
        <v/>
      </c>
      <c r="AN1154" s="86"/>
      <c r="XFA1154" s="558" t="e">
        <f>MATCH(AE1154,tabla!$W$3:$W$20,0)-1</f>
        <v>#N/A</v>
      </c>
      <c r="XFB1154" s="558">
        <f>COUNTIF(tabla!$W$3:$W$20,'BD1'!AE1154)</f>
        <v>0</v>
      </c>
    </row>
    <row r="1155" spans="1:40 16381:16382" s="197" customFormat="1" ht="24.95" customHeight="1" x14ac:dyDescent="0.2">
      <c r="A1155" s="24" t="str">
        <f t="shared" si="104"/>
        <v/>
      </c>
      <c r="B1155" s="24" t="str">
        <f t="shared" si="102"/>
        <v/>
      </c>
      <c r="C1155" s="554" t="str">
        <f t="shared" si="103"/>
        <v/>
      </c>
      <c r="D1155" s="173"/>
      <c r="E1155" s="173"/>
      <c r="F1155" s="174"/>
      <c r="G1155" s="175"/>
      <c r="H1155" s="176"/>
      <c r="I1155" s="177"/>
      <c r="J1155" s="176"/>
      <c r="K1155" s="476"/>
      <c r="L1155" s="174"/>
      <c r="M1155" s="81"/>
      <c r="N1155" s="280" t="str">
        <f t="shared" si="105"/>
        <v/>
      </c>
      <c r="O1155" s="43"/>
      <c r="P1155" s="87"/>
      <c r="Q1155" s="483"/>
      <c r="R1155" s="83"/>
      <c r="S1155" s="482"/>
      <c r="T1155" s="164"/>
      <c r="U1155" s="45"/>
      <c r="V1155" s="25" t="str">
        <f>IFERROR(VLOOKUP(U1155, tabla!$A$2:$B$50,2,FALSE),"")</f>
        <v/>
      </c>
      <c r="W1155" s="26"/>
      <c r="X1155" s="51"/>
      <c r="Y1155" s="555" t="str">
        <f t="shared" si="106"/>
        <v/>
      </c>
      <c r="Z1155" s="27"/>
      <c r="AA1155" s="26"/>
      <c r="AB1155" s="26"/>
      <c r="AC1155" s="84"/>
      <c r="AD1155" s="29"/>
      <c r="AE1155" s="84"/>
      <c r="AF1155" s="84"/>
      <c r="AG1155" s="63"/>
      <c r="AH1155" s="84"/>
      <c r="AI1155" s="63"/>
      <c r="AJ1155" s="63"/>
      <c r="AK1155" s="81"/>
      <c r="AL1155" s="85"/>
      <c r="AM1155" s="557" t="str">
        <f t="shared" ca="1" si="107"/>
        <v/>
      </c>
      <c r="AN1155" s="86"/>
      <c r="XFA1155" s="558" t="e">
        <f>MATCH(AE1155,tabla!$W$3:$W$20,0)-1</f>
        <v>#N/A</v>
      </c>
      <c r="XFB1155" s="558">
        <f>COUNTIF(tabla!$W$3:$W$20,'BD1'!AE1155)</f>
        <v>0</v>
      </c>
    </row>
    <row r="1156" spans="1:40 16381:16382" s="197" customFormat="1" ht="24.95" customHeight="1" x14ac:dyDescent="0.2">
      <c r="A1156" s="24" t="str">
        <f t="shared" si="104"/>
        <v/>
      </c>
      <c r="B1156" s="24" t="str">
        <f t="shared" si="102"/>
        <v/>
      </c>
      <c r="C1156" s="554" t="str">
        <f t="shared" si="103"/>
        <v/>
      </c>
      <c r="D1156" s="173"/>
      <c r="E1156" s="173"/>
      <c r="F1156" s="174"/>
      <c r="G1156" s="175"/>
      <c r="H1156" s="176"/>
      <c r="I1156" s="177"/>
      <c r="J1156" s="176"/>
      <c r="K1156" s="476"/>
      <c r="L1156" s="174"/>
      <c r="M1156" s="81"/>
      <c r="N1156" s="280" t="str">
        <f t="shared" si="105"/>
        <v/>
      </c>
      <c r="O1156" s="43"/>
      <c r="P1156" s="87"/>
      <c r="Q1156" s="483"/>
      <c r="R1156" s="83"/>
      <c r="S1156" s="482"/>
      <c r="T1156" s="164"/>
      <c r="U1156" s="45"/>
      <c r="V1156" s="25" t="str">
        <f>IFERROR(VLOOKUP(U1156, tabla!$A$2:$B$50,2,FALSE),"")</f>
        <v/>
      </c>
      <c r="W1156" s="26"/>
      <c r="X1156" s="51"/>
      <c r="Y1156" s="555" t="str">
        <f t="shared" si="106"/>
        <v/>
      </c>
      <c r="Z1156" s="27"/>
      <c r="AA1156" s="26"/>
      <c r="AB1156" s="26"/>
      <c r="AC1156" s="84"/>
      <c r="AD1156" s="29"/>
      <c r="AE1156" s="84"/>
      <c r="AF1156" s="84"/>
      <c r="AG1156" s="63"/>
      <c r="AH1156" s="84"/>
      <c r="AI1156" s="63"/>
      <c r="AJ1156" s="63"/>
      <c r="AK1156" s="81"/>
      <c r="AL1156" s="85"/>
      <c r="AM1156" s="557" t="str">
        <f t="shared" ca="1" si="107"/>
        <v/>
      </c>
      <c r="AN1156" s="86"/>
      <c r="XFA1156" s="558" t="e">
        <f>MATCH(AE1156,tabla!$W$3:$W$20,0)-1</f>
        <v>#N/A</v>
      </c>
      <c r="XFB1156" s="558">
        <f>COUNTIF(tabla!$W$3:$W$20,'BD1'!AE1156)</f>
        <v>0</v>
      </c>
    </row>
    <row r="1157" spans="1:40 16381:16382" s="197" customFormat="1" ht="24.95" customHeight="1" x14ac:dyDescent="0.2">
      <c r="A1157" s="24" t="str">
        <f t="shared" si="104"/>
        <v/>
      </c>
      <c r="B1157" s="24" t="str">
        <f t="shared" si="102"/>
        <v/>
      </c>
      <c r="C1157" s="554" t="str">
        <f t="shared" si="103"/>
        <v/>
      </c>
      <c r="D1157" s="173"/>
      <c r="E1157" s="173"/>
      <c r="F1157" s="174"/>
      <c r="G1157" s="175"/>
      <c r="H1157" s="176"/>
      <c r="I1157" s="177"/>
      <c r="J1157" s="176"/>
      <c r="K1157" s="476"/>
      <c r="L1157" s="174"/>
      <c r="M1157" s="81"/>
      <c r="N1157" s="280" t="str">
        <f t="shared" si="105"/>
        <v/>
      </c>
      <c r="O1157" s="43"/>
      <c r="P1157" s="87"/>
      <c r="Q1157" s="483"/>
      <c r="R1157" s="83"/>
      <c r="S1157" s="482"/>
      <c r="T1157" s="164"/>
      <c r="U1157" s="45"/>
      <c r="V1157" s="25" t="str">
        <f>IFERROR(VLOOKUP(U1157, tabla!$A$2:$B$50,2,FALSE),"")</f>
        <v/>
      </c>
      <c r="W1157" s="26"/>
      <c r="X1157" s="51"/>
      <c r="Y1157" s="555" t="str">
        <f t="shared" si="106"/>
        <v/>
      </c>
      <c r="Z1157" s="27"/>
      <c r="AA1157" s="26"/>
      <c r="AB1157" s="26"/>
      <c r="AC1157" s="84"/>
      <c r="AD1157" s="29"/>
      <c r="AE1157" s="84"/>
      <c r="AF1157" s="84"/>
      <c r="AG1157" s="63"/>
      <c r="AH1157" s="84"/>
      <c r="AI1157" s="63"/>
      <c r="AJ1157" s="63"/>
      <c r="AK1157" s="81"/>
      <c r="AL1157" s="85"/>
      <c r="AM1157" s="557" t="str">
        <f t="shared" ca="1" si="107"/>
        <v/>
      </c>
      <c r="AN1157" s="86"/>
      <c r="XFA1157" s="558" t="e">
        <f>MATCH(AE1157,tabla!$W$3:$W$20,0)-1</f>
        <v>#N/A</v>
      </c>
      <c r="XFB1157" s="558">
        <f>COUNTIF(tabla!$W$3:$W$20,'BD1'!AE1157)</f>
        <v>0</v>
      </c>
    </row>
    <row r="1158" spans="1:40 16381:16382" s="197" customFormat="1" ht="24.95" customHeight="1" x14ac:dyDescent="0.2">
      <c r="A1158" s="24" t="str">
        <f t="shared" si="104"/>
        <v/>
      </c>
      <c r="B1158" s="24" t="str">
        <f t="shared" si="102"/>
        <v/>
      </c>
      <c r="C1158" s="554" t="str">
        <f t="shared" si="103"/>
        <v/>
      </c>
      <c r="D1158" s="173"/>
      <c r="E1158" s="173"/>
      <c r="F1158" s="174"/>
      <c r="G1158" s="175"/>
      <c r="H1158" s="176"/>
      <c r="I1158" s="177"/>
      <c r="J1158" s="176"/>
      <c r="K1158" s="476"/>
      <c r="L1158" s="174"/>
      <c r="M1158" s="81"/>
      <c r="N1158" s="280" t="str">
        <f t="shared" si="105"/>
        <v/>
      </c>
      <c r="O1158" s="43"/>
      <c r="P1158" s="87"/>
      <c r="Q1158" s="483"/>
      <c r="R1158" s="83"/>
      <c r="S1158" s="482"/>
      <c r="T1158" s="164"/>
      <c r="U1158" s="45"/>
      <c r="V1158" s="25" t="str">
        <f>IFERROR(VLOOKUP(U1158, tabla!$A$2:$B$50,2,FALSE),"")</f>
        <v/>
      </c>
      <c r="W1158" s="26"/>
      <c r="X1158" s="51"/>
      <c r="Y1158" s="555" t="str">
        <f t="shared" si="106"/>
        <v/>
      </c>
      <c r="Z1158" s="27"/>
      <c r="AA1158" s="26"/>
      <c r="AB1158" s="26"/>
      <c r="AC1158" s="84"/>
      <c r="AD1158" s="29"/>
      <c r="AE1158" s="84"/>
      <c r="AF1158" s="84"/>
      <c r="AG1158" s="63"/>
      <c r="AH1158" s="84"/>
      <c r="AI1158" s="63"/>
      <c r="AJ1158" s="63"/>
      <c r="AK1158" s="81"/>
      <c r="AL1158" s="85"/>
      <c r="AM1158" s="557" t="str">
        <f t="shared" ca="1" si="107"/>
        <v/>
      </c>
      <c r="AN1158" s="86"/>
      <c r="XFA1158" s="558" t="e">
        <f>MATCH(AE1158,tabla!$W$3:$W$20,0)-1</f>
        <v>#N/A</v>
      </c>
      <c r="XFB1158" s="558">
        <f>COUNTIF(tabla!$W$3:$W$20,'BD1'!AE1158)</f>
        <v>0</v>
      </c>
    </row>
    <row r="1159" spans="1:40 16381:16382" s="197" customFormat="1" ht="24.95" customHeight="1" x14ac:dyDescent="0.2">
      <c r="A1159" s="24" t="str">
        <f t="shared" si="104"/>
        <v/>
      </c>
      <c r="B1159" s="24" t="str">
        <f t="shared" si="102"/>
        <v/>
      </c>
      <c r="C1159" s="554" t="str">
        <f t="shared" si="103"/>
        <v/>
      </c>
      <c r="D1159" s="173"/>
      <c r="E1159" s="173"/>
      <c r="F1159" s="174"/>
      <c r="G1159" s="175"/>
      <c r="H1159" s="176"/>
      <c r="I1159" s="177"/>
      <c r="J1159" s="176"/>
      <c r="K1159" s="476"/>
      <c r="L1159" s="174"/>
      <c r="M1159" s="81"/>
      <c r="N1159" s="280" t="str">
        <f t="shared" si="105"/>
        <v/>
      </c>
      <c r="O1159" s="43"/>
      <c r="P1159" s="87"/>
      <c r="Q1159" s="483"/>
      <c r="R1159" s="83"/>
      <c r="S1159" s="482"/>
      <c r="T1159" s="164"/>
      <c r="U1159" s="45"/>
      <c r="V1159" s="25" t="str">
        <f>IFERROR(VLOOKUP(U1159, tabla!$A$2:$B$50,2,FALSE),"")</f>
        <v/>
      </c>
      <c r="W1159" s="26"/>
      <c r="X1159" s="51"/>
      <c r="Y1159" s="555" t="str">
        <f t="shared" si="106"/>
        <v/>
      </c>
      <c r="Z1159" s="27"/>
      <c r="AA1159" s="26"/>
      <c r="AB1159" s="26"/>
      <c r="AC1159" s="84"/>
      <c r="AD1159" s="29"/>
      <c r="AE1159" s="84"/>
      <c r="AF1159" s="84"/>
      <c r="AG1159" s="63"/>
      <c r="AH1159" s="84"/>
      <c r="AI1159" s="63"/>
      <c r="AJ1159" s="63"/>
      <c r="AK1159" s="81"/>
      <c r="AL1159" s="85"/>
      <c r="AM1159" s="557" t="str">
        <f t="shared" ca="1" si="107"/>
        <v/>
      </c>
      <c r="AN1159" s="86"/>
      <c r="XFA1159" s="558" t="e">
        <f>MATCH(AE1159,tabla!$W$3:$W$20,0)-1</f>
        <v>#N/A</v>
      </c>
      <c r="XFB1159" s="558">
        <f>COUNTIF(tabla!$W$3:$W$20,'BD1'!AE1159)</f>
        <v>0</v>
      </c>
    </row>
    <row r="1160" spans="1:40 16381:16382" s="197" customFormat="1" ht="24.95" customHeight="1" x14ac:dyDescent="0.2">
      <c r="A1160" s="24" t="str">
        <f t="shared" si="104"/>
        <v/>
      </c>
      <c r="B1160" s="24" t="str">
        <f t="shared" si="102"/>
        <v/>
      </c>
      <c r="C1160" s="554" t="str">
        <f t="shared" si="103"/>
        <v/>
      </c>
      <c r="D1160" s="173"/>
      <c r="E1160" s="173"/>
      <c r="F1160" s="174"/>
      <c r="G1160" s="175"/>
      <c r="H1160" s="176"/>
      <c r="I1160" s="177"/>
      <c r="J1160" s="176"/>
      <c r="K1160" s="476"/>
      <c r="L1160" s="174"/>
      <c r="M1160" s="81"/>
      <c r="N1160" s="280" t="str">
        <f t="shared" si="105"/>
        <v/>
      </c>
      <c r="O1160" s="43"/>
      <c r="P1160" s="87"/>
      <c r="Q1160" s="483"/>
      <c r="R1160" s="83"/>
      <c r="S1160" s="482"/>
      <c r="T1160" s="164"/>
      <c r="U1160" s="45"/>
      <c r="V1160" s="25" t="str">
        <f>IFERROR(VLOOKUP(U1160, tabla!$A$2:$B$50,2,FALSE),"")</f>
        <v/>
      </c>
      <c r="W1160" s="26"/>
      <c r="X1160" s="51"/>
      <c r="Y1160" s="555" t="str">
        <f t="shared" si="106"/>
        <v/>
      </c>
      <c r="Z1160" s="27"/>
      <c r="AA1160" s="26"/>
      <c r="AB1160" s="26"/>
      <c r="AC1160" s="84"/>
      <c r="AD1160" s="29"/>
      <c r="AE1160" s="84"/>
      <c r="AF1160" s="84"/>
      <c r="AG1160" s="63"/>
      <c r="AH1160" s="84"/>
      <c r="AI1160" s="63"/>
      <c r="AJ1160" s="63"/>
      <c r="AK1160" s="81"/>
      <c r="AL1160" s="85"/>
      <c r="AM1160" s="557" t="str">
        <f t="shared" ca="1" si="107"/>
        <v/>
      </c>
      <c r="AN1160" s="86"/>
      <c r="XFA1160" s="558" t="e">
        <f>MATCH(AE1160,tabla!$W$3:$W$20,0)-1</f>
        <v>#N/A</v>
      </c>
      <c r="XFB1160" s="558">
        <f>COUNTIF(tabla!$W$3:$W$20,'BD1'!AE1160)</f>
        <v>0</v>
      </c>
    </row>
    <row r="1161" spans="1:40 16381:16382" s="197" customFormat="1" ht="24.95" customHeight="1" x14ac:dyDescent="0.2">
      <c r="A1161" s="24" t="str">
        <f t="shared" si="104"/>
        <v/>
      </c>
      <c r="B1161" s="24" t="str">
        <f t="shared" si="102"/>
        <v/>
      </c>
      <c r="C1161" s="554" t="str">
        <f t="shared" si="103"/>
        <v/>
      </c>
      <c r="D1161" s="173"/>
      <c r="E1161" s="173"/>
      <c r="F1161" s="174"/>
      <c r="G1161" s="175"/>
      <c r="H1161" s="176"/>
      <c r="I1161" s="177"/>
      <c r="J1161" s="176"/>
      <c r="K1161" s="476"/>
      <c r="L1161" s="174"/>
      <c r="M1161" s="81"/>
      <c r="N1161" s="280" t="str">
        <f t="shared" si="105"/>
        <v/>
      </c>
      <c r="O1161" s="43"/>
      <c r="P1161" s="87"/>
      <c r="Q1161" s="483"/>
      <c r="R1161" s="83"/>
      <c r="S1161" s="482"/>
      <c r="T1161" s="164"/>
      <c r="U1161" s="45"/>
      <c r="V1161" s="25" t="str">
        <f>IFERROR(VLOOKUP(U1161, tabla!$A$2:$B$50,2,FALSE),"")</f>
        <v/>
      </c>
      <c r="W1161" s="26"/>
      <c r="X1161" s="51"/>
      <c r="Y1161" s="555" t="str">
        <f t="shared" si="106"/>
        <v/>
      </c>
      <c r="Z1161" s="27"/>
      <c r="AA1161" s="26"/>
      <c r="AB1161" s="26"/>
      <c r="AC1161" s="84"/>
      <c r="AD1161" s="29"/>
      <c r="AE1161" s="84"/>
      <c r="AF1161" s="84"/>
      <c r="AG1161" s="63"/>
      <c r="AH1161" s="84"/>
      <c r="AI1161" s="63"/>
      <c r="AJ1161" s="63"/>
      <c r="AK1161" s="81"/>
      <c r="AL1161" s="85"/>
      <c r="AM1161" s="557" t="str">
        <f t="shared" ca="1" si="107"/>
        <v/>
      </c>
      <c r="AN1161" s="86"/>
      <c r="XFA1161" s="558" t="e">
        <f>MATCH(AE1161,tabla!$W$3:$W$20,0)-1</f>
        <v>#N/A</v>
      </c>
      <c r="XFB1161" s="558">
        <f>COUNTIF(tabla!$W$3:$W$20,'BD1'!AE1161)</f>
        <v>0</v>
      </c>
    </row>
    <row r="1162" spans="1:40 16381:16382" s="197" customFormat="1" ht="24.95" customHeight="1" x14ac:dyDescent="0.2">
      <c r="A1162" s="24" t="str">
        <f t="shared" si="104"/>
        <v/>
      </c>
      <c r="B1162" s="24" t="str">
        <f t="shared" si="102"/>
        <v/>
      </c>
      <c r="C1162" s="554" t="str">
        <f t="shared" si="103"/>
        <v/>
      </c>
      <c r="D1162" s="173"/>
      <c r="E1162" s="173"/>
      <c r="F1162" s="174"/>
      <c r="G1162" s="175"/>
      <c r="H1162" s="176"/>
      <c r="I1162" s="177"/>
      <c r="J1162" s="176"/>
      <c r="K1162" s="476"/>
      <c r="L1162" s="174"/>
      <c r="M1162" s="81"/>
      <c r="N1162" s="280" t="str">
        <f t="shared" si="105"/>
        <v/>
      </c>
      <c r="O1162" s="43"/>
      <c r="P1162" s="87"/>
      <c r="Q1162" s="483"/>
      <c r="R1162" s="83"/>
      <c r="S1162" s="482"/>
      <c r="T1162" s="164"/>
      <c r="U1162" s="45"/>
      <c r="V1162" s="25" t="str">
        <f>IFERROR(VLOOKUP(U1162, tabla!$A$2:$B$50,2,FALSE),"")</f>
        <v/>
      </c>
      <c r="W1162" s="26"/>
      <c r="X1162" s="51"/>
      <c r="Y1162" s="555" t="str">
        <f t="shared" si="106"/>
        <v/>
      </c>
      <c r="Z1162" s="27"/>
      <c r="AA1162" s="26"/>
      <c r="AB1162" s="26"/>
      <c r="AC1162" s="84"/>
      <c r="AD1162" s="29"/>
      <c r="AE1162" s="84"/>
      <c r="AF1162" s="84"/>
      <c r="AG1162" s="63"/>
      <c r="AH1162" s="84"/>
      <c r="AI1162" s="63"/>
      <c r="AJ1162" s="63"/>
      <c r="AK1162" s="81"/>
      <c r="AL1162" s="85"/>
      <c r="AM1162" s="557" t="str">
        <f t="shared" ca="1" si="107"/>
        <v/>
      </c>
      <c r="AN1162" s="86"/>
      <c r="XFA1162" s="558" t="e">
        <f>MATCH(AE1162,tabla!$W$3:$W$20,0)-1</f>
        <v>#N/A</v>
      </c>
      <c r="XFB1162" s="558">
        <f>COUNTIF(tabla!$W$3:$W$20,'BD1'!AE1162)</f>
        <v>0</v>
      </c>
    </row>
    <row r="1163" spans="1:40 16381:16382" s="197" customFormat="1" ht="24.95" customHeight="1" x14ac:dyDescent="0.2">
      <c r="A1163" s="24" t="str">
        <f t="shared" si="104"/>
        <v/>
      </c>
      <c r="B1163" s="24" t="str">
        <f t="shared" si="102"/>
        <v/>
      </c>
      <c r="C1163" s="554" t="str">
        <f t="shared" si="103"/>
        <v/>
      </c>
      <c r="D1163" s="173"/>
      <c r="E1163" s="173"/>
      <c r="F1163" s="174"/>
      <c r="G1163" s="175"/>
      <c r="H1163" s="176"/>
      <c r="I1163" s="177"/>
      <c r="J1163" s="176"/>
      <c r="K1163" s="476"/>
      <c r="L1163" s="174"/>
      <c r="M1163" s="81"/>
      <c r="N1163" s="280" t="str">
        <f t="shared" si="105"/>
        <v/>
      </c>
      <c r="O1163" s="43"/>
      <c r="P1163" s="87"/>
      <c r="Q1163" s="483"/>
      <c r="R1163" s="83"/>
      <c r="S1163" s="482"/>
      <c r="T1163" s="164"/>
      <c r="U1163" s="45"/>
      <c r="V1163" s="25" t="str">
        <f>IFERROR(VLOOKUP(U1163, tabla!$A$2:$B$50,2,FALSE),"")</f>
        <v/>
      </c>
      <c r="W1163" s="26"/>
      <c r="X1163" s="51"/>
      <c r="Y1163" s="555" t="str">
        <f t="shared" si="106"/>
        <v/>
      </c>
      <c r="Z1163" s="27"/>
      <c r="AA1163" s="26"/>
      <c r="AB1163" s="26"/>
      <c r="AC1163" s="84"/>
      <c r="AD1163" s="29"/>
      <c r="AE1163" s="84"/>
      <c r="AF1163" s="84"/>
      <c r="AG1163" s="63"/>
      <c r="AH1163" s="84"/>
      <c r="AI1163" s="63"/>
      <c r="AJ1163" s="63"/>
      <c r="AK1163" s="81"/>
      <c r="AL1163" s="85"/>
      <c r="AM1163" s="557" t="str">
        <f t="shared" ca="1" si="107"/>
        <v/>
      </c>
      <c r="AN1163" s="86"/>
      <c r="XFA1163" s="558" t="e">
        <f>MATCH(AE1163,tabla!$W$3:$W$20,0)-1</f>
        <v>#N/A</v>
      </c>
      <c r="XFB1163" s="558">
        <f>COUNTIF(tabla!$W$3:$W$20,'BD1'!AE1163)</f>
        <v>0</v>
      </c>
    </row>
    <row r="1164" spans="1:40 16381:16382" s="197" customFormat="1" ht="24.95" customHeight="1" x14ac:dyDescent="0.2">
      <c r="A1164" s="24" t="str">
        <f t="shared" si="104"/>
        <v/>
      </c>
      <c r="B1164" s="24" t="str">
        <f t="shared" si="102"/>
        <v/>
      </c>
      <c r="C1164" s="554" t="str">
        <f t="shared" si="103"/>
        <v/>
      </c>
      <c r="D1164" s="173"/>
      <c r="E1164" s="173"/>
      <c r="F1164" s="174"/>
      <c r="G1164" s="175"/>
      <c r="H1164" s="176"/>
      <c r="I1164" s="177"/>
      <c r="J1164" s="176"/>
      <c r="K1164" s="476"/>
      <c r="L1164" s="174"/>
      <c r="M1164" s="81"/>
      <c r="N1164" s="280" t="str">
        <f t="shared" si="105"/>
        <v/>
      </c>
      <c r="O1164" s="43"/>
      <c r="P1164" s="87"/>
      <c r="Q1164" s="483"/>
      <c r="R1164" s="83"/>
      <c r="S1164" s="482"/>
      <c r="T1164" s="164"/>
      <c r="U1164" s="45"/>
      <c r="V1164" s="25" t="str">
        <f>IFERROR(VLOOKUP(U1164, tabla!$A$2:$B$50,2,FALSE),"")</f>
        <v/>
      </c>
      <c r="W1164" s="26"/>
      <c r="X1164" s="51"/>
      <c r="Y1164" s="555" t="str">
        <f t="shared" si="106"/>
        <v/>
      </c>
      <c r="Z1164" s="27"/>
      <c r="AA1164" s="26"/>
      <c r="AB1164" s="26"/>
      <c r="AC1164" s="84"/>
      <c r="AD1164" s="29"/>
      <c r="AE1164" s="84"/>
      <c r="AF1164" s="84"/>
      <c r="AG1164" s="63"/>
      <c r="AH1164" s="84"/>
      <c r="AI1164" s="63"/>
      <c r="AJ1164" s="63"/>
      <c r="AK1164" s="81"/>
      <c r="AL1164" s="85"/>
      <c r="AM1164" s="557" t="str">
        <f t="shared" ca="1" si="107"/>
        <v/>
      </c>
      <c r="AN1164" s="86"/>
      <c r="XFA1164" s="558" t="e">
        <f>MATCH(AE1164,tabla!$W$3:$W$20,0)-1</f>
        <v>#N/A</v>
      </c>
      <c r="XFB1164" s="558">
        <f>COUNTIF(tabla!$W$3:$W$20,'BD1'!AE1164)</f>
        <v>0</v>
      </c>
    </row>
    <row r="1165" spans="1:40 16381:16382" s="197" customFormat="1" ht="24.95" customHeight="1" x14ac:dyDescent="0.2">
      <c r="A1165" s="24" t="str">
        <f t="shared" si="104"/>
        <v/>
      </c>
      <c r="B1165" s="24" t="str">
        <f t="shared" si="102"/>
        <v/>
      </c>
      <c r="C1165" s="554" t="str">
        <f t="shared" si="103"/>
        <v/>
      </c>
      <c r="D1165" s="173"/>
      <c r="E1165" s="173"/>
      <c r="F1165" s="174"/>
      <c r="G1165" s="175"/>
      <c r="H1165" s="176"/>
      <c r="I1165" s="177"/>
      <c r="J1165" s="176"/>
      <c r="K1165" s="476"/>
      <c r="L1165" s="174"/>
      <c r="M1165" s="81"/>
      <c r="N1165" s="280" t="str">
        <f t="shared" si="105"/>
        <v/>
      </c>
      <c r="O1165" s="43"/>
      <c r="P1165" s="87"/>
      <c r="Q1165" s="483"/>
      <c r="R1165" s="83"/>
      <c r="S1165" s="482"/>
      <c r="T1165" s="164"/>
      <c r="U1165" s="45"/>
      <c r="V1165" s="25" t="str">
        <f>IFERROR(VLOOKUP(U1165, tabla!$A$2:$B$50,2,FALSE),"")</f>
        <v/>
      </c>
      <c r="W1165" s="26"/>
      <c r="X1165" s="51"/>
      <c r="Y1165" s="555" t="str">
        <f t="shared" si="106"/>
        <v/>
      </c>
      <c r="Z1165" s="27"/>
      <c r="AA1165" s="26"/>
      <c r="AB1165" s="26"/>
      <c r="AC1165" s="84"/>
      <c r="AD1165" s="29"/>
      <c r="AE1165" s="84"/>
      <c r="AF1165" s="84"/>
      <c r="AG1165" s="63"/>
      <c r="AH1165" s="84"/>
      <c r="AI1165" s="63"/>
      <c r="AJ1165" s="63"/>
      <c r="AK1165" s="81"/>
      <c r="AL1165" s="85"/>
      <c r="AM1165" s="557" t="str">
        <f t="shared" ca="1" si="107"/>
        <v/>
      </c>
      <c r="AN1165" s="86"/>
      <c r="XFA1165" s="558" t="e">
        <f>MATCH(AE1165,tabla!$W$3:$W$20,0)-1</f>
        <v>#N/A</v>
      </c>
      <c r="XFB1165" s="558">
        <f>COUNTIF(tabla!$W$3:$W$20,'BD1'!AE1165)</f>
        <v>0</v>
      </c>
    </row>
    <row r="1166" spans="1:40 16381:16382" s="197" customFormat="1" ht="24.95" customHeight="1" x14ac:dyDescent="0.2">
      <c r="A1166" s="24" t="str">
        <f t="shared" si="104"/>
        <v/>
      </c>
      <c r="B1166" s="24" t="str">
        <f t="shared" si="102"/>
        <v/>
      </c>
      <c r="C1166" s="554" t="str">
        <f t="shared" si="103"/>
        <v/>
      </c>
      <c r="D1166" s="173"/>
      <c r="E1166" s="173"/>
      <c r="F1166" s="174"/>
      <c r="G1166" s="175"/>
      <c r="H1166" s="176"/>
      <c r="I1166" s="177"/>
      <c r="J1166" s="176"/>
      <c r="K1166" s="476"/>
      <c r="L1166" s="174"/>
      <c r="M1166" s="81"/>
      <c r="N1166" s="280" t="str">
        <f t="shared" si="105"/>
        <v/>
      </c>
      <c r="O1166" s="43"/>
      <c r="P1166" s="87"/>
      <c r="Q1166" s="483"/>
      <c r="R1166" s="83"/>
      <c r="S1166" s="482"/>
      <c r="T1166" s="164"/>
      <c r="U1166" s="45"/>
      <c r="V1166" s="25" t="str">
        <f>IFERROR(VLOOKUP(U1166, tabla!$A$2:$B$50,2,FALSE),"")</f>
        <v/>
      </c>
      <c r="W1166" s="26"/>
      <c r="X1166" s="51"/>
      <c r="Y1166" s="555" t="str">
        <f t="shared" si="106"/>
        <v/>
      </c>
      <c r="Z1166" s="27"/>
      <c r="AA1166" s="26"/>
      <c r="AB1166" s="26"/>
      <c r="AC1166" s="84"/>
      <c r="AD1166" s="29"/>
      <c r="AE1166" s="84"/>
      <c r="AF1166" s="84"/>
      <c r="AG1166" s="63"/>
      <c r="AH1166" s="84"/>
      <c r="AI1166" s="63"/>
      <c r="AJ1166" s="63"/>
      <c r="AK1166" s="81"/>
      <c r="AL1166" s="85"/>
      <c r="AM1166" s="557" t="str">
        <f t="shared" ca="1" si="107"/>
        <v/>
      </c>
      <c r="AN1166" s="86"/>
      <c r="XFA1166" s="558" t="e">
        <f>MATCH(AE1166,tabla!$W$3:$W$20,0)-1</f>
        <v>#N/A</v>
      </c>
      <c r="XFB1166" s="558">
        <f>COUNTIF(tabla!$W$3:$W$20,'BD1'!AE1166)</f>
        <v>0</v>
      </c>
    </row>
    <row r="1167" spans="1:40 16381:16382" s="197" customFormat="1" ht="24.95" customHeight="1" x14ac:dyDescent="0.2">
      <c r="A1167" s="24" t="str">
        <f t="shared" si="104"/>
        <v/>
      </c>
      <c r="B1167" s="24" t="str">
        <f t="shared" ref="B1167:B1230" si="108">IF(F1167&gt;0,$K$6,"")</f>
        <v/>
      </c>
      <c r="C1167" s="554" t="str">
        <f t="shared" ref="C1167:C1230" si="109">IF(F1167&gt;0,$K$8,"")</f>
        <v/>
      </c>
      <c r="D1167" s="173"/>
      <c r="E1167" s="173"/>
      <c r="F1167" s="174"/>
      <c r="G1167" s="175"/>
      <c r="H1167" s="176"/>
      <c r="I1167" s="177"/>
      <c r="J1167" s="176"/>
      <c r="K1167" s="476"/>
      <c r="L1167" s="174"/>
      <c r="M1167" s="81"/>
      <c r="N1167" s="280" t="str">
        <f t="shared" si="105"/>
        <v/>
      </c>
      <c r="O1167" s="43"/>
      <c r="P1167" s="87"/>
      <c r="Q1167" s="483"/>
      <c r="R1167" s="83"/>
      <c r="S1167" s="482"/>
      <c r="T1167" s="164"/>
      <c r="U1167" s="45"/>
      <c r="V1167" s="25" t="str">
        <f>IFERROR(VLOOKUP(U1167, tabla!$A$2:$B$50,2,FALSE),"")</f>
        <v/>
      </c>
      <c r="W1167" s="26"/>
      <c r="X1167" s="51"/>
      <c r="Y1167" s="555" t="str">
        <f t="shared" si="106"/>
        <v/>
      </c>
      <c r="Z1167" s="27"/>
      <c r="AA1167" s="26"/>
      <c r="AB1167" s="26"/>
      <c r="AC1167" s="84"/>
      <c r="AD1167" s="29"/>
      <c r="AE1167" s="84"/>
      <c r="AF1167" s="84"/>
      <c r="AG1167" s="63"/>
      <c r="AH1167" s="84"/>
      <c r="AI1167" s="63"/>
      <c r="AJ1167" s="63"/>
      <c r="AK1167" s="81"/>
      <c r="AL1167" s="85"/>
      <c r="AM1167" s="557" t="str">
        <f t="shared" ca="1" si="107"/>
        <v/>
      </c>
      <c r="AN1167" s="86"/>
      <c r="XFA1167" s="558" t="e">
        <f>MATCH(AE1167,tabla!$W$3:$W$20,0)-1</f>
        <v>#N/A</v>
      </c>
      <c r="XFB1167" s="558">
        <f>COUNTIF(tabla!$W$3:$W$20,'BD1'!AE1167)</f>
        <v>0</v>
      </c>
    </row>
    <row r="1168" spans="1:40 16381:16382" s="197" customFormat="1" ht="24.95" customHeight="1" x14ac:dyDescent="0.2">
      <c r="A1168" s="24" t="str">
        <f t="shared" ref="A1168:A1231" si="110">IF(F1168&gt;0,ROW()-14,"")</f>
        <v/>
      </c>
      <c r="B1168" s="24" t="str">
        <f t="shared" si="108"/>
        <v/>
      </c>
      <c r="C1168" s="554" t="str">
        <f t="shared" si="109"/>
        <v/>
      </c>
      <c r="D1168" s="173"/>
      <c r="E1168" s="173"/>
      <c r="F1168" s="174"/>
      <c r="G1168" s="175"/>
      <c r="H1168" s="176"/>
      <c r="I1168" s="177"/>
      <c r="J1168" s="176"/>
      <c r="K1168" s="476"/>
      <c r="L1168" s="174"/>
      <c r="M1168" s="81"/>
      <c r="N1168" s="280" t="str">
        <f t="shared" ref="N1168:N1231" si="111">IF(M1168="","",YEAR($M$2)-YEAR(M1168)-IF(DATE(YEAR($M$2),MONTH(M1168),DAY(M1168))&gt;$M$2,1,0))</f>
        <v/>
      </c>
      <c r="O1168" s="43"/>
      <c r="P1168" s="87"/>
      <c r="Q1168" s="483"/>
      <c r="R1168" s="83"/>
      <c r="S1168" s="482"/>
      <c r="T1168" s="164"/>
      <c r="U1168" s="45"/>
      <c r="V1168" s="25" t="str">
        <f>IFERROR(VLOOKUP(U1168, tabla!$A$2:$B$50,2,FALSE),"")</f>
        <v/>
      </c>
      <c r="W1168" s="26"/>
      <c r="X1168" s="51"/>
      <c r="Y1168" s="555" t="str">
        <f t="shared" ref="Y1168:Y1231" si="112">IF(AND(X1168&gt;0,X1168&lt;452),45.2,IF(X1168&gt;=452,10%*X1168,IF(X1168=0,"","")))</f>
        <v/>
      </c>
      <c r="Z1168" s="27"/>
      <c r="AA1168" s="26"/>
      <c r="AB1168" s="26"/>
      <c r="AC1168" s="84"/>
      <c r="AD1168" s="29"/>
      <c r="AE1168" s="84"/>
      <c r="AF1168" s="84"/>
      <c r="AG1168" s="63"/>
      <c r="AH1168" s="84"/>
      <c r="AI1168" s="63"/>
      <c r="AJ1168" s="63"/>
      <c r="AK1168" s="81"/>
      <c r="AL1168" s="85"/>
      <c r="AM1168" s="557" t="str">
        <f t="shared" ref="AM1168:AM1231" ca="1" si="113">IF(OR(AL1168="",NOT(ISNUMBER(AL1168))),"",IF(TODAY()&lt;=AL1168,
 "VIGENTE - FALTAN " &amp;
 ((YEAR(AL1168)-YEAR(TODAY()))*12 + MONTH(AL1168)-MONTH(TODAY()) - IF(DAY(TODAY())&gt;DAY(AL1168),1,0)) &amp; " MESES",
 "CADUCADO"))</f>
        <v/>
      </c>
      <c r="AN1168" s="86"/>
      <c r="XFA1168" s="558" t="e">
        <f>MATCH(AE1168,tabla!$W$3:$W$20,0)-1</f>
        <v>#N/A</v>
      </c>
      <c r="XFB1168" s="558">
        <f>COUNTIF(tabla!$W$3:$W$20,'BD1'!AE1168)</f>
        <v>0</v>
      </c>
    </row>
    <row r="1169" spans="1:40 16381:16382" s="197" customFormat="1" ht="24.95" customHeight="1" x14ac:dyDescent="0.2">
      <c r="A1169" s="24" t="str">
        <f t="shared" si="110"/>
        <v/>
      </c>
      <c r="B1169" s="24" t="str">
        <f t="shared" si="108"/>
        <v/>
      </c>
      <c r="C1169" s="554" t="str">
        <f t="shared" si="109"/>
        <v/>
      </c>
      <c r="D1169" s="173"/>
      <c r="E1169" s="173"/>
      <c r="F1169" s="174"/>
      <c r="G1169" s="175"/>
      <c r="H1169" s="176"/>
      <c r="I1169" s="177"/>
      <c r="J1169" s="176"/>
      <c r="K1169" s="476"/>
      <c r="L1169" s="174"/>
      <c r="M1169" s="81"/>
      <c r="N1169" s="280" t="str">
        <f t="shared" si="111"/>
        <v/>
      </c>
      <c r="O1169" s="43"/>
      <c r="P1169" s="87"/>
      <c r="Q1169" s="483"/>
      <c r="R1169" s="83"/>
      <c r="S1169" s="482"/>
      <c r="T1169" s="164"/>
      <c r="U1169" s="45"/>
      <c r="V1169" s="25" t="str">
        <f>IFERROR(VLOOKUP(U1169, tabla!$A$2:$B$50,2,FALSE),"")</f>
        <v/>
      </c>
      <c r="W1169" s="26"/>
      <c r="X1169" s="51"/>
      <c r="Y1169" s="555" t="str">
        <f t="shared" si="112"/>
        <v/>
      </c>
      <c r="Z1169" s="27"/>
      <c r="AA1169" s="26"/>
      <c r="AB1169" s="26"/>
      <c r="AC1169" s="84"/>
      <c r="AD1169" s="29"/>
      <c r="AE1169" s="84"/>
      <c r="AF1169" s="84"/>
      <c r="AG1169" s="63"/>
      <c r="AH1169" s="84"/>
      <c r="AI1169" s="63"/>
      <c r="AJ1169" s="63"/>
      <c r="AK1169" s="81"/>
      <c r="AL1169" s="85"/>
      <c r="AM1169" s="557" t="str">
        <f t="shared" ca="1" si="113"/>
        <v/>
      </c>
      <c r="AN1169" s="86"/>
      <c r="XFA1169" s="558" t="e">
        <f>MATCH(AE1169,tabla!$W$3:$W$20,0)-1</f>
        <v>#N/A</v>
      </c>
      <c r="XFB1169" s="558">
        <f>COUNTIF(tabla!$W$3:$W$20,'BD1'!AE1169)</f>
        <v>0</v>
      </c>
    </row>
    <row r="1170" spans="1:40 16381:16382" s="197" customFormat="1" ht="24.95" customHeight="1" x14ac:dyDescent="0.2">
      <c r="A1170" s="24" t="str">
        <f t="shared" si="110"/>
        <v/>
      </c>
      <c r="B1170" s="24" t="str">
        <f t="shared" si="108"/>
        <v/>
      </c>
      <c r="C1170" s="554" t="str">
        <f t="shared" si="109"/>
        <v/>
      </c>
      <c r="D1170" s="173"/>
      <c r="E1170" s="173"/>
      <c r="F1170" s="174"/>
      <c r="G1170" s="175"/>
      <c r="H1170" s="176"/>
      <c r="I1170" s="177"/>
      <c r="J1170" s="176"/>
      <c r="K1170" s="476"/>
      <c r="L1170" s="174"/>
      <c r="M1170" s="81"/>
      <c r="N1170" s="280" t="str">
        <f t="shared" si="111"/>
        <v/>
      </c>
      <c r="O1170" s="43"/>
      <c r="P1170" s="87"/>
      <c r="Q1170" s="483"/>
      <c r="R1170" s="83"/>
      <c r="S1170" s="482"/>
      <c r="T1170" s="164"/>
      <c r="U1170" s="45"/>
      <c r="V1170" s="25" t="str">
        <f>IFERROR(VLOOKUP(U1170, tabla!$A$2:$B$50,2,FALSE),"")</f>
        <v/>
      </c>
      <c r="W1170" s="26"/>
      <c r="X1170" s="51"/>
      <c r="Y1170" s="555" t="str">
        <f t="shared" si="112"/>
        <v/>
      </c>
      <c r="Z1170" s="27"/>
      <c r="AA1170" s="26"/>
      <c r="AB1170" s="26"/>
      <c r="AC1170" s="84"/>
      <c r="AD1170" s="29"/>
      <c r="AE1170" s="84"/>
      <c r="AF1170" s="84"/>
      <c r="AG1170" s="63"/>
      <c r="AH1170" s="84"/>
      <c r="AI1170" s="63"/>
      <c r="AJ1170" s="63"/>
      <c r="AK1170" s="81"/>
      <c r="AL1170" s="85"/>
      <c r="AM1170" s="557" t="str">
        <f t="shared" ca="1" si="113"/>
        <v/>
      </c>
      <c r="AN1170" s="86"/>
      <c r="XFA1170" s="558" t="e">
        <f>MATCH(AE1170,tabla!$W$3:$W$20,0)-1</f>
        <v>#N/A</v>
      </c>
      <c r="XFB1170" s="558">
        <f>COUNTIF(tabla!$W$3:$W$20,'BD1'!AE1170)</f>
        <v>0</v>
      </c>
    </row>
    <row r="1171" spans="1:40 16381:16382" s="197" customFormat="1" ht="24.95" customHeight="1" x14ac:dyDescent="0.2">
      <c r="A1171" s="24" t="str">
        <f t="shared" si="110"/>
        <v/>
      </c>
      <c r="B1171" s="24" t="str">
        <f t="shared" si="108"/>
        <v/>
      </c>
      <c r="C1171" s="554" t="str">
        <f t="shared" si="109"/>
        <v/>
      </c>
      <c r="D1171" s="173"/>
      <c r="E1171" s="173"/>
      <c r="F1171" s="174"/>
      <c r="G1171" s="175"/>
      <c r="H1171" s="176"/>
      <c r="I1171" s="177"/>
      <c r="J1171" s="176"/>
      <c r="K1171" s="476"/>
      <c r="L1171" s="174"/>
      <c r="M1171" s="81"/>
      <c r="N1171" s="280" t="str">
        <f t="shared" si="111"/>
        <v/>
      </c>
      <c r="O1171" s="43"/>
      <c r="P1171" s="87"/>
      <c r="Q1171" s="483"/>
      <c r="R1171" s="83"/>
      <c r="S1171" s="482"/>
      <c r="T1171" s="164"/>
      <c r="U1171" s="45"/>
      <c r="V1171" s="25" t="str">
        <f>IFERROR(VLOOKUP(U1171, tabla!$A$2:$B$50,2,FALSE),"")</f>
        <v/>
      </c>
      <c r="W1171" s="26"/>
      <c r="X1171" s="51"/>
      <c r="Y1171" s="555" t="str">
        <f t="shared" si="112"/>
        <v/>
      </c>
      <c r="Z1171" s="27"/>
      <c r="AA1171" s="26"/>
      <c r="AB1171" s="26"/>
      <c r="AC1171" s="84"/>
      <c r="AD1171" s="29"/>
      <c r="AE1171" s="84"/>
      <c r="AF1171" s="84"/>
      <c r="AG1171" s="63"/>
      <c r="AH1171" s="84"/>
      <c r="AI1171" s="63"/>
      <c r="AJ1171" s="63"/>
      <c r="AK1171" s="81"/>
      <c r="AL1171" s="85"/>
      <c r="AM1171" s="557" t="str">
        <f t="shared" ca="1" si="113"/>
        <v/>
      </c>
      <c r="AN1171" s="86"/>
      <c r="XFA1171" s="558" t="e">
        <f>MATCH(AE1171,tabla!$W$3:$W$20,0)-1</f>
        <v>#N/A</v>
      </c>
      <c r="XFB1171" s="558">
        <f>COUNTIF(tabla!$W$3:$W$20,'BD1'!AE1171)</f>
        <v>0</v>
      </c>
    </row>
    <row r="1172" spans="1:40 16381:16382" s="197" customFormat="1" ht="24.95" customHeight="1" x14ac:dyDescent="0.2">
      <c r="A1172" s="24" t="str">
        <f t="shared" si="110"/>
        <v/>
      </c>
      <c r="B1172" s="24" t="str">
        <f t="shared" si="108"/>
        <v/>
      </c>
      <c r="C1172" s="554" t="str">
        <f t="shared" si="109"/>
        <v/>
      </c>
      <c r="D1172" s="173"/>
      <c r="E1172" s="173"/>
      <c r="F1172" s="174"/>
      <c r="G1172" s="175"/>
      <c r="H1172" s="176"/>
      <c r="I1172" s="177"/>
      <c r="J1172" s="176"/>
      <c r="K1172" s="476"/>
      <c r="L1172" s="174"/>
      <c r="M1172" s="81"/>
      <c r="N1172" s="280" t="str">
        <f t="shared" si="111"/>
        <v/>
      </c>
      <c r="O1172" s="43"/>
      <c r="P1172" s="87"/>
      <c r="Q1172" s="483"/>
      <c r="R1172" s="83"/>
      <c r="S1172" s="482"/>
      <c r="T1172" s="164"/>
      <c r="U1172" s="45"/>
      <c r="V1172" s="25" t="str">
        <f>IFERROR(VLOOKUP(U1172, tabla!$A$2:$B$50,2,FALSE),"")</f>
        <v/>
      </c>
      <c r="W1172" s="26"/>
      <c r="X1172" s="51"/>
      <c r="Y1172" s="555" t="str">
        <f t="shared" si="112"/>
        <v/>
      </c>
      <c r="Z1172" s="27"/>
      <c r="AA1172" s="26"/>
      <c r="AB1172" s="26"/>
      <c r="AC1172" s="84"/>
      <c r="AD1172" s="29"/>
      <c r="AE1172" s="84"/>
      <c r="AF1172" s="84"/>
      <c r="AG1172" s="63"/>
      <c r="AH1172" s="84"/>
      <c r="AI1172" s="63"/>
      <c r="AJ1172" s="63"/>
      <c r="AK1172" s="81"/>
      <c r="AL1172" s="85"/>
      <c r="AM1172" s="557" t="str">
        <f t="shared" ca="1" si="113"/>
        <v/>
      </c>
      <c r="AN1172" s="86"/>
      <c r="XFA1172" s="558" t="e">
        <f>MATCH(AE1172,tabla!$W$3:$W$20,0)-1</f>
        <v>#N/A</v>
      </c>
      <c r="XFB1172" s="558">
        <f>COUNTIF(tabla!$W$3:$W$20,'BD1'!AE1172)</f>
        <v>0</v>
      </c>
    </row>
    <row r="1173" spans="1:40 16381:16382" s="197" customFormat="1" ht="24.95" customHeight="1" x14ac:dyDescent="0.2">
      <c r="A1173" s="24" t="str">
        <f t="shared" si="110"/>
        <v/>
      </c>
      <c r="B1173" s="24" t="str">
        <f t="shared" si="108"/>
        <v/>
      </c>
      <c r="C1173" s="554" t="str">
        <f t="shared" si="109"/>
        <v/>
      </c>
      <c r="D1173" s="173"/>
      <c r="E1173" s="173"/>
      <c r="F1173" s="174"/>
      <c r="G1173" s="175"/>
      <c r="H1173" s="176"/>
      <c r="I1173" s="177"/>
      <c r="J1173" s="176"/>
      <c r="K1173" s="476"/>
      <c r="L1173" s="174"/>
      <c r="M1173" s="81"/>
      <c r="N1173" s="280" t="str">
        <f t="shared" si="111"/>
        <v/>
      </c>
      <c r="O1173" s="43"/>
      <c r="P1173" s="87"/>
      <c r="Q1173" s="483"/>
      <c r="R1173" s="83"/>
      <c r="S1173" s="482"/>
      <c r="T1173" s="164"/>
      <c r="U1173" s="45"/>
      <c r="V1173" s="25" t="str">
        <f>IFERROR(VLOOKUP(U1173, tabla!$A$2:$B$50,2,FALSE),"")</f>
        <v/>
      </c>
      <c r="W1173" s="26"/>
      <c r="X1173" s="51"/>
      <c r="Y1173" s="555" t="str">
        <f t="shared" si="112"/>
        <v/>
      </c>
      <c r="Z1173" s="27"/>
      <c r="AA1173" s="26"/>
      <c r="AB1173" s="26"/>
      <c r="AC1173" s="84"/>
      <c r="AD1173" s="29"/>
      <c r="AE1173" s="84"/>
      <c r="AF1173" s="84"/>
      <c r="AG1173" s="63"/>
      <c r="AH1173" s="84"/>
      <c r="AI1173" s="63"/>
      <c r="AJ1173" s="63"/>
      <c r="AK1173" s="81"/>
      <c r="AL1173" s="85"/>
      <c r="AM1173" s="557" t="str">
        <f t="shared" ca="1" si="113"/>
        <v/>
      </c>
      <c r="AN1173" s="86"/>
      <c r="XFA1173" s="558" t="e">
        <f>MATCH(AE1173,tabla!$W$3:$W$20,0)-1</f>
        <v>#N/A</v>
      </c>
      <c r="XFB1173" s="558">
        <f>COUNTIF(tabla!$W$3:$W$20,'BD1'!AE1173)</f>
        <v>0</v>
      </c>
    </row>
    <row r="1174" spans="1:40 16381:16382" s="197" customFormat="1" ht="24.95" customHeight="1" x14ac:dyDescent="0.2">
      <c r="A1174" s="24" t="str">
        <f t="shared" si="110"/>
        <v/>
      </c>
      <c r="B1174" s="24" t="str">
        <f t="shared" si="108"/>
        <v/>
      </c>
      <c r="C1174" s="554" t="str">
        <f t="shared" si="109"/>
        <v/>
      </c>
      <c r="D1174" s="173"/>
      <c r="E1174" s="173"/>
      <c r="F1174" s="174"/>
      <c r="G1174" s="175"/>
      <c r="H1174" s="176"/>
      <c r="I1174" s="177"/>
      <c r="J1174" s="176"/>
      <c r="K1174" s="476"/>
      <c r="L1174" s="174"/>
      <c r="M1174" s="81"/>
      <c r="N1174" s="280" t="str">
        <f t="shared" si="111"/>
        <v/>
      </c>
      <c r="O1174" s="43"/>
      <c r="P1174" s="87"/>
      <c r="Q1174" s="483"/>
      <c r="R1174" s="83"/>
      <c r="S1174" s="482"/>
      <c r="T1174" s="164"/>
      <c r="U1174" s="45"/>
      <c r="V1174" s="25" t="str">
        <f>IFERROR(VLOOKUP(U1174, tabla!$A$2:$B$50,2,FALSE),"")</f>
        <v/>
      </c>
      <c r="W1174" s="26"/>
      <c r="X1174" s="51"/>
      <c r="Y1174" s="555" t="str">
        <f t="shared" si="112"/>
        <v/>
      </c>
      <c r="Z1174" s="27"/>
      <c r="AA1174" s="26"/>
      <c r="AB1174" s="26"/>
      <c r="AC1174" s="84"/>
      <c r="AD1174" s="29"/>
      <c r="AE1174" s="84"/>
      <c r="AF1174" s="84"/>
      <c r="AG1174" s="63"/>
      <c r="AH1174" s="84"/>
      <c r="AI1174" s="63"/>
      <c r="AJ1174" s="63"/>
      <c r="AK1174" s="81"/>
      <c r="AL1174" s="85"/>
      <c r="AM1174" s="557" t="str">
        <f t="shared" ca="1" si="113"/>
        <v/>
      </c>
      <c r="AN1174" s="86"/>
      <c r="XFA1174" s="558" t="e">
        <f>MATCH(AE1174,tabla!$W$3:$W$20,0)-1</f>
        <v>#N/A</v>
      </c>
      <c r="XFB1174" s="558">
        <f>COUNTIF(tabla!$W$3:$W$20,'BD1'!AE1174)</f>
        <v>0</v>
      </c>
    </row>
    <row r="1175" spans="1:40 16381:16382" s="197" customFormat="1" ht="24.95" customHeight="1" x14ac:dyDescent="0.2">
      <c r="A1175" s="24" t="str">
        <f t="shared" si="110"/>
        <v/>
      </c>
      <c r="B1175" s="24" t="str">
        <f t="shared" si="108"/>
        <v/>
      </c>
      <c r="C1175" s="554" t="str">
        <f t="shared" si="109"/>
        <v/>
      </c>
      <c r="D1175" s="173"/>
      <c r="E1175" s="173"/>
      <c r="F1175" s="174"/>
      <c r="G1175" s="175"/>
      <c r="H1175" s="176"/>
      <c r="I1175" s="177"/>
      <c r="J1175" s="176"/>
      <c r="K1175" s="476"/>
      <c r="L1175" s="174"/>
      <c r="M1175" s="81"/>
      <c r="N1175" s="280" t="str">
        <f t="shared" si="111"/>
        <v/>
      </c>
      <c r="O1175" s="43"/>
      <c r="P1175" s="87"/>
      <c r="Q1175" s="483"/>
      <c r="R1175" s="83"/>
      <c r="S1175" s="482"/>
      <c r="T1175" s="164"/>
      <c r="U1175" s="45"/>
      <c r="V1175" s="25" t="str">
        <f>IFERROR(VLOOKUP(U1175, tabla!$A$2:$B$50,2,FALSE),"")</f>
        <v/>
      </c>
      <c r="W1175" s="26"/>
      <c r="X1175" s="51"/>
      <c r="Y1175" s="555" t="str">
        <f t="shared" si="112"/>
        <v/>
      </c>
      <c r="Z1175" s="27"/>
      <c r="AA1175" s="26"/>
      <c r="AB1175" s="26"/>
      <c r="AC1175" s="84"/>
      <c r="AD1175" s="29"/>
      <c r="AE1175" s="84"/>
      <c r="AF1175" s="84"/>
      <c r="AG1175" s="63"/>
      <c r="AH1175" s="84"/>
      <c r="AI1175" s="63"/>
      <c r="AJ1175" s="63"/>
      <c r="AK1175" s="81"/>
      <c r="AL1175" s="85"/>
      <c r="AM1175" s="557" t="str">
        <f t="shared" ca="1" si="113"/>
        <v/>
      </c>
      <c r="AN1175" s="86"/>
      <c r="XFA1175" s="558" t="e">
        <f>MATCH(AE1175,tabla!$W$3:$W$20,0)-1</f>
        <v>#N/A</v>
      </c>
      <c r="XFB1175" s="558">
        <f>COUNTIF(tabla!$W$3:$W$20,'BD1'!AE1175)</f>
        <v>0</v>
      </c>
    </row>
    <row r="1176" spans="1:40 16381:16382" s="197" customFormat="1" ht="24.95" customHeight="1" x14ac:dyDescent="0.2">
      <c r="A1176" s="24" t="str">
        <f t="shared" si="110"/>
        <v/>
      </c>
      <c r="B1176" s="24" t="str">
        <f t="shared" si="108"/>
        <v/>
      </c>
      <c r="C1176" s="554" t="str">
        <f t="shared" si="109"/>
        <v/>
      </c>
      <c r="D1176" s="173"/>
      <c r="E1176" s="173"/>
      <c r="F1176" s="174"/>
      <c r="G1176" s="175"/>
      <c r="H1176" s="176"/>
      <c r="I1176" s="177"/>
      <c r="J1176" s="176"/>
      <c r="K1176" s="476"/>
      <c r="L1176" s="174"/>
      <c r="M1176" s="81"/>
      <c r="N1176" s="280" t="str">
        <f t="shared" si="111"/>
        <v/>
      </c>
      <c r="O1176" s="43"/>
      <c r="P1176" s="87"/>
      <c r="Q1176" s="483"/>
      <c r="R1176" s="83"/>
      <c r="S1176" s="482"/>
      <c r="T1176" s="164"/>
      <c r="U1176" s="45"/>
      <c r="V1176" s="25" t="str">
        <f>IFERROR(VLOOKUP(U1176, tabla!$A$2:$B$50,2,FALSE),"")</f>
        <v/>
      </c>
      <c r="W1176" s="26"/>
      <c r="X1176" s="51"/>
      <c r="Y1176" s="555" t="str">
        <f t="shared" si="112"/>
        <v/>
      </c>
      <c r="Z1176" s="27"/>
      <c r="AA1176" s="26"/>
      <c r="AB1176" s="26"/>
      <c r="AC1176" s="84"/>
      <c r="AD1176" s="29"/>
      <c r="AE1176" s="84"/>
      <c r="AF1176" s="84"/>
      <c r="AG1176" s="63"/>
      <c r="AH1176" s="84"/>
      <c r="AI1176" s="63"/>
      <c r="AJ1176" s="63"/>
      <c r="AK1176" s="81"/>
      <c r="AL1176" s="85"/>
      <c r="AM1176" s="557" t="str">
        <f t="shared" ca="1" si="113"/>
        <v/>
      </c>
      <c r="AN1176" s="86"/>
      <c r="XFA1176" s="558" t="e">
        <f>MATCH(AE1176,tabla!$W$3:$W$20,0)-1</f>
        <v>#N/A</v>
      </c>
      <c r="XFB1176" s="558">
        <f>COUNTIF(tabla!$W$3:$W$20,'BD1'!AE1176)</f>
        <v>0</v>
      </c>
    </row>
    <row r="1177" spans="1:40 16381:16382" s="197" customFormat="1" ht="24.95" customHeight="1" x14ac:dyDescent="0.2">
      <c r="A1177" s="24" t="str">
        <f t="shared" si="110"/>
        <v/>
      </c>
      <c r="B1177" s="24" t="str">
        <f t="shared" si="108"/>
        <v/>
      </c>
      <c r="C1177" s="554" t="str">
        <f t="shared" si="109"/>
        <v/>
      </c>
      <c r="D1177" s="173"/>
      <c r="E1177" s="173"/>
      <c r="F1177" s="174"/>
      <c r="G1177" s="175"/>
      <c r="H1177" s="176"/>
      <c r="I1177" s="177"/>
      <c r="J1177" s="176"/>
      <c r="K1177" s="476"/>
      <c r="L1177" s="174"/>
      <c r="M1177" s="81"/>
      <c r="N1177" s="280" t="str">
        <f t="shared" si="111"/>
        <v/>
      </c>
      <c r="O1177" s="43"/>
      <c r="P1177" s="87"/>
      <c r="Q1177" s="483"/>
      <c r="R1177" s="83"/>
      <c r="S1177" s="482"/>
      <c r="T1177" s="164"/>
      <c r="U1177" s="45"/>
      <c r="V1177" s="25" t="str">
        <f>IFERROR(VLOOKUP(U1177, tabla!$A$2:$B$50,2,FALSE),"")</f>
        <v/>
      </c>
      <c r="W1177" s="26"/>
      <c r="X1177" s="51"/>
      <c r="Y1177" s="555" t="str">
        <f t="shared" si="112"/>
        <v/>
      </c>
      <c r="Z1177" s="27"/>
      <c r="AA1177" s="26"/>
      <c r="AB1177" s="26"/>
      <c r="AC1177" s="84"/>
      <c r="AD1177" s="29"/>
      <c r="AE1177" s="84"/>
      <c r="AF1177" s="84"/>
      <c r="AG1177" s="63"/>
      <c r="AH1177" s="84"/>
      <c r="AI1177" s="63"/>
      <c r="AJ1177" s="63"/>
      <c r="AK1177" s="81"/>
      <c r="AL1177" s="85"/>
      <c r="AM1177" s="557" t="str">
        <f t="shared" ca="1" si="113"/>
        <v/>
      </c>
      <c r="AN1177" s="86"/>
      <c r="XFA1177" s="558" t="e">
        <f>MATCH(AE1177,tabla!$W$3:$W$20,0)-1</f>
        <v>#N/A</v>
      </c>
      <c r="XFB1177" s="558">
        <f>COUNTIF(tabla!$W$3:$W$20,'BD1'!AE1177)</f>
        <v>0</v>
      </c>
    </row>
    <row r="1178" spans="1:40 16381:16382" s="197" customFormat="1" ht="24.95" customHeight="1" x14ac:dyDescent="0.2">
      <c r="A1178" s="24" t="str">
        <f t="shared" si="110"/>
        <v/>
      </c>
      <c r="B1178" s="24" t="str">
        <f t="shared" si="108"/>
        <v/>
      </c>
      <c r="C1178" s="554" t="str">
        <f t="shared" si="109"/>
        <v/>
      </c>
      <c r="D1178" s="173"/>
      <c r="E1178" s="173"/>
      <c r="F1178" s="174"/>
      <c r="G1178" s="175"/>
      <c r="H1178" s="176"/>
      <c r="I1178" s="177"/>
      <c r="J1178" s="176"/>
      <c r="K1178" s="476"/>
      <c r="L1178" s="174"/>
      <c r="M1178" s="81"/>
      <c r="N1178" s="280" t="str">
        <f t="shared" si="111"/>
        <v/>
      </c>
      <c r="O1178" s="43"/>
      <c r="P1178" s="87"/>
      <c r="Q1178" s="483"/>
      <c r="R1178" s="83"/>
      <c r="S1178" s="482"/>
      <c r="T1178" s="164"/>
      <c r="U1178" s="45"/>
      <c r="V1178" s="25" t="str">
        <f>IFERROR(VLOOKUP(U1178, tabla!$A$2:$B$50,2,FALSE),"")</f>
        <v/>
      </c>
      <c r="W1178" s="26"/>
      <c r="X1178" s="51"/>
      <c r="Y1178" s="555" t="str">
        <f t="shared" si="112"/>
        <v/>
      </c>
      <c r="Z1178" s="27"/>
      <c r="AA1178" s="26"/>
      <c r="AB1178" s="26"/>
      <c r="AC1178" s="84"/>
      <c r="AD1178" s="29"/>
      <c r="AE1178" s="84"/>
      <c r="AF1178" s="84"/>
      <c r="AG1178" s="63"/>
      <c r="AH1178" s="84"/>
      <c r="AI1178" s="63"/>
      <c r="AJ1178" s="63"/>
      <c r="AK1178" s="81"/>
      <c r="AL1178" s="85"/>
      <c r="AM1178" s="557" t="str">
        <f t="shared" ca="1" si="113"/>
        <v/>
      </c>
      <c r="AN1178" s="86"/>
      <c r="XFA1178" s="558" t="e">
        <f>MATCH(AE1178,tabla!$W$3:$W$20,0)-1</f>
        <v>#N/A</v>
      </c>
      <c r="XFB1178" s="558">
        <f>COUNTIF(tabla!$W$3:$W$20,'BD1'!AE1178)</f>
        <v>0</v>
      </c>
    </row>
    <row r="1179" spans="1:40 16381:16382" s="197" customFormat="1" ht="24.95" customHeight="1" x14ac:dyDescent="0.2">
      <c r="A1179" s="24" t="str">
        <f t="shared" si="110"/>
        <v/>
      </c>
      <c r="B1179" s="24" t="str">
        <f t="shared" si="108"/>
        <v/>
      </c>
      <c r="C1179" s="554" t="str">
        <f t="shared" si="109"/>
        <v/>
      </c>
      <c r="D1179" s="173"/>
      <c r="E1179" s="173"/>
      <c r="F1179" s="174"/>
      <c r="G1179" s="175"/>
      <c r="H1179" s="176"/>
      <c r="I1179" s="177"/>
      <c r="J1179" s="176"/>
      <c r="K1179" s="476"/>
      <c r="L1179" s="174"/>
      <c r="M1179" s="81"/>
      <c r="N1179" s="280" t="str">
        <f t="shared" si="111"/>
        <v/>
      </c>
      <c r="O1179" s="43"/>
      <c r="P1179" s="87"/>
      <c r="Q1179" s="483"/>
      <c r="R1179" s="83"/>
      <c r="S1179" s="482"/>
      <c r="T1179" s="164"/>
      <c r="U1179" s="45"/>
      <c r="V1179" s="25" t="str">
        <f>IFERROR(VLOOKUP(U1179, tabla!$A$2:$B$50,2,FALSE),"")</f>
        <v/>
      </c>
      <c r="W1179" s="26"/>
      <c r="X1179" s="51"/>
      <c r="Y1179" s="555" t="str">
        <f t="shared" si="112"/>
        <v/>
      </c>
      <c r="Z1179" s="27"/>
      <c r="AA1179" s="26"/>
      <c r="AB1179" s="26"/>
      <c r="AC1179" s="84"/>
      <c r="AD1179" s="29"/>
      <c r="AE1179" s="84"/>
      <c r="AF1179" s="84"/>
      <c r="AG1179" s="63"/>
      <c r="AH1179" s="84"/>
      <c r="AI1179" s="63"/>
      <c r="AJ1179" s="63"/>
      <c r="AK1179" s="81"/>
      <c r="AL1179" s="85"/>
      <c r="AM1179" s="557" t="str">
        <f t="shared" ca="1" si="113"/>
        <v/>
      </c>
      <c r="AN1179" s="86"/>
      <c r="XFA1179" s="558" t="e">
        <f>MATCH(AE1179,tabla!$W$3:$W$20,0)-1</f>
        <v>#N/A</v>
      </c>
      <c r="XFB1179" s="558">
        <f>COUNTIF(tabla!$W$3:$W$20,'BD1'!AE1179)</f>
        <v>0</v>
      </c>
    </row>
    <row r="1180" spans="1:40 16381:16382" s="197" customFormat="1" ht="24.95" customHeight="1" x14ac:dyDescent="0.2">
      <c r="A1180" s="24" t="str">
        <f t="shared" si="110"/>
        <v/>
      </c>
      <c r="B1180" s="24" t="str">
        <f t="shared" si="108"/>
        <v/>
      </c>
      <c r="C1180" s="554" t="str">
        <f t="shared" si="109"/>
        <v/>
      </c>
      <c r="D1180" s="173"/>
      <c r="E1180" s="173"/>
      <c r="F1180" s="174"/>
      <c r="G1180" s="175"/>
      <c r="H1180" s="176"/>
      <c r="I1180" s="177"/>
      <c r="J1180" s="176"/>
      <c r="K1180" s="476"/>
      <c r="L1180" s="174"/>
      <c r="M1180" s="81"/>
      <c r="N1180" s="280" t="str">
        <f t="shared" si="111"/>
        <v/>
      </c>
      <c r="O1180" s="43"/>
      <c r="P1180" s="87"/>
      <c r="Q1180" s="483"/>
      <c r="R1180" s="83"/>
      <c r="S1180" s="482"/>
      <c r="T1180" s="164"/>
      <c r="U1180" s="45"/>
      <c r="V1180" s="25" t="str">
        <f>IFERROR(VLOOKUP(U1180, tabla!$A$2:$B$50,2,FALSE),"")</f>
        <v/>
      </c>
      <c r="W1180" s="26"/>
      <c r="X1180" s="51"/>
      <c r="Y1180" s="555" t="str">
        <f t="shared" si="112"/>
        <v/>
      </c>
      <c r="Z1180" s="27"/>
      <c r="AA1180" s="26"/>
      <c r="AB1180" s="26"/>
      <c r="AC1180" s="84"/>
      <c r="AD1180" s="29"/>
      <c r="AE1180" s="84"/>
      <c r="AF1180" s="84"/>
      <c r="AG1180" s="63"/>
      <c r="AH1180" s="84"/>
      <c r="AI1180" s="63"/>
      <c r="AJ1180" s="63"/>
      <c r="AK1180" s="81"/>
      <c r="AL1180" s="85"/>
      <c r="AM1180" s="557" t="str">
        <f t="shared" ca="1" si="113"/>
        <v/>
      </c>
      <c r="AN1180" s="86"/>
      <c r="XFA1180" s="558" t="e">
        <f>MATCH(AE1180,tabla!$W$3:$W$20,0)-1</f>
        <v>#N/A</v>
      </c>
      <c r="XFB1180" s="558">
        <f>COUNTIF(tabla!$W$3:$W$20,'BD1'!AE1180)</f>
        <v>0</v>
      </c>
    </row>
    <row r="1181" spans="1:40 16381:16382" s="197" customFormat="1" ht="24.95" customHeight="1" x14ac:dyDescent="0.2">
      <c r="A1181" s="24" t="str">
        <f t="shared" si="110"/>
        <v/>
      </c>
      <c r="B1181" s="24" t="str">
        <f t="shared" si="108"/>
        <v/>
      </c>
      <c r="C1181" s="554" t="str">
        <f t="shared" si="109"/>
        <v/>
      </c>
      <c r="D1181" s="173"/>
      <c r="E1181" s="173"/>
      <c r="F1181" s="174"/>
      <c r="G1181" s="175"/>
      <c r="H1181" s="176"/>
      <c r="I1181" s="177"/>
      <c r="J1181" s="176"/>
      <c r="K1181" s="476"/>
      <c r="L1181" s="174"/>
      <c r="M1181" s="81"/>
      <c r="N1181" s="280" t="str">
        <f t="shared" si="111"/>
        <v/>
      </c>
      <c r="O1181" s="43"/>
      <c r="P1181" s="87"/>
      <c r="Q1181" s="483"/>
      <c r="R1181" s="83"/>
      <c r="S1181" s="482"/>
      <c r="T1181" s="164"/>
      <c r="U1181" s="45"/>
      <c r="V1181" s="25" t="str">
        <f>IFERROR(VLOOKUP(U1181, tabla!$A$2:$B$50,2,FALSE),"")</f>
        <v/>
      </c>
      <c r="W1181" s="26"/>
      <c r="X1181" s="51"/>
      <c r="Y1181" s="555" t="str">
        <f t="shared" si="112"/>
        <v/>
      </c>
      <c r="Z1181" s="27"/>
      <c r="AA1181" s="26"/>
      <c r="AB1181" s="26"/>
      <c r="AC1181" s="84"/>
      <c r="AD1181" s="29"/>
      <c r="AE1181" s="84"/>
      <c r="AF1181" s="84"/>
      <c r="AG1181" s="63"/>
      <c r="AH1181" s="84"/>
      <c r="AI1181" s="63"/>
      <c r="AJ1181" s="63"/>
      <c r="AK1181" s="81"/>
      <c r="AL1181" s="85"/>
      <c r="AM1181" s="557" t="str">
        <f t="shared" ca="1" si="113"/>
        <v/>
      </c>
      <c r="AN1181" s="86"/>
      <c r="XFA1181" s="558" t="e">
        <f>MATCH(AE1181,tabla!$W$3:$W$20,0)-1</f>
        <v>#N/A</v>
      </c>
      <c r="XFB1181" s="558">
        <f>COUNTIF(tabla!$W$3:$W$20,'BD1'!AE1181)</f>
        <v>0</v>
      </c>
    </row>
    <row r="1182" spans="1:40 16381:16382" s="197" customFormat="1" ht="24.95" customHeight="1" x14ac:dyDescent="0.2">
      <c r="A1182" s="24" t="str">
        <f t="shared" si="110"/>
        <v/>
      </c>
      <c r="B1182" s="24" t="str">
        <f t="shared" si="108"/>
        <v/>
      </c>
      <c r="C1182" s="554" t="str">
        <f t="shared" si="109"/>
        <v/>
      </c>
      <c r="D1182" s="173"/>
      <c r="E1182" s="173"/>
      <c r="F1182" s="174"/>
      <c r="G1182" s="175"/>
      <c r="H1182" s="176"/>
      <c r="I1182" s="177"/>
      <c r="J1182" s="176"/>
      <c r="K1182" s="476"/>
      <c r="L1182" s="174"/>
      <c r="M1182" s="81"/>
      <c r="N1182" s="280" t="str">
        <f t="shared" si="111"/>
        <v/>
      </c>
      <c r="O1182" s="43"/>
      <c r="P1182" s="87"/>
      <c r="Q1182" s="483"/>
      <c r="R1182" s="83"/>
      <c r="S1182" s="482"/>
      <c r="T1182" s="164"/>
      <c r="U1182" s="45"/>
      <c r="V1182" s="25" t="str">
        <f>IFERROR(VLOOKUP(U1182, tabla!$A$2:$B$50,2,FALSE),"")</f>
        <v/>
      </c>
      <c r="W1182" s="26"/>
      <c r="X1182" s="51"/>
      <c r="Y1182" s="555" t="str">
        <f t="shared" si="112"/>
        <v/>
      </c>
      <c r="Z1182" s="27"/>
      <c r="AA1182" s="26"/>
      <c r="AB1182" s="26"/>
      <c r="AC1182" s="84"/>
      <c r="AD1182" s="29"/>
      <c r="AE1182" s="84"/>
      <c r="AF1182" s="84"/>
      <c r="AG1182" s="63"/>
      <c r="AH1182" s="84"/>
      <c r="AI1182" s="63"/>
      <c r="AJ1182" s="63"/>
      <c r="AK1182" s="81"/>
      <c r="AL1182" s="85"/>
      <c r="AM1182" s="557" t="str">
        <f t="shared" ca="1" si="113"/>
        <v/>
      </c>
      <c r="AN1182" s="86"/>
      <c r="XFA1182" s="558" t="e">
        <f>MATCH(AE1182,tabla!$W$3:$W$20,0)-1</f>
        <v>#N/A</v>
      </c>
      <c r="XFB1182" s="558">
        <f>COUNTIF(tabla!$W$3:$W$20,'BD1'!AE1182)</f>
        <v>0</v>
      </c>
    </row>
    <row r="1183" spans="1:40 16381:16382" s="197" customFormat="1" ht="24.95" customHeight="1" x14ac:dyDescent="0.2">
      <c r="A1183" s="24" t="str">
        <f t="shared" si="110"/>
        <v/>
      </c>
      <c r="B1183" s="24" t="str">
        <f t="shared" si="108"/>
        <v/>
      </c>
      <c r="C1183" s="554" t="str">
        <f t="shared" si="109"/>
        <v/>
      </c>
      <c r="D1183" s="173"/>
      <c r="E1183" s="173"/>
      <c r="F1183" s="174"/>
      <c r="G1183" s="175"/>
      <c r="H1183" s="176"/>
      <c r="I1183" s="177"/>
      <c r="J1183" s="176"/>
      <c r="K1183" s="476"/>
      <c r="L1183" s="174"/>
      <c r="M1183" s="81"/>
      <c r="N1183" s="280" t="str">
        <f t="shared" si="111"/>
        <v/>
      </c>
      <c r="O1183" s="43"/>
      <c r="P1183" s="87"/>
      <c r="Q1183" s="483"/>
      <c r="R1183" s="83"/>
      <c r="S1183" s="482"/>
      <c r="T1183" s="164"/>
      <c r="U1183" s="45"/>
      <c r="V1183" s="25" t="str">
        <f>IFERROR(VLOOKUP(U1183, tabla!$A$2:$B$50,2,FALSE),"")</f>
        <v/>
      </c>
      <c r="W1183" s="26"/>
      <c r="X1183" s="51"/>
      <c r="Y1183" s="555" t="str">
        <f t="shared" si="112"/>
        <v/>
      </c>
      <c r="Z1183" s="27"/>
      <c r="AA1183" s="26"/>
      <c r="AB1183" s="26"/>
      <c r="AC1183" s="84"/>
      <c r="AD1183" s="29"/>
      <c r="AE1183" s="84"/>
      <c r="AF1183" s="84"/>
      <c r="AG1183" s="63"/>
      <c r="AH1183" s="84"/>
      <c r="AI1183" s="63"/>
      <c r="AJ1183" s="63"/>
      <c r="AK1183" s="81"/>
      <c r="AL1183" s="85"/>
      <c r="AM1183" s="557" t="str">
        <f t="shared" ca="1" si="113"/>
        <v/>
      </c>
      <c r="AN1183" s="86"/>
      <c r="XFA1183" s="558" t="e">
        <f>MATCH(AE1183,tabla!$W$3:$W$20,0)-1</f>
        <v>#N/A</v>
      </c>
      <c r="XFB1183" s="558">
        <f>COUNTIF(tabla!$W$3:$W$20,'BD1'!AE1183)</f>
        <v>0</v>
      </c>
    </row>
    <row r="1184" spans="1:40 16381:16382" s="197" customFormat="1" ht="24.95" customHeight="1" x14ac:dyDescent="0.2">
      <c r="A1184" s="24" t="str">
        <f t="shared" si="110"/>
        <v/>
      </c>
      <c r="B1184" s="24" t="str">
        <f t="shared" si="108"/>
        <v/>
      </c>
      <c r="C1184" s="554" t="str">
        <f t="shared" si="109"/>
        <v/>
      </c>
      <c r="D1184" s="173"/>
      <c r="E1184" s="173"/>
      <c r="F1184" s="174"/>
      <c r="G1184" s="175"/>
      <c r="H1184" s="176"/>
      <c r="I1184" s="177"/>
      <c r="J1184" s="176"/>
      <c r="K1184" s="476"/>
      <c r="L1184" s="174"/>
      <c r="M1184" s="81"/>
      <c r="N1184" s="280" t="str">
        <f t="shared" si="111"/>
        <v/>
      </c>
      <c r="O1184" s="43"/>
      <c r="P1184" s="87"/>
      <c r="Q1184" s="483"/>
      <c r="R1184" s="83"/>
      <c r="S1184" s="482"/>
      <c r="T1184" s="164"/>
      <c r="U1184" s="45"/>
      <c r="V1184" s="25" t="str">
        <f>IFERROR(VLOOKUP(U1184, tabla!$A$2:$B$50,2,FALSE),"")</f>
        <v/>
      </c>
      <c r="W1184" s="26"/>
      <c r="X1184" s="51"/>
      <c r="Y1184" s="555" t="str">
        <f t="shared" si="112"/>
        <v/>
      </c>
      <c r="Z1184" s="27"/>
      <c r="AA1184" s="26"/>
      <c r="AB1184" s="26"/>
      <c r="AC1184" s="84"/>
      <c r="AD1184" s="29"/>
      <c r="AE1184" s="84"/>
      <c r="AF1184" s="84"/>
      <c r="AG1184" s="63"/>
      <c r="AH1184" s="84"/>
      <c r="AI1184" s="63"/>
      <c r="AJ1184" s="63"/>
      <c r="AK1184" s="81"/>
      <c r="AL1184" s="85"/>
      <c r="AM1184" s="557" t="str">
        <f t="shared" ca="1" si="113"/>
        <v/>
      </c>
      <c r="AN1184" s="86"/>
      <c r="XFA1184" s="558" t="e">
        <f>MATCH(AE1184,tabla!$W$3:$W$20,0)-1</f>
        <v>#N/A</v>
      </c>
      <c r="XFB1184" s="558">
        <f>COUNTIF(tabla!$W$3:$W$20,'BD1'!AE1184)</f>
        <v>0</v>
      </c>
    </row>
    <row r="1185" spans="1:40 16381:16382" s="197" customFormat="1" ht="24.95" customHeight="1" x14ac:dyDescent="0.2">
      <c r="A1185" s="24" t="str">
        <f t="shared" si="110"/>
        <v/>
      </c>
      <c r="B1185" s="24" t="str">
        <f t="shared" si="108"/>
        <v/>
      </c>
      <c r="C1185" s="554" t="str">
        <f t="shared" si="109"/>
        <v/>
      </c>
      <c r="D1185" s="173"/>
      <c r="E1185" s="173"/>
      <c r="F1185" s="174"/>
      <c r="G1185" s="175"/>
      <c r="H1185" s="176"/>
      <c r="I1185" s="177"/>
      <c r="J1185" s="176"/>
      <c r="K1185" s="476"/>
      <c r="L1185" s="174"/>
      <c r="M1185" s="81"/>
      <c r="N1185" s="280" t="str">
        <f t="shared" si="111"/>
        <v/>
      </c>
      <c r="O1185" s="43"/>
      <c r="P1185" s="87"/>
      <c r="Q1185" s="483"/>
      <c r="R1185" s="83"/>
      <c r="S1185" s="482"/>
      <c r="T1185" s="164"/>
      <c r="U1185" s="45"/>
      <c r="V1185" s="25" t="str">
        <f>IFERROR(VLOOKUP(U1185, tabla!$A$2:$B$50,2,FALSE),"")</f>
        <v/>
      </c>
      <c r="W1185" s="26"/>
      <c r="X1185" s="51"/>
      <c r="Y1185" s="555" t="str">
        <f t="shared" si="112"/>
        <v/>
      </c>
      <c r="Z1185" s="27"/>
      <c r="AA1185" s="26"/>
      <c r="AB1185" s="26"/>
      <c r="AC1185" s="84"/>
      <c r="AD1185" s="29"/>
      <c r="AE1185" s="84"/>
      <c r="AF1185" s="84"/>
      <c r="AG1185" s="63"/>
      <c r="AH1185" s="84"/>
      <c r="AI1185" s="63"/>
      <c r="AJ1185" s="63"/>
      <c r="AK1185" s="81"/>
      <c r="AL1185" s="85"/>
      <c r="AM1185" s="557" t="str">
        <f t="shared" ca="1" si="113"/>
        <v/>
      </c>
      <c r="AN1185" s="86"/>
      <c r="XFA1185" s="558" t="e">
        <f>MATCH(AE1185,tabla!$W$3:$W$20,0)-1</f>
        <v>#N/A</v>
      </c>
      <c r="XFB1185" s="558">
        <f>COUNTIF(tabla!$W$3:$W$20,'BD1'!AE1185)</f>
        <v>0</v>
      </c>
    </row>
    <row r="1186" spans="1:40 16381:16382" s="197" customFormat="1" ht="24.95" customHeight="1" x14ac:dyDescent="0.2">
      <c r="A1186" s="24" t="str">
        <f t="shared" si="110"/>
        <v/>
      </c>
      <c r="B1186" s="24" t="str">
        <f t="shared" si="108"/>
        <v/>
      </c>
      <c r="C1186" s="554" t="str">
        <f t="shared" si="109"/>
        <v/>
      </c>
      <c r="D1186" s="173"/>
      <c r="E1186" s="173"/>
      <c r="F1186" s="174"/>
      <c r="G1186" s="175"/>
      <c r="H1186" s="176"/>
      <c r="I1186" s="177"/>
      <c r="J1186" s="176"/>
      <c r="K1186" s="476"/>
      <c r="L1186" s="174"/>
      <c r="M1186" s="81"/>
      <c r="N1186" s="280" t="str">
        <f t="shared" si="111"/>
        <v/>
      </c>
      <c r="O1186" s="43"/>
      <c r="P1186" s="87"/>
      <c r="Q1186" s="483"/>
      <c r="R1186" s="83"/>
      <c r="S1186" s="482"/>
      <c r="T1186" s="164"/>
      <c r="U1186" s="45"/>
      <c r="V1186" s="25" t="str">
        <f>IFERROR(VLOOKUP(U1186, tabla!$A$2:$B$50,2,FALSE),"")</f>
        <v/>
      </c>
      <c r="W1186" s="26"/>
      <c r="X1186" s="51"/>
      <c r="Y1186" s="555" t="str">
        <f t="shared" si="112"/>
        <v/>
      </c>
      <c r="Z1186" s="27"/>
      <c r="AA1186" s="26"/>
      <c r="AB1186" s="26"/>
      <c r="AC1186" s="84"/>
      <c r="AD1186" s="29"/>
      <c r="AE1186" s="84"/>
      <c r="AF1186" s="84"/>
      <c r="AG1186" s="63"/>
      <c r="AH1186" s="84"/>
      <c r="AI1186" s="63"/>
      <c r="AJ1186" s="63"/>
      <c r="AK1186" s="81"/>
      <c r="AL1186" s="85"/>
      <c r="AM1186" s="557" t="str">
        <f t="shared" ca="1" si="113"/>
        <v/>
      </c>
      <c r="AN1186" s="86"/>
      <c r="XFA1186" s="558" t="e">
        <f>MATCH(AE1186,tabla!$W$3:$W$20,0)-1</f>
        <v>#N/A</v>
      </c>
      <c r="XFB1186" s="558">
        <f>COUNTIF(tabla!$W$3:$W$20,'BD1'!AE1186)</f>
        <v>0</v>
      </c>
    </row>
    <row r="1187" spans="1:40 16381:16382" s="197" customFormat="1" ht="24.95" customHeight="1" x14ac:dyDescent="0.2">
      <c r="A1187" s="24" t="str">
        <f t="shared" si="110"/>
        <v/>
      </c>
      <c r="B1187" s="24" t="str">
        <f t="shared" si="108"/>
        <v/>
      </c>
      <c r="C1187" s="554" t="str">
        <f t="shared" si="109"/>
        <v/>
      </c>
      <c r="D1187" s="173"/>
      <c r="E1187" s="173"/>
      <c r="F1187" s="174"/>
      <c r="G1187" s="175"/>
      <c r="H1187" s="176"/>
      <c r="I1187" s="177"/>
      <c r="J1187" s="176"/>
      <c r="K1187" s="476"/>
      <c r="L1187" s="174"/>
      <c r="M1187" s="81"/>
      <c r="N1187" s="280" t="str">
        <f t="shared" si="111"/>
        <v/>
      </c>
      <c r="O1187" s="43"/>
      <c r="P1187" s="87"/>
      <c r="Q1187" s="483"/>
      <c r="R1187" s="83"/>
      <c r="S1187" s="482"/>
      <c r="T1187" s="164"/>
      <c r="U1187" s="45"/>
      <c r="V1187" s="25" t="str">
        <f>IFERROR(VLOOKUP(U1187, tabla!$A$2:$B$50,2,FALSE),"")</f>
        <v/>
      </c>
      <c r="W1187" s="26"/>
      <c r="X1187" s="51"/>
      <c r="Y1187" s="555" t="str">
        <f t="shared" si="112"/>
        <v/>
      </c>
      <c r="Z1187" s="27"/>
      <c r="AA1187" s="26"/>
      <c r="AB1187" s="26"/>
      <c r="AC1187" s="84"/>
      <c r="AD1187" s="29"/>
      <c r="AE1187" s="84"/>
      <c r="AF1187" s="84"/>
      <c r="AG1187" s="63"/>
      <c r="AH1187" s="84"/>
      <c r="AI1187" s="63"/>
      <c r="AJ1187" s="63"/>
      <c r="AK1187" s="81"/>
      <c r="AL1187" s="85"/>
      <c r="AM1187" s="557" t="str">
        <f t="shared" ca="1" si="113"/>
        <v/>
      </c>
      <c r="AN1187" s="86"/>
      <c r="XFA1187" s="558" t="e">
        <f>MATCH(AE1187,tabla!$W$3:$W$20,0)-1</f>
        <v>#N/A</v>
      </c>
      <c r="XFB1187" s="558">
        <f>COUNTIF(tabla!$W$3:$W$20,'BD1'!AE1187)</f>
        <v>0</v>
      </c>
    </row>
    <row r="1188" spans="1:40 16381:16382" s="197" customFormat="1" ht="24.95" customHeight="1" x14ac:dyDescent="0.2">
      <c r="A1188" s="24" t="str">
        <f t="shared" si="110"/>
        <v/>
      </c>
      <c r="B1188" s="24" t="str">
        <f t="shared" si="108"/>
        <v/>
      </c>
      <c r="C1188" s="554" t="str">
        <f t="shared" si="109"/>
        <v/>
      </c>
      <c r="D1188" s="173"/>
      <c r="E1188" s="173"/>
      <c r="F1188" s="174"/>
      <c r="G1188" s="175"/>
      <c r="H1188" s="176"/>
      <c r="I1188" s="177"/>
      <c r="J1188" s="176"/>
      <c r="K1188" s="476"/>
      <c r="L1188" s="174"/>
      <c r="M1188" s="81"/>
      <c r="N1188" s="280" t="str">
        <f t="shared" si="111"/>
        <v/>
      </c>
      <c r="O1188" s="43"/>
      <c r="P1188" s="87"/>
      <c r="Q1188" s="483"/>
      <c r="R1188" s="83"/>
      <c r="S1188" s="482"/>
      <c r="T1188" s="164"/>
      <c r="U1188" s="45"/>
      <c r="V1188" s="25" t="str">
        <f>IFERROR(VLOOKUP(U1188, tabla!$A$2:$B$50,2,FALSE),"")</f>
        <v/>
      </c>
      <c r="W1188" s="26"/>
      <c r="X1188" s="51"/>
      <c r="Y1188" s="555" t="str">
        <f t="shared" si="112"/>
        <v/>
      </c>
      <c r="Z1188" s="27"/>
      <c r="AA1188" s="26"/>
      <c r="AB1188" s="26"/>
      <c r="AC1188" s="84"/>
      <c r="AD1188" s="29"/>
      <c r="AE1188" s="84"/>
      <c r="AF1188" s="84"/>
      <c r="AG1188" s="63"/>
      <c r="AH1188" s="84"/>
      <c r="AI1188" s="63"/>
      <c r="AJ1188" s="63"/>
      <c r="AK1188" s="81"/>
      <c r="AL1188" s="85"/>
      <c r="AM1188" s="557" t="str">
        <f t="shared" ca="1" si="113"/>
        <v/>
      </c>
      <c r="AN1188" s="86"/>
      <c r="XFA1188" s="558" t="e">
        <f>MATCH(AE1188,tabla!$W$3:$W$20,0)-1</f>
        <v>#N/A</v>
      </c>
      <c r="XFB1188" s="558">
        <f>COUNTIF(tabla!$W$3:$W$20,'BD1'!AE1188)</f>
        <v>0</v>
      </c>
    </row>
    <row r="1189" spans="1:40 16381:16382" s="197" customFormat="1" ht="24.95" customHeight="1" x14ac:dyDescent="0.2">
      <c r="A1189" s="24" t="str">
        <f t="shared" si="110"/>
        <v/>
      </c>
      <c r="B1189" s="24" t="str">
        <f t="shared" si="108"/>
        <v/>
      </c>
      <c r="C1189" s="554" t="str">
        <f t="shared" si="109"/>
        <v/>
      </c>
      <c r="D1189" s="173"/>
      <c r="E1189" s="173"/>
      <c r="F1189" s="174"/>
      <c r="G1189" s="175"/>
      <c r="H1189" s="176"/>
      <c r="I1189" s="177"/>
      <c r="J1189" s="176"/>
      <c r="K1189" s="476"/>
      <c r="L1189" s="174"/>
      <c r="M1189" s="81"/>
      <c r="N1189" s="280" t="str">
        <f t="shared" si="111"/>
        <v/>
      </c>
      <c r="O1189" s="43"/>
      <c r="P1189" s="87"/>
      <c r="Q1189" s="483"/>
      <c r="R1189" s="83"/>
      <c r="S1189" s="482"/>
      <c r="T1189" s="164"/>
      <c r="U1189" s="45"/>
      <c r="V1189" s="25" t="str">
        <f>IFERROR(VLOOKUP(U1189, tabla!$A$2:$B$50,2,FALSE),"")</f>
        <v/>
      </c>
      <c r="W1189" s="26"/>
      <c r="X1189" s="51"/>
      <c r="Y1189" s="555" t="str">
        <f t="shared" si="112"/>
        <v/>
      </c>
      <c r="Z1189" s="27"/>
      <c r="AA1189" s="26"/>
      <c r="AB1189" s="26"/>
      <c r="AC1189" s="84"/>
      <c r="AD1189" s="29"/>
      <c r="AE1189" s="84"/>
      <c r="AF1189" s="84"/>
      <c r="AG1189" s="63"/>
      <c r="AH1189" s="84"/>
      <c r="AI1189" s="63"/>
      <c r="AJ1189" s="63"/>
      <c r="AK1189" s="81"/>
      <c r="AL1189" s="85"/>
      <c r="AM1189" s="557" t="str">
        <f t="shared" ca="1" si="113"/>
        <v/>
      </c>
      <c r="AN1189" s="86"/>
      <c r="XFA1189" s="558" t="e">
        <f>MATCH(AE1189,tabla!$W$3:$W$20,0)-1</f>
        <v>#N/A</v>
      </c>
      <c r="XFB1189" s="558">
        <f>COUNTIF(tabla!$W$3:$W$20,'BD1'!AE1189)</f>
        <v>0</v>
      </c>
    </row>
    <row r="1190" spans="1:40 16381:16382" s="197" customFormat="1" ht="24.95" customHeight="1" x14ac:dyDescent="0.2">
      <c r="A1190" s="24" t="str">
        <f t="shared" si="110"/>
        <v/>
      </c>
      <c r="B1190" s="24" t="str">
        <f t="shared" si="108"/>
        <v/>
      </c>
      <c r="C1190" s="554" t="str">
        <f t="shared" si="109"/>
        <v/>
      </c>
      <c r="D1190" s="173"/>
      <c r="E1190" s="173"/>
      <c r="F1190" s="174"/>
      <c r="G1190" s="175"/>
      <c r="H1190" s="176"/>
      <c r="I1190" s="177"/>
      <c r="J1190" s="176"/>
      <c r="K1190" s="476"/>
      <c r="L1190" s="174"/>
      <c r="M1190" s="81"/>
      <c r="N1190" s="280" t="str">
        <f t="shared" si="111"/>
        <v/>
      </c>
      <c r="O1190" s="43"/>
      <c r="P1190" s="87"/>
      <c r="Q1190" s="483"/>
      <c r="R1190" s="83"/>
      <c r="S1190" s="482"/>
      <c r="T1190" s="164"/>
      <c r="U1190" s="45"/>
      <c r="V1190" s="25" t="str">
        <f>IFERROR(VLOOKUP(U1190, tabla!$A$2:$B$50,2,FALSE),"")</f>
        <v/>
      </c>
      <c r="W1190" s="26"/>
      <c r="X1190" s="51"/>
      <c r="Y1190" s="555" t="str">
        <f t="shared" si="112"/>
        <v/>
      </c>
      <c r="Z1190" s="27"/>
      <c r="AA1190" s="26"/>
      <c r="AB1190" s="26"/>
      <c r="AC1190" s="84"/>
      <c r="AD1190" s="29"/>
      <c r="AE1190" s="84"/>
      <c r="AF1190" s="84"/>
      <c r="AG1190" s="63"/>
      <c r="AH1190" s="84"/>
      <c r="AI1190" s="63"/>
      <c r="AJ1190" s="63"/>
      <c r="AK1190" s="81"/>
      <c r="AL1190" s="85"/>
      <c r="AM1190" s="557" t="str">
        <f t="shared" ca="1" si="113"/>
        <v/>
      </c>
      <c r="AN1190" s="86"/>
      <c r="XFA1190" s="558" t="e">
        <f>MATCH(AE1190,tabla!$W$3:$W$20,0)-1</f>
        <v>#N/A</v>
      </c>
      <c r="XFB1190" s="558">
        <f>COUNTIF(tabla!$W$3:$W$20,'BD1'!AE1190)</f>
        <v>0</v>
      </c>
    </row>
    <row r="1191" spans="1:40 16381:16382" s="197" customFormat="1" ht="24.95" customHeight="1" x14ac:dyDescent="0.2">
      <c r="A1191" s="24" t="str">
        <f t="shared" si="110"/>
        <v/>
      </c>
      <c r="B1191" s="24" t="str">
        <f t="shared" si="108"/>
        <v/>
      </c>
      <c r="C1191" s="554" t="str">
        <f t="shared" si="109"/>
        <v/>
      </c>
      <c r="D1191" s="173"/>
      <c r="E1191" s="173"/>
      <c r="F1191" s="174"/>
      <c r="G1191" s="175"/>
      <c r="H1191" s="176"/>
      <c r="I1191" s="177"/>
      <c r="J1191" s="176"/>
      <c r="K1191" s="476"/>
      <c r="L1191" s="174"/>
      <c r="M1191" s="81"/>
      <c r="N1191" s="280" t="str">
        <f t="shared" si="111"/>
        <v/>
      </c>
      <c r="O1191" s="43"/>
      <c r="P1191" s="87"/>
      <c r="Q1191" s="483"/>
      <c r="R1191" s="83"/>
      <c r="S1191" s="482"/>
      <c r="T1191" s="164"/>
      <c r="U1191" s="45"/>
      <c r="V1191" s="25" t="str">
        <f>IFERROR(VLOOKUP(U1191, tabla!$A$2:$B$50,2,FALSE),"")</f>
        <v/>
      </c>
      <c r="W1191" s="26"/>
      <c r="X1191" s="51"/>
      <c r="Y1191" s="555" t="str">
        <f t="shared" si="112"/>
        <v/>
      </c>
      <c r="Z1191" s="27"/>
      <c r="AA1191" s="26"/>
      <c r="AB1191" s="26"/>
      <c r="AC1191" s="84"/>
      <c r="AD1191" s="29"/>
      <c r="AE1191" s="84"/>
      <c r="AF1191" s="84"/>
      <c r="AG1191" s="63"/>
      <c r="AH1191" s="84"/>
      <c r="AI1191" s="63"/>
      <c r="AJ1191" s="63"/>
      <c r="AK1191" s="81"/>
      <c r="AL1191" s="85"/>
      <c r="AM1191" s="557" t="str">
        <f t="shared" ca="1" si="113"/>
        <v/>
      </c>
      <c r="AN1191" s="86"/>
      <c r="XFA1191" s="558" t="e">
        <f>MATCH(AE1191,tabla!$W$3:$W$20,0)-1</f>
        <v>#N/A</v>
      </c>
      <c r="XFB1191" s="558">
        <f>COUNTIF(tabla!$W$3:$W$20,'BD1'!AE1191)</f>
        <v>0</v>
      </c>
    </row>
    <row r="1192" spans="1:40 16381:16382" s="197" customFormat="1" ht="24.95" customHeight="1" x14ac:dyDescent="0.2">
      <c r="A1192" s="24" t="str">
        <f t="shared" si="110"/>
        <v/>
      </c>
      <c r="B1192" s="24" t="str">
        <f t="shared" si="108"/>
        <v/>
      </c>
      <c r="C1192" s="554" t="str">
        <f t="shared" si="109"/>
        <v/>
      </c>
      <c r="D1192" s="173"/>
      <c r="E1192" s="173"/>
      <c r="F1192" s="174"/>
      <c r="G1192" s="175"/>
      <c r="H1192" s="176"/>
      <c r="I1192" s="177"/>
      <c r="J1192" s="176"/>
      <c r="K1192" s="476"/>
      <c r="L1192" s="174"/>
      <c r="M1192" s="81"/>
      <c r="N1192" s="280" t="str">
        <f t="shared" si="111"/>
        <v/>
      </c>
      <c r="O1192" s="43"/>
      <c r="P1192" s="87"/>
      <c r="Q1192" s="483"/>
      <c r="R1192" s="83"/>
      <c r="S1192" s="482"/>
      <c r="T1192" s="164"/>
      <c r="U1192" s="45"/>
      <c r="V1192" s="25" t="str">
        <f>IFERROR(VLOOKUP(U1192, tabla!$A$2:$B$50,2,FALSE),"")</f>
        <v/>
      </c>
      <c r="W1192" s="26"/>
      <c r="X1192" s="51"/>
      <c r="Y1192" s="555" t="str">
        <f t="shared" si="112"/>
        <v/>
      </c>
      <c r="Z1192" s="27"/>
      <c r="AA1192" s="26"/>
      <c r="AB1192" s="26"/>
      <c r="AC1192" s="84"/>
      <c r="AD1192" s="29"/>
      <c r="AE1192" s="84"/>
      <c r="AF1192" s="84"/>
      <c r="AG1192" s="63"/>
      <c r="AH1192" s="84"/>
      <c r="AI1192" s="63"/>
      <c r="AJ1192" s="63"/>
      <c r="AK1192" s="81"/>
      <c r="AL1192" s="85"/>
      <c r="AM1192" s="557" t="str">
        <f t="shared" ca="1" si="113"/>
        <v/>
      </c>
      <c r="AN1192" s="86"/>
      <c r="XFA1192" s="558" t="e">
        <f>MATCH(AE1192,tabla!$W$3:$W$20,0)-1</f>
        <v>#N/A</v>
      </c>
      <c r="XFB1192" s="558">
        <f>COUNTIF(tabla!$W$3:$W$20,'BD1'!AE1192)</f>
        <v>0</v>
      </c>
    </row>
    <row r="1193" spans="1:40 16381:16382" s="197" customFormat="1" ht="24.95" customHeight="1" x14ac:dyDescent="0.2">
      <c r="A1193" s="24" t="str">
        <f t="shared" si="110"/>
        <v/>
      </c>
      <c r="B1193" s="24" t="str">
        <f t="shared" si="108"/>
        <v/>
      </c>
      <c r="C1193" s="554" t="str">
        <f t="shared" si="109"/>
        <v/>
      </c>
      <c r="D1193" s="173"/>
      <c r="E1193" s="173"/>
      <c r="F1193" s="174"/>
      <c r="G1193" s="175"/>
      <c r="H1193" s="176"/>
      <c r="I1193" s="177"/>
      <c r="J1193" s="176"/>
      <c r="K1193" s="476"/>
      <c r="L1193" s="174"/>
      <c r="M1193" s="81"/>
      <c r="N1193" s="280" t="str">
        <f t="shared" si="111"/>
        <v/>
      </c>
      <c r="O1193" s="43"/>
      <c r="P1193" s="87"/>
      <c r="Q1193" s="483"/>
      <c r="R1193" s="83"/>
      <c r="S1193" s="482"/>
      <c r="T1193" s="164"/>
      <c r="U1193" s="45"/>
      <c r="V1193" s="25" t="str">
        <f>IFERROR(VLOOKUP(U1193, tabla!$A$2:$B$50,2,FALSE),"")</f>
        <v/>
      </c>
      <c r="W1193" s="26"/>
      <c r="X1193" s="51"/>
      <c r="Y1193" s="555" t="str">
        <f t="shared" si="112"/>
        <v/>
      </c>
      <c r="Z1193" s="27"/>
      <c r="AA1193" s="26"/>
      <c r="AB1193" s="26"/>
      <c r="AC1193" s="84"/>
      <c r="AD1193" s="29"/>
      <c r="AE1193" s="84"/>
      <c r="AF1193" s="84"/>
      <c r="AG1193" s="63"/>
      <c r="AH1193" s="84"/>
      <c r="AI1193" s="63"/>
      <c r="AJ1193" s="63"/>
      <c r="AK1193" s="81"/>
      <c r="AL1193" s="85"/>
      <c r="AM1193" s="557" t="str">
        <f t="shared" ca="1" si="113"/>
        <v/>
      </c>
      <c r="AN1193" s="86"/>
      <c r="XFA1193" s="558" t="e">
        <f>MATCH(AE1193,tabla!$W$3:$W$20,0)-1</f>
        <v>#N/A</v>
      </c>
      <c r="XFB1193" s="558">
        <f>COUNTIF(tabla!$W$3:$W$20,'BD1'!AE1193)</f>
        <v>0</v>
      </c>
    </row>
    <row r="1194" spans="1:40 16381:16382" s="197" customFormat="1" ht="24.95" customHeight="1" x14ac:dyDescent="0.2">
      <c r="A1194" s="24" t="str">
        <f t="shared" si="110"/>
        <v/>
      </c>
      <c r="B1194" s="24" t="str">
        <f t="shared" si="108"/>
        <v/>
      </c>
      <c r="C1194" s="554" t="str">
        <f t="shared" si="109"/>
        <v/>
      </c>
      <c r="D1194" s="173"/>
      <c r="E1194" s="173"/>
      <c r="F1194" s="174"/>
      <c r="G1194" s="175"/>
      <c r="H1194" s="176"/>
      <c r="I1194" s="177"/>
      <c r="J1194" s="176"/>
      <c r="K1194" s="476"/>
      <c r="L1194" s="174"/>
      <c r="M1194" s="81"/>
      <c r="N1194" s="280" t="str">
        <f t="shared" si="111"/>
        <v/>
      </c>
      <c r="O1194" s="43"/>
      <c r="P1194" s="87"/>
      <c r="Q1194" s="483"/>
      <c r="R1194" s="83"/>
      <c r="S1194" s="482"/>
      <c r="T1194" s="164"/>
      <c r="U1194" s="45"/>
      <c r="V1194" s="25" t="str">
        <f>IFERROR(VLOOKUP(U1194, tabla!$A$2:$B$50,2,FALSE),"")</f>
        <v/>
      </c>
      <c r="W1194" s="26"/>
      <c r="X1194" s="51"/>
      <c r="Y1194" s="555" t="str">
        <f t="shared" si="112"/>
        <v/>
      </c>
      <c r="Z1194" s="27"/>
      <c r="AA1194" s="26"/>
      <c r="AB1194" s="26"/>
      <c r="AC1194" s="84"/>
      <c r="AD1194" s="29"/>
      <c r="AE1194" s="84"/>
      <c r="AF1194" s="84"/>
      <c r="AG1194" s="63"/>
      <c r="AH1194" s="84"/>
      <c r="AI1194" s="63"/>
      <c r="AJ1194" s="63"/>
      <c r="AK1194" s="81"/>
      <c r="AL1194" s="85"/>
      <c r="AM1194" s="557" t="str">
        <f t="shared" ca="1" si="113"/>
        <v/>
      </c>
      <c r="AN1194" s="86"/>
      <c r="XFA1194" s="558" t="e">
        <f>MATCH(AE1194,tabla!$W$3:$W$20,0)-1</f>
        <v>#N/A</v>
      </c>
      <c r="XFB1194" s="558">
        <f>COUNTIF(tabla!$W$3:$W$20,'BD1'!AE1194)</f>
        <v>0</v>
      </c>
    </row>
    <row r="1195" spans="1:40 16381:16382" s="197" customFormat="1" ht="24.95" customHeight="1" x14ac:dyDescent="0.2">
      <c r="A1195" s="24" t="str">
        <f t="shared" si="110"/>
        <v/>
      </c>
      <c r="B1195" s="24" t="str">
        <f t="shared" si="108"/>
        <v/>
      </c>
      <c r="C1195" s="554" t="str">
        <f t="shared" si="109"/>
        <v/>
      </c>
      <c r="D1195" s="173"/>
      <c r="E1195" s="173"/>
      <c r="F1195" s="174"/>
      <c r="G1195" s="175"/>
      <c r="H1195" s="176"/>
      <c r="I1195" s="177"/>
      <c r="J1195" s="176"/>
      <c r="K1195" s="476"/>
      <c r="L1195" s="174"/>
      <c r="M1195" s="81"/>
      <c r="N1195" s="280" t="str">
        <f t="shared" si="111"/>
        <v/>
      </c>
      <c r="O1195" s="43"/>
      <c r="P1195" s="87"/>
      <c r="Q1195" s="483"/>
      <c r="R1195" s="83"/>
      <c r="S1195" s="482"/>
      <c r="T1195" s="164"/>
      <c r="U1195" s="45"/>
      <c r="V1195" s="25" t="str">
        <f>IFERROR(VLOOKUP(U1195, tabla!$A$2:$B$50,2,FALSE),"")</f>
        <v/>
      </c>
      <c r="W1195" s="26"/>
      <c r="X1195" s="51"/>
      <c r="Y1195" s="555" t="str">
        <f t="shared" si="112"/>
        <v/>
      </c>
      <c r="Z1195" s="27"/>
      <c r="AA1195" s="26"/>
      <c r="AB1195" s="26"/>
      <c r="AC1195" s="84"/>
      <c r="AD1195" s="29"/>
      <c r="AE1195" s="84"/>
      <c r="AF1195" s="84"/>
      <c r="AG1195" s="63"/>
      <c r="AH1195" s="84"/>
      <c r="AI1195" s="63"/>
      <c r="AJ1195" s="63"/>
      <c r="AK1195" s="81"/>
      <c r="AL1195" s="85"/>
      <c r="AM1195" s="557" t="str">
        <f t="shared" ca="1" si="113"/>
        <v/>
      </c>
      <c r="AN1195" s="86"/>
      <c r="XFA1195" s="558" t="e">
        <f>MATCH(AE1195,tabla!$W$3:$W$20,0)-1</f>
        <v>#N/A</v>
      </c>
      <c r="XFB1195" s="558">
        <f>COUNTIF(tabla!$W$3:$W$20,'BD1'!AE1195)</f>
        <v>0</v>
      </c>
    </row>
    <row r="1196" spans="1:40 16381:16382" s="197" customFormat="1" ht="24.95" customHeight="1" x14ac:dyDescent="0.2">
      <c r="A1196" s="24" t="str">
        <f t="shared" si="110"/>
        <v/>
      </c>
      <c r="B1196" s="24" t="str">
        <f t="shared" si="108"/>
        <v/>
      </c>
      <c r="C1196" s="554" t="str">
        <f t="shared" si="109"/>
        <v/>
      </c>
      <c r="D1196" s="173"/>
      <c r="E1196" s="173"/>
      <c r="F1196" s="174"/>
      <c r="G1196" s="175"/>
      <c r="H1196" s="176"/>
      <c r="I1196" s="177"/>
      <c r="J1196" s="176"/>
      <c r="K1196" s="476"/>
      <c r="L1196" s="174"/>
      <c r="M1196" s="81"/>
      <c r="N1196" s="280" t="str">
        <f t="shared" si="111"/>
        <v/>
      </c>
      <c r="O1196" s="43"/>
      <c r="P1196" s="87"/>
      <c r="Q1196" s="483"/>
      <c r="R1196" s="83"/>
      <c r="S1196" s="482"/>
      <c r="T1196" s="164"/>
      <c r="U1196" s="45"/>
      <c r="V1196" s="25" t="str">
        <f>IFERROR(VLOOKUP(U1196, tabla!$A$2:$B$50,2,FALSE),"")</f>
        <v/>
      </c>
      <c r="W1196" s="26"/>
      <c r="X1196" s="51"/>
      <c r="Y1196" s="555" t="str">
        <f t="shared" si="112"/>
        <v/>
      </c>
      <c r="Z1196" s="27"/>
      <c r="AA1196" s="26"/>
      <c r="AB1196" s="26"/>
      <c r="AC1196" s="84"/>
      <c r="AD1196" s="29"/>
      <c r="AE1196" s="84"/>
      <c r="AF1196" s="84"/>
      <c r="AG1196" s="63"/>
      <c r="AH1196" s="84"/>
      <c r="AI1196" s="63"/>
      <c r="AJ1196" s="63"/>
      <c r="AK1196" s="81"/>
      <c r="AL1196" s="85"/>
      <c r="AM1196" s="557" t="str">
        <f t="shared" ca="1" si="113"/>
        <v/>
      </c>
      <c r="AN1196" s="86"/>
      <c r="XFA1196" s="558" t="e">
        <f>MATCH(AE1196,tabla!$W$3:$W$20,0)-1</f>
        <v>#N/A</v>
      </c>
      <c r="XFB1196" s="558">
        <f>COUNTIF(tabla!$W$3:$W$20,'BD1'!AE1196)</f>
        <v>0</v>
      </c>
    </row>
    <row r="1197" spans="1:40 16381:16382" s="197" customFormat="1" ht="24.95" customHeight="1" x14ac:dyDescent="0.2">
      <c r="A1197" s="24" t="str">
        <f t="shared" si="110"/>
        <v/>
      </c>
      <c r="B1197" s="24" t="str">
        <f t="shared" si="108"/>
        <v/>
      </c>
      <c r="C1197" s="554" t="str">
        <f t="shared" si="109"/>
        <v/>
      </c>
      <c r="D1197" s="173"/>
      <c r="E1197" s="173"/>
      <c r="F1197" s="174"/>
      <c r="G1197" s="175"/>
      <c r="H1197" s="176"/>
      <c r="I1197" s="177"/>
      <c r="J1197" s="176"/>
      <c r="K1197" s="476"/>
      <c r="L1197" s="174"/>
      <c r="M1197" s="81"/>
      <c r="N1197" s="280" t="str">
        <f t="shared" si="111"/>
        <v/>
      </c>
      <c r="O1197" s="43"/>
      <c r="P1197" s="87"/>
      <c r="Q1197" s="483"/>
      <c r="R1197" s="83"/>
      <c r="S1197" s="482"/>
      <c r="T1197" s="164"/>
      <c r="U1197" s="45"/>
      <c r="V1197" s="25" t="str">
        <f>IFERROR(VLOOKUP(U1197, tabla!$A$2:$B$50,2,FALSE),"")</f>
        <v/>
      </c>
      <c r="W1197" s="26"/>
      <c r="X1197" s="51"/>
      <c r="Y1197" s="555" t="str">
        <f t="shared" si="112"/>
        <v/>
      </c>
      <c r="Z1197" s="27"/>
      <c r="AA1197" s="26"/>
      <c r="AB1197" s="26"/>
      <c r="AC1197" s="84"/>
      <c r="AD1197" s="29"/>
      <c r="AE1197" s="84"/>
      <c r="AF1197" s="84"/>
      <c r="AG1197" s="63"/>
      <c r="AH1197" s="84"/>
      <c r="AI1197" s="63"/>
      <c r="AJ1197" s="63"/>
      <c r="AK1197" s="81"/>
      <c r="AL1197" s="85"/>
      <c r="AM1197" s="557" t="str">
        <f t="shared" ca="1" si="113"/>
        <v/>
      </c>
      <c r="AN1197" s="86"/>
      <c r="XFA1197" s="558" t="e">
        <f>MATCH(AE1197,tabla!$W$3:$W$20,0)-1</f>
        <v>#N/A</v>
      </c>
      <c r="XFB1197" s="558">
        <f>COUNTIF(tabla!$W$3:$W$20,'BD1'!AE1197)</f>
        <v>0</v>
      </c>
    </row>
    <row r="1198" spans="1:40 16381:16382" s="197" customFormat="1" ht="24.95" customHeight="1" x14ac:dyDescent="0.2">
      <c r="A1198" s="24" t="str">
        <f t="shared" si="110"/>
        <v/>
      </c>
      <c r="B1198" s="24" t="str">
        <f t="shared" si="108"/>
        <v/>
      </c>
      <c r="C1198" s="554" t="str">
        <f t="shared" si="109"/>
        <v/>
      </c>
      <c r="D1198" s="173"/>
      <c r="E1198" s="173"/>
      <c r="F1198" s="174"/>
      <c r="G1198" s="175"/>
      <c r="H1198" s="176"/>
      <c r="I1198" s="177"/>
      <c r="J1198" s="176"/>
      <c r="K1198" s="476"/>
      <c r="L1198" s="174"/>
      <c r="M1198" s="81"/>
      <c r="N1198" s="280" t="str">
        <f t="shared" si="111"/>
        <v/>
      </c>
      <c r="O1198" s="43"/>
      <c r="P1198" s="87"/>
      <c r="Q1198" s="483"/>
      <c r="R1198" s="83"/>
      <c r="S1198" s="482"/>
      <c r="T1198" s="164"/>
      <c r="U1198" s="45"/>
      <c r="V1198" s="25" t="str">
        <f>IFERROR(VLOOKUP(U1198, tabla!$A$2:$B$50,2,FALSE),"")</f>
        <v/>
      </c>
      <c r="W1198" s="26"/>
      <c r="X1198" s="51"/>
      <c r="Y1198" s="555" t="str">
        <f t="shared" si="112"/>
        <v/>
      </c>
      <c r="Z1198" s="27"/>
      <c r="AA1198" s="26"/>
      <c r="AB1198" s="26"/>
      <c r="AC1198" s="84"/>
      <c r="AD1198" s="29"/>
      <c r="AE1198" s="84"/>
      <c r="AF1198" s="84"/>
      <c r="AG1198" s="63"/>
      <c r="AH1198" s="84"/>
      <c r="AI1198" s="63"/>
      <c r="AJ1198" s="63"/>
      <c r="AK1198" s="81"/>
      <c r="AL1198" s="85"/>
      <c r="AM1198" s="557" t="str">
        <f t="shared" ca="1" si="113"/>
        <v/>
      </c>
      <c r="AN1198" s="86"/>
      <c r="XFA1198" s="558" t="e">
        <f>MATCH(AE1198,tabla!$W$3:$W$20,0)-1</f>
        <v>#N/A</v>
      </c>
      <c r="XFB1198" s="558">
        <f>COUNTIF(tabla!$W$3:$W$20,'BD1'!AE1198)</f>
        <v>0</v>
      </c>
    </row>
    <row r="1199" spans="1:40 16381:16382" s="197" customFormat="1" ht="24.95" customHeight="1" x14ac:dyDescent="0.2">
      <c r="A1199" s="24" t="str">
        <f t="shared" si="110"/>
        <v/>
      </c>
      <c r="B1199" s="24" t="str">
        <f t="shared" si="108"/>
        <v/>
      </c>
      <c r="C1199" s="554" t="str">
        <f t="shared" si="109"/>
        <v/>
      </c>
      <c r="D1199" s="173"/>
      <c r="E1199" s="173"/>
      <c r="F1199" s="174"/>
      <c r="G1199" s="175"/>
      <c r="H1199" s="176"/>
      <c r="I1199" s="177"/>
      <c r="J1199" s="176"/>
      <c r="K1199" s="476"/>
      <c r="L1199" s="174"/>
      <c r="M1199" s="81"/>
      <c r="N1199" s="280" t="str">
        <f t="shared" si="111"/>
        <v/>
      </c>
      <c r="O1199" s="43"/>
      <c r="P1199" s="87"/>
      <c r="Q1199" s="483"/>
      <c r="R1199" s="83"/>
      <c r="S1199" s="482"/>
      <c r="T1199" s="164"/>
      <c r="U1199" s="45"/>
      <c r="V1199" s="25" t="str">
        <f>IFERROR(VLOOKUP(U1199, tabla!$A$2:$B$50,2,FALSE),"")</f>
        <v/>
      </c>
      <c r="W1199" s="26"/>
      <c r="X1199" s="51"/>
      <c r="Y1199" s="555" t="str">
        <f t="shared" si="112"/>
        <v/>
      </c>
      <c r="Z1199" s="27"/>
      <c r="AA1199" s="26"/>
      <c r="AB1199" s="26"/>
      <c r="AC1199" s="84"/>
      <c r="AD1199" s="29"/>
      <c r="AE1199" s="84"/>
      <c r="AF1199" s="84"/>
      <c r="AG1199" s="63"/>
      <c r="AH1199" s="84"/>
      <c r="AI1199" s="63"/>
      <c r="AJ1199" s="63"/>
      <c r="AK1199" s="81"/>
      <c r="AL1199" s="85"/>
      <c r="AM1199" s="557" t="str">
        <f t="shared" ca="1" si="113"/>
        <v/>
      </c>
      <c r="AN1199" s="86"/>
      <c r="XFA1199" s="558" t="e">
        <f>MATCH(AE1199,tabla!$W$3:$W$20,0)-1</f>
        <v>#N/A</v>
      </c>
      <c r="XFB1199" s="558">
        <f>COUNTIF(tabla!$W$3:$W$20,'BD1'!AE1199)</f>
        <v>0</v>
      </c>
    </row>
    <row r="1200" spans="1:40 16381:16382" s="197" customFormat="1" ht="24.95" customHeight="1" x14ac:dyDescent="0.2">
      <c r="A1200" s="24" t="str">
        <f t="shared" si="110"/>
        <v/>
      </c>
      <c r="B1200" s="24" t="str">
        <f t="shared" si="108"/>
        <v/>
      </c>
      <c r="C1200" s="554" t="str">
        <f t="shared" si="109"/>
        <v/>
      </c>
      <c r="D1200" s="173"/>
      <c r="E1200" s="173"/>
      <c r="F1200" s="174"/>
      <c r="G1200" s="175"/>
      <c r="H1200" s="176"/>
      <c r="I1200" s="177"/>
      <c r="J1200" s="176"/>
      <c r="K1200" s="476"/>
      <c r="L1200" s="174"/>
      <c r="M1200" s="81"/>
      <c r="N1200" s="280" t="str">
        <f t="shared" si="111"/>
        <v/>
      </c>
      <c r="O1200" s="43"/>
      <c r="P1200" s="87"/>
      <c r="Q1200" s="483"/>
      <c r="R1200" s="83"/>
      <c r="S1200" s="482"/>
      <c r="T1200" s="164"/>
      <c r="U1200" s="45"/>
      <c r="V1200" s="25" t="str">
        <f>IFERROR(VLOOKUP(U1200, tabla!$A$2:$B$50,2,FALSE),"")</f>
        <v/>
      </c>
      <c r="W1200" s="26"/>
      <c r="X1200" s="51"/>
      <c r="Y1200" s="555" t="str">
        <f t="shared" si="112"/>
        <v/>
      </c>
      <c r="Z1200" s="27"/>
      <c r="AA1200" s="26"/>
      <c r="AB1200" s="26"/>
      <c r="AC1200" s="84"/>
      <c r="AD1200" s="29"/>
      <c r="AE1200" s="84"/>
      <c r="AF1200" s="84"/>
      <c r="AG1200" s="63"/>
      <c r="AH1200" s="84"/>
      <c r="AI1200" s="63"/>
      <c r="AJ1200" s="63"/>
      <c r="AK1200" s="81"/>
      <c r="AL1200" s="85"/>
      <c r="AM1200" s="557" t="str">
        <f t="shared" ca="1" si="113"/>
        <v/>
      </c>
      <c r="AN1200" s="86"/>
      <c r="XFA1200" s="558" t="e">
        <f>MATCH(AE1200,tabla!$W$3:$W$20,0)-1</f>
        <v>#N/A</v>
      </c>
      <c r="XFB1200" s="558">
        <f>COUNTIF(tabla!$W$3:$W$20,'BD1'!AE1200)</f>
        <v>0</v>
      </c>
    </row>
    <row r="1201" spans="1:40 16381:16382" s="197" customFormat="1" ht="24.95" customHeight="1" x14ac:dyDescent="0.2">
      <c r="A1201" s="24" t="str">
        <f t="shared" si="110"/>
        <v/>
      </c>
      <c r="B1201" s="24" t="str">
        <f t="shared" si="108"/>
        <v/>
      </c>
      <c r="C1201" s="554" t="str">
        <f t="shared" si="109"/>
        <v/>
      </c>
      <c r="D1201" s="173"/>
      <c r="E1201" s="173"/>
      <c r="F1201" s="174"/>
      <c r="G1201" s="175"/>
      <c r="H1201" s="176"/>
      <c r="I1201" s="177"/>
      <c r="J1201" s="176"/>
      <c r="K1201" s="476"/>
      <c r="L1201" s="174"/>
      <c r="M1201" s="81"/>
      <c r="N1201" s="280" t="str">
        <f t="shared" si="111"/>
        <v/>
      </c>
      <c r="O1201" s="43"/>
      <c r="P1201" s="87"/>
      <c r="Q1201" s="483"/>
      <c r="R1201" s="83"/>
      <c r="S1201" s="482"/>
      <c r="T1201" s="164"/>
      <c r="U1201" s="45"/>
      <c r="V1201" s="25" t="str">
        <f>IFERROR(VLOOKUP(U1201, tabla!$A$2:$B$50,2,FALSE),"")</f>
        <v/>
      </c>
      <c r="W1201" s="26"/>
      <c r="X1201" s="51"/>
      <c r="Y1201" s="555" t="str">
        <f t="shared" si="112"/>
        <v/>
      </c>
      <c r="Z1201" s="27"/>
      <c r="AA1201" s="26"/>
      <c r="AB1201" s="26"/>
      <c r="AC1201" s="84"/>
      <c r="AD1201" s="29"/>
      <c r="AE1201" s="84"/>
      <c r="AF1201" s="84"/>
      <c r="AG1201" s="63"/>
      <c r="AH1201" s="84"/>
      <c r="AI1201" s="63"/>
      <c r="AJ1201" s="63"/>
      <c r="AK1201" s="81"/>
      <c r="AL1201" s="85"/>
      <c r="AM1201" s="557" t="str">
        <f t="shared" ca="1" si="113"/>
        <v/>
      </c>
      <c r="AN1201" s="86"/>
      <c r="XFA1201" s="558" t="e">
        <f>MATCH(AE1201,tabla!$W$3:$W$20,0)-1</f>
        <v>#N/A</v>
      </c>
      <c r="XFB1201" s="558">
        <f>COUNTIF(tabla!$W$3:$W$20,'BD1'!AE1201)</f>
        <v>0</v>
      </c>
    </row>
    <row r="1202" spans="1:40 16381:16382" s="197" customFormat="1" ht="24.95" customHeight="1" x14ac:dyDescent="0.2">
      <c r="A1202" s="24" t="str">
        <f t="shared" si="110"/>
        <v/>
      </c>
      <c r="B1202" s="24" t="str">
        <f t="shared" si="108"/>
        <v/>
      </c>
      <c r="C1202" s="554" t="str">
        <f t="shared" si="109"/>
        <v/>
      </c>
      <c r="D1202" s="173"/>
      <c r="E1202" s="173"/>
      <c r="F1202" s="174"/>
      <c r="G1202" s="175"/>
      <c r="H1202" s="176"/>
      <c r="I1202" s="177"/>
      <c r="J1202" s="176"/>
      <c r="K1202" s="476"/>
      <c r="L1202" s="174"/>
      <c r="M1202" s="81"/>
      <c r="N1202" s="280" t="str">
        <f t="shared" si="111"/>
        <v/>
      </c>
      <c r="O1202" s="43"/>
      <c r="P1202" s="87"/>
      <c r="Q1202" s="483"/>
      <c r="R1202" s="83"/>
      <c r="S1202" s="482"/>
      <c r="T1202" s="164"/>
      <c r="U1202" s="45"/>
      <c r="V1202" s="25" t="str">
        <f>IFERROR(VLOOKUP(U1202, tabla!$A$2:$B$50,2,FALSE),"")</f>
        <v/>
      </c>
      <c r="W1202" s="26"/>
      <c r="X1202" s="51"/>
      <c r="Y1202" s="555" t="str">
        <f t="shared" si="112"/>
        <v/>
      </c>
      <c r="Z1202" s="27"/>
      <c r="AA1202" s="26"/>
      <c r="AB1202" s="26"/>
      <c r="AC1202" s="84"/>
      <c r="AD1202" s="29"/>
      <c r="AE1202" s="84"/>
      <c r="AF1202" s="84"/>
      <c r="AG1202" s="63"/>
      <c r="AH1202" s="84"/>
      <c r="AI1202" s="63"/>
      <c r="AJ1202" s="63"/>
      <c r="AK1202" s="81"/>
      <c r="AL1202" s="85"/>
      <c r="AM1202" s="557" t="str">
        <f t="shared" ca="1" si="113"/>
        <v/>
      </c>
      <c r="AN1202" s="86"/>
      <c r="XFA1202" s="558" t="e">
        <f>MATCH(AE1202,tabla!$W$3:$W$20,0)-1</f>
        <v>#N/A</v>
      </c>
      <c r="XFB1202" s="558">
        <f>COUNTIF(tabla!$W$3:$W$20,'BD1'!AE1202)</f>
        <v>0</v>
      </c>
    </row>
    <row r="1203" spans="1:40 16381:16382" s="197" customFormat="1" ht="24.95" customHeight="1" x14ac:dyDescent="0.2">
      <c r="A1203" s="24" t="str">
        <f t="shared" si="110"/>
        <v/>
      </c>
      <c r="B1203" s="24" t="str">
        <f t="shared" si="108"/>
        <v/>
      </c>
      <c r="C1203" s="554" t="str">
        <f t="shared" si="109"/>
        <v/>
      </c>
      <c r="D1203" s="173"/>
      <c r="E1203" s="173"/>
      <c r="F1203" s="174"/>
      <c r="G1203" s="175"/>
      <c r="H1203" s="176"/>
      <c r="I1203" s="177"/>
      <c r="J1203" s="176"/>
      <c r="K1203" s="476"/>
      <c r="L1203" s="174"/>
      <c r="M1203" s="81"/>
      <c r="N1203" s="280" t="str">
        <f t="shared" si="111"/>
        <v/>
      </c>
      <c r="O1203" s="43"/>
      <c r="P1203" s="87"/>
      <c r="Q1203" s="483"/>
      <c r="R1203" s="83"/>
      <c r="S1203" s="482"/>
      <c r="T1203" s="164"/>
      <c r="U1203" s="45"/>
      <c r="V1203" s="25" t="str">
        <f>IFERROR(VLOOKUP(U1203, tabla!$A$2:$B$50,2,FALSE),"")</f>
        <v/>
      </c>
      <c r="W1203" s="26"/>
      <c r="X1203" s="51"/>
      <c r="Y1203" s="555" t="str">
        <f t="shared" si="112"/>
        <v/>
      </c>
      <c r="Z1203" s="27"/>
      <c r="AA1203" s="26"/>
      <c r="AB1203" s="26"/>
      <c r="AC1203" s="84"/>
      <c r="AD1203" s="29"/>
      <c r="AE1203" s="84"/>
      <c r="AF1203" s="84"/>
      <c r="AG1203" s="63"/>
      <c r="AH1203" s="84"/>
      <c r="AI1203" s="63"/>
      <c r="AJ1203" s="63"/>
      <c r="AK1203" s="81"/>
      <c r="AL1203" s="85"/>
      <c r="AM1203" s="557" t="str">
        <f t="shared" ca="1" si="113"/>
        <v/>
      </c>
      <c r="AN1203" s="86"/>
      <c r="XFA1203" s="558" t="e">
        <f>MATCH(AE1203,tabla!$W$3:$W$20,0)-1</f>
        <v>#N/A</v>
      </c>
      <c r="XFB1203" s="558">
        <f>COUNTIF(tabla!$W$3:$W$20,'BD1'!AE1203)</f>
        <v>0</v>
      </c>
    </row>
    <row r="1204" spans="1:40 16381:16382" s="197" customFormat="1" ht="24.95" customHeight="1" x14ac:dyDescent="0.2">
      <c r="A1204" s="24" t="str">
        <f t="shared" si="110"/>
        <v/>
      </c>
      <c r="B1204" s="24" t="str">
        <f t="shared" si="108"/>
        <v/>
      </c>
      <c r="C1204" s="554" t="str">
        <f t="shared" si="109"/>
        <v/>
      </c>
      <c r="D1204" s="173"/>
      <c r="E1204" s="173"/>
      <c r="F1204" s="174"/>
      <c r="G1204" s="175"/>
      <c r="H1204" s="176"/>
      <c r="I1204" s="177"/>
      <c r="J1204" s="176"/>
      <c r="K1204" s="476"/>
      <c r="L1204" s="174"/>
      <c r="M1204" s="81"/>
      <c r="N1204" s="280" t="str">
        <f t="shared" si="111"/>
        <v/>
      </c>
      <c r="O1204" s="43"/>
      <c r="P1204" s="87"/>
      <c r="Q1204" s="483"/>
      <c r="R1204" s="83"/>
      <c r="S1204" s="482"/>
      <c r="T1204" s="164"/>
      <c r="U1204" s="45"/>
      <c r="V1204" s="25" t="str">
        <f>IFERROR(VLOOKUP(U1204, tabla!$A$2:$B$50,2,FALSE),"")</f>
        <v/>
      </c>
      <c r="W1204" s="26"/>
      <c r="X1204" s="51"/>
      <c r="Y1204" s="555" t="str">
        <f t="shared" si="112"/>
        <v/>
      </c>
      <c r="Z1204" s="27"/>
      <c r="AA1204" s="26"/>
      <c r="AB1204" s="26"/>
      <c r="AC1204" s="84"/>
      <c r="AD1204" s="29"/>
      <c r="AE1204" s="84"/>
      <c r="AF1204" s="84"/>
      <c r="AG1204" s="63"/>
      <c r="AH1204" s="84"/>
      <c r="AI1204" s="63"/>
      <c r="AJ1204" s="63"/>
      <c r="AK1204" s="81"/>
      <c r="AL1204" s="85"/>
      <c r="AM1204" s="557" t="str">
        <f t="shared" ca="1" si="113"/>
        <v/>
      </c>
      <c r="AN1204" s="86"/>
      <c r="XFA1204" s="558" t="e">
        <f>MATCH(AE1204,tabla!$W$3:$W$20,0)-1</f>
        <v>#N/A</v>
      </c>
      <c r="XFB1204" s="558">
        <f>COUNTIF(tabla!$W$3:$W$20,'BD1'!AE1204)</f>
        <v>0</v>
      </c>
    </row>
    <row r="1205" spans="1:40 16381:16382" s="197" customFormat="1" ht="24.95" customHeight="1" x14ac:dyDescent="0.2">
      <c r="A1205" s="24" t="str">
        <f t="shared" si="110"/>
        <v/>
      </c>
      <c r="B1205" s="24" t="str">
        <f t="shared" si="108"/>
        <v/>
      </c>
      <c r="C1205" s="554" t="str">
        <f t="shared" si="109"/>
        <v/>
      </c>
      <c r="D1205" s="173"/>
      <c r="E1205" s="173"/>
      <c r="F1205" s="174"/>
      <c r="G1205" s="175"/>
      <c r="H1205" s="176"/>
      <c r="I1205" s="177"/>
      <c r="J1205" s="176"/>
      <c r="K1205" s="476"/>
      <c r="L1205" s="174"/>
      <c r="M1205" s="81"/>
      <c r="N1205" s="280" t="str">
        <f t="shared" si="111"/>
        <v/>
      </c>
      <c r="O1205" s="43"/>
      <c r="P1205" s="87"/>
      <c r="Q1205" s="483"/>
      <c r="R1205" s="83"/>
      <c r="S1205" s="482"/>
      <c r="T1205" s="164"/>
      <c r="U1205" s="45"/>
      <c r="V1205" s="25" t="str">
        <f>IFERROR(VLOOKUP(U1205, tabla!$A$2:$B$50,2,FALSE),"")</f>
        <v/>
      </c>
      <c r="W1205" s="26"/>
      <c r="X1205" s="51"/>
      <c r="Y1205" s="555" t="str">
        <f t="shared" si="112"/>
        <v/>
      </c>
      <c r="Z1205" s="27"/>
      <c r="AA1205" s="26"/>
      <c r="AB1205" s="26"/>
      <c r="AC1205" s="84"/>
      <c r="AD1205" s="29"/>
      <c r="AE1205" s="84"/>
      <c r="AF1205" s="84"/>
      <c r="AG1205" s="63"/>
      <c r="AH1205" s="84"/>
      <c r="AI1205" s="63"/>
      <c r="AJ1205" s="63"/>
      <c r="AK1205" s="81"/>
      <c r="AL1205" s="85"/>
      <c r="AM1205" s="557" t="str">
        <f t="shared" ca="1" si="113"/>
        <v/>
      </c>
      <c r="AN1205" s="86"/>
      <c r="XFA1205" s="558" t="e">
        <f>MATCH(AE1205,tabla!$W$3:$W$20,0)-1</f>
        <v>#N/A</v>
      </c>
      <c r="XFB1205" s="558">
        <f>COUNTIF(tabla!$W$3:$W$20,'BD1'!AE1205)</f>
        <v>0</v>
      </c>
    </row>
    <row r="1206" spans="1:40 16381:16382" s="197" customFormat="1" ht="24.95" customHeight="1" x14ac:dyDescent="0.2">
      <c r="A1206" s="24" t="str">
        <f t="shared" si="110"/>
        <v/>
      </c>
      <c r="B1206" s="24" t="str">
        <f t="shared" si="108"/>
        <v/>
      </c>
      <c r="C1206" s="554" t="str">
        <f t="shared" si="109"/>
        <v/>
      </c>
      <c r="D1206" s="173"/>
      <c r="E1206" s="173"/>
      <c r="F1206" s="174"/>
      <c r="G1206" s="175"/>
      <c r="H1206" s="176"/>
      <c r="I1206" s="177"/>
      <c r="J1206" s="176"/>
      <c r="K1206" s="476"/>
      <c r="L1206" s="174"/>
      <c r="M1206" s="81"/>
      <c r="N1206" s="280" t="str">
        <f t="shared" si="111"/>
        <v/>
      </c>
      <c r="O1206" s="43"/>
      <c r="P1206" s="87"/>
      <c r="Q1206" s="483"/>
      <c r="R1206" s="83"/>
      <c r="S1206" s="482"/>
      <c r="T1206" s="164"/>
      <c r="U1206" s="45"/>
      <c r="V1206" s="25" t="str">
        <f>IFERROR(VLOOKUP(U1206, tabla!$A$2:$B$50,2,FALSE),"")</f>
        <v/>
      </c>
      <c r="W1206" s="26"/>
      <c r="X1206" s="51"/>
      <c r="Y1206" s="555" t="str">
        <f t="shared" si="112"/>
        <v/>
      </c>
      <c r="Z1206" s="27"/>
      <c r="AA1206" s="26"/>
      <c r="AB1206" s="26"/>
      <c r="AC1206" s="84"/>
      <c r="AD1206" s="29"/>
      <c r="AE1206" s="84"/>
      <c r="AF1206" s="84"/>
      <c r="AG1206" s="63"/>
      <c r="AH1206" s="84"/>
      <c r="AI1206" s="63"/>
      <c r="AJ1206" s="63"/>
      <c r="AK1206" s="81"/>
      <c r="AL1206" s="85"/>
      <c r="AM1206" s="557" t="str">
        <f t="shared" ca="1" si="113"/>
        <v/>
      </c>
      <c r="AN1206" s="86"/>
      <c r="XFA1206" s="558" t="e">
        <f>MATCH(AE1206,tabla!$W$3:$W$20,0)-1</f>
        <v>#N/A</v>
      </c>
      <c r="XFB1206" s="558">
        <f>COUNTIF(tabla!$W$3:$W$20,'BD1'!AE1206)</f>
        <v>0</v>
      </c>
    </row>
    <row r="1207" spans="1:40 16381:16382" s="197" customFormat="1" ht="24.95" customHeight="1" x14ac:dyDescent="0.2">
      <c r="A1207" s="24" t="str">
        <f t="shared" si="110"/>
        <v/>
      </c>
      <c r="B1207" s="24" t="str">
        <f t="shared" si="108"/>
        <v/>
      </c>
      <c r="C1207" s="554" t="str">
        <f t="shared" si="109"/>
        <v/>
      </c>
      <c r="D1207" s="173"/>
      <c r="E1207" s="173"/>
      <c r="F1207" s="174"/>
      <c r="G1207" s="175"/>
      <c r="H1207" s="176"/>
      <c r="I1207" s="177"/>
      <c r="J1207" s="176"/>
      <c r="K1207" s="476"/>
      <c r="L1207" s="174"/>
      <c r="M1207" s="81"/>
      <c r="N1207" s="280" t="str">
        <f t="shared" si="111"/>
        <v/>
      </c>
      <c r="O1207" s="43"/>
      <c r="P1207" s="87"/>
      <c r="Q1207" s="483"/>
      <c r="R1207" s="83"/>
      <c r="S1207" s="482"/>
      <c r="T1207" s="164"/>
      <c r="U1207" s="45"/>
      <c r="V1207" s="25" t="str">
        <f>IFERROR(VLOOKUP(U1207, tabla!$A$2:$B$50,2,FALSE),"")</f>
        <v/>
      </c>
      <c r="W1207" s="26"/>
      <c r="X1207" s="51"/>
      <c r="Y1207" s="555" t="str">
        <f t="shared" si="112"/>
        <v/>
      </c>
      <c r="Z1207" s="27"/>
      <c r="AA1207" s="26"/>
      <c r="AB1207" s="26"/>
      <c r="AC1207" s="84"/>
      <c r="AD1207" s="29"/>
      <c r="AE1207" s="84"/>
      <c r="AF1207" s="84"/>
      <c r="AG1207" s="63"/>
      <c r="AH1207" s="84"/>
      <c r="AI1207" s="63"/>
      <c r="AJ1207" s="63"/>
      <c r="AK1207" s="81"/>
      <c r="AL1207" s="85"/>
      <c r="AM1207" s="557" t="str">
        <f t="shared" ca="1" si="113"/>
        <v/>
      </c>
      <c r="AN1207" s="86"/>
      <c r="XFA1207" s="558" t="e">
        <f>MATCH(AE1207,tabla!$W$3:$W$20,0)-1</f>
        <v>#N/A</v>
      </c>
      <c r="XFB1207" s="558">
        <f>COUNTIF(tabla!$W$3:$W$20,'BD1'!AE1207)</f>
        <v>0</v>
      </c>
    </row>
    <row r="1208" spans="1:40 16381:16382" s="197" customFormat="1" ht="24.95" customHeight="1" x14ac:dyDescent="0.2">
      <c r="A1208" s="24" t="str">
        <f t="shared" si="110"/>
        <v/>
      </c>
      <c r="B1208" s="24" t="str">
        <f t="shared" si="108"/>
        <v/>
      </c>
      <c r="C1208" s="554" t="str">
        <f t="shared" si="109"/>
        <v/>
      </c>
      <c r="D1208" s="173"/>
      <c r="E1208" s="173"/>
      <c r="F1208" s="174"/>
      <c r="G1208" s="175"/>
      <c r="H1208" s="176"/>
      <c r="I1208" s="177"/>
      <c r="J1208" s="176"/>
      <c r="K1208" s="476"/>
      <c r="L1208" s="174"/>
      <c r="M1208" s="81"/>
      <c r="N1208" s="280" t="str">
        <f t="shared" si="111"/>
        <v/>
      </c>
      <c r="O1208" s="43"/>
      <c r="P1208" s="87"/>
      <c r="Q1208" s="483"/>
      <c r="R1208" s="83"/>
      <c r="S1208" s="482"/>
      <c r="T1208" s="164"/>
      <c r="U1208" s="45"/>
      <c r="V1208" s="25" t="str">
        <f>IFERROR(VLOOKUP(U1208, tabla!$A$2:$B$50,2,FALSE),"")</f>
        <v/>
      </c>
      <c r="W1208" s="26"/>
      <c r="X1208" s="51"/>
      <c r="Y1208" s="555" t="str">
        <f t="shared" si="112"/>
        <v/>
      </c>
      <c r="Z1208" s="27"/>
      <c r="AA1208" s="26"/>
      <c r="AB1208" s="26"/>
      <c r="AC1208" s="84"/>
      <c r="AD1208" s="29"/>
      <c r="AE1208" s="84"/>
      <c r="AF1208" s="84"/>
      <c r="AG1208" s="63"/>
      <c r="AH1208" s="84"/>
      <c r="AI1208" s="63"/>
      <c r="AJ1208" s="63"/>
      <c r="AK1208" s="81"/>
      <c r="AL1208" s="85"/>
      <c r="AM1208" s="557" t="str">
        <f t="shared" ca="1" si="113"/>
        <v/>
      </c>
      <c r="AN1208" s="86"/>
      <c r="XFA1208" s="558" t="e">
        <f>MATCH(AE1208,tabla!$W$3:$W$20,0)-1</f>
        <v>#N/A</v>
      </c>
      <c r="XFB1208" s="558">
        <f>COUNTIF(tabla!$W$3:$W$20,'BD1'!AE1208)</f>
        <v>0</v>
      </c>
    </row>
    <row r="1209" spans="1:40 16381:16382" s="197" customFormat="1" ht="24.95" customHeight="1" x14ac:dyDescent="0.2">
      <c r="A1209" s="24" t="str">
        <f t="shared" si="110"/>
        <v/>
      </c>
      <c r="B1209" s="24" t="str">
        <f t="shared" si="108"/>
        <v/>
      </c>
      <c r="C1209" s="554" t="str">
        <f t="shared" si="109"/>
        <v/>
      </c>
      <c r="D1209" s="173"/>
      <c r="E1209" s="173"/>
      <c r="F1209" s="174"/>
      <c r="G1209" s="175"/>
      <c r="H1209" s="176"/>
      <c r="I1209" s="177"/>
      <c r="J1209" s="176"/>
      <c r="K1209" s="476"/>
      <c r="L1209" s="174"/>
      <c r="M1209" s="81"/>
      <c r="N1209" s="280" t="str">
        <f t="shared" si="111"/>
        <v/>
      </c>
      <c r="O1209" s="43"/>
      <c r="P1209" s="87"/>
      <c r="Q1209" s="483"/>
      <c r="R1209" s="83"/>
      <c r="S1209" s="482"/>
      <c r="T1209" s="164"/>
      <c r="U1209" s="45"/>
      <c r="V1209" s="25" t="str">
        <f>IFERROR(VLOOKUP(U1209, tabla!$A$2:$B$50,2,FALSE),"")</f>
        <v/>
      </c>
      <c r="W1209" s="26"/>
      <c r="X1209" s="51"/>
      <c r="Y1209" s="555" t="str">
        <f t="shared" si="112"/>
        <v/>
      </c>
      <c r="Z1209" s="27"/>
      <c r="AA1209" s="26"/>
      <c r="AB1209" s="26"/>
      <c r="AC1209" s="84"/>
      <c r="AD1209" s="29"/>
      <c r="AE1209" s="84"/>
      <c r="AF1209" s="84"/>
      <c r="AG1209" s="63"/>
      <c r="AH1209" s="84"/>
      <c r="AI1209" s="63"/>
      <c r="AJ1209" s="63"/>
      <c r="AK1209" s="81"/>
      <c r="AL1209" s="85"/>
      <c r="AM1209" s="557" t="str">
        <f t="shared" ca="1" si="113"/>
        <v/>
      </c>
      <c r="AN1209" s="86"/>
      <c r="XFA1209" s="558" t="e">
        <f>MATCH(AE1209,tabla!$W$3:$W$20,0)-1</f>
        <v>#N/A</v>
      </c>
      <c r="XFB1209" s="558">
        <f>COUNTIF(tabla!$W$3:$W$20,'BD1'!AE1209)</f>
        <v>0</v>
      </c>
    </row>
    <row r="1210" spans="1:40 16381:16382" s="197" customFormat="1" ht="24.95" customHeight="1" x14ac:dyDescent="0.2">
      <c r="A1210" s="24" t="str">
        <f t="shared" si="110"/>
        <v/>
      </c>
      <c r="B1210" s="24" t="str">
        <f t="shared" si="108"/>
        <v/>
      </c>
      <c r="C1210" s="554" t="str">
        <f t="shared" si="109"/>
        <v/>
      </c>
      <c r="D1210" s="173"/>
      <c r="E1210" s="173"/>
      <c r="F1210" s="174"/>
      <c r="G1210" s="175"/>
      <c r="H1210" s="176"/>
      <c r="I1210" s="177"/>
      <c r="J1210" s="176"/>
      <c r="K1210" s="476"/>
      <c r="L1210" s="174"/>
      <c r="M1210" s="81"/>
      <c r="N1210" s="280" t="str">
        <f t="shared" si="111"/>
        <v/>
      </c>
      <c r="O1210" s="43"/>
      <c r="P1210" s="87"/>
      <c r="Q1210" s="483"/>
      <c r="R1210" s="83"/>
      <c r="S1210" s="482"/>
      <c r="T1210" s="164"/>
      <c r="U1210" s="45"/>
      <c r="V1210" s="25" t="str">
        <f>IFERROR(VLOOKUP(U1210, tabla!$A$2:$B$50,2,FALSE),"")</f>
        <v/>
      </c>
      <c r="W1210" s="26"/>
      <c r="X1210" s="51"/>
      <c r="Y1210" s="555" t="str">
        <f t="shared" si="112"/>
        <v/>
      </c>
      <c r="Z1210" s="27"/>
      <c r="AA1210" s="26"/>
      <c r="AB1210" s="26"/>
      <c r="AC1210" s="84"/>
      <c r="AD1210" s="29"/>
      <c r="AE1210" s="84"/>
      <c r="AF1210" s="84"/>
      <c r="AG1210" s="63"/>
      <c r="AH1210" s="84"/>
      <c r="AI1210" s="63"/>
      <c r="AJ1210" s="63"/>
      <c r="AK1210" s="81"/>
      <c r="AL1210" s="85"/>
      <c r="AM1210" s="557" t="str">
        <f t="shared" ca="1" si="113"/>
        <v/>
      </c>
      <c r="AN1210" s="86"/>
      <c r="XFA1210" s="558" t="e">
        <f>MATCH(AE1210,tabla!$W$3:$W$20,0)-1</f>
        <v>#N/A</v>
      </c>
      <c r="XFB1210" s="558">
        <f>COUNTIF(tabla!$W$3:$W$20,'BD1'!AE1210)</f>
        <v>0</v>
      </c>
    </row>
    <row r="1211" spans="1:40 16381:16382" s="197" customFormat="1" ht="24.95" customHeight="1" x14ac:dyDescent="0.2">
      <c r="A1211" s="24" t="str">
        <f t="shared" si="110"/>
        <v/>
      </c>
      <c r="B1211" s="24" t="str">
        <f t="shared" si="108"/>
        <v/>
      </c>
      <c r="C1211" s="554" t="str">
        <f t="shared" si="109"/>
        <v/>
      </c>
      <c r="D1211" s="173"/>
      <c r="E1211" s="173"/>
      <c r="F1211" s="174"/>
      <c r="G1211" s="175"/>
      <c r="H1211" s="176"/>
      <c r="I1211" s="177"/>
      <c r="J1211" s="176"/>
      <c r="K1211" s="476"/>
      <c r="L1211" s="174"/>
      <c r="M1211" s="81"/>
      <c r="N1211" s="280" t="str">
        <f t="shared" si="111"/>
        <v/>
      </c>
      <c r="O1211" s="43"/>
      <c r="P1211" s="87"/>
      <c r="Q1211" s="483"/>
      <c r="R1211" s="83"/>
      <c r="S1211" s="482"/>
      <c r="T1211" s="164"/>
      <c r="U1211" s="45"/>
      <c r="V1211" s="25" t="str">
        <f>IFERROR(VLOOKUP(U1211, tabla!$A$2:$B$50,2,FALSE),"")</f>
        <v/>
      </c>
      <c r="W1211" s="26"/>
      <c r="X1211" s="51"/>
      <c r="Y1211" s="555" t="str">
        <f t="shared" si="112"/>
        <v/>
      </c>
      <c r="Z1211" s="27"/>
      <c r="AA1211" s="26"/>
      <c r="AB1211" s="26"/>
      <c r="AC1211" s="84"/>
      <c r="AD1211" s="29"/>
      <c r="AE1211" s="84"/>
      <c r="AF1211" s="84"/>
      <c r="AG1211" s="63"/>
      <c r="AH1211" s="84"/>
      <c r="AI1211" s="63"/>
      <c r="AJ1211" s="63"/>
      <c r="AK1211" s="81"/>
      <c r="AL1211" s="85"/>
      <c r="AM1211" s="557" t="str">
        <f t="shared" ca="1" si="113"/>
        <v/>
      </c>
      <c r="AN1211" s="86"/>
      <c r="XFA1211" s="558" t="e">
        <f>MATCH(AE1211,tabla!$W$3:$W$20,0)-1</f>
        <v>#N/A</v>
      </c>
      <c r="XFB1211" s="558">
        <f>COUNTIF(tabla!$W$3:$W$20,'BD1'!AE1211)</f>
        <v>0</v>
      </c>
    </row>
    <row r="1212" spans="1:40 16381:16382" s="197" customFormat="1" ht="24.95" customHeight="1" x14ac:dyDescent="0.2">
      <c r="A1212" s="24" t="str">
        <f t="shared" si="110"/>
        <v/>
      </c>
      <c r="B1212" s="24" t="str">
        <f t="shared" si="108"/>
        <v/>
      </c>
      <c r="C1212" s="554" t="str">
        <f t="shared" si="109"/>
        <v/>
      </c>
      <c r="D1212" s="173"/>
      <c r="E1212" s="173"/>
      <c r="F1212" s="174"/>
      <c r="G1212" s="175"/>
      <c r="H1212" s="176"/>
      <c r="I1212" s="177"/>
      <c r="J1212" s="176"/>
      <c r="K1212" s="476"/>
      <c r="L1212" s="174"/>
      <c r="M1212" s="81"/>
      <c r="N1212" s="280" t="str">
        <f t="shared" si="111"/>
        <v/>
      </c>
      <c r="O1212" s="43"/>
      <c r="P1212" s="87"/>
      <c r="Q1212" s="483"/>
      <c r="R1212" s="83"/>
      <c r="S1212" s="482"/>
      <c r="T1212" s="164"/>
      <c r="U1212" s="45"/>
      <c r="V1212" s="25" t="str">
        <f>IFERROR(VLOOKUP(U1212, tabla!$A$2:$B$50,2,FALSE),"")</f>
        <v/>
      </c>
      <c r="W1212" s="26"/>
      <c r="X1212" s="51"/>
      <c r="Y1212" s="555" t="str">
        <f t="shared" si="112"/>
        <v/>
      </c>
      <c r="Z1212" s="27"/>
      <c r="AA1212" s="26"/>
      <c r="AB1212" s="26"/>
      <c r="AC1212" s="84"/>
      <c r="AD1212" s="29"/>
      <c r="AE1212" s="84"/>
      <c r="AF1212" s="84"/>
      <c r="AG1212" s="63"/>
      <c r="AH1212" s="84"/>
      <c r="AI1212" s="63"/>
      <c r="AJ1212" s="63"/>
      <c r="AK1212" s="81"/>
      <c r="AL1212" s="85"/>
      <c r="AM1212" s="557" t="str">
        <f t="shared" ca="1" si="113"/>
        <v/>
      </c>
      <c r="AN1212" s="86"/>
      <c r="XFA1212" s="558" t="e">
        <f>MATCH(AE1212,tabla!$W$3:$W$20,0)-1</f>
        <v>#N/A</v>
      </c>
      <c r="XFB1212" s="558">
        <f>COUNTIF(tabla!$W$3:$W$20,'BD1'!AE1212)</f>
        <v>0</v>
      </c>
    </row>
    <row r="1213" spans="1:40 16381:16382" s="197" customFormat="1" ht="24.95" customHeight="1" x14ac:dyDescent="0.2">
      <c r="A1213" s="24" t="str">
        <f t="shared" si="110"/>
        <v/>
      </c>
      <c r="B1213" s="24" t="str">
        <f t="shared" si="108"/>
        <v/>
      </c>
      <c r="C1213" s="554" t="str">
        <f t="shared" si="109"/>
        <v/>
      </c>
      <c r="D1213" s="173"/>
      <c r="E1213" s="173"/>
      <c r="F1213" s="174"/>
      <c r="G1213" s="175"/>
      <c r="H1213" s="176"/>
      <c r="I1213" s="177"/>
      <c r="J1213" s="176"/>
      <c r="K1213" s="476"/>
      <c r="L1213" s="174"/>
      <c r="M1213" s="81"/>
      <c r="N1213" s="280" t="str">
        <f t="shared" si="111"/>
        <v/>
      </c>
      <c r="O1213" s="43"/>
      <c r="P1213" s="87"/>
      <c r="Q1213" s="483"/>
      <c r="R1213" s="83"/>
      <c r="S1213" s="482"/>
      <c r="T1213" s="164"/>
      <c r="U1213" s="45"/>
      <c r="V1213" s="25" t="str">
        <f>IFERROR(VLOOKUP(U1213, tabla!$A$2:$B$50,2,FALSE),"")</f>
        <v/>
      </c>
      <c r="W1213" s="26"/>
      <c r="X1213" s="51"/>
      <c r="Y1213" s="555" t="str">
        <f t="shared" si="112"/>
        <v/>
      </c>
      <c r="Z1213" s="27"/>
      <c r="AA1213" s="26"/>
      <c r="AB1213" s="26"/>
      <c r="AC1213" s="84"/>
      <c r="AD1213" s="29"/>
      <c r="AE1213" s="84"/>
      <c r="AF1213" s="84"/>
      <c r="AG1213" s="63"/>
      <c r="AH1213" s="84"/>
      <c r="AI1213" s="63"/>
      <c r="AJ1213" s="63"/>
      <c r="AK1213" s="81"/>
      <c r="AL1213" s="85"/>
      <c r="AM1213" s="557" t="str">
        <f t="shared" ca="1" si="113"/>
        <v/>
      </c>
      <c r="AN1213" s="86"/>
      <c r="XFA1213" s="558" t="e">
        <f>MATCH(AE1213,tabla!$W$3:$W$20,0)-1</f>
        <v>#N/A</v>
      </c>
      <c r="XFB1213" s="558">
        <f>COUNTIF(tabla!$W$3:$W$20,'BD1'!AE1213)</f>
        <v>0</v>
      </c>
    </row>
    <row r="1214" spans="1:40 16381:16382" s="197" customFormat="1" ht="24.95" customHeight="1" x14ac:dyDescent="0.2">
      <c r="A1214" s="24" t="str">
        <f t="shared" si="110"/>
        <v/>
      </c>
      <c r="B1214" s="24" t="str">
        <f t="shared" si="108"/>
        <v/>
      </c>
      <c r="C1214" s="554" t="str">
        <f t="shared" si="109"/>
        <v/>
      </c>
      <c r="D1214" s="173"/>
      <c r="E1214" s="173"/>
      <c r="F1214" s="174"/>
      <c r="G1214" s="175"/>
      <c r="H1214" s="176"/>
      <c r="I1214" s="177"/>
      <c r="J1214" s="176"/>
      <c r="K1214" s="476"/>
      <c r="L1214" s="174"/>
      <c r="M1214" s="81"/>
      <c r="N1214" s="280" t="str">
        <f t="shared" si="111"/>
        <v/>
      </c>
      <c r="O1214" s="43"/>
      <c r="P1214" s="87"/>
      <c r="Q1214" s="483"/>
      <c r="R1214" s="83"/>
      <c r="S1214" s="482"/>
      <c r="T1214" s="164"/>
      <c r="U1214" s="45"/>
      <c r="V1214" s="25" t="str">
        <f>IFERROR(VLOOKUP(U1214, tabla!$A$2:$B$50,2,FALSE),"")</f>
        <v/>
      </c>
      <c r="W1214" s="26"/>
      <c r="X1214" s="51"/>
      <c r="Y1214" s="555" t="str">
        <f t="shared" si="112"/>
        <v/>
      </c>
      <c r="Z1214" s="27"/>
      <c r="AA1214" s="26"/>
      <c r="AB1214" s="26"/>
      <c r="AC1214" s="84"/>
      <c r="AD1214" s="29"/>
      <c r="AE1214" s="84"/>
      <c r="AF1214" s="84"/>
      <c r="AG1214" s="63"/>
      <c r="AH1214" s="84"/>
      <c r="AI1214" s="63"/>
      <c r="AJ1214" s="63"/>
      <c r="AK1214" s="81"/>
      <c r="AL1214" s="85"/>
      <c r="AM1214" s="557" t="str">
        <f t="shared" ca="1" si="113"/>
        <v/>
      </c>
      <c r="AN1214" s="86"/>
      <c r="XFA1214" s="558" t="e">
        <f>MATCH(AE1214,tabla!$W$3:$W$20,0)-1</f>
        <v>#N/A</v>
      </c>
      <c r="XFB1214" s="558">
        <f>COUNTIF(tabla!$W$3:$W$20,'BD1'!AE1214)</f>
        <v>0</v>
      </c>
    </row>
    <row r="1215" spans="1:40 16381:16382" s="197" customFormat="1" ht="24.95" customHeight="1" x14ac:dyDescent="0.2">
      <c r="A1215" s="24" t="str">
        <f t="shared" si="110"/>
        <v/>
      </c>
      <c r="B1215" s="24" t="str">
        <f t="shared" si="108"/>
        <v/>
      </c>
      <c r="C1215" s="554" t="str">
        <f t="shared" si="109"/>
        <v/>
      </c>
      <c r="D1215" s="173"/>
      <c r="E1215" s="173"/>
      <c r="F1215" s="174"/>
      <c r="G1215" s="175"/>
      <c r="H1215" s="176"/>
      <c r="I1215" s="177"/>
      <c r="J1215" s="176"/>
      <c r="K1215" s="476"/>
      <c r="L1215" s="174"/>
      <c r="M1215" s="81"/>
      <c r="N1215" s="280" t="str">
        <f t="shared" si="111"/>
        <v/>
      </c>
      <c r="O1215" s="43"/>
      <c r="P1215" s="87"/>
      <c r="Q1215" s="483"/>
      <c r="R1215" s="83"/>
      <c r="S1215" s="482"/>
      <c r="T1215" s="164"/>
      <c r="U1215" s="45"/>
      <c r="V1215" s="25" t="str">
        <f>IFERROR(VLOOKUP(U1215, tabla!$A$2:$B$50,2,FALSE),"")</f>
        <v/>
      </c>
      <c r="W1215" s="26"/>
      <c r="X1215" s="51"/>
      <c r="Y1215" s="555" t="str">
        <f t="shared" si="112"/>
        <v/>
      </c>
      <c r="Z1215" s="27"/>
      <c r="AA1215" s="26"/>
      <c r="AB1215" s="26"/>
      <c r="AC1215" s="84"/>
      <c r="AD1215" s="29"/>
      <c r="AE1215" s="84"/>
      <c r="AF1215" s="84"/>
      <c r="AG1215" s="63"/>
      <c r="AH1215" s="84"/>
      <c r="AI1215" s="63"/>
      <c r="AJ1215" s="63"/>
      <c r="AK1215" s="81"/>
      <c r="AL1215" s="85"/>
      <c r="AM1215" s="557" t="str">
        <f t="shared" ca="1" si="113"/>
        <v/>
      </c>
      <c r="AN1215" s="86"/>
      <c r="XFA1215" s="558" t="e">
        <f>MATCH(AE1215,tabla!$W$3:$W$20,0)-1</f>
        <v>#N/A</v>
      </c>
      <c r="XFB1215" s="558">
        <f>COUNTIF(tabla!$W$3:$W$20,'BD1'!AE1215)</f>
        <v>0</v>
      </c>
    </row>
    <row r="1216" spans="1:40 16381:16382" s="197" customFormat="1" ht="24.95" customHeight="1" x14ac:dyDescent="0.2">
      <c r="A1216" s="24" t="str">
        <f t="shared" si="110"/>
        <v/>
      </c>
      <c r="B1216" s="24" t="str">
        <f t="shared" si="108"/>
        <v/>
      </c>
      <c r="C1216" s="554" t="str">
        <f t="shared" si="109"/>
        <v/>
      </c>
      <c r="D1216" s="173"/>
      <c r="E1216" s="173"/>
      <c r="F1216" s="174"/>
      <c r="G1216" s="175"/>
      <c r="H1216" s="176"/>
      <c r="I1216" s="177"/>
      <c r="J1216" s="176"/>
      <c r="K1216" s="476"/>
      <c r="L1216" s="174"/>
      <c r="M1216" s="81"/>
      <c r="N1216" s="280" t="str">
        <f t="shared" si="111"/>
        <v/>
      </c>
      <c r="O1216" s="43"/>
      <c r="P1216" s="87"/>
      <c r="Q1216" s="483"/>
      <c r="R1216" s="83"/>
      <c r="S1216" s="482"/>
      <c r="T1216" s="164"/>
      <c r="U1216" s="45"/>
      <c r="V1216" s="25" t="str">
        <f>IFERROR(VLOOKUP(U1216, tabla!$A$2:$B$50,2,FALSE),"")</f>
        <v/>
      </c>
      <c r="W1216" s="26"/>
      <c r="X1216" s="51"/>
      <c r="Y1216" s="555" t="str">
        <f t="shared" si="112"/>
        <v/>
      </c>
      <c r="Z1216" s="27"/>
      <c r="AA1216" s="26"/>
      <c r="AB1216" s="26"/>
      <c r="AC1216" s="84"/>
      <c r="AD1216" s="29"/>
      <c r="AE1216" s="84"/>
      <c r="AF1216" s="84"/>
      <c r="AG1216" s="63"/>
      <c r="AH1216" s="84"/>
      <c r="AI1216" s="63"/>
      <c r="AJ1216" s="63"/>
      <c r="AK1216" s="81"/>
      <c r="AL1216" s="85"/>
      <c r="AM1216" s="557" t="str">
        <f t="shared" ca="1" si="113"/>
        <v/>
      </c>
      <c r="AN1216" s="86"/>
      <c r="XFA1216" s="558" t="e">
        <f>MATCH(AE1216,tabla!$W$3:$W$20,0)-1</f>
        <v>#N/A</v>
      </c>
      <c r="XFB1216" s="558">
        <f>COUNTIF(tabla!$W$3:$W$20,'BD1'!AE1216)</f>
        <v>0</v>
      </c>
    </row>
    <row r="1217" spans="1:40 16381:16382" s="197" customFormat="1" ht="24.95" customHeight="1" x14ac:dyDescent="0.2">
      <c r="A1217" s="24" t="str">
        <f t="shared" si="110"/>
        <v/>
      </c>
      <c r="B1217" s="24" t="str">
        <f t="shared" si="108"/>
        <v/>
      </c>
      <c r="C1217" s="554" t="str">
        <f t="shared" si="109"/>
        <v/>
      </c>
      <c r="D1217" s="173"/>
      <c r="E1217" s="173"/>
      <c r="F1217" s="174"/>
      <c r="G1217" s="175"/>
      <c r="H1217" s="176"/>
      <c r="I1217" s="177"/>
      <c r="J1217" s="176"/>
      <c r="K1217" s="476"/>
      <c r="L1217" s="174"/>
      <c r="M1217" s="81"/>
      <c r="N1217" s="280" t="str">
        <f t="shared" si="111"/>
        <v/>
      </c>
      <c r="O1217" s="43"/>
      <c r="P1217" s="87"/>
      <c r="Q1217" s="483"/>
      <c r="R1217" s="83"/>
      <c r="S1217" s="482"/>
      <c r="T1217" s="164"/>
      <c r="U1217" s="45"/>
      <c r="V1217" s="25" t="str">
        <f>IFERROR(VLOOKUP(U1217, tabla!$A$2:$B$50,2,FALSE),"")</f>
        <v/>
      </c>
      <c r="W1217" s="26"/>
      <c r="X1217" s="51"/>
      <c r="Y1217" s="555" t="str">
        <f t="shared" si="112"/>
        <v/>
      </c>
      <c r="Z1217" s="27"/>
      <c r="AA1217" s="26"/>
      <c r="AB1217" s="26"/>
      <c r="AC1217" s="84"/>
      <c r="AD1217" s="29"/>
      <c r="AE1217" s="84"/>
      <c r="AF1217" s="84"/>
      <c r="AG1217" s="63"/>
      <c r="AH1217" s="84"/>
      <c r="AI1217" s="63"/>
      <c r="AJ1217" s="63"/>
      <c r="AK1217" s="81"/>
      <c r="AL1217" s="85"/>
      <c r="AM1217" s="557" t="str">
        <f t="shared" ca="1" si="113"/>
        <v/>
      </c>
      <c r="AN1217" s="86"/>
      <c r="XFA1217" s="558" t="e">
        <f>MATCH(AE1217,tabla!$W$3:$W$20,0)-1</f>
        <v>#N/A</v>
      </c>
      <c r="XFB1217" s="558">
        <f>COUNTIF(tabla!$W$3:$W$20,'BD1'!AE1217)</f>
        <v>0</v>
      </c>
    </row>
    <row r="1218" spans="1:40 16381:16382" s="197" customFormat="1" ht="24.95" customHeight="1" x14ac:dyDescent="0.2">
      <c r="A1218" s="24" t="str">
        <f t="shared" si="110"/>
        <v/>
      </c>
      <c r="B1218" s="24" t="str">
        <f t="shared" si="108"/>
        <v/>
      </c>
      <c r="C1218" s="554" t="str">
        <f t="shared" si="109"/>
        <v/>
      </c>
      <c r="D1218" s="173"/>
      <c r="E1218" s="173"/>
      <c r="F1218" s="174"/>
      <c r="G1218" s="175"/>
      <c r="H1218" s="176"/>
      <c r="I1218" s="177"/>
      <c r="J1218" s="176"/>
      <c r="K1218" s="476"/>
      <c r="L1218" s="174"/>
      <c r="M1218" s="81"/>
      <c r="N1218" s="280" t="str">
        <f t="shared" si="111"/>
        <v/>
      </c>
      <c r="O1218" s="43"/>
      <c r="P1218" s="87"/>
      <c r="Q1218" s="483"/>
      <c r="R1218" s="83"/>
      <c r="S1218" s="482"/>
      <c r="T1218" s="164"/>
      <c r="U1218" s="45"/>
      <c r="V1218" s="25" t="str">
        <f>IFERROR(VLOOKUP(U1218, tabla!$A$2:$B$50,2,FALSE),"")</f>
        <v/>
      </c>
      <c r="W1218" s="26"/>
      <c r="X1218" s="51"/>
      <c r="Y1218" s="555" t="str">
        <f t="shared" si="112"/>
        <v/>
      </c>
      <c r="Z1218" s="27"/>
      <c r="AA1218" s="26"/>
      <c r="AB1218" s="26"/>
      <c r="AC1218" s="84"/>
      <c r="AD1218" s="29"/>
      <c r="AE1218" s="84"/>
      <c r="AF1218" s="84"/>
      <c r="AG1218" s="63"/>
      <c r="AH1218" s="84"/>
      <c r="AI1218" s="63"/>
      <c r="AJ1218" s="63"/>
      <c r="AK1218" s="81"/>
      <c r="AL1218" s="85"/>
      <c r="AM1218" s="557" t="str">
        <f t="shared" ca="1" si="113"/>
        <v/>
      </c>
      <c r="AN1218" s="86"/>
      <c r="XFA1218" s="558" t="e">
        <f>MATCH(AE1218,tabla!$W$3:$W$20,0)-1</f>
        <v>#N/A</v>
      </c>
      <c r="XFB1218" s="558">
        <f>COUNTIF(tabla!$W$3:$W$20,'BD1'!AE1218)</f>
        <v>0</v>
      </c>
    </row>
    <row r="1219" spans="1:40 16381:16382" s="197" customFormat="1" ht="24.95" customHeight="1" x14ac:dyDescent="0.2">
      <c r="A1219" s="24" t="str">
        <f t="shared" si="110"/>
        <v/>
      </c>
      <c r="B1219" s="24" t="str">
        <f t="shared" si="108"/>
        <v/>
      </c>
      <c r="C1219" s="554" t="str">
        <f t="shared" si="109"/>
        <v/>
      </c>
      <c r="D1219" s="173"/>
      <c r="E1219" s="173"/>
      <c r="F1219" s="174"/>
      <c r="G1219" s="175"/>
      <c r="H1219" s="176"/>
      <c r="I1219" s="177"/>
      <c r="J1219" s="176"/>
      <c r="K1219" s="476"/>
      <c r="L1219" s="174"/>
      <c r="M1219" s="81"/>
      <c r="N1219" s="280" t="str">
        <f t="shared" si="111"/>
        <v/>
      </c>
      <c r="O1219" s="43"/>
      <c r="P1219" s="87"/>
      <c r="Q1219" s="483"/>
      <c r="R1219" s="83"/>
      <c r="S1219" s="482"/>
      <c r="T1219" s="164"/>
      <c r="U1219" s="45"/>
      <c r="V1219" s="25" t="str">
        <f>IFERROR(VLOOKUP(U1219, tabla!$A$2:$B$50,2,FALSE),"")</f>
        <v/>
      </c>
      <c r="W1219" s="26"/>
      <c r="X1219" s="51"/>
      <c r="Y1219" s="555" t="str">
        <f t="shared" si="112"/>
        <v/>
      </c>
      <c r="Z1219" s="27"/>
      <c r="AA1219" s="26"/>
      <c r="AB1219" s="26"/>
      <c r="AC1219" s="84"/>
      <c r="AD1219" s="29"/>
      <c r="AE1219" s="84"/>
      <c r="AF1219" s="84"/>
      <c r="AG1219" s="63"/>
      <c r="AH1219" s="84"/>
      <c r="AI1219" s="63"/>
      <c r="AJ1219" s="63"/>
      <c r="AK1219" s="81"/>
      <c r="AL1219" s="85"/>
      <c r="AM1219" s="557" t="str">
        <f t="shared" ca="1" si="113"/>
        <v/>
      </c>
      <c r="AN1219" s="86"/>
      <c r="XFA1219" s="558" t="e">
        <f>MATCH(AE1219,tabla!$W$3:$W$20,0)-1</f>
        <v>#N/A</v>
      </c>
      <c r="XFB1219" s="558">
        <f>COUNTIF(tabla!$W$3:$W$20,'BD1'!AE1219)</f>
        <v>0</v>
      </c>
    </row>
    <row r="1220" spans="1:40 16381:16382" s="197" customFormat="1" ht="24.95" customHeight="1" x14ac:dyDescent="0.2">
      <c r="A1220" s="24" t="str">
        <f t="shared" si="110"/>
        <v/>
      </c>
      <c r="B1220" s="24" t="str">
        <f t="shared" si="108"/>
        <v/>
      </c>
      <c r="C1220" s="554" t="str">
        <f t="shared" si="109"/>
        <v/>
      </c>
      <c r="D1220" s="173"/>
      <c r="E1220" s="173"/>
      <c r="F1220" s="174"/>
      <c r="G1220" s="175"/>
      <c r="H1220" s="176"/>
      <c r="I1220" s="177"/>
      <c r="J1220" s="176"/>
      <c r="K1220" s="476"/>
      <c r="L1220" s="174"/>
      <c r="M1220" s="81"/>
      <c r="N1220" s="280" t="str">
        <f t="shared" si="111"/>
        <v/>
      </c>
      <c r="O1220" s="43"/>
      <c r="P1220" s="87"/>
      <c r="Q1220" s="483"/>
      <c r="R1220" s="83"/>
      <c r="S1220" s="482"/>
      <c r="T1220" s="164"/>
      <c r="U1220" s="45"/>
      <c r="V1220" s="25" t="str">
        <f>IFERROR(VLOOKUP(U1220, tabla!$A$2:$B$50,2,FALSE),"")</f>
        <v/>
      </c>
      <c r="W1220" s="26"/>
      <c r="X1220" s="51"/>
      <c r="Y1220" s="555" t="str">
        <f t="shared" si="112"/>
        <v/>
      </c>
      <c r="Z1220" s="27"/>
      <c r="AA1220" s="26"/>
      <c r="AB1220" s="26"/>
      <c r="AC1220" s="84"/>
      <c r="AD1220" s="29"/>
      <c r="AE1220" s="84"/>
      <c r="AF1220" s="84"/>
      <c r="AG1220" s="63"/>
      <c r="AH1220" s="84"/>
      <c r="AI1220" s="63"/>
      <c r="AJ1220" s="63"/>
      <c r="AK1220" s="81"/>
      <c r="AL1220" s="85"/>
      <c r="AM1220" s="557" t="str">
        <f t="shared" ca="1" si="113"/>
        <v/>
      </c>
      <c r="AN1220" s="86"/>
      <c r="XFA1220" s="558" t="e">
        <f>MATCH(AE1220,tabla!$W$3:$W$20,0)-1</f>
        <v>#N/A</v>
      </c>
      <c r="XFB1220" s="558">
        <f>COUNTIF(tabla!$W$3:$W$20,'BD1'!AE1220)</f>
        <v>0</v>
      </c>
    </row>
    <row r="1221" spans="1:40 16381:16382" s="197" customFormat="1" ht="24.95" customHeight="1" x14ac:dyDescent="0.2">
      <c r="A1221" s="24" t="str">
        <f t="shared" si="110"/>
        <v/>
      </c>
      <c r="B1221" s="24" t="str">
        <f t="shared" si="108"/>
        <v/>
      </c>
      <c r="C1221" s="554" t="str">
        <f t="shared" si="109"/>
        <v/>
      </c>
      <c r="D1221" s="173"/>
      <c r="E1221" s="173"/>
      <c r="F1221" s="174"/>
      <c r="G1221" s="175"/>
      <c r="H1221" s="176"/>
      <c r="I1221" s="177"/>
      <c r="J1221" s="176"/>
      <c r="K1221" s="476"/>
      <c r="L1221" s="174"/>
      <c r="M1221" s="81"/>
      <c r="N1221" s="280" t="str">
        <f t="shared" si="111"/>
        <v/>
      </c>
      <c r="O1221" s="43"/>
      <c r="P1221" s="87"/>
      <c r="Q1221" s="483"/>
      <c r="R1221" s="83"/>
      <c r="S1221" s="482"/>
      <c r="T1221" s="164"/>
      <c r="U1221" s="45"/>
      <c r="V1221" s="25" t="str">
        <f>IFERROR(VLOOKUP(U1221, tabla!$A$2:$B$50,2,FALSE),"")</f>
        <v/>
      </c>
      <c r="W1221" s="26"/>
      <c r="X1221" s="51"/>
      <c r="Y1221" s="555" t="str">
        <f t="shared" si="112"/>
        <v/>
      </c>
      <c r="Z1221" s="27"/>
      <c r="AA1221" s="26"/>
      <c r="AB1221" s="26"/>
      <c r="AC1221" s="84"/>
      <c r="AD1221" s="29"/>
      <c r="AE1221" s="84"/>
      <c r="AF1221" s="84"/>
      <c r="AG1221" s="63"/>
      <c r="AH1221" s="84"/>
      <c r="AI1221" s="63"/>
      <c r="AJ1221" s="63"/>
      <c r="AK1221" s="81"/>
      <c r="AL1221" s="85"/>
      <c r="AM1221" s="557" t="str">
        <f t="shared" ca="1" si="113"/>
        <v/>
      </c>
      <c r="AN1221" s="86"/>
      <c r="XFA1221" s="558" t="e">
        <f>MATCH(AE1221,tabla!$W$3:$W$20,0)-1</f>
        <v>#N/A</v>
      </c>
      <c r="XFB1221" s="558">
        <f>COUNTIF(tabla!$W$3:$W$20,'BD1'!AE1221)</f>
        <v>0</v>
      </c>
    </row>
    <row r="1222" spans="1:40 16381:16382" s="197" customFormat="1" ht="24.95" customHeight="1" x14ac:dyDescent="0.2">
      <c r="A1222" s="24" t="str">
        <f t="shared" si="110"/>
        <v/>
      </c>
      <c r="B1222" s="24" t="str">
        <f t="shared" si="108"/>
        <v/>
      </c>
      <c r="C1222" s="554" t="str">
        <f t="shared" si="109"/>
        <v/>
      </c>
      <c r="D1222" s="173"/>
      <c r="E1222" s="173"/>
      <c r="F1222" s="174"/>
      <c r="G1222" s="175"/>
      <c r="H1222" s="176"/>
      <c r="I1222" s="177"/>
      <c r="J1222" s="176"/>
      <c r="K1222" s="476"/>
      <c r="L1222" s="174"/>
      <c r="M1222" s="81"/>
      <c r="N1222" s="280" t="str">
        <f t="shared" si="111"/>
        <v/>
      </c>
      <c r="O1222" s="43"/>
      <c r="P1222" s="87"/>
      <c r="Q1222" s="483"/>
      <c r="R1222" s="83"/>
      <c r="S1222" s="482"/>
      <c r="T1222" s="164"/>
      <c r="U1222" s="45"/>
      <c r="V1222" s="25" t="str">
        <f>IFERROR(VLOOKUP(U1222, tabla!$A$2:$B$50,2,FALSE),"")</f>
        <v/>
      </c>
      <c r="W1222" s="26"/>
      <c r="X1222" s="51"/>
      <c r="Y1222" s="555" t="str">
        <f t="shared" si="112"/>
        <v/>
      </c>
      <c r="Z1222" s="27"/>
      <c r="AA1222" s="26"/>
      <c r="AB1222" s="26"/>
      <c r="AC1222" s="84"/>
      <c r="AD1222" s="29"/>
      <c r="AE1222" s="84"/>
      <c r="AF1222" s="84"/>
      <c r="AG1222" s="63"/>
      <c r="AH1222" s="84"/>
      <c r="AI1222" s="63"/>
      <c r="AJ1222" s="63"/>
      <c r="AK1222" s="81"/>
      <c r="AL1222" s="85"/>
      <c r="AM1222" s="557" t="str">
        <f t="shared" ca="1" si="113"/>
        <v/>
      </c>
      <c r="AN1222" s="86"/>
      <c r="XFA1222" s="558" t="e">
        <f>MATCH(AE1222,tabla!$W$3:$W$20,0)-1</f>
        <v>#N/A</v>
      </c>
      <c r="XFB1222" s="558">
        <f>COUNTIF(tabla!$W$3:$W$20,'BD1'!AE1222)</f>
        <v>0</v>
      </c>
    </row>
    <row r="1223" spans="1:40 16381:16382" s="197" customFormat="1" ht="24.95" customHeight="1" x14ac:dyDescent="0.2">
      <c r="A1223" s="24" t="str">
        <f t="shared" si="110"/>
        <v/>
      </c>
      <c r="B1223" s="24" t="str">
        <f t="shared" si="108"/>
        <v/>
      </c>
      <c r="C1223" s="554" t="str">
        <f t="shared" si="109"/>
        <v/>
      </c>
      <c r="D1223" s="173"/>
      <c r="E1223" s="173"/>
      <c r="F1223" s="174"/>
      <c r="G1223" s="175"/>
      <c r="H1223" s="176"/>
      <c r="I1223" s="177"/>
      <c r="J1223" s="176"/>
      <c r="K1223" s="476"/>
      <c r="L1223" s="174"/>
      <c r="M1223" s="81"/>
      <c r="N1223" s="280" t="str">
        <f t="shared" si="111"/>
        <v/>
      </c>
      <c r="O1223" s="43"/>
      <c r="P1223" s="87"/>
      <c r="Q1223" s="483"/>
      <c r="R1223" s="83"/>
      <c r="S1223" s="482"/>
      <c r="T1223" s="164"/>
      <c r="U1223" s="45"/>
      <c r="V1223" s="25" t="str">
        <f>IFERROR(VLOOKUP(U1223, tabla!$A$2:$B$50,2,FALSE),"")</f>
        <v/>
      </c>
      <c r="W1223" s="26"/>
      <c r="X1223" s="51"/>
      <c r="Y1223" s="555" t="str">
        <f t="shared" si="112"/>
        <v/>
      </c>
      <c r="Z1223" s="27"/>
      <c r="AA1223" s="26"/>
      <c r="AB1223" s="26"/>
      <c r="AC1223" s="84"/>
      <c r="AD1223" s="29"/>
      <c r="AE1223" s="84"/>
      <c r="AF1223" s="84"/>
      <c r="AG1223" s="63"/>
      <c r="AH1223" s="84"/>
      <c r="AI1223" s="63"/>
      <c r="AJ1223" s="63"/>
      <c r="AK1223" s="81"/>
      <c r="AL1223" s="85"/>
      <c r="AM1223" s="557" t="str">
        <f t="shared" ca="1" si="113"/>
        <v/>
      </c>
      <c r="AN1223" s="86"/>
      <c r="XFA1223" s="558" t="e">
        <f>MATCH(AE1223,tabla!$W$3:$W$20,0)-1</f>
        <v>#N/A</v>
      </c>
      <c r="XFB1223" s="558">
        <f>COUNTIF(tabla!$W$3:$W$20,'BD1'!AE1223)</f>
        <v>0</v>
      </c>
    </row>
    <row r="1224" spans="1:40 16381:16382" s="197" customFormat="1" ht="24.95" customHeight="1" x14ac:dyDescent="0.2">
      <c r="A1224" s="24" t="str">
        <f t="shared" si="110"/>
        <v/>
      </c>
      <c r="B1224" s="24" t="str">
        <f t="shared" si="108"/>
        <v/>
      </c>
      <c r="C1224" s="554" t="str">
        <f t="shared" si="109"/>
        <v/>
      </c>
      <c r="D1224" s="173"/>
      <c r="E1224" s="173"/>
      <c r="F1224" s="174"/>
      <c r="G1224" s="175"/>
      <c r="H1224" s="176"/>
      <c r="I1224" s="177"/>
      <c r="J1224" s="176"/>
      <c r="K1224" s="476"/>
      <c r="L1224" s="174"/>
      <c r="M1224" s="81"/>
      <c r="N1224" s="280" t="str">
        <f t="shared" si="111"/>
        <v/>
      </c>
      <c r="O1224" s="43"/>
      <c r="P1224" s="87"/>
      <c r="Q1224" s="483"/>
      <c r="R1224" s="83"/>
      <c r="S1224" s="482"/>
      <c r="T1224" s="164"/>
      <c r="U1224" s="45"/>
      <c r="V1224" s="25" t="str">
        <f>IFERROR(VLOOKUP(U1224, tabla!$A$2:$B$50,2,FALSE),"")</f>
        <v/>
      </c>
      <c r="W1224" s="26"/>
      <c r="X1224" s="51"/>
      <c r="Y1224" s="555" t="str">
        <f t="shared" si="112"/>
        <v/>
      </c>
      <c r="Z1224" s="27"/>
      <c r="AA1224" s="26"/>
      <c r="AB1224" s="26"/>
      <c r="AC1224" s="84"/>
      <c r="AD1224" s="29"/>
      <c r="AE1224" s="84"/>
      <c r="AF1224" s="84"/>
      <c r="AG1224" s="63"/>
      <c r="AH1224" s="84"/>
      <c r="AI1224" s="63"/>
      <c r="AJ1224" s="63"/>
      <c r="AK1224" s="81"/>
      <c r="AL1224" s="85"/>
      <c r="AM1224" s="557" t="str">
        <f t="shared" ca="1" si="113"/>
        <v/>
      </c>
      <c r="AN1224" s="86"/>
      <c r="XFA1224" s="558" t="e">
        <f>MATCH(AE1224,tabla!$W$3:$W$20,0)-1</f>
        <v>#N/A</v>
      </c>
      <c r="XFB1224" s="558">
        <f>COUNTIF(tabla!$W$3:$W$20,'BD1'!AE1224)</f>
        <v>0</v>
      </c>
    </row>
    <row r="1225" spans="1:40 16381:16382" s="197" customFormat="1" ht="24.95" customHeight="1" x14ac:dyDescent="0.2">
      <c r="A1225" s="24" t="str">
        <f t="shared" si="110"/>
        <v/>
      </c>
      <c r="B1225" s="24" t="str">
        <f t="shared" si="108"/>
        <v/>
      </c>
      <c r="C1225" s="554" t="str">
        <f t="shared" si="109"/>
        <v/>
      </c>
      <c r="D1225" s="173"/>
      <c r="E1225" s="173"/>
      <c r="F1225" s="174"/>
      <c r="G1225" s="175"/>
      <c r="H1225" s="176"/>
      <c r="I1225" s="177"/>
      <c r="J1225" s="176"/>
      <c r="K1225" s="476"/>
      <c r="L1225" s="174"/>
      <c r="M1225" s="81"/>
      <c r="N1225" s="280" t="str">
        <f t="shared" si="111"/>
        <v/>
      </c>
      <c r="O1225" s="43"/>
      <c r="P1225" s="87"/>
      <c r="Q1225" s="483"/>
      <c r="R1225" s="83"/>
      <c r="S1225" s="482"/>
      <c r="T1225" s="164"/>
      <c r="U1225" s="45"/>
      <c r="V1225" s="25" t="str">
        <f>IFERROR(VLOOKUP(U1225, tabla!$A$2:$B$50,2,FALSE),"")</f>
        <v/>
      </c>
      <c r="W1225" s="26"/>
      <c r="X1225" s="51"/>
      <c r="Y1225" s="555" t="str">
        <f t="shared" si="112"/>
        <v/>
      </c>
      <c r="Z1225" s="27"/>
      <c r="AA1225" s="26"/>
      <c r="AB1225" s="26"/>
      <c r="AC1225" s="84"/>
      <c r="AD1225" s="29"/>
      <c r="AE1225" s="84"/>
      <c r="AF1225" s="84"/>
      <c r="AG1225" s="63"/>
      <c r="AH1225" s="84"/>
      <c r="AI1225" s="63"/>
      <c r="AJ1225" s="63"/>
      <c r="AK1225" s="81"/>
      <c r="AL1225" s="85"/>
      <c r="AM1225" s="557" t="str">
        <f t="shared" ca="1" si="113"/>
        <v/>
      </c>
      <c r="AN1225" s="86"/>
      <c r="XFA1225" s="558" t="e">
        <f>MATCH(AE1225,tabla!$W$3:$W$20,0)-1</f>
        <v>#N/A</v>
      </c>
      <c r="XFB1225" s="558">
        <f>COUNTIF(tabla!$W$3:$W$20,'BD1'!AE1225)</f>
        <v>0</v>
      </c>
    </row>
    <row r="1226" spans="1:40 16381:16382" s="197" customFormat="1" ht="24.95" customHeight="1" x14ac:dyDescent="0.2">
      <c r="A1226" s="24" t="str">
        <f t="shared" si="110"/>
        <v/>
      </c>
      <c r="B1226" s="24" t="str">
        <f t="shared" si="108"/>
        <v/>
      </c>
      <c r="C1226" s="554" t="str">
        <f t="shared" si="109"/>
        <v/>
      </c>
      <c r="D1226" s="173"/>
      <c r="E1226" s="173"/>
      <c r="F1226" s="174"/>
      <c r="G1226" s="175"/>
      <c r="H1226" s="176"/>
      <c r="I1226" s="177"/>
      <c r="J1226" s="176"/>
      <c r="K1226" s="476"/>
      <c r="L1226" s="174"/>
      <c r="M1226" s="81"/>
      <c r="N1226" s="280" t="str">
        <f t="shared" si="111"/>
        <v/>
      </c>
      <c r="O1226" s="43"/>
      <c r="P1226" s="87"/>
      <c r="Q1226" s="483"/>
      <c r="R1226" s="83"/>
      <c r="S1226" s="482"/>
      <c r="T1226" s="164"/>
      <c r="U1226" s="45"/>
      <c r="V1226" s="25" t="str">
        <f>IFERROR(VLOOKUP(U1226, tabla!$A$2:$B$50,2,FALSE),"")</f>
        <v/>
      </c>
      <c r="W1226" s="26"/>
      <c r="X1226" s="51"/>
      <c r="Y1226" s="555" t="str">
        <f t="shared" si="112"/>
        <v/>
      </c>
      <c r="Z1226" s="27"/>
      <c r="AA1226" s="26"/>
      <c r="AB1226" s="26"/>
      <c r="AC1226" s="84"/>
      <c r="AD1226" s="29"/>
      <c r="AE1226" s="84"/>
      <c r="AF1226" s="84"/>
      <c r="AG1226" s="63"/>
      <c r="AH1226" s="84"/>
      <c r="AI1226" s="63"/>
      <c r="AJ1226" s="63"/>
      <c r="AK1226" s="81"/>
      <c r="AL1226" s="85"/>
      <c r="AM1226" s="557" t="str">
        <f t="shared" ca="1" si="113"/>
        <v/>
      </c>
      <c r="AN1226" s="86"/>
      <c r="XFA1226" s="558" t="e">
        <f>MATCH(AE1226,tabla!$W$3:$W$20,0)-1</f>
        <v>#N/A</v>
      </c>
      <c r="XFB1226" s="558">
        <f>COUNTIF(tabla!$W$3:$W$20,'BD1'!AE1226)</f>
        <v>0</v>
      </c>
    </row>
    <row r="1227" spans="1:40 16381:16382" s="197" customFormat="1" ht="24.95" customHeight="1" x14ac:dyDescent="0.2">
      <c r="A1227" s="24" t="str">
        <f t="shared" si="110"/>
        <v/>
      </c>
      <c r="B1227" s="24" t="str">
        <f t="shared" si="108"/>
        <v/>
      </c>
      <c r="C1227" s="554" t="str">
        <f t="shared" si="109"/>
        <v/>
      </c>
      <c r="D1227" s="173"/>
      <c r="E1227" s="173"/>
      <c r="F1227" s="174"/>
      <c r="G1227" s="175"/>
      <c r="H1227" s="176"/>
      <c r="I1227" s="177"/>
      <c r="J1227" s="176"/>
      <c r="K1227" s="476"/>
      <c r="L1227" s="174"/>
      <c r="M1227" s="81"/>
      <c r="N1227" s="280" t="str">
        <f t="shared" si="111"/>
        <v/>
      </c>
      <c r="O1227" s="43"/>
      <c r="P1227" s="87"/>
      <c r="Q1227" s="483"/>
      <c r="R1227" s="83"/>
      <c r="S1227" s="482"/>
      <c r="T1227" s="164"/>
      <c r="U1227" s="45"/>
      <c r="V1227" s="25" t="str">
        <f>IFERROR(VLOOKUP(U1227, tabla!$A$2:$B$50,2,FALSE),"")</f>
        <v/>
      </c>
      <c r="W1227" s="26"/>
      <c r="X1227" s="51"/>
      <c r="Y1227" s="555" t="str">
        <f t="shared" si="112"/>
        <v/>
      </c>
      <c r="Z1227" s="27"/>
      <c r="AA1227" s="26"/>
      <c r="AB1227" s="26"/>
      <c r="AC1227" s="84"/>
      <c r="AD1227" s="29"/>
      <c r="AE1227" s="84"/>
      <c r="AF1227" s="84"/>
      <c r="AG1227" s="63"/>
      <c r="AH1227" s="84"/>
      <c r="AI1227" s="63"/>
      <c r="AJ1227" s="63"/>
      <c r="AK1227" s="81"/>
      <c r="AL1227" s="85"/>
      <c r="AM1227" s="557" t="str">
        <f t="shared" ca="1" si="113"/>
        <v/>
      </c>
      <c r="AN1227" s="86"/>
      <c r="XFA1227" s="558" t="e">
        <f>MATCH(AE1227,tabla!$W$3:$W$20,0)-1</f>
        <v>#N/A</v>
      </c>
      <c r="XFB1227" s="558">
        <f>COUNTIF(tabla!$W$3:$W$20,'BD1'!AE1227)</f>
        <v>0</v>
      </c>
    </row>
    <row r="1228" spans="1:40 16381:16382" s="197" customFormat="1" ht="24.95" customHeight="1" x14ac:dyDescent="0.2">
      <c r="A1228" s="24" t="str">
        <f t="shared" si="110"/>
        <v/>
      </c>
      <c r="B1228" s="24" t="str">
        <f t="shared" si="108"/>
        <v/>
      </c>
      <c r="C1228" s="554" t="str">
        <f t="shared" si="109"/>
        <v/>
      </c>
      <c r="D1228" s="173"/>
      <c r="E1228" s="173"/>
      <c r="F1228" s="174"/>
      <c r="G1228" s="175"/>
      <c r="H1228" s="176"/>
      <c r="I1228" s="177"/>
      <c r="J1228" s="176"/>
      <c r="K1228" s="476"/>
      <c r="L1228" s="174"/>
      <c r="M1228" s="81"/>
      <c r="N1228" s="280" t="str">
        <f t="shared" si="111"/>
        <v/>
      </c>
      <c r="O1228" s="43"/>
      <c r="P1228" s="87"/>
      <c r="Q1228" s="483"/>
      <c r="R1228" s="83"/>
      <c r="S1228" s="482"/>
      <c r="T1228" s="164"/>
      <c r="U1228" s="45"/>
      <c r="V1228" s="25" t="str">
        <f>IFERROR(VLOOKUP(U1228, tabla!$A$2:$B$50,2,FALSE),"")</f>
        <v/>
      </c>
      <c r="W1228" s="26"/>
      <c r="X1228" s="51"/>
      <c r="Y1228" s="555" t="str">
        <f t="shared" si="112"/>
        <v/>
      </c>
      <c r="Z1228" s="27"/>
      <c r="AA1228" s="26"/>
      <c r="AB1228" s="26"/>
      <c r="AC1228" s="84"/>
      <c r="AD1228" s="29"/>
      <c r="AE1228" s="84"/>
      <c r="AF1228" s="84"/>
      <c r="AG1228" s="63"/>
      <c r="AH1228" s="84"/>
      <c r="AI1228" s="63"/>
      <c r="AJ1228" s="63"/>
      <c r="AK1228" s="81"/>
      <c r="AL1228" s="85"/>
      <c r="AM1228" s="557" t="str">
        <f t="shared" ca="1" si="113"/>
        <v/>
      </c>
      <c r="AN1228" s="86"/>
      <c r="XFA1228" s="558" t="e">
        <f>MATCH(AE1228,tabla!$W$3:$W$20,0)-1</f>
        <v>#N/A</v>
      </c>
      <c r="XFB1228" s="558">
        <f>COUNTIF(tabla!$W$3:$W$20,'BD1'!AE1228)</f>
        <v>0</v>
      </c>
    </row>
    <row r="1229" spans="1:40 16381:16382" s="197" customFormat="1" ht="24.95" customHeight="1" x14ac:dyDescent="0.2">
      <c r="A1229" s="24" t="str">
        <f t="shared" si="110"/>
        <v/>
      </c>
      <c r="B1229" s="24" t="str">
        <f t="shared" si="108"/>
        <v/>
      </c>
      <c r="C1229" s="554" t="str">
        <f t="shared" si="109"/>
        <v/>
      </c>
      <c r="D1229" s="173"/>
      <c r="E1229" s="173"/>
      <c r="F1229" s="174"/>
      <c r="G1229" s="175"/>
      <c r="H1229" s="176"/>
      <c r="I1229" s="177"/>
      <c r="J1229" s="176"/>
      <c r="K1229" s="476"/>
      <c r="L1229" s="174"/>
      <c r="M1229" s="81"/>
      <c r="N1229" s="280" t="str">
        <f t="shared" si="111"/>
        <v/>
      </c>
      <c r="O1229" s="43"/>
      <c r="P1229" s="87"/>
      <c r="Q1229" s="483"/>
      <c r="R1229" s="83"/>
      <c r="S1229" s="482"/>
      <c r="T1229" s="164"/>
      <c r="U1229" s="45"/>
      <c r="V1229" s="25" t="str">
        <f>IFERROR(VLOOKUP(U1229, tabla!$A$2:$B$50,2,FALSE),"")</f>
        <v/>
      </c>
      <c r="W1229" s="26"/>
      <c r="X1229" s="51"/>
      <c r="Y1229" s="555" t="str">
        <f t="shared" si="112"/>
        <v/>
      </c>
      <c r="Z1229" s="27"/>
      <c r="AA1229" s="26"/>
      <c r="AB1229" s="26"/>
      <c r="AC1229" s="84"/>
      <c r="AD1229" s="29"/>
      <c r="AE1229" s="84"/>
      <c r="AF1229" s="84"/>
      <c r="AG1229" s="63"/>
      <c r="AH1229" s="84"/>
      <c r="AI1229" s="63"/>
      <c r="AJ1229" s="63"/>
      <c r="AK1229" s="81"/>
      <c r="AL1229" s="85"/>
      <c r="AM1229" s="557" t="str">
        <f t="shared" ca="1" si="113"/>
        <v/>
      </c>
      <c r="AN1229" s="86"/>
      <c r="XFA1229" s="558" t="e">
        <f>MATCH(AE1229,tabla!$W$3:$W$20,0)-1</f>
        <v>#N/A</v>
      </c>
      <c r="XFB1229" s="558">
        <f>COUNTIF(tabla!$W$3:$W$20,'BD1'!AE1229)</f>
        <v>0</v>
      </c>
    </row>
    <row r="1230" spans="1:40 16381:16382" s="197" customFormat="1" ht="24.95" customHeight="1" x14ac:dyDescent="0.2">
      <c r="A1230" s="24" t="str">
        <f t="shared" si="110"/>
        <v/>
      </c>
      <c r="B1230" s="24" t="str">
        <f t="shared" si="108"/>
        <v/>
      </c>
      <c r="C1230" s="554" t="str">
        <f t="shared" si="109"/>
        <v/>
      </c>
      <c r="D1230" s="173"/>
      <c r="E1230" s="173"/>
      <c r="F1230" s="174"/>
      <c r="G1230" s="175"/>
      <c r="H1230" s="176"/>
      <c r="I1230" s="177"/>
      <c r="J1230" s="176"/>
      <c r="K1230" s="476"/>
      <c r="L1230" s="174"/>
      <c r="M1230" s="81"/>
      <c r="N1230" s="280" t="str">
        <f t="shared" si="111"/>
        <v/>
      </c>
      <c r="O1230" s="43"/>
      <c r="P1230" s="87"/>
      <c r="Q1230" s="483"/>
      <c r="R1230" s="83"/>
      <c r="S1230" s="482"/>
      <c r="T1230" s="164"/>
      <c r="U1230" s="45"/>
      <c r="V1230" s="25" t="str">
        <f>IFERROR(VLOOKUP(U1230, tabla!$A$2:$B$50,2,FALSE),"")</f>
        <v/>
      </c>
      <c r="W1230" s="26"/>
      <c r="X1230" s="51"/>
      <c r="Y1230" s="555" t="str">
        <f t="shared" si="112"/>
        <v/>
      </c>
      <c r="Z1230" s="27"/>
      <c r="AA1230" s="26"/>
      <c r="AB1230" s="26"/>
      <c r="AC1230" s="84"/>
      <c r="AD1230" s="29"/>
      <c r="AE1230" s="84"/>
      <c r="AF1230" s="84"/>
      <c r="AG1230" s="63"/>
      <c r="AH1230" s="84"/>
      <c r="AI1230" s="63"/>
      <c r="AJ1230" s="63"/>
      <c r="AK1230" s="81"/>
      <c r="AL1230" s="85"/>
      <c r="AM1230" s="557" t="str">
        <f t="shared" ca="1" si="113"/>
        <v/>
      </c>
      <c r="AN1230" s="86"/>
      <c r="XFA1230" s="558" t="e">
        <f>MATCH(AE1230,tabla!$W$3:$W$20,0)-1</f>
        <v>#N/A</v>
      </c>
      <c r="XFB1230" s="558">
        <f>COUNTIF(tabla!$W$3:$W$20,'BD1'!AE1230)</f>
        <v>0</v>
      </c>
    </row>
    <row r="1231" spans="1:40 16381:16382" s="197" customFormat="1" ht="24.95" customHeight="1" x14ac:dyDescent="0.2">
      <c r="A1231" s="24" t="str">
        <f t="shared" si="110"/>
        <v/>
      </c>
      <c r="B1231" s="24" t="str">
        <f t="shared" ref="B1231:B1294" si="114">IF(F1231&gt;0,$K$6,"")</f>
        <v/>
      </c>
      <c r="C1231" s="554" t="str">
        <f t="shared" ref="C1231:C1294" si="115">IF(F1231&gt;0,$K$8,"")</f>
        <v/>
      </c>
      <c r="D1231" s="173"/>
      <c r="E1231" s="173"/>
      <c r="F1231" s="174"/>
      <c r="G1231" s="175"/>
      <c r="H1231" s="176"/>
      <c r="I1231" s="177"/>
      <c r="J1231" s="176"/>
      <c r="K1231" s="476"/>
      <c r="L1231" s="174"/>
      <c r="M1231" s="81"/>
      <c r="N1231" s="280" t="str">
        <f t="shared" si="111"/>
        <v/>
      </c>
      <c r="O1231" s="43"/>
      <c r="P1231" s="87"/>
      <c r="Q1231" s="483"/>
      <c r="R1231" s="83"/>
      <c r="S1231" s="482"/>
      <c r="T1231" s="164"/>
      <c r="U1231" s="45"/>
      <c r="V1231" s="25" t="str">
        <f>IFERROR(VLOOKUP(U1231, tabla!$A$2:$B$50,2,FALSE),"")</f>
        <v/>
      </c>
      <c r="W1231" s="26"/>
      <c r="X1231" s="51"/>
      <c r="Y1231" s="555" t="str">
        <f t="shared" si="112"/>
        <v/>
      </c>
      <c r="Z1231" s="27"/>
      <c r="AA1231" s="26"/>
      <c r="AB1231" s="26"/>
      <c r="AC1231" s="84"/>
      <c r="AD1231" s="29"/>
      <c r="AE1231" s="84"/>
      <c r="AF1231" s="84"/>
      <c r="AG1231" s="63"/>
      <c r="AH1231" s="84"/>
      <c r="AI1231" s="63"/>
      <c r="AJ1231" s="63"/>
      <c r="AK1231" s="81"/>
      <c r="AL1231" s="85"/>
      <c r="AM1231" s="557" t="str">
        <f t="shared" ca="1" si="113"/>
        <v/>
      </c>
      <c r="AN1231" s="86"/>
      <c r="XFA1231" s="558" t="e">
        <f>MATCH(AE1231,tabla!$W$3:$W$20,0)-1</f>
        <v>#N/A</v>
      </c>
      <c r="XFB1231" s="558">
        <f>COUNTIF(tabla!$W$3:$W$20,'BD1'!AE1231)</f>
        <v>0</v>
      </c>
    </row>
    <row r="1232" spans="1:40 16381:16382" s="197" customFormat="1" ht="24.95" customHeight="1" x14ac:dyDescent="0.2">
      <c r="A1232" s="24" t="str">
        <f t="shared" ref="A1232:A1295" si="116">IF(F1232&gt;0,ROW()-14,"")</f>
        <v/>
      </c>
      <c r="B1232" s="24" t="str">
        <f t="shared" si="114"/>
        <v/>
      </c>
      <c r="C1232" s="554" t="str">
        <f t="shared" si="115"/>
        <v/>
      </c>
      <c r="D1232" s="173"/>
      <c r="E1232" s="173"/>
      <c r="F1232" s="174"/>
      <c r="G1232" s="175"/>
      <c r="H1232" s="176"/>
      <c r="I1232" s="177"/>
      <c r="J1232" s="176"/>
      <c r="K1232" s="476"/>
      <c r="L1232" s="174"/>
      <c r="M1232" s="81"/>
      <c r="N1232" s="280" t="str">
        <f t="shared" ref="N1232:N1295" si="117">IF(M1232="","",YEAR($M$2)-YEAR(M1232)-IF(DATE(YEAR($M$2),MONTH(M1232),DAY(M1232))&gt;$M$2,1,0))</f>
        <v/>
      </c>
      <c r="O1232" s="43"/>
      <c r="P1232" s="87"/>
      <c r="Q1232" s="483"/>
      <c r="R1232" s="83"/>
      <c r="S1232" s="482"/>
      <c r="T1232" s="164"/>
      <c r="U1232" s="45"/>
      <c r="V1232" s="25" t="str">
        <f>IFERROR(VLOOKUP(U1232, tabla!$A$2:$B$50,2,FALSE),"")</f>
        <v/>
      </c>
      <c r="W1232" s="26"/>
      <c r="X1232" s="51"/>
      <c r="Y1232" s="555" t="str">
        <f t="shared" ref="Y1232:Y1295" si="118">IF(AND(X1232&gt;0,X1232&lt;452),45.2,IF(X1232&gt;=452,10%*X1232,IF(X1232=0,"","")))</f>
        <v/>
      </c>
      <c r="Z1232" s="27"/>
      <c r="AA1232" s="26"/>
      <c r="AB1232" s="26"/>
      <c r="AC1232" s="84"/>
      <c r="AD1232" s="29"/>
      <c r="AE1232" s="84"/>
      <c r="AF1232" s="84"/>
      <c r="AG1232" s="63"/>
      <c r="AH1232" s="84"/>
      <c r="AI1232" s="63"/>
      <c r="AJ1232" s="63"/>
      <c r="AK1232" s="81"/>
      <c r="AL1232" s="85"/>
      <c r="AM1232" s="557" t="str">
        <f t="shared" ref="AM1232:AM1295" ca="1" si="119">IF(OR(AL1232="",NOT(ISNUMBER(AL1232))),"",IF(TODAY()&lt;=AL1232,
 "VIGENTE - FALTAN " &amp;
 ((YEAR(AL1232)-YEAR(TODAY()))*12 + MONTH(AL1232)-MONTH(TODAY()) - IF(DAY(TODAY())&gt;DAY(AL1232),1,0)) &amp; " MESES",
 "CADUCADO"))</f>
        <v/>
      </c>
      <c r="AN1232" s="86"/>
      <c r="XFA1232" s="558" t="e">
        <f>MATCH(AE1232,tabla!$W$3:$W$20,0)-1</f>
        <v>#N/A</v>
      </c>
      <c r="XFB1232" s="558">
        <f>COUNTIF(tabla!$W$3:$W$20,'BD1'!AE1232)</f>
        <v>0</v>
      </c>
    </row>
    <row r="1233" spans="1:40 16381:16382" s="197" customFormat="1" ht="24.95" customHeight="1" x14ac:dyDescent="0.2">
      <c r="A1233" s="24" t="str">
        <f t="shared" si="116"/>
        <v/>
      </c>
      <c r="B1233" s="24" t="str">
        <f t="shared" si="114"/>
        <v/>
      </c>
      <c r="C1233" s="554" t="str">
        <f t="shared" si="115"/>
        <v/>
      </c>
      <c r="D1233" s="173"/>
      <c r="E1233" s="173"/>
      <c r="F1233" s="174"/>
      <c r="G1233" s="175"/>
      <c r="H1233" s="176"/>
      <c r="I1233" s="177"/>
      <c r="J1233" s="176"/>
      <c r="K1233" s="476"/>
      <c r="L1233" s="174"/>
      <c r="M1233" s="81"/>
      <c r="N1233" s="280" t="str">
        <f t="shared" si="117"/>
        <v/>
      </c>
      <c r="O1233" s="43"/>
      <c r="P1233" s="87"/>
      <c r="Q1233" s="483"/>
      <c r="R1233" s="83"/>
      <c r="S1233" s="482"/>
      <c r="T1233" s="164"/>
      <c r="U1233" s="45"/>
      <c r="V1233" s="25" t="str">
        <f>IFERROR(VLOOKUP(U1233, tabla!$A$2:$B$50,2,FALSE),"")</f>
        <v/>
      </c>
      <c r="W1233" s="26"/>
      <c r="X1233" s="51"/>
      <c r="Y1233" s="555" t="str">
        <f t="shared" si="118"/>
        <v/>
      </c>
      <c r="Z1233" s="27"/>
      <c r="AA1233" s="26"/>
      <c r="AB1233" s="26"/>
      <c r="AC1233" s="84"/>
      <c r="AD1233" s="29"/>
      <c r="AE1233" s="84"/>
      <c r="AF1233" s="84"/>
      <c r="AG1233" s="63"/>
      <c r="AH1233" s="84"/>
      <c r="AI1233" s="63"/>
      <c r="AJ1233" s="63"/>
      <c r="AK1233" s="81"/>
      <c r="AL1233" s="85"/>
      <c r="AM1233" s="557" t="str">
        <f t="shared" ca="1" si="119"/>
        <v/>
      </c>
      <c r="AN1233" s="86"/>
      <c r="XFA1233" s="558" t="e">
        <f>MATCH(AE1233,tabla!$W$3:$W$20,0)-1</f>
        <v>#N/A</v>
      </c>
      <c r="XFB1233" s="558">
        <f>COUNTIF(tabla!$W$3:$W$20,'BD1'!AE1233)</f>
        <v>0</v>
      </c>
    </row>
    <row r="1234" spans="1:40 16381:16382" s="197" customFormat="1" ht="24.95" customHeight="1" x14ac:dyDescent="0.2">
      <c r="A1234" s="24" t="str">
        <f t="shared" si="116"/>
        <v/>
      </c>
      <c r="B1234" s="24" t="str">
        <f t="shared" si="114"/>
        <v/>
      </c>
      <c r="C1234" s="554" t="str">
        <f t="shared" si="115"/>
        <v/>
      </c>
      <c r="D1234" s="173"/>
      <c r="E1234" s="173"/>
      <c r="F1234" s="174"/>
      <c r="G1234" s="175"/>
      <c r="H1234" s="176"/>
      <c r="I1234" s="177"/>
      <c r="J1234" s="176"/>
      <c r="K1234" s="476"/>
      <c r="L1234" s="174"/>
      <c r="M1234" s="81"/>
      <c r="N1234" s="280" t="str">
        <f t="shared" si="117"/>
        <v/>
      </c>
      <c r="O1234" s="43"/>
      <c r="P1234" s="87"/>
      <c r="Q1234" s="483"/>
      <c r="R1234" s="83"/>
      <c r="S1234" s="482"/>
      <c r="T1234" s="164"/>
      <c r="U1234" s="45"/>
      <c r="V1234" s="25" t="str">
        <f>IFERROR(VLOOKUP(U1234, tabla!$A$2:$B$50,2,FALSE),"")</f>
        <v/>
      </c>
      <c r="W1234" s="26"/>
      <c r="X1234" s="51"/>
      <c r="Y1234" s="555" t="str">
        <f t="shared" si="118"/>
        <v/>
      </c>
      <c r="Z1234" s="27"/>
      <c r="AA1234" s="26"/>
      <c r="AB1234" s="26"/>
      <c r="AC1234" s="84"/>
      <c r="AD1234" s="29"/>
      <c r="AE1234" s="84"/>
      <c r="AF1234" s="84"/>
      <c r="AG1234" s="63"/>
      <c r="AH1234" s="84"/>
      <c r="AI1234" s="63"/>
      <c r="AJ1234" s="63"/>
      <c r="AK1234" s="81"/>
      <c r="AL1234" s="85"/>
      <c r="AM1234" s="557" t="str">
        <f t="shared" ca="1" si="119"/>
        <v/>
      </c>
      <c r="AN1234" s="86"/>
      <c r="XFA1234" s="558" t="e">
        <f>MATCH(AE1234,tabla!$W$3:$W$20,0)-1</f>
        <v>#N/A</v>
      </c>
      <c r="XFB1234" s="558">
        <f>COUNTIF(tabla!$W$3:$W$20,'BD1'!AE1234)</f>
        <v>0</v>
      </c>
    </row>
    <row r="1235" spans="1:40 16381:16382" s="197" customFormat="1" ht="24.95" customHeight="1" x14ac:dyDescent="0.2">
      <c r="A1235" s="24" t="str">
        <f t="shared" si="116"/>
        <v/>
      </c>
      <c r="B1235" s="24" t="str">
        <f t="shared" si="114"/>
        <v/>
      </c>
      <c r="C1235" s="554" t="str">
        <f t="shared" si="115"/>
        <v/>
      </c>
      <c r="D1235" s="173"/>
      <c r="E1235" s="173"/>
      <c r="F1235" s="174"/>
      <c r="G1235" s="175"/>
      <c r="H1235" s="176"/>
      <c r="I1235" s="177"/>
      <c r="J1235" s="176"/>
      <c r="K1235" s="476"/>
      <c r="L1235" s="174"/>
      <c r="M1235" s="81"/>
      <c r="N1235" s="280" t="str">
        <f t="shared" si="117"/>
        <v/>
      </c>
      <c r="O1235" s="43"/>
      <c r="P1235" s="87"/>
      <c r="Q1235" s="483"/>
      <c r="R1235" s="83"/>
      <c r="S1235" s="482"/>
      <c r="T1235" s="164"/>
      <c r="U1235" s="45"/>
      <c r="V1235" s="25" t="str">
        <f>IFERROR(VLOOKUP(U1235, tabla!$A$2:$B$50,2,FALSE),"")</f>
        <v/>
      </c>
      <c r="W1235" s="26"/>
      <c r="X1235" s="51"/>
      <c r="Y1235" s="555" t="str">
        <f t="shared" si="118"/>
        <v/>
      </c>
      <c r="Z1235" s="27"/>
      <c r="AA1235" s="26"/>
      <c r="AB1235" s="26"/>
      <c r="AC1235" s="84"/>
      <c r="AD1235" s="29"/>
      <c r="AE1235" s="84"/>
      <c r="AF1235" s="84"/>
      <c r="AG1235" s="63"/>
      <c r="AH1235" s="84"/>
      <c r="AI1235" s="63"/>
      <c r="AJ1235" s="63"/>
      <c r="AK1235" s="81"/>
      <c r="AL1235" s="85"/>
      <c r="AM1235" s="557" t="str">
        <f t="shared" ca="1" si="119"/>
        <v/>
      </c>
      <c r="AN1235" s="86"/>
      <c r="XFA1235" s="558" t="e">
        <f>MATCH(AE1235,tabla!$W$3:$W$20,0)-1</f>
        <v>#N/A</v>
      </c>
      <c r="XFB1235" s="558">
        <f>COUNTIF(tabla!$W$3:$W$20,'BD1'!AE1235)</f>
        <v>0</v>
      </c>
    </row>
    <row r="1236" spans="1:40 16381:16382" s="197" customFormat="1" ht="24.95" customHeight="1" x14ac:dyDescent="0.2">
      <c r="A1236" s="24" t="str">
        <f t="shared" si="116"/>
        <v/>
      </c>
      <c r="B1236" s="24" t="str">
        <f t="shared" si="114"/>
        <v/>
      </c>
      <c r="C1236" s="554" t="str">
        <f t="shared" si="115"/>
        <v/>
      </c>
      <c r="D1236" s="173"/>
      <c r="E1236" s="173"/>
      <c r="F1236" s="174"/>
      <c r="G1236" s="175"/>
      <c r="H1236" s="176"/>
      <c r="I1236" s="177"/>
      <c r="J1236" s="176"/>
      <c r="K1236" s="476"/>
      <c r="L1236" s="174"/>
      <c r="M1236" s="81"/>
      <c r="N1236" s="280" t="str">
        <f t="shared" si="117"/>
        <v/>
      </c>
      <c r="O1236" s="43"/>
      <c r="P1236" s="87"/>
      <c r="Q1236" s="483"/>
      <c r="R1236" s="83"/>
      <c r="S1236" s="482"/>
      <c r="T1236" s="164"/>
      <c r="U1236" s="45"/>
      <c r="V1236" s="25" t="str">
        <f>IFERROR(VLOOKUP(U1236, tabla!$A$2:$B$50,2,FALSE),"")</f>
        <v/>
      </c>
      <c r="W1236" s="26"/>
      <c r="X1236" s="51"/>
      <c r="Y1236" s="555" t="str">
        <f t="shared" si="118"/>
        <v/>
      </c>
      <c r="Z1236" s="27"/>
      <c r="AA1236" s="26"/>
      <c r="AB1236" s="26"/>
      <c r="AC1236" s="84"/>
      <c r="AD1236" s="29"/>
      <c r="AE1236" s="84"/>
      <c r="AF1236" s="84"/>
      <c r="AG1236" s="63"/>
      <c r="AH1236" s="84"/>
      <c r="AI1236" s="63"/>
      <c r="AJ1236" s="63"/>
      <c r="AK1236" s="81"/>
      <c r="AL1236" s="85"/>
      <c r="AM1236" s="557" t="str">
        <f t="shared" ca="1" si="119"/>
        <v/>
      </c>
      <c r="AN1236" s="86"/>
      <c r="XFA1236" s="558" t="e">
        <f>MATCH(AE1236,tabla!$W$3:$W$20,0)-1</f>
        <v>#N/A</v>
      </c>
      <c r="XFB1236" s="558">
        <f>COUNTIF(tabla!$W$3:$W$20,'BD1'!AE1236)</f>
        <v>0</v>
      </c>
    </row>
    <row r="1237" spans="1:40 16381:16382" s="197" customFormat="1" ht="24.95" customHeight="1" x14ac:dyDescent="0.2">
      <c r="A1237" s="24" t="str">
        <f t="shared" si="116"/>
        <v/>
      </c>
      <c r="B1237" s="24" t="str">
        <f t="shared" si="114"/>
        <v/>
      </c>
      <c r="C1237" s="554" t="str">
        <f t="shared" si="115"/>
        <v/>
      </c>
      <c r="D1237" s="173"/>
      <c r="E1237" s="173"/>
      <c r="F1237" s="174"/>
      <c r="G1237" s="175"/>
      <c r="H1237" s="176"/>
      <c r="I1237" s="177"/>
      <c r="J1237" s="176"/>
      <c r="K1237" s="476"/>
      <c r="L1237" s="174"/>
      <c r="M1237" s="81"/>
      <c r="N1237" s="280" t="str">
        <f t="shared" si="117"/>
        <v/>
      </c>
      <c r="O1237" s="43"/>
      <c r="P1237" s="87"/>
      <c r="Q1237" s="483"/>
      <c r="R1237" s="83"/>
      <c r="S1237" s="482"/>
      <c r="T1237" s="164"/>
      <c r="U1237" s="45"/>
      <c r="V1237" s="25" t="str">
        <f>IFERROR(VLOOKUP(U1237, tabla!$A$2:$B$50,2,FALSE),"")</f>
        <v/>
      </c>
      <c r="W1237" s="26"/>
      <c r="X1237" s="51"/>
      <c r="Y1237" s="555" t="str">
        <f t="shared" si="118"/>
        <v/>
      </c>
      <c r="Z1237" s="27"/>
      <c r="AA1237" s="26"/>
      <c r="AB1237" s="26"/>
      <c r="AC1237" s="84"/>
      <c r="AD1237" s="29"/>
      <c r="AE1237" s="84"/>
      <c r="AF1237" s="84"/>
      <c r="AG1237" s="63"/>
      <c r="AH1237" s="84"/>
      <c r="AI1237" s="63"/>
      <c r="AJ1237" s="63"/>
      <c r="AK1237" s="81"/>
      <c r="AL1237" s="85"/>
      <c r="AM1237" s="557" t="str">
        <f t="shared" ca="1" si="119"/>
        <v/>
      </c>
      <c r="AN1237" s="86"/>
      <c r="XFA1237" s="558" t="e">
        <f>MATCH(AE1237,tabla!$W$3:$W$20,0)-1</f>
        <v>#N/A</v>
      </c>
      <c r="XFB1237" s="558">
        <f>COUNTIF(tabla!$W$3:$W$20,'BD1'!AE1237)</f>
        <v>0</v>
      </c>
    </row>
    <row r="1238" spans="1:40 16381:16382" s="197" customFormat="1" ht="24.95" customHeight="1" x14ac:dyDescent="0.2">
      <c r="A1238" s="24" t="str">
        <f t="shared" si="116"/>
        <v/>
      </c>
      <c r="B1238" s="24" t="str">
        <f t="shared" si="114"/>
        <v/>
      </c>
      <c r="C1238" s="554" t="str">
        <f t="shared" si="115"/>
        <v/>
      </c>
      <c r="D1238" s="173"/>
      <c r="E1238" s="173"/>
      <c r="F1238" s="174"/>
      <c r="G1238" s="175"/>
      <c r="H1238" s="176"/>
      <c r="I1238" s="177"/>
      <c r="J1238" s="176"/>
      <c r="K1238" s="476"/>
      <c r="L1238" s="174"/>
      <c r="M1238" s="81"/>
      <c r="N1238" s="280" t="str">
        <f t="shared" si="117"/>
        <v/>
      </c>
      <c r="O1238" s="43"/>
      <c r="P1238" s="87"/>
      <c r="Q1238" s="483"/>
      <c r="R1238" s="83"/>
      <c r="S1238" s="482"/>
      <c r="T1238" s="164"/>
      <c r="U1238" s="45"/>
      <c r="V1238" s="25" t="str">
        <f>IFERROR(VLOOKUP(U1238, tabla!$A$2:$B$50,2,FALSE),"")</f>
        <v/>
      </c>
      <c r="W1238" s="26"/>
      <c r="X1238" s="51"/>
      <c r="Y1238" s="555" t="str">
        <f t="shared" si="118"/>
        <v/>
      </c>
      <c r="Z1238" s="27"/>
      <c r="AA1238" s="26"/>
      <c r="AB1238" s="26"/>
      <c r="AC1238" s="84"/>
      <c r="AD1238" s="29"/>
      <c r="AE1238" s="84"/>
      <c r="AF1238" s="84"/>
      <c r="AG1238" s="63"/>
      <c r="AH1238" s="84"/>
      <c r="AI1238" s="63"/>
      <c r="AJ1238" s="63"/>
      <c r="AK1238" s="81"/>
      <c r="AL1238" s="85"/>
      <c r="AM1238" s="557" t="str">
        <f t="shared" ca="1" si="119"/>
        <v/>
      </c>
      <c r="AN1238" s="86"/>
      <c r="XFA1238" s="558" t="e">
        <f>MATCH(AE1238,tabla!$W$3:$W$20,0)-1</f>
        <v>#N/A</v>
      </c>
      <c r="XFB1238" s="558">
        <f>COUNTIF(tabla!$W$3:$W$20,'BD1'!AE1238)</f>
        <v>0</v>
      </c>
    </row>
    <row r="1239" spans="1:40 16381:16382" s="197" customFormat="1" ht="24.95" customHeight="1" x14ac:dyDescent="0.2">
      <c r="A1239" s="24" t="str">
        <f t="shared" si="116"/>
        <v/>
      </c>
      <c r="B1239" s="24" t="str">
        <f t="shared" si="114"/>
        <v/>
      </c>
      <c r="C1239" s="554" t="str">
        <f t="shared" si="115"/>
        <v/>
      </c>
      <c r="D1239" s="173"/>
      <c r="E1239" s="173"/>
      <c r="F1239" s="174"/>
      <c r="G1239" s="175"/>
      <c r="H1239" s="176"/>
      <c r="I1239" s="177"/>
      <c r="J1239" s="176"/>
      <c r="K1239" s="476"/>
      <c r="L1239" s="174"/>
      <c r="M1239" s="81"/>
      <c r="N1239" s="280" t="str">
        <f t="shared" si="117"/>
        <v/>
      </c>
      <c r="O1239" s="43"/>
      <c r="P1239" s="87"/>
      <c r="Q1239" s="483"/>
      <c r="R1239" s="83"/>
      <c r="S1239" s="482"/>
      <c r="T1239" s="164"/>
      <c r="U1239" s="45"/>
      <c r="V1239" s="25" t="str">
        <f>IFERROR(VLOOKUP(U1239, tabla!$A$2:$B$50,2,FALSE),"")</f>
        <v/>
      </c>
      <c r="W1239" s="26"/>
      <c r="X1239" s="51"/>
      <c r="Y1239" s="555" t="str">
        <f t="shared" si="118"/>
        <v/>
      </c>
      <c r="Z1239" s="27"/>
      <c r="AA1239" s="26"/>
      <c r="AB1239" s="26"/>
      <c r="AC1239" s="84"/>
      <c r="AD1239" s="29"/>
      <c r="AE1239" s="84"/>
      <c r="AF1239" s="84"/>
      <c r="AG1239" s="63"/>
      <c r="AH1239" s="84"/>
      <c r="AI1239" s="63"/>
      <c r="AJ1239" s="63"/>
      <c r="AK1239" s="81"/>
      <c r="AL1239" s="85"/>
      <c r="AM1239" s="557" t="str">
        <f t="shared" ca="1" si="119"/>
        <v/>
      </c>
      <c r="AN1239" s="86"/>
      <c r="XFA1239" s="558" t="e">
        <f>MATCH(AE1239,tabla!$W$3:$W$20,0)-1</f>
        <v>#N/A</v>
      </c>
      <c r="XFB1239" s="558">
        <f>COUNTIF(tabla!$W$3:$W$20,'BD1'!AE1239)</f>
        <v>0</v>
      </c>
    </row>
    <row r="1240" spans="1:40 16381:16382" s="197" customFormat="1" ht="24.95" customHeight="1" x14ac:dyDescent="0.2">
      <c r="A1240" s="24" t="str">
        <f t="shared" si="116"/>
        <v/>
      </c>
      <c r="B1240" s="24" t="str">
        <f t="shared" si="114"/>
        <v/>
      </c>
      <c r="C1240" s="554" t="str">
        <f t="shared" si="115"/>
        <v/>
      </c>
      <c r="D1240" s="173"/>
      <c r="E1240" s="173"/>
      <c r="F1240" s="174"/>
      <c r="G1240" s="175"/>
      <c r="H1240" s="176"/>
      <c r="I1240" s="177"/>
      <c r="J1240" s="176"/>
      <c r="K1240" s="476"/>
      <c r="L1240" s="174"/>
      <c r="M1240" s="81"/>
      <c r="N1240" s="280" t="str">
        <f t="shared" si="117"/>
        <v/>
      </c>
      <c r="O1240" s="43"/>
      <c r="P1240" s="87"/>
      <c r="Q1240" s="483"/>
      <c r="R1240" s="83"/>
      <c r="S1240" s="482"/>
      <c r="T1240" s="164"/>
      <c r="U1240" s="45"/>
      <c r="V1240" s="25" t="str">
        <f>IFERROR(VLOOKUP(U1240, tabla!$A$2:$B$50,2,FALSE),"")</f>
        <v/>
      </c>
      <c r="W1240" s="26"/>
      <c r="X1240" s="51"/>
      <c r="Y1240" s="555" t="str">
        <f t="shared" si="118"/>
        <v/>
      </c>
      <c r="Z1240" s="27"/>
      <c r="AA1240" s="26"/>
      <c r="AB1240" s="26"/>
      <c r="AC1240" s="84"/>
      <c r="AD1240" s="29"/>
      <c r="AE1240" s="84"/>
      <c r="AF1240" s="84"/>
      <c r="AG1240" s="63"/>
      <c r="AH1240" s="84"/>
      <c r="AI1240" s="63"/>
      <c r="AJ1240" s="63"/>
      <c r="AK1240" s="81"/>
      <c r="AL1240" s="85"/>
      <c r="AM1240" s="557" t="str">
        <f t="shared" ca="1" si="119"/>
        <v/>
      </c>
      <c r="AN1240" s="86"/>
      <c r="XFA1240" s="558" t="e">
        <f>MATCH(AE1240,tabla!$W$3:$W$20,0)-1</f>
        <v>#N/A</v>
      </c>
      <c r="XFB1240" s="558">
        <f>COUNTIF(tabla!$W$3:$W$20,'BD1'!AE1240)</f>
        <v>0</v>
      </c>
    </row>
    <row r="1241" spans="1:40 16381:16382" s="197" customFormat="1" ht="24.95" customHeight="1" x14ac:dyDescent="0.2">
      <c r="A1241" s="24" t="str">
        <f t="shared" si="116"/>
        <v/>
      </c>
      <c r="B1241" s="24" t="str">
        <f t="shared" si="114"/>
        <v/>
      </c>
      <c r="C1241" s="554" t="str">
        <f t="shared" si="115"/>
        <v/>
      </c>
      <c r="D1241" s="173"/>
      <c r="E1241" s="173"/>
      <c r="F1241" s="174"/>
      <c r="G1241" s="175"/>
      <c r="H1241" s="176"/>
      <c r="I1241" s="177"/>
      <c r="J1241" s="176"/>
      <c r="K1241" s="476"/>
      <c r="L1241" s="174"/>
      <c r="M1241" s="81"/>
      <c r="N1241" s="280" t="str">
        <f t="shared" si="117"/>
        <v/>
      </c>
      <c r="O1241" s="43"/>
      <c r="P1241" s="87"/>
      <c r="Q1241" s="483"/>
      <c r="R1241" s="83"/>
      <c r="S1241" s="482"/>
      <c r="T1241" s="164"/>
      <c r="U1241" s="45"/>
      <c r="V1241" s="25" t="str">
        <f>IFERROR(VLOOKUP(U1241, tabla!$A$2:$B$50,2,FALSE),"")</f>
        <v/>
      </c>
      <c r="W1241" s="26"/>
      <c r="X1241" s="51"/>
      <c r="Y1241" s="555" t="str">
        <f t="shared" si="118"/>
        <v/>
      </c>
      <c r="Z1241" s="27"/>
      <c r="AA1241" s="26"/>
      <c r="AB1241" s="26"/>
      <c r="AC1241" s="84"/>
      <c r="AD1241" s="29"/>
      <c r="AE1241" s="84"/>
      <c r="AF1241" s="84"/>
      <c r="AG1241" s="63"/>
      <c r="AH1241" s="84"/>
      <c r="AI1241" s="63"/>
      <c r="AJ1241" s="63"/>
      <c r="AK1241" s="81"/>
      <c r="AL1241" s="85"/>
      <c r="AM1241" s="557" t="str">
        <f t="shared" ca="1" si="119"/>
        <v/>
      </c>
      <c r="AN1241" s="86"/>
      <c r="XFA1241" s="558" t="e">
        <f>MATCH(AE1241,tabla!$W$3:$W$20,0)-1</f>
        <v>#N/A</v>
      </c>
      <c r="XFB1241" s="558">
        <f>COUNTIF(tabla!$W$3:$W$20,'BD1'!AE1241)</f>
        <v>0</v>
      </c>
    </row>
    <row r="1242" spans="1:40 16381:16382" s="197" customFormat="1" ht="24.95" customHeight="1" x14ac:dyDescent="0.2">
      <c r="A1242" s="24" t="str">
        <f t="shared" si="116"/>
        <v/>
      </c>
      <c r="B1242" s="24" t="str">
        <f t="shared" si="114"/>
        <v/>
      </c>
      <c r="C1242" s="554" t="str">
        <f t="shared" si="115"/>
        <v/>
      </c>
      <c r="D1242" s="173"/>
      <c r="E1242" s="173"/>
      <c r="F1242" s="174"/>
      <c r="G1242" s="175"/>
      <c r="H1242" s="176"/>
      <c r="I1242" s="177"/>
      <c r="J1242" s="176"/>
      <c r="K1242" s="476"/>
      <c r="L1242" s="174"/>
      <c r="M1242" s="81"/>
      <c r="N1242" s="280" t="str">
        <f t="shared" si="117"/>
        <v/>
      </c>
      <c r="O1242" s="43"/>
      <c r="P1242" s="87"/>
      <c r="Q1242" s="483"/>
      <c r="R1242" s="83"/>
      <c r="S1242" s="482"/>
      <c r="T1242" s="164"/>
      <c r="U1242" s="45"/>
      <c r="V1242" s="25" t="str">
        <f>IFERROR(VLOOKUP(U1242, tabla!$A$2:$B$50,2,FALSE),"")</f>
        <v/>
      </c>
      <c r="W1242" s="26"/>
      <c r="X1242" s="51"/>
      <c r="Y1242" s="555" t="str">
        <f t="shared" si="118"/>
        <v/>
      </c>
      <c r="Z1242" s="27"/>
      <c r="AA1242" s="26"/>
      <c r="AB1242" s="26"/>
      <c r="AC1242" s="84"/>
      <c r="AD1242" s="29"/>
      <c r="AE1242" s="84"/>
      <c r="AF1242" s="84"/>
      <c r="AG1242" s="63"/>
      <c r="AH1242" s="84"/>
      <c r="AI1242" s="63"/>
      <c r="AJ1242" s="63"/>
      <c r="AK1242" s="81"/>
      <c r="AL1242" s="85"/>
      <c r="AM1242" s="557" t="str">
        <f t="shared" ca="1" si="119"/>
        <v/>
      </c>
      <c r="AN1242" s="86"/>
      <c r="XFA1242" s="558" t="e">
        <f>MATCH(AE1242,tabla!$W$3:$W$20,0)-1</f>
        <v>#N/A</v>
      </c>
      <c r="XFB1242" s="558">
        <f>COUNTIF(tabla!$W$3:$W$20,'BD1'!AE1242)</f>
        <v>0</v>
      </c>
    </row>
    <row r="1243" spans="1:40 16381:16382" s="197" customFormat="1" ht="24.95" customHeight="1" x14ac:dyDescent="0.2">
      <c r="A1243" s="24" t="str">
        <f t="shared" si="116"/>
        <v/>
      </c>
      <c r="B1243" s="24" t="str">
        <f t="shared" si="114"/>
        <v/>
      </c>
      <c r="C1243" s="554" t="str">
        <f t="shared" si="115"/>
        <v/>
      </c>
      <c r="D1243" s="173"/>
      <c r="E1243" s="173"/>
      <c r="F1243" s="174"/>
      <c r="G1243" s="175"/>
      <c r="H1243" s="176"/>
      <c r="I1243" s="177"/>
      <c r="J1243" s="176"/>
      <c r="K1243" s="476"/>
      <c r="L1243" s="174"/>
      <c r="M1243" s="81"/>
      <c r="N1243" s="280" t="str">
        <f t="shared" si="117"/>
        <v/>
      </c>
      <c r="O1243" s="43"/>
      <c r="P1243" s="87"/>
      <c r="Q1243" s="483"/>
      <c r="R1243" s="83"/>
      <c r="S1243" s="482"/>
      <c r="T1243" s="164"/>
      <c r="U1243" s="45"/>
      <c r="V1243" s="25" t="str">
        <f>IFERROR(VLOOKUP(U1243, tabla!$A$2:$B$50,2,FALSE),"")</f>
        <v/>
      </c>
      <c r="W1243" s="26"/>
      <c r="X1243" s="51"/>
      <c r="Y1243" s="555" t="str">
        <f t="shared" si="118"/>
        <v/>
      </c>
      <c r="Z1243" s="27"/>
      <c r="AA1243" s="26"/>
      <c r="AB1243" s="26"/>
      <c r="AC1243" s="84"/>
      <c r="AD1243" s="29"/>
      <c r="AE1243" s="84"/>
      <c r="AF1243" s="84"/>
      <c r="AG1243" s="63"/>
      <c r="AH1243" s="84"/>
      <c r="AI1243" s="63"/>
      <c r="AJ1243" s="63"/>
      <c r="AK1243" s="81"/>
      <c r="AL1243" s="85"/>
      <c r="AM1243" s="557" t="str">
        <f t="shared" ca="1" si="119"/>
        <v/>
      </c>
      <c r="AN1243" s="86"/>
      <c r="XFA1243" s="558" t="e">
        <f>MATCH(AE1243,tabla!$W$3:$W$20,0)-1</f>
        <v>#N/A</v>
      </c>
      <c r="XFB1243" s="558">
        <f>COUNTIF(tabla!$W$3:$W$20,'BD1'!AE1243)</f>
        <v>0</v>
      </c>
    </row>
    <row r="1244" spans="1:40 16381:16382" s="197" customFormat="1" ht="24.95" customHeight="1" x14ac:dyDescent="0.2">
      <c r="A1244" s="24" t="str">
        <f t="shared" si="116"/>
        <v/>
      </c>
      <c r="B1244" s="24" t="str">
        <f t="shared" si="114"/>
        <v/>
      </c>
      <c r="C1244" s="554" t="str">
        <f t="shared" si="115"/>
        <v/>
      </c>
      <c r="D1244" s="173"/>
      <c r="E1244" s="173"/>
      <c r="F1244" s="174"/>
      <c r="G1244" s="175"/>
      <c r="H1244" s="176"/>
      <c r="I1244" s="177"/>
      <c r="J1244" s="176"/>
      <c r="K1244" s="476"/>
      <c r="L1244" s="174"/>
      <c r="M1244" s="81"/>
      <c r="N1244" s="280" t="str">
        <f t="shared" si="117"/>
        <v/>
      </c>
      <c r="O1244" s="43"/>
      <c r="P1244" s="87"/>
      <c r="Q1244" s="483"/>
      <c r="R1244" s="83"/>
      <c r="S1244" s="482"/>
      <c r="T1244" s="164"/>
      <c r="U1244" s="45"/>
      <c r="V1244" s="25" t="str">
        <f>IFERROR(VLOOKUP(U1244, tabla!$A$2:$B$50,2,FALSE),"")</f>
        <v/>
      </c>
      <c r="W1244" s="26"/>
      <c r="X1244" s="51"/>
      <c r="Y1244" s="555" t="str">
        <f t="shared" si="118"/>
        <v/>
      </c>
      <c r="Z1244" s="27"/>
      <c r="AA1244" s="26"/>
      <c r="AB1244" s="26"/>
      <c r="AC1244" s="84"/>
      <c r="AD1244" s="29"/>
      <c r="AE1244" s="84"/>
      <c r="AF1244" s="84"/>
      <c r="AG1244" s="63"/>
      <c r="AH1244" s="84"/>
      <c r="AI1244" s="63"/>
      <c r="AJ1244" s="63"/>
      <c r="AK1244" s="81"/>
      <c r="AL1244" s="85"/>
      <c r="AM1244" s="557" t="str">
        <f t="shared" ca="1" si="119"/>
        <v/>
      </c>
      <c r="AN1244" s="86"/>
      <c r="XFA1244" s="558" t="e">
        <f>MATCH(AE1244,tabla!$W$3:$W$20,0)-1</f>
        <v>#N/A</v>
      </c>
      <c r="XFB1244" s="558">
        <f>COUNTIF(tabla!$W$3:$W$20,'BD1'!AE1244)</f>
        <v>0</v>
      </c>
    </row>
    <row r="1245" spans="1:40 16381:16382" s="197" customFormat="1" ht="24.95" customHeight="1" x14ac:dyDescent="0.2">
      <c r="A1245" s="24" t="str">
        <f t="shared" si="116"/>
        <v/>
      </c>
      <c r="B1245" s="24" t="str">
        <f t="shared" si="114"/>
        <v/>
      </c>
      <c r="C1245" s="554" t="str">
        <f t="shared" si="115"/>
        <v/>
      </c>
      <c r="D1245" s="173"/>
      <c r="E1245" s="173"/>
      <c r="F1245" s="174"/>
      <c r="G1245" s="175"/>
      <c r="H1245" s="176"/>
      <c r="I1245" s="177"/>
      <c r="J1245" s="176"/>
      <c r="K1245" s="476"/>
      <c r="L1245" s="174"/>
      <c r="M1245" s="81"/>
      <c r="N1245" s="280" t="str">
        <f t="shared" si="117"/>
        <v/>
      </c>
      <c r="O1245" s="43"/>
      <c r="P1245" s="87"/>
      <c r="Q1245" s="483"/>
      <c r="R1245" s="83"/>
      <c r="S1245" s="482"/>
      <c r="T1245" s="164"/>
      <c r="U1245" s="45"/>
      <c r="V1245" s="25" t="str">
        <f>IFERROR(VLOOKUP(U1245, tabla!$A$2:$B$50,2,FALSE),"")</f>
        <v/>
      </c>
      <c r="W1245" s="26"/>
      <c r="X1245" s="51"/>
      <c r="Y1245" s="555" t="str">
        <f t="shared" si="118"/>
        <v/>
      </c>
      <c r="Z1245" s="27"/>
      <c r="AA1245" s="26"/>
      <c r="AB1245" s="26"/>
      <c r="AC1245" s="84"/>
      <c r="AD1245" s="29"/>
      <c r="AE1245" s="84"/>
      <c r="AF1245" s="84"/>
      <c r="AG1245" s="63"/>
      <c r="AH1245" s="84"/>
      <c r="AI1245" s="63"/>
      <c r="AJ1245" s="63"/>
      <c r="AK1245" s="81"/>
      <c r="AL1245" s="85"/>
      <c r="AM1245" s="557" t="str">
        <f t="shared" ca="1" si="119"/>
        <v/>
      </c>
      <c r="AN1245" s="86"/>
      <c r="XFA1245" s="558" t="e">
        <f>MATCH(AE1245,tabla!$W$3:$W$20,0)-1</f>
        <v>#N/A</v>
      </c>
      <c r="XFB1245" s="558">
        <f>COUNTIF(tabla!$W$3:$W$20,'BD1'!AE1245)</f>
        <v>0</v>
      </c>
    </row>
    <row r="1246" spans="1:40 16381:16382" s="197" customFormat="1" ht="24.95" customHeight="1" x14ac:dyDescent="0.2">
      <c r="A1246" s="24" t="str">
        <f t="shared" si="116"/>
        <v/>
      </c>
      <c r="B1246" s="24" t="str">
        <f t="shared" si="114"/>
        <v/>
      </c>
      <c r="C1246" s="554" t="str">
        <f t="shared" si="115"/>
        <v/>
      </c>
      <c r="D1246" s="173"/>
      <c r="E1246" s="173"/>
      <c r="F1246" s="174"/>
      <c r="G1246" s="175"/>
      <c r="H1246" s="176"/>
      <c r="I1246" s="177"/>
      <c r="J1246" s="176"/>
      <c r="K1246" s="476"/>
      <c r="L1246" s="174"/>
      <c r="M1246" s="81"/>
      <c r="N1246" s="280" t="str">
        <f t="shared" si="117"/>
        <v/>
      </c>
      <c r="O1246" s="43"/>
      <c r="P1246" s="87"/>
      <c r="Q1246" s="483"/>
      <c r="R1246" s="83"/>
      <c r="S1246" s="482"/>
      <c r="T1246" s="164"/>
      <c r="U1246" s="45"/>
      <c r="V1246" s="25" t="str">
        <f>IFERROR(VLOOKUP(U1246, tabla!$A$2:$B$50,2,FALSE),"")</f>
        <v/>
      </c>
      <c r="W1246" s="26"/>
      <c r="X1246" s="51"/>
      <c r="Y1246" s="555" t="str">
        <f t="shared" si="118"/>
        <v/>
      </c>
      <c r="Z1246" s="27"/>
      <c r="AA1246" s="26"/>
      <c r="AB1246" s="26"/>
      <c r="AC1246" s="84"/>
      <c r="AD1246" s="29"/>
      <c r="AE1246" s="84"/>
      <c r="AF1246" s="84"/>
      <c r="AG1246" s="63"/>
      <c r="AH1246" s="84"/>
      <c r="AI1246" s="63"/>
      <c r="AJ1246" s="63"/>
      <c r="AK1246" s="81"/>
      <c r="AL1246" s="85"/>
      <c r="AM1246" s="557" t="str">
        <f t="shared" ca="1" si="119"/>
        <v/>
      </c>
      <c r="AN1246" s="86"/>
      <c r="XFA1246" s="558" t="e">
        <f>MATCH(AE1246,tabla!$W$3:$W$20,0)-1</f>
        <v>#N/A</v>
      </c>
      <c r="XFB1246" s="558">
        <f>COUNTIF(tabla!$W$3:$W$20,'BD1'!AE1246)</f>
        <v>0</v>
      </c>
    </row>
    <row r="1247" spans="1:40 16381:16382" s="197" customFormat="1" ht="24.95" customHeight="1" x14ac:dyDescent="0.2">
      <c r="A1247" s="24" t="str">
        <f t="shared" si="116"/>
        <v/>
      </c>
      <c r="B1247" s="24" t="str">
        <f t="shared" si="114"/>
        <v/>
      </c>
      <c r="C1247" s="554" t="str">
        <f t="shared" si="115"/>
        <v/>
      </c>
      <c r="D1247" s="173"/>
      <c r="E1247" s="173"/>
      <c r="F1247" s="174"/>
      <c r="G1247" s="175"/>
      <c r="H1247" s="176"/>
      <c r="I1247" s="177"/>
      <c r="J1247" s="176"/>
      <c r="K1247" s="476"/>
      <c r="L1247" s="174"/>
      <c r="M1247" s="81"/>
      <c r="N1247" s="280" t="str">
        <f t="shared" si="117"/>
        <v/>
      </c>
      <c r="O1247" s="43"/>
      <c r="P1247" s="87"/>
      <c r="Q1247" s="483"/>
      <c r="R1247" s="83"/>
      <c r="S1247" s="482"/>
      <c r="T1247" s="164"/>
      <c r="U1247" s="45"/>
      <c r="V1247" s="25" t="str">
        <f>IFERROR(VLOOKUP(U1247, tabla!$A$2:$B$50,2,FALSE),"")</f>
        <v/>
      </c>
      <c r="W1247" s="26"/>
      <c r="X1247" s="51"/>
      <c r="Y1247" s="555" t="str">
        <f t="shared" si="118"/>
        <v/>
      </c>
      <c r="Z1247" s="27"/>
      <c r="AA1247" s="26"/>
      <c r="AB1247" s="26"/>
      <c r="AC1247" s="84"/>
      <c r="AD1247" s="29"/>
      <c r="AE1247" s="84"/>
      <c r="AF1247" s="84"/>
      <c r="AG1247" s="63"/>
      <c r="AH1247" s="84"/>
      <c r="AI1247" s="63"/>
      <c r="AJ1247" s="63"/>
      <c r="AK1247" s="81"/>
      <c r="AL1247" s="85"/>
      <c r="AM1247" s="557" t="str">
        <f t="shared" ca="1" si="119"/>
        <v/>
      </c>
      <c r="AN1247" s="86"/>
      <c r="XFA1247" s="558" t="e">
        <f>MATCH(AE1247,tabla!$W$3:$W$20,0)-1</f>
        <v>#N/A</v>
      </c>
      <c r="XFB1247" s="558">
        <f>COUNTIF(tabla!$W$3:$W$20,'BD1'!AE1247)</f>
        <v>0</v>
      </c>
    </row>
    <row r="1248" spans="1:40 16381:16382" s="197" customFormat="1" ht="24.95" customHeight="1" x14ac:dyDescent="0.2">
      <c r="A1248" s="24" t="str">
        <f t="shared" si="116"/>
        <v/>
      </c>
      <c r="B1248" s="24" t="str">
        <f t="shared" si="114"/>
        <v/>
      </c>
      <c r="C1248" s="554" t="str">
        <f t="shared" si="115"/>
        <v/>
      </c>
      <c r="D1248" s="173"/>
      <c r="E1248" s="173"/>
      <c r="F1248" s="174"/>
      <c r="G1248" s="175"/>
      <c r="H1248" s="176"/>
      <c r="I1248" s="177"/>
      <c r="J1248" s="176"/>
      <c r="K1248" s="476"/>
      <c r="L1248" s="174"/>
      <c r="M1248" s="81"/>
      <c r="N1248" s="280" t="str">
        <f t="shared" si="117"/>
        <v/>
      </c>
      <c r="O1248" s="43"/>
      <c r="P1248" s="87"/>
      <c r="Q1248" s="483"/>
      <c r="R1248" s="83"/>
      <c r="S1248" s="482"/>
      <c r="T1248" s="164"/>
      <c r="U1248" s="45"/>
      <c r="V1248" s="25" t="str">
        <f>IFERROR(VLOOKUP(U1248, tabla!$A$2:$B$50,2,FALSE),"")</f>
        <v/>
      </c>
      <c r="W1248" s="26"/>
      <c r="X1248" s="51"/>
      <c r="Y1248" s="555" t="str">
        <f t="shared" si="118"/>
        <v/>
      </c>
      <c r="Z1248" s="27"/>
      <c r="AA1248" s="26"/>
      <c r="AB1248" s="26"/>
      <c r="AC1248" s="84"/>
      <c r="AD1248" s="29"/>
      <c r="AE1248" s="84"/>
      <c r="AF1248" s="84"/>
      <c r="AG1248" s="63"/>
      <c r="AH1248" s="84"/>
      <c r="AI1248" s="63"/>
      <c r="AJ1248" s="63"/>
      <c r="AK1248" s="81"/>
      <c r="AL1248" s="85"/>
      <c r="AM1248" s="557" t="str">
        <f t="shared" ca="1" si="119"/>
        <v/>
      </c>
      <c r="AN1248" s="86"/>
      <c r="XFA1248" s="558" t="e">
        <f>MATCH(AE1248,tabla!$W$3:$W$20,0)-1</f>
        <v>#N/A</v>
      </c>
      <c r="XFB1248" s="558">
        <f>COUNTIF(tabla!$W$3:$W$20,'BD1'!AE1248)</f>
        <v>0</v>
      </c>
    </row>
    <row r="1249" spans="1:40 16381:16382" s="197" customFormat="1" ht="24.95" customHeight="1" x14ac:dyDescent="0.2">
      <c r="A1249" s="24" t="str">
        <f t="shared" si="116"/>
        <v/>
      </c>
      <c r="B1249" s="24" t="str">
        <f t="shared" si="114"/>
        <v/>
      </c>
      <c r="C1249" s="554" t="str">
        <f t="shared" si="115"/>
        <v/>
      </c>
      <c r="D1249" s="173"/>
      <c r="E1249" s="173"/>
      <c r="F1249" s="174"/>
      <c r="G1249" s="175"/>
      <c r="H1249" s="176"/>
      <c r="I1249" s="177"/>
      <c r="J1249" s="176"/>
      <c r="K1249" s="476"/>
      <c r="L1249" s="174"/>
      <c r="M1249" s="81"/>
      <c r="N1249" s="280" t="str">
        <f t="shared" si="117"/>
        <v/>
      </c>
      <c r="O1249" s="43"/>
      <c r="P1249" s="87"/>
      <c r="Q1249" s="483"/>
      <c r="R1249" s="83"/>
      <c r="S1249" s="482"/>
      <c r="T1249" s="164"/>
      <c r="U1249" s="45"/>
      <c r="V1249" s="25" t="str">
        <f>IFERROR(VLOOKUP(U1249, tabla!$A$2:$B$50,2,FALSE),"")</f>
        <v/>
      </c>
      <c r="W1249" s="26"/>
      <c r="X1249" s="51"/>
      <c r="Y1249" s="555" t="str">
        <f t="shared" si="118"/>
        <v/>
      </c>
      <c r="Z1249" s="27"/>
      <c r="AA1249" s="26"/>
      <c r="AB1249" s="26"/>
      <c r="AC1249" s="84"/>
      <c r="AD1249" s="29"/>
      <c r="AE1249" s="84"/>
      <c r="AF1249" s="84"/>
      <c r="AG1249" s="63"/>
      <c r="AH1249" s="84"/>
      <c r="AI1249" s="63"/>
      <c r="AJ1249" s="63"/>
      <c r="AK1249" s="81"/>
      <c r="AL1249" s="85"/>
      <c r="AM1249" s="557" t="str">
        <f t="shared" ca="1" si="119"/>
        <v/>
      </c>
      <c r="AN1249" s="86"/>
      <c r="XFA1249" s="558" t="e">
        <f>MATCH(AE1249,tabla!$W$3:$W$20,0)-1</f>
        <v>#N/A</v>
      </c>
      <c r="XFB1249" s="558">
        <f>COUNTIF(tabla!$W$3:$W$20,'BD1'!AE1249)</f>
        <v>0</v>
      </c>
    </row>
    <row r="1250" spans="1:40 16381:16382" s="197" customFormat="1" ht="24.95" customHeight="1" x14ac:dyDescent="0.2">
      <c r="A1250" s="24" t="str">
        <f t="shared" si="116"/>
        <v/>
      </c>
      <c r="B1250" s="24" t="str">
        <f t="shared" si="114"/>
        <v/>
      </c>
      <c r="C1250" s="554" t="str">
        <f t="shared" si="115"/>
        <v/>
      </c>
      <c r="D1250" s="173"/>
      <c r="E1250" s="173"/>
      <c r="F1250" s="174"/>
      <c r="G1250" s="175"/>
      <c r="H1250" s="176"/>
      <c r="I1250" s="177"/>
      <c r="J1250" s="176"/>
      <c r="K1250" s="476"/>
      <c r="L1250" s="174"/>
      <c r="M1250" s="81"/>
      <c r="N1250" s="280" t="str">
        <f t="shared" si="117"/>
        <v/>
      </c>
      <c r="O1250" s="43"/>
      <c r="P1250" s="87"/>
      <c r="Q1250" s="483"/>
      <c r="R1250" s="83"/>
      <c r="S1250" s="482"/>
      <c r="T1250" s="164"/>
      <c r="U1250" s="45"/>
      <c r="V1250" s="25" t="str">
        <f>IFERROR(VLOOKUP(U1250, tabla!$A$2:$B$50,2,FALSE),"")</f>
        <v/>
      </c>
      <c r="W1250" s="26"/>
      <c r="X1250" s="51"/>
      <c r="Y1250" s="555" t="str">
        <f t="shared" si="118"/>
        <v/>
      </c>
      <c r="Z1250" s="27"/>
      <c r="AA1250" s="26"/>
      <c r="AB1250" s="26"/>
      <c r="AC1250" s="84"/>
      <c r="AD1250" s="29"/>
      <c r="AE1250" s="84"/>
      <c r="AF1250" s="84"/>
      <c r="AG1250" s="63"/>
      <c r="AH1250" s="84"/>
      <c r="AI1250" s="63"/>
      <c r="AJ1250" s="63"/>
      <c r="AK1250" s="81"/>
      <c r="AL1250" s="85"/>
      <c r="AM1250" s="557" t="str">
        <f t="shared" ca="1" si="119"/>
        <v/>
      </c>
      <c r="AN1250" s="86"/>
      <c r="XFA1250" s="558" t="e">
        <f>MATCH(AE1250,tabla!$W$3:$W$20,0)-1</f>
        <v>#N/A</v>
      </c>
      <c r="XFB1250" s="558">
        <f>COUNTIF(tabla!$W$3:$W$20,'BD1'!AE1250)</f>
        <v>0</v>
      </c>
    </row>
    <row r="1251" spans="1:40 16381:16382" s="197" customFormat="1" ht="24.95" customHeight="1" x14ac:dyDescent="0.2">
      <c r="A1251" s="24" t="str">
        <f t="shared" si="116"/>
        <v/>
      </c>
      <c r="B1251" s="24" t="str">
        <f t="shared" si="114"/>
        <v/>
      </c>
      <c r="C1251" s="554" t="str">
        <f t="shared" si="115"/>
        <v/>
      </c>
      <c r="D1251" s="173"/>
      <c r="E1251" s="173"/>
      <c r="F1251" s="174"/>
      <c r="G1251" s="175"/>
      <c r="H1251" s="176"/>
      <c r="I1251" s="177"/>
      <c r="J1251" s="176"/>
      <c r="K1251" s="476"/>
      <c r="L1251" s="174"/>
      <c r="M1251" s="81"/>
      <c r="N1251" s="280" t="str">
        <f t="shared" si="117"/>
        <v/>
      </c>
      <c r="O1251" s="43"/>
      <c r="P1251" s="87"/>
      <c r="Q1251" s="483"/>
      <c r="R1251" s="83"/>
      <c r="S1251" s="482"/>
      <c r="T1251" s="164"/>
      <c r="U1251" s="45"/>
      <c r="V1251" s="25" t="str">
        <f>IFERROR(VLOOKUP(U1251, tabla!$A$2:$B$50,2,FALSE),"")</f>
        <v/>
      </c>
      <c r="W1251" s="26"/>
      <c r="X1251" s="51"/>
      <c r="Y1251" s="555" t="str">
        <f t="shared" si="118"/>
        <v/>
      </c>
      <c r="Z1251" s="27"/>
      <c r="AA1251" s="26"/>
      <c r="AB1251" s="26"/>
      <c r="AC1251" s="84"/>
      <c r="AD1251" s="29"/>
      <c r="AE1251" s="84"/>
      <c r="AF1251" s="84"/>
      <c r="AG1251" s="63"/>
      <c r="AH1251" s="84"/>
      <c r="AI1251" s="63"/>
      <c r="AJ1251" s="63"/>
      <c r="AK1251" s="81"/>
      <c r="AL1251" s="85"/>
      <c r="AM1251" s="557" t="str">
        <f t="shared" ca="1" si="119"/>
        <v/>
      </c>
      <c r="AN1251" s="86"/>
      <c r="XFA1251" s="558" t="e">
        <f>MATCH(AE1251,tabla!$W$3:$W$20,0)-1</f>
        <v>#N/A</v>
      </c>
      <c r="XFB1251" s="558">
        <f>COUNTIF(tabla!$W$3:$W$20,'BD1'!AE1251)</f>
        <v>0</v>
      </c>
    </row>
    <row r="1252" spans="1:40 16381:16382" s="197" customFormat="1" ht="24.95" customHeight="1" x14ac:dyDescent="0.2">
      <c r="A1252" s="24" t="str">
        <f t="shared" si="116"/>
        <v/>
      </c>
      <c r="B1252" s="24" t="str">
        <f t="shared" si="114"/>
        <v/>
      </c>
      <c r="C1252" s="554" t="str">
        <f t="shared" si="115"/>
        <v/>
      </c>
      <c r="D1252" s="173"/>
      <c r="E1252" s="173"/>
      <c r="F1252" s="174"/>
      <c r="G1252" s="175"/>
      <c r="H1252" s="176"/>
      <c r="I1252" s="177"/>
      <c r="J1252" s="176"/>
      <c r="K1252" s="476"/>
      <c r="L1252" s="174"/>
      <c r="M1252" s="81"/>
      <c r="N1252" s="280" t="str">
        <f t="shared" si="117"/>
        <v/>
      </c>
      <c r="O1252" s="43"/>
      <c r="P1252" s="87"/>
      <c r="Q1252" s="483"/>
      <c r="R1252" s="83"/>
      <c r="S1252" s="482"/>
      <c r="T1252" s="164"/>
      <c r="U1252" s="45"/>
      <c r="V1252" s="25" t="str">
        <f>IFERROR(VLOOKUP(U1252, tabla!$A$2:$B$50,2,FALSE),"")</f>
        <v/>
      </c>
      <c r="W1252" s="26"/>
      <c r="X1252" s="51"/>
      <c r="Y1252" s="555" t="str">
        <f t="shared" si="118"/>
        <v/>
      </c>
      <c r="Z1252" s="27"/>
      <c r="AA1252" s="26"/>
      <c r="AB1252" s="26"/>
      <c r="AC1252" s="84"/>
      <c r="AD1252" s="29"/>
      <c r="AE1252" s="84"/>
      <c r="AF1252" s="84"/>
      <c r="AG1252" s="63"/>
      <c r="AH1252" s="84"/>
      <c r="AI1252" s="63"/>
      <c r="AJ1252" s="63"/>
      <c r="AK1252" s="81"/>
      <c r="AL1252" s="85"/>
      <c r="AM1252" s="557" t="str">
        <f t="shared" ca="1" si="119"/>
        <v/>
      </c>
      <c r="AN1252" s="86"/>
      <c r="XFA1252" s="558" t="e">
        <f>MATCH(AE1252,tabla!$W$3:$W$20,0)-1</f>
        <v>#N/A</v>
      </c>
      <c r="XFB1252" s="558">
        <f>COUNTIF(tabla!$W$3:$W$20,'BD1'!AE1252)</f>
        <v>0</v>
      </c>
    </row>
    <row r="1253" spans="1:40 16381:16382" s="197" customFormat="1" ht="24.95" customHeight="1" x14ac:dyDescent="0.2">
      <c r="A1253" s="24" t="str">
        <f t="shared" si="116"/>
        <v/>
      </c>
      <c r="B1253" s="24" t="str">
        <f t="shared" si="114"/>
        <v/>
      </c>
      <c r="C1253" s="554" t="str">
        <f t="shared" si="115"/>
        <v/>
      </c>
      <c r="D1253" s="173"/>
      <c r="E1253" s="173"/>
      <c r="F1253" s="174"/>
      <c r="G1253" s="175"/>
      <c r="H1253" s="176"/>
      <c r="I1253" s="177"/>
      <c r="J1253" s="176"/>
      <c r="K1253" s="476"/>
      <c r="L1253" s="174"/>
      <c r="M1253" s="81"/>
      <c r="N1253" s="280" t="str">
        <f t="shared" si="117"/>
        <v/>
      </c>
      <c r="O1253" s="43"/>
      <c r="P1253" s="87"/>
      <c r="Q1253" s="483"/>
      <c r="R1253" s="83"/>
      <c r="S1253" s="482"/>
      <c r="T1253" s="164"/>
      <c r="U1253" s="45"/>
      <c r="V1253" s="25" t="str">
        <f>IFERROR(VLOOKUP(U1253, tabla!$A$2:$B$50,2,FALSE),"")</f>
        <v/>
      </c>
      <c r="W1253" s="26"/>
      <c r="X1253" s="51"/>
      <c r="Y1253" s="555" t="str">
        <f t="shared" si="118"/>
        <v/>
      </c>
      <c r="Z1253" s="27"/>
      <c r="AA1253" s="26"/>
      <c r="AB1253" s="26"/>
      <c r="AC1253" s="84"/>
      <c r="AD1253" s="29"/>
      <c r="AE1253" s="84"/>
      <c r="AF1253" s="84"/>
      <c r="AG1253" s="63"/>
      <c r="AH1253" s="84"/>
      <c r="AI1253" s="63"/>
      <c r="AJ1253" s="63"/>
      <c r="AK1253" s="81"/>
      <c r="AL1253" s="85"/>
      <c r="AM1253" s="557" t="str">
        <f t="shared" ca="1" si="119"/>
        <v/>
      </c>
      <c r="AN1253" s="86"/>
      <c r="XFA1253" s="558" t="e">
        <f>MATCH(AE1253,tabla!$W$3:$W$20,0)-1</f>
        <v>#N/A</v>
      </c>
      <c r="XFB1253" s="558">
        <f>COUNTIF(tabla!$W$3:$W$20,'BD1'!AE1253)</f>
        <v>0</v>
      </c>
    </row>
    <row r="1254" spans="1:40 16381:16382" s="197" customFormat="1" ht="24.95" customHeight="1" x14ac:dyDescent="0.2">
      <c r="A1254" s="24" t="str">
        <f t="shared" si="116"/>
        <v/>
      </c>
      <c r="B1254" s="24" t="str">
        <f t="shared" si="114"/>
        <v/>
      </c>
      <c r="C1254" s="554" t="str">
        <f t="shared" si="115"/>
        <v/>
      </c>
      <c r="D1254" s="173"/>
      <c r="E1254" s="173"/>
      <c r="F1254" s="174"/>
      <c r="G1254" s="175"/>
      <c r="H1254" s="176"/>
      <c r="I1254" s="177"/>
      <c r="J1254" s="176"/>
      <c r="K1254" s="476"/>
      <c r="L1254" s="174"/>
      <c r="M1254" s="81"/>
      <c r="N1254" s="280" t="str">
        <f t="shared" si="117"/>
        <v/>
      </c>
      <c r="O1254" s="43"/>
      <c r="P1254" s="87"/>
      <c r="Q1254" s="483"/>
      <c r="R1254" s="83"/>
      <c r="S1254" s="482"/>
      <c r="T1254" s="164"/>
      <c r="U1254" s="45"/>
      <c r="V1254" s="25" t="str">
        <f>IFERROR(VLOOKUP(U1254, tabla!$A$2:$B$50,2,FALSE),"")</f>
        <v/>
      </c>
      <c r="W1254" s="26"/>
      <c r="X1254" s="51"/>
      <c r="Y1254" s="555" t="str">
        <f t="shared" si="118"/>
        <v/>
      </c>
      <c r="Z1254" s="27"/>
      <c r="AA1254" s="26"/>
      <c r="AB1254" s="26"/>
      <c r="AC1254" s="84"/>
      <c r="AD1254" s="29"/>
      <c r="AE1254" s="84"/>
      <c r="AF1254" s="84"/>
      <c r="AG1254" s="63"/>
      <c r="AH1254" s="84"/>
      <c r="AI1254" s="63"/>
      <c r="AJ1254" s="63"/>
      <c r="AK1254" s="81"/>
      <c r="AL1254" s="85"/>
      <c r="AM1254" s="557" t="str">
        <f t="shared" ca="1" si="119"/>
        <v/>
      </c>
      <c r="AN1254" s="86"/>
      <c r="XFA1254" s="558" t="e">
        <f>MATCH(AE1254,tabla!$W$3:$W$20,0)-1</f>
        <v>#N/A</v>
      </c>
      <c r="XFB1254" s="558">
        <f>COUNTIF(tabla!$W$3:$W$20,'BD1'!AE1254)</f>
        <v>0</v>
      </c>
    </row>
    <row r="1255" spans="1:40 16381:16382" s="197" customFormat="1" ht="24.95" customHeight="1" x14ac:dyDescent="0.2">
      <c r="A1255" s="24" t="str">
        <f t="shared" si="116"/>
        <v/>
      </c>
      <c r="B1255" s="24" t="str">
        <f t="shared" si="114"/>
        <v/>
      </c>
      <c r="C1255" s="554" t="str">
        <f t="shared" si="115"/>
        <v/>
      </c>
      <c r="D1255" s="173"/>
      <c r="E1255" s="173"/>
      <c r="F1255" s="174"/>
      <c r="G1255" s="175"/>
      <c r="H1255" s="176"/>
      <c r="I1255" s="177"/>
      <c r="J1255" s="176"/>
      <c r="K1255" s="476"/>
      <c r="L1255" s="174"/>
      <c r="M1255" s="81"/>
      <c r="N1255" s="280" t="str">
        <f t="shared" si="117"/>
        <v/>
      </c>
      <c r="O1255" s="43"/>
      <c r="P1255" s="87"/>
      <c r="Q1255" s="483"/>
      <c r="R1255" s="83"/>
      <c r="S1255" s="482"/>
      <c r="T1255" s="164"/>
      <c r="U1255" s="45"/>
      <c r="V1255" s="25" t="str">
        <f>IFERROR(VLOOKUP(U1255, tabla!$A$2:$B$50,2,FALSE),"")</f>
        <v/>
      </c>
      <c r="W1255" s="26"/>
      <c r="X1255" s="51"/>
      <c r="Y1255" s="555" t="str">
        <f t="shared" si="118"/>
        <v/>
      </c>
      <c r="Z1255" s="27"/>
      <c r="AA1255" s="26"/>
      <c r="AB1255" s="26"/>
      <c r="AC1255" s="84"/>
      <c r="AD1255" s="29"/>
      <c r="AE1255" s="84"/>
      <c r="AF1255" s="84"/>
      <c r="AG1255" s="63"/>
      <c r="AH1255" s="84"/>
      <c r="AI1255" s="63"/>
      <c r="AJ1255" s="63"/>
      <c r="AK1255" s="81"/>
      <c r="AL1255" s="85"/>
      <c r="AM1255" s="557" t="str">
        <f t="shared" ca="1" si="119"/>
        <v/>
      </c>
      <c r="AN1255" s="86"/>
      <c r="XFA1255" s="558" t="e">
        <f>MATCH(AE1255,tabla!$W$3:$W$20,0)-1</f>
        <v>#N/A</v>
      </c>
      <c r="XFB1255" s="558">
        <f>COUNTIF(tabla!$W$3:$W$20,'BD1'!AE1255)</f>
        <v>0</v>
      </c>
    </row>
    <row r="1256" spans="1:40 16381:16382" s="197" customFormat="1" ht="24.95" customHeight="1" x14ac:dyDescent="0.2">
      <c r="A1256" s="24" t="str">
        <f t="shared" si="116"/>
        <v/>
      </c>
      <c r="B1256" s="24" t="str">
        <f t="shared" si="114"/>
        <v/>
      </c>
      <c r="C1256" s="554" t="str">
        <f t="shared" si="115"/>
        <v/>
      </c>
      <c r="D1256" s="173"/>
      <c r="E1256" s="173"/>
      <c r="F1256" s="174"/>
      <c r="G1256" s="175"/>
      <c r="H1256" s="176"/>
      <c r="I1256" s="177"/>
      <c r="J1256" s="176"/>
      <c r="K1256" s="476"/>
      <c r="L1256" s="174"/>
      <c r="M1256" s="81"/>
      <c r="N1256" s="280" t="str">
        <f t="shared" si="117"/>
        <v/>
      </c>
      <c r="O1256" s="43"/>
      <c r="P1256" s="87"/>
      <c r="Q1256" s="483"/>
      <c r="R1256" s="83"/>
      <c r="S1256" s="482"/>
      <c r="T1256" s="164"/>
      <c r="U1256" s="45"/>
      <c r="V1256" s="25" t="str">
        <f>IFERROR(VLOOKUP(U1256, tabla!$A$2:$B$50,2,FALSE),"")</f>
        <v/>
      </c>
      <c r="W1256" s="26"/>
      <c r="X1256" s="51"/>
      <c r="Y1256" s="555" t="str">
        <f t="shared" si="118"/>
        <v/>
      </c>
      <c r="Z1256" s="27"/>
      <c r="AA1256" s="26"/>
      <c r="AB1256" s="26"/>
      <c r="AC1256" s="84"/>
      <c r="AD1256" s="29"/>
      <c r="AE1256" s="84"/>
      <c r="AF1256" s="84"/>
      <c r="AG1256" s="63"/>
      <c r="AH1256" s="84"/>
      <c r="AI1256" s="63"/>
      <c r="AJ1256" s="63"/>
      <c r="AK1256" s="81"/>
      <c r="AL1256" s="85"/>
      <c r="AM1256" s="557" t="str">
        <f t="shared" ca="1" si="119"/>
        <v/>
      </c>
      <c r="AN1256" s="86"/>
      <c r="XFA1256" s="558" t="e">
        <f>MATCH(AE1256,tabla!$W$3:$W$20,0)-1</f>
        <v>#N/A</v>
      </c>
      <c r="XFB1256" s="558">
        <f>COUNTIF(tabla!$W$3:$W$20,'BD1'!AE1256)</f>
        <v>0</v>
      </c>
    </row>
    <row r="1257" spans="1:40 16381:16382" s="197" customFormat="1" ht="24.95" customHeight="1" x14ac:dyDescent="0.2">
      <c r="A1257" s="24" t="str">
        <f t="shared" si="116"/>
        <v/>
      </c>
      <c r="B1257" s="24" t="str">
        <f t="shared" si="114"/>
        <v/>
      </c>
      <c r="C1257" s="554" t="str">
        <f t="shared" si="115"/>
        <v/>
      </c>
      <c r="D1257" s="173"/>
      <c r="E1257" s="173"/>
      <c r="F1257" s="174"/>
      <c r="G1257" s="175"/>
      <c r="H1257" s="176"/>
      <c r="I1257" s="177"/>
      <c r="J1257" s="176"/>
      <c r="K1257" s="476"/>
      <c r="L1257" s="174"/>
      <c r="M1257" s="81"/>
      <c r="N1257" s="280" t="str">
        <f t="shared" si="117"/>
        <v/>
      </c>
      <c r="O1257" s="43"/>
      <c r="P1257" s="87"/>
      <c r="Q1257" s="483"/>
      <c r="R1257" s="83"/>
      <c r="S1257" s="482"/>
      <c r="T1257" s="164"/>
      <c r="U1257" s="45"/>
      <c r="V1257" s="25" t="str">
        <f>IFERROR(VLOOKUP(U1257, tabla!$A$2:$B$50,2,FALSE),"")</f>
        <v/>
      </c>
      <c r="W1257" s="26"/>
      <c r="X1257" s="51"/>
      <c r="Y1257" s="555" t="str">
        <f t="shared" si="118"/>
        <v/>
      </c>
      <c r="Z1257" s="27"/>
      <c r="AA1257" s="26"/>
      <c r="AB1257" s="26"/>
      <c r="AC1257" s="84"/>
      <c r="AD1257" s="29"/>
      <c r="AE1257" s="84"/>
      <c r="AF1257" s="84"/>
      <c r="AG1257" s="63"/>
      <c r="AH1257" s="84"/>
      <c r="AI1257" s="63"/>
      <c r="AJ1257" s="63"/>
      <c r="AK1257" s="81"/>
      <c r="AL1257" s="85"/>
      <c r="AM1257" s="557" t="str">
        <f t="shared" ca="1" si="119"/>
        <v/>
      </c>
      <c r="AN1257" s="86"/>
      <c r="XFA1257" s="558" t="e">
        <f>MATCH(AE1257,tabla!$W$3:$W$20,0)-1</f>
        <v>#N/A</v>
      </c>
      <c r="XFB1257" s="558">
        <f>COUNTIF(tabla!$W$3:$W$20,'BD1'!AE1257)</f>
        <v>0</v>
      </c>
    </row>
    <row r="1258" spans="1:40 16381:16382" s="197" customFormat="1" ht="24.95" customHeight="1" x14ac:dyDescent="0.2">
      <c r="A1258" s="24" t="str">
        <f t="shared" si="116"/>
        <v/>
      </c>
      <c r="B1258" s="24" t="str">
        <f t="shared" si="114"/>
        <v/>
      </c>
      <c r="C1258" s="554" t="str">
        <f t="shared" si="115"/>
        <v/>
      </c>
      <c r="D1258" s="173"/>
      <c r="E1258" s="173"/>
      <c r="F1258" s="174"/>
      <c r="G1258" s="175"/>
      <c r="H1258" s="176"/>
      <c r="I1258" s="177"/>
      <c r="J1258" s="176"/>
      <c r="K1258" s="476"/>
      <c r="L1258" s="174"/>
      <c r="M1258" s="81"/>
      <c r="N1258" s="280" t="str">
        <f t="shared" si="117"/>
        <v/>
      </c>
      <c r="O1258" s="43"/>
      <c r="P1258" s="87"/>
      <c r="Q1258" s="483"/>
      <c r="R1258" s="83"/>
      <c r="S1258" s="482"/>
      <c r="T1258" s="164"/>
      <c r="U1258" s="45"/>
      <c r="V1258" s="25" t="str">
        <f>IFERROR(VLOOKUP(U1258, tabla!$A$2:$B$50,2,FALSE),"")</f>
        <v/>
      </c>
      <c r="W1258" s="26"/>
      <c r="X1258" s="51"/>
      <c r="Y1258" s="555" t="str">
        <f t="shared" si="118"/>
        <v/>
      </c>
      <c r="Z1258" s="27"/>
      <c r="AA1258" s="26"/>
      <c r="AB1258" s="26"/>
      <c r="AC1258" s="84"/>
      <c r="AD1258" s="29"/>
      <c r="AE1258" s="84"/>
      <c r="AF1258" s="84"/>
      <c r="AG1258" s="63"/>
      <c r="AH1258" s="84"/>
      <c r="AI1258" s="63"/>
      <c r="AJ1258" s="63"/>
      <c r="AK1258" s="81"/>
      <c r="AL1258" s="85"/>
      <c r="AM1258" s="557" t="str">
        <f t="shared" ca="1" si="119"/>
        <v/>
      </c>
      <c r="AN1258" s="86"/>
      <c r="XFA1258" s="558" t="e">
        <f>MATCH(AE1258,tabla!$W$3:$W$20,0)-1</f>
        <v>#N/A</v>
      </c>
      <c r="XFB1258" s="558">
        <f>COUNTIF(tabla!$W$3:$W$20,'BD1'!AE1258)</f>
        <v>0</v>
      </c>
    </row>
    <row r="1259" spans="1:40 16381:16382" s="197" customFormat="1" ht="24.95" customHeight="1" x14ac:dyDescent="0.2">
      <c r="A1259" s="24" t="str">
        <f t="shared" si="116"/>
        <v/>
      </c>
      <c r="B1259" s="24" t="str">
        <f t="shared" si="114"/>
        <v/>
      </c>
      <c r="C1259" s="554" t="str">
        <f t="shared" si="115"/>
        <v/>
      </c>
      <c r="D1259" s="173"/>
      <c r="E1259" s="173"/>
      <c r="F1259" s="174"/>
      <c r="G1259" s="175"/>
      <c r="H1259" s="176"/>
      <c r="I1259" s="177"/>
      <c r="J1259" s="176"/>
      <c r="K1259" s="476"/>
      <c r="L1259" s="174"/>
      <c r="M1259" s="81"/>
      <c r="N1259" s="280" t="str">
        <f t="shared" si="117"/>
        <v/>
      </c>
      <c r="O1259" s="43"/>
      <c r="P1259" s="87"/>
      <c r="Q1259" s="483"/>
      <c r="R1259" s="83"/>
      <c r="S1259" s="482"/>
      <c r="T1259" s="164"/>
      <c r="U1259" s="45"/>
      <c r="V1259" s="25" t="str">
        <f>IFERROR(VLOOKUP(U1259, tabla!$A$2:$B$50,2,FALSE),"")</f>
        <v/>
      </c>
      <c r="W1259" s="26"/>
      <c r="X1259" s="51"/>
      <c r="Y1259" s="555" t="str">
        <f t="shared" si="118"/>
        <v/>
      </c>
      <c r="Z1259" s="27"/>
      <c r="AA1259" s="26"/>
      <c r="AB1259" s="26"/>
      <c r="AC1259" s="84"/>
      <c r="AD1259" s="29"/>
      <c r="AE1259" s="84"/>
      <c r="AF1259" s="84"/>
      <c r="AG1259" s="63"/>
      <c r="AH1259" s="84"/>
      <c r="AI1259" s="63"/>
      <c r="AJ1259" s="63"/>
      <c r="AK1259" s="81"/>
      <c r="AL1259" s="85"/>
      <c r="AM1259" s="557" t="str">
        <f t="shared" ca="1" si="119"/>
        <v/>
      </c>
      <c r="AN1259" s="86"/>
      <c r="XFA1259" s="558" t="e">
        <f>MATCH(AE1259,tabla!$W$3:$W$20,0)-1</f>
        <v>#N/A</v>
      </c>
      <c r="XFB1259" s="558">
        <f>COUNTIF(tabla!$W$3:$W$20,'BD1'!AE1259)</f>
        <v>0</v>
      </c>
    </row>
    <row r="1260" spans="1:40 16381:16382" s="197" customFormat="1" ht="24.95" customHeight="1" x14ac:dyDescent="0.2">
      <c r="A1260" s="24" t="str">
        <f t="shared" si="116"/>
        <v/>
      </c>
      <c r="B1260" s="24" t="str">
        <f t="shared" si="114"/>
        <v/>
      </c>
      <c r="C1260" s="554" t="str">
        <f t="shared" si="115"/>
        <v/>
      </c>
      <c r="D1260" s="173"/>
      <c r="E1260" s="173"/>
      <c r="F1260" s="174"/>
      <c r="G1260" s="175"/>
      <c r="H1260" s="176"/>
      <c r="I1260" s="177"/>
      <c r="J1260" s="176"/>
      <c r="K1260" s="476"/>
      <c r="L1260" s="174"/>
      <c r="M1260" s="81"/>
      <c r="N1260" s="280" t="str">
        <f t="shared" si="117"/>
        <v/>
      </c>
      <c r="O1260" s="43"/>
      <c r="P1260" s="87"/>
      <c r="Q1260" s="483"/>
      <c r="R1260" s="83"/>
      <c r="S1260" s="482"/>
      <c r="T1260" s="164"/>
      <c r="U1260" s="45"/>
      <c r="V1260" s="25" t="str">
        <f>IFERROR(VLOOKUP(U1260, tabla!$A$2:$B$50,2,FALSE),"")</f>
        <v/>
      </c>
      <c r="W1260" s="26"/>
      <c r="X1260" s="51"/>
      <c r="Y1260" s="555" t="str">
        <f t="shared" si="118"/>
        <v/>
      </c>
      <c r="Z1260" s="27"/>
      <c r="AA1260" s="26"/>
      <c r="AB1260" s="26"/>
      <c r="AC1260" s="84"/>
      <c r="AD1260" s="29"/>
      <c r="AE1260" s="84"/>
      <c r="AF1260" s="84"/>
      <c r="AG1260" s="63"/>
      <c r="AH1260" s="84"/>
      <c r="AI1260" s="63"/>
      <c r="AJ1260" s="63"/>
      <c r="AK1260" s="81"/>
      <c r="AL1260" s="85"/>
      <c r="AM1260" s="557" t="str">
        <f t="shared" ca="1" si="119"/>
        <v/>
      </c>
      <c r="AN1260" s="86"/>
      <c r="XFA1260" s="558" t="e">
        <f>MATCH(AE1260,tabla!$W$3:$W$20,0)-1</f>
        <v>#N/A</v>
      </c>
      <c r="XFB1260" s="558">
        <f>COUNTIF(tabla!$W$3:$W$20,'BD1'!AE1260)</f>
        <v>0</v>
      </c>
    </row>
    <row r="1261" spans="1:40 16381:16382" s="197" customFormat="1" ht="24.95" customHeight="1" x14ac:dyDescent="0.2">
      <c r="A1261" s="24" t="str">
        <f t="shared" si="116"/>
        <v/>
      </c>
      <c r="B1261" s="24" t="str">
        <f t="shared" si="114"/>
        <v/>
      </c>
      <c r="C1261" s="554" t="str">
        <f t="shared" si="115"/>
        <v/>
      </c>
      <c r="D1261" s="173"/>
      <c r="E1261" s="173"/>
      <c r="F1261" s="174"/>
      <c r="G1261" s="175"/>
      <c r="H1261" s="176"/>
      <c r="I1261" s="177"/>
      <c r="J1261" s="176"/>
      <c r="K1261" s="476"/>
      <c r="L1261" s="174"/>
      <c r="M1261" s="81"/>
      <c r="N1261" s="280" t="str">
        <f t="shared" si="117"/>
        <v/>
      </c>
      <c r="O1261" s="43"/>
      <c r="P1261" s="87"/>
      <c r="Q1261" s="483"/>
      <c r="R1261" s="83"/>
      <c r="S1261" s="482"/>
      <c r="T1261" s="164"/>
      <c r="U1261" s="45"/>
      <c r="V1261" s="25" t="str">
        <f>IFERROR(VLOOKUP(U1261, tabla!$A$2:$B$50,2,FALSE),"")</f>
        <v/>
      </c>
      <c r="W1261" s="26"/>
      <c r="X1261" s="51"/>
      <c r="Y1261" s="555" t="str">
        <f t="shared" si="118"/>
        <v/>
      </c>
      <c r="Z1261" s="27"/>
      <c r="AA1261" s="26"/>
      <c r="AB1261" s="26"/>
      <c r="AC1261" s="84"/>
      <c r="AD1261" s="29"/>
      <c r="AE1261" s="84"/>
      <c r="AF1261" s="84"/>
      <c r="AG1261" s="63"/>
      <c r="AH1261" s="84"/>
      <c r="AI1261" s="63"/>
      <c r="AJ1261" s="63"/>
      <c r="AK1261" s="81"/>
      <c r="AL1261" s="85"/>
      <c r="AM1261" s="557" t="str">
        <f t="shared" ca="1" si="119"/>
        <v/>
      </c>
      <c r="AN1261" s="86"/>
      <c r="XFA1261" s="558" t="e">
        <f>MATCH(AE1261,tabla!$W$3:$W$20,0)-1</f>
        <v>#N/A</v>
      </c>
      <c r="XFB1261" s="558">
        <f>COUNTIF(tabla!$W$3:$W$20,'BD1'!AE1261)</f>
        <v>0</v>
      </c>
    </row>
    <row r="1262" spans="1:40 16381:16382" s="197" customFormat="1" ht="24.95" customHeight="1" x14ac:dyDescent="0.2">
      <c r="A1262" s="24" t="str">
        <f t="shared" si="116"/>
        <v/>
      </c>
      <c r="B1262" s="24" t="str">
        <f t="shared" si="114"/>
        <v/>
      </c>
      <c r="C1262" s="554" t="str">
        <f t="shared" si="115"/>
        <v/>
      </c>
      <c r="D1262" s="173"/>
      <c r="E1262" s="173"/>
      <c r="F1262" s="174"/>
      <c r="G1262" s="175"/>
      <c r="H1262" s="176"/>
      <c r="I1262" s="177"/>
      <c r="J1262" s="176"/>
      <c r="K1262" s="476"/>
      <c r="L1262" s="174"/>
      <c r="M1262" s="81"/>
      <c r="N1262" s="280" t="str">
        <f t="shared" si="117"/>
        <v/>
      </c>
      <c r="O1262" s="43"/>
      <c r="P1262" s="87"/>
      <c r="Q1262" s="483"/>
      <c r="R1262" s="83"/>
      <c r="S1262" s="482"/>
      <c r="T1262" s="164"/>
      <c r="U1262" s="45"/>
      <c r="V1262" s="25" t="str">
        <f>IFERROR(VLOOKUP(U1262, tabla!$A$2:$B$50,2,FALSE),"")</f>
        <v/>
      </c>
      <c r="W1262" s="26"/>
      <c r="X1262" s="51"/>
      <c r="Y1262" s="555" t="str">
        <f t="shared" si="118"/>
        <v/>
      </c>
      <c r="Z1262" s="27"/>
      <c r="AA1262" s="26"/>
      <c r="AB1262" s="26"/>
      <c r="AC1262" s="84"/>
      <c r="AD1262" s="29"/>
      <c r="AE1262" s="84"/>
      <c r="AF1262" s="84"/>
      <c r="AG1262" s="63"/>
      <c r="AH1262" s="84"/>
      <c r="AI1262" s="63"/>
      <c r="AJ1262" s="63"/>
      <c r="AK1262" s="81"/>
      <c r="AL1262" s="85"/>
      <c r="AM1262" s="557" t="str">
        <f t="shared" ca="1" si="119"/>
        <v/>
      </c>
      <c r="AN1262" s="86"/>
      <c r="XFA1262" s="558" t="e">
        <f>MATCH(AE1262,tabla!$W$3:$W$20,0)-1</f>
        <v>#N/A</v>
      </c>
      <c r="XFB1262" s="558">
        <f>COUNTIF(tabla!$W$3:$W$20,'BD1'!AE1262)</f>
        <v>0</v>
      </c>
    </row>
    <row r="1263" spans="1:40 16381:16382" s="197" customFormat="1" ht="24.95" customHeight="1" x14ac:dyDescent="0.2">
      <c r="A1263" s="24" t="str">
        <f t="shared" si="116"/>
        <v/>
      </c>
      <c r="B1263" s="24" t="str">
        <f t="shared" si="114"/>
        <v/>
      </c>
      <c r="C1263" s="554" t="str">
        <f t="shared" si="115"/>
        <v/>
      </c>
      <c r="D1263" s="173"/>
      <c r="E1263" s="173"/>
      <c r="F1263" s="174"/>
      <c r="G1263" s="175"/>
      <c r="H1263" s="176"/>
      <c r="I1263" s="177"/>
      <c r="J1263" s="176"/>
      <c r="K1263" s="476"/>
      <c r="L1263" s="174"/>
      <c r="M1263" s="81"/>
      <c r="N1263" s="280" t="str">
        <f t="shared" si="117"/>
        <v/>
      </c>
      <c r="O1263" s="43"/>
      <c r="P1263" s="87"/>
      <c r="Q1263" s="483"/>
      <c r="R1263" s="83"/>
      <c r="S1263" s="482"/>
      <c r="T1263" s="164"/>
      <c r="U1263" s="45"/>
      <c r="V1263" s="25" t="str">
        <f>IFERROR(VLOOKUP(U1263, tabla!$A$2:$B$50,2,FALSE),"")</f>
        <v/>
      </c>
      <c r="W1263" s="26"/>
      <c r="X1263" s="51"/>
      <c r="Y1263" s="555" t="str">
        <f t="shared" si="118"/>
        <v/>
      </c>
      <c r="Z1263" s="27"/>
      <c r="AA1263" s="26"/>
      <c r="AB1263" s="26"/>
      <c r="AC1263" s="84"/>
      <c r="AD1263" s="29"/>
      <c r="AE1263" s="84"/>
      <c r="AF1263" s="84"/>
      <c r="AG1263" s="63"/>
      <c r="AH1263" s="84"/>
      <c r="AI1263" s="63"/>
      <c r="AJ1263" s="63"/>
      <c r="AK1263" s="81"/>
      <c r="AL1263" s="85"/>
      <c r="AM1263" s="557" t="str">
        <f t="shared" ca="1" si="119"/>
        <v/>
      </c>
      <c r="AN1263" s="86"/>
      <c r="XFA1263" s="558" t="e">
        <f>MATCH(AE1263,tabla!$W$3:$W$20,0)-1</f>
        <v>#N/A</v>
      </c>
      <c r="XFB1263" s="558">
        <f>COUNTIF(tabla!$W$3:$W$20,'BD1'!AE1263)</f>
        <v>0</v>
      </c>
    </row>
    <row r="1264" spans="1:40 16381:16382" s="197" customFormat="1" ht="24.95" customHeight="1" x14ac:dyDescent="0.2">
      <c r="A1264" s="24" t="str">
        <f t="shared" si="116"/>
        <v/>
      </c>
      <c r="B1264" s="24" t="str">
        <f t="shared" si="114"/>
        <v/>
      </c>
      <c r="C1264" s="554" t="str">
        <f t="shared" si="115"/>
        <v/>
      </c>
      <c r="D1264" s="173"/>
      <c r="E1264" s="173"/>
      <c r="F1264" s="174"/>
      <c r="G1264" s="175"/>
      <c r="H1264" s="176"/>
      <c r="I1264" s="177"/>
      <c r="J1264" s="176"/>
      <c r="K1264" s="476"/>
      <c r="L1264" s="174"/>
      <c r="M1264" s="81"/>
      <c r="N1264" s="280" t="str">
        <f t="shared" si="117"/>
        <v/>
      </c>
      <c r="O1264" s="43"/>
      <c r="P1264" s="87"/>
      <c r="Q1264" s="483"/>
      <c r="R1264" s="83"/>
      <c r="S1264" s="482"/>
      <c r="T1264" s="164"/>
      <c r="U1264" s="45"/>
      <c r="V1264" s="25" t="str">
        <f>IFERROR(VLOOKUP(U1264, tabla!$A$2:$B$50,2,FALSE),"")</f>
        <v/>
      </c>
      <c r="W1264" s="26"/>
      <c r="X1264" s="51"/>
      <c r="Y1264" s="555" t="str">
        <f t="shared" si="118"/>
        <v/>
      </c>
      <c r="Z1264" s="27"/>
      <c r="AA1264" s="26"/>
      <c r="AB1264" s="26"/>
      <c r="AC1264" s="84"/>
      <c r="AD1264" s="29"/>
      <c r="AE1264" s="84"/>
      <c r="AF1264" s="84"/>
      <c r="AG1264" s="63"/>
      <c r="AH1264" s="84"/>
      <c r="AI1264" s="63"/>
      <c r="AJ1264" s="63"/>
      <c r="AK1264" s="81"/>
      <c r="AL1264" s="85"/>
      <c r="AM1264" s="557" t="str">
        <f t="shared" ca="1" si="119"/>
        <v/>
      </c>
      <c r="AN1264" s="86"/>
      <c r="XFA1264" s="558" t="e">
        <f>MATCH(AE1264,tabla!$W$3:$W$20,0)-1</f>
        <v>#N/A</v>
      </c>
      <c r="XFB1264" s="558">
        <f>COUNTIF(tabla!$W$3:$W$20,'BD1'!AE1264)</f>
        <v>0</v>
      </c>
    </row>
    <row r="1265" spans="1:40 16381:16382" s="197" customFormat="1" ht="24.95" customHeight="1" x14ac:dyDescent="0.2">
      <c r="A1265" s="24" t="str">
        <f t="shared" si="116"/>
        <v/>
      </c>
      <c r="B1265" s="24" t="str">
        <f t="shared" si="114"/>
        <v/>
      </c>
      <c r="C1265" s="554" t="str">
        <f t="shared" si="115"/>
        <v/>
      </c>
      <c r="D1265" s="173"/>
      <c r="E1265" s="173"/>
      <c r="F1265" s="174"/>
      <c r="G1265" s="175"/>
      <c r="H1265" s="176"/>
      <c r="I1265" s="177"/>
      <c r="J1265" s="176"/>
      <c r="K1265" s="476"/>
      <c r="L1265" s="174"/>
      <c r="M1265" s="81"/>
      <c r="N1265" s="280" t="str">
        <f t="shared" si="117"/>
        <v/>
      </c>
      <c r="O1265" s="43"/>
      <c r="P1265" s="87"/>
      <c r="Q1265" s="483"/>
      <c r="R1265" s="83"/>
      <c r="S1265" s="482"/>
      <c r="T1265" s="164"/>
      <c r="U1265" s="45"/>
      <c r="V1265" s="25" t="str">
        <f>IFERROR(VLOOKUP(U1265, tabla!$A$2:$B$50,2,FALSE),"")</f>
        <v/>
      </c>
      <c r="W1265" s="26"/>
      <c r="X1265" s="51"/>
      <c r="Y1265" s="555" t="str">
        <f t="shared" si="118"/>
        <v/>
      </c>
      <c r="Z1265" s="27"/>
      <c r="AA1265" s="26"/>
      <c r="AB1265" s="26"/>
      <c r="AC1265" s="84"/>
      <c r="AD1265" s="29"/>
      <c r="AE1265" s="84"/>
      <c r="AF1265" s="84"/>
      <c r="AG1265" s="63"/>
      <c r="AH1265" s="84"/>
      <c r="AI1265" s="63"/>
      <c r="AJ1265" s="63"/>
      <c r="AK1265" s="81"/>
      <c r="AL1265" s="85"/>
      <c r="AM1265" s="557" t="str">
        <f t="shared" ca="1" si="119"/>
        <v/>
      </c>
      <c r="AN1265" s="86"/>
      <c r="XFA1265" s="558" t="e">
        <f>MATCH(AE1265,tabla!$W$3:$W$20,0)-1</f>
        <v>#N/A</v>
      </c>
      <c r="XFB1265" s="558">
        <f>COUNTIF(tabla!$W$3:$W$20,'BD1'!AE1265)</f>
        <v>0</v>
      </c>
    </row>
    <row r="1266" spans="1:40 16381:16382" s="197" customFormat="1" ht="24.95" customHeight="1" x14ac:dyDescent="0.2">
      <c r="A1266" s="24" t="str">
        <f t="shared" si="116"/>
        <v/>
      </c>
      <c r="B1266" s="24" t="str">
        <f t="shared" si="114"/>
        <v/>
      </c>
      <c r="C1266" s="554" t="str">
        <f t="shared" si="115"/>
        <v/>
      </c>
      <c r="D1266" s="173"/>
      <c r="E1266" s="173"/>
      <c r="F1266" s="174"/>
      <c r="G1266" s="175"/>
      <c r="H1266" s="176"/>
      <c r="I1266" s="177"/>
      <c r="J1266" s="176"/>
      <c r="K1266" s="476"/>
      <c r="L1266" s="174"/>
      <c r="M1266" s="81"/>
      <c r="N1266" s="280" t="str">
        <f t="shared" si="117"/>
        <v/>
      </c>
      <c r="O1266" s="43"/>
      <c r="P1266" s="87"/>
      <c r="Q1266" s="483"/>
      <c r="R1266" s="83"/>
      <c r="S1266" s="482"/>
      <c r="T1266" s="164"/>
      <c r="U1266" s="45"/>
      <c r="V1266" s="25" t="str">
        <f>IFERROR(VLOOKUP(U1266, tabla!$A$2:$B$50,2,FALSE),"")</f>
        <v/>
      </c>
      <c r="W1266" s="26"/>
      <c r="X1266" s="51"/>
      <c r="Y1266" s="555" t="str">
        <f t="shared" si="118"/>
        <v/>
      </c>
      <c r="Z1266" s="27"/>
      <c r="AA1266" s="26"/>
      <c r="AB1266" s="26"/>
      <c r="AC1266" s="84"/>
      <c r="AD1266" s="29"/>
      <c r="AE1266" s="84"/>
      <c r="AF1266" s="84"/>
      <c r="AG1266" s="63"/>
      <c r="AH1266" s="84"/>
      <c r="AI1266" s="63"/>
      <c r="AJ1266" s="63"/>
      <c r="AK1266" s="81"/>
      <c r="AL1266" s="85"/>
      <c r="AM1266" s="557" t="str">
        <f t="shared" ca="1" si="119"/>
        <v/>
      </c>
      <c r="AN1266" s="86"/>
      <c r="XFA1266" s="558" t="e">
        <f>MATCH(AE1266,tabla!$W$3:$W$20,0)-1</f>
        <v>#N/A</v>
      </c>
      <c r="XFB1266" s="558">
        <f>COUNTIF(tabla!$W$3:$W$20,'BD1'!AE1266)</f>
        <v>0</v>
      </c>
    </row>
    <row r="1267" spans="1:40 16381:16382" s="197" customFormat="1" ht="24.95" customHeight="1" x14ac:dyDescent="0.2">
      <c r="A1267" s="24" t="str">
        <f t="shared" si="116"/>
        <v/>
      </c>
      <c r="B1267" s="24" t="str">
        <f t="shared" si="114"/>
        <v/>
      </c>
      <c r="C1267" s="554" t="str">
        <f t="shared" si="115"/>
        <v/>
      </c>
      <c r="D1267" s="173"/>
      <c r="E1267" s="173"/>
      <c r="F1267" s="174"/>
      <c r="G1267" s="175"/>
      <c r="H1267" s="176"/>
      <c r="I1267" s="177"/>
      <c r="J1267" s="176"/>
      <c r="K1267" s="476"/>
      <c r="L1267" s="174"/>
      <c r="M1267" s="81"/>
      <c r="N1267" s="280" t="str">
        <f t="shared" si="117"/>
        <v/>
      </c>
      <c r="O1267" s="43"/>
      <c r="P1267" s="87"/>
      <c r="Q1267" s="483"/>
      <c r="R1267" s="83"/>
      <c r="S1267" s="482"/>
      <c r="T1267" s="164"/>
      <c r="U1267" s="45"/>
      <c r="V1267" s="25" t="str">
        <f>IFERROR(VLOOKUP(U1267, tabla!$A$2:$B$50,2,FALSE),"")</f>
        <v/>
      </c>
      <c r="W1267" s="26"/>
      <c r="X1267" s="51"/>
      <c r="Y1267" s="555" t="str">
        <f t="shared" si="118"/>
        <v/>
      </c>
      <c r="Z1267" s="27"/>
      <c r="AA1267" s="26"/>
      <c r="AB1267" s="26"/>
      <c r="AC1267" s="84"/>
      <c r="AD1267" s="29"/>
      <c r="AE1267" s="84"/>
      <c r="AF1267" s="84"/>
      <c r="AG1267" s="63"/>
      <c r="AH1267" s="84"/>
      <c r="AI1267" s="63"/>
      <c r="AJ1267" s="63"/>
      <c r="AK1267" s="81"/>
      <c r="AL1267" s="85"/>
      <c r="AM1267" s="557" t="str">
        <f t="shared" ca="1" si="119"/>
        <v/>
      </c>
      <c r="AN1267" s="86"/>
      <c r="XFA1267" s="558" t="e">
        <f>MATCH(AE1267,tabla!$W$3:$W$20,0)-1</f>
        <v>#N/A</v>
      </c>
      <c r="XFB1267" s="558">
        <f>COUNTIF(tabla!$W$3:$W$20,'BD1'!AE1267)</f>
        <v>0</v>
      </c>
    </row>
    <row r="1268" spans="1:40 16381:16382" s="197" customFormat="1" ht="24.95" customHeight="1" x14ac:dyDescent="0.2">
      <c r="A1268" s="24" t="str">
        <f t="shared" si="116"/>
        <v/>
      </c>
      <c r="B1268" s="24" t="str">
        <f t="shared" si="114"/>
        <v/>
      </c>
      <c r="C1268" s="554" t="str">
        <f t="shared" si="115"/>
        <v/>
      </c>
      <c r="D1268" s="173"/>
      <c r="E1268" s="173"/>
      <c r="F1268" s="174"/>
      <c r="G1268" s="175"/>
      <c r="H1268" s="176"/>
      <c r="I1268" s="177"/>
      <c r="J1268" s="176"/>
      <c r="K1268" s="476"/>
      <c r="L1268" s="174"/>
      <c r="M1268" s="81"/>
      <c r="N1268" s="280" t="str">
        <f t="shared" si="117"/>
        <v/>
      </c>
      <c r="O1268" s="43"/>
      <c r="P1268" s="87"/>
      <c r="Q1268" s="483"/>
      <c r="R1268" s="83"/>
      <c r="S1268" s="482"/>
      <c r="T1268" s="164"/>
      <c r="U1268" s="45"/>
      <c r="V1268" s="25" t="str">
        <f>IFERROR(VLOOKUP(U1268, tabla!$A$2:$B$50,2,FALSE),"")</f>
        <v/>
      </c>
      <c r="W1268" s="26"/>
      <c r="X1268" s="51"/>
      <c r="Y1268" s="555" t="str">
        <f t="shared" si="118"/>
        <v/>
      </c>
      <c r="Z1268" s="27"/>
      <c r="AA1268" s="26"/>
      <c r="AB1268" s="26"/>
      <c r="AC1268" s="84"/>
      <c r="AD1268" s="29"/>
      <c r="AE1268" s="84"/>
      <c r="AF1268" s="84"/>
      <c r="AG1268" s="63"/>
      <c r="AH1268" s="84"/>
      <c r="AI1268" s="63"/>
      <c r="AJ1268" s="63"/>
      <c r="AK1268" s="81"/>
      <c r="AL1268" s="85"/>
      <c r="AM1268" s="557" t="str">
        <f t="shared" ca="1" si="119"/>
        <v/>
      </c>
      <c r="AN1268" s="86"/>
      <c r="XFA1268" s="558" t="e">
        <f>MATCH(AE1268,tabla!$W$3:$W$20,0)-1</f>
        <v>#N/A</v>
      </c>
      <c r="XFB1268" s="558">
        <f>COUNTIF(tabla!$W$3:$W$20,'BD1'!AE1268)</f>
        <v>0</v>
      </c>
    </row>
    <row r="1269" spans="1:40 16381:16382" s="197" customFormat="1" ht="24.95" customHeight="1" x14ac:dyDescent="0.2">
      <c r="A1269" s="24" t="str">
        <f t="shared" si="116"/>
        <v/>
      </c>
      <c r="B1269" s="24" t="str">
        <f t="shared" si="114"/>
        <v/>
      </c>
      <c r="C1269" s="554" t="str">
        <f t="shared" si="115"/>
        <v/>
      </c>
      <c r="D1269" s="173"/>
      <c r="E1269" s="173"/>
      <c r="F1269" s="174"/>
      <c r="G1269" s="175"/>
      <c r="H1269" s="176"/>
      <c r="I1269" s="177"/>
      <c r="J1269" s="176"/>
      <c r="K1269" s="476"/>
      <c r="L1269" s="174"/>
      <c r="M1269" s="81"/>
      <c r="N1269" s="280" t="str">
        <f t="shared" si="117"/>
        <v/>
      </c>
      <c r="O1269" s="43"/>
      <c r="P1269" s="87"/>
      <c r="Q1269" s="483"/>
      <c r="R1269" s="83"/>
      <c r="S1269" s="482"/>
      <c r="T1269" s="164"/>
      <c r="U1269" s="45"/>
      <c r="V1269" s="25" t="str">
        <f>IFERROR(VLOOKUP(U1269, tabla!$A$2:$B$50,2,FALSE),"")</f>
        <v/>
      </c>
      <c r="W1269" s="26"/>
      <c r="X1269" s="51"/>
      <c r="Y1269" s="555" t="str">
        <f t="shared" si="118"/>
        <v/>
      </c>
      <c r="Z1269" s="27"/>
      <c r="AA1269" s="26"/>
      <c r="AB1269" s="26"/>
      <c r="AC1269" s="84"/>
      <c r="AD1269" s="29"/>
      <c r="AE1269" s="84"/>
      <c r="AF1269" s="84"/>
      <c r="AG1269" s="63"/>
      <c r="AH1269" s="84"/>
      <c r="AI1269" s="63"/>
      <c r="AJ1269" s="63"/>
      <c r="AK1269" s="81"/>
      <c r="AL1269" s="85"/>
      <c r="AM1269" s="557" t="str">
        <f t="shared" ca="1" si="119"/>
        <v/>
      </c>
      <c r="AN1269" s="86"/>
      <c r="XFA1269" s="558" t="e">
        <f>MATCH(AE1269,tabla!$W$3:$W$20,0)-1</f>
        <v>#N/A</v>
      </c>
      <c r="XFB1269" s="558">
        <f>COUNTIF(tabla!$W$3:$W$20,'BD1'!AE1269)</f>
        <v>0</v>
      </c>
    </row>
    <row r="1270" spans="1:40 16381:16382" s="197" customFormat="1" ht="24.95" customHeight="1" x14ac:dyDescent="0.2">
      <c r="A1270" s="24" t="str">
        <f t="shared" si="116"/>
        <v/>
      </c>
      <c r="B1270" s="24" t="str">
        <f t="shared" si="114"/>
        <v/>
      </c>
      <c r="C1270" s="554" t="str">
        <f t="shared" si="115"/>
        <v/>
      </c>
      <c r="D1270" s="173"/>
      <c r="E1270" s="173"/>
      <c r="F1270" s="174"/>
      <c r="G1270" s="175"/>
      <c r="H1270" s="176"/>
      <c r="I1270" s="177"/>
      <c r="J1270" s="176"/>
      <c r="K1270" s="476"/>
      <c r="L1270" s="174"/>
      <c r="M1270" s="81"/>
      <c r="N1270" s="280" t="str">
        <f t="shared" si="117"/>
        <v/>
      </c>
      <c r="O1270" s="43"/>
      <c r="P1270" s="87"/>
      <c r="Q1270" s="483"/>
      <c r="R1270" s="83"/>
      <c r="S1270" s="482"/>
      <c r="T1270" s="164"/>
      <c r="U1270" s="45"/>
      <c r="V1270" s="25" t="str">
        <f>IFERROR(VLOOKUP(U1270, tabla!$A$2:$B$50,2,FALSE),"")</f>
        <v/>
      </c>
      <c r="W1270" s="26"/>
      <c r="X1270" s="51"/>
      <c r="Y1270" s="555" t="str">
        <f t="shared" si="118"/>
        <v/>
      </c>
      <c r="Z1270" s="27"/>
      <c r="AA1270" s="26"/>
      <c r="AB1270" s="26"/>
      <c r="AC1270" s="84"/>
      <c r="AD1270" s="29"/>
      <c r="AE1270" s="84"/>
      <c r="AF1270" s="84"/>
      <c r="AG1270" s="63"/>
      <c r="AH1270" s="84"/>
      <c r="AI1270" s="63"/>
      <c r="AJ1270" s="63"/>
      <c r="AK1270" s="81"/>
      <c r="AL1270" s="85"/>
      <c r="AM1270" s="557" t="str">
        <f t="shared" ca="1" si="119"/>
        <v/>
      </c>
      <c r="AN1270" s="86"/>
      <c r="XFA1270" s="558" t="e">
        <f>MATCH(AE1270,tabla!$W$3:$W$20,0)-1</f>
        <v>#N/A</v>
      </c>
      <c r="XFB1270" s="558">
        <f>COUNTIF(tabla!$W$3:$W$20,'BD1'!AE1270)</f>
        <v>0</v>
      </c>
    </row>
    <row r="1271" spans="1:40 16381:16382" s="197" customFormat="1" ht="24.95" customHeight="1" x14ac:dyDescent="0.2">
      <c r="A1271" s="24" t="str">
        <f t="shared" si="116"/>
        <v/>
      </c>
      <c r="B1271" s="24" t="str">
        <f t="shared" si="114"/>
        <v/>
      </c>
      <c r="C1271" s="554" t="str">
        <f t="shared" si="115"/>
        <v/>
      </c>
      <c r="D1271" s="173"/>
      <c r="E1271" s="173"/>
      <c r="F1271" s="174"/>
      <c r="G1271" s="175"/>
      <c r="H1271" s="176"/>
      <c r="I1271" s="177"/>
      <c r="J1271" s="176"/>
      <c r="K1271" s="476"/>
      <c r="L1271" s="174"/>
      <c r="M1271" s="81"/>
      <c r="N1271" s="280" t="str">
        <f t="shared" si="117"/>
        <v/>
      </c>
      <c r="O1271" s="43"/>
      <c r="P1271" s="87"/>
      <c r="Q1271" s="483"/>
      <c r="R1271" s="83"/>
      <c r="S1271" s="482"/>
      <c r="T1271" s="164"/>
      <c r="U1271" s="45"/>
      <c r="V1271" s="25" t="str">
        <f>IFERROR(VLOOKUP(U1271, tabla!$A$2:$B$50,2,FALSE),"")</f>
        <v/>
      </c>
      <c r="W1271" s="26"/>
      <c r="X1271" s="51"/>
      <c r="Y1271" s="555" t="str">
        <f t="shared" si="118"/>
        <v/>
      </c>
      <c r="Z1271" s="27"/>
      <c r="AA1271" s="26"/>
      <c r="AB1271" s="26"/>
      <c r="AC1271" s="84"/>
      <c r="AD1271" s="29"/>
      <c r="AE1271" s="84"/>
      <c r="AF1271" s="84"/>
      <c r="AG1271" s="63"/>
      <c r="AH1271" s="84"/>
      <c r="AI1271" s="63"/>
      <c r="AJ1271" s="63"/>
      <c r="AK1271" s="81"/>
      <c r="AL1271" s="85"/>
      <c r="AM1271" s="557" t="str">
        <f t="shared" ca="1" si="119"/>
        <v/>
      </c>
      <c r="AN1271" s="86"/>
      <c r="XFA1271" s="558" t="e">
        <f>MATCH(AE1271,tabla!$W$3:$W$20,0)-1</f>
        <v>#N/A</v>
      </c>
      <c r="XFB1271" s="558">
        <f>COUNTIF(tabla!$W$3:$W$20,'BD1'!AE1271)</f>
        <v>0</v>
      </c>
    </row>
    <row r="1272" spans="1:40 16381:16382" s="197" customFormat="1" ht="24.95" customHeight="1" x14ac:dyDescent="0.2">
      <c r="A1272" s="24" t="str">
        <f t="shared" si="116"/>
        <v/>
      </c>
      <c r="B1272" s="24" t="str">
        <f t="shared" si="114"/>
        <v/>
      </c>
      <c r="C1272" s="554" t="str">
        <f t="shared" si="115"/>
        <v/>
      </c>
      <c r="D1272" s="173"/>
      <c r="E1272" s="173"/>
      <c r="F1272" s="174"/>
      <c r="G1272" s="175"/>
      <c r="H1272" s="176"/>
      <c r="I1272" s="177"/>
      <c r="J1272" s="176"/>
      <c r="K1272" s="476"/>
      <c r="L1272" s="174"/>
      <c r="M1272" s="81"/>
      <c r="N1272" s="280" t="str">
        <f t="shared" si="117"/>
        <v/>
      </c>
      <c r="O1272" s="43"/>
      <c r="P1272" s="87"/>
      <c r="Q1272" s="483"/>
      <c r="R1272" s="83"/>
      <c r="S1272" s="482"/>
      <c r="T1272" s="164"/>
      <c r="U1272" s="45"/>
      <c r="V1272" s="25" t="str">
        <f>IFERROR(VLOOKUP(U1272, tabla!$A$2:$B$50,2,FALSE),"")</f>
        <v/>
      </c>
      <c r="W1272" s="26"/>
      <c r="X1272" s="51"/>
      <c r="Y1272" s="555" t="str">
        <f t="shared" si="118"/>
        <v/>
      </c>
      <c r="Z1272" s="27"/>
      <c r="AA1272" s="26"/>
      <c r="AB1272" s="26"/>
      <c r="AC1272" s="84"/>
      <c r="AD1272" s="29"/>
      <c r="AE1272" s="84"/>
      <c r="AF1272" s="84"/>
      <c r="AG1272" s="63"/>
      <c r="AH1272" s="84"/>
      <c r="AI1272" s="63"/>
      <c r="AJ1272" s="63"/>
      <c r="AK1272" s="81"/>
      <c r="AL1272" s="85"/>
      <c r="AM1272" s="557" t="str">
        <f t="shared" ca="1" si="119"/>
        <v/>
      </c>
      <c r="AN1272" s="86"/>
      <c r="XFA1272" s="558" t="e">
        <f>MATCH(AE1272,tabla!$W$3:$W$20,0)-1</f>
        <v>#N/A</v>
      </c>
      <c r="XFB1272" s="558">
        <f>COUNTIF(tabla!$W$3:$W$20,'BD1'!AE1272)</f>
        <v>0</v>
      </c>
    </row>
    <row r="1273" spans="1:40 16381:16382" s="197" customFormat="1" ht="24.95" customHeight="1" x14ac:dyDescent="0.2">
      <c r="A1273" s="24" t="str">
        <f t="shared" si="116"/>
        <v/>
      </c>
      <c r="B1273" s="24" t="str">
        <f t="shared" si="114"/>
        <v/>
      </c>
      <c r="C1273" s="554" t="str">
        <f t="shared" si="115"/>
        <v/>
      </c>
      <c r="D1273" s="173"/>
      <c r="E1273" s="173"/>
      <c r="F1273" s="174"/>
      <c r="G1273" s="175"/>
      <c r="H1273" s="176"/>
      <c r="I1273" s="177"/>
      <c r="J1273" s="176"/>
      <c r="K1273" s="476"/>
      <c r="L1273" s="174"/>
      <c r="M1273" s="81"/>
      <c r="N1273" s="280" t="str">
        <f t="shared" si="117"/>
        <v/>
      </c>
      <c r="O1273" s="43"/>
      <c r="P1273" s="87"/>
      <c r="Q1273" s="483"/>
      <c r="R1273" s="83"/>
      <c r="S1273" s="482"/>
      <c r="T1273" s="164"/>
      <c r="U1273" s="45"/>
      <c r="V1273" s="25" t="str">
        <f>IFERROR(VLOOKUP(U1273, tabla!$A$2:$B$50,2,FALSE),"")</f>
        <v/>
      </c>
      <c r="W1273" s="26"/>
      <c r="X1273" s="51"/>
      <c r="Y1273" s="555" t="str">
        <f t="shared" si="118"/>
        <v/>
      </c>
      <c r="Z1273" s="27"/>
      <c r="AA1273" s="26"/>
      <c r="AB1273" s="26"/>
      <c r="AC1273" s="84"/>
      <c r="AD1273" s="29"/>
      <c r="AE1273" s="84"/>
      <c r="AF1273" s="84"/>
      <c r="AG1273" s="63"/>
      <c r="AH1273" s="84"/>
      <c r="AI1273" s="63"/>
      <c r="AJ1273" s="63"/>
      <c r="AK1273" s="81"/>
      <c r="AL1273" s="85"/>
      <c r="AM1273" s="557" t="str">
        <f t="shared" ca="1" si="119"/>
        <v/>
      </c>
      <c r="AN1273" s="86"/>
      <c r="XFA1273" s="558" t="e">
        <f>MATCH(AE1273,tabla!$W$3:$W$20,0)-1</f>
        <v>#N/A</v>
      </c>
      <c r="XFB1273" s="558">
        <f>COUNTIF(tabla!$W$3:$W$20,'BD1'!AE1273)</f>
        <v>0</v>
      </c>
    </row>
    <row r="1274" spans="1:40 16381:16382" s="197" customFormat="1" ht="24.95" customHeight="1" x14ac:dyDescent="0.2">
      <c r="A1274" s="24" t="str">
        <f t="shared" si="116"/>
        <v/>
      </c>
      <c r="B1274" s="24" t="str">
        <f t="shared" si="114"/>
        <v/>
      </c>
      <c r="C1274" s="554" t="str">
        <f t="shared" si="115"/>
        <v/>
      </c>
      <c r="D1274" s="173"/>
      <c r="E1274" s="173"/>
      <c r="F1274" s="174"/>
      <c r="G1274" s="175"/>
      <c r="H1274" s="176"/>
      <c r="I1274" s="177"/>
      <c r="J1274" s="176"/>
      <c r="K1274" s="476"/>
      <c r="L1274" s="174"/>
      <c r="M1274" s="81"/>
      <c r="N1274" s="280" t="str">
        <f t="shared" si="117"/>
        <v/>
      </c>
      <c r="O1274" s="43"/>
      <c r="P1274" s="87"/>
      <c r="Q1274" s="483"/>
      <c r="R1274" s="83"/>
      <c r="S1274" s="482"/>
      <c r="T1274" s="164"/>
      <c r="U1274" s="45"/>
      <c r="V1274" s="25" t="str">
        <f>IFERROR(VLOOKUP(U1274, tabla!$A$2:$B$50,2,FALSE),"")</f>
        <v/>
      </c>
      <c r="W1274" s="26"/>
      <c r="X1274" s="51"/>
      <c r="Y1274" s="555" t="str">
        <f t="shared" si="118"/>
        <v/>
      </c>
      <c r="Z1274" s="27"/>
      <c r="AA1274" s="26"/>
      <c r="AB1274" s="26"/>
      <c r="AC1274" s="84"/>
      <c r="AD1274" s="29"/>
      <c r="AE1274" s="84"/>
      <c r="AF1274" s="84"/>
      <c r="AG1274" s="63"/>
      <c r="AH1274" s="84"/>
      <c r="AI1274" s="63"/>
      <c r="AJ1274" s="63"/>
      <c r="AK1274" s="81"/>
      <c r="AL1274" s="85"/>
      <c r="AM1274" s="557" t="str">
        <f t="shared" ca="1" si="119"/>
        <v/>
      </c>
      <c r="AN1274" s="86"/>
      <c r="XFA1274" s="558" t="e">
        <f>MATCH(AE1274,tabla!$W$3:$W$20,0)-1</f>
        <v>#N/A</v>
      </c>
      <c r="XFB1274" s="558">
        <f>COUNTIF(tabla!$W$3:$W$20,'BD1'!AE1274)</f>
        <v>0</v>
      </c>
    </row>
    <row r="1275" spans="1:40 16381:16382" s="197" customFormat="1" ht="24.95" customHeight="1" x14ac:dyDescent="0.2">
      <c r="A1275" s="24" t="str">
        <f t="shared" si="116"/>
        <v/>
      </c>
      <c r="B1275" s="24" t="str">
        <f t="shared" si="114"/>
        <v/>
      </c>
      <c r="C1275" s="554" t="str">
        <f t="shared" si="115"/>
        <v/>
      </c>
      <c r="D1275" s="173"/>
      <c r="E1275" s="173"/>
      <c r="F1275" s="174"/>
      <c r="G1275" s="175"/>
      <c r="H1275" s="176"/>
      <c r="I1275" s="177"/>
      <c r="J1275" s="176"/>
      <c r="K1275" s="476"/>
      <c r="L1275" s="174"/>
      <c r="M1275" s="81"/>
      <c r="N1275" s="280" t="str">
        <f t="shared" si="117"/>
        <v/>
      </c>
      <c r="O1275" s="43"/>
      <c r="P1275" s="87"/>
      <c r="Q1275" s="483"/>
      <c r="R1275" s="83"/>
      <c r="S1275" s="482"/>
      <c r="T1275" s="164"/>
      <c r="U1275" s="45"/>
      <c r="V1275" s="25" t="str">
        <f>IFERROR(VLOOKUP(U1275, tabla!$A$2:$B$50,2,FALSE),"")</f>
        <v/>
      </c>
      <c r="W1275" s="26"/>
      <c r="X1275" s="51"/>
      <c r="Y1275" s="555" t="str">
        <f t="shared" si="118"/>
        <v/>
      </c>
      <c r="Z1275" s="27"/>
      <c r="AA1275" s="26"/>
      <c r="AB1275" s="26"/>
      <c r="AC1275" s="84"/>
      <c r="AD1275" s="29"/>
      <c r="AE1275" s="84"/>
      <c r="AF1275" s="84"/>
      <c r="AG1275" s="63"/>
      <c r="AH1275" s="84"/>
      <c r="AI1275" s="63"/>
      <c r="AJ1275" s="63"/>
      <c r="AK1275" s="81"/>
      <c r="AL1275" s="85"/>
      <c r="AM1275" s="557" t="str">
        <f t="shared" ca="1" si="119"/>
        <v/>
      </c>
      <c r="AN1275" s="86"/>
      <c r="XFA1275" s="558" t="e">
        <f>MATCH(AE1275,tabla!$W$3:$W$20,0)-1</f>
        <v>#N/A</v>
      </c>
      <c r="XFB1275" s="558">
        <f>COUNTIF(tabla!$W$3:$W$20,'BD1'!AE1275)</f>
        <v>0</v>
      </c>
    </row>
    <row r="1276" spans="1:40 16381:16382" s="197" customFormat="1" ht="24.95" customHeight="1" x14ac:dyDescent="0.2">
      <c r="A1276" s="24" t="str">
        <f t="shared" si="116"/>
        <v/>
      </c>
      <c r="B1276" s="24" t="str">
        <f t="shared" si="114"/>
        <v/>
      </c>
      <c r="C1276" s="554" t="str">
        <f t="shared" si="115"/>
        <v/>
      </c>
      <c r="D1276" s="173"/>
      <c r="E1276" s="173"/>
      <c r="F1276" s="174"/>
      <c r="G1276" s="175"/>
      <c r="H1276" s="176"/>
      <c r="I1276" s="177"/>
      <c r="J1276" s="176"/>
      <c r="K1276" s="476"/>
      <c r="L1276" s="174"/>
      <c r="M1276" s="81"/>
      <c r="N1276" s="280" t="str">
        <f t="shared" si="117"/>
        <v/>
      </c>
      <c r="O1276" s="43"/>
      <c r="P1276" s="87"/>
      <c r="Q1276" s="483"/>
      <c r="R1276" s="83"/>
      <c r="S1276" s="482"/>
      <c r="T1276" s="164"/>
      <c r="U1276" s="45"/>
      <c r="V1276" s="25" t="str">
        <f>IFERROR(VLOOKUP(U1276, tabla!$A$2:$B$50,2,FALSE),"")</f>
        <v/>
      </c>
      <c r="W1276" s="26"/>
      <c r="X1276" s="51"/>
      <c r="Y1276" s="555" t="str">
        <f t="shared" si="118"/>
        <v/>
      </c>
      <c r="Z1276" s="27"/>
      <c r="AA1276" s="26"/>
      <c r="AB1276" s="26"/>
      <c r="AC1276" s="84"/>
      <c r="AD1276" s="29"/>
      <c r="AE1276" s="84"/>
      <c r="AF1276" s="84"/>
      <c r="AG1276" s="63"/>
      <c r="AH1276" s="84"/>
      <c r="AI1276" s="63"/>
      <c r="AJ1276" s="63"/>
      <c r="AK1276" s="81"/>
      <c r="AL1276" s="85"/>
      <c r="AM1276" s="557" t="str">
        <f t="shared" ca="1" si="119"/>
        <v/>
      </c>
      <c r="AN1276" s="86"/>
      <c r="XFA1276" s="558" t="e">
        <f>MATCH(AE1276,tabla!$W$3:$W$20,0)-1</f>
        <v>#N/A</v>
      </c>
      <c r="XFB1276" s="558">
        <f>COUNTIF(tabla!$W$3:$W$20,'BD1'!AE1276)</f>
        <v>0</v>
      </c>
    </row>
    <row r="1277" spans="1:40 16381:16382" s="197" customFormat="1" ht="24.95" customHeight="1" x14ac:dyDescent="0.2">
      <c r="A1277" s="24" t="str">
        <f t="shared" si="116"/>
        <v/>
      </c>
      <c r="B1277" s="24" t="str">
        <f t="shared" si="114"/>
        <v/>
      </c>
      <c r="C1277" s="554" t="str">
        <f t="shared" si="115"/>
        <v/>
      </c>
      <c r="D1277" s="173"/>
      <c r="E1277" s="173"/>
      <c r="F1277" s="174"/>
      <c r="G1277" s="175"/>
      <c r="H1277" s="176"/>
      <c r="I1277" s="177"/>
      <c r="J1277" s="176"/>
      <c r="K1277" s="476"/>
      <c r="L1277" s="174"/>
      <c r="M1277" s="81"/>
      <c r="N1277" s="280" t="str">
        <f t="shared" si="117"/>
        <v/>
      </c>
      <c r="O1277" s="43"/>
      <c r="P1277" s="87"/>
      <c r="Q1277" s="483"/>
      <c r="R1277" s="83"/>
      <c r="S1277" s="482"/>
      <c r="T1277" s="164"/>
      <c r="U1277" s="45"/>
      <c r="V1277" s="25" t="str">
        <f>IFERROR(VLOOKUP(U1277, tabla!$A$2:$B$50,2,FALSE),"")</f>
        <v/>
      </c>
      <c r="W1277" s="26"/>
      <c r="X1277" s="51"/>
      <c r="Y1277" s="555" t="str">
        <f t="shared" si="118"/>
        <v/>
      </c>
      <c r="Z1277" s="27"/>
      <c r="AA1277" s="26"/>
      <c r="AB1277" s="26"/>
      <c r="AC1277" s="84"/>
      <c r="AD1277" s="29"/>
      <c r="AE1277" s="84"/>
      <c r="AF1277" s="84"/>
      <c r="AG1277" s="63"/>
      <c r="AH1277" s="84"/>
      <c r="AI1277" s="63"/>
      <c r="AJ1277" s="63"/>
      <c r="AK1277" s="81"/>
      <c r="AL1277" s="85"/>
      <c r="AM1277" s="557" t="str">
        <f t="shared" ca="1" si="119"/>
        <v/>
      </c>
      <c r="AN1277" s="86"/>
      <c r="XFA1277" s="558" t="e">
        <f>MATCH(AE1277,tabla!$W$3:$W$20,0)-1</f>
        <v>#N/A</v>
      </c>
      <c r="XFB1277" s="558">
        <f>COUNTIF(tabla!$W$3:$W$20,'BD1'!AE1277)</f>
        <v>0</v>
      </c>
    </row>
    <row r="1278" spans="1:40 16381:16382" s="197" customFormat="1" ht="24.95" customHeight="1" x14ac:dyDescent="0.2">
      <c r="A1278" s="24" t="str">
        <f t="shared" si="116"/>
        <v/>
      </c>
      <c r="B1278" s="24" t="str">
        <f t="shared" si="114"/>
        <v/>
      </c>
      <c r="C1278" s="554" t="str">
        <f t="shared" si="115"/>
        <v/>
      </c>
      <c r="D1278" s="173"/>
      <c r="E1278" s="173"/>
      <c r="F1278" s="174"/>
      <c r="G1278" s="175"/>
      <c r="H1278" s="176"/>
      <c r="I1278" s="177"/>
      <c r="J1278" s="176"/>
      <c r="K1278" s="476"/>
      <c r="L1278" s="174"/>
      <c r="M1278" s="81"/>
      <c r="N1278" s="280" t="str">
        <f t="shared" si="117"/>
        <v/>
      </c>
      <c r="O1278" s="43"/>
      <c r="P1278" s="87"/>
      <c r="Q1278" s="483"/>
      <c r="R1278" s="83"/>
      <c r="S1278" s="482"/>
      <c r="T1278" s="164"/>
      <c r="U1278" s="45"/>
      <c r="V1278" s="25" t="str">
        <f>IFERROR(VLOOKUP(U1278, tabla!$A$2:$B$50,2,FALSE),"")</f>
        <v/>
      </c>
      <c r="W1278" s="26"/>
      <c r="X1278" s="51"/>
      <c r="Y1278" s="555" t="str">
        <f t="shared" si="118"/>
        <v/>
      </c>
      <c r="Z1278" s="27"/>
      <c r="AA1278" s="26"/>
      <c r="AB1278" s="26"/>
      <c r="AC1278" s="84"/>
      <c r="AD1278" s="29"/>
      <c r="AE1278" s="84"/>
      <c r="AF1278" s="84"/>
      <c r="AG1278" s="63"/>
      <c r="AH1278" s="84"/>
      <c r="AI1278" s="63"/>
      <c r="AJ1278" s="63"/>
      <c r="AK1278" s="81"/>
      <c r="AL1278" s="85"/>
      <c r="AM1278" s="557" t="str">
        <f t="shared" ca="1" si="119"/>
        <v/>
      </c>
      <c r="AN1278" s="86"/>
      <c r="XFA1278" s="558" t="e">
        <f>MATCH(AE1278,tabla!$W$3:$W$20,0)-1</f>
        <v>#N/A</v>
      </c>
      <c r="XFB1278" s="558">
        <f>COUNTIF(tabla!$W$3:$W$20,'BD1'!AE1278)</f>
        <v>0</v>
      </c>
    </row>
    <row r="1279" spans="1:40 16381:16382" s="197" customFormat="1" ht="24.95" customHeight="1" x14ac:dyDescent="0.2">
      <c r="A1279" s="24" t="str">
        <f t="shared" si="116"/>
        <v/>
      </c>
      <c r="B1279" s="24" t="str">
        <f t="shared" si="114"/>
        <v/>
      </c>
      <c r="C1279" s="554" t="str">
        <f t="shared" si="115"/>
        <v/>
      </c>
      <c r="D1279" s="173"/>
      <c r="E1279" s="173"/>
      <c r="F1279" s="174"/>
      <c r="G1279" s="175"/>
      <c r="H1279" s="176"/>
      <c r="I1279" s="177"/>
      <c r="J1279" s="176"/>
      <c r="K1279" s="476"/>
      <c r="L1279" s="174"/>
      <c r="M1279" s="81"/>
      <c r="N1279" s="280" t="str">
        <f t="shared" si="117"/>
        <v/>
      </c>
      <c r="O1279" s="43"/>
      <c r="P1279" s="87"/>
      <c r="Q1279" s="483"/>
      <c r="R1279" s="83"/>
      <c r="S1279" s="482"/>
      <c r="T1279" s="164"/>
      <c r="U1279" s="45"/>
      <c r="V1279" s="25" t="str">
        <f>IFERROR(VLOOKUP(U1279, tabla!$A$2:$B$50,2,FALSE),"")</f>
        <v/>
      </c>
      <c r="W1279" s="26"/>
      <c r="X1279" s="51"/>
      <c r="Y1279" s="555" t="str">
        <f t="shared" si="118"/>
        <v/>
      </c>
      <c r="Z1279" s="27"/>
      <c r="AA1279" s="26"/>
      <c r="AB1279" s="26"/>
      <c r="AC1279" s="84"/>
      <c r="AD1279" s="29"/>
      <c r="AE1279" s="84"/>
      <c r="AF1279" s="84"/>
      <c r="AG1279" s="63"/>
      <c r="AH1279" s="84"/>
      <c r="AI1279" s="63"/>
      <c r="AJ1279" s="63"/>
      <c r="AK1279" s="81"/>
      <c r="AL1279" s="85"/>
      <c r="AM1279" s="557" t="str">
        <f t="shared" ca="1" si="119"/>
        <v/>
      </c>
      <c r="AN1279" s="86"/>
      <c r="XFA1279" s="558" t="e">
        <f>MATCH(AE1279,tabla!$W$3:$W$20,0)-1</f>
        <v>#N/A</v>
      </c>
      <c r="XFB1279" s="558">
        <f>COUNTIF(tabla!$W$3:$W$20,'BD1'!AE1279)</f>
        <v>0</v>
      </c>
    </row>
    <row r="1280" spans="1:40 16381:16382" s="197" customFormat="1" ht="24.95" customHeight="1" x14ac:dyDescent="0.2">
      <c r="A1280" s="24" t="str">
        <f t="shared" si="116"/>
        <v/>
      </c>
      <c r="B1280" s="24" t="str">
        <f t="shared" si="114"/>
        <v/>
      </c>
      <c r="C1280" s="554" t="str">
        <f t="shared" si="115"/>
        <v/>
      </c>
      <c r="D1280" s="173"/>
      <c r="E1280" s="173"/>
      <c r="F1280" s="174"/>
      <c r="G1280" s="175"/>
      <c r="H1280" s="176"/>
      <c r="I1280" s="177"/>
      <c r="J1280" s="176"/>
      <c r="K1280" s="476"/>
      <c r="L1280" s="174"/>
      <c r="M1280" s="81"/>
      <c r="N1280" s="280" t="str">
        <f t="shared" si="117"/>
        <v/>
      </c>
      <c r="O1280" s="43"/>
      <c r="P1280" s="87"/>
      <c r="Q1280" s="483"/>
      <c r="R1280" s="83"/>
      <c r="S1280" s="482"/>
      <c r="T1280" s="164"/>
      <c r="U1280" s="45"/>
      <c r="V1280" s="25" t="str">
        <f>IFERROR(VLOOKUP(U1280, tabla!$A$2:$B$50,2,FALSE),"")</f>
        <v/>
      </c>
      <c r="W1280" s="26"/>
      <c r="X1280" s="51"/>
      <c r="Y1280" s="555" t="str">
        <f t="shared" si="118"/>
        <v/>
      </c>
      <c r="Z1280" s="27"/>
      <c r="AA1280" s="26"/>
      <c r="AB1280" s="26"/>
      <c r="AC1280" s="84"/>
      <c r="AD1280" s="29"/>
      <c r="AE1280" s="84"/>
      <c r="AF1280" s="84"/>
      <c r="AG1280" s="63"/>
      <c r="AH1280" s="84"/>
      <c r="AI1280" s="63"/>
      <c r="AJ1280" s="63"/>
      <c r="AK1280" s="81"/>
      <c r="AL1280" s="85"/>
      <c r="AM1280" s="557" t="str">
        <f t="shared" ca="1" si="119"/>
        <v/>
      </c>
      <c r="AN1280" s="86"/>
      <c r="XFA1280" s="558" t="e">
        <f>MATCH(AE1280,tabla!$W$3:$W$20,0)-1</f>
        <v>#N/A</v>
      </c>
      <c r="XFB1280" s="558">
        <f>COUNTIF(tabla!$W$3:$W$20,'BD1'!AE1280)</f>
        <v>0</v>
      </c>
    </row>
    <row r="1281" spans="1:40 16381:16382" s="197" customFormat="1" ht="24.95" customHeight="1" x14ac:dyDescent="0.2">
      <c r="A1281" s="24" t="str">
        <f t="shared" si="116"/>
        <v/>
      </c>
      <c r="B1281" s="24" t="str">
        <f t="shared" si="114"/>
        <v/>
      </c>
      <c r="C1281" s="554" t="str">
        <f t="shared" si="115"/>
        <v/>
      </c>
      <c r="D1281" s="173"/>
      <c r="E1281" s="173"/>
      <c r="F1281" s="174"/>
      <c r="G1281" s="175"/>
      <c r="H1281" s="176"/>
      <c r="I1281" s="177"/>
      <c r="J1281" s="176"/>
      <c r="K1281" s="476"/>
      <c r="L1281" s="174"/>
      <c r="M1281" s="81"/>
      <c r="N1281" s="280" t="str">
        <f t="shared" si="117"/>
        <v/>
      </c>
      <c r="O1281" s="43"/>
      <c r="P1281" s="87"/>
      <c r="Q1281" s="483"/>
      <c r="R1281" s="83"/>
      <c r="S1281" s="482"/>
      <c r="T1281" s="164"/>
      <c r="U1281" s="45"/>
      <c r="V1281" s="25" t="str">
        <f>IFERROR(VLOOKUP(U1281, tabla!$A$2:$B$50,2,FALSE),"")</f>
        <v/>
      </c>
      <c r="W1281" s="26"/>
      <c r="X1281" s="51"/>
      <c r="Y1281" s="555" t="str">
        <f t="shared" si="118"/>
        <v/>
      </c>
      <c r="Z1281" s="27"/>
      <c r="AA1281" s="26"/>
      <c r="AB1281" s="26"/>
      <c r="AC1281" s="84"/>
      <c r="AD1281" s="29"/>
      <c r="AE1281" s="84"/>
      <c r="AF1281" s="84"/>
      <c r="AG1281" s="63"/>
      <c r="AH1281" s="84"/>
      <c r="AI1281" s="63"/>
      <c r="AJ1281" s="63"/>
      <c r="AK1281" s="81"/>
      <c r="AL1281" s="85"/>
      <c r="AM1281" s="557" t="str">
        <f t="shared" ca="1" si="119"/>
        <v/>
      </c>
      <c r="AN1281" s="86"/>
      <c r="XFA1281" s="558" t="e">
        <f>MATCH(AE1281,tabla!$W$3:$W$20,0)-1</f>
        <v>#N/A</v>
      </c>
      <c r="XFB1281" s="558">
        <f>COUNTIF(tabla!$W$3:$W$20,'BD1'!AE1281)</f>
        <v>0</v>
      </c>
    </row>
    <row r="1282" spans="1:40 16381:16382" s="197" customFormat="1" ht="24.95" customHeight="1" x14ac:dyDescent="0.2">
      <c r="A1282" s="24" t="str">
        <f t="shared" si="116"/>
        <v/>
      </c>
      <c r="B1282" s="24" t="str">
        <f t="shared" si="114"/>
        <v/>
      </c>
      <c r="C1282" s="554" t="str">
        <f t="shared" si="115"/>
        <v/>
      </c>
      <c r="D1282" s="173"/>
      <c r="E1282" s="173"/>
      <c r="F1282" s="174"/>
      <c r="G1282" s="175"/>
      <c r="H1282" s="176"/>
      <c r="I1282" s="177"/>
      <c r="J1282" s="176"/>
      <c r="K1282" s="476"/>
      <c r="L1282" s="174"/>
      <c r="M1282" s="81"/>
      <c r="N1282" s="280" t="str">
        <f t="shared" si="117"/>
        <v/>
      </c>
      <c r="O1282" s="43"/>
      <c r="P1282" s="87"/>
      <c r="Q1282" s="483"/>
      <c r="R1282" s="83"/>
      <c r="S1282" s="482"/>
      <c r="T1282" s="164"/>
      <c r="U1282" s="45"/>
      <c r="V1282" s="25" t="str">
        <f>IFERROR(VLOOKUP(U1282, tabla!$A$2:$B$50,2,FALSE),"")</f>
        <v/>
      </c>
      <c r="W1282" s="26"/>
      <c r="X1282" s="51"/>
      <c r="Y1282" s="555" t="str">
        <f t="shared" si="118"/>
        <v/>
      </c>
      <c r="Z1282" s="27"/>
      <c r="AA1282" s="26"/>
      <c r="AB1282" s="26"/>
      <c r="AC1282" s="84"/>
      <c r="AD1282" s="29"/>
      <c r="AE1282" s="84"/>
      <c r="AF1282" s="84"/>
      <c r="AG1282" s="63"/>
      <c r="AH1282" s="84"/>
      <c r="AI1282" s="63"/>
      <c r="AJ1282" s="63"/>
      <c r="AK1282" s="81"/>
      <c r="AL1282" s="85"/>
      <c r="AM1282" s="557" t="str">
        <f t="shared" ca="1" si="119"/>
        <v/>
      </c>
      <c r="AN1282" s="86"/>
      <c r="XFA1282" s="558" t="e">
        <f>MATCH(AE1282,tabla!$W$3:$W$20,0)-1</f>
        <v>#N/A</v>
      </c>
      <c r="XFB1282" s="558">
        <f>COUNTIF(tabla!$W$3:$W$20,'BD1'!AE1282)</f>
        <v>0</v>
      </c>
    </row>
    <row r="1283" spans="1:40 16381:16382" s="197" customFormat="1" ht="24.95" customHeight="1" x14ac:dyDescent="0.2">
      <c r="A1283" s="24" t="str">
        <f t="shared" si="116"/>
        <v/>
      </c>
      <c r="B1283" s="24" t="str">
        <f t="shared" si="114"/>
        <v/>
      </c>
      <c r="C1283" s="554" t="str">
        <f t="shared" si="115"/>
        <v/>
      </c>
      <c r="D1283" s="173"/>
      <c r="E1283" s="173"/>
      <c r="F1283" s="174"/>
      <c r="G1283" s="175"/>
      <c r="H1283" s="176"/>
      <c r="I1283" s="177"/>
      <c r="J1283" s="176"/>
      <c r="K1283" s="476"/>
      <c r="L1283" s="174"/>
      <c r="M1283" s="81"/>
      <c r="N1283" s="280" t="str">
        <f t="shared" si="117"/>
        <v/>
      </c>
      <c r="O1283" s="43"/>
      <c r="P1283" s="87"/>
      <c r="Q1283" s="483"/>
      <c r="R1283" s="83"/>
      <c r="S1283" s="482"/>
      <c r="T1283" s="164"/>
      <c r="U1283" s="45"/>
      <c r="V1283" s="25" t="str">
        <f>IFERROR(VLOOKUP(U1283, tabla!$A$2:$B$50,2,FALSE),"")</f>
        <v/>
      </c>
      <c r="W1283" s="26"/>
      <c r="X1283" s="51"/>
      <c r="Y1283" s="555" t="str">
        <f t="shared" si="118"/>
        <v/>
      </c>
      <c r="Z1283" s="27"/>
      <c r="AA1283" s="26"/>
      <c r="AB1283" s="26"/>
      <c r="AC1283" s="84"/>
      <c r="AD1283" s="29"/>
      <c r="AE1283" s="84"/>
      <c r="AF1283" s="84"/>
      <c r="AG1283" s="63"/>
      <c r="AH1283" s="84"/>
      <c r="AI1283" s="63"/>
      <c r="AJ1283" s="63"/>
      <c r="AK1283" s="81"/>
      <c r="AL1283" s="85"/>
      <c r="AM1283" s="557" t="str">
        <f t="shared" ca="1" si="119"/>
        <v/>
      </c>
      <c r="AN1283" s="86"/>
      <c r="XFA1283" s="558" t="e">
        <f>MATCH(AE1283,tabla!$W$3:$W$20,0)-1</f>
        <v>#N/A</v>
      </c>
      <c r="XFB1283" s="558">
        <f>COUNTIF(tabla!$W$3:$W$20,'BD1'!AE1283)</f>
        <v>0</v>
      </c>
    </row>
    <row r="1284" spans="1:40 16381:16382" s="197" customFormat="1" ht="24.95" customHeight="1" x14ac:dyDescent="0.2">
      <c r="A1284" s="24" t="str">
        <f t="shared" si="116"/>
        <v/>
      </c>
      <c r="B1284" s="24" t="str">
        <f t="shared" si="114"/>
        <v/>
      </c>
      <c r="C1284" s="554" t="str">
        <f t="shared" si="115"/>
        <v/>
      </c>
      <c r="D1284" s="173"/>
      <c r="E1284" s="173"/>
      <c r="F1284" s="174"/>
      <c r="G1284" s="175"/>
      <c r="H1284" s="176"/>
      <c r="I1284" s="177"/>
      <c r="J1284" s="176"/>
      <c r="K1284" s="476"/>
      <c r="L1284" s="174"/>
      <c r="M1284" s="81"/>
      <c r="N1284" s="280" t="str">
        <f t="shared" si="117"/>
        <v/>
      </c>
      <c r="O1284" s="43"/>
      <c r="P1284" s="87"/>
      <c r="Q1284" s="483"/>
      <c r="R1284" s="83"/>
      <c r="S1284" s="482"/>
      <c r="T1284" s="164"/>
      <c r="U1284" s="45"/>
      <c r="V1284" s="25" t="str">
        <f>IFERROR(VLOOKUP(U1284, tabla!$A$2:$B$50,2,FALSE),"")</f>
        <v/>
      </c>
      <c r="W1284" s="26"/>
      <c r="X1284" s="51"/>
      <c r="Y1284" s="555" t="str">
        <f t="shared" si="118"/>
        <v/>
      </c>
      <c r="Z1284" s="27"/>
      <c r="AA1284" s="26"/>
      <c r="AB1284" s="26"/>
      <c r="AC1284" s="84"/>
      <c r="AD1284" s="29"/>
      <c r="AE1284" s="84"/>
      <c r="AF1284" s="84"/>
      <c r="AG1284" s="63"/>
      <c r="AH1284" s="84"/>
      <c r="AI1284" s="63"/>
      <c r="AJ1284" s="63"/>
      <c r="AK1284" s="81"/>
      <c r="AL1284" s="85"/>
      <c r="AM1284" s="557" t="str">
        <f t="shared" ca="1" si="119"/>
        <v/>
      </c>
      <c r="AN1284" s="86"/>
      <c r="XFA1284" s="558" t="e">
        <f>MATCH(AE1284,tabla!$W$3:$W$20,0)-1</f>
        <v>#N/A</v>
      </c>
      <c r="XFB1284" s="558">
        <f>COUNTIF(tabla!$W$3:$W$20,'BD1'!AE1284)</f>
        <v>0</v>
      </c>
    </row>
    <row r="1285" spans="1:40 16381:16382" s="197" customFormat="1" ht="24.95" customHeight="1" x14ac:dyDescent="0.2">
      <c r="A1285" s="24" t="str">
        <f t="shared" si="116"/>
        <v/>
      </c>
      <c r="B1285" s="24" t="str">
        <f t="shared" si="114"/>
        <v/>
      </c>
      <c r="C1285" s="554" t="str">
        <f t="shared" si="115"/>
        <v/>
      </c>
      <c r="D1285" s="173"/>
      <c r="E1285" s="173"/>
      <c r="F1285" s="174"/>
      <c r="G1285" s="175"/>
      <c r="H1285" s="176"/>
      <c r="I1285" s="177"/>
      <c r="J1285" s="176"/>
      <c r="K1285" s="476"/>
      <c r="L1285" s="174"/>
      <c r="M1285" s="81"/>
      <c r="N1285" s="280" t="str">
        <f t="shared" si="117"/>
        <v/>
      </c>
      <c r="O1285" s="43"/>
      <c r="P1285" s="87"/>
      <c r="Q1285" s="483"/>
      <c r="R1285" s="83"/>
      <c r="S1285" s="482"/>
      <c r="T1285" s="164"/>
      <c r="U1285" s="45"/>
      <c r="V1285" s="25" t="str">
        <f>IFERROR(VLOOKUP(U1285, tabla!$A$2:$B$50,2,FALSE),"")</f>
        <v/>
      </c>
      <c r="W1285" s="26"/>
      <c r="X1285" s="51"/>
      <c r="Y1285" s="555" t="str">
        <f t="shared" si="118"/>
        <v/>
      </c>
      <c r="Z1285" s="27"/>
      <c r="AA1285" s="26"/>
      <c r="AB1285" s="26"/>
      <c r="AC1285" s="84"/>
      <c r="AD1285" s="29"/>
      <c r="AE1285" s="84"/>
      <c r="AF1285" s="84"/>
      <c r="AG1285" s="63"/>
      <c r="AH1285" s="84"/>
      <c r="AI1285" s="63"/>
      <c r="AJ1285" s="63"/>
      <c r="AK1285" s="81"/>
      <c r="AL1285" s="85"/>
      <c r="AM1285" s="557" t="str">
        <f t="shared" ca="1" si="119"/>
        <v/>
      </c>
      <c r="AN1285" s="86"/>
      <c r="XFA1285" s="558" t="e">
        <f>MATCH(AE1285,tabla!$W$3:$W$20,0)-1</f>
        <v>#N/A</v>
      </c>
      <c r="XFB1285" s="558">
        <f>COUNTIF(tabla!$W$3:$W$20,'BD1'!AE1285)</f>
        <v>0</v>
      </c>
    </row>
    <row r="1286" spans="1:40 16381:16382" s="197" customFormat="1" ht="24.95" customHeight="1" x14ac:dyDescent="0.2">
      <c r="A1286" s="24" t="str">
        <f t="shared" si="116"/>
        <v/>
      </c>
      <c r="B1286" s="24" t="str">
        <f t="shared" si="114"/>
        <v/>
      </c>
      <c r="C1286" s="554" t="str">
        <f t="shared" si="115"/>
        <v/>
      </c>
      <c r="D1286" s="173"/>
      <c r="E1286" s="173"/>
      <c r="F1286" s="174"/>
      <c r="G1286" s="175"/>
      <c r="H1286" s="176"/>
      <c r="I1286" s="177"/>
      <c r="J1286" s="176"/>
      <c r="K1286" s="476"/>
      <c r="L1286" s="174"/>
      <c r="M1286" s="81"/>
      <c r="N1286" s="280" t="str">
        <f t="shared" si="117"/>
        <v/>
      </c>
      <c r="O1286" s="43"/>
      <c r="P1286" s="87"/>
      <c r="Q1286" s="483"/>
      <c r="R1286" s="83"/>
      <c r="S1286" s="482"/>
      <c r="T1286" s="164"/>
      <c r="U1286" s="45"/>
      <c r="V1286" s="25" t="str">
        <f>IFERROR(VLOOKUP(U1286, tabla!$A$2:$B$50,2,FALSE),"")</f>
        <v/>
      </c>
      <c r="W1286" s="26"/>
      <c r="X1286" s="51"/>
      <c r="Y1286" s="555" t="str">
        <f t="shared" si="118"/>
        <v/>
      </c>
      <c r="Z1286" s="27"/>
      <c r="AA1286" s="26"/>
      <c r="AB1286" s="26"/>
      <c r="AC1286" s="84"/>
      <c r="AD1286" s="29"/>
      <c r="AE1286" s="84"/>
      <c r="AF1286" s="84"/>
      <c r="AG1286" s="63"/>
      <c r="AH1286" s="84"/>
      <c r="AI1286" s="63"/>
      <c r="AJ1286" s="63"/>
      <c r="AK1286" s="81"/>
      <c r="AL1286" s="85"/>
      <c r="AM1286" s="557" t="str">
        <f t="shared" ca="1" si="119"/>
        <v/>
      </c>
      <c r="AN1286" s="86"/>
      <c r="XFA1286" s="558" t="e">
        <f>MATCH(AE1286,tabla!$W$3:$W$20,0)-1</f>
        <v>#N/A</v>
      </c>
      <c r="XFB1286" s="558">
        <f>COUNTIF(tabla!$W$3:$W$20,'BD1'!AE1286)</f>
        <v>0</v>
      </c>
    </row>
    <row r="1287" spans="1:40 16381:16382" s="197" customFormat="1" ht="24.95" customHeight="1" x14ac:dyDescent="0.2">
      <c r="A1287" s="24" t="str">
        <f t="shared" si="116"/>
        <v/>
      </c>
      <c r="B1287" s="24" t="str">
        <f t="shared" si="114"/>
        <v/>
      </c>
      <c r="C1287" s="554" t="str">
        <f t="shared" si="115"/>
        <v/>
      </c>
      <c r="D1287" s="173"/>
      <c r="E1287" s="173"/>
      <c r="F1287" s="174"/>
      <c r="G1287" s="175"/>
      <c r="H1287" s="176"/>
      <c r="I1287" s="177"/>
      <c r="J1287" s="176"/>
      <c r="K1287" s="476"/>
      <c r="L1287" s="174"/>
      <c r="M1287" s="81"/>
      <c r="N1287" s="280" t="str">
        <f t="shared" si="117"/>
        <v/>
      </c>
      <c r="O1287" s="43"/>
      <c r="P1287" s="87"/>
      <c r="Q1287" s="483"/>
      <c r="R1287" s="83"/>
      <c r="S1287" s="482"/>
      <c r="T1287" s="164"/>
      <c r="U1287" s="45"/>
      <c r="V1287" s="25" t="str">
        <f>IFERROR(VLOOKUP(U1287, tabla!$A$2:$B$50,2,FALSE),"")</f>
        <v/>
      </c>
      <c r="W1287" s="26"/>
      <c r="X1287" s="51"/>
      <c r="Y1287" s="555" t="str">
        <f t="shared" si="118"/>
        <v/>
      </c>
      <c r="Z1287" s="27"/>
      <c r="AA1287" s="26"/>
      <c r="AB1287" s="26"/>
      <c r="AC1287" s="84"/>
      <c r="AD1287" s="29"/>
      <c r="AE1287" s="84"/>
      <c r="AF1287" s="84"/>
      <c r="AG1287" s="63"/>
      <c r="AH1287" s="84"/>
      <c r="AI1287" s="63"/>
      <c r="AJ1287" s="63"/>
      <c r="AK1287" s="81"/>
      <c r="AL1287" s="85"/>
      <c r="AM1287" s="557" t="str">
        <f t="shared" ca="1" si="119"/>
        <v/>
      </c>
      <c r="AN1287" s="86"/>
      <c r="XFA1287" s="558" t="e">
        <f>MATCH(AE1287,tabla!$W$3:$W$20,0)-1</f>
        <v>#N/A</v>
      </c>
      <c r="XFB1287" s="558">
        <f>COUNTIF(tabla!$W$3:$W$20,'BD1'!AE1287)</f>
        <v>0</v>
      </c>
    </row>
    <row r="1288" spans="1:40 16381:16382" s="197" customFormat="1" ht="24.95" customHeight="1" x14ac:dyDescent="0.2">
      <c r="A1288" s="24" t="str">
        <f t="shared" si="116"/>
        <v/>
      </c>
      <c r="B1288" s="24" t="str">
        <f t="shared" si="114"/>
        <v/>
      </c>
      <c r="C1288" s="554" t="str">
        <f t="shared" si="115"/>
        <v/>
      </c>
      <c r="D1288" s="173"/>
      <c r="E1288" s="173"/>
      <c r="F1288" s="174"/>
      <c r="G1288" s="175"/>
      <c r="H1288" s="176"/>
      <c r="I1288" s="177"/>
      <c r="J1288" s="176"/>
      <c r="K1288" s="476"/>
      <c r="L1288" s="174"/>
      <c r="M1288" s="81"/>
      <c r="N1288" s="280" t="str">
        <f t="shared" si="117"/>
        <v/>
      </c>
      <c r="O1288" s="43"/>
      <c r="P1288" s="87"/>
      <c r="Q1288" s="483"/>
      <c r="R1288" s="83"/>
      <c r="S1288" s="482"/>
      <c r="T1288" s="164"/>
      <c r="U1288" s="45"/>
      <c r="V1288" s="25" t="str">
        <f>IFERROR(VLOOKUP(U1288, tabla!$A$2:$B$50,2,FALSE),"")</f>
        <v/>
      </c>
      <c r="W1288" s="26"/>
      <c r="X1288" s="51"/>
      <c r="Y1288" s="555" t="str">
        <f t="shared" si="118"/>
        <v/>
      </c>
      <c r="Z1288" s="27"/>
      <c r="AA1288" s="26"/>
      <c r="AB1288" s="26"/>
      <c r="AC1288" s="84"/>
      <c r="AD1288" s="29"/>
      <c r="AE1288" s="84"/>
      <c r="AF1288" s="84"/>
      <c r="AG1288" s="63"/>
      <c r="AH1288" s="84"/>
      <c r="AI1288" s="63"/>
      <c r="AJ1288" s="63"/>
      <c r="AK1288" s="81"/>
      <c r="AL1288" s="85"/>
      <c r="AM1288" s="557" t="str">
        <f t="shared" ca="1" si="119"/>
        <v/>
      </c>
      <c r="AN1288" s="86"/>
      <c r="XFA1288" s="558" t="e">
        <f>MATCH(AE1288,tabla!$W$3:$W$20,0)-1</f>
        <v>#N/A</v>
      </c>
      <c r="XFB1288" s="558">
        <f>COUNTIF(tabla!$W$3:$W$20,'BD1'!AE1288)</f>
        <v>0</v>
      </c>
    </row>
    <row r="1289" spans="1:40 16381:16382" s="197" customFormat="1" ht="24.95" customHeight="1" x14ac:dyDescent="0.2">
      <c r="A1289" s="24" t="str">
        <f t="shared" si="116"/>
        <v/>
      </c>
      <c r="B1289" s="24" t="str">
        <f t="shared" si="114"/>
        <v/>
      </c>
      <c r="C1289" s="554" t="str">
        <f t="shared" si="115"/>
        <v/>
      </c>
      <c r="D1289" s="173"/>
      <c r="E1289" s="173"/>
      <c r="F1289" s="174"/>
      <c r="G1289" s="175"/>
      <c r="H1289" s="176"/>
      <c r="I1289" s="177"/>
      <c r="J1289" s="176"/>
      <c r="K1289" s="476"/>
      <c r="L1289" s="174"/>
      <c r="M1289" s="81"/>
      <c r="N1289" s="280" t="str">
        <f t="shared" si="117"/>
        <v/>
      </c>
      <c r="O1289" s="43"/>
      <c r="P1289" s="87"/>
      <c r="Q1289" s="483"/>
      <c r="R1289" s="83"/>
      <c r="S1289" s="482"/>
      <c r="T1289" s="164"/>
      <c r="U1289" s="45"/>
      <c r="V1289" s="25" t="str">
        <f>IFERROR(VLOOKUP(U1289, tabla!$A$2:$B$50,2,FALSE),"")</f>
        <v/>
      </c>
      <c r="W1289" s="26"/>
      <c r="X1289" s="51"/>
      <c r="Y1289" s="555" t="str">
        <f t="shared" si="118"/>
        <v/>
      </c>
      <c r="Z1289" s="27"/>
      <c r="AA1289" s="26"/>
      <c r="AB1289" s="26"/>
      <c r="AC1289" s="84"/>
      <c r="AD1289" s="29"/>
      <c r="AE1289" s="84"/>
      <c r="AF1289" s="84"/>
      <c r="AG1289" s="63"/>
      <c r="AH1289" s="84"/>
      <c r="AI1289" s="63"/>
      <c r="AJ1289" s="63"/>
      <c r="AK1289" s="81"/>
      <c r="AL1289" s="85"/>
      <c r="AM1289" s="557" t="str">
        <f t="shared" ca="1" si="119"/>
        <v/>
      </c>
      <c r="AN1289" s="86"/>
      <c r="XFA1289" s="558" t="e">
        <f>MATCH(AE1289,tabla!$W$3:$W$20,0)-1</f>
        <v>#N/A</v>
      </c>
      <c r="XFB1289" s="558">
        <f>COUNTIF(tabla!$W$3:$W$20,'BD1'!AE1289)</f>
        <v>0</v>
      </c>
    </row>
    <row r="1290" spans="1:40 16381:16382" s="197" customFormat="1" ht="24.95" customHeight="1" x14ac:dyDescent="0.2">
      <c r="A1290" s="24" t="str">
        <f t="shared" si="116"/>
        <v/>
      </c>
      <c r="B1290" s="24" t="str">
        <f t="shared" si="114"/>
        <v/>
      </c>
      <c r="C1290" s="554" t="str">
        <f t="shared" si="115"/>
        <v/>
      </c>
      <c r="D1290" s="173"/>
      <c r="E1290" s="173"/>
      <c r="F1290" s="174"/>
      <c r="G1290" s="175"/>
      <c r="H1290" s="176"/>
      <c r="I1290" s="177"/>
      <c r="J1290" s="176"/>
      <c r="K1290" s="476"/>
      <c r="L1290" s="174"/>
      <c r="M1290" s="81"/>
      <c r="N1290" s="280" t="str">
        <f t="shared" si="117"/>
        <v/>
      </c>
      <c r="O1290" s="43"/>
      <c r="P1290" s="87"/>
      <c r="Q1290" s="483"/>
      <c r="R1290" s="83"/>
      <c r="S1290" s="482"/>
      <c r="T1290" s="164"/>
      <c r="U1290" s="45"/>
      <c r="V1290" s="25" t="str">
        <f>IFERROR(VLOOKUP(U1290, tabla!$A$2:$B$50,2,FALSE),"")</f>
        <v/>
      </c>
      <c r="W1290" s="26"/>
      <c r="X1290" s="51"/>
      <c r="Y1290" s="555" t="str">
        <f t="shared" si="118"/>
        <v/>
      </c>
      <c r="Z1290" s="27"/>
      <c r="AA1290" s="26"/>
      <c r="AB1290" s="26"/>
      <c r="AC1290" s="84"/>
      <c r="AD1290" s="29"/>
      <c r="AE1290" s="84"/>
      <c r="AF1290" s="84"/>
      <c r="AG1290" s="63"/>
      <c r="AH1290" s="84"/>
      <c r="AI1290" s="63"/>
      <c r="AJ1290" s="63"/>
      <c r="AK1290" s="81"/>
      <c r="AL1290" s="85"/>
      <c r="AM1290" s="557" t="str">
        <f t="shared" ca="1" si="119"/>
        <v/>
      </c>
      <c r="AN1290" s="86"/>
      <c r="XFA1290" s="558" t="e">
        <f>MATCH(AE1290,tabla!$W$3:$W$20,0)-1</f>
        <v>#N/A</v>
      </c>
      <c r="XFB1290" s="558">
        <f>COUNTIF(tabla!$W$3:$W$20,'BD1'!AE1290)</f>
        <v>0</v>
      </c>
    </row>
    <row r="1291" spans="1:40 16381:16382" s="197" customFormat="1" ht="24.95" customHeight="1" x14ac:dyDescent="0.2">
      <c r="A1291" s="24" t="str">
        <f t="shared" si="116"/>
        <v/>
      </c>
      <c r="B1291" s="24" t="str">
        <f t="shared" si="114"/>
        <v/>
      </c>
      <c r="C1291" s="554" t="str">
        <f t="shared" si="115"/>
        <v/>
      </c>
      <c r="D1291" s="173"/>
      <c r="E1291" s="173"/>
      <c r="F1291" s="174"/>
      <c r="G1291" s="175"/>
      <c r="H1291" s="176"/>
      <c r="I1291" s="177"/>
      <c r="J1291" s="176"/>
      <c r="K1291" s="476"/>
      <c r="L1291" s="174"/>
      <c r="M1291" s="81"/>
      <c r="N1291" s="280" t="str">
        <f t="shared" si="117"/>
        <v/>
      </c>
      <c r="O1291" s="43"/>
      <c r="P1291" s="87"/>
      <c r="Q1291" s="483"/>
      <c r="R1291" s="83"/>
      <c r="S1291" s="482"/>
      <c r="T1291" s="164"/>
      <c r="U1291" s="45"/>
      <c r="V1291" s="25" t="str">
        <f>IFERROR(VLOOKUP(U1291, tabla!$A$2:$B$50,2,FALSE),"")</f>
        <v/>
      </c>
      <c r="W1291" s="26"/>
      <c r="X1291" s="51"/>
      <c r="Y1291" s="555" t="str">
        <f t="shared" si="118"/>
        <v/>
      </c>
      <c r="Z1291" s="27"/>
      <c r="AA1291" s="26"/>
      <c r="AB1291" s="26"/>
      <c r="AC1291" s="84"/>
      <c r="AD1291" s="29"/>
      <c r="AE1291" s="84"/>
      <c r="AF1291" s="84"/>
      <c r="AG1291" s="63"/>
      <c r="AH1291" s="84"/>
      <c r="AI1291" s="63"/>
      <c r="AJ1291" s="63"/>
      <c r="AK1291" s="81"/>
      <c r="AL1291" s="85"/>
      <c r="AM1291" s="557" t="str">
        <f t="shared" ca="1" si="119"/>
        <v/>
      </c>
      <c r="AN1291" s="86"/>
      <c r="XFA1291" s="558" t="e">
        <f>MATCH(AE1291,tabla!$W$3:$W$20,0)-1</f>
        <v>#N/A</v>
      </c>
      <c r="XFB1291" s="558">
        <f>COUNTIF(tabla!$W$3:$W$20,'BD1'!AE1291)</f>
        <v>0</v>
      </c>
    </row>
    <row r="1292" spans="1:40 16381:16382" s="197" customFormat="1" ht="24.95" customHeight="1" x14ac:dyDescent="0.2">
      <c r="A1292" s="24" t="str">
        <f t="shared" si="116"/>
        <v/>
      </c>
      <c r="B1292" s="24" t="str">
        <f t="shared" si="114"/>
        <v/>
      </c>
      <c r="C1292" s="554" t="str">
        <f t="shared" si="115"/>
        <v/>
      </c>
      <c r="D1292" s="173"/>
      <c r="E1292" s="173"/>
      <c r="F1292" s="174"/>
      <c r="G1292" s="175"/>
      <c r="H1292" s="176"/>
      <c r="I1292" s="177"/>
      <c r="J1292" s="176"/>
      <c r="K1292" s="476"/>
      <c r="L1292" s="174"/>
      <c r="M1292" s="81"/>
      <c r="N1292" s="280" t="str">
        <f t="shared" si="117"/>
        <v/>
      </c>
      <c r="O1292" s="43"/>
      <c r="P1292" s="87"/>
      <c r="Q1292" s="483"/>
      <c r="R1292" s="83"/>
      <c r="S1292" s="482"/>
      <c r="T1292" s="164"/>
      <c r="U1292" s="45"/>
      <c r="V1292" s="25" t="str">
        <f>IFERROR(VLOOKUP(U1292, tabla!$A$2:$B$50,2,FALSE),"")</f>
        <v/>
      </c>
      <c r="W1292" s="26"/>
      <c r="X1292" s="51"/>
      <c r="Y1292" s="555" t="str">
        <f t="shared" si="118"/>
        <v/>
      </c>
      <c r="Z1292" s="27"/>
      <c r="AA1292" s="26"/>
      <c r="AB1292" s="26"/>
      <c r="AC1292" s="84"/>
      <c r="AD1292" s="29"/>
      <c r="AE1292" s="84"/>
      <c r="AF1292" s="84"/>
      <c r="AG1292" s="63"/>
      <c r="AH1292" s="84"/>
      <c r="AI1292" s="63"/>
      <c r="AJ1292" s="63"/>
      <c r="AK1292" s="81"/>
      <c r="AL1292" s="85"/>
      <c r="AM1292" s="557" t="str">
        <f t="shared" ca="1" si="119"/>
        <v/>
      </c>
      <c r="AN1292" s="86"/>
      <c r="XFA1292" s="558" t="e">
        <f>MATCH(AE1292,tabla!$W$3:$W$20,0)-1</f>
        <v>#N/A</v>
      </c>
      <c r="XFB1292" s="558">
        <f>COUNTIF(tabla!$W$3:$W$20,'BD1'!AE1292)</f>
        <v>0</v>
      </c>
    </row>
    <row r="1293" spans="1:40 16381:16382" s="197" customFormat="1" ht="24.95" customHeight="1" x14ac:dyDescent="0.2">
      <c r="A1293" s="24" t="str">
        <f t="shared" si="116"/>
        <v/>
      </c>
      <c r="B1293" s="24" t="str">
        <f t="shared" si="114"/>
        <v/>
      </c>
      <c r="C1293" s="554" t="str">
        <f t="shared" si="115"/>
        <v/>
      </c>
      <c r="D1293" s="173"/>
      <c r="E1293" s="173"/>
      <c r="F1293" s="174"/>
      <c r="G1293" s="175"/>
      <c r="H1293" s="176"/>
      <c r="I1293" s="177"/>
      <c r="J1293" s="176"/>
      <c r="K1293" s="476"/>
      <c r="L1293" s="174"/>
      <c r="M1293" s="81"/>
      <c r="N1293" s="280" t="str">
        <f t="shared" si="117"/>
        <v/>
      </c>
      <c r="O1293" s="43"/>
      <c r="P1293" s="87"/>
      <c r="Q1293" s="483"/>
      <c r="R1293" s="83"/>
      <c r="S1293" s="482"/>
      <c r="T1293" s="164"/>
      <c r="U1293" s="45"/>
      <c r="V1293" s="25" t="str">
        <f>IFERROR(VLOOKUP(U1293, tabla!$A$2:$B$50,2,FALSE),"")</f>
        <v/>
      </c>
      <c r="W1293" s="26"/>
      <c r="X1293" s="51"/>
      <c r="Y1293" s="555" t="str">
        <f t="shared" si="118"/>
        <v/>
      </c>
      <c r="Z1293" s="27"/>
      <c r="AA1293" s="26"/>
      <c r="AB1293" s="26"/>
      <c r="AC1293" s="84"/>
      <c r="AD1293" s="29"/>
      <c r="AE1293" s="84"/>
      <c r="AF1293" s="84"/>
      <c r="AG1293" s="63"/>
      <c r="AH1293" s="84"/>
      <c r="AI1293" s="63"/>
      <c r="AJ1293" s="63"/>
      <c r="AK1293" s="81"/>
      <c r="AL1293" s="85"/>
      <c r="AM1293" s="557" t="str">
        <f t="shared" ca="1" si="119"/>
        <v/>
      </c>
      <c r="AN1293" s="86"/>
      <c r="XFA1293" s="558" t="e">
        <f>MATCH(AE1293,tabla!$W$3:$W$20,0)-1</f>
        <v>#N/A</v>
      </c>
      <c r="XFB1293" s="558">
        <f>COUNTIF(tabla!$W$3:$W$20,'BD1'!AE1293)</f>
        <v>0</v>
      </c>
    </row>
    <row r="1294" spans="1:40 16381:16382" s="197" customFormat="1" ht="24.95" customHeight="1" x14ac:dyDescent="0.2">
      <c r="A1294" s="24" t="str">
        <f t="shared" si="116"/>
        <v/>
      </c>
      <c r="B1294" s="24" t="str">
        <f t="shared" si="114"/>
        <v/>
      </c>
      <c r="C1294" s="554" t="str">
        <f t="shared" si="115"/>
        <v/>
      </c>
      <c r="D1294" s="173"/>
      <c r="E1294" s="173"/>
      <c r="F1294" s="174"/>
      <c r="G1294" s="175"/>
      <c r="H1294" s="176"/>
      <c r="I1294" s="177"/>
      <c r="J1294" s="176"/>
      <c r="K1294" s="476"/>
      <c r="L1294" s="174"/>
      <c r="M1294" s="81"/>
      <c r="N1294" s="280" t="str">
        <f t="shared" si="117"/>
        <v/>
      </c>
      <c r="O1294" s="43"/>
      <c r="P1294" s="87"/>
      <c r="Q1294" s="483"/>
      <c r="R1294" s="83"/>
      <c r="S1294" s="482"/>
      <c r="T1294" s="164"/>
      <c r="U1294" s="45"/>
      <c r="V1294" s="25" t="str">
        <f>IFERROR(VLOOKUP(U1294, tabla!$A$2:$B$50,2,FALSE),"")</f>
        <v/>
      </c>
      <c r="W1294" s="26"/>
      <c r="X1294" s="51"/>
      <c r="Y1294" s="555" t="str">
        <f t="shared" si="118"/>
        <v/>
      </c>
      <c r="Z1294" s="27"/>
      <c r="AA1294" s="26"/>
      <c r="AB1294" s="26"/>
      <c r="AC1294" s="84"/>
      <c r="AD1294" s="29"/>
      <c r="AE1294" s="84"/>
      <c r="AF1294" s="84"/>
      <c r="AG1294" s="63"/>
      <c r="AH1294" s="84"/>
      <c r="AI1294" s="63"/>
      <c r="AJ1294" s="63"/>
      <c r="AK1294" s="81"/>
      <c r="AL1294" s="85"/>
      <c r="AM1294" s="557" t="str">
        <f t="shared" ca="1" si="119"/>
        <v/>
      </c>
      <c r="AN1294" s="86"/>
      <c r="XFA1294" s="558" t="e">
        <f>MATCH(AE1294,tabla!$W$3:$W$20,0)-1</f>
        <v>#N/A</v>
      </c>
      <c r="XFB1294" s="558">
        <f>COUNTIF(tabla!$W$3:$W$20,'BD1'!AE1294)</f>
        <v>0</v>
      </c>
    </row>
    <row r="1295" spans="1:40 16381:16382" s="197" customFormat="1" ht="24.95" customHeight="1" x14ac:dyDescent="0.2">
      <c r="A1295" s="24" t="str">
        <f t="shared" si="116"/>
        <v/>
      </c>
      <c r="B1295" s="24" t="str">
        <f t="shared" ref="B1295:B1358" si="120">IF(F1295&gt;0,$K$6,"")</f>
        <v/>
      </c>
      <c r="C1295" s="554" t="str">
        <f t="shared" ref="C1295:C1358" si="121">IF(F1295&gt;0,$K$8,"")</f>
        <v/>
      </c>
      <c r="D1295" s="173"/>
      <c r="E1295" s="173"/>
      <c r="F1295" s="174"/>
      <c r="G1295" s="175"/>
      <c r="H1295" s="176"/>
      <c r="I1295" s="177"/>
      <c r="J1295" s="176"/>
      <c r="K1295" s="476"/>
      <c r="L1295" s="174"/>
      <c r="M1295" s="81"/>
      <c r="N1295" s="280" t="str">
        <f t="shared" si="117"/>
        <v/>
      </c>
      <c r="O1295" s="43"/>
      <c r="P1295" s="87"/>
      <c r="Q1295" s="483"/>
      <c r="R1295" s="83"/>
      <c r="S1295" s="482"/>
      <c r="T1295" s="164"/>
      <c r="U1295" s="45"/>
      <c r="V1295" s="25" t="str">
        <f>IFERROR(VLOOKUP(U1295, tabla!$A$2:$B$50,2,FALSE),"")</f>
        <v/>
      </c>
      <c r="W1295" s="26"/>
      <c r="X1295" s="51"/>
      <c r="Y1295" s="555" t="str">
        <f t="shared" si="118"/>
        <v/>
      </c>
      <c r="Z1295" s="27"/>
      <c r="AA1295" s="26"/>
      <c r="AB1295" s="26"/>
      <c r="AC1295" s="84"/>
      <c r="AD1295" s="29"/>
      <c r="AE1295" s="84"/>
      <c r="AF1295" s="84"/>
      <c r="AG1295" s="63"/>
      <c r="AH1295" s="84"/>
      <c r="AI1295" s="63"/>
      <c r="AJ1295" s="63"/>
      <c r="AK1295" s="81"/>
      <c r="AL1295" s="85"/>
      <c r="AM1295" s="557" t="str">
        <f t="shared" ca="1" si="119"/>
        <v/>
      </c>
      <c r="AN1295" s="86"/>
      <c r="XFA1295" s="558" t="e">
        <f>MATCH(AE1295,tabla!$W$3:$W$20,0)-1</f>
        <v>#N/A</v>
      </c>
      <c r="XFB1295" s="558">
        <f>COUNTIF(tabla!$W$3:$W$20,'BD1'!AE1295)</f>
        <v>0</v>
      </c>
    </row>
    <row r="1296" spans="1:40 16381:16382" s="197" customFormat="1" ht="24.95" customHeight="1" x14ac:dyDescent="0.2">
      <c r="A1296" s="24" t="str">
        <f t="shared" ref="A1296:A1359" si="122">IF(F1296&gt;0,ROW()-14,"")</f>
        <v/>
      </c>
      <c r="B1296" s="24" t="str">
        <f t="shared" si="120"/>
        <v/>
      </c>
      <c r="C1296" s="554" t="str">
        <f t="shared" si="121"/>
        <v/>
      </c>
      <c r="D1296" s="173"/>
      <c r="E1296" s="173"/>
      <c r="F1296" s="174"/>
      <c r="G1296" s="175"/>
      <c r="H1296" s="176"/>
      <c r="I1296" s="177"/>
      <c r="J1296" s="176"/>
      <c r="K1296" s="476"/>
      <c r="L1296" s="174"/>
      <c r="M1296" s="81"/>
      <c r="N1296" s="280" t="str">
        <f t="shared" ref="N1296:N1359" si="123">IF(M1296="","",YEAR($M$2)-YEAR(M1296)-IF(DATE(YEAR($M$2),MONTH(M1296),DAY(M1296))&gt;$M$2,1,0))</f>
        <v/>
      </c>
      <c r="O1296" s="43"/>
      <c r="P1296" s="87"/>
      <c r="Q1296" s="483"/>
      <c r="R1296" s="83"/>
      <c r="S1296" s="482"/>
      <c r="T1296" s="164"/>
      <c r="U1296" s="45"/>
      <c r="V1296" s="25" t="str">
        <f>IFERROR(VLOOKUP(U1296, tabla!$A$2:$B$50,2,FALSE),"")</f>
        <v/>
      </c>
      <c r="W1296" s="26"/>
      <c r="X1296" s="51"/>
      <c r="Y1296" s="555" t="str">
        <f t="shared" ref="Y1296:Y1359" si="124">IF(AND(X1296&gt;0,X1296&lt;452),45.2,IF(X1296&gt;=452,10%*X1296,IF(X1296=0,"","")))</f>
        <v/>
      </c>
      <c r="Z1296" s="27"/>
      <c r="AA1296" s="26"/>
      <c r="AB1296" s="26"/>
      <c r="AC1296" s="84"/>
      <c r="AD1296" s="29"/>
      <c r="AE1296" s="84"/>
      <c r="AF1296" s="84"/>
      <c r="AG1296" s="63"/>
      <c r="AH1296" s="84"/>
      <c r="AI1296" s="63"/>
      <c r="AJ1296" s="63"/>
      <c r="AK1296" s="81"/>
      <c r="AL1296" s="85"/>
      <c r="AM1296" s="557" t="str">
        <f t="shared" ref="AM1296:AM1359" ca="1" si="125">IF(OR(AL1296="",NOT(ISNUMBER(AL1296))),"",IF(TODAY()&lt;=AL1296,
 "VIGENTE - FALTAN " &amp;
 ((YEAR(AL1296)-YEAR(TODAY()))*12 + MONTH(AL1296)-MONTH(TODAY()) - IF(DAY(TODAY())&gt;DAY(AL1296),1,0)) &amp; " MESES",
 "CADUCADO"))</f>
        <v/>
      </c>
      <c r="AN1296" s="86"/>
      <c r="XFA1296" s="558" t="e">
        <f>MATCH(AE1296,tabla!$W$3:$W$20,0)-1</f>
        <v>#N/A</v>
      </c>
      <c r="XFB1296" s="558">
        <f>COUNTIF(tabla!$W$3:$W$20,'BD1'!AE1296)</f>
        <v>0</v>
      </c>
    </row>
    <row r="1297" spans="1:40 16381:16382" s="197" customFormat="1" ht="24.95" customHeight="1" x14ac:dyDescent="0.2">
      <c r="A1297" s="24" t="str">
        <f t="shared" si="122"/>
        <v/>
      </c>
      <c r="B1297" s="24" t="str">
        <f t="shared" si="120"/>
        <v/>
      </c>
      <c r="C1297" s="554" t="str">
        <f t="shared" si="121"/>
        <v/>
      </c>
      <c r="D1297" s="173"/>
      <c r="E1297" s="173"/>
      <c r="F1297" s="174"/>
      <c r="G1297" s="175"/>
      <c r="H1297" s="176"/>
      <c r="I1297" s="177"/>
      <c r="J1297" s="176"/>
      <c r="K1297" s="476"/>
      <c r="L1297" s="174"/>
      <c r="M1297" s="81"/>
      <c r="N1297" s="280" t="str">
        <f t="shared" si="123"/>
        <v/>
      </c>
      <c r="O1297" s="43"/>
      <c r="P1297" s="87"/>
      <c r="Q1297" s="483"/>
      <c r="R1297" s="83"/>
      <c r="S1297" s="482"/>
      <c r="T1297" s="164"/>
      <c r="U1297" s="45"/>
      <c r="V1297" s="25" t="str">
        <f>IFERROR(VLOOKUP(U1297, tabla!$A$2:$B$50,2,FALSE),"")</f>
        <v/>
      </c>
      <c r="W1297" s="26"/>
      <c r="X1297" s="51"/>
      <c r="Y1297" s="555" t="str">
        <f t="shared" si="124"/>
        <v/>
      </c>
      <c r="Z1297" s="27"/>
      <c r="AA1297" s="26"/>
      <c r="AB1297" s="26"/>
      <c r="AC1297" s="84"/>
      <c r="AD1297" s="29"/>
      <c r="AE1297" s="84"/>
      <c r="AF1297" s="84"/>
      <c r="AG1297" s="63"/>
      <c r="AH1297" s="84"/>
      <c r="AI1297" s="63"/>
      <c r="AJ1297" s="63"/>
      <c r="AK1297" s="81"/>
      <c r="AL1297" s="85"/>
      <c r="AM1297" s="557" t="str">
        <f t="shared" ca="1" si="125"/>
        <v/>
      </c>
      <c r="AN1297" s="86"/>
      <c r="XFA1297" s="558" t="e">
        <f>MATCH(AE1297,tabla!$W$3:$W$20,0)-1</f>
        <v>#N/A</v>
      </c>
      <c r="XFB1297" s="558">
        <f>COUNTIF(tabla!$W$3:$W$20,'BD1'!AE1297)</f>
        <v>0</v>
      </c>
    </row>
    <row r="1298" spans="1:40 16381:16382" s="197" customFormat="1" ht="24.95" customHeight="1" x14ac:dyDescent="0.2">
      <c r="A1298" s="24" t="str">
        <f t="shared" si="122"/>
        <v/>
      </c>
      <c r="B1298" s="24" t="str">
        <f t="shared" si="120"/>
        <v/>
      </c>
      <c r="C1298" s="554" t="str">
        <f t="shared" si="121"/>
        <v/>
      </c>
      <c r="D1298" s="173"/>
      <c r="E1298" s="173"/>
      <c r="F1298" s="174"/>
      <c r="G1298" s="175"/>
      <c r="H1298" s="176"/>
      <c r="I1298" s="177"/>
      <c r="J1298" s="176"/>
      <c r="K1298" s="476"/>
      <c r="L1298" s="174"/>
      <c r="M1298" s="81"/>
      <c r="N1298" s="280" t="str">
        <f t="shared" si="123"/>
        <v/>
      </c>
      <c r="O1298" s="43"/>
      <c r="P1298" s="87"/>
      <c r="Q1298" s="483"/>
      <c r="R1298" s="83"/>
      <c r="S1298" s="482"/>
      <c r="T1298" s="164"/>
      <c r="U1298" s="45"/>
      <c r="V1298" s="25" t="str">
        <f>IFERROR(VLOOKUP(U1298, tabla!$A$2:$B$50,2,FALSE),"")</f>
        <v/>
      </c>
      <c r="W1298" s="26"/>
      <c r="X1298" s="51"/>
      <c r="Y1298" s="555" t="str">
        <f t="shared" si="124"/>
        <v/>
      </c>
      <c r="Z1298" s="27"/>
      <c r="AA1298" s="26"/>
      <c r="AB1298" s="26"/>
      <c r="AC1298" s="84"/>
      <c r="AD1298" s="29"/>
      <c r="AE1298" s="84"/>
      <c r="AF1298" s="84"/>
      <c r="AG1298" s="63"/>
      <c r="AH1298" s="84"/>
      <c r="AI1298" s="63"/>
      <c r="AJ1298" s="63"/>
      <c r="AK1298" s="81"/>
      <c r="AL1298" s="85"/>
      <c r="AM1298" s="557" t="str">
        <f t="shared" ca="1" si="125"/>
        <v/>
      </c>
      <c r="AN1298" s="86"/>
      <c r="XFA1298" s="558" t="e">
        <f>MATCH(AE1298,tabla!$W$3:$W$20,0)-1</f>
        <v>#N/A</v>
      </c>
      <c r="XFB1298" s="558">
        <f>COUNTIF(tabla!$W$3:$W$20,'BD1'!AE1298)</f>
        <v>0</v>
      </c>
    </row>
    <row r="1299" spans="1:40 16381:16382" s="197" customFormat="1" ht="24.95" customHeight="1" x14ac:dyDescent="0.2">
      <c r="A1299" s="24" t="str">
        <f t="shared" si="122"/>
        <v/>
      </c>
      <c r="B1299" s="24" t="str">
        <f t="shared" si="120"/>
        <v/>
      </c>
      <c r="C1299" s="554" t="str">
        <f t="shared" si="121"/>
        <v/>
      </c>
      <c r="D1299" s="173"/>
      <c r="E1299" s="173"/>
      <c r="F1299" s="174"/>
      <c r="G1299" s="175"/>
      <c r="H1299" s="176"/>
      <c r="I1299" s="177"/>
      <c r="J1299" s="176"/>
      <c r="K1299" s="476"/>
      <c r="L1299" s="174"/>
      <c r="M1299" s="81"/>
      <c r="N1299" s="280" t="str">
        <f t="shared" si="123"/>
        <v/>
      </c>
      <c r="O1299" s="43"/>
      <c r="P1299" s="87"/>
      <c r="Q1299" s="483"/>
      <c r="R1299" s="83"/>
      <c r="S1299" s="482"/>
      <c r="T1299" s="164"/>
      <c r="U1299" s="45"/>
      <c r="V1299" s="25" t="str">
        <f>IFERROR(VLOOKUP(U1299, tabla!$A$2:$B$50,2,FALSE),"")</f>
        <v/>
      </c>
      <c r="W1299" s="26"/>
      <c r="X1299" s="51"/>
      <c r="Y1299" s="555" t="str">
        <f t="shared" si="124"/>
        <v/>
      </c>
      <c r="Z1299" s="27"/>
      <c r="AA1299" s="26"/>
      <c r="AB1299" s="26"/>
      <c r="AC1299" s="84"/>
      <c r="AD1299" s="29"/>
      <c r="AE1299" s="84"/>
      <c r="AF1299" s="84"/>
      <c r="AG1299" s="63"/>
      <c r="AH1299" s="84"/>
      <c r="AI1299" s="63"/>
      <c r="AJ1299" s="63"/>
      <c r="AK1299" s="81"/>
      <c r="AL1299" s="85"/>
      <c r="AM1299" s="557" t="str">
        <f t="shared" ca="1" si="125"/>
        <v/>
      </c>
      <c r="AN1299" s="86"/>
      <c r="XFA1299" s="558" t="e">
        <f>MATCH(AE1299,tabla!$W$3:$W$20,0)-1</f>
        <v>#N/A</v>
      </c>
      <c r="XFB1299" s="558">
        <f>COUNTIF(tabla!$W$3:$W$20,'BD1'!AE1299)</f>
        <v>0</v>
      </c>
    </row>
    <row r="1300" spans="1:40 16381:16382" s="197" customFormat="1" ht="24.95" customHeight="1" x14ac:dyDescent="0.2">
      <c r="A1300" s="24" t="str">
        <f t="shared" si="122"/>
        <v/>
      </c>
      <c r="B1300" s="24" t="str">
        <f t="shared" si="120"/>
        <v/>
      </c>
      <c r="C1300" s="554" t="str">
        <f t="shared" si="121"/>
        <v/>
      </c>
      <c r="D1300" s="173"/>
      <c r="E1300" s="173"/>
      <c r="F1300" s="174"/>
      <c r="G1300" s="175"/>
      <c r="H1300" s="176"/>
      <c r="I1300" s="177"/>
      <c r="J1300" s="176"/>
      <c r="K1300" s="476"/>
      <c r="L1300" s="174"/>
      <c r="M1300" s="81"/>
      <c r="N1300" s="280" t="str">
        <f t="shared" si="123"/>
        <v/>
      </c>
      <c r="O1300" s="43"/>
      <c r="P1300" s="87"/>
      <c r="Q1300" s="483"/>
      <c r="R1300" s="83"/>
      <c r="S1300" s="482"/>
      <c r="T1300" s="164"/>
      <c r="U1300" s="45"/>
      <c r="V1300" s="25" t="str">
        <f>IFERROR(VLOOKUP(U1300, tabla!$A$2:$B$50,2,FALSE),"")</f>
        <v/>
      </c>
      <c r="W1300" s="26"/>
      <c r="X1300" s="51"/>
      <c r="Y1300" s="555" t="str">
        <f t="shared" si="124"/>
        <v/>
      </c>
      <c r="Z1300" s="27"/>
      <c r="AA1300" s="26"/>
      <c r="AB1300" s="26"/>
      <c r="AC1300" s="84"/>
      <c r="AD1300" s="29"/>
      <c r="AE1300" s="84"/>
      <c r="AF1300" s="84"/>
      <c r="AG1300" s="63"/>
      <c r="AH1300" s="84"/>
      <c r="AI1300" s="63"/>
      <c r="AJ1300" s="63"/>
      <c r="AK1300" s="81"/>
      <c r="AL1300" s="85"/>
      <c r="AM1300" s="557" t="str">
        <f t="shared" ca="1" si="125"/>
        <v/>
      </c>
      <c r="AN1300" s="86"/>
      <c r="XFA1300" s="558" t="e">
        <f>MATCH(AE1300,tabla!$W$3:$W$20,0)-1</f>
        <v>#N/A</v>
      </c>
      <c r="XFB1300" s="558">
        <f>COUNTIF(tabla!$W$3:$W$20,'BD1'!AE1300)</f>
        <v>0</v>
      </c>
    </row>
    <row r="1301" spans="1:40 16381:16382" s="197" customFormat="1" ht="24.95" customHeight="1" x14ac:dyDescent="0.2">
      <c r="A1301" s="24" t="str">
        <f t="shared" si="122"/>
        <v/>
      </c>
      <c r="B1301" s="24" t="str">
        <f t="shared" si="120"/>
        <v/>
      </c>
      <c r="C1301" s="554" t="str">
        <f t="shared" si="121"/>
        <v/>
      </c>
      <c r="D1301" s="173"/>
      <c r="E1301" s="173"/>
      <c r="F1301" s="174"/>
      <c r="G1301" s="175"/>
      <c r="H1301" s="176"/>
      <c r="I1301" s="177"/>
      <c r="J1301" s="176"/>
      <c r="K1301" s="476"/>
      <c r="L1301" s="174"/>
      <c r="M1301" s="81"/>
      <c r="N1301" s="280" t="str">
        <f t="shared" si="123"/>
        <v/>
      </c>
      <c r="O1301" s="43"/>
      <c r="P1301" s="87"/>
      <c r="Q1301" s="483"/>
      <c r="R1301" s="83"/>
      <c r="S1301" s="482"/>
      <c r="T1301" s="164"/>
      <c r="U1301" s="45"/>
      <c r="V1301" s="25" t="str">
        <f>IFERROR(VLOOKUP(U1301, tabla!$A$2:$B$50,2,FALSE),"")</f>
        <v/>
      </c>
      <c r="W1301" s="26"/>
      <c r="X1301" s="51"/>
      <c r="Y1301" s="555" t="str">
        <f t="shared" si="124"/>
        <v/>
      </c>
      <c r="Z1301" s="27"/>
      <c r="AA1301" s="26"/>
      <c r="AB1301" s="26"/>
      <c r="AC1301" s="84"/>
      <c r="AD1301" s="29"/>
      <c r="AE1301" s="84"/>
      <c r="AF1301" s="84"/>
      <c r="AG1301" s="63"/>
      <c r="AH1301" s="84"/>
      <c r="AI1301" s="63"/>
      <c r="AJ1301" s="63"/>
      <c r="AK1301" s="81"/>
      <c r="AL1301" s="85"/>
      <c r="AM1301" s="557" t="str">
        <f t="shared" ca="1" si="125"/>
        <v/>
      </c>
      <c r="AN1301" s="86"/>
      <c r="XFA1301" s="558" t="e">
        <f>MATCH(AE1301,tabla!$W$3:$W$20,0)-1</f>
        <v>#N/A</v>
      </c>
      <c r="XFB1301" s="558">
        <f>COUNTIF(tabla!$W$3:$W$20,'BD1'!AE1301)</f>
        <v>0</v>
      </c>
    </row>
    <row r="1302" spans="1:40 16381:16382" s="197" customFormat="1" ht="24.95" customHeight="1" x14ac:dyDescent="0.2">
      <c r="A1302" s="24" t="str">
        <f t="shared" si="122"/>
        <v/>
      </c>
      <c r="B1302" s="24" t="str">
        <f t="shared" si="120"/>
        <v/>
      </c>
      <c r="C1302" s="554" t="str">
        <f t="shared" si="121"/>
        <v/>
      </c>
      <c r="D1302" s="173"/>
      <c r="E1302" s="173"/>
      <c r="F1302" s="174"/>
      <c r="G1302" s="175"/>
      <c r="H1302" s="176"/>
      <c r="I1302" s="177"/>
      <c r="J1302" s="176"/>
      <c r="K1302" s="476"/>
      <c r="L1302" s="174"/>
      <c r="M1302" s="81"/>
      <c r="N1302" s="280" t="str">
        <f t="shared" si="123"/>
        <v/>
      </c>
      <c r="O1302" s="43"/>
      <c r="P1302" s="87"/>
      <c r="Q1302" s="483"/>
      <c r="R1302" s="83"/>
      <c r="S1302" s="482"/>
      <c r="T1302" s="164"/>
      <c r="U1302" s="45"/>
      <c r="V1302" s="25" t="str">
        <f>IFERROR(VLOOKUP(U1302, tabla!$A$2:$B$50,2,FALSE),"")</f>
        <v/>
      </c>
      <c r="W1302" s="26"/>
      <c r="X1302" s="51"/>
      <c r="Y1302" s="555" t="str">
        <f t="shared" si="124"/>
        <v/>
      </c>
      <c r="Z1302" s="27"/>
      <c r="AA1302" s="26"/>
      <c r="AB1302" s="26"/>
      <c r="AC1302" s="84"/>
      <c r="AD1302" s="29"/>
      <c r="AE1302" s="84"/>
      <c r="AF1302" s="84"/>
      <c r="AG1302" s="63"/>
      <c r="AH1302" s="84"/>
      <c r="AI1302" s="63"/>
      <c r="AJ1302" s="63"/>
      <c r="AK1302" s="81"/>
      <c r="AL1302" s="85"/>
      <c r="AM1302" s="557" t="str">
        <f t="shared" ca="1" si="125"/>
        <v/>
      </c>
      <c r="AN1302" s="86"/>
      <c r="XFA1302" s="558" t="e">
        <f>MATCH(AE1302,tabla!$W$3:$W$20,0)-1</f>
        <v>#N/A</v>
      </c>
      <c r="XFB1302" s="558">
        <f>COUNTIF(tabla!$W$3:$W$20,'BD1'!AE1302)</f>
        <v>0</v>
      </c>
    </row>
    <row r="1303" spans="1:40 16381:16382" s="197" customFormat="1" ht="24.95" customHeight="1" x14ac:dyDescent="0.2">
      <c r="A1303" s="24" t="str">
        <f t="shared" si="122"/>
        <v/>
      </c>
      <c r="B1303" s="24" t="str">
        <f t="shared" si="120"/>
        <v/>
      </c>
      <c r="C1303" s="554" t="str">
        <f t="shared" si="121"/>
        <v/>
      </c>
      <c r="D1303" s="173"/>
      <c r="E1303" s="173"/>
      <c r="F1303" s="174"/>
      <c r="G1303" s="175"/>
      <c r="H1303" s="176"/>
      <c r="I1303" s="177"/>
      <c r="J1303" s="176"/>
      <c r="K1303" s="476"/>
      <c r="L1303" s="174"/>
      <c r="M1303" s="81"/>
      <c r="N1303" s="280" t="str">
        <f t="shared" si="123"/>
        <v/>
      </c>
      <c r="O1303" s="43"/>
      <c r="P1303" s="87"/>
      <c r="Q1303" s="483"/>
      <c r="R1303" s="83"/>
      <c r="S1303" s="482"/>
      <c r="T1303" s="164"/>
      <c r="U1303" s="45"/>
      <c r="V1303" s="25" t="str">
        <f>IFERROR(VLOOKUP(U1303, tabla!$A$2:$B$50,2,FALSE),"")</f>
        <v/>
      </c>
      <c r="W1303" s="26"/>
      <c r="X1303" s="51"/>
      <c r="Y1303" s="555" t="str">
        <f t="shared" si="124"/>
        <v/>
      </c>
      <c r="Z1303" s="27"/>
      <c r="AA1303" s="26"/>
      <c r="AB1303" s="26"/>
      <c r="AC1303" s="84"/>
      <c r="AD1303" s="29"/>
      <c r="AE1303" s="84"/>
      <c r="AF1303" s="84"/>
      <c r="AG1303" s="63"/>
      <c r="AH1303" s="84"/>
      <c r="AI1303" s="63"/>
      <c r="AJ1303" s="63"/>
      <c r="AK1303" s="81"/>
      <c r="AL1303" s="85"/>
      <c r="AM1303" s="557" t="str">
        <f t="shared" ca="1" si="125"/>
        <v/>
      </c>
      <c r="AN1303" s="86"/>
      <c r="XFA1303" s="558" t="e">
        <f>MATCH(AE1303,tabla!$W$3:$W$20,0)-1</f>
        <v>#N/A</v>
      </c>
      <c r="XFB1303" s="558">
        <f>COUNTIF(tabla!$W$3:$W$20,'BD1'!AE1303)</f>
        <v>0</v>
      </c>
    </row>
    <row r="1304" spans="1:40 16381:16382" s="197" customFormat="1" ht="24.95" customHeight="1" x14ac:dyDescent="0.2">
      <c r="A1304" s="24" t="str">
        <f t="shared" si="122"/>
        <v/>
      </c>
      <c r="B1304" s="24" t="str">
        <f t="shared" si="120"/>
        <v/>
      </c>
      <c r="C1304" s="554" t="str">
        <f t="shared" si="121"/>
        <v/>
      </c>
      <c r="D1304" s="173"/>
      <c r="E1304" s="173"/>
      <c r="F1304" s="174"/>
      <c r="G1304" s="175"/>
      <c r="H1304" s="176"/>
      <c r="I1304" s="177"/>
      <c r="J1304" s="176"/>
      <c r="K1304" s="476"/>
      <c r="L1304" s="174"/>
      <c r="M1304" s="81"/>
      <c r="N1304" s="280" t="str">
        <f t="shared" si="123"/>
        <v/>
      </c>
      <c r="O1304" s="43"/>
      <c r="P1304" s="87"/>
      <c r="Q1304" s="483"/>
      <c r="R1304" s="83"/>
      <c r="S1304" s="482"/>
      <c r="T1304" s="164"/>
      <c r="U1304" s="45"/>
      <c r="V1304" s="25" t="str">
        <f>IFERROR(VLOOKUP(U1304, tabla!$A$2:$B$50,2,FALSE),"")</f>
        <v/>
      </c>
      <c r="W1304" s="26"/>
      <c r="X1304" s="51"/>
      <c r="Y1304" s="555" t="str">
        <f t="shared" si="124"/>
        <v/>
      </c>
      <c r="Z1304" s="27"/>
      <c r="AA1304" s="26"/>
      <c r="AB1304" s="26"/>
      <c r="AC1304" s="84"/>
      <c r="AD1304" s="29"/>
      <c r="AE1304" s="84"/>
      <c r="AF1304" s="84"/>
      <c r="AG1304" s="63"/>
      <c r="AH1304" s="84"/>
      <c r="AI1304" s="63"/>
      <c r="AJ1304" s="63"/>
      <c r="AK1304" s="81"/>
      <c r="AL1304" s="85"/>
      <c r="AM1304" s="557" t="str">
        <f t="shared" ca="1" si="125"/>
        <v/>
      </c>
      <c r="AN1304" s="86"/>
      <c r="XFA1304" s="558" t="e">
        <f>MATCH(AE1304,tabla!$W$3:$W$20,0)-1</f>
        <v>#N/A</v>
      </c>
      <c r="XFB1304" s="558">
        <f>COUNTIF(tabla!$W$3:$W$20,'BD1'!AE1304)</f>
        <v>0</v>
      </c>
    </row>
    <row r="1305" spans="1:40 16381:16382" s="197" customFormat="1" ht="24.95" customHeight="1" x14ac:dyDescent="0.2">
      <c r="A1305" s="24" t="str">
        <f t="shared" si="122"/>
        <v/>
      </c>
      <c r="B1305" s="24" t="str">
        <f t="shared" si="120"/>
        <v/>
      </c>
      <c r="C1305" s="554" t="str">
        <f t="shared" si="121"/>
        <v/>
      </c>
      <c r="D1305" s="173"/>
      <c r="E1305" s="173"/>
      <c r="F1305" s="174"/>
      <c r="G1305" s="175"/>
      <c r="H1305" s="176"/>
      <c r="I1305" s="177"/>
      <c r="J1305" s="176"/>
      <c r="K1305" s="476"/>
      <c r="L1305" s="174"/>
      <c r="M1305" s="81"/>
      <c r="N1305" s="280" t="str">
        <f t="shared" si="123"/>
        <v/>
      </c>
      <c r="O1305" s="43"/>
      <c r="P1305" s="87"/>
      <c r="Q1305" s="483"/>
      <c r="R1305" s="83"/>
      <c r="S1305" s="482"/>
      <c r="T1305" s="164"/>
      <c r="U1305" s="45"/>
      <c r="V1305" s="25" t="str">
        <f>IFERROR(VLOOKUP(U1305, tabla!$A$2:$B$50,2,FALSE),"")</f>
        <v/>
      </c>
      <c r="W1305" s="26"/>
      <c r="X1305" s="51"/>
      <c r="Y1305" s="555" t="str">
        <f t="shared" si="124"/>
        <v/>
      </c>
      <c r="Z1305" s="27"/>
      <c r="AA1305" s="26"/>
      <c r="AB1305" s="26"/>
      <c r="AC1305" s="84"/>
      <c r="AD1305" s="29"/>
      <c r="AE1305" s="84"/>
      <c r="AF1305" s="84"/>
      <c r="AG1305" s="63"/>
      <c r="AH1305" s="84"/>
      <c r="AI1305" s="63"/>
      <c r="AJ1305" s="63"/>
      <c r="AK1305" s="81"/>
      <c r="AL1305" s="85"/>
      <c r="AM1305" s="557" t="str">
        <f t="shared" ca="1" si="125"/>
        <v/>
      </c>
      <c r="AN1305" s="86"/>
      <c r="XFA1305" s="558" t="e">
        <f>MATCH(AE1305,tabla!$W$3:$W$20,0)-1</f>
        <v>#N/A</v>
      </c>
      <c r="XFB1305" s="558">
        <f>COUNTIF(tabla!$W$3:$W$20,'BD1'!AE1305)</f>
        <v>0</v>
      </c>
    </row>
    <row r="1306" spans="1:40 16381:16382" s="197" customFormat="1" ht="24.95" customHeight="1" x14ac:dyDescent="0.2">
      <c r="A1306" s="24" t="str">
        <f t="shared" si="122"/>
        <v/>
      </c>
      <c r="B1306" s="24" t="str">
        <f t="shared" si="120"/>
        <v/>
      </c>
      <c r="C1306" s="554" t="str">
        <f t="shared" si="121"/>
        <v/>
      </c>
      <c r="D1306" s="173"/>
      <c r="E1306" s="173"/>
      <c r="F1306" s="174"/>
      <c r="G1306" s="175"/>
      <c r="H1306" s="176"/>
      <c r="I1306" s="177"/>
      <c r="J1306" s="176"/>
      <c r="K1306" s="476"/>
      <c r="L1306" s="174"/>
      <c r="M1306" s="81"/>
      <c r="N1306" s="280" t="str">
        <f t="shared" si="123"/>
        <v/>
      </c>
      <c r="O1306" s="43"/>
      <c r="P1306" s="87"/>
      <c r="Q1306" s="483"/>
      <c r="R1306" s="83"/>
      <c r="S1306" s="482"/>
      <c r="T1306" s="164"/>
      <c r="U1306" s="45"/>
      <c r="V1306" s="25" t="str">
        <f>IFERROR(VLOOKUP(U1306, tabla!$A$2:$B$50,2,FALSE),"")</f>
        <v/>
      </c>
      <c r="W1306" s="26"/>
      <c r="X1306" s="51"/>
      <c r="Y1306" s="555" t="str">
        <f t="shared" si="124"/>
        <v/>
      </c>
      <c r="Z1306" s="27"/>
      <c r="AA1306" s="26"/>
      <c r="AB1306" s="26"/>
      <c r="AC1306" s="84"/>
      <c r="AD1306" s="29"/>
      <c r="AE1306" s="84"/>
      <c r="AF1306" s="84"/>
      <c r="AG1306" s="63"/>
      <c r="AH1306" s="84"/>
      <c r="AI1306" s="63"/>
      <c r="AJ1306" s="63"/>
      <c r="AK1306" s="81"/>
      <c r="AL1306" s="85"/>
      <c r="AM1306" s="557" t="str">
        <f t="shared" ca="1" si="125"/>
        <v/>
      </c>
      <c r="AN1306" s="86"/>
      <c r="XFA1306" s="558" t="e">
        <f>MATCH(AE1306,tabla!$W$3:$W$20,0)-1</f>
        <v>#N/A</v>
      </c>
      <c r="XFB1306" s="558">
        <f>COUNTIF(tabla!$W$3:$W$20,'BD1'!AE1306)</f>
        <v>0</v>
      </c>
    </row>
    <row r="1307" spans="1:40 16381:16382" s="197" customFormat="1" ht="24.95" customHeight="1" x14ac:dyDescent="0.2">
      <c r="A1307" s="24" t="str">
        <f t="shared" si="122"/>
        <v/>
      </c>
      <c r="B1307" s="24" t="str">
        <f t="shared" si="120"/>
        <v/>
      </c>
      <c r="C1307" s="554" t="str">
        <f t="shared" si="121"/>
        <v/>
      </c>
      <c r="D1307" s="173"/>
      <c r="E1307" s="173"/>
      <c r="F1307" s="174"/>
      <c r="G1307" s="175"/>
      <c r="H1307" s="176"/>
      <c r="I1307" s="177"/>
      <c r="J1307" s="176"/>
      <c r="K1307" s="476"/>
      <c r="L1307" s="174"/>
      <c r="M1307" s="81"/>
      <c r="N1307" s="280" t="str">
        <f t="shared" si="123"/>
        <v/>
      </c>
      <c r="O1307" s="43"/>
      <c r="P1307" s="87"/>
      <c r="Q1307" s="483"/>
      <c r="R1307" s="83"/>
      <c r="S1307" s="482"/>
      <c r="T1307" s="164"/>
      <c r="U1307" s="45"/>
      <c r="V1307" s="25" t="str">
        <f>IFERROR(VLOOKUP(U1307, tabla!$A$2:$B$50,2,FALSE),"")</f>
        <v/>
      </c>
      <c r="W1307" s="26"/>
      <c r="X1307" s="51"/>
      <c r="Y1307" s="555" t="str">
        <f t="shared" si="124"/>
        <v/>
      </c>
      <c r="Z1307" s="27"/>
      <c r="AA1307" s="26"/>
      <c r="AB1307" s="26"/>
      <c r="AC1307" s="84"/>
      <c r="AD1307" s="29"/>
      <c r="AE1307" s="84"/>
      <c r="AF1307" s="84"/>
      <c r="AG1307" s="63"/>
      <c r="AH1307" s="84"/>
      <c r="AI1307" s="63"/>
      <c r="AJ1307" s="63"/>
      <c r="AK1307" s="81"/>
      <c r="AL1307" s="85"/>
      <c r="AM1307" s="557" t="str">
        <f t="shared" ca="1" si="125"/>
        <v/>
      </c>
      <c r="AN1307" s="86"/>
      <c r="XFA1307" s="558" t="e">
        <f>MATCH(AE1307,tabla!$W$3:$W$20,0)-1</f>
        <v>#N/A</v>
      </c>
      <c r="XFB1307" s="558">
        <f>COUNTIF(tabla!$W$3:$W$20,'BD1'!AE1307)</f>
        <v>0</v>
      </c>
    </row>
    <row r="1308" spans="1:40 16381:16382" s="197" customFormat="1" ht="24.95" customHeight="1" x14ac:dyDescent="0.2">
      <c r="A1308" s="24" t="str">
        <f t="shared" si="122"/>
        <v/>
      </c>
      <c r="B1308" s="24" t="str">
        <f t="shared" si="120"/>
        <v/>
      </c>
      <c r="C1308" s="554" t="str">
        <f t="shared" si="121"/>
        <v/>
      </c>
      <c r="D1308" s="173"/>
      <c r="E1308" s="173"/>
      <c r="F1308" s="174"/>
      <c r="G1308" s="175"/>
      <c r="H1308" s="176"/>
      <c r="I1308" s="177"/>
      <c r="J1308" s="176"/>
      <c r="K1308" s="476"/>
      <c r="L1308" s="174"/>
      <c r="M1308" s="81"/>
      <c r="N1308" s="280" t="str">
        <f t="shared" si="123"/>
        <v/>
      </c>
      <c r="O1308" s="43"/>
      <c r="P1308" s="87"/>
      <c r="Q1308" s="483"/>
      <c r="R1308" s="83"/>
      <c r="S1308" s="482"/>
      <c r="T1308" s="164"/>
      <c r="U1308" s="45"/>
      <c r="V1308" s="25" t="str">
        <f>IFERROR(VLOOKUP(U1308, tabla!$A$2:$B$50,2,FALSE),"")</f>
        <v/>
      </c>
      <c r="W1308" s="26"/>
      <c r="X1308" s="51"/>
      <c r="Y1308" s="555" t="str">
        <f t="shared" si="124"/>
        <v/>
      </c>
      <c r="Z1308" s="27"/>
      <c r="AA1308" s="26"/>
      <c r="AB1308" s="26"/>
      <c r="AC1308" s="84"/>
      <c r="AD1308" s="29"/>
      <c r="AE1308" s="84"/>
      <c r="AF1308" s="84"/>
      <c r="AG1308" s="63"/>
      <c r="AH1308" s="84"/>
      <c r="AI1308" s="63"/>
      <c r="AJ1308" s="63"/>
      <c r="AK1308" s="81"/>
      <c r="AL1308" s="85"/>
      <c r="AM1308" s="557" t="str">
        <f t="shared" ca="1" si="125"/>
        <v/>
      </c>
      <c r="AN1308" s="86"/>
      <c r="XFA1308" s="558" t="e">
        <f>MATCH(AE1308,tabla!$W$3:$W$20,0)-1</f>
        <v>#N/A</v>
      </c>
      <c r="XFB1308" s="558">
        <f>COUNTIF(tabla!$W$3:$W$20,'BD1'!AE1308)</f>
        <v>0</v>
      </c>
    </row>
    <row r="1309" spans="1:40 16381:16382" s="197" customFormat="1" ht="24.95" customHeight="1" x14ac:dyDescent="0.2">
      <c r="A1309" s="24" t="str">
        <f t="shared" si="122"/>
        <v/>
      </c>
      <c r="B1309" s="24" t="str">
        <f t="shared" si="120"/>
        <v/>
      </c>
      <c r="C1309" s="554" t="str">
        <f t="shared" si="121"/>
        <v/>
      </c>
      <c r="D1309" s="173"/>
      <c r="E1309" s="173"/>
      <c r="F1309" s="174"/>
      <c r="G1309" s="175"/>
      <c r="H1309" s="176"/>
      <c r="I1309" s="177"/>
      <c r="J1309" s="176"/>
      <c r="K1309" s="476"/>
      <c r="L1309" s="174"/>
      <c r="M1309" s="81"/>
      <c r="N1309" s="280" t="str">
        <f t="shared" si="123"/>
        <v/>
      </c>
      <c r="O1309" s="43"/>
      <c r="P1309" s="87"/>
      <c r="Q1309" s="483"/>
      <c r="R1309" s="83"/>
      <c r="S1309" s="482"/>
      <c r="T1309" s="164"/>
      <c r="U1309" s="45"/>
      <c r="V1309" s="25" t="str">
        <f>IFERROR(VLOOKUP(U1309, tabla!$A$2:$B$50,2,FALSE),"")</f>
        <v/>
      </c>
      <c r="W1309" s="26"/>
      <c r="X1309" s="51"/>
      <c r="Y1309" s="555" t="str">
        <f t="shared" si="124"/>
        <v/>
      </c>
      <c r="Z1309" s="27"/>
      <c r="AA1309" s="26"/>
      <c r="AB1309" s="26"/>
      <c r="AC1309" s="84"/>
      <c r="AD1309" s="29"/>
      <c r="AE1309" s="84"/>
      <c r="AF1309" s="84"/>
      <c r="AG1309" s="63"/>
      <c r="AH1309" s="84"/>
      <c r="AI1309" s="63"/>
      <c r="AJ1309" s="63"/>
      <c r="AK1309" s="81"/>
      <c r="AL1309" s="85"/>
      <c r="AM1309" s="557" t="str">
        <f t="shared" ca="1" si="125"/>
        <v/>
      </c>
      <c r="AN1309" s="86"/>
      <c r="XFA1309" s="558" t="e">
        <f>MATCH(AE1309,tabla!$W$3:$W$20,0)-1</f>
        <v>#N/A</v>
      </c>
      <c r="XFB1309" s="558">
        <f>COUNTIF(tabla!$W$3:$W$20,'BD1'!AE1309)</f>
        <v>0</v>
      </c>
    </row>
    <row r="1310" spans="1:40 16381:16382" s="197" customFormat="1" ht="24.95" customHeight="1" x14ac:dyDescent="0.2">
      <c r="A1310" s="24" t="str">
        <f t="shared" si="122"/>
        <v/>
      </c>
      <c r="B1310" s="24" t="str">
        <f t="shared" si="120"/>
        <v/>
      </c>
      <c r="C1310" s="554" t="str">
        <f t="shared" si="121"/>
        <v/>
      </c>
      <c r="D1310" s="173"/>
      <c r="E1310" s="173"/>
      <c r="F1310" s="174"/>
      <c r="G1310" s="175"/>
      <c r="H1310" s="176"/>
      <c r="I1310" s="177"/>
      <c r="J1310" s="176"/>
      <c r="K1310" s="476"/>
      <c r="L1310" s="174"/>
      <c r="M1310" s="81"/>
      <c r="N1310" s="280" t="str">
        <f t="shared" si="123"/>
        <v/>
      </c>
      <c r="O1310" s="43"/>
      <c r="P1310" s="87"/>
      <c r="Q1310" s="483"/>
      <c r="R1310" s="83"/>
      <c r="S1310" s="482"/>
      <c r="T1310" s="164"/>
      <c r="U1310" s="45"/>
      <c r="V1310" s="25" t="str">
        <f>IFERROR(VLOOKUP(U1310, tabla!$A$2:$B$50,2,FALSE),"")</f>
        <v/>
      </c>
      <c r="W1310" s="26"/>
      <c r="X1310" s="51"/>
      <c r="Y1310" s="555" t="str">
        <f t="shared" si="124"/>
        <v/>
      </c>
      <c r="Z1310" s="27"/>
      <c r="AA1310" s="26"/>
      <c r="AB1310" s="26"/>
      <c r="AC1310" s="84"/>
      <c r="AD1310" s="29"/>
      <c r="AE1310" s="84"/>
      <c r="AF1310" s="84"/>
      <c r="AG1310" s="63"/>
      <c r="AH1310" s="84"/>
      <c r="AI1310" s="63"/>
      <c r="AJ1310" s="63"/>
      <c r="AK1310" s="81"/>
      <c r="AL1310" s="85"/>
      <c r="AM1310" s="557" t="str">
        <f t="shared" ca="1" si="125"/>
        <v/>
      </c>
      <c r="AN1310" s="86"/>
      <c r="XFA1310" s="558" t="e">
        <f>MATCH(AE1310,tabla!$W$3:$W$20,0)-1</f>
        <v>#N/A</v>
      </c>
      <c r="XFB1310" s="558">
        <f>COUNTIF(tabla!$W$3:$W$20,'BD1'!AE1310)</f>
        <v>0</v>
      </c>
    </row>
    <row r="1311" spans="1:40 16381:16382" s="197" customFormat="1" ht="24.95" customHeight="1" x14ac:dyDescent="0.2">
      <c r="A1311" s="24" t="str">
        <f t="shared" si="122"/>
        <v/>
      </c>
      <c r="B1311" s="24" t="str">
        <f t="shared" si="120"/>
        <v/>
      </c>
      <c r="C1311" s="554" t="str">
        <f t="shared" si="121"/>
        <v/>
      </c>
      <c r="D1311" s="173"/>
      <c r="E1311" s="173"/>
      <c r="F1311" s="174"/>
      <c r="G1311" s="175"/>
      <c r="H1311" s="176"/>
      <c r="I1311" s="177"/>
      <c r="J1311" s="176"/>
      <c r="K1311" s="476"/>
      <c r="L1311" s="174"/>
      <c r="M1311" s="81"/>
      <c r="N1311" s="280" t="str">
        <f t="shared" si="123"/>
        <v/>
      </c>
      <c r="O1311" s="43"/>
      <c r="P1311" s="87"/>
      <c r="Q1311" s="483"/>
      <c r="R1311" s="83"/>
      <c r="S1311" s="482"/>
      <c r="T1311" s="164"/>
      <c r="U1311" s="45"/>
      <c r="V1311" s="25" t="str">
        <f>IFERROR(VLOOKUP(U1311, tabla!$A$2:$B$50,2,FALSE),"")</f>
        <v/>
      </c>
      <c r="W1311" s="26"/>
      <c r="X1311" s="51"/>
      <c r="Y1311" s="555" t="str">
        <f t="shared" si="124"/>
        <v/>
      </c>
      <c r="Z1311" s="27"/>
      <c r="AA1311" s="26"/>
      <c r="AB1311" s="26"/>
      <c r="AC1311" s="84"/>
      <c r="AD1311" s="29"/>
      <c r="AE1311" s="84"/>
      <c r="AF1311" s="84"/>
      <c r="AG1311" s="63"/>
      <c r="AH1311" s="84"/>
      <c r="AI1311" s="63"/>
      <c r="AJ1311" s="63"/>
      <c r="AK1311" s="81"/>
      <c r="AL1311" s="85"/>
      <c r="AM1311" s="557" t="str">
        <f t="shared" ca="1" si="125"/>
        <v/>
      </c>
      <c r="AN1311" s="86"/>
      <c r="XFA1311" s="558" t="e">
        <f>MATCH(AE1311,tabla!$W$3:$W$20,0)-1</f>
        <v>#N/A</v>
      </c>
      <c r="XFB1311" s="558">
        <f>COUNTIF(tabla!$W$3:$W$20,'BD1'!AE1311)</f>
        <v>0</v>
      </c>
    </row>
    <row r="1312" spans="1:40 16381:16382" s="197" customFormat="1" ht="24.95" customHeight="1" x14ac:dyDescent="0.2">
      <c r="A1312" s="24" t="str">
        <f t="shared" si="122"/>
        <v/>
      </c>
      <c r="B1312" s="24" t="str">
        <f t="shared" si="120"/>
        <v/>
      </c>
      <c r="C1312" s="554" t="str">
        <f t="shared" si="121"/>
        <v/>
      </c>
      <c r="D1312" s="173"/>
      <c r="E1312" s="173"/>
      <c r="F1312" s="174"/>
      <c r="G1312" s="175"/>
      <c r="H1312" s="176"/>
      <c r="I1312" s="177"/>
      <c r="J1312" s="176"/>
      <c r="K1312" s="476"/>
      <c r="L1312" s="174"/>
      <c r="M1312" s="81"/>
      <c r="N1312" s="280" t="str">
        <f t="shared" si="123"/>
        <v/>
      </c>
      <c r="O1312" s="43"/>
      <c r="P1312" s="87"/>
      <c r="Q1312" s="483"/>
      <c r="R1312" s="83"/>
      <c r="S1312" s="482"/>
      <c r="T1312" s="164"/>
      <c r="U1312" s="45"/>
      <c r="V1312" s="25" t="str">
        <f>IFERROR(VLOOKUP(U1312, tabla!$A$2:$B$50,2,FALSE),"")</f>
        <v/>
      </c>
      <c r="W1312" s="26"/>
      <c r="X1312" s="51"/>
      <c r="Y1312" s="555" t="str">
        <f t="shared" si="124"/>
        <v/>
      </c>
      <c r="Z1312" s="27"/>
      <c r="AA1312" s="26"/>
      <c r="AB1312" s="26"/>
      <c r="AC1312" s="84"/>
      <c r="AD1312" s="29"/>
      <c r="AE1312" s="84"/>
      <c r="AF1312" s="84"/>
      <c r="AG1312" s="63"/>
      <c r="AH1312" s="84"/>
      <c r="AI1312" s="63"/>
      <c r="AJ1312" s="63"/>
      <c r="AK1312" s="81"/>
      <c r="AL1312" s="85"/>
      <c r="AM1312" s="557" t="str">
        <f t="shared" ca="1" si="125"/>
        <v/>
      </c>
      <c r="AN1312" s="86"/>
      <c r="XFA1312" s="558" t="e">
        <f>MATCH(AE1312,tabla!$W$3:$W$20,0)-1</f>
        <v>#N/A</v>
      </c>
      <c r="XFB1312" s="558">
        <f>COUNTIF(tabla!$W$3:$W$20,'BD1'!AE1312)</f>
        <v>0</v>
      </c>
    </row>
    <row r="1313" spans="1:40 16381:16382" s="197" customFormat="1" ht="24.95" customHeight="1" x14ac:dyDescent="0.2">
      <c r="A1313" s="24" t="str">
        <f t="shared" si="122"/>
        <v/>
      </c>
      <c r="B1313" s="24" t="str">
        <f t="shared" si="120"/>
        <v/>
      </c>
      <c r="C1313" s="554" t="str">
        <f t="shared" si="121"/>
        <v/>
      </c>
      <c r="D1313" s="173"/>
      <c r="E1313" s="173"/>
      <c r="F1313" s="174"/>
      <c r="G1313" s="175"/>
      <c r="H1313" s="176"/>
      <c r="I1313" s="177"/>
      <c r="J1313" s="176"/>
      <c r="K1313" s="476"/>
      <c r="L1313" s="174"/>
      <c r="M1313" s="81"/>
      <c r="N1313" s="280" t="str">
        <f t="shared" si="123"/>
        <v/>
      </c>
      <c r="O1313" s="43"/>
      <c r="P1313" s="87"/>
      <c r="Q1313" s="483"/>
      <c r="R1313" s="83"/>
      <c r="S1313" s="482"/>
      <c r="T1313" s="164"/>
      <c r="U1313" s="45"/>
      <c r="V1313" s="25" t="str">
        <f>IFERROR(VLOOKUP(U1313, tabla!$A$2:$B$50,2,FALSE),"")</f>
        <v/>
      </c>
      <c r="W1313" s="26"/>
      <c r="X1313" s="51"/>
      <c r="Y1313" s="555" t="str">
        <f t="shared" si="124"/>
        <v/>
      </c>
      <c r="Z1313" s="27"/>
      <c r="AA1313" s="26"/>
      <c r="AB1313" s="26"/>
      <c r="AC1313" s="84"/>
      <c r="AD1313" s="29"/>
      <c r="AE1313" s="84"/>
      <c r="AF1313" s="84"/>
      <c r="AG1313" s="63"/>
      <c r="AH1313" s="84"/>
      <c r="AI1313" s="63"/>
      <c r="AJ1313" s="63"/>
      <c r="AK1313" s="81"/>
      <c r="AL1313" s="85"/>
      <c r="AM1313" s="557" t="str">
        <f t="shared" ca="1" si="125"/>
        <v/>
      </c>
      <c r="AN1313" s="86"/>
      <c r="XFA1313" s="558" t="e">
        <f>MATCH(AE1313,tabla!$W$3:$W$20,0)-1</f>
        <v>#N/A</v>
      </c>
      <c r="XFB1313" s="558">
        <f>COUNTIF(tabla!$W$3:$W$20,'BD1'!AE1313)</f>
        <v>0</v>
      </c>
    </row>
    <row r="1314" spans="1:40 16381:16382" s="197" customFormat="1" ht="24.95" customHeight="1" x14ac:dyDescent="0.2">
      <c r="A1314" s="24" t="str">
        <f t="shared" si="122"/>
        <v/>
      </c>
      <c r="B1314" s="24" t="str">
        <f t="shared" si="120"/>
        <v/>
      </c>
      <c r="C1314" s="554" t="str">
        <f t="shared" si="121"/>
        <v/>
      </c>
      <c r="D1314" s="173"/>
      <c r="E1314" s="173"/>
      <c r="F1314" s="174"/>
      <c r="G1314" s="175"/>
      <c r="H1314" s="176"/>
      <c r="I1314" s="177"/>
      <c r="J1314" s="176"/>
      <c r="K1314" s="476"/>
      <c r="L1314" s="174"/>
      <c r="M1314" s="81"/>
      <c r="N1314" s="280" t="str">
        <f t="shared" si="123"/>
        <v/>
      </c>
      <c r="O1314" s="43"/>
      <c r="P1314" s="87"/>
      <c r="Q1314" s="483"/>
      <c r="R1314" s="83"/>
      <c r="S1314" s="482"/>
      <c r="T1314" s="164"/>
      <c r="U1314" s="45"/>
      <c r="V1314" s="25" t="str">
        <f>IFERROR(VLOOKUP(U1314, tabla!$A$2:$B$50,2,FALSE),"")</f>
        <v/>
      </c>
      <c r="W1314" s="26"/>
      <c r="X1314" s="51"/>
      <c r="Y1314" s="555" t="str">
        <f t="shared" si="124"/>
        <v/>
      </c>
      <c r="Z1314" s="27"/>
      <c r="AA1314" s="26"/>
      <c r="AB1314" s="26"/>
      <c r="AC1314" s="84"/>
      <c r="AD1314" s="29"/>
      <c r="AE1314" s="84"/>
      <c r="AF1314" s="84"/>
      <c r="AG1314" s="63"/>
      <c r="AH1314" s="84"/>
      <c r="AI1314" s="63"/>
      <c r="AJ1314" s="63"/>
      <c r="AK1314" s="81"/>
      <c r="AL1314" s="85"/>
      <c r="AM1314" s="557" t="str">
        <f t="shared" ca="1" si="125"/>
        <v/>
      </c>
      <c r="AN1314" s="86"/>
      <c r="XFA1314" s="558" t="e">
        <f>MATCH(AE1314,tabla!$W$3:$W$20,0)-1</f>
        <v>#N/A</v>
      </c>
      <c r="XFB1314" s="558">
        <f>COUNTIF(tabla!$W$3:$W$20,'BD1'!AE1314)</f>
        <v>0</v>
      </c>
    </row>
    <row r="1315" spans="1:40 16381:16382" s="197" customFormat="1" ht="24.95" customHeight="1" x14ac:dyDescent="0.2">
      <c r="A1315" s="24" t="str">
        <f t="shared" si="122"/>
        <v/>
      </c>
      <c r="B1315" s="24" t="str">
        <f t="shared" si="120"/>
        <v/>
      </c>
      <c r="C1315" s="554" t="str">
        <f t="shared" si="121"/>
        <v/>
      </c>
      <c r="D1315" s="173"/>
      <c r="E1315" s="173"/>
      <c r="F1315" s="174"/>
      <c r="G1315" s="175"/>
      <c r="H1315" s="176"/>
      <c r="I1315" s="177"/>
      <c r="J1315" s="176"/>
      <c r="K1315" s="476"/>
      <c r="L1315" s="174"/>
      <c r="M1315" s="81"/>
      <c r="N1315" s="280" t="str">
        <f t="shared" si="123"/>
        <v/>
      </c>
      <c r="O1315" s="43"/>
      <c r="P1315" s="87"/>
      <c r="Q1315" s="483"/>
      <c r="R1315" s="83"/>
      <c r="S1315" s="482"/>
      <c r="T1315" s="164"/>
      <c r="U1315" s="45"/>
      <c r="V1315" s="25" t="str">
        <f>IFERROR(VLOOKUP(U1315, tabla!$A$2:$B$50,2,FALSE),"")</f>
        <v/>
      </c>
      <c r="W1315" s="26"/>
      <c r="X1315" s="51"/>
      <c r="Y1315" s="555" t="str">
        <f t="shared" si="124"/>
        <v/>
      </c>
      <c r="Z1315" s="27"/>
      <c r="AA1315" s="26"/>
      <c r="AB1315" s="26"/>
      <c r="AC1315" s="84"/>
      <c r="AD1315" s="29"/>
      <c r="AE1315" s="84"/>
      <c r="AF1315" s="84"/>
      <c r="AG1315" s="63"/>
      <c r="AH1315" s="84"/>
      <c r="AI1315" s="63"/>
      <c r="AJ1315" s="63"/>
      <c r="AK1315" s="81"/>
      <c r="AL1315" s="85"/>
      <c r="AM1315" s="557" t="str">
        <f t="shared" ca="1" si="125"/>
        <v/>
      </c>
      <c r="AN1315" s="86"/>
      <c r="XFA1315" s="558" t="e">
        <f>MATCH(AE1315,tabla!$W$3:$W$20,0)-1</f>
        <v>#N/A</v>
      </c>
      <c r="XFB1315" s="558">
        <f>COUNTIF(tabla!$W$3:$W$20,'BD1'!AE1315)</f>
        <v>0</v>
      </c>
    </row>
    <row r="1316" spans="1:40 16381:16382" s="197" customFormat="1" ht="24.95" customHeight="1" x14ac:dyDescent="0.2">
      <c r="A1316" s="24" t="str">
        <f t="shared" si="122"/>
        <v/>
      </c>
      <c r="B1316" s="24" t="str">
        <f t="shared" si="120"/>
        <v/>
      </c>
      <c r="C1316" s="554" t="str">
        <f t="shared" si="121"/>
        <v/>
      </c>
      <c r="D1316" s="173"/>
      <c r="E1316" s="173"/>
      <c r="F1316" s="174"/>
      <c r="G1316" s="175"/>
      <c r="H1316" s="176"/>
      <c r="I1316" s="177"/>
      <c r="J1316" s="176"/>
      <c r="K1316" s="476"/>
      <c r="L1316" s="174"/>
      <c r="M1316" s="81"/>
      <c r="N1316" s="280" t="str">
        <f t="shared" si="123"/>
        <v/>
      </c>
      <c r="O1316" s="43"/>
      <c r="P1316" s="87"/>
      <c r="Q1316" s="483"/>
      <c r="R1316" s="83"/>
      <c r="S1316" s="482"/>
      <c r="T1316" s="164"/>
      <c r="U1316" s="45"/>
      <c r="V1316" s="25" t="str">
        <f>IFERROR(VLOOKUP(U1316, tabla!$A$2:$B$50,2,FALSE),"")</f>
        <v/>
      </c>
      <c r="W1316" s="26"/>
      <c r="X1316" s="51"/>
      <c r="Y1316" s="555" t="str">
        <f t="shared" si="124"/>
        <v/>
      </c>
      <c r="Z1316" s="27"/>
      <c r="AA1316" s="26"/>
      <c r="AB1316" s="26"/>
      <c r="AC1316" s="84"/>
      <c r="AD1316" s="29"/>
      <c r="AE1316" s="84"/>
      <c r="AF1316" s="84"/>
      <c r="AG1316" s="63"/>
      <c r="AH1316" s="84"/>
      <c r="AI1316" s="63"/>
      <c r="AJ1316" s="63"/>
      <c r="AK1316" s="81"/>
      <c r="AL1316" s="85"/>
      <c r="AM1316" s="557" t="str">
        <f t="shared" ca="1" si="125"/>
        <v/>
      </c>
      <c r="AN1316" s="86"/>
      <c r="XFA1316" s="558" t="e">
        <f>MATCH(AE1316,tabla!$W$3:$W$20,0)-1</f>
        <v>#N/A</v>
      </c>
      <c r="XFB1316" s="558">
        <f>COUNTIF(tabla!$W$3:$W$20,'BD1'!AE1316)</f>
        <v>0</v>
      </c>
    </row>
    <row r="1317" spans="1:40 16381:16382" s="197" customFormat="1" ht="24.95" customHeight="1" x14ac:dyDescent="0.2">
      <c r="A1317" s="24" t="str">
        <f t="shared" si="122"/>
        <v/>
      </c>
      <c r="B1317" s="24" t="str">
        <f t="shared" si="120"/>
        <v/>
      </c>
      <c r="C1317" s="554" t="str">
        <f t="shared" si="121"/>
        <v/>
      </c>
      <c r="D1317" s="173"/>
      <c r="E1317" s="173"/>
      <c r="F1317" s="174"/>
      <c r="G1317" s="175"/>
      <c r="H1317" s="176"/>
      <c r="I1317" s="177"/>
      <c r="J1317" s="176"/>
      <c r="K1317" s="476"/>
      <c r="L1317" s="174"/>
      <c r="M1317" s="81"/>
      <c r="N1317" s="280" t="str">
        <f t="shared" si="123"/>
        <v/>
      </c>
      <c r="O1317" s="43"/>
      <c r="P1317" s="87"/>
      <c r="Q1317" s="483"/>
      <c r="R1317" s="83"/>
      <c r="S1317" s="482"/>
      <c r="T1317" s="164"/>
      <c r="U1317" s="45"/>
      <c r="V1317" s="25" t="str">
        <f>IFERROR(VLOOKUP(U1317, tabla!$A$2:$B$50,2,FALSE),"")</f>
        <v/>
      </c>
      <c r="W1317" s="26"/>
      <c r="X1317" s="51"/>
      <c r="Y1317" s="555" t="str">
        <f t="shared" si="124"/>
        <v/>
      </c>
      <c r="Z1317" s="27"/>
      <c r="AA1317" s="26"/>
      <c r="AB1317" s="26"/>
      <c r="AC1317" s="84"/>
      <c r="AD1317" s="29"/>
      <c r="AE1317" s="84"/>
      <c r="AF1317" s="84"/>
      <c r="AG1317" s="63"/>
      <c r="AH1317" s="84"/>
      <c r="AI1317" s="63"/>
      <c r="AJ1317" s="63"/>
      <c r="AK1317" s="81"/>
      <c r="AL1317" s="85"/>
      <c r="AM1317" s="557" t="str">
        <f t="shared" ca="1" si="125"/>
        <v/>
      </c>
      <c r="AN1317" s="86"/>
      <c r="XFA1317" s="558" t="e">
        <f>MATCH(AE1317,tabla!$W$3:$W$20,0)-1</f>
        <v>#N/A</v>
      </c>
      <c r="XFB1317" s="558">
        <f>COUNTIF(tabla!$W$3:$W$20,'BD1'!AE1317)</f>
        <v>0</v>
      </c>
    </row>
    <row r="1318" spans="1:40 16381:16382" s="197" customFormat="1" ht="24.95" customHeight="1" x14ac:dyDescent="0.2">
      <c r="A1318" s="24" t="str">
        <f t="shared" si="122"/>
        <v/>
      </c>
      <c r="B1318" s="24" t="str">
        <f t="shared" si="120"/>
        <v/>
      </c>
      <c r="C1318" s="554" t="str">
        <f t="shared" si="121"/>
        <v/>
      </c>
      <c r="D1318" s="173"/>
      <c r="E1318" s="173"/>
      <c r="F1318" s="174"/>
      <c r="G1318" s="175"/>
      <c r="H1318" s="176"/>
      <c r="I1318" s="177"/>
      <c r="J1318" s="176"/>
      <c r="K1318" s="476"/>
      <c r="L1318" s="174"/>
      <c r="M1318" s="81"/>
      <c r="N1318" s="280" t="str">
        <f t="shared" si="123"/>
        <v/>
      </c>
      <c r="O1318" s="43"/>
      <c r="P1318" s="87"/>
      <c r="Q1318" s="483"/>
      <c r="R1318" s="83"/>
      <c r="S1318" s="482"/>
      <c r="T1318" s="164"/>
      <c r="U1318" s="45"/>
      <c r="V1318" s="25" t="str">
        <f>IFERROR(VLOOKUP(U1318, tabla!$A$2:$B$50,2,FALSE),"")</f>
        <v/>
      </c>
      <c r="W1318" s="26"/>
      <c r="X1318" s="51"/>
      <c r="Y1318" s="555" t="str">
        <f t="shared" si="124"/>
        <v/>
      </c>
      <c r="Z1318" s="27"/>
      <c r="AA1318" s="26"/>
      <c r="AB1318" s="26"/>
      <c r="AC1318" s="84"/>
      <c r="AD1318" s="29"/>
      <c r="AE1318" s="84"/>
      <c r="AF1318" s="84"/>
      <c r="AG1318" s="63"/>
      <c r="AH1318" s="84"/>
      <c r="AI1318" s="63"/>
      <c r="AJ1318" s="63"/>
      <c r="AK1318" s="81"/>
      <c r="AL1318" s="85"/>
      <c r="AM1318" s="557" t="str">
        <f t="shared" ca="1" si="125"/>
        <v/>
      </c>
      <c r="AN1318" s="86"/>
      <c r="XFA1318" s="558" t="e">
        <f>MATCH(AE1318,tabla!$W$3:$W$20,0)-1</f>
        <v>#N/A</v>
      </c>
      <c r="XFB1318" s="558">
        <f>COUNTIF(tabla!$W$3:$W$20,'BD1'!AE1318)</f>
        <v>0</v>
      </c>
    </row>
    <row r="1319" spans="1:40 16381:16382" s="197" customFormat="1" ht="24.95" customHeight="1" x14ac:dyDescent="0.2">
      <c r="A1319" s="24" t="str">
        <f t="shared" si="122"/>
        <v/>
      </c>
      <c r="B1319" s="24" t="str">
        <f t="shared" si="120"/>
        <v/>
      </c>
      <c r="C1319" s="554" t="str">
        <f t="shared" si="121"/>
        <v/>
      </c>
      <c r="D1319" s="173"/>
      <c r="E1319" s="173"/>
      <c r="F1319" s="174"/>
      <c r="G1319" s="175"/>
      <c r="H1319" s="176"/>
      <c r="I1319" s="177"/>
      <c r="J1319" s="176"/>
      <c r="K1319" s="476"/>
      <c r="L1319" s="174"/>
      <c r="M1319" s="81"/>
      <c r="N1319" s="280" t="str">
        <f t="shared" si="123"/>
        <v/>
      </c>
      <c r="O1319" s="43"/>
      <c r="P1319" s="87"/>
      <c r="Q1319" s="483"/>
      <c r="R1319" s="83"/>
      <c r="S1319" s="482"/>
      <c r="T1319" s="164"/>
      <c r="U1319" s="45"/>
      <c r="V1319" s="25" t="str">
        <f>IFERROR(VLOOKUP(U1319, tabla!$A$2:$B$50,2,FALSE),"")</f>
        <v/>
      </c>
      <c r="W1319" s="26"/>
      <c r="X1319" s="51"/>
      <c r="Y1319" s="555" t="str">
        <f t="shared" si="124"/>
        <v/>
      </c>
      <c r="Z1319" s="27"/>
      <c r="AA1319" s="26"/>
      <c r="AB1319" s="26"/>
      <c r="AC1319" s="84"/>
      <c r="AD1319" s="29"/>
      <c r="AE1319" s="84"/>
      <c r="AF1319" s="84"/>
      <c r="AG1319" s="63"/>
      <c r="AH1319" s="84"/>
      <c r="AI1319" s="63"/>
      <c r="AJ1319" s="63"/>
      <c r="AK1319" s="81"/>
      <c r="AL1319" s="85"/>
      <c r="AM1319" s="557" t="str">
        <f t="shared" ca="1" si="125"/>
        <v/>
      </c>
      <c r="AN1319" s="86"/>
      <c r="XFA1319" s="558" t="e">
        <f>MATCH(AE1319,tabla!$W$3:$W$20,0)-1</f>
        <v>#N/A</v>
      </c>
      <c r="XFB1319" s="558">
        <f>COUNTIF(tabla!$W$3:$W$20,'BD1'!AE1319)</f>
        <v>0</v>
      </c>
    </row>
    <row r="1320" spans="1:40 16381:16382" s="197" customFormat="1" ht="24.95" customHeight="1" x14ac:dyDescent="0.2">
      <c r="A1320" s="24" t="str">
        <f t="shared" si="122"/>
        <v/>
      </c>
      <c r="B1320" s="24" t="str">
        <f t="shared" si="120"/>
        <v/>
      </c>
      <c r="C1320" s="554" t="str">
        <f t="shared" si="121"/>
        <v/>
      </c>
      <c r="D1320" s="173"/>
      <c r="E1320" s="173"/>
      <c r="F1320" s="174"/>
      <c r="G1320" s="175"/>
      <c r="H1320" s="176"/>
      <c r="I1320" s="177"/>
      <c r="J1320" s="176"/>
      <c r="K1320" s="476"/>
      <c r="L1320" s="174"/>
      <c r="M1320" s="81"/>
      <c r="N1320" s="280" t="str">
        <f t="shared" si="123"/>
        <v/>
      </c>
      <c r="O1320" s="43"/>
      <c r="P1320" s="87"/>
      <c r="Q1320" s="483"/>
      <c r="R1320" s="83"/>
      <c r="S1320" s="482"/>
      <c r="T1320" s="164"/>
      <c r="U1320" s="45"/>
      <c r="V1320" s="25" t="str">
        <f>IFERROR(VLOOKUP(U1320, tabla!$A$2:$B$50,2,FALSE),"")</f>
        <v/>
      </c>
      <c r="W1320" s="26"/>
      <c r="X1320" s="51"/>
      <c r="Y1320" s="555" t="str">
        <f t="shared" si="124"/>
        <v/>
      </c>
      <c r="Z1320" s="27"/>
      <c r="AA1320" s="26"/>
      <c r="AB1320" s="26"/>
      <c r="AC1320" s="84"/>
      <c r="AD1320" s="29"/>
      <c r="AE1320" s="84"/>
      <c r="AF1320" s="84"/>
      <c r="AG1320" s="63"/>
      <c r="AH1320" s="84"/>
      <c r="AI1320" s="63"/>
      <c r="AJ1320" s="63"/>
      <c r="AK1320" s="81"/>
      <c r="AL1320" s="85"/>
      <c r="AM1320" s="557" t="str">
        <f t="shared" ca="1" si="125"/>
        <v/>
      </c>
      <c r="AN1320" s="86"/>
      <c r="XFA1320" s="558" t="e">
        <f>MATCH(AE1320,tabla!$W$3:$W$20,0)-1</f>
        <v>#N/A</v>
      </c>
      <c r="XFB1320" s="558">
        <f>COUNTIF(tabla!$W$3:$W$20,'BD1'!AE1320)</f>
        <v>0</v>
      </c>
    </row>
    <row r="1321" spans="1:40 16381:16382" s="197" customFormat="1" ht="24.95" customHeight="1" x14ac:dyDescent="0.2">
      <c r="A1321" s="24" t="str">
        <f t="shared" si="122"/>
        <v/>
      </c>
      <c r="B1321" s="24" t="str">
        <f t="shared" si="120"/>
        <v/>
      </c>
      <c r="C1321" s="554" t="str">
        <f t="shared" si="121"/>
        <v/>
      </c>
      <c r="D1321" s="173"/>
      <c r="E1321" s="173"/>
      <c r="F1321" s="174"/>
      <c r="G1321" s="175"/>
      <c r="H1321" s="176"/>
      <c r="I1321" s="177"/>
      <c r="J1321" s="176"/>
      <c r="K1321" s="476"/>
      <c r="L1321" s="174"/>
      <c r="M1321" s="81"/>
      <c r="N1321" s="280" t="str">
        <f t="shared" si="123"/>
        <v/>
      </c>
      <c r="O1321" s="43"/>
      <c r="P1321" s="87"/>
      <c r="Q1321" s="483"/>
      <c r="R1321" s="83"/>
      <c r="S1321" s="482"/>
      <c r="T1321" s="164"/>
      <c r="U1321" s="45"/>
      <c r="V1321" s="25" t="str">
        <f>IFERROR(VLOOKUP(U1321, tabla!$A$2:$B$50,2,FALSE),"")</f>
        <v/>
      </c>
      <c r="W1321" s="26"/>
      <c r="X1321" s="51"/>
      <c r="Y1321" s="555" t="str">
        <f t="shared" si="124"/>
        <v/>
      </c>
      <c r="Z1321" s="27"/>
      <c r="AA1321" s="26"/>
      <c r="AB1321" s="26"/>
      <c r="AC1321" s="84"/>
      <c r="AD1321" s="29"/>
      <c r="AE1321" s="84"/>
      <c r="AF1321" s="84"/>
      <c r="AG1321" s="63"/>
      <c r="AH1321" s="84"/>
      <c r="AI1321" s="63"/>
      <c r="AJ1321" s="63"/>
      <c r="AK1321" s="81"/>
      <c r="AL1321" s="85"/>
      <c r="AM1321" s="557" t="str">
        <f t="shared" ca="1" si="125"/>
        <v/>
      </c>
      <c r="AN1321" s="86"/>
      <c r="XFA1321" s="558" t="e">
        <f>MATCH(AE1321,tabla!$W$3:$W$20,0)-1</f>
        <v>#N/A</v>
      </c>
      <c r="XFB1321" s="558">
        <f>COUNTIF(tabla!$W$3:$W$20,'BD1'!AE1321)</f>
        <v>0</v>
      </c>
    </row>
    <row r="1322" spans="1:40 16381:16382" s="197" customFormat="1" ht="24.95" customHeight="1" x14ac:dyDescent="0.2">
      <c r="A1322" s="24" t="str">
        <f t="shared" si="122"/>
        <v/>
      </c>
      <c r="B1322" s="24" t="str">
        <f t="shared" si="120"/>
        <v/>
      </c>
      <c r="C1322" s="554" t="str">
        <f t="shared" si="121"/>
        <v/>
      </c>
      <c r="D1322" s="173"/>
      <c r="E1322" s="173"/>
      <c r="F1322" s="174"/>
      <c r="G1322" s="175"/>
      <c r="H1322" s="176"/>
      <c r="I1322" s="177"/>
      <c r="J1322" s="176"/>
      <c r="K1322" s="476"/>
      <c r="L1322" s="174"/>
      <c r="M1322" s="81"/>
      <c r="N1322" s="280" t="str">
        <f t="shared" si="123"/>
        <v/>
      </c>
      <c r="O1322" s="43"/>
      <c r="P1322" s="87"/>
      <c r="Q1322" s="483"/>
      <c r="R1322" s="83"/>
      <c r="S1322" s="482"/>
      <c r="T1322" s="164"/>
      <c r="U1322" s="45"/>
      <c r="V1322" s="25" t="str">
        <f>IFERROR(VLOOKUP(U1322, tabla!$A$2:$B$50,2,FALSE),"")</f>
        <v/>
      </c>
      <c r="W1322" s="26"/>
      <c r="X1322" s="51"/>
      <c r="Y1322" s="555" t="str">
        <f t="shared" si="124"/>
        <v/>
      </c>
      <c r="Z1322" s="27"/>
      <c r="AA1322" s="26"/>
      <c r="AB1322" s="26"/>
      <c r="AC1322" s="84"/>
      <c r="AD1322" s="29"/>
      <c r="AE1322" s="84"/>
      <c r="AF1322" s="84"/>
      <c r="AG1322" s="63"/>
      <c r="AH1322" s="84"/>
      <c r="AI1322" s="63"/>
      <c r="AJ1322" s="63"/>
      <c r="AK1322" s="81"/>
      <c r="AL1322" s="85"/>
      <c r="AM1322" s="557" t="str">
        <f t="shared" ca="1" si="125"/>
        <v/>
      </c>
      <c r="AN1322" s="86"/>
      <c r="XFA1322" s="558" t="e">
        <f>MATCH(AE1322,tabla!$W$3:$W$20,0)-1</f>
        <v>#N/A</v>
      </c>
      <c r="XFB1322" s="558">
        <f>COUNTIF(tabla!$W$3:$W$20,'BD1'!AE1322)</f>
        <v>0</v>
      </c>
    </row>
    <row r="1323" spans="1:40 16381:16382" s="197" customFormat="1" ht="24.95" customHeight="1" x14ac:dyDescent="0.2">
      <c r="A1323" s="24" t="str">
        <f t="shared" si="122"/>
        <v/>
      </c>
      <c r="B1323" s="24" t="str">
        <f t="shared" si="120"/>
        <v/>
      </c>
      <c r="C1323" s="554" t="str">
        <f t="shared" si="121"/>
        <v/>
      </c>
      <c r="D1323" s="173"/>
      <c r="E1323" s="173"/>
      <c r="F1323" s="174"/>
      <c r="G1323" s="175"/>
      <c r="H1323" s="176"/>
      <c r="I1323" s="177"/>
      <c r="J1323" s="176"/>
      <c r="K1323" s="476"/>
      <c r="L1323" s="174"/>
      <c r="M1323" s="81"/>
      <c r="N1323" s="280" t="str">
        <f t="shared" si="123"/>
        <v/>
      </c>
      <c r="O1323" s="43"/>
      <c r="P1323" s="87"/>
      <c r="Q1323" s="483"/>
      <c r="R1323" s="83"/>
      <c r="S1323" s="482"/>
      <c r="T1323" s="164"/>
      <c r="U1323" s="45"/>
      <c r="V1323" s="25" t="str">
        <f>IFERROR(VLOOKUP(U1323, tabla!$A$2:$B$50,2,FALSE),"")</f>
        <v/>
      </c>
      <c r="W1323" s="26"/>
      <c r="X1323" s="51"/>
      <c r="Y1323" s="555" t="str">
        <f t="shared" si="124"/>
        <v/>
      </c>
      <c r="Z1323" s="27"/>
      <c r="AA1323" s="26"/>
      <c r="AB1323" s="26"/>
      <c r="AC1323" s="84"/>
      <c r="AD1323" s="29"/>
      <c r="AE1323" s="84"/>
      <c r="AF1323" s="84"/>
      <c r="AG1323" s="63"/>
      <c r="AH1323" s="84"/>
      <c r="AI1323" s="63"/>
      <c r="AJ1323" s="63"/>
      <c r="AK1323" s="81"/>
      <c r="AL1323" s="85"/>
      <c r="AM1323" s="557" t="str">
        <f t="shared" ca="1" si="125"/>
        <v/>
      </c>
      <c r="AN1323" s="86"/>
      <c r="XFA1323" s="558" t="e">
        <f>MATCH(AE1323,tabla!$W$3:$W$20,0)-1</f>
        <v>#N/A</v>
      </c>
      <c r="XFB1323" s="558">
        <f>COUNTIF(tabla!$W$3:$W$20,'BD1'!AE1323)</f>
        <v>0</v>
      </c>
    </row>
    <row r="1324" spans="1:40 16381:16382" s="197" customFormat="1" ht="24.95" customHeight="1" x14ac:dyDescent="0.2">
      <c r="A1324" s="24" t="str">
        <f t="shared" si="122"/>
        <v/>
      </c>
      <c r="B1324" s="24" t="str">
        <f t="shared" si="120"/>
        <v/>
      </c>
      <c r="C1324" s="554" t="str">
        <f t="shared" si="121"/>
        <v/>
      </c>
      <c r="D1324" s="173"/>
      <c r="E1324" s="173"/>
      <c r="F1324" s="174"/>
      <c r="G1324" s="175"/>
      <c r="H1324" s="176"/>
      <c r="I1324" s="177"/>
      <c r="J1324" s="176"/>
      <c r="K1324" s="476"/>
      <c r="L1324" s="174"/>
      <c r="M1324" s="81"/>
      <c r="N1324" s="280" t="str">
        <f t="shared" si="123"/>
        <v/>
      </c>
      <c r="O1324" s="43"/>
      <c r="P1324" s="87"/>
      <c r="Q1324" s="483"/>
      <c r="R1324" s="83"/>
      <c r="S1324" s="482"/>
      <c r="T1324" s="164"/>
      <c r="U1324" s="45"/>
      <c r="V1324" s="25" t="str">
        <f>IFERROR(VLOOKUP(U1324, tabla!$A$2:$B$50,2,FALSE),"")</f>
        <v/>
      </c>
      <c r="W1324" s="26"/>
      <c r="X1324" s="51"/>
      <c r="Y1324" s="555" t="str">
        <f t="shared" si="124"/>
        <v/>
      </c>
      <c r="Z1324" s="27"/>
      <c r="AA1324" s="26"/>
      <c r="AB1324" s="26"/>
      <c r="AC1324" s="84"/>
      <c r="AD1324" s="29"/>
      <c r="AE1324" s="84"/>
      <c r="AF1324" s="84"/>
      <c r="AG1324" s="63"/>
      <c r="AH1324" s="84"/>
      <c r="AI1324" s="63"/>
      <c r="AJ1324" s="63"/>
      <c r="AK1324" s="81"/>
      <c r="AL1324" s="85"/>
      <c r="AM1324" s="557" t="str">
        <f t="shared" ca="1" si="125"/>
        <v/>
      </c>
      <c r="AN1324" s="86"/>
      <c r="XFA1324" s="558" t="e">
        <f>MATCH(AE1324,tabla!$W$3:$W$20,0)-1</f>
        <v>#N/A</v>
      </c>
      <c r="XFB1324" s="558">
        <f>COUNTIF(tabla!$W$3:$W$20,'BD1'!AE1324)</f>
        <v>0</v>
      </c>
    </row>
    <row r="1325" spans="1:40 16381:16382" s="197" customFormat="1" ht="24.95" customHeight="1" x14ac:dyDescent="0.2">
      <c r="A1325" s="24" t="str">
        <f t="shared" si="122"/>
        <v/>
      </c>
      <c r="B1325" s="24" t="str">
        <f t="shared" si="120"/>
        <v/>
      </c>
      <c r="C1325" s="554" t="str">
        <f t="shared" si="121"/>
        <v/>
      </c>
      <c r="D1325" s="173"/>
      <c r="E1325" s="173"/>
      <c r="F1325" s="174"/>
      <c r="G1325" s="175"/>
      <c r="H1325" s="176"/>
      <c r="I1325" s="177"/>
      <c r="J1325" s="176"/>
      <c r="K1325" s="476"/>
      <c r="L1325" s="174"/>
      <c r="M1325" s="81"/>
      <c r="N1325" s="280" t="str">
        <f t="shared" si="123"/>
        <v/>
      </c>
      <c r="O1325" s="43"/>
      <c r="P1325" s="87"/>
      <c r="Q1325" s="483"/>
      <c r="R1325" s="83"/>
      <c r="S1325" s="482"/>
      <c r="T1325" s="164"/>
      <c r="U1325" s="45"/>
      <c r="V1325" s="25" t="str">
        <f>IFERROR(VLOOKUP(U1325, tabla!$A$2:$B$50,2,FALSE),"")</f>
        <v/>
      </c>
      <c r="W1325" s="26"/>
      <c r="X1325" s="51"/>
      <c r="Y1325" s="555" t="str">
        <f t="shared" si="124"/>
        <v/>
      </c>
      <c r="Z1325" s="27"/>
      <c r="AA1325" s="26"/>
      <c r="AB1325" s="26"/>
      <c r="AC1325" s="84"/>
      <c r="AD1325" s="29"/>
      <c r="AE1325" s="84"/>
      <c r="AF1325" s="84"/>
      <c r="AG1325" s="63"/>
      <c r="AH1325" s="84"/>
      <c r="AI1325" s="63"/>
      <c r="AJ1325" s="63"/>
      <c r="AK1325" s="81"/>
      <c r="AL1325" s="85"/>
      <c r="AM1325" s="557" t="str">
        <f t="shared" ca="1" si="125"/>
        <v/>
      </c>
      <c r="AN1325" s="86"/>
      <c r="XFA1325" s="558" t="e">
        <f>MATCH(AE1325,tabla!$W$3:$W$20,0)-1</f>
        <v>#N/A</v>
      </c>
      <c r="XFB1325" s="558">
        <f>COUNTIF(tabla!$W$3:$W$20,'BD1'!AE1325)</f>
        <v>0</v>
      </c>
    </row>
    <row r="1326" spans="1:40 16381:16382" s="197" customFormat="1" ht="24.95" customHeight="1" x14ac:dyDescent="0.2">
      <c r="A1326" s="24" t="str">
        <f t="shared" si="122"/>
        <v/>
      </c>
      <c r="B1326" s="24" t="str">
        <f t="shared" si="120"/>
        <v/>
      </c>
      <c r="C1326" s="554" t="str">
        <f t="shared" si="121"/>
        <v/>
      </c>
      <c r="D1326" s="173"/>
      <c r="E1326" s="173"/>
      <c r="F1326" s="174"/>
      <c r="G1326" s="175"/>
      <c r="H1326" s="176"/>
      <c r="I1326" s="177"/>
      <c r="J1326" s="176"/>
      <c r="K1326" s="476"/>
      <c r="L1326" s="174"/>
      <c r="M1326" s="81"/>
      <c r="N1326" s="280" t="str">
        <f t="shared" si="123"/>
        <v/>
      </c>
      <c r="O1326" s="43"/>
      <c r="P1326" s="87"/>
      <c r="Q1326" s="483"/>
      <c r="R1326" s="83"/>
      <c r="S1326" s="482"/>
      <c r="T1326" s="164"/>
      <c r="U1326" s="45"/>
      <c r="V1326" s="25" t="str">
        <f>IFERROR(VLOOKUP(U1326, tabla!$A$2:$B$50,2,FALSE),"")</f>
        <v/>
      </c>
      <c r="W1326" s="26"/>
      <c r="X1326" s="51"/>
      <c r="Y1326" s="555" t="str">
        <f t="shared" si="124"/>
        <v/>
      </c>
      <c r="Z1326" s="27"/>
      <c r="AA1326" s="26"/>
      <c r="AB1326" s="26"/>
      <c r="AC1326" s="84"/>
      <c r="AD1326" s="29"/>
      <c r="AE1326" s="84"/>
      <c r="AF1326" s="84"/>
      <c r="AG1326" s="63"/>
      <c r="AH1326" s="84"/>
      <c r="AI1326" s="63"/>
      <c r="AJ1326" s="63"/>
      <c r="AK1326" s="81"/>
      <c r="AL1326" s="85"/>
      <c r="AM1326" s="557" t="str">
        <f t="shared" ca="1" si="125"/>
        <v/>
      </c>
      <c r="AN1326" s="86"/>
      <c r="XFA1326" s="558" t="e">
        <f>MATCH(AE1326,tabla!$W$3:$W$20,0)-1</f>
        <v>#N/A</v>
      </c>
      <c r="XFB1326" s="558">
        <f>COUNTIF(tabla!$W$3:$W$20,'BD1'!AE1326)</f>
        <v>0</v>
      </c>
    </row>
    <row r="1327" spans="1:40 16381:16382" s="197" customFormat="1" ht="24.95" customHeight="1" x14ac:dyDescent="0.2">
      <c r="A1327" s="24" t="str">
        <f t="shared" si="122"/>
        <v/>
      </c>
      <c r="B1327" s="24" t="str">
        <f t="shared" si="120"/>
        <v/>
      </c>
      <c r="C1327" s="554" t="str">
        <f t="shared" si="121"/>
        <v/>
      </c>
      <c r="D1327" s="173"/>
      <c r="E1327" s="173"/>
      <c r="F1327" s="174"/>
      <c r="G1327" s="175"/>
      <c r="H1327" s="176"/>
      <c r="I1327" s="177"/>
      <c r="J1327" s="176"/>
      <c r="K1327" s="476"/>
      <c r="L1327" s="174"/>
      <c r="M1327" s="81"/>
      <c r="N1327" s="280" t="str">
        <f t="shared" si="123"/>
        <v/>
      </c>
      <c r="O1327" s="43"/>
      <c r="P1327" s="87"/>
      <c r="Q1327" s="483"/>
      <c r="R1327" s="83"/>
      <c r="S1327" s="482"/>
      <c r="T1327" s="164"/>
      <c r="U1327" s="45"/>
      <c r="V1327" s="25" t="str">
        <f>IFERROR(VLOOKUP(U1327, tabla!$A$2:$B$50,2,FALSE),"")</f>
        <v/>
      </c>
      <c r="W1327" s="26"/>
      <c r="X1327" s="51"/>
      <c r="Y1327" s="555" t="str">
        <f t="shared" si="124"/>
        <v/>
      </c>
      <c r="Z1327" s="27"/>
      <c r="AA1327" s="26"/>
      <c r="AB1327" s="26"/>
      <c r="AC1327" s="84"/>
      <c r="AD1327" s="29"/>
      <c r="AE1327" s="84"/>
      <c r="AF1327" s="84"/>
      <c r="AG1327" s="63"/>
      <c r="AH1327" s="84"/>
      <c r="AI1327" s="63"/>
      <c r="AJ1327" s="63"/>
      <c r="AK1327" s="81"/>
      <c r="AL1327" s="85"/>
      <c r="AM1327" s="557" t="str">
        <f t="shared" ca="1" si="125"/>
        <v/>
      </c>
      <c r="AN1327" s="86"/>
      <c r="XFA1327" s="558" t="e">
        <f>MATCH(AE1327,tabla!$W$3:$W$20,0)-1</f>
        <v>#N/A</v>
      </c>
      <c r="XFB1327" s="558">
        <f>COUNTIF(tabla!$W$3:$W$20,'BD1'!AE1327)</f>
        <v>0</v>
      </c>
    </row>
    <row r="1328" spans="1:40 16381:16382" s="197" customFormat="1" ht="24.95" customHeight="1" x14ac:dyDescent="0.2">
      <c r="A1328" s="24" t="str">
        <f t="shared" si="122"/>
        <v/>
      </c>
      <c r="B1328" s="24" t="str">
        <f t="shared" si="120"/>
        <v/>
      </c>
      <c r="C1328" s="554" t="str">
        <f t="shared" si="121"/>
        <v/>
      </c>
      <c r="D1328" s="173"/>
      <c r="E1328" s="173"/>
      <c r="F1328" s="174"/>
      <c r="G1328" s="175"/>
      <c r="H1328" s="176"/>
      <c r="I1328" s="177"/>
      <c r="J1328" s="176"/>
      <c r="K1328" s="476"/>
      <c r="L1328" s="174"/>
      <c r="M1328" s="81"/>
      <c r="N1328" s="280" t="str">
        <f t="shared" si="123"/>
        <v/>
      </c>
      <c r="O1328" s="43"/>
      <c r="P1328" s="87"/>
      <c r="Q1328" s="483"/>
      <c r="R1328" s="83"/>
      <c r="S1328" s="482"/>
      <c r="T1328" s="164"/>
      <c r="U1328" s="45"/>
      <c r="V1328" s="25" t="str">
        <f>IFERROR(VLOOKUP(U1328, tabla!$A$2:$B$50,2,FALSE),"")</f>
        <v/>
      </c>
      <c r="W1328" s="26"/>
      <c r="X1328" s="51"/>
      <c r="Y1328" s="555" t="str">
        <f t="shared" si="124"/>
        <v/>
      </c>
      <c r="Z1328" s="27"/>
      <c r="AA1328" s="26"/>
      <c r="AB1328" s="26"/>
      <c r="AC1328" s="84"/>
      <c r="AD1328" s="29"/>
      <c r="AE1328" s="84"/>
      <c r="AF1328" s="84"/>
      <c r="AG1328" s="63"/>
      <c r="AH1328" s="84"/>
      <c r="AI1328" s="63"/>
      <c r="AJ1328" s="63"/>
      <c r="AK1328" s="81"/>
      <c r="AL1328" s="85"/>
      <c r="AM1328" s="557" t="str">
        <f t="shared" ca="1" si="125"/>
        <v/>
      </c>
      <c r="AN1328" s="86"/>
      <c r="XFA1328" s="558" t="e">
        <f>MATCH(AE1328,tabla!$W$3:$W$20,0)-1</f>
        <v>#N/A</v>
      </c>
      <c r="XFB1328" s="558">
        <f>COUNTIF(tabla!$W$3:$W$20,'BD1'!AE1328)</f>
        <v>0</v>
      </c>
    </row>
    <row r="1329" spans="1:40 16381:16382" s="197" customFormat="1" ht="24.95" customHeight="1" x14ac:dyDescent="0.2">
      <c r="A1329" s="24" t="str">
        <f t="shared" si="122"/>
        <v/>
      </c>
      <c r="B1329" s="24" t="str">
        <f t="shared" si="120"/>
        <v/>
      </c>
      <c r="C1329" s="554" t="str">
        <f t="shared" si="121"/>
        <v/>
      </c>
      <c r="D1329" s="173"/>
      <c r="E1329" s="173"/>
      <c r="F1329" s="174"/>
      <c r="G1329" s="175"/>
      <c r="H1329" s="176"/>
      <c r="I1329" s="177"/>
      <c r="J1329" s="176"/>
      <c r="K1329" s="476"/>
      <c r="L1329" s="174"/>
      <c r="M1329" s="81"/>
      <c r="N1329" s="280" t="str">
        <f t="shared" si="123"/>
        <v/>
      </c>
      <c r="O1329" s="43"/>
      <c r="P1329" s="87"/>
      <c r="Q1329" s="483"/>
      <c r="R1329" s="83"/>
      <c r="S1329" s="482"/>
      <c r="T1329" s="164"/>
      <c r="U1329" s="45"/>
      <c r="V1329" s="25" t="str">
        <f>IFERROR(VLOOKUP(U1329, tabla!$A$2:$B$50,2,FALSE),"")</f>
        <v/>
      </c>
      <c r="W1329" s="26"/>
      <c r="X1329" s="51"/>
      <c r="Y1329" s="555" t="str">
        <f t="shared" si="124"/>
        <v/>
      </c>
      <c r="Z1329" s="27"/>
      <c r="AA1329" s="26"/>
      <c r="AB1329" s="26"/>
      <c r="AC1329" s="84"/>
      <c r="AD1329" s="29"/>
      <c r="AE1329" s="84"/>
      <c r="AF1329" s="84"/>
      <c r="AG1329" s="63"/>
      <c r="AH1329" s="84"/>
      <c r="AI1329" s="63"/>
      <c r="AJ1329" s="63"/>
      <c r="AK1329" s="81"/>
      <c r="AL1329" s="85"/>
      <c r="AM1329" s="557" t="str">
        <f t="shared" ca="1" si="125"/>
        <v/>
      </c>
      <c r="AN1329" s="86"/>
      <c r="XFA1329" s="558" t="e">
        <f>MATCH(AE1329,tabla!$W$3:$W$20,0)-1</f>
        <v>#N/A</v>
      </c>
      <c r="XFB1329" s="558">
        <f>COUNTIF(tabla!$W$3:$W$20,'BD1'!AE1329)</f>
        <v>0</v>
      </c>
    </row>
    <row r="1330" spans="1:40 16381:16382" s="197" customFormat="1" ht="24.95" customHeight="1" x14ac:dyDescent="0.2">
      <c r="A1330" s="24" t="str">
        <f t="shared" si="122"/>
        <v/>
      </c>
      <c r="B1330" s="24" t="str">
        <f t="shared" si="120"/>
        <v/>
      </c>
      <c r="C1330" s="554" t="str">
        <f t="shared" si="121"/>
        <v/>
      </c>
      <c r="D1330" s="173"/>
      <c r="E1330" s="173"/>
      <c r="F1330" s="174"/>
      <c r="G1330" s="175"/>
      <c r="H1330" s="176"/>
      <c r="I1330" s="177"/>
      <c r="J1330" s="176"/>
      <c r="K1330" s="476"/>
      <c r="L1330" s="174"/>
      <c r="M1330" s="81"/>
      <c r="N1330" s="280" t="str">
        <f t="shared" si="123"/>
        <v/>
      </c>
      <c r="O1330" s="43"/>
      <c r="P1330" s="87"/>
      <c r="Q1330" s="483"/>
      <c r="R1330" s="83"/>
      <c r="S1330" s="482"/>
      <c r="T1330" s="164"/>
      <c r="U1330" s="45"/>
      <c r="V1330" s="25" t="str">
        <f>IFERROR(VLOOKUP(U1330, tabla!$A$2:$B$50,2,FALSE),"")</f>
        <v/>
      </c>
      <c r="W1330" s="26"/>
      <c r="X1330" s="51"/>
      <c r="Y1330" s="555" t="str">
        <f t="shared" si="124"/>
        <v/>
      </c>
      <c r="Z1330" s="27"/>
      <c r="AA1330" s="26"/>
      <c r="AB1330" s="26"/>
      <c r="AC1330" s="84"/>
      <c r="AD1330" s="29"/>
      <c r="AE1330" s="84"/>
      <c r="AF1330" s="84"/>
      <c r="AG1330" s="63"/>
      <c r="AH1330" s="84"/>
      <c r="AI1330" s="63"/>
      <c r="AJ1330" s="63"/>
      <c r="AK1330" s="81"/>
      <c r="AL1330" s="85"/>
      <c r="AM1330" s="557" t="str">
        <f t="shared" ca="1" si="125"/>
        <v/>
      </c>
      <c r="AN1330" s="86"/>
      <c r="XFA1330" s="558" t="e">
        <f>MATCH(AE1330,tabla!$W$3:$W$20,0)-1</f>
        <v>#N/A</v>
      </c>
      <c r="XFB1330" s="558">
        <f>COUNTIF(tabla!$W$3:$W$20,'BD1'!AE1330)</f>
        <v>0</v>
      </c>
    </row>
    <row r="1331" spans="1:40 16381:16382" s="197" customFormat="1" ht="24.95" customHeight="1" x14ac:dyDescent="0.2">
      <c r="A1331" s="24" t="str">
        <f t="shared" si="122"/>
        <v/>
      </c>
      <c r="B1331" s="24" t="str">
        <f t="shared" si="120"/>
        <v/>
      </c>
      <c r="C1331" s="554" t="str">
        <f t="shared" si="121"/>
        <v/>
      </c>
      <c r="D1331" s="173"/>
      <c r="E1331" s="173"/>
      <c r="F1331" s="174"/>
      <c r="G1331" s="175"/>
      <c r="H1331" s="176"/>
      <c r="I1331" s="177"/>
      <c r="J1331" s="176"/>
      <c r="K1331" s="476"/>
      <c r="L1331" s="174"/>
      <c r="M1331" s="81"/>
      <c r="N1331" s="280" t="str">
        <f t="shared" si="123"/>
        <v/>
      </c>
      <c r="O1331" s="43"/>
      <c r="P1331" s="87"/>
      <c r="Q1331" s="483"/>
      <c r="R1331" s="83"/>
      <c r="S1331" s="482"/>
      <c r="T1331" s="164"/>
      <c r="U1331" s="45"/>
      <c r="V1331" s="25" t="str">
        <f>IFERROR(VLOOKUP(U1331, tabla!$A$2:$B$50,2,FALSE),"")</f>
        <v/>
      </c>
      <c r="W1331" s="26"/>
      <c r="X1331" s="51"/>
      <c r="Y1331" s="555" t="str">
        <f t="shared" si="124"/>
        <v/>
      </c>
      <c r="Z1331" s="27"/>
      <c r="AA1331" s="26"/>
      <c r="AB1331" s="26"/>
      <c r="AC1331" s="84"/>
      <c r="AD1331" s="29"/>
      <c r="AE1331" s="84"/>
      <c r="AF1331" s="84"/>
      <c r="AG1331" s="63"/>
      <c r="AH1331" s="84"/>
      <c r="AI1331" s="63"/>
      <c r="AJ1331" s="63"/>
      <c r="AK1331" s="81"/>
      <c r="AL1331" s="85"/>
      <c r="AM1331" s="557" t="str">
        <f t="shared" ca="1" si="125"/>
        <v/>
      </c>
      <c r="AN1331" s="86"/>
      <c r="XFA1331" s="558" t="e">
        <f>MATCH(AE1331,tabla!$W$3:$W$20,0)-1</f>
        <v>#N/A</v>
      </c>
      <c r="XFB1331" s="558">
        <f>COUNTIF(tabla!$W$3:$W$20,'BD1'!AE1331)</f>
        <v>0</v>
      </c>
    </row>
    <row r="1332" spans="1:40 16381:16382" s="197" customFormat="1" ht="24.95" customHeight="1" x14ac:dyDescent="0.2">
      <c r="A1332" s="24" t="str">
        <f t="shared" si="122"/>
        <v/>
      </c>
      <c r="B1332" s="24" t="str">
        <f t="shared" si="120"/>
        <v/>
      </c>
      <c r="C1332" s="554" t="str">
        <f t="shared" si="121"/>
        <v/>
      </c>
      <c r="D1332" s="173"/>
      <c r="E1332" s="173"/>
      <c r="F1332" s="174"/>
      <c r="G1332" s="175"/>
      <c r="H1332" s="176"/>
      <c r="I1332" s="177"/>
      <c r="J1332" s="176"/>
      <c r="K1332" s="476"/>
      <c r="L1332" s="174"/>
      <c r="M1332" s="81"/>
      <c r="N1332" s="280" t="str">
        <f t="shared" si="123"/>
        <v/>
      </c>
      <c r="O1332" s="43"/>
      <c r="P1332" s="87"/>
      <c r="Q1332" s="483"/>
      <c r="R1332" s="83"/>
      <c r="S1332" s="482"/>
      <c r="T1332" s="164"/>
      <c r="U1332" s="45"/>
      <c r="V1332" s="25" t="str">
        <f>IFERROR(VLOOKUP(U1332, tabla!$A$2:$B$50,2,FALSE),"")</f>
        <v/>
      </c>
      <c r="W1332" s="26"/>
      <c r="X1332" s="51"/>
      <c r="Y1332" s="555" t="str">
        <f t="shared" si="124"/>
        <v/>
      </c>
      <c r="Z1332" s="27"/>
      <c r="AA1332" s="26"/>
      <c r="AB1332" s="26"/>
      <c r="AC1332" s="84"/>
      <c r="AD1332" s="29"/>
      <c r="AE1332" s="84"/>
      <c r="AF1332" s="84"/>
      <c r="AG1332" s="63"/>
      <c r="AH1332" s="84"/>
      <c r="AI1332" s="63"/>
      <c r="AJ1332" s="63"/>
      <c r="AK1332" s="81"/>
      <c r="AL1332" s="85"/>
      <c r="AM1332" s="557" t="str">
        <f t="shared" ca="1" si="125"/>
        <v/>
      </c>
      <c r="AN1332" s="86"/>
      <c r="XFA1332" s="558" t="e">
        <f>MATCH(AE1332,tabla!$W$3:$W$20,0)-1</f>
        <v>#N/A</v>
      </c>
      <c r="XFB1332" s="558">
        <f>COUNTIF(tabla!$W$3:$W$20,'BD1'!AE1332)</f>
        <v>0</v>
      </c>
    </row>
    <row r="1333" spans="1:40 16381:16382" s="197" customFormat="1" ht="24.95" customHeight="1" x14ac:dyDescent="0.2">
      <c r="A1333" s="24" t="str">
        <f t="shared" si="122"/>
        <v/>
      </c>
      <c r="B1333" s="24" t="str">
        <f t="shared" si="120"/>
        <v/>
      </c>
      <c r="C1333" s="554" t="str">
        <f t="shared" si="121"/>
        <v/>
      </c>
      <c r="D1333" s="173"/>
      <c r="E1333" s="173"/>
      <c r="F1333" s="174"/>
      <c r="G1333" s="175"/>
      <c r="H1333" s="176"/>
      <c r="I1333" s="177"/>
      <c r="J1333" s="176"/>
      <c r="K1333" s="476"/>
      <c r="L1333" s="174"/>
      <c r="M1333" s="81"/>
      <c r="N1333" s="280" t="str">
        <f t="shared" si="123"/>
        <v/>
      </c>
      <c r="O1333" s="43"/>
      <c r="P1333" s="87"/>
      <c r="Q1333" s="483"/>
      <c r="R1333" s="83"/>
      <c r="S1333" s="482"/>
      <c r="T1333" s="164"/>
      <c r="U1333" s="45"/>
      <c r="V1333" s="25" t="str">
        <f>IFERROR(VLOOKUP(U1333, tabla!$A$2:$B$50,2,FALSE),"")</f>
        <v/>
      </c>
      <c r="W1333" s="26"/>
      <c r="X1333" s="51"/>
      <c r="Y1333" s="555" t="str">
        <f t="shared" si="124"/>
        <v/>
      </c>
      <c r="Z1333" s="27"/>
      <c r="AA1333" s="26"/>
      <c r="AB1333" s="26"/>
      <c r="AC1333" s="84"/>
      <c r="AD1333" s="29"/>
      <c r="AE1333" s="84"/>
      <c r="AF1333" s="84"/>
      <c r="AG1333" s="63"/>
      <c r="AH1333" s="84"/>
      <c r="AI1333" s="63"/>
      <c r="AJ1333" s="63"/>
      <c r="AK1333" s="81"/>
      <c r="AL1333" s="85"/>
      <c r="AM1333" s="557" t="str">
        <f t="shared" ca="1" si="125"/>
        <v/>
      </c>
      <c r="AN1333" s="86"/>
      <c r="XFA1333" s="558" t="e">
        <f>MATCH(AE1333,tabla!$W$3:$W$20,0)-1</f>
        <v>#N/A</v>
      </c>
      <c r="XFB1333" s="558">
        <f>COUNTIF(tabla!$W$3:$W$20,'BD1'!AE1333)</f>
        <v>0</v>
      </c>
    </row>
    <row r="1334" spans="1:40 16381:16382" s="197" customFormat="1" ht="24.95" customHeight="1" x14ac:dyDescent="0.2">
      <c r="A1334" s="24" t="str">
        <f t="shared" si="122"/>
        <v/>
      </c>
      <c r="B1334" s="24" t="str">
        <f t="shared" si="120"/>
        <v/>
      </c>
      <c r="C1334" s="554" t="str">
        <f t="shared" si="121"/>
        <v/>
      </c>
      <c r="D1334" s="173"/>
      <c r="E1334" s="173"/>
      <c r="F1334" s="174"/>
      <c r="G1334" s="175"/>
      <c r="H1334" s="176"/>
      <c r="I1334" s="177"/>
      <c r="J1334" s="176"/>
      <c r="K1334" s="476"/>
      <c r="L1334" s="174"/>
      <c r="M1334" s="81"/>
      <c r="N1334" s="280" t="str">
        <f t="shared" si="123"/>
        <v/>
      </c>
      <c r="O1334" s="43"/>
      <c r="P1334" s="87"/>
      <c r="Q1334" s="483"/>
      <c r="R1334" s="83"/>
      <c r="S1334" s="482"/>
      <c r="T1334" s="164"/>
      <c r="U1334" s="45"/>
      <c r="V1334" s="25" t="str">
        <f>IFERROR(VLOOKUP(U1334, tabla!$A$2:$B$50,2,FALSE),"")</f>
        <v/>
      </c>
      <c r="W1334" s="26"/>
      <c r="X1334" s="51"/>
      <c r="Y1334" s="555" t="str">
        <f t="shared" si="124"/>
        <v/>
      </c>
      <c r="Z1334" s="27"/>
      <c r="AA1334" s="26"/>
      <c r="AB1334" s="26"/>
      <c r="AC1334" s="84"/>
      <c r="AD1334" s="29"/>
      <c r="AE1334" s="84"/>
      <c r="AF1334" s="84"/>
      <c r="AG1334" s="63"/>
      <c r="AH1334" s="84"/>
      <c r="AI1334" s="63"/>
      <c r="AJ1334" s="63"/>
      <c r="AK1334" s="81"/>
      <c r="AL1334" s="85"/>
      <c r="AM1334" s="557" t="str">
        <f t="shared" ca="1" si="125"/>
        <v/>
      </c>
      <c r="AN1334" s="86"/>
      <c r="XFA1334" s="558" t="e">
        <f>MATCH(AE1334,tabla!$W$3:$W$20,0)-1</f>
        <v>#N/A</v>
      </c>
      <c r="XFB1334" s="558">
        <f>COUNTIF(tabla!$W$3:$W$20,'BD1'!AE1334)</f>
        <v>0</v>
      </c>
    </row>
    <row r="1335" spans="1:40 16381:16382" s="197" customFormat="1" ht="24.95" customHeight="1" x14ac:dyDescent="0.2">
      <c r="A1335" s="24" t="str">
        <f t="shared" si="122"/>
        <v/>
      </c>
      <c r="B1335" s="24" t="str">
        <f t="shared" si="120"/>
        <v/>
      </c>
      <c r="C1335" s="554" t="str">
        <f t="shared" si="121"/>
        <v/>
      </c>
      <c r="D1335" s="173"/>
      <c r="E1335" s="173"/>
      <c r="F1335" s="174"/>
      <c r="G1335" s="175"/>
      <c r="H1335" s="176"/>
      <c r="I1335" s="177"/>
      <c r="J1335" s="176"/>
      <c r="K1335" s="476"/>
      <c r="L1335" s="174"/>
      <c r="M1335" s="81"/>
      <c r="N1335" s="280" t="str">
        <f t="shared" si="123"/>
        <v/>
      </c>
      <c r="O1335" s="43"/>
      <c r="P1335" s="87"/>
      <c r="Q1335" s="483"/>
      <c r="R1335" s="83"/>
      <c r="S1335" s="482"/>
      <c r="T1335" s="164"/>
      <c r="U1335" s="45"/>
      <c r="V1335" s="25" t="str">
        <f>IFERROR(VLOOKUP(U1335, tabla!$A$2:$B$50,2,FALSE),"")</f>
        <v/>
      </c>
      <c r="W1335" s="26"/>
      <c r="X1335" s="51"/>
      <c r="Y1335" s="555" t="str">
        <f t="shared" si="124"/>
        <v/>
      </c>
      <c r="Z1335" s="27"/>
      <c r="AA1335" s="26"/>
      <c r="AB1335" s="26"/>
      <c r="AC1335" s="84"/>
      <c r="AD1335" s="29"/>
      <c r="AE1335" s="84"/>
      <c r="AF1335" s="84"/>
      <c r="AG1335" s="63"/>
      <c r="AH1335" s="84"/>
      <c r="AI1335" s="63"/>
      <c r="AJ1335" s="63"/>
      <c r="AK1335" s="81"/>
      <c r="AL1335" s="85"/>
      <c r="AM1335" s="557" t="str">
        <f t="shared" ca="1" si="125"/>
        <v/>
      </c>
      <c r="AN1335" s="86"/>
      <c r="XFA1335" s="558" t="e">
        <f>MATCH(AE1335,tabla!$W$3:$W$20,0)-1</f>
        <v>#N/A</v>
      </c>
      <c r="XFB1335" s="558">
        <f>COUNTIF(tabla!$W$3:$W$20,'BD1'!AE1335)</f>
        <v>0</v>
      </c>
    </row>
    <row r="1336" spans="1:40 16381:16382" s="197" customFormat="1" ht="24.95" customHeight="1" x14ac:dyDescent="0.2">
      <c r="A1336" s="24" t="str">
        <f t="shared" si="122"/>
        <v/>
      </c>
      <c r="B1336" s="24" t="str">
        <f t="shared" si="120"/>
        <v/>
      </c>
      <c r="C1336" s="554" t="str">
        <f t="shared" si="121"/>
        <v/>
      </c>
      <c r="D1336" s="173"/>
      <c r="E1336" s="173"/>
      <c r="F1336" s="174"/>
      <c r="G1336" s="175"/>
      <c r="H1336" s="176"/>
      <c r="I1336" s="177"/>
      <c r="J1336" s="176"/>
      <c r="K1336" s="476"/>
      <c r="L1336" s="174"/>
      <c r="M1336" s="81"/>
      <c r="N1336" s="280" t="str">
        <f t="shared" si="123"/>
        <v/>
      </c>
      <c r="O1336" s="43"/>
      <c r="P1336" s="87"/>
      <c r="Q1336" s="483"/>
      <c r="R1336" s="83"/>
      <c r="S1336" s="482"/>
      <c r="T1336" s="164"/>
      <c r="U1336" s="45"/>
      <c r="V1336" s="25" t="str">
        <f>IFERROR(VLOOKUP(U1336, tabla!$A$2:$B$50,2,FALSE),"")</f>
        <v/>
      </c>
      <c r="W1336" s="26"/>
      <c r="X1336" s="51"/>
      <c r="Y1336" s="555" t="str">
        <f t="shared" si="124"/>
        <v/>
      </c>
      <c r="Z1336" s="27"/>
      <c r="AA1336" s="26"/>
      <c r="AB1336" s="26"/>
      <c r="AC1336" s="84"/>
      <c r="AD1336" s="29"/>
      <c r="AE1336" s="84"/>
      <c r="AF1336" s="84"/>
      <c r="AG1336" s="63"/>
      <c r="AH1336" s="84"/>
      <c r="AI1336" s="63"/>
      <c r="AJ1336" s="63"/>
      <c r="AK1336" s="81"/>
      <c r="AL1336" s="85"/>
      <c r="AM1336" s="557" t="str">
        <f t="shared" ca="1" si="125"/>
        <v/>
      </c>
      <c r="AN1336" s="86"/>
      <c r="XFA1336" s="558" t="e">
        <f>MATCH(AE1336,tabla!$W$3:$W$20,0)-1</f>
        <v>#N/A</v>
      </c>
      <c r="XFB1336" s="558">
        <f>COUNTIF(tabla!$W$3:$W$20,'BD1'!AE1336)</f>
        <v>0</v>
      </c>
    </row>
    <row r="1337" spans="1:40 16381:16382" s="197" customFormat="1" ht="24.95" customHeight="1" x14ac:dyDescent="0.2">
      <c r="A1337" s="24" t="str">
        <f t="shared" si="122"/>
        <v/>
      </c>
      <c r="B1337" s="24" t="str">
        <f t="shared" si="120"/>
        <v/>
      </c>
      <c r="C1337" s="554" t="str">
        <f t="shared" si="121"/>
        <v/>
      </c>
      <c r="D1337" s="173"/>
      <c r="E1337" s="173"/>
      <c r="F1337" s="174"/>
      <c r="G1337" s="175"/>
      <c r="H1337" s="176"/>
      <c r="I1337" s="177"/>
      <c r="J1337" s="176"/>
      <c r="K1337" s="476"/>
      <c r="L1337" s="174"/>
      <c r="M1337" s="81"/>
      <c r="N1337" s="280" t="str">
        <f t="shared" si="123"/>
        <v/>
      </c>
      <c r="O1337" s="43"/>
      <c r="P1337" s="87"/>
      <c r="Q1337" s="483"/>
      <c r="R1337" s="83"/>
      <c r="S1337" s="482"/>
      <c r="T1337" s="164"/>
      <c r="U1337" s="45"/>
      <c r="V1337" s="25" t="str">
        <f>IFERROR(VLOOKUP(U1337, tabla!$A$2:$B$50,2,FALSE),"")</f>
        <v/>
      </c>
      <c r="W1337" s="26"/>
      <c r="X1337" s="51"/>
      <c r="Y1337" s="555" t="str">
        <f t="shared" si="124"/>
        <v/>
      </c>
      <c r="Z1337" s="27"/>
      <c r="AA1337" s="26"/>
      <c r="AB1337" s="26"/>
      <c r="AC1337" s="84"/>
      <c r="AD1337" s="29"/>
      <c r="AE1337" s="84"/>
      <c r="AF1337" s="84"/>
      <c r="AG1337" s="63"/>
      <c r="AH1337" s="84"/>
      <c r="AI1337" s="63"/>
      <c r="AJ1337" s="63"/>
      <c r="AK1337" s="81"/>
      <c r="AL1337" s="85"/>
      <c r="AM1337" s="557" t="str">
        <f t="shared" ca="1" si="125"/>
        <v/>
      </c>
      <c r="AN1337" s="86"/>
      <c r="XFA1337" s="558" t="e">
        <f>MATCH(AE1337,tabla!$W$3:$W$20,0)-1</f>
        <v>#N/A</v>
      </c>
      <c r="XFB1337" s="558">
        <f>COUNTIF(tabla!$W$3:$W$20,'BD1'!AE1337)</f>
        <v>0</v>
      </c>
    </row>
    <row r="1338" spans="1:40 16381:16382" s="197" customFormat="1" ht="24.95" customHeight="1" x14ac:dyDescent="0.2">
      <c r="A1338" s="24" t="str">
        <f t="shared" si="122"/>
        <v/>
      </c>
      <c r="B1338" s="24" t="str">
        <f t="shared" si="120"/>
        <v/>
      </c>
      <c r="C1338" s="554" t="str">
        <f t="shared" si="121"/>
        <v/>
      </c>
      <c r="D1338" s="173"/>
      <c r="E1338" s="173"/>
      <c r="F1338" s="174"/>
      <c r="G1338" s="175"/>
      <c r="H1338" s="176"/>
      <c r="I1338" s="177"/>
      <c r="J1338" s="176"/>
      <c r="K1338" s="476"/>
      <c r="L1338" s="174"/>
      <c r="M1338" s="81"/>
      <c r="N1338" s="280" t="str">
        <f t="shared" si="123"/>
        <v/>
      </c>
      <c r="O1338" s="43"/>
      <c r="P1338" s="87"/>
      <c r="Q1338" s="483"/>
      <c r="R1338" s="83"/>
      <c r="S1338" s="482"/>
      <c r="T1338" s="164"/>
      <c r="U1338" s="45"/>
      <c r="V1338" s="25" t="str">
        <f>IFERROR(VLOOKUP(U1338, tabla!$A$2:$B$50,2,FALSE),"")</f>
        <v/>
      </c>
      <c r="W1338" s="26"/>
      <c r="X1338" s="51"/>
      <c r="Y1338" s="555" t="str">
        <f t="shared" si="124"/>
        <v/>
      </c>
      <c r="Z1338" s="27"/>
      <c r="AA1338" s="26"/>
      <c r="AB1338" s="26"/>
      <c r="AC1338" s="84"/>
      <c r="AD1338" s="29"/>
      <c r="AE1338" s="84"/>
      <c r="AF1338" s="84"/>
      <c r="AG1338" s="63"/>
      <c r="AH1338" s="84"/>
      <c r="AI1338" s="63"/>
      <c r="AJ1338" s="63"/>
      <c r="AK1338" s="81"/>
      <c r="AL1338" s="85"/>
      <c r="AM1338" s="557" t="str">
        <f t="shared" ca="1" si="125"/>
        <v/>
      </c>
      <c r="AN1338" s="86"/>
      <c r="XFA1338" s="558" t="e">
        <f>MATCH(AE1338,tabla!$W$3:$W$20,0)-1</f>
        <v>#N/A</v>
      </c>
      <c r="XFB1338" s="558">
        <f>COUNTIF(tabla!$W$3:$W$20,'BD1'!AE1338)</f>
        <v>0</v>
      </c>
    </row>
    <row r="1339" spans="1:40 16381:16382" s="197" customFormat="1" ht="24.95" customHeight="1" x14ac:dyDescent="0.2">
      <c r="A1339" s="24" t="str">
        <f t="shared" si="122"/>
        <v/>
      </c>
      <c r="B1339" s="24" t="str">
        <f t="shared" si="120"/>
        <v/>
      </c>
      <c r="C1339" s="554" t="str">
        <f t="shared" si="121"/>
        <v/>
      </c>
      <c r="D1339" s="173"/>
      <c r="E1339" s="173"/>
      <c r="F1339" s="174"/>
      <c r="G1339" s="175"/>
      <c r="H1339" s="176"/>
      <c r="I1339" s="177"/>
      <c r="J1339" s="176"/>
      <c r="K1339" s="476"/>
      <c r="L1339" s="174"/>
      <c r="M1339" s="81"/>
      <c r="N1339" s="280" t="str">
        <f t="shared" si="123"/>
        <v/>
      </c>
      <c r="O1339" s="43"/>
      <c r="P1339" s="87"/>
      <c r="Q1339" s="483"/>
      <c r="R1339" s="83"/>
      <c r="S1339" s="482"/>
      <c r="T1339" s="164"/>
      <c r="U1339" s="45"/>
      <c r="V1339" s="25" t="str">
        <f>IFERROR(VLOOKUP(U1339, tabla!$A$2:$B$50,2,FALSE),"")</f>
        <v/>
      </c>
      <c r="W1339" s="26"/>
      <c r="X1339" s="51"/>
      <c r="Y1339" s="555" t="str">
        <f t="shared" si="124"/>
        <v/>
      </c>
      <c r="Z1339" s="27"/>
      <c r="AA1339" s="26"/>
      <c r="AB1339" s="26"/>
      <c r="AC1339" s="84"/>
      <c r="AD1339" s="29"/>
      <c r="AE1339" s="84"/>
      <c r="AF1339" s="84"/>
      <c r="AG1339" s="63"/>
      <c r="AH1339" s="84"/>
      <c r="AI1339" s="63"/>
      <c r="AJ1339" s="63"/>
      <c r="AK1339" s="81"/>
      <c r="AL1339" s="85"/>
      <c r="AM1339" s="557" t="str">
        <f t="shared" ca="1" si="125"/>
        <v/>
      </c>
      <c r="AN1339" s="86"/>
      <c r="XFA1339" s="558" t="e">
        <f>MATCH(AE1339,tabla!$W$3:$W$20,0)-1</f>
        <v>#N/A</v>
      </c>
      <c r="XFB1339" s="558">
        <f>COUNTIF(tabla!$W$3:$W$20,'BD1'!AE1339)</f>
        <v>0</v>
      </c>
    </row>
    <row r="1340" spans="1:40 16381:16382" s="197" customFormat="1" ht="24.95" customHeight="1" x14ac:dyDescent="0.2">
      <c r="A1340" s="24" t="str">
        <f t="shared" si="122"/>
        <v/>
      </c>
      <c r="B1340" s="24" t="str">
        <f t="shared" si="120"/>
        <v/>
      </c>
      <c r="C1340" s="554" t="str">
        <f t="shared" si="121"/>
        <v/>
      </c>
      <c r="D1340" s="173"/>
      <c r="E1340" s="173"/>
      <c r="F1340" s="174"/>
      <c r="G1340" s="175"/>
      <c r="H1340" s="176"/>
      <c r="I1340" s="177"/>
      <c r="J1340" s="176"/>
      <c r="K1340" s="476"/>
      <c r="L1340" s="174"/>
      <c r="M1340" s="81"/>
      <c r="N1340" s="280" t="str">
        <f t="shared" si="123"/>
        <v/>
      </c>
      <c r="O1340" s="43"/>
      <c r="P1340" s="87"/>
      <c r="Q1340" s="483"/>
      <c r="R1340" s="83"/>
      <c r="S1340" s="482"/>
      <c r="T1340" s="164"/>
      <c r="U1340" s="45"/>
      <c r="V1340" s="25" t="str">
        <f>IFERROR(VLOOKUP(U1340, tabla!$A$2:$B$50,2,FALSE),"")</f>
        <v/>
      </c>
      <c r="W1340" s="26"/>
      <c r="X1340" s="51"/>
      <c r="Y1340" s="555" t="str">
        <f t="shared" si="124"/>
        <v/>
      </c>
      <c r="Z1340" s="27"/>
      <c r="AA1340" s="26"/>
      <c r="AB1340" s="26"/>
      <c r="AC1340" s="84"/>
      <c r="AD1340" s="29"/>
      <c r="AE1340" s="84"/>
      <c r="AF1340" s="84"/>
      <c r="AG1340" s="63"/>
      <c r="AH1340" s="84"/>
      <c r="AI1340" s="63"/>
      <c r="AJ1340" s="63"/>
      <c r="AK1340" s="81"/>
      <c r="AL1340" s="85"/>
      <c r="AM1340" s="557" t="str">
        <f t="shared" ca="1" si="125"/>
        <v/>
      </c>
      <c r="AN1340" s="86"/>
      <c r="XFA1340" s="558" t="e">
        <f>MATCH(AE1340,tabla!$W$3:$W$20,0)-1</f>
        <v>#N/A</v>
      </c>
      <c r="XFB1340" s="558">
        <f>COUNTIF(tabla!$W$3:$W$20,'BD1'!AE1340)</f>
        <v>0</v>
      </c>
    </row>
    <row r="1341" spans="1:40 16381:16382" s="197" customFormat="1" ht="24.95" customHeight="1" x14ac:dyDescent="0.2">
      <c r="A1341" s="24" t="str">
        <f t="shared" si="122"/>
        <v/>
      </c>
      <c r="B1341" s="24" t="str">
        <f t="shared" si="120"/>
        <v/>
      </c>
      <c r="C1341" s="554" t="str">
        <f t="shared" si="121"/>
        <v/>
      </c>
      <c r="D1341" s="173"/>
      <c r="E1341" s="173"/>
      <c r="F1341" s="174"/>
      <c r="G1341" s="175"/>
      <c r="H1341" s="176"/>
      <c r="I1341" s="177"/>
      <c r="J1341" s="176"/>
      <c r="K1341" s="476"/>
      <c r="L1341" s="174"/>
      <c r="M1341" s="81"/>
      <c r="N1341" s="280" t="str">
        <f t="shared" si="123"/>
        <v/>
      </c>
      <c r="O1341" s="43"/>
      <c r="P1341" s="87"/>
      <c r="Q1341" s="483"/>
      <c r="R1341" s="83"/>
      <c r="S1341" s="482"/>
      <c r="T1341" s="164"/>
      <c r="U1341" s="45"/>
      <c r="V1341" s="25" t="str">
        <f>IFERROR(VLOOKUP(U1341, tabla!$A$2:$B$50,2,FALSE),"")</f>
        <v/>
      </c>
      <c r="W1341" s="26"/>
      <c r="X1341" s="51"/>
      <c r="Y1341" s="555" t="str">
        <f t="shared" si="124"/>
        <v/>
      </c>
      <c r="Z1341" s="27"/>
      <c r="AA1341" s="26"/>
      <c r="AB1341" s="26"/>
      <c r="AC1341" s="84"/>
      <c r="AD1341" s="29"/>
      <c r="AE1341" s="84"/>
      <c r="AF1341" s="84"/>
      <c r="AG1341" s="63"/>
      <c r="AH1341" s="84"/>
      <c r="AI1341" s="63"/>
      <c r="AJ1341" s="63"/>
      <c r="AK1341" s="81"/>
      <c r="AL1341" s="85"/>
      <c r="AM1341" s="557" t="str">
        <f t="shared" ca="1" si="125"/>
        <v/>
      </c>
      <c r="AN1341" s="86"/>
      <c r="XFA1341" s="558" t="e">
        <f>MATCH(AE1341,tabla!$W$3:$W$20,0)-1</f>
        <v>#N/A</v>
      </c>
      <c r="XFB1341" s="558">
        <f>COUNTIF(tabla!$W$3:$W$20,'BD1'!AE1341)</f>
        <v>0</v>
      </c>
    </row>
    <row r="1342" spans="1:40 16381:16382" s="197" customFormat="1" ht="24.95" customHeight="1" x14ac:dyDescent="0.2">
      <c r="A1342" s="24" t="str">
        <f t="shared" si="122"/>
        <v/>
      </c>
      <c r="B1342" s="24" t="str">
        <f t="shared" si="120"/>
        <v/>
      </c>
      <c r="C1342" s="554" t="str">
        <f t="shared" si="121"/>
        <v/>
      </c>
      <c r="D1342" s="173"/>
      <c r="E1342" s="173"/>
      <c r="F1342" s="174"/>
      <c r="G1342" s="175"/>
      <c r="H1342" s="176"/>
      <c r="I1342" s="177"/>
      <c r="J1342" s="176"/>
      <c r="K1342" s="476"/>
      <c r="L1342" s="174"/>
      <c r="M1342" s="81"/>
      <c r="N1342" s="280" t="str">
        <f t="shared" si="123"/>
        <v/>
      </c>
      <c r="O1342" s="43"/>
      <c r="P1342" s="87"/>
      <c r="Q1342" s="483"/>
      <c r="R1342" s="83"/>
      <c r="S1342" s="482"/>
      <c r="T1342" s="164"/>
      <c r="U1342" s="45"/>
      <c r="V1342" s="25" t="str">
        <f>IFERROR(VLOOKUP(U1342, tabla!$A$2:$B$50,2,FALSE),"")</f>
        <v/>
      </c>
      <c r="W1342" s="26"/>
      <c r="X1342" s="51"/>
      <c r="Y1342" s="555" t="str">
        <f t="shared" si="124"/>
        <v/>
      </c>
      <c r="Z1342" s="27"/>
      <c r="AA1342" s="26"/>
      <c r="AB1342" s="26"/>
      <c r="AC1342" s="84"/>
      <c r="AD1342" s="29"/>
      <c r="AE1342" s="84"/>
      <c r="AF1342" s="84"/>
      <c r="AG1342" s="63"/>
      <c r="AH1342" s="84"/>
      <c r="AI1342" s="63"/>
      <c r="AJ1342" s="63"/>
      <c r="AK1342" s="81"/>
      <c r="AL1342" s="85"/>
      <c r="AM1342" s="557" t="str">
        <f t="shared" ca="1" si="125"/>
        <v/>
      </c>
      <c r="AN1342" s="86"/>
      <c r="XFA1342" s="558" t="e">
        <f>MATCH(AE1342,tabla!$W$3:$W$20,0)-1</f>
        <v>#N/A</v>
      </c>
      <c r="XFB1342" s="558">
        <f>COUNTIF(tabla!$W$3:$W$20,'BD1'!AE1342)</f>
        <v>0</v>
      </c>
    </row>
    <row r="1343" spans="1:40 16381:16382" s="197" customFormat="1" ht="24.95" customHeight="1" x14ac:dyDescent="0.2">
      <c r="A1343" s="24" t="str">
        <f t="shared" si="122"/>
        <v/>
      </c>
      <c r="B1343" s="24" t="str">
        <f t="shared" si="120"/>
        <v/>
      </c>
      <c r="C1343" s="554" t="str">
        <f t="shared" si="121"/>
        <v/>
      </c>
      <c r="D1343" s="173"/>
      <c r="E1343" s="173"/>
      <c r="F1343" s="174"/>
      <c r="G1343" s="175"/>
      <c r="H1343" s="176"/>
      <c r="I1343" s="177"/>
      <c r="J1343" s="176"/>
      <c r="K1343" s="476"/>
      <c r="L1343" s="174"/>
      <c r="M1343" s="81"/>
      <c r="N1343" s="280" t="str">
        <f t="shared" si="123"/>
        <v/>
      </c>
      <c r="O1343" s="43"/>
      <c r="P1343" s="87"/>
      <c r="Q1343" s="483"/>
      <c r="R1343" s="83"/>
      <c r="S1343" s="482"/>
      <c r="T1343" s="164"/>
      <c r="U1343" s="45"/>
      <c r="V1343" s="25" t="str">
        <f>IFERROR(VLOOKUP(U1343, tabla!$A$2:$B$50,2,FALSE),"")</f>
        <v/>
      </c>
      <c r="W1343" s="26"/>
      <c r="X1343" s="51"/>
      <c r="Y1343" s="555" t="str">
        <f t="shared" si="124"/>
        <v/>
      </c>
      <c r="Z1343" s="27"/>
      <c r="AA1343" s="26"/>
      <c r="AB1343" s="26"/>
      <c r="AC1343" s="84"/>
      <c r="AD1343" s="29"/>
      <c r="AE1343" s="84"/>
      <c r="AF1343" s="84"/>
      <c r="AG1343" s="63"/>
      <c r="AH1343" s="84"/>
      <c r="AI1343" s="63"/>
      <c r="AJ1343" s="63"/>
      <c r="AK1343" s="81"/>
      <c r="AL1343" s="85"/>
      <c r="AM1343" s="557" t="str">
        <f t="shared" ca="1" si="125"/>
        <v/>
      </c>
      <c r="AN1343" s="86"/>
      <c r="XFA1343" s="558" t="e">
        <f>MATCH(AE1343,tabla!$W$3:$W$20,0)-1</f>
        <v>#N/A</v>
      </c>
      <c r="XFB1343" s="558">
        <f>COUNTIF(tabla!$W$3:$W$20,'BD1'!AE1343)</f>
        <v>0</v>
      </c>
    </row>
    <row r="1344" spans="1:40 16381:16382" s="197" customFormat="1" ht="24.95" customHeight="1" x14ac:dyDescent="0.2">
      <c r="A1344" s="24" t="str">
        <f t="shared" si="122"/>
        <v/>
      </c>
      <c r="B1344" s="24" t="str">
        <f t="shared" si="120"/>
        <v/>
      </c>
      <c r="C1344" s="554" t="str">
        <f t="shared" si="121"/>
        <v/>
      </c>
      <c r="D1344" s="173"/>
      <c r="E1344" s="173"/>
      <c r="F1344" s="174"/>
      <c r="G1344" s="175"/>
      <c r="H1344" s="176"/>
      <c r="I1344" s="177"/>
      <c r="J1344" s="176"/>
      <c r="K1344" s="476"/>
      <c r="L1344" s="174"/>
      <c r="M1344" s="81"/>
      <c r="N1344" s="280" t="str">
        <f t="shared" si="123"/>
        <v/>
      </c>
      <c r="O1344" s="43"/>
      <c r="P1344" s="87"/>
      <c r="Q1344" s="483"/>
      <c r="R1344" s="83"/>
      <c r="S1344" s="482"/>
      <c r="T1344" s="164"/>
      <c r="U1344" s="45"/>
      <c r="V1344" s="25" t="str">
        <f>IFERROR(VLOOKUP(U1344, tabla!$A$2:$B$50,2,FALSE),"")</f>
        <v/>
      </c>
      <c r="W1344" s="26"/>
      <c r="X1344" s="51"/>
      <c r="Y1344" s="555" t="str">
        <f t="shared" si="124"/>
        <v/>
      </c>
      <c r="Z1344" s="27"/>
      <c r="AA1344" s="26"/>
      <c r="AB1344" s="26"/>
      <c r="AC1344" s="84"/>
      <c r="AD1344" s="29"/>
      <c r="AE1344" s="84"/>
      <c r="AF1344" s="84"/>
      <c r="AG1344" s="63"/>
      <c r="AH1344" s="84"/>
      <c r="AI1344" s="63"/>
      <c r="AJ1344" s="63"/>
      <c r="AK1344" s="81"/>
      <c r="AL1344" s="85"/>
      <c r="AM1344" s="557" t="str">
        <f t="shared" ca="1" si="125"/>
        <v/>
      </c>
      <c r="AN1344" s="86"/>
      <c r="XFA1344" s="558" t="e">
        <f>MATCH(AE1344,tabla!$W$3:$W$20,0)-1</f>
        <v>#N/A</v>
      </c>
      <c r="XFB1344" s="558">
        <f>COUNTIF(tabla!$W$3:$W$20,'BD1'!AE1344)</f>
        <v>0</v>
      </c>
    </row>
    <row r="1345" spans="1:40 16381:16382" s="197" customFormat="1" ht="24.95" customHeight="1" x14ac:dyDescent="0.2">
      <c r="A1345" s="24" t="str">
        <f t="shared" si="122"/>
        <v/>
      </c>
      <c r="B1345" s="24" t="str">
        <f t="shared" si="120"/>
        <v/>
      </c>
      <c r="C1345" s="554" t="str">
        <f t="shared" si="121"/>
        <v/>
      </c>
      <c r="D1345" s="173"/>
      <c r="E1345" s="173"/>
      <c r="F1345" s="174"/>
      <c r="G1345" s="175"/>
      <c r="H1345" s="176"/>
      <c r="I1345" s="177"/>
      <c r="J1345" s="176"/>
      <c r="K1345" s="476"/>
      <c r="L1345" s="174"/>
      <c r="M1345" s="81"/>
      <c r="N1345" s="280" t="str">
        <f t="shared" si="123"/>
        <v/>
      </c>
      <c r="O1345" s="43"/>
      <c r="P1345" s="87"/>
      <c r="Q1345" s="483"/>
      <c r="R1345" s="83"/>
      <c r="S1345" s="482"/>
      <c r="T1345" s="164"/>
      <c r="U1345" s="45"/>
      <c r="V1345" s="25" t="str">
        <f>IFERROR(VLOOKUP(U1345, tabla!$A$2:$B$50,2,FALSE),"")</f>
        <v/>
      </c>
      <c r="W1345" s="26"/>
      <c r="X1345" s="51"/>
      <c r="Y1345" s="555" t="str">
        <f t="shared" si="124"/>
        <v/>
      </c>
      <c r="Z1345" s="27"/>
      <c r="AA1345" s="26"/>
      <c r="AB1345" s="26"/>
      <c r="AC1345" s="84"/>
      <c r="AD1345" s="29"/>
      <c r="AE1345" s="84"/>
      <c r="AF1345" s="84"/>
      <c r="AG1345" s="63"/>
      <c r="AH1345" s="84"/>
      <c r="AI1345" s="63"/>
      <c r="AJ1345" s="63"/>
      <c r="AK1345" s="81"/>
      <c r="AL1345" s="85"/>
      <c r="AM1345" s="557" t="str">
        <f t="shared" ca="1" si="125"/>
        <v/>
      </c>
      <c r="AN1345" s="86"/>
      <c r="XFA1345" s="558" t="e">
        <f>MATCH(AE1345,tabla!$W$3:$W$20,0)-1</f>
        <v>#N/A</v>
      </c>
      <c r="XFB1345" s="558">
        <f>COUNTIF(tabla!$W$3:$W$20,'BD1'!AE1345)</f>
        <v>0</v>
      </c>
    </row>
    <row r="1346" spans="1:40 16381:16382" s="197" customFormat="1" ht="24.95" customHeight="1" x14ac:dyDescent="0.2">
      <c r="A1346" s="24" t="str">
        <f t="shared" si="122"/>
        <v/>
      </c>
      <c r="B1346" s="24" t="str">
        <f t="shared" si="120"/>
        <v/>
      </c>
      <c r="C1346" s="554" t="str">
        <f t="shared" si="121"/>
        <v/>
      </c>
      <c r="D1346" s="173"/>
      <c r="E1346" s="173"/>
      <c r="F1346" s="174"/>
      <c r="G1346" s="175"/>
      <c r="H1346" s="176"/>
      <c r="I1346" s="177"/>
      <c r="J1346" s="176"/>
      <c r="K1346" s="476"/>
      <c r="L1346" s="174"/>
      <c r="M1346" s="81"/>
      <c r="N1346" s="280" t="str">
        <f t="shared" si="123"/>
        <v/>
      </c>
      <c r="O1346" s="43"/>
      <c r="P1346" s="87"/>
      <c r="Q1346" s="483"/>
      <c r="R1346" s="83"/>
      <c r="S1346" s="482"/>
      <c r="T1346" s="164"/>
      <c r="U1346" s="45"/>
      <c r="V1346" s="25" t="str">
        <f>IFERROR(VLOOKUP(U1346, tabla!$A$2:$B$50,2,FALSE),"")</f>
        <v/>
      </c>
      <c r="W1346" s="26"/>
      <c r="X1346" s="51"/>
      <c r="Y1346" s="555" t="str">
        <f t="shared" si="124"/>
        <v/>
      </c>
      <c r="Z1346" s="27"/>
      <c r="AA1346" s="26"/>
      <c r="AB1346" s="26"/>
      <c r="AC1346" s="84"/>
      <c r="AD1346" s="29"/>
      <c r="AE1346" s="84"/>
      <c r="AF1346" s="84"/>
      <c r="AG1346" s="63"/>
      <c r="AH1346" s="84"/>
      <c r="AI1346" s="63"/>
      <c r="AJ1346" s="63"/>
      <c r="AK1346" s="81"/>
      <c r="AL1346" s="85"/>
      <c r="AM1346" s="557" t="str">
        <f t="shared" ca="1" si="125"/>
        <v/>
      </c>
      <c r="AN1346" s="86"/>
      <c r="XFA1346" s="558" t="e">
        <f>MATCH(AE1346,tabla!$W$3:$W$20,0)-1</f>
        <v>#N/A</v>
      </c>
      <c r="XFB1346" s="558">
        <f>COUNTIF(tabla!$W$3:$W$20,'BD1'!AE1346)</f>
        <v>0</v>
      </c>
    </row>
    <row r="1347" spans="1:40 16381:16382" s="197" customFormat="1" ht="24.95" customHeight="1" x14ac:dyDescent="0.2">
      <c r="A1347" s="24" t="str">
        <f t="shared" si="122"/>
        <v/>
      </c>
      <c r="B1347" s="24" t="str">
        <f t="shared" si="120"/>
        <v/>
      </c>
      <c r="C1347" s="554" t="str">
        <f t="shared" si="121"/>
        <v/>
      </c>
      <c r="D1347" s="173"/>
      <c r="E1347" s="173"/>
      <c r="F1347" s="174"/>
      <c r="G1347" s="175"/>
      <c r="H1347" s="176"/>
      <c r="I1347" s="177"/>
      <c r="J1347" s="176"/>
      <c r="K1347" s="476"/>
      <c r="L1347" s="174"/>
      <c r="M1347" s="81"/>
      <c r="N1347" s="280" t="str">
        <f t="shared" si="123"/>
        <v/>
      </c>
      <c r="O1347" s="43"/>
      <c r="P1347" s="87"/>
      <c r="Q1347" s="483"/>
      <c r="R1347" s="83"/>
      <c r="S1347" s="482"/>
      <c r="T1347" s="164"/>
      <c r="U1347" s="45"/>
      <c r="V1347" s="25" t="str">
        <f>IFERROR(VLOOKUP(U1347, tabla!$A$2:$B$50,2,FALSE),"")</f>
        <v/>
      </c>
      <c r="W1347" s="26"/>
      <c r="X1347" s="51"/>
      <c r="Y1347" s="555" t="str">
        <f t="shared" si="124"/>
        <v/>
      </c>
      <c r="Z1347" s="27"/>
      <c r="AA1347" s="26"/>
      <c r="AB1347" s="26"/>
      <c r="AC1347" s="84"/>
      <c r="AD1347" s="29"/>
      <c r="AE1347" s="84"/>
      <c r="AF1347" s="84"/>
      <c r="AG1347" s="63"/>
      <c r="AH1347" s="84"/>
      <c r="AI1347" s="63"/>
      <c r="AJ1347" s="63"/>
      <c r="AK1347" s="81"/>
      <c r="AL1347" s="85"/>
      <c r="AM1347" s="557" t="str">
        <f t="shared" ca="1" si="125"/>
        <v/>
      </c>
      <c r="AN1347" s="86"/>
      <c r="XFA1347" s="558" t="e">
        <f>MATCH(AE1347,tabla!$W$3:$W$20,0)-1</f>
        <v>#N/A</v>
      </c>
      <c r="XFB1347" s="558">
        <f>COUNTIF(tabla!$W$3:$W$20,'BD1'!AE1347)</f>
        <v>0</v>
      </c>
    </row>
    <row r="1348" spans="1:40 16381:16382" s="197" customFormat="1" ht="24.95" customHeight="1" x14ac:dyDescent="0.2">
      <c r="A1348" s="24" t="str">
        <f t="shared" si="122"/>
        <v/>
      </c>
      <c r="B1348" s="24" t="str">
        <f t="shared" si="120"/>
        <v/>
      </c>
      <c r="C1348" s="554" t="str">
        <f t="shared" si="121"/>
        <v/>
      </c>
      <c r="D1348" s="173"/>
      <c r="E1348" s="173"/>
      <c r="F1348" s="174"/>
      <c r="G1348" s="175"/>
      <c r="H1348" s="176"/>
      <c r="I1348" s="177"/>
      <c r="J1348" s="176"/>
      <c r="K1348" s="476"/>
      <c r="L1348" s="174"/>
      <c r="M1348" s="81"/>
      <c r="N1348" s="280" t="str">
        <f t="shared" si="123"/>
        <v/>
      </c>
      <c r="O1348" s="43"/>
      <c r="P1348" s="87"/>
      <c r="Q1348" s="483"/>
      <c r="R1348" s="83"/>
      <c r="S1348" s="482"/>
      <c r="T1348" s="164"/>
      <c r="U1348" s="45"/>
      <c r="V1348" s="25" t="str">
        <f>IFERROR(VLOOKUP(U1348, tabla!$A$2:$B$50,2,FALSE),"")</f>
        <v/>
      </c>
      <c r="W1348" s="26"/>
      <c r="X1348" s="51"/>
      <c r="Y1348" s="555" t="str">
        <f t="shared" si="124"/>
        <v/>
      </c>
      <c r="Z1348" s="27"/>
      <c r="AA1348" s="26"/>
      <c r="AB1348" s="26"/>
      <c r="AC1348" s="84"/>
      <c r="AD1348" s="29"/>
      <c r="AE1348" s="84"/>
      <c r="AF1348" s="84"/>
      <c r="AG1348" s="63"/>
      <c r="AH1348" s="84"/>
      <c r="AI1348" s="63"/>
      <c r="AJ1348" s="63"/>
      <c r="AK1348" s="81"/>
      <c r="AL1348" s="85"/>
      <c r="AM1348" s="557" t="str">
        <f t="shared" ca="1" si="125"/>
        <v/>
      </c>
      <c r="AN1348" s="86"/>
      <c r="XFA1348" s="558" t="e">
        <f>MATCH(AE1348,tabla!$W$3:$W$20,0)-1</f>
        <v>#N/A</v>
      </c>
      <c r="XFB1348" s="558">
        <f>COUNTIF(tabla!$W$3:$W$20,'BD1'!AE1348)</f>
        <v>0</v>
      </c>
    </row>
    <row r="1349" spans="1:40 16381:16382" s="197" customFormat="1" ht="24.95" customHeight="1" x14ac:dyDescent="0.2">
      <c r="A1349" s="24" t="str">
        <f t="shared" si="122"/>
        <v/>
      </c>
      <c r="B1349" s="24" t="str">
        <f t="shared" si="120"/>
        <v/>
      </c>
      <c r="C1349" s="554" t="str">
        <f t="shared" si="121"/>
        <v/>
      </c>
      <c r="D1349" s="173"/>
      <c r="E1349" s="173"/>
      <c r="F1349" s="174"/>
      <c r="G1349" s="175"/>
      <c r="H1349" s="176"/>
      <c r="I1349" s="177"/>
      <c r="J1349" s="176"/>
      <c r="K1349" s="476"/>
      <c r="L1349" s="174"/>
      <c r="M1349" s="81"/>
      <c r="N1349" s="280" t="str">
        <f t="shared" si="123"/>
        <v/>
      </c>
      <c r="O1349" s="43"/>
      <c r="P1349" s="87"/>
      <c r="Q1349" s="483"/>
      <c r="R1349" s="83"/>
      <c r="S1349" s="482"/>
      <c r="T1349" s="164"/>
      <c r="U1349" s="45"/>
      <c r="V1349" s="25" t="str">
        <f>IFERROR(VLOOKUP(U1349, tabla!$A$2:$B$50,2,FALSE),"")</f>
        <v/>
      </c>
      <c r="W1349" s="26"/>
      <c r="X1349" s="51"/>
      <c r="Y1349" s="555" t="str">
        <f t="shared" si="124"/>
        <v/>
      </c>
      <c r="Z1349" s="27"/>
      <c r="AA1349" s="26"/>
      <c r="AB1349" s="26"/>
      <c r="AC1349" s="84"/>
      <c r="AD1349" s="29"/>
      <c r="AE1349" s="84"/>
      <c r="AF1349" s="84"/>
      <c r="AG1349" s="63"/>
      <c r="AH1349" s="84"/>
      <c r="AI1349" s="63"/>
      <c r="AJ1349" s="63"/>
      <c r="AK1349" s="81"/>
      <c r="AL1349" s="85"/>
      <c r="AM1349" s="557" t="str">
        <f t="shared" ca="1" si="125"/>
        <v/>
      </c>
      <c r="AN1349" s="86"/>
      <c r="XFA1349" s="558" t="e">
        <f>MATCH(AE1349,tabla!$W$3:$W$20,0)-1</f>
        <v>#N/A</v>
      </c>
      <c r="XFB1349" s="558">
        <f>COUNTIF(tabla!$W$3:$W$20,'BD1'!AE1349)</f>
        <v>0</v>
      </c>
    </row>
    <row r="1350" spans="1:40 16381:16382" s="197" customFormat="1" ht="24.95" customHeight="1" x14ac:dyDescent="0.2">
      <c r="A1350" s="24" t="str">
        <f t="shared" si="122"/>
        <v/>
      </c>
      <c r="B1350" s="24" t="str">
        <f t="shared" si="120"/>
        <v/>
      </c>
      <c r="C1350" s="554" t="str">
        <f t="shared" si="121"/>
        <v/>
      </c>
      <c r="D1350" s="173"/>
      <c r="E1350" s="173"/>
      <c r="F1350" s="174"/>
      <c r="G1350" s="175"/>
      <c r="H1350" s="176"/>
      <c r="I1350" s="177"/>
      <c r="J1350" s="176"/>
      <c r="K1350" s="476"/>
      <c r="L1350" s="174"/>
      <c r="M1350" s="81"/>
      <c r="N1350" s="280" t="str">
        <f t="shared" si="123"/>
        <v/>
      </c>
      <c r="O1350" s="43"/>
      <c r="P1350" s="87"/>
      <c r="Q1350" s="483"/>
      <c r="R1350" s="83"/>
      <c r="S1350" s="482"/>
      <c r="T1350" s="164"/>
      <c r="U1350" s="45"/>
      <c r="V1350" s="25" t="str">
        <f>IFERROR(VLOOKUP(U1350, tabla!$A$2:$B$50,2,FALSE),"")</f>
        <v/>
      </c>
      <c r="W1350" s="26"/>
      <c r="X1350" s="51"/>
      <c r="Y1350" s="555" t="str">
        <f t="shared" si="124"/>
        <v/>
      </c>
      <c r="Z1350" s="27"/>
      <c r="AA1350" s="26"/>
      <c r="AB1350" s="26"/>
      <c r="AC1350" s="84"/>
      <c r="AD1350" s="29"/>
      <c r="AE1350" s="84"/>
      <c r="AF1350" s="84"/>
      <c r="AG1350" s="63"/>
      <c r="AH1350" s="84"/>
      <c r="AI1350" s="63"/>
      <c r="AJ1350" s="63"/>
      <c r="AK1350" s="81"/>
      <c r="AL1350" s="85"/>
      <c r="AM1350" s="557" t="str">
        <f t="shared" ca="1" si="125"/>
        <v/>
      </c>
      <c r="AN1350" s="86"/>
      <c r="XFA1350" s="558" t="e">
        <f>MATCH(AE1350,tabla!$W$3:$W$20,0)-1</f>
        <v>#N/A</v>
      </c>
      <c r="XFB1350" s="558">
        <f>COUNTIF(tabla!$W$3:$W$20,'BD1'!AE1350)</f>
        <v>0</v>
      </c>
    </row>
    <row r="1351" spans="1:40 16381:16382" s="197" customFormat="1" ht="24.95" customHeight="1" x14ac:dyDescent="0.2">
      <c r="A1351" s="24" t="str">
        <f t="shared" si="122"/>
        <v/>
      </c>
      <c r="B1351" s="24" t="str">
        <f t="shared" si="120"/>
        <v/>
      </c>
      <c r="C1351" s="554" t="str">
        <f t="shared" si="121"/>
        <v/>
      </c>
      <c r="D1351" s="173"/>
      <c r="E1351" s="173"/>
      <c r="F1351" s="174"/>
      <c r="G1351" s="175"/>
      <c r="H1351" s="176"/>
      <c r="I1351" s="177"/>
      <c r="J1351" s="176"/>
      <c r="K1351" s="476"/>
      <c r="L1351" s="174"/>
      <c r="M1351" s="81"/>
      <c r="N1351" s="280" t="str">
        <f t="shared" si="123"/>
        <v/>
      </c>
      <c r="O1351" s="43"/>
      <c r="P1351" s="87"/>
      <c r="Q1351" s="483"/>
      <c r="R1351" s="83"/>
      <c r="S1351" s="482"/>
      <c r="T1351" s="164"/>
      <c r="U1351" s="45"/>
      <c r="V1351" s="25" t="str">
        <f>IFERROR(VLOOKUP(U1351, tabla!$A$2:$B$50,2,FALSE),"")</f>
        <v/>
      </c>
      <c r="W1351" s="26"/>
      <c r="X1351" s="51"/>
      <c r="Y1351" s="555" t="str">
        <f t="shared" si="124"/>
        <v/>
      </c>
      <c r="Z1351" s="27"/>
      <c r="AA1351" s="26"/>
      <c r="AB1351" s="26"/>
      <c r="AC1351" s="84"/>
      <c r="AD1351" s="29"/>
      <c r="AE1351" s="84"/>
      <c r="AF1351" s="84"/>
      <c r="AG1351" s="63"/>
      <c r="AH1351" s="84"/>
      <c r="AI1351" s="63"/>
      <c r="AJ1351" s="63"/>
      <c r="AK1351" s="81"/>
      <c r="AL1351" s="85"/>
      <c r="AM1351" s="557" t="str">
        <f t="shared" ca="1" si="125"/>
        <v/>
      </c>
      <c r="AN1351" s="86"/>
      <c r="XFA1351" s="558" t="e">
        <f>MATCH(AE1351,tabla!$W$3:$W$20,0)-1</f>
        <v>#N/A</v>
      </c>
      <c r="XFB1351" s="558">
        <f>COUNTIF(tabla!$W$3:$W$20,'BD1'!AE1351)</f>
        <v>0</v>
      </c>
    </row>
    <row r="1352" spans="1:40 16381:16382" s="197" customFormat="1" ht="24.95" customHeight="1" x14ac:dyDescent="0.2">
      <c r="A1352" s="24" t="str">
        <f t="shared" si="122"/>
        <v/>
      </c>
      <c r="B1352" s="24" t="str">
        <f t="shared" si="120"/>
        <v/>
      </c>
      <c r="C1352" s="554" t="str">
        <f t="shared" si="121"/>
        <v/>
      </c>
      <c r="D1352" s="173"/>
      <c r="E1352" s="173"/>
      <c r="F1352" s="174"/>
      <c r="G1352" s="175"/>
      <c r="H1352" s="176"/>
      <c r="I1352" s="177"/>
      <c r="J1352" s="176"/>
      <c r="K1352" s="476"/>
      <c r="L1352" s="174"/>
      <c r="M1352" s="81"/>
      <c r="N1352" s="280" t="str">
        <f t="shared" si="123"/>
        <v/>
      </c>
      <c r="O1352" s="43"/>
      <c r="P1352" s="87"/>
      <c r="Q1352" s="483"/>
      <c r="R1352" s="83"/>
      <c r="S1352" s="482"/>
      <c r="T1352" s="164"/>
      <c r="U1352" s="45"/>
      <c r="V1352" s="25" t="str">
        <f>IFERROR(VLOOKUP(U1352, tabla!$A$2:$B$50,2,FALSE),"")</f>
        <v/>
      </c>
      <c r="W1352" s="26"/>
      <c r="X1352" s="51"/>
      <c r="Y1352" s="555" t="str">
        <f t="shared" si="124"/>
        <v/>
      </c>
      <c r="Z1352" s="27"/>
      <c r="AA1352" s="26"/>
      <c r="AB1352" s="26"/>
      <c r="AC1352" s="84"/>
      <c r="AD1352" s="29"/>
      <c r="AE1352" s="84"/>
      <c r="AF1352" s="84"/>
      <c r="AG1352" s="63"/>
      <c r="AH1352" s="84"/>
      <c r="AI1352" s="63"/>
      <c r="AJ1352" s="63"/>
      <c r="AK1352" s="81"/>
      <c r="AL1352" s="85"/>
      <c r="AM1352" s="557" t="str">
        <f t="shared" ca="1" si="125"/>
        <v/>
      </c>
      <c r="AN1352" s="86"/>
      <c r="XFA1352" s="558" t="e">
        <f>MATCH(AE1352,tabla!$W$3:$W$20,0)-1</f>
        <v>#N/A</v>
      </c>
      <c r="XFB1352" s="558">
        <f>COUNTIF(tabla!$W$3:$W$20,'BD1'!AE1352)</f>
        <v>0</v>
      </c>
    </row>
    <row r="1353" spans="1:40 16381:16382" s="197" customFormat="1" ht="24.95" customHeight="1" x14ac:dyDescent="0.2">
      <c r="A1353" s="24" t="str">
        <f t="shared" si="122"/>
        <v/>
      </c>
      <c r="B1353" s="24" t="str">
        <f t="shared" si="120"/>
        <v/>
      </c>
      <c r="C1353" s="554" t="str">
        <f t="shared" si="121"/>
        <v/>
      </c>
      <c r="D1353" s="173"/>
      <c r="E1353" s="173"/>
      <c r="F1353" s="174"/>
      <c r="G1353" s="175"/>
      <c r="H1353" s="176"/>
      <c r="I1353" s="177"/>
      <c r="J1353" s="176"/>
      <c r="K1353" s="476"/>
      <c r="L1353" s="174"/>
      <c r="M1353" s="81"/>
      <c r="N1353" s="280" t="str">
        <f t="shared" si="123"/>
        <v/>
      </c>
      <c r="O1353" s="43"/>
      <c r="P1353" s="87"/>
      <c r="Q1353" s="483"/>
      <c r="R1353" s="83"/>
      <c r="S1353" s="482"/>
      <c r="T1353" s="164"/>
      <c r="U1353" s="45"/>
      <c r="V1353" s="25" t="str">
        <f>IFERROR(VLOOKUP(U1353, tabla!$A$2:$B$50,2,FALSE),"")</f>
        <v/>
      </c>
      <c r="W1353" s="26"/>
      <c r="X1353" s="51"/>
      <c r="Y1353" s="555" t="str">
        <f t="shared" si="124"/>
        <v/>
      </c>
      <c r="Z1353" s="27"/>
      <c r="AA1353" s="26"/>
      <c r="AB1353" s="26"/>
      <c r="AC1353" s="84"/>
      <c r="AD1353" s="29"/>
      <c r="AE1353" s="84"/>
      <c r="AF1353" s="84"/>
      <c r="AG1353" s="63"/>
      <c r="AH1353" s="84"/>
      <c r="AI1353" s="63"/>
      <c r="AJ1353" s="63"/>
      <c r="AK1353" s="81"/>
      <c r="AL1353" s="85"/>
      <c r="AM1353" s="557" t="str">
        <f t="shared" ca="1" si="125"/>
        <v/>
      </c>
      <c r="AN1353" s="86"/>
      <c r="XFA1353" s="558" t="e">
        <f>MATCH(AE1353,tabla!$W$3:$W$20,0)-1</f>
        <v>#N/A</v>
      </c>
      <c r="XFB1353" s="558">
        <f>COUNTIF(tabla!$W$3:$W$20,'BD1'!AE1353)</f>
        <v>0</v>
      </c>
    </row>
    <row r="1354" spans="1:40 16381:16382" s="197" customFormat="1" ht="24.95" customHeight="1" x14ac:dyDescent="0.2">
      <c r="A1354" s="24" t="str">
        <f t="shared" si="122"/>
        <v/>
      </c>
      <c r="B1354" s="24" t="str">
        <f t="shared" si="120"/>
        <v/>
      </c>
      <c r="C1354" s="554" t="str">
        <f t="shared" si="121"/>
        <v/>
      </c>
      <c r="D1354" s="173"/>
      <c r="E1354" s="173"/>
      <c r="F1354" s="174"/>
      <c r="G1354" s="175"/>
      <c r="H1354" s="176"/>
      <c r="I1354" s="177"/>
      <c r="J1354" s="176"/>
      <c r="K1354" s="476"/>
      <c r="L1354" s="174"/>
      <c r="M1354" s="81"/>
      <c r="N1354" s="280" t="str">
        <f t="shared" si="123"/>
        <v/>
      </c>
      <c r="O1354" s="43"/>
      <c r="P1354" s="87"/>
      <c r="Q1354" s="483"/>
      <c r="R1354" s="83"/>
      <c r="S1354" s="482"/>
      <c r="T1354" s="164"/>
      <c r="U1354" s="45"/>
      <c r="V1354" s="25" t="str">
        <f>IFERROR(VLOOKUP(U1354, tabla!$A$2:$B$50,2,FALSE),"")</f>
        <v/>
      </c>
      <c r="W1354" s="26"/>
      <c r="X1354" s="51"/>
      <c r="Y1354" s="555" t="str">
        <f t="shared" si="124"/>
        <v/>
      </c>
      <c r="Z1354" s="27"/>
      <c r="AA1354" s="26"/>
      <c r="AB1354" s="26"/>
      <c r="AC1354" s="84"/>
      <c r="AD1354" s="29"/>
      <c r="AE1354" s="84"/>
      <c r="AF1354" s="84"/>
      <c r="AG1354" s="63"/>
      <c r="AH1354" s="84"/>
      <c r="AI1354" s="63"/>
      <c r="AJ1354" s="63"/>
      <c r="AK1354" s="81"/>
      <c r="AL1354" s="85"/>
      <c r="AM1354" s="557" t="str">
        <f t="shared" ca="1" si="125"/>
        <v/>
      </c>
      <c r="AN1354" s="86"/>
      <c r="XFA1354" s="558" t="e">
        <f>MATCH(AE1354,tabla!$W$3:$W$20,0)-1</f>
        <v>#N/A</v>
      </c>
      <c r="XFB1354" s="558">
        <f>COUNTIF(tabla!$W$3:$W$20,'BD1'!AE1354)</f>
        <v>0</v>
      </c>
    </row>
    <row r="1355" spans="1:40 16381:16382" s="197" customFormat="1" ht="24.95" customHeight="1" x14ac:dyDescent="0.2">
      <c r="A1355" s="24" t="str">
        <f t="shared" si="122"/>
        <v/>
      </c>
      <c r="B1355" s="24" t="str">
        <f t="shared" si="120"/>
        <v/>
      </c>
      <c r="C1355" s="554" t="str">
        <f t="shared" si="121"/>
        <v/>
      </c>
      <c r="D1355" s="173"/>
      <c r="E1355" s="173"/>
      <c r="F1355" s="174"/>
      <c r="G1355" s="175"/>
      <c r="H1355" s="176"/>
      <c r="I1355" s="177"/>
      <c r="J1355" s="176"/>
      <c r="K1355" s="476"/>
      <c r="L1355" s="174"/>
      <c r="M1355" s="81"/>
      <c r="N1355" s="280" t="str">
        <f t="shared" si="123"/>
        <v/>
      </c>
      <c r="O1355" s="43"/>
      <c r="P1355" s="87"/>
      <c r="Q1355" s="483"/>
      <c r="R1355" s="83"/>
      <c r="S1355" s="482"/>
      <c r="T1355" s="164"/>
      <c r="U1355" s="45"/>
      <c r="V1355" s="25" t="str">
        <f>IFERROR(VLOOKUP(U1355, tabla!$A$2:$B$50,2,FALSE),"")</f>
        <v/>
      </c>
      <c r="W1355" s="26"/>
      <c r="X1355" s="51"/>
      <c r="Y1355" s="555" t="str">
        <f t="shared" si="124"/>
        <v/>
      </c>
      <c r="Z1355" s="27"/>
      <c r="AA1355" s="26"/>
      <c r="AB1355" s="26"/>
      <c r="AC1355" s="84"/>
      <c r="AD1355" s="29"/>
      <c r="AE1355" s="84"/>
      <c r="AF1355" s="84"/>
      <c r="AG1355" s="63"/>
      <c r="AH1355" s="84"/>
      <c r="AI1355" s="63"/>
      <c r="AJ1355" s="63"/>
      <c r="AK1355" s="81"/>
      <c r="AL1355" s="85"/>
      <c r="AM1355" s="557" t="str">
        <f t="shared" ca="1" si="125"/>
        <v/>
      </c>
      <c r="AN1355" s="86"/>
      <c r="XFA1355" s="558" t="e">
        <f>MATCH(AE1355,tabla!$W$3:$W$20,0)-1</f>
        <v>#N/A</v>
      </c>
      <c r="XFB1355" s="558">
        <f>COUNTIF(tabla!$W$3:$W$20,'BD1'!AE1355)</f>
        <v>0</v>
      </c>
    </row>
    <row r="1356" spans="1:40 16381:16382" s="197" customFormat="1" ht="24.95" customHeight="1" x14ac:dyDescent="0.2">
      <c r="A1356" s="24" t="str">
        <f t="shared" si="122"/>
        <v/>
      </c>
      <c r="B1356" s="24" t="str">
        <f t="shared" si="120"/>
        <v/>
      </c>
      <c r="C1356" s="554" t="str">
        <f t="shared" si="121"/>
        <v/>
      </c>
      <c r="D1356" s="173"/>
      <c r="E1356" s="173"/>
      <c r="F1356" s="174"/>
      <c r="G1356" s="175"/>
      <c r="H1356" s="176"/>
      <c r="I1356" s="177"/>
      <c r="J1356" s="176"/>
      <c r="K1356" s="476"/>
      <c r="L1356" s="174"/>
      <c r="M1356" s="81"/>
      <c r="N1356" s="280" t="str">
        <f t="shared" si="123"/>
        <v/>
      </c>
      <c r="O1356" s="43"/>
      <c r="P1356" s="87"/>
      <c r="Q1356" s="483"/>
      <c r="R1356" s="83"/>
      <c r="S1356" s="482"/>
      <c r="T1356" s="164"/>
      <c r="U1356" s="45"/>
      <c r="V1356" s="25" t="str">
        <f>IFERROR(VLOOKUP(U1356, tabla!$A$2:$B$50,2,FALSE),"")</f>
        <v/>
      </c>
      <c r="W1356" s="26"/>
      <c r="X1356" s="51"/>
      <c r="Y1356" s="555" t="str">
        <f t="shared" si="124"/>
        <v/>
      </c>
      <c r="Z1356" s="27"/>
      <c r="AA1356" s="26"/>
      <c r="AB1356" s="26"/>
      <c r="AC1356" s="84"/>
      <c r="AD1356" s="29"/>
      <c r="AE1356" s="84"/>
      <c r="AF1356" s="84"/>
      <c r="AG1356" s="63"/>
      <c r="AH1356" s="84"/>
      <c r="AI1356" s="63"/>
      <c r="AJ1356" s="63"/>
      <c r="AK1356" s="81"/>
      <c r="AL1356" s="85"/>
      <c r="AM1356" s="557" t="str">
        <f t="shared" ca="1" si="125"/>
        <v/>
      </c>
      <c r="AN1356" s="86"/>
      <c r="XFA1356" s="558" t="e">
        <f>MATCH(AE1356,tabla!$W$3:$W$20,0)-1</f>
        <v>#N/A</v>
      </c>
      <c r="XFB1356" s="558">
        <f>COUNTIF(tabla!$W$3:$W$20,'BD1'!AE1356)</f>
        <v>0</v>
      </c>
    </row>
    <row r="1357" spans="1:40 16381:16382" s="197" customFormat="1" ht="24.95" customHeight="1" x14ac:dyDescent="0.2">
      <c r="A1357" s="24" t="str">
        <f t="shared" si="122"/>
        <v/>
      </c>
      <c r="B1357" s="24" t="str">
        <f t="shared" si="120"/>
        <v/>
      </c>
      <c r="C1357" s="554" t="str">
        <f t="shared" si="121"/>
        <v/>
      </c>
      <c r="D1357" s="173"/>
      <c r="E1357" s="173"/>
      <c r="F1357" s="174"/>
      <c r="G1357" s="175"/>
      <c r="H1357" s="176"/>
      <c r="I1357" s="177"/>
      <c r="J1357" s="176"/>
      <c r="K1357" s="476"/>
      <c r="L1357" s="174"/>
      <c r="M1357" s="81"/>
      <c r="N1357" s="280" t="str">
        <f t="shared" si="123"/>
        <v/>
      </c>
      <c r="O1357" s="43"/>
      <c r="P1357" s="87"/>
      <c r="Q1357" s="483"/>
      <c r="R1357" s="83"/>
      <c r="S1357" s="482"/>
      <c r="T1357" s="164"/>
      <c r="U1357" s="45"/>
      <c r="V1357" s="25" t="str">
        <f>IFERROR(VLOOKUP(U1357, tabla!$A$2:$B$50,2,FALSE),"")</f>
        <v/>
      </c>
      <c r="W1357" s="26"/>
      <c r="X1357" s="51"/>
      <c r="Y1357" s="555" t="str">
        <f t="shared" si="124"/>
        <v/>
      </c>
      <c r="Z1357" s="27"/>
      <c r="AA1357" s="26"/>
      <c r="AB1357" s="26"/>
      <c r="AC1357" s="84"/>
      <c r="AD1357" s="29"/>
      <c r="AE1357" s="84"/>
      <c r="AF1357" s="84"/>
      <c r="AG1357" s="63"/>
      <c r="AH1357" s="84"/>
      <c r="AI1357" s="63"/>
      <c r="AJ1357" s="63"/>
      <c r="AK1357" s="81"/>
      <c r="AL1357" s="85"/>
      <c r="AM1357" s="557" t="str">
        <f t="shared" ca="1" si="125"/>
        <v/>
      </c>
      <c r="AN1357" s="86"/>
      <c r="XFA1357" s="558" t="e">
        <f>MATCH(AE1357,tabla!$W$3:$W$20,0)-1</f>
        <v>#N/A</v>
      </c>
      <c r="XFB1357" s="558">
        <f>COUNTIF(tabla!$W$3:$W$20,'BD1'!AE1357)</f>
        <v>0</v>
      </c>
    </row>
    <row r="1358" spans="1:40 16381:16382" s="197" customFormat="1" ht="24.95" customHeight="1" x14ac:dyDescent="0.2">
      <c r="A1358" s="24" t="str">
        <f t="shared" si="122"/>
        <v/>
      </c>
      <c r="B1358" s="24" t="str">
        <f t="shared" si="120"/>
        <v/>
      </c>
      <c r="C1358" s="554" t="str">
        <f t="shared" si="121"/>
        <v/>
      </c>
      <c r="D1358" s="173"/>
      <c r="E1358" s="173"/>
      <c r="F1358" s="174"/>
      <c r="G1358" s="175"/>
      <c r="H1358" s="176"/>
      <c r="I1358" s="177"/>
      <c r="J1358" s="176"/>
      <c r="K1358" s="476"/>
      <c r="L1358" s="174"/>
      <c r="M1358" s="81"/>
      <c r="N1358" s="280" t="str">
        <f t="shared" si="123"/>
        <v/>
      </c>
      <c r="O1358" s="43"/>
      <c r="P1358" s="87"/>
      <c r="Q1358" s="483"/>
      <c r="R1358" s="83"/>
      <c r="S1358" s="482"/>
      <c r="T1358" s="164"/>
      <c r="U1358" s="45"/>
      <c r="V1358" s="25" t="str">
        <f>IFERROR(VLOOKUP(U1358, tabla!$A$2:$B$50,2,FALSE),"")</f>
        <v/>
      </c>
      <c r="W1358" s="26"/>
      <c r="X1358" s="51"/>
      <c r="Y1358" s="555" t="str">
        <f t="shared" si="124"/>
        <v/>
      </c>
      <c r="Z1358" s="27"/>
      <c r="AA1358" s="26"/>
      <c r="AB1358" s="26"/>
      <c r="AC1358" s="84"/>
      <c r="AD1358" s="29"/>
      <c r="AE1358" s="84"/>
      <c r="AF1358" s="84"/>
      <c r="AG1358" s="63"/>
      <c r="AH1358" s="84"/>
      <c r="AI1358" s="63"/>
      <c r="AJ1358" s="63"/>
      <c r="AK1358" s="81"/>
      <c r="AL1358" s="85"/>
      <c r="AM1358" s="557" t="str">
        <f t="shared" ca="1" si="125"/>
        <v/>
      </c>
      <c r="AN1358" s="86"/>
      <c r="XFA1358" s="558" t="e">
        <f>MATCH(AE1358,tabla!$W$3:$W$20,0)-1</f>
        <v>#N/A</v>
      </c>
      <c r="XFB1358" s="558">
        <f>COUNTIF(tabla!$W$3:$W$20,'BD1'!AE1358)</f>
        <v>0</v>
      </c>
    </row>
    <row r="1359" spans="1:40 16381:16382" s="197" customFormat="1" ht="24.95" customHeight="1" x14ac:dyDescent="0.2">
      <c r="A1359" s="24" t="str">
        <f t="shared" si="122"/>
        <v/>
      </c>
      <c r="B1359" s="24" t="str">
        <f t="shared" ref="B1359:B1422" si="126">IF(F1359&gt;0,$K$6,"")</f>
        <v/>
      </c>
      <c r="C1359" s="554" t="str">
        <f t="shared" ref="C1359:C1422" si="127">IF(F1359&gt;0,$K$8,"")</f>
        <v/>
      </c>
      <c r="D1359" s="173"/>
      <c r="E1359" s="173"/>
      <c r="F1359" s="174"/>
      <c r="G1359" s="175"/>
      <c r="H1359" s="176"/>
      <c r="I1359" s="177"/>
      <c r="J1359" s="176"/>
      <c r="K1359" s="476"/>
      <c r="L1359" s="174"/>
      <c r="M1359" s="81"/>
      <c r="N1359" s="280" t="str">
        <f t="shared" si="123"/>
        <v/>
      </c>
      <c r="O1359" s="43"/>
      <c r="P1359" s="87"/>
      <c r="Q1359" s="483"/>
      <c r="R1359" s="83"/>
      <c r="S1359" s="482"/>
      <c r="T1359" s="164"/>
      <c r="U1359" s="45"/>
      <c r="V1359" s="25" t="str">
        <f>IFERROR(VLOOKUP(U1359, tabla!$A$2:$B$50,2,FALSE),"")</f>
        <v/>
      </c>
      <c r="W1359" s="26"/>
      <c r="X1359" s="51"/>
      <c r="Y1359" s="555" t="str">
        <f t="shared" si="124"/>
        <v/>
      </c>
      <c r="Z1359" s="27"/>
      <c r="AA1359" s="26"/>
      <c r="AB1359" s="26"/>
      <c r="AC1359" s="84"/>
      <c r="AD1359" s="29"/>
      <c r="AE1359" s="84"/>
      <c r="AF1359" s="84"/>
      <c r="AG1359" s="63"/>
      <c r="AH1359" s="84"/>
      <c r="AI1359" s="63"/>
      <c r="AJ1359" s="63"/>
      <c r="AK1359" s="81"/>
      <c r="AL1359" s="85"/>
      <c r="AM1359" s="557" t="str">
        <f t="shared" ca="1" si="125"/>
        <v/>
      </c>
      <c r="AN1359" s="86"/>
      <c r="XFA1359" s="558" t="e">
        <f>MATCH(AE1359,tabla!$W$3:$W$20,0)-1</f>
        <v>#N/A</v>
      </c>
      <c r="XFB1359" s="558">
        <f>COUNTIF(tabla!$W$3:$W$20,'BD1'!AE1359)</f>
        <v>0</v>
      </c>
    </row>
    <row r="1360" spans="1:40 16381:16382" s="197" customFormat="1" ht="24.95" customHeight="1" x14ac:dyDescent="0.2">
      <c r="A1360" s="24" t="str">
        <f t="shared" ref="A1360:A1423" si="128">IF(F1360&gt;0,ROW()-14,"")</f>
        <v/>
      </c>
      <c r="B1360" s="24" t="str">
        <f t="shared" si="126"/>
        <v/>
      </c>
      <c r="C1360" s="554" t="str">
        <f t="shared" si="127"/>
        <v/>
      </c>
      <c r="D1360" s="173"/>
      <c r="E1360" s="173"/>
      <c r="F1360" s="174"/>
      <c r="G1360" s="175"/>
      <c r="H1360" s="176"/>
      <c r="I1360" s="177"/>
      <c r="J1360" s="176"/>
      <c r="K1360" s="476"/>
      <c r="L1360" s="174"/>
      <c r="M1360" s="81"/>
      <c r="N1360" s="280" t="str">
        <f t="shared" ref="N1360:N1423" si="129">IF(M1360="","",YEAR($M$2)-YEAR(M1360)-IF(DATE(YEAR($M$2),MONTH(M1360),DAY(M1360))&gt;$M$2,1,0))</f>
        <v/>
      </c>
      <c r="O1360" s="43"/>
      <c r="P1360" s="87"/>
      <c r="Q1360" s="483"/>
      <c r="R1360" s="83"/>
      <c r="S1360" s="482"/>
      <c r="T1360" s="164"/>
      <c r="U1360" s="45"/>
      <c r="V1360" s="25" t="str">
        <f>IFERROR(VLOOKUP(U1360, tabla!$A$2:$B$50,2,FALSE),"")</f>
        <v/>
      </c>
      <c r="W1360" s="26"/>
      <c r="X1360" s="51"/>
      <c r="Y1360" s="555" t="str">
        <f t="shared" ref="Y1360:Y1423" si="130">IF(AND(X1360&gt;0,X1360&lt;452),45.2,IF(X1360&gt;=452,10%*X1360,IF(X1360=0,"","")))</f>
        <v/>
      </c>
      <c r="Z1360" s="27"/>
      <c r="AA1360" s="26"/>
      <c r="AB1360" s="26"/>
      <c r="AC1360" s="84"/>
      <c r="AD1360" s="29"/>
      <c r="AE1360" s="84"/>
      <c r="AF1360" s="84"/>
      <c r="AG1360" s="63"/>
      <c r="AH1360" s="84"/>
      <c r="AI1360" s="63"/>
      <c r="AJ1360" s="63"/>
      <c r="AK1360" s="81"/>
      <c r="AL1360" s="85"/>
      <c r="AM1360" s="557" t="str">
        <f t="shared" ref="AM1360:AM1423" ca="1" si="131">IF(OR(AL1360="",NOT(ISNUMBER(AL1360))),"",IF(TODAY()&lt;=AL1360,
 "VIGENTE - FALTAN " &amp;
 ((YEAR(AL1360)-YEAR(TODAY()))*12 + MONTH(AL1360)-MONTH(TODAY()) - IF(DAY(TODAY())&gt;DAY(AL1360),1,0)) &amp; " MESES",
 "CADUCADO"))</f>
        <v/>
      </c>
      <c r="AN1360" s="86"/>
      <c r="XFA1360" s="558" t="e">
        <f>MATCH(AE1360,tabla!$W$3:$W$20,0)-1</f>
        <v>#N/A</v>
      </c>
      <c r="XFB1360" s="558">
        <f>COUNTIF(tabla!$W$3:$W$20,'BD1'!AE1360)</f>
        <v>0</v>
      </c>
    </row>
    <row r="1361" spans="1:40 16381:16382" s="197" customFormat="1" ht="24.95" customHeight="1" x14ac:dyDescent="0.2">
      <c r="A1361" s="24" t="str">
        <f t="shared" si="128"/>
        <v/>
      </c>
      <c r="B1361" s="24" t="str">
        <f t="shared" si="126"/>
        <v/>
      </c>
      <c r="C1361" s="554" t="str">
        <f t="shared" si="127"/>
        <v/>
      </c>
      <c r="D1361" s="173"/>
      <c r="E1361" s="173"/>
      <c r="F1361" s="174"/>
      <c r="G1361" s="175"/>
      <c r="H1361" s="176"/>
      <c r="I1361" s="177"/>
      <c r="J1361" s="176"/>
      <c r="K1361" s="476"/>
      <c r="L1361" s="174"/>
      <c r="M1361" s="81"/>
      <c r="N1361" s="280" t="str">
        <f t="shared" si="129"/>
        <v/>
      </c>
      <c r="O1361" s="43"/>
      <c r="P1361" s="87"/>
      <c r="Q1361" s="483"/>
      <c r="R1361" s="83"/>
      <c r="S1361" s="482"/>
      <c r="T1361" s="164"/>
      <c r="U1361" s="45"/>
      <c r="V1361" s="25" t="str">
        <f>IFERROR(VLOOKUP(U1361, tabla!$A$2:$B$50,2,FALSE),"")</f>
        <v/>
      </c>
      <c r="W1361" s="26"/>
      <c r="X1361" s="51"/>
      <c r="Y1361" s="555" t="str">
        <f t="shared" si="130"/>
        <v/>
      </c>
      <c r="Z1361" s="27"/>
      <c r="AA1361" s="26"/>
      <c r="AB1361" s="26"/>
      <c r="AC1361" s="84"/>
      <c r="AD1361" s="29"/>
      <c r="AE1361" s="84"/>
      <c r="AF1361" s="84"/>
      <c r="AG1361" s="63"/>
      <c r="AH1361" s="84"/>
      <c r="AI1361" s="63"/>
      <c r="AJ1361" s="63"/>
      <c r="AK1361" s="81"/>
      <c r="AL1361" s="85"/>
      <c r="AM1361" s="557" t="str">
        <f t="shared" ca="1" si="131"/>
        <v/>
      </c>
      <c r="AN1361" s="86"/>
      <c r="XFA1361" s="558" t="e">
        <f>MATCH(AE1361,tabla!$W$3:$W$20,0)-1</f>
        <v>#N/A</v>
      </c>
      <c r="XFB1361" s="558">
        <f>COUNTIF(tabla!$W$3:$W$20,'BD1'!AE1361)</f>
        <v>0</v>
      </c>
    </row>
    <row r="1362" spans="1:40 16381:16382" s="197" customFormat="1" ht="24.95" customHeight="1" x14ac:dyDescent="0.2">
      <c r="A1362" s="24" t="str">
        <f t="shared" si="128"/>
        <v/>
      </c>
      <c r="B1362" s="24" t="str">
        <f t="shared" si="126"/>
        <v/>
      </c>
      <c r="C1362" s="554" t="str">
        <f t="shared" si="127"/>
        <v/>
      </c>
      <c r="D1362" s="173"/>
      <c r="E1362" s="173"/>
      <c r="F1362" s="174"/>
      <c r="G1362" s="175"/>
      <c r="H1362" s="176"/>
      <c r="I1362" s="177"/>
      <c r="J1362" s="176"/>
      <c r="K1362" s="476"/>
      <c r="L1362" s="174"/>
      <c r="M1362" s="81"/>
      <c r="N1362" s="280" t="str">
        <f t="shared" si="129"/>
        <v/>
      </c>
      <c r="O1362" s="43"/>
      <c r="P1362" s="87"/>
      <c r="Q1362" s="483"/>
      <c r="R1362" s="83"/>
      <c r="S1362" s="482"/>
      <c r="T1362" s="164"/>
      <c r="U1362" s="45"/>
      <c r="V1362" s="25" t="str">
        <f>IFERROR(VLOOKUP(U1362, tabla!$A$2:$B$50,2,FALSE),"")</f>
        <v/>
      </c>
      <c r="W1362" s="26"/>
      <c r="X1362" s="51"/>
      <c r="Y1362" s="555" t="str">
        <f t="shared" si="130"/>
        <v/>
      </c>
      <c r="Z1362" s="27"/>
      <c r="AA1362" s="26"/>
      <c r="AB1362" s="26"/>
      <c r="AC1362" s="84"/>
      <c r="AD1362" s="29"/>
      <c r="AE1362" s="84"/>
      <c r="AF1362" s="84"/>
      <c r="AG1362" s="63"/>
      <c r="AH1362" s="84"/>
      <c r="AI1362" s="63"/>
      <c r="AJ1362" s="63"/>
      <c r="AK1362" s="81"/>
      <c r="AL1362" s="85"/>
      <c r="AM1362" s="557" t="str">
        <f t="shared" ca="1" si="131"/>
        <v/>
      </c>
      <c r="AN1362" s="86"/>
      <c r="XFA1362" s="558" t="e">
        <f>MATCH(AE1362,tabla!$W$3:$W$20,0)-1</f>
        <v>#N/A</v>
      </c>
      <c r="XFB1362" s="558">
        <f>COUNTIF(tabla!$W$3:$W$20,'BD1'!AE1362)</f>
        <v>0</v>
      </c>
    </row>
    <row r="1363" spans="1:40 16381:16382" s="197" customFormat="1" ht="24.95" customHeight="1" x14ac:dyDescent="0.2">
      <c r="A1363" s="24" t="str">
        <f t="shared" si="128"/>
        <v/>
      </c>
      <c r="B1363" s="24" t="str">
        <f t="shared" si="126"/>
        <v/>
      </c>
      <c r="C1363" s="554" t="str">
        <f t="shared" si="127"/>
        <v/>
      </c>
      <c r="D1363" s="173"/>
      <c r="E1363" s="173"/>
      <c r="F1363" s="174"/>
      <c r="G1363" s="175"/>
      <c r="H1363" s="176"/>
      <c r="I1363" s="177"/>
      <c r="J1363" s="176"/>
      <c r="K1363" s="476"/>
      <c r="L1363" s="174"/>
      <c r="M1363" s="81"/>
      <c r="N1363" s="280" t="str">
        <f t="shared" si="129"/>
        <v/>
      </c>
      <c r="O1363" s="43"/>
      <c r="P1363" s="87"/>
      <c r="Q1363" s="483"/>
      <c r="R1363" s="83"/>
      <c r="S1363" s="482"/>
      <c r="T1363" s="164"/>
      <c r="U1363" s="45"/>
      <c r="V1363" s="25" t="str">
        <f>IFERROR(VLOOKUP(U1363, tabla!$A$2:$B$50,2,FALSE),"")</f>
        <v/>
      </c>
      <c r="W1363" s="26"/>
      <c r="X1363" s="51"/>
      <c r="Y1363" s="555" t="str">
        <f t="shared" si="130"/>
        <v/>
      </c>
      <c r="Z1363" s="27"/>
      <c r="AA1363" s="26"/>
      <c r="AB1363" s="26"/>
      <c r="AC1363" s="84"/>
      <c r="AD1363" s="29"/>
      <c r="AE1363" s="84"/>
      <c r="AF1363" s="84"/>
      <c r="AG1363" s="63"/>
      <c r="AH1363" s="84"/>
      <c r="AI1363" s="63"/>
      <c r="AJ1363" s="63"/>
      <c r="AK1363" s="81"/>
      <c r="AL1363" s="85"/>
      <c r="AM1363" s="557" t="str">
        <f t="shared" ca="1" si="131"/>
        <v/>
      </c>
      <c r="AN1363" s="86"/>
      <c r="XFA1363" s="558" t="e">
        <f>MATCH(AE1363,tabla!$W$3:$W$20,0)-1</f>
        <v>#N/A</v>
      </c>
      <c r="XFB1363" s="558">
        <f>COUNTIF(tabla!$W$3:$W$20,'BD1'!AE1363)</f>
        <v>0</v>
      </c>
    </row>
    <row r="1364" spans="1:40 16381:16382" s="197" customFormat="1" ht="24.95" customHeight="1" x14ac:dyDescent="0.2">
      <c r="A1364" s="24" t="str">
        <f t="shared" si="128"/>
        <v/>
      </c>
      <c r="B1364" s="24" t="str">
        <f t="shared" si="126"/>
        <v/>
      </c>
      <c r="C1364" s="554" t="str">
        <f t="shared" si="127"/>
        <v/>
      </c>
      <c r="D1364" s="173"/>
      <c r="E1364" s="173"/>
      <c r="F1364" s="174"/>
      <c r="G1364" s="175"/>
      <c r="H1364" s="176"/>
      <c r="I1364" s="177"/>
      <c r="J1364" s="176"/>
      <c r="K1364" s="476"/>
      <c r="L1364" s="174"/>
      <c r="M1364" s="81"/>
      <c r="N1364" s="280" t="str">
        <f t="shared" si="129"/>
        <v/>
      </c>
      <c r="O1364" s="43"/>
      <c r="P1364" s="87"/>
      <c r="Q1364" s="483"/>
      <c r="R1364" s="83"/>
      <c r="S1364" s="482"/>
      <c r="T1364" s="164"/>
      <c r="U1364" s="45"/>
      <c r="V1364" s="25" t="str">
        <f>IFERROR(VLOOKUP(U1364, tabla!$A$2:$B$50,2,FALSE),"")</f>
        <v/>
      </c>
      <c r="W1364" s="26"/>
      <c r="X1364" s="51"/>
      <c r="Y1364" s="555" t="str">
        <f t="shared" si="130"/>
        <v/>
      </c>
      <c r="Z1364" s="27"/>
      <c r="AA1364" s="26"/>
      <c r="AB1364" s="26"/>
      <c r="AC1364" s="84"/>
      <c r="AD1364" s="29"/>
      <c r="AE1364" s="84"/>
      <c r="AF1364" s="84"/>
      <c r="AG1364" s="63"/>
      <c r="AH1364" s="84"/>
      <c r="AI1364" s="63"/>
      <c r="AJ1364" s="63"/>
      <c r="AK1364" s="81"/>
      <c r="AL1364" s="85"/>
      <c r="AM1364" s="557" t="str">
        <f t="shared" ca="1" si="131"/>
        <v/>
      </c>
      <c r="AN1364" s="86"/>
      <c r="XFA1364" s="558" t="e">
        <f>MATCH(AE1364,tabla!$W$3:$W$20,0)-1</f>
        <v>#N/A</v>
      </c>
      <c r="XFB1364" s="558">
        <f>COUNTIF(tabla!$W$3:$W$20,'BD1'!AE1364)</f>
        <v>0</v>
      </c>
    </row>
    <row r="1365" spans="1:40 16381:16382" s="197" customFormat="1" ht="24.95" customHeight="1" x14ac:dyDescent="0.2">
      <c r="A1365" s="24" t="str">
        <f t="shared" si="128"/>
        <v/>
      </c>
      <c r="B1365" s="24" t="str">
        <f t="shared" si="126"/>
        <v/>
      </c>
      <c r="C1365" s="554" t="str">
        <f t="shared" si="127"/>
        <v/>
      </c>
      <c r="D1365" s="173"/>
      <c r="E1365" s="173"/>
      <c r="F1365" s="174"/>
      <c r="G1365" s="175"/>
      <c r="H1365" s="176"/>
      <c r="I1365" s="177"/>
      <c r="J1365" s="176"/>
      <c r="K1365" s="476"/>
      <c r="L1365" s="174"/>
      <c r="M1365" s="81"/>
      <c r="N1365" s="280" t="str">
        <f t="shared" si="129"/>
        <v/>
      </c>
      <c r="O1365" s="43"/>
      <c r="P1365" s="87"/>
      <c r="Q1365" s="483"/>
      <c r="R1365" s="83"/>
      <c r="S1365" s="482"/>
      <c r="T1365" s="164"/>
      <c r="U1365" s="45"/>
      <c r="V1365" s="25" t="str">
        <f>IFERROR(VLOOKUP(U1365, tabla!$A$2:$B$50,2,FALSE),"")</f>
        <v/>
      </c>
      <c r="W1365" s="26"/>
      <c r="X1365" s="51"/>
      <c r="Y1365" s="555" t="str">
        <f t="shared" si="130"/>
        <v/>
      </c>
      <c r="Z1365" s="27"/>
      <c r="AA1365" s="26"/>
      <c r="AB1365" s="26"/>
      <c r="AC1365" s="84"/>
      <c r="AD1365" s="29"/>
      <c r="AE1365" s="84"/>
      <c r="AF1365" s="84"/>
      <c r="AG1365" s="63"/>
      <c r="AH1365" s="84"/>
      <c r="AI1365" s="63"/>
      <c r="AJ1365" s="63"/>
      <c r="AK1365" s="81"/>
      <c r="AL1365" s="85"/>
      <c r="AM1365" s="557" t="str">
        <f t="shared" ca="1" si="131"/>
        <v/>
      </c>
      <c r="AN1365" s="86"/>
      <c r="XFA1365" s="558" t="e">
        <f>MATCH(AE1365,tabla!$W$3:$W$20,0)-1</f>
        <v>#N/A</v>
      </c>
      <c r="XFB1365" s="558">
        <f>COUNTIF(tabla!$W$3:$W$20,'BD1'!AE1365)</f>
        <v>0</v>
      </c>
    </row>
    <row r="1366" spans="1:40 16381:16382" s="197" customFormat="1" ht="24.95" customHeight="1" x14ac:dyDescent="0.2">
      <c r="A1366" s="24" t="str">
        <f t="shared" si="128"/>
        <v/>
      </c>
      <c r="B1366" s="24" t="str">
        <f t="shared" si="126"/>
        <v/>
      </c>
      <c r="C1366" s="554" t="str">
        <f t="shared" si="127"/>
        <v/>
      </c>
      <c r="D1366" s="173"/>
      <c r="E1366" s="173"/>
      <c r="F1366" s="174"/>
      <c r="G1366" s="175"/>
      <c r="H1366" s="176"/>
      <c r="I1366" s="177"/>
      <c r="J1366" s="176"/>
      <c r="K1366" s="476"/>
      <c r="L1366" s="174"/>
      <c r="M1366" s="81"/>
      <c r="N1366" s="280" t="str">
        <f t="shared" si="129"/>
        <v/>
      </c>
      <c r="O1366" s="43"/>
      <c r="P1366" s="87"/>
      <c r="Q1366" s="483"/>
      <c r="R1366" s="83"/>
      <c r="S1366" s="482"/>
      <c r="T1366" s="164"/>
      <c r="U1366" s="45"/>
      <c r="V1366" s="25" t="str">
        <f>IFERROR(VLOOKUP(U1366, tabla!$A$2:$B$50,2,FALSE),"")</f>
        <v/>
      </c>
      <c r="W1366" s="26"/>
      <c r="X1366" s="51"/>
      <c r="Y1366" s="555" t="str">
        <f t="shared" si="130"/>
        <v/>
      </c>
      <c r="Z1366" s="27"/>
      <c r="AA1366" s="26"/>
      <c r="AB1366" s="26"/>
      <c r="AC1366" s="84"/>
      <c r="AD1366" s="29"/>
      <c r="AE1366" s="84"/>
      <c r="AF1366" s="84"/>
      <c r="AG1366" s="63"/>
      <c r="AH1366" s="84"/>
      <c r="AI1366" s="63"/>
      <c r="AJ1366" s="63"/>
      <c r="AK1366" s="81"/>
      <c r="AL1366" s="85"/>
      <c r="AM1366" s="557" t="str">
        <f t="shared" ca="1" si="131"/>
        <v/>
      </c>
      <c r="AN1366" s="86"/>
      <c r="XFA1366" s="558" t="e">
        <f>MATCH(AE1366,tabla!$W$3:$W$20,0)-1</f>
        <v>#N/A</v>
      </c>
      <c r="XFB1366" s="558">
        <f>COUNTIF(tabla!$W$3:$W$20,'BD1'!AE1366)</f>
        <v>0</v>
      </c>
    </row>
    <row r="1367" spans="1:40 16381:16382" s="197" customFormat="1" ht="24.95" customHeight="1" x14ac:dyDescent="0.2">
      <c r="A1367" s="24" t="str">
        <f t="shared" si="128"/>
        <v/>
      </c>
      <c r="B1367" s="24" t="str">
        <f t="shared" si="126"/>
        <v/>
      </c>
      <c r="C1367" s="554" t="str">
        <f t="shared" si="127"/>
        <v/>
      </c>
      <c r="D1367" s="173"/>
      <c r="E1367" s="173"/>
      <c r="F1367" s="174"/>
      <c r="G1367" s="175"/>
      <c r="H1367" s="176"/>
      <c r="I1367" s="177"/>
      <c r="J1367" s="176"/>
      <c r="K1367" s="476"/>
      <c r="L1367" s="174"/>
      <c r="M1367" s="81"/>
      <c r="N1367" s="280" t="str">
        <f t="shared" si="129"/>
        <v/>
      </c>
      <c r="O1367" s="43"/>
      <c r="P1367" s="87"/>
      <c r="Q1367" s="483"/>
      <c r="R1367" s="83"/>
      <c r="S1367" s="482"/>
      <c r="T1367" s="164"/>
      <c r="U1367" s="45"/>
      <c r="V1367" s="25" t="str">
        <f>IFERROR(VLOOKUP(U1367, tabla!$A$2:$B$50,2,FALSE),"")</f>
        <v/>
      </c>
      <c r="W1367" s="26"/>
      <c r="X1367" s="51"/>
      <c r="Y1367" s="555" t="str">
        <f t="shared" si="130"/>
        <v/>
      </c>
      <c r="Z1367" s="27"/>
      <c r="AA1367" s="26"/>
      <c r="AB1367" s="26"/>
      <c r="AC1367" s="84"/>
      <c r="AD1367" s="29"/>
      <c r="AE1367" s="84"/>
      <c r="AF1367" s="84"/>
      <c r="AG1367" s="63"/>
      <c r="AH1367" s="84"/>
      <c r="AI1367" s="63"/>
      <c r="AJ1367" s="63"/>
      <c r="AK1367" s="81"/>
      <c r="AL1367" s="85"/>
      <c r="AM1367" s="557" t="str">
        <f t="shared" ca="1" si="131"/>
        <v/>
      </c>
      <c r="AN1367" s="86"/>
      <c r="XFA1367" s="558" t="e">
        <f>MATCH(AE1367,tabla!$W$3:$W$20,0)-1</f>
        <v>#N/A</v>
      </c>
      <c r="XFB1367" s="558">
        <f>COUNTIF(tabla!$W$3:$W$20,'BD1'!AE1367)</f>
        <v>0</v>
      </c>
    </row>
    <row r="1368" spans="1:40 16381:16382" s="197" customFormat="1" ht="24.95" customHeight="1" x14ac:dyDescent="0.2">
      <c r="A1368" s="24" t="str">
        <f t="shared" si="128"/>
        <v/>
      </c>
      <c r="B1368" s="24" t="str">
        <f t="shared" si="126"/>
        <v/>
      </c>
      <c r="C1368" s="554" t="str">
        <f t="shared" si="127"/>
        <v/>
      </c>
      <c r="D1368" s="173"/>
      <c r="E1368" s="173"/>
      <c r="F1368" s="174"/>
      <c r="G1368" s="175"/>
      <c r="H1368" s="176"/>
      <c r="I1368" s="177"/>
      <c r="J1368" s="176"/>
      <c r="K1368" s="476"/>
      <c r="L1368" s="174"/>
      <c r="M1368" s="81"/>
      <c r="N1368" s="280" t="str">
        <f t="shared" si="129"/>
        <v/>
      </c>
      <c r="O1368" s="43"/>
      <c r="P1368" s="87"/>
      <c r="Q1368" s="483"/>
      <c r="R1368" s="83"/>
      <c r="S1368" s="482"/>
      <c r="T1368" s="164"/>
      <c r="U1368" s="45"/>
      <c r="V1368" s="25" t="str">
        <f>IFERROR(VLOOKUP(U1368, tabla!$A$2:$B$50,2,FALSE),"")</f>
        <v/>
      </c>
      <c r="W1368" s="26"/>
      <c r="X1368" s="51"/>
      <c r="Y1368" s="555" t="str">
        <f t="shared" si="130"/>
        <v/>
      </c>
      <c r="Z1368" s="27"/>
      <c r="AA1368" s="26"/>
      <c r="AB1368" s="26"/>
      <c r="AC1368" s="84"/>
      <c r="AD1368" s="29"/>
      <c r="AE1368" s="84"/>
      <c r="AF1368" s="84"/>
      <c r="AG1368" s="63"/>
      <c r="AH1368" s="84"/>
      <c r="AI1368" s="63"/>
      <c r="AJ1368" s="63"/>
      <c r="AK1368" s="81"/>
      <c r="AL1368" s="85"/>
      <c r="AM1368" s="557" t="str">
        <f t="shared" ca="1" si="131"/>
        <v/>
      </c>
      <c r="AN1368" s="86"/>
      <c r="XFA1368" s="558" t="e">
        <f>MATCH(AE1368,tabla!$W$3:$W$20,0)-1</f>
        <v>#N/A</v>
      </c>
      <c r="XFB1368" s="558">
        <f>COUNTIF(tabla!$W$3:$W$20,'BD1'!AE1368)</f>
        <v>0</v>
      </c>
    </row>
    <row r="1369" spans="1:40 16381:16382" s="197" customFormat="1" ht="24.95" customHeight="1" x14ac:dyDescent="0.2">
      <c r="A1369" s="24" t="str">
        <f t="shared" si="128"/>
        <v/>
      </c>
      <c r="B1369" s="24" t="str">
        <f t="shared" si="126"/>
        <v/>
      </c>
      <c r="C1369" s="554" t="str">
        <f t="shared" si="127"/>
        <v/>
      </c>
      <c r="D1369" s="173"/>
      <c r="E1369" s="173"/>
      <c r="F1369" s="174"/>
      <c r="G1369" s="175"/>
      <c r="H1369" s="176"/>
      <c r="I1369" s="177"/>
      <c r="J1369" s="176"/>
      <c r="K1369" s="476"/>
      <c r="L1369" s="174"/>
      <c r="M1369" s="81"/>
      <c r="N1369" s="280" t="str">
        <f t="shared" si="129"/>
        <v/>
      </c>
      <c r="O1369" s="43"/>
      <c r="P1369" s="87"/>
      <c r="Q1369" s="483"/>
      <c r="R1369" s="83"/>
      <c r="S1369" s="482"/>
      <c r="T1369" s="164"/>
      <c r="U1369" s="45"/>
      <c r="V1369" s="25" t="str">
        <f>IFERROR(VLOOKUP(U1369, tabla!$A$2:$B$50,2,FALSE),"")</f>
        <v/>
      </c>
      <c r="W1369" s="26"/>
      <c r="X1369" s="51"/>
      <c r="Y1369" s="555" t="str">
        <f t="shared" si="130"/>
        <v/>
      </c>
      <c r="Z1369" s="27"/>
      <c r="AA1369" s="26"/>
      <c r="AB1369" s="26"/>
      <c r="AC1369" s="84"/>
      <c r="AD1369" s="29"/>
      <c r="AE1369" s="84"/>
      <c r="AF1369" s="84"/>
      <c r="AG1369" s="63"/>
      <c r="AH1369" s="84"/>
      <c r="AI1369" s="63"/>
      <c r="AJ1369" s="63"/>
      <c r="AK1369" s="81"/>
      <c r="AL1369" s="85"/>
      <c r="AM1369" s="557" t="str">
        <f t="shared" ca="1" si="131"/>
        <v/>
      </c>
      <c r="AN1369" s="86"/>
      <c r="XFA1369" s="558" t="e">
        <f>MATCH(AE1369,tabla!$W$3:$W$20,0)-1</f>
        <v>#N/A</v>
      </c>
      <c r="XFB1369" s="558">
        <f>COUNTIF(tabla!$W$3:$W$20,'BD1'!AE1369)</f>
        <v>0</v>
      </c>
    </row>
    <row r="1370" spans="1:40 16381:16382" s="197" customFormat="1" ht="24.95" customHeight="1" x14ac:dyDescent="0.2">
      <c r="A1370" s="24" t="str">
        <f t="shared" si="128"/>
        <v/>
      </c>
      <c r="B1370" s="24" t="str">
        <f t="shared" si="126"/>
        <v/>
      </c>
      <c r="C1370" s="554" t="str">
        <f t="shared" si="127"/>
        <v/>
      </c>
      <c r="D1370" s="173"/>
      <c r="E1370" s="173"/>
      <c r="F1370" s="174"/>
      <c r="G1370" s="175"/>
      <c r="H1370" s="176"/>
      <c r="I1370" s="177"/>
      <c r="J1370" s="176"/>
      <c r="K1370" s="476"/>
      <c r="L1370" s="174"/>
      <c r="M1370" s="81"/>
      <c r="N1370" s="280" t="str">
        <f t="shared" si="129"/>
        <v/>
      </c>
      <c r="O1370" s="43"/>
      <c r="P1370" s="87"/>
      <c r="Q1370" s="483"/>
      <c r="R1370" s="83"/>
      <c r="S1370" s="482"/>
      <c r="T1370" s="164"/>
      <c r="U1370" s="45"/>
      <c r="V1370" s="25" t="str">
        <f>IFERROR(VLOOKUP(U1370, tabla!$A$2:$B$50,2,FALSE),"")</f>
        <v/>
      </c>
      <c r="W1370" s="26"/>
      <c r="X1370" s="51"/>
      <c r="Y1370" s="555" t="str">
        <f t="shared" si="130"/>
        <v/>
      </c>
      <c r="Z1370" s="27"/>
      <c r="AA1370" s="26"/>
      <c r="AB1370" s="26"/>
      <c r="AC1370" s="84"/>
      <c r="AD1370" s="29"/>
      <c r="AE1370" s="84"/>
      <c r="AF1370" s="84"/>
      <c r="AG1370" s="63"/>
      <c r="AH1370" s="84"/>
      <c r="AI1370" s="63"/>
      <c r="AJ1370" s="63"/>
      <c r="AK1370" s="81"/>
      <c r="AL1370" s="85"/>
      <c r="AM1370" s="557" t="str">
        <f t="shared" ca="1" si="131"/>
        <v/>
      </c>
      <c r="AN1370" s="86"/>
      <c r="XFA1370" s="558" t="e">
        <f>MATCH(AE1370,tabla!$W$3:$W$20,0)-1</f>
        <v>#N/A</v>
      </c>
      <c r="XFB1370" s="558">
        <f>COUNTIF(tabla!$W$3:$W$20,'BD1'!AE1370)</f>
        <v>0</v>
      </c>
    </row>
    <row r="1371" spans="1:40 16381:16382" s="197" customFormat="1" ht="24.95" customHeight="1" x14ac:dyDescent="0.2">
      <c r="A1371" s="24" t="str">
        <f t="shared" si="128"/>
        <v/>
      </c>
      <c r="B1371" s="24" t="str">
        <f t="shared" si="126"/>
        <v/>
      </c>
      <c r="C1371" s="554" t="str">
        <f t="shared" si="127"/>
        <v/>
      </c>
      <c r="D1371" s="173"/>
      <c r="E1371" s="173"/>
      <c r="F1371" s="174"/>
      <c r="G1371" s="175"/>
      <c r="H1371" s="176"/>
      <c r="I1371" s="177"/>
      <c r="J1371" s="176"/>
      <c r="K1371" s="476"/>
      <c r="L1371" s="174"/>
      <c r="M1371" s="81"/>
      <c r="N1371" s="280" t="str">
        <f t="shared" si="129"/>
        <v/>
      </c>
      <c r="O1371" s="43"/>
      <c r="P1371" s="87"/>
      <c r="Q1371" s="483"/>
      <c r="R1371" s="83"/>
      <c r="S1371" s="482"/>
      <c r="T1371" s="164"/>
      <c r="U1371" s="45"/>
      <c r="V1371" s="25" t="str">
        <f>IFERROR(VLOOKUP(U1371, tabla!$A$2:$B$50,2,FALSE),"")</f>
        <v/>
      </c>
      <c r="W1371" s="26"/>
      <c r="X1371" s="51"/>
      <c r="Y1371" s="555" t="str">
        <f t="shared" si="130"/>
        <v/>
      </c>
      <c r="Z1371" s="27"/>
      <c r="AA1371" s="26"/>
      <c r="AB1371" s="26"/>
      <c r="AC1371" s="84"/>
      <c r="AD1371" s="29"/>
      <c r="AE1371" s="84"/>
      <c r="AF1371" s="84"/>
      <c r="AG1371" s="63"/>
      <c r="AH1371" s="84"/>
      <c r="AI1371" s="63"/>
      <c r="AJ1371" s="63"/>
      <c r="AK1371" s="81"/>
      <c r="AL1371" s="85"/>
      <c r="AM1371" s="557" t="str">
        <f t="shared" ca="1" si="131"/>
        <v/>
      </c>
      <c r="AN1371" s="86"/>
      <c r="XFA1371" s="558" t="e">
        <f>MATCH(AE1371,tabla!$W$3:$W$20,0)-1</f>
        <v>#N/A</v>
      </c>
      <c r="XFB1371" s="558">
        <f>COUNTIF(tabla!$W$3:$W$20,'BD1'!AE1371)</f>
        <v>0</v>
      </c>
    </row>
    <row r="1372" spans="1:40 16381:16382" s="197" customFormat="1" ht="24.95" customHeight="1" x14ac:dyDescent="0.2">
      <c r="A1372" s="24" t="str">
        <f t="shared" si="128"/>
        <v/>
      </c>
      <c r="B1372" s="24" t="str">
        <f t="shared" si="126"/>
        <v/>
      </c>
      <c r="C1372" s="554" t="str">
        <f t="shared" si="127"/>
        <v/>
      </c>
      <c r="D1372" s="173"/>
      <c r="E1372" s="173"/>
      <c r="F1372" s="174"/>
      <c r="G1372" s="175"/>
      <c r="H1372" s="176"/>
      <c r="I1372" s="177"/>
      <c r="J1372" s="176"/>
      <c r="K1372" s="476"/>
      <c r="L1372" s="174"/>
      <c r="M1372" s="81"/>
      <c r="N1372" s="280" t="str">
        <f t="shared" si="129"/>
        <v/>
      </c>
      <c r="O1372" s="43"/>
      <c r="P1372" s="87"/>
      <c r="Q1372" s="483"/>
      <c r="R1372" s="83"/>
      <c r="S1372" s="482"/>
      <c r="T1372" s="164"/>
      <c r="U1372" s="45"/>
      <c r="V1372" s="25" t="str">
        <f>IFERROR(VLOOKUP(U1372, tabla!$A$2:$B$50,2,FALSE),"")</f>
        <v/>
      </c>
      <c r="W1372" s="26"/>
      <c r="X1372" s="51"/>
      <c r="Y1372" s="555" t="str">
        <f t="shared" si="130"/>
        <v/>
      </c>
      <c r="Z1372" s="27"/>
      <c r="AA1372" s="26"/>
      <c r="AB1372" s="26"/>
      <c r="AC1372" s="84"/>
      <c r="AD1372" s="29"/>
      <c r="AE1372" s="84"/>
      <c r="AF1372" s="84"/>
      <c r="AG1372" s="63"/>
      <c r="AH1372" s="84"/>
      <c r="AI1372" s="63"/>
      <c r="AJ1372" s="63"/>
      <c r="AK1372" s="81"/>
      <c r="AL1372" s="85"/>
      <c r="AM1372" s="557" t="str">
        <f t="shared" ca="1" si="131"/>
        <v/>
      </c>
      <c r="AN1372" s="86"/>
      <c r="XFA1372" s="558" t="e">
        <f>MATCH(AE1372,tabla!$W$3:$W$20,0)-1</f>
        <v>#N/A</v>
      </c>
      <c r="XFB1372" s="558">
        <f>COUNTIF(tabla!$W$3:$W$20,'BD1'!AE1372)</f>
        <v>0</v>
      </c>
    </row>
    <row r="1373" spans="1:40 16381:16382" s="197" customFormat="1" ht="24.95" customHeight="1" x14ac:dyDescent="0.2">
      <c r="A1373" s="24" t="str">
        <f t="shared" si="128"/>
        <v/>
      </c>
      <c r="B1373" s="24" t="str">
        <f t="shared" si="126"/>
        <v/>
      </c>
      <c r="C1373" s="554" t="str">
        <f t="shared" si="127"/>
        <v/>
      </c>
      <c r="D1373" s="173"/>
      <c r="E1373" s="173"/>
      <c r="F1373" s="174"/>
      <c r="G1373" s="175"/>
      <c r="H1373" s="176"/>
      <c r="I1373" s="177"/>
      <c r="J1373" s="176"/>
      <c r="K1373" s="476"/>
      <c r="L1373" s="174"/>
      <c r="M1373" s="81"/>
      <c r="N1373" s="280" t="str">
        <f t="shared" si="129"/>
        <v/>
      </c>
      <c r="O1373" s="43"/>
      <c r="P1373" s="87"/>
      <c r="Q1373" s="483"/>
      <c r="R1373" s="83"/>
      <c r="S1373" s="482"/>
      <c r="T1373" s="164"/>
      <c r="U1373" s="45"/>
      <c r="V1373" s="25" t="str">
        <f>IFERROR(VLOOKUP(U1373, tabla!$A$2:$B$50,2,FALSE),"")</f>
        <v/>
      </c>
      <c r="W1373" s="26"/>
      <c r="X1373" s="51"/>
      <c r="Y1373" s="555" t="str">
        <f t="shared" si="130"/>
        <v/>
      </c>
      <c r="Z1373" s="27"/>
      <c r="AA1373" s="26"/>
      <c r="AB1373" s="26"/>
      <c r="AC1373" s="84"/>
      <c r="AD1373" s="29"/>
      <c r="AE1373" s="84"/>
      <c r="AF1373" s="84"/>
      <c r="AG1373" s="63"/>
      <c r="AH1373" s="84"/>
      <c r="AI1373" s="63"/>
      <c r="AJ1373" s="63"/>
      <c r="AK1373" s="81"/>
      <c r="AL1373" s="85"/>
      <c r="AM1373" s="557" t="str">
        <f t="shared" ca="1" si="131"/>
        <v/>
      </c>
      <c r="AN1373" s="86"/>
      <c r="XFA1373" s="558" t="e">
        <f>MATCH(AE1373,tabla!$W$3:$W$20,0)-1</f>
        <v>#N/A</v>
      </c>
      <c r="XFB1373" s="558">
        <f>COUNTIF(tabla!$W$3:$W$20,'BD1'!AE1373)</f>
        <v>0</v>
      </c>
    </row>
    <row r="1374" spans="1:40 16381:16382" s="197" customFormat="1" ht="24.95" customHeight="1" x14ac:dyDescent="0.2">
      <c r="A1374" s="24" t="str">
        <f t="shared" si="128"/>
        <v/>
      </c>
      <c r="B1374" s="24" t="str">
        <f t="shared" si="126"/>
        <v/>
      </c>
      <c r="C1374" s="554" t="str">
        <f t="shared" si="127"/>
        <v/>
      </c>
      <c r="D1374" s="173"/>
      <c r="E1374" s="173"/>
      <c r="F1374" s="174"/>
      <c r="G1374" s="175"/>
      <c r="H1374" s="176"/>
      <c r="I1374" s="177"/>
      <c r="J1374" s="176"/>
      <c r="K1374" s="476"/>
      <c r="L1374" s="174"/>
      <c r="M1374" s="81"/>
      <c r="N1374" s="280" t="str">
        <f t="shared" si="129"/>
        <v/>
      </c>
      <c r="O1374" s="43"/>
      <c r="P1374" s="87"/>
      <c r="Q1374" s="483"/>
      <c r="R1374" s="83"/>
      <c r="S1374" s="482"/>
      <c r="T1374" s="164"/>
      <c r="U1374" s="45"/>
      <c r="V1374" s="25" t="str">
        <f>IFERROR(VLOOKUP(U1374, tabla!$A$2:$B$50,2,FALSE),"")</f>
        <v/>
      </c>
      <c r="W1374" s="26"/>
      <c r="X1374" s="51"/>
      <c r="Y1374" s="555" t="str">
        <f t="shared" si="130"/>
        <v/>
      </c>
      <c r="Z1374" s="27"/>
      <c r="AA1374" s="26"/>
      <c r="AB1374" s="26"/>
      <c r="AC1374" s="84"/>
      <c r="AD1374" s="29"/>
      <c r="AE1374" s="84"/>
      <c r="AF1374" s="84"/>
      <c r="AG1374" s="63"/>
      <c r="AH1374" s="84"/>
      <c r="AI1374" s="63"/>
      <c r="AJ1374" s="63"/>
      <c r="AK1374" s="81"/>
      <c r="AL1374" s="85"/>
      <c r="AM1374" s="557" t="str">
        <f t="shared" ca="1" si="131"/>
        <v/>
      </c>
      <c r="AN1374" s="86"/>
      <c r="XFA1374" s="558" t="e">
        <f>MATCH(AE1374,tabla!$W$3:$W$20,0)-1</f>
        <v>#N/A</v>
      </c>
      <c r="XFB1374" s="558">
        <f>COUNTIF(tabla!$W$3:$W$20,'BD1'!AE1374)</f>
        <v>0</v>
      </c>
    </row>
    <row r="1375" spans="1:40 16381:16382" s="197" customFormat="1" ht="24.95" customHeight="1" x14ac:dyDescent="0.2">
      <c r="A1375" s="24" t="str">
        <f t="shared" si="128"/>
        <v/>
      </c>
      <c r="B1375" s="24" t="str">
        <f t="shared" si="126"/>
        <v/>
      </c>
      <c r="C1375" s="554" t="str">
        <f t="shared" si="127"/>
        <v/>
      </c>
      <c r="D1375" s="173"/>
      <c r="E1375" s="173"/>
      <c r="F1375" s="174"/>
      <c r="G1375" s="175"/>
      <c r="H1375" s="176"/>
      <c r="I1375" s="177"/>
      <c r="J1375" s="176"/>
      <c r="K1375" s="476"/>
      <c r="L1375" s="174"/>
      <c r="M1375" s="81"/>
      <c r="N1375" s="280" t="str">
        <f t="shared" si="129"/>
        <v/>
      </c>
      <c r="O1375" s="43"/>
      <c r="P1375" s="87"/>
      <c r="Q1375" s="483"/>
      <c r="R1375" s="83"/>
      <c r="S1375" s="482"/>
      <c r="T1375" s="164"/>
      <c r="U1375" s="45"/>
      <c r="V1375" s="25" t="str">
        <f>IFERROR(VLOOKUP(U1375, tabla!$A$2:$B$50,2,FALSE),"")</f>
        <v/>
      </c>
      <c r="W1375" s="26"/>
      <c r="X1375" s="51"/>
      <c r="Y1375" s="555" t="str">
        <f t="shared" si="130"/>
        <v/>
      </c>
      <c r="Z1375" s="27"/>
      <c r="AA1375" s="26"/>
      <c r="AB1375" s="26"/>
      <c r="AC1375" s="84"/>
      <c r="AD1375" s="29"/>
      <c r="AE1375" s="84"/>
      <c r="AF1375" s="84"/>
      <c r="AG1375" s="63"/>
      <c r="AH1375" s="84"/>
      <c r="AI1375" s="63"/>
      <c r="AJ1375" s="63"/>
      <c r="AK1375" s="81"/>
      <c r="AL1375" s="85"/>
      <c r="AM1375" s="557" t="str">
        <f t="shared" ca="1" si="131"/>
        <v/>
      </c>
      <c r="AN1375" s="86"/>
      <c r="XFA1375" s="558" t="e">
        <f>MATCH(AE1375,tabla!$W$3:$W$20,0)-1</f>
        <v>#N/A</v>
      </c>
      <c r="XFB1375" s="558">
        <f>COUNTIF(tabla!$W$3:$W$20,'BD1'!AE1375)</f>
        <v>0</v>
      </c>
    </row>
    <row r="1376" spans="1:40 16381:16382" s="197" customFormat="1" ht="24.95" customHeight="1" x14ac:dyDescent="0.2">
      <c r="A1376" s="24" t="str">
        <f t="shared" si="128"/>
        <v/>
      </c>
      <c r="B1376" s="24" t="str">
        <f t="shared" si="126"/>
        <v/>
      </c>
      <c r="C1376" s="554" t="str">
        <f t="shared" si="127"/>
        <v/>
      </c>
      <c r="D1376" s="173"/>
      <c r="E1376" s="173"/>
      <c r="F1376" s="174"/>
      <c r="G1376" s="175"/>
      <c r="H1376" s="176"/>
      <c r="I1376" s="177"/>
      <c r="J1376" s="176"/>
      <c r="K1376" s="476"/>
      <c r="L1376" s="174"/>
      <c r="M1376" s="81"/>
      <c r="N1376" s="280" t="str">
        <f t="shared" si="129"/>
        <v/>
      </c>
      <c r="O1376" s="43"/>
      <c r="P1376" s="87"/>
      <c r="Q1376" s="483"/>
      <c r="R1376" s="83"/>
      <c r="S1376" s="482"/>
      <c r="T1376" s="164"/>
      <c r="U1376" s="45"/>
      <c r="V1376" s="25" t="str">
        <f>IFERROR(VLOOKUP(U1376, tabla!$A$2:$B$50,2,FALSE),"")</f>
        <v/>
      </c>
      <c r="W1376" s="26"/>
      <c r="X1376" s="51"/>
      <c r="Y1376" s="555" t="str">
        <f t="shared" si="130"/>
        <v/>
      </c>
      <c r="Z1376" s="27"/>
      <c r="AA1376" s="26"/>
      <c r="AB1376" s="26"/>
      <c r="AC1376" s="84"/>
      <c r="AD1376" s="29"/>
      <c r="AE1376" s="84"/>
      <c r="AF1376" s="84"/>
      <c r="AG1376" s="63"/>
      <c r="AH1376" s="84"/>
      <c r="AI1376" s="63"/>
      <c r="AJ1376" s="63"/>
      <c r="AK1376" s="81"/>
      <c r="AL1376" s="85"/>
      <c r="AM1376" s="557" t="str">
        <f t="shared" ca="1" si="131"/>
        <v/>
      </c>
      <c r="AN1376" s="86"/>
      <c r="XFA1376" s="558" t="e">
        <f>MATCH(AE1376,tabla!$W$3:$W$20,0)-1</f>
        <v>#N/A</v>
      </c>
      <c r="XFB1376" s="558">
        <f>COUNTIF(tabla!$W$3:$W$20,'BD1'!AE1376)</f>
        <v>0</v>
      </c>
    </row>
    <row r="1377" spans="1:40 16381:16382" s="197" customFormat="1" ht="24.95" customHeight="1" x14ac:dyDescent="0.2">
      <c r="A1377" s="24" t="str">
        <f t="shared" si="128"/>
        <v/>
      </c>
      <c r="B1377" s="24" t="str">
        <f t="shared" si="126"/>
        <v/>
      </c>
      <c r="C1377" s="554" t="str">
        <f t="shared" si="127"/>
        <v/>
      </c>
      <c r="D1377" s="173"/>
      <c r="E1377" s="173"/>
      <c r="F1377" s="174"/>
      <c r="G1377" s="175"/>
      <c r="H1377" s="176"/>
      <c r="I1377" s="177"/>
      <c r="J1377" s="176"/>
      <c r="K1377" s="476"/>
      <c r="L1377" s="174"/>
      <c r="M1377" s="81"/>
      <c r="N1377" s="280" t="str">
        <f t="shared" si="129"/>
        <v/>
      </c>
      <c r="O1377" s="43"/>
      <c r="P1377" s="87"/>
      <c r="Q1377" s="483"/>
      <c r="R1377" s="83"/>
      <c r="S1377" s="482"/>
      <c r="T1377" s="164"/>
      <c r="U1377" s="45"/>
      <c r="V1377" s="25" t="str">
        <f>IFERROR(VLOOKUP(U1377, tabla!$A$2:$B$50,2,FALSE),"")</f>
        <v/>
      </c>
      <c r="W1377" s="26"/>
      <c r="X1377" s="51"/>
      <c r="Y1377" s="555" t="str">
        <f t="shared" si="130"/>
        <v/>
      </c>
      <c r="Z1377" s="27"/>
      <c r="AA1377" s="26"/>
      <c r="AB1377" s="26"/>
      <c r="AC1377" s="84"/>
      <c r="AD1377" s="29"/>
      <c r="AE1377" s="84"/>
      <c r="AF1377" s="84"/>
      <c r="AG1377" s="63"/>
      <c r="AH1377" s="84"/>
      <c r="AI1377" s="63"/>
      <c r="AJ1377" s="63"/>
      <c r="AK1377" s="81"/>
      <c r="AL1377" s="85"/>
      <c r="AM1377" s="557" t="str">
        <f t="shared" ca="1" si="131"/>
        <v/>
      </c>
      <c r="AN1377" s="86"/>
      <c r="XFA1377" s="558" t="e">
        <f>MATCH(AE1377,tabla!$W$3:$W$20,0)-1</f>
        <v>#N/A</v>
      </c>
      <c r="XFB1377" s="558">
        <f>COUNTIF(tabla!$W$3:$W$20,'BD1'!AE1377)</f>
        <v>0</v>
      </c>
    </row>
    <row r="1378" spans="1:40 16381:16382" s="197" customFormat="1" ht="24.95" customHeight="1" x14ac:dyDescent="0.2">
      <c r="A1378" s="24" t="str">
        <f t="shared" si="128"/>
        <v/>
      </c>
      <c r="B1378" s="24" t="str">
        <f t="shared" si="126"/>
        <v/>
      </c>
      <c r="C1378" s="554" t="str">
        <f t="shared" si="127"/>
        <v/>
      </c>
      <c r="D1378" s="173"/>
      <c r="E1378" s="173"/>
      <c r="F1378" s="174"/>
      <c r="G1378" s="175"/>
      <c r="H1378" s="176"/>
      <c r="I1378" s="177"/>
      <c r="J1378" s="176"/>
      <c r="K1378" s="476"/>
      <c r="L1378" s="174"/>
      <c r="M1378" s="81"/>
      <c r="N1378" s="280" t="str">
        <f t="shared" si="129"/>
        <v/>
      </c>
      <c r="O1378" s="43"/>
      <c r="P1378" s="87"/>
      <c r="Q1378" s="483"/>
      <c r="R1378" s="83"/>
      <c r="S1378" s="482"/>
      <c r="T1378" s="164"/>
      <c r="U1378" s="45"/>
      <c r="V1378" s="25" t="str">
        <f>IFERROR(VLOOKUP(U1378, tabla!$A$2:$B$50,2,FALSE),"")</f>
        <v/>
      </c>
      <c r="W1378" s="26"/>
      <c r="X1378" s="51"/>
      <c r="Y1378" s="555" t="str">
        <f t="shared" si="130"/>
        <v/>
      </c>
      <c r="Z1378" s="27"/>
      <c r="AA1378" s="26"/>
      <c r="AB1378" s="26"/>
      <c r="AC1378" s="84"/>
      <c r="AD1378" s="29"/>
      <c r="AE1378" s="84"/>
      <c r="AF1378" s="84"/>
      <c r="AG1378" s="63"/>
      <c r="AH1378" s="84"/>
      <c r="AI1378" s="63"/>
      <c r="AJ1378" s="63"/>
      <c r="AK1378" s="81"/>
      <c r="AL1378" s="85"/>
      <c r="AM1378" s="557" t="str">
        <f t="shared" ca="1" si="131"/>
        <v/>
      </c>
      <c r="AN1378" s="86"/>
      <c r="XFA1378" s="558" t="e">
        <f>MATCH(AE1378,tabla!$W$3:$W$20,0)-1</f>
        <v>#N/A</v>
      </c>
      <c r="XFB1378" s="558">
        <f>COUNTIF(tabla!$W$3:$W$20,'BD1'!AE1378)</f>
        <v>0</v>
      </c>
    </row>
    <row r="1379" spans="1:40 16381:16382" s="197" customFormat="1" ht="24.95" customHeight="1" x14ac:dyDescent="0.2">
      <c r="A1379" s="24" t="str">
        <f t="shared" si="128"/>
        <v/>
      </c>
      <c r="B1379" s="24" t="str">
        <f t="shared" si="126"/>
        <v/>
      </c>
      <c r="C1379" s="554" t="str">
        <f t="shared" si="127"/>
        <v/>
      </c>
      <c r="D1379" s="173"/>
      <c r="E1379" s="173"/>
      <c r="F1379" s="174"/>
      <c r="G1379" s="175"/>
      <c r="H1379" s="176"/>
      <c r="I1379" s="177"/>
      <c r="J1379" s="176"/>
      <c r="K1379" s="476"/>
      <c r="L1379" s="174"/>
      <c r="M1379" s="81"/>
      <c r="N1379" s="280" t="str">
        <f t="shared" si="129"/>
        <v/>
      </c>
      <c r="O1379" s="43"/>
      <c r="P1379" s="87"/>
      <c r="Q1379" s="483"/>
      <c r="R1379" s="83"/>
      <c r="S1379" s="482"/>
      <c r="T1379" s="164"/>
      <c r="U1379" s="45"/>
      <c r="V1379" s="25" t="str">
        <f>IFERROR(VLOOKUP(U1379, tabla!$A$2:$B$50,2,FALSE),"")</f>
        <v/>
      </c>
      <c r="W1379" s="26"/>
      <c r="X1379" s="51"/>
      <c r="Y1379" s="555" t="str">
        <f t="shared" si="130"/>
        <v/>
      </c>
      <c r="Z1379" s="27"/>
      <c r="AA1379" s="26"/>
      <c r="AB1379" s="26"/>
      <c r="AC1379" s="84"/>
      <c r="AD1379" s="29"/>
      <c r="AE1379" s="84"/>
      <c r="AF1379" s="84"/>
      <c r="AG1379" s="63"/>
      <c r="AH1379" s="84"/>
      <c r="AI1379" s="63"/>
      <c r="AJ1379" s="63"/>
      <c r="AK1379" s="81"/>
      <c r="AL1379" s="85"/>
      <c r="AM1379" s="557" t="str">
        <f t="shared" ca="1" si="131"/>
        <v/>
      </c>
      <c r="AN1379" s="86"/>
      <c r="XFA1379" s="558" t="e">
        <f>MATCH(AE1379,tabla!$W$3:$W$20,0)-1</f>
        <v>#N/A</v>
      </c>
      <c r="XFB1379" s="558">
        <f>COUNTIF(tabla!$W$3:$W$20,'BD1'!AE1379)</f>
        <v>0</v>
      </c>
    </row>
    <row r="1380" spans="1:40 16381:16382" s="197" customFormat="1" ht="24.95" customHeight="1" x14ac:dyDescent="0.2">
      <c r="A1380" s="24" t="str">
        <f t="shared" si="128"/>
        <v/>
      </c>
      <c r="B1380" s="24" t="str">
        <f t="shared" si="126"/>
        <v/>
      </c>
      <c r="C1380" s="554" t="str">
        <f t="shared" si="127"/>
        <v/>
      </c>
      <c r="D1380" s="173"/>
      <c r="E1380" s="173"/>
      <c r="F1380" s="174"/>
      <c r="G1380" s="175"/>
      <c r="H1380" s="176"/>
      <c r="I1380" s="177"/>
      <c r="J1380" s="176"/>
      <c r="K1380" s="476"/>
      <c r="L1380" s="174"/>
      <c r="M1380" s="81"/>
      <c r="N1380" s="280" t="str">
        <f t="shared" si="129"/>
        <v/>
      </c>
      <c r="O1380" s="43"/>
      <c r="P1380" s="87"/>
      <c r="Q1380" s="483"/>
      <c r="R1380" s="83"/>
      <c r="S1380" s="482"/>
      <c r="T1380" s="164"/>
      <c r="U1380" s="45"/>
      <c r="V1380" s="25" t="str">
        <f>IFERROR(VLOOKUP(U1380, tabla!$A$2:$B$50,2,FALSE),"")</f>
        <v/>
      </c>
      <c r="W1380" s="26"/>
      <c r="X1380" s="51"/>
      <c r="Y1380" s="555" t="str">
        <f t="shared" si="130"/>
        <v/>
      </c>
      <c r="Z1380" s="27"/>
      <c r="AA1380" s="26"/>
      <c r="AB1380" s="26"/>
      <c r="AC1380" s="84"/>
      <c r="AD1380" s="29"/>
      <c r="AE1380" s="84"/>
      <c r="AF1380" s="84"/>
      <c r="AG1380" s="63"/>
      <c r="AH1380" s="84"/>
      <c r="AI1380" s="63"/>
      <c r="AJ1380" s="63"/>
      <c r="AK1380" s="81"/>
      <c r="AL1380" s="85"/>
      <c r="AM1380" s="557" t="str">
        <f t="shared" ca="1" si="131"/>
        <v/>
      </c>
      <c r="AN1380" s="86"/>
      <c r="XFA1380" s="558" t="e">
        <f>MATCH(AE1380,tabla!$W$3:$W$20,0)-1</f>
        <v>#N/A</v>
      </c>
      <c r="XFB1380" s="558">
        <f>COUNTIF(tabla!$W$3:$W$20,'BD1'!AE1380)</f>
        <v>0</v>
      </c>
    </row>
    <row r="1381" spans="1:40 16381:16382" s="197" customFormat="1" ht="24.95" customHeight="1" x14ac:dyDescent="0.2">
      <c r="A1381" s="24" t="str">
        <f t="shared" si="128"/>
        <v/>
      </c>
      <c r="B1381" s="24" t="str">
        <f t="shared" si="126"/>
        <v/>
      </c>
      <c r="C1381" s="554" t="str">
        <f t="shared" si="127"/>
        <v/>
      </c>
      <c r="D1381" s="173"/>
      <c r="E1381" s="173"/>
      <c r="F1381" s="174"/>
      <c r="G1381" s="175"/>
      <c r="H1381" s="176"/>
      <c r="I1381" s="177"/>
      <c r="J1381" s="176"/>
      <c r="K1381" s="476"/>
      <c r="L1381" s="174"/>
      <c r="M1381" s="81"/>
      <c r="N1381" s="280" t="str">
        <f t="shared" si="129"/>
        <v/>
      </c>
      <c r="O1381" s="43"/>
      <c r="P1381" s="87"/>
      <c r="Q1381" s="483"/>
      <c r="R1381" s="83"/>
      <c r="S1381" s="482"/>
      <c r="T1381" s="164"/>
      <c r="U1381" s="45"/>
      <c r="V1381" s="25" t="str">
        <f>IFERROR(VLOOKUP(U1381, tabla!$A$2:$B$50,2,FALSE),"")</f>
        <v/>
      </c>
      <c r="W1381" s="26"/>
      <c r="X1381" s="51"/>
      <c r="Y1381" s="555" t="str">
        <f t="shared" si="130"/>
        <v/>
      </c>
      <c r="Z1381" s="27"/>
      <c r="AA1381" s="26"/>
      <c r="AB1381" s="26"/>
      <c r="AC1381" s="84"/>
      <c r="AD1381" s="29"/>
      <c r="AE1381" s="84"/>
      <c r="AF1381" s="84"/>
      <c r="AG1381" s="63"/>
      <c r="AH1381" s="84"/>
      <c r="AI1381" s="63"/>
      <c r="AJ1381" s="63"/>
      <c r="AK1381" s="81"/>
      <c r="AL1381" s="85"/>
      <c r="AM1381" s="557" t="str">
        <f t="shared" ca="1" si="131"/>
        <v/>
      </c>
      <c r="AN1381" s="86"/>
      <c r="XFA1381" s="558" t="e">
        <f>MATCH(AE1381,tabla!$W$3:$W$20,0)-1</f>
        <v>#N/A</v>
      </c>
      <c r="XFB1381" s="558">
        <f>COUNTIF(tabla!$W$3:$W$20,'BD1'!AE1381)</f>
        <v>0</v>
      </c>
    </row>
    <row r="1382" spans="1:40 16381:16382" s="197" customFormat="1" ht="24.95" customHeight="1" x14ac:dyDescent="0.2">
      <c r="A1382" s="24" t="str">
        <f t="shared" si="128"/>
        <v/>
      </c>
      <c r="B1382" s="24" t="str">
        <f t="shared" si="126"/>
        <v/>
      </c>
      <c r="C1382" s="554" t="str">
        <f t="shared" si="127"/>
        <v/>
      </c>
      <c r="D1382" s="173"/>
      <c r="E1382" s="173"/>
      <c r="F1382" s="174"/>
      <c r="G1382" s="175"/>
      <c r="H1382" s="176"/>
      <c r="I1382" s="177"/>
      <c r="J1382" s="176"/>
      <c r="K1382" s="476"/>
      <c r="L1382" s="174"/>
      <c r="M1382" s="81"/>
      <c r="N1382" s="280" t="str">
        <f t="shared" si="129"/>
        <v/>
      </c>
      <c r="O1382" s="43"/>
      <c r="P1382" s="87"/>
      <c r="Q1382" s="483"/>
      <c r="R1382" s="83"/>
      <c r="S1382" s="482"/>
      <c r="T1382" s="164"/>
      <c r="U1382" s="45"/>
      <c r="V1382" s="25" t="str">
        <f>IFERROR(VLOOKUP(U1382, tabla!$A$2:$B$50,2,FALSE),"")</f>
        <v/>
      </c>
      <c r="W1382" s="26"/>
      <c r="X1382" s="51"/>
      <c r="Y1382" s="555" t="str">
        <f t="shared" si="130"/>
        <v/>
      </c>
      <c r="Z1382" s="27"/>
      <c r="AA1382" s="26"/>
      <c r="AB1382" s="26"/>
      <c r="AC1382" s="84"/>
      <c r="AD1382" s="29"/>
      <c r="AE1382" s="84"/>
      <c r="AF1382" s="84"/>
      <c r="AG1382" s="63"/>
      <c r="AH1382" s="84"/>
      <c r="AI1382" s="63"/>
      <c r="AJ1382" s="63"/>
      <c r="AK1382" s="81"/>
      <c r="AL1382" s="85"/>
      <c r="AM1382" s="557" t="str">
        <f t="shared" ca="1" si="131"/>
        <v/>
      </c>
      <c r="AN1382" s="86"/>
      <c r="XFA1382" s="558" t="e">
        <f>MATCH(AE1382,tabla!$W$3:$W$20,0)-1</f>
        <v>#N/A</v>
      </c>
      <c r="XFB1382" s="558">
        <f>COUNTIF(tabla!$W$3:$W$20,'BD1'!AE1382)</f>
        <v>0</v>
      </c>
    </row>
    <row r="1383" spans="1:40 16381:16382" s="197" customFormat="1" ht="24.95" customHeight="1" x14ac:dyDescent="0.2">
      <c r="A1383" s="24" t="str">
        <f t="shared" si="128"/>
        <v/>
      </c>
      <c r="B1383" s="24" t="str">
        <f t="shared" si="126"/>
        <v/>
      </c>
      <c r="C1383" s="554" t="str">
        <f t="shared" si="127"/>
        <v/>
      </c>
      <c r="D1383" s="173"/>
      <c r="E1383" s="173"/>
      <c r="F1383" s="174"/>
      <c r="G1383" s="175"/>
      <c r="H1383" s="176"/>
      <c r="I1383" s="177"/>
      <c r="J1383" s="176"/>
      <c r="K1383" s="476"/>
      <c r="L1383" s="174"/>
      <c r="M1383" s="81"/>
      <c r="N1383" s="280" t="str">
        <f t="shared" si="129"/>
        <v/>
      </c>
      <c r="O1383" s="43"/>
      <c r="P1383" s="87"/>
      <c r="Q1383" s="483"/>
      <c r="R1383" s="83"/>
      <c r="S1383" s="482"/>
      <c r="T1383" s="164"/>
      <c r="U1383" s="45"/>
      <c r="V1383" s="25" t="str">
        <f>IFERROR(VLOOKUP(U1383, tabla!$A$2:$B$50,2,FALSE),"")</f>
        <v/>
      </c>
      <c r="W1383" s="26"/>
      <c r="X1383" s="51"/>
      <c r="Y1383" s="555" t="str">
        <f t="shared" si="130"/>
        <v/>
      </c>
      <c r="Z1383" s="27"/>
      <c r="AA1383" s="26"/>
      <c r="AB1383" s="26"/>
      <c r="AC1383" s="84"/>
      <c r="AD1383" s="29"/>
      <c r="AE1383" s="84"/>
      <c r="AF1383" s="84"/>
      <c r="AG1383" s="63"/>
      <c r="AH1383" s="84"/>
      <c r="AI1383" s="63"/>
      <c r="AJ1383" s="63"/>
      <c r="AK1383" s="81"/>
      <c r="AL1383" s="85"/>
      <c r="AM1383" s="557" t="str">
        <f t="shared" ca="1" si="131"/>
        <v/>
      </c>
      <c r="AN1383" s="86"/>
      <c r="XFA1383" s="558" t="e">
        <f>MATCH(AE1383,tabla!$W$3:$W$20,0)-1</f>
        <v>#N/A</v>
      </c>
      <c r="XFB1383" s="558">
        <f>COUNTIF(tabla!$W$3:$W$20,'BD1'!AE1383)</f>
        <v>0</v>
      </c>
    </row>
    <row r="1384" spans="1:40 16381:16382" s="197" customFormat="1" ht="24.95" customHeight="1" x14ac:dyDescent="0.2">
      <c r="A1384" s="24" t="str">
        <f t="shared" si="128"/>
        <v/>
      </c>
      <c r="B1384" s="24" t="str">
        <f t="shared" si="126"/>
        <v/>
      </c>
      <c r="C1384" s="554" t="str">
        <f t="shared" si="127"/>
        <v/>
      </c>
      <c r="D1384" s="173"/>
      <c r="E1384" s="173"/>
      <c r="F1384" s="174"/>
      <c r="G1384" s="175"/>
      <c r="H1384" s="176"/>
      <c r="I1384" s="177"/>
      <c r="J1384" s="176"/>
      <c r="K1384" s="476"/>
      <c r="L1384" s="174"/>
      <c r="M1384" s="81"/>
      <c r="N1384" s="280" t="str">
        <f t="shared" si="129"/>
        <v/>
      </c>
      <c r="O1384" s="43"/>
      <c r="P1384" s="87"/>
      <c r="Q1384" s="483"/>
      <c r="R1384" s="83"/>
      <c r="S1384" s="482"/>
      <c r="T1384" s="164"/>
      <c r="U1384" s="45"/>
      <c r="V1384" s="25" t="str">
        <f>IFERROR(VLOOKUP(U1384, tabla!$A$2:$B$50,2,FALSE),"")</f>
        <v/>
      </c>
      <c r="W1384" s="26"/>
      <c r="X1384" s="51"/>
      <c r="Y1384" s="555" t="str">
        <f t="shared" si="130"/>
        <v/>
      </c>
      <c r="Z1384" s="27"/>
      <c r="AA1384" s="26"/>
      <c r="AB1384" s="26"/>
      <c r="AC1384" s="84"/>
      <c r="AD1384" s="29"/>
      <c r="AE1384" s="84"/>
      <c r="AF1384" s="84"/>
      <c r="AG1384" s="63"/>
      <c r="AH1384" s="84"/>
      <c r="AI1384" s="63"/>
      <c r="AJ1384" s="63"/>
      <c r="AK1384" s="81"/>
      <c r="AL1384" s="85"/>
      <c r="AM1384" s="557" t="str">
        <f t="shared" ca="1" si="131"/>
        <v/>
      </c>
      <c r="AN1384" s="86"/>
      <c r="XFA1384" s="558" t="e">
        <f>MATCH(AE1384,tabla!$W$3:$W$20,0)-1</f>
        <v>#N/A</v>
      </c>
      <c r="XFB1384" s="558">
        <f>COUNTIF(tabla!$W$3:$W$20,'BD1'!AE1384)</f>
        <v>0</v>
      </c>
    </row>
    <row r="1385" spans="1:40 16381:16382" s="197" customFormat="1" ht="24.95" customHeight="1" x14ac:dyDescent="0.2">
      <c r="A1385" s="24" t="str">
        <f t="shared" si="128"/>
        <v/>
      </c>
      <c r="B1385" s="24" t="str">
        <f t="shared" si="126"/>
        <v/>
      </c>
      <c r="C1385" s="554" t="str">
        <f t="shared" si="127"/>
        <v/>
      </c>
      <c r="D1385" s="173"/>
      <c r="E1385" s="173"/>
      <c r="F1385" s="174"/>
      <c r="G1385" s="175"/>
      <c r="H1385" s="176"/>
      <c r="I1385" s="177"/>
      <c r="J1385" s="176"/>
      <c r="K1385" s="476"/>
      <c r="L1385" s="174"/>
      <c r="M1385" s="81"/>
      <c r="N1385" s="280" t="str">
        <f t="shared" si="129"/>
        <v/>
      </c>
      <c r="O1385" s="43"/>
      <c r="P1385" s="87"/>
      <c r="Q1385" s="483"/>
      <c r="R1385" s="83"/>
      <c r="S1385" s="482"/>
      <c r="T1385" s="164"/>
      <c r="U1385" s="45"/>
      <c r="V1385" s="25" t="str">
        <f>IFERROR(VLOOKUP(U1385, tabla!$A$2:$B$50,2,FALSE),"")</f>
        <v/>
      </c>
      <c r="W1385" s="26"/>
      <c r="X1385" s="51"/>
      <c r="Y1385" s="555" t="str">
        <f t="shared" si="130"/>
        <v/>
      </c>
      <c r="Z1385" s="27"/>
      <c r="AA1385" s="26"/>
      <c r="AB1385" s="26"/>
      <c r="AC1385" s="84"/>
      <c r="AD1385" s="29"/>
      <c r="AE1385" s="84"/>
      <c r="AF1385" s="84"/>
      <c r="AG1385" s="63"/>
      <c r="AH1385" s="84"/>
      <c r="AI1385" s="63"/>
      <c r="AJ1385" s="63"/>
      <c r="AK1385" s="81"/>
      <c r="AL1385" s="85"/>
      <c r="AM1385" s="557" t="str">
        <f t="shared" ca="1" si="131"/>
        <v/>
      </c>
      <c r="AN1385" s="86"/>
      <c r="XFA1385" s="558" t="e">
        <f>MATCH(AE1385,tabla!$W$3:$W$20,0)-1</f>
        <v>#N/A</v>
      </c>
      <c r="XFB1385" s="558">
        <f>COUNTIF(tabla!$W$3:$W$20,'BD1'!AE1385)</f>
        <v>0</v>
      </c>
    </row>
    <row r="1386" spans="1:40 16381:16382" s="197" customFormat="1" ht="24.95" customHeight="1" x14ac:dyDescent="0.2">
      <c r="A1386" s="24" t="str">
        <f t="shared" si="128"/>
        <v/>
      </c>
      <c r="B1386" s="24" t="str">
        <f t="shared" si="126"/>
        <v/>
      </c>
      <c r="C1386" s="554" t="str">
        <f t="shared" si="127"/>
        <v/>
      </c>
      <c r="D1386" s="173"/>
      <c r="E1386" s="173"/>
      <c r="F1386" s="174"/>
      <c r="G1386" s="175"/>
      <c r="H1386" s="176"/>
      <c r="I1386" s="177"/>
      <c r="J1386" s="176"/>
      <c r="K1386" s="476"/>
      <c r="L1386" s="174"/>
      <c r="M1386" s="81"/>
      <c r="N1386" s="280" t="str">
        <f t="shared" si="129"/>
        <v/>
      </c>
      <c r="O1386" s="43"/>
      <c r="P1386" s="87"/>
      <c r="Q1386" s="483"/>
      <c r="R1386" s="83"/>
      <c r="S1386" s="482"/>
      <c r="T1386" s="164"/>
      <c r="U1386" s="45"/>
      <c r="V1386" s="25" t="str">
        <f>IFERROR(VLOOKUP(U1386, tabla!$A$2:$B$50,2,FALSE),"")</f>
        <v/>
      </c>
      <c r="W1386" s="26"/>
      <c r="X1386" s="51"/>
      <c r="Y1386" s="555" t="str">
        <f t="shared" si="130"/>
        <v/>
      </c>
      <c r="Z1386" s="27"/>
      <c r="AA1386" s="26"/>
      <c r="AB1386" s="26"/>
      <c r="AC1386" s="84"/>
      <c r="AD1386" s="29"/>
      <c r="AE1386" s="84"/>
      <c r="AF1386" s="84"/>
      <c r="AG1386" s="63"/>
      <c r="AH1386" s="84"/>
      <c r="AI1386" s="63"/>
      <c r="AJ1386" s="63"/>
      <c r="AK1386" s="81"/>
      <c r="AL1386" s="85"/>
      <c r="AM1386" s="557" t="str">
        <f t="shared" ca="1" si="131"/>
        <v/>
      </c>
      <c r="AN1386" s="86"/>
      <c r="XFA1386" s="558" t="e">
        <f>MATCH(AE1386,tabla!$W$3:$W$20,0)-1</f>
        <v>#N/A</v>
      </c>
      <c r="XFB1386" s="558">
        <f>COUNTIF(tabla!$W$3:$W$20,'BD1'!AE1386)</f>
        <v>0</v>
      </c>
    </row>
    <row r="1387" spans="1:40 16381:16382" s="197" customFormat="1" ht="24.95" customHeight="1" x14ac:dyDescent="0.2">
      <c r="A1387" s="24" t="str">
        <f t="shared" si="128"/>
        <v/>
      </c>
      <c r="B1387" s="24" t="str">
        <f t="shared" si="126"/>
        <v/>
      </c>
      <c r="C1387" s="554" t="str">
        <f t="shared" si="127"/>
        <v/>
      </c>
      <c r="D1387" s="173"/>
      <c r="E1387" s="173"/>
      <c r="F1387" s="174"/>
      <c r="G1387" s="175"/>
      <c r="H1387" s="176"/>
      <c r="I1387" s="177"/>
      <c r="J1387" s="176"/>
      <c r="K1387" s="476"/>
      <c r="L1387" s="174"/>
      <c r="M1387" s="81"/>
      <c r="N1387" s="280" t="str">
        <f t="shared" si="129"/>
        <v/>
      </c>
      <c r="O1387" s="43"/>
      <c r="P1387" s="87"/>
      <c r="Q1387" s="483"/>
      <c r="R1387" s="83"/>
      <c r="S1387" s="482"/>
      <c r="T1387" s="164"/>
      <c r="U1387" s="45"/>
      <c r="V1387" s="25" t="str">
        <f>IFERROR(VLOOKUP(U1387, tabla!$A$2:$B$50,2,FALSE),"")</f>
        <v/>
      </c>
      <c r="W1387" s="26"/>
      <c r="X1387" s="51"/>
      <c r="Y1387" s="555" t="str">
        <f t="shared" si="130"/>
        <v/>
      </c>
      <c r="Z1387" s="27"/>
      <c r="AA1387" s="26"/>
      <c r="AB1387" s="26"/>
      <c r="AC1387" s="84"/>
      <c r="AD1387" s="29"/>
      <c r="AE1387" s="84"/>
      <c r="AF1387" s="84"/>
      <c r="AG1387" s="63"/>
      <c r="AH1387" s="84"/>
      <c r="AI1387" s="63"/>
      <c r="AJ1387" s="63"/>
      <c r="AK1387" s="81"/>
      <c r="AL1387" s="85"/>
      <c r="AM1387" s="557" t="str">
        <f t="shared" ca="1" si="131"/>
        <v/>
      </c>
      <c r="AN1387" s="86"/>
      <c r="XFA1387" s="558" t="e">
        <f>MATCH(AE1387,tabla!$W$3:$W$20,0)-1</f>
        <v>#N/A</v>
      </c>
      <c r="XFB1387" s="558">
        <f>COUNTIF(tabla!$W$3:$W$20,'BD1'!AE1387)</f>
        <v>0</v>
      </c>
    </row>
    <row r="1388" spans="1:40 16381:16382" s="197" customFormat="1" ht="24.95" customHeight="1" x14ac:dyDescent="0.2">
      <c r="A1388" s="24" t="str">
        <f t="shared" si="128"/>
        <v/>
      </c>
      <c r="B1388" s="24" t="str">
        <f t="shared" si="126"/>
        <v/>
      </c>
      <c r="C1388" s="554" t="str">
        <f t="shared" si="127"/>
        <v/>
      </c>
      <c r="D1388" s="173"/>
      <c r="E1388" s="173"/>
      <c r="F1388" s="174"/>
      <c r="G1388" s="175"/>
      <c r="H1388" s="176"/>
      <c r="I1388" s="177"/>
      <c r="J1388" s="176"/>
      <c r="K1388" s="476"/>
      <c r="L1388" s="174"/>
      <c r="M1388" s="81"/>
      <c r="N1388" s="280" t="str">
        <f t="shared" si="129"/>
        <v/>
      </c>
      <c r="O1388" s="43"/>
      <c r="P1388" s="87"/>
      <c r="Q1388" s="483"/>
      <c r="R1388" s="83"/>
      <c r="S1388" s="482"/>
      <c r="T1388" s="164"/>
      <c r="U1388" s="45"/>
      <c r="V1388" s="25" t="str">
        <f>IFERROR(VLOOKUP(U1388, tabla!$A$2:$B$50,2,FALSE),"")</f>
        <v/>
      </c>
      <c r="W1388" s="26"/>
      <c r="X1388" s="51"/>
      <c r="Y1388" s="555" t="str">
        <f t="shared" si="130"/>
        <v/>
      </c>
      <c r="Z1388" s="27"/>
      <c r="AA1388" s="26"/>
      <c r="AB1388" s="26"/>
      <c r="AC1388" s="84"/>
      <c r="AD1388" s="29"/>
      <c r="AE1388" s="84"/>
      <c r="AF1388" s="84"/>
      <c r="AG1388" s="63"/>
      <c r="AH1388" s="84"/>
      <c r="AI1388" s="63"/>
      <c r="AJ1388" s="63"/>
      <c r="AK1388" s="81"/>
      <c r="AL1388" s="85"/>
      <c r="AM1388" s="557" t="str">
        <f t="shared" ca="1" si="131"/>
        <v/>
      </c>
      <c r="AN1388" s="86"/>
      <c r="XFA1388" s="558" t="e">
        <f>MATCH(AE1388,tabla!$W$3:$W$20,0)-1</f>
        <v>#N/A</v>
      </c>
      <c r="XFB1388" s="558">
        <f>COUNTIF(tabla!$W$3:$W$20,'BD1'!AE1388)</f>
        <v>0</v>
      </c>
    </row>
    <row r="1389" spans="1:40 16381:16382" s="197" customFormat="1" ht="24.95" customHeight="1" x14ac:dyDescent="0.2">
      <c r="A1389" s="24" t="str">
        <f t="shared" si="128"/>
        <v/>
      </c>
      <c r="B1389" s="24" t="str">
        <f t="shared" si="126"/>
        <v/>
      </c>
      <c r="C1389" s="554" t="str">
        <f t="shared" si="127"/>
        <v/>
      </c>
      <c r="D1389" s="173"/>
      <c r="E1389" s="173"/>
      <c r="F1389" s="174"/>
      <c r="G1389" s="175"/>
      <c r="H1389" s="176"/>
      <c r="I1389" s="177"/>
      <c r="J1389" s="176"/>
      <c r="K1389" s="476"/>
      <c r="L1389" s="174"/>
      <c r="M1389" s="81"/>
      <c r="N1389" s="280" t="str">
        <f t="shared" si="129"/>
        <v/>
      </c>
      <c r="O1389" s="43"/>
      <c r="P1389" s="87"/>
      <c r="Q1389" s="483"/>
      <c r="R1389" s="83"/>
      <c r="S1389" s="482"/>
      <c r="T1389" s="164"/>
      <c r="U1389" s="45"/>
      <c r="V1389" s="25" t="str">
        <f>IFERROR(VLOOKUP(U1389, tabla!$A$2:$B$50,2,FALSE),"")</f>
        <v/>
      </c>
      <c r="W1389" s="26"/>
      <c r="X1389" s="51"/>
      <c r="Y1389" s="555" t="str">
        <f t="shared" si="130"/>
        <v/>
      </c>
      <c r="Z1389" s="27"/>
      <c r="AA1389" s="26"/>
      <c r="AB1389" s="26"/>
      <c r="AC1389" s="84"/>
      <c r="AD1389" s="29"/>
      <c r="AE1389" s="84"/>
      <c r="AF1389" s="84"/>
      <c r="AG1389" s="63"/>
      <c r="AH1389" s="84"/>
      <c r="AI1389" s="63"/>
      <c r="AJ1389" s="63"/>
      <c r="AK1389" s="81"/>
      <c r="AL1389" s="85"/>
      <c r="AM1389" s="557" t="str">
        <f t="shared" ca="1" si="131"/>
        <v/>
      </c>
      <c r="AN1389" s="86"/>
      <c r="XFA1389" s="558" t="e">
        <f>MATCH(AE1389,tabla!$W$3:$W$20,0)-1</f>
        <v>#N/A</v>
      </c>
      <c r="XFB1389" s="558">
        <f>COUNTIF(tabla!$W$3:$W$20,'BD1'!AE1389)</f>
        <v>0</v>
      </c>
    </row>
    <row r="1390" spans="1:40 16381:16382" s="197" customFormat="1" ht="24.95" customHeight="1" x14ac:dyDescent="0.2">
      <c r="A1390" s="24" t="str">
        <f t="shared" si="128"/>
        <v/>
      </c>
      <c r="B1390" s="24" t="str">
        <f t="shared" si="126"/>
        <v/>
      </c>
      <c r="C1390" s="554" t="str">
        <f t="shared" si="127"/>
        <v/>
      </c>
      <c r="D1390" s="173"/>
      <c r="E1390" s="173"/>
      <c r="F1390" s="174"/>
      <c r="G1390" s="175"/>
      <c r="H1390" s="176"/>
      <c r="I1390" s="177"/>
      <c r="J1390" s="176"/>
      <c r="K1390" s="476"/>
      <c r="L1390" s="174"/>
      <c r="M1390" s="81"/>
      <c r="N1390" s="280" t="str">
        <f t="shared" si="129"/>
        <v/>
      </c>
      <c r="O1390" s="43"/>
      <c r="P1390" s="87"/>
      <c r="Q1390" s="483"/>
      <c r="R1390" s="83"/>
      <c r="S1390" s="482"/>
      <c r="T1390" s="164"/>
      <c r="U1390" s="45"/>
      <c r="V1390" s="25" t="str">
        <f>IFERROR(VLOOKUP(U1390, tabla!$A$2:$B$50,2,FALSE),"")</f>
        <v/>
      </c>
      <c r="W1390" s="26"/>
      <c r="X1390" s="51"/>
      <c r="Y1390" s="555" t="str">
        <f t="shared" si="130"/>
        <v/>
      </c>
      <c r="Z1390" s="27"/>
      <c r="AA1390" s="26"/>
      <c r="AB1390" s="26"/>
      <c r="AC1390" s="84"/>
      <c r="AD1390" s="29"/>
      <c r="AE1390" s="84"/>
      <c r="AF1390" s="84"/>
      <c r="AG1390" s="63"/>
      <c r="AH1390" s="84"/>
      <c r="AI1390" s="63"/>
      <c r="AJ1390" s="63"/>
      <c r="AK1390" s="81"/>
      <c r="AL1390" s="85"/>
      <c r="AM1390" s="557" t="str">
        <f t="shared" ca="1" si="131"/>
        <v/>
      </c>
      <c r="AN1390" s="86"/>
      <c r="XFA1390" s="558" t="e">
        <f>MATCH(AE1390,tabla!$W$3:$W$20,0)-1</f>
        <v>#N/A</v>
      </c>
      <c r="XFB1390" s="558">
        <f>COUNTIF(tabla!$W$3:$W$20,'BD1'!AE1390)</f>
        <v>0</v>
      </c>
    </row>
    <row r="1391" spans="1:40 16381:16382" s="197" customFormat="1" ht="24.95" customHeight="1" x14ac:dyDescent="0.2">
      <c r="A1391" s="24" t="str">
        <f t="shared" si="128"/>
        <v/>
      </c>
      <c r="B1391" s="24" t="str">
        <f t="shared" si="126"/>
        <v/>
      </c>
      <c r="C1391" s="554" t="str">
        <f t="shared" si="127"/>
        <v/>
      </c>
      <c r="D1391" s="173"/>
      <c r="E1391" s="173"/>
      <c r="F1391" s="174"/>
      <c r="G1391" s="175"/>
      <c r="H1391" s="176"/>
      <c r="I1391" s="177"/>
      <c r="J1391" s="176"/>
      <c r="K1391" s="476"/>
      <c r="L1391" s="174"/>
      <c r="M1391" s="81"/>
      <c r="N1391" s="280" t="str">
        <f t="shared" si="129"/>
        <v/>
      </c>
      <c r="O1391" s="43"/>
      <c r="P1391" s="87"/>
      <c r="Q1391" s="483"/>
      <c r="R1391" s="83"/>
      <c r="S1391" s="482"/>
      <c r="T1391" s="164"/>
      <c r="U1391" s="45"/>
      <c r="V1391" s="25" t="str">
        <f>IFERROR(VLOOKUP(U1391, tabla!$A$2:$B$50,2,FALSE),"")</f>
        <v/>
      </c>
      <c r="W1391" s="26"/>
      <c r="X1391" s="51"/>
      <c r="Y1391" s="555" t="str">
        <f t="shared" si="130"/>
        <v/>
      </c>
      <c r="Z1391" s="27"/>
      <c r="AA1391" s="26"/>
      <c r="AB1391" s="26"/>
      <c r="AC1391" s="84"/>
      <c r="AD1391" s="29"/>
      <c r="AE1391" s="84"/>
      <c r="AF1391" s="84"/>
      <c r="AG1391" s="63"/>
      <c r="AH1391" s="84"/>
      <c r="AI1391" s="63"/>
      <c r="AJ1391" s="63"/>
      <c r="AK1391" s="81"/>
      <c r="AL1391" s="85"/>
      <c r="AM1391" s="557" t="str">
        <f t="shared" ca="1" si="131"/>
        <v/>
      </c>
      <c r="AN1391" s="86"/>
      <c r="XFA1391" s="558" t="e">
        <f>MATCH(AE1391,tabla!$W$3:$W$20,0)-1</f>
        <v>#N/A</v>
      </c>
      <c r="XFB1391" s="558">
        <f>COUNTIF(tabla!$W$3:$W$20,'BD1'!AE1391)</f>
        <v>0</v>
      </c>
    </row>
    <row r="1392" spans="1:40 16381:16382" s="197" customFormat="1" ht="24.95" customHeight="1" x14ac:dyDescent="0.2">
      <c r="A1392" s="24" t="str">
        <f t="shared" si="128"/>
        <v/>
      </c>
      <c r="B1392" s="24" t="str">
        <f t="shared" si="126"/>
        <v/>
      </c>
      <c r="C1392" s="554" t="str">
        <f t="shared" si="127"/>
        <v/>
      </c>
      <c r="D1392" s="173"/>
      <c r="E1392" s="173"/>
      <c r="F1392" s="174"/>
      <c r="G1392" s="175"/>
      <c r="H1392" s="176"/>
      <c r="I1392" s="177"/>
      <c r="J1392" s="176"/>
      <c r="K1392" s="476"/>
      <c r="L1392" s="174"/>
      <c r="M1392" s="81"/>
      <c r="N1392" s="280" t="str">
        <f t="shared" si="129"/>
        <v/>
      </c>
      <c r="O1392" s="43"/>
      <c r="P1392" s="87"/>
      <c r="Q1392" s="483"/>
      <c r="R1392" s="83"/>
      <c r="S1392" s="482"/>
      <c r="T1392" s="164"/>
      <c r="U1392" s="45"/>
      <c r="V1392" s="25" t="str">
        <f>IFERROR(VLOOKUP(U1392, tabla!$A$2:$B$50,2,FALSE),"")</f>
        <v/>
      </c>
      <c r="W1392" s="26"/>
      <c r="X1392" s="51"/>
      <c r="Y1392" s="555" t="str">
        <f t="shared" si="130"/>
        <v/>
      </c>
      <c r="Z1392" s="27"/>
      <c r="AA1392" s="26"/>
      <c r="AB1392" s="26"/>
      <c r="AC1392" s="84"/>
      <c r="AD1392" s="29"/>
      <c r="AE1392" s="84"/>
      <c r="AF1392" s="84"/>
      <c r="AG1392" s="63"/>
      <c r="AH1392" s="84"/>
      <c r="AI1392" s="63"/>
      <c r="AJ1392" s="63"/>
      <c r="AK1392" s="81"/>
      <c r="AL1392" s="85"/>
      <c r="AM1392" s="557" t="str">
        <f t="shared" ca="1" si="131"/>
        <v/>
      </c>
      <c r="AN1392" s="86"/>
      <c r="XFA1392" s="558" t="e">
        <f>MATCH(AE1392,tabla!$W$3:$W$20,0)-1</f>
        <v>#N/A</v>
      </c>
      <c r="XFB1392" s="558">
        <f>COUNTIF(tabla!$W$3:$W$20,'BD1'!AE1392)</f>
        <v>0</v>
      </c>
    </row>
    <row r="1393" spans="1:40 16381:16382" s="197" customFormat="1" ht="24.95" customHeight="1" x14ac:dyDescent="0.2">
      <c r="A1393" s="24" t="str">
        <f t="shared" si="128"/>
        <v/>
      </c>
      <c r="B1393" s="24" t="str">
        <f t="shared" si="126"/>
        <v/>
      </c>
      <c r="C1393" s="554" t="str">
        <f t="shared" si="127"/>
        <v/>
      </c>
      <c r="D1393" s="173"/>
      <c r="E1393" s="173"/>
      <c r="F1393" s="174"/>
      <c r="G1393" s="175"/>
      <c r="H1393" s="176"/>
      <c r="I1393" s="177"/>
      <c r="J1393" s="176"/>
      <c r="K1393" s="476"/>
      <c r="L1393" s="174"/>
      <c r="M1393" s="81"/>
      <c r="N1393" s="280" t="str">
        <f t="shared" si="129"/>
        <v/>
      </c>
      <c r="O1393" s="43"/>
      <c r="P1393" s="87"/>
      <c r="Q1393" s="483"/>
      <c r="R1393" s="83"/>
      <c r="S1393" s="482"/>
      <c r="T1393" s="164"/>
      <c r="U1393" s="45"/>
      <c r="V1393" s="25" t="str">
        <f>IFERROR(VLOOKUP(U1393, tabla!$A$2:$B$50,2,FALSE),"")</f>
        <v/>
      </c>
      <c r="W1393" s="26"/>
      <c r="X1393" s="51"/>
      <c r="Y1393" s="555" t="str">
        <f t="shared" si="130"/>
        <v/>
      </c>
      <c r="Z1393" s="27"/>
      <c r="AA1393" s="26"/>
      <c r="AB1393" s="26"/>
      <c r="AC1393" s="84"/>
      <c r="AD1393" s="29"/>
      <c r="AE1393" s="84"/>
      <c r="AF1393" s="84"/>
      <c r="AG1393" s="63"/>
      <c r="AH1393" s="84"/>
      <c r="AI1393" s="63"/>
      <c r="AJ1393" s="63"/>
      <c r="AK1393" s="81"/>
      <c r="AL1393" s="85"/>
      <c r="AM1393" s="557" t="str">
        <f t="shared" ca="1" si="131"/>
        <v/>
      </c>
      <c r="AN1393" s="86"/>
      <c r="XFA1393" s="558" t="e">
        <f>MATCH(AE1393,tabla!$W$3:$W$20,0)-1</f>
        <v>#N/A</v>
      </c>
      <c r="XFB1393" s="558">
        <f>COUNTIF(tabla!$W$3:$W$20,'BD1'!AE1393)</f>
        <v>0</v>
      </c>
    </row>
    <row r="1394" spans="1:40 16381:16382" s="197" customFormat="1" ht="24.95" customHeight="1" x14ac:dyDescent="0.2">
      <c r="A1394" s="24" t="str">
        <f t="shared" si="128"/>
        <v/>
      </c>
      <c r="B1394" s="24" t="str">
        <f t="shared" si="126"/>
        <v/>
      </c>
      <c r="C1394" s="554" t="str">
        <f t="shared" si="127"/>
        <v/>
      </c>
      <c r="D1394" s="173"/>
      <c r="E1394" s="173"/>
      <c r="F1394" s="174"/>
      <c r="G1394" s="175"/>
      <c r="H1394" s="176"/>
      <c r="I1394" s="177"/>
      <c r="J1394" s="176"/>
      <c r="K1394" s="476"/>
      <c r="L1394" s="174"/>
      <c r="M1394" s="81"/>
      <c r="N1394" s="280" t="str">
        <f t="shared" si="129"/>
        <v/>
      </c>
      <c r="O1394" s="43"/>
      <c r="P1394" s="87"/>
      <c r="Q1394" s="483"/>
      <c r="R1394" s="83"/>
      <c r="S1394" s="482"/>
      <c r="T1394" s="164"/>
      <c r="U1394" s="45"/>
      <c r="V1394" s="25" t="str">
        <f>IFERROR(VLOOKUP(U1394, tabla!$A$2:$B$50,2,FALSE),"")</f>
        <v/>
      </c>
      <c r="W1394" s="26"/>
      <c r="X1394" s="51"/>
      <c r="Y1394" s="555" t="str">
        <f t="shared" si="130"/>
        <v/>
      </c>
      <c r="Z1394" s="27"/>
      <c r="AA1394" s="26"/>
      <c r="AB1394" s="26"/>
      <c r="AC1394" s="84"/>
      <c r="AD1394" s="29"/>
      <c r="AE1394" s="84"/>
      <c r="AF1394" s="84"/>
      <c r="AG1394" s="63"/>
      <c r="AH1394" s="84"/>
      <c r="AI1394" s="63"/>
      <c r="AJ1394" s="63"/>
      <c r="AK1394" s="81"/>
      <c r="AL1394" s="85"/>
      <c r="AM1394" s="557" t="str">
        <f t="shared" ca="1" si="131"/>
        <v/>
      </c>
      <c r="AN1394" s="86"/>
      <c r="XFA1394" s="558" t="e">
        <f>MATCH(AE1394,tabla!$W$3:$W$20,0)-1</f>
        <v>#N/A</v>
      </c>
      <c r="XFB1394" s="558">
        <f>COUNTIF(tabla!$W$3:$W$20,'BD1'!AE1394)</f>
        <v>0</v>
      </c>
    </row>
    <row r="1395" spans="1:40 16381:16382" s="197" customFormat="1" ht="24.95" customHeight="1" x14ac:dyDescent="0.2">
      <c r="A1395" s="24" t="str">
        <f t="shared" si="128"/>
        <v/>
      </c>
      <c r="B1395" s="24" t="str">
        <f t="shared" si="126"/>
        <v/>
      </c>
      <c r="C1395" s="554" t="str">
        <f t="shared" si="127"/>
        <v/>
      </c>
      <c r="D1395" s="173"/>
      <c r="E1395" s="173"/>
      <c r="F1395" s="174"/>
      <c r="G1395" s="175"/>
      <c r="H1395" s="176"/>
      <c r="I1395" s="177"/>
      <c r="J1395" s="176"/>
      <c r="K1395" s="476"/>
      <c r="L1395" s="174"/>
      <c r="M1395" s="81"/>
      <c r="N1395" s="280" t="str">
        <f t="shared" si="129"/>
        <v/>
      </c>
      <c r="O1395" s="43"/>
      <c r="P1395" s="87"/>
      <c r="Q1395" s="483"/>
      <c r="R1395" s="83"/>
      <c r="S1395" s="482"/>
      <c r="T1395" s="164"/>
      <c r="U1395" s="45"/>
      <c r="V1395" s="25" t="str">
        <f>IFERROR(VLOOKUP(U1395, tabla!$A$2:$B$50,2,FALSE),"")</f>
        <v/>
      </c>
      <c r="W1395" s="26"/>
      <c r="X1395" s="51"/>
      <c r="Y1395" s="555" t="str">
        <f t="shared" si="130"/>
        <v/>
      </c>
      <c r="Z1395" s="27"/>
      <c r="AA1395" s="26"/>
      <c r="AB1395" s="26"/>
      <c r="AC1395" s="84"/>
      <c r="AD1395" s="29"/>
      <c r="AE1395" s="84"/>
      <c r="AF1395" s="84"/>
      <c r="AG1395" s="63"/>
      <c r="AH1395" s="84"/>
      <c r="AI1395" s="63"/>
      <c r="AJ1395" s="63"/>
      <c r="AK1395" s="81"/>
      <c r="AL1395" s="85"/>
      <c r="AM1395" s="557" t="str">
        <f t="shared" ca="1" si="131"/>
        <v/>
      </c>
      <c r="AN1395" s="86"/>
      <c r="XFA1395" s="558" t="e">
        <f>MATCH(AE1395,tabla!$W$3:$W$20,0)-1</f>
        <v>#N/A</v>
      </c>
      <c r="XFB1395" s="558">
        <f>COUNTIF(tabla!$W$3:$W$20,'BD1'!AE1395)</f>
        <v>0</v>
      </c>
    </row>
    <row r="1396" spans="1:40 16381:16382" s="197" customFormat="1" ht="24.95" customHeight="1" x14ac:dyDescent="0.2">
      <c r="A1396" s="24" t="str">
        <f t="shared" si="128"/>
        <v/>
      </c>
      <c r="B1396" s="24" t="str">
        <f t="shared" si="126"/>
        <v/>
      </c>
      <c r="C1396" s="554" t="str">
        <f t="shared" si="127"/>
        <v/>
      </c>
      <c r="D1396" s="173"/>
      <c r="E1396" s="173"/>
      <c r="F1396" s="174"/>
      <c r="G1396" s="175"/>
      <c r="H1396" s="176"/>
      <c r="I1396" s="177"/>
      <c r="J1396" s="176"/>
      <c r="K1396" s="476"/>
      <c r="L1396" s="174"/>
      <c r="M1396" s="81"/>
      <c r="N1396" s="280" t="str">
        <f t="shared" si="129"/>
        <v/>
      </c>
      <c r="O1396" s="43"/>
      <c r="P1396" s="87"/>
      <c r="Q1396" s="483"/>
      <c r="R1396" s="83"/>
      <c r="S1396" s="482"/>
      <c r="T1396" s="164"/>
      <c r="U1396" s="45"/>
      <c r="V1396" s="25" t="str">
        <f>IFERROR(VLOOKUP(U1396, tabla!$A$2:$B$50,2,FALSE),"")</f>
        <v/>
      </c>
      <c r="W1396" s="26"/>
      <c r="X1396" s="51"/>
      <c r="Y1396" s="555" t="str">
        <f t="shared" si="130"/>
        <v/>
      </c>
      <c r="Z1396" s="27"/>
      <c r="AA1396" s="26"/>
      <c r="AB1396" s="26"/>
      <c r="AC1396" s="84"/>
      <c r="AD1396" s="29"/>
      <c r="AE1396" s="84"/>
      <c r="AF1396" s="84"/>
      <c r="AG1396" s="63"/>
      <c r="AH1396" s="84"/>
      <c r="AI1396" s="63"/>
      <c r="AJ1396" s="63"/>
      <c r="AK1396" s="81"/>
      <c r="AL1396" s="85"/>
      <c r="AM1396" s="557" t="str">
        <f t="shared" ca="1" si="131"/>
        <v/>
      </c>
      <c r="AN1396" s="86"/>
      <c r="XFA1396" s="558" t="e">
        <f>MATCH(AE1396,tabla!$W$3:$W$20,0)-1</f>
        <v>#N/A</v>
      </c>
      <c r="XFB1396" s="558">
        <f>COUNTIF(tabla!$W$3:$W$20,'BD1'!AE1396)</f>
        <v>0</v>
      </c>
    </row>
    <row r="1397" spans="1:40 16381:16382" s="197" customFormat="1" ht="24.95" customHeight="1" x14ac:dyDescent="0.2">
      <c r="A1397" s="24" t="str">
        <f t="shared" si="128"/>
        <v/>
      </c>
      <c r="B1397" s="24" t="str">
        <f t="shared" si="126"/>
        <v/>
      </c>
      <c r="C1397" s="554" t="str">
        <f t="shared" si="127"/>
        <v/>
      </c>
      <c r="D1397" s="173"/>
      <c r="E1397" s="173"/>
      <c r="F1397" s="174"/>
      <c r="G1397" s="175"/>
      <c r="H1397" s="176"/>
      <c r="I1397" s="177"/>
      <c r="J1397" s="176"/>
      <c r="K1397" s="476"/>
      <c r="L1397" s="174"/>
      <c r="M1397" s="81"/>
      <c r="N1397" s="280" t="str">
        <f t="shared" si="129"/>
        <v/>
      </c>
      <c r="O1397" s="43"/>
      <c r="P1397" s="87"/>
      <c r="Q1397" s="483"/>
      <c r="R1397" s="83"/>
      <c r="S1397" s="482"/>
      <c r="T1397" s="164"/>
      <c r="U1397" s="45"/>
      <c r="V1397" s="25" t="str">
        <f>IFERROR(VLOOKUP(U1397, tabla!$A$2:$B$50,2,FALSE),"")</f>
        <v/>
      </c>
      <c r="W1397" s="26"/>
      <c r="X1397" s="51"/>
      <c r="Y1397" s="555" t="str">
        <f t="shared" si="130"/>
        <v/>
      </c>
      <c r="Z1397" s="27"/>
      <c r="AA1397" s="26"/>
      <c r="AB1397" s="26"/>
      <c r="AC1397" s="84"/>
      <c r="AD1397" s="29"/>
      <c r="AE1397" s="84"/>
      <c r="AF1397" s="84"/>
      <c r="AG1397" s="63"/>
      <c r="AH1397" s="84"/>
      <c r="AI1397" s="63"/>
      <c r="AJ1397" s="63"/>
      <c r="AK1397" s="81"/>
      <c r="AL1397" s="85"/>
      <c r="AM1397" s="557" t="str">
        <f t="shared" ca="1" si="131"/>
        <v/>
      </c>
      <c r="AN1397" s="86"/>
      <c r="XFA1397" s="558" t="e">
        <f>MATCH(AE1397,tabla!$W$3:$W$20,0)-1</f>
        <v>#N/A</v>
      </c>
      <c r="XFB1397" s="558">
        <f>COUNTIF(tabla!$W$3:$W$20,'BD1'!AE1397)</f>
        <v>0</v>
      </c>
    </row>
    <row r="1398" spans="1:40 16381:16382" s="197" customFormat="1" ht="24.95" customHeight="1" x14ac:dyDescent="0.2">
      <c r="A1398" s="24" t="str">
        <f t="shared" si="128"/>
        <v/>
      </c>
      <c r="B1398" s="24" t="str">
        <f t="shared" si="126"/>
        <v/>
      </c>
      <c r="C1398" s="554" t="str">
        <f t="shared" si="127"/>
        <v/>
      </c>
      <c r="D1398" s="173"/>
      <c r="E1398" s="173"/>
      <c r="F1398" s="174"/>
      <c r="G1398" s="175"/>
      <c r="H1398" s="176"/>
      <c r="I1398" s="177"/>
      <c r="J1398" s="176"/>
      <c r="K1398" s="476"/>
      <c r="L1398" s="174"/>
      <c r="M1398" s="81"/>
      <c r="N1398" s="280" t="str">
        <f t="shared" si="129"/>
        <v/>
      </c>
      <c r="O1398" s="43"/>
      <c r="P1398" s="87"/>
      <c r="Q1398" s="483"/>
      <c r="R1398" s="83"/>
      <c r="S1398" s="482"/>
      <c r="T1398" s="164"/>
      <c r="U1398" s="45"/>
      <c r="V1398" s="25" t="str">
        <f>IFERROR(VLOOKUP(U1398, tabla!$A$2:$B$50,2,FALSE),"")</f>
        <v/>
      </c>
      <c r="W1398" s="26"/>
      <c r="X1398" s="51"/>
      <c r="Y1398" s="555" t="str">
        <f t="shared" si="130"/>
        <v/>
      </c>
      <c r="Z1398" s="27"/>
      <c r="AA1398" s="26"/>
      <c r="AB1398" s="26"/>
      <c r="AC1398" s="84"/>
      <c r="AD1398" s="29"/>
      <c r="AE1398" s="84"/>
      <c r="AF1398" s="84"/>
      <c r="AG1398" s="63"/>
      <c r="AH1398" s="84"/>
      <c r="AI1398" s="63"/>
      <c r="AJ1398" s="63"/>
      <c r="AK1398" s="81"/>
      <c r="AL1398" s="85"/>
      <c r="AM1398" s="557" t="str">
        <f t="shared" ca="1" si="131"/>
        <v/>
      </c>
      <c r="AN1398" s="86"/>
      <c r="XFA1398" s="558" t="e">
        <f>MATCH(AE1398,tabla!$W$3:$W$20,0)-1</f>
        <v>#N/A</v>
      </c>
      <c r="XFB1398" s="558">
        <f>COUNTIF(tabla!$W$3:$W$20,'BD1'!AE1398)</f>
        <v>0</v>
      </c>
    </row>
    <row r="1399" spans="1:40 16381:16382" s="197" customFormat="1" ht="24.95" customHeight="1" x14ac:dyDescent="0.2">
      <c r="A1399" s="24" t="str">
        <f t="shared" si="128"/>
        <v/>
      </c>
      <c r="B1399" s="24" t="str">
        <f t="shared" si="126"/>
        <v/>
      </c>
      <c r="C1399" s="554" t="str">
        <f t="shared" si="127"/>
        <v/>
      </c>
      <c r="D1399" s="173"/>
      <c r="E1399" s="173"/>
      <c r="F1399" s="174"/>
      <c r="G1399" s="175"/>
      <c r="H1399" s="176"/>
      <c r="I1399" s="177"/>
      <c r="J1399" s="176"/>
      <c r="K1399" s="476"/>
      <c r="L1399" s="174"/>
      <c r="M1399" s="81"/>
      <c r="N1399" s="280" t="str">
        <f t="shared" si="129"/>
        <v/>
      </c>
      <c r="O1399" s="43"/>
      <c r="P1399" s="87"/>
      <c r="Q1399" s="483"/>
      <c r="R1399" s="83"/>
      <c r="S1399" s="482"/>
      <c r="T1399" s="164"/>
      <c r="U1399" s="45"/>
      <c r="V1399" s="25" t="str">
        <f>IFERROR(VLOOKUP(U1399, tabla!$A$2:$B$50,2,FALSE),"")</f>
        <v/>
      </c>
      <c r="W1399" s="26"/>
      <c r="X1399" s="51"/>
      <c r="Y1399" s="555" t="str">
        <f t="shared" si="130"/>
        <v/>
      </c>
      <c r="Z1399" s="27"/>
      <c r="AA1399" s="26"/>
      <c r="AB1399" s="26"/>
      <c r="AC1399" s="84"/>
      <c r="AD1399" s="29"/>
      <c r="AE1399" s="84"/>
      <c r="AF1399" s="84"/>
      <c r="AG1399" s="63"/>
      <c r="AH1399" s="84"/>
      <c r="AI1399" s="63"/>
      <c r="AJ1399" s="63"/>
      <c r="AK1399" s="81"/>
      <c r="AL1399" s="85"/>
      <c r="AM1399" s="557" t="str">
        <f t="shared" ca="1" si="131"/>
        <v/>
      </c>
      <c r="AN1399" s="86"/>
      <c r="XFA1399" s="558" t="e">
        <f>MATCH(AE1399,tabla!$W$3:$W$20,0)-1</f>
        <v>#N/A</v>
      </c>
      <c r="XFB1399" s="558">
        <f>COUNTIF(tabla!$W$3:$W$20,'BD1'!AE1399)</f>
        <v>0</v>
      </c>
    </row>
    <row r="1400" spans="1:40 16381:16382" s="197" customFormat="1" ht="24.95" customHeight="1" x14ac:dyDescent="0.2">
      <c r="A1400" s="24" t="str">
        <f t="shared" si="128"/>
        <v/>
      </c>
      <c r="B1400" s="24" t="str">
        <f t="shared" si="126"/>
        <v/>
      </c>
      <c r="C1400" s="554" t="str">
        <f t="shared" si="127"/>
        <v/>
      </c>
      <c r="D1400" s="173"/>
      <c r="E1400" s="173"/>
      <c r="F1400" s="174"/>
      <c r="G1400" s="175"/>
      <c r="H1400" s="176"/>
      <c r="I1400" s="177"/>
      <c r="J1400" s="176"/>
      <c r="K1400" s="476"/>
      <c r="L1400" s="174"/>
      <c r="M1400" s="81"/>
      <c r="N1400" s="280" t="str">
        <f t="shared" si="129"/>
        <v/>
      </c>
      <c r="O1400" s="43"/>
      <c r="P1400" s="87"/>
      <c r="Q1400" s="483"/>
      <c r="R1400" s="83"/>
      <c r="S1400" s="482"/>
      <c r="T1400" s="164"/>
      <c r="U1400" s="45"/>
      <c r="V1400" s="25" t="str">
        <f>IFERROR(VLOOKUP(U1400, tabla!$A$2:$B$50,2,FALSE),"")</f>
        <v/>
      </c>
      <c r="W1400" s="26"/>
      <c r="X1400" s="51"/>
      <c r="Y1400" s="555" t="str">
        <f t="shared" si="130"/>
        <v/>
      </c>
      <c r="Z1400" s="27"/>
      <c r="AA1400" s="26"/>
      <c r="AB1400" s="26"/>
      <c r="AC1400" s="84"/>
      <c r="AD1400" s="29"/>
      <c r="AE1400" s="84"/>
      <c r="AF1400" s="84"/>
      <c r="AG1400" s="63"/>
      <c r="AH1400" s="84"/>
      <c r="AI1400" s="63"/>
      <c r="AJ1400" s="63"/>
      <c r="AK1400" s="81"/>
      <c r="AL1400" s="85"/>
      <c r="AM1400" s="557" t="str">
        <f t="shared" ca="1" si="131"/>
        <v/>
      </c>
      <c r="AN1400" s="86"/>
      <c r="XFA1400" s="558" t="e">
        <f>MATCH(AE1400,tabla!$W$3:$W$20,0)-1</f>
        <v>#N/A</v>
      </c>
      <c r="XFB1400" s="558">
        <f>COUNTIF(tabla!$W$3:$W$20,'BD1'!AE1400)</f>
        <v>0</v>
      </c>
    </row>
    <row r="1401" spans="1:40 16381:16382" s="197" customFormat="1" ht="24.95" customHeight="1" x14ac:dyDescent="0.2">
      <c r="A1401" s="24" t="str">
        <f t="shared" si="128"/>
        <v/>
      </c>
      <c r="B1401" s="24" t="str">
        <f t="shared" si="126"/>
        <v/>
      </c>
      <c r="C1401" s="554" t="str">
        <f t="shared" si="127"/>
        <v/>
      </c>
      <c r="D1401" s="173"/>
      <c r="E1401" s="173"/>
      <c r="F1401" s="174"/>
      <c r="G1401" s="175"/>
      <c r="H1401" s="176"/>
      <c r="I1401" s="177"/>
      <c r="J1401" s="176"/>
      <c r="K1401" s="476"/>
      <c r="L1401" s="174"/>
      <c r="M1401" s="81"/>
      <c r="N1401" s="280" t="str">
        <f t="shared" si="129"/>
        <v/>
      </c>
      <c r="O1401" s="43"/>
      <c r="P1401" s="87"/>
      <c r="Q1401" s="483"/>
      <c r="R1401" s="83"/>
      <c r="S1401" s="482"/>
      <c r="T1401" s="164"/>
      <c r="U1401" s="45"/>
      <c r="V1401" s="25" t="str">
        <f>IFERROR(VLOOKUP(U1401, tabla!$A$2:$B$50,2,FALSE),"")</f>
        <v/>
      </c>
      <c r="W1401" s="26"/>
      <c r="X1401" s="51"/>
      <c r="Y1401" s="555" t="str">
        <f t="shared" si="130"/>
        <v/>
      </c>
      <c r="Z1401" s="27"/>
      <c r="AA1401" s="26"/>
      <c r="AB1401" s="26"/>
      <c r="AC1401" s="84"/>
      <c r="AD1401" s="29"/>
      <c r="AE1401" s="84"/>
      <c r="AF1401" s="84"/>
      <c r="AG1401" s="63"/>
      <c r="AH1401" s="84"/>
      <c r="AI1401" s="63"/>
      <c r="AJ1401" s="63"/>
      <c r="AK1401" s="81"/>
      <c r="AL1401" s="85"/>
      <c r="AM1401" s="557" t="str">
        <f t="shared" ca="1" si="131"/>
        <v/>
      </c>
      <c r="AN1401" s="86"/>
      <c r="XFA1401" s="558" t="e">
        <f>MATCH(AE1401,tabla!$W$3:$W$20,0)-1</f>
        <v>#N/A</v>
      </c>
      <c r="XFB1401" s="558">
        <f>COUNTIF(tabla!$W$3:$W$20,'BD1'!AE1401)</f>
        <v>0</v>
      </c>
    </row>
    <row r="1402" spans="1:40 16381:16382" s="197" customFormat="1" ht="24.95" customHeight="1" x14ac:dyDescent="0.2">
      <c r="A1402" s="24" t="str">
        <f t="shared" si="128"/>
        <v/>
      </c>
      <c r="B1402" s="24" t="str">
        <f t="shared" si="126"/>
        <v/>
      </c>
      <c r="C1402" s="554" t="str">
        <f t="shared" si="127"/>
        <v/>
      </c>
      <c r="D1402" s="173"/>
      <c r="E1402" s="173"/>
      <c r="F1402" s="174"/>
      <c r="G1402" s="175"/>
      <c r="H1402" s="176"/>
      <c r="I1402" s="177"/>
      <c r="J1402" s="176"/>
      <c r="K1402" s="476"/>
      <c r="L1402" s="174"/>
      <c r="M1402" s="81"/>
      <c r="N1402" s="280" t="str">
        <f t="shared" si="129"/>
        <v/>
      </c>
      <c r="O1402" s="43"/>
      <c r="P1402" s="87"/>
      <c r="Q1402" s="483"/>
      <c r="R1402" s="83"/>
      <c r="S1402" s="482"/>
      <c r="T1402" s="164"/>
      <c r="U1402" s="45"/>
      <c r="V1402" s="25" t="str">
        <f>IFERROR(VLOOKUP(U1402, tabla!$A$2:$B$50,2,FALSE),"")</f>
        <v/>
      </c>
      <c r="W1402" s="26"/>
      <c r="X1402" s="51"/>
      <c r="Y1402" s="555" t="str">
        <f t="shared" si="130"/>
        <v/>
      </c>
      <c r="Z1402" s="27"/>
      <c r="AA1402" s="26"/>
      <c r="AB1402" s="26"/>
      <c r="AC1402" s="84"/>
      <c r="AD1402" s="29"/>
      <c r="AE1402" s="84"/>
      <c r="AF1402" s="84"/>
      <c r="AG1402" s="63"/>
      <c r="AH1402" s="84"/>
      <c r="AI1402" s="63"/>
      <c r="AJ1402" s="63"/>
      <c r="AK1402" s="81"/>
      <c r="AL1402" s="85"/>
      <c r="AM1402" s="557" t="str">
        <f t="shared" ca="1" si="131"/>
        <v/>
      </c>
      <c r="AN1402" s="86"/>
      <c r="XFA1402" s="558" t="e">
        <f>MATCH(AE1402,tabla!$W$3:$W$20,0)-1</f>
        <v>#N/A</v>
      </c>
      <c r="XFB1402" s="558">
        <f>COUNTIF(tabla!$W$3:$W$20,'BD1'!AE1402)</f>
        <v>0</v>
      </c>
    </row>
    <row r="1403" spans="1:40 16381:16382" s="197" customFormat="1" ht="24.95" customHeight="1" x14ac:dyDescent="0.2">
      <c r="A1403" s="24" t="str">
        <f t="shared" si="128"/>
        <v/>
      </c>
      <c r="B1403" s="24" t="str">
        <f t="shared" si="126"/>
        <v/>
      </c>
      <c r="C1403" s="554" t="str">
        <f t="shared" si="127"/>
        <v/>
      </c>
      <c r="D1403" s="173"/>
      <c r="E1403" s="173"/>
      <c r="F1403" s="174"/>
      <c r="G1403" s="175"/>
      <c r="H1403" s="176"/>
      <c r="I1403" s="177"/>
      <c r="J1403" s="176"/>
      <c r="K1403" s="476"/>
      <c r="L1403" s="174"/>
      <c r="M1403" s="81"/>
      <c r="N1403" s="280" t="str">
        <f t="shared" si="129"/>
        <v/>
      </c>
      <c r="O1403" s="43"/>
      <c r="P1403" s="87"/>
      <c r="Q1403" s="483"/>
      <c r="R1403" s="83"/>
      <c r="S1403" s="482"/>
      <c r="T1403" s="164"/>
      <c r="U1403" s="45"/>
      <c r="V1403" s="25" t="str">
        <f>IFERROR(VLOOKUP(U1403, tabla!$A$2:$B$50,2,FALSE),"")</f>
        <v/>
      </c>
      <c r="W1403" s="26"/>
      <c r="X1403" s="51"/>
      <c r="Y1403" s="555" t="str">
        <f t="shared" si="130"/>
        <v/>
      </c>
      <c r="Z1403" s="27"/>
      <c r="AA1403" s="26"/>
      <c r="AB1403" s="26"/>
      <c r="AC1403" s="84"/>
      <c r="AD1403" s="29"/>
      <c r="AE1403" s="84"/>
      <c r="AF1403" s="84"/>
      <c r="AG1403" s="63"/>
      <c r="AH1403" s="84"/>
      <c r="AI1403" s="63"/>
      <c r="AJ1403" s="63"/>
      <c r="AK1403" s="81"/>
      <c r="AL1403" s="85"/>
      <c r="AM1403" s="557" t="str">
        <f t="shared" ca="1" si="131"/>
        <v/>
      </c>
      <c r="AN1403" s="86"/>
      <c r="XFA1403" s="558" t="e">
        <f>MATCH(AE1403,tabla!$W$3:$W$20,0)-1</f>
        <v>#N/A</v>
      </c>
      <c r="XFB1403" s="558">
        <f>COUNTIF(tabla!$W$3:$W$20,'BD1'!AE1403)</f>
        <v>0</v>
      </c>
    </row>
    <row r="1404" spans="1:40 16381:16382" s="197" customFormat="1" ht="24.95" customHeight="1" x14ac:dyDescent="0.2">
      <c r="A1404" s="24" t="str">
        <f t="shared" si="128"/>
        <v/>
      </c>
      <c r="B1404" s="24" t="str">
        <f t="shared" si="126"/>
        <v/>
      </c>
      <c r="C1404" s="554" t="str">
        <f t="shared" si="127"/>
        <v/>
      </c>
      <c r="D1404" s="173"/>
      <c r="E1404" s="173"/>
      <c r="F1404" s="174"/>
      <c r="G1404" s="175"/>
      <c r="H1404" s="176"/>
      <c r="I1404" s="177"/>
      <c r="J1404" s="176"/>
      <c r="K1404" s="476"/>
      <c r="L1404" s="174"/>
      <c r="M1404" s="81"/>
      <c r="N1404" s="280" t="str">
        <f t="shared" si="129"/>
        <v/>
      </c>
      <c r="O1404" s="43"/>
      <c r="P1404" s="87"/>
      <c r="Q1404" s="483"/>
      <c r="R1404" s="83"/>
      <c r="S1404" s="482"/>
      <c r="T1404" s="164"/>
      <c r="U1404" s="45"/>
      <c r="V1404" s="25" t="str">
        <f>IFERROR(VLOOKUP(U1404, tabla!$A$2:$B$50,2,FALSE),"")</f>
        <v/>
      </c>
      <c r="W1404" s="26"/>
      <c r="X1404" s="51"/>
      <c r="Y1404" s="555" t="str">
        <f t="shared" si="130"/>
        <v/>
      </c>
      <c r="Z1404" s="27"/>
      <c r="AA1404" s="26"/>
      <c r="AB1404" s="26"/>
      <c r="AC1404" s="84"/>
      <c r="AD1404" s="29"/>
      <c r="AE1404" s="84"/>
      <c r="AF1404" s="84"/>
      <c r="AG1404" s="63"/>
      <c r="AH1404" s="84"/>
      <c r="AI1404" s="63"/>
      <c r="AJ1404" s="63"/>
      <c r="AK1404" s="81"/>
      <c r="AL1404" s="85"/>
      <c r="AM1404" s="557" t="str">
        <f t="shared" ca="1" si="131"/>
        <v/>
      </c>
      <c r="AN1404" s="86"/>
      <c r="XFA1404" s="558" t="e">
        <f>MATCH(AE1404,tabla!$W$3:$W$20,0)-1</f>
        <v>#N/A</v>
      </c>
      <c r="XFB1404" s="558">
        <f>COUNTIF(tabla!$W$3:$W$20,'BD1'!AE1404)</f>
        <v>0</v>
      </c>
    </row>
    <row r="1405" spans="1:40 16381:16382" s="197" customFormat="1" ht="24.95" customHeight="1" x14ac:dyDescent="0.2">
      <c r="A1405" s="24" t="str">
        <f t="shared" si="128"/>
        <v/>
      </c>
      <c r="B1405" s="24" t="str">
        <f t="shared" si="126"/>
        <v/>
      </c>
      <c r="C1405" s="554" t="str">
        <f t="shared" si="127"/>
        <v/>
      </c>
      <c r="D1405" s="173"/>
      <c r="E1405" s="173"/>
      <c r="F1405" s="174"/>
      <c r="G1405" s="175"/>
      <c r="H1405" s="176"/>
      <c r="I1405" s="177"/>
      <c r="J1405" s="176"/>
      <c r="K1405" s="476"/>
      <c r="L1405" s="174"/>
      <c r="M1405" s="81"/>
      <c r="N1405" s="280" t="str">
        <f t="shared" si="129"/>
        <v/>
      </c>
      <c r="O1405" s="43"/>
      <c r="P1405" s="87"/>
      <c r="Q1405" s="483"/>
      <c r="R1405" s="83"/>
      <c r="S1405" s="482"/>
      <c r="T1405" s="164"/>
      <c r="U1405" s="45"/>
      <c r="V1405" s="25" t="str">
        <f>IFERROR(VLOOKUP(U1405, tabla!$A$2:$B$50,2,FALSE),"")</f>
        <v/>
      </c>
      <c r="W1405" s="26"/>
      <c r="X1405" s="51"/>
      <c r="Y1405" s="555" t="str">
        <f t="shared" si="130"/>
        <v/>
      </c>
      <c r="Z1405" s="27"/>
      <c r="AA1405" s="26"/>
      <c r="AB1405" s="26"/>
      <c r="AC1405" s="84"/>
      <c r="AD1405" s="29"/>
      <c r="AE1405" s="84"/>
      <c r="AF1405" s="84"/>
      <c r="AG1405" s="63"/>
      <c r="AH1405" s="84"/>
      <c r="AI1405" s="63"/>
      <c r="AJ1405" s="63"/>
      <c r="AK1405" s="81"/>
      <c r="AL1405" s="85"/>
      <c r="AM1405" s="557" t="str">
        <f t="shared" ca="1" si="131"/>
        <v/>
      </c>
      <c r="AN1405" s="86"/>
      <c r="XFA1405" s="558" t="e">
        <f>MATCH(AE1405,tabla!$W$3:$W$20,0)-1</f>
        <v>#N/A</v>
      </c>
      <c r="XFB1405" s="558">
        <f>COUNTIF(tabla!$W$3:$W$20,'BD1'!AE1405)</f>
        <v>0</v>
      </c>
    </row>
    <row r="1406" spans="1:40 16381:16382" s="197" customFormat="1" ht="24.95" customHeight="1" x14ac:dyDescent="0.2">
      <c r="A1406" s="24" t="str">
        <f t="shared" si="128"/>
        <v/>
      </c>
      <c r="B1406" s="24" t="str">
        <f t="shared" si="126"/>
        <v/>
      </c>
      <c r="C1406" s="554" t="str">
        <f t="shared" si="127"/>
        <v/>
      </c>
      <c r="D1406" s="173"/>
      <c r="E1406" s="173"/>
      <c r="F1406" s="174"/>
      <c r="G1406" s="175"/>
      <c r="H1406" s="176"/>
      <c r="I1406" s="177"/>
      <c r="J1406" s="176"/>
      <c r="K1406" s="476"/>
      <c r="L1406" s="174"/>
      <c r="M1406" s="81"/>
      <c r="N1406" s="280" t="str">
        <f t="shared" si="129"/>
        <v/>
      </c>
      <c r="O1406" s="43"/>
      <c r="P1406" s="87"/>
      <c r="Q1406" s="483"/>
      <c r="R1406" s="83"/>
      <c r="S1406" s="482"/>
      <c r="T1406" s="164"/>
      <c r="U1406" s="45"/>
      <c r="V1406" s="25" t="str">
        <f>IFERROR(VLOOKUP(U1406, tabla!$A$2:$B$50,2,FALSE),"")</f>
        <v/>
      </c>
      <c r="W1406" s="26"/>
      <c r="X1406" s="51"/>
      <c r="Y1406" s="555" t="str">
        <f t="shared" si="130"/>
        <v/>
      </c>
      <c r="Z1406" s="27"/>
      <c r="AA1406" s="26"/>
      <c r="AB1406" s="26"/>
      <c r="AC1406" s="84"/>
      <c r="AD1406" s="29"/>
      <c r="AE1406" s="84"/>
      <c r="AF1406" s="84"/>
      <c r="AG1406" s="63"/>
      <c r="AH1406" s="84"/>
      <c r="AI1406" s="63"/>
      <c r="AJ1406" s="63"/>
      <c r="AK1406" s="81"/>
      <c r="AL1406" s="85"/>
      <c r="AM1406" s="557" t="str">
        <f t="shared" ca="1" si="131"/>
        <v/>
      </c>
      <c r="AN1406" s="86"/>
      <c r="XFA1406" s="558" t="e">
        <f>MATCH(AE1406,tabla!$W$3:$W$20,0)-1</f>
        <v>#N/A</v>
      </c>
      <c r="XFB1406" s="558">
        <f>COUNTIF(tabla!$W$3:$W$20,'BD1'!AE1406)</f>
        <v>0</v>
      </c>
    </row>
    <row r="1407" spans="1:40 16381:16382" s="197" customFormat="1" ht="24.95" customHeight="1" x14ac:dyDescent="0.2">
      <c r="A1407" s="24" t="str">
        <f t="shared" si="128"/>
        <v/>
      </c>
      <c r="B1407" s="24" t="str">
        <f t="shared" si="126"/>
        <v/>
      </c>
      <c r="C1407" s="554" t="str">
        <f t="shared" si="127"/>
        <v/>
      </c>
      <c r="D1407" s="173"/>
      <c r="E1407" s="173"/>
      <c r="F1407" s="174"/>
      <c r="G1407" s="175"/>
      <c r="H1407" s="176"/>
      <c r="I1407" s="177"/>
      <c r="J1407" s="176"/>
      <c r="K1407" s="476"/>
      <c r="L1407" s="174"/>
      <c r="M1407" s="81"/>
      <c r="N1407" s="280" t="str">
        <f t="shared" si="129"/>
        <v/>
      </c>
      <c r="O1407" s="43"/>
      <c r="P1407" s="87"/>
      <c r="Q1407" s="483"/>
      <c r="R1407" s="83"/>
      <c r="S1407" s="482"/>
      <c r="T1407" s="164"/>
      <c r="U1407" s="45"/>
      <c r="V1407" s="25" t="str">
        <f>IFERROR(VLOOKUP(U1407, tabla!$A$2:$B$50,2,FALSE),"")</f>
        <v/>
      </c>
      <c r="W1407" s="26"/>
      <c r="X1407" s="51"/>
      <c r="Y1407" s="555" t="str">
        <f t="shared" si="130"/>
        <v/>
      </c>
      <c r="Z1407" s="27"/>
      <c r="AA1407" s="26"/>
      <c r="AB1407" s="26"/>
      <c r="AC1407" s="84"/>
      <c r="AD1407" s="29"/>
      <c r="AE1407" s="84"/>
      <c r="AF1407" s="84"/>
      <c r="AG1407" s="63"/>
      <c r="AH1407" s="84"/>
      <c r="AI1407" s="63"/>
      <c r="AJ1407" s="63"/>
      <c r="AK1407" s="81"/>
      <c r="AL1407" s="85"/>
      <c r="AM1407" s="557" t="str">
        <f t="shared" ca="1" si="131"/>
        <v/>
      </c>
      <c r="AN1407" s="86"/>
      <c r="XFA1407" s="558" t="e">
        <f>MATCH(AE1407,tabla!$W$3:$W$20,0)-1</f>
        <v>#N/A</v>
      </c>
      <c r="XFB1407" s="558">
        <f>COUNTIF(tabla!$W$3:$W$20,'BD1'!AE1407)</f>
        <v>0</v>
      </c>
    </row>
    <row r="1408" spans="1:40 16381:16382" s="197" customFormat="1" ht="24.95" customHeight="1" x14ac:dyDescent="0.2">
      <c r="A1408" s="24" t="str">
        <f t="shared" si="128"/>
        <v/>
      </c>
      <c r="B1408" s="24" t="str">
        <f t="shared" si="126"/>
        <v/>
      </c>
      <c r="C1408" s="554" t="str">
        <f t="shared" si="127"/>
        <v/>
      </c>
      <c r="D1408" s="173"/>
      <c r="E1408" s="173"/>
      <c r="F1408" s="174"/>
      <c r="G1408" s="175"/>
      <c r="H1408" s="176"/>
      <c r="I1408" s="177"/>
      <c r="J1408" s="176"/>
      <c r="K1408" s="476"/>
      <c r="L1408" s="174"/>
      <c r="M1408" s="81"/>
      <c r="N1408" s="280" t="str">
        <f t="shared" si="129"/>
        <v/>
      </c>
      <c r="O1408" s="43"/>
      <c r="P1408" s="87"/>
      <c r="Q1408" s="483"/>
      <c r="R1408" s="83"/>
      <c r="S1408" s="482"/>
      <c r="T1408" s="164"/>
      <c r="U1408" s="45"/>
      <c r="V1408" s="25" t="str">
        <f>IFERROR(VLOOKUP(U1408, tabla!$A$2:$B$50,2,FALSE),"")</f>
        <v/>
      </c>
      <c r="W1408" s="26"/>
      <c r="X1408" s="51"/>
      <c r="Y1408" s="555" t="str">
        <f t="shared" si="130"/>
        <v/>
      </c>
      <c r="Z1408" s="27"/>
      <c r="AA1408" s="26"/>
      <c r="AB1408" s="26"/>
      <c r="AC1408" s="84"/>
      <c r="AD1408" s="29"/>
      <c r="AE1408" s="84"/>
      <c r="AF1408" s="84"/>
      <c r="AG1408" s="63"/>
      <c r="AH1408" s="84"/>
      <c r="AI1408" s="63"/>
      <c r="AJ1408" s="63"/>
      <c r="AK1408" s="81"/>
      <c r="AL1408" s="85"/>
      <c r="AM1408" s="557" t="str">
        <f t="shared" ca="1" si="131"/>
        <v/>
      </c>
      <c r="AN1408" s="86"/>
      <c r="XFA1408" s="558" t="e">
        <f>MATCH(AE1408,tabla!$W$3:$W$20,0)-1</f>
        <v>#N/A</v>
      </c>
      <c r="XFB1408" s="558">
        <f>COUNTIF(tabla!$W$3:$W$20,'BD1'!AE1408)</f>
        <v>0</v>
      </c>
    </row>
    <row r="1409" spans="1:40 16381:16382" s="197" customFormat="1" ht="24.95" customHeight="1" x14ac:dyDescent="0.2">
      <c r="A1409" s="24" t="str">
        <f t="shared" si="128"/>
        <v/>
      </c>
      <c r="B1409" s="24" t="str">
        <f t="shared" si="126"/>
        <v/>
      </c>
      <c r="C1409" s="554" t="str">
        <f t="shared" si="127"/>
        <v/>
      </c>
      <c r="D1409" s="173"/>
      <c r="E1409" s="173"/>
      <c r="F1409" s="174"/>
      <c r="G1409" s="175"/>
      <c r="H1409" s="176"/>
      <c r="I1409" s="177"/>
      <c r="J1409" s="176"/>
      <c r="K1409" s="476"/>
      <c r="L1409" s="174"/>
      <c r="M1409" s="81"/>
      <c r="N1409" s="280" t="str">
        <f t="shared" si="129"/>
        <v/>
      </c>
      <c r="O1409" s="43"/>
      <c r="P1409" s="87"/>
      <c r="Q1409" s="483"/>
      <c r="R1409" s="83"/>
      <c r="S1409" s="482"/>
      <c r="T1409" s="164"/>
      <c r="U1409" s="45"/>
      <c r="V1409" s="25" t="str">
        <f>IFERROR(VLOOKUP(U1409, tabla!$A$2:$B$50,2,FALSE),"")</f>
        <v/>
      </c>
      <c r="W1409" s="26"/>
      <c r="X1409" s="51"/>
      <c r="Y1409" s="555" t="str">
        <f t="shared" si="130"/>
        <v/>
      </c>
      <c r="Z1409" s="27"/>
      <c r="AA1409" s="26"/>
      <c r="AB1409" s="26"/>
      <c r="AC1409" s="84"/>
      <c r="AD1409" s="29"/>
      <c r="AE1409" s="84"/>
      <c r="AF1409" s="84"/>
      <c r="AG1409" s="63"/>
      <c r="AH1409" s="84"/>
      <c r="AI1409" s="63"/>
      <c r="AJ1409" s="63"/>
      <c r="AK1409" s="81"/>
      <c r="AL1409" s="85"/>
      <c r="AM1409" s="557" t="str">
        <f t="shared" ca="1" si="131"/>
        <v/>
      </c>
      <c r="AN1409" s="86"/>
      <c r="XFA1409" s="558" t="e">
        <f>MATCH(AE1409,tabla!$W$3:$W$20,0)-1</f>
        <v>#N/A</v>
      </c>
      <c r="XFB1409" s="558">
        <f>COUNTIF(tabla!$W$3:$W$20,'BD1'!AE1409)</f>
        <v>0</v>
      </c>
    </row>
    <row r="1410" spans="1:40 16381:16382" s="197" customFormat="1" ht="24.95" customHeight="1" x14ac:dyDescent="0.2">
      <c r="A1410" s="24" t="str">
        <f t="shared" si="128"/>
        <v/>
      </c>
      <c r="B1410" s="24" t="str">
        <f t="shared" si="126"/>
        <v/>
      </c>
      <c r="C1410" s="554" t="str">
        <f t="shared" si="127"/>
        <v/>
      </c>
      <c r="D1410" s="173"/>
      <c r="E1410" s="173"/>
      <c r="F1410" s="174"/>
      <c r="G1410" s="175"/>
      <c r="H1410" s="176"/>
      <c r="I1410" s="177"/>
      <c r="J1410" s="176"/>
      <c r="K1410" s="476"/>
      <c r="L1410" s="174"/>
      <c r="M1410" s="81"/>
      <c r="N1410" s="280" t="str">
        <f t="shared" si="129"/>
        <v/>
      </c>
      <c r="O1410" s="43"/>
      <c r="P1410" s="87"/>
      <c r="Q1410" s="483"/>
      <c r="R1410" s="83"/>
      <c r="S1410" s="482"/>
      <c r="T1410" s="164"/>
      <c r="U1410" s="45"/>
      <c r="V1410" s="25" t="str">
        <f>IFERROR(VLOOKUP(U1410, tabla!$A$2:$B$50,2,FALSE),"")</f>
        <v/>
      </c>
      <c r="W1410" s="26"/>
      <c r="X1410" s="51"/>
      <c r="Y1410" s="555" t="str">
        <f t="shared" si="130"/>
        <v/>
      </c>
      <c r="Z1410" s="27"/>
      <c r="AA1410" s="26"/>
      <c r="AB1410" s="26"/>
      <c r="AC1410" s="84"/>
      <c r="AD1410" s="29"/>
      <c r="AE1410" s="84"/>
      <c r="AF1410" s="84"/>
      <c r="AG1410" s="63"/>
      <c r="AH1410" s="84"/>
      <c r="AI1410" s="63"/>
      <c r="AJ1410" s="63"/>
      <c r="AK1410" s="81"/>
      <c r="AL1410" s="85"/>
      <c r="AM1410" s="557" t="str">
        <f t="shared" ca="1" si="131"/>
        <v/>
      </c>
      <c r="AN1410" s="86"/>
      <c r="XFA1410" s="558" t="e">
        <f>MATCH(AE1410,tabla!$W$3:$W$20,0)-1</f>
        <v>#N/A</v>
      </c>
      <c r="XFB1410" s="558">
        <f>COUNTIF(tabla!$W$3:$W$20,'BD1'!AE1410)</f>
        <v>0</v>
      </c>
    </row>
    <row r="1411" spans="1:40 16381:16382" s="197" customFormat="1" ht="24.95" customHeight="1" x14ac:dyDescent="0.2">
      <c r="A1411" s="24" t="str">
        <f t="shared" si="128"/>
        <v/>
      </c>
      <c r="B1411" s="24" t="str">
        <f t="shared" si="126"/>
        <v/>
      </c>
      <c r="C1411" s="554" t="str">
        <f t="shared" si="127"/>
        <v/>
      </c>
      <c r="D1411" s="173"/>
      <c r="E1411" s="173"/>
      <c r="F1411" s="174"/>
      <c r="G1411" s="175"/>
      <c r="H1411" s="176"/>
      <c r="I1411" s="177"/>
      <c r="J1411" s="176"/>
      <c r="K1411" s="476"/>
      <c r="L1411" s="174"/>
      <c r="M1411" s="81"/>
      <c r="N1411" s="280" t="str">
        <f t="shared" si="129"/>
        <v/>
      </c>
      <c r="O1411" s="43"/>
      <c r="P1411" s="87"/>
      <c r="Q1411" s="483"/>
      <c r="R1411" s="83"/>
      <c r="S1411" s="482"/>
      <c r="T1411" s="164"/>
      <c r="U1411" s="45"/>
      <c r="V1411" s="25" t="str">
        <f>IFERROR(VLOOKUP(U1411, tabla!$A$2:$B$50,2,FALSE),"")</f>
        <v/>
      </c>
      <c r="W1411" s="26"/>
      <c r="X1411" s="51"/>
      <c r="Y1411" s="555" t="str">
        <f t="shared" si="130"/>
        <v/>
      </c>
      <c r="Z1411" s="27"/>
      <c r="AA1411" s="26"/>
      <c r="AB1411" s="26"/>
      <c r="AC1411" s="84"/>
      <c r="AD1411" s="29"/>
      <c r="AE1411" s="84"/>
      <c r="AF1411" s="84"/>
      <c r="AG1411" s="63"/>
      <c r="AH1411" s="84"/>
      <c r="AI1411" s="63"/>
      <c r="AJ1411" s="63"/>
      <c r="AK1411" s="81"/>
      <c r="AL1411" s="85"/>
      <c r="AM1411" s="557" t="str">
        <f t="shared" ca="1" si="131"/>
        <v/>
      </c>
      <c r="AN1411" s="86"/>
      <c r="XFA1411" s="558" t="e">
        <f>MATCH(AE1411,tabla!$W$3:$W$20,0)-1</f>
        <v>#N/A</v>
      </c>
      <c r="XFB1411" s="558">
        <f>COUNTIF(tabla!$W$3:$W$20,'BD1'!AE1411)</f>
        <v>0</v>
      </c>
    </row>
    <row r="1412" spans="1:40 16381:16382" s="197" customFormat="1" ht="24.95" customHeight="1" x14ac:dyDescent="0.2">
      <c r="A1412" s="24" t="str">
        <f t="shared" si="128"/>
        <v/>
      </c>
      <c r="B1412" s="24" t="str">
        <f t="shared" si="126"/>
        <v/>
      </c>
      <c r="C1412" s="554" t="str">
        <f t="shared" si="127"/>
        <v/>
      </c>
      <c r="D1412" s="173"/>
      <c r="E1412" s="173"/>
      <c r="F1412" s="174"/>
      <c r="G1412" s="175"/>
      <c r="H1412" s="176"/>
      <c r="I1412" s="177"/>
      <c r="J1412" s="176"/>
      <c r="K1412" s="476"/>
      <c r="L1412" s="174"/>
      <c r="M1412" s="81"/>
      <c r="N1412" s="280" t="str">
        <f t="shared" si="129"/>
        <v/>
      </c>
      <c r="O1412" s="43"/>
      <c r="P1412" s="87"/>
      <c r="Q1412" s="483"/>
      <c r="R1412" s="83"/>
      <c r="S1412" s="482"/>
      <c r="T1412" s="164"/>
      <c r="U1412" s="45"/>
      <c r="V1412" s="25" t="str">
        <f>IFERROR(VLOOKUP(U1412, tabla!$A$2:$B$50,2,FALSE),"")</f>
        <v/>
      </c>
      <c r="W1412" s="26"/>
      <c r="X1412" s="51"/>
      <c r="Y1412" s="555" t="str">
        <f t="shared" si="130"/>
        <v/>
      </c>
      <c r="Z1412" s="27"/>
      <c r="AA1412" s="26"/>
      <c r="AB1412" s="26"/>
      <c r="AC1412" s="84"/>
      <c r="AD1412" s="29"/>
      <c r="AE1412" s="84"/>
      <c r="AF1412" s="84"/>
      <c r="AG1412" s="63"/>
      <c r="AH1412" s="84"/>
      <c r="AI1412" s="63"/>
      <c r="AJ1412" s="63"/>
      <c r="AK1412" s="81"/>
      <c r="AL1412" s="85"/>
      <c r="AM1412" s="557" t="str">
        <f t="shared" ca="1" si="131"/>
        <v/>
      </c>
      <c r="AN1412" s="86"/>
      <c r="XFA1412" s="558" t="e">
        <f>MATCH(AE1412,tabla!$W$3:$W$20,0)-1</f>
        <v>#N/A</v>
      </c>
      <c r="XFB1412" s="558">
        <f>COUNTIF(tabla!$W$3:$W$20,'BD1'!AE1412)</f>
        <v>0</v>
      </c>
    </row>
    <row r="1413" spans="1:40 16381:16382" s="197" customFormat="1" ht="24.95" customHeight="1" x14ac:dyDescent="0.2">
      <c r="A1413" s="24" t="str">
        <f t="shared" si="128"/>
        <v/>
      </c>
      <c r="B1413" s="24" t="str">
        <f t="shared" si="126"/>
        <v/>
      </c>
      <c r="C1413" s="554" t="str">
        <f t="shared" si="127"/>
        <v/>
      </c>
      <c r="D1413" s="173"/>
      <c r="E1413" s="173"/>
      <c r="F1413" s="174"/>
      <c r="G1413" s="175"/>
      <c r="H1413" s="176"/>
      <c r="I1413" s="177"/>
      <c r="J1413" s="176"/>
      <c r="K1413" s="476"/>
      <c r="L1413" s="174"/>
      <c r="M1413" s="81"/>
      <c r="N1413" s="280" t="str">
        <f t="shared" si="129"/>
        <v/>
      </c>
      <c r="O1413" s="43"/>
      <c r="P1413" s="87"/>
      <c r="Q1413" s="483"/>
      <c r="R1413" s="83"/>
      <c r="S1413" s="482"/>
      <c r="T1413" s="164"/>
      <c r="U1413" s="45"/>
      <c r="V1413" s="25" t="str">
        <f>IFERROR(VLOOKUP(U1413, tabla!$A$2:$B$50,2,FALSE),"")</f>
        <v/>
      </c>
      <c r="W1413" s="26"/>
      <c r="X1413" s="51"/>
      <c r="Y1413" s="555" t="str">
        <f t="shared" si="130"/>
        <v/>
      </c>
      <c r="Z1413" s="27"/>
      <c r="AA1413" s="26"/>
      <c r="AB1413" s="26"/>
      <c r="AC1413" s="84"/>
      <c r="AD1413" s="29"/>
      <c r="AE1413" s="84"/>
      <c r="AF1413" s="84"/>
      <c r="AG1413" s="63"/>
      <c r="AH1413" s="84"/>
      <c r="AI1413" s="63"/>
      <c r="AJ1413" s="63"/>
      <c r="AK1413" s="81"/>
      <c r="AL1413" s="85"/>
      <c r="AM1413" s="557" t="str">
        <f t="shared" ca="1" si="131"/>
        <v/>
      </c>
      <c r="AN1413" s="86"/>
      <c r="XFA1413" s="558" t="e">
        <f>MATCH(AE1413,tabla!$W$3:$W$20,0)-1</f>
        <v>#N/A</v>
      </c>
      <c r="XFB1413" s="558">
        <f>COUNTIF(tabla!$W$3:$W$20,'BD1'!AE1413)</f>
        <v>0</v>
      </c>
    </row>
    <row r="1414" spans="1:40 16381:16382" s="197" customFormat="1" ht="24.95" customHeight="1" x14ac:dyDescent="0.2">
      <c r="A1414" s="24" t="str">
        <f t="shared" si="128"/>
        <v/>
      </c>
      <c r="B1414" s="24" t="str">
        <f t="shared" si="126"/>
        <v/>
      </c>
      <c r="C1414" s="554" t="str">
        <f t="shared" si="127"/>
        <v/>
      </c>
      <c r="D1414" s="173"/>
      <c r="E1414" s="173"/>
      <c r="F1414" s="174"/>
      <c r="G1414" s="175"/>
      <c r="H1414" s="176"/>
      <c r="I1414" s="177"/>
      <c r="J1414" s="176"/>
      <c r="K1414" s="476"/>
      <c r="L1414" s="174"/>
      <c r="M1414" s="81"/>
      <c r="N1414" s="280" t="str">
        <f t="shared" si="129"/>
        <v/>
      </c>
      <c r="O1414" s="43"/>
      <c r="P1414" s="87"/>
      <c r="Q1414" s="483"/>
      <c r="R1414" s="83"/>
      <c r="S1414" s="482"/>
      <c r="T1414" s="164"/>
      <c r="U1414" s="45"/>
      <c r="V1414" s="25" t="str">
        <f>IFERROR(VLOOKUP(U1414, tabla!$A$2:$B$50,2,FALSE),"")</f>
        <v/>
      </c>
      <c r="W1414" s="26"/>
      <c r="X1414" s="51"/>
      <c r="Y1414" s="555" t="str">
        <f t="shared" si="130"/>
        <v/>
      </c>
      <c r="Z1414" s="27"/>
      <c r="AA1414" s="26"/>
      <c r="AB1414" s="26"/>
      <c r="AC1414" s="84"/>
      <c r="AD1414" s="29"/>
      <c r="AE1414" s="84"/>
      <c r="AF1414" s="84"/>
      <c r="AG1414" s="63"/>
      <c r="AH1414" s="84"/>
      <c r="AI1414" s="63"/>
      <c r="AJ1414" s="63"/>
      <c r="AK1414" s="81"/>
      <c r="AL1414" s="85"/>
      <c r="AM1414" s="557" t="str">
        <f t="shared" ca="1" si="131"/>
        <v/>
      </c>
      <c r="AN1414" s="86"/>
      <c r="XFA1414" s="558" t="e">
        <f>MATCH(AE1414,tabla!$W$3:$W$20,0)-1</f>
        <v>#N/A</v>
      </c>
      <c r="XFB1414" s="558">
        <f>COUNTIF(tabla!$W$3:$W$20,'BD1'!AE1414)</f>
        <v>0</v>
      </c>
    </row>
    <row r="1415" spans="1:40 16381:16382" s="197" customFormat="1" ht="24.95" customHeight="1" x14ac:dyDescent="0.2">
      <c r="A1415" s="24" t="str">
        <f t="shared" si="128"/>
        <v/>
      </c>
      <c r="B1415" s="24" t="str">
        <f t="shared" si="126"/>
        <v/>
      </c>
      <c r="C1415" s="554" t="str">
        <f t="shared" si="127"/>
        <v/>
      </c>
      <c r="D1415" s="173"/>
      <c r="E1415" s="173"/>
      <c r="F1415" s="174"/>
      <c r="G1415" s="175"/>
      <c r="H1415" s="176"/>
      <c r="I1415" s="177"/>
      <c r="J1415" s="176"/>
      <c r="K1415" s="476"/>
      <c r="L1415" s="174"/>
      <c r="M1415" s="81"/>
      <c r="N1415" s="280" t="str">
        <f t="shared" si="129"/>
        <v/>
      </c>
      <c r="O1415" s="43"/>
      <c r="P1415" s="87"/>
      <c r="Q1415" s="483"/>
      <c r="R1415" s="83"/>
      <c r="S1415" s="482"/>
      <c r="T1415" s="164"/>
      <c r="U1415" s="45"/>
      <c r="V1415" s="25" t="str">
        <f>IFERROR(VLOOKUP(U1415, tabla!$A$2:$B$50,2,FALSE),"")</f>
        <v/>
      </c>
      <c r="W1415" s="26"/>
      <c r="X1415" s="51"/>
      <c r="Y1415" s="555" t="str">
        <f t="shared" si="130"/>
        <v/>
      </c>
      <c r="Z1415" s="27"/>
      <c r="AA1415" s="26"/>
      <c r="AB1415" s="26"/>
      <c r="AC1415" s="84"/>
      <c r="AD1415" s="29"/>
      <c r="AE1415" s="84"/>
      <c r="AF1415" s="84"/>
      <c r="AG1415" s="63"/>
      <c r="AH1415" s="84"/>
      <c r="AI1415" s="63"/>
      <c r="AJ1415" s="63"/>
      <c r="AK1415" s="81"/>
      <c r="AL1415" s="85"/>
      <c r="AM1415" s="557" t="str">
        <f t="shared" ca="1" si="131"/>
        <v/>
      </c>
      <c r="AN1415" s="86"/>
      <c r="XFA1415" s="558" t="e">
        <f>MATCH(AE1415,tabla!$W$3:$W$20,0)-1</f>
        <v>#N/A</v>
      </c>
      <c r="XFB1415" s="558">
        <f>COUNTIF(tabla!$W$3:$W$20,'BD1'!AE1415)</f>
        <v>0</v>
      </c>
    </row>
    <row r="1416" spans="1:40 16381:16382" s="197" customFormat="1" ht="24.95" customHeight="1" x14ac:dyDescent="0.2">
      <c r="A1416" s="24" t="str">
        <f t="shared" si="128"/>
        <v/>
      </c>
      <c r="B1416" s="24" t="str">
        <f t="shared" si="126"/>
        <v/>
      </c>
      <c r="C1416" s="554" t="str">
        <f t="shared" si="127"/>
        <v/>
      </c>
      <c r="D1416" s="173"/>
      <c r="E1416" s="173"/>
      <c r="F1416" s="174"/>
      <c r="G1416" s="175"/>
      <c r="H1416" s="176"/>
      <c r="I1416" s="177"/>
      <c r="J1416" s="176"/>
      <c r="K1416" s="476"/>
      <c r="L1416" s="174"/>
      <c r="M1416" s="81"/>
      <c r="N1416" s="280" t="str">
        <f t="shared" si="129"/>
        <v/>
      </c>
      <c r="O1416" s="43"/>
      <c r="P1416" s="87"/>
      <c r="Q1416" s="483"/>
      <c r="R1416" s="83"/>
      <c r="S1416" s="482"/>
      <c r="T1416" s="164"/>
      <c r="U1416" s="45"/>
      <c r="V1416" s="25" t="str">
        <f>IFERROR(VLOOKUP(U1416, tabla!$A$2:$B$50,2,FALSE),"")</f>
        <v/>
      </c>
      <c r="W1416" s="26"/>
      <c r="X1416" s="51"/>
      <c r="Y1416" s="555" t="str">
        <f t="shared" si="130"/>
        <v/>
      </c>
      <c r="Z1416" s="27"/>
      <c r="AA1416" s="26"/>
      <c r="AB1416" s="26"/>
      <c r="AC1416" s="84"/>
      <c r="AD1416" s="29"/>
      <c r="AE1416" s="84"/>
      <c r="AF1416" s="84"/>
      <c r="AG1416" s="63"/>
      <c r="AH1416" s="84"/>
      <c r="AI1416" s="63"/>
      <c r="AJ1416" s="63"/>
      <c r="AK1416" s="81"/>
      <c r="AL1416" s="85"/>
      <c r="AM1416" s="557" t="str">
        <f t="shared" ca="1" si="131"/>
        <v/>
      </c>
      <c r="AN1416" s="86"/>
      <c r="XFA1416" s="558" t="e">
        <f>MATCH(AE1416,tabla!$W$3:$W$20,0)-1</f>
        <v>#N/A</v>
      </c>
      <c r="XFB1416" s="558">
        <f>COUNTIF(tabla!$W$3:$W$20,'BD1'!AE1416)</f>
        <v>0</v>
      </c>
    </row>
    <row r="1417" spans="1:40 16381:16382" s="197" customFormat="1" ht="24.95" customHeight="1" x14ac:dyDescent="0.2">
      <c r="A1417" s="24" t="str">
        <f t="shared" si="128"/>
        <v/>
      </c>
      <c r="B1417" s="24" t="str">
        <f t="shared" si="126"/>
        <v/>
      </c>
      <c r="C1417" s="554" t="str">
        <f t="shared" si="127"/>
        <v/>
      </c>
      <c r="D1417" s="173"/>
      <c r="E1417" s="173"/>
      <c r="F1417" s="174"/>
      <c r="G1417" s="175"/>
      <c r="H1417" s="176"/>
      <c r="I1417" s="177"/>
      <c r="J1417" s="176"/>
      <c r="K1417" s="476"/>
      <c r="L1417" s="174"/>
      <c r="M1417" s="81"/>
      <c r="N1417" s="280" t="str">
        <f t="shared" si="129"/>
        <v/>
      </c>
      <c r="O1417" s="43"/>
      <c r="P1417" s="87"/>
      <c r="Q1417" s="483"/>
      <c r="R1417" s="83"/>
      <c r="S1417" s="482"/>
      <c r="T1417" s="164"/>
      <c r="U1417" s="45"/>
      <c r="V1417" s="25" t="str">
        <f>IFERROR(VLOOKUP(U1417, tabla!$A$2:$B$50,2,FALSE),"")</f>
        <v/>
      </c>
      <c r="W1417" s="26"/>
      <c r="X1417" s="51"/>
      <c r="Y1417" s="555" t="str">
        <f t="shared" si="130"/>
        <v/>
      </c>
      <c r="Z1417" s="27"/>
      <c r="AA1417" s="26"/>
      <c r="AB1417" s="26"/>
      <c r="AC1417" s="84"/>
      <c r="AD1417" s="29"/>
      <c r="AE1417" s="84"/>
      <c r="AF1417" s="84"/>
      <c r="AG1417" s="63"/>
      <c r="AH1417" s="84"/>
      <c r="AI1417" s="63"/>
      <c r="AJ1417" s="63"/>
      <c r="AK1417" s="81"/>
      <c r="AL1417" s="85"/>
      <c r="AM1417" s="557" t="str">
        <f t="shared" ca="1" si="131"/>
        <v/>
      </c>
      <c r="AN1417" s="86"/>
      <c r="XFA1417" s="558" t="e">
        <f>MATCH(AE1417,tabla!$W$3:$W$20,0)-1</f>
        <v>#N/A</v>
      </c>
      <c r="XFB1417" s="558">
        <f>COUNTIF(tabla!$W$3:$W$20,'BD1'!AE1417)</f>
        <v>0</v>
      </c>
    </row>
    <row r="1418" spans="1:40 16381:16382" s="197" customFormat="1" ht="24.95" customHeight="1" x14ac:dyDescent="0.2">
      <c r="A1418" s="24" t="str">
        <f t="shared" si="128"/>
        <v/>
      </c>
      <c r="B1418" s="24" t="str">
        <f t="shared" si="126"/>
        <v/>
      </c>
      <c r="C1418" s="554" t="str">
        <f t="shared" si="127"/>
        <v/>
      </c>
      <c r="D1418" s="173"/>
      <c r="E1418" s="173"/>
      <c r="F1418" s="174"/>
      <c r="G1418" s="175"/>
      <c r="H1418" s="176"/>
      <c r="I1418" s="177"/>
      <c r="J1418" s="176"/>
      <c r="K1418" s="476"/>
      <c r="L1418" s="174"/>
      <c r="M1418" s="81"/>
      <c r="N1418" s="280" t="str">
        <f t="shared" si="129"/>
        <v/>
      </c>
      <c r="O1418" s="43"/>
      <c r="P1418" s="87"/>
      <c r="Q1418" s="483"/>
      <c r="R1418" s="83"/>
      <c r="S1418" s="482"/>
      <c r="T1418" s="164"/>
      <c r="U1418" s="45"/>
      <c r="V1418" s="25" t="str">
        <f>IFERROR(VLOOKUP(U1418, tabla!$A$2:$B$50,2,FALSE),"")</f>
        <v/>
      </c>
      <c r="W1418" s="26"/>
      <c r="X1418" s="51"/>
      <c r="Y1418" s="555" t="str">
        <f t="shared" si="130"/>
        <v/>
      </c>
      <c r="Z1418" s="27"/>
      <c r="AA1418" s="26"/>
      <c r="AB1418" s="26"/>
      <c r="AC1418" s="84"/>
      <c r="AD1418" s="29"/>
      <c r="AE1418" s="84"/>
      <c r="AF1418" s="84"/>
      <c r="AG1418" s="63"/>
      <c r="AH1418" s="84"/>
      <c r="AI1418" s="63"/>
      <c r="AJ1418" s="63"/>
      <c r="AK1418" s="81"/>
      <c r="AL1418" s="85"/>
      <c r="AM1418" s="557" t="str">
        <f t="shared" ca="1" si="131"/>
        <v/>
      </c>
      <c r="AN1418" s="86"/>
      <c r="XFA1418" s="558" t="e">
        <f>MATCH(AE1418,tabla!$W$3:$W$20,0)-1</f>
        <v>#N/A</v>
      </c>
      <c r="XFB1418" s="558">
        <f>COUNTIF(tabla!$W$3:$W$20,'BD1'!AE1418)</f>
        <v>0</v>
      </c>
    </row>
    <row r="1419" spans="1:40 16381:16382" s="197" customFormat="1" ht="24.95" customHeight="1" x14ac:dyDescent="0.2">
      <c r="A1419" s="24" t="str">
        <f t="shared" si="128"/>
        <v/>
      </c>
      <c r="B1419" s="24" t="str">
        <f t="shared" si="126"/>
        <v/>
      </c>
      <c r="C1419" s="554" t="str">
        <f t="shared" si="127"/>
        <v/>
      </c>
      <c r="D1419" s="173"/>
      <c r="E1419" s="173"/>
      <c r="F1419" s="174"/>
      <c r="G1419" s="175"/>
      <c r="H1419" s="176"/>
      <c r="I1419" s="177"/>
      <c r="J1419" s="176"/>
      <c r="K1419" s="476"/>
      <c r="L1419" s="174"/>
      <c r="M1419" s="81"/>
      <c r="N1419" s="280" t="str">
        <f t="shared" si="129"/>
        <v/>
      </c>
      <c r="O1419" s="43"/>
      <c r="P1419" s="87"/>
      <c r="Q1419" s="483"/>
      <c r="R1419" s="83"/>
      <c r="S1419" s="482"/>
      <c r="T1419" s="164"/>
      <c r="U1419" s="45"/>
      <c r="V1419" s="25" t="str">
        <f>IFERROR(VLOOKUP(U1419, tabla!$A$2:$B$50,2,FALSE),"")</f>
        <v/>
      </c>
      <c r="W1419" s="26"/>
      <c r="X1419" s="51"/>
      <c r="Y1419" s="555" t="str">
        <f t="shared" si="130"/>
        <v/>
      </c>
      <c r="Z1419" s="27"/>
      <c r="AA1419" s="26"/>
      <c r="AB1419" s="26"/>
      <c r="AC1419" s="84"/>
      <c r="AD1419" s="29"/>
      <c r="AE1419" s="84"/>
      <c r="AF1419" s="84"/>
      <c r="AG1419" s="63"/>
      <c r="AH1419" s="84"/>
      <c r="AI1419" s="63"/>
      <c r="AJ1419" s="63"/>
      <c r="AK1419" s="81"/>
      <c r="AL1419" s="85"/>
      <c r="AM1419" s="557" t="str">
        <f t="shared" ca="1" si="131"/>
        <v/>
      </c>
      <c r="AN1419" s="86"/>
      <c r="XFA1419" s="558" t="e">
        <f>MATCH(AE1419,tabla!$W$3:$W$20,0)-1</f>
        <v>#N/A</v>
      </c>
      <c r="XFB1419" s="558">
        <f>COUNTIF(tabla!$W$3:$W$20,'BD1'!AE1419)</f>
        <v>0</v>
      </c>
    </row>
    <row r="1420" spans="1:40 16381:16382" s="197" customFormat="1" ht="24.95" customHeight="1" x14ac:dyDescent="0.2">
      <c r="A1420" s="24" t="str">
        <f t="shared" si="128"/>
        <v/>
      </c>
      <c r="B1420" s="24" t="str">
        <f t="shared" si="126"/>
        <v/>
      </c>
      <c r="C1420" s="554" t="str">
        <f t="shared" si="127"/>
        <v/>
      </c>
      <c r="D1420" s="173"/>
      <c r="E1420" s="173"/>
      <c r="F1420" s="174"/>
      <c r="G1420" s="175"/>
      <c r="H1420" s="176"/>
      <c r="I1420" s="177"/>
      <c r="J1420" s="176"/>
      <c r="K1420" s="476"/>
      <c r="L1420" s="174"/>
      <c r="M1420" s="81"/>
      <c r="N1420" s="280" t="str">
        <f t="shared" si="129"/>
        <v/>
      </c>
      <c r="O1420" s="43"/>
      <c r="P1420" s="87"/>
      <c r="Q1420" s="483"/>
      <c r="R1420" s="83"/>
      <c r="S1420" s="482"/>
      <c r="T1420" s="164"/>
      <c r="U1420" s="45"/>
      <c r="V1420" s="25" t="str">
        <f>IFERROR(VLOOKUP(U1420, tabla!$A$2:$B$50,2,FALSE),"")</f>
        <v/>
      </c>
      <c r="W1420" s="26"/>
      <c r="X1420" s="51"/>
      <c r="Y1420" s="555" t="str">
        <f t="shared" si="130"/>
        <v/>
      </c>
      <c r="Z1420" s="27"/>
      <c r="AA1420" s="26"/>
      <c r="AB1420" s="26"/>
      <c r="AC1420" s="84"/>
      <c r="AD1420" s="29"/>
      <c r="AE1420" s="84"/>
      <c r="AF1420" s="84"/>
      <c r="AG1420" s="63"/>
      <c r="AH1420" s="84"/>
      <c r="AI1420" s="63"/>
      <c r="AJ1420" s="63"/>
      <c r="AK1420" s="81"/>
      <c r="AL1420" s="85"/>
      <c r="AM1420" s="557" t="str">
        <f t="shared" ca="1" si="131"/>
        <v/>
      </c>
      <c r="AN1420" s="86"/>
      <c r="XFA1420" s="558" t="e">
        <f>MATCH(AE1420,tabla!$W$3:$W$20,0)-1</f>
        <v>#N/A</v>
      </c>
      <c r="XFB1420" s="558">
        <f>COUNTIF(tabla!$W$3:$W$20,'BD1'!AE1420)</f>
        <v>0</v>
      </c>
    </row>
    <row r="1421" spans="1:40 16381:16382" s="197" customFormat="1" ht="24.95" customHeight="1" x14ac:dyDescent="0.2">
      <c r="A1421" s="24" t="str">
        <f t="shared" si="128"/>
        <v/>
      </c>
      <c r="B1421" s="24" t="str">
        <f t="shared" si="126"/>
        <v/>
      </c>
      <c r="C1421" s="554" t="str">
        <f t="shared" si="127"/>
        <v/>
      </c>
      <c r="D1421" s="173"/>
      <c r="E1421" s="173"/>
      <c r="F1421" s="174"/>
      <c r="G1421" s="175"/>
      <c r="H1421" s="176"/>
      <c r="I1421" s="177"/>
      <c r="J1421" s="176"/>
      <c r="K1421" s="476"/>
      <c r="L1421" s="174"/>
      <c r="M1421" s="81"/>
      <c r="N1421" s="280" t="str">
        <f t="shared" si="129"/>
        <v/>
      </c>
      <c r="O1421" s="43"/>
      <c r="P1421" s="87"/>
      <c r="Q1421" s="483"/>
      <c r="R1421" s="83"/>
      <c r="S1421" s="482"/>
      <c r="T1421" s="164"/>
      <c r="U1421" s="45"/>
      <c r="V1421" s="25" t="str">
        <f>IFERROR(VLOOKUP(U1421, tabla!$A$2:$B$50,2,FALSE),"")</f>
        <v/>
      </c>
      <c r="W1421" s="26"/>
      <c r="X1421" s="51"/>
      <c r="Y1421" s="555" t="str">
        <f t="shared" si="130"/>
        <v/>
      </c>
      <c r="Z1421" s="27"/>
      <c r="AA1421" s="26"/>
      <c r="AB1421" s="26"/>
      <c r="AC1421" s="84"/>
      <c r="AD1421" s="29"/>
      <c r="AE1421" s="84"/>
      <c r="AF1421" s="84"/>
      <c r="AG1421" s="63"/>
      <c r="AH1421" s="84"/>
      <c r="AI1421" s="63"/>
      <c r="AJ1421" s="63"/>
      <c r="AK1421" s="81"/>
      <c r="AL1421" s="85"/>
      <c r="AM1421" s="557" t="str">
        <f t="shared" ca="1" si="131"/>
        <v/>
      </c>
      <c r="AN1421" s="86"/>
      <c r="XFA1421" s="558" t="e">
        <f>MATCH(AE1421,tabla!$W$3:$W$20,0)-1</f>
        <v>#N/A</v>
      </c>
      <c r="XFB1421" s="558">
        <f>COUNTIF(tabla!$W$3:$W$20,'BD1'!AE1421)</f>
        <v>0</v>
      </c>
    </row>
    <row r="1422" spans="1:40 16381:16382" s="197" customFormat="1" ht="24.95" customHeight="1" x14ac:dyDescent="0.2">
      <c r="A1422" s="24" t="str">
        <f t="shared" si="128"/>
        <v/>
      </c>
      <c r="B1422" s="24" t="str">
        <f t="shared" si="126"/>
        <v/>
      </c>
      <c r="C1422" s="554" t="str">
        <f t="shared" si="127"/>
        <v/>
      </c>
      <c r="D1422" s="173"/>
      <c r="E1422" s="173"/>
      <c r="F1422" s="174"/>
      <c r="G1422" s="175"/>
      <c r="H1422" s="176"/>
      <c r="I1422" s="177"/>
      <c r="J1422" s="176"/>
      <c r="K1422" s="476"/>
      <c r="L1422" s="174"/>
      <c r="M1422" s="81"/>
      <c r="N1422" s="280" t="str">
        <f t="shared" si="129"/>
        <v/>
      </c>
      <c r="O1422" s="43"/>
      <c r="P1422" s="87"/>
      <c r="Q1422" s="483"/>
      <c r="R1422" s="83"/>
      <c r="S1422" s="482"/>
      <c r="T1422" s="164"/>
      <c r="U1422" s="45"/>
      <c r="V1422" s="25" t="str">
        <f>IFERROR(VLOOKUP(U1422, tabla!$A$2:$B$50,2,FALSE),"")</f>
        <v/>
      </c>
      <c r="W1422" s="26"/>
      <c r="X1422" s="51"/>
      <c r="Y1422" s="555" t="str">
        <f t="shared" si="130"/>
        <v/>
      </c>
      <c r="Z1422" s="27"/>
      <c r="AA1422" s="26"/>
      <c r="AB1422" s="26"/>
      <c r="AC1422" s="84"/>
      <c r="AD1422" s="29"/>
      <c r="AE1422" s="84"/>
      <c r="AF1422" s="84"/>
      <c r="AG1422" s="63"/>
      <c r="AH1422" s="84"/>
      <c r="AI1422" s="63"/>
      <c r="AJ1422" s="63"/>
      <c r="AK1422" s="81"/>
      <c r="AL1422" s="85"/>
      <c r="AM1422" s="557" t="str">
        <f t="shared" ca="1" si="131"/>
        <v/>
      </c>
      <c r="AN1422" s="86"/>
      <c r="XFA1422" s="558" t="e">
        <f>MATCH(AE1422,tabla!$W$3:$W$20,0)-1</f>
        <v>#N/A</v>
      </c>
      <c r="XFB1422" s="558">
        <f>COUNTIF(tabla!$W$3:$W$20,'BD1'!AE1422)</f>
        <v>0</v>
      </c>
    </row>
    <row r="1423" spans="1:40 16381:16382" s="197" customFormat="1" ht="24.95" customHeight="1" x14ac:dyDescent="0.2">
      <c r="A1423" s="24" t="str">
        <f t="shared" si="128"/>
        <v/>
      </c>
      <c r="B1423" s="24" t="str">
        <f t="shared" ref="B1423:B1486" si="132">IF(F1423&gt;0,$K$6,"")</f>
        <v/>
      </c>
      <c r="C1423" s="554" t="str">
        <f t="shared" ref="C1423:C1486" si="133">IF(F1423&gt;0,$K$8,"")</f>
        <v/>
      </c>
      <c r="D1423" s="173"/>
      <c r="E1423" s="173"/>
      <c r="F1423" s="174"/>
      <c r="G1423" s="175"/>
      <c r="H1423" s="176"/>
      <c r="I1423" s="177"/>
      <c r="J1423" s="176"/>
      <c r="K1423" s="476"/>
      <c r="L1423" s="174"/>
      <c r="M1423" s="81"/>
      <c r="N1423" s="280" t="str">
        <f t="shared" si="129"/>
        <v/>
      </c>
      <c r="O1423" s="43"/>
      <c r="P1423" s="87"/>
      <c r="Q1423" s="483"/>
      <c r="R1423" s="83"/>
      <c r="S1423" s="482"/>
      <c r="T1423" s="164"/>
      <c r="U1423" s="45"/>
      <c r="V1423" s="25" t="str">
        <f>IFERROR(VLOOKUP(U1423, tabla!$A$2:$B$50,2,FALSE),"")</f>
        <v/>
      </c>
      <c r="W1423" s="26"/>
      <c r="X1423" s="51"/>
      <c r="Y1423" s="555" t="str">
        <f t="shared" si="130"/>
        <v/>
      </c>
      <c r="Z1423" s="27"/>
      <c r="AA1423" s="26"/>
      <c r="AB1423" s="26"/>
      <c r="AC1423" s="84"/>
      <c r="AD1423" s="29"/>
      <c r="AE1423" s="84"/>
      <c r="AF1423" s="84"/>
      <c r="AG1423" s="63"/>
      <c r="AH1423" s="84"/>
      <c r="AI1423" s="63"/>
      <c r="AJ1423" s="63"/>
      <c r="AK1423" s="81"/>
      <c r="AL1423" s="85"/>
      <c r="AM1423" s="557" t="str">
        <f t="shared" ca="1" si="131"/>
        <v/>
      </c>
      <c r="AN1423" s="86"/>
      <c r="XFA1423" s="558" t="e">
        <f>MATCH(AE1423,tabla!$W$3:$W$20,0)-1</f>
        <v>#N/A</v>
      </c>
      <c r="XFB1423" s="558">
        <f>COUNTIF(tabla!$W$3:$W$20,'BD1'!AE1423)</f>
        <v>0</v>
      </c>
    </row>
    <row r="1424" spans="1:40 16381:16382" s="197" customFormat="1" ht="24.95" customHeight="1" x14ac:dyDescent="0.2">
      <c r="A1424" s="24" t="str">
        <f t="shared" ref="A1424:A1487" si="134">IF(F1424&gt;0,ROW()-14,"")</f>
        <v/>
      </c>
      <c r="B1424" s="24" t="str">
        <f t="shared" si="132"/>
        <v/>
      </c>
      <c r="C1424" s="554" t="str">
        <f t="shared" si="133"/>
        <v/>
      </c>
      <c r="D1424" s="173"/>
      <c r="E1424" s="173"/>
      <c r="F1424" s="174"/>
      <c r="G1424" s="175"/>
      <c r="H1424" s="176"/>
      <c r="I1424" s="177"/>
      <c r="J1424" s="176"/>
      <c r="K1424" s="476"/>
      <c r="L1424" s="174"/>
      <c r="M1424" s="81"/>
      <c r="N1424" s="280" t="str">
        <f t="shared" ref="N1424:N1487" si="135">IF(M1424="","",YEAR($M$2)-YEAR(M1424)-IF(DATE(YEAR($M$2),MONTH(M1424),DAY(M1424))&gt;$M$2,1,0))</f>
        <v/>
      </c>
      <c r="O1424" s="43"/>
      <c r="P1424" s="87"/>
      <c r="Q1424" s="483"/>
      <c r="R1424" s="83"/>
      <c r="S1424" s="482"/>
      <c r="T1424" s="164"/>
      <c r="U1424" s="45"/>
      <c r="V1424" s="25" t="str">
        <f>IFERROR(VLOOKUP(U1424, tabla!$A$2:$B$50,2,FALSE),"")</f>
        <v/>
      </c>
      <c r="W1424" s="26"/>
      <c r="X1424" s="51"/>
      <c r="Y1424" s="555" t="str">
        <f t="shared" ref="Y1424:Y1487" si="136">IF(AND(X1424&gt;0,X1424&lt;452),45.2,IF(X1424&gt;=452,10%*X1424,IF(X1424=0,"","")))</f>
        <v/>
      </c>
      <c r="Z1424" s="27"/>
      <c r="AA1424" s="26"/>
      <c r="AB1424" s="26"/>
      <c r="AC1424" s="84"/>
      <c r="AD1424" s="29"/>
      <c r="AE1424" s="84"/>
      <c r="AF1424" s="84"/>
      <c r="AG1424" s="63"/>
      <c r="AH1424" s="84"/>
      <c r="AI1424" s="63"/>
      <c r="AJ1424" s="63"/>
      <c r="AK1424" s="81"/>
      <c r="AL1424" s="85"/>
      <c r="AM1424" s="557" t="str">
        <f t="shared" ref="AM1424:AM1487" ca="1" si="137">IF(OR(AL1424="",NOT(ISNUMBER(AL1424))),"",IF(TODAY()&lt;=AL1424,
 "VIGENTE - FALTAN " &amp;
 ((YEAR(AL1424)-YEAR(TODAY()))*12 + MONTH(AL1424)-MONTH(TODAY()) - IF(DAY(TODAY())&gt;DAY(AL1424),1,0)) &amp; " MESES",
 "CADUCADO"))</f>
        <v/>
      </c>
      <c r="AN1424" s="86"/>
      <c r="XFA1424" s="558" t="e">
        <f>MATCH(AE1424,tabla!$W$3:$W$20,0)-1</f>
        <v>#N/A</v>
      </c>
      <c r="XFB1424" s="558">
        <f>COUNTIF(tabla!$W$3:$W$20,'BD1'!AE1424)</f>
        <v>0</v>
      </c>
    </row>
    <row r="1425" spans="1:40 16381:16382" s="197" customFormat="1" ht="24.95" customHeight="1" x14ac:dyDescent="0.2">
      <c r="A1425" s="24" t="str">
        <f t="shared" si="134"/>
        <v/>
      </c>
      <c r="B1425" s="24" t="str">
        <f t="shared" si="132"/>
        <v/>
      </c>
      <c r="C1425" s="554" t="str">
        <f t="shared" si="133"/>
        <v/>
      </c>
      <c r="D1425" s="173"/>
      <c r="E1425" s="173"/>
      <c r="F1425" s="174"/>
      <c r="G1425" s="175"/>
      <c r="H1425" s="176"/>
      <c r="I1425" s="177"/>
      <c r="J1425" s="176"/>
      <c r="K1425" s="476"/>
      <c r="L1425" s="174"/>
      <c r="M1425" s="81"/>
      <c r="N1425" s="280" t="str">
        <f t="shared" si="135"/>
        <v/>
      </c>
      <c r="O1425" s="43"/>
      <c r="P1425" s="87"/>
      <c r="Q1425" s="483"/>
      <c r="R1425" s="83"/>
      <c r="S1425" s="482"/>
      <c r="T1425" s="164"/>
      <c r="U1425" s="45"/>
      <c r="V1425" s="25" t="str">
        <f>IFERROR(VLOOKUP(U1425, tabla!$A$2:$B$50,2,FALSE),"")</f>
        <v/>
      </c>
      <c r="W1425" s="26"/>
      <c r="X1425" s="51"/>
      <c r="Y1425" s="555" t="str">
        <f t="shared" si="136"/>
        <v/>
      </c>
      <c r="Z1425" s="27"/>
      <c r="AA1425" s="26"/>
      <c r="AB1425" s="26"/>
      <c r="AC1425" s="84"/>
      <c r="AD1425" s="29"/>
      <c r="AE1425" s="84"/>
      <c r="AF1425" s="84"/>
      <c r="AG1425" s="63"/>
      <c r="AH1425" s="84"/>
      <c r="AI1425" s="63"/>
      <c r="AJ1425" s="63"/>
      <c r="AK1425" s="81"/>
      <c r="AL1425" s="85"/>
      <c r="AM1425" s="557" t="str">
        <f t="shared" ca="1" si="137"/>
        <v/>
      </c>
      <c r="AN1425" s="86"/>
      <c r="XFA1425" s="558" t="e">
        <f>MATCH(AE1425,tabla!$W$3:$W$20,0)-1</f>
        <v>#N/A</v>
      </c>
      <c r="XFB1425" s="558">
        <f>COUNTIF(tabla!$W$3:$W$20,'BD1'!AE1425)</f>
        <v>0</v>
      </c>
    </row>
    <row r="1426" spans="1:40 16381:16382" s="197" customFormat="1" ht="24.95" customHeight="1" x14ac:dyDescent="0.2">
      <c r="A1426" s="24" t="str">
        <f t="shared" si="134"/>
        <v/>
      </c>
      <c r="B1426" s="24" t="str">
        <f t="shared" si="132"/>
        <v/>
      </c>
      <c r="C1426" s="554" t="str">
        <f t="shared" si="133"/>
        <v/>
      </c>
      <c r="D1426" s="173"/>
      <c r="E1426" s="173"/>
      <c r="F1426" s="174"/>
      <c r="G1426" s="175"/>
      <c r="H1426" s="176"/>
      <c r="I1426" s="177"/>
      <c r="J1426" s="176"/>
      <c r="K1426" s="476"/>
      <c r="L1426" s="174"/>
      <c r="M1426" s="81"/>
      <c r="N1426" s="280" t="str">
        <f t="shared" si="135"/>
        <v/>
      </c>
      <c r="O1426" s="43"/>
      <c r="P1426" s="87"/>
      <c r="Q1426" s="483"/>
      <c r="R1426" s="83"/>
      <c r="S1426" s="482"/>
      <c r="T1426" s="164"/>
      <c r="U1426" s="45"/>
      <c r="V1426" s="25" t="str">
        <f>IFERROR(VLOOKUP(U1426, tabla!$A$2:$B$50,2,FALSE),"")</f>
        <v/>
      </c>
      <c r="W1426" s="26"/>
      <c r="X1426" s="51"/>
      <c r="Y1426" s="555" t="str">
        <f t="shared" si="136"/>
        <v/>
      </c>
      <c r="Z1426" s="27"/>
      <c r="AA1426" s="26"/>
      <c r="AB1426" s="26"/>
      <c r="AC1426" s="84"/>
      <c r="AD1426" s="29"/>
      <c r="AE1426" s="84"/>
      <c r="AF1426" s="84"/>
      <c r="AG1426" s="63"/>
      <c r="AH1426" s="84"/>
      <c r="AI1426" s="63"/>
      <c r="AJ1426" s="63"/>
      <c r="AK1426" s="81"/>
      <c r="AL1426" s="85"/>
      <c r="AM1426" s="557" t="str">
        <f t="shared" ca="1" si="137"/>
        <v/>
      </c>
      <c r="AN1426" s="86"/>
      <c r="XFA1426" s="558" t="e">
        <f>MATCH(AE1426,tabla!$W$3:$W$20,0)-1</f>
        <v>#N/A</v>
      </c>
      <c r="XFB1426" s="558">
        <f>COUNTIF(tabla!$W$3:$W$20,'BD1'!AE1426)</f>
        <v>0</v>
      </c>
    </row>
    <row r="1427" spans="1:40 16381:16382" s="197" customFormat="1" ht="24.95" customHeight="1" x14ac:dyDescent="0.2">
      <c r="A1427" s="24" t="str">
        <f t="shared" si="134"/>
        <v/>
      </c>
      <c r="B1427" s="24" t="str">
        <f t="shared" si="132"/>
        <v/>
      </c>
      <c r="C1427" s="554" t="str">
        <f t="shared" si="133"/>
        <v/>
      </c>
      <c r="D1427" s="173"/>
      <c r="E1427" s="173"/>
      <c r="F1427" s="174"/>
      <c r="G1427" s="175"/>
      <c r="H1427" s="176"/>
      <c r="I1427" s="177"/>
      <c r="J1427" s="176"/>
      <c r="K1427" s="476"/>
      <c r="L1427" s="174"/>
      <c r="M1427" s="81"/>
      <c r="N1427" s="280" t="str">
        <f t="shared" si="135"/>
        <v/>
      </c>
      <c r="O1427" s="43"/>
      <c r="P1427" s="87"/>
      <c r="Q1427" s="483"/>
      <c r="R1427" s="83"/>
      <c r="S1427" s="482"/>
      <c r="T1427" s="164"/>
      <c r="U1427" s="45"/>
      <c r="V1427" s="25" t="str">
        <f>IFERROR(VLOOKUP(U1427, tabla!$A$2:$B$50,2,FALSE),"")</f>
        <v/>
      </c>
      <c r="W1427" s="26"/>
      <c r="X1427" s="51"/>
      <c r="Y1427" s="555" t="str">
        <f t="shared" si="136"/>
        <v/>
      </c>
      <c r="Z1427" s="27"/>
      <c r="AA1427" s="26"/>
      <c r="AB1427" s="26"/>
      <c r="AC1427" s="84"/>
      <c r="AD1427" s="29"/>
      <c r="AE1427" s="84"/>
      <c r="AF1427" s="84"/>
      <c r="AG1427" s="63"/>
      <c r="AH1427" s="84"/>
      <c r="AI1427" s="63"/>
      <c r="AJ1427" s="63"/>
      <c r="AK1427" s="81"/>
      <c r="AL1427" s="85"/>
      <c r="AM1427" s="557" t="str">
        <f t="shared" ca="1" si="137"/>
        <v/>
      </c>
      <c r="AN1427" s="86"/>
      <c r="XFA1427" s="558" t="e">
        <f>MATCH(AE1427,tabla!$W$3:$W$20,0)-1</f>
        <v>#N/A</v>
      </c>
      <c r="XFB1427" s="558">
        <f>COUNTIF(tabla!$W$3:$W$20,'BD1'!AE1427)</f>
        <v>0</v>
      </c>
    </row>
    <row r="1428" spans="1:40 16381:16382" s="197" customFormat="1" ht="24.95" customHeight="1" x14ac:dyDescent="0.2">
      <c r="A1428" s="24" t="str">
        <f t="shared" si="134"/>
        <v/>
      </c>
      <c r="B1428" s="24" t="str">
        <f t="shared" si="132"/>
        <v/>
      </c>
      <c r="C1428" s="554" t="str">
        <f t="shared" si="133"/>
        <v/>
      </c>
      <c r="D1428" s="173"/>
      <c r="E1428" s="173"/>
      <c r="F1428" s="174"/>
      <c r="G1428" s="175"/>
      <c r="H1428" s="176"/>
      <c r="I1428" s="177"/>
      <c r="J1428" s="176"/>
      <c r="K1428" s="476"/>
      <c r="L1428" s="174"/>
      <c r="M1428" s="81"/>
      <c r="N1428" s="280" t="str">
        <f t="shared" si="135"/>
        <v/>
      </c>
      <c r="O1428" s="43"/>
      <c r="P1428" s="87"/>
      <c r="Q1428" s="483"/>
      <c r="R1428" s="83"/>
      <c r="S1428" s="482"/>
      <c r="T1428" s="164"/>
      <c r="U1428" s="45"/>
      <c r="V1428" s="25" t="str">
        <f>IFERROR(VLOOKUP(U1428, tabla!$A$2:$B$50,2,FALSE),"")</f>
        <v/>
      </c>
      <c r="W1428" s="26"/>
      <c r="X1428" s="51"/>
      <c r="Y1428" s="555" t="str">
        <f t="shared" si="136"/>
        <v/>
      </c>
      <c r="Z1428" s="27"/>
      <c r="AA1428" s="26"/>
      <c r="AB1428" s="26"/>
      <c r="AC1428" s="84"/>
      <c r="AD1428" s="29"/>
      <c r="AE1428" s="84"/>
      <c r="AF1428" s="84"/>
      <c r="AG1428" s="63"/>
      <c r="AH1428" s="84"/>
      <c r="AI1428" s="63"/>
      <c r="AJ1428" s="63"/>
      <c r="AK1428" s="81"/>
      <c r="AL1428" s="85"/>
      <c r="AM1428" s="557" t="str">
        <f t="shared" ca="1" si="137"/>
        <v/>
      </c>
      <c r="AN1428" s="86"/>
      <c r="XFA1428" s="558" t="e">
        <f>MATCH(AE1428,tabla!$W$3:$W$20,0)-1</f>
        <v>#N/A</v>
      </c>
      <c r="XFB1428" s="558">
        <f>COUNTIF(tabla!$W$3:$W$20,'BD1'!AE1428)</f>
        <v>0</v>
      </c>
    </row>
    <row r="1429" spans="1:40 16381:16382" s="197" customFormat="1" ht="24.95" customHeight="1" x14ac:dyDescent="0.2">
      <c r="A1429" s="24" t="str">
        <f t="shared" si="134"/>
        <v/>
      </c>
      <c r="B1429" s="24" t="str">
        <f t="shared" si="132"/>
        <v/>
      </c>
      <c r="C1429" s="554" t="str">
        <f t="shared" si="133"/>
        <v/>
      </c>
      <c r="D1429" s="173"/>
      <c r="E1429" s="173"/>
      <c r="F1429" s="174"/>
      <c r="G1429" s="175"/>
      <c r="H1429" s="176"/>
      <c r="I1429" s="177"/>
      <c r="J1429" s="176"/>
      <c r="K1429" s="476"/>
      <c r="L1429" s="174"/>
      <c r="M1429" s="81"/>
      <c r="N1429" s="280" t="str">
        <f t="shared" si="135"/>
        <v/>
      </c>
      <c r="O1429" s="43"/>
      <c r="P1429" s="87"/>
      <c r="Q1429" s="483"/>
      <c r="R1429" s="83"/>
      <c r="S1429" s="482"/>
      <c r="T1429" s="164"/>
      <c r="U1429" s="45"/>
      <c r="V1429" s="25" t="str">
        <f>IFERROR(VLOOKUP(U1429, tabla!$A$2:$B$50,2,FALSE),"")</f>
        <v/>
      </c>
      <c r="W1429" s="26"/>
      <c r="X1429" s="51"/>
      <c r="Y1429" s="555" t="str">
        <f t="shared" si="136"/>
        <v/>
      </c>
      <c r="Z1429" s="27"/>
      <c r="AA1429" s="26"/>
      <c r="AB1429" s="26"/>
      <c r="AC1429" s="84"/>
      <c r="AD1429" s="29"/>
      <c r="AE1429" s="84"/>
      <c r="AF1429" s="84"/>
      <c r="AG1429" s="63"/>
      <c r="AH1429" s="84"/>
      <c r="AI1429" s="63"/>
      <c r="AJ1429" s="63"/>
      <c r="AK1429" s="81"/>
      <c r="AL1429" s="85"/>
      <c r="AM1429" s="557" t="str">
        <f t="shared" ca="1" si="137"/>
        <v/>
      </c>
      <c r="AN1429" s="86"/>
      <c r="XFA1429" s="558" t="e">
        <f>MATCH(AE1429,tabla!$W$3:$W$20,0)-1</f>
        <v>#N/A</v>
      </c>
      <c r="XFB1429" s="558">
        <f>COUNTIF(tabla!$W$3:$W$20,'BD1'!AE1429)</f>
        <v>0</v>
      </c>
    </row>
    <row r="1430" spans="1:40 16381:16382" s="197" customFormat="1" ht="24.95" customHeight="1" x14ac:dyDescent="0.2">
      <c r="A1430" s="24" t="str">
        <f t="shared" si="134"/>
        <v/>
      </c>
      <c r="B1430" s="24" t="str">
        <f t="shared" si="132"/>
        <v/>
      </c>
      <c r="C1430" s="554" t="str">
        <f t="shared" si="133"/>
        <v/>
      </c>
      <c r="D1430" s="173"/>
      <c r="E1430" s="173"/>
      <c r="F1430" s="174"/>
      <c r="G1430" s="175"/>
      <c r="H1430" s="176"/>
      <c r="I1430" s="177"/>
      <c r="J1430" s="176"/>
      <c r="K1430" s="476"/>
      <c r="L1430" s="174"/>
      <c r="M1430" s="81"/>
      <c r="N1430" s="280" t="str">
        <f t="shared" si="135"/>
        <v/>
      </c>
      <c r="O1430" s="43"/>
      <c r="P1430" s="87"/>
      <c r="Q1430" s="483"/>
      <c r="R1430" s="83"/>
      <c r="S1430" s="482"/>
      <c r="T1430" s="164"/>
      <c r="U1430" s="45"/>
      <c r="V1430" s="25" t="str">
        <f>IFERROR(VLOOKUP(U1430, tabla!$A$2:$B$50,2,FALSE),"")</f>
        <v/>
      </c>
      <c r="W1430" s="26"/>
      <c r="X1430" s="51"/>
      <c r="Y1430" s="555" t="str">
        <f t="shared" si="136"/>
        <v/>
      </c>
      <c r="Z1430" s="27"/>
      <c r="AA1430" s="26"/>
      <c r="AB1430" s="26"/>
      <c r="AC1430" s="84"/>
      <c r="AD1430" s="29"/>
      <c r="AE1430" s="84"/>
      <c r="AF1430" s="84"/>
      <c r="AG1430" s="63"/>
      <c r="AH1430" s="84"/>
      <c r="AI1430" s="63"/>
      <c r="AJ1430" s="63"/>
      <c r="AK1430" s="81"/>
      <c r="AL1430" s="85"/>
      <c r="AM1430" s="557" t="str">
        <f t="shared" ca="1" si="137"/>
        <v/>
      </c>
      <c r="AN1430" s="86"/>
      <c r="XFA1430" s="558" t="e">
        <f>MATCH(AE1430,tabla!$W$3:$W$20,0)-1</f>
        <v>#N/A</v>
      </c>
      <c r="XFB1430" s="558">
        <f>COUNTIF(tabla!$W$3:$W$20,'BD1'!AE1430)</f>
        <v>0</v>
      </c>
    </row>
    <row r="1431" spans="1:40 16381:16382" s="197" customFormat="1" ht="24.95" customHeight="1" x14ac:dyDescent="0.2">
      <c r="A1431" s="24" t="str">
        <f t="shared" si="134"/>
        <v/>
      </c>
      <c r="B1431" s="24" t="str">
        <f t="shared" si="132"/>
        <v/>
      </c>
      <c r="C1431" s="554" t="str">
        <f t="shared" si="133"/>
        <v/>
      </c>
      <c r="D1431" s="173"/>
      <c r="E1431" s="173"/>
      <c r="F1431" s="174"/>
      <c r="G1431" s="175"/>
      <c r="H1431" s="176"/>
      <c r="I1431" s="177"/>
      <c r="J1431" s="176"/>
      <c r="K1431" s="476"/>
      <c r="L1431" s="174"/>
      <c r="M1431" s="81"/>
      <c r="N1431" s="280" t="str">
        <f t="shared" si="135"/>
        <v/>
      </c>
      <c r="O1431" s="43"/>
      <c r="P1431" s="87"/>
      <c r="Q1431" s="483"/>
      <c r="R1431" s="83"/>
      <c r="S1431" s="482"/>
      <c r="T1431" s="164"/>
      <c r="U1431" s="45"/>
      <c r="V1431" s="25" t="str">
        <f>IFERROR(VLOOKUP(U1431, tabla!$A$2:$B$50,2,FALSE),"")</f>
        <v/>
      </c>
      <c r="W1431" s="26"/>
      <c r="X1431" s="51"/>
      <c r="Y1431" s="555" t="str">
        <f t="shared" si="136"/>
        <v/>
      </c>
      <c r="Z1431" s="27"/>
      <c r="AA1431" s="26"/>
      <c r="AB1431" s="26"/>
      <c r="AC1431" s="84"/>
      <c r="AD1431" s="29"/>
      <c r="AE1431" s="84"/>
      <c r="AF1431" s="84"/>
      <c r="AG1431" s="63"/>
      <c r="AH1431" s="84"/>
      <c r="AI1431" s="63"/>
      <c r="AJ1431" s="63"/>
      <c r="AK1431" s="81"/>
      <c r="AL1431" s="85"/>
      <c r="AM1431" s="557" t="str">
        <f t="shared" ca="1" si="137"/>
        <v/>
      </c>
      <c r="AN1431" s="86"/>
      <c r="XFA1431" s="558" t="e">
        <f>MATCH(AE1431,tabla!$W$3:$W$20,0)-1</f>
        <v>#N/A</v>
      </c>
      <c r="XFB1431" s="558">
        <f>COUNTIF(tabla!$W$3:$W$20,'BD1'!AE1431)</f>
        <v>0</v>
      </c>
    </row>
    <row r="1432" spans="1:40 16381:16382" s="197" customFormat="1" ht="24.95" customHeight="1" x14ac:dyDescent="0.2">
      <c r="A1432" s="24" t="str">
        <f t="shared" si="134"/>
        <v/>
      </c>
      <c r="B1432" s="24" t="str">
        <f t="shared" si="132"/>
        <v/>
      </c>
      <c r="C1432" s="554" t="str">
        <f t="shared" si="133"/>
        <v/>
      </c>
      <c r="D1432" s="173"/>
      <c r="E1432" s="173"/>
      <c r="F1432" s="174"/>
      <c r="G1432" s="175"/>
      <c r="H1432" s="176"/>
      <c r="I1432" s="177"/>
      <c r="J1432" s="176"/>
      <c r="K1432" s="476"/>
      <c r="L1432" s="174"/>
      <c r="M1432" s="81"/>
      <c r="N1432" s="280" t="str">
        <f t="shared" si="135"/>
        <v/>
      </c>
      <c r="O1432" s="43"/>
      <c r="P1432" s="87"/>
      <c r="Q1432" s="483"/>
      <c r="R1432" s="83"/>
      <c r="S1432" s="482"/>
      <c r="T1432" s="164"/>
      <c r="U1432" s="45"/>
      <c r="V1432" s="25" t="str">
        <f>IFERROR(VLOOKUP(U1432, tabla!$A$2:$B$50,2,FALSE),"")</f>
        <v/>
      </c>
      <c r="W1432" s="26"/>
      <c r="X1432" s="51"/>
      <c r="Y1432" s="555" t="str">
        <f t="shared" si="136"/>
        <v/>
      </c>
      <c r="Z1432" s="27"/>
      <c r="AA1432" s="26"/>
      <c r="AB1432" s="26"/>
      <c r="AC1432" s="84"/>
      <c r="AD1432" s="29"/>
      <c r="AE1432" s="84"/>
      <c r="AF1432" s="84"/>
      <c r="AG1432" s="63"/>
      <c r="AH1432" s="84"/>
      <c r="AI1432" s="63"/>
      <c r="AJ1432" s="63"/>
      <c r="AK1432" s="81"/>
      <c r="AL1432" s="85"/>
      <c r="AM1432" s="557" t="str">
        <f t="shared" ca="1" si="137"/>
        <v/>
      </c>
      <c r="AN1432" s="86"/>
      <c r="XFA1432" s="558" t="e">
        <f>MATCH(AE1432,tabla!$W$3:$W$20,0)-1</f>
        <v>#N/A</v>
      </c>
      <c r="XFB1432" s="558">
        <f>COUNTIF(tabla!$W$3:$W$20,'BD1'!AE1432)</f>
        <v>0</v>
      </c>
    </row>
    <row r="1433" spans="1:40 16381:16382" s="197" customFormat="1" ht="24.95" customHeight="1" x14ac:dyDescent="0.2">
      <c r="A1433" s="24" t="str">
        <f t="shared" si="134"/>
        <v/>
      </c>
      <c r="B1433" s="24" t="str">
        <f t="shared" si="132"/>
        <v/>
      </c>
      <c r="C1433" s="554" t="str">
        <f t="shared" si="133"/>
        <v/>
      </c>
      <c r="D1433" s="173"/>
      <c r="E1433" s="173"/>
      <c r="F1433" s="174"/>
      <c r="G1433" s="175"/>
      <c r="H1433" s="176"/>
      <c r="I1433" s="177"/>
      <c r="J1433" s="176"/>
      <c r="K1433" s="476"/>
      <c r="L1433" s="174"/>
      <c r="M1433" s="81"/>
      <c r="N1433" s="280" t="str">
        <f t="shared" si="135"/>
        <v/>
      </c>
      <c r="O1433" s="43"/>
      <c r="P1433" s="87"/>
      <c r="Q1433" s="483"/>
      <c r="R1433" s="83"/>
      <c r="S1433" s="482"/>
      <c r="T1433" s="164"/>
      <c r="U1433" s="45"/>
      <c r="V1433" s="25" t="str">
        <f>IFERROR(VLOOKUP(U1433, tabla!$A$2:$B$50,2,FALSE),"")</f>
        <v/>
      </c>
      <c r="W1433" s="26"/>
      <c r="X1433" s="51"/>
      <c r="Y1433" s="555" t="str">
        <f t="shared" si="136"/>
        <v/>
      </c>
      <c r="Z1433" s="27"/>
      <c r="AA1433" s="26"/>
      <c r="AB1433" s="26"/>
      <c r="AC1433" s="84"/>
      <c r="AD1433" s="29"/>
      <c r="AE1433" s="84"/>
      <c r="AF1433" s="84"/>
      <c r="AG1433" s="63"/>
      <c r="AH1433" s="84"/>
      <c r="AI1433" s="63"/>
      <c r="AJ1433" s="63"/>
      <c r="AK1433" s="81"/>
      <c r="AL1433" s="85"/>
      <c r="AM1433" s="557" t="str">
        <f t="shared" ca="1" si="137"/>
        <v/>
      </c>
      <c r="AN1433" s="86"/>
      <c r="XFA1433" s="558" t="e">
        <f>MATCH(AE1433,tabla!$W$3:$W$20,0)-1</f>
        <v>#N/A</v>
      </c>
      <c r="XFB1433" s="558">
        <f>COUNTIF(tabla!$W$3:$W$20,'BD1'!AE1433)</f>
        <v>0</v>
      </c>
    </row>
    <row r="1434" spans="1:40 16381:16382" s="197" customFormat="1" ht="24.95" customHeight="1" x14ac:dyDescent="0.2">
      <c r="A1434" s="24" t="str">
        <f t="shared" si="134"/>
        <v/>
      </c>
      <c r="B1434" s="24" t="str">
        <f t="shared" si="132"/>
        <v/>
      </c>
      <c r="C1434" s="554" t="str">
        <f t="shared" si="133"/>
        <v/>
      </c>
      <c r="D1434" s="173"/>
      <c r="E1434" s="173"/>
      <c r="F1434" s="174"/>
      <c r="G1434" s="175"/>
      <c r="H1434" s="176"/>
      <c r="I1434" s="177"/>
      <c r="J1434" s="176"/>
      <c r="K1434" s="476"/>
      <c r="L1434" s="174"/>
      <c r="M1434" s="81"/>
      <c r="N1434" s="280" t="str">
        <f t="shared" si="135"/>
        <v/>
      </c>
      <c r="O1434" s="43"/>
      <c r="P1434" s="87"/>
      <c r="Q1434" s="483"/>
      <c r="R1434" s="83"/>
      <c r="S1434" s="482"/>
      <c r="T1434" s="164"/>
      <c r="U1434" s="45"/>
      <c r="V1434" s="25" t="str">
        <f>IFERROR(VLOOKUP(U1434, tabla!$A$2:$B$50,2,FALSE),"")</f>
        <v/>
      </c>
      <c r="W1434" s="26"/>
      <c r="X1434" s="51"/>
      <c r="Y1434" s="555" t="str">
        <f t="shared" si="136"/>
        <v/>
      </c>
      <c r="Z1434" s="27"/>
      <c r="AA1434" s="26"/>
      <c r="AB1434" s="26"/>
      <c r="AC1434" s="84"/>
      <c r="AD1434" s="29"/>
      <c r="AE1434" s="84"/>
      <c r="AF1434" s="84"/>
      <c r="AG1434" s="63"/>
      <c r="AH1434" s="84"/>
      <c r="AI1434" s="63"/>
      <c r="AJ1434" s="63"/>
      <c r="AK1434" s="81"/>
      <c r="AL1434" s="85"/>
      <c r="AM1434" s="557" t="str">
        <f t="shared" ca="1" si="137"/>
        <v/>
      </c>
      <c r="AN1434" s="86"/>
      <c r="XFA1434" s="558" t="e">
        <f>MATCH(AE1434,tabla!$W$3:$W$20,0)-1</f>
        <v>#N/A</v>
      </c>
      <c r="XFB1434" s="558">
        <f>COUNTIF(tabla!$W$3:$W$20,'BD1'!AE1434)</f>
        <v>0</v>
      </c>
    </row>
    <row r="1435" spans="1:40 16381:16382" s="197" customFormat="1" ht="24.95" customHeight="1" x14ac:dyDescent="0.2">
      <c r="A1435" s="24" t="str">
        <f t="shared" si="134"/>
        <v/>
      </c>
      <c r="B1435" s="24" t="str">
        <f t="shared" si="132"/>
        <v/>
      </c>
      <c r="C1435" s="554" t="str">
        <f t="shared" si="133"/>
        <v/>
      </c>
      <c r="D1435" s="173"/>
      <c r="E1435" s="173"/>
      <c r="F1435" s="174"/>
      <c r="G1435" s="175"/>
      <c r="H1435" s="176"/>
      <c r="I1435" s="177"/>
      <c r="J1435" s="176"/>
      <c r="K1435" s="476"/>
      <c r="L1435" s="174"/>
      <c r="M1435" s="81"/>
      <c r="N1435" s="280" t="str">
        <f t="shared" si="135"/>
        <v/>
      </c>
      <c r="O1435" s="43"/>
      <c r="P1435" s="87"/>
      <c r="Q1435" s="483"/>
      <c r="R1435" s="83"/>
      <c r="S1435" s="482"/>
      <c r="T1435" s="164"/>
      <c r="U1435" s="45"/>
      <c r="V1435" s="25" t="str">
        <f>IFERROR(VLOOKUP(U1435, tabla!$A$2:$B$50,2,FALSE),"")</f>
        <v/>
      </c>
      <c r="W1435" s="26"/>
      <c r="X1435" s="51"/>
      <c r="Y1435" s="555" t="str">
        <f t="shared" si="136"/>
        <v/>
      </c>
      <c r="Z1435" s="27"/>
      <c r="AA1435" s="26"/>
      <c r="AB1435" s="26"/>
      <c r="AC1435" s="84"/>
      <c r="AD1435" s="29"/>
      <c r="AE1435" s="84"/>
      <c r="AF1435" s="84"/>
      <c r="AG1435" s="63"/>
      <c r="AH1435" s="84"/>
      <c r="AI1435" s="63"/>
      <c r="AJ1435" s="63"/>
      <c r="AK1435" s="81"/>
      <c r="AL1435" s="85"/>
      <c r="AM1435" s="557" t="str">
        <f t="shared" ca="1" si="137"/>
        <v/>
      </c>
      <c r="AN1435" s="86"/>
      <c r="XFA1435" s="558" t="e">
        <f>MATCH(AE1435,tabla!$W$3:$W$20,0)-1</f>
        <v>#N/A</v>
      </c>
      <c r="XFB1435" s="558">
        <f>COUNTIF(tabla!$W$3:$W$20,'BD1'!AE1435)</f>
        <v>0</v>
      </c>
    </row>
    <row r="1436" spans="1:40 16381:16382" s="197" customFormat="1" ht="24.95" customHeight="1" x14ac:dyDescent="0.2">
      <c r="A1436" s="24" t="str">
        <f t="shared" si="134"/>
        <v/>
      </c>
      <c r="B1436" s="24" t="str">
        <f t="shared" si="132"/>
        <v/>
      </c>
      <c r="C1436" s="554" t="str">
        <f t="shared" si="133"/>
        <v/>
      </c>
      <c r="D1436" s="173"/>
      <c r="E1436" s="173"/>
      <c r="F1436" s="174"/>
      <c r="G1436" s="175"/>
      <c r="H1436" s="176"/>
      <c r="I1436" s="177"/>
      <c r="J1436" s="176"/>
      <c r="K1436" s="476"/>
      <c r="L1436" s="174"/>
      <c r="M1436" s="81"/>
      <c r="N1436" s="280" t="str">
        <f t="shared" si="135"/>
        <v/>
      </c>
      <c r="O1436" s="43"/>
      <c r="P1436" s="87"/>
      <c r="Q1436" s="483"/>
      <c r="R1436" s="83"/>
      <c r="S1436" s="482"/>
      <c r="T1436" s="164"/>
      <c r="U1436" s="45"/>
      <c r="V1436" s="25" t="str">
        <f>IFERROR(VLOOKUP(U1436, tabla!$A$2:$B$50,2,FALSE),"")</f>
        <v/>
      </c>
      <c r="W1436" s="26"/>
      <c r="X1436" s="51"/>
      <c r="Y1436" s="555" t="str">
        <f t="shared" si="136"/>
        <v/>
      </c>
      <c r="Z1436" s="27"/>
      <c r="AA1436" s="26"/>
      <c r="AB1436" s="26"/>
      <c r="AC1436" s="84"/>
      <c r="AD1436" s="29"/>
      <c r="AE1436" s="84"/>
      <c r="AF1436" s="84"/>
      <c r="AG1436" s="63"/>
      <c r="AH1436" s="84"/>
      <c r="AI1436" s="63"/>
      <c r="AJ1436" s="63"/>
      <c r="AK1436" s="81"/>
      <c r="AL1436" s="85"/>
      <c r="AM1436" s="557" t="str">
        <f t="shared" ca="1" si="137"/>
        <v/>
      </c>
      <c r="AN1436" s="86"/>
      <c r="XFA1436" s="558" t="e">
        <f>MATCH(AE1436,tabla!$W$3:$W$20,0)-1</f>
        <v>#N/A</v>
      </c>
      <c r="XFB1436" s="558">
        <f>COUNTIF(tabla!$W$3:$W$20,'BD1'!AE1436)</f>
        <v>0</v>
      </c>
    </row>
    <row r="1437" spans="1:40 16381:16382" s="197" customFormat="1" ht="24.95" customHeight="1" x14ac:dyDescent="0.2">
      <c r="A1437" s="24" t="str">
        <f t="shared" si="134"/>
        <v/>
      </c>
      <c r="B1437" s="24" t="str">
        <f t="shared" si="132"/>
        <v/>
      </c>
      <c r="C1437" s="554" t="str">
        <f t="shared" si="133"/>
        <v/>
      </c>
      <c r="D1437" s="173"/>
      <c r="E1437" s="173"/>
      <c r="F1437" s="174"/>
      <c r="G1437" s="175"/>
      <c r="H1437" s="176"/>
      <c r="I1437" s="177"/>
      <c r="J1437" s="176"/>
      <c r="K1437" s="476"/>
      <c r="L1437" s="174"/>
      <c r="M1437" s="81"/>
      <c r="N1437" s="280" t="str">
        <f t="shared" si="135"/>
        <v/>
      </c>
      <c r="O1437" s="43"/>
      <c r="P1437" s="87"/>
      <c r="Q1437" s="483"/>
      <c r="R1437" s="83"/>
      <c r="S1437" s="482"/>
      <c r="T1437" s="164"/>
      <c r="U1437" s="45"/>
      <c r="V1437" s="25" t="str">
        <f>IFERROR(VLOOKUP(U1437, tabla!$A$2:$B$50,2,FALSE),"")</f>
        <v/>
      </c>
      <c r="W1437" s="26"/>
      <c r="X1437" s="51"/>
      <c r="Y1437" s="555" t="str">
        <f t="shared" si="136"/>
        <v/>
      </c>
      <c r="Z1437" s="27"/>
      <c r="AA1437" s="26"/>
      <c r="AB1437" s="26"/>
      <c r="AC1437" s="84"/>
      <c r="AD1437" s="29"/>
      <c r="AE1437" s="84"/>
      <c r="AF1437" s="84"/>
      <c r="AG1437" s="63"/>
      <c r="AH1437" s="84"/>
      <c r="AI1437" s="63"/>
      <c r="AJ1437" s="63"/>
      <c r="AK1437" s="81"/>
      <c r="AL1437" s="85"/>
      <c r="AM1437" s="557" t="str">
        <f t="shared" ca="1" si="137"/>
        <v/>
      </c>
      <c r="AN1437" s="86"/>
      <c r="XFA1437" s="558" t="e">
        <f>MATCH(AE1437,tabla!$W$3:$W$20,0)-1</f>
        <v>#N/A</v>
      </c>
      <c r="XFB1437" s="558">
        <f>COUNTIF(tabla!$W$3:$W$20,'BD1'!AE1437)</f>
        <v>0</v>
      </c>
    </row>
    <row r="1438" spans="1:40 16381:16382" s="197" customFormat="1" ht="24.95" customHeight="1" x14ac:dyDescent="0.2">
      <c r="A1438" s="24" t="str">
        <f t="shared" si="134"/>
        <v/>
      </c>
      <c r="B1438" s="24" t="str">
        <f t="shared" si="132"/>
        <v/>
      </c>
      <c r="C1438" s="554" t="str">
        <f t="shared" si="133"/>
        <v/>
      </c>
      <c r="D1438" s="173"/>
      <c r="E1438" s="173"/>
      <c r="F1438" s="174"/>
      <c r="G1438" s="175"/>
      <c r="H1438" s="176"/>
      <c r="I1438" s="177"/>
      <c r="J1438" s="176"/>
      <c r="K1438" s="476"/>
      <c r="L1438" s="174"/>
      <c r="M1438" s="81"/>
      <c r="N1438" s="280" t="str">
        <f t="shared" si="135"/>
        <v/>
      </c>
      <c r="O1438" s="43"/>
      <c r="P1438" s="87"/>
      <c r="Q1438" s="483"/>
      <c r="R1438" s="83"/>
      <c r="S1438" s="482"/>
      <c r="T1438" s="164"/>
      <c r="U1438" s="45"/>
      <c r="V1438" s="25" t="str">
        <f>IFERROR(VLOOKUP(U1438, tabla!$A$2:$B$50,2,FALSE),"")</f>
        <v/>
      </c>
      <c r="W1438" s="26"/>
      <c r="X1438" s="51"/>
      <c r="Y1438" s="555" t="str">
        <f t="shared" si="136"/>
        <v/>
      </c>
      <c r="Z1438" s="27"/>
      <c r="AA1438" s="26"/>
      <c r="AB1438" s="26"/>
      <c r="AC1438" s="84"/>
      <c r="AD1438" s="29"/>
      <c r="AE1438" s="84"/>
      <c r="AF1438" s="84"/>
      <c r="AG1438" s="63"/>
      <c r="AH1438" s="84"/>
      <c r="AI1438" s="63"/>
      <c r="AJ1438" s="63"/>
      <c r="AK1438" s="81"/>
      <c r="AL1438" s="85"/>
      <c r="AM1438" s="557" t="str">
        <f t="shared" ca="1" si="137"/>
        <v/>
      </c>
      <c r="AN1438" s="86"/>
      <c r="XFA1438" s="558" t="e">
        <f>MATCH(AE1438,tabla!$W$3:$W$20,0)-1</f>
        <v>#N/A</v>
      </c>
      <c r="XFB1438" s="558">
        <f>COUNTIF(tabla!$W$3:$W$20,'BD1'!AE1438)</f>
        <v>0</v>
      </c>
    </row>
    <row r="1439" spans="1:40 16381:16382" s="197" customFormat="1" ht="24.95" customHeight="1" x14ac:dyDescent="0.2">
      <c r="A1439" s="24" t="str">
        <f t="shared" si="134"/>
        <v/>
      </c>
      <c r="B1439" s="24" t="str">
        <f t="shared" si="132"/>
        <v/>
      </c>
      <c r="C1439" s="554" t="str">
        <f t="shared" si="133"/>
        <v/>
      </c>
      <c r="D1439" s="173"/>
      <c r="E1439" s="173"/>
      <c r="F1439" s="174"/>
      <c r="G1439" s="175"/>
      <c r="H1439" s="176"/>
      <c r="I1439" s="177"/>
      <c r="J1439" s="176"/>
      <c r="K1439" s="476"/>
      <c r="L1439" s="174"/>
      <c r="M1439" s="81"/>
      <c r="N1439" s="280" t="str">
        <f t="shared" si="135"/>
        <v/>
      </c>
      <c r="O1439" s="43"/>
      <c r="P1439" s="87"/>
      <c r="Q1439" s="483"/>
      <c r="R1439" s="83"/>
      <c r="S1439" s="482"/>
      <c r="T1439" s="164"/>
      <c r="U1439" s="45"/>
      <c r="V1439" s="25" t="str">
        <f>IFERROR(VLOOKUP(U1439, tabla!$A$2:$B$50,2,FALSE),"")</f>
        <v/>
      </c>
      <c r="W1439" s="26"/>
      <c r="X1439" s="51"/>
      <c r="Y1439" s="555" t="str">
        <f t="shared" si="136"/>
        <v/>
      </c>
      <c r="Z1439" s="27"/>
      <c r="AA1439" s="26"/>
      <c r="AB1439" s="26"/>
      <c r="AC1439" s="84"/>
      <c r="AD1439" s="29"/>
      <c r="AE1439" s="84"/>
      <c r="AF1439" s="84"/>
      <c r="AG1439" s="63"/>
      <c r="AH1439" s="84"/>
      <c r="AI1439" s="63"/>
      <c r="AJ1439" s="63"/>
      <c r="AK1439" s="81"/>
      <c r="AL1439" s="85"/>
      <c r="AM1439" s="557" t="str">
        <f t="shared" ca="1" si="137"/>
        <v/>
      </c>
      <c r="AN1439" s="86"/>
      <c r="XFA1439" s="558" t="e">
        <f>MATCH(AE1439,tabla!$W$3:$W$20,0)-1</f>
        <v>#N/A</v>
      </c>
      <c r="XFB1439" s="558">
        <f>COUNTIF(tabla!$W$3:$W$20,'BD1'!AE1439)</f>
        <v>0</v>
      </c>
    </row>
    <row r="1440" spans="1:40 16381:16382" s="197" customFormat="1" ht="24.95" customHeight="1" x14ac:dyDescent="0.2">
      <c r="A1440" s="24" t="str">
        <f t="shared" si="134"/>
        <v/>
      </c>
      <c r="B1440" s="24" t="str">
        <f t="shared" si="132"/>
        <v/>
      </c>
      <c r="C1440" s="554" t="str">
        <f t="shared" si="133"/>
        <v/>
      </c>
      <c r="D1440" s="173"/>
      <c r="E1440" s="173"/>
      <c r="F1440" s="174"/>
      <c r="G1440" s="175"/>
      <c r="H1440" s="176"/>
      <c r="I1440" s="177"/>
      <c r="J1440" s="176"/>
      <c r="K1440" s="476"/>
      <c r="L1440" s="174"/>
      <c r="M1440" s="81"/>
      <c r="N1440" s="280" t="str">
        <f t="shared" si="135"/>
        <v/>
      </c>
      <c r="O1440" s="43"/>
      <c r="P1440" s="87"/>
      <c r="Q1440" s="483"/>
      <c r="R1440" s="83"/>
      <c r="S1440" s="482"/>
      <c r="T1440" s="164"/>
      <c r="U1440" s="45"/>
      <c r="V1440" s="25" t="str">
        <f>IFERROR(VLOOKUP(U1440, tabla!$A$2:$B$50,2,FALSE),"")</f>
        <v/>
      </c>
      <c r="W1440" s="26"/>
      <c r="X1440" s="51"/>
      <c r="Y1440" s="555" t="str">
        <f t="shared" si="136"/>
        <v/>
      </c>
      <c r="Z1440" s="27"/>
      <c r="AA1440" s="26"/>
      <c r="AB1440" s="26"/>
      <c r="AC1440" s="84"/>
      <c r="AD1440" s="29"/>
      <c r="AE1440" s="84"/>
      <c r="AF1440" s="84"/>
      <c r="AG1440" s="63"/>
      <c r="AH1440" s="84"/>
      <c r="AI1440" s="63"/>
      <c r="AJ1440" s="63"/>
      <c r="AK1440" s="81"/>
      <c r="AL1440" s="85"/>
      <c r="AM1440" s="557" t="str">
        <f t="shared" ca="1" si="137"/>
        <v/>
      </c>
      <c r="AN1440" s="86"/>
      <c r="XFA1440" s="558" t="e">
        <f>MATCH(AE1440,tabla!$W$3:$W$20,0)-1</f>
        <v>#N/A</v>
      </c>
      <c r="XFB1440" s="558">
        <f>COUNTIF(tabla!$W$3:$W$20,'BD1'!AE1440)</f>
        <v>0</v>
      </c>
    </row>
    <row r="1441" spans="1:40 16381:16382" s="197" customFormat="1" ht="24.95" customHeight="1" x14ac:dyDescent="0.2">
      <c r="A1441" s="24" t="str">
        <f t="shared" si="134"/>
        <v/>
      </c>
      <c r="B1441" s="24" t="str">
        <f t="shared" si="132"/>
        <v/>
      </c>
      <c r="C1441" s="554" t="str">
        <f t="shared" si="133"/>
        <v/>
      </c>
      <c r="D1441" s="173"/>
      <c r="E1441" s="173"/>
      <c r="F1441" s="174"/>
      <c r="G1441" s="175"/>
      <c r="H1441" s="176"/>
      <c r="I1441" s="177"/>
      <c r="J1441" s="176"/>
      <c r="K1441" s="476"/>
      <c r="L1441" s="174"/>
      <c r="M1441" s="81"/>
      <c r="N1441" s="280" t="str">
        <f t="shared" si="135"/>
        <v/>
      </c>
      <c r="O1441" s="43"/>
      <c r="P1441" s="87"/>
      <c r="Q1441" s="483"/>
      <c r="R1441" s="83"/>
      <c r="S1441" s="482"/>
      <c r="T1441" s="164"/>
      <c r="U1441" s="45"/>
      <c r="V1441" s="25" t="str">
        <f>IFERROR(VLOOKUP(U1441, tabla!$A$2:$B$50,2,FALSE),"")</f>
        <v/>
      </c>
      <c r="W1441" s="26"/>
      <c r="X1441" s="51"/>
      <c r="Y1441" s="555" t="str">
        <f t="shared" si="136"/>
        <v/>
      </c>
      <c r="Z1441" s="27"/>
      <c r="AA1441" s="26"/>
      <c r="AB1441" s="26"/>
      <c r="AC1441" s="84"/>
      <c r="AD1441" s="29"/>
      <c r="AE1441" s="84"/>
      <c r="AF1441" s="84"/>
      <c r="AG1441" s="63"/>
      <c r="AH1441" s="84"/>
      <c r="AI1441" s="63"/>
      <c r="AJ1441" s="63"/>
      <c r="AK1441" s="81"/>
      <c r="AL1441" s="85"/>
      <c r="AM1441" s="557" t="str">
        <f t="shared" ca="1" si="137"/>
        <v/>
      </c>
      <c r="AN1441" s="86"/>
      <c r="XFA1441" s="558" t="e">
        <f>MATCH(AE1441,tabla!$W$3:$W$20,0)-1</f>
        <v>#N/A</v>
      </c>
      <c r="XFB1441" s="558">
        <f>COUNTIF(tabla!$W$3:$W$20,'BD1'!AE1441)</f>
        <v>0</v>
      </c>
    </row>
    <row r="1442" spans="1:40 16381:16382" s="197" customFormat="1" ht="24.95" customHeight="1" x14ac:dyDescent="0.2">
      <c r="A1442" s="24" t="str">
        <f t="shared" si="134"/>
        <v/>
      </c>
      <c r="B1442" s="24" t="str">
        <f t="shared" si="132"/>
        <v/>
      </c>
      <c r="C1442" s="554" t="str">
        <f t="shared" si="133"/>
        <v/>
      </c>
      <c r="D1442" s="173"/>
      <c r="E1442" s="173"/>
      <c r="F1442" s="174"/>
      <c r="G1442" s="175"/>
      <c r="H1442" s="176"/>
      <c r="I1442" s="177"/>
      <c r="J1442" s="176"/>
      <c r="K1442" s="476"/>
      <c r="L1442" s="174"/>
      <c r="M1442" s="81"/>
      <c r="N1442" s="280" t="str">
        <f t="shared" si="135"/>
        <v/>
      </c>
      <c r="O1442" s="43"/>
      <c r="P1442" s="87"/>
      <c r="Q1442" s="483"/>
      <c r="R1442" s="83"/>
      <c r="S1442" s="482"/>
      <c r="T1442" s="164"/>
      <c r="U1442" s="45"/>
      <c r="V1442" s="25" t="str">
        <f>IFERROR(VLOOKUP(U1442, tabla!$A$2:$B$50,2,FALSE),"")</f>
        <v/>
      </c>
      <c r="W1442" s="26"/>
      <c r="X1442" s="51"/>
      <c r="Y1442" s="555" t="str">
        <f t="shared" si="136"/>
        <v/>
      </c>
      <c r="Z1442" s="27"/>
      <c r="AA1442" s="26"/>
      <c r="AB1442" s="26"/>
      <c r="AC1442" s="84"/>
      <c r="AD1442" s="29"/>
      <c r="AE1442" s="84"/>
      <c r="AF1442" s="84"/>
      <c r="AG1442" s="63"/>
      <c r="AH1442" s="84"/>
      <c r="AI1442" s="63"/>
      <c r="AJ1442" s="63"/>
      <c r="AK1442" s="81"/>
      <c r="AL1442" s="85"/>
      <c r="AM1442" s="557" t="str">
        <f t="shared" ca="1" si="137"/>
        <v/>
      </c>
      <c r="AN1442" s="86"/>
      <c r="XFA1442" s="558" t="e">
        <f>MATCH(AE1442,tabla!$W$3:$W$20,0)-1</f>
        <v>#N/A</v>
      </c>
      <c r="XFB1442" s="558">
        <f>COUNTIF(tabla!$W$3:$W$20,'BD1'!AE1442)</f>
        <v>0</v>
      </c>
    </row>
    <row r="1443" spans="1:40 16381:16382" s="197" customFormat="1" ht="24.95" customHeight="1" x14ac:dyDescent="0.2">
      <c r="A1443" s="24" t="str">
        <f t="shared" si="134"/>
        <v/>
      </c>
      <c r="B1443" s="24" t="str">
        <f t="shared" si="132"/>
        <v/>
      </c>
      <c r="C1443" s="554" t="str">
        <f t="shared" si="133"/>
        <v/>
      </c>
      <c r="D1443" s="173"/>
      <c r="E1443" s="173"/>
      <c r="F1443" s="174"/>
      <c r="G1443" s="175"/>
      <c r="H1443" s="176"/>
      <c r="I1443" s="177"/>
      <c r="J1443" s="176"/>
      <c r="K1443" s="476"/>
      <c r="L1443" s="174"/>
      <c r="M1443" s="81"/>
      <c r="N1443" s="280" t="str">
        <f t="shared" si="135"/>
        <v/>
      </c>
      <c r="O1443" s="43"/>
      <c r="P1443" s="87"/>
      <c r="Q1443" s="483"/>
      <c r="R1443" s="83"/>
      <c r="S1443" s="482"/>
      <c r="T1443" s="164"/>
      <c r="U1443" s="45"/>
      <c r="V1443" s="25" t="str">
        <f>IFERROR(VLOOKUP(U1443, tabla!$A$2:$B$50,2,FALSE),"")</f>
        <v/>
      </c>
      <c r="W1443" s="26"/>
      <c r="X1443" s="51"/>
      <c r="Y1443" s="555" t="str">
        <f t="shared" si="136"/>
        <v/>
      </c>
      <c r="Z1443" s="27"/>
      <c r="AA1443" s="26"/>
      <c r="AB1443" s="26"/>
      <c r="AC1443" s="84"/>
      <c r="AD1443" s="29"/>
      <c r="AE1443" s="84"/>
      <c r="AF1443" s="84"/>
      <c r="AG1443" s="63"/>
      <c r="AH1443" s="84"/>
      <c r="AI1443" s="63"/>
      <c r="AJ1443" s="63"/>
      <c r="AK1443" s="81"/>
      <c r="AL1443" s="85"/>
      <c r="AM1443" s="557" t="str">
        <f t="shared" ca="1" si="137"/>
        <v/>
      </c>
      <c r="AN1443" s="86"/>
      <c r="XFA1443" s="558" t="e">
        <f>MATCH(AE1443,tabla!$W$3:$W$20,0)-1</f>
        <v>#N/A</v>
      </c>
      <c r="XFB1443" s="558">
        <f>COUNTIF(tabla!$W$3:$W$20,'BD1'!AE1443)</f>
        <v>0</v>
      </c>
    </row>
    <row r="1444" spans="1:40 16381:16382" s="197" customFormat="1" ht="24.95" customHeight="1" x14ac:dyDescent="0.2">
      <c r="A1444" s="24" t="str">
        <f t="shared" si="134"/>
        <v/>
      </c>
      <c r="B1444" s="24" t="str">
        <f t="shared" si="132"/>
        <v/>
      </c>
      <c r="C1444" s="554" t="str">
        <f t="shared" si="133"/>
        <v/>
      </c>
      <c r="D1444" s="173"/>
      <c r="E1444" s="173"/>
      <c r="F1444" s="174"/>
      <c r="G1444" s="175"/>
      <c r="H1444" s="176"/>
      <c r="I1444" s="177"/>
      <c r="J1444" s="176"/>
      <c r="K1444" s="476"/>
      <c r="L1444" s="174"/>
      <c r="M1444" s="81"/>
      <c r="N1444" s="280" t="str">
        <f t="shared" si="135"/>
        <v/>
      </c>
      <c r="O1444" s="43"/>
      <c r="P1444" s="87"/>
      <c r="Q1444" s="483"/>
      <c r="R1444" s="83"/>
      <c r="S1444" s="482"/>
      <c r="T1444" s="164"/>
      <c r="U1444" s="45"/>
      <c r="V1444" s="25" t="str">
        <f>IFERROR(VLOOKUP(U1444, tabla!$A$2:$B$50,2,FALSE),"")</f>
        <v/>
      </c>
      <c r="W1444" s="26"/>
      <c r="X1444" s="51"/>
      <c r="Y1444" s="555" t="str">
        <f t="shared" si="136"/>
        <v/>
      </c>
      <c r="Z1444" s="27"/>
      <c r="AA1444" s="26"/>
      <c r="AB1444" s="26"/>
      <c r="AC1444" s="84"/>
      <c r="AD1444" s="29"/>
      <c r="AE1444" s="84"/>
      <c r="AF1444" s="84"/>
      <c r="AG1444" s="63"/>
      <c r="AH1444" s="84"/>
      <c r="AI1444" s="63"/>
      <c r="AJ1444" s="63"/>
      <c r="AK1444" s="81"/>
      <c r="AL1444" s="85"/>
      <c r="AM1444" s="557" t="str">
        <f t="shared" ca="1" si="137"/>
        <v/>
      </c>
      <c r="AN1444" s="86"/>
      <c r="XFA1444" s="558" t="e">
        <f>MATCH(AE1444,tabla!$W$3:$W$20,0)-1</f>
        <v>#N/A</v>
      </c>
      <c r="XFB1444" s="558">
        <f>COUNTIF(tabla!$W$3:$W$20,'BD1'!AE1444)</f>
        <v>0</v>
      </c>
    </row>
    <row r="1445" spans="1:40 16381:16382" s="197" customFormat="1" ht="24.95" customHeight="1" x14ac:dyDescent="0.2">
      <c r="A1445" s="24" t="str">
        <f t="shared" si="134"/>
        <v/>
      </c>
      <c r="B1445" s="24" t="str">
        <f t="shared" si="132"/>
        <v/>
      </c>
      <c r="C1445" s="554" t="str">
        <f t="shared" si="133"/>
        <v/>
      </c>
      <c r="D1445" s="173"/>
      <c r="E1445" s="173"/>
      <c r="F1445" s="174"/>
      <c r="G1445" s="175"/>
      <c r="H1445" s="176"/>
      <c r="I1445" s="177"/>
      <c r="J1445" s="176"/>
      <c r="K1445" s="476"/>
      <c r="L1445" s="174"/>
      <c r="M1445" s="81"/>
      <c r="N1445" s="280" t="str">
        <f t="shared" si="135"/>
        <v/>
      </c>
      <c r="O1445" s="43"/>
      <c r="P1445" s="87"/>
      <c r="Q1445" s="483"/>
      <c r="R1445" s="83"/>
      <c r="S1445" s="482"/>
      <c r="T1445" s="164"/>
      <c r="U1445" s="45"/>
      <c r="V1445" s="25" t="str">
        <f>IFERROR(VLOOKUP(U1445, tabla!$A$2:$B$50,2,FALSE),"")</f>
        <v/>
      </c>
      <c r="W1445" s="26"/>
      <c r="X1445" s="51"/>
      <c r="Y1445" s="555" t="str">
        <f t="shared" si="136"/>
        <v/>
      </c>
      <c r="Z1445" s="27"/>
      <c r="AA1445" s="26"/>
      <c r="AB1445" s="26"/>
      <c r="AC1445" s="84"/>
      <c r="AD1445" s="29"/>
      <c r="AE1445" s="84"/>
      <c r="AF1445" s="84"/>
      <c r="AG1445" s="63"/>
      <c r="AH1445" s="84"/>
      <c r="AI1445" s="63"/>
      <c r="AJ1445" s="63"/>
      <c r="AK1445" s="81"/>
      <c r="AL1445" s="85"/>
      <c r="AM1445" s="557" t="str">
        <f t="shared" ca="1" si="137"/>
        <v/>
      </c>
      <c r="AN1445" s="86"/>
      <c r="XFA1445" s="558" t="e">
        <f>MATCH(AE1445,tabla!$W$3:$W$20,0)-1</f>
        <v>#N/A</v>
      </c>
      <c r="XFB1445" s="558">
        <f>COUNTIF(tabla!$W$3:$W$20,'BD1'!AE1445)</f>
        <v>0</v>
      </c>
    </row>
    <row r="1446" spans="1:40 16381:16382" s="197" customFormat="1" ht="24.95" customHeight="1" x14ac:dyDescent="0.2">
      <c r="A1446" s="24" t="str">
        <f t="shared" si="134"/>
        <v/>
      </c>
      <c r="B1446" s="24" t="str">
        <f t="shared" si="132"/>
        <v/>
      </c>
      <c r="C1446" s="554" t="str">
        <f t="shared" si="133"/>
        <v/>
      </c>
      <c r="D1446" s="173"/>
      <c r="E1446" s="173"/>
      <c r="F1446" s="174"/>
      <c r="G1446" s="175"/>
      <c r="H1446" s="176"/>
      <c r="I1446" s="177"/>
      <c r="J1446" s="176"/>
      <c r="K1446" s="476"/>
      <c r="L1446" s="174"/>
      <c r="M1446" s="81"/>
      <c r="N1446" s="280" t="str">
        <f t="shared" si="135"/>
        <v/>
      </c>
      <c r="O1446" s="43"/>
      <c r="P1446" s="87"/>
      <c r="Q1446" s="483"/>
      <c r="R1446" s="83"/>
      <c r="S1446" s="482"/>
      <c r="T1446" s="164"/>
      <c r="U1446" s="45"/>
      <c r="V1446" s="25" t="str">
        <f>IFERROR(VLOOKUP(U1446, tabla!$A$2:$B$50,2,FALSE),"")</f>
        <v/>
      </c>
      <c r="W1446" s="26"/>
      <c r="X1446" s="51"/>
      <c r="Y1446" s="555" t="str">
        <f t="shared" si="136"/>
        <v/>
      </c>
      <c r="Z1446" s="27"/>
      <c r="AA1446" s="26"/>
      <c r="AB1446" s="26"/>
      <c r="AC1446" s="84"/>
      <c r="AD1446" s="29"/>
      <c r="AE1446" s="84"/>
      <c r="AF1446" s="84"/>
      <c r="AG1446" s="63"/>
      <c r="AH1446" s="84"/>
      <c r="AI1446" s="63"/>
      <c r="AJ1446" s="63"/>
      <c r="AK1446" s="81"/>
      <c r="AL1446" s="85"/>
      <c r="AM1446" s="557" t="str">
        <f t="shared" ca="1" si="137"/>
        <v/>
      </c>
      <c r="AN1446" s="86"/>
      <c r="XFA1446" s="558" t="e">
        <f>MATCH(AE1446,tabla!$W$3:$W$20,0)-1</f>
        <v>#N/A</v>
      </c>
      <c r="XFB1446" s="558">
        <f>COUNTIF(tabla!$W$3:$W$20,'BD1'!AE1446)</f>
        <v>0</v>
      </c>
    </row>
    <row r="1447" spans="1:40 16381:16382" s="197" customFormat="1" ht="24.95" customHeight="1" x14ac:dyDescent="0.2">
      <c r="A1447" s="24" t="str">
        <f t="shared" si="134"/>
        <v/>
      </c>
      <c r="B1447" s="24" t="str">
        <f t="shared" si="132"/>
        <v/>
      </c>
      <c r="C1447" s="554" t="str">
        <f t="shared" si="133"/>
        <v/>
      </c>
      <c r="D1447" s="173"/>
      <c r="E1447" s="173"/>
      <c r="F1447" s="174"/>
      <c r="G1447" s="175"/>
      <c r="H1447" s="176"/>
      <c r="I1447" s="177"/>
      <c r="J1447" s="176"/>
      <c r="K1447" s="476"/>
      <c r="L1447" s="174"/>
      <c r="M1447" s="81"/>
      <c r="N1447" s="280" t="str">
        <f t="shared" si="135"/>
        <v/>
      </c>
      <c r="O1447" s="43"/>
      <c r="P1447" s="87"/>
      <c r="Q1447" s="483"/>
      <c r="R1447" s="83"/>
      <c r="S1447" s="482"/>
      <c r="T1447" s="164"/>
      <c r="U1447" s="45"/>
      <c r="V1447" s="25" t="str">
        <f>IFERROR(VLOOKUP(U1447, tabla!$A$2:$B$50,2,FALSE),"")</f>
        <v/>
      </c>
      <c r="W1447" s="26"/>
      <c r="X1447" s="51"/>
      <c r="Y1447" s="555" t="str">
        <f t="shared" si="136"/>
        <v/>
      </c>
      <c r="Z1447" s="27"/>
      <c r="AA1447" s="26"/>
      <c r="AB1447" s="26"/>
      <c r="AC1447" s="84"/>
      <c r="AD1447" s="29"/>
      <c r="AE1447" s="84"/>
      <c r="AF1447" s="84"/>
      <c r="AG1447" s="63"/>
      <c r="AH1447" s="84"/>
      <c r="AI1447" s="63"/>
      <c r="AJ1447" s="63"/>
      <c r="AK1447" s="81"/>
      <c r="AL1447" s="85"/>
      <c r="AM1447" s="557" t="str">
        <f t="shared" ca="1" si="137"/>
        <v/>
      </c>
      <c r="AN1447" s="86"/>
      <c r="XFA1447" s="558" t="e">
        <f>MATCH(AE1447,tabla!$W$3:$W$20,0)-1</f>
        <v>#N/A</v>
      </c>
      <c r="XFB1447" s="558">
        <f>COUNTIF(tabla!$W$3:$W$20,'BD1'!AE1447)</f>
        <v>0</v>
      </c>
    </row>
    <row r="1448" spans="1:40 16381:16382" s="197" customFormat="1" ht="24.95" customHeight="1" x14ac:dyDescent="0.2">
      <c r="A1448" s="24" t="str">
        <f t="shared" si="134"/>
        <v/>
      </c>
      <c r="B1448" s="24" t="str">
        <f t="shared" si="132"/>
        <v/>
      </c>
      <c r="C1448" s="554" t="str">
        <f t="shared" si="133"/>
        <v/>
      </c>
      <c r="D1448" s="173"/>
      <c r="E1448" s="173"/>
      <c r="F1448" s="174"/>
      <c r="G1448" s="175"/>
      <c r="H1448" s="176"/>
      <c r="I1448" s="177"/>
      <c r="J1448" s="176"/>
      <c r="K1448" s="476"/>
      <c r="L1448" s="174"/>
      <c r="M1448" s="81"/>
      <c r="N1448" s="280" t="str">
        <f t="shared" si="135"/>
        <v/>
      </c>
      <c r="O1448" s="43"/>
      <c r="P1448" s="87"/>
      <c r="Q1448" s="483"/>
      <c r="R1448" s="83"/>
      <c r="S1448" s="482"/>
      <c r="T1448" s="164"/>
      <c r="U1448" s="45"/>
      <c r="V1448" s="25" t="str">
        <f>IFERROR(VLOOKUP(U1448, tabla!$A$2:$B$50,2,FALSE),"")</f>
        <v/>
      </c>
      <c r="W1448" s="26"/>
      <c r="X1448" s="51"/>
      <c r="Y1448" s="555" t="str">
        <f t="shared" si="136"/>
        <v/>
      </c>
      <c r="Z1448" s="27"/>
      <c r="AA1448" s="26"/>
      <c r="AB1448" s="26"/>
      <c r="AC1448" s="84"/>
      <c r="AD1448" s="29"/>
      <c r="AE1448" s="84"/>
      <c r="AF1448" s="84"/>
      <c r="AG1448" s="63"/>
      <c r="AH1448" s="84"/>
      <c r="AI1448" s="63"/>
      <c r="AJ1448" s="63"/>
      <c r="AK1448" s="81"/>
      <c r="AL1448" s="85"/>
      <c r="AM1448" s="557" t="str">
        <f t="shared" ca="1" si="137"/>
        <v/>
      </c>
      <c r="AN1448" s="86"/>
      <c r="XFA1448" s="558" t="e">
        <f>MATCH(AE1448,tabla!$W$3:$W$20,0)-1</f>
        <v>#N/A</v>
      </c>
      <c r="XFB1448" s="558">
        <f>COUNTIF(tabla!$W$3:$W$20,'BD1'!AE1448)</f>
        <v>0</v>
      </c>
    </row>
    <row r="1449" spans="1:40 16381:16382" s="197" customFormat="1" ht="24.95" customHeight="1" x14ac:dyDescent="0.2">
      <c r="A1449" s="24" t="str">
        <f t="shared" si="134"/>
        <v/>
      </c>
      <c r="B1449" s="24" t="str">
        <f t="shared" si="132"/>
        <v/>
      </c>
      <c r="C1449" s="554" t="str">
        <f t="shared" si="133"/>
        <v/>
      </c>
      <c r="D1449" s="173"/>
      <c r="E1449" s="173"/>
      <c r="F1449" s="174"/>
      <c r="G1449" s="175"/>
      <c r="H1449" s="176"/>
      <c r="I1449" s="177"/>
      <c r="J1449" s="176"/>
      <c r="K1449" s="476"/>
      <c r="L1449" s="174"/>
      <c r="M1449" s="81"/>
      <c r="N1449" s="280" t="str">
        <f t="shared" si="135"/>
        <v/>
      </c>
      <c r="O1449" s="43"/>
      <c r="P1449" s="87"/>
      <c r="Q1449" s="483"/>
      <c r="R1449" s="83"/>
      <c r="S1449" s="482"/>
      <c r="T1449" s="164"/>
      <c r="U1449" s="45"/>
      <c r="V1449" s="25" t="str">
        <f>IFERROR(VLOOKUP(U1449, tabla!$A$2:$B$50,2,FALSE),"")</f>
        <v/>
      </c>
      <c r="W1449" s="26"/>
      <c r="X1449" s="51"/>
      <c r="Y1449" s="555" t="str">
        <f t="shared" si="136"/>
        <v/>
      </c>
      <c r="Z1449" s="27"/>
      <c r="AA1449" s="26"/>
      <c r="AB1449" s="26"/>
      <c r="AC1449" s="84"/>
      <c r="AD1449" s="29"/>
      <c r="AE1449" s="84"/>
      <c r="AF1449" s="84"/>
      <c r="AG1449" s="63"/>
      <c r="AH1449" s="84"/>
      <c r="AI1449" s="63"/>
      <c r="AJ1449" s="63"/>
      <c r="AK1449" s="81"/>
      <c r="AL1449" s="85"/>
      <c r="AM1449" s="557" t="str">
        <f t="shared" ca="1" si="137"/>
        <v/>
      </c>
      <c r="AN1449" s="86"/>
      <c r="XFA1449" s="558" t="e">
        <f>MATCH(AE1449,tabla!$W$3:$W$20,0)-1</f>
        <v>#N/A</v>
      </c>
      <c r="XFB1449" s="558">
        <f>COUNTIF(tabla!$W$3:$W$20,'BD1'!AE1449)</f>
        <v>0</v>
      </c>
    </row>
    <row r="1450" spans="1:40 16381:16382" s="197" customFormat="1" ht="24.95" customHeight="1" x14ac:dyDescent="0.2">
      <c r="A1450" s="24" t="str">
        <f t="shared" si="134"/>
        <v/>
      </c>
      <c r="B1450" s="24" t="str">
        <f t="shared" si="132"/>
        <v/>
      </c>
      <c r="C1450" s="554" t="str">
        <f t="shared" si="133"/>
        <v/>
      </c>
      <c r="D1450" s="173"/>
      <c r="E1450" s="173"/>
      <c r="F1450" s="174"/>
      <c r="G1450" s="175"/>
      <c r="H1450" s="176"/>
      <c r="I1450" s="177"/>
      <c r="J1450" s="176"/>
      <c r="K1450" s="476"/>
      <c r="L1450" s="174"/>
      <c r="M1450" s="81"/>
      <c r="N1450" s="280" t="str">
        <f t="shared" si="135"/>
        <v/>
      </c>
      <c r="O1450" s="43"/>
      <c r="P1450" s="87"/>
      <c r="Q1450" s="483"/>
      <c r="R1450" s="83"/>
      <c r="S1450" s="482"/>
      <c r="T1450" s="164"/>
      <c r="U1450" s="45"/>
      <c r="V1450" s="25" t="str">
        <f>IFERROR(VLOOKUP(U1450, tabla!$A$2:$B$50,2,FALSE),"")</f>
        <v/>
      </c>
      <c r="W1450" s="26"/>
      <c r="X1450" s="51"/>
      <c r="Y1450" s="555" t="str">
        <f t="shared" si="136"/>
        <v/>
      </c>
      <c r="Z1450" s="27"/>
      <c r="AA1450" s="26"/>
      <c r="AB1450" s="26"/>
      <c r="AC1450" s="84"/>
      <c r="AD1450" s="29"/>
      <c r="AE1450" s="84"/>
      <c r="AF1450" s="84"/>
      <c r="AG1450" s="63"/>
      <c r="AH1450" s="84"/>
      <c r="AI1450" s="63"/>
      <c r="AJ1450" s="63"/>
      <c r="AK1450" s="81"/>
      <c r="AL1450" s="85"/>
      <c r="AM1450" s="557" t="str">
        <f t="shared" ca="1" si="137"/>
        <v/>
      </c>
      <c r="AN1450" s="86"/>
      <c r="XFA1450" s="558" t="e">
        <f>MATCH(AE1450,tabla!$W$3:$W$20,0)-1</f>
        <v>#N/A</v>
      </c>
      <c r="XFB1450" s="558">
        <f>COUNTIF(tabla!$W$3:$W$20,'BD1'!AE1450)</f>
        <v>0</v>
      </c>
    </row>
    <row r="1451" spans="1:40 16381:16382" s="197" customFormat="1" ht="24.95" customHeight="1" x14ac:dyDescent="0.2">
      <c r="A1451" s="24" t="str">
        <f t="shared" si="134"/>
        <v/>
      </c>
      <c r="B1451" s="24" t="str">
        <f t="shared" si="132"/>
        <v/>
      </c>
      <c r="C1451" s="554" t="str">
        <f t="shared" si="133"/>
        <v/>
      </c>
      <c r="D1451" s="173"/>
      <c r="E1451" s="173"/>
      <c r="F1451" s="174"/>
      <c r="G1451" s="175"/>
      <c r="H1451" s="176"/>
      <c r="I1451" s="177"/>
      <c r="J1451" s="176"/>
      <c r="K1451" s="476"/>
      <c r="L1451" s="174"/>
      <c r="M1451" s="81"/>
      <c r="N1451" s="280" t="str">
        <f t="shared" si="135"/>
        <v/>
      </c>
      <c r="O1451" s="43"/>
      <c r="P1451" s="87"/>
      <c r="Q1451" s="483"/>
      <c r="R1451" s="83"/>
      <c r="S1451" s="482"/>
      <c r="T1451" s="164"/>
      <c r="U1451" s="45"/>
      <c r="V1451" s="25" t="str">
        <f>IFERROR(VLOOKUP(U1451, tabla!$A$2:$B$50,2,FALSE),"")</f>
        <v/>
      </c>
      <c r="W1451" s="26"/>
      <c r="X1451" s="51"/>
      <c r="Y1451" s="555" t="str">
        <f t="shared" si="136"/>
        <v/>
      </c>
      <c r="Z1451" s="27"/>
      <c r="AA1451" s="26"/>
      <c r="AB1451" s="26"/>
      <c r="AC1451" s="84"/>
      <c r="AD1451" s="29"/>
      <c r="AE1451" s="84"/>
      <c r="AF1451" s="84"/>
      <c r="AG1451" s="63"/>
      <c r="AH1451" s="84"/>
      <c r="AI1451" s="63"/>
      <c r="AJ1451" s="63"/>
      <c r="AK1451" s="81"/>
      <c r="AL1451" s="85"/>
      <c r="AM1451" s="557" t="str">
        <f t="shared" ca="1" si="137"/>
        <v/>
      </c>
      <c r="AN1451" s="86"/>
      <c r="XFA1451" s="558" t="e">
        <f>MATCH(AE1451,tabla!$W$3:$W$20,0)-1</f>
        <v>#N/A</v>
      </c>
      <c r="XFB1451" s="558">
        <f>COUNTIF(tabla!$W$3:$W$20,'BD1'!AE1451)</f>
        <v>0</v>
      </c>
    </row>
    <row r="1452" spans="1:40 16381:16382" s="197" customFormat="1" ht="24.95" customHeight="1" x14ac:dyDescent="0.2">
      <c r="A1452" s="24" t="str">
        <f t="shared" si="134"/>
        <v/>
      </c>
      <c r="B1452" s="24" t="str">
        <f t="shared" si="132"/>
        <v/>
      </c>
      <c r="C1452" s="554" t="str">
        <f t="shared" si="133"/>
        <v/>
      </c>
      <c r="D1452" s="173"/>
      <c r="E1452" s="173"/>
      <c r="F1452" s="174"/>
      <c r="G1452" s="175"/>
      <c r="H1452" s="176"/>
      <c r="I1452" s="177"/>
      <c r="J1452" s="176"/>
      <c r="K1452" s="476"/>
      <c r="L1452" s="174"/>
      <c r="M1452" s="81"/>
      <c r="N1452" s="280" t="str">
        <f t="shared" si="135"/>
        <v/>
      </c>
      <c r="O1452" s="43"/>
      <c r="P1452" s="87"/>
      <c r="Q1452" s="483"/>
      <c r="R1452" s="83"/>
      <c r="S1452" s="482"/>
      <c r="T1452" s="164"/>
      <c r="U1452" s="45"/>
      <c r="V1452" s="25" t="str">
        <f>IFERROR(VLOOKUP(U1452, tabla!$A$2:$B$50,2,FALSE),"")</f>
        <v/>
      </c>
      <c r="W1452" s="26"/>
      <c r="X1452" s="51"/>
      <c r="Y1452" s="555" t="str">
        <f t="shared" si="136"/>
        <v/>
      </c>
      <c r="Z1452" s="27"/>
      <c r="AA1452" s="26"/>
      <c r="AB1452" s="26"/>
      <c r="AC1452" s="84"/>
      <c r="AD1452" s="29"/>
      <c r="AE1452" s="84"/>
      <c r="AF1452" s="84"/>
      <c r="AG1452" s="63"/>
      <c r="AH1452" s="84"/>
      <c r="AI1452" s="63"/>
      <c r="AJ1452" s="63"/>
      <c r="AK1452" s="81"/>
      <c r="AL1452" s="85"/>
      <c r="AM1452" s="557" t="str">
        <f t="shared" ca="1" si="137"/>
        <v/>
      </c>
      <c r="AN1452" s="86"/>
      <c r="XFA1452" s="558" t="e">
        <f>MATCH(AE1452,tabla!$W$3:$W$20,0)-1</f>
        <v>#N/A</v>
      </c>
      <c r="XFB1452" s="558">
        <f>COUNTIF(tabla!$W$3:$W$20,'BD1'!AE1452)</f>
        <v>0</v>
      </c>
    </row>
    <row r="1453" spans="1:40 16381:16382" s="197" customFormat="1" ht="24.95" customHeight="1" x14ac:dyDescent="0.2">
      <c r="A1453" s="24" t="str">
        <f t="shared" si="134"/>
        <v/>
      </c>
      <c r="B1453" s="24" t="str">
        <f t="shared" si="132"/>
        <v/>
      </c>
      <c r="C1453" s="554" t="str">
        <f t="shared" si="133"/>
        <v/>
      </c>
      <c r="D1453" s="173"/>
      <c r="E1453" s="173"/>
      <c r="F1453" s="174"/>
      <c r="G1453" s="175"/>
      <c r="H1453" s="176"/>
      <c r="I1453" s="177"/>
      <c r="J1453" s="176"/>
      <c r="K1453" s="476"/>
      <c r="L1453" s="174"/>
      <c r="M1453" s="81"/>
      <c r="N1453" s="280" t="str">
        <f t="shared" si="135"/>
        <v/>
      </c>
      <c r="O1453" s="43"/>
      <c r="P1453" s="87"/>
      <c r="Q1453" s="483"/>
      <c r="R1453" s="83"/>
      <c r="S1453" s="482"/>
      <c r="T1453" s="164"/>
      <c r="U1453" s="45"/>
      <c r="V1453" s="25" t="str">
        <f>IFERROR(VLOOKUP(U1453, tabla!$A$2:$B$50,2,FALSE),"")</f>
        <v/>
      </c>
      <c r="W1453" s="26"/>
      <c r="X1453" s="51"/>
      <c r="Y1453" s="555" t="str">
        <f t="shared" si="136"/>
        <v/>
      </c>
      <c r="Z1453" s="27"/>
      <c r="AA1453" s="26"/>
      <c r="AB1453" s="26"/>
      <c r="AC1453" s="84"/>
      <c r="AD1453" s="29"/>
      <c r="AE1453" s="84"/>
      <c r="AF1453" s="84"/>
      <c r="AG1453" s="63"/>
      <c r="AH1453" s="84"/>
      <c r="AI1453" s="63"/>
      <c r="AJ1453" s="63"/>
      <c r="AK1453" s="81"/>
      <c r="AL1453" s="85"/>
      <c r="AM1453" s="557" t="str">
        <f t="shared" ca="1" si="137"/>
        <v/>
      </c>
      <c r="AN1453" s="86"/>
      <c r="XFA1453" s="558" t="e">
        <f>MATCH(AE1453,tabla!$W$3:$W$20,0)-1</f>
        <v>#N/A</v>
      </c>
      <c r="XFB1453" s="558">
        <f>COUNTIF(tabla!$W$3:$W$20,'BD1'!AE1453)</f>
        <v>0</v>
      </c>
    </row>
    <row r="1454" spans="1:40 16381:16382" s="197" customFormat="1" ht="24.95" customHeight="1" x14ac:dyDescent="0.2">
      <c r="A1454" s="24" t="str">
        <f t="shared" si="134"/>
        <v/>
      </c>
      <c r="B1454" s="24" t="str">
        <f t="shared" si="132"/>
        <v/>
      </c>
      <c r="C1454" s="554" t="str">
        <f t="shared" si="133"/>
        <v/>
      </c>
      <c r="D1454" s="173"/>
      <c r="E1454" s="173"/>
      <c r="F1454" s="174"/>
      <c r="G1454" s="175"/>
      <c r="H1454" s="176"/>
      <c r="I1454" s="177"/>
      <c r="J1454" s="176"/>
      <c r="K1454" s="476"/>
      <c r="L1454" s="174"/>
      <c r="M1454" s="81"/>
      <c r="N1454" s="280" t="str">
        <f t="shared" si="135"/>
        <v/>
      </c>
      <c r="O1454" s="43"/>
      <c r="P1454" s="87"/>
      <c r="Q1454" s="483"/>
      <c r="R1454" s="83"/>
      <c r="S1454" s="482"/>
      <c r="T1454" s="164"/>
      <c r="U1454" s="45"/>
      <c r="V1454" s="25" t="str">
        <f>IFERROR(VLOOKUP(U1454, tabla!$A$2:$B$50,2,FALSE),"")</f>
        <v/>
      </c>
      <c r="W1454" s="26"/>
      <c r="X1454" s="51"/>
      <c r="Y1454" s="555" t="str">
        <f t="shared" si="136"/>
        <v/>
      </c>
      <c r="Z1454" s="27"/>
      <c r="AA1454" s="26"/>
      <c r="AB1454" s="26"/>
      <c r="AC1454" s="84"/>
      <c r="AD1454" s="29"/>
      <c r="AE1454" s="84"/>
      <c r="AF1454" s="84"/>
      <c r="AG1454" s="63"/>
      <c r="AH1454" s="84"/>
      <c r="AI1454" s="63"/>
      <c r="AJ1454" s="63"/>
      <c r="AK1454" s="81"/>
      <c r="AL1454" s="85"/>
      <c r="AM1454" s="557" t="str">
        <f t="shared" ca="1" si="137"/>
        <v/>
      </c>
      <c r="AN1454" s="86"/>
      <c r="XFA1454" s="558" t="e">
        <f>MATCH(AE1454,tabla!$W$3:$W$20,0)-1</f>
        <v>#N/A</v>
      </c>
      <c r="XFB1454" s="558">
        <f>COUNTIF(tabla!$W$3:$W$20,'BD1'!AE1454)</f>
        <v>0</v>
      </c>
    </row>
    <row r="1455" spans="1:40 16381:16382" s="197" customFormat="1" ht="24.95" customHeight="1" x14ac:dyDescent="0.2">
      <c r="A1455" s="24" t="str">
        <f t="shared" si="134"/>
        <v/>
      </c>
      <c r="B1455" s="24" t="str">
        <f t="shared" si="132"/>
        <v/>
      </c>
      <c r="C1455" s="554" t="str">
        <f t="shared" si="133"/>
        <v/>
      </c>
      <c r="D1455" s="173"/>
      <c r="E1455" s="173"/>
      <c r="F1455" s="174"/>
      <c r="G1455" s="175"/>
      <c r="H1455" s="176"/>
      <c r="I1455" s="177"/>
      <c r="J1455" s="176"/>
      <c r="K1455" s="476"/>
      <c r="L1455" s="174"/>
      <c r="M1455" s="81"/>
      <c r="N1455" s="280" t="str">
        <f t="shared" si="135"/>
        <v/>
      </c>
      <c r="O1455" s="43"/>
      <c r="P1455" s="87"/>
      <c r="Q1455" s="483"/>
      <c r="R1455" s="83"/>
      <c r="S1455" s="482"/>
      <c r="T1455" s="164"/>
      <c r="U1455" s="45"/>
      <c r="V1455" s="25" t="str">
        <f>IFERROR(VLOOKUP(U1455, tabla!$A$2:$B$50,2,FALSE),"")</f>
        <v/>
      </c>
      <c r="W1455" s="26"/>
      <c r="X1455" s="51"/>
      <c r="Y1455" s="555" t="str">
        <f t="shared" si="136"/>
        <v/>
      </c>
      <c r="Z1455" s="27"/>
      <c r="AA1455" s="26"/>
      <c r="AB1455" s="26"/>
      <c r="AC1455" s="84"/>
      <c r="AD1455" s="29"/>
      <c r="AE1455" s="84"/>
      <c r="AF1455" s="84"/>
      <c r="AG1455" s="63"/>
      <c r="AH1455" s="84"/>
      <c r="AI1455" s="63"/>
      <c r="AJ1455" s="63"/>
      <c r="AK1455" s="81"/>
      <c r="AL1455" s="85"/>
      <c r="AM1455" s="557" t="str">
        <f t="shared" ca="1" si="137"/>
        <v/>
      </c>
      <c r="AN1455" s="86"/>
      <c r="XFA1455" s="558" t="e">
        <f>MATCH(AE1455,tabla!$W$3:$W$20,0)-1</f>
        <v>#N/A</v>
      </c>
      <c r="XFB1455" s="558">
        <f>COUNTIF(tabla!$W$3:$W$20,'BD1'!AE1455)</f>
        <v>0</v>
      </c>
    </row>
    <row r="1456" spans="1:40 16381:16382" s="197" customFormat="1" ht="24.95" customHeight="1" x14ac:dyDescent="0.2">
      <c r="A1456" s="24" t="str">
        <f t="shared" si="134"/>
        <v/>
      </c>
      <c r="B1456" s="24" t="str">
        <f t="shared" si="132"/>
        <v/>
      </c>
      <c r="C1456" s="554" t="str">
        <f t="shared" si="133"/>
        <v/>
      </c>
      <c r="D1456" s="173"/>
      <c r="E1456" s="173"/>
      <c r="F1456" s="174"/>
      <c r="G1456" s="175"/>
      <c r="H1456" s="176"/>
      <c r="I1456" s="177"/>
      <c r="J1456" s="176"/>
      <c r="K1456" s="476"/>
      <c r="L1456" s="174"/>
      <c r="M1456" s="81"/>
      <c r="N1456" s="280" t="str">
        <f t="shared" si="135"/>
        <v/>
      </c>
      <c r="O1456" s="43"/>
      <c r="P1456" s="87"/>
      <c r="Q1456" s="483"/>
      <c r="R1456" s="83"/>
      <c r="S1456" s="482"/>
      <c r="T1456" s="164"/>
      <c r="U1456" s="45"/>
      <c r="V1456" s="25" t="str">
        <f>IFERROR(VLOOKUP(U1456, tabla!$A$2:$B$50,2,FALSE),"")</f>
        <v/>
      </c>
      <c r="W1456" s="26"/>
      <c r="X1456" s="51"/>
      <c r="Y1456" s="555" t="str">
        <f t="shared" si="136"/>
        <v/>
      </c>
      <c r="Z1456" s="27"/>
      <c r="AA1456" s="26"/>
      <c r="AB1456" s="26"/>
      <c r="AC1456" s="84"/>
      <c r="AD1456" s="29"/>
      <c r="AE1456" s="84"/>
      <c r="AF1456" s="84"/>
      <c r="AG1456" s="63"/>
      <c r="AH1456" s="84"/>
      <c r="AI1456" s="63"/>
      <c r="AJ1456" s="63"/>
      <c r="AK1456" s="81"/>
      <c r="AL1456" s="85"/>
      <c r="AM1456" s="557" t="str">
        <f t="shared" ca="1" si="137"/>
        <v/>
      </c>
      <c r="AN1456" s="86"/>
      <c r="XFA1456" s="558" t="e">
        <f>MATCH(AE1456,tabla!$W$3:$W$20,0)-1</f>
        <v>#N/A</v>
      </c>
      <c r="XFB1456" s="558">
        <f>COUNTIF(tabla!$W$3:$W$20,'BD1'!AE1456)</f>
        <v>0</v>
      </c>
    </row>
    <row r="1457" spans="1:40 16381:16382" s="197" customFormat="1" ht="24.95" customHeight="1" x14ac:dyDescent="0.2">
      <c r="A1457" s="24" t="str">
        <f t="shared" si="134"/>
        <v/>
      </c>
      <c r="B1457" s="24" t="str">
        <f t="shared" si="132"/>
        <v/>
      </c>
      <c r="C1457" s="554" t="str">
        <f t="shared" si="133"/>
        <v/>
      </c>
      <c r="D1457" s="173"/>
      <c r="E1457" s="173"/>
      <c r="F1457" s="174"/>
      <c r="G1457" s="175"/>
      <c r="H1457" s="176"/>
      <c r="I1457" s="177"/>
      <c r="J1457" s="176"/>
      <c r="K1457" s="476"/>
      <c r="L1457" s="174"/>
      <c r="M1457" s="81"/>
      <c r="N1457" s="280" t="str">
        <f t="shared" si="135"/>
        <v/>
      </c>
      <c r="O1457" s="43"/>
      <c r="P1457" s="87"/>
      <c r="Q1457" s="483"/>
      <c r="R1457" s="83"/>
      <c r="S1457" s="482"/>
      <c r="T1457" s="164"/>
      <c r="U1457" s="45"/>
      <c r="V1457" s="25" t="str">
        <f>IFERROR(VLOOKUP(U1457, tabla!$A$2:$B$50,2,FALSE),"")</f>
        <v/>
      </c>
      <c r="W1457" s="26"/>
      <c r="X1457" s="51"/>
      <c r="Y1457" s="555" t="str">
        <f t="shared" si="136"/>
        <v/>
      </c>
      <c r="Z1457" s="27"/>
      <c r="AA1457" s="26"/>
      <c r="AB1457" s="26"/>
      <c r="AC1457" s="84"/>
      <c r="AD1457" s="29"/>
      <c r="AE1457" s="84"/>
      <c r="AF1457" s="84"/>
      <c r="AG1457" s="63"/>
      <c r="AH1457" s="84"/>
      <c r="AI1457" s="63"/>
      <c r="AJ1457" s="63"/>
      <c r="AK1457" s="81"/>
      <c r="AL1457" s="85"/>
      <c r="AM1457" s="557" t="str">
        <f t="shared" ca="1" si="137"/>
        <v/>
      </c>
      <c r="AN1457" s="86"/>
      <c r="XFA1457" s="558" t="e">
        <f>MATCH(AE1457,tabla!$W$3:$W$20,0)-1</f>
        <v>#N/A</v>
      </c>
      <c r="XFB1457" s="558">
        <f>COUNTIF(tabla!$W$3:$W$20,'BD1'!AE1457)</f>
        <v>0</v>
      </c>
    </row>
    <row r="1458" spans="1:40 16381:16382" s="197" customFormat="1" ht="24.95" customHeight="1" x14ac:dyDescent="0.2">
      <c r="A1458" s="24" t="str">
        <f t="shared" si="134"/>
        <v/>
      </c>
      <c r="B1458" s="24" t="str">
        <f t="shared" si="132"/>
        <v/>
      </c>
      <c r="C1458" s="554" t="str">
        <f t="shared" si="133"/>
        <v/>
      </c>
      <c r="D1458" s="173"/>
      <c r="E1458" s="173"/>
      <c r="F1458" s="174"/>
      <c r="G1458" s="175"/>
      <c r="H1458" s="176"/>
      <c r="I1458" s="177"/>
      <c r="J1458" s="176"/>
      <c r="K1458" s="476"/>
      <c r="L1458" s="174"/>
      <c r="M1458" s="81"/>
      <c r="N1458" s="280" t="str">
        <f t="shared" si="135"/>
        <v/>
      </c>
      <c r="O1458" s="43"/>
      <c r="P1458" s="87"/>
      <c r="Q1458" s="483"/>
      <c r="R1458" s="83"/>
      <c r="S1458" s="482"/>
      <c r="T1458" s="164"/>
      <c r="U1458" s="45"/>
      <c r="V1458" s="25" t="str">
        <f>IFERROR(VLOOKUP(U1458, tabla!$A$2:$B$50,2,FALSE),"")</f>
        <v/>
      </c>
      <c r="W1458" s="26"/>
      <c r="X1458" s="51"/>
      <c r="Y1458" s="555" t="str">
        <f t="shared" si="136"/>
        <v/>
      </c>
      <c r="Z1458" s="27"/>
      <c r="AA1458" s="26"/>
      <c r="AB1458" s="26"/>
      <c r="AC1458" s="84"/>
      <c r="AD1458" s="29"/>
      <c r="AE1458" s="84"/>
      <c r="AF1458" s="84"/>
      <c r="AG1458" s="63"/>
      <c r="AH1458" s="84"/>
      <c r="AI1458" s="63"/>
      <c r="AJ1458" s="63"/>
      <c r="AK1458" s="81"/>
      <c r="AL1458" s="85"/>
      <c r="AM1458" s="557" t="str">
        <f t="shared" ca="1" si="137"/>
        <v/>
      </c>
      <c r="AN1458" s="86"/>
      <c r="XFA1458" s="558" t="e">
        <f>MATCH(AE1458,tabla!$W$3:$W$20,0)-1</f>
        <v>#N/A</v>
      </c>
      <c r="XFB1458" s="558">
        <f>COUNTIF(tabla!$W$3:$W$20,'BD1'!AE1458)</f>
        <v>0</v>
      </c>
    </row>
    <row r="1459" spans="1:40 16381:16382" s="197" customFormat="1" ht="24.95" customHeight="1" x14ac:dyDescent="0.2">
      <c r="A1459" s="24" t="str">
        <f t="shared" si="134"/>
        <v/>
      </c>
      <c r="B1459" s="24" t="str">
        <f t="shared" si="132"/>
        <v/>
      </c>
      <c r="C1459" s="554" t="str">
        <f t="shared" si="133"/>
        <v/>
      </c>
      <c r="D1459" s="173"/>
      <c r="E1459" s="173"/>
      <c r="F1459" s="174"/>
      <c r="G1459" s="175"/>
      <c r="H1459" s="176"/>
      <c r="I1459" s="177"/>
      <c r="J1459" s="176"/>
      <c r="K1459" s="476"/>
      <c r="L1459" s="174"/>
      <c r="M1459" s="81"/>
      <c r="N1459" s="280" t="str">
        <f t="shared" si="135"/>
        <v/>
      </c>
      <c r="O1459" s="43"/>
      <c r="P1459" s="87"/>
      <c r="Q1459" s="483"/>
      <c r="R1459" s="83"/>
      <c r="S1459" s="482"/>
      <c r="T1459" s="164"/>
      <c r="U1459" s="45"/>
      <c r="V1459" s="25" t="str">
        <f>IFERROR(VLOOKUP(U1459, tabla!$A$2:$B$50,2,FALSE),"")</f>
        <v/>
      </c>
      <c r="W1459" s="26"/>
      <c r="X1459" s="51"/>
      <c r="Y1459" s="555" t="str">
        <f t="shared" si="136"/>
        <v/>
      </c>
      <c r="Z1459" s="27"/>
      <c r="AA1459" s="26"/>
      <c r="AB1459" s="26"/>
      <c r="AC1459" s="84"/>
      <c r="AD1459" s="29"/>
      <c r="AE1459" s="84"/>
      <c r="AF1459" s="84"/>
      <c r="AG1459" s="63"/>
      <c r="AH1459" s="84"/>
      <c r="AI1459" s="63"/>
      <c r="AJ1459" s="63"/>
      <c r="AK1459" s="81"/>
      <c r="AL1459" s="85"/>
      <c r="AM1459" s="557" t="str">
        <f t="shared" ca="1" si="137"/>
        <v/>
      </c>
      <c r="AN1459" s="86"/>
      <c r="XFA1459" s="558" t="e">
        <f>MATCH(AE1459,tabla!$W$3:$W$20,0)-1</f>
        <v>#N/A</v>
      </c>
      <c r="XFB1459" s="558">
        <f>COUNTIF(tabla!$W$3:$W$20,'BD1'!AE1459)</f>
        <v>0</v>
      </c>
    </row>
    <row r="1460" spans="1:40 16381:16382" s="197" customFormat="1" ht="24.95" customHeight="1" x14ac:dyDescent="0.2">
      <c r="A1460" s="24" t="str">
        <f t="shared" si="134"/>
        <v/>
      </c>
      <c r="B1460" s="24" t="str">
        <f t="shared" si="132"/>
        <v/>
      </c>
      <c r="C1460" s="554" t="str">
        <f t="shared" si="133"/>
        <v/>
      </c>
      <c r="D1460" s="173"/>
      <c r="E1460" s="173"/>
      <c r="F1460" s="174"/>
      <c r="G1460" s="175"/>
      <c r="H1460" s="176"/>
      <c r="I1460" s="177"/>
      <c r="J1460" s="176"/>
      <c r="K1460" s="476"/>
      <c r="L1460" s="174"/>
      <c r="M1460" s="81"/>
      <c r="N1460" s="280" t="str">
        <f t="shared" si="135"/>
        <v/>
      </c>
      <c r="O1460" s="43"/>
      <c r="P1460" s="87"/>
      <c r="Q1460" s="483"/>
      <c r="R1460" s="83"/>
      <c r="S1460" s="482"/>
      <c r="T1460" s="164"/>
      <c r="U1460" s="45"/>
      <c r="V1460" s="25" t="str">
        <f>IFERROR(VLOOKUP(U1460, tabla!$A$2:$B$50,2,FALSE),"")</f>
        <v/>
      </c>
      <c r="W1460" s="26"/>
      <c r="X1460" s="51"/>
      <c r="Y1460" s="555" t="str">
        <f t="shared" si="136"/>
        <v/>
      </c>
      <c r="Z1460" s="27"/>
      <c r="AA1460" s="26"/>
      <c r="AB1460" s="26"/>
      <c r="AC1460" s="84"/>
      <c r="AD1460" s="29"/>
      <c r="AE1460" s="84"/>
      <c r="AF1460" s="84"/>
      <c r="AG1460" s="63"/>
      <c r="AH1460" s="84"/>
      <c r="AI1460" s="63"/>
      <c r="AJ1460" s="63"/>
      <c r="AK1460" s="81"/>
      <c r="AL1460" s="85"/>
      <c r="AM1460" s="557" t="str">
        <f t="shared" ca="1" si="137"/>
        <v/>
      </c>
      <c r="AN1460" s="86"/>
      <c r="XFA1460" s="558" t="e">
        <f>MATCH(AE1460,tabla!$W$3:$W$20,0)-1</f>
        <v>#N/A</v>
      </c>
      <c r="XFB1460" s="558">
        <f>COUNTIF(tabla!$W$3:$W$20,'BD1'!AE1460)</f>
        <v>0</v>
      </c>
    </row>
    <row r="1461" spans="1:40 16381:16382" s="197" customFormat="1" ht="24.95" customHeight="1" x14ac:dyDescent="0.2">
      <c r="A1461" s="24" t="str">
        <f t="shared" si="134"/>
        <v/>
      </c>
      <c r="B1461" s="24" t="str">
        <f t="shared" si="132"/>
        <v/>
      </c>
      <c r="C1461" s="554" t="str">
        <f t="shared" si="133"/>
        <v/>
      </c>
      <c r="D1461" s="173"/>
      <c r="E1461" s="173"/>
      <c r="F1461" s="174"/>
      <c r="G1461" s="175"/>
      <c r="H1461" s="176"/>
      <c r="I1461" s="177"/>
      <c r="J1461" s="176"/>
      <c r="K1461" s="476"/>
      <c r="L1461" s="174"/>
      <c r="M1461" s="81"/>
      <c r="N1461" s="280" t="str">
        <f t="shared" si="135"/>
        <v/>
      </c>
      <c r="O1461" s="43"/>
      <c r="P1461" s="87"/>
      <c r="Q1461" s="483"/>
      <c r="R1461" s="83"/>
      <c r="S1461" s="482"/>
      <c r="T1461" s="164"/>
      <c r="U1461" s="45"/>
      <c r="V1461" s="25" t="str">
        <f>IFERROR(VLOOKUP(U1461, tabla!$A$2:$B$50,2,FALSE),"")</f>
        <v/>
      </c>
      <c r="W1461" s="26"/>
      <c r="X1461" s="51"/>
      <c r="Y1461" s="555" t="str">
        <f t="shared" si="136"/>
        <v/>
      </c>
      <c r="Z1461" s="27"/>
      <c r="AA1461" s="26"/>
      <c r="AB1461" s="26"/>
      <c r="AC1461" s="84"/>
      <c r="AD1461" s="29"/>
      <c r="AE1461" s="84"/>
      <c r="AF1461" s="84"/>
      <c r="AG1461" s="63"/>
      <c r="AH1461" s="84"/>
      <c r="AI1461" s="63"/>
      <c r="AJ1461" s="63"/>
      <c r="AK1461" s="81"/>
      <c r="AL1461" s="85"/>
      <c r="AM1461" s="557" t="str">
        <f t="shared" ca="1" si="137"/>
        <v/>
      </c>
      <c r="AN1461" s="86"/>
      <c r="XFA1461" s="558" t="e">
        <f>MATCH(AE1461,tabla!$W$3:$W$20,0)-1</f>
        <v>#N/A</v>
      </c>
      <c r="XFB1461" s="558">
        <f>COUNTIF(tabla!$W$3:$W$20,'BD1'!AE1461)</f>
        <v>0</v>
      </c>
    </row>
    <row r="1462" spans="1:40 16381:16382" s="197" customFormat="1" ht="24.95" customHeight="1" x14ac:dyDescent="0.2">
      <c r="A1462" s="24" t="str">
        <f t="shared" si="134"/>
        <v/>
      </c>
      <c r="B1462" s="24" t="str">
        <f t="shared" si="132"/>
        <v/>
      </c>
      <c r="C1462" s="554" t="str">
        <f t="shared" si="133"/>
        <v/>
      </c>
      <c r="D1462" s="173"/>
      <c r="E1462" s="173"/>
      <c r="F1462" s="174"/>
      <c r="G1462" s="175"/>
      <c r="H1462" s="176"/>
      <c r="I1462" s="177"/>
      <c r="J1462" s="176"/>
      <c r="K1462" s="476"/>
      <c r="L1462" s="174"/>
      <c r="M1462" s="81"/>
      <c r="N1462" s="280" t="str">
        <f t="shared" si="135"/>
        <v/>
      </c>
      <c r="O1462" s="43"/>
      <c r="P1462" s="87"/>
      <c r="Q1462" s="483"/>
      <c r="R1462" s="83"/>
      <c r="S1462" s="482"/>
      <c r="T1462" s="164"/>
      <c r="U1462" s="45"/>
      <c r="V1462" s="25" t="str">
        <f>IFERROR(VLOOKUP(U1462, tabla!$A$2:$B$50,2,FALSE),"")</f>
        <v/>
      </c>
      <c r="W1462" s="26"/>
      <c r="X1462" s="51"/>
      <c r="Y1462" s="555" t="str">
        <f t="shared" si="136"/>
        <v/>
      </c>
      <c r="Z1462" s="27"/>
      <c r="AA1462" s="26"/>
      <c r="AB1462" s="26"/>
      <c r="AC1462" s="84"/>
      <c r="AD1462" s="29"/>
      <c r="AE1462" s="84"/>
      <c r="AF1462" s="84"/>
      <c r="AG1462" s="63"/>
      <c r="AH1462" s="84"/>
      <c r="AI1462" s="63"/>
      <c r="AJ1462" s="63"/>
      <c r="AK1462" s="81"/>
      <c r="AL1462" s="85"/>
      <c r="AM1462" s="557" t="str">
        <f t="shared" ca="1" si="137"/>
        <v/>
      </c>
      <c r="AN1462" s="86"/>
      <c r="XFA1462" s="558" t="e">
        <f>MATCH(AE1462,tabla!$W$3:$W$20,0)-1</f>
        <v>#N/A</v>
      </c>
      <c r="XFB1462" s="558">
        <f>COUNTIF(tabla!$W$3:$W$20,'BD1'!AE1462)</f>
        <v>0</v>
      </c>
    </row>
    <row r="1463" spans="1:40 16381:16382" s="197" customFormat="1" ht="24.95" customHeight="1" x14ac:dyDescent="0.2">
      <c r="A1463" s="24" t="str">
        <f t="shared" si="134"/>
        <v/>
      </c>
      <c r="B1463" s="24" t="str">
        <f t="shared" si="132"/>
        <v/>
      </c>
      <c r="C1463" s="554" t="str">
        <f t="shared" si="133"/>
        <v/>
      </c>
      <c r="D1463" s="173"/>
      <c r="E1463" s="173"/>
      <c r="F1463" s="174"/>
      <c r="G1463" s="175"/>
      <c r="H1463" s="176"/>
      <c r="I1463" s="177"/>
      <c r="J1463" s="176"/>
      <c r="K1463" s="476"/>
      <c r="L1463" s="174"/>
      <c r="M1463" s="81"/>
      <c r="N1463" s="280" t="str">
        <f t="shared" si="135"/>
        <v/>
      </c>
      <c r="O1463" s="43"/>
      <c r="P1463" s="87"/>
      <c r="Q1463" s="483"/>
      <c r="R1463" s="83"/>
      <c r="S1463" s="482"/>
      <c r="T1463" s="164"/>
      <c r="U1463" s="45"/>
      <c r="V1463" s="25" t="str">
        <f>IFERROR(VLOOKUP(U1463, tabla!$A$2:$B$50,2,FALSE),"")</f>
        <v/>
      </c>
      <c r="W1463" s="26"/>
      <c r="X1463" s="51"/>
      <c r="Y1463" s="555" t="str">
        <f t="shared" si="136"/>
        <v/>
      </c>
      <c r="Z1463" s="27"/>
      <c r="AA1463" s="26"/>
      <c r="AB1463" s="26"/>
      <c r="AC1463" s="84"/>
      <c r="AD1463" s="29"/>
      <c r="AE1463" s="84"/>
      <c r="AF1463" s="84"/>
      <c r="AG1463" s="63"/>
      <c r="AH1463" s="84"/>
      <c r="AI1463" s="63"/>
      <c r="AJ1463" s="63"/>
      <c r="AK1463" s="81"/>
      <c r="AL1463" s="85"/>
      <c r="AM1463" s="557" t="str">
        <f t="shared" ca="1" si="137"/>
        <v/>
      </c>
      <c r="AN1463" s="86"/>
      <c r="XFA1463" s="558" t="e">
        <f>MATCH(AE1463,tabla!$W$3:$W$20,0)-1</f>
        <v>#N/A</v>
      </c>
      <c r="XFB1463" s="558">
        <f>COUNTIF(tabla!$W$3:$W$20,'BD1'!AE1463)</f>
        <v>0</v>
      </c>
    </row>
    <row r="1464" spans="1:40 16381:16382" s="197" customFormat="1" ht="24.95" customHeight="1" x14ac:dyDescent="0.2">
      <c r="A1464" s="24" t="str">
        <f t="shared" si="134"/>
        <v/>
      </c>
      <c r="B1464" s="24" t="str">
        <f t="shared" si="132"/>
        <v/>
      </c>
      <c r="C1464" s="554" t="str">
        <f t="shared" si="133"/>
        <v/>
      </c>
      <c r="D1464" s="173"/>
      <c r="E1464" s="173"/>
      <c r="F1464" s="174"/>
      <c r="G1464" s="175"/>
      <c r="H1464" s="176"/>
      <c r="I1464" s="177"/>
      <c r="J1464" s="176"/>
      <c r="K1464" s="476"/>
      <c r="L1464" s="174"/>
      <c r="M1464" s="81"/>
      <c r="N1464" s="280" t="str">
        <f t="shared" si="135"/>
        <v/>
      </c>
      <c r="O1464" s="43"/>
      <c r="P1464" s="87"/>
      <c r="Q1464" s="483"/>
      <c r="R1464" s="83"/>
      <c r="S1464" s="482"/>
      <c r="T1464" s="164"/>
      <c r="U1464" s="45"/>
      <c r="V1464" s="25" t="str">
        <f>IFERROR(VLOOKUP(U1464, tabla!$A$2:$B$50,2,FALSE),"")</f>
        <v/>
      </c>
      <c r="W1464" s="26"/>
      <c r="X1464" s="51"/>
      <c r="Y1464" s="555" t="str">
        <f t="shared" si="136"/>
        <v/>
      </c>
      <c r="Z1464" s="27"/>
      <c r="AA1464" s="26"/>
      <c r="AB1464" s="26"/>
      <c r="AC1464" s="84"/>
      <c r="AD1464" s="29"/>
      <c r="AE1464" s="84"/>
      <c r="AF1464" s="84"/>
      <c r="AG1464" s="63"/>
      <c r="AH1464" s="84"/>
      <c r="AI1464" s="63"/>
      <c r="AJ1464" s="63"/>
      <c r="AK1464" s="81"/>
      <c r="AL1464" s="85"/>
      <c r="AM1464" s="557" t="str">
        <f t="shared" ca="1" si="137"/>
        <v/>
      </c>
      <c r="AN1464" s="86"/>
      <c r="XFA1464" s="558" t="e">
        <f>MATCH(AE1464,tabla!$W$3:$W$20,0)-1</f>
        <v>#N/A</v>
      </c>
      <c r="XFB1464" s="558">
        <f>COUNTIF(tabla!$W$3:$W$20,'BD1'!AE1464)</f>
        <v>0</v>
      </c>
    </row>
    <row r="1465" spans="1:40 16381:16382" s="197" customFormat="1" ht="24.95" customHeight="1" x14ac:dyDescent="0.2">
      <c r="A1465" s="24" t="str">
        <f t="shared" si="134"/>
        <v/>
      </c>
      <c r="B1465" s="24" t="str">
        <f t="shared" si="132"/>
        <v/>
      </c>
      <c r="C1465" s="554" t="str">
        <f t="shared" si="133"/>
        <v/>
      </c>
      <c r="D1465" s="173"/>
      <c r="E1465" s="173"/>
      <c r="F1465" s="174"/>
      <c r="G1465" s="175"/>
      <c r="H1465" s="176"/>
      <c r="I1465" s="177"/>
      <c r="J1465" s="176"/>
      <c r="K1465" s="476"/>
      <c r="L1465" s="174"/>
      <c r="M1465" s="81"/>
      <c r="N1465" s="280" t="str">
        <f t="shared" si="135"/>
        <v/>
      </c>
      <c r="O1465" s="43"/>
      <c r="P1465" s="87"/>
      <c r="Q1465" s="483"/>
      <c r="R1465" s="83"/>
      <c r="S1465" s="482"/>
      <c r="T1465" s="164"/>
      <c r="U1465" s="45"/>
      <c r="V1465" s="25" t="str">
        <f>IFERROR(VLOOKUP(U1465, tabla!$A$2:$B$50,2,FALSE),"")</f>
        <v/>
      </c>
      <c r="W1465" s="26"/>
      <c r="X1465" s="51"/>
      <c r="Y1465" s="555" t="str">
        <f t="shared" si="136"/>
        <v/>
      </c>
      <c r="Z1465" s="27"/>
      <c r="AA1465" s="26"/>
      <c r="AB1465" s="26"/>
      <c r="AC1465" s="84"/>
      <c r="AD1465" s="29"/>
      <c r="AE1465" s="84"/>
      <c r="AF1465" s="84"/>
      <c r="AG1465" s="63"/>
      <c r="AH1465" s="84"/>
      <c r="AI1465" s="63"/>
      <c r="AJ1465" s="63"/>
      <c r="AK1465" s="81"/>
      <c r="AL1465" s="85"/>
      <c r="AM1465" s="557" t="str">
        <f t="shared" ca="1" si="137"/>
        <v/>
      </c>
      <c r="AN1465" s="86"/>
      <c r="XFA1465" s="558" t="e">
        <f>MATCH(AE1465,tabla!$W$3:$W$20,0)-1</f>
        <v>#N/A</v>
      </c>
      <c r="XFB1465" s="558">
        <f>COUNTIF(tabla!$W$3:$W$20,'BD1'!AE1465)</f>
        <v>0</v>
      </c>
    </row>
    <row r="1466" spans="1:40 16381:16382" s="197" customFormat="1" ht="24.95" customHeight="1" x14ac:dyDescent="0.2">
      <c r="A1466" s="24" t="str">
        <f t="shared" si="134"/>
        <v/>
      </c>
      <c r="B1466" s="24" t="str">
        <f t="shared" si="132"/>
        <v/>
      </c>
      <c r="C1466" s="554" t="str">
        <f t="shared" si="133"/>
        <v/>
      </c>
      <c r="D1466" s="173"/>
      <c r="E1466" s="173"/>
      <c r="F1466" s="174"/>
      <c r="G1466" s="175"/>
      <c r="H1466" s="176"/>
      <c r="I1466" s="177"/>
      <c r="J1466" s="176"/>
      <c r="K1466" s="476"/>
      <c r="L1466" s="174"/>
      <c r="M1466" s="81"/>
      <c r="N1466" s="280" t="str">
        <f t="shared" si="135"/>
        <v/>
      </c>
      <c r="O1466" s="43"/>
      <c r="P1466" s="87"/>
      <c r="Q1466" s="483"/>
      <c r="R1466" s="83"/>
      <c r="S1466" s="482"/>
      <c r="T1466" s="164"/>
      <c r="U1466" s="45"/>
      <c r="V1466" s="25" t="str">
        <f>IFERROR(VLOOKUP(U1466, tabla!$A$2:$B$50,2,FALSE),"")</f>
        <v/>
      </c>
      <c r="W1466" s="26"/>
      <c r="X1466" s="51"/>
      <c r="Y1466" s="555" t="str">
        <f t="shared" si="136"/>
        <v/>
      </c>
      <c r="Z1466" s="27"/>
      <c r="AA1466" s="26"/>
      <c r="AB1466" s="26"/>
      <c r="AC1466" s="84"/>
      <c r="AD1466" s="29"/>
      <c r="AE1466" s="84"/>
      <c r="AF1466" s="84"/>
      <c r="AG1466" s="63"/>
      <c r="AH1466" s="84"/>
      <c r="AI1466" s="63"/>
      <c r="AJ1466" s="63"/>
      <c r="AK1466" s="81"/>
      <c r="AL1466" s="85"/>
      <c r="AM1466" s="557" t="str">
        <f t="shared" ca="1" si="137"/>
        <v/>
      </c>
      <c r="AN1466" s="86"/>
      <c r="XFA1466" s="558" t="e">
        <f>MATCH(AE1466,tabla!$W$3:$W$20,0)-1</f>
        <v>#N/A</v>
      </c>
      <c r="XFB1466" s="558">
        <f>COUNTIF(tabla!$W$3:$W$20,'BD1'!AE1466)</f>
        <v>0</v>
      </c>
    </row>
    <row r="1467" spans="1:40 16381:16382" s="197" customFormat="1" ht="24.95" customHeight="1" x14ac:dyDescent="0.2">
      <c r="A1467" s="24" t="str">
        <f t="shared" si="134"/>
        <v/>
      </c>
      <c r="B1467" s="24" t="str">
        <f t="shared" si="132"/>
        <v/>
      </c>
      <c r="C1467" s="554" t="str">
        <f t="shared" si="133"/>
        <v/>
      </c>
      <c r="D1467" s="173"/>
      <c r="E1467" s="173"/>
      <c r="F1467" s="174"/>
      <c r="G1467" s="175"/>
      <c r="H1467" s="176"/>
      <c r="I1467" s="177"/>
      <c r="J1467" s="176"/>
      <c r="K1467" s="476"/>
      <c r="L1467" s="174"/>
      <c r="M1467" s="81"/>
      <c r="N1467" s="280" t="str">
        <f t="shared" si="135"/>
        <v/>
      </c>
      <c r="O1467" s="43"/>
      <c r="P1467" s="87"/>
      <c r="Q1467" s="483"/>
      <c r="R1467" s="83"/>
      <c r="S1467" s="482"/>
      <c r="T1467" s="164"/>
      <c r="U1467" s="45"/>
      <c r="V1467" s="25" t="str">
        <f>IFERROR(VLOOKUP(U1467, tabla!$A$2:$B$50,2,FALSE),"")</f>
        <v/>
      </c>
      <c r="W1467" s="26"/>
      <c r="X1467" s="51"/>
      <c r="Y1467" s="555" t="str">
        <f t="shared" si="136"/>
        <v/>
      </c>
      <c r="Z1467" s="27"/>
      <c r="AA1467" s="26"/>
      <c r="AB1467" s="26"/>
      <c r="AC1467" s="84"/>
      <c r="AD1467" s="29"/>
      <c r="AE1467" s="84"/>
      <c r="AF1467" s="84"/>
      <c r="AG1467" s="63"/>
      <c r="AH1467" s="84"/>
      <c r="AI1467" s="63"/>
      <c r="AJ1467" s="63"/>
      <c r="AK1467" s="81"/>
      <c r="AL1467" s="85"/>
      <c r="AM1467" s="557" t="str">
        <f t="shared" ca="1" si="137"/>
        <v/>
      </c>
      <c r="AN1467" s="86"/>
      <c r="XFA1467" s="558" t="e">
        <f>MATCH(AE1467,tabla!$W$3:$W$20,0)-1</f>
        <v>#N/A</v>
      </c>
      <c r="XFB1467" s="558">
        <f>COUNTIF(tabla!$W$3:$W$20,'BD1'!AE1467)</f>
        <v>0</v>
      </c>
    </row>
    <row r="1468" spans="1:40 16381:16382" s="197" customFormat="1" ht="24.95" customHeight="1" x14ac:dyDescent="0.2">
      <c r="A1468" s="24" t="str">
        <f t="shared" si="134"/>
        <v/>
      </c>
      <c r="B1468" s="24" t="str">
        <f t="shared" si="132"/>
        <v/>
      </c>
      <c r="C1468" s="554" t="str">
        <f t="shared" si="133"/>
        <v/>
      </c>
      <c r="D1468" s="173"/>
      <c r="E1468" s="173"/>
      <c r="F1468" s="174"/>
      <c r="G1468" s="175"/>
      <c r="H1468" s="176"/>
      <c r="I1468" s="177"/>
      <c r="J1468" s="176"/>
      <c r="K1468" s="476"/>
      <c r="L1468" s="174"/>
      <c r="M1468" s="81"/>
      <c r="N1468" s="280" t="str">
        <f t="shared" si="135"/>
        <v/>
      </c>
      <c r="O1468" s="43"/>
      <c r="P1468" s="87"/>
      <c r="Q1468" s="483"/>
      <c r="R1468" s="83"/>
      <c r="S1468" s="482"/>
      <c r="T1468" s="164"/>
      <c r="U1468" s="45"/>
      <c r="V1468" s="25" t="str">
        <f>IFERROR(VLOOKUP(U1468, tabla!$A$2:$B$50,2,FALSE),"")</f>
        <v/>
      </c>
      <c r="W1468" s="26"/>
      <c r="X1468" s="51"/>
      <c r="Y1468" s="555" t="str">
        <f t="shared" si="136"/>
        <v/>
      </c>
      <c r="Z1468" s="27"/>
      <c r="AA1468" s="26"/>
      <c r="AB1468" s="26"/>
      <c r="AC1468" s="84"/>
      <c r="AD1468" s="29"/>
      <c r="AE1468" s="84"/>
      <c r="AF1468" s="84"/>
      <c r="AG1468" s="63"/>
      <c r="AH1468" s="84"/>
      <c r="AI1468" s="63"/>
      <c r="AJ1468" s="63"/>
      <c r="AK1468" s="81"/>
      <c r="AL1468" s="85"/>
      <c r="AM1468" s="557" t="str">
        <f t="shared" ca="1" si="137"/>
        <v/>
      </c>
      <c r="AN1468" s="86"/>
      <c r="XFA1468" s="558" t="e">
        <f>MATCH(AE1468,tabla!$W$3:$W$20,0)-1</f>
        <v>#N/A</v>
      </c>
      <c r="XFB1468" s="558">
        <f>COUNTIF(tabla!$W$3:$W$20,'BD1'!AE1468)</f>
        <v>0</v>
      </c>
    </row>
    <row r="1469" spans="1:40 16381:16382" s="197" customFormat="1" ht="24.95" customHeight="1" x14ac:dyDescent="0.2">
      <c r="A1469" s="24" t="str">
        <f t="shared" si="134"/>
        <v/>
      </c>
      <c r="B1469" s="24" t="str">
        <f t="shared" si="132"/>
        <v/>
      </c>
      <c r="C1469" s="554" t="str">
        <f t="shared" si="133"/>
        <v/>
      </c>
      <c r="D1469" s="173"/>
      <c r="E1469" s="173"/>
      <c r="F1469" s="174"/>
      <c r="G1469" s="175"/>
      <c r="H1469" s="176"/>
      <c r="I1469" s="177"/>
      <c r="J1469" s="176"/>
      <c r="K1469" s="476"/>
      <c r="L1469" s="174"/>
      <c r="M1469" s="81"/>
      <c r="N1469" s="280" t="str">
        <f t="shared" si="135"/>
        <v/>
      </c>
      <c r="O1469" s="43"/>
      <c r="P1469" s="87"/>
      <c r="Q1469" s="483"/>
      <c r="R1469" s="83"/>
      <c r="S1469" s="482"/>
      <c r="T1469" s="164"/>
      <c r="U1469" s="45"/>
      <c r="V1469" s="25" t="str">
        <f>IFERROR(VLOOKUP(U1469, tabla!$A$2:$B$50,2,FALSE),"")</f>
        <v/>
      </c>
      <c r="W1469" s="26"/>
      <c r="X1469" s="51"/>
      <c r="Y1469" s="555" t="str">
        <f t="shared" si="136"/>
        <v/>
      </c>
      <c r="Z1469" s="27"/>
      <c r="AA1469" s="26"/>
      <c r="AB1469" s="26"/>
      <c r="AC1469" s="84"/>
      <c r="AD1469" s="29"/>
      <c r="AE1469" s="84"/>
      <c r="AF1469" s="84"/>
      <c r="AG1469" s="63"/>
      <c r="AH1469" s="84"/>
      <c r="AI1469" s="63"/>
      <c r="AJ1469" s="63"/>
      <c r="AK1469" s="81"/>
      <c r="AL1469" s="85"/>
      <c r="AM1469" s="557" t="str">
        <f t="shared" ca="1" si="137"/>
        <v/>
      </c>
      <c r="AN1469" s="86"/>
      <c r="XFA1469" s="558" t="e">
        <f>MATCH(AE1469,tabla!$W$3:$W$20,0)-1</f>
        <v>#N/A</v>
      </c>
      <c r="XFB1469" s="558">
        <f>COUNTIF(tabla!$W$3:$W$20,'BD1'!AE1469)</f>
        <v>0</v>
      </c>
    </row>
    <row r="1470" spans="1:40 16381:16382" s="197" customFormat="1" ht="24.95" customHeight="1" x14ac:dyDescent="0.2">
      <c r="A1470" s="24" t="str">
        <f t="shared" si="134"/>
        <v/>
      </c>
      <c r="B1470" s="24" t="str">
        <f t="shared" si="132"/>
        <v/>
      </c>
      <c r="C1470" s="554" t="str">
        <f t="shared" si="133"/>
        <v/>
      </c>
      <c r="D1470" s="173"/>
      <c r="E1470" s="173"/>
      <c r="F1470" s="174"/>
      <c r="G1470" s="175"/>
      <c r="H1470" s="176"/>
      <c r="I1470" s="177"/>
      <c r="J1470" s="176"/>
      <c r="K1470" s="476"/>
      <c r="L1470" s="174"/>
      <c r="M1470" s="81"/>
      <c r="N1470" s="280" t="str">
        <f t="shared" si="135"/>
        <v/>
      </c>
      <c r="O1470" s="43"/>
      <c r="P1470" s="87"/>
      <c r="Q1470" s="483"/>
      <c r="R1470" s="83"/>
      <c r="S1470" s="482"/>
      <c r="T1470" s="164"/>
      <c r="U1470" s="45"/>
      <c r="V1470" s="25" t="str">
        <f>IFERROR(VLOOKUP(U1470, tabla!$A$2:$B$50,2,FALSE),"")</f>
        <v/>
      </c>
      <c r="W1470" s="26"/>
      <c r="X1470" s="51"/>
      <c r="Y1470" s="555" t="str">
        <f t="shared" si="136"/>
        <v/>
      </c>
      <c r="Z1470" s="27"/>
      <c r="AA1470" s="26"/>
      <c r="AB1470" s="26"/>
      <c r="AC1470" s="84"/>
      <c r="AD1470" s="29"/>
      <c r="AE1470" s="84"/>
      <c r="AF1470" s="84"/>
      <c r="AG1470" s="63"/>
      <c r="AH1470" s="84"/>
      <c r="AI1470" s="63"/>
      <c r="AJ1470" s="63"/>
      <c r="AK1470" s="81"/>
      <c r="AL1470" s="85"/>
      <c r="AM1470" s="557" t="str">
        <f t="shared" ca="1" si="137"/>
        <v/>
      </c>
      <c r="AN1470" s="86"/>
      <c r="XFA1470" s="558" t="e">
        <f>MATCH(AE1470,tabla!$W$3:$W$20,0)-1</f>
        <v>#N/A</v>
      </c>
      <c r="XFB1470" s="558">
        <f>COUNTIF(tabla!$W$3:$W$20,'BD1'!AE1470)</f>
        <v>0</v>
      </c>
    </row>
    <row r="1471" spans="1:40 16381:16382" s="197" customFormat="1" ht="24.95" customHeight="1" x14ac:dyDescent="0.2">
      <c r="A1471" s="24" t="str">
        <f t="shared" si="134"/>
        <v/>
      </c>
      <c r="B1471" s="24" t="str">
        <f t="shared" si="132"/>
        <v/>
      </c>
      <c r="C1471" s="554" t="str">
        <f t="shared" si="133"/>
        <v/>
      </c>
      <c r="D1471" s="173"/>
      <c r="E1471" s="173"/>
      <c r="F1471" s="174"/>
      <c r="G1471" s="175"/>
      <c r="H1471" s="176"/>
      <c r="I1471" s="177"/>
      <c r="J1471" s="176"/>
      <c r="K1471" s="476"/>
      <c r="L1471" s="174"/>
      <c r="M1471" s="81"/>
      <c r="N1471" s="280" t="str">
        <f t="shared" si="135"/>
        <v/>
      </c>
      <c r="O1471" s="43"/>
      <c r="P1471" s="87"/>
      <c r="Q1471" s="483"/>
      <c r="R1471" s="83"/>
      <c r="S1471" s="482"/>
      <c r="T1471" s="164"/>
      <c r="U1471" s="45"/>
      <c r="V1471" s="25" t="str">
        <f>IFERROR(VLOOKUP(U1471, tabla!$A$2:$B$50,2,FALSE),"")</f>
        <v/>
      </c>
      <c r="W1471" s="26"/>
      <c r="X1471" s="51"/>
      <c r="Y1471" s="555" t="str">
        <f t="shared" si="136"/>
        <v/>
      </c>
      <c r="Z1471" s="27"/>
      <c r="AA1471" s="26"/>
      <c r="AB1471" s="26"/>
      <c r="AC1471" s="84"/>
      <c r="AD1471" s="29"/>
      <c r="AE1471" s="84"/>
      <c r="AF1471" s="84"/>
      <c r="AG1471" s="63"/>
      <c r="AH1471" s="84"/>
      <c r="AI1471" s="63"/>
      <c r="AJ1471" s="63"/>
      <c r="AK1471" s="81"/>
      <c r="AL1471" s="85"/>
      <c r="AM1471" s="557" t="str">
        <f t="shared" ca="1" si="137"/>
        <v/>
      </c>
      <c r="AN1471" s="86"/>
      <c r="XFA1471" s="558" t="e">
        <f>MATCH(AE1471,tabla!$W$3:$W$20,0)-1</f>
        <v>#N/A</v>
      </c>
      <c r="XFB1471" s="558">
        <f>COUNTIF(tabla!$W$3:$W$20,'BD1'!AE1471)</f>
        <v>0</v>
      </c>
    </row>
    <row r="1472" spans="1:40 16381:16382" s="197" customFormat="1" ht="24.95" customHeight="1" x14ac:dyDescent="0.2">
      <c r="A1472" s="24" t="str">
        <f t="shared" si="134"/>
        <v/>
      </c>
      <c r="B1472" s="24" t="str">
        <f t="shared" si="132"/>
        <v/>
      </c>
      <c r="C1472" s="554" t="str">
        <f t="shared" si="133"/>
        <v/>
      </c>
      <c r="D1472" s="173"/>
      <c r="E1472" s="173"/>
      <c r="F1472" s="174"/>
      <c r="G1472" s="175"/>
      <c r="H1472" s="176"/>
      <c r="I1472" s="177"/>
      <c r="J1472" s="176"/>
      <c r="K1472" s="476"/>
      <c r="L1472" s="174"/>
      <c r="M1472" s="81"/>
      <c r="N1472" s="280" t="str">
        <f t="shared" si="135"/>
        <v/>
      </c>
      <c r="O1472" s="43"/>
      <c r="P1472" s="87"/>
      <c r="Q1472" s="483"/>
      <c r="R1472" s="83"/>
      <c r="S1472" s="482"/>
      <c r="T1472" s="164"/>
      <c r="U1472" s="45"/>
      <c r="V1472" s="25" t="str">
        <f>IFERROR(VLOOKUP(U1472, tabla!$A$2:$B$50,2,FALSE),"")</f>
        <v/>
      </c>
      <c r="W1472" s="26"/>
      <c r="X1472" s="51"/>
      <c r="Y1472" s="555" t="str">
        <f t="shared" si="136"/>
        <v/>
      </c>
      <c r="Z1472" s="27"/>
      <c r="AA1472" s="26"/>
      <c r="AB1472" s="26"/>
      <c r="AC1472" s="84"/>
      <c r="AD1472" s="29"/>
      <c r="AE1472" s="84"/>
      <c r="AF1472" s="84"/>
      <c r="AG1472" s="63"/>
      <c r="AH1472" s="84"/>
      <c r="AI1472" s="63"/>
      <c r="AJ1472" s="63"/>
      <c r="AK1472" s="81"/>
      <c r="AL1472" s="85"/>
      <c r="AM1472" s="557" t="str">
        <f t="shared" ca="1" si="137"/>
        <v/>
      </c>
      <c r="AN1472" s="86"/>
      <c r="XFA1472" s="558" t="e">
        <f>MATCH(AE1472,tabla!$W$3:$W$20,0)-1</f>
        <v>#N/A</v>
      </c>
      <c r="XFB1472" s="558">
        <f>COUNTIF(tabla!$W$3:$W$20,'BD1'!AE1472)</f>
        <v>0</v>
      </c>
    </row>
    <row r="1473" spans="1:40 16381:16382" s="197" customFormat="1" ht="24.95" customHeight="1" x14ac:dyDescent="0.2">
      <c r="A1473" s="24" t="str">
        <f t="shared" si="134"/>
        <v/>
      </c>
      <c r="B1473" s="24" t="str">
        <f t="shared" si="132"/>
        <v/>
      </c>
      <c r="C1473" s="554" t="str">
        <f t="shared" si="133"/>
        <v/>
      </c>
      <c r="D1473" s="173"/>
      <c r="E1473" s="173"/>
      <c r="F1473" s="174"/>
      <c r="G1473" s="175"/>
      <c r="H1473" s="176"/>
      <c r="I1473" s="177"/>
      <c r="J1473" s="176"/>
      <c r="K1473" s="476"/>
      <c r="L1473" s="174"/>
      <c r="M1473" s="81"/>
      <c r="N1473" s="280" t="str">
        <f t="shared" si="135"/>
        <v/>
      </c>
      <c r="O1473" s="43"/>
      <c r="P1473" s="87"/>
      <c r="Q1473" s="483"/>
      <c r="R1473" s="83"/>
      <c r="S1473" s="482"/>
      <c r="T1473" s="164"/>
      <c r="U1473" s="45"/>
      <c r="V1473" s="25" t="str">
        <f>IFERROR(VLOOKUP(U1473, tabla!$A$2:$B$50,2,FALSE),"")</f>
        <v/>
      </c>
      <c r="W1473" s="26"/>
      <c r="X1473" s="51"/>
      <c r="Y1473" s="555" t="str">
        <f t="shared" si="136"/>
        <v/>
      </c>
      <c r="Z1473" s="27"/>
      <c r="AA1473" s="26"/>
      <c r="AB1473" s="26"/>
      <c r="AC1473" s="84"/>
      <c r="AD1473" s="29"/>
      <c r="AE1473" s="84"/>
      <c r="AF1473" s="84"/>
      <c r="AG1473" s="63"/>
      <c r="AH1473" s="84"/>
      <c r="AI1473" s="63"/>
      <c r="AJ1473" s="63"/>
      <c r="AK1473" s="81"/>
      <c r="AL1473" s="85"/>
      <c r="AM1473" s="557" t="str">
        <f t="shared" ca="1" si="137"/>
        <v/>
      </c>
      <c r="AN1473" s="86"/>
      <c r="XFA1473" s="558" t="e">
        <f>MATCH(AE1473,tabla!$W$3:$W$20,0)-1</f>
        <v>#N/A</v>
      </c>
      <c r="XFB1473" s="558">
        <f>COUNTIF(tabla!$W$3:$W$20,'BD1'!AE1473)</f>
        <v>0</v>
      </c>
    </row>
    <row r="1474" spans="1:40 16381:16382" s="197" customFormat="1" ht="24.95" customHeight="1" x14ac:dyDescent="0.2">
      <c r="A1474" s="24" t="str">
        <f t="shared" si="134"/>
        <v/>
      </c>
      <c r="B1474" s="24" t="str">
        <f t="shared" si="132"/>
        <v/>
      </c>
      <c r="C1474" s="554" t="str">
        <f t="shared" si="133"/>
        <v/>
      </c>
      <c r="D1474" s="173"/>
      <c r="E1474" s="173"/>
      <c r="F1474" s="174"/>
      <c r="G1474" s="175"/>
      <c r="H1474" s="176"/>
      <c r="I1474" s="177"/>
      <c r="J1474" s="176"/>
      <c r="K1474" s="476"/>
      <c r="L1474" s="174"/>
      <c r="M1474" s="81"/>
      <c r="N1474" s="280" t="str">
        <f t="shared" si="135"/>
        <v/>
      </c>
      <c r="O1474" s="43"/>
      <c r="P1474" s="87"/>
      <c r="Q1474" s="483"/>
      <c r="R1474" s="83"/>
      <c r="S1474" s="482"/>
      <c r="T1474" s="164"/>
      <c r="U1474" s="45"/>
      <c r="V1474" s="25" t="str">
        <f>IFERROR(VLOOKUP(U1474, tabla!$A$2:$B$50,2,FALSE),"")</f>
        <v/>
      </c>
      <c r="W1474" s="26"/>
      <c r="X1474" s="51"/>
      <c r="Y1474" s="555" t="str">
        <f t="shared" si="136"/>
        <v/>
      </c>
      <c r="Z1474" s="27"/>
      <c r="AA1474" s="26"/>
      <c r="AB1474" s="26"/>
      <c r="AC1474" s="84"/>
      <c r="AD1474" s="29"/>
      <c r="AE1474" s="84"/>
      <c r="AF1474" s="84"/>
      <c r="AG1474" s="63"/>
      <c r="AH1474" s="84"/>
      <c r="AI1474" s="63"/>
      <c r="AJ1474" s="63"/>
      <c r="AK1474" s="81"/>
      <c r="AL1474" s="85"/>
      <c r="AM1474" s="557" t="str">
        <f t="shared" ca="1" si="137"/>
        <v/>
      </c>
      <c r="AN1474" s="86"/>
      <c r="XFA1474" s="558" t="e">
        <f>MATCH(AE1474,tabla!$W$3:$W$20,0)-1</f>
        <v>#N/A</v>
      </c>
      <c r="XFB1474" s="558">
        <f>COUNTIF(tabla!$W$3:$W$20,'BD1'!AE1474)</f>
        <v>0</v>
      </c>
    </row>
    <row r="1475" spans="1:40 16381:16382" s="197" customFormat="1" ht="24.95" customHeight="1" x14ac:dyDescent="0.2">
      <c r="A1475" s="24" t="str">
        <f t="shared" si="134"/>
        <v/>
      </c>
      <c r="B1475" s="24" t="str">
        <f t="shared" si="132"/>
        <v/>
      </c>
      <c r="C1475" s="554" t="str">
        <f t="shared" si="133"/>
        <v/>
      </c>
      <c r="D1475" s="173"/>
      <c r="E1475" s="173"/>
      <c r="F1475" s="174"/>
      <c r="G1475" s="175"/>
      <c r="H1475" s="176"/>
      <c r="I1475" s="177"/>
      <c r="J1475" s="176"/>
      <c r="K1475" s="476"/>
      <c r="L1475" s="174"/>
      <c r="M1475" s="81"/>
      <c r="N1475" s="280" t="str">
        <f t="shared" si="135"/>
        <v/>
      </c>
      <c r="O1475" s="43"/>
      <c r="P1475" s="87"/>
      <c r="Q1475" s="483"/>
      <c r="R1475" s="83"/>
      <c r="S1475" s="482"/>
      <c r="T1475" s="164"/>
      <c r="U1475" s="45"/>
      <c r="V1475" s="25" t="str">
        <f>IFERROR(VLOOKUP(U1475, tabla!$A$2:$B$50,2,FALSE),"")</f>
        <v/>
      </c>
      <c r="W1475" s="26"/>
      <c r="X1475" s="51"/>
      <c r="Y1475" s="555" t="str">
        <f t="shared" si="136"/>
        <v/>
      </c>
      <c r="Z1475" s="27"/>
      <c r="AA1475" s="26"/>
      <c r="AB1475" s="26"/>
      <c r="AC1475" s="84"/>
      <c r="AD1475" s="29"/>
      <c r="AE1475" s="84"/>
      <c r="AF1475" s="84"/>
      <c r="AG1475" s="63"/>
      <c r="AH1475" s="84"/>
      <c r="AI1475" s="63"/>
      <c r="AJ1475" s="63"/>
      <c r="AK1475" s="81"/>
      <c r="AL1475" s="85"/>
      <c r="AM1475" s="557" t="str">
        <f t="shared" ca="1" si="137"/>
        <v/>
      </c>
      <c r="AN1475" s="86"/>
      <c r="XFA1475" s="558" t="e">
        <f>MATCH(AE1475,tabla!$W$3:$W$20,0)-1</f>
        <v>#N/A</v>
      </c>
      <c r="XFB1475" s="558">
        <f>COUNTIF(tabla!$W$3:$W$20,'BD1'!AE1475)</f>
        <v>0</v>
      </c>
    </row>
    <row r="1476" spans="1:40 16381:16382" s="197" customFormat="1" ht="24.95" customHeight="1" x14ac:dyDescent="0.2">
      <c r="A1476" s="24" t="str">
        <f t="shared" si="134"/>
        <v/>
      </c>
      <c r="B1476" s="24" t="str">
        <f t="shared" si="132"/>
        <v/>
      </c>
      <c r="C1476" s="554" t="str">
        <f t="shared" si="133"/>
        <v/>
      </c>
      <c r="D1476" s="173"/>
      <c r="E1476" s="173"/>
      <c r="F1476" s="174"/>
      <c r="G1476" s="175"/>
      <c r="H1476" s="176"/>
      <c r="I1476" s="177"/>
      <c r="J1476" s="176"/>
      <c r="K1476" s="476"/>
      <c r="L1476" s="174"/>
      <c r="M1476" s="81"/>
      <c r="N1476" s="280" t="str">
        <f t="shared" si="135"/>
        <v/>
      </c>
      <c r="O1476" s="43"/>
      <c r="P1476" s="87"/>
      <c r="Q1476" s="483"/>
      <c r="R1476" s="83"/>
      <c r="S1476" s="482"/>
      <c r="T1476" s="164"/>
      <c r="U1476" s="45"/>
      <c r="V1476" s="25" t="str">
        <f>IFERROR(VLOOKUP(U1476, tabla!$A$2:$B$50,2,FALSE),"")</f>
        <v/>
      </c>
      <c r="W1476" s="26"/>
      <c r="X1476" s="51"/>
      <c r="Y1476" s="555" t="str">
        <f t="shared" si="136"/>
        <v/>
      </c>
      <c r="Z1476" s="27"/>
      <c r="AA1476" s="26"/>
      <c r="AB1476" s="26"/>
      <c r="AC1476" s="84"/>
      <c r="AD1476" s="29"/>
      <c r="AE1476" s="84"/>
      <c r="AF1476" s="84"/>
      <c r="AG1476" s="63"/>
      <c r="AH1476" s="84"/>
      <c r="AI1476" s="63"/>
      <c r="AJ1476" s="63"/>
      <c r="AK1476" s="81"/>
      <c r="AL1476" s="85"/>
      <c r="AM1476" s="557" t="str">
        <f t="shared" ca="1" si="137"/>
        <v/>
      </c>
      <c r="AN1476" s="86"/>
      <c r="XFA1476" s="558" t="e">
        <f>MATCH(AE1476,tabla!$W$3:$W$20,0)-1</f>
        <v>#N/A</v>
      </c>
      <c r="XFB1476" s="558">
        <f>COUNTIF(tabla!$W$3:$W$20,'BD1'!AE1476)</f>
        <v>0</v>
      </c>
    </row>
    <row r="1477" spans="1:40 16381:16382" s="197" customFormat="1" ht="24.95" customHeight="1" x14ac:dyDescent="0.2">
      <c r="A1477" s="24" t="str">
        <f t="shared" si="134"/>
        <v/>
      </c>
      <c r="B1477" s="24" t="str">
        <f t="shared" si="132"/>
        <v/>
      </c>
      <c r="C1477" s="554" t="str">
        <f t="shared" si="133"/>
        <v/>
      </c>
      <c r="D1477" s="173"/>
      <c r="E1477" s="173"/>
      <c r="F1477" s="174"/>
      <c r="G1477" s="175"/>
      <c r="H1477" s="176"/>
      <c r="I1477" s="177"/>
      <c r="J1477" s="176"/>
      <c r="K1477" s="476"/>
      <c r="L1477" s="174"/>
      <c r="M1477" s="81"/>
      <c r="N1477" s="280" t="str">
        <f t="shared" si="135"/>
        <v/>
      </c>
      <c r="O1477" s="43"/>
      <c r="P1477" s="87"/>
      <c r="Q1477" s="483"/>
      <c r="R1477" s="83"/>
      <c r="S1477" s="482"/>
      <c r="T1477" s="164"/>
      <c r="U1477" s="45"/>
      <c r="V1477" s="25" t="str">
        <f>IFERROR(VLOOKUP(U1477, tabla!$A$2:$B$50,2,FALSE),"")</f>
        <v/>
      </c>
      <c r="W1477" s="26"/>
      <c r="X1477" s="51"/>
      <c r="Y1477" s="555" t="str">
        <f t="shared" si="136"/>
        <v/>
      </c>
      <c r="Z1477" s="27"/>
      <c r="AA1477" s="26"/>
      <c r="AB1477" s="26"/>
      <c r="AC1477" s="84"/>
      <c r="AD1477" s="29"/>
      <c r="AE1477" s="84"/>
      <c r="AF1477" s="84"/>
      <c r="AG1477" s="63"/>
      <c r="AH1477" s="84"/>
      <c r="AI1477" s="63"/>
      <c r="AJ1477" s="63"/>
      <c r="AK1477" s="81"/>
      <c r="AL1477" s="85"/>
      <c r="AM1477" s="557" t="str">
        <f t="shared" ca="1" si="137"/>
        <v/>
      </c>
      <c r="AN1477" s="86"/>
      <c r="XFA1477" s="558" t="e">
        <f>MATCH(AE1477,tabla!$W$3:$W$20,0)-1</f>
        <v>#N/A</v>
      </c>
      <c r="XFB1477" s="558">
        <f>COUNTIF(tabla!$W$3:$W$20,'BD1'!AE1477)</f>
        <v>0</v>
      </c>
    </row>
    <row r="1478" spans="1:40 16381:16382" s="197" customFormat="1" ht="24.95" customHeight="1" x14ac:dyDescent="0.2">
      <c r="A1478" s="24" t="str">
        <f t="shared" si="134"/>
        <v/>
      </c>
      <c r="B1478" s="24" t="str">
        <f t="shared" si="132"/>
        <v/>
      </c>
      <c r="C1478" s="554" t="str">
        <f t="shared" si="133"/>
        <v/>
      </c>
      <c r="D1478" s="173"/>
      <c r="E1478" s="173"/>
      <c r="F1478" s="174"/>
      <c r="G1478" s="175"/>
      <c r="H1478" s="176"/>
      <c r="I1478" s="177"/>
      <c r="J1478" s="176"/>
      <c r="K1478" s="476"/>
      <c r="L1478" s="174"/>
      <c r="M1478" s="81"/>
      <c r="N1478" s="280" t="str">
        <f t="shared" si="135"/>
        <v/>
      </c>
      <c r="O1478" s="43"/>
      <c r="P1478" s="87"/>
      <c r="Q1478" s="483"/>
      <c r="R1478" s="83"/>
      <c r="S1478" s="482"/>
      <c r="T1478" s="164"/>
      <c r="U1478" s="45"/>
      <c r="V1478" s="25" t="str">
        <f>IFERROR(VLOOKUP(U1478, tabla!$A$2:$B$50,2,FALSE),"")</f>
        <v/>
      </c>
      <c r="W1478" s="26"/>
      <c r="X1478" s="51"/>
      <c r="Y1478" s="555" t="str">
        <f t="shared" si="136"/>
        <v/>
      </c>
      <c r="Z1478" s="27"/>
      <c r="AA1478" s="26"/>
      <c r="AB1478" s="26"/>
      <c r="AC1478" s="84"/>
      <c r="AD1478" s="29"/>
      <c r="AE1478" s="84"/>
      <c r="AF1478" s="84"/>
      <c r="AG1478" s="63"/>
      <c r="AH1478" s="84"/>
      <c r="AI1478" s="63"/>
      <c r="AJ1478" s="63"/>
      <c r="AK1478" s="81"/>
      <c r="AL1478" s="85"/>
      <c r="AM1478" s="557" t="str">
        <f t="shared" ca="1" si="137"/>
        <v/>
      </c>
      <c r="AN1478" s="86"/>
      <c r="XFA1478" s="558" t="e">
        <f>MATCH(AE1478,tabla!$W$3:$W$20,0)-1</f>
        <v>#N/A</v>
      </c>
      <c r="XFB1478" s="558">
        <f>COUNTIF(tabla!$W$3:$W$20,'BD1'!AE1478)</f>
        <v>0</v>
      </c>
    </row>
    <row r="1479" spans="1:40 16381:16382" s="197" customFormat="1" ht="24.95" customHeight="1" x14ac:dyDescent="0.2">
      <c r="A1479" s="24" t="str">
        <f t="shared" si="134"/>
        <v/>
      </c>
      <c r="B1479" s="24" t="str">
        <f t="shared" si="132"/>
        <v/>
      </c>
      <c r="C1479" s="554" t="str">
        <f t="shared" si="133"/>
        <v/>
      </c>
      <c r="D1479" s="173"/>
      <c r="E1479" s="173"/>
      <c r="F1479" s="174"/>
      <c r="G1479" s="175"/>
      <c r="H1479" s="176"/>
      <c r="I1479" s="177"/>
      <c r="J1479" s="176"/>
      <c r="K1479" s="476"/>
      <c r="L1479" s="174"/>
      <c r="M1479" s="81"/>
      <c r="N1479" s="280" t="str">
        <f t="shared" si="135"/>
        <v/>
      </c>
      <c r="O1479" s="43"/>
      <c r="P1479" s="87"/>
      <c r="Q1479" s="483"/>
      <c r="R1479" s="83"/>
      <c r="S1479" s="482"/>
      <c r="T1479" s="164"/>
      <c r="U1479" s="45"/>
      <c r="V1479" s="25" t="str">
        <f>IFERROR(VLOOKUP(U1479, tabla!$A$2:$B$50,2,FALSE),"")</f>
        <v/>
      </c>
      <c r="W1479" s="26"/>
      <c r="X1479" s="51"/>
      <c r="Y1479" s="555" t="str">
        <f t="shared" si="136"/>
        <v/>
      </c>
      <c r="Z1479" s="27"/>
      <c r="AA1479" s="26"/>
      <c r="AB1479" s="26"/>
      <c r="AC1479" s="84"/>
      <c r="AD1479" s="29"/>
      <c r="AE1479" s="84"/>
      <c r="AF1479" s="84"/>
      <c r="AG1479" s="63"/>
      <c r="AH1479" s="84"/>
      <c r="AI1479" s="63"/>
      <c r="AJ1479" s="63"/>
      <c r="AK1479" s="81"/>
      <c r="AL1479" s="85"/>
      <c r="AM1479" s="557" t="str">
        <f t="shared" ca="1" si="137"/>
        <v/>
      </c>
      <c r="AN1479" s="86"/>
      <c r="XFA1479" s="558" t="e">
        <f>MATCH(AE1479,tabla!$W$3:$W$20,0)-1</f>
        <v>#N/A</v>
      </c>
      <c r="XFB1479" s="558">
        <f>COUNTIF(tabla!$W$3:$W$20,'BD1'!AE1479)</f>
        <v>0</v>
      </c>
    </row>
    <row r="1480" spans="1:40 16381:16382" s="197" customFormat="1" ht="24.95" customHeight="1" x14ac:dyDescent="0.2">
      <c r="A1480" s="24" t="str">
        <f t="shared" si="134"/>
        <v/>
      </c>
      <c r="B1480" s="24" t="str">
        <f t="shared" si="132"/>
        <v/>
      </c>
      <c r="C1480" s="554" t="str">
        <f t="shared" si="133"/>
        <v/>
      </c>
      <c r="D1480" s="173"/>
      <c r="E1480" s="173"/>
      <c r="F1480" s="174"/>
      <c r="G1480" s="175"/>
      <c r="H1480" s="176"/>
      <c r="I1480" s="177"/>
      <c r="J1480" s="176"/>
      <c r="K1480" s="476"/>
      <c r="L1480" s="174"/>
      <c r="M1480" s="81"/>
      <c r="N1480" s="280" t="str">
        <f t="shared" si="135"/>
        <v/>
      </c>
      <c r="O1480" s="43"/>
      <c r="P1480" s="87"/>
      <c r="Q1480" s="483"/>
      <c r="R1480" s="83"/>
      <c r="S1480" s="482"/>
      <c r="T1480" s="164"/>
      <c r="U1480" s="45"/>
      <c r="V1480" s="25" t="str">
        <f>IFERROR(VLOOKUP(U1480, tabla!$A$2:$B$50,2,FALSE),"")</f>
        <v/>
      </c>
      <c r="W1480" s="26"/>
      <c r="X1480" s="51"/>
      <c r="Y1480" s="555" t="str">
        <f t="shared" si="136"/>
        <v/>
      </c>
      <c r="Z1480" s="27"/>
      <c r="AA1480" s="26"/>
      <c r="AB1480" s="26"/>
      <c r="AC1480" s="84"/>
      <c r="AD1480" s="29"/>
      <c r="AE1480" s="84"/>
      <c r="AF1480" s="84"/>
      <c r="AG1480" s="63"/>
      <c r="AH1480" s="84"/>
      <c r="AI1480" s="63"/>
      <c r="AJ1480" s="63"/>
      <c r="AK1480" s="81"/>
      <c r="AL1480" s="85"/>
      <c r="AM1480" s="557" t="str">
        <f t="shared" ca="1" si="137"/>
        <v/>
      </c>
      <c r="AN1480" s="86"/>
      <c r="XFA1480" s="558" t="e">
        <f>MATCH(AE1480,tabla!$W$3:$W$20,0)-1</f>
        <v>#N/A</v>
      </c>
      <c r="XFB1480" s="558">
        <f>COUNTIF(tabla!$W$3:$W$20,'BD1'!AE1480)</f>
        <v>0</v>
      </c>
    </row>
    <row r="1481" spans="1:40 16381:16382" s="197" customFormat="1" ht="24.95" customHeight="1" x14ac:dyDescent="0.2">
      <c r="A1481" s="24" t="str">
        <f t="shared" si="134"/>
        <v/>
      </c>
      <c r="B1481" s="24" t="str">
        <f t="shared" si="132"/>
        <v/>
      </c>
      <c r="C1481" s="554" t="str">
        <f t="shared" si="133"/>
        <v/>
      </c>
      <c r="D1481" s="173"/>
      <c r="E1481" s="173"/>
      <c r="F1481" s="174"/>
      <c r="G1481" s="175"/>
      <c r="H1481" s="176"/>
      <c r="I1481" s="177"/>
      <c r="J1481" s="176"/>
      <c r="K1481" s="476"/>
      <c r="L1481" s="174"/>
      <c r="M1481" s="81"/>
      <c r="N1481" s="280" t="str">
        <f t="shared" si="135"/>
        <v/>
      </c>
      <c r="O1481" s="43"/>
      <c r="P1481" s="87"/>
      <c r="Q1481" s="483"/>
      <c r="R1481" s="83"/>
      <c r="S1481" s="482"/>
      <c r="T1481" s="164"/>
      <c r="U1481" s="45"/>
      <c r="V1481" s="25" t="str">
        <f>IFERROR(VLOOKUP(U1481, tabla!$A$2:$B$50,2,FALSE),"")</f>
        <v/>
      </c>
      <c r="W1481" s="26"/>
      <c r="X1481" s="51"/>
      <c r="Y1481" s="555" t="str">
        <f t="shared" si="136"/>
        <v/>
      </c>
      <c r="Z1481" s="27"/>
      <c r="AA1481" s="26"/>
      <c r="AB1481" s="26"/>
      <c r="AC1481" s="84"/>
      <c r="AD1481" s="29"/>
      <c r="AE1481" s="84"/>
      <c r="AF1481" s="84"/>
      <c r="AG1481" s="63"/>
      <c r="AH1481" s="84"/>
      <c r="AI1481" s="63"/>
      <c r="AJ1481" s="63"/>
      <c r="AK1481" s="81"/>
      <c r="AL1481" s="85"/>
      <c r="AM1481" s="557" t="str">
        <f t="shared" ca="1" si="137"/>
        <v/>
      </c>
      <c r="AN1481" s="86"/>
      <c r="XFA1481" s="558" t="e">
        <f>MATCH(AE1481,tabla!$W$3:$W$20,0)-1</f>
        <v>#N/A</v>
      </c>
      <c r="XFB1481" s="558">
        <f>COUNTIF(tabla!$W$3:$W$20,'BD1'!AE1481)</f>
        <v>0</v>
      </c>
    </row>
    <row r="1482" spans="1:40 16381:16382" s="197" customFormat="1" ht="24.95" customHeight="1" x14ac:dyDescent="0.2">
      <c r="A1482" s="24" t="str">
        <f t="shared" si="134"/>
        <v/>
      </c>
      <c r="B1482" s="24" t="str">
        <f t="shared" si="132"/>
        <v/>
      </c>
      <c r="C1482" s="554" t="str">
        <f t="shared" si="133"/>
        <v/>
      </c>
      <c r="D1482" s="173"/>
      <c r="E1482" s="173"/>
      <c r="F1482" s="174"/>
      <c r="G1482" s="175"/>
      <c r="H1482" s="176"/>
      <c r="I1482" s="177"/>
      <c r="J1482" s="176"/>
      <c r="K1482" s="476"/>
      <c r="L1482" s="174"/>
      <c r="M1482" s="81"/>
      <c r="N1482" s="280" t="str">
        <f t="shared" si="135"/>
        <v/>
      </c>
      <c r="O1482" s="43"/>
      <c r="P1482" s="87"/>
      <c r="Q1482" s="483"/>
      <c r="R1482" s="83"/>
      <c r="S1482" s="482"/>
      <c r="T1482" s="164"/>
      <c r="U1482" s="45"/>
      <c r="V1482" s="25" t="str">
        <f>IFERROR(VLOOKUP(U1482, tabla!$A$2:$B$50,2,FALSE),"")</f>
        <v/>
      </c>
      <c r="W1482" s="26"/>
      <c r="X1482" s="51"/>
      <c r="Y1482" s="555" t="str">
        <f t="shared" si="136"/>
        <v/>
      </c>
      <c r="Z1482" s="27"/>
      <c r="AA1482" s="26"/>
      <c r="AB1482" s="26"/>
      <c r="AC1482" s="84"/>
      <c r="AD1482" s="29"/>
      <c r="AE1482" s="84"/>
      <c r="AF1482" s="84"/>
      <c r="AG1482" s="63"/>
      <c r="AH1482" s="84"/>
      <c r="AI1482" s="63"/>
      <c r="AJ1482" s="63"/>
      <c r="AK1482" s="81"/>
      <c r="AL1482" s="85"/>
      <c r="AM1482" s="557" t="str">
        <f t="shared" ca="1" si="137"/>
        <v/>
      </c>
      <c r="AN1482" s="86"/>
      <c r="XFA1482" s="558" t="e">
        <f>MATCH(AE1482,tabla!$W$3:$W$20,0)-1</f>
        <v>#N/A</v>
      </c>
      <c r="XFB1482" s="558">
        <f>COUNTIF(tabla!$W$3:$W$20,'BD1'!AE1482)</f>
        <v>0</v>
      </c>
    </row>
    <row r="1483" spans="1:40 16381:16382" s="197" customFormat="1" ht="24.95" customHeight="1" x14ac:dyDescent="0.2">
      <c r="A1483" s="24" t="str">
        <f t="shared" si="134"/>
        <v/>
      </c>
      <c r="B1483" s="24" t="str">
        <f t="shared" si="132"/>
        <v/>
      </c>
      <c r="C1483" s="554" t="str">
        <f t="shared" si="133"/>
        <v/>
      </c>
      <c r="D1483" s="173"/>
      <c r="E1483" s="173"/>
      <c r="F1483" s="174"/>
      <c r="G1483" s="175"/>
      <c r="H1483" s="176"/>
      <c r="I1483" s="177"/>
      <c r="J1483" s="176"/>
      <c r="K1483" s="476"/>
      <c r="L1483" s="174"/>
      <c r="M1483" s="81"/>
      <c r="N1483" s="280" t="str">
        <f t="shared" si="135"/>
        <v/>
      </c>
      <c r="O1483" s="43"/>
      <c r="P1483" s="87"/>
      <c r="Q1483" s="483"/>
      <c r="R1483" s="83"/>
      <c r="S1483" s="482"/>
      <c r="T1483" s="164"/>
      <c r="U1483" s="45"/>
      <c r="V1483" s="25" t="str">
        <f>IFERROR(VLOOKUP(U1483, tabla!$A$2:$B$50,2,FALSE),"")</f>
        <v/>
      </c>
      <c r="W1483" s="26"/>
      <c r="X1483" s="51"/>
      <c r="Y1483" s="555" t="str">
        <f t="shared" si="136"/>
        <v/>
      </c>
      <c r="Z1483" s="27"/>
      <c r="AA1483" s="26"/>
      <c r="AB1483" s="26"/>
      <c r="AC1483" s="84"/>
      <c r="AD1483" s="29"/>
      <c r="AE1483" s="84"/>
      <c r="AF1483" s="84"/>
      <c r="AG1483" s="63"/>
      <c r="AH1483" s="84"/>
      <c r="AI1483" s="63"/>
      <c r="AJ1483" s="63"/>
      <c r="AK1483" s="81"/>
      <c r="AL1483" s="85"/>
      <c r="AM1483" s="557" t="str">
        <f t="shared" ca="1" si="137"/>
        <v/>
      </c>
      <c r="AN1483" s="86"/>
      <c r="XFA1483" s="558" t="e">
        <f>MATCH(AE1483,tabla!$W$3:$W$20,0)-1</f>
        <v>#N/A</v>
      </c>
      <c r="XFB1483" s="558">
        <f>COUNTIF(tabla!$W$3:$W$20,'BD1'!AE1483)</f>
        <v>0</v>
      </c>
    </row>
    <row r="1484" spans="1:40 16381:16382" s="197" customFormat="1" ht="24.95" customHeight="1" x14ac:dyDescent="0.2">
      <c r="A1484" s="24" t="str">
        <f t="shared" si="134"/>
        <v/>
      </c>
      <c r="B1484" s="24" t="str">
        <f t="shared" si="132"/>
        <v/>
      </c>
      <c r="C1484" s="554" t="str">
        <f t="shared" si="133"/>
        <v/>
      </c>
      <c r="D1484" s="173"/>
      <c r="E1484" s="173"/>
      <c r="F1484" s="174"/>
      <c r="G1484" s="175"/>
      <c r="H1484" s="176"/>
      <c r="I1484" s="177"/>
      <c r="J1484" s="176"/>
      <c r="K1484" s="476"/>
      <c r="L1484" s="174"/>
      <c r="M1484" s="81"/>
      <c r="N1484" s="280" t="str">
        <f t="shared" si="135"/>
        <v/>
      </c>
      <c r="O1484" s="43"/>
      <c r="P1484" s="87"/>
      <c r="Q1484" s="483"/>
      <c r="R1484" s="83"/>
      <c r="S1484" s="482"/>
      <c r="T1484" s="164"/>
      <c r="U1484" s="45"/>
      <c r="V1484" s="25" t="str">
        <f>IFERROR(VLOOKUP(U1484, tabla!$A$2:$B$50,2,FALSE),"")</f>
        <v/>
      </c>
      <c r="W1484" s="26"/>
      <c r="X1484" s="51"/>
      <c r="Y1484" s="555" t="str">
        <f t="shared" si="136"/>
        <v/>
      </c>
      <c r="Z1484" s="27"/>
      <c r="AA1484" s="26"/>
      <c r="AB1484" s="26"/>
      <c r="AC1484" s="84"/>
      <c r="AD1484" s="29"/>
      <c r="AE1484" s="84"/>
      <c r="AF1484" s="84"/>
      <c r="AG1484" s="63"/>
      <c r="AH1484" s="84"/>
      <c r="AI1484" s="63"/>
      <c r="AJ1484" s="63"/>
      <c r="AK1484" s="81"/>
      <c r="AL1484" s="85"/>
      <c r="AM1484" s="557" t="str">
        <f t="shared" ca="1" si="137"/>
        <v/>
      </c>
      <c r="AN1484" s="86"/>
      <c r="XFA1484" s="558" t="e">
        <f>MATCH(AE1484,tabla!$W$3:$W$20,0)-1</f>
        <v>#N/A</v>
      </c>
      <c r="XFB1484" s="558">
        <f>COUNTIF(tabla!$W$3:$W$20,'BD1'!AE1484)</f>
        <v>0</v>
      </c>
    </row>
    <row r="1485" spans="1:40 16381:16382" s="197" customFormat="1" ht="24.95" customHeight="1" x14ac:dyDescent="0.2">
      <c r="A1485" s="24" t="str">
        <f t="shared" si="134"/>
        <v/>
      </c>
      <c r="B1485" s="24" t="str">
        <f t="shared" si="132"/>
        <v/>
      </c>
      <c r="C1485" s="554" t="str">
        <f t="shared" si="133"/>
        <v/>
      </c>
      <c r="D1485" s="173"/>
      <c r="E1485" s="173"/>
      <c r="F1485" s="174"/>
      <c r="G1485" s="175"/>
      <c r="H1485" s="176"/>
      <c r="I1485" s="177"/>
      <c r="J1485" s="176"/>
      <c r="K1485" s="476"/>
      <c r="L1485" s="174"/>
      <c r="M1485" s="81"/>
      <c r="N1485" s="280" t="str">
        <f t="shared" si="135"/>
        <v/>
      </c>
      <c r="O1485" s="43"/>
      <c r="P1485" s="87"/>
      <c r="Q1485" s="483"/>
      <c r="R1485" s="83"/>
      <c r="S1485" s="482"/>
      <c r="T1485" s="164"/>
      <c r="U1485" s="45"/>
      <c r="V1485" s="25" t="str">
        <f>IFERROR(VLOOKUP(U1485, tabla!$A$2:$B$50,2,FALSE),"")</f>
        <v/>
      </c>
      <c r="W1485" s="26"/>
      <c r="X1485" s="51"/>
      <c r="Y1485" s="555" t="str">
        <f t="shared" si="136"/>
        <v/>
      </c>
      <c r="Z1485" s="27"/>
      <c r="AA1485" s="26"/>
      <c r="AB1485" s="26"/>
      <c r="AC1485" s="84"/>
      <c r="AD1485" s="29"/>
      <c r="AE1485" s="84"/>
      <c r="AF1485" s="84"/>
      <c r="AG1485" s="63"/>
      <c r="AH1485" s="84"/>
      <c r="AI1485" s="63"/>
      <c r="AJ1485" s="63"/>
      <c r="AK1485" s="81"/>
      <c r="AL1485" s="85"/>
      <c r="AM1485" s="557" t="str">
        <f t="shared" ca="1" si="137"/>
        <v/>
      </c>
      <c r="AN1485" s="86"/>
      <c r="XFA1485" s="558" t="e">
        <f>MATCH(AE1485,tabla!$W$3:$W$20,0)-1</f>
        <v>#N/A</v>
      </c>
      <c r="XFB1485" s="558">
        <f>COUNTIF(tabla!$W$3:$W$20,'BD1'!AE1485)</f>
        <v>0</v>
      </c>
    </row>
    <row r="1486" spans="1:40 16381:16382" s="197" customFormat="1" ht="24.95" customHeight="1" x14ac:dyDescent="0.2">
      <c r="A1486" s="24" t="str">
        <f t="shared" si="134"/>
        <v/>
      </c>
      <c r="B1486" s="24" t="str">
        <f t="shared" si="132"/>
        <v/>
      </c>
      <c r="C1486" s="554" t="str">
        <f t="shared" si="133"/>
        <v/>
      </c>
      <c r="D1486" s="173"/>
      <c r="E1486" s="173"/>
      <c r="F1486" s="174"/>
      <c r="G1486" s="175"/>
      <c r="H1486" s="176"/>
      <c r="I1486" s="177"/>
      <c r="J1486" s="176"/>
      <c r="K1486" s="476"/>
      <c r="L1486" s="174"/>
      <c r="M1486" s="81"/>
      <c r="N1486" s="280" t="str">
        <f t="shared" si="135"/>
        <v/>
      </c>
      <c r="O1486" s="43"/>
      <c r="P1486" s="87"/>
      <c r="Q1486" s="483"/>
      <c r="R1486" s="83"/>
      <c r="S1486" s="482"/>
      <c r="T1486" s="164"/>
      <c r="U1486" s="45"/>
      <c r="V1486" s="25" t="str">
        <f>IFERROR(VLOOKUP(U1486, tabla!$A$2:$B$50,2,FALSE),"")</f>
        <v/>
      </c>
      <c r="W1486" s="26"/>
      <c r="X1486" s="51"/>
      <c r="Y1486" s="555" t="str">
        <f t="shared" si="136"/>
        <v/>
      </c>
      <c r="Z1486" s="27"/>
      <c r="AA1486" s="26"/>
      <c r="AB1486" s="26"/>
      <c r="AC1486" s="84"/>
      <c r="AD1486" s="29"/>
      <c r="AE1486" s="84"/>
      <c r="AF1486" s="84"/>
      <c r="AG1486" s="63"/>
      <c r="AH1486" s="84"/>
      <c r="AI1486" s="63"/>
      <c r="AJ1486" s="63"/>
      <c r="AK1486" s="81"/>
      <c r="AL1486" s="85"/>
      <c r="AM1486" s="557" t="str">
        <f t="shared" ca="1" si="137"/>
        <v/>
      </c>
      <c r="AN1486" s="86"/>
      <c r="XFA1486" s="558" t="e">
        <f>MATCH(AE1486,tabla!$W$3:$W$20,0)-1</f>
        <v>#N/A</v>
      </c>
      <c r="XFB1486" s="558">
        <f>COUNTIF(tabla!$W$3:$W$20,'BD1'!AE1486)</f>
        <v>0</v>
      </c>
    </row>
    <row r="1487" spans="1:40 16381:16382" s="197" customFormat="1" ht="24.95" customHeight="1" x14ac:dyDescent="0.2">
      <c r="A1487" s="24" t="str">
        <f t="shared" si="134"/>
        <v/>
      </c>
      <c r="B1487" s="24" t="str">
        <f t="shared" ref="B1487:B1550" si="138">IF(F1487&gt;0,$K$6,"")</f>
        <v/>
      </c>
      <c r="C1487" s="554" t="str">
        <f t="shared" ref="C1487:C1550" si="139">IF(F1487&gt;0,$K$8,"")</f>
        <v/>
      </c>
      <c r="D1487" s="173"/>
      <c r="E1487" s="173"/>
      <c r="F1487" s="174"/>
      <c r="G1487" s="175"/>
      <c r="H1487" s="176"/>
      <c r="I1487" s="177"/>
      <c r="J1487" s="176"/>
      <c r="K1487" s="476"/>
      <c r="L1487" s="174"/>
      <c r="M1487" s="81"/>
      <c r="N1487" s="280" t="str">
        <f t="shared" si="135"/>
        <v/>
      </c>
      <c r="O1487" s="43"/>
      <c r="P1487" s="87"/>
      <c r="Q1487" s="483"/>
      <c r="R1487" s="83"/>
      <c r="S1487" s="482"/>
      <c r="T1487" s="164"/>
      <c r="U1487" s="45"/>
      <c r="V1487" s="25" t="str">
        <f>IFERROR(VLOOKUP(U1487, tabla!$A$2:$B$50,2,FALSE),"")</f>
        <v/>
      </c>
      <c r="W1487" s="26"/>
      <c r="X1487" s="51"/>
      <c r="Y1487" s="555" t="str">
        <f t="shared" si="136"/>
        <v/>
      </c>
      <c r="Z1487" s="27"/>
      <c r="AA1487" s="26"/>
      <c r="AB1487" s="26"/>
      <c r="AC1487" s="84"/>
      <c r="AD1487" s="29"/>
      <c r="AE1487" s="84"/>
      <c r="AF1487" s="84"/>
      <c r="AG1487" s="63"/>
      <c r="AH1487" s="84"/>
      <c r="AI1487" s="63"/>
      <c r="AJ1487" s="63"/>
      <c r="AK1487" s="81"/>
      <c r="AL1487" s="85"/>
      <c r="AM1487" s="557" t="str">
        <f t="shared" ca="1" si="137"/>
        <v/>
      </c>
      <c r="AN1487" s="86"/>
      <c r="XFA1487" s="558" t="e">
        <f>MATCH(AE1487,tabla!$W$3:$W$20,0)-1</f>
        <v>#N/A</v>
      </c>
      <c r="XFB1487" s="558">
        <f>COUNTIF(tabla!$W$3:$W$20,'BD1'!AE1487)</f>
        <v>0</v>
      </c>
    </row>
    <row r="1488" spans="1:40 16381:16382" s="197" customFormat="1" ht="24.95" customHeight="1" x14ac:dyDescent="0.2">
      <c r="A1488" s="24" t="str">
        <f t="shared" ref="A1488:A1551" si="140">IF(F1488&gt;0,ROW()-14,"")</f>
        <v/>
      </c>
      <c r="B1488" s="24" t="str">
        <f t="shared" si="138"/>
        <v/>
      </c>
      <c r="C1488" s="554" t="str">
        <f t="shared" si="139"/>
        <v/>
      </c>
      <c r="D1488" s="173"/>
      <c r="E1488" s="173"/>
      <c r="F1488" s="174"/>
      <c r="G1488" s="175"/>
      <c r="H1488" s="176"/>
      <c r="I1488" s="177"/>
      <c r="J1488" s="176"/>
      <c r="K1488" s="476"/>
      <c r="L1488" s="174"/>
      <c r="M1488" s="81"/>
      <c r="N1488" s="280" t="str">
        <f t="shared" ref="N1488:N1551" si="141">IF(M1488="","",YEAR($M$2)-YEAR(M1488)-IF(DATE(YEAR($M$2),MONTH(M1488),DAY(M1488))&gt;$M$2,1,0))</f>
        <v/>
      </c>
      <c r="O1488" s="43"/>
      <c r="P1488" s="87"/>
      <c r="Q1488" s="483"/>
      <c r="R1488" s="83"/>
      <c r="S1488" s="482"/>
      <c r="T1488" s="164"/>
      <c r="U1488" s="45"/>
      <c r="V1488" s="25" t="str">
        <f>IFERROR(VLOOKUP(U1488, tabla!$A$2:$B$50,2,FALSE),"")</f>
        <v/>
      </c>
      <c r="W1488" s="26"/>
      <c r="X1488" s="51"/>
      <c r="Y1488" s="555" t="str">
        <f t="shared" ref="Y1488:Y1551" si="142">IF(AND(X1488&gt;0,X1488&lt;452),45.2,IF(X1488&gt;=452,10%*X1488,IF(X1488=0,"","")))</f>
        <v/>
      </c>
      <c r="Z1488" s="27"/>
      <c r="AA1488" s="26"/>
      <c r="AB1488" s="26"/>
      <c r="AC1488" s="84"/>
      <c r="AD1488" s="29"/>
      <c r="AE1488" s="84"/>
      <c r="AF1488" s="84"/>
      <c r="AG1488" s="63"/>
      <c r="AH1488" s="84"/>
      <c r="AI1488" s="63"/>
      <c r="AJ1488" s="63"/>
      <c r="AK1488" s="81"/>
      <c r="AL1488" s="85"/>
      <c r="AM1488" s="557" t="str">
        <f t="shared" ref="AM1488:AM1551" ca="1" si="143">IF(OR(AL1488="",NOT(ISNUMBER(AL1488))),"",IF(TODAY()&lt;=AL1488,
 "VIGENTE - FALTAN " &amp;
 ((YEAR(AL1488)-YEAR(TODAY()))*12 + MONTH(AL1488)-MONTH(TODAY()) - IF(DAY(TODAY())&gt;DAY(AL1488),1,0)) &amp; " MESES",
 "CADUCADO"))</f>
        <v/>
      </c>
      <c r="AN1488" s="86"/>
      <c r="XFA1488" s="558" t="e">
        <f>MATCH(AE1488,tabla!$W$3:$W$20,0)-1</f>
        <v>#N/A</v>
      </c>
      <c r="XFB1488" s="558">
        <f>COUNTIF(tabla!$W$3:$W$20,'BD1'!AE1488)</f>
        <v>0</v>
      </c>
    </row>
    <row r="1489" spans="1:40 16381:16382" s="197" customFormat="1" ht="24.95" customHeight="1" x14ac:dyDescent="0.2">
      <c r="A1489" s="24" t="str">
        <f t="shared" si="140"/>
        <v/>
      </c>
      <c r="B1489" s="24" t="str">
        <f t="shared" si="138"/>
        <v/>
      </c>
      <c r="C1489" s="554" t="str">
        <f t="shared" si="139"/>
        <v/>
      </c>
      <c r="D1489" s="173"/>
      <c r="E1489" s="173"/>
      <c r="F1489" s="174"/>
      <c r="G1489" s="175"/>
      <c r="H1489" s="176"/>
      <c r="I1489" s="177"/>
      <c r="J1489" s="176"/>
      <c r="K1489" s="476"/>
      <c r="L1489" s="174"/>
      <c r="M1489" s="81"/>
      <c r="N1489" s="280" t="str">
        <f t="shared" si="141"/>
        <v/>
      </c>
      <c r="O1489" s="43"/>
      <c r="P1489" s="87"/>
      <c r="Q1489" s="483"/>
      <c r="R1489" s="83"/>
      <c r="S1489" s="482"/>
      <c r="T1489" s="164"/>
      <c r="U1489" s="45"/>
      <c r="V1489" s="25" t="str">
        <f>IFERROR(VLOOKUP(U1489, tabla!$A$2:$B$50,2,FALSE),"")</f>
        <v/>
      </c>
      <c r="W1489" s="26"/>
      <c r="X1489" s="51"/>
      <c r="Y1489" s="555" t="str">
        <f t="shared" si="142"/>
        <v/>
      </c>
      <c r="Z1489" s="27"/>
      <c r="AA1489" s="26"/>
      <c r="AB1489" s="26"/>
      <c r="AC1489" s="84"/>
      <c r="AD1489" s="29"/>
      <c r="AE1489" s="84"/>
      <c r="AF1489" s="84"/>
      <c r="AG1489" s="63"/>
      <c r="AH1489" s="84"/>
      <c r="AI1489" s="63"/>
      <c r="AJ1489" s="63"/>
      <c r="AK1489" s="81"/>
      <c r="AL1489" s="85"/>
      <c r="AM1489" s="557" t="str">
        <f t="shared" ca="1" si="143"/>
        <v/>
      </c>
      <c r="AN1489" s="86"/>
      <c r="XFA1489" s="558" t="e">
        <f>MATCH(AE1489,tabla!$W$3:$W$20,0)-1</f>
        <v>#N/A</v>
      </c>
      <c r="XFB1489" s="558">
        <f>COUNTIF(tabla!$W$3:$W$20,'BD1'!AE1489)</f>
        <v>0</v>
      </c>
    </row>
    <row r="1490" spans="1:40 16381:16382" s="197" customFormat="1" ht="24.95" customHeight="1" x14ac:dyDescent="0.2">
      <c r="A1490" s="24" t="str">
        <f t="shared" si="140"/>
        <v/>
      </c>
      <c r="B1490" s="24" t="str">
        <f t="shared" si="138"/>
        <v/>
      </c>
      <c r="C1490" s="554" t="str">
        <f t="shared" si="139"/>
        <v/>
      </c>
      <c r="D1490" s="173"/>
      <c r="E1490" s="173"/>
      <c r="F1490" s="174"/>
      <c r="G1490" s="175"/>
      <c r="H1490" s="176"/>
      <c r="I1490" s="177"/>
      <c r="J1490" s="176"/>
      <c r="K1490" s="476"/>
      <c r="L1490" s="174"/>
      <c r="M1490" s="81"/>
      <c r="N1490" s="280" t="str">
        <f t="shared" si="141"/>
        <v/>
      </c>
      <c r="O1490" s="43"/>
      <c r="P1490" s="87"/>
      <c r="Q1490" s="483"/>
      <c r="R1490" s="83"/>
      <c r="S1490" s="482"/>
      <c r="T1490" s="164"/>
      <c r="U1490" s="45"/>
      <c r="V1490" s="25" t="str">
        <f>IFERROR(VLOOKUP(U1490, tabla!$A$2:$B$50,2,FALSE),"")</f>
        <v/>
      </c>
      <c r="W1490" s="26"/>
      <c r="X1490" s="51"/>
      <c r="Y1490" s="555" t="str">
        <f t="shared" si="142"/>
        <v/>
      </c>
      <c r="Z1490" s="27"/>
      <c r="AA1490" s="26"/>
      <c r="AB1490" s="26"/>
      <c r="AC1490" s="84"/>
      <c r="AD1490" s="29"/>
      <c r="AE1490" s="84"/>
      <c r="AF1490" s="84"/>
      <c r="AG1490" s="63"/>
      <c r="AH1490" s="84"/>
      <c r="AI1490" s="63"/>
      <c r="AJ1490" s="63"/>
      <c r="AK1490" s="81"/>
      <c r="AL1490" s="85"/>
      <c r="AM1490" s="557" t="str">
        <f t="shared" ca="1" si="143"/>
        <v/>
      </c>
      <c r="AN1490" s="86"/>
      <c r="XFA1490" s="558" t="e">
        <f>MATCH(AE1490,tabla!$W$3:$W$20,0)-1</f>
        <v>#N/A</v>
      </c>
      <c r="XFB1490" s="558">
        <f>COUNTIF(tabla!$W$3:$W$20,'BD1'!AE1490)</f>
        <v>0</v>
      </c>
    </row>
    <row r="1491" spans="1:40 16381:16382" s="197" customFormat="1" ht="24.95" customHeight="1" x14ac:dyDescent="0.2">
      <c r="A1491" s="24" t="str">
        <f t="shared" si="140"/>
        <v/>
      </c>
      <c r="B1491" s="24" t="str">
        <f t="shared" si="138"/>
        <v/>
      </c>
      <c r="C1491" s="554" t="str">
        <f t="shared" si="139"/>
        <v/>
      </c>
      <c r="D1491" s="173"/>
      <c r="E1491" s="173"/>
      <c r="F1491" s="174"/>
      <c r="G1491" s="175"/>
      <c r="H1491" s="176"/>
      <c r="I1491" s="177"/>
      <c r="J1491" s="176"/>
      <c r="K1491" s="476"/>
      <c r="L1491" s="174"/>
      <c r="M1491" s="81"/>
      <c r="N1491" s="280" t="str">
        <f t="shared" si="141"/>
        <v/>
      </c>
      <c r="O1491" s="43"/>
      <c r="P1491" s="87"/>
      <c r="Q1491" s="483"/>
      <c r="R1491" s="83"/>
      <c r="S1491" s="482"/>
      <c r="T1491" s="164"/>
      <c r="U1491" s="45"/>
      <c r="V1491" s="25" t="str">
        <f>IFERROR(VLOOKUP(U1491, tabla!$A$2:$B$50,2,FALSE),"")</f>
        <v/>
      </c>
      <c r="W1491" s="26"/>
      <c r="X1491" s="51"/>
      <c r="Y1491" s="555" t="str">
        <f t="shared" si="142"/>
        <v/>
      </c>
      <c r="Z1491" s="27"/>
      <c r="AA1491" s="26"/>
      <c r="AB1491" s="26"/>
      <c r="AC1491" s="84"/>
      <c r="AD1491" s="29"/>
      <c r="AE1491" s="84"/>
      <c r="AF1491" s="84"/>
      <c r="AG1491" s="63"/>
      <c r="AH1491" s="84"/>
      <c r="AI1491" s="63"/>
      <c r="AJ1491" s="63"/>
      <c r="AK1491" s="81"/>
      <c r="AL1491" s="85"/>
      <c r="AM1491" s="557" t="str">
        <f t="shared" ca="1" si="143"/>
        <v/>
      </c>
      <c r="AN1491" s="86"/>
      <c r="XFA1491" s="558" t="e">
        <f>MATCH(AE1491,tabla!$W$3:$W$20,0)-1</f>
        <v>#N/A</v>
      </c>
      <c r="XFB1491" s="558">
        <f>COUNTIF(tabla!$W$3:$W$20,'BD1'!AE1491)</f>
        <v>0</v>
      </c>
    </row>
    <row r="1492" spans="1:40 16381:16382" s="197" customFormat="1" ht="24.95" customHeight="1" x14ac:dyDescent="0.2">
      <c r="A1492" s="24" t="str">
        <f t="shared" si="140"/>
        <v/>
      </c>
      <c r="B1492" s="24" t="str">
        <f t="shared" si="138"/>
        <v/>
      </c>
      <c r="C1492" s="554" t="str">
        <f t="shared" si="139"/>
        <v/>
      </c>
      <c r="D1492" s="173"/>
      <c r="E1492" s="173"/>
      <c r="F1492" s="174"/>
      <c r="G1492" s="175"/>
      <c r="H1492" s="176"/>
      <c r="I1492" s="177"/>
      <c r="J1492" s="176"/>
      <c r="K1492" s="476"/>
      <c r="L1492" s="174"/>
      <c r="M1492" s="81"/>
      <c r="N1492" s="280" t="str">
        <f t="shared" si="141"/>
        <v/>
      </c>
      <c r="O1492" s="43"/>
      <c r="P1492" s="87"/>
      <c r="Q1492" s="483"/>
      <c r="R1492" s="83"/>
      <c r="S1492" s="482"/>
      <c r="T1492" s="164"/>
      <c r="U1492" s="45"/>
      <c r="V1492" s="25" t="str">
        <f>IFERROR(VLOOKUP(U1492, tabla!$A$2:$B$50,2,FALSE),"")</f>
        <v/>
      </c>
      <c r="W1492" s="26"/>
      <c r="X1492" s="51"/>
      <c r="Y1492" s="555" t="str">
        <f t="shared" si="142"/>
        <v/>
      </c>
      <c r="Z1492" s="27"/>
      <c r="AA1492" s="26"/>
      <c r="AB1492" s="26"/>
      <c r="AC1492" s="84"/>
      <c r="AD1492" s="29"/>
      <c r="AE1492" s="84"/>
      <c r="AF1492" s="84"/>
      <c r="AG1492" s="63"/>
      <c r="AH1492" s="84"/>
      <c r="AI1492" s="63"/>
      <c r="AJ1492" s="63"/>
      <c r="AK1492" s="81"/>
      <c r="AL1492" s="85"/>
      <c r="AM1492" s="557" t="str">
        <f t="shared" ca="1" si="143"/>
        <v/>
      </c>
      <c r="AN1492" s="86"/>
      <c r="XFA1492" s="558" t="e">
        <f>MATCH(AE1492,tabla!$W$3:$W$20,0)-1</f>
        <v>#N/A</v>
      </c>
      <c r="XFB1492" s="558">
        <f>COUNTIF(tabla!$W$3:$W$20,'BD1'!AE1492)</f>
        <v>0</v>
      </c>
    </row>
    <row r="1493" spans="1:40 16381:16382" s="197" customFormat="1" ht="24.95" customHeight="1" x14ac:dyDescent="0.2">
      <c r="A1493" s="24" t="str">
        <f t="shared" si="140"/>
        <v/>
      </c>
      <c r="B1493" s="24" t="str">
        <f t="shared" si="138"/>
        <v/>
      </c>
      <c r="C1493" s="554" t="str">
        <f t="shared" si="139"/>
        <v/>
      </c>
      <c r="D1493" s="173"/>
      <c r="E1493" s="173"/>
      <c r="F1493" s="174"/>
      <c r="G1493" s="175"/>
      <c r="H1493" s="176"/>
      <c r="I1493" s="177"/>
      <c r="J1493" s="176"/>
      <c r="K1493" s="476"/>
      <c r="L1493" s="174"/>
      <c r="M1493" s="81"/>
      <c r="N1493" s="280" t="str">
        <f t="shared" si="141"/>
        <v/>
      </c>
      <c r="O1493" s="43"/>
      <c r="P1493" s="87"/>
      <c r="Q1493" s="483"/>
      <c r="R1493" s="83"/>
      <c r="S1493" s="482"/>
      <c r="T1493" s="164"/>
      <c r="U1493" s="45"/>
      <c r="V1493" s="25" t="str">
        <f>IFERROR(VLOOKUP(U1493, tabla!$A$2:$B$50,2,FALSE),"")</f>
        <v/>
      </c>
      <c r="W1493" s="26"/>
      <c r="X1493" s="51"/>
      <c r="Y1493" s="555" t="str">
        <f t="shared" si="142"/>
        <v/>
      </c>
      <c r="Z1493" s="27"/>
      <c r="AA1493" s="26"/>
      <c r="AB1493" s="26"/>
      <c r="AC1493" s="84"/>
      <c r="AD1493" s="29"/>
      <c r="AE1493" s="84"/>
      <c r="AF1493" s="84"/>
      <c r="AG1493" s="63"/>
      <c r="AH1493" s="84"/>
      <c r="AI1493" s="63"/>
      <c r="AJ1493" s="63"/>
      <c r="AK1493" s="81"/>
      <c r="AL1493" s="85"/>
      <c r="AM1493" s="557" t="str">
        <f t="shared" ca="1" si="143"/>
        <v/>
      </c>
      <c r="AN1493" s="86"/>
      <c r="XFA1493" s="558" t="e">
        <f>MATCH(AE1493,tabla!$W$3:$W$20,0)-1</f>
        <v>#N/A</v>
      </c>
      <c r="XFB1493" s="558">
        <f>COUNTIF(tabla!$W$3:$W$20,'BD1'!AE1493)</f>
        <v>0</v>
      </c>
    </row>
    <row r="1494" spans="1:40 16381:16382" s="197" customFormat="1" ht="24.95" customHeight="1" x14ac:dyDescent="0.2">
      <c r="A1494" s="24" t="str">
        <f t="shared" si="140"/>
        <v/>
      </c>
      <c r="B1494" s="24" t="str">
        <f t="shared" si="138"/>
        <v/>
      </c>
      <c r="C1494" s="554" t="str">
        <f t="shared" si="139"/>
        <v/>
      </c>
      <c r="D1494" s="173"/>
      <c r="E1494" s="173"/>
      <c r="F1494" s="174"/>
      <c r="G1494" s="175"/>
      <c r="H1494" s="176"/>
      <c r="I1494" s="177"/>
      <c r="J1494" s="176"/>
      <c r="K1494" s="476"/>
      <c r="L1494" s="174"/>
      <c r="M1494" s="81"/>
      <c r="N1494" s="280" t="str">
        <f t="shared" si="141"/>
        <v/>
      </c>
      <c r="O1494" s="43"/>
      <c r="P1494" s="87"/>
      <c r="Q1494" s="483"/>
      <c r="R1494" s="83"/>
      <c r="S1494" s="482"/>
      <c r="T1494" s="164"/>
      <c r="U1494" s="45"/>
      <c r="V1494" s="25" t="str">
        <f>IFERROR(VLOOKUP(U1494, tabla!$A$2:$B$50,2,FALSE),"")</f>
        <v/>
      </c>
      <c r="W1494" s="26"/>
      <c r="X1494" s="51"/>
      <c r="Y1494" s="555" t="str">
        <f t="shared" si="142"/>
        <v/>
      </c>
      <c r="Z1494" s="27"/>
      <c r="AA1494" s="26"/>
      <c r="AB1494" s="26"/>
      <c r="AC1494" s="84"/>
      <c r="AD1494" s="29"/>
      <c r="AE1494" s="84"/>
      <c r="AF1494" s="84"/>
      <c r="AG1494" s="63"/>
      <c r="AH1494" s="84"/>
      <c r="AI1494" s="63"/>
      <c r="AJ1494" s="63"/>
      <c r="AK1494" s="81"/>
      <c r="AL1494" s="85"/>
      <c r="AM1494" s="557" t="str">
        <f t="shared" ca="1" si="143"/>
        <v/>
      </c>
      <c r="AN1494" s="86"/>
      <c r="XFA1494" s="558" t="e">
        <f>MATCH(AE1494,tabla!$W$3:$W$20,0)-1</f>
        <v>#N/A</v>
      </c>
      <c r="XFB1494" s="558">
        <f>COUNTIF(tabla!$W$3:$W$20,'BD1'!AE1494)</f>
        <v>0</v>
      </c>
    </row>
    <row r="1495" spans="1:40 16381:16382" s="197" customFormat="1" ht="24.95" customHeight="1" x14ac:dyDescent="0.2">
      <c r="A1495" s="24" t="str">
        <f t="shared" si="140"/>
        <v/>
      </c>
      <c r="B1495" s="24" t="str">
        <f t="shared" si="138"/>
        <v/>
      </c>
      <c r="C1495" s="554" t="str">
        <f t="shared" si="139"/>
        <v/>
      </c>
      <c r="D1495" s="173"/>
      <c r="E1495" s="173"/>
      <c r="F1495" s="174"/>
      <c r="G1495" s="175"/>
      <c r="H1495" s="176"/>
      <c r="I1495" s="177"/>
      <c r="J1495" s="176"/>
      <c r="K1495" s="476"/>
      <c r="L1495" s="174"/>
      <c r="M1495" s="81"/>
      <c r="N1495" s="280" t="str">
        <f t="shared" si="141"/>
        <v/>
      </c>
      <c r="O1495" s="43"/>
      <c r="P1495" s="87"/>
      <c r="Q1495" s="483"/>
      <c r="R1495" s="83"/>
      <c r="S1495" s="482"/>
      <c r="T1495" s="164"/>
      <c r="U1495" s="45"/>
      <c r="V1495" s="25" t="str">
        <f>IFERROR(VLOOKUP(U1495, tabla!$A$2:$B$50,2,FALSE),"")</f>
        <v/>
      </c>
      <c r="W1495" s="26"/>
      <c r="X1495" s="51"/>
      <c r="Y1495" s="555" t="str">
        <f t="shared" si="142"/>
        <v/>
      </c>
      <c r="Z1495" s="27"/>
      <c r="AA1495" s="26"/>
      <c r="AB1495" s="26"/>
      <c r="AC1495" s="84"/>
      <c r="AD1495" s="29"/>
      <c r="AE1495" s="84"/>
      <c r="AF1495" s="84"/>
      <c r="AG1495" s="63"/>
      <c r="AH1495" s="84"/>
      <c r="AI1495" s="63"/>
      <c r="AJ1495" s="63"/>
      <c r="AK1495" s="81"/>
      <c r="AL1495" s="85"/>
      <c r="AM1495" s="557" t="str">
        <f t="shared" ca="1" si="143"/>
        <v/>
      </c>
      <c r="AN1495" s="86"/>
      <c r="XFA1495" s="558" t="e">
        <f>MATCH(AE1495,tabla!$W$3:$W$20,0)-1</f>
        <v>#N/A</v>
      </c>
      <c r="XFB1495" s="558">
        <f>COUNTIF(tabla!$W$3:$W$20,'BD1'!AE1495)</f>
        <v>0</v>
      </c>
    </row>
    <row r="1496" spans="1:40 16381:16382" s="197" customFormat="1" ht="24.95" customHeight="1" x14ac:dyDescent="0.2">
      <c r="A1496" s="24" t="str">
        <f t="shared" si="140"/>
        <v/>
      </c>
      <c r="B1496" s="24" t="str">
        <f t="shared" si="138"/>
        <v/>
      </c>
      <c r="C1496" s="554" t="str">
        <f t="shared" si="139"/>
        <v/>
      </c>
      <c r="D1496" s="173"/>
      <c r="E1496" s="173"/>
      <c r="F1496" s="174"/>
      <c r="G1496" s="175"/>
      <c r="H1496" s="176"/>
      <c r="I1496" s="177"/>
      <c r="J1496" s="176"/>
      <c r="K1496" s="476"/>
      <c r="L1496" s="174"/>
      <c r="M1496" s="81"/>
      <c r="N1496" s="280" t="str">
        <f t="shared" si="141"/>
        <v/>
      </c>
      <c r="O1496" s="43"/>
      <c r="P1496" s="87"/>
      <c r="Q1496" s="483"/>
      <c r="R1496" s="83"/>
      <c r="S1496" s="482"/>
      <c r="T1496" s="164"/>
      <c r="U1496" s="45"/>
      <c r="V1496" s="25" t="str">
        <f>IFERROR(VLOOKUP(U1496, tabla!$A$2:$B$50,2,FALSE),"")</f>
        <v/>
      </c>
      <c r="W1496" s="26"/>
      <c r="X1496" s="51"/>
      <c r="Y1496" s="555" t="str">
        <f t="shared" si="142"/>
        <v/>
      </c>
      <c r="Z1496" s="27"/>
      <c r="AA1496" s="26"/>
      <c r="AB1496" s="26"/>
      <c r="AC1496" s="84"/>
      <c r="AD1496" s="29"/>
      <c r="AE1496" s="84"/>
      <c r="AF1496" s="84"/>
      <c r="AG1496" s="63"/>
      <c r="AH1496" s="84"/>
      <c r="AI1496" s="63"/>
      <c r="AJ1496" s="63"/>
      <c r="AK1496" s="81"/>
      <c r="AL1496" s="85"/>
      <c r="AM1496" s="557" t="str">
        <f t="shared" ca="1" si="143"/>
        <v/>
      </c>
      <c r="AN1496" s="86"/>
      <c r="XFA1496" s="558" t="e">
        <f>MATCH(AE1496,tabla!$W$3:$W$20,0)-1</f>
        <v>#N/A</v>
      </c>
      <c r="XFB1496" s="558">
        <f>COUNTIF(tabla!$W$3:$W$20,'BD1'!AE1496)</f>
        <v>0</v>
      </c>
    </row>
    <row r="1497" spans="1:40 16381:16382" s="197" customFormat="1" ht="24.95" customHeight="1" x14ac:dyDescent="0.2">
      <c r="A1497" s="24" t="str">
        <f t="shared" si="140"/>
        <v/>
      </c>
      <c r="B1497" s="24" t="str">
        <f t="shared" si="138"/>
        <v/>
      </c>
      <c r="C1497" s="554" t="str">
        <f t="shared" si="139"/>
        <v/>
      </c>
      <c r="D1497" s="173"/>
      <c r="E1497" s="173"/>
      <c r="F1497" s="174"/>
      <c r="G1497" s="175"/>
      <c r="H1497" s="176"/>
      <c r="I1497" s="177"/>
      <c r="J1497" s="176"/>
      <c r="K1497" s="476"/>
      <c r="L1497" s="174"/>
      <c r="M1497" s="81"/>
      <c r="N1497" s="280" t="str">
        <f t="shared" si="141"/>
        <v/>
      </c>
      <c r="O1497" s="43"/>
      <c r="P1497" s="87"/>
      <c r="Q1497" s="483"/>
      <c r="R1497" s="83"/>
      <c r="S1497" s="482"/>
      <c r="T1497" s="164"/>
      <c r="U1497" s="45"/>
      <c r="V1497" s="25" t="str">
        <f>IFERROR(VLOOKUP(U1497, tabla!$A$2:$B$50,2,FALSE),"")</f>
        <v/>
      </c>
      <c r="W1497" s="26"/>
      <c r="X1497" s="51"/>
      <c r="Y1497" s="555" t="str">
        <f t="shared" si="142"/>
        <v/>
      </c>
      <c r="Z1497" s="27"/>
      <c r="AA1497" s="26"/>
      <c r="AB1497" s="26"/>
      <c r="AC1497" s="84"/>
      <c r="AD1497" s="29"/>
      <c r="AE1497" s="84"/>
      <c r="AF1497" s="84"/>
      <c r="AG1497" s="63"/>
      <c r="AH1497" s="84"/>
      <c r="AI1497" s="63"/>
      <c r="AJ1497" s="63"/>
      <c r="AK1497" s="81"/>
      <c r="AL1497" s="85"/>
      <c r="AM1497" s="557" t="str">
        <f t="shared" ca="1" si="143"/>
        <v/>
      </c>
      <c r="AN1497" s="86"/>
      <c r="XFA1497" s="558" t="e">
        <f>MATCH(AE1497,tabla!$W$3:$W$20,0)-1</f>
        <v>#N/A</v>
      </c>
      <c r="XFB1497" s="558">
        <f>COUNTIF(tabla!$W$3:$W$20,'BD1'!AE1497)</f>
        <v>0</v>
      </c>
    </row>
    <row r="1498" spans="1:40 16381:16382" s="197" customFormat="1" ht="24.95" customHeight="1" x14ac:dyDescent="0.2">
      <c r="A1498" s="24" t="str">
        <f t="shared" si="140"/>
        <v/>
      </c>
      <c r="B1498" s="24" t="str">
        <f t="shared" si="138"/>
        <v/>
      </c>
      <c r="C1498" s="554" t="str">
        <f t="shared" si="139"/>
        <v/>
      </c>
      <c r="D1498" s="173"/>
      <c r="E1498" s="173"/>
      <c r="F1498" s="174"/>
      <c r="G1498" s="175"/>
      <c r="H1498" s="176"/>
      <c r="I1498" s="177"/>
      <c r="J1498" s="176"/>
      <c r="K1498" s="476"/>
      <c r="L1498" s="174"/>
      <c r="M1498" s="81"/>
      <c r="N1498" s="280" t="str">
        <f t="shared" si="141"/>
        <v/>
      </c>
      <c r="O1498" s="43"/>
      <c r="P1498" s="87"/>
      <c r="Q1498" s="483"/>
      <c r="R1498" s="83"/>
      <c r="S1498" s="482"/>
      <c r="T1498" s="164"/>
      <c r="U1498" s="45"/>
      <c r="V1498" s="25" t="str">
        <f>IFERROR(VLOOKUP(U1498, tabla!$A$2:$B$50,2,FALSE),"")</f>
        <v/>
      </c>
      <c r="W1498" s="26"/>
      <c r="X1498" s="51"/>
      <c r="Y1498" s="555" t="str">
        <f t="shared" si="142"/>
        <v/>
      </c>
      <c r="Z1498" s="27"/>
      <c r="AA1498" s="26"/>
      <c r="AB1498" s="26"/>
      <c r="AC1498" s="84"/>
      <c r="AD1498" s="29"/>
      <c r="AE1498" s="84"/>
      <c r="AF1498" s="84"/>
      <c r="AG1498" s="63"/>
      <c r="AH1498" s="84"/>
      <c r="AI1498" s="63"/>
      <c r="AJ1498" s="63"/>
      <c r="AK1498" s="81"/>
      <c r="AL1498" s="85"/>
      <c r="AM1498" s="557" t="str">
        <f t="shared" ca="1" si="143"/>
        <v/>
      </c>
      <c r="AN1498" s="86"/>
      <c r="XFA1498" s="558" t="e">
        <f>MATCH(AE1498,tabla!$W$3:$W$20,0)-1</f>
        <v>#N/A</v>
      </c>
      <c r="XFB1498" s="558">
        <f>COUNTIF(tabla!$W$3:$W$20,'BD1'!AE1498)</f>
        <v>0</v>
      </c>
    </row>
    <row r="1499" spans="1:40 16381:16382" s="197" customFormat="1" ht="24.95" customHeight="1" x14ac:dyDescent="0.2">
      <c r="A1499" s="24" t="str">
        <f t="shared" si="140"/>
        <v/>
      </c>
      <c r="B1499" s="24" t="str">
        <f t="shared" si="138"/>
        <v/>
      </c>
      <c r="C1499" s="554" t="str">
        <f t="shared" si="139"/>
        <v/>
      </c>
      <c r="D1499" s="173"/>
      <c r="E1499" s="173"/>
      <c r="F1499" s="174"/>
      <c r="G1499" s="175"/>
      <c r="H1499" s="176"/>
      <c r="I1499" s="177"/>
      <c r="J1499" s="176"/>
      <c r="K1499" s="476"/>
      <c r="L1499" s="174"/>
      <c r="M1499" s="81"/>
      <c r="N1499" s="280" t="str">
        <f t="shared" si="141"/>
        <v/>
      </c>
      <c r="O1499" s="43"/>
      <c r="P1499" s="87"/>
      <c r="Q1499" s="483"/>
      <c r="R1499" s="83"/>
      <c r="S1499" s="482"/>
      <c r="T1499" s="164"/>
      <c r="U1499" s="45"/>
      <c r="V1499" s="25" t="str">
        <f>IFERROR(VLOOKUP(U1499, tabla!$A$2:$B$50,2,FALSE),"")</f>
        <v/>
      </c>
      <c r="W1499" s="26"/>
      <c r="X1499" s="51"/>
      <c r="Y1499" s="555" t="str">
        <f t="shared" si="142"/>
        <v/>
      </c>
      <c r="Z1499" s="27"/>
      <c r="AA1499" s="26"/>
      <c r="AB1499" s="26"/>
      <c r="AC1499" s="84"/>
      <c r="AD1499" s="29"/>
      <c r="AE1499" s="84"/>
      <c r="AF1499" s="84"/>
      <c r="AG1499" s="63"/>
      <c r="AH1499" s="84"/>
      <c r="AI1499" s="63"/>
      <c r="AJ1499" s="63"/>
      <c r="AK1499" s="81"/>
      <c r="AL1499" s="85"/>
      <c r="AM1499" s="557" t="str">
        <f t="shared" ca="1" si="143"/>
        <v/>
      </c>
      <c r="AN1499" s="86"/>
      <c r="XFA1499" s="558" t="e">
        <f>MATCH(AE1499,tabla!$W$3:$W$20,0)-1</f>
        <v>#N/A</v>
      </c>
      <c r="XFB1499" s="558">
        <f>COUNTIF(tabla!$W$3:$W$20,'BD1'!AE1499)</f>
        <v>0</v>
      </c>
    </row>
    <row r="1500" spans="1:40 16381:16382" s="197" customFormat="1" ht="24.95" customHeight="1" x14ac:dyDescent="0.2">
      <c r="A1500" s="24" t="str">
        <f t="shared" si="140"/>
        <v/>
      </c>
      <c r="B1500" s="24" t="str">
        <f t="shared" si="138"/>
        <v/>
      </c>
      <c r="C1500" s="554" t="str">
        <f t="shared" si="139"/>
        <v/>
      </c>
      <c r="D1500" s="173"/>
      <c r="E1500" s="173"/>
      <c r="F1500" s="174"/>
      <c r="G1500" s="175"/>
      <c r="H1500" s="176"/>
      <c r="I1500" s="177"/>
      <c r="J1500" s="176"/>
      <c r="K1500" s="476"/>
      <c r="L1500" s="174"/>
      <c r="M1500" s="81"/>
      <c r="N1500" s="280" t="str">
        <f t="shared" si="141"/>
        <v/>
      </c>
      <c r="O1500" s="43"/>
      <c r="P1500" s="87"/>
      <c r="Q1500" s="483"/>
      <c r="R1500" s="83"/>
      <c r="S1500" s="482"/>
      <c r="T1500" s="164"/>
      <c r="U1500" s="45"/>
      <c r="V1500" s="25" t="str">
        <f>IFERROR(VLOOKUP(U1500, tabla!$A$2:$B$50,2,FALSE),"")</f>
        <v/>
      </c>
      <c r="W1500" s="26"/>
      <c r="X1500" s="51"/>
      <c r="Y1500" s="555" t="str">
        <f t="shared" si="142"/>
        <v/>
      </c>
      <c r="Z1500" s="27"/>
      <c r="AA1500" s="26"/>
      <c r="AB1500" s="26"/>
      <c r="AC1500" s="84"/>
      <c r="AD1500" s="29"/>
      <c r="AE1500" s="84"/>
      <c r="AF1500" s="84"/>
      <c r="AG1500" s="63"/>
      <c r="AH1500" s="84"/>
      <c r="AI1500" s="63"/>
      <c r="AJ1500" s="63"/>
      <c r="AK1500" s="81"/>
      <c r="AL1500" s="85"/>
      <c r="AM1500" s="557" t="str">
        <f t="shared" ca="1" si="143"/>
        <v/>
      </c>
      <c r="AN1500" s="86"/>
      <c r="XFA1500" s="558" t="e">
        <f>MATCH(AE1500,tabla!$W$3:$W$20,0)-1</f>
        <v>#N/A</v>
      </c>
      <c r="XFB1500" s="558">
        <f>COUNTIF(tabla!$W$3:$W$20,'BD1'!AE1500)</f>
        <v>0</v>
      </c>
    </row>
    <row r="1501" spans="1:40 16381:16382" s="197" customFormat="1" ht="24.95" customHeight="1" x14ac:dyDescent="0.2">
      <c r="A1501" s="24" t="str">
        <f t="shared" si="140"/>
        <v/>
      </c>
      <c r="B1501" s="24" t="str">
        <f t="shared" si="138"/>
        <v/>
      </c>
      <c r="C1501" s="554" t="str">
        <f t="shared" si="139"/>
        <v/>
      </c>
      <c r="D1501" s="173"/>
      <c r="E1501" s="173"/>
      <c r="F1501" s="174"/>
      <c r="G1501" s="175"/>
      <c r="H1501" s="176"/>
      <c r="I1501" s="177"/>
      <c r="J1501" s="176"/>
      <c r="K1501" s="476"/>
      <c r="L1501" s="174"/>
      <c r="M1501" s="81"/>
      <c r="N1501" s="280" t="str">
        <f t="shared" si="141"/>
        <v/>
      </c>
      <c r="O1501" s="43"/>
      <c r="P1501" s="87"/>
      <c r="Q1501" s="483"/>
      <c r="R1501" s="83"/>
      <c r="S1501" s="482"/>
      <c r="T1501" s="164"/>
      <c r="U1501" s="45"/>
      <c r="V1501" s="25" t="str">
        <f>IFERROR(VLOOKUP(U1501, tabla!$A$2:$B$50,2,FALSE),"")</f>
        <v/>
      </c>
      <c r="W1501" s="26"/>
      <c r="X1501" s="51"/>
      <c r="Y1501" s="555" t="str">
        <f t="shared" si="142"/>
        <v/>
      </c>
      <c r="Z1501" s="27"/>
      <c r="AA1501" s="26"/>
      <c r="AB1501" s="26"/>
      <c r="AC1501" s="84"/>
      <c r="AD1501" s="29"/>
      <c r="AE1501" s="84"/>
      <c r="AF1501" s="84"/>
      <c r="AG1501" s="63"/>
      <c r="AH1501" s="84"/>
      <c r="AI1501" s="63"/>
      <c r="AJ1501" s="63"/>
      <c r="AK1501" s="81"/>
      <c r="AL1501" s="85"/>
      <c r="AM1501" s="557" t="str">
        <f t="shared" ca="1" si="143"/>
        <v/>
      </c>
      <c r="AN1501" s="86"/>
      <c r="XFA1501" s="558" t="e">
        <f>MATCH(AE1501,tabla!$W$3:$W$20,0)-1</f>
        <v>#N/A</v>
      </c>
      <c r="XFB1501" s="558">
        <f>COUNTIF(tabla!$W$3:$W$20,'BD1'!AE1501)</f>
        <v>0</v>
      </c>
    </row>
    <row r="1502" spans="1:40 16381:16382" s="197" customFormat="1" ht="24.95" customHeight="1" x14ac:dyDescent="0.2">
      <c r="A1502" s="24" t="str">
        <f t="shared" si="140"/>
        <v/>
      </c>
      <c r="B1502" s="24" t="str">
        <f t="shared" si="138"/>
        <v/>
      </c>
      <c r="C1502" s="554" t="str">
        <f t="shared" si="139"/>
        <v/>
      </c>
      <c r="D1502" s="173"/>
      <c r="E1502" s="173"/>
      <c r="F1502" s="174"/>
      <c r="G1502" s="175"/>
      <c r="H1502" s="176"/>
      <c r="I1502" s="177"/>
      <c r="J1502" s="176"/>
      <c r="K1502" s="476"/>
      <c r="L1502" s="174"/>
      <c r="M1502" s="81"/>
      <c r="N1502" s="280" t="str">
        <f t="shared" si="141"/>
        <v/>
      </c>
      <c r="O1502" s="43"/>
      <c r="P1502" s="87"/>
      <c r="Q1502" s="483"/>
      <c r="R1502" s="83"/>
      <c r="S1502" s="482"/>
      <c r="T1502" s="164"/>
      <c r="U1502" s="45"/>
      <c r="V1502" s="25" t="str">
        <f>IFERROR(VLOOKUP(U1502, tabla!$A$2:$B$50,2,FALSE),"")</f>
        <v/>
      </c>
      <c r="W1502" s="26"/>
      <c r="X1502" s="51"/>
      <c r="Y1502" s="555" t="str">
        <f t="shared" si="142"/>
        <v/>
      </c>
      <c r="Z1502" s="27"/>
      <c r="AA1502" s="26"/>
      <c r="AB1502" s="26"/>
      <c r="AC1502" s="84"/>
      <c r="AD1502" s="29"/>
      <c r="AE1502" s="84"/>
      <c r="AF1502" s="84"/>
      <c r="AG1502" s="63"/>
      <c r="AH1502" s="84"/>
      <c r="AI1502" s="63"/>
      <c r="AJ1502" s="63"/>
      <c r="AK1502" s="81"/>
      <c r="AL1502" s="85"/>
      <c r="AM1502" s="557" t="str">
        <f t="shared" ca="1" si="143"/>
        <v/>
      </c>
      <c r="AN1502" s="86"/>
      <c r="XFA1502" s="558" t="e">
        <f>MATCH(AE1502,tabla!$W$3:$W$20,0)-1</f>
        <v>#N/A</v>
      </c>
      <c r="XFB1502" s="558">
        <f>COUNTIF(tabla!$W$3:$W$20,'BD1'!AE1502)</f>
        <v>0</v>
      </c>
    </row>
    <row r="1503" spans="1:40 16381:16382" s="197" customFormat="1" ht="24.95" customHeight="1" x14ac:dyDescent="0.2">
      <c r="A1503" s="24" t="str">
        <f t="shared" si="140"/>
        <v/>
      </c>
      <c r="B1503" s="24" t="str">
        <f t="shared" si="138"/>
        <v/>
      </c>
      <c r="C1503" s="554" t="str">
        <f t="shared" si="139"/>
        <v/>
      </c>
      <c r="D1503" s="173"/>
      <c r="E1503" s="173"/>
      <c r="F1503" s="174"/>
      <c r="G1503" s="175"/>
      <c r="H1503" s="176"/>
      <c r="I1503" s="177"/>
      <c r="J1503" s="176"/>
      <c r="K1503" s="476"/>
      <c r="L1503" s="174"/>
      <c r="M1503" s="81"/>
      <c r="N1503" s="280" t="str">
        <f t="shared" si="141"/>
        <v/>
      </c>
      <c r="O1503" s="43"/>
      <c r="P1503" s="87"/>
      <c r="Q1503" s="483"/>
      <c r="R1503" s="83"/>
      <c r="S1503" s="482"/>
      <c r="T1503" s="164"/>
      <c r="U1503" s="45"/>
      <c r="V1503" s="25" t="str">
        <f>IFERROR(VLOOKUP(U1503, tabla!$A$2:$B$50,2,FALSE),"")</f>
        <v/>
      </c>
      <c r="W1503" s="26"/>
      <c r="X1503" s="51"/>
      <c r="Y1503" s="555" t="str">
        <f t="shared" si="142"/>
        <v/>
      </c>
      <c r="Z1503" s="27"/>
      <c r="AA1503" s="26"/>
      <c r="AB1503" s="26"/>
      <c r="AC1503" s="84"/>
      <c r="AD1503" s="29"/>
      <c r="AE1503" s="84"/>
      <c r="AF1503" s="84"/>
      <c r="AG1503" s="63"/>
      <c r="AH1503" s="84"/>
      <c r="AI1503" s="63"/>
      <c r="AJ1503" s="63"/>
      <c r="AK1503" s="81"/>
      <c r="AL1503" s="85"/>
      <c r="AM1503" s="557" t="str">
        <f t="shared" ca="1" si="143"/>
        <v/>
      </c>
      <c r="AN1503" s="86"/>
      <c r="XFA1503" s="558" t="e">
        <f>MATCH(AE1503,tabla!$W$3:$W$20,0)-1</f>
        <v>#N/A</v>
      </c>
      <c r="XFB1503" s="558">
        <f>COUNTIF(tabla!$W$3:$W$20,'BD1'!AE1503)</f>
        <v>0</v>
      </c>
    </row>
    <row r="1504" spans="1:40 16381:16382" s="197" customFormat="1" ht="24.95" customHeight="1" x14ac:dyDescent="0.2">
      <c r="A1504" s="24" t="str">
        <f t="shared" si="140"/>
        <v/>
      </c>
      <c r="B1504" s="24" t="str">
        <f t="shared" si="138"/>
        <v/>
      </c>
      <c r="C1504" s="554" t="str">
        <f t="shared" si="139"/>
        <v/>
      </c>
      <c r="D1504" s="173"/>
      <c r="E1504" s="173"/>
      <c r="F1504" s="174"/>
      <c r="G1504" s="175"/>
      <c r="H1504" s="176"/>
      <c r="I1504" s="177"/>
      <c r="J1504" s="176"/>
      <c r="K1504" s="476"/>
      <c r="L1504" s="174"/>
      <c r="M1504" s="81"/>
      <c r="N1504" s="280" t="str">
        <f t="shared" si="141"/>
        <v/>
      </c>
      <c r="O1504" s="43"/>
      <c r="P1504" s="87"/>
      <c r="Q1504" s="483"/>
      <c r="R1504" s="83"/>
      <c r="S1504" s="482"/>
      <c r="T1504" s="164"/>
      <c r="U1504" s="45"/>
      <c r="V1504" s="25" t="str">
        <f>IFERROR(VLOOKUP(U1504, tabla!$A$2:$B$50,2,FALSE),"")</f>
        <v/>
      </c>
      <c r="W1504" s="26"/>
      <c r="X1504" s="51"/>
      <c r="Y1504" s="555" t="str">
        <f t="shared" si="142"/>
        <v/>
      </c>
      <c r="Z1504" s="27"/>
      <c r="AA1504" s="26"/>
      <c r="AB1504" s="26"/>
      <c r="AC1504" s="84"/>
      <c r="AD1504" s="29"/>
      <c r="AE1504" s="84"/>
      <c r="AF1504" s="84"/>
      <c r="AG1504" s="63"/>
      <c r="AH1504" s="84"/>
      <c r="AI1504" s="63"/>
      <c r="AJ1504" s="63"/>
      <c r="AK1504" s="81"/>
      <c r="AL1504" s="85"/>
      <c r="AM1504" s="557" t="str">
        <f t="shared" ca="1" si="143"/>
        <v/>
      </c>
      <c r="AN1504" s="86"/>
      <c r="XFA1504" s="558" t="e">
        <f>MATCH(AE1504,tabla!$W$3:$W$20,0)-1</f>
        <v>#N/A</v>
      </c>
      <c r="XFB1504" s="558">
        <f>COUNTIF(tabla!$W$3:$W$20,'BD1'!AE1504)</f>
        <v>0</v>
      </c>
    </row>
    <row r="1505" spans="1:40 16381:16382" s="197" customFormat="1" ht="24.95" customHeight="1" x14ac:dyDescent="0.2">
      <c r="A1505" s="24" t="str">
        <f t="shared" si="140"/>
        <v/>
      </c>
      <c r="B1505" s="24" t="str">
        <f t="shared" si="138"/>
        <v/>
      </c>
      <c r="C1505" s="554" t="str">
        <f t="shared" si="139"/>
        <v/>
      </c>
      <c r="D1505" s="173"/>
      <c r="E1505" s="173"/>
      <c r="F1505" s="174"/>
      <c r="G1505" s="175"/>
      <c r="H1505" s="176"/>
      <c r="I1505" s="177"/>
      <c r="J1505" s="176"/>
      <c r="K1505" s="476"/>
      <c r="L1505" s="174"/>
      <c r="M1505" s="81"/>
      <c r="N1505" s="280" t="str">
        <f t="shared" si="141"/>
        <v/>
      </c>
      <c r="O1505" s="43"/>
      <c r="P1505" s="87"/>
      <c r="Q1505" s="483"/>
      <c r="R1505" s="83"/>
      <c r="S1505" s="482"/>
      <c r="T1505" s="164"/>
      <c r="U1505" s="45"/>
      <c r="V1505" s="25" t="str">
        <f>IFERROR(VLOOKUP(U1505, tabla!$A$2:$B$50,2,FALSE),"")</f>
        <v/>
      </c>
      <c r="W1505" s="26"/>
      <c r="X1505" s="51"/>
      <c r="Y1505" s="555" t="str">
        <f t="shared" si="142"/>
        <v/>
      </c>
      <c r="Z1505" s="27"/>
      <c r="AA1505" s="26"/>
      <c r="AB1505" s="26"/>
      <c r="AC1505" s="84"/>
      <c r="AD1505" s="29"/>
      <c r="AE1505" s="84"/>
      <c r="AF1505" s="84"/>
      <c r="AG1505" s="63"/>
      <c r="AH1505" s="84"/>
      <c r="AI1505" s="63"/>
      <c r="AJ1505" s="63"/>
      <c r="AK1505" s="81"/>
      <c r="AL1505" s="85"/>
      <c r="AM1505" s="557" t="str">
        <f t="shared" ca="1" si="143"/>
        <v/>
      </c>
      <c r="AN1505" s="86"/>
      <c r="XFA1505" s="558" t="e">
        <f>MATCH(AE1505,tabla!$W$3:$W$20,0)-1</f>
        <v>#N/A</v>
      </c>
      <c r="XFB1505" s="558">
        <f>COUNTIF(tabla!$W$3:$W$20,'BD1'!AE1505)</f>
        <v>0</v>
      </c>
    </row>
    <row r="1506" spans="1:40 16381:16382" s="197" customFormat="1" ht="24.95" customHeight="1" x14ac:dyDescent="0.2">
      <c r="A1506" s="24" t="str">
        <f t="shared" si="140"/>
        <v/>
      </c>
      <c r="B1506" s="24" t="str">
        <f t="shared" si="138"/>
        <v/>
      </c>
      <c r="C1506" s="554" t="str">
        <f t="shared" si="139"/>
        <v/>
      </c>
      <c r="D1506" s="173"/>
      <c r="E1506" s="173"/>
      <c r="F1506" s="174"/>
      <c r="G1506" s="175"/>
      <c r="H1506" s="176"/>
      <c r="I1506" s="177"/>
      <c r="J1506" s="176"/>
      <c r="K1506" s="476"/>
      <c r="L1506" s="174"/>
      <c r="M1506" s="81"/>
      <c r="N1506" s="280" t="str">
        <f t="shared" si="141"/>
        <v/>
      </c>
      <c r="O1506" s="43"/>
      <c r="P1506" s="87"/>
      <c r="Q1506" s="483"/>
      <c r="R1506" s="83"/>
      <c r="S1506" s="482"/>
      <c r="T1506" s="164"/>
      <c r="U1506" s="45"/>
      <c r="V1506" s="25" t="str">
        <f>IFERROR(VLOOKUP(U1506, tabla!$A$2:$B$50,2,FALSE),"")</f>
        <v/>
      </c>
      <c r="W1506" s="26"/>
      <c r="X1506" s="51"/>
      <c r="Y1506" s="555" t="str">
        <f t="shared" si="142"/>
        <v/>
      </c>
      <c r="Z1506" s="27"/>
      <c r="AA1506" s="26"/>
      <c r="AB1506" s="26"/>
      <c r="AC1506" s="84"/>
      <c r="AD1506" s="29"/>
      <c r="AE1506" s="84"/>
      <c r="AF1506" s="84"/>
      <c r="AG1506" s="63"/>
      <c r="AH1506" s="84"/>
      <c r="AI1506" s="63"/>
      <c r="AJ1506" s="63"/>
      <c r="AK1506" s="81"/>
      <c r="AL1506" s="85"/>
      <c r="AM1506" s="557" t="str">
        <f t="shared" ca="1" si="143"/>
        <v/>
      </c>
      <c r="AN1506" s="86"/>
      <c r="XFA1506" s="558" t="e">
        <f>MATCH(AE1506,tabla!$W$3:$W$20,0)-1</f>
        <v>#N/A</v>
      </c>
      <c r="XFB1506" s="558">
        <f>COUNTIF(tabla!$W$3:$W$20,'BD1'!AE1506)</f>
        <v>0</v>
      </c>
    </row>
    <row r="1507" spans="1:40 16381:16382" s="197" customFormat="1" ht="24.95" customHeight="1" x14ac:dyDescent="0.2">
      <c r="A1507" s="24" t="str">
        <f t="shared" si="140"/>
        <v/>
      </c>
      <c r="B1507" s="24" t="str">
        <f t="shared" si="138"/>
        <v/>
      </c>
      <c r="C1507" s="554" t="str">
        <f t="shared" si="139"/>
        <v/>
      </c>
      <c r="D1507" s="173"/>
      <c r="E1507" s="173"/>
      <c r="F1507" s="174"/>
      <c r="G1507" s="175"/>
      <c r="H1507" s="176"/>
      <c r="I1507" s="177"/>
      <c r="J1507" s="176"/>
      <c r="K1507" s="476"/>
      <c r="L1507" s="174"/>
      <c r="M1507" s="81"/>
      <c r="N1507" s="280" t="str">
        <f t="shared" si="141"/>
        <v/>
      </c>
      <c r="O1507" s="43"/>
      <c r="P1507" s="87"/>
      <c r="Q1507" s="483"/>
      <c r="R1507" s="83"/>
      <c r="S1507" s="482"/>
      <c r="T1507" s="164"/>
      <c r="U1507" s="45"/>
      <c r="V1507" s="25" t="str">
        <f>IFERROR(VLOOKUP(U1507, tabla!$A$2:$B$50,2,FALSE),"")</f>
        <v/>
      </c>
      <c r="W1507" s="26"/>
      <c r="X1507" s="51"/>
      <c r="Y1507" s="555" t="str">
        <f t="shared" si="142"/>
        <v/>
      </c>
      <c r="Z1507" s="27"/>
      <c r="AA1507" s="26"/>
      <c r="AB1507" s="26"/>
      <c r="AC1507" s="84"/>
      <c r="AD1507" s="29"/>
      <c r="AE1507" s="84"/>
      <c r="AF1507" s="84"/>
      <c r="AG1507" s="63"/>
      <c r="AH1507" s="84"/>
      <c r="AI1507" s="63"/>
      <c r="AJ1507" s="63"/>
      <c r="AK1507" s="81"/>
      <c r="AL1507" s="85"/>
      <c r="AM1507" s="557" t="str">
        <f t="shared" ca="1" si="143"/>
        <v/>
      </c>
      <c r="AN1507" s="86"/>
      <c r="XFA1507" s="558" t="e">
        <f>MATCH(AE1507,tabla!$W$3:$W$20,0)-1</f>
        <v>#N/A</v>
      </c>
      <c r="XFB1507" s="558">
        <f>COUNTIF(tabla!$W$3:$W$20,'BD1'!AE1507)</f>
        <v>0</v>
      </c>
    </row>
    <row r="1508" spans="1:40 16381:16382" s="197" customFormat="1" ht="24.95" customHeight="1" x14ac:dyDescent="0.2">
      <c r="A1508" s="24" t="str">
        <f t="shared" si="140"/>
        <v/>
      </c>
      <c r="B1508" s="24" t="str">
        <f t="shared" si="138"/>
        <v/>
      </c>
      <c r="C1508" s="554" t="str">
        <f t="shared" si="139"/>
        <v/>
      </c>
      <c r="D1508" s="173"/>
      <c r="E1508" s="173"/>
      <c r="F1508" s="174"/>
      <c r="G1508" s="175"/>
      <c r="H1508" s="176"/>
      <c r="I1508" s="177"/>
      <c r="J1508" s="176"/>
      <c r="K1508" s="476"/>
      <c r="L1508" s="174"/>
      <c r="M1508" s="81"/>
      <c r="N1508" s="280" t="str">
        <f t="shared" si="141"/>
        <v/>
      </c>
      <c r="O1508" s="43"/>
      <c r="P1508" s="87"/>
      <c r="Q1508" s="483"/>
      <c r="R1508" s="83"/>
      <c r="S1508" s="482"/>
      <c r="T1508" s="164"/>
      <c r="U1508" s="45"/>
      <c r="V1508" s="25" t="str">
        <f>IFERROR(VLOOKUP(U1508, tabla!$A$2:$B$50,2,FALSE),"")</f>
        <v/>
      </c>
      <c r="W1508" s="26"/>
      <c r="X1508" s="51"/>
      <c r="Y1508" s="555" t="str">
        <f t="shared" si="142"/>
        <v/>
      </c>
      <c r="Z1508" s="27"/>
      <c r="AA1508" s="26"/>
      <c r="AB1508" s="26"/>
      <c r="AC1508" s="84"/>
      <c r="AD1508" s="29"/>
      <c r="AE1508" s="84"/>
      <c r="AF1508" s="84"/>
      <c r="AG1508" s="63"/>
      <c r="AH1508" s="84"/>
      <c r="AI1508" s="63"/>
      <c r="AJ1508" s="63"/>
      <c r="AK1508" s="81"/>
      <c r="AL1508" s="85"/>
      <c r="AM1508" s="557" t="str">
        <f t="shared" ca="1" si="143"/>
        <v/>
      </c>
      <c r="AN1508" s="86"/>
      <c r="XFA1508" s="558" t="e">
        <f>MATCH(AE1508,tabla!$W$3:$W$20,0)-1</f>
        <v>#N/A</v>
      </c>
      <c r="XFB1508" s="558">
        <f>COUNTIF(tabla!$W$3:$W$20,'BD1'!AE1508)</f>
        <v>0</v>
      </c>
    </row>
    <row r="1509" spans="1:40 16381:16382" s="197" customFormat="1" ht="24.95" customHeight="1" x14ac:dyDescent="0.2">
      <c r="A1509" s="24" t="str">
        <f t="shared" si="140"/>
        <v/>
      </c>
      <c r="B1509" s="24" t="str">
        <f t="shared" si="138"/>
        <v/>
      </c>
      <c r="C1509" s="554" t="str">
        <f t="shared" si="139"/>
        <v/>
      </c>
      <c r="D1509" s="173"/>
      <c r="E1509" s="173"/>
      <c r="F1509" s="174"/>
      <c r="G1509" s="175"/>
      <c r="H1509" s="176"/>
      <c r="I1509" s="177"/>
      <c r="J1509" s="176"/>
      <c r="K1509" s="476"/>
      <c r="L1509" s="174"/>
      <c r="M1509" s="81"/>
      <c r="N1509" s="280" t="str">
        <f t="shared" si="141"/>
        <v/>
      </c>
      <c r="O1509" s="43"/>
      <c r="P1509" s="87"/>
      <c r="Q1509" s="483"/>
      <c r="R1509" s="83"/>
      <c r="S1509" s="482"/>
      <c r="T1509" s="164"/>
      <c r="U1509" s="45"/>
      <c r="V1509" s="25" t="str">
        <f>IFERROR(VLOOKUP(U1509, tabla!$A$2:$B$50,2,FALSE),"")</f>
        <v/>
      </c>
      <c r="W1509" s="26"/>
      <c r="X1509" s="51"/>
      <c r="Y1509" s="555" t="str">
        <f t="shared" si="142"/>
        <v/>
      </c>
      <c r="Z1509" s="27"/>
      <c r="AA1509" s="26"/>
      <c r="AB1509" s="26"/>
      <c r="AC1509" s="84"/>
      <c r="AD1509" s="29"/>
      <c r="AE1509" s="84"/>
      <c r="AF1509" s="84"/>
      <c r="AG1509" s="63"/>
      <c r="AH1509" s="84"/>
      <c r="AI1509" s="63"/>
      <c r="AJ1509" s="63"/>
      <c r="AK1509" s="81"/>
      <c r="AL1509" s="85"/>
      <c r="AM1509" s="557" t="str">
        <f t="shared" ca="1" si="143"/>
        <v/>
      </c>
      <c r="AN1509" s="86"/>
      <c r="XFA1509" s="558" t="e">
        <f>MATCH(AE1509,tabla!$W$3:$W$20,0)-1</f>
        <v>#N/A</v>
      </c>
      <c r="XFB1509" s="558">
        <f>COUNTIF(tabla!$W$3:$W$20,'BD1'!AE1509)</f>
        <v>0</v>
      </c>
    </row>
    <row r="1510" spans="1:40 16381:16382" s="197" customFormat="1" ht="24.95" customHeight="1" x14ac:dyDescent="0.2">
      <c r="A1510" s="24" t="str">
        <f t="shared" si="140"/>
        <v/>
      </c>
      <c r="B1510" s="24" t="str">
        <f t="shared" si="138"/>
        <v/>
      </c>
      <c r="C1510" s="554" t="str">
        <f t="shared" si="139"/>
        <v/>
      </c>
      <c r="D1510" s="173"/>
      <c r="E1510" s="173"/>
      <c r="F1510" s="174"/>
      <c r="G1510" s="175"/>
      <c r="H1510" s="176"/>
      <c r="I1510" s="177"/>
      <c r="J1510" s="176"/>
      <c r="K1510" s="476"/>
      <c r="L1510" s="174"/>
      <c r="M1510" s="81"/>
      <c r="N1510" s="280" t="str">
        <f t="shared" si="141"/>
        <v/>
      </c>
      <c r="O1510" s="43"/>
      <c r="P1510" s="87"/>
      <c r="Q1510" s="483"/>
      <c r="R1510" s="83"/>
      <c r="S1510" s="482"/>
      <c r="T1510" s="164"/>
      <c r="U1510" s="45"/>
      <c r="V1510" s="25" t="str">
        <f>IFERROR(VLOOKUP(U1510, tabla!$A$2:$B$50,2,FALSE),"")</f>
        <v/>
      </c>
      <c r="W1510" s="26"/>
      <c r="X1510" s="51"/>
      <c r="Y1510" s="555" t="str">
        <f t="shared" si="142"/>
        <v/>
      </c>
      <c r="Z1510" s="27"/>
      <c r="AA1510" s="26"/>
      <c r="AB1510" s="26"/>
      <c r="AC1510" s="84"/>
      <c r="AD1510" s="29"/>
      <c r="AE1510" s="84"/>
      <c r="AF1510" s="84"/>
      <c r="AG1510" s="63"/>
      <c r="AH1510" s="84"/>
      <c r="AI1510" s="63"/>
      <c r="AJ1510" s="63"/>
      <c r="AK1510" s="81"/>
      <c r="AL1510" s="85"/>
      <c r="AM1510" s="557" t="str">
        <f t="shared" ca="1" si="143"/>
        <v/>
      </c>
      <c r="AN1510" s="86"/>
      <c r="XFA1510" s="558" t="e">
        <f>MATCH(AE1510,tabla!$W$3:$W$20,0)-1</f>
        <v>#N/A</v>
      </c>
      <c r="XFB1510" s="558">
        <f>COUNTIF(tabla!$W$3:$W$20,'BD1'!AE1510)</f>
        <v>0</v>
      </c>
    </row>
    <row r="1511" spans="1:40 16381:16382" s="197" customFormat="1" ht="24.95" customHeight="1" x14ac:dyDescent="0.2">
      <c r="A1511" s="24" t="str">
        <f t="shared" si="140"/>
        <v/>
      </c>
      <c r="B1511" s="24" t="str">
        <f t="shared" si="138"/>
        <v/>
      </c>
      <c r="C1511" s="554" t="str">
        <f t="shared" si="139"/>
        <v/>
      </c>
      <c r="D1511" s="173"/>
      <c r="E1511" s="173"/>
      <c r="F1511" s="174"/>
      <c r="G1511" s="175"/>
      <c r="H1511" s="176"/>
      <c r="I1511" s="177"/>
      <c r="J1511" s="176"/>
      <c r="K1511" s="476"/>
      <c r="L1511" s="174"/>
      <c r="M1511" s="81"/>
      <c r="N1511" s="280" t="str">
        <f t="shared" si="141"/>
        <v/>
      </c>
      <c r="O1511" s="43"/>
      <c r="P1511" s="87"/>
      <c r="Q1511" s="483"/>
      <c r="R1511" s="83"/>
      <c r="S1511" s="482"/>
      <c r="T1511" s="164"/>
      <c r="U1511" s="45"/>
      <c r="V1511" s="25" t="str">
        <f>IFERROR(VLOOKUP(U1511, tabla!$A$2:$B$50,2,FALSE),"")</f>
        <v/>
      </c>
      <c r="W1511" s="26"/>
      <c r="X1511" s="51"/>
      <c r="Y1511" s="555" t="str">
        <f t="shared" si="142"/>
        <v/>
      </c>
      <c r="Z1511" s="27"/>
      <c r="AA1511" s="26"/>
      <c r="AB1511" s="26"/>
      <c r="AC1511" s="84"/>
      <c r="AD1511" s="29"/>
      <c r="AE1511" s="84"/>
      <c r="AF1511" s="84"/>
      <c r="AG1511" s="63"/>
      <c r="AH1511" s="84"/>
      <c r="AI1511" s="63"/>
      <c r="AJ1511" s="63"/>
      <c r="AK1511" s="81"/>
      <c r="AL1511" s="85"/>
      <c r="AM1511" s="557" t="str">
        <f t="shared" ca="1" si="143"/>
        <v/>
      </c>
      <c r="AN1511" s="86"/>
      <c r="XFA1511" s="558" t="e">
        <f>MATCH(AE1511,tabla!$W$3:$W$20,0)-1</f>
        <v>#N/A</v>
      </c>
      <c r="XFB1511" s="558">
        <f>COUNTIF(tabla!$W$3:$W$20,'BD1'!AE1511)</f>
        <v>0</v>
      </c>
    </row>
    <row r="1512" spans="1:40 16381:16382" s="197" customFormat="1" ht="24.95" customHeight="1" x14ac:dyDescent="0.2">
      <c r="A1512" s="24" t="str">
        <f t="shared" si="140"/>
        <v/>
      </c>
      <c r="B1512" s="24" t="str">
        <f t="shared" si="138"/>
        <v/>
      </c>
      <c r="C1512" s="554" t="str">
        <f t="shared" si="139"/>
        <v/>
      </c>
      <c r="D1512" s="173"/>
      <c r="E1512" s="173"/>
      <c r="F1512" s="174"/>
      <c r="G1512" s="175"/>
      <c r="H1512" s="176"/>
      <c r="I1512" s="177"/>
      <c r="J1512" s="176"/>
      <c r="K1512" s="476"/>
      <c r="L1512" s="174"/>
      <c r="M1512" s="81"/>
      <c r="N1512" s="280" t="str">
        <f t="shared" si="141"/>
        <v/>
      </c>
      <c r="O1512" s="43"/>
      <c r="P1512" s="87"/>
      <c r="Q1512" s="483"/>
      <c r="R1512" s="83"/>
      <c r="S1512" s="482"/>
      <c r="T1512" s="164"/>
      <c r="U1512" s="45"/>
      <c r="V1512" s="25" t="str">
        <f>IFERROR(VLOOKUP(U1512, tabla!$A$2:$B$50,2,FALSE),"")</f>
        <v/>
      </c>
      <c r="W1512" s="26"/>
      <c r="X1512" s="51"/>
      <c r="Y1512" s="555" t="str">
        <f t="shared" si="142"/>
        <v/>
      </c>
      <c r="Z1512" s="27"/>
      <c r="AA1512" s="26"/>
      <c r="AB1512" s="26"/>
      <c r="AC1512" s="84"/>
      <c r="AD1512" s="29"/>
      <c r="AE1512" s="84"/>
      <c r="AF1512" s="84"/>
      <c r="AG1512" s="63"/>
      <c r="AH1512" s="84"/>
      <c r="AI1512" s="63"/>
      <c r="AJ1512" s="63"/>
      <c r="AK1512" s="81"/>
      <c r="AL1512" s="85"/>
      <c r="AM1512" s="557" t="str">
        <f t="shared" ca="1" si="143"/>
        <v/>
      </c>
      <c r="AN1512" s="86"/>
      <c r="XFA1512" s="558" t="e">
        <f>MATCH(AE1512,tabla!$W$3:$W$20,0)-1</f>
        <v>#N/A</v>
      </c>
      <c r="XFB1512" s="558">
        <f>COUNTIF(tabla!$W$3:$W$20,'BD1'!AE1512)</f>
        <v>0</v>
      </c>
    </row>
    <row r="1513" spans="1:40 16381:16382" s="197" customFormat="1" ht="24.95" customHeight="1" x14ac:dyDescent="0.2">
      <c r="A1513" s="24" t="str">
        <f t="shared" si="140"/>
        <v/>
      </c>
      <c r="B1513" s="24" t="str">
        <f t="shared" si="138"/>
        <v/>
      </c>
      <c r="C1513" s="554" t="str">
        <f t="shared" si="139"/>
        <v/>
      </c>
      <c r="D1513" s="173"/>
      <c r="E1513" s="173"/>
      <c r="F1513" s="174"/>
      <c r="G1513" s="175"/>
      <c r="H1513" s="176"/>
      <c r="I1513" s="177"/>
      <c r="J1513" s="176"/>
      <c r="K1513" s="476"/>
      <c r="L1513" s="174"/>
      <c r="M1513" s="81"/>
      <c r="N1513" s="280" t="str">
        <f t="shared" si="141"/>
        <v/>
      </c>
      <c r="O1513" s="43"/>
      <c r="P1513" s="87"/>
      <c r="Q1513" s="483"/>
      <c r="R1513" s="83"/>
      <c r="S1513" s="482"/>
      <c r="T1513" s="164"/>
      <c r="U1513" s="45"/>
      <c r="V1513" s="25" t="str">
        <f>IFERROR(VLOOKUP(U1513, tabla!$A$2:$B$50,2,FALSE),"")</f>
        <v/>
      </c>
      <c r="W1513" s="26"/>
      <c r="X1513" s="51"/>
      <c r="Y1513" s="555" t="str">
        <f t="shared" si="142"/>
        <v/>
      </c>
      <c r="Z1513" s="27"/>
      <c r="AA1513" s="26"/>
      <c r="AB1513" s="26"/>
      <c r="AC1513" s="84"/>
      <c r="AD1513" s="29"/>
      <c r="AE1513" s="84"/>
      <c r="AF1513" s="84"/>
      <c r="AG1513" s="63"/>
      <c r="AH1513" s="84"/>
      <c r="AI1513" s="63"/>
      <c r="AJ1513" s="63"/>
      <c r="AK1513" s="81"/>
      <c r="AL1513" s="85"/>
      <c r="AM1513" s="557" t="str">
        <f t="shared" ca="1" si="143"/>
        <v/>
      </c>
      <c r="AN1513" s="86"/>
      <c r="XFA1513" s="558" t="e">
        <f>MATCH(AE1513,tabla!$W$3:$W$20,0)-1</f>
        <v>#N/A</v>
      </c>
      <c r="XFB1513" s="558">
        <f>COUNTIF(tabla!$W$3:$W$20,'BD1'!AE1513)</f>
        <v>0</v>
      </c>
    </row>
    <row r="1514" spans="1:40 16381:16382" s="197" customFormat="1" ht="24.95" customHeight="1" x14ac:dyDescent="0.2">
      <c r="A1514" s="24" t="str">
        <f t="shared" si="140"/>
        <v/>
      </c>
      <c r="B1514" s="24" t="str">
        <f t="shared" si="138"/>
        <v/>
      </c>
      <c r="C1514" s="554" t="str">
        <f t="shared" si="139"/>
        <v/>
      </c>
      <c r="D1514" s="173"/>
      <c r="E1514" s="173"/>
      <c r="F1514" s="174"/>
      <c r="G1514" s="175"/>
      <c r="H1514" s="176"/>
      <c r="I1514" s="177"/>
      <c r="J1514" s="176"/>
      <c r="K1514" s="476"/>
      <c r="L1514" s="174"/>
      <c r="M1514" s="81"/>
      <c r="N1514" s="280" t="str">
        <f t="shared" si="141"/>
        <v/>
      </c>
      <c r="O1514" s="43"/>
      <c r="P1514" s="87"/>
      <c r="Q1514" s="483"/>
      <c r="R1514" s="83"/>
      <c r="S1514" s="482"/>
      <c r="T1514" s="164"/>
      <c r="U1514" s="45"/>
      <c r="V1514" s="25" t="str">
        <f>IFERROR(VLOOKUP(U1514, tabla!$A$2:$B$50,2,FALSE),"")</f>
        <v/>
      </c>
      <c r="W1514" s="26"/>
      <c r="X1514" s="51"/>
      <c r="Y1514" s="555" t="str">
        <f t="shared" si="142"/>
        <v/>
      </c>
      <c r="Z1514" s="27"/>
      <c r="AA1514" s="26"/>
      <c r="AB1514" s="26"/>
      <c r="AC1514" s="84"/>
      <c r="AD1514" s="29"/>
      <c r="AE1514" s="84"/>
      <c r="AF1514" s="84"/>
      <c r="AG1514" s="63"/>
      <c r="AH1514" s="84"/>
      <c r="AI1514" s="63"/>
      <c r="AJ1514" s="63"/>
      <c r="AK1514" s="81"/>
      <c r="AL1514" s="85"/>
      <c r="AM1514" s="557" t="str">
        <f t="shared" ca="1" si="143"/>
        <v/>
      </c>
      <c r="AN1514" s="86"/>
      <c r="XFA1514" s="558" t="e">
        <f>MATCH(AE1514,tabla!$W$3:$W$20,0)-1</f>
        <v>#N/A</v>
      </c>
      <c r="XFB1514" s="558">
        <f>COUNTIF(tabla!$W$3:$W$20,'BD1'!AE1514)</f>
        <v>0</v>
      </c>
    </row>
    <row r="1515" spans="1:40 16381:16382" s="197" customFormat="1" ht="24.95" customHeight="1" x14ac:dyDescent="0.2">
      <c r="A1515" s="24" t="str">
        <f t="shared" si="140"/>
        <v/>
      </c>
      <c r="B1515" s="24" t="str">
        <f t="shared" si="138"/>
        <v/>
      </c>
      <c r="C1515" s="554" t="str">
        <f t="shared" si="139"/>
        <v/>
      </c>
      <c r="D1515" s="173"/>
      <c r="E1515" s="173"/>
      <c r="F1515" s="174"/>
      <c r="G1515" s="175"/>
      <c r="H1515" s="176"/>
      <c r="I1515" s="177"/>
      <c r="J1515" s="176"/>
      <c r="K1515" s="476"/>
      <c r="L1515" s="174"/>
      <c r="M1515" s="81"/>
      <c r="N1515" s="280" t="str">
        <f t="shared" si="141"/>
        <v/>
      </c>
      <c r="O1515" s="43"/>
      <c r="P1515" s="87"/>
      <c r="Q1515" s="483"/>
      <c r="R1515" s="83"/>
      <c r="S1515" s="482"/>
      <c r="T1515" s="164"/>
      <c r="U1515" s="45"/>
      <c r="V1515" s="25" t="str">
        <f>IFERROR(VLOOKUP(U1515, tabla!$A$2:$B$50,2,FALSE),"")</f>
        <v/>
      </c>
      <c r="W1515" s="26"/>
      <c r="X1515" s="51"/>
      <c r="Y1515" s="555" t="str">
        <f t="shared" si="142"/>
        <v/>
      </c>
      <c r="Z1515" s="27"/>
      <c r="AA1515" s="26"/>
      <c r="AB1515" s="26"/>
      <c r="AC1515" s="84"/>
      <c r="AD1515" s="29"/>
      <c r="AE1515" s="84"/>
      <c r="AF1515" s="84"/>
      <c r="AG1515" s="63"/>
      <c r="AH1515" s="84"/>
      <c r="AI1515" s="63"/>
      <c r="AJ1515" s="63"/>
      <c r="AK1515" s="81"/>
      <c r="AL1515" s="85"/>
      <c r="AM1515" s="557" t="str">
        <f t="shared" ca="1" si="143"/>
        <v/>
      </c>
      <c r="AN1515" s="86"/>
      <c r="XFA1515" s="558" t="e">
        <f>MATCH(AE1515,tabla!$W$3:$W$20,0)-1</f>
        <v>#N/A</v>
      </c>
      <c r="XFB1515" s="558">
        <f>COUNTIF(tabla!$W$3:$W$20,'BD1'!AE1515)</f>
        <v>0</v>
      </c>
    </row>
    <row r="1516" spans="1:40 16381:16382" s="197" customFormat="1" ht="24.95" customHeight="1" x14ac:dyDescent="0.2">
      <c r="A1516" s="24" t="str">
        <f t="shared" si="140"/>
        <v/>
      </c>
      <c r="B1516" s="24" t="str">
        <f t="shared" si="138"/>
        <v/>
      </c>
      <c r="C1516" s="554" t="str">
        <f t="shared" si="139"/>
        <v/>
      </c>
      <c r="D1516" s="173"/>
      <c r="E1516" s="173"/>
      <c r="F1516" s="174"/>
      <c r="G1516" s="175"/>
      <c r="H1516" s="176"/>
      <c r="I1516" s="177"/>
      <c r="J1516" s="176"/>
      <c r="K1516" s="476"/>
      <c r="L1516" s="174"/>
      <c r="M1516" s="81"/>
      <c r="N1516" s="280" t="str">
        <f t="shared" si="141"/>
        <v/>
      </c>
      <c r="O1516" s="43"/>
      <c r="P1516" s="87"/>
      <c r="Q1516" s="483"/>
      <c r="R1516" s="83"/>
      <c r="S1516" s="482"/>
      <c r="T1516" s="164"/>
      <c r="U1516" s="45"/>
      <c r="V1516" s="25" t="str">
        <f>IFERROR(VLOOKUP(U1516, tabla!$A$2:$B$50,2,FALSE),"")</f>
        <v/>
      </c>
      <c r="W1516" s="26"/>
      <c r="X1516" s="51"/>
      <c r="Y1516" s="555" t="str">
        <f t="shared" si="142"/>
        <v/>
      </c>
      <c r="Z1516" s="27"/>
      <c r="AA1516" s="26"/>
      <c r="AB1516" s="26"/>
      <c r="AC1516" s="84"/>
      <c r="AD1516" s="29"/>
      <c r="AE1516" s="84"/>
      <c r="AF1516" s="84"/>
      <c r="AG1516" s="63"/>
      <c r="AH1516" s="84"/>
      <c r="AI1516" s="63"/>
      <c r="AJ1516" s="63"/>
      <c r="AK1516" s="81"/>
      <c r="AL1516" s="85"/>
      <c r="AM1516" s="557" t="str">
        <f t="shared" ca="1" si="143"/>
        <v/>
      </c>
      <c r="AN1516" s="86"/>
      <c r="XFA1516" s="558" t="e">
        <f>MATCH(AE1516,tabla!$W$3:$W$20,0)-1</f>
        <v>#N/A</v>
      </c>
      <c r="XFB1516" s="558">
        <f>COUNTIF(tabla!$W$3:$W$20,'BD1'!AE1516)</f>
        <v>0</v>
      </c>
    </row>
    <row r="1517" spans="1:40 16381:16382" s="197" customFormat="1" ht="24.95" customHeight="1" x14ac:dyDescent="0.2">
      <c r="A1517" s="24" t="str">
        <f t="shared" si="140"/>
        <v/>
      </c>
      <c r="B1517" s="24" t="str">
        <f t="shared" si="138"/>
        <v/>
      </c>
      <c r="C1517" s="554" t="str">
        <f t="shared" si="139"/>
        <v/>
      </c>
      <c r="D1517" s="173"/>
      <c r="E1517" s="173"/>
      <c r="F1517" s="174"/>
      <c r="G1517" s="175"/>
      <c r="H1517" s="176"/>
      <c r="I1517" s="177"/>
      <c r="J1517" s="176"/>
      <c r="K1517" s="476"/>
      <c r="L1517" s="174"/>
      <c r="M1517" s="81"/>
      <c r="N1517" s="280" t="str">
        <f t="shared" si="141"/>
        <v/>
      </c>
      <c r="O1517" s="43"/>
      <c r="P1517" s="87"/>
      <c r="Q1517" s="483"/>
      <c r="R1517" s="83"/>
      <c r="S1517" s="482"/>
      <c r="T1517" s="164"/>
      <c r="U1517" s="45"/>
      <c r="V1517" s="25" t="str">
        <f>IFERROR(VLOOKUP(U1517, tabla!$A$2:$B$50,2,FALSE),"")</f>
        <v/>
      </c>
      <c r="W1517" s="26"/>
      <c r="X1517" s="51"/>
      <c r="Y1517" s="555" t="str">
        <f t="shared" si="142"/>
        <v/>
      </c>
      <c r="Z1517" s="27"/>
      <c r="AA1517" s="26"/>
      <c r="AB1517" s="26"/>
      <c r="AC1517" s="84"/>
      <c r="AD1517" s="29"/>
      <c r="AE1517" s="84"/>
      <c r="AF1517" s="84"/>
      <c r="AG1517" s="63"/>
      <c r="AH1517" s="84"/>
      <c r="AI1517" s="63"/>
      <c r="AJ1517" s="63"/>
      <c r="AK1517" s="81"/>
      <c r="AL1517" s="85"/>
      <c r="AM1517" s="557" t="str">
        <f t="shared" ca="1" si="143"/>
        <v/>
      </c>
      <c r="AN1517" s="86"/>
      <c r="XFA1517" s="558" t="e">
        <f>MATCH(AE1517,tabla!$W$3:$W$20,0)-1</f>
        <v>#N/A</v>
      </c>
      <c r="XFB1517" s="558">
        <f>COUNTIF(tabla!$W$3:$W$20,'BD1'!AE1517)</f>
        <v>0</v>
      </c>
    </row>
    <row r="1518" spans="1:40 16381:16382" s="197" customFormat="1" ht="24.95" customHeight="1" x14ac:dyDescent="0.2">
      <c r="A1518" s="24" t="str">
        <f t="shared" si="140"/>
        <v/>
      </c>
      <c r="B1518" s="24" t="str">
        <f t="shared" si="138"/>
        <v/>
      </c>
      <c r="C1518" s="554" t="str">
        <f t="shared" si="139"/>
        <v/>
      </c>
      <c r="D1518" s="173"/>
      <c r="E1518" s="173"/>
      <c r="F1518" s="174"/>
      <c r="G1518" s="175"/>
      <c r="H1518" s="176"/>
      <c r="I1518" s="177"/>
      <c r="J1518" s="176"/>
      <c r="K1518" s="476"/>
      <c r="L1518" s="174"/>
      <c r="M1518" s="81"/>
      <c r="N1518" s="280" t="str">
        <f t="shared" si="141"/>
        <v/>
      </c>
      <c r="O1518" s="43"/>
      <c r="P1518" s="87"/>
      <c r="Q1518" s="483"/>
      <c r="R1518" s="83"/>
      <c r="S1518" s="482"/>
      <c r="T1518" s="164"/>
      <c r="U1518" s="45"/>
      <c r="V1518" s="25" t="str">
        <f>IFERROR(VLOOKUP(U1518, tabla!$A$2:$B$50,2,FALSE),"")</f>
        <v/>
      </c>
      <c r="W1518" s="26"/>
      <c r="X1518" s="51"/>
      <c r="Y1518" s="555" t="str">
        <f t="shared" si="142"/>
        <v/>
      </c>
      <c r="Z1518" s="27"/>
      <c r="AA1518" s="26"/>
      <c r="AB1518" s="26"/>
      <c r="AC1518" s="84"/>
      <c r="AD1518" s="29"/>
      <c r="AE1518" s="84"/>
      <c r="AF1518" s="84"/>
      <c r="AG1518" s="63"/>
      <c r="AH1518" s="84"/>
      <c r="AI1518" s="63"/>
      <c r="AJ1518" s="63"/>
      <c r="AK1518" s="81"/>
      <c r="AL1518" s="85"/>
      <c r="AM1518" s="557" t="str">
        <f t="shared" ca="1" si="143"/>
        <v/>
      </c>
      <c r="AN1518" s="86"/>
      <c r="XFA1518" s="558" t="e">
        <f>MATCH(AE1518,tabla!$W$3:$W$20,0)-1</f>
        <v>#N/A</v>
      </c>
      <c r="XFB1518" s="558">
        <f>COUNTIF(tabla!$W$3:$W$20,'BD1'!AE1518)</f>
        <v>0</v>
      </c>
    </row>
    <row r="1519" spans="1:40 16381:16382" s="197" customFormat="1" ht="24.95" customHeight="1" x14ac:dyDescent="0.2">
      <c r="A1519" s="24" t="str">
        <f t="shared" si="140"/>
        <v/>
      </c>
      <c r="B1519" s="24" t="str">
        <f t="shared" si="138"/>
        <v/>
      </c>
      <c r="C1519" s="554" t="str">
        <f t="shared" si="139"/>
        <v/>
      </c>
      <c r="D1519" s="173"/>
      <c r="E1519" s="173"/>
      <c r="F1519" s="174"/>
      <c r="G1519" s="175"/>
      <c r="H1519" s="176"/>
      <c r="I1519" s="177"/>
      <c r="J1519" s="176"/>
      <c r="K1519" s="476"/>
      <c r="L1519" s="174"/>
      <c r="M1519" s="81"/>
      <c r="N1519" s="280" t="str">
        <f t="shared" si="141"/>
        <v/>
      </c>
      <c r="O1519" s="43"/>
      <c r="P1519" s="87"/>
      <c r="Q1519" s="483"/>
      <c r="R1519" s="83"/>
      <c r="S1519" s="482"/>
      <c r="T1519" s="164"/>
      <c r="U1519" s="45"/>
      <c r="V1519" s="25" t="str">
        <f>IFERROR(VLOOKUP(U1519, tabla!$A$2:$B$50,2,FALSE),"")</f>
        <v/>
      </c>
      <c r="W1519" s="26"/>
      <c r="X1519" s="51"/>
      <c r="Y1519" s="555" t="str">
        <f t="shared" si="142"/>
        <v/>
      </c>
      <c r="Z1519" s="27"/>
      <c r="AA1519" s="26"/>
      <c r="AB1519" s="26"/>
      <c r="AC1519" s="84"/>
      <c r="AD1519" s="29"/>
      <c r="AE1519" s="84"/>
      <c r="AF1519" s="84"/>
      <c r="AG1519" s="63"/>
      <c r="AH1519" s="84"/>
      <c r="AI1519" s="63"/>
      <c r="AJ1519" s="63"/>
      <c r="AK1519" s="81"/>
      <c r="AL1519" s="85"/>
      <c r="AM1519" s="557" t="str">
        <f t="shared" ca="1" si="143"/>
        <v/>
      </c>
      <c r="AN1519" s="86"/>
      <c r="XFA1519" s="558" t="e">
        <f>MATCH(AE1519,tabla!$W$3:$W$20,0)-1</f>
        <v>#N/A</v>
      </c>
      <c r="XFB1519" s="558">
        <f>COUNTIF(tabla!$W$3:$W$20,'BD1'!AE1519)</f>
        <v>0</v>
      </c>
    </row>
    <row r="1520" spans="1:40 16381:16382" s="197" customFormat="1" ht="24.95" customHeight="1" x14ac:dyDescent="0.2">
      <c r="A1520" s="24" t="str">
        <f t="shared" si="140"/>
        <v/>
      </c>
      <c r="B1520" s="24" t="str">
        <f t="shared" si="138"/>
        <v/>
      </c>
      <c r="C1520" s="554" t="str">
        <f t="shared" si="139"/>
        <v/>
      </c>
      <c r="D1520" s="173"/>
      <c r="E1520" s="173"/>
      <c r="F1520" s="174"/>
      <c r="G1520" s="175"/>
      <c r="H1520" s="176"/>
      <c r="I1520" s="177"/>
      <c r="J1520" s="176"/>
      <c r="K1520" s="476"/>
      <c r="L1520" s="174"/>
      <c r="M1520" s="81"/>
      <c r="N1520" s="280" t="str">
        <f t="shared" si="141"/>
        <v/>
      </c>
      <c r="O1520" s="43"/>
      <c r="P1520" s="87"/>
      <c r="Q1520" s="483"/>
      <c r="R1520" s="83"/>
      <c r="S1520" s="482"/>
      <c r="T1520" s="164"/>
      <c r="U1520" s="45"/>
      <c r="V1520" s="25" t="str">
        <f>IFERROR(VLOOKUP(U1520, tabla!$A$2:$B$50,2,FALSE),"")</f>
        <v/>
      </c>
      <c r="W1520" s="26"/>
      <c r="X1520" s="51"/>
      <c r="Y1520" s="555" t="str">
        <f t="shared" si="142"/>
        <v/>
      </c>
      <c r="Z1520" s="27"/>
      <c r="AA1520" s="26"/>
      <c r="AB1520" s="26"/>
      <c r="AC1520" s="84"/>
      <c r="AD1520" s="29"/>
      <c r="AE1520" s="84"/>
      <c r="AF1520" s="84"/>
      <c r="AG1520" s="63"/>
      <c r="AH1520" s="84"/>
      <c r="AI1520" s="63"/>
      <c r="AJ1520" s="63"/>
      <c r="AK1520" s="81"/>
      <c r="AL1520" s="85"/>
      <c r="AM1520" s="557" t="str">
        <f t="shared" ca="1" si="143"/>
        <v/>
      </c>
      <c r="AN1520" s="86"/>
      <c r="XFA1520" s="558" t="e">
        <f>MATCH(AE1520,tabla!$W$3:$W$20,0)-1</f>
        <v>#N/A</v>
      </c>
      <c r="XFB1520" s="558">
        <f>COUNTIF(tabla!$W$3:$W$20,'BD1'!AE1520)</f>
        <v>0</v>
      </c>
    </row>
    <row r="1521" spans="1:40 16381:16382" s="197" customFormat="1" ht="24.95" customHeight="1" x14ac:dyDescent="0.2">
      <c r="A1521" s="24" t="str">
        <f t="shared" si="140"/>
        <v/>
      </c>
      <c r="B1521" s="24" t="str">
        <f t="shared" si="138"/>
        <v/>
      </c>
      <c r="C1521" s="554" t="str">
        <f t="shared" si="139"/>
        <v/>
      </c>
      <c r="D1521" s="173"/>
      <c r="E1521" s="173"/>
      <c r="F1521" s="174"/>
      <c r="G1521" s="175"/>
      <c r="H1521" s="176"/>
      <c r="I1521" s="177"/>
      <c r="J1521" s="176"/>
      <c r="K1521" s="476"/>
      <c r="L1521" s="174"/>
      <c r="M1521" s="81"/>
      <c r="N1521" s="280" t="str">
        <f t="shared" si="141"/>
        <v/>
      </c>
      <c r="O1521" s="43"/>
      <c r="P1521" s="87"/>
      <c r="Q1521" s="483"/>
      <c r="R1521" s="83"/>
      <c r="S1521" s="482"/>
      <c r="T1521" s="164"/>
      <c r="U1521" s="45"/>
      <c r="V1521" s="25" t="str">
        <f>IFERROR(VLOOKUP(U1521, tabla!$A$2:$B$50,2,FALSE),"")</f>
        <v/>
      </c>
      <c r="W1521" s="26"/>
      <c r="X1521" s="51"/>
      <c r="Y1521" s="555" t="str">
        <f t="shared" si="142"/>
        <v/>
      </c>
      <c r="Z1521" s="27"/>
      <c r="AA1521" s="26"/>
      <c r="AB1521" s="26"/>
      <c r="AC1521" s="84"/>
      <c r="AD1521" s="29"/>
      <c r="AE1521" s="84"/>
      <c r="AF1521" s="84"/>
      <c r="AG1521" s="63"/>
      <c r="AH1521" s="84"/>
      <c r="AI1521" s="63"/>
      <c r="AJ1521" s="63"/>
      <c r="AK1521" s="81"/>
      <c r="AL1521" s="85"/>
      <c r="AM1521" s="557" t="str">
        <f t="shared" ca="1" si="143"/>
        <v/>
      </c>
      <c r="AN1521" s="86"/>
      <c r="XFA1521" s="558" t="e">
        <f>MATCH(AE1521,tabla!$W$3:$W$20,0)-1</f>
        <v>#N/A</v>
      </c>
      <c r="XFB1521" s="558">
        <f>COUNTIF(tabla!$W$3:$W$20,'BD1'!AE1521)</f>
        <v>0</v>
      </c>
    </row>
    <row r="1522" spans="1:40 16381:16382" s="197" customFormat="1" ht="24.95" customHeight="1" x14ac:dyDescent="0.2">
      <c r="A1522" s="24" t="str">
        <f t="shared" si="140"/>
        <v/>
      </c>
      <c r="B1522" s="24" t="str">
        <f t="shared" si="138"/>
        <v/>
      </c>
      <c r="C1522" s="554" t="str">
        <f t="shared" si="139"/>
        <v/>
      </c>
      <c r="D1522" s="173"/>
      <c r="E1522" s="173"/>
      <c r="F1522" s="174"/>
      <c r="G1522" s="175"/>
      <c r="H1522" s="176"/>
      <c r="I1522" s="177"/>
      <c r="J1522" s="176"/>
      <c r="K1522" s="476"/>
      <c r="L1522" s="174"/>
      <c r="M1522" s="81"/>
      <c r="N1522" s="280" t="str">
        <f t="shared" si="141"/>
        <v/>
      </c>
      <c r="O1522" s="43"/>
      <c r="P1522" s="87"/>
      <c r="Q1522" s="483"/>
      <c r="R1522" s="83"/>
      <c r="S1522" s="482"/>
      <c r="T1522" s="164"/>
      <c r="U1522" s="45"/>
      <c r="V1522" s="25" t="str">
        <f>IFERROR(VLOOKUP(U1522, tabla!$A$2:$B$50,2,FALSE),"")</f>
        <v/>
      </c>
      <c r="W1522" s="26"/>
      <c r="X1522" s="51"/>
      <c r="Y1522" s="555" t="str">
        <f t="shared" si="142"/>
        <v/>
      </c>
      <c r="Z1522" s="27"/>
      <c r="AA1522" s="26"/>
      <c r="AB1522" s="26"/>
      <c r="AC1522" s="84"/>
      <c r="AD1522" s="29"/>
      <c r="AE1522" s="84"/>
      <c r="AF1522" s="84"/>
      <c r="AG1522" s="63"/>
      <c r="AH1522" s="84"/>
      <c r="AI1522" s="63"/>
      <c r="AJ1522" s="63"/>
      <c r="AK1522" s="81"/>
      <c r="AL1522" s="85"/>
      <c r="AM1522" s="557" t="str">
        <f t="shared" ca="1" si="143"/>
        <v/>
      </c>
      <c r="AN1522" s="86"/>
      <c r="XFA1522" s="558" t="e">
        <f>MATCH(AE1522,tabla!$W$3:$W$20,0)-1</f>
        <v>#N/A</v>
      </c>
      <c r="XFB1522" s="558">
        <f>COUNTIF(tabla!$W$3:$W$20,'BD1'!AE1522)</f>
        <v>0</v>
      </c>
    </row>
    <row r="1523" spans="1:40 16381:16382" s="197" customFormat="1" ht="24.95" customHeight="1" x14ac:dyDescent="0.2">
      <c r="A1523" s="24" t="str">
        <f t="shared" si="140"/>
        <v/>
      </c>
      <c r="B1523" s="24" t="str">
        <f t="shared" si="138"/>
        <v/>
      </c>
      <c r="C1523" s="554" t="str">
        <f t="shared" si="139"/>
        <v/>
      </c>
      <c r="D1523" s="173"/>
      <c r="E1523" s="173"/>
      <c r="F1523" s="174"/>
      <c r="G1523" s="175"/>
      <c r="H1523" s="176"/>
      <c r="I1523" s="177"/>
      <c r="J1523" s="176"/>
      <c r="K1523" s="476"/>
      <c r="L1523" s="174"/>
      <c r="M1523" s="81"/>
      <c r="N1523" s="280" t="str">
        <f t="shared" si="141"/>
        <v/>
      </c>
      <c r="O1523" s="43"/>
      <c r="P1523" s="87"/>
      <c r="Q1523" s="483"/>
      <c r="R1523" s="83"/>
      <c r="S1523" s="482"/>
      <c r="T1523" s="164"/>
      <c r="U1523" s="45"/>
      <c r="V1523" s="25" t="str">
        <f>IFERROR(VLOOKUP(U1523, tabla!$A$2:$B$50,2,FALSE),"")</f>
        <v/>
      </c>
      <c r="W1523" s="26"/>
      <c r="X1523" s="51"/>
      <c r="Y1523" s="555" t="str">
        <f t="shared" si="142"/>
        <v/>
      </c>
      <c r="Z1523" s="27"/>
      <c r="AA1523" s="26"/>
      <c r="AB1523" s="26"/>
      <c r="AC1523" s="84"/>
      <c r="AD1523" s="29"/>
      <c r="AE1523" s="84"/>
      <c r="AF1523" s="84"/>
      <c r="AG1523" s="63"/>
      <c r="AH1523" s="84"/>
      <c r="AI1523" s="63"/>
      <c r="AJ1523" s="63"/>
      <c r="AK1523" s="81"/>
      <c r="AL1523" s="85"/>
      <c r="AM1523" s="557" t="str">
        <f t="shared" ca="1" si="143"/>
        <v/>
      </c>
      <c r="AN1523" s="86"/>
      <c r="XFA1523" s="558" t="e">
        <f>MATCH(AE1523,tabla!$W$3:$W$20,0)-1</f>
        <v>#N/A</v>
      </c>
      <c r="XFB1523" s="558">
        <f>COUNTIF(tabla!$W$3:$W$20,'BD1'!AE1523)</f>
        <v>0</v>
      </c>
    </row>
    <row r="1524" spans="1:40 16381:16382" s="197" customFormat="1" ht="24.95" customHeight="1" x14ac:dyDescent="0.2">
      <c r="A1524" s="24" t="str">
        <f t="shared" si="140"/>
        <v/>
      </c>
      <c r="B1524" s="24" t="str">
        <f t="shared" si="138"/>
        <v/>
      </c>
      <c r="C1524" s="554" t="str">
        <f t="shared" si="139"/>
        <v/>
      </c>
      <c r="D1524" s="173"/>
      <c r="E1524" s="173"/>
      <c r="F1524" s="174"/>
      <c r="G1524" s="175"/>
      <c r="H1524" s="176"/>
      <c r="I1524" s="177"/>
      <c r="J1524" s="176"/>
      <c r="K1524" s="476"/>
      <c r="L1524" s="174"/>
      <c r="M1524" s="81"/>
      <c r="N1524" s="280" t="str">
        <f t="shared" si="141"/>
        <v/>
      </c>
      <c r="O1524" s="43"/>
      <c r="P1524" s="87"/>
      <c r="Q1524" s="483"/>
      <c r="R1524" s="83"/>
      <c r="S1524" s="482"/>
      <c r="T1524" s="164"/>
      <c r="U1524" s="45"/>
      <c r="V1524" s="25" t="str">
        <f>IFERROR(VLOOKUP(U1524, tabla!$A$2:$B$50,2,FALSE),"")</f>
        <v/>
      </c>
      <c r="W1524" s="26"/>
      <c r="X1524" s="51"/>
      <c r="Y1524" s="555" t="str">
        <f t="shared" si="142"/>
        <v/>
      </c>
      <c r="Z1524" s="27"/>
      <c r="AA1524" s="26"/>
      <c r="AB1524" s="26"/>
      <c r="AC1524" s="84"/>
      <c r="AD1524" s="29"/>
      <c r="AE1524" s="84"/>
      <c r="AF1524" s="84"/>
      <c r="AG1524" s="63"/>
      <c r="AH1524" s="84"/>
      <c r="AI1524" s="63"/>
      <c r="AJ1524" s="63"/>
      <c r="AK1524" s="81"/>
      <c r="AL1524" s="85"/>
      <c r="AM1524" s="557" t="str">
        <f t="shared" ca="1" si="143"/>
        <v/>
      </c>
      <c r="AN1524" s="86"/>
      <c r="XFA1524" s="558" t="e">
        <f>MATCH(AE1524,tabla!$W$3:$W$20,0)-1</f>
        <v>#N/A</v>
      </c>
      <c r="XFB1524" s="558">
        <f>COUNTIF(tabla!$W$3:$W$20,'BD1'!AE1524)</f>
        <v>0</v>
      </c>
    </row>
    <row r="1525" spans="1:40 16381:16382" s="197" customFormat="1" ht="24.95" customHeight="1" x14ac:dyDescent="0.2">
      <c r="A1525" s="24" t="str">
        <f t="shared" si="140"/>
        <v/>
      </c>
      <c r="B1525" s="24" t="str">
        <f t="shared" si="138"/>
        <v/>
      </c>
      <c r="C1525" s="554" t="str">
        <f t="shared" si="139"/>
        <v/>
      </c>
      <c r="D1525" s="173"/>
      <c r="E1525" s="173"/>
      <c r="F1525" s="174"/>
      <c r="G1525" s="175"/>
      <c r="H1525" s="176"/>
      <c r="I1525" s="177"/>
      <c r="J1525" s="176"/>
      <c r="K1525" s="476"/>
      <c r="L1525" s="174"/>
      <c r="M1525" s="81"/>
      <c r="N1525" s="280" t="str">
        <f t="shared" si="141"/>
        <v/>
      </c>
      <c r="O1525" s="43"/>
      <c r="P1525" s="87"/>
      <c r="Q1525" s="483"/>
      <c r="R1525" s="83"/>
      <c r="S1525" s="482"/>
      <c r="T1525" s="164"/>
      <c r="U1525" s="45"/>
      <c r="V1525" s="25" t="str">
        <f>IFERROR(VLOOKUP(U1525, tabla!$A$2:$B$50,2,FALSE),"")</f>
        <v/>
      </c>
      <c r="W1525" s="26"/>
      <c r="X1525" s="51"/>
      <c r="Y1525" s="555" t="str">
        <f t="shared" si="142"/>
        <v/>
      </c>
      <c r="Z1525" s="27"/>
      <c r="AA1525" s="26"/>
      <c r="AB1525" s="26"/>
      <c r="AC1525" s="84"/>
      <c r="AD1525" s="29"/>
      <c r="AE1525" s="84"/>
      <c r="AF1525" s="84"/>
      <c r="AG1525" s="63"/>
      <c r="AH1525" s="84"/>
      <c r="AI1525" s="63"/>
      <c r="AJ1525" s="63"/>
      <c r="AK1525" s="81"/>
      <c r="AL1525" s="85"/>
      <c r="AM1525" s="557" t="str">
        <f t="shared" ca="1" si="143"/>
        <v/>
      </c>
      <c r="AN1525" s="86"/>
      <c r="XFA1525" s="558" t="e">
        <f>MATCH(AE1525,tabla!$W$3:$W$20,0)-1</f>
        <v>#N/A</v>
      </c>
      <c r="XFB1525" s="558">
        <f>COUNTIF(tabla!$W$3:$W$20,'BD1'!AE1525)</f>
        <v>0</v>
      </c>
    </row>
    <row r="1526" spans="1:40 16381:16382" s="197" customFormat="1" ht="24.95" customHeight="1" x14ac:dyDescent="0.2">
      <c r="A1526" s="24" t="str">
        <f t="shared" si="140"/>
        <v/>
      </c>
      <c r="B1526" s="24" t="str">
        <f t="shared" si="138"/>
        <v/>
      </c>
      <c r="C1526" s="554" t="str">
        <f t="shared" si="139"/>
        <v/>
      </c>
      <c r="D1526" s="173"/>
      <c r="E1526" s="173"/>
      <c r="F1526" s="174"/>
      <c r="G1526" s="175"/>
      <c r="H1526" s="176"/>
      <c r="I1526" s="177"/>
      <c r="J1526" s="176"/>
      <c r="K1526" s="476"/>
      <c r="L1526" s="174"/>
      <c r="M1526" s="81"/>
      <c r="N1526" s="280" t="str">
        <f t="shared" si="141"/>
        <v/>
      </c>
      <c r="O1526" s="43"/>
      <c r="P1526" s="87"/>
      <c r="Q1526" s="483"/>
      <c r="R1526" s="83"/>
      <c r="S1526" s="482"/>
      <c r="T1526" s="164"/>
      <c r="U1526" s="45"/>
      <c r="V1526" s="25" t="str">
        <f>IFERROR(VLOOKUP(U1526, tabla!$A$2:$B$50,2,FALSE),"")</f>
        <v/>
      </c>
      <c r="W1526" s="26"/>
      <c r="X1526" s="51"/>
      <c r="Y1526" s="555" t="str">
        <f t="shared" si="142"/>
        <v/>
      </c>
      <c r="Z1526" s="27"/>
      <c r="AA1526" s="26"/>
      <c r="AB1526" s="26"/>
      <c r="AC1526" s="84"/>
      <c r="AD1526" s="29"/>
      <c r="AE1526" s="84"/>
      <c r="AF1526" s="84"/>
      <c r="AG1526" s="63"/>
      <c r="AH1526" s="84"/>
      <c r="AI1526" s="63"/>
      <c r="AJ1526" s="63"/>
      <c r="AK1526" s="81"/>
      <c r="AL1526" s="85"/>
      <c r="AM1526" s="557" t="str">
        <f t="shared" ca="1" si="143"/>
        <v/>
      </c>
      <c r="AN1526" s="86"/>
      <c r="XFA1526" s="558" t="e">
        <f>MATCH(AE1526,tabla!$W$3:$W$20,0)-1</f>
        <v>#N/A</v>
      </c>
      <c r="XFB1526" s="558">
        <f>COUNTIF(tabla!$W$3:$W$20,'BD1'!AE1526)</f>
        <v>0</v>
      </c>
    </row>
    <row r="1527" spans="1:40 16381:16382" s="197" customFormat="1" ht="24.95" customHeight="1" x14ac:dyDescent="0.2">
      <c r="A1527" s="24" t="str">
        <f t="shared" si="140"/>
        <v/>
      </c>
      <c r="B1527" s="24" t="str">
        <f t="shared" si="138"/>
        <v/>
      </c>
      <c r="C1527" s="554" t="str">
        <f t="shared" si="139"/>
        <v/>
      </c>
      <c r="D1527" s="173"/>
      <c r="E1527" s="173"/>
      <c r="F1527" s="174"/>
      <c r="G1527" s="175"/>
      <c r="H1527" s="176"/>
      <c r="I1527" s="177"/>
      <c r="J1527" s="176"/>
      <c r="K1527" s="476"/>
      <c r="L1527" s="174"/>
      <c r="M1527" s="81"/>
      <c r="N1527" s="280" t="str">
        <f t="shared" si="141"/>
        <v/>
      </c>
      <c r="O1527" s="43"/>
      <c r="P1527" s="87"/>
      <c r="Q1527" s="483"/>
      <c r="R1527" s="83"/>
      <c r="S1527" s="482"/>
      <c r="T1527" s="164"/>
      <c r="U1527" s="45"/>
      <c r="V1527" s="25" t="str">
        <f>IFERROR(VLOOKUP(U1527, tabla!$A$2:$B$50,2,FALSE),"")</f>
        <v/>
      </c>
      <c r="W1527" s="26"/>
      <c r="X1527" s="51"/>
      <c r="Y1527" s="555" t="str">
        <f t="shared" si="142"/>
        <v/>
      </c>
      <c r="Z1527" s="27"/>
      <c r="AA1527" s="26"/>
      <c r="AB1527" s="26"/>
      <c r="AC1527" s="84"/>
      <c r="AD1527" s="29"/>
      <c r="AE1527" s="84"/>
      <c r="AF1527" s="84"/>
      <c r="AG1527" s="63"/>
      <c r="AH1527" s="84"/>
      <c r="AI1527" s="63"/>
      <c r="AJ1527" s="63"/>
      <c r="AK1527" s="81"/>
      <c r="AL1527" s="85"/>
      <c r="AM1527" s="557" t="str">
        <f t="shared" ca="1" si="143"/>
        <v/>
      </c>
      <c r="AN1527" s="86"/>
      <c r="XFA1527" s="558" t="e">
        <f>MATCH(AE1527,tabla!$W$3:$W$20,0)-1</f>
        <v>#N/A</v>
      </c>
      <c r="XFB1527" s="558">
        <f>COUNTIF(tabla!$W$3:$W$20,'BD1'!AE1527)</f>
        <v>0</v>
      </c>
    </row>
    <row r="1528" spans="1:40 16381:16382" s="197" customFormat="1" ht="24.95" customHeight="1" x14ac:dyDescent="0.2">
      <c r="A1528" s="24" t="str">
        <f t="shared" si="140"/>
        <v/>
      </c>
      <c r="B1528" s="24" t="str">
        <f t="shared" si="138"/>
        <v/>
      </c>
      <c r="C1528" s="554" t="str">
        <f t="shared" si="139"/>
        <v/>
      </c>
      <c r="D1528" s="173"/>
      <c r="E1528" s="173"/>
      <c r="F1528" s="174"/>
      <c r="G1528" s="175"/>
      <c r="H1528" s="176"/>
      <c r="I1528" s="177"/>
      <c r="J1528" s="176"/>
      <c r="K1528" s="476"/>
      <c r="L1528" s="174"/>
      <c r="M1528" s="81"/>
      <c r="N1528" s="280" t="str">
        <f t="shared" si="141"/>
        <v/>
      </c>
      <c r="O1528" s="43"/>
      <c r="P1528" s="87"/>
      <c r="Q1528" s="483"/>
      <c r="R1528" s="83"/>
      <c r="S1528" s="482"/>
      <c r="T1528" s="164"/>
      <c r="U1528" s="45"/>
      <c r="V1528" s="25" t="str">
        <f>IFERROR(VLOOKUP(U1528, tabla!$A$2:$B$50,2,FALSE),"")</f>
        <v/>
      </c>
      <c r="W1528" s="26"/>
      <c r="X1528" s="51"/>
      <c r="Y1528" s="555" t="str">
        <f t="shared" si="142"/>
        <v/>
      </c>
      <c r="Z1528" s="27"/>
      <c r="AA1528" s="26"/>
      <c r="AB1528" s="26"/>
      <c r="AC1528" s="84"/>
      <c r="AD1528" s="29"/>
      <c r="AE1528" s="84"/>
      <c r="AF1528" s="84"/>
      <c r="AG1528" s="63"/>
      <c r="AH1528" s="84"/>
      <c r="AI1528" s="63"/>
      <c r="AJ1528" s="63"/>
      <c r="AK1528" s="81"/>
      <c r="AL1528" s="85"/>
      <c r="AM1528" s="557" t="str">
        <f t="shared" ca="1" si="143"/>
        <v/>
      </c>
      <c r="AN1528" s="86"/>
      <c r="XFA1528" s="558" t="e">
        <f>MATCH(AE1528,tabla!$W$3:$W$20,0)-1</f>
        <v>#N/A</v>
      </c>
      <c r="XFB1528" s="558">
        <f>COUNTIF(tabla!$W$3:$W$20,'BD1'!AE1528)</f>
        <v>0</v>
      </c>
    </row>
    <row r="1529" spans="1:40 16381:16382" s="197" customFormat="1" ht="24.95" customHeight="1" x14ac:dyDescent="0.2">
      <c r="A1529" s="24" t="str">
        <f t="shared" si="140"/>
        <v/>
      </c>
      <c r="B1529" s="24" t="str">
        <f t="shared" si="138"/>
        <v/>
      </c>
      <c r="C1529" s="554" t="str">
        <f t="shared" si="139"/>
        <v/>
      </c>
      <c r="D1529" s="173"/>
      <c r="E1529" s="173"/>
      <c r="F1529" s="174"/>
      <c r="G1529" s="175"/>
      <c r="H1529" s="176"/>
      <c r="I1529" s="177"/>
      <c r="J1529" s="176"/>
      <c r="K1529" s="476"/>
      <c r="L1529" s="174"/>
      <c r="M1529" s="81"/>
      <c r="N1529" s="280" t="str">
        <f t="shared" si="141"/>
        <v/>
      </c>
      <c r="O1529" s="43"/>
      <c r="P1529" s="87"/>
      <c r="Q1529" s="483"/>
      <c r="R1529" s="83"/>
      <c r="S1529" s="482"/>
      <c r="T1529" s="164"/>
      <c r="U1529" s="45"/>
      <c r="V1529" s="25" t="str">
        <f>IFERROR(VLOOKUP(U1529, tabla!$A$2:$B$50,2,FALSE),"")</f>
        <v/>
      </c>
      <c r="W1529" s="26"/>
      <c r="X1529" s="51"/>
      <c r="Y1529" s="555" t="str">
        <f t="shared" si="142"/>
        <v/>
      </c>
      <c r="Z1529" s="27"/>
      <c r="AA1529" s="26"/>
      <c r="AB1529" s="26"/>
      <c r="AC1529" s="84"/>
      <c r="AD1529" s="29"/>
      <c r="AE1529" s="84"/>
      <c r="AF1529" s="84"/>
      <c r="AG1529" s="63"/>
      <c r="AH1529" s="84"/>
      <c r="AI1529" s="63"/>
      <c r="AJ1529" s="63"/>
      <c r="AK1529" s="81"/>
      <c r="AL1529" s="85"/>
      <c r="AM1529" s="557" t="str">
        <f t="shared" ca="1" si="143"/>
        <v/>
      </c>
      <c r="AN1529" s="86"/>
      <c r="XFA1529" s="558" t="e">
        <f>MATCH(AE1529,tabla!$W$3:$W$20,0)-1</f>
        <v>#N/A</v>
      </c>
      <c r="XFB1529" s="558">
        <f>COUNTIF(tabla!$W$3:$W$20,'BD1'!AE1529)</f>
        <v>0</v>
      </c>
    </row>
    <row r="1530" spans="1:40 16381:16382" s="197" customFormat="1" ht="24.95" customHeight="1" x14ac:dyDescent="0.2">
      <c r="A1530" s="24" t="str">
        <f t="shared" si="140"/>
        <v/>
      </c>
      <c r="B1530" s="24" t="str">
        <f t="shared" si="138"/>
        <v/>
      </c>
      <c r="C1530" s="554" t="str">
        <f t="shared" si="139"/>
        <v/>
      </c>
      <c r="D1530" s="173"/>
      <c r="E1530" s="173"/>
      <c r="F1530" s="174"/>
      <c r="G1530" s="175"/>
      <c r="H1530" s="176"/>
      <c r="I1530" s="177"/>
      <c r="J1530" s="176"/>
      <c r="K1530" s="476"/>
      <c r="L1530" s="174"/>
      <c r="M1530" s="81"/>
      <c r="N1530" s="280" t="str">
        <f t="shared" si="141"/>
        <v/>
      </c>
      <c r="O1530" s="43"/>
      <c r="P1530" s="87"/>
      <c r="Q1530" s="483"/>
      <c r="R1530" s="83"/>
      <c r="S1530" s="482"/>
      <c r="T1530" s="164"/>
      <c r="U1530" s="45"/>
      <c r="V1530" s="25" t="str">
        <f>IFERROR(VLOOKUP(U1530, tabla!$A$2:$B$50,2,FALSE),"")</f>
        <v/>
      </c>
      <c r="W1530" s="26"/>
      <c r="X1530" s="51"/>
      <c r="Y1530" s="555" t="str">
        <f t="shared" si="142"/>
        <v/>
      </c>
      <c r="Z1530" s="27"/>
      <c r="AA1530" s="26"/>
      <c r="AB1530" s="26"/>
      <c r="AC1530" s="84"/>
      <c r="AD1530" s="29"/>
      <c r="AE1530" s="84"/>
      <c r="AF1530" s="84"/>
      <c r="AG1530" s="63"/>
      <c r="AH1530" s="84"/>
      <c r="AI1530" s="63"/>
      <c r="AJ1530" s="63"/>
      <c r="AK1530" s="81"/>
      <c r="AL1530" s="85"/>
      <c r="AM1530" s="557" t="str">
        <f t="shared" ca="1" si="143"/>
        <v/>
      </c>
      <c r="AN1530" s="86"/>
      <c r="XFA1530" s="558" t="e">
        <f>MATCH(AE1530,tabla!$W$3:$W$20,0)-1</f>
        <v>#N/A</v>
      </c>
      <c r="XFB1530" s="558">
        <f>COUNTIF(tabla!$W$3:$W$20,'BD1'!AE1530)</f>
        <v>0</v>
      </c>
    </row>
    <row r="1531" spans="1:40 16381:16382" s="197" customFormat="1" ht="24.95" customHeight="1" x14ac:dyDescent="0.2">
      <c r="A1531" s="24" t="str">
        <f t="shared" si="140"/>
        <v/>
      </c>
      <c r="B1531" s="24" t="str">
        <f t="shared" si="138"/>
        <v/>
      </c>
      <c r="C1531" s="554" t="str">
        <f t="shared" si="139"/>
        <v/>
      </c>
      <c r="D1531" s="173"/>
      <c r="E1531" s="173"/>
      <c r="F1531" s="174"/>
      <c r="G1531" s="175"/>
      <c r="H1531" s="176"/>
      <c r="I1531" s="177"/>
      <c r="J1531" s="176"/>
      <c r="K1531" s="476"/>
      <c r="L1531" s="174"/>
      <c r="M1531" s="81"/>
      <c r="N1531" s="280" t="str">
        <f t="shared" si="141"/>
        <v/>
      </c>
      <c r="O1531" s="43"/>
      <c r="P1531" s="87"/>
      <c r="Q1531" s="483"/>
      <c r="R1531" s="83"/>
      <c r="S1531" s="482"/>
      <c r="T1531" s="164"/>
      <c r="U1531" s="45"/>
      <c r="V1531" s="25" t="str">
        <f>IFERROR(VLOOKUP(U1531, tabla!$A$2:$B$50,2,FALSE),"")</f>
        <v/>
      </c>
      <c r="W1531" s="26"/>
      <c r="X1531" s="51"/>
      <c r="Y1531" s="555" t="str">
        <f t="shared" si="142"/>
        <v/>
      </c>
      <c r="Z1531" s="27"/>
      <c r="AA1531" s="26"/>
      <c r="AB1531" s="26"/>
      <c r="AC1531" s="84"/>
      <c r="AD1531" s="29"/>
      <c r="AE1531" s="84"/>
      <c r="AF1531" s="84"/>
      <c r="AG1531" s="63"/>
      <c r="AH1531" s="84"/>
      <c r="AI1531" s="63"/>
      <c r="AJ1531" s="63"/>
      <c r="AK1531" s="81"/>
      <c r="AL1531" s="85"/>
      <c r="AM1531" s="557" t="str">
        <f t="shared" ca="1" si="143"/>
        <v/>
      </c>
      <c r="AN1531" s="86"/>
      <c r="XFA1531" s="558" t="e">
        <f>MATCH(AE1531,tabla!$W$3:$W$20,0)-1</f>
        <v>#N/A</v>
      </c>
      <c r="XFB1531" s="558">
        <f>COUNTIF(tabla!$W$3:$W$20,'BD1'!AE1531)</f>
        <v>0</v>
      </c>
    </row>
    <row r="1532" spans="1:40 16381:16382" s="197" customFormat="1" ht="24.95" customHeight="1" x14ac:dyDescent="0.2">
      <c r="A1532" s="24" t="str">
        <f t="shared" si="140"/>
        <v/>
      </c>
      <c r="B1532" s="24" t="str">
        <f t="shared" si="138"/>
        <v/>
      </c>
      <c r="C1532" s="554" t="str">
        <f t="shared" si="139"/>
        <v/>
      </c>
      <c r="D1532" s="173"/>
      <c r="E1532" s="173"/>
      <c r="F1532" s="174"/>
      <c r="G1532" s="175"/>
      <c r="H1532" s="176"/>
      <c r="I1532" s="177"/>
      <c r="J1532" s="176"/>
      <c r="K1532" s="476"/>
      <c r="L1532" s="174"/>
      <c r="M1532" s="81"/>
      <c r="N1532" s="280" t="str">
        <f t="shared" si="141"/>
        <v/>
      </c>
      <c r="O1532" s="43"/>
      <c r="P1532" s="87"/>
      <c r="Q1532" s="483"/>
      <c r="R1532" s="83"/>
      <c r="S1532" s="482"/>
      <c r="T1532" s="164"/>
      <c r="U1532" s="45"/>
      <c r="V1532" s="25" t="str">
        <f>IFERROR(VLOOKUP(U1532, tabla!$A$2:$B$50,2,FALSE),"")</f>
        <v/>
      </c>
      <c r="W1532" s="26"/>
      <c r="X1532" s="51"/>
      <c r="Y1532" s="555" t="str">
        <f t="shared" si="142"/>
        <v/>
      </c>
      <c r="Z1532" s="27"/>
      <c r="AA1532" s="26"/>
      <c r="AB1532" s="26"/>
      <c r="AC1532" s="84"/>
      <c r="AD1532" s="29"/>
      <c r="AE1532" s="84"/>
      <c r="AF1532" s="84"/>
      <c r="AG1532" s="63"/>
      <c r="AH1532" s="84"/>
      <c r="AI1532" s="63"/>
      <c r="AJ1532" s="63"/>
      <c r="AK1532" s="81"/>
      <c r="AL1532" s="85"/>
      <c r="AM1532" s="557" t="str">
        <f t="shared" ca="1" si="143"/>
        <v/>
      </c>
      <c r="AN1532" s="86"/>
      <c r="XFA1532" s="558" t="e">
        <f>MATCH(AE1532,tabla!$W$3:$W$20,0)-1</f>
        <v>#N/A</v>
      </c>
      <c r="XFB1532" s="558">
        <f>COUNTIF(tabla!$W$3:$W$20,'BD1'!AE1532)</f>
        <v>0</v>
      </c>
    </row>
    <row r="1533" spans="1:40 16381:16382" s="197" customFormat="1" ht="24.95" customHeight="1" x14ac:dyDescent="0.2">
      <c r="A1533" s="24" t="str">
        <f t="shared" si="140"/>
        <v/>
      </c>
      <c r="B1533" s="24" t="str">
        <f t="shared" si="138"/>
        <v/>
      </c>
      <c r="C1533" s="554" t="str">
        <f t="shared" si="139"/>
        <v/>
      </c>
      <c r="D1533" s="173"/>
      <c r="E1533" s="173"/>
      <c r="F1533" s="174"/>
      <c r="G1533" s="175"/>
      <c r="H1533" s="176"/>
      <c r="I1533" s="177"/>
      <c r="J1533" s="176"/>
      <c r="K1533" s="476"/>
      <c r="L1533" s="174"/>
      <c r="M1533" s="81"/>
      <c r="N1533" s="280" t="str">
        <f t="shared" si="141"/>
        <v/>
      </c>
      <c r="O1533" s="43"/>
      <c r="P1533" s="87"/>
      <c r="Q1533" s="483"/>
      <c r="R1533" s="83"/>
      <c r="S1533" s="482"/>
      <c r="T1533" s="164"/>
      <c r="U1533" s="45"/>
      <c r="V1533" s="25" t="str">
        <f>IFERROR(VLOOKUP(U1533, tabla!$A$2:$B$50,2,FALSE),"")</f>
        <v/>
      </c>
      <c r="W1533" s="26"/>
      <c r="X1533" s="51"/>
      <c r="Y1533" s="555" t="str">
        <f t="shared" si="142"/>
        <v/>
      </c>
      <c r="Z1533" s="27"/>
      <c r="AA1533" s="26"/>
      <c r="AB1533" s="26"/>
      <c r="AC1533" s="84"/>
      <c r="AD1533" s="29"/>
      <c r="AE1533" s="84"/>
      <c r="AF1533" s="84"/>
      <c r="AG1533" s="63"/>
      <c r="AH1533" s="84"/>
      <c r="AI1533" s="63"/>
      <c r="AJ1533" s="63"/>
      <c r="AK1533" s="81"/>
      <c r="AL1533" s="85"/>
      <c r="AM1533" s="557" t="str">
        <f t="shared" ca="1" si="143"/>
        <v/>
      </c>
      <c r="AN1533" s="86"/>
      <c r="XFA1533" s="558" t="e">
        <f>MATCH(AE1533,tabla!$W$3:$W$20,0)-1</f>
        <v>#N/A</v>
      </c>
      <c r="XFB1533" s="558">
        <f>COUNTIF(tabla!$W$3:$W$20,'BD1'!AE1533)</f>
        <v>0</v>
      </c>
    </row>
    <row r="1534" spans="1:40 16381:16382" s="197" customFormat="1" ht="24.95" customHeight="1" x14ac:dyDescent="0.2">
      <c r="A1534" s="24" t="str">
        <f t="shared" si="140"/>
        <v/>
      </c>
      <c r="B1534" s="24" t="str">
        <f t="shared" si="138"/>
        <v/>
      </c>
      <c r="C1534" s="554" t="str">
        <f t="shared" si="139"/>
        <v/>
      </c>
      <c r="D1534" s="173"/>
      <c r="E1534" s="173"/>
      <c r="F1534" s="174"/>
      <c r="G1534" s="175"/>
      <c r="H1534" s="176"/>
      <c r="I1534" s="177"/>
      <c r="J1534" s="176"/>
      <c r="K1534" s="476"/>
      <c r="L1534" s="174"/>
      <c r="M1534" s="81"/>
      <c r="N1534" s="280" t="str">
        <f t="shared" si="141"/>
        <v/>
      </c>
      <c r="O1534" s="43"/>
      <c r="P1534" s="87"/>
      <c r="Q1534" s="483"/>
      <c r="R1534" s="83"/>
      <c r="S1534" s="482"/>
      <c r="T1534" s="164"/>
      <c r="U1534" s="45"/>
      <c r="V1534" s="25" t="str">
        <f>IFERROR(VLOOKUP(U1534, tabla!$A$2:$B$50,2,FALSE),"")</f>
        <v/>
      </c>
      <c r="W1534" s="26"/>
      <c r="X1534" s="51"/>
      <c r="Y1534" s="555" t="str">
        <f t="shared" si="142"/>
        <v/>
      </c>
      <c r="Z1534" s="27"/>
      <c r="AA1534" s="26"/>
      <c r="AB1534" s="26"/>
      <c r="AC1534" s="84"/>
      <c r="AD1534" s="29"/>
      <c r="AE1534" s="84"/>
      <c r="AF1534" s="84"/>
      <c r="AG1534" s="63"/>
      <c r="AH1534" s="84"/>
      <c r="AI1534" s="63"/>
      <c r="AJ1534" s="63"/>
      <c r="AK1534" s="81"/>
      <c r="AL1534" s="85"/>
      <c r="AM1534" s="557" t="str">
        <f t="shared" ca="1" si="143"/>
        <v/>
      </c>
      <c r="AN1534" s="86"/>
      <c r="XFA1534" s="558" t="e">
        <f>MATCH(AE1534,tabla!$W$3:$W$20,0)-1</f>
        <v>#N/A</v>
      </c>
      <c r="XFB1534" s="558">
        <f>COUNTIF(tabla!$W$3:$W$20,'BD1'!AE1534)</f>
        <v>0</v>
      </c>
    </row>
    <row r="1535" spans="1:40 16381:16382" s="197" customFormat="1" ht="24.95" customHeight="1" x14ac:dyDescent="0.2">
      <c r="A1535" s="24" t="str">
        <f t="shared" si="140"/>
        <v/>
      </c>
      <c r="B1535" s="24" t="str">
        <f t="shared" si="138"/>
        <v/>
      </c>
      <c r="C1535" s="554" t="str">
        <f t="shared" si="139"/>
        <v/>
      </c>
      <c r="D1535" s="173"/>
      <c r="E1535" s="173"/>
      <c r="F1535" s="174"/>
      <c r="G1535" s="175"/>
      <c r="H1535" s="176"/>
      <c r="I1535" s="177"/>
      <c r="J1535" s="176"/>
      <c r="K1535" s="476"/>
      <c r="L1535" s="174"/>
      <c r="M1535" s="81"/>
      <c r="N1535" s="280" t="str">
        <f t="shared" si="141"/>
        <v/>
      </c>
      <c r="O1535" s="43"/>
      <c r="P1535" s="87"/>
      <c r="Q1535" s="483"/>
      <c r="R1535" s="83"/>
      <c r="S1535" s="482"/>
      <c r="T1535" s="164"/>
      <c r="U1535" s="45"/>
      <c r="V1535" s="25" t="str">
        <f>IFERROR(VLOOKUP(U1535, tabla!$A$2:$B$50,2,FALSE),"")</f>
        <v/>
      </c>
      <c r="W1535" s="26"/>
      <c r="X1535" s="51"/>
      <c r="Y1535" s="555" t="str">
        <f t="shared" si="142"/>
        <v/>
      </c>
      <c r="Z1535" s="27"/>
      <c r="AA1535" s="26"/>
      <c r="AB1535" s="26"/>
      <c r="AC1535" s="84"/>
      <c r="AD1535" s="29"/>
      <c r="AE1535" s="84"/>
      <c r="AF1535" s="84"/>
      <c r="AG1535" s="63"/>
      <c r="AH1535" s="84"/>
      <c r="AI1535" s="63"/>
      <c r="AJ1535" s="63"/>
      <c r="AK1535" s="81"/>
      <c r="AL1535" s="85"/>
      <c r="AM1535" s="557" t="str">
        <f t="shared" ca="1" si="143"/>
        <v/>
      </c>
      <c r="AN1535" s="86"/>
      <c r="XFA1535" s="558" t="e">
        <f>MATCH(AE1535,tabla!$W$3:$W$20,0)-1</f>
        <v>#N/A</v>
      </c>
      <c r="XFB1535" s="558">
        <f>COUNTIF(tabla!$W$3:$W$20,'BD1'!AE1535)</f>
        <v>0</v>
      </c>
    </row>
    <row r="1536" spans="1:40 16381:16382" s="197" customFormat="1" ht="24.95" customHeight="1" x14ac:dyDescent="0.2">
      <c r="A1536" s="24" t="str">
        <f t="shared" si="140"/>
        <v/>
      </c>
      <c r="B1536" s="24" t="str">
        <f t="shared" si="138"/>
        <v/>
      </c>
      <c r="C1536" s="554" t="str">
        <f t="shared" si="139"/>
        <v/>
      </c>
      <c r="D1536" s="173"/>
      <c r="E1536" s="173"/>
      <c r="F1536" s="174"/>
      <c r="G1536" s="175"/>
      <c r="H1536" s="176"/>
      <c r="I1536" s="177"/>
      <c r="J1536" s="176"/>
      <c r="K1536" s="476"/>
      <c r="L1536" s="174"/>
      <c r="M1536" s="81"/>
      <c r="N1536" s="280" t="str">
        <f t="shared" si="141"/>
        <v/>
      </c>
      <c r="O1536" s="43"/>
      <c r="P1536" s="87"/>
      <c r="Q1536" s="483"/>
      <c r="R1536" s="83"/>
      <c r="S1536" s="482"/>
      <c r="T1536" s="164"/>
      <c r="U1536" s="45"/>
      <c r="V1536" s="25" t="str">
        <f>IFERROR(VLOOKUP(U1536, tabla!$A$2:$B$50,2,FALSE),"")</f>
        <v/>
      </c>
      <c r="W1536" s="26"/>
      <c r="X1536" s="51"/>
      <c r="Y1536" s="555" t="str">
        <f t="shared" si="142"/>
        <v/>
      </c>
      <c r="Z1536" s="27"/>
      <c r="AA1536" s="26"/>
      <c r="AB1536" s="26"/>
      <c r="AC1536" s="84"/>
      <c r="AD1536" s="29"/>
      <c r="AE1536" s="84"/>
      <c r="AF1536" s="84"/>
      <c r="AG1536" s="63"/>
      <c r="AH1536" s="84"/>
      <c r="AI1536" s="63"/>
      <c r="AJ1536" s="63"/>
      <c r="AK1536" s="81"/>
      <c r="AL1536" s="85"/>
      <c r="AM1536" s="557" t="str">
        <f t="shared" ca="1" si="143"/>
        <v/>
      </c>
      <c r="AN1536" s="86"/>
      <c r="XFA1536" s="558" t="e">
        <f>MATCH(AE1536,tabla!$W$3:$W$20,0)-1</f>
        <v>#N/A</v>
      </c>
      <c r="XFB1536" s="558">
        <f>COUNTIF(tabla!$W$3:$W$20,'BD1'!AE1536)</f>
        <v>0</v>
      </c>
    </row>
    <row r="1537" spans="1:40 16381:16382" s="197" customFormat="1" ht="24.95" customHeight="1" x14ac:dyDescent="0.2">
      <c r="A1537" s="24" t="str">
        <f t="shared" si="140"/>
        <v/>
      </c>
      <c r="B1537" s="24" t="str">
        <f t="shared" si="138"/>
        <v/>
      </c>
      <c r="C1537" s="554" t="str">
        <f t="shared" si="139"/>
        <v/>
      </c>
      <c r="D1537" s="173"/>
      <c r="E1537" s="173"/>
      <c r="F1537" s="174"/>
      <c r="G1537" s="175"/>
      <c r="H1537" s="176"/>
      <c r="I1537" s="177"/>
      <c r="J1537" s="176"/>
      <c r="K1537" s="476"/>
      <c r="L1537" s="174"/>
      <c r="M1537" s="81"/>
      <c r="N1537" s="280" t="str">
        <f t="shared" si="141"/>
        <v/>
      </c>
      <c r="O1537" s="43"/>
      <c r="P1537" s="87"/>
      <c r="Q1537" s="483"/>
      <c r="R1537" s="83"/>
      <c r="S1537" s="482"/>
      <c r="T1537" s="164"/>
      <c r="U1537" s="45"/>
      <c r="V1537" s="25" t="str">
        <f>IFERROR(VLOOKUP(U1537, tabla!$A$2:$B$50,2,FALSE),"")</f>
        <v/>
      </c>
      <c r="W1537" s="26"/>
      <c r="X1537" s="51"/>
      <c r="Y1537" s="555" t="str">
        <f t="shared" si="142"/>
        <v/>
      </c>
      <c r="Z1537" s="27"/>
      <c r="AA1537" s="26"/>
      <c r="AB1537" s="26"/>
      <c r="AC1537" s="84"/>
      <c r="AD1537" s="29"/>
      <c r="AE1537" s="84"/>
      <c r="AF1537" s="84"/>
      <c r="AG1537" s="63"/>
      <c r="AH1537" s="84"/>
      <c r="AI1537" s="63"/>
      <c r="AJ1537" s="63"/>
      <c r="AK1537" s="81"/>
      <c r="AL1537" s="85"/>
      <c r="AM1537" s="557" t="str">
        <f t="shared" ca="1" si="143"/>
        <v/>
      </c>
      <c r="AN1537" s="86"/>
      <c r="XFA1537" s="558" t="e">
        <f>MATCH(AE1537,tabla!$W$3:$W$20,0)-1</f>
        <v>#N/A</v>
      </c>
      <c r="XFB1537" s="558">
        <f>COUNTIF(tabla!$W$3:$W$20,'BD1'!AE1537)</f>
        <v>0</v>
      </c>
    </row>
    <row r="1538" spans="1:40 16381:16382" s="197" customFormat="1" ht="24.95" customHeight="1" x14ac:dyDescent="0.2">
      <c r="A1538" s="24" t="str">
        <f t="shared" si="140"/>
        <v/>
      </c>
      <c r="B1538" s="24" t="str">
        <f t="shared" si="138"/>
        <v/>
      </c>
      <c r="C1538" s="554" t="str">
        <f t="shared" si="139"/>
        <v/>
      </c>
      <c r="D1538" s="173"/>
      <c r="E1538" s="173"/>
      <c r="F1538" s="174"/>
      <c r="G1538" s="175"/>
      <c r="H1538" s="176"/>
      <c r="I1538" s="177"/>
      <c r="J1538" s="176"/>
      <c r="K1538" s="476"/>
      <c r="L1538" s="174"/>
      <c r="M1538" s="81"/>
      <c r="N1538" s="280" t="str">
        <f t="shared" si="141"/>
        <v/>
      </c>
      <c r="O1538" s="43"/>
      <c r="P1538" s="87"/>
      <c r="Q1538" s="483"/>
      <c r="R1538" s="83"/>
      <c r="S1538" s="482"/>
      <c r="T1538" s="164"/>
      <c r="U1538" s="45"/>
      <c r="V1538" s="25" t="str">
        <f>IFERROR(VLOOKUP(U1538, tabla!$A$2:$B$50,2,FALSE),"")</f>
        <v/>
      </c>
      <c r="W1538" s="26"/>
      <c r="X1538" s="51"/>
      <c r="Y1538" s="555" t="str">
        <f t="shared" si="142"/>
        <v/>
      </c>
      <c r="Z1538" s="27"/>
      <c r="AA1538" s="26"/>
      <c r="AB1538" s="26"/>
      <c r="AC1538" s="84"/>
      <c r="AD1538" s="29"/>
      <c r="AE1538" s="84"/>
      <c r="AF1538" s="84"/>
      <c r="AG1538" s="63"/>
      <c r="AH1538" s="84"/>
      <c r="AI1538" s="63"/>
      <c r="AJ1538" s="63"/>
      <c r="AK1538" s="81"/>
      <c r="AL1538" s="85"/>
      <c r="AM1538" s="557" t="str">
        <f t="shared" ca="1" si="143"/>
        <v/>
      </c>
      <c r="AN1538" s="86"/>
      <c r="XFA1538" s="558" t="e">
        <f>MATCH(AE1538,tabla!$W$3:$W$20,0)-1</f>
        <v>#N/A</v>
      </c>
      <c r="XFB1538" s="558">
        <f>COUNTIF(tabla!$W$3:$W$20,'BD1'!AE1538)</f>
        <v>0</v>
      </c>
    </row>
    <row r="1539" spans="1:40 16381:16382" s="197" customFormat="1" ht="24.95" customHeight="1" x14ac:dyDescent="0.2">
      <c r="A1539" s="24" t="str">
        <f t="shared" si="140"/>
        <v/>
      </c>
      <c r="B1539" s="24" t="str">
        <f t="shared" si="138"/>
        <v/>
      </c>
      <c r="C1539" s="554" t="str">
        <f t="shared" si="139"/>
        <v/>
      </c>
      <c r="D1539" s="173"/>
      <c r="E1539" s="173"/>
      <c r="F1539" s="174"/>
      <c r="G1539" s="175"/>
      <c r="H1539" s="176"/>
      <c r="I1539" s="177"/>
      <c r="J1539" s="176"/>
      <c r="K1539" s="476"/>
      <c r="L1539" s="174"/>
      <c r="M1539" s="81"/>
      <c r="N1539" s="280" t="str">
        <f t="shared" si="141"/>
        <v/>
      </c>
      <c r="O1539" s="43"/>
      <c r="P1539" s="87"/>
      <c r="Q1539" s="483"/>
      <c r="R1539" s="83"/>
      <c r="S1539" s="482"/>
      <c r="T1539" s="164"/>
      <c r="U1539" s="45"/>
      <c r="V1539" s="25" t="str">
        <f>IFERROR(VLOOKUP(U1539, tabla!$A$2:$B$50,2,FALSE),"")</f>
        <v/>
      </c>
      <c r="W1539" s="26"/>
      <c r="X1539" s="51"/>
      <c r="Y1539" s="555" t="str">
        <f t="shared" si="142"/>
        <v/>
      </c>
      <c r="Z1539" s="27"/>
      <c r="AA1539" s="26"/>
      <c r="AB1539" s="26"/>
      <c r="AC1539" s="84"/>
      <c r="AD1539" s="29"/>
      <c r="AE1539" s="84"/>
      <c r="AF1539" s="84"/>
      <c r="AG1539" s="63"/>
      <c r="AH1539" s="84"/>
      <c r="AI1539" s="63"/>
      <c r="AJ1539" s="63"/>
      <c r="AK1539" s="81"/>
      <c r="AL1539" s="85"/>
      <c r="AM1539" s="557" t="str">
        <f t="shared" ca="1" si="143"/>
        <v/>
      </c>
      <c r="AN1539" s="86"/>
      <c r="XFA1539" s="558" t="e">
        <f>MATCH(AE1539,tabla!$W$3:$W$20,0)-1</f>
        <v>#N/A</v>
      </c>
      <c r="XFB1539" s="558">
        <f>COUNTIF(tabla!$W$3:$W$20,'BD1'!AE1539)</f>
        <v>0</v>
      </c>
    </row>
    <row r="1540" spans="1:40 16381:16382" s="197" customFormat="1" ht="24.95" customHeight="1" x14ac:dyDescent="0.2">
      <c r="A1540" s="24" t="str">
        <f t="shared" si="140"/>
        <v/>
      </c>
      <c r="B1540" s="24" t="str">
        <f t="shared" si="138"/>
        <v/>
      </c>
      <c r="C1540" s="554" t="str">
        <f t="shared" si="139"/>
        <v/>
      </c>
      <c r="D1540" s="173"/>
      <c r="E1540" s="173"/>
      <c r="F1540" s="174"/>
      <c r="G1540" s="175"/>
      <c r="H1540" s="176"/>
      <c r="I1540" s="177"/>
      <c r="J1540" s="176"/>
      <c r="K1540" s="476"/>
      <c r="L1540" s="174"/>
      <c r="M1540" s="81"/>
      <c r="N1540" s="280" t="str">
        <f t="shared" si="141"/>
        <v/>
      </c>
      <c r="O1540" s="43"/>
      <c r="P1540" s="87"/>
      <c r="Q1540" s="483"/>
      <c r="R1540" s="83"/>
      <c r="S1540" s="482"/>
      <c r="T1540" s="164"/>
      <c r="U1540" s="45"/>
      <c r="V1540" s="25" t="str">
        <f>IFERROR(VLOOKUP(U1540, tabla!$A$2:$B$50,2,FALSE),"")</f>
        <v/>
      </c>
      <c r="W1540" s="26"/>
      <c r="X1540" s="51"/>
      <c r="Y1540" s="555" t="str">
        <f t="shared" si="142"/>
        <v/>
      </c>
      <c r="Z1540" s="27"/>
      <c r="AA1540" s="26"/>
      <c r="AB1540" s="26"/>
      <c r="AC1540" s="84"/>
      <c r="AD1540" s="29"/>
      <c r="AE1540" s="84"/>
      <c r="AF1540" s="84"/>
      <c r="AG1540" s="63"/>
      <c r="AH1540" s="84"/>
      <c r="AI1540" s="63"/>
      <c r="AJ1540" s="63"/>
      <c r="AK1540" s="81"/>
      <c r="AL1540" s="85"/>
      <c r="AM1540" s="557" t="str">
        <f t="shared" ca="1" si="143"/>
        <v/>
      </c>
      <c r="AN1540" s="86"/>
      <c r="XFA1540" s="558" t="e">
        <f>MATCH(AE1540,tabla!$W$3:$W$20,0)-1</f>
        <v>#N/A</v>
      </c>
      <c r="XFB1540" s="558">
        <f>COUNTIF(tabla!$W$3:$W$20,'BD1'!AE1540)</f>
        <v>0</v>
      </c>
    </row>
    <row r="1541" spans="1:40 16381:16382" s="197" customFormat="1" ht="24.95" customHeight="1" x14ac:dyDescent="0.2">
      <c r="A1541" s="24" t="str">
        <f t="shared" si="140"/>
        <v/>
      </c>
      <c r="B1541" s="24" t="str">
        <f t="shared" si="138"/>
        <v/>
      </c>
      <c r="C1541" s="554" t="str">
        <f t="shared" si="139"/>
        <v/>
      </c>
      <c r="D1541" s="173"/>
      <c r="E1541" s="173"/>
      <c r="F1541" s="174"/>
      <c r="G1541" s="175"/>
      <c r="H1541" s="176"/>
      <c r="I1541" s="177"/>
      <c r="J1541" s="176"/>
      <c r="K1541" s="476"/>
      <c r="L1541" s="174"/>
      <c r="M1541" s="81"/>
      <c r="N1541" s="280" t="str">
        <f t="shared" si="141"/>
        <v/>
      </c>
      <c r="O1541" s="43"/>
      <c r="P1541" s="87"/>
      <c r="Q1541" s="483"/>
      <c r="R1541" s="83"/>
      <c r="S1541" s="482"/>
      <c r="T1541" s="164"/>
      <c r="U1541" s="45"/>
      <c r="V1541" s="25" t="str">
        <f>IFERROR(VLOOKUP(U1541, tabla!$A$2:$B$50,2,FALSE),"")</f>
        <v/>
      </c>
      <c r="W1541" s="26"/>
      <c r="X1541" s="51"/>
      <c r="Y1541" s="555" t="str">
        <f t="shared" si="142"/>
        <v/>
      </c>
      <c r="Z1541" s="27"/>
      <c r="AA1541" s="26"/>
      <c r="AB1541" s="26"/>
      <c r="AC1541" s="84"/>
      <c r="AD1541" s="29"/>
      <c r="AE1541" s="84"/>
      <c r="AF1541" s="84"/>
      <c r="AG1541" s="63"/>
      <c r="AH1541" s="84"/>
      <c r="AI1541" s="63"/>
      <c r="AJ1541" s="63"/>
      <c r="AK1541" s="81"/>
      <c r="AL1541" s="85"/>
      <c r="AM1541" s="557" t="str">
        <f t="shared" ca="1" si="143"/>
        <v/>
      </c>
      <c r="AN1541" s="86"/>
      <c r="XFA1541" s="558" t="e">
        <f>MATCH(AE1541,tabla!$W$3:$W$20,0)-1</f>
        <v>#N/A</v>
      </c>
      <c r="XFB1541" s="558">
        <f>COUNTIF(tabla!$W$3:$W$20,'BD1'!AE1541)</f>
        <v>0</v>
      </c>
    </row>
    <row r="1542" spans="1:40 16381:16382" s="197" customFormat="1" ht="24.95" customHeight="1" x14ac:dyDescent="0.2">
      <c r="A1542" s="24" t="str">
        <f t="shared" si="140"/>
        <v/>
      </c>
      <c r="B1542" s="24" t="str">
        <f t="shared" si="138"/>
        <v/>
      </c>
      <c r="C1542" s="554" t="str">
        <f t="shared" si="139"/>
        <v/>
      </c>
      <c r="D1542" s="173"/>
      <c r="E1542" s="173"/>
      <c r="F1542" s="174"/>
      <c r="G1542" s="175"/>
      <c r="H1542" s="176"/>
      <c r="I1542" s="177"/>
      <c r="J1542" s="176"/>
      <c r="K1542" s="476"/>
      <c r="L1542" s="174"/>
      <c r="M1542" s="81"/>
      <c r="N1542" s="280" t="str">
        <f t="shared" si="141"/>
        <v/>
      </c>
      <c r="O1542" s="43"/>
      <c r="P1542" s="87"/>
      <c r="Q1542" s="483"/>
      <c r="R1542" s="83"/>
      <c r="S1542" s="482"/>
      <c r="T1542" s="164"/>
      <c r="U1542" s="45"/>
      <c r="V1542" s="25" t="str">
        <f>IFERROR(VLOOKUP(U1542, tabla!$A$2:$B$50,2,FALSE),"")</f>
        <v/>
      </c>
      <c r="W1542" s="26"/>
      <c r="X1542" s="51"/>
      <c r="Y1542" s="555" t="str">
        <f t="shared" si="142"/>
        <v/>
      </c>
      <c r="Z1542" s="27"/>
      <c r="AA1542" s="26"/>
      <c r="AB1542" s="26"/>
      <c r="AC1542" s="84"/>
      <c r="AD1542" s="29"/>
      <c r="AE1542" s="84"/>
      <c r="AF1542" s="84"/>
      <c r="AG1542" s="63"/>
      <c r="AH1542" s="84"/>
      <c r="AI1542" s="63"/>
      <c r="AJ1542" s="63"/>
      <c r="AK1542" s="81"/>
      <c r="AL1542" s="85"/>
      <c r="AM1542" s="557" t="str">
        <f t="shared" ca="1" si="143"/>
        <v/>
      </c>
      <c r="AN1542" s="86"/>
      <c r="XFA1542" s="558" t="e">
        <f>MATCH(AE1542,tabla!$W$3:$W$20,0)-1</f>
        <v>#N/A</v>
      </c>
      <c r="XFB1542" s="558">
        <f>COUNTIF(tabla!$W$3:$W$20,'BD1'!AE1542)</f>
        <v>0</v>
      </c>
    </row>
    <row r="1543" spans="1:40 16381:16382" s="197" customFormat="1" ht="24.95" customHeight="1" x14ac:dyDescent="0.2">
      <c r="A1543" s="24" t="str">
        <f t="shared" si="140"/>
        <v/>
      </c>
      <c r="B1543" s="24" t="str">
        <f t="shared" si="138"/>
        <v/>
      </c>
      <c r="C1543" s="554" t="str">
        <f t="shared" si="139"/>
        <v/>
      </c>
      <c r="D1543" s="173"/>
      <c r="E1543" s="173"/>
      <c r="F1543" s="174"/>
      <c r="G1543" s="175"/>
      <c r="H1543" s="176"/>
      <c r="I1543" s="177"/>
      <c r="J1543" s="176"/>
      <c r="K1543" s="476"/>
      <c r="L1543" s="174"/>
      <c r="M1543" s="81"/>
      <c r="N1543" s="280" t="str">
        <f t="shared" si="141"/>
        <v/>
      </c>
      <c r="O1543" s="43"/>
      <c r="P1543" s="87"/>
      <c r="Q1543" s="483"/>
      <c r="R1543" s="83"/>
      <c r="S1543" s="482"/>
      <c r="T1543" s="164"/>
      <c r="U1543" s="45"/>
      <c r="V1543" s="25" t="str">
        <f>IFERROR(VLOOKUP(U1543, tabla!$A$2:$B$50,2,FALSE),"")</f>
        <v/>
      </c>
      <c r="W1543" s="26"/>
      <c r="X1543" s="51"/>
      <c r="Y1543" s="555" t="str">
        <f t="shared" si="142"/>
        <v/>
      </c>
      <c r="Z1543" s="27"/>
      <c r="AA1543" s="26"/>
      <c r="AB1543" s="26"/>
      <c r="AC1543" s="84"/>
      <c r="AD1543" s="29"/>
      <c r="AE1543" s="84"/>
      <c r="AF1543" s="84"/>
      <c r="AG1543" s="63"/>
      <c r="AH1543" s="84"/>
      <c r="AI1543" s="63"/>
      <c r="AJ1543" s="63"/>
      <c r="AK1543" s="81"/>
      <c r="AL1543" s="85"/>
      <c r="AM1543" s="557" t="str">
        <f t="shared" ca="1" si="143"/>
        <v/>
      </c>
      <c r="AN1543" s="86"/>
      <c r="XFA1543" s="558" t="e">
        <f>MATCH(AE1543,tabla!$W$3:$W$20,0)-1</f>
        <v>#N/A</v>
      </c>
      <c r="XFB1543" s="558">
        <f>COUNTIF(tabla!$W$3:$W$20,'BD1'!AE1543)</f>
        <v>0</v>
      </c>
    </row>
    <row r="1544" spans="1:40 16381:16382" s="197" customFormat="1" ht="24.95" customHeight="1" x14ac:dyDescent="0.2">
      <c r="A1544" s="24" t="str">
        <f t="shared" si="140"/>
        <v/>
      </c>
      <c r="B1544" s="24" t="str">
        <f t="shared" si="138"/>
        <v/>
      </c>
      <c r="C1544" s="554" t="str">
        <f t="shared" si="139"/>
        <v/>
      </c>
      <c r="D1544" s="173"/>
      <c r="E1544" s="173"/>
      <c r="F1544" s="174"/>
      <c r="G1544" s="175"/>
      <c r="H1544" s="176"/>
      <c r="I1544" s="177"/>
      <c r="J1544" s="176"/>
      <c r="K1544" s="476"/>
      <c r="L1544" s="174"/>
      <c r="M1544" s="81"/>
      <c r="N1544" s="280" t="str">
        <f t="shared" si="141"/>
        <v/>
      </c>
      <c r="O1544" s="43"/>
      <c r="P1544" s="87"/>
      <c r="Q1544" s="483"/>
      <c r="R1544" s="83"/>
      <c r="S1544" s="482"/>
      <c r="T1544" s="164"/>
      <c r="U1544" s="45"/>
      <c r="V1544" s="25" t="str">
        <f>IFERROR(VLOOKUP(U1544, tabla!$A$2:$B$50,2,FALSE),"")</f>
        <v/>
      </c>
      <c r="W1544" s="26"/>
      <c r="X1544" s="51"/>
      <c r="Y1544" s="555" t="str">
        <f t="shared" si="142"/>
        <v/>
      </c>
      <c r="Z1544" s="27"/>
      <c r="AA1544" s="26"/>
      <c r="AB1544" s="26"/>
      <c r="AC1544" s="84"/>
      <c r="AD1544" s="29"/>
      <c r="AE1544" s="84"/>
      <c r="AF1544" s="84"/>
      <c r="AG1544" s="63"/>
      <c r="AH1544" s="84"/>
      <c r="AI1544" s="63"/>
      <c r="AJ1544" s="63"/>
      <c r="AK1544" s="81"/>
      <c r="AL1544" s="85"/>
      <c r="AM1544" s="557" t="str">
        <f t="shared" ca="1" si="143"/>
        <v/>
      </c>
      <c r="AN1544" s="86"/>
      <c r="XFA1544" s="558" t="e">
        <f>MATCH(AE1544,tabla!$W$3:$W$20,0)-1</f>
        <v>#N/A</v>
      </c>
      <c r="XFB1544" s="558">
        <f>COUNTIF(tabla!$W$3:$W$20,'BD1'!AE1544)</f>
        <v>0</v>
      </c>
    </row>
    <row r="1545" spans="1:40 16381:16382" s="197" customFormat="1" ht="24.95" customHeight="1" x14ac:dyDescent="0.2">
      <c r="A1545" s="24" t="str">
        <f t="shared" si="140"/>
        <v/>
      </c>
      <c r="B1545" s="24" t="str">
        <f t="shared" si="138"/>
        <v/>
      </c>
      <c r="C1545" s="554" t="str">
        <f t="shared" si="139"/>
        <v/>
      </c>
      <c r="D1545" s="173"/>
      <c r="E1545" s="173"/>
      <c r="F1545" s="174"/>
      <c r="G1545" s="175"/>
      <c r="H1545" s="176"/>
      <c r="I1545" s="177"/>
      <c r="J1545" s="176"/>
      <c r="K1545" s="476"/>
      <c r="L1545" s="174"/>
      <c r="M1545" s="81"/>
      <c r="N1545" s="280" t="str">
        <f t="shared" si="141"/>
        <v/>
      </c>
      <c r="O1545" s="43"/>
      <c r="P1545" s="87"/>
      <c r="Q1545" s="483"/>
      <c r="R1545" s="83"/>
      <c r="S1545" s="482"/>
      <c r="T1545" s="164"/>
      <c r="U1545" s="45"/>
      <c r="V1545" s="25" t="str">
        <f>IFERROR(VLOOKUP(U1545, tabla!$A$2:$B$50,2,FALSE),"")</f>
        <v/>
      </c>
      <c r="W1545" s="26"/>
      <c r="X1545" s="51"/>
      <c r="Y1545" s="555" t="str">
        <f t="shared" si="142"/>
        <v/>
      </c>
      <c r="Z1545" s="27"/>
      <c r="AA1545" s="26"/>
      <c r="AB1545" s="26"/>
      <c r="AC1545" s="84"/>
      <c r="AD1545" s="29"/>
      <c r="AE1545" s="84"/>
      <c r="AF1545" s="84"/>
      <c r="AG1545" s="63"/>
      <c r="AH1545" s="84"/>
      <c r="AI1545" s="63"/>
      <c r="AJ1545" s="63"/>
      <c r="AK1545" s="81"/>
      <c r="AL1545" s="85"/>
      <c r="AM1545" s="557" t="str">
        <f t="shared" ca="1" si="143"/>
        <v/>
      </c>
      <c r="AN1545" s="86"/>
      <c r="XFA1545" s="558" t="e">
        <f>MATCH(AE1545,tabla!$W$3:$W$20,0)-1</f>
        <v>#N/A</v>
      </c>
      <c r="XFB1545" s="558">
        <f>COUNTIF(tabla!$W$3:$W$20,'BD1'!AE1545)</f>
        <v>0</v>
      </c>
    </row>
    <row r="1546" spans="1:40 16381:16382" s="197" customFormat="1" ht="24.95" customHeight="1" x14ac:dyDescent="0.2">
      <c r="A1546" s="24" t="str">
        <f t="shared" si="140"/>
        <v/>
      </c>
      <c r="B1546" s="24" t="str">
        <f t="shared" si="138"/>
        <v/>
      </c>
      <c r="C1546" s="554" t="str">
        <f t="shared" si="139"/>
        <v/>
      </c>
      <c r="D1546" s="173"/>
      <c r="E1546" s="173"/>
      <c r="F1546" s="174"/>
      <c r="G1546" s="175"/>
      <c r="H1546" s="176"/>
      <c r="I1546" s="177"/>
      <c r="J1546" s="176"/>
      <c r="K1546" s="476"/>
      <c r="L1546" s="174"/>
      <c r="M1546" s="81"/>
      <c r="N1546" s="280" t="str">
        <f t="shared" si="141"/>
        <v/>
      </c>
      <c r="O1546" s="43"/>
      <c r="P1546" s="87"/>
      <c r="Q1546" s="483"/>
      <c r="R1546" s="83"/>
      <c r="S1546" s="482"/>
      <c r="T1546" s="164"/>
      <c r="U1546" s="45"/>
      <c r="V1546" s="25" t="str">
        <f>IFERROR(VLOOKUP(U1546, tabla!$A$2:$B$50,2,FALSE),"")</f>
        <v/>
      </c>
      <c r="W1546" s="26"/>
      <c r="X1546" s="51"/>
      <c r="Y1546" s="555" t="str">
        <f t="shared" si="142"/>
        <v/>
      </c>
      <c r="Z1546" s="27"/>
      <c r="AA1546" s="26"/>
      <c r="AB1546" s="26"/>
      <c r="AC1546" s="84"/>
      <c r="AD1546" s="29"/>
      <c r="AE1546" s="84"/>
      <c r="AF1546" s="84"/>
      <c r="AG1546" s="63"/>
      <c r="AH1546" s="84"/>
      <c r="AI1546" s="63"/>
      <c r="AJ1546" s="63"/>
      <c r="AK1546" s="81"/>
      <c r="AL1546" s="85"/>
      <c r="AM1546" s="557" t="str">
        <f t="shared" ca="1" si="143"/>
        <v/>
      </c>
      <c r="AN1546" s="86"/>
      <c r="XFA1546" s="558" t="e">
        <f>MATCH(AE1546,tabla!$W$3:$W$20,0)-1</f>
        <v>#N/A</v>
      </c>
      <c r="XFB1546" s="558">
        <f>COUNTIF(tabla!$W$3:$W$20,'BD1'!AE1546)</f>
        <v>0</v>
      </c>
    </row>
    <row r="1547" spans="1:40 16381:16382" s="197" customFormat="1" ht="24.95" customHeight="1" x14ac:dyDescent="0.2">
      <c r="A1547" s="24" t="str">
        <f t="shared" si="140"/>
        <v/>
      </c>
      <c r="B1547" s="24" t="str">
        <f t="shared" si="138"/>
        <v/>
      </c>
      <c r="C1547" s="554" t="str">
        <f t="shared" si="139"/>
        <v/>
      </c>
      <c r="D1547" s="173"/>
      <c r="E1547" s="173"/>
      <c r="F1547" s="174"/>
      <c r="G1547" s="175"/>
      <c r="H1547" s="176"/>
      <c r="I1547" s="177"/>
      <c r="J1547" s="176"/>
      <c r="K1547" s="476"/>
      <c r="L1547" s="174"/>
      <c r="M1547" s="81"/>
      <c r="N1547" s="280" t="str">
        <f t="shared" si="141"/>
        <v/>
      </c>
      <c r="O1547" s="43"/>
      <c r="P1547" s="87"/>
      <c r="Q1547" s="483"/>
      <c r="R1547" s="83"/>
      <c r="S1547" s="482"/>
      <c r="T1547" s="164"/>
      <c r="U1547" s="45"/>
      <c r="V1547" s="25" t="str">
        <f>IFERROR(VLOOKUP(U1547, tabla!$A$2:$B$50,2,FALSE),"")</f>
        <v/>
      </c>
      <c r="W1547" s="26"/>
      <c r="X1547" s="51"/>
      <c r="Y1547" s="555" t="str">
        <f t="shared" si="142"/>
        <v/>
      </c>
      <c r="Z1547" s="27"/>
      <c r="AA1547" s="26"/>
      <c r="AB1547" s="26"/>
      <c r="AC1547" s="84"/>
      <c r="AD1547" s="29"/>
      <c r="AE1547" s="84"/>
      <c r="AF1547" s="84"/>
      <c r="AG1547" s="63"/>
      <c r="AH1547" s="84"/>
      <c r="AI1547" s="63"/>
      <c r="AJ1547" s="63"/>
      <c r="AK1547" s="81"/>
      <c r="AL1547" s="85"/>
      <c r="AM1547" s="557" t="str">
        <f t="shared" ca="1" si="143"/>
        <v/>
      </c>
      <c r="AN1547" s="86"/>
      <c r="XFA1547" s="558" t="e">
        <f>MATCH(AE1547,tabla!$W$3:$W$20,0)-1</f>
        <v>#N/A</v>
      </c>
      <c r="XFB1547" s="558">
        <f>COUNTIF(tabla!$W$3:$W$20,'BD1'!AE1547)</f>
        <v>0</v>
      </c>
    </row>
    <row r="1548" spans="1:40 16381:16382" s="197" customFormat="1" ht="24.95" customHeight="1" x14ac:dyDescent="0.2">
      <c r="A1548" s="24" t="str">
        <f t="shared" si="140"/>
        <v/>
      </c>
      <c r="B1548" s="24" t="str">
        <f t="shared" si="138"/>
        <v/>
      </c>
      <c r="C1548" s="554" t="str">
        <f t="shared" si="139"/>
        <v/>
      </c>
      <c r="D1548" s="173"/>
      <c r="E1548" s="173"/>
      <c r="F1548" s="174"/>
      <c r="G1548" s="175"/>
      <c r="H1548" s="176"/>
      <c r="I1548" s="177"/>
      <c r="J1548" s="176"/>
      <c r="K1548" s="476"/>
      <c r="L1548" s="174"/>
      <c r="M1548" s="81"/>
      <c r="N1548" s="280" t="str">
        <f t="shared" si="141"/>
        <v/>
      </c>
      <c r="O1548" s="43"/>
      <c r="P1548" s="87"/>
      <c r="Q1548" s="483"/>
      <c r="R1548" s="83"/>
      <c r="S1548" s="482"/>
      <c r="T1548" s="164"/>
      <c r="U1548" s="45"/>
      <c r="V1548" s="25" t="str">
        <f>IFERROR(VLOOKUP(U1548, tabla!$A$2:$B$50,2,FALSE),"")</f>
        <v/>
      </c>
      <c r="W1548" s="26"/>
      <c r="X1548" s="51"/>
      <c r="Y1548" s="555" t="str">
        <f t="shared" si="142"/>
        <v/>
      </c>
      <c r="Z1548" s="27"/>
      <c r="AA1548" s="26"/>
      <c r="AB1548" s="26"/>
      <c r="AC1548" s="84"/>
      <c r="AD1548" s="29"/>
      <c r="AE1548" s="84"/>
      <c r="AF1548" s="84"/>
      <c r="AG1548" s="63"/>
      <c r="AH1548" s="84"/>
      <c r="AI1548" s="63"/>
      <c r="AJ1548" s="63"/>
      <c r="AK1548" s="81"/>
      <c r="AL1548" s="85"/>
      <c r="AM1548" s="557" t="str">
        <f t="shared" ca="1" si="143"/>
        <v/>
      </c>
      <c r="AN1548" s="86"/>
      <c r="XFA1548" s="558" t="e">
        <f>MATCH(AE1548,tabla!$W$3:$W$20,0)-1</f>
        <v>#N/A</v>
      </c>
      <c r="XFB1548" s="558">
        <f>COUNTIF(tabla!$W$3:$W$20,'BD1'!AE1548)</f>
        <v>0</v>
      </c>
    </row>
    <row r="1549" spans="1:40 16381:16382" s="197" customFormat="1" ht="24.95" customHeight="1" x14ac:dyDescent="0.2">
      <c r="A1549" s="24" t="str">
        <f t="shared" si="140"/>
        <v/>
      </c>
      <c r="B1549" s="24" t="str">
        <f t="shared" si="138"/>
        <v/>
      </c>
      <c r="C1549" s="554" t="str">
        <f t="shared" si="139"/>
        <v/>
      </c>
      <c r="D1549" s="173"/>
      <c r="E1549" s="173"/>
      <c r="F1549" s="174"/>
      <c r="G1549" s="175"/>
      <c r="H1549" s="176"/>
      <c r="I1549" s="177"/>
      <c r="J1549" s="176"/>
      <c r="K1549" s="476"/>
      <c r="L1549" s="174"/>
      <c r="M1549" s="81"/>
      <c r="N1549" s="280" t="str">
        <f t="shared" si="141"/>
        <v/>
      </c>
      <c r="O1549" s="43"/>
      <c r="P1549" s="87"/>
      <c r="Q1549" s="483"/>
      <c r="R1549" s="83"/>
      <c r="S1549" s="482"/>
      <c r="T1549" s="164"/>
      <c r="U1549" s="45"/>
      <c r="V1549" s="25" t="str">
        <f>IFERROR(VLOOKUP(U1549, tabla!$A$2:$B$50,2,FALSE),"")</f>
        <v/>
      </c>
      <c r="W1549" s="26"/>
      <c r="X1549" s="51"/>
      <c r="Y1549" s="555" t="str">
        <f t="shared" si="142"/>
        <v/>
      </c>
      <c r="Z1549" s="27"/>
      <c r="AA1549" s="26"/>
      <c r="AB1549" s="26"/>
      <c r="AC1549" s="84"/>
      <c r="AD1549" s="29"/>
      <c r="AE1549" s="84"/>
      <c r="AF1549" s="84"/>
      <c r="AG1549" s="63"/>
      <c r="AH1549" s="84"/>
      <c r="AI1549" s="63"/>
      <c r="AJ1549" s="63"/>
      <c r="AK1549" s="81"/>
      <c r="AL1549" s="85"/>
      <c r="AM1549" s="557" t="str">
        <f t="shared" ca="1" si="143"/>
        <v/>
      </c>
      <c r="AN1549" s="86"/>
      <c r="XFA1549" s="558" t="e">
        <f>MATCH(AE1549,tabla!$W$3:$W$20,0)-1</f>
        <v>#N/A</v>
      </c>
      <c r="XFB1549" s="558">
        <f>COUNTIF(tabla!$W$3:$W$20,'BD1'!AE1549)</f>
        <v>0</v>
      </c>
    </row>
    <row r="1550" spans="1:40 16381:16382" s="197" customFormat="1" ht="24.95" customHeight="1" x14ac:dyDescent="0.2">
      <c r="A1550" s="24" t="str">
        <f t="shared" si="140"/>
        <v/>
      </c>
      <c r="B1550" s="24" t="str">
        <f t="shared" si="138"/>
        <v/>
      </c>
      <c r="C1550" s="554" t="str">
        <f t="shared" si="139"/>
        <v/>
      </c>
      <c r="D1550" s="173"/>
      <c r="E1550" s="173"/>
      <c r="F1550" s="174"/>
      <c r="G1550" s="175"/>
      <c r="H1550" s="176"/>
      <c r="I1550" s="177"/>
      <c r="J1550" s="176"/>
      <c r="K1550" s="476"/>
      <c r="L1550" s="174"/>
      <c r="M1550" s="81"/>
      <c r="N1550" s="280" t="str">
        <f t="shared" si="141"/>
        <v/>
      </c>
      <c r="O1550" s="43"/>
      <c r="P1550" s="87"/>
      <c r="Q1550" s="483"/>
      <c r="R1550" s="83"/>
      <c r="S1550" s="482"/>
      <c r="T1550" s="164"/>
      <c r="U1550" s="45"/>
      <c r="V1550" s="25" t="str">
        <f>IFERROR(VLOOKUP(U1550, tabla!$A$2:$B$50,2,FALSE),"")</f>
        <v/>
      </c>
      <c r="W1550" s="26"/>
      <c r="X1550" s="51"/>
      <c r="Y1550" s="555" t="str">
        <f t="shared" si="142"/>
        <v/>
      </c>
      <c r="Z1550" s="27"/>
      <c r="AA1550" s="26"/>
      <c r="AB1550" s="26"/>
      <c r="AC1550" s="84"/>
      <c r="AD1550" s="29"/>
      <c r="AE1550" s="84"/>
      <c r="AF1550" s="84"/>
      <c r="AG1550" s="63"/>
      <c r="AH1550" s="84"/>
      <c r="AI1550" s="63"/>
      <c r="AJ1550" s="63"/>
      <c r="AK1550" s="81"/>
      <c r="AL1550" s="85"/>
      <c r="AM1550" s="557" t="str">
        <f t="shared" ca="1" si="143"/>
        <v/>
      </c>
      <c r="AN1550" s="86"/>
      <c r="XFA1550" s="558" t="e">
        <f>MATCH(AE1550,tabla!$W$3:$W$20,0)-1</f>
        <v>#N/A</v>
      </c>
      <c r="XFB1550" s="558">
        <f>COUNTIF(tabla!$W$3:$W$20,'BD1'!AE1550)</f>
        <v>0</v>
      </c>
    </row>
    <row r="1551" spans="1:40 16381:16382" s="197" customFormat="1" ht="24.95" customHeight="1" x14ac:dyDescent="0.2">
      <c r="A1551" s="24" t="str">
        <f t="shared" si="140"/>
        <v/>
      </c>
      <c r="B1551" s="24" t="str">
        <f t="shared" ref="B1551:B1614" si="144">IF(F1551&gt;0,$K$6,"")</f>
        <v/>
      </c>
      <c r="C1551" s="554" t="str">
        <f t="shared" ref="C1551:C1614" si="145">IF(F1551&gt;0,$K$8,"")</f>
        <v/>
      </c>
      <c r="D1551" s="173"/>
      <c r="E1551" s="173"/>
      <c r="F1551" s="174"/>
      <c r="G1551" s="175"/>
      <c r="H1551" s="176"/>
      <c r="I1551" s="177"/>
      <c r="J1551" s="176"/>
      <c r="K1551" s="476"/>
      <c r="L1551" s="174"/>
      <c r="M1551" s="81"/>
      <c r="N1551" s="280" t="str">
        <f t="shared" si="141"/>
        <v/>
      </c>
      <c r="O1551" s="43"/>
      <c r="P1551" s="87"/>
      <c r="Q1551" s="483"/>
      <c r="R1551" s="83"/>
      <c r="S1551" s="482"/>
      <c r="T1551" s="164"/>
      <c r="U1551" s="45"/>
      <c r="V1551" s="25" t="str">
        <f>IFERROR(VLOOKUP(U1551, tabla!$A$2:$B$50,2,FALSE),"")</f>
        <v/>
      </c>
      <c r="W1551" s="26"/>
      <c r="X1551" s="51"/>
      <c r="Y1551" s="555" t="str">
        <f t="shared" si="142"/>
        <v/>
      </c>
      <c r="Z1551" s="27"/>
      <c r="AA1551" s="26"/>
      <c r="AB1551" s="26"/>
      <c r="AC1551" s="84"/>
      <c r="AD1551" s="29"/>
      <c r="AE1551" s="84"/>
      <c r="AF1551" s="84"/>
      <c r="AG1551" s="63"/>
      <c r="AH1551" s="84"/>
      <c r="AI1551" s="63"/>
      <c r="AJ1551" s="63"/>
      <c r="AK1551" s="81"/>
      <c r="AL1551" s="85"/>
      <c r="AM1551" s="557" t="str">
        <f t="shared" ca="1" si="143"/>
        <v/>
      </c>
      <c r="AN1551" s="86"/>
      <c r="XFA1551" s="558" t="e">
        <f>MATCH(AE1551,tabla!$W$3:$W$20,0)-1</f>
        <v>#N/A</v>
      </c>
      <c r="XFB1551" s="558">
        <f>COUNTIF(tabla!$W$3:$W$20,'BD1'!AE1551)</f>
        <v>0</v>
      </c>
    </row>
    <row r="1552" spans="1:40 16381:16382" s="197" customFormat="1" ht="24.95" customHeight="1" x14ac:dyDescent="0.2">
      <c r="A1552" s="24" t="str">
        <f t="shared" ref="A1552:A1615" si="146">IF(F1552&gt;0,ROW()-14,"")</f>
        <v/>
      </c>
      <c r="B1552" s="24" t="str">
        <f t="shared" si="144"/>
        <v/>
      </c>
      <c r="C1552" s="554" t="str">
        <f t="shared" si="145"/>
        <v/>
      </c>
      <c r="D1552" s="173"/>
      <c r="E1552" s="173"/>
      <c r="F1552" s="174"/>
      <c r="G1552" s="175"/>
      <c r="H1552" s="176"/>
      <c r="I1552" s="177"/>
      <c r="J1552" s="176"/>
      <c r="K1552" s="476"/>
      <c r="L1552" s="174"/>
      <c r="M1552" s="81"/>
      <c r="N1552" s="280" t="str">
        <f t="shared" ref="N1552:N1615" si="147">IF(M1552="","",YEAR($M$2)-YEAR(M1552)-IF(DATE(YEAR($M$2),MONTH(M1552),DAY(M1552))&gt;$M$2,1,0))</f>
        <v/>
      </c>
      <c r="O1552" s="43"/>
      <c r="P1552" s="87"/>
      <c r="Q1552" s="483"/>
      <c r="R1552" s="83"/>
      <c r="S1552" s="482"/>
      <c r="T1552" s="164"/>
      <c r="U1552" s="45"/>
      <c r="V1552" s="25" t="str">
        <f>IFERROR(VLOOKUP(U1552, tabla!$A$2:$B$50,2,FALSE),"")</f>
        <v/>
      </c>
      <c r="W1552" s="26"/>
      <c r="X1552" s="51"/>
      <c r="Y1552" s="555" t="str">
        <f t="shared" ref="Y1552:Y1615" si="148">IF(AND(X1552&gt;0,X1552&lt;452),45.2,IF(X1552&gt;=452,10%*X1552,IF(X1552=0,"","")))</f>
        <v/>
      </c>
      <c r="Z1552" s="27"/>
      <c r="AA1552" s="26"/>
      <c r="AB1552" s="26"/>
      <c r="AC1552" s="84"/>
      <c r="AD1552" s="29"/>
      <c r="AE1552" s="84"/>
      <c r="AF1552" s="84"/>
      <c r="AG1552" s="63"/>
      <c r="AH1552" s="84"/>
      <c r="AI1552" s="63"/>
      <c r="AJ1552" s="63"/>
      <c r="AK1552" s="81"/>
      <c r="AL1552" s="85"/>
      <c r="AM1552" s="557" t="str">
        <f t="shared" ref="AM1552:AM1615" ca="1" si="149">IF(OR(AL1552="",NOT(ISNUMBER(AL1552))),"",IF(TODAY()&lt;=AL1552,
 "VIGENTE - FALTAN " &amp;
 ((YEAR(AL1552)-YEAR(TODAY()))*12 + MONTH(AL1552)-MONTH(TODAY()) - IF(DAY(TODAY())&gt;DAY(AL1552),1,0)) &amp; " MESES",
 "CADUCADO"))</f>
        <v/>
      </c>
      <c r="AN1552" s="86"/>
      <c r="XFA1552" s="558" t="e">
        <f>MATCH(AE1552,tabla!$W$3:$W$20,0)-1</f>
        <v>#N/A</v>
      </c>
      <c r="XFB1552" s="558">
        <f>COUNTIF(tabla!$W$3:$W$20,'BD1'!AE1552)</f>
        <v>0</v>
      </c>
    </row>
    <row r="1553" spans="1:40 16381:16382" s="197" customFormat="1" ht="24.95" customHeight="1" x14ac:dyDescent="0.2">
      <c r="A1553" s="24" t="str">
        <f t="shared" si="146"/>
        <v/>
      </c>
      <c r="B1553" s="24" t="str">
        <f t="shared" si="144"/>
        <v/>
      </c>
      <c r="C1553" s="554" t="str">
        <f t="shared" si="145"/>
        <v/>
      </c>
      <c r="D1553" s="173"/>
      <c r="E1553" s="173"/>
      <c r="F1553" s="174"/>
      <c r="G1553" s="175"/>
      <c r="H1553" s="176"/>
      <c r="I1553" s="177"/>
      <c r="J1553" s="176"/>
      <c r="K1553" s="476"/>
      <c r="L1553" s="174"/>
      <c r="M1553" s="81"/>
      <c r="N1553" s="280" t="str">
        <f t="shared" si="147"/>
        <v/>
      </c>
      <c r="O1553" s="43"/>
      <c r="P1553" s="87"/>
      <c r="Q1553" s="483"/>
      <c r="R1553" s="83"/>
      <c r="S1553" s="482"/>
      <c r="T1553" s="164"/>
      <c r="U1553" s="45"/>
      <c r="V1553" s="25" t="str">
        <f>IFERROR(VLOOKUP(U1553, tabla!$A$2:$B$50,2,FALSE),"")</f>
        <v/>
      </c>
      <c r="W1553" s="26"/>
      <c r="X1553" s="51"/>
      <c r="Y1553" s="555" t="str">
        <f t="shared" si="148"/>
        <v/>
      </c>
      <c r="Z1553" s="27"/>
      <c r="AA1553" s="26"/>
      <c r="AB1553" s="26"/>
      <c r="AC1553" s="84"/>
      <c r="AD1553" s="29"/>
      <c r="AE1553" s="84"/>
      <c r="AF1553" s="84"/>
      <c r="AG1553" s="63"/>
      <c r="AH1553" s="84"/>
      <c r="AI1553" s="63"/>
      <c r="AJ1553" s="63"/>
      <c r="AK1553" s="81"/>
      <c r="AL1553" s="85"/>
      <c r="AM1553" s="557" t="str">
        <f t="shared" ca="1" si="149"/>
        <v/>
      </c>
      <c r="AN1553" s="86"/>
      <c r="XFA1553" s="558" t="e">
        <f>MATCH(AE1553,tabla!$W$3:$W$20,0)-1</f>
        <v>#N/A</v>
      </c>
      <c r="XFB1553" s="558">
        <f>COUNTIF(tabla!$W$3:$W$20,'BD1'!AE1553)</f>
        <v>0</v>
      </c>
    </row>
    <row r="1554" spans="1:40 16381:16382" s="197" customFormat="1" ht="24.95" customHeight="1" x14ac:dyDescent="0.2">
      <c r="A1554" s="24" t="str">
        <f t="shared" si="146"/>
        <v/>
      </c>
      <c r="B1554" s="24" t="str">
        <f t="shared" si="144"/>
        <v/>
      </c>
      <c r="C1554" s="554" t="str">
        <f t="shared" si="145"/>
        <v/>
      </c>
      <c r="D1554" s="173"/>
      <c r="E1554" s="173"/>
      <c r="F1554" s="174"/>
      <c r="G1554" s="175"/>
      <c r="H1554" s="176"/>
      <c r="I1554" s="177"/>
      <c r="J1554" s="176"/>
      <c r="K1554" s="476"/>
      <c r="L1554" s="174"/>
      <c r="M1554" s="81"/>
      <c r="N1554" s="280" t="str">
        <f t="shared" si="147"/>
        <v/>
      </c>
      <c r="O1554" s="43"/>
      <c r="P1554" s="87"/>
      <c r="Q1554" s="483"/>
      <c r="R1554" s="83"/>
      <c r="S1554" s="482"/>
      <c r="T1554" s="164"/>
      <c r="U1554" s="45"/>
      <c r="V1554" s="25" t="str">
        <f>IFERROR(VLOOKUP(U1554, tabla!$A$2:$B$50,2,FALSE),"")</f>
        <v/>
      </c>
      <c r="W1554" s="26"/>
      <c r="X1554" s="51"/>
      <c r="Y1554" s="555" t="str">
        <f t="shared" si="148"/>
        <v/>
      </c>
      <c r="Z1554" s="27"/>
      <c r="AA1554" s="26"/>
      <c r="AB1554" s="26"/>
      <c r="AC1554" s="84"/>
      <c r="AD1554" s="29"/>
      <c r="AE1554" s="84"/>
      <c r="AF1554" s="84"/>
      <c r="AG1554" s="63"/>
      <c r="AH1554" s="84"/>
      <c r="AI1554" s="63"/>
      <c r="AJ1554" s="63"/>
      <c r="AK1554" s="81"/>
      <c r="AL1554" s="85"/>
      <c r="AM1554" s="557" t="str">
        <f t="shared" ca="1" si="149"/>
        <v/>
      </c>
      <c r="AN1554" s="86"/>
      <c r="XFA1554" s="558" t="e">
        <f>MATCH(AE1554,tabla!$W$3:$W$20,0)-1</f>
        <v>#N/A</v>
      </c>
      <c r="XFB1554" s="558">
        <f>COUNTIF(tabla!$W$3:$W$20,'BD1'!AE1554)</f>
        <v>0</v>
      </c>
    </row>
    <row r="1555" spans="1:40 16381:16382" s="197" customFormat="1" ht="24.95" customHeight="1" x14ac:dyDescent="0.2">
      <c r="A1555" s="24" t="str">
        <f t="shared" si="146"/>
        <v/>
      </c>
      <c r="B1555" s="24" t="str">
        <f t="shared" si="144"/>
        <v/>
      </c>
      <c r="C1555" s="554" t="str">
        <f t="shared" si="145"/>
        <v/>
      </c>
      <c r="D1555" s="173"/>
      <c r="E1555" s="173"/>
      <c r="F1555" s="174"/>
      <c r="G1555" s="175"/>
      <c r="H1555" s="176"/>
      <c r="I1555" s="177"/>
      <c r="J1555" s="176"/>
      <c r="K1555" s="476"/>
      <c r="L1555" s="174"/>
      <c r="M1555" s="81"/>
      <c r="N1555" s="280" t="str">
        <f t="shared" si="147"/>
        <v/>
      </c>
      <c r="O1555" s="43"/>
      <c r="P1555" s="87"/>
      <c r="Q1555" s="483"/>
      <c r="R1555" s="83"/>
      <c r="S1555" s="482"/>
      <c r="T1555" s="164"/>
      <c r="U1555" s="45"/>
      <c r="V1555" s="25" t="str">
        <f>IFERROR(VLOOKUP(U1555, tabla!$A$2:$B$50,2,FALSE),"")</f>
        <v/>
      </c>
      <c r="W1555" s="26"/>
      <c r="X1555" s="51"/>
      <c r="Y1555" s="555" t="str">
        <f t="shared" si="148"/>
        <v/>
      </c>
      <c r="Z1555" s="27"/>
      <c r="AA1555" s="26"/>
      <c r="AB1555" s="26"/>
      <c r="AC1555" s="84"/>
      <c r="AD1555" s="29"/>
      <c r="AE1555" s="84"/>
      <c r="AF1555" s="84"/>
      <c r="AG1555" s="63"/>
      <c r="AH1555" s="84"/>
      <c r="AI1555" s="63"/>
      <c r="AJ1555" s="63"/>
      <c r="AK1555" s="81"/>
      <c r="AL1555" s="85"/>
      <c r="AM1555" s="557" t="str">
        <f t="shared" ca="1" si="149"/>
        <v/>
      </c>
      <c r="AN1555" s="86"/>
      <c r="XFA1555" s="558" t="e">
        <f>MATCH(AE1555,tabla!$W$3:$W$20,0)-1</f>
        <v>#N/A</v>
      </c>
      <c r="XFB1555" s="558">
        <f>COUNTIF(tabla!$W$3:$W$20,'BD1'!AE1555)</f>
        <v>0</v>
      </c>
    </row>
    <row r="1556" spans="1:40 16381:16382" s="197" customFormat="1" ht="24.95" customHeight="1" x14ac:dyDescent="0.2">
      <c r="A1556" s="24" t="str">
        <f t="shared" si="146"/>
        <v/>
      </c>
      <c r="B1556" s="24" t="str">
        <f t="shared" si="144"/>
        <v/>
      </c>
      <c r="C1556" s="554" t="str">
        <f t="shared" si="145"/>
        <v/>
      </c>
      <c r="D1556" s="173"/>
      <c r="E1556" s="173"/>
      <c r="F1556" s="174"/>
      <c r="G1556" s="175"/>
      <c r="H1556" s="176"/>
      <c r="I1556" s="177"/>
      <c r="J1556" s="176"/>
      <c r="K1556" s="476"/>
      <c r="L1556" s="174"/>
      <c r="M1556" s="81"/>
      <c r="N1556" s="280" t="str">
        <f t="shared" si="147"/>
        <v/>
      </c>
      <c r="O1556" s="43"/>
      <c r="P1556" s="87"/>
      <c r="Q1556" s="483"/>
      <c r="R1556" s="83"/>
      <c r="S1556" s="482"/>
      <c r="T1556" s="164"/>
      <c r="U1556" s="45"/>
      <c r="V1556" s="25" t="str">
        <f>IFERROR(VLOOKUP(U1556, tabla!$A$2:$B$50,2,FALSE),"")</f>
        <v/>
      </c>
      <c r="W1556" s="26"/>
      <c r="X1556" s="51"/>
      <c r="Y1556" s="555" t="str">
        <f t="shared" si="148"/>
        <v/>
      </c>
      <c r="Z1556" s="27"/>
      <c r="AA1556" s="26"/>
      <c r="AB1556" s="26"/>
      <c r="AC1556" s="84"/>
      <c r="AD1556" s="29"/>
      <c r="AE1556" s="84"/>
      <c r="AF1556" s="84"/>
      <c r="AG1556" s="63"/>
      <c r="AH1556" s="84"/>
      <c r="AI1556" s="63"/>
      <c r="AJ1556" s="63"/>
      <c r="AK1556" s="81"/>
      <c r="AL1556" s="85"/>
      <c r="AM1556" s="557" t="str">
        <f t="shared" ca="1" si="149"/>
        <v/>
      </c>
      <c r="AN1556" s="86"/>
      <c r="XFA1556" s="558" t="e">
        <f>MATCH(AE1556,tabla!$W$3:$W$20,0)-1</f>
        <v>#N/A</v>
      </c>
      <c r="XFB1556" s="558">
        <f>COUNTIF(tabla!$W$3:$W$20,'BD1'!AE1556)</f>
        <v>0</v>
      </c>
    </row>
    <row r="1557" spans="1:40 16381:16382" s="197" customFormat="1" ht="24.95" customHeight="1" x14ac:dyDescent="0.2">
      <c r="A1557" s="24" t="str">
        <f t="shared" si="146"/>
        <v/>
      </c>
      <c r="B1557" s="24" t="str">
        <f t="shared" si="144"/>
        <v/>
      </c>
      <c r="C1557" s="554" t="str">
        <f t="shared" si="145"/>
        <v/>
      </c>
      <c r="D1557" s="173"/>
      <c r="E1557" s="173"/>
      <c r="F1557" s="174"/>
      <c r="G1557" s="175"/>
      <c r="H1557" s="176"/>
      <c r="I1557" s="177"/>
      <c r="J1557" s="176"/>
      <c r="K1557" s="476"/>
      <c r="L1557" s="174"/>
      <c r="M1557" s="81"/>
      <c r="N1557" s="280" t="str">
        <f t="shared" si="147"/>
        <v/>
      </c>
      <c r="O1557" s="43"/>
      <c r="P1557" s="87"/>
      <c r="Q1557" s="483"/>
      <c r="R1557" s="83"/>
      <c r="S1557" s="482"/>
      <c r="T1557" s="164"/>
      <c r="U1557" s="45"/>
      <c r="V1557" s="25" t="str">
        <f>IFERROR(VLOOKUP(U1557, tabla!$A$2:$B$50,2,FALSE),"")</f>
        <v/>
      </c>
      <c r="W1557" s="26"/>
      <c r="X1557" s="51"/>
      <c r="Y1557" s="555" t="str">
        <f t="shared" si="148"/>
        <v/>
      </c>
      <c r="Z1557" s="27"/>
      <c r="AA1557" s="26"/>
      <c r="AB1557" s="26"/>
      <c r="AC1557" s="84"/>
      <c r="AD1557" s="29"/>
      <c r="AE1557" s="84"/>
      <c r="AF1557" s="84"/>
      <c r="AG1557" s="63"/>
      <c r="AH1557" s="84"/>
      <c r="AI1557" s="63"/>
      <c r="AJ1557" s="63"/>
      <c r="AK1557" s="81"/>
      <c r="AL1557" s="85"/>
      <c r="AM1557" s="557" t="str">
        <f t="shared" ca="1" si="149"/>
        <v/>
      </c>
      <c r="AN1557" s="86"/>
      <c r="XFA1557" s="558" t="e">
        <f>MATCH(AE1557,tabla!$W$3:$W$20,0)-1</f>
        <v>#N/A</v>
      </c>
      <c r="XFB1557" s="558">
        <f>COUNTIF(tabla!$W$3:$W$20,'BD1'!AE1557)</f>
        <v>0</v>
      </c>
    </row>
    <row r="1558" spans="1:40 16381:16382" s="197" customFormat="1" ht="24.95" customHeight="1" x14ac:dyDescent="0.2">
      <c r="A1558" s="24" t="str">
        <f t="shared" si="146"/>
        <v/>
      </c>
      <c r="B1558" s="24" t="str">
        <f t="shared" si="144"/>
        <v/>
      </c>
      <c r="C1558" s="554" t="str">
        <f t="shared" si="145"/>
        <v/>
      </c>
      <c r="D1558" s="173"/>
      <c r="E1558" s="173"/>
      <c r="F1558" s="174"/>
      <c r="G1558" s="175"/>
      <c r="H1558" s="176"/>
      <c r="I1558" s="177"/>
      <c r="J1558" s="176"/>
      <c r="K1558" s="476"/>
      <c r="L1558" s="174"/>
      <c r="M1558" s="81"/>
      <c r="N1558" s="280" t="str">
        <f t="shared" si="147"/>
        <v/>
      </c>
      <c r="O1558" s="43"/>
      <c r="P1558" s="87"/>
      <c r="Q1558" s="483"/>
      <c r="R1558" s="83"/>
      <c r="S1558" s="482"/>
      <c r="T1558" s="164"/>
      <c r="U1558" s="45"/>
      <c r="V1558" s="25" t="str">
        <f>IFERROR(VLOOKUP(U1558, tabla!$A$2:$B$50,2,FALSE),"")</f>
        <v/>
      </c>
      <c r="W1558" s="26"/>
      <c r="X1558" s="51"/>
      <c r="Y1558" s="555" t="str">
        <f t="shared" si="148"/>
        <v/>
      </c>
      <c r="Z1558" s="27"/>
      <c r="AA1558" s="26"/>
      <c r="AB1558" s="26"/>
      <c r="AC1558" s="84"/>
      <c r="AD1558" s="29"/>
      <c r="AE1558" s="84"/>
      <c r="AF1558" s="84"/>
      <c r="AG1558" s="63"/>
      <c r="AH1558" s="84"/>
      <c r="AI1558" s="63"/>
      <c r="AJ1558" s="63"/>
      <c r="AK1558" s="81"/>
      <c r="AL1558" s="85"/>
      <c r="AM1558" s="557" t="str">
        <f t="shared" ca="1" si="149"/>
        <v/>
      </c>
      <c r="AN1558" s="86"/>
      <c r="XFA1558" s="558" t="e">
        <f>MATCH(AE1558,tabla!$W$3:$W$20,0)-1</f>
        <v>#N/A</v>
      </c>
      <c r="XFB1558" s="558">
        <f>COUNTIF(tabla!$W$3:$W$20,'BD1'!AE1558)</f>
        <v>0</v>
      </c>
    </row>
    <row r="1559" spans="1:40 16381:16382" s="197" customFormat="1" ht="24.95" customHeight="1" x14ac:dyDescent="0.2">
      <c r="A1559" s="24" t="str">
        <f t="shared" si="146"/>
        <v/>
      </c>
      <c r="B1559" s="24" t="str">
        <f t="shared" si="144"/>
        <v/>
      </c>
      <c r="C1559" s="554" t="str">
        <f t="shared" si="145"/>
        <v/>
      </c>
      <c r="D1559" s="173"/>
      <c r="E1559" s="173"/>
      <c r="F1559" s="174"/>
      <c r="G1559" s="175"/>
      <c r="H1559" s="176"/>
      <c r="I1559" s="177"/>
      <c r="J1559" s="176"/>
      <c r="K1559" s="476"/>
      <c r="L1559" s="174"/>
      <c r="M1559" s="81"/>
      <c r="N1559" s="280" t="str">
        <f t="shared" si="147"/>
        <v/>
      </c>
      <c r="O1559" s="43"/>
      <c r="P1559" s="87"/>
      <c r="Q1559" s="483"/>
      <c r="R1559" s="83"/>
      <c r="S1559" s="482"/>
      <c r="T1559" s="164"/>
      <c r="U1559" s="45"/>
      <c r="V1559" s="25" t="str">
        <f>IFERROR(VLOOKUP(U1559, tabla!$A$2:$B$50,2,FALSE),"")</f>
        <v/>
      </c>
      <c r="W1559" s="26"/>
      <c r="X1559" s="51"/>
      <c r="Y1559" s="555" t="str">
        <f t="shared" si="148"/>
        <v/>
      </c>
      <c r="Z1559" s="27"/>
      <c r="AA1559" s="26"/>
      <c r="AB1559" s="26"/>
      <c r="AC1559" s="84"/>
      <c r="AD1559" s="29"/>
      <c r="AE1559" s="84"/>
      <c r="AF1559" s="84"/>
      <c r="AG1559" s="63"/>
      <c r="AH1559" s="84"/>
      <c r="AI1559" s="63"/>
      <c r="AJ1559" s="63"/>
      <c r="AK1559" s="81"/>
      <c r="AL1559" s="85"/>
      <c r="AM1559" s="557" t="str">
        <f t="shared" ca="1" si="149"/>
        <v/>
      </c>
      <c r="AN1559" s="86"/>
      <c r="XFA1559" s="558" t="e">
        <f>MATCH(AE1559,tabla!$W$3:$W$20,0)-1</f>
        <v>#N/A</v>
      </c>
      <c r="XFB1559" s="558">
        <f>COUNTIF(tabla!$W$3:$W$20,'BD1'!AE1559)</f>
        <v>0</v>
      </c>
    </row>
    <row r="1560" spans="1:40 16381:16382" s="197" customFormat="1" ht="24.95" customHeight="1" x14ac:dyDescent="0.2">
      <c r="A1560" s="24" t="str">
        <f t="shared" si="146"/>
        <v/>
      </c>
      <c r="B1560" s="24" t="str">
        <f t="shared" si="144"/>
        <v/>
      </c>
      <c r="C1560" s="554" t="str">
        <f t="shared" si="145"/>
        <v/>
      </c>
      <c r="D1560" s="173"/>
      <c r="E1560" s="173"/>
      <c r="F1560" s="174"/>
      <c r="G1560" s="175"/>
      <c r="H1560" s="176"/>
      <c r="I1560" s="177"/>
      <c r="J1560" s="176"/>
      <c r="K1560" s="476"/>
      <c r="L1560" s="174"/>
      <c r="M1560" s="81"/>
      <c r="N1560" s="280" t="str">
        <f t="shared" si="147"/>
        <v/>
      </c>
      <c r="O1560" s="43"/>
      <c r="P1560" s="87"/>
      <c r="Q1560" s="483"/>
      <c r="R1560" s="83"/>
      <c r="S1560" s="482"/>
      <c r="T1560" s="164"/>
      <c r="U1560" s="45"/>
      <c r="V1560" s="25" t="str">
        <f>IFERROR(VLOOKUP(U1560, tabla!$A$2:$B$50,2,FALSE),"")</f>
        <v/>
      </c>
      <c r="W1560" s="26"/>
      <c r="X1560" s="51"/>
      <c r="Y1560" s="555" t="str">
        <f t="shared" si="148"/>
        <v/>
      </c>
      <c r="Z1560" s="27"/>
      <c r="AA1560" s="26"/>
      <c r="AB1560" s="26"/>
      <c r="AC1560" s="84"/>
      <c r="AD1560" s="29"/>
      <c r="AE1560" s="84"/>
      <c r="AF1560" s="84"/>
      <c r="AG1560" s="63"/>
      <c r="AH1560" s="84"/>
      <c r="AI1560" s="63"/>
      <c r="AJ1560" s="63"/>
      <c r="AK1560" s="81"/>
      <c r="AL1560" s="85"/>
      <c r="AM1560" s="557" t="str">
        <f t="shared" ca="1" si="149"/>
        <v/>
      </c>
      <c r="AN1560" s="86"/>
      <c r="XFA1560" s="558" t="e">
        <f>MATCH(AE1560,tabla!$W$3:$W$20,0)-1</f>
        <v>#N/A</v>
      </c>
      <c r="XFB1560" s="558">
        <f>COUNTIF(tabla!$W$3:$W$20,'BD1'!AE1560)</f>
        <v>0</v>
      </c>
    </row>
    <row r="1561" spans="1:40 16381:16382" s="197" customFormat="1" ht="24.95" customHeight="1" x14ac:dyDescent="0.2">
      <c r="A1561" s="24" t="str">
        <f t="shared" si="146"/>
        <v/>
      </c>
      <c r="B1561" s="24" t="str">
        <f t="shared" si="144"/>
        <v/>
      </c>
      <c r="C1561" s="554" t="str">
        <f t="shared" si="145"/>
        <v/>
      </c>
      <c r="D1561" s="173"/>
      <c r="E1561" s="173"/>
      <c r="F1561" s="174"/>
      <c r="G1561" s="175"/>
      <c r="H1561" s="176"/>
      <c r="I1561" s="177"/>
      <c r="J1561" s="176"/>
      <c r="K1561" s="476"/>
      <c r="L1561" s="174"/>
      <c r="M1561" s="81"/>
      <c r="N1561" s="280" t="str">
        <f t="shared" si="147"/>
        <v/>
      </c>
      <c r="O1561" s="43"/>
      <c r="P1561" s="87"/>
      <c r="Q1561" s="483"/>
      <c r="R1561" s="83"/>
      <c r="S1561" s="482"/>
      <c r="T1561" s="164"/>
      <c r="U1561" s="45"/>
      <c r="V1561" s="25" t="str">
        <f>IFERROR(VLOOKUP(U1561, tabla!$A$2:$B$50,2,FALSE),"")</f>
        <v/>
      </c>
      <c r="W1561" s="26"/>
      <c r="X1561" s="51"/>
      <c r="Y1561" s="555" t="str">
        <f t="shared" si="148"/>
        <v/>
      </c>
      <c r="Z1561" s="27"/>
      <c r="AA1561" s="26"/>
      <c r="AB1561" s="26"/>
      <c r="AC1561" s="84"/>
      <c r="AD1561" s="29"/>
      <c r="AE1561" s="84"/>
      <c r="AF1561" s="84"/>
      <c r="AG1561" s="63"/>
      <c r="AH1561" s="84"/>
      <c r="AI1561" s="63"/>
      <c r="AJ1561" s="63"/>
      <c r="AK1561" s="81"/>
      <c r="AL1561" s="85"/>
      <c r="AM1561" s="557" t="str">
        <f t="shared" ca="1" si="149"/>
        <v/>
      </c>
      <c r="AN1561" s="86"/>
      <c r="XFA1561" s="558" t="e">
        <f>MATCH(AE1561,tabla!$W$3:$W$20,0)-1</f>
        <v>#N/A</v>
      </c>
      <c r="XFB1561" s="558">
        <f>COUNTIF(tabla!$W$3:$W$20,'BD1'!AE1561)</f>
        <v>0</v>
      </c>
    </row>
    <row r="1562" spans="1:40 16381:16382" s="197" customFormat="1" ht="24.95" customHeight="1" x14ac:dyDescent="0.2">
      <c r="A1562" s="24" t="str">
        <f t="shared" si="146"/>
        <v/>
      </c>
      <c r="B1562" s="24" t="str">
        <f t="shared" si="144"/>
        <v/>
      </c>
      <c r="C1562" s="554" t="str">
        <f t="shared" si="145"/>
        <v/>
      </c>
      <c r="D1562" s="173"/>
      <c r="E1562" s="173"/>
      <c r="F1562" s="174"/>
      <c r="G1562" s="175"/>
      <c r="H1562" s="176"/>
      <c r="I1562" s="177"/>
      <c r="J1562" s="176"/>
      <c r="K1562" s="476"/>
      <c r="L1562" s="174"/>
      <c r="M1562" s="81"/>
      <c r="N1562" s="280" t="str">
        <f t="shared" si="147"/>
        <v/>
      </c>
      <c r="O1562" s="43"/>
      <c r="P1562" s="87"/>
      <c r="Q1562" s="483"/>
      <c r="R1562" s="83"/>
      <c r="S1562" s="482"/>
      <c r="T1562" s="164"/>
      <c r="U1562" s="45"/>
      <c r="V1562" s="25" t="str">
        <f>IFERROR(VLOOKUP(U1562, tabla!$A$2:$B$50,2,FALSE),"")</f>
        <v/>
      </c>
      <c r="W1562" s="26"/>
      <c r="X1562" s="51"/>
      <c r="Y1562" s="555" t="str">
        <f t="shared" si="148"/>
        <v/>
      </c>
      <c r="Z1562" s="27"/>
      <c r="AA1562" s="26"/>
      <c r="AB1562" s="26"/>
      <c r="AC1562" s="84"/>
      <c r="AD1562" s="29"/>
      <c r="AE1562" s="84"/>
      <c r="AF1562" s="84"/>
      <c r="AG1562" s="63"/>
      <c r="AH1562" s="84"/>
      <c r="AI1562" s="63"/>
      <c r="AJ1562" s="63"/>
      <c r="AK1562" s="81"/>
      <c r="AL1562" s="85"/>
      <c r="AM1562" s="557" t="str">
        <f t="shared" ca="1" si="149"/>
        <v/>
      </c>
      <c r="AN1562" s="86"/>
      <c r="XFA1562" s="558" t="e">
        <f>MATCH(AE1562,tabla!$W$3:$W$20,0)-1</f>
        <v>#N/A</v>
      </c>
      <c r="XFB1562" s="558">
        <f>COUNTIF(tabla!$W$3:$W$20,'BD1'!AE1562)</f>
        <v>0</v>
      </c>
    </row>
    <row r="1563" spans="1:40 16381:16382" s="197" customFormat="1" ht="24.95" customHeight="1" x14ac:dyDescent="0.2">
      <c r="A1563" s="24" t="str">
        <f t="shared" si="146"/>
        <v/>
      </c>
      <c r="B1563" s="24" t="str">
        <f t="shared" si="144"/>
        <v/>
      </c>
      <c r="C1563" s="554" t="str">
        <f t="shared" si="145"/>
        <v/>
      </c>
      <c r="D1563" s="173"/>
      <c r="E1563" s="173"/>
      <c r="F1563" s="174"/>
      <c r="G1563" s="175"/>
      <c r="H1563" s="176"/>
      <c r="I1563" s="177"/>
      <c r="J1563" s="176"/>
      <c r="K1563" s="476"/>
      <c r="L1563" s="174"/>
      <c r="M1563" s="81"/>
      <c r="N1563" s="280" t="str">
        <f t="shared" si="147"/>
        <v/>
      </c>
      <c r="O1563" s="43"/>
      <c r="P1563" s="87"/>
      <c r="Q1563" s="483"/>
      <c r="R1563" s="83"/>
      <c r="S1563" s="482"/>
      <c r="T1563" s="164"/>
      <c r="U1563" s="45"/>
      <c r="V1563" s="25" t="str">
        <f>IFERROR(VLOOKUP(U1563, tabla!$A$2:$B$50,2,FALSE),"")</f>
        <v/>
      </c>
      <c r="W1563" s="26"/>
      <c r="X1563" s="51"/>
      <c r="Y1563" s="555" t="str">
        <f t="shared" si="148"/>
        <v/>
      </c>
      <c r="Z1563" s="27"/>
      <c r="AA1563" s="26"/>
      <c r="AB1563" s="26"/>
      <c r="AC1563" s="84"/>
      <c r="AD1563" s="29"/>
      <c r="AE1563" s="84"/>
      <c r="AF1563" s="84"/>
      <c r="AG1563" s="63"/>
      <c r="AH1563" s="84"/>
      <c r="AI1563" s="63"/>
      <c r="AJ1563" s="63"/>
      <c r="AK1563" s="81"/>
      <c r="AL1563" s="85"/>
      <c r="AM1563" s="557" t="str">
        <f t="shared" ca="1" si="149"/>
        <v/>
      </c>
      <c r="AN1563" s="86"/>
      <c r="XFA1563" s="558" t="e">
        <f>MATCH(AE1563,tabla!$W$3:$W$20,0)-1</f>
        <v>#N/A</v>
      </c>
      <c r="XFB1563" s="558">
        <f>COUNTIF(tabla!$W$3:$W$20,'BD1'!AE1563)</f>
        <v>0</v>
      </c>
    </row>
    <row r="1564" spans="1:40 16381:16382" s="197" customFormat="1" ht="24.95" customHeight="1" x14ac:dyDescent="0.2">
      <c r="A1564" s="24" t="str">
        <f t="shared" si="146"/>
        <v/>
      </c>
      <c r="B1564" s="24" t="str">
        <f t="shared" si="144"/>
        <v/>
      </c>
      <c r="C1564" s="554" t="str">
        <f t="shared" si="145"/>
        <v/>
      </c>
      <c r="D1564" s="173"/>
      <c r="E1564" s="173"/>
      <c r="F1564" s="174"/>
      <c r="G1564" s="175"/>
      <c r="H1564" s="176"/>
      <c r="I1564" s="177"/>
      <c r="J1564" s="176"/>
      <c r="K1564" s="476"/>
      <c r="L1564" s="174"/>
      <c r="M1564" s="81"/>
      <c r="N1564" s="280" t="str">
        <f t="shared" si="147"/>
        <v/>
      </c>
      <c r="O1564" s="43"/>
      <c r="P1564" s="87"/>
      <c r="Q1564" s="483"/>
      <c r="R1564" s="83"/>
      <c r="S1564" s="482"/>
      <c r="T1564" s="164"/>
      <c r="U1564" s="45"/>
      <c r="V1564" s="25" t="str">
        <f>IFERROR(VLOOKUP(U1564, tabla!$A$2:$B$50,2,FALSE),"")</f>
        <v/>
      </c>
      <c r="W1564" s="26"/>
      <c r="X1564" s="51"/>
      <c r="Y1564" s="555" t="str">
        <f t="shared" si="148"/>
        <v/>
      </c>
      <c r="Z1564" s="27"/>
      <c r="AA1564" s="26"/>
      <c r="AB1564" s="26"/>
      <c r="AC1564" s="84"/>
      <c r="AD1564" s="29"/>
      <c r="AE1564" s="84"/>
      <c r="AF1564" s="84"/>
      <c r="AG1564" s="63"/>
      <c r="AH1564" s="84"/>
      <c r="AI1564" s="63"/>
      <c r="AJ1564" s="63"/>
      <c r="AK1564" s="81"/>
      <c r="AL1564" s="85"/>
      <c r="AM1564" s="557" t="str">
        <f t="shared" ca="1" si="149"/>
        <v/>
      </c>
      <c r="AN1564" s="86"/>
      <c r="XFA1564" s="558" t="e">
        <f>MATCH(AE1564,tabla!$W$3:$W$20,0)-1</f>
        <v>#N/A</v>
      </c>
      <c r="XFB1564" s="558">
        <f>COUNTIF(tabla!$W$3:$W$20,'BD1'!AE1564)</f>
        <v>0</v>
      </c>
    </row>
    <row r="1565" spans="1:40 16381:16382" s="197" customFormat="1" ht="24.95" customHeight="1" x14ac:dyDescent="0.2">
      <c r="A1565" s="24" t="str">
        <f t="shared" si="146"/>
        <v/>
      </c>
      <c r="B1565" s="24" t="str">
        <f t="shared" si="144"/>
        <v/>
      </c>
      <c r="C1565" s="554" t="str">
        <f t="shared" si="145"/>
        <v/>
      </c>
      <c r="D1565" s="173"/>
      <c r="E1565" s="173"/>
      <c r="F1565" s="174"/>
      <c r="G1565" s="175"/>
      <c r="H1565" s="176"/>
      <c r="I1565" s="177"/>
      <c r="J1565" s="176"/>
      <c r="K1565" s="476"/>
      <c r="L1565" s="174"/>
      <c r="M1565" s="81"/>
      <c r="N1565" s="280" t="str">
        <f t="shared" si="147"/>
        <v/>
      </c>
      <c r="O1565" s="43"/>
      <c r="P1565" s="87"/>
      <c r="Q1565" s="483"/>
      <c r="R1565" s="83"/>
      <c r="S1565" s="482"/>
      <c r="T1565" s="164"/>
      <c r="U1565" s="45"/>
      <c r="V1565" s="25" t="str">
        <f>IFERROR(VLOOKUP(U1565, tabla!$A$2:$B$50,2,FALSE),"")</f>
        <v/>
      </c>
      <c r="W1565" s="26"/>
      <c r="X1565" s="51"/>
      <c r="Y1565" s="555" t="str">
        <f t="shared" si="148"/>
        <v/>
      </c>
      <c r="Z1565" s="27"/>
      <c r="AA1565" s="26"/>
      <c r="AB1565" s="26"/>
      <c r="AC1565" s="84"/>
      <c r="AD1565" s="29"/>
      <c r="AE1565" s="84"/>
      <c r="AF1565" s="84"/>
      <c r="AG1565" s="63"/>
      <c r="AH1565" s="84"/>
      <c r="AI1565" s="63"/>
      <c r="AJ1565" s="63"/>
      <c r="AK1565" s="81"/>
      <c r="AL1565" s="85"/>
      <c r="AM1565" s="557" t="str">
        <f t="shared" ca="1" si="149"/>
        <v/>
      </c>
      <c r="AN1565" s="86"/>
      <c r="XFA1565" s="558" t="e">
        <f>MATCH(AE1565,tabla!$W$3:$W$20,0)-1</f>
        <v>#N/A</v>
      </c>
      <c r="XFB1565" s="558">
        <f>COUNTIF(tabla!$W$3:$W$20,'BD1'!AE1565)</f>
        <v>0</v>
      </c>
    </row>
    <row r="1566" spans="1:40 16381:16382" s="197" customFormat="1" ht="24.95" customHeight="1" x14ac:dyDescent="0.2">
      <c r="A1566" s="24" t="str">
        <f t="shared" si="146"/>
        <v/>
      </c>
      <c r="B1566" s="24" t="str">
        <f t="shared" si="144"/>
        <v/>
      </c>
      <c r="C1566" s="554" t="str">
        <f t="shared" si="145"/>
        <v/>
      </c>
      <c r="D1566" s="173"/>
      <c r="E1566" s="173"/>
      <c r="F1566" s="174"/>
      <c r="G1566" s="175"/>
      <c r="H1566" s="176"/>
      <c r="I1566" s="177"/>
      <c r="J1566" s="176"/>
      <c r="K1566" s="476"/>
      <c r="L1566" s="174"/>
      <c r="M1566" s="81"/>
      <c r="N1566" s="280" t="str">
        <f t="shared" si="147"/>
        <v/>
      </c>
      <c r="O1566" s="43"/>
      <c r="P1566" s="87"/>
      <c r="Q1566" s="483"/>
      <c r="R1566" s="83"/>
      <c r="S1566" s="482"/>
      <c r="T1566" s="164"/>
      <c r="U1566" s="45"/>
      <c r="V1566" s="25" t="str">
        <f>IFERROR(VLOOKUP(U1566, tabla!$A$2:$B$50,2,FALSE),"")</f>
        <v/>
      </c>
      <c r="W1566" s="26"/>
      <c r="X1566" s="51"/>
      <c r="Y1566" s="555" t="str">
        <f t="shared" si="148"/>
        <v/>
      </c>
      <c r="Z1566" s="27"/>
      <c r="AA1566" s="26"/>
      <c r="AB1566" s="26"/>
      <c r="AC1566" s="84"/>
      <c r="AD1566" s="29"/>
      <c r="AE1566" s="84"/>
      <c r="AF1566" s="84"/>
      <c r="AG1566" s="63"/>
      <c r="AH1566" s="84"/>
      <c r="AI1566" s="63"/>
      <c r="AJ1566" s="63"/>
      <c r="AK1566" s="81"/>
      <c r="AL1566" s="85"/>
      <c r="AM1566" s="557" t="str">
        <f t="shared" ca="1" si="149"/>
        <v/>
      </c>
      <c r="AN1566" s="86"/>
      <c r="XFA1566" s="558" t="e">
        <f>MATCH(AE1566,tabla!$W$3:$W$20,0)-1</f>
        <v>#N/A</v>
      </c>
      <c r="XFB1566" s="558">
        <f>COUNTIF(tabla!$W$3:$W$20,'BD1'!AE1566)</f>
        <v>0</v>
      </c>
    </row>
    <row r="1567" spans="1:40 16381:16382" s="197" customFormat="1" ht="24.95" customHeight="1" x14ac:dyDescent="0.2">
      <c r="A1567" s="24" t="str">
        <f t="shared" si="146"/>
        <v/>
      </c>
      <c r="B1567" s="24" t="str">
        <f t="shared" si="144"/>
        <v/>
      </c>
      <c r="C1567" s="554" t="str">
        <f t="shared" si="145"/>
        <v/>
      </c>
      <c r="D1567" s="173"/>
      <c r="E1567" s="173"/>
      <c r="F1567" s="174"/>
      <c r="G1567" s="175"/>
      <c r="H1567" s="176"/>
      <c r="I1567" s="177"/>
      <c r="J1567" s="176"/>
      <c r="K1567" s="476"/>
      <c r="L1567" s="174"/>
      <c r="M1567" s="81"/>
      <c r="N1567" s="280" t="str">
        <f t="shared" si="147"/>
        <v/>
      </c>
      <c r="O1567" s="43"/>
      <c r="P1567" s="87"/>
      <c r="Q1567" s="483"/>
      <c r="R1567" s="83"/>
      <c r="S1567" s="482"/>
      <c r="T1567" s="164"/>
      <c r="U1567" s="45"/>
      <c r="V1567" s="25" t="str">
        <f>IFERROR(VLOOKUP(U1567, tabla!$A$2:$B$50,2,FALSE),"")</f>
        <v/>
      </c>
      <c r="W1567" s="26"/>
      <c r="X1567" s="51"/>
      <c r="Y1567" s="555" t="str">
        <f t="shared" si="148"/>
        <v/>
      </c>
      <c r="Z1567" s="27"/>
      <c r="AA1567" s="26"/>
      <c r="AB1567" s="26"/>
      <c r="AC1567" s="84"/>
      <c r="AD1567" s="29"/>
      <c r="AE1567" s="84"/>
      <c r="AF1567" s="84"/>
      <c r="AG1567" s="63"/>
      <c r="AH1567" s="84"/>
      <c r="AI1567" s="63"/>
      <c r="AJ1567" s="63"/>
      <c r="AK1567" s="81"/>
      <c r="AL1567" s="85"/>
      <c r="AM1567" s="557" t="str">
        <f t="shared" ca="1" si="149"/>
        <v/>
      </c>
      <c r="AN1567" s="86"/>
      <c r="XFA1567" s="558" t="e">
        <f>MATCH(AE1567,tabla!$W$3:$W$20,0)-1</f>
        <v>#N/A</v>
      </c>
      <c r="XFB1567" s="558">
        <f>COUNTIF(tabla!$W$3:$W$20,'BD1'!AE1567)</f>
        <v>0</v>
      </c>
    </row>
    <row r="1568" spans="1:40 16381:16382" s="197" customFormat="1" ht="24.95" customHeight="1" x14ac:dyDescent="0.2">
      <c r="A1568" s="24" t="str">
        <f t="shared" si="146"/>
        <v/>
      </c>
      <c r="B1568" s="24" t="str">
        <f t="shared" si="144"/>
        <v/>
      </c>
      <c r="C1568" s="554" t="str">
        <f t="shared" si="145"/>
        <v/>
      </c>
      <c r="D1568" s="173"/>
      <c r="E1568" s="173"/>
      <c r="F1568" s="174"/>
      <c r="G1568" s="175"/>
      <c r="H1568" s="176"/>
      <c r="I1568" s="177"/>
      <c r="J1568" s="176"/>
      <c r="K1568" s="476"/>
      <c r="L1568" s="174"/>
      <c r="M1568" s="81"/>
      <c r="N1568" s="280" t="str">
        <f t="shared" si="147"/>
        <v/>
      </c>
      <c r="O1568" s="43"/>
      <c r="P1568" s="87"/>
      <c r="Q1568" s="483"/>
      <c r="R1568" s="83"/>
      <c r="S1568" s="482"/>
      <c r="T1568" s="164"/>
      <c r="U1568" s="45"/>
      <c r="V1568" s="25" t="str">
        <f>IFERROR(VLOOKUP(U1568, tabla!$A$2:$B$50,2,FALSE),"")</f>
        <v/>
      </c>
      <c r="W1568" s="26"/>
      <c r="X1568" s="51"/>
      <c r="Y1568" s="555" t="str">
        <f t="shared" si="148"/>
        <v/>
      </c>
      <c r="Z1568" s="27"/>
      <c r="AA1568" s="26"/>
      <c r="AB1568" s="26"/>
      <c r="AC1568" s="84"/>
      <c r="AD1568" s="29"/>
      <c r="AE1568" s="84"/>
      <c r="AF1568" s="84"/>
      <c r="AG1568" s="63"/>
      <c r="AH1568" s="84"/>
      <c r="AI1568" s="63"/>
      <c r="AJ1568" s="63"/>
      <c r="AK1568" s="81"/>
      <c r="AL1568" s="85"/>
      <c r="AM1568" s="557" t="str">
        <f t="shared" ca="1" si="149"/>
        <v/>
      </c>
      <c r="AN1568" s="86"/>
      <c r="XFA1568" s="558" t="e">
        <f>MATCH(AE1568,tabla!$W$3:$W$20,0)-1</f>
        <v>#N/A</v>
      </c>
      <c r="XFB1568" s="558">
        <f>COUNTIF(tabla!$W$3:$W$20,'BD1'!AE1568)</f>
        <v>0</v>
      </c>
    </row>
    <row r="1569" spans="1:40 16381:16382" s="197" customFormat="1" ht="24.95" customHeight="1" x14ac:dyDescent="0.2">
      <c r="A1569" s="24" t="str">
        <f t="shared" si="146"/>
        <v/>
      </c>
      <c r="B1569" s="24" t="str">
        <f t="shared" si="144"/>
        <v/>
      </c>
      <c r="C1569" s="554" t="str">
        <f t="shared" si="145"/>
        <v/>
      </c>
      <c r="D1569" s="173"/>
      <c r="E1569" s="173"/>
      <c r="F1569" s="174"/>
      <c r="G1569" s="175"/>
      <c r="H1569" s="176"/>
      <c r="I1569" s="177"/>
      <c r="J1569" s="176"/>
      <c r="K1569" s="476"/>
      <c r="L1569" s="174"/>
      <c r="M1569" s="81"/>
      <c r="N1569" s="280" t="str">
        <f t="shared" si="147"/>
        <v/>
      </c>
      <c r="O1569" s="43"/>
      <c r="P1569" s="87"/>
      <c r="Q1569" s="483"/>
      <c r="R1569" s="83"/>
      <c r="S1569" s="482"/>
      <c r="T1569" s="164"/>
      <c r="U1569" s="45"/>
      <c r="V1569" s="25" t="str">
        <f>IFERROR(VLOOKUP(U1569, tabla!$A$2:$B$50,2,FALSE),"")</f>
        <v/>
      </c>
      <c r="W1569" s="26"/>
      <c r="X1569" s="51"/>
      <c r="Y1569" s="555" t="str">
        <f t="shared" si="148"/>
        <v/>
      </c>
      <c r="Z1569" s="27"/>
      <c r="AA1569" s="26"/>
      <c r="AB1569" s="26"/>
      <c r="AC1569" s="84"/>
      <c r="AD1569" s="29"/>
      <c r="AE1569" s="84"/>
      <c r="AF1569" s="84"/>
      <c r="AG1569" s="63"/>
      <c r="AH1569" s="84"/>
      <c r="AI1569" s="63"/>
      <c r="AJ1569" s="63"/>
      <c r="AK1569" s="81"/>
      <c r="AL1569" s="85"/>
      <c r="AM1569" s="557" t="str">
        <f t="shared" ca="1" si="149"/>
        <v/>
      </c>
      <c r="AN1569" s="86"/>
      <c r="XFA1569" s="558" t="e">
        <f>MATCH(AE1569,tabla!$W$3:$W$20,0)-1</f>
        <v>#N/A</v>
      </c>
      <c r="XFB1569" s="558">
        <f>COUNTIF(tabla!$W$3:$W$20,'BD1'!AE1569)</f>
        <v>0</v>
      </c>
    </row>
    <row r="1570" spans="1:40 16381:16382" s="197" customFormat="1" ht="24.95" customHeight="1" x14ac:dyDescent="0.2">
      <c r="A1570" s="24" t="str">
        <f t="shared" si="146"/>
        <v/>
      </c>
      <c r="B1570" s="24" t="str">
        <f t="shared" si="144"/>
        <v/>
      </c>
      <c r="C1570" s="554" t="str">
        <f t="shared" si="145"/>
        <v/>
      </c>
      <c r="D1570" s="173"/>
      <c r="E1570" s="173"/>
      <c r="F1570" s="174"/>
      <c r="G1570" s="175"/>
      <c r="H1570" s="176"/>
      <c r="I1570" s="177"/>
      <c r="J1570" s="176"/>
      <c r="K1570" s="476"/>
      <c r="L1570" s="174"/>
      <c r="M1570" s="81"/>
      <c r="N1570" s="280" t="str">
        <f t="shared" si="147"/>
        <v/>
      </c>
      <c r="O1570" s="43"/>
      <c r="P1570" s="87"/>
      <c r="Q1570" s="483"/>
      <c r="R1570" s="83"/>
      <c r="S1570" s="482"/>
      <c r="T1570" s="164"/>
      <c r="U1570" s="45"/>
      <c r="V1570" s="25" t="str">
        <f>IFERROR(VLOOKUP(U1570, tabla!$A$2:$B$50,2,FALSE),"")</f>
        <v/>
      </c>
      <c r="W1570" s="26"/>
      <c r="X1570" s="51"/>
      <c r="Y1570" s="555" t="str">
        <f t="shared" si="148"/>
        <v/>
      </c>
      <c r="Z1570" s="27"/>
      <c r="AA1570" s="26"/>
      <c r="AB1570" s="26"/>
      <c r="AC1570" s="84"/>
      <c r="AD1570" s="29"/>
      <c r="AE1570" s="84"/>
      <c r="AF1570" s="84"/>
      <c r="AG1570" s="63"/>
      <c r="AH1570" s="84"/>
      <c r="AI1570" s="63"/>
      <c r="AJ1570" s="63"/>
      <c r="AK1570" s="81"/>
      <c r="AL1570" s="85"/>
      <c r="AM1570" s="557" t="str">
        <f t="shared" ca="1" si="149"/>
        <v/>
      </c>
      <c r="AN1570" s="86"/>
      <c r="XFA1570" s="558" t="e">
        <f>MATCH(AE1570,tabla!$W$3:$W$20,0)-1</f>
        <v>#N/A</v>
      </c>
      <c r="XFB1570" s="558">
        <f>COUNTIF(tabla!$W$3:$W$20,'BD1'!AE1570)</f>
        <v>0</v>
      </c>
    </row>
    <row r="1571" spans="1:40 16381:16382" s="197" customFormat="1" ht="24.95" customHeight="1" x14ac:dyDescent="0.2">
      <c r="A1571" s="24" t="str">
        <f t="shared" si="146"/>
        <v/>
      </c>
      <c r="B1571" s="24" t="str">
        <f t="shared" si="144"/>
        <v/>
      </c>
      <c r="C1571" s="554" t="str">
        <f t="shared" si="145"/>
        <v/>
      </c>
      <c r="D1571" s="173"/>
      <c r="E1571" s="173"/>
      <c r="F1571" s="174"/>
      <c r="G1571" s="175"/>
      <c r="H1571" s="176"/>
      <c r="I1571" s="177"/>
      <c r="J1571" s="176"/>
      <c r="K1571" s="476"/>
      <c r="L1571" s="174"/>
      <c r="M1571" s="81"/>
      <c r="N1571" s="280" t="str">
        <f t="shared" si="147"/>
        <v/>
      </c>
      <c r="O1571" s="43"/>
      <c r="P1571" s="87"/>
      <c r="Q1571" s="483"/>
      <c r="R1571" s="83"/>
      <c r="S1571" s="482"/>
      <c r="T1571" s="164"/>
      <c r="U1571" s="45"/>
      <c r="V1571" s="25" t="str">
        <f>IFERROR(VLOOKUP(U1571, tabla!$A$2:$B$50,2,FALSE),"")</f>
        <v/>
      </c>
      <c r="W1571" s="26"/>
      <c r="X1571" s="51"/>
      <c r="Y1571" s="555" t="str">
        <f t="shared" si="148"/>
        <v/>
      </c>
      <c r="Z1571" s="27"/>
      <c r="AA1571" s="26"/>
      <c r="AB1571" s="26"/>
      <c r="AC1571" s="84"/>
      <c r="AD1571" s="29"/>
      <c r="AE1571" s="84"/>
      <c r="AF1571" s="84"/>
      <c r="AG1571" s="63"/>
      <c r="AH1571" s="84"/>
      <c r="AI1571" s="63"/>
      <c r="AJ1571" s="63"/>
      <c r="AK1571" s="81"/>
      <c r="AL1571" s="85"/>
      <c r="AM1571" s="557" t="str">
        <f t="shared" ca="1" si="149"/>
        <v/>
      </c>
      <c r="AN1571" s="86"/>
      <c r="XFA1571" s="558" t="e">
        <f>MATCH(AE1571,tabla!$W$3:$W$20,0)-1</f>
        <v>#N/A</v>
      </c>
      <c r="XFB1571" s="558">
        <f>COUNTIF(tabla!$W$3:$W$20,'BD1'!AE1571)</f>
        <v>0</v>
      </c>
    </row>
    <row r="1572" spans="1:40 16381:16382" s="197" customFormat="1" ht="24.95" customHeight="1" x14ac:dyDescent="0.2">
      <c r="A1572" s="24" t="str">
        <f t="shared" si="146"/>
        <v/>
      </c>
      <c r="B1572" s="24" t="str">
        <f t="shared" si="144"/>
        <v/>
      </c>
      <c r="C1572" s="554" t="str">
        <f t="shared" si="145"/>
        <v/>
      </c>
      <c r="D1572" s="173"/>
      <c r="E1572" s="173"/>
      <c r="F1572" s="174"/>
      <c r="G1572" s="175"/>
      <c r="H1572" s="176"/>
      <c r="I1572" s="177"/>
      <c r="J1572" s="176"/>
      <c r="K1572" s="476"/>
      <c r="L1572" s="174"/>
      <c r="M1572" s="81"/>
      <c r="N1572" s="280" t="str">
        <f t="shared" si="147"/>
        <v/>
      </c>
      <c r="O1572" s="43"/>
      <c r="P1572" s="87"/>
      <c r="Q1572" s="483"/>
      <c r="R1572" s="83"/>
      <c r="S1572" s="482"/>
      <c r="T1572" s="164"/>
      <c r="U1572" s="45"/>
      <c r="V1572" s="25" t="str">
        <f>IFERROR(VLOOKUP(U1572, tabla!$A$2:$B$50,2,FALSE),"")</f>
        <v/>
      </c>
      <c r="W1572" s="26"/>
      <c r="X1572" s="51"/>
      <c r="Y1572" s="555" t="str">
        <f t="shared" si="148"/>
        <v/>
      </c>
      <c r="Z1572" s="27"/>
      <c r="AA1572" s="26"/>
      <c r="AB1572" s="26"/>
      <c r="AC1572" s="84"/>
      <c r="AD1572" s="29"/>
      <c r="AE1572" s="84"/>
      <c r="AF1572" s="84"/>
      <c r="AG1572" s="63"/>
      <c r="AH1572" s="84"/>
      <c r="AI1572" s="63"/>
      <c r="AJ1572" s="63"/>
      <c r="AK1572" s="81"/>
      <c r="AL1572" s="85"/>
      <c r="AM1572" s="557" t="str">
        <f t="shared" ca="1" si="149"/>
        <v/>
      </c>
      <c r="AN1572" s="86"/>
      <c r="XFA1572" s="558" t="e">
        <f>MATCH(AE1572,tabla!$W$3:$W$20,0)-1</f>
        <v>#N/A</v>
      </c>
      <c r="XFB1572" s="558">
        <f>COUNTIF(tabla!$W$3:$W$20,'BD1'!AE1572)</f>
        <v>0</v>
      </c>
    </row>
    <row r="1573" spans="1:40 16381:16382" s="197" customFormat="1" ht="24.95" customHeight="1" x14ac:dyDescent="0.2">
      <c r="A1573" s="24" t="str">
        <f t="shared" si="146"/>
        <v/>
      </c>
      <c r="B1573" s="24" t="str">
        <f t="shared" si="144"/>
        <v/>
      </c>
      <c r="C1573" s="554" t="str">
        <f t="shared" si="145"/>
        <v/>
      </c>
      <c r="D1573" s="173"/>
      <c r="E1573" s="173"/>
      <c r="F1573" s="174"/>
      <c r="G1573" s="175"/>
      <c r="H1573" s="176"/>
      <c r="I1573" s="177"/>
      <c r="J1573" s="176"/>
      <c r="K1573" s="476"/>
      <c r="L1573" s="174"/>
      <c r="M1573" s="81"/>
      <c r="N1573" s="280" t="str">
        <f t="shared" si="147"/>
        <v/>
      </c>
      <c r="O1573" s="43"/>
      <c r="P1573" s="87"/>
      <c r="Q1573" s="483"/>
      <c r="R1573" s="83"/>
      <c r="S1573" s="482"/>
      <c r="T1573" s="164"/>
      <c r="U1573" s="45"/>
      <c r="V1573" s="25" t="str">
        <f>IFERROR(VLOOKUP(U1573, tabla!$A$2:$B$50,2,FALSE),"")</f>
        <v/>
      </c>
      <c r="W1573" s="26"/>
      <c r="X1573" s="51"/>
      <c r="Y1573" s="555" t="str">
        <f t="shared" si="148"/>
        <v/>
      </c>
      <c r="Z1573" s="27"/>
      <c r="AA1573" s="26"/>
      <c r="AB1573" s="26"/>
      <c r="AC1573" s="84"/>
      <c r="AD1573" s="29"/>
      <c r="AE1573" s="84"/>
      <c r="AF1573" s="84"/>
      <c r="AG1573" s="63"/>
      <c r="AH1573" s="84"/>
      <c r="AI1573" s="63"/>
      <c r="AJ1573" s="63"/>
      <c r="AK1573" s="81"/>
      <c r="AL1573" s="85"/>
      <c r="AM1573" s="557" t="str">
        <f t="shared" ca="1" si="149"/>
        <v/>
      </c>
      <c r="AN1573" s="86"/>
      <c r="XFA1573" s="558" t="e">
        <f>MATCH(AE1573,tabla!$W$3:$W$20,0)-1</f>
        <v>#N/A</v>
      </c>
      <c r="XFB1573" s="558">
        <f>COUNTIF(tabla!$W$3:$W$20,'BD1'!AE1573)</f>
        <v>0</v>
      </c>
    </row>
    <row r="1574" spans="1:40 16381:16382" s="197" customFormat="1" ht="24.95" customHeight="1" x14ac:dyDescent="0.2">
      <c r="A1574" s="24" t="str">
        <f t="shared" si="146"/>
        <v/>
      </c>
      <c r="B1574" s="24" t="str">
        <f t="shared" si="144"/>
        <v/>
      </c>
      <c r="C1574" s="554" t="str">
        <f t="shared" si="145"/>
        <v/>
      </c>
      <c r="D1574" s="173"/>
      <c r="E1574" s="173"/>
      <c r="F1574" s="174"/>
      <c r="G1574" s="175"/>
      <c r="H1574" s="176"/>
      <c r="I1574" s="177"/>
      <c r="J1574" s="176"/>
      <c r="K1574" s="476"/>
      <c r="L1574" s="174"/>
      <c r="M1574" s="81"/>
      <c r="N1574" s="280" t="str">
        <f t="shared" si="147"/>
        <v/>
      </c>
      <c r="O1574" s="43"/>
      <c r="P1574" s="87"/>
      <c r="Q1574" s="483"/>
      <c r="R1574" s="83"/>
      <c r="S1574" s="482"/>
      <c r="T1574" s="164"/>
      <c r="U1574" s="45"/>
      <c r="V1574" s="25" t="str">
        <f>IFERROR(VLOOKUP(U1574, tabla!$A$2:$B$50,2,FALSE),"")</f>
        <v/>
      </c>
      <c r="W1574" s="26"/>
      <c r="X1574" s="51"/>
      <c r="Y1574" s="555" t="str">
        <f t="shared" si="148"/>
        <v/>
      </c>
      <c r="Z1574" s="27"/>
      <c r="AA1574" s="26"/>
      <c r="AB1574" s="26"/>
      <c r="AC1574" s="84"/>
      <c r="AD1574" s="29"/>
      <c r="AE1574" s="84"/>
      <c r="AF1574" s="84"/>
      <c r="AG1574" s="63"/>
      <c r="AH1574" s="84"/>
      <c r="AI1574" s="63"/>
      <c r="AJ1574" s="63"/>
      <c r="AK1574" s="81"/>
      <c r="AL1574" s="85"/>
      <c r="AM1574" s="557" t="str">
        <f t="shared" ca="1" si="149"/>
        <v/>
      </c>
      <c r="AN1574" s="86"/>
      <c r="XFA1574" s="558" t="e">
        <f>MATCH(AE1574,tabla!$W$3:$W$20,0)-1</f>
        <v>#N/A</v>
      </c>
      <c r="XFB1574" s="558">
        <f>COUNTIF(tabla!$W$3:$W$20,'BD1'!AE1574)</f>
        <v>0</v>
      </c>
    </row>
    <row r="1575" spans="1:40 16381:16382" s="197" customFormat="1" ht="24.95" customHeight="1" x14ac:dyDescent="0.2">
      <c r="A1575" s="24" t="str">
        <f t="shared" si="146"/>
        <v/>
      </c>
      <c r="B1575" s="24" t="str">
        <f t="shared" si="144"/>
        <v/>
      </c>
      <c r="C1575" s="554" t="str">
        <f t="shared" si="145"/>
        <v/>
      </c>
      <c r="D1575" s="173"/>
      <c r="E1575" s="173"/>
      <c r="F1575" s="174"/>
      <c r="G1575" s="175"/>
      <c r="H1575" s="176"/>
      <c r="I1575" s="177"/>
      <c r="J1575" s="176"/>
      <c r="K1575" s="476"/>
      <c r="L1575" s="174"/>
      <c r="M1575" s="81"/>
      <c r="N1575" s="280" t="str">
        <f t="shared" si="147"/>
        <v/>
      </c>
      <c r="O1575" s="43"/>
      <c r="P1575" s="87"/>
      <c r="Q1575" s="483"/>
      <c r="R1575" s="83"/>
      <c r="S1575" s="482"/>
      <c r="T1575" s="164"/>
      <c r="U1575" s="45"/>
      <c r="V1575" s="25" t="str">
        <f>IFERROR(VLOOKUP(U1575, tabla!$A$2:$B$50,2,FALSE),"")</f>
        <v/>
      </c>
      <c r="W1575" s="26"/>
      <c r="X1575" s="51"/>
      <c r="Y1575" s="555" t="str">
        <f t="shared" si="148"/>
        <v/>
      </c>
      <c r="Z1575" s="27"/>
      <c r="AA1575" s="26"/>
      <c r="AB1575" s="26"/>
      <c r="AC1575" s="84"/>
      <c r="AD1575" s="29"/>
      <c r="AE1575" s="84"/>
      <c r="AF1575" s="84"/>
      <c r="AG1575" s="63"/>
      <c r="AH1575" s="84"/>
      <c r="AI1575" s="63"/>
      <c r="AJ1575" s="63"/>
      <c r="AK1575" s="81"/>
      <c r="AL1575" s="85"/>
      <c r="AM1575" s="557" t="str">
        <f t="shared" ca="1" si="149"/>
        <v/>
      </c>
      <c r="AN1575" s="86"/>
      <c r="XFA1575" s="558" t="e">
        <f>MATCH(AE1575,tabla!$W$3:$W$20,0)-1</f>
        <v>#N/A</v>
      </c>
      <c r="XFB1575" s="558">
        <f>COUNTIF(tabla!$W$3:$W$20,'BD1'!AE1575)</f>
        <v>0</v>
      </c>
    </row>
    <row r="1576" spans="1:40 16381:16382" s="197" customFormat="1" ht="24.95" customHeight="1" x14ac:dyDescent="0.2">
      <c r="A1576" s="24" t="str">
        <f t="shared" si="146"/>
        <v/>
      </c>
      <c r="B1576" s="24" t="str">
        <f t="shared" si="144"/>
        <v/>
      </c>
      <c r="C1576" s="554" t="str">
        <f t="shared" si="145"/>
        <v/>
      </c>
      <c r="D1576" s="173"/>
      <c r="E1576" s="173"/>
      <c r="F1576" s="174"/>
      <c r="G1576" s="175"/>
      <c r="H1576" s="176"/>
      <c r="I1576" s="177"/>
      <c r="J1576" s="176"/>
      <c r="K1576" s="476"/>
      <c r="L1576" s="174"/>
      <c r="M1576" s="81"/>
      <c r="N1576" s="280" t="str">
        <f t="shared" si="147"/>
        <v/>
      </c>
      <c r="O1576" s="43"/>
      <c r="P1576" s="87"/>
      <c r="Q1576" s="483"/>
      <c r="R1576" s="83"/>
      <c r="S1576" s="482"/>
      <c r="T1576" s="164"/>
      <c r="U1576" s="45"/>
      <c r="V1576" s="25" t="str">
        <f>IFERROR(VLOOKUP(U1576, tabla!$A$2:$B$50,2,FALSE),"")</f>
        <v/>
      </c>
      <c r="W1576" s="26"/>
      <c r="X1576" s="51"/>
      <c r="Y1576" s="555" t="str">
        <f t="shared" si="148"/>
        <v/>
      </c>
      <c r="Z1576" s="27"/>
      <c r="AA1576" s="26"/>
      <c r="AB1576" s="26"/>
      <c r="AC1576" s="84"/>
      <c r="AD1576" s="29"/>
      <c r="AE1576" s="84"/>
      <c r="AF1576" s="84"/>
      <c r="AG1576" s="63"/>
      <c r="AH1576" s="84"/>
      <c r="AI1576" s="63"/>
      <c r="AJ1576" s="63"/>
      <c r="AK1576" s="81"/>
      <c r="AL1576" s="85"/>
      <c r="AM1576" s="557" t="str">
        <f t="shared" ca="1" si="149"/>
        <v/>
      </c>
      <c r="AN1576" s="86"/>
      <c r="XFA1576" s="558" t="e">
        <f>MATCH(AE1576,tabla!$W$3:$W$20,0)-1</f>
        <v>#N/A</v>
      </c>
      <c r="XFB1576" s="558">
        <f>COUNTIF(tabla!$W$3:$W$20,'BD1'!AE1576)</f>
        <v>0</v>
      </c>
    </row>
    <row r="1577" spans="1:40 16381:16382" s="197" customFormat="1" ht="24.95" customHeight="1" x14ac:dyDescent="0.2">
      <c r="A1577" s="24" t="str">
        <f t="shared" si="146"/>
        <v/>
      </c>
      <c r="B1577" s="24" t="str">
        <f t="shared" si="144"/>
        <v/>
      </c>
      <c r="C1577" s="554" t="str">
        <f t="shared" si="145"/>
        <v/>
      </c>
      <c r="D1577" s="173"/>
      <c r="E1577" s="173"/>
      <c r="F1577" s="174"/>
      <c r="G1577" s="175"/>
      <c r="H1577" s="176"/>
      <c r="I1577" s="177"/>
      <c r="J1577" s="176"/>
      <c r="K1577" s="476"/>
      <c r="L1577" s="174"/>
      <c r="M1577" s="81"/>
      <c r="N1577" s="280" t="str">
        <f t="shared" si="147"/>
        <v/>
      </c>
      <c r="O1577" s="43"/>
      <c r="P1577" s="87"/>
      <c r="Q1577" s="483"/>
      <c r="R1577" s="83"/>
      <c r="S1577" s="482"/>
      <c r="T1577" s="164"/>
      <c r="U1577" s="45"/>
      <c r="V1577" s="25" t="str">
        <f>IFERROR(VLOOKUP(U1577, tabla!$A$2:$B$50,2,FALSE),"")</f>
        <v/>
      </c>
      <c r="W1577" s="26"/>
      <c r="X1577" s="51"/>
      <c r="Y1577" s="555" t="str">
        <f t="shared" si="148"/>
        <v/>
      </c>
      <c r="Z1577" s="27"/>
      <c r="AA1577" s="26"/>
      <c r="AB1577" s="26"/>
      <c r="AC1577" s="84"/>
      <c r="AD1577" s="29"/>
      <c r="AE1577" s="84"/>
      <c r="AF1577" s="84"/>
      <c r="AG1577" s="63"/>
      <c r="AH1577" s="84"/>
      <c r="AI1577" s="63"/>
      <c r="AJ1577" s="63"/>
      <c r="AK1577" s="81"/>
      <c r="AL1577" s="85"/>
      <c r="AM1577" s="557" t="str">
        <f t="shared" ca="1" si="149"/>
        <v/>
      </c>
      <c r="AN1577" s="86"/>
      <c r="XFA1577" s="558" t="e">
        <f>MATCH(AE1577,tabla!$W$3:$W$20,0)-1</f>
        <v>#N/A</v>
      </c>
      <c r="XFB1577" s="558">
        <f>COUNTIF(tabla!$W$3:$W$20,'BD1'!AE1577)</f>
        <v>0</v>
      </c>
    </row>
    <row r="1578" spans="1:40 16381:16382" s="197" customFormat="1" ht="24.95" customHeight="1" x14ac:dyDescent="0.2">
      <c r="A1578" s="24" t="str">
        <f t="shared" si="146"/>
        <v/>
      </c>
      <c r="B1578" s="24" t="str">
        <f t="shared" si="144"/>
        <v/>
      </c>
      <c r="C1578" s="554" t="str">
        <f t="shared" si="145"/>
        <v/>
      </c>
      <c r="D1578" s="173"/>
      <c r="E1578" s="173"/>
      <c r="F1578" s="174"/>
      <c r="G1578" s="175"/>
      <c r="H1578" s="176"/>
      <c r="I1578" s="177"/>
      <c r="J1578" s="176"/>
      <c r="K1578" s="476"/>
      <c r="L1578" s="174"/>
      <c r="M1578" s="81"/>
      <c r="N1578" s="280" t="str">
        <f t="shared" si="147"/>
        <v/>
      </c>
      <c r="O1578" s="43"/>
      <c r="P1578" s="87"/>
      <c r="Q1578" s="483"/>
      <c r="R1578" s="83"/>
      <c r="S1578" s="482"/>
      <c r="T1578" s="164"/>
      <c r="U1578" s="45"/>
      <c r="V1578" s="25" t="str">
        <f>IFERROR(VLOOKUP(U1578, tabla!$A$2:$B$50,2,FALSE),"")</f>
        <v/>
      </c>
      <c r="W1578" s="26"/>
      <c r="X1578" s="51"/>
      <c r="Y1578" s="555" t="str">
        <f t="shared" si="148"/>
        <v/>
      </c>
      <c r="Z1578" s="27"/>
      <c r="AA1578" s="26"/>
      <c r="AB1578" s="26"/>
      <c r="AC1578" s="84"/>
      <c r="AD1578" s="29"/>
      <c r="AE1578" s="84"/>
      <c r="AF1578" s="84"/>
      <c r="AG1578" s="63"/>
      <c r="AH1578" s="84"/>
      <c r="AI1578" s="63"/>
      <c r="AJ1578" s="63"/>
      <c r="AK1578" s="81"/>
      <c r="AL1578" s="85"/>
      <c r="AM1578" s="557" t="str">
        <f t="shared" ca="1" si="149"/>
        <v/>
      </c>
      <c r="AN1578" s="86"/>
      <c r="XFA1578" s="558" t="e">
        <f>MATCH(AE1578,tabla!$W$3:$W$20,0)-1</f>
        <v>#N/A</v>
      </c>
      <c r="XFB1578" s="558">
        <f>COUNTIF(tabla!$W$3:$W$20,'BD1'!AE1578)</f>
        <v>0</v>
      </c>
    </row>
    <row r="1579" spans="1:40 16381:16382" s="197" customFormat="1" ht="24.95" customHeight="1" x14ac:dyDescent="0.2">
      <c r="A1579" s="24" t="str">
        <f t="shared" si="146"/>
        <v/>
      </c>
      <c r="B1579" s="24" t="str">
        <f t="shared" si="144"/>
        <v/>
      </c>
      <c r="C1579" s="554" t="str">
        <f t="shared" si="145"/>
        <v/>
      </c>
      <c r="D1579" s="173"/>
      <c r="E1579" s="173"/>
      <c r="F1579" s="174"/>
      <c r="G1579" s="175"/>
      <c r="H1579" s="176"/>
      <c r="I1579" s="177"/>
      <c r="J1579" s="176"/>
      <c r="K1579" s="476"/>
      <c r="L1579" s="174"/>
      <c r="M1579" s="81"/>
      <c r="N1579" s="280" t="str">
        <f t="shared" si="147"/>
        <v/>
      </c>
      <c r="O1579" s="43"/>
      <c r="P1579" s="87"/>
      <c r="Q1579" s="483"/>
      <c r="R1579" s="83"/>
      <c r="S1579" s="482"/>
      <c r="T1579" s="164"/>
      <c r="U1579" s="45"/>
      <c r="V1579" s="25" t="str">
        <f>IFERROR(VLOOKUP(U1579, tabla!$A$2:$B$50,2,FALSE),"")</f>
        <v/>
      </c>
      <c r="W1579" s="26"/>
      <c r="X1579" s="51"/>
      <c r="Y1579" s="555" t="str">
        <f t="shared" si="148"/>
        <v/>
      </c>
      <c r="Z1579" s="27"/>
      <c r="AA1579" s="26"/>
      <c r="AB1579" s="26"/>
      <c r="AC1579" s="84"/>
      <c r="AD1579" s="29"/>
      <c r="AE1579" s="84"/>
      <c r="AF1579" s="84"/>
      <c r="AG1579" s="63"/>
      <c r="AH1579" s="84"/>
      <c r="AI1579" s="63"/>
      <c r="AJ1579" s="63"/>
      <c r="AK1579" s="81"/>
      <c r="AL1579" s="85"/>
      <c r="AM1579" s="557" t="str">
        <f t="shared" ca="1" si="149"/>
        <v/>
      </c>
      <c r="AN1579" s="86"/>
      <c r="XFA1579" s="558" t="e">
        <f>MATCH(AE1579,tabla!$W$3:$W$20,0)-1</f>
        <v>#N/A</v>
      </c>
      <c r="XFB1579" s="558">
        <f>COUNTIF(tabla!$W$3:$W$20,'BD1'!AE1579)</f>
        <v>0</v>
      </c>
    </row>
    <row r="1580" spans="1:40 16381:16382" s="197" customFormat="1" ht="24.95" customHeight="1" x14ac:dyDescent="0.2">
      <c r="A1580" s="24" t="str">
        <f t="shared" si="146"/>
        <v/>
      </c>
      <c r="B1580" s="24" t="str">
        <f t="shared" si="144"/>
        <v/>
      </c>
      <c r="C1580" s="554" t="str">
        <f t="shared" si="145"/>
        <v/>
      </c>
      <c r="D1580" s="173"/>
      <c r="E1580" s="173"/>
      <c r="F1580" s="174"/>
      <c r="G1580" s="175"/>
      <c r="H1580" s="176"/>
      <c r="I1580" s="177"/>
      <c r="J1580" s="176"/>
      <c r="K1580" s="476"/>
      <c r="L1580" s="174"/>
      <c r="M1580" s="81"/>
      <c r="N1580" s="280" t="str">
        <f t="shared" si="147"/>
        <v/>
      </c>
      <c r="O1580" s="43"/>
      <c r="P1580" s="87"/>
      <c r="Q1580" s="483"/>
      <c r="R1580" s="83"/>
      <c r="S1580" s="482"/>
      <c r="T1580" s="164"/>
      <c r="U1580" s="45"/>
      <c r="V1580" s="25" t="str">
        <f>IFERROR(VLOOKUP(U1580, tabla!$A$2:$B$50,2,FALSE),"")</f>
        <v/>
      </c>
      <c r="W1580" s="26"/>
      <c r="X1580" s="51"/>
      <c r="Y1580" s="555" t="str">
        <f t="shared" si="148"/>
        <v/>
      </c>
      <c r="Z1580" s="27"/>
      <c r="AA1580" s="26"/>
      <c r="AB1580" s="26"/>
      <c r="AC1580" s="84"/>
      <c r="AD1580" s="29"/>
      <c r="AE1580" s="84"/>
      <c r="AF1580" s="84"/>
      <c r="AG1580" s="63"/>
      <c r="AH1580" s="84"/>
      <c r="AI1580" s="63"/>
      <c r="AJ1580" s="63"/>
      <c r="AK1580" s="81"/>
      <c r="AL1580" s="85"/>
      <c r="AM1580" s="557" t="str">
        <f t="shared" ca="1" si="149"/>
        <v/>
      </c>
      <c r="AN1580" s="86"/>
      <c r="XFA1580" s="558" t="e">
        <f>MATCH(AE1580,tabla!$W$3:$W$20,0)-1</f>
        <v>#N/A</v>
      </c>
      <c r="XFB1580" s="558">
        <f>COUNTIF(tabla!$W$3:$W$20,'BD1'!AE1580)</f>
        <v>0</v>
      </c>
    </row>
    <row r="1581" spans="1:40 16381:16382" s="197" customFormat="1" ht="24.95" customHeight="1" x14ac:dyDescent="0.2">
      <c r="A1581" s="24" t="str">
        <f t="shared" si="146"/>
        <v/>
      </c>
      <c r="B1581" s="24" t="str">
        <f t="shared" si="144"/>
        <v/>
      </c>
      <c r="C1581" s="554" t="str">
        <f t="shared" si="145"/>
        <v/>
      </c>
      <c r="D1581" s="173"/>
      <c r="E1581" s="173"/>
      <c r="F1581" s="174"/>
      <c r="G1581" s="175"/>
      <c r="H1581" s="176"/>
      <c r="I1581" s="177"/>
      <c r="J1581" s="176"/>
      <c r="K1581" s="476"/>
      <c r="L1581" s="174"/>
      <c r="M1581" s="81"/>
      <c r="N1581" s="280" t="str">
        <f t="shared" si="147"/>
        <v/>
      </c>
      <c r="O1581" s="43"/>
      <c r="P1581" s="87"/>
      <c r="Q1581" s="483"/>
      <c r="R1581" s="83"/>
      <c r="S1581" s="482"/>
      <c r="T1581" s="164"/>
      <c r="U1581" s="45"/>
      <c r="V1581" s="25" t="str">
        <f>IFERROR(VLOOKUP(U1581, tabla!$A$2:$B$50,2,FALSE),"")</f>
        <v/>
      </c>
      <c r="W1581" s="26"/>
      <c r="X1581" s="51"/>
      <c r="Y1581" s="555" t="str">
        <f t="shared" si="148"/>
        <v/>
      </c>
      <c r="Z1581" s="27"/>
      <c r="AA1581" s="26"/>
      <c r="AB1581" s="26"/>
      <c r="AC1581" s="84"/>
      <c r="AD1581" s="29"/>
      <c r="AE1581" s="84"/>
      <c r="AF1581" s="84"/>
      <c r="AG1581" s="63"/>
      <c r="AH1581" s="84"/>
      <c r="AI1581" s="63"/>
      <c r="AJ1581" s="63"/>
      <c r="AK1581" s="81"/>
      <c r="AL1581" s="85"/>
      <c r="AM1581" s="557" t="str">
        <f t="shared" ca="1" si="149"/>
        <v/>
      </c>
      <c r="AN1581" s="86"/>
      <c r="XFA1581" s="558" t="e">
        <f>MATCH(AE1581,tabla!$W$3:$W$20,0)-1</f>
        <v>#N/A</v>
      </c>
      <c r="XFB1581" s="558">
        <f>COUNTIF(tabla!$W$3:$W$20,'BD1'!AE1581)</f>
        <v>0</v>
      </c>
    </row>
    <row r="1582" spans="1:40 16381:16382" s="197" customFormat="1" ht="24.95" customHeight="1" x14ac:dyDescent="0.2">
      <c r="A1582" s="24" t="str">
        <f t="shared" si="146"/>
        <v/>
      </c>
      <c r="B1582" s="24" t="str">
        <f t="shared" si="144"/>
        <v/>
      </c>
      <c r="C1582" s="554" t="str">
        <f t="shared" si="145"/>
        <v/>
      </c>
      <c r="D1582" s="173"/>
      <c r="E1582" s="173"/>
      <c r="F1582" s="174"/>
      <c r="G1582" s="175"/>
      <c r="H1582" s="176"/>
      <c r="I1582" s="177"/>
      <c r="J1582" s="176"/>
      <c r="K1582" s="476"/>
      <c r="L1582" s="174"/>
      <c r="M1582" s="81"/>
      <c r="N1582" s="280" t="str">
        <f t="shared" si="147"/>
        <v/>
      </c>
      <c r="O1582" s="43"/>
      <c r="P1582" s="87"/>
      <c r="Q1582" s="483"/>
      <c r="R1582" s="83"/>
      <c r="S1582" s="482"/>
      <c r="T1582" s="164"/>
      <c r="U1582" s="45"/>
      <c r="V1582" s="25" t="str">
        <f>IFERROR(VLOOKUP(U1582, tabla!$A$2:$B$50,2,FALSE),"")</f>
        <v/>
      </c>
      <c r="W1582" s="26"/>
      <c r="X1582" s="51"/>
      <c r="Y1582" s="555" t="str">
        <f t="shared" si="148"/>
        <v/>
      </c>
      <c r="Z1582" s="27"/>
      <c r="AA1582" s="26"/>
      <c r="AB1582" s="26"/>
      <c r="AC1582" s="84"/>
      <c r="AD1582" s="29"/>
      <c r="AE1582" s="84"/>
      <c r="AF1582" s="84"/>
      <c r="AG1582" s="63"/>
      <c r="AH1582" s="84"/>
      <c r="AI1582" s="63"/>
      <c r="AJ1582" s="63"/>
      <c r="AK1582" s="81"/>
      <c r="AL1582" s="85"/>
      <c r="AM1582" s="557" t="str">
        <f t="shared" ca="1" si="149"/>
        <v/>
      </c>
      <c r="AN1582" s="86"/>
      <c r="XFA1582" s="558" t="e">
        <f>MATCH(AE1582,tabla!$W$3:$W$20,0)-1</f>
        <v>#N/A</v>
      </c>
      <c r="XFB1582" s="558">
        <f>COUNTIF(tabla!$W$3:$W$20,'BD1'!AE1582)</f>
        <v>0</v>
      </c>
    </row>
    <row r="1583" spans="1:40 16381:16382" s="197" customFormat="1" ht="24.95" customHeight="1" x14ac:dyDescent="0.2">
      <c r="A1583" s="24" t="str">
        <f t="shared" si="146"/>
        <v/>
      </c>
      <c r="B1583" s="24" t="str">
        <f t="shared" si="144"/>
        <v/>
      </c>
      <c r="C1583" s="554" t="str">
        <f t="shared" si="145"/>
        <v/>
      </c>
      <c r="D1583" s="173"/>
      <c r="E1583" s="173"/>
      <c r="F1583" s="174"/>
      <c r="G1583" s="175"/>
      <c r="H1583" s="176"/>
      <c r="I1583" s="177"/>
      <c r="J1583" s="176"/>
      <c r="K1583" s="476"/>
      <c r="L1583" s="174"/>
      <c r="M1583" s="81"/>
      <c r="N1583" s="280" t="str">
        <f t="shared" si="147"/>
        <v/>
      </c>
      <c r="O1583" s="43"/>
      <c r="P1583" s="87"/>
      <c r="Q1583" s="483"/>
      <c r="R1583" s="83"/>
      <c r="S1583" s="482"/>
      <c r="T1583" s="164"/>
      <c r="U1583" s="45"/>
      <c r="V1583" s="25" t="str">
        <f>IFERROR(VLOOKUP(U1583, tabla!$A$2:$B$50,2,FALSE),"")</f>
        <v/>
      </c>
      <c r="W1583" s="26"/>
      <c r="X1583" s="51"/>
      <c r="Y1583" s="555" t="str">
        <f t="shared" si="148"/>
        <v/>
      </c>
      <c r="Z1583" s="27"/>
      <c r="AA1583" s="26"/>
      <c r="AB1583" s="26"/>
      <c r="AC1583" s="84"/>
      <c r="AD1583" s="29"/>
      <c r="AE1583" s="84"/>
      <c r="AF1583" s="84"/>
      <c r="AG1583" s="63"/>
      <c r="AH1583" s="84"/>
      <c r="AI1583" s="63"/>
      <c r="AJ1583" s="63"/>
      <c r="AK1583" s="81"/>
      <c r="AL1583" s="85"/>
      <c r="AM1583" s="557" t="str">
        <f t="shared" ca="1" si="149"/>
        <v/>
      </c>
      <c r="AN1583" s="86"/>
      <c r="XFA1583" s="558" t="e">
        <f>MATCH(AE1583,tabla!$W$3:$W$20,0)-1</f>
        <v>#N/A</v>
      </c>
      <c r="XFB1583" s="558">
        <f>COUNTIF(tabla!$W$3:$W$20,'BD1'!AE1583)</f>
        <v>0</v>
      </c>
    </row>
    <row r="1584" spans="1:40 16381:16382" s="197" customFormat="1" ht="24.95" customHeight="1" x14ac:dyDescent="0.2">
      <c r="A1584" s="24" t="str">
        <f t="shared" si="146"/>
        <v/>
      </c>
      <c r="B1584" s="24" t="str">
        <f t="shared" si="144"/>
        <v/>
      </c>
      <c r="C1584" s="554" t="str">
        <f t="shared" si="145"/>
        <v/>
      </c>
      <c r="D1584" s="173"/>
      <c r="E1584" s="173"/>
      <c r="F1584" s="174"/>
      <c r="G1584" s="175"/>
      <c r="H1584" s="176"/>
      <c r="I1584" s="177"/>
      <c r="J1584" s="176"/>
      <c r="K1584" s="476"/>
      <c r="L1584" s="174"/>
      <c r="M1584" s="81"/>
      <c r="N1584" s="280" t="str">
        <f t="shared" si="147"/>
        <v/>
      </c>
      <c r="O1584" s="43"/>
      <c r="P1584" s="87"/>
      <c r="Q1584" s="483"/>
      <c r="R1584" s="83"/>
      <c r="S1584" s="482"/>
      <c r="T1584" s="164"/>
      <c r="U1584" s="45"/>
      <c r="V1584" s="25" t="str">
        <f>IFERROR(VLOOKUP(U1584, tabla!$A$2:$B$50,2,FALSE),"")</f>
        <v/>
      </c>
      <c r="W1584" s="26"/>
      <c r="X1584" s="51"/>
      <c r="Y1584" s="555" t="str">
        <f t="shared" si="148"/>
        <v/>
      </c>
      <c r="Z1584" s="27"/>
      <c r="AA1584" s="26"/>
      <c r="AB1584" s="26"/>
      <c r="AC1584" s="84"/>
      <c r="AD1584" s="29"/>
      <c r="AE1584" s="84"/>
      <c r="AF1584" s="84"/>
      <c r="AG1584" s="63"/>
      <c r="AH1584" s="84"/>
      <c r="AI1584" s="63"/>
      <c r="AJ1584" s="63"/>
      <c r="AK1584" s="81"/>
      <c r="AL1584" s="85"/>
      <c r="AM1584" s="557" t="str">
        <f t="shared" ca="1" si="149"/>
        <v/>
      </c>
      <c r="AN1584" s="86"/>
      <c r="XFA1584" s="558" t="e">
        <f>MATCH(AE1584,tabla!$W$3:$W$20,0)-1</f>
        <v>#N/A</v>
      </c>
      <c r="XFB1584" s="558">
        <f>COUNTIF(tabla!$W$3:$W$20,'BD1'!AE1584)</f>
        <v>0</v>
      </c>
    </row>
    <row r="1585" spans="1:40 16381:16382" s="197" customFormat="1" ht="24.95" customHeight="1" x14ac:dyDescent="0.2">
      <c r="A1585" s="24" t="str">
        <f t="shared" si="146"/>
        <v/>
      </c>
      <c r="B1585" s="24" t="str">
        <f t="shared" si="144"/>
        <v/>
      </c>
      <c r="C1585" s="554" t="str">
        <f t="shared" si="145"/>
        <v/>
      </c>
      <c r="D1585" s="173"/>
      <c r="E1585" s="173"/>
      <c r="F1585" s="174"/>
      <c r="G1585" s="175"/>
      <c r="H1585" s="176"/>
      <c r="I1585" s="177"/>
      <c r="J1585" s="176"/>
      <c r="K1585" s="476"/>
      <c r="L1585" s="174"/>
      <c r="M1585" s="81"/>
      <c r="N1585" s="280" t="str">
        <f t="shared" si="147"/>
        <v/>
      </c>
      <c r="O1585" s="43"/>
      <c r="P1585" s="87"/>
      <c r="Q1585" s="483"/>
      <c r="R1585" s="83"/>
      <c r="S1585" s="482"/>
      <c r="T1585" s="164"/>
      <c r="U1585" s="45"/>
      <c r="V1585" s="25" t="str">
        <f>IFERROR(VLOOKUP(U1585, tabla!$A$2:$B$50,2,FALSE),"")</f>
        <v/>
      </c>
      <c r="W1585" s="26"/>
      <c r="X1585" s="51"/>
      <c r="Y1585" s="555" t="str">
        <f t="shared" si="148"/>
        <v/>
      </c>
      <c r="Z1585" s="27"/>
      <c r="AA1585" s="26"/>
      <c r="AB1585" s="26"/>
      <c r="AC1585" s="84"/>
      <c r="AD1585" s="29"/>
      <c r="AE1585" s="84"/>
      <c r="AF1585" s="84"/>
      <c r="AG1585" s="63"/>
      <c r="AH1585" s="84"/>
      <c r="AI1585" s="63"/>
      <c r="AJ1585" s="63"/>
      <c r="AK1585" s="81"/>
      <c r="AL1585" s="85"/>
      <c r="AM1585" s="557" t="str">
        <f t="shared" ca="1" si="149"/>
        <v/>
      </c>
      <c r="AN1585" s="86"/>
      <c r="XFA1585" s="558" t="e">
        <f>MATCH(AE1585,tabla!$W$3:$W$20,0)-1</f>
        <v>#N/A</v>
      </c>
      <c r="XFB1585" s="558">
        <f>COUNTIF(tabla!$W$3:$W$20,'BD1'!AE1585)</f>
        <v>0</v>
      </c>
    </row>
    <row r="1586" spans="1:40 16381:16382" s="197" customFormat="1" ht="24.95" customHeight="1" x14ac:dyDescent="0.2">
      <c r="A1586" s="24" t="str">
        <f t="shared" si="146"/>
        <v/>
      </c>
      <c r="B1586" s="24" t="str">
        <f t="shared" si="144"/>
        <v/>
      </c>
      <c r="C1586" s="554" t="str">
        <f t="shared" si="145"/>
        <v/>
      </c>
      <c r="D1586" s="173"/>
      <c r="E1586" s="173"/>
      <c r="F1586" s="174"/>
      <c r="G1586" s="175"/>
      <c r="H1586" s="176"/>
      <c r="I1586" s="177"/>
      <c r="J1586" s="176"/>
      <c r="K1586" s="476"/>
      <c r="L1586" s="174"/>
      <c r="M1586" s="81"/>
      <c r="N1586" s="280" t="str">
        <f t="shared" si="147"/>
        <v/>
      </c>
      <c r="O1586" s="43"/>
      <c r="P1586" s="87"/>
      <c r="Q1586" s="483"/>
      <c r="R1586" s="83"/>
      <c r="S1586" s="482"/>
      <c r="T1586" s="164"/>
      <c r="U1586" s="45"/>
      <c r="V1586" s="25" t="str">
        <f>IFERROR(VLOOKUP(U1586, tabla!$A$2:$B$50,2,FALSE),"")</f>
        <v/>
      </c>
      <c r="W1586" s="26"/>
      <c r="X1586" s="51"/>
      <c r="Y1586" s="555" t="str">
        <f t="shared" si="148"/>
        <v/>
      </c>
      <c r="Z1586" s="27"/>
      <c r="AA1586" s="26"/>
      <c r="AB1586" s="26"/>
      <c r="AC1586" s="84"/>
      <c r="AD1586" s="29"/>
      <c r="AE1586" s="84"/>
      <c r="AF1586" s="84"/>
      <c r="AG1586" s="63"/>
      <c r="AH1586" s="84"/>
      <c r="AI1586" s="63"/>
      <c r="AJ1586" s="63"/>
      <c r="AK1586" s="81"/>
      <c r="AL1586" s="85"/>
      <c r="AM1586" s="557" t="str">
        <f t="shared" ca="1" si="149"/>
        <v/>
      </c>
      <c r="AN1586" s="86"/>
      <c r="XFA1586" s="558" t="e">
        <f>MATCH(AE1586,tabla!$W$3:$W$20,0)-1</f>
        <v>#N/A</v>
      </c>
      <c r="XFB1586" s="558">
        <f>COUNTIF(tabla!$W$3:$W$20,'BD1'!AE1586)</f>
        <v>0</v>
      </c>
    </row>
    <row r="1587" spans="1:40 16381:16382" s="197" customFormat="1" ht="24.95" customHeight="1" x14ac:dyDescent="0.2">
      <c r="A1587" s="24" t="str">
        <f t="shared" si="146"/>
        <v/>
      </c>
      <c r="B1587" s="24" t="str">
        <f t="shared" si="144"/>
        <v/>
      </c>
      <c r="C1587" s="554" t="str">
        <f t="shared" si="145"/>
        <v/>
      </c>
      <c r="D1587" s="173"/>
      <c r="E1587" s="173"/>
      <c r="F1587" s="174"/>
      <c r="G1587" s="175"/>
      <c r="H1587" s="176"/>
      <c r="I1587" s="177"/>
      <c r="J1587" s="176"/>
      <c r="K1587" s="476"/>
      <c r="L1587" s="174"/>
      <c r="M1587" s="81"/>
      <c r="N1587" s="280" t="str">
        <f t="shared" si="147"/>
        <v/>
      </c>
      <c r="O1587" s="43"/>
      <c r="P1587" s="87"/>
      <c r="Q1587" s="483"/>
      <c r="R1587" s="83"/>
      <c r="S1587" s="482"/>
      <c r="T1587" s="164"/>
      <c r="U1587" s="45"/>
      <c r="V1587" s="25" t="str">
        <f>IFERROR(VLOOKUP(U1587, tabla!$A$2:$B$50,2,FALSE),"")</f>
        <v/>
      </c>
      <c r="W1587" s="26"/>
      <c r="X1587" s="51"/>
      <c r="Y1587" s="555" t="str">
        <f t="shared" si="148"/>
        <v/>
      </c>
      <c r="Z1587" s="27"/>
      <c r="AA1587" s="26"/>
      <c r="AB1587" s="26"/>
      <c r="AC1587" s="84"/>
      <c r="AD1587" s="29"/>
      <c r="AE1587" s="84"/>
      <c r="AF1587" s="84"/>
      <c r="AG1587" s="63"/>
      <c r="AH1587" s="84"/>
      <c r="AI1587" s="63"/>
      <c r="AJ1587" s="63"/>
      <c r="AK1587" s="81"/>
      <c r="AL1587" s="85"/>
      <c r="AM1587" s="557" t="str">
        <f t="shared" ca="1" si="149"/>
        <v/>
      </c>
      <c r="AN1587" s="86"/>
      <c r="XFA1587" s="558" t="e">
        <f>MATCH(AE1587,tabla!$W$3:$W$20,0)-1</f>
        <v>#N/A</v>
      </c>
      <c r="XFB1587" s="558">
        <f>COUNTIF(tabla!$W$3:$W$20,'BD1'!AE1587)</f>
        <v>0</v>
      </c>
    </row>
    <row r="1588" spans="1:40 16381:16382" s="197" customFormat="1" ht="24.95" customHeight="1" x14ac:dyDescent="0.2">
      <c r="A1588" s="24" t="str">
        <f t="shared" si="146"/>
        <v/>
      </c>
      <c r="B1588" s="24" t="str">
        <f t="shared" si="144"/>
        <v/>
      </c>
      <c r="C1588" s="554" t="str">
        <f t="shared" si="145"/>
        <v/>
      </c>
      <c r="D1588" s="173"/>
      <c r="E1588" s="173"/>
      <c r="F1588" s="174"/>
      <c r="G1588" s="175"/>
      <c r="H1588" s="176"/>
      <c r="I1588" s="177"/>
      <c r="J1588" s="176"/>
      <c r="K1588" s="476"/>
      <c r="L1588" s="174"/>
      <c r="M1588" s="81"/>
      <c r="N1588" s="280" t="str">
        <f t="shared" si="147"/>
        <v/>
      </c>
      <c r="O1588" s="43"/>
      <c r="P1588" s="87"/>
      <c r="Q1588" s="483"/>
      <c r="R1588" s="83"/>
      <c r="S1588" s="482"/>
      <c r="T1588" s="164"/>
      <c r="U1588" s="45"/>
      <c r="V1588" s="25" t="str">
        <f>IFERROR(VLOOKUP(U1588, tabla!$A$2:$B$50,2,FALSE),"")</f>
        <v/>
      </c>
      <c r="W1588" s="26"/>
      <c r="X1588" s="51"/>
      <c r="Y1588" s="555" t="str">
        <f t="shared" si="148"/>
        <v/>
      </c>
      <c r="Z1588" s="27"/>
      <c r="AA1588" s="26"/>
      <c r="AB1588" s="26"/>
      <c r="AC1588" s="84"/>
      <c r="AD1588" s="29"/>
      <c r="AE1588" s="84"/>
      <c r="AF1588" s="84"/>
      <c r="AG1588" s="63"/>
      <c r="AH1588" s="84"/>
      <c r="AI1588" s="63"/>
      <c r="AJ1588" s="63"/>
      <c r="AK1588" s="81"/>
      <c r="AL1588" s="85"/>
      <c r="AM1588" s="557" t="str">
        <f t="shared" ca="1" si="149"/>
        <v/>
      </c>
      <c r="AN1588" s="86"/>
      <c r="XFA1588" s="558" t="e">
        <f>MATCH(AE1588,tabla!$W$3:$W$20,0)-1</f>
        <v>#N/A</v>
      </c>
      <c r="XFB1588" s="558">
        <f>COUNTIF(tabla!$W$3:$W$20,'BD1'!AE1588)</f>
        <v>0</v>
      </c>
    </row>
    <row r="1589" spans="1:40 16381:16382" s="197" customFormat="1" ht="24.95" customHeight="1" x14ac:dyDescent="0.2">
      <c r="A1589" s="24" t="str">
        <f t="shared" si="146"/>
        <v/>
      </c>
      <c r="B1589" s="24" t="str">
        <f t="shared" si="144"/>
        <v/>
      </c>
      <c r="C1589" s="554" t="str">
        <f t="shared" si="145"/>
        <v/>
      </c>
      <c r="D1589" s="173"/>
      <c r="E1589" s="173"/>
      <c r="F1589" s="174"/>
      <c r="G1589" s="175"/>
      <c r="H1589" s="176"/>
      <c r="I1589" s="177"/>
      <c r="J1589" s="176"/>
      <c r="K1589" s="476"/>
      <c r="L1589" s="174"/>
      <c r="M1589" s="81"/>
      <c r="N1589" s="280" t="str">
        <f t="shared" si="147"/>
        <v/>
      </c>
      <c r="O1589" s="43"/>
      <c r="P1589" s="87"/>
      <c r="Q1589" s="483"/>
      <c r="R1589" s="83"/>
      <c r="S1589" s="482"/>
      <c r="T1589" s="164"/>
      <c r="U1589" s="45"/>
      <c r="V1589" s="25" t="str">
        <f>IFERROR(VLOOKUP(U1589, tabla!$A$2:$B$50,2,FALSE),"")</f>
        <v/>
      </c>
      <c r="W1589" s="26"/>
      <c r="X1589" s="51"/>
      <c r="Y1589" s="555" t="str">
        <f t="shared" si="148"/>
        <v/>
      </c>
      <c r="Z1589" s="27"/>
      <c r="AA1589" s="26"/>
      <c r="AB1589" s="26"/>
      <c r="AC1589" s="84"/>
      <c r="AD1589" s="29"/>
      <c r="AE1589" s="84"/>
      <c r="AF1589" s="84"/>
      <c r="AG1589" s="63"/>
      <c r="AH1589" s="84"/>
      <c r="AI1589" s="63"/>
      <c r="AJ1589" s="63"/>
      <c r="AK1589" s="81"/>
      <c r="AL1589" s="85"/>
      <c r="AM1589" s="557" t="str">
        <f t="shared" ca="1" si="149"/>
        <v/>
      </c>
      <c r="AN1589" s="86"/>
      <c r="XFA1589" s="558" t="e">
        <f>MATCH(AE1589,tabla!$W$3:$W$20,0)-1</f>
        <v>#N/A</v>
      </c>
      <c r="XFB1589" s="558">
        <f>COUNTIF(tabla!$W$3:$W$20,'BD1'!AE1589)</f>
        <v>0</v>
      </c>
    </row>
    <row r="1590" spans="1:40 16381:16382" s="197" customFormat="1" ht="24.95" customHeight="1" x14ac:dyDescent="0.2">
      <c r="A1590" s="24" t="str">
        <f t="shared" si="146"/>
        <v/>
      </c>
      <c r="B1590" s="24" t="str">
        <f t="shared" si="144"/>
        <v/>
      </c>
      <c r="C1590" s="554" t="str">
        <f t="shared" si="145"/>
        <v/>
      </c>
      <c r="D1590" s="173"/>
      <c r="E1590" s="173"/>
      <c r="F1590" s="174"/>
      <c r="G1590" s="175"/>
      <c r="H1590" s="176"/>
      <c r="I1590" s="177"/>
      <c r="J1590" s="176"/>
      <c r="K1590" s="476"/>
      <c r="L1590" s="174"/>
      <c r="M1590" s="81"/>
      <c r="N1590" s="280" t="str">
        <f t="shared" si="147"/>
        <v/>
      </c>
      <c r="O1590" s="43"/>
      <c r="P1590" s="87"/>
      <c r="Q1590" s="483"/>
      <c r="R1590" s="83"/>
      <c r="S1590" s="482"/>
      <c r="T1590" s="164"/>
      <c r="U1590" s="45"/>
      <c r="V1590" s="25" t="str">
        <f>IFERROR(VLOOKUP(U1590, tabla!$A$2:$B$50,2,FALSE),"")</f>
        <v/>
      </c>
      <c r="W1590" s="26"/>
      <c r="X1590" s="51"/>
      <c r="Y1590" s="555" t="str">
        <f t="shared" si="148"/>
        <v/>
      </c>
      <c r="Z1590" s="27"/>
      <c r="AA1590" s="26"/>
      <c r="AB1590" s="26"/>
      <c r="AC1590" s="84"/>
      <c r="AD1590" s="29"/>
      <c r="AE1590" s="84"/>
      <c r="AF1590" s="84"/>
      <c r="AG1590" s="63"/>
      <c r="AH1590" s="84"/>
      <c r="AI1590" s="63"/>
      <c r="AJ1590" s="63"/>
      <c r="AK1590" s="81"/>
      <c r="AL1590" s="85"/>
      <c r="AM1590" s="557" t="str">
        <f t="shared" ca="1" si="149"/>
        <v/>
      </c>
      <c r="AN1590" s="86"/>
      <c r="XFA1590" s="558" t="e">
        <f>MATCH(AE1590,tabla!$W$3:$W$20,0)-1</f>
        <v>#N/A</v>
      </c>
      <c r="XFB1590" s="558">
        <f>COUNTIF(tabla!$W$3:$W$20,'BD1'!AE1590)</f>
        <v>0</v>
      </c>
    </row>
    <row r="1591" spans="1:40 16381:16382" s="197" customFormat="1" ht="24.95" customHeight="1" x14ac:dyDescent="0.2">
      <c r="A1591" s="24" t="str">
        <f t="shared" si="146"/>
        <v/>
      </c>
      <c r="B1591" s="24" t="str">
        <f t="shared" si="144"/>
        <v/>
      </c>
      <c r="C1591" s="554" t="str">
        <f t="shared" si="145"/>
        <v/>
      </c>
      <c r="D1591" s="173"/>
      <c r="E1591" s="173"/>
      <c r="F1591" s="174"/>
      <c r="G1591" s="175"/>
      <c r="H1591" s="176"/>
      <c r="I1591" s="177"/>
      <c r="J1591" s="176"/>
      <c r="K1591" s="476"/>
      <c r="L1591" s="174"/>
      <c r="M1591" s="81"/>
      <c r="N1591" s="280" t="str">
        <f t="shared" si="147"/>
        <v/>
      </c>
      <c r="O1591" s="43"/>
      <c r="P1591" s="87"/>
      <c r="Q1591" s="483"/>
      <c r="R1591" s="83"/>
      <c r="S1591" s="482"/>
      <c r="T1591" s="164"/>
      <c r="U1591" s="45"/>
      <c r="V1591" s="25" t="str">
        <f>IFERROR(VLOOKUP(U1591, tabla!$A$2:$B$50,2,FALSE),"")</f>
        <v/>
      </c>
      <c r="W1591" s="26"/>
      <c r="X1591" s="51"/>
      <c r="Y1591" s="555" t="str">
        <f t="shared" si="148"/>
        <v/>
      </c>
      <c r="Z1591" s="27"/>
      <c r="AA1591" s="26"/>
      <c r="AB1591" s="26"/>
      <c r="AC1591" s="84"/>
      <c r="AD1591" s="29"/>
      <c r="AE1591" s="84"/>
      <c r="AF1591" s="84"/>
      <c r="AG1591" s="63"/>
      <c r="AH1591" s="84"/>
      <c r="AI1591" s="63"/>
      <c r="AJ1591" s="63"/>
      <c r="AK1591" s="81"/>
      <c r="AL1591" s="85"/>
      <c r="AM1591" s="557" t="str">
        <f t="shared" ca="1" si="149"/>
        <v/>
      </c>
      <c r="AN1591" s="86"/>
      <c r="XFA1591" s="558" t="e">
        <f>MATCH(AE1591,tabla!$W$3:$W$20,0)-1</f>
        <v>#N/A</v>
      </c>
      <c r="XFB1591" s="558">
        <f>COUNTIF(tabla!$W$3:$W$20,'BD1'!AE1591)</f>
        <v>0</v>
      </c>
    </row>
    <row r="1592" spans="1:40 16381:16382" s="197" customFormat="1" ht="24.95" customHeight="1" x14ac:dyDescent="0.2">
      <c r="A1592" s="24" t="str">
        <f t="shared" si="146"/>
        <v/>
      </c>
      <c r="B1592" s="24" t="str">
        <f t="shared" si="144"/>
        <v/>
      </c>
      <c r="C1592" s="554" t="str">
        <f t="shared" si="145"/>
        <v/>
      </c>
      <c r="D1592" s="173"/>
      <c r="E1592" s="173"/>
      <c r="F1592" s="174"/>
      <c r="G1592" s="175"/>
      <c r="H1592" s="176"/>
      <c r="I1592" s="177"/>
      <c r="J1592" s="176"/>
      <c r="K1592" s="476"/>
      <c r="L1592" s="174"/>
      <c r="M1592" s="81"/>
      <c r="N1592" s="280" t="str">
        <f t="shared" si="147"/>
        <v/>
      </c>
      <c r="O1592" s="43"/>
      <c r="P1592" s="87"/>
      <c r="Q1592" s="483"/>
      <c r="R1592" s="83"/>
      <c r="S1592" s="482"/>
      <c r="T1592" s="164"/>
      <c r="U1592" s="45"/>
      <c r="V1592" s="25" t="str">
        <f>IFERROR(VLOOKUP(U1592, tabla!$A$2:$B$50,2,FALSE),"")</f>
        <v/>
      </c>
      <c r="W1592" s="26"/>
      <c r="X1592" s="51"/>
      <c r="Y1592" s="555" t="str">
        <f t="shared" si="148"/>
        <v/>
      </c>
      <c r="Z1592" s="27"/>
      <c r="AA1592" s="26"/>
      <c r="AB1592" s="26"/>
      <c r="AC1592" s="84"/>
      <c r="AD1592" s="29"/>
      <c r="AE1592" s="84"/>
      <c r="AF1592" s="84"/>
      <c r="AG1592" s="63"/>
      <c r="AH1592" s="84"/>
      <c r="AI1592" s="63"/>
      <c r="AJ1592" s="63"/>
      <c r="AK1592" s="81"/>
      <c r="AL1592" s="85"/>
      <c r="AM1592" s="557" t="str">
        <f t="shared" ca="1" si="149"/>
        <v/>
      </c>
      <c r="AN1592" s="86"/>
      <c r="XFA1592" s="558" t="e">
        <f>MATCH(AE1592,tabla!$W$3:$W$20,0)-1</f>
        <v>#N/A</v>
      </c>
      <c r="XFB1592" s="558">
        <f>COUNTIF(tabla!$W$3:$W$20,'BD1'!AE1592)</f>
        <v>0</v>
      </c>
    </row>
    <row r="1593" spans="1:40 16381:16382" s="197" customFormat="1" ht="24.95" customHeight="1" x14ac:dyDescent="0.2">
      <c r="A1593" s="24" t="str">
        <f t="shared" si="146"/>
        <v/>
      </c>
      <c r="B1593" s="24" t="str">
        <f t="shared" si="144"/>
        <v/>
      </c>
      <c r="C1593" s="554" t="str">
        <f t="shared" si="145"/>
        <v/>
      </c>
      <c r="D1593" s="173"/>
      <c r="E1593" s="173"/>
      <c r="F1593" s="174"/>
      <c r="G1593" s="175"/>
      <c r="H1593" s="176"/>
      <c r="I1593" s="177"/>
      <c r="J1593" s="176"/>
      <c r="K1593" s="476"/>
      <c r="L1593" s="174"/>
      <c r="M1593" s="81"/>
      <c r="N1593" s="280" t="str">
        <f t="shared" si="147"/>
        <v/>
      </c>
      <c r="O1593" s="43"/>
      <c r="P1593" s="87"/>
      <c r="Q1593" s="483"/>
      <c r="R1593" s="83"/>
      <c r="S1593" s="482"/>
      <c r="T1593" s="164"/>
      <c r="U1593" s="45"/>
      <c r="V1593" s="25" t="str">
        <f>IFERROR(VLOOKUP(U1593, tabla!$A$2:$B$50,2,FALSE),"")</f>
        <v/>
      </c>
      <c r="W1593" s="26"/>
      <c r="X1593" s="51"/>
      <c r="Y1593" s="555" t="str">
        <f t="shared" si="148"/>
        <v/>
      </c>
      <c r="Z1593" s="27"/>
      <c r="AA1593" s="26"/>
      <c r="AB1593" s="26"/>
      <c r="AC1593" s="84"/>
      <c r="AD1593" s="29"/>
      <c r="AE1593" s="84"/>
      <c r="AF1593" s="84"/>
      <c r="AG1593" s="63"/>
      <c r="AH1593" s="84"/>
      <c r="AI1593" s="63"/>
      <c r="AJ1593" s="63"/>
      <c r="AK1593" s="81"/>
      <c r="AL1593" s="85"/>
      <c r="AM1593" s="557" t="str">
        <f t="shared" ca="1" si="149"/>
        <v/>
      </c>
      <c r="AN1593" s="86"/>
      <c r="XFA1593" s="558" t="e">
        <f>MATCH(AE1593,tabla!$W$3:$W$20,0)-1</f>
        <v>#N/A</v>
      </c>
      <c r="XFB1593" s="558">
        <f>COUNTIF(tabla!$W$3:$W$20,'BD1'!AE1593)</f>
        <v>0</v>
      </c>
    </row>
    <row r="1594" spans="1:40 16381:16382" s="197" customFormat="1" ht="24.95" customHeight="1" x14ac:dyDescent="0.2">
      <c r="A1594" s="24" t="str">
        <f t="shared" si="146"/>
        <v/>
      </c>
      <c r="B1594" s="24" t="str">
        <f t="shared" si="144"/>
        <v/>
      </c>
      <c r="C1594" s="554" t="str">
        <f t="shared" si="145"/>
        <v/>
      </c>
      <c r="D1594" s="173"/>
      <c r="E1594" s="173"/>
      <c r="F1594" s="174"/>
      <c r="G1594" s="175"/>
      <c r="H1594" s="176"/>
      <c r="I1594" s="177"/>
      <c r="J1594" s="176"/>
      <c r="K1594" s="476"/>
      <c r="L1594" s="174"/>
      <c r="M1594" s="81"/>
      <c r="N1594" s="280" t="str">
        <f t="shared" si="147"/>
        <v/>
      </c>
      <c r="O1594" s="43"/>
      <c r="P1594" s="87"/>
      <c r="Q1594" s="483"/>
      <c r="R1594" s="83"/>
      <c r="S1594" s="482"/>
      <c r="T1594" s="164"/>
      <c r="U1594" s="45"/>
      <c r="V1594" s="25" t="str">
        <f>IFERROR(VLOOKUP(U1594, tabla!$A$2:$B$50,2,FALSE),"")</f>
        <v/>
      </c>
      <c r="W1594" s="26"/>
      <c r="X1594" s="51"/>
      <c r="Y1594" s="555" t="str">
        <f t="shared" si="148"/>
        <v/>
      </c>
      <c r="Z1594" s="27"/>
      <c r="AA1594" s="26"/>
      <c r="AB1594" s="26"/>
      <c r="AC1594" s="84"/>
      <c r="AD1594" s="29"/>
      <c r="AE1594" s="84"/>
      <c r="AF1594" s="84"/>
      <c r="AG1594" s="63"/>
      <c r="AH1594" s="84"/>
      <c r="AI1594" s="63"/>
      <c r="AJ1594" s="63"/>
      <c r="AK1594" s="81"/>
      <c r="AL1594" s="85"/>
      <c r="AM1594" s="557" t="str">
        <f t="shared" ca="1" si="149"/>
        <v/>
      </c>
      <c r="AN1594" s="86"/>
      <c r="XFA1594" s="558" t="e">
        <f>MATCH(AE1594,tabla!$W$3:$W$20,0)-1</f>
        <v>#N/A</v>
      </c>
      <c r="XFB1594" s="558">
        <f>COUNTIF(tabla!$W$3:$W$20,'BD1'!AE1594)</f>
        <v>0</v>
      </c>
    </row>
    <row r="1595" spans="1:40 16381:16382" s="197" customFormat="1" ht="24.95" customHeight="1" x14ac:dyDescent="0.2">
      <c r="A1595" s="24" t="str">
        <f t="shared" si="146"/>
        <v/>
      </c>
      <c r="B1595" s="24" t="str">
        <f t="shared" si="144"/>
        <v/>
      </c>
      <c r="C1595" s="554" t="str">
        <f t="shared" si="145"/>
        <v/>
      </c>
      <c r="D1595" s="173"/>
      <c r="E1595" s="173"/>
      <c r="F1595" s="174"/>
      <c r="G1595" s="175"/>
      <c r="H1595" s="176"/>
      <c r="I1595" s="177"/>
      <c r="J1595" s="176"/>
      <c r="K1595" s="476"/>
      <c r="L1595" s="174"/>
      <c r="M1595" s="81"/>
      <c r="N1595" s="280" t="str">
        <f t="shared" si="147"/>
        <v/>
      </c>
      <c r="O1595" s="43"/>
      <c r="P1595" s="87"/>
      <c r="Q1595" s="483"/>
      <c r="R1595" s="83"/>
      <c r="S1595" s="482"/>
      <c r="T1595" s="164"/>
      <c r="U1595" s="45"/>
      <c r="V1595" s="25" t="str">
        <f>IFERROR(VLOOKUP(U1595, tabla!$A$2:$B$50,2,FALSE),"")</f>
        <v/>
      </c>
      <c r="W1595" s="26"/>
      <c r="X1595" s="51"/>
      <c r="Y1595" s="555" t="str">
        <f t="shared" si="148"/>
        <v/>
      </c>
      <c r="Z1595" s="27"/>
      <c r="AA1595" s="26"/>
      <c r="AB1595" s="26"/>
      <c r="AC1595" s="84"/>
      <c r="AD1595" s="29"/>
      <c r="AE1595" s="84"/>
      <c r="AF1595" s="84"/>
      <c r="AG1595" s="63"/>
      <c r="AH1595" s="84"/>
      <c r="AI1595" s="63"/>
      <c r="AJ1595" s="63"/>
      <c r="AK1595" s="81"/>
      <c r="AL1595" s="85"/>
      <c r="AM1595" s="557" t="str">
        <f t="shared" ca="1" si="149"/>
        <v/>
      </c>
      <c r="AN1595" s="86"/>
      <c r="XFA1595" s="558" t="e">
        <f>MATCH(AE1595,tabla!$W$3:$W$20,0)-1</f>
        <v>#N/A</v>
      </c>
      <c r="XFB1595" s="558">
        <f>COUNTIF(tabla!$W$3:$W$20,'BD1'!AE1595)</f>
        <v>0</v>
      </c>
    </row>
    <row r="1596" spans="1:40 16381:16382" s="197" customFormat="1" ht="24.95" customHeight="1" x14ac:dyDescent="0.2">
      <c r="A1596" s="24" t="str">
        <f t="shared" si="146"/>
        <v/>
      </c>
      <c r="B1596" s="24" t="str">
        <f t="shared" si="144"/>
        <v/>
      </c>
      <c r="C1596" s="554" t="str">
        <f t="shared" si="145"/>
        <v/>
      </c>
      <c r="D1596" s="173"/>
      <c r="E1596" s="173"/>
      <c r="F1596" s="174"/>
      <c r="G1596" s="175"/>
      <c r="H1596" s="176"/>
      <c r="I1596" s="177"/>
      <c r="J1596" s="176"/>
      <c r="K1596" s="476"/>
      <c r="L1596" s="174"/>
      <c r="M1596" s="81"/>
      <c r="N1596" s="280" t="str">
        <f t="shared" si="147"/>
        <v/>
      </c>
      <c r="O1596" s="43"/>
      <c r="P1596" s="87"/>
      <c r="Q1596" s="483"/>
      <c r="R1596" s="83"/>
      <c r="S1596" s="482"/>
      <c r="T1596" s="164"/>
      <c r="U1596" s="45"/>
      <c r="V1596" s="25" t="str">
        <f>IFERROR(VLOOKUP(U1596, tabla!$A$2:$B$50,2,FALSE),"")</f>
        <v/>
      </c>
      <c r="W1596" s="26"/>
      <c r="X1596" s="51"/>
      <c r="Y1596" s="555" t="str">
        <f t="shared" si="148"/>
        <v/>
      </c>
      <c r="Z1596" s="27"/>
      <c r="AA1596" s="26"/>
      <c r="AB1596" s="26"/>
      <c r="AC1596" s="84"/>
      <c r="AD1596" s="29"/>
      <c r="AE1596" s="84"/>
      <c r="AF1596" s="84"/>
      <c r="AG1596" s="63"/>
      <c r="AH1596" s="84"/>
      <c r="AI1596" s="63"/>
      <c r="AJ1596" s="63"/>
      <c r="AK1596" s="81"/>
      <c r="AL1596" s="85"/>
      <c r="AM1596" s="557" t="str">
        <f t="shared" ca="1" si="149"/>
        <v/>
      </c>
      <c r="AN1596" s="86"/>
      <c r="XFA1596" s="558" t="e">
        <f>MATCH(AE1596,tabla!$W$3:$W$20,0)-1</f>
        <v>#N/A</v>
      </c>
      <c r="XFB1596" s="558">
        <f>COUNTIF(tabla!$W$3:$W$20,'BD1'!AE1596)</f>
        <v>0</v>
      </c>
    </row>
    <row r="1597" spans="1:40 16381:16382" s="197" customFormat="1" ht="24.95" customHeight="1" x14ac:dyDescent="0.2">
      <c r="A1597" s="24" t="str">
        <f t="shared" si="146"/>
        <v/>
      </c>
      <c r="B1597" s="24" t="str">
        <f t="shared" si="144"/>
        <v/>
      </c>
      <c r="C1597" s="554" t="str">
        <f t="shared" si="145"/>
        <v/>
      </c>
      <c r="D1597" s="173"/>
      <c r="E1597" s="173"/>
      <c r="F1597" s="174"/>
      <c r="G1597" s="175"/>
      <c r="H1597" s="176"/>
      <c r="I1597" s="177"/>
      <c r="J1597" s="176"/>
      <c r="K1597" s="476"/>
      <c r="L1597" s="174"/>
      <c r="M1597" s="81"/>
      <c r="N1597" s="280" t="str">
        <f t="shared" si="147"/>
        <v/>
      </c>
      <c r="O1597" s="43"/>
      <c r="P1597" s="87"/>
      <c r="Q1597" s="483"/>
      <c r="R1597" s="83"/>
      <c r="S1597" s="482"/>
      <c r="T1597" s="164"/>
      <c r="U1597" s="45"/>
      <c r="V1597" s="25" t="str">
        <f>IFERROR(VLOOKUP(U1597, tabla!$A$2:$B$50,2,FALSE),"")</f>
        <v/>
      </c>
      <c r="W1597" s="26"/>
      <c r="X1597" s="51"/>
      <c r="Y1597" s="555" t="str">
        <f t="shared" si="148"/>
        <v/>
      </c>
      <c r="Z1597" s="27"/>
      <c r="AA1597" s="26"/>
      <c r="AB1597" s="26"/>
      <c r="AC1597" s="84"/>
      <c r="AD1597" s="29"/>
      <c r="AE1597" s="84"/>
      <c r="AF1597" s="84"/>
      <c r="AG1597" s="63"/>
      <c r="AH1597" s="84"/>
      <c r="AI1597" s="63"/>
      <c r="AJ1597" s="63"/>
      <c r="AK1597" s="81"/>
      <c r="AL1597" s="85"/>
      <c r="AM1597" s="557" t="str">
        <f t="shared" ca="1" si="149"/>
        <v/>
      </c>
      <c r="AN1597" s="86"/>
      <c r="XFA1597" s="558" t="e">
        <f>MATCH(AE1597,tabla!$W$3:$W$20,0)-1</f>
        <v>#N/A</v>
      </c>
      <c r="XFB1597" s="558">
        <f>COUNTIF(tabla!$W$3:$W$20,'BD1'!AE1597)</f>
        <v>0</v>
      </c>
    </row>
    <row r="1598" spans="1:40 16381:16382" s="197" customFormat="1" ht="24.95" customHeight="1" x14ac:dyDescent="0.2">
      <c r="A1598" s="24" t="str">
        <f t="shared" si="146"/>
        <v/>
      </c>
      <c r="B1598" s="24" t="str">
        <f t="shared" si="144"/>
        <v/>
      </c>
      <c r="C1598" s="554" t="str">
        <f t="shared" si="145"/>
        <v/>
      </c>
      <c r="D1598" s="173"/>
      <c r="E1598" s="173"/>
      <c r="F1598" s="174"/>
      <c r="G1598" s="175"/>
      <c r="H1598" s="176"/>
      <c r="I1598" s="177"/>
      <c r="J1598" s="176"/>
      <c r="K1598" s="476"/>
      <c r="L1598" s="174"/>
      <c r="M1598" s="81"/>
      <c r="N1598" s="280" t="str">
        <f t="shared" si="147"/>
        <v/>
      </c>
      <c r="O1598" s="43"/>
      <c r="P1598" s="87"/>
      <c r="Q1598" s="483"/>
      <c r="R1598" s="83"/>
      <c r="S1598" s="482"/>
      <c r="T1598" s="164"/>
      <c r="U1598" s="45"/>
      <c r="V1598" s="25" t="str">
        <f>IFERROR(VLOOKUP(U1598, tabla!$A$2:$B$50,2,FALSE),"")</f>
        <v/>
      </c>
      <c r="W1598" s="26"/>
      <c r="X1598" s="51"/>
      <c r="Y1598" s="555" t="str">
        <f t="shared" si="148"/>
        <v/>
      </c>
      <c r="Z1598" s="27"/>
      <c r="AA1598" s="26"/>
      <c r="AB1598" s="26"/>
      <c r="AC1598" s="84"/>
      <c r="AD1598" s="29"/>
      <c r="AE1598" s="84"/>
      <c r="AF1598" s="84"/>
      <c r="AG1598" s="63"/>
      <c r="AH1598" s="84"/>
      <c r="AI1598" s="63"/>
      <c r="AJ1598" s="63"/>
      <c r="AK1598" s="81"/>
      <c r="AL1598" s="85"/>
      <c r="AM1598" s="557" t="str">
        <f t="shared" ca="1" si="149"/>
        <v/>
      </c>
      <c r="AN1598" s="86"/>
      <c r="XFA1598" s="558" t="e">
        <f>MATCH(AE1598,tabla!$W$3:$W$20,0)-1</f>
        <v>#N/A</v>
      </c>
      <c r="XFB1598" s="558">
        <f>COUNTIF(tabla!$W$3:$W$20,'BD1'!AE1598)</f>
        <v>0</v>
      </c>
    </row>
    <row r="1599" spans="1:40 16381:16382" s="197" customFormat="1" ht="24.95" customHeight="1" x14ac:dyDescent="0.2">
      <c r="A1599" s="24" t="str">
        <f t="shared" si="146"/>
        <v/>
      </c>
      <c r="B1599" s="24" t="str">
        <f t="shared" si="144"/>
        <v/>
      </c>
      <c r="C1599" s="554" t="str">
        <f t="shared" si="145"/>
        <v/>
      </c>
      <c r="D1599" s="173"/>
      <c r="E1599" s="173"/>
      <c r="F1599" s="174"/>
      <c r="G1599" s="175"/>
      <c r="H1599" s="176"/>
      <c r="I1599" s="177"/>
      <c r="J1599" s="176"/>
      <c r="K1599" s="476"/>
      <c r="L1599" s="174"/>
      <c r="M1599" s="81"/>
      <c r="N1599" s="280" t="str">
        <f t="shared" si="147"/>
        <v/>
      </c>
      <c r="O1599" s="43"/>
      <c r="P1599" s="87"/>
      <c r="Q1599" s="483"/>
      <c r="R1599" s="83"/>
      <c r="S1599" s="482"/>
      <c r="T1599" s="164"/>
      <c r="U1599" s="45"/>
      <c r="V1599" s="25" t="str">
        <f>IFERROR(VLOOKUP(U1599, tabla!$A$2:$B$50,2,FALSE),"")</f>
        <v/>
      </c>
      <c r="W1599" s="26"/>
      <c r="X1599" s="51"/>
      <c r="Y1599" s="555" t="str">
        <f t="shared" si="148"/>
        <v/>
      </c>
      <c r="Z1599" s="27"/>
      <c r="AA1599" s="26"/>
      <c r="AB1599" s="26"/>
      <c r="AC1599" s="84"/>
      <c r="AD1599" s="29"/>
      <c r="AE1599" s="84"/>
      <c r="AF1599" s="84"/>
      <c r="AG1599" s="63"/>
      <c r="AH1599" s="84"/>
      <c r="AI1599" s="63"/>
      <c r="AJ1599" s="63"/>
      <c r="AK1599" s="81"/>
      <c r="AL1599" s="85"/>
      <c r="AM1599" s="557" t="str">
        <f t="shared" ca="1" si="149"/>
        <v/>
      </c>
      <c r="AN1599" s="86"/>
      <c r="XFA1599" s="558" t="e">
        <f>MATCH(AE1599,tabla!$W$3:$W$20,0)-1</f>
        <v>#N/A</v>
      </c>
      <c r="XFB1599" s="558">
        <f>COUNTIF(tabla!$W$3:$W$20,'BD1'!AE1599)</f>
        <v>0</v>
      </c>
    </row>
    <row r="1600" spans="1:40 16381:16382" s="197" customFormat="1" ht="24.95" customHeight="1" x14ac:dyDescent="0.2">
      <c r="A1600" s="24" t="str">
        <f t="shared" si="146"/>
        <v/>
      </c>
      <c r="B1600" s="24" t="str">
        <f t="shared" si="144"/>
        <v/>
      </c>
      <c r="C1600" s="554" t="str">
        <f t="shared" si="145"/>
        <v/>
      </c>
      <c r="D1600" s="173"/>
      <c r="E1600" s="173"/>
      <c r="F1600" s="174"/>
      <c r="G1600" s="175"/>
      <c r="H1600" s="176"/>
      <c r="I1600" s="177"/>
      <c r="J1600" s="176"/>
      <c r="K1600" s="476"/>
      <c r="L1600" s="174"/>
      <c r="M1600" s="81"/>
      <c r="N1600" s="280" t="str">
        <f t="shared" si="147"/>
        <v/>
      </c>
      <c r="O1600" s="43"/>
      <c r="P1600" s="87"/>
      <c r="Q1600" s="483"/>
      <c r="R1600" s="83"/>
      <c r="S1600" s="482"/>
      <c r="T1600" s="164"/>
      <c r="U1600" s="45"/>
      <c r="V1600" s="25" t="str">
        <f>IFERROR(VLOOKUP(U1600, tabla!$A$2:$B$50,2,FALSE),"")</f>
        <v/>
      </c>
      <c r="W1600" s="26"/>
      <c r="X1600" s="51"/>
      <c r="Y1600" s="555" t="str">
        <f t="shared" si="148"/>
        <v/>
      </c>
      <c r="Z1600" s="27"/>
      <c r="AA1600" s="26"/>
      <c r="AB1600" s="26"/>
      <c r="AC1600" s="84"/>
      <c r="AD1600" s="29"/>
      <c r="AE1600" s="84"/>
      <c r="AF1600" s="84"/>
      <c r="AG1600" s="63"/>
      <c r="AH1600" s="84"/>
      <c r="AI1600" s="63"/>
      <c r="AJ1600" s="63"/>
      <c r="AK1600" s="81"/>
      <c r="AL1600" s="85"/>
      <c r="AM1600" s="557" t="str">
        <f t="shared" ca="1" si="149"/>
        <v/>
      </c>
      <c r="AN1600" s="86"/>
      <c r="XFA1600" s="558" t="e">
        <f>MATCH(AE1600,tabla!$W$3:$W$20,0)-1</f>
        <v>#N/A</v>
      </c>
      <c r="XFB1600" s="558">
        <f>COUNTIF(tabla!$W$3:$W$20,'BD1'!AE1600)</f>
        <v>0</v>
      </c>
    </row>
    <row r="1601" spans="1:40 16381:16382" s="197" customFormat="1" ht="24.95" customHeight="1" x14ac:dyDescent="0.2">
      <c r="A1601" s="24" t="str">
        <f t="shared" si="146"/>
        <v/>
      </c>
      <c r="B1601" s="24" t="str">
        <f t="shared" si="144"/>
        <v/>
      </c>
      <c r="C1601" s="554" t="str">
        <f t="shared" si="145"/>
        <v/>
      </c>
      <c r="D1601" s="173"/>
      <c r="E1601" s="173"/>
      <c r="F1601" s="174"/>
      <c r="G1601" s="175"/>
      <c r="H1601" s="176"/>
      <c r="I1601" s="177"/>
      <c r="J1601" s="176"/>
      <c r="K1601" s="476"/>
      <c r="L1601" s="174"/>
      <c r="M1601" s="81"/>
      <c r="N1601" s="280" t="str">
        <f t="shared" si="147"/>
        <v/>
      </c>
      <c r="O1601" s="43"/>
      <c r="P1601" s="87"/>
      <c r="Q1601" s="483"/>
      <c r="R1601" s="83"/>
      <c r="S1601" s="482"/>
      <c r="T1601" s="164"/>
      <c r="U1601" s="45"/>
      <c r="V1601" s="25" t="str">
        <f>IFERROR(VLOOKUP(U1601, tabla!$A$2:$B$50,2,FALSE),"")</f>
        <v/>
      </c>
      <c r="W1601" s="26"/>
      <c r="X1601" s="51"/>
      <c r="Y1601" s="555" t="str">
        <f t="shared" si="148"/>
        <v/>
      </c>
      <c r="Z1601" s="27"/>
      <c r="AA1601" s="26"/>
      <c r="AB1601" s="26"/>
      <c r="AC1601" s="84"/>
      <c r="AD1601" s="29"/>
      <c r="AE1601" s="84"/>
      <c r="AF1601" s="84"/>
      <c r="AG1601" s="63"/>
      <c r="AH1601" s="84"/>
      <c r="AI1601" s="63"/>
      <c r="AJ1601" s="63"/>
      <c r="AK1601" s="81"/>
      <c r="AL1601" s="85"/>
      <c r="AM1601" s="557" t="str">
        <f t="shared" ca="1" si="149"/>
        <v/>
      </c>
      <c r="AN1601" s="86"/>
      <c r="XFA1601" s="558" t="e">
        <f>MATCH(AE1601,tabla!$W$3:$W$20,0)-1</f>
        <v>#N/A</v>
      </c>
      <c r="XFB1601" s="558">
        <f>COUNTIF(tabla!$W$3:$W$20,'BD1'!AE1601)</f>
        <v>0</v>
      </c>
    </row>
    <row r="1602" spans="1:40 16381:16382" s="197" customFormat="1" ht="24.95" customHeight="1" x14ac:dyDescent="0.2">
      <c r="A1602" s="24" t="str">
        <f t="shared" si="146"/>
        <v/>
      </c>
      <c r="B1602" s="24" t="str">
        <f t="shared" si="144"/>
        <v/>
      </c>
      <c r="C1602" s="554" t="str">
        <f t="shared" si="145"/>
        <v/>
      </c>
      <c r="D1602" s="173"/>
      <c r="E1602" s="173"/>
      <c r="F1602" s="174"/>
      <c r="G1602" s="175"/>
      <c r="H1602" s="176"/>
      <c r="I1602" s="177"/>
      <c r="J1602" s="176"/>
      <c r="K1602" s="476"/>
      <c r="L1602" s="174"/>
      <c r="M1602" s="81"/>
      <c r="N1602" s="280" t="str">
        <f t="shared" si="147"/>
        <v/>
      </c>
      <c r="O1602" s="43"/>
      <c r="P1602" s="87"/>
      <c r="Q1602" s="483"/>
      <c r="R1602" s="83"/>
      <c r="S1602" s="482"/>
      <c r="T1602" s="164"/>
      <c r="U1602" s="45"/>
      <c r="V1602" s="25" t="str">
        <f>IFERROR(VLOOKUP(U1602, tabla!$A$2:$B$50,2,FALSE),"")</f>
        <v/>
      </c>
      <c r="W1602" s="26"/>
      <c r="X1602" s="51"/>
      <c r="Y1602" s="555" t="str">
        <f t="shared" si="148"/>
        <v/>
      </c>
      <c r="Z1602" s="27"/>
      <c r="AA1602" s="26"/>
      <c r="AB1602" s="26"/>
      <c r="AC1602" s="84"/>
      <c r="AD1602" s="29"/>
      <c r="AE1602" s="84"/>
      <c r="AF1602" s="84"/>
      <c r="AG1602" s="63"/>
      <c r="AH1602" s="84"/>
      <c r="AI1602" s="63"/>
      <c r="AJ1602" s="63"/>
      <c r="AK1602" s="81"/>
      <c r="AL1602" s="85"/>
      <c r="AM1602" s="557" t="str">
        <f t="shared" ca="1" si="149"/>
        <v/>
      </c>
      <c r="AN1602" s="86"/>
      <c r="XFA1602" s="558" t="e">
        <f>MATCH(AE1602,tabla!$W$3:$W$20,0)-1</f>
        <v>#N/A</v>
      </c>
      <c r="XFB1602" s="558">
        <f>COUNTIF(tabla!$W$3:$W$20,'BD1'!AE1602)</f>
        <v>0</v>
      </c>
    </row>
    <row r="1603" spans="1:40 16381:16382" s="197" customFormat="1" ht="24.95" customHeight="1" x14ac:dyDescent="0.2">
      <c r="A1603" s="24" t="str">
        <f t="shared" si="146"/>
        <v/>
      </c>
      <c r="B1603" s="24" t="str">
        <f t="shared" si="144"/>
        <v/>
      </c>
      <c r="C1603" s="554" t="str">
        <f t="shared" si="145"/>
        <v/>
      </c>
      <c r="D1603" s="173"/>
      <c r="E1603" s="173"/>
      <c r="F1603" s="174"/>
      <c r="G1603" s="175"/>
      <c r="H1603" s="176"/>
      <c r="I1603" s="177"/>
      <c r="J1603" s="176"/>
      <c r="K1603" s="476"/>
      <c r="L1603" s="174"/>
      <c r="M1603" s="81"/>
      <c r="N1603" s="280" t="str">
        <f t="shared" si="147"/>
        <v/>
      </c>
      <c r="O1603" s="43"/>
      <c r="P1603" s="87"/>
      <c r="Q1603" s="483"/>
      <c r="R1603" s="83"/>
      <c r="S1603" s="482"/>
      <c r="T1603" s="164"/>
      <c r="U1603" s="45"/>
      <c r="V1603" s="25" t="str">
        <f>IFERROR(VLOOKUP(U1603, tabla!$A$2:$B$50,2,FALSE),"")</f>
        <v/>
      </c>
      <c r="W1603" s="26"/>
      <c r="X1603" s="51"/>
      <c r="Y1603" s="555" t="str">
        <f t="shared" si="148"/>
        <v/>
      </c>
      <c r="Z1603" s="27"/>
      <c r="AA1603" s="26"/>
      <c r="AB1603" s="26"/>
      <c r="AC1603" s="84"/>
      <c r="AD1603" s="29"/>
      <c r="AE1603" s="84"/>
      <c r="AF1603" s="84"/>
      <c r="AG1603" s="63"/>
      <c r="AH1603" s="84"/>
      <c r="AI1603" s="63"/>
      <c r="AJ1603" s="63"/>
      <c r="AK1603" s="81"/>
      <c r="AL1603" s="85"/>
      <c r="AM1603" s="557" t="str">
        <f t="shared" ca="1" si="149"/>
        <v/>
      </c>
      <c r="AN1603" s="86"/>
      <c r="XFA1603" s="558" t="e">
        <f>MATCH(AE1603,tabla!$W$3:$W$20,0)-1</f>
        <v>#N/A</v>
      </c>
      <c r="XFB1603" s="558">
        <f>COUNTIF(tabla!$W$3:$W$20,'BD1'!AE1603)</f>
        <v>0</v>
      </c>
    </row>
    <row r="1604" spans="1:40 16381:16382" s="197" customFormat="1" ht="24.95" customHeight="1" x14ac:dyDescent="0.2">
      <c r="A1604" s="24" t="str">
        <f t="shared" si="146"/>
        <v/>
      </c>
      <c r="B1604" s="24" t="str">
        <f t="shared" si="144"/>
        <v/>
      </c>
      <c r="C1604" s="554" t="str">
        <f t="shared" si="145"/>
        <v/>
      </c>
      <c r="D1604" s="173"/>
      <c r="E1604" s="173"/>
      <c r="F1604" s="174"/>
      <c r="G1604" s="175"/>
      <c r="H1604" s="176"/>
      <c r="I1604" s="177"/>
      <c r="J1604" s="176"/>
      <c r="K1604" s="476"/>
      <c r="L1604" s="174"/>
      <c r="M1604" s="81"/>
      <c r="N1604" s="280" t="str">
        <f t="shared" si="147"/>
        <v/>
      </c>
      <c r="O1604" s="43"/>
      <c r="P1604" s="87"/>
      <c r="Q1604" s="483"/>
      <c r="R1604" s="83"/>
      <c r="S1604" s="482"/>
      <c r="T1604" s="164"/>
      <c r="U1604" s="45"/>
      <c r="V1604" s="25" t="str">
        <f>IFERROR(VLOOKUP(U1604, tabla!$A$2:$B$50,2,FALSE),"")</f>
        <v/>
      </c>
      <c r="W1604" s="26"/>
      <c r="X1604" s="51"/>
      <c r="Y1604" s="555" t="str">
        <f t="shared" si="148"/>
        <v/>
      </c>
      <c r="Z1604" s="27"/>
      <c r="AA1604" s="26"/>
      <c r="AB1604" s="26"/>
      <c r="AC1604" s="84"/>
      <c r="AD1604" s="29"/>
      <c r="AE1604" s="84"/>
      <c r="AF1604" s="84"/>
      <c r="AG1604" s="63"/>
      <c r="AH1604" s="84"/>
      <c r="AI1604" s="63"/>
      <c r="AJ1604" s="63"/>
      <c r="AK1604" s="81"/>
      <c r="AL1604" s="85"/>
      <c r="AM1604" s="557" t="str">
        <f t="shared" ca="1" si="149"/>
        <v/>
      </c>
      <c r="AN1604" s="86"/>
      <c r="XFA1604" s="558" t="e">
        <f>MATCH(AE1604,tabla!$W$3:$W$20,0)-1</f>
        <v>#N/A</v>
      </c>
      <c r="XFB1604" s="558">
        <f>COUNTIF(tabla!$W$3:$W$20,'BD1'!AE1604)</f>
        <v>0</v>
      </c>
    </row>
    <row r="1605" spans="1:40 16381:16382" s="197" customFormat="1" ht="24.95" customHeight="1" x14ac:dyDescent="0.2">
      <c r="A1605" s="24" t="str">
        <f t="shared" si="146"/>
        <v/>
      </c>
      <c r="B1605" s="24" t="str">
        <f t="shared" si="144"/>
        <v/>
      </c>
      <c r="C1605" s="554" t="str">
        <f t="shared" si="145"/>
        <v/>
      </c>
      <c r="D1605" s="173"/>
      <c r="E1605" s="173"/>
      <c r="F1605" s="174"/>
      <c r="G1605" s="175"/>
      <c r="H1605" s="176"/>
      <c r="I1605" s="177"/>
      <c r="J1605" s="176"/>
      <c r="K1605" s="476"/>
      <c r="L1605" s="174"/>
      <c r="M1605" s="81"/>
      <c r="N1605" s="280" t="str">
        <f t="shared" si="147"/>
        <v/>
      </c>
      <c r="O1605" s="43"/>
      <c r="P1605" s="87"/>
      <c r="Q1605" s="483"/>
      <c r="R1605" s="83"/>
      <c r="S1605" s="482"/>
      <c r="T1605" s="164"/>
      <c r="U1605" s="45"/>
      <c r="V1605" s="25" t="str">
        <f>IFERROR(VLOOKUP(U1605, tabla!$A$2:$B$50,2,FALSE),"")</f>
        <v/>
      </c>
      <c r="W1605" s="26"/>
      <c r="X1605" s="51"/>
      <c r="Y1605" s="555" t="str">
        <f t="shared" si="148"/>
        <v/>
      </c>
      <c r="Z1605" s="27"/>
      <c r="AA1605" s="26"/>
      <c r="AB1605" s="26"/>
      <c r="AC1605" s="84"/>
      <c r="AD1605" s="29"/>
      <c r="AE1605" s="84"/>
      <c r="AF1605" s="84"/>
      <c r="AG1605" s="63"/>
      <c r="AH1605" s="84"/>
      <c r="AI1605" s="63"/>
      <c r="AJ1605" s="63"/>
      <c r="AK1605" s="81"/>
      <c r="AL1605" s="85"/>
      <c r="AM1605" s="557" t="str">
        <f t="shared" ca="1" si="149"/>
        <v/>
      </c>
      <c r="AN1605" s="86"/>
      <c r="XFA1605" s="558" t="e">
        <f>MATCH(AE1605,tabla!$W$3:$W$20,0)-1</f>
        <v>#N/A</v>
      </c>
      <c r="XFB1605" s="558">
        <f>COUNTIF(tabla!$W$3:$W$20,'BD1'!AE1605)</f>
        <v>0</v>
      </c>
    </row>
    <row r="1606" spans="1:40 16381:16382" s="197" customFormat="1" ht="24.95" customHeight="1" x14ac:dyDescent="0.2">
      <c r="A1606" s="24" t="str">
        <f t="shared" si="146"/>
        <v/>
      </c>
      <c r="B1606" s="24" t="str">
        <f t="shared" si="144"/>
        <v/>
      </c>
      <c r="C1606" s="554" t="str">
        <f t="shared" si="145"/>
        <v/>
      </c>
      <c r="D1606" s="173"/>
      <c r="E1606" s="173"/>
      <c r="F1606" s="174"/>
      <c r="G1606" s="175"/>
      <c r="H1606" s="176"/>
      <c r="I1606" s="177"/>
      <c r="J1606" s="176"/>
      <c r="K1606" s="476"/>
      <c r="L1606" s="174"/>
      <c r="M1606" s="81"/>
      <c r="N1606" s="280" t="str">
        <f t="shared" si="147"/>
        <v/>
      </c>
      <c r="O1606" s="43"/>
      <c r="P1606" s="87"/>
      <c r="Q1606" s="483"/>
      <c r="R1606" s="83"/>
      <c r="S1606" s="482"/>
      <c r="T1606" s="164"/>
      <c r="U1606" s="45"/>
      <c r="V1606" s="25" t="str">
        <f>IFERROR(VLOOKUP(U1606, tabla!$A$2:$B$50,2,FALSE),"")</f>
        <v/>
      </c>
      <c r="W1606" s="26"/>
      <c r="X1606" s="51"/>
      <c r="Y1606" s="555" t="str">
        <f t="shared" si="148"/>
        <v/>
      </c>
      <c r="Z1606" s="27"/>
      <c r="AA1606" s="26"/>
      <c r="AB1606" s="26"/>
      <c r="AC1606" s="84"/>
      <c r="AD1606" s="29"/>
      <c r="AE1606" s="84"/>
      <c r="AF1606" s="84"/>
      <c r="AG1606" s="63"/>
      <c r="AH1606" s="84"/>
      <c r="AI1606" s="63"/>
      <c r="AJ1606" s="63"/>
      <c r="AK1606" s="81"/>
      <c r="AL1606" s="85"/>
      <c r="AM1606" s="557" t="str">
        <f t="shared" ca="1" si="149"/>
        <v/>
      </c>
      <c r="AN1606" s="86"/>
      <c r="XFA1606" s="558" t="e">
        <f>MATCH(AE1606,tabla!$W$3:$W$20,0)-1</f>
        <v>#N/A</v>
      </c>
      <c r="XFB1606" s="558">
        <f>COUNTIF(tabla!$W$3:$W$20,'BD1'!AE1606)</f>
        <v>0</v>
      </c>
    </row>
    <row r="1607" spans="1:40 16381:16382" s="197" customFormat="1" ht="24.95" customHeight="1" x14ac:dyDescent="0.2">
      <c r="A1607" s="24" t="str">
        <f t="shared" si="146"/>
        <v/>
      </c>
      <c r="B1607" s="24" t="str">
        <f t="shared" si="144"/>
        <v/>
      </c>
      <c r="C1607" s="554" t="str">
        <f t="shared" si="145"/>
        <v/>
      </c>
      <c r="D1607" s="173"/>
      <c r="E1607" s="173"/>
      <c r="F1607" s="174"/>
      <c r="G1607" s="175"/>
      <c r="H1607" s="176"/>
      <c r="I1607" s="177"/>
      <c r="J1607" s="176"/>
      <c r="K1607" s="476"/>
      <c r="L1607" s="174"/>
      <c r="M1607" s="81"/>
      <c r="N1607" s="280" t="str">
        <f t="shared" si="147"/>
        <v/>
      </c>
      <c r="O1607" s="43"/>
      <c r="P1607" s="87"/>
      <c r="Q1607" s="483"/>
      <c r="R1607" s="83"/>
      <c r="S1607" s="482"/>
      <c r="T1607" s="164"/>
      <c r="U1607" s="45"/>
      <c r="V1607" s="25" t="str">
        <f>IFERROR(VLOOKUP(U1607, tabla!$A$2:$B$50,2,FALSE),"")</f>
        <v/>
      </c>
      <c r="W1607" s="26"/>
      <c r="X1607" s="51"/>
      <c r="Y1607" s="555" t="str">
        <f t="shared" si="148"/>
        <v/>
      </c>
      <c r="Z1607" s="27"/>
      <c r="AA1607" s="26"/>
      <c r="AB1607" s="26"/>
      <c r="AC1607" s="84"/>
      <c r="AD1607" s="29"/>
      <c r="AE1607" s="84"/>
      <c r="AF1607" s="84"/>
      <c r="AG1607" s="63"/>
      <c r="AH1607" s="84"/>
      <c r="AI1607" s="63"/>
      <c r="AJ1607" s="63"/>
      <c r="AK1607" s="81"/>
      <c r="AL1607" s="85"/>
      <c r="AM1607" s="557" t="str">
        <f t="shared" ca="1" si="149"/>
        <v/>
      </c>
      <c r="AN1607" s="86"/>
      <c r="XFA1607" s="558" t="e">
        <f>MATCH(AE1607,tabla!$W$3:$W$20,0)-1</f>
        <v>#N/A</v>
      </c>
      <c r="XFB1607" s="558">
        <f>COUNTIF(tabla!$W$3:$W$20,'BD1'!AE1607)</f>
        <v>0</v>
      </c>
    </row>
    <row r="1608" spans="1:40 16381:16382" s="197" customFormat="1" ht="24.95" customHeight="1" x14ac:dyDescent="0.2">
      <c r="A1608" s="24" t="str">
        <f t="shared" si="146"/>
        <v/>
      </c>
      <c r="B1608" s="24" t="str">
        <f t="shared" si="144"/>
        <v/>
      </c>
      <c r="C1608" s="554" t="str">
        <f t="shared" si="145"/>
        <v/>
      </c>
      <c r="D1608" s="173"/>
      <c r="E1608" s="173"/>
      <c r="F1608" s="174"/>
      <c r="G1608" s="175"/>
      <c r="H1608" s="176"/>
      <c r="I1608" s="177"/>
      <c r="J1608" s="176"/>
      <c r="K1608" s="476"/>
      <c r="L1608" s="174"/>
      <c r="M1608" s="81"/>
      <c r="N1608" s="280" t="str">
        <f t="shared" si="147"/>
        <v/>
      </c>
      <c r="O1608" s="43"/>
      <c r="P1608" s="87"/>
      <c r="Q1608" s="483"/>
      <c r="R1608" s="83"/>
      <c r="S1608" s="482"/>
      <c r="T1608" s="164"/>
      <c r="U1608" s="45"/>
      <c r="V1608" s="25" t="str">
        <f>IFERROR(VLOOKUP(U1608, tabla!$A$2:$B$50,2,FALSE),"")</f>
        <v/>
      </c>
      <c r="W1608" s="26"/>
      <c r="X1608" s="51"/>
      <c r="Y1608" s="555" t="str">
        <f t="shared" si="148"/>
        <v/>
      </c>
      <c r="Z1608" s="27"/>
      <c r="AA1608" s="26"/>
      <c r="AB1608" s="26"/>
      <c r="AC1608" s="84"/>
      <c r="AD1608" s="29"/>
      <c r="AE1608" s="84"/>
      <c r="AF1608" s="84"/>
      <c r="AG1608" s="63"/>
      <c r="AH1608" s="84"/>
      <c r="AI1608" s="63"/>
      <c r="AJ1608" s="63"/>
      <c r="AK1608" s="81"/>
      <c r="AL1608" s="85"/>
      <c r="AM1608" s="557" t="str">
        <f t="shared" ca="1" si="149"/>
        <v/>
      </c>
      <c r="AN1608" s="86"/>
      <c r="XFA1608" s="558" t="e">
        <f>MATCH(AE1608,tabla!$W$3:$W$20,0)-1</f>
        <v>#N/A</v>
      </c>
      <c r="XFB1608" s="558">
        <f>COUNTIF(tabla!$W$3:$W$20,'BD1'!AE1608)</f>
        <v>0</v>
      </c>
    </row>
    <row r="1609" spans="1:40 16381:16382" s="197" customFormat="1" ht="24.95" customHeight="1" x14ac:dyDescent="0.2">
      <c r="A1609" s="24" t="str">
        <f t="shared" si="146"/>
        <v/>
      </c>
      <c r="B1609" s="24" t="str">
        <f t="shared" si="144"/>
        <v/>
      </c>
      <c r="C1609" s="554" t="str">
        <f t="shared" si="145"/>
        <v/>
      </c>
      <c r="D1609" s="173"/>
      <c r="E1609" s="173"/>
      <c r="F1609" s="174"/>
      <c r="G1609" s="175"/>
      <c r="H1609" s="176"/>
      <c r="I1609" s="177"/>
      <c r="J1609" s="176"/>
      <c r="K1609" s="476"/>
      <c r="L1609" s="174"/>
      <c r="M1609" s="81"/>
      <c r="N1609" s="280" t="str">
        <f t="shared" si="147"/>
        <v/>
      </c>
      <c r="O1609" s="43"/>
      <c r="P1609" s="87"/>
      <c r="Q1609" s="483"/>
      <c r="R1609" s="83"/>
      <c r="S1609" s="482"/>
      <c r="T1609" s="164"/>
      <c r="U1609" s="45"/>
      <c r="V1609" s="25" t="str">
        <f>IFERROR(VLOOKUP(U1609, tabla!$A$2:$B$50,2,FALSE),"")</f>
        <v/>
      </c>
      <c r="W1609" s="26"/>
      <c r="X1609" s="51"/>
      <c r="Y1609" s="555" t="str">
        <f t="shared" si="148"/>
        <v/>
      </c>
      <c r="Z1609" s="27"/>
      <c r="AA1609" s="26"/>
      <c r="AB1609" s="26"/>
      <c r="AC1609" s="84"/>
      <c r="AD1609" s="29"/>
      <c r="AE1609" s="84"/>
      <c r="AF1609" s="84"/>
      <c r="AG1609" s="63"/>
      <c r="AH1609" s="84"/>
      <c r="AI1609" s="63"/>
      <c r="AJ1609" s="63"/>
      <c r="AK1609" s="81"/>
      <c r="AL1609" s="85"/>
      <c r="AM1609" s="557" t="str">
        <f t="shared" ca="1" si="149"/>
        <v/>
      </c>
      <c r="AN1609" s="86"/>
      <c r="XFA1609" s="558" t="e">
        <f>MATCH(AE1609,tabla!$W$3:$W$20,0)-1</f>
        <v>#N/A</v>
      </c>
      <c r="XFB1609" s="558">
        <f>COUNTIF(tabla!$W$3:$W$20,'BD1'!AE1609)</f>
        <v>0</v>
      </c>
    </row>
    <row r="1610" spans="1:40 16381:16382" s="197" customFormat="1" ht="24.95" customHeight="1" x14ac:dyDescent="0.2">
      <c r="A1610" s="24" t="str">
        <f t="shared" si="146"/>
        <v/>
      </c>
      <c r="B1610" s="24" t="str">
        <f t="shared" si="144"/>
        <v/>
      </c>
      <c r="C1610" s="554" t="str">
        <f t="shared" si="145"/>
        <v/>
      </c>
      <c r="D1610" s="173"/>
      <c r="E1610" s="173"/>
      <c r="F1610" s="174"/>
      <c r="G1610" s="175"/>
      <c r="H1610" s="176"/>
      <c r="I1610" s="177"/>
      <c r="J1610" s="176"/>
      <c r="K1610" s="476"/>
      <c r="L1610" s="174"/>
      <c r="M1610" s="81"/>
      <c r="N1610" s="280" t="str">
        <f t="shared" si="147"/>
        <v/>
      </c>
      <c r="O1610" s="43"/>
      <c r="P1610" s="87"/>
      <c r="Q1610" s="483"/>
      <c r="R1610" s="83"/>
      <c r="S1610" s="482"/>
      <c r="T1610" s="164"/>
      <c r="U1610" s="45"/>
      <c r="V1610" s="25" t="str">
        <f>IFERROR(VLOOKUP(U1610, tabla!$A$2:$B$50,2,FALSE),"")</f>
        <v/>
      </c>
      <c r="W1610" s="26"/>
      <c r="X1610" s="51"/>
      <c r="Y1610" s="555" t="str">
        <f t="shared" si="148"/>
        <v/>
      </c>
      <c r="Z1610" s="27"/>
      <c r="AA1610" s="26"/>
      <c r="AB1610" s="26"/>
      <c r="AC1610" s="84"/>
      <c r="AD1610" s="29"/>
      <c r="AE1610" s="84"/>
      <c r="AF1610" s="84"/>
      <c r="AG1610" s="63"/>
      <c r="AH1610" s="84"/>
      <c r="AI1610" s="63"/>
      <c r="AJ1610" s="63"/>
      <c r="AK1610" s="81"/>
      <c r="AL1610" s="85"/>
      <c r="AM1610" s="557" t="str">
        <f t="shared" ca="1" si="149"/>
        <v/>
      </c>
      <c r="AN1610" s="86"/>
      <c r="XFA1610" s="558" t="e">
        <f>MATCH(AE1610,tabla!$W$3:$W$20,0)-1</f>
        <v>#N/A</v>
      </c>
      <c r="XFB1610" s="558">
        <f>COUNTIF(tabla!$W$3:$W$20,'BD1'!AE1610)</f>
        <v>0</v>
      </c>
    </row>
    <row r="1611" spans="1:40 16381:16382" s="197" customFormat="1" ht="24.95" customHeight="1" x14ac:dyDescent="0.2">
      <c r="A1611" s="24" t="str">
        <f t="shared" si="146"/>
        <v/>
      </c>
      <c r="B1611" s="24" t="str">
        <f t="shared" si="144"/>
        <v/>
      </c>
      <c r="C1611" s="554" t="str">
        <f t="shared" si="145"/>
        <v/>
      </c>
      <c r="D1611" s="173"/>
      <c r="E1611" s="173"/>
      <c r="F1611" s="174"/>
      <c r="G1611" s="175"/>
      <c r="H1611" s="176"/>
      <c r="I1611" s="177"/>
      <c r="J1611" s="176"/>
      <c r="K1611" s="476"/>
      <c r="L1611" s="174"/>
      <c r="M1611" s="81"/>
      <c r="N1611" s="280" t="str">
        <f t="shared" si="147"/>
        <v/>
      </c>
      <c r="O1611" s="43"/>
      <c r="P1611" s="87"/>
      <c r="Q1611" s="483"/>
      <c r="R1611" s="83"/>
      <c r="S1611" s="482"/>
      <c r="T1611" s="164"/>
      <c r="U1611" s="45"/>
      <c r="V1611" s="25" t="str">
        <f>IFERROR(VLOOKUP(U1611, tabla!$A$2:$B$50,2,FALSE),"")</f>
        <v/>
      </c>
      <c r="W1611" s="26"/>
      <c r="X1611" s="51"/>
      <c r="Y1611" s="555" t="str">
        <f t="shared" si="148"/>
        <v/>
      </c>
      <c r="Z1611" s="27"/>
      <c r="AA1611" s="26"/>
      <c r="AB1611" s="26"/>
      <c r="AC1611" s="84"/>
      <c r="AD1611" s="29"/>
      <c r="AE1611" s="84"/>
      <c r="AF1611" s="84"/>
      <c r="AG1611" s="63"/>
      <c r="AH1611" s="84"/>
      <c r="AI1611" s="63"/>
      <c r="AJ1611" s="63"/>
      <c r="AK1611" s="81"/>
      <c r="AL1611" s="85"/>
      <c r="AM1611" s="557" t="str">
        <f t="shared" ca="1" si="149"/>
        <v/>
      </c>
      <c r="AN1611" s="86"/>
      <c r="XFA1611" s="558" t="e">
        <f>MATCH(AE1611,tabla!$W$3:$W$20,0)-1</f>
        <v>#N/A</v>
      </c>
      <c r="XFB1611" s="558">
        <f>COUNTIF(tabla!$W$3:$W$20,'BD1'!AE1611)</f>
        <v>0</v>
      </c>
    </row>
    <row r="1612" spans="1:40 16381:16382" s="197" customFormat="1" ht="24.95" customHeight="1" x14ac:dyDescent="0.2">
      <c r="A1612" s="24" t="str">
        <f t="shared" si="146"/>
        <v/>
      </c>
      <c r="B1612" s="24" t="str">
        <f t="shared" si="144"/>
        <v/>
      </c>
      <c r="C1612" s="554" t="str">
        <f t="shared" si="145"/>
        <v/>
      </c>
      <c r="D1612" s="173"/>
      <c r="E1612" s="173"/>
      <c r="F1612" s="174"/>
      <c r="G1612" s="175"/>
      <c r="H1612" s="176"/>
      <c r="I1612" s="177"/>
      <c r="J1612" s="176"/>
      <c r="K1612" s="476"/>
      <c r="L1612" s="174"/>
      <c r="M1612" s="81"/>
      <c r="N1612" s="280" t="str">
        <f t="shared" si="147"/>
        <v/>
      </c>
      <c r="O1612" s="43"/>
      <c r="P1612" s="87"/>
      <c r="Q1612" s="483"/>
      <c r="R1612" s="83"/>
      <c r="S1612" s="482"/>
      <c r="T1612" s="164"/>
      <c r="U1612" s="45"/>
      <c r="V1612" s="25" t="str">
        <f>IFERROR(VLOOKUP(U1612, tabla!$A$2:$B$50,2,FALSE),"")</f>
        <v/>
      </c>
      <c r="W1612" s="26"/>
      <c r="X1612" s="51"/>
      <c r="Y1612" s="555" t="str">
        <f t="shared" si="148"/>
        <v/>
      </c>
      <c r="Z1612" s="27"/>
      <c r="AA1612" s="26"/>
      <c r="AB1612" s="26"/>
      <c r="AC1612" s="84"/>
      <c r="AD1612" s="29"/>
      <c r="AE1612" s="84"/>
      <c r="AF1612" s="84"/>
      <c r="AG1612" s="63"/>
      <c r="AH1612" s="84"/>
      <c r="AI1612" s="63"/>
      <c r="AJ1612" s="63"/>
      <c r="AK1612" s="81"/>
      <c r="AL1612" s="85"/>
      <c r="AM1612" s="557" t="str">
        <f t="shared" ca="1" si="149"/>
        <v/>
      </c>
      <c r="AN1612" s="86"/>
      <c r="XFA1612" s="558" t="e">
        <f>MATCH(AE1612,tabla!$W$3:$W$20,0)-1</f>
        <v>#N/A</v>
      </c>
      <c r="XFB1612" s="558">
        <f>COUNTIF(tabla!$W$3:$W$20,'BD1'!AE1612)</f>
        <v>0</v>
      </c>
    </row>
    <row r="1613" spans="1:40 16381:16382" s="197" customFormat="1" ht="24.95" customHeight="1" x14ac:dyDescent="0.2">
      <c r="A1613" s="24" t="str">
        <f t="shared" si="146"/>
        <v/>
      </c>
      <c r="B1613" s="24" t="str">
        <f t="shared" si="144"/>
        <v/>
      </c>
      <c r="C1613" s="554" t="str">
        <f t="shared" si="145"/>
        <v/>
      </c>
      <c r="D1613" s="173"/>
      <c r="E1613" s="173"/>
      <c r="F1613" s="174"/>
      <c r="G1613" s="175"/>
      <c r="H1613" s="176"/>
      <c r="I1613" s="177"/>
      <c r="J1613" s="176"/>
      <c r="K1613" s="476"/>
      <c r="L1613" s="174"/>
      <c r="M1613" s="81"/>
      <c r="N1613" s="280" t="str">
        <f t="shared" si="147"/>
        <v/>
      </c>
      <c r="O1613" s="43"/>
      <c r="P1613" s="87"/>
      <c r="Q1613" s="483"/>
      <c r="R1613" s="83"/>
      <c r="S1613" s="482"/>
      <c r="T1613" s="164"/>
      <c r="U1613" s="45"/>
      <c r="V1613" s="25" t="str">
        <f>IFERROR(VLOOKUP(U1613, tabla!$A$2:$B$50,2,FALSE),"")</f>
        <v/>
      </c>
      <c r="W1613" s="26"/>
      <c r="X1613" s="51"/>
      <c r="Y1613" s="555" t="str">
        <f t="shared" si="148"/>
        <v/>
      </c>
      <c r="Z1613" s="27"/>
      <c r="AA1613" s="26"/>
      <c r="AB1613" s="26"/>
      <c r="AC1613" s="84"/>
      <c r="AD1613" s="29"/>
      <c r="AE1613" s="84"/>
      <c r="AF1613" s="84"/>
      <c r="AG1613" s="63"/>
      <c r="AH1613" s="84"/>
      <c r="AI1613" s="63"/>
      <c r="AJ1613" s="63"/>
      <c r="AK1613" s="81"/>
      <c r="AL1613" s="85"/>
      <c r="AM1613" s="557" t="str">
        <f t="shared" ca="1" si="149"/>
        <v/>
      </c>
      <c r="AN1613" s="86"/>
      <c r="XFA1613" s="558" t="e">
        <f>MATCH(AE1613,tabla!$W$3:$W$20,0)-1</f>
        <v>#N/A</v>
      </c>
      <c r="XFB1613" s="558">
        <f>COUNTIF(tabla!$W$3:$W$20,'BD1'!AE1613)</f>
        <v>0</v>
      </c>
    </row>
    <row r="1614" spans="1:40 16381:16382" s="197" customFormat="1" ht="24.95" customHeight="1" x14ac:dyDescent="0.2">
      <c r="A1614" s="24" t="str">
        <f t="shared" si="146"/>
        <v/>
      </c>
      <c r="B1614" s="24" t="str">
        <f t="shared" si="144"/>
        <v/>
      </c>
      <c r="C1614" s="554" t="str">
        <f t="shared" si="145"/>
        <v/>
      </c>
      <c r="D1614" s="173"/>
      <c r="E1614" s="173"/>
      <c r="F1614" s="174"/>
      <c r="G1614" s="175"/>
      <c r="H1614" s="176"/>
      <c r="I1614" s="177"/>
      <c r="J1614" s="176"/>
      <c r="K1614" s="476"/>
      <c r="L1614" s="174"/>
      <c r="M1614" s="81"/>
      <c r="N1614" s="280" t="str">
        <f t="shared" si="147"/>
        <v/>
      </c>
      <c r="O1614" s="43"/>
      <c r="P1614" s="87"/>
      <c r="Q1614" s="483"/>
      <c r="R1614" s="83"/>
      <c r="S1614" s="482"/>
      <c r="T1614" s="164"/>
      <c r="U1614" s="45"/>
      <c r="V1614" s="25" t="str">
        <f>IFERROR(VLOOKUP(U1614, tabla!$A$2:$B$50,2,FALSE),"")</f>
        <v/>
      </c>
      <c r="W1614" s="26"/>
      <c r="X1614" s="51"/>
      <c r="Y1614" s="555" t="str">
        <f t="shared" si="148"/>
        <v/>
      </c>
      <c r="Z1614" s="27"/>
      <c r="AA1614" s="26"/>
      <c r="AB1614" s="26"/>
      <c r="AC1614" s="84"/>
      <c r="AD1614" s="29"/>
      <c r="AE1614" s="84"/>
      <c r="AF1614" s="84"/>
      <c r="AG1614" s="63"/>
      <c r="AH1614" s="84"/>
      <c r="AI1614" s="63"/>
      <c r="AJ1614" s="63"/>
      <c r="AK1614" s="81"/>
      <c r="AL1614" s="85"/>
      <c r="AM1614" s="557" t="str">
        <f t="shared" ca="1" si="149"/>
        <v/>
      </c>
      <c r="AN1614" s="86"/>
      <c r="XFA1614" s="558" t="e">
        <f>MATCH(AE1614,tabla!$W$3:$W$20,0)-1</f>
        <v>#N/A</v>
      </c>
      <c r="XFB1614" s="558">
        <f>COUNTIF(tabla!$W$3:$W$20,'BD1'!AE1614)</f>
        <v>0</v>
      </c>
    </row>
    <row r="1615" spans="1:40 16381:16382" s="197" customFormat="1" ht="24.95" customHeight="1" x14ac:dyDescent="0.2">
      <c r="A1615" s="24" t="str">
        <f t="shared" si="146"/>
        <v/>
      </c>
      <c r="B1615" s="24" t="str">
        <f t="shared" ref="B1615:B1678" si="150">IF(F1615&gt;0,$K$6,"")</f>
        <v/>
      </c>
      <c r="C1615" s="554" t="str">
        <f t="shared" ref="C1615:C1678" si="151">IF(F1615&gt;0,$K$8,"")</f>
        <v/>
      </c>
      <c r="D1615" s="173"/>
      <c r="E1615" s="173"/>
      <c r="F1615" s="174"/>
      <c r="G1615" s="175"/>
      <c r="H1615" s="176"/>
      <c r="I1615" s="177"/>
      <c r="J1615" s="176"/>
      <c r="K1615" s="476"/>
      <c r="L1615" s="174"/>
      <c r="M1615" s="81"/>
      <c r="N1615" s="280" t="str">
        <f t="shared" si="147"/>
        <v/>
      </c>
      <c r="O1615" s="43"/>
      <c r="P1615" s="87"/>
      <c r="Q1615" s="483"/>
      <c r="R1615" s="83"/>
      <c r="S1615" s="482"/>
      <c r="T1615" s="164"/>
      <c r="U1615" s="45"/>
      <c r="V1615" s="25" t="str">
        <f>IFERROR(VLOOKUP(U1615, tabla!$A$2:$B$50,2,FALSE),"")</f>
        <v/>
      </c>
      <c r="W1615" s="26"/>
      <c r="X1615" s="51"/>
      <c r="Y1615" s="555" t="str">
        <f t="shared" si="148"/>
        <v/>
      </c>
      <c r="Z1615" s="27"/>
      <c r="AA1615" s="26"/>
      <c r="AB1615" s="26"/>
      <c r="AC1615" s="84"/>
      <c r="AD1615" s="29"/>
      <c r="AE1615" s="84"/>
      <c r="AF1615" s="84"/>
      <c r="AG1615" s="63"/>
      <c r="AH1615" s="84"/>
      <c r="AI1615" s="63"/>
      <c r="AJ1615" s="63"/>
      <c r="AK1615" s="81"/>
      <c r="AL1615" s="85"/>
      <c r="AM1615" s="557" t="str">
        <f t="shared" ca="1" si="149"/>
        <v/>
      </c>
      <c r="AN1615" s="86"/>
      <c r="XFA1615" s="558" t="e">
        <f>MATCH(AE1615,tabla!$W$3:$W$20,0)-1</f>
        <v>#N/A</v>
      </c>
      <c r="XFB1615" s="558">
        <f>COUNTIF(tabla!$W$3:$W$20,'BD1'!AE1615)</f>
        <v>0</v>
      </c>
    </row>
    <row r="1616" spans="1:40 16381:16382" s="197" customFormat="1" ht="24.95" customHeight="1" x14ac:dyDescent="0.2">
      <c r="A1616" s="24" t="str">
        <f t="shared" ref="A1616:A1679" si="152">IF(F1616&gt;0,ROW()-14,"")</f>
        <v/>
      </c>
      <c r="B1616" s="24" t="str">
        <f t="shared" si="150"/>
        <v/>
      </c>
      <c r="C1616" s="554" t="str">
        <f t="shared" si="151"/>
        <v/>
      </c>
      <c r="D1616" s="173"/>
      <c r="E1616" s="173"/>
      <c r="F1616" s="174"/>
      <c r="G1616" s="175"/>
      <c r="H1616" s="176"/>
      <c r="I1616" s="177"/>
      <c r="J1616" s="176"/>
      <c r="K1616" s="476"/>
      <c r="L1616" s="174"/>
      <c r="M1616" s="81"/>
      <c r="N1616" s="280" t="str">
        <f t="shared" ref="N1616:N1679" si="153">IF(M1616="","",YEAR($M$2)-YEAR(M1616)-IF(DATE(YEAR($M$2),MONTH(M1616),DAY(M1616))&gt;$M$2,1,0))</f>
        <v/>
      </c>
      <c r="O1616" s="43"/>
      <c r="P1616" s="87"/>
      <c r="Q1616" s="483"/>
      <c r="R1616" s="83"/>
      <c r="S1616" s="482"/>
      <c r="T1616" s="164"/>
      <c r="U1616" s="45"/>
      <c r="V1616" s="25" t="str">
        <f>IFERROR(VLOOKUP(U1616, tabla!$A$2:$B$50,2,FALSE),"")</f>
        <v/>
      </c>
      <c r="W1616" s="26"/>
      <c r="X1616" s="51"/>
      <c r="Y1616" s="555" t="str">
        <f t="shared" ref="Y1616:Y1679" si="154">IF(AND(X1616&gt;0,X1616&lt;452),45.2,IF(X1616&gt;=452,10%*X1616,IF(X1616=0,"","")))</f>
        <v/>
      </c>
      <c r="Z1616" s="27"/>
      <c r="AA1616" s="26"/>
      <c r="AB1616" s="26"/>
      <c r="AC1616" s="84"/>
      <c r="AD1616" s="29"/>
      <c r="AE1616" s="84"/>
      <c r="AF1616" s="84"/>
      <c r="AG1616" s="63"/>
      <c r="AH1616" s="84"/>
      <c r="AI1616" s="63"/>
      <c r="AJ1616" s="63"/>
      <c r="AK1616" s="81"/>
      <c r="AL1616" s="85"/>
      <c r="AM1616" s="557" t="str">
        <f t="shared" ref="AM1616:AM1679" ca="1" si="155">IF(OR(AL1616="",NOT(ISNUMBER(AL1616))),"",IF(TODAY()&lt;=AL1616,
 "VIGENTE - FALTAN " &amp;
 ((YEAR(AL1616)-YEAR(TODAY()))*12 + MONTH(AL1616)-MONTH(TODAY()) - IF(DAY(TODAY())&gt;DAY(AL1616),1,0)) &amp; " MESES",
 "CADUCADO"))</f>
        <v/>
      </c>
      <c r="AN1616" s="86"/>
      <c r="XFA1616" s="558" t="e">
        <f>MATCH(AE1616,tabla!$W$3:$W$20,0)-1</f>
        <v>#N/A</v>
      </c>
      <c r="XFB1616" s="558">
        <f>COUNTIF(tabla!$W$3:$W$20,'BD1'!AE1616)</f>
        <v>0</v>
      </c>
    </row>
    <row r="1617" spans="1:40 16381:16382" s="197" customFormat="1" ht="24.95" customHeight="1" x14ac:dyDescent="0.2">
      <c r="A1617" s="24" t="str">
        <f t="shared" si="152"/>
        <v/>
      </c>
      <c r="B1617" s="24" t="str">
        <f t="shared" si="150"/>
        <v/>
      </c>
      <c r="C1617" s="554" t="str">
        <f t="shared" si="151"/>
        <v/>
      </c>
      <c r="D1617" s="173"/>
      <c r="E1617" s="173"/>
      <c r="F1617" s="174"/>
      <c r="G1617" s="175"/>
      <c r="H1617" s="176"/>
      <c r="I1617" s="177"/>
      <c r="J1617" s="176"/>
      <c r="K1617" s="476"/>
      <c r="L1617" s="174"/>
      <c r="M1617" s="81"/>
      <c r="N1617" s="280" t="str">
        <f t="shared" si="153"/>
        <v/>
      </c>
      <c r="O1617" s="43"/>
      <c r="P1617" s="87"/>
      <c r="Q1617" s="483"/>
      <c r="R1617" s="83"/>
      <c r="S1617" s="482"/>
      <c r="T1617" s="164"/>
      <c r="U1617" s="45"/>
      <c r="V1617" s="25" t="str">
        <f>IFERROR(VLOOKUP(U1617, tabla!$A$2:$B$50,2,FALSE),"")</f>
        <v/>
      </c>
      <c r="W1617" s="26"/>
      <c r="X1617" s="51"/>
      <c r="Y1617" s="555" t="str">
        <f t="shared" si="154"/>
        <v/>
      </c>
      <c r="Z1617" s="27"/>
      <c r="AA1617" s="26"/>
      <c r="AB1617" s="26"/>
      <c r="AC1617" s="84"/>
      <c r="AD1617" s="29"/>
      <c r="AE1617" s="84"/>
      <c r="AF1617" s="84"/>
      <c r="AG1617" s="63"/>
      <c r="AH1617" s="84"/>
      <c r="AI1617" s="63"/>
      <c r="AJ1617" s="63"/>
      <c r="AK1617" s="81"/>
      <c r="AL1617" s="85"/>
      <c r="AM1617" s="557" t="str">
        <f t="shared" ca="1" si="155"/>
        <v/>
      </c>
      <c r="AN1617" s="86"/>
      <c r="XFA1617" s="558" t="e">
        <f>MATCH(AE1617,tabla!$W$3:$W$20,0)-1</f>
        <v>#N/A</v>
      </c>
      <c r="XFB1617" s="558">
        <f>COUNTIF(tabla!$W$3:$W$20,'BD1'!AE1617)</f>
        <v>0</v>
      </c>
    </row>
    <row r="1618" spans="1:40 16381:16382" s="197" customFormat="1" ht="24.95" customHeight="1" x14ac:dyDescent="0.2">
      <c r="A1618" s="24" t="str">
        <f t="shared" si="152"/>
        <v/>
      </c>
      <c r="B1618" s="24" t="str">
        <f t="shared" si="150"/>
        <v/>
      </c>
      <c r="C1618" s="554" t="str">
        <f t="shared" si="151"/>
        <v/>
      </c>
      <c r="D1618" s="173"/>
      <c r="E1618" s="173"/>
      <c r="F1618" s="174"/>
      <c r="G1618" s="175"/>
      <c r="H1618" s="176"/>
      <c r="I1618" s="177"/>
      <c r="J1618" s="176"/>
      <c r="K1618" s="476"/>
      <c r="L1618" s="174"/>
      <c r="M1618" s="81"/>
      <c r="N1618" s="280" t="str">
        <f t="shared" si="153"/>
        <v/>
      </c>
      <c r="O1618" s="43"/>
      <c r="P1618" s="87"/>
      <c r="Q1618" s="483"/>
      <c r="R1618" s="83"/>
      <c r="S1618" s="482"/>
      <c r="T1618" s="164"/>
      <c r="U1618" s="45"/>
      <c r="V1618" s="25" t="str">
        <f>IFERROR(VLOOKUP(U1618, tabla!$A$2:$B$50,2,FALSE),"")</f>
        <v/>
      </c>
      <c r="W1618" s="26"/>
      <c r="X1618" s="51"/>
      <c r="Y1618" s="555" t="str">
        <f t="shared" si="154"/>
        <v/>
      </c>
      <c r="Z1618" s="27"/>
      <c r="AA1618" s="26"/>
      <c r="AB1618" s="26"/>
      <c r="AC1618" s="84"/>
      <c r="AD1618" s="29"/>
      <c r="AE1618" s="84"/>
      <c r="AF1618" s="84"/>
      <c r="AG1618" s="63"/>
      <c r="AH1618" s="84"/>
      <c r="AI1618" s="63"/>
      <c r="AJ1618" s="63"/>
      <c r="AK1618" s="81"/>
      <c r="AL1618" s="85"/>
      <c r="AM1618" s="557" t="str">
        <f t="shared" ca="1" si="155"/>
        <v/>
      </c>
      <c r="AN1618" s="86"/>
      <c r="XFA1618" s="558" t="e">
        <f>MATCH(AE1618,tabla!$W$3:$W$20,0)-1</f>
        <v>#N/A</v>
      </c>
      <c r="XFB1618" s="558">
        <f>COUNTIF(tabla!$W$3:$W$20,'BD1'!AE1618)</f>
        <v>0</v>
      </c>
    </row>
    <row r="1619" spans="1:40 16381:16382" s="197" customFormat="1" ht="24.95" customHeight="1" x14ac:dyDescent="0.2">
      <c r="A1619" s="24" t="str">
        <f t="shared" si="152"/>
        <v/>
      </c>
      <c r="B1619" s="24" t="str">
        <f t="shared" si="150"/>
        <v/>
      </c>
      <c r="C1619" s="554" t="str">
        <f t="shared" si="151"/>
        <v/>
      </c>
      <c r="D1619" s="173"/>
      <c r="E1619" s="173"/>
      <c r="F1619" s="174"/>
      <c r="G1619" s="175"/>
      <c r="H1619" s="176"/>
      <c r="I1619" s="177"/>
      <c r="J1619" s="176"/>
      <c r="K1619" s="476"/>
      <c r="L1619" s="174"/>
      <c r="M1619" s="81"/>
      <c r="N1619" s="280" t="str">
        <f t="shared" si="153"/>
        <v/>
      </c>
      <c r="O1619" s="43"/>
      <c r="P1619" s="87"/>
      <c r="Q1619" s="483"/>
      <c r="R1619" s="83"/>
      <c r="S1619" s="482"/>
      <c r="T1619" s="164"/>
      <c r="U1619" s="45"/>
      <c r="V1619" s="25" t="str">
        <f>IFERROR(VLOOKUP(U1619, tabla!$A$2:$B$50,2,FALSE),"")</f>
        <v/>
      </c>
      <c r="W1619" s="26"/>
      <c r="X1619" s="51"/>
      <c r="Y1619" s="555" t="str">
        <f t="shared" si="154"/>
        <v/>
      </c>
      <c r="Z1619" s="27"/>
      <c r="AA1619" s="26"/>
      <c r="AB1619" s="26"/>
      <c r="AC1619" s="84"/>
      <c r="AD1619" s="29"/>
      <c r="AE1619" s="84"/>
      <c r="AF1619" s="84"/>
      <c r="AG1619" s="63"/>
      <c r="AH1619" s="84"/>
      <c r="AI1619" s="63"/>
      <c r="AJ1619" s="63"/>
      <c r="AK1619" s="81"/>
      <c r="AL1619" s="85"/>
      <c r="AM1619" s="557" t="str">
        <f t="shared" ca="1" si="155"/>
        <v/>
      </c>
      <c r="AN1619" s="86"/>
      <c r="XFA1619" s="558" t="e">
        <f>MATCH(AE1619,tabla!$W$3:$W$20,0)-1</f>
        <v>#N/A</v>
      </c>
      <c r="XFB1619" s="558">
        <f>COUNTIF(tabla!$W$3:$W$20,'BD1'!AE1619)</f>
        <v>0</v>
      </c>
    </row>
    <row r="1620" spans="1:40 16381:16382" s="197" customFormat="1" ht="24.95" customHeight="1" x14ac:dyDescent="0.2">
      <c r="A1620" s="24" t="str">
        <f t="shared" si="152"/>
        <v/>
      </c>
      <c r="B1620" s="24" t="str">
        <f t="shared" si="150"/>
        <v/>
      </c>
      <c r="C1620" s="554" t="str">
        <f t="shared" si="151"/>
        <v/>
      </c>
      <c r="D1620" s="173"/>
      <c r="E1620" s="173"/>
      <c r="F1620" s="174"/>
      <c r="G1620" s="175"/>
      <c r="H1620" s="176"/>
      <c r="I1620" s="177"/>
      <c r="J1620" s="176"/>
      <c r="K1620" s="476"/>
      <c r="L1620" s="174"/>
      <c r="M1620" s="81"/>
      <c r="N1620" s="280" t="str">
        <f t="shared" si="153"/>
        <v/>
      </c>
      <c r="O1620" s="43"/>
      <c r="P1620" s="87"/>
      <c r="Q1620" s="483"/>
      <c r="R1620" s="83"/>
      <c r="S1620" s="482"/>
      <c r="T1620" s="164"/>
      <c r="U1620" s="45"/>
      <c r="V1620" s="25" t="str">
        <f>IFERROR(VLOOKUP(U1620, tabla!$A$2:$B$50,2,FALSE),"")</f>
        <v/>
      </c>
      <c r="W1620" s="26"/>
      <c r="X1620" s="51"/>
      <c r="Y1620" s="555" t="str">
        <f t="shared" si="154"/>
        <v/>
      </c>
      <c r="Z1620" s="27"/>
      <c r="AA1620" s="26"/>
      <c r="AB1620" s="26"/>
      <c r="AC1620" s="84"/>
      <c r="AD1620" s="29"/>
      <c r="AE1620" s="84"/>
      <c r="AF1620" s="84"/>
      <c r="AG1620" s="63"/>
      <c r="AH1620" s="84"/>
      <c r="AI1620" s="63"/>
      <c r="AJ1620" s="63"/>
      <c r="AK1620" s="81"/>
      <c r="AL1620" s="85"/>
      <c r="AM1620" s="557" t="str">
        <f t="shared" ca="1" si="155"/>
        <v/>
      </c>
      <c r="AN1620" s="86"/>
      <c r="XFA1620" s="558" t="e">
        <f>MATCH(AE1620,tabla!$W$3:$W$20,0)-1</f>
        <v>#N/A</v>
      </c>
      <c r="XFB1620" s="558">
        <f>COUNTIF(tabla!$W$3:$W$20,'BD1'!AE1620)</f>
        <v>0</v>
      </c>
    </row>
    <row r="1621" spans="1:40 16381:16382" s="197" customFormat="1" ht="24.95" customHeight="1" x14ac:dyDescent="0.2">
      <c r="A1621" s="24" t="str">
        <f t="shared" si="152"/>
        <v/>
      </c>
      <c r="B1621" s="24" t="str">
        <f t="shared" si="150"/>
        <v/>
      </c>
      <c r="C1621" s="554" t="str">
        <f t="shared" si="151"/>
        <v/>
      </c>
      <c r="D1621" s="173"/>
      <c r="E1621" s="173"/>
      <c r="F1621" s="174"/>
      <c r="G1621" s="175"/>
      <c r="H1621" s="176"/>
      <c r="I1621" s="177"/>
      <c r="J1621" s="176"/>
      <c r="K1621" s="476"/>
      <c r="L1621" s="174"/>
      <c r="M1621" s="81"/>
      <c r="N1621" s="280" t="str">
        <f t="shared" si="153"/>
        <v/>
      </c>
      <c r="O1621" s="43"/>
      <c r="P1621" s="87"/>
      <c r="Q1621" s="483"/>
      <c r="R1621" s="83"/>
      <c r="S1621" s="482"/>
      <c r="T1621" s="164"/>
      <c r="U1621" s="45"/>
      <c r="V1621" s="25" t="str">
        <f>IFERROR(VLOOKUP(U1621, tabla!$A$2:$B$50,2,FALSE),"")</f>
        <v/>
      </c>
      <c r="W1621" s="26"/>
      <c r="X1621" s="51"/>
      <c r="Y1621" s="555" t="str">
        <f t="shared" si="154"/>
        <v/>
      </c>
      <c r="Z1621" s="27"/>
      <c r="AA1621" s="26"/>
      <c r="AB1621" s="26"/>
      <c r="AC1621" s="84"/>
      <c r="AD1621" s="29"/>
      <c r="AE1621" s="84"/>
      <c r="AF1621" s="84"/>
      <c r="AG1621" s="63"/>
      <c r="AH1621" s="84"/>
      <c r="AI1621" s="63"/>
      <c r="AJ1621" s="63"/>
      <c r="AK1621" s="81"/>
      <c r="AL1621" s="85"/>
      <c r="AM1621" s="557" t="str">
        <f t="shared" ca="1" si="155"/>
        <v/>
      </c>
      <c r="AN1621" s="86"/>
      <c r="XFA1621" s="558" t="e">
        <f>MATCH(AE1621,tabla!$W$3:$W$20,0)-1</f>
        <v>#N/A</v>
      </c>
      <c r="XFB1621" s="558">
        <f>COUNTIF(tabla!$W$3:$W$20,'BD1'!AE1621)</f>
        <v>0</v>
      </c>
    </row>
    <row r="1622" spans="1:40 16381:16382" s="197" customFormat="1" ht="24.95" customHeight="1" x14ac:dyDescent="0.2">
      <c r="A1622" s="24" t="str">
        <f t="shared" si="152"/>
        <v/>
      </c>
      <c r="B1622" s="24" t="str">
        <f t="shared" si="150"/>
        <v/>
      </c>
      <c r="C1622" s="554" t="str">
        <f t="shared" si="151"/>
        <v/>
      </c>
      <c r="D1622" s="173"/>
      <c r="E1622" s="173"/>
      <c r="F1622" s="174"/>
      <c r="G1622" s="175"/>
      <c r="H1622" s="176"/>
      <c r="I1622" s="177"/>
      <c r="J1622" s="176"/>
      <c r="K1622" s="476"/>
      <c r="L1622" s="174"/>
      <c r="M1622" s="81"/>
      <c r="N1622" s="280" t="str">
        <f t="shared" si="153"/>
        <v/>
      </c>
      <c r="O1622" s="43"/>
      <c r="P1622" s="87"/>
      <c r="Q1622" s="483"/>
      <c r="R1622" s="83"/>
      <c r="S1622" s="482"/>
      <c r="T1622" s="164"/>
      <c r="U1622" s="45"/>
      <c r="V1622" s="25" t="str">
        <f>IFERROR(VLOOKUP(U1622, tabla!$A$2:$B$50,2,FALSE),"")</f>
        <v/>
      </c>
      <c r="W1622" s="26"/>
      <c r="X1622" s="51"/>
      <c r="Y1622" s="555" t="str">
        <f t="shared" si="154"/>
        <v/>
      </c>
      <c r="Z1622" s="27"/>
      <c r="AA1622" s="26"/>
      <c r="AB1622" s="26"/>
      <c r="AC1622" s="84"/>
      <c r="AD1622" s="29"/>
      <c r="AE1622" s="84"/>
      <c r="AF1622" s="84"/>
      <c r="AG1622" s="63"/>
      <c r="AH1622" s="84"/>
      <c r="AI1622" s="63"/>
      <c r="AJ1622" s="63"/>
      <c r="AK1622" s="81"/>
      <c r="AL1622" s="85"/>
      <c r="AM1622" s="557" t="str">
        <f t="shared" ca="1" si="155"/>
        <v/>
      </c>
      <c r="AN1622" s="86"/>
      <c r="XFA1622" s="558" t="e">
        <f>MATCH(AE1622,tabla!$W$3:$W$20,0)-1</f>
        <v>#N/A</v>
      </c>
      <c r="XFB1622" s="558">
        <f>COUNTIF(tabla!$W$3:$W$20,'BD1'!AE1622)</f>
        <v>0</v>
      </c>
    </row>
    <row r="1623" spans="1:40 16381:16382" s="197" customFormat="1" ht="24.95" customHeight="1" x14ac:dyDescent="0.2">
      <c r="A1623" s="24" t="str">
        <f t="shared" si="152"/>
        <v/>
      </c>
      <c r="B1623" s="24" t="str">
        <f t="shared" si="150"/>
        <v/>
      </c>
      <c r="C1623" s="554" t="str">
        <f t="shared" si="151"/>
        <v/>
      </c>
      <c r="D1623" s="173"/>
      <c r="E1623" s="173"/>
      <c r="F1623" s="174"/>
      <c r="G1623" s="175"/>
      <c r="H1623" s="176"/>
      <c r="I1623" s="177"/>
      <c r="J1623" s="176"/>
      <c r="K1623" s="476"/>
      <c r="L1623" s="174"/>
      <c r="M1623" s="81"/>
      <c r="N1623" s="280" t="str">
        <f t="shared" si="153"/>
        <v/>
      </c>
      <c r="O1623" s="43"/>
      <c r="P1623" s="87"/>
      <c r="Q1623" s="483"/>
      <c r="R1623" s="83"/>
      <c r="S1623" s="482"/>
      <c r="T1623" s="164"/>
      <c r="U1623" s="45"/>
      <c r="V1623" s="25" t="str">
        <f>IFERROR(VLOOKUP(U1623, tabla!$A$2:$B$50,2,FALSE),"")</f>
        <v/>
      </c>
      <c r="W1623" s="26"/>
      <c r="X1623" s="51"/>
      <c r="Y1623" s="555" t="str">
        <f t="shared" si="154"/>
        <v/>
      </c>
      <c r="Z1623" s="27"/>
      <c r="AA1623" s="26"/>
      <c r="AB1623" s="26"/>
      <c r="AC1623" s="84"/>
      <c r="AD1623" s="29"/>
      <c r="AE1623" s="84"/>
      <c r="AF1623" s="84"/>
      <c r="AG1623" s="63"/>
      <c r="AH1623" s="84"/>
      <c r="AI1623" s="63"/>
      <c r="AJ1623" s="63"/>
      <c r="AK1623" s="81"/>
      <c r="AL1623" s="85"/>
      <c r="AM1623" s="557" t="str">
        <f t="shared" ca="1" si="155"/>
        <v/>
      </c>
      <c r="AN1623" s="86"/>
      <c r="XFA1623" s="558" t="e">
        <f>MATCH(AE1623,tabla!$W$3:$W$20,0)-1</f>
        <v>#N/A</v>
      </c>
      <c r="XFB1623" s="558">
        <f>COUNTIF(tabla!$W$3:$W$20,'BD1'!AE1623)</f>
        <v>0</v>
      </c>
    </row>
    <row r="1624" spans="1:40 16381:16382" s="197" customFormat="1" ht="24.95" customHeight="1" x14ac:dyDescent="0.2">
      <c r="A1624" s="24" t="str">
        <f t="shared" si="152"/>
        <v/>
      </c>
      <c r="B1624" s="24" t="str">
        <f t="shared" si="150"/>
        <v/>
      </c>
      <c r="C1624" s="554" t="str">
        <f t="shared" si="151"/>
        <v/>
      </c>
      <c r="D1624" s="173"/>
      <c r="E1624" s="173"/>
      <c r="F1624" s="174"/>
      <c r="G1624" s="175"/>
      <c r="H1624" s="176"/>
      <c r="I1624" s="177"/>
      <c r="J1624" s="176"/>
      <c r="K1624" s="476"/>
      <c r="L1624" s="174"/>
      <c r="M1624" s="81"/>
      <c r="N1624" s="280" t="str">
        <f t="shared" si="153"/>
        <v/>
      </c>
      <c r="O1624" s="43"/>
      <c r="P1624" s="87"/>
      <c r="Q1624" s="483"/>
      <c r="R1624" s="83"/>
      <c r="S1624" s="482"/>
      <c r="T1624" s="164"/>
      <c r="U1624" s="45"/>
      <c r="V1624" s="25" t="str">
        <f>IFERROR(VLOOKUP(U1624, tabla!$A$2:$B$50,2,FALSE),"")</f>
        <v/>
      </c>
      <c r="W1624" s="26"/>
      <c r="X1624" s="51"/>
      <c r="Y1624" s="555" t="str">
        <f t="shared" si="154"/>
        <v/>
      </c>
      <c r="Z1624" s="27"/>
      <c r="AA1624" s="26"/>
      <c r="AB1624" s="26"/>
      <c r="AC1624" s="84"/>
      <c r="AD1624" s="29"/>
      <c r="AE1624" s="84"/>
      <c r="AF1624" s="84"/>
      <c r="AG1624" s="63"/>
      <c r="AH1624" s="84"/>
      <c r="AI1624" s="63"/>
      <c r="AJ1624" s="63"/>
      <c r="AK1624" s="81"/>
      <c r="AL1624" s="85"/>
      <c r="AM1624" s="557" t="str">
        <f t="shared" ca="1" si="155"/>
        <v/>
      </c>
      <c r="AN1624" s="86"/>
      <c r="XFA1624" s="558" t="e">
        <f>MATCH(AE1624,tabla!$W$3:$W$20,0)-1</f>
        <v>#N/A</v>
      </c>
      <c r="XFB1624" s="558">
        <f>COUNTIF(tabla!$W$3:$W$20,'BD1'!AE1624)</f>
        <v>0</v>
      </c>
    </row>
    <row r="1625" spans="1:40 16381:16382" s="197" customFormat="1" ht="24.95" customHeight="1" x14ac:dyDescent="0.2">
      <c r="A1625" s="24" t="str">
        <f t="shared" si="152"/>
        <v/>
      </c>
      <c r="B1625" s="24" t="str">
        <f t="shared" si="150"/>
        <v/>
      </c>
      <c r="C1625" s="554" t="str">
        <f t="shared" si="151"/>
        <v/>
      </c>
      <c r="D1625" s="173"/>
      <c r="E1625" s="173"/>
      <c r="F1625" s="174"/>
      <c r="G1625" s="175"/>
      <c r="H1625" s="176"/>
      <c r="I1625" s="177"/>
      <c r="J1625" s="176"/>
      <c r="K1625" s="476"/>
      <c r="L1625" s="174"/>
      <c r="M1625" s="81"/>
      <c r="N1625" s="280" t="str">
        <f t="shared" si="153"/>
        <v/>
      </c>
      <c r="O1625" s="43"/>
      <c r="P1625" s="87"/>
      <c r="Q1625" s="483"/>
      <c r="R1625" s="83"/>
      <c r="S1625" s="482"/>
      <c r="T1625" s="164"/>
      <c r="U1625" s="45"/>
      <c r="V1625" s="25" t="str">
        <f>IFERROR(VLOOKUP(U1625, tabla!$A$2:$B$50,2,FALSE),"")</f>
        <v/>
      </c>
      <c r="W1625" s="26"/>
      <c r="X1625" s="51"/>
      <c r="Y1625" s="555" t="str">
        <f t="shared" si="154"/>
        <v/>
      </c>
      <c r="Z1625" s="27"/>
      <c r="AA1625" s="26"/>
      <c r="AB1625" s="26"/>
      <c r="AC1625" s="84"/>
      <c r="AD1625" s="29"/>
      <c r="AE1625" s="84"/>
      <c r="AF1625" s="84"/>
      <c r="AG1625" s="63"/>
      <c r="AH1625" s="84"/>
      <c r="AI1625" s="63"/>
      <c r="AJ1625" s="63"/>
      <c r="AK1625" s="81"/>
      <c r="AL1625" s="85"/>
      <c r="AM1625" s="557" t="str">
        <f t="shared" ca="1" si="155"/>
        <v/>
      </c>
      <c r="AN1625" s="86"/>
      <c r="XFA1625" s="558" t="e">
        <f>MATCH(AE1625,tabla!$W$3:$W$20,0)-1</f>
        <v>#N/A</v>
      </c>
      <c r="XFB1625" s="558">
        <f>COUNTIF(tabla!$W$3:$W$20,'BD1'!AE1625)</f>
        <v>0</v>
      </c>
    </row>
    <row r="1626" spans="1:40 16381:16382" s="197" customFormat="1" ht="24.95" customHeight="1" x14ac:dyDescent="0.2">
      <c r="A1626" s="24" t="str">
        <f t="shared" si="152"/>
        <v/>
      </c>
      <c r="B1626" s="24" t="str">
        <f t="shared" si="150"/>
        <v/>
      </c>
      <c r="C1626" s="554" t="str">
        <f t="shared" si="151"/>
        <v/>
      </c>
      <c r="D1626" s="173"/>
      <c r="E1626" s="173"/>
      <c r="F1626" s="174"/>
      <c r="G1626" s="175"/>
      <c r="H1626" s="176"/>
      <c r="I1626" s="177"/>
      <c r="J1626" s="176"/>
      <c r="K1626" s="476"/>
      <c r="L1626" s="174"/>
      <c r="M1626" s="81"/>
      <c r="N1626" s="280" t="str">
        <f t="shared" si="153"/>
        <v/>
      </c>
      <c r="O1626" s="43"/>
      <c r="P1626" s="87"/>
      <c r="Q1626" s="483"/>
      <c r="R1626" s="83"/>
      <c r="S1626" s="482"/>
      <c r="T1626" s="164"/>
      <c r="U1626" s="45"/>
      <c r="V1626" s="25" t="str">
        <f>IFERROR(VLOOKUP(U1626, tabla!$A$2:$B$50,2,FALSE),"")</f>
        <v/>
      </c>
      <c r="W1626" s="26"/>
      <c r="X1626" s="51"/>
      <c r="Y1626" s="555" t="str">
        <f t="shared" si="154"/>
        <v/>
      </c>
      <c r="Z1626" s="27"/>
      <c r="AA1626" s="26"/>
      <c r="AB1626" s="26"/>
      <c r="AC1626" s="84"/>
      <c r="AD1626" s="29"/>
      <c r="AE1626" s="84"/>
      <c r="AF1626" s="84"/>
      <c r="AG1626" s="63"/>
      <c r="AH1626" s="84"/>
      <c r="AI1626" s="63"/>
      <c r="AJ1626" s="63"/>
      <c r="AK1626" s="81"/>
      <c r="AL1626" s="85"/>
      <c r="AM1626" s="557" t="str">
        <f t="shared" ca="1" si="155"/>
        <v/>
      </c>
      <c r="AN1626" s="86"/>
      <c r="XFA1626" s="558" t="e">
        <f>MATCH(AE1626,tabla!$W$3:$W$20,0)-1</f>
        <v>#N/A</v>
      </c>
      <c r="XFB1626" s="558">
        <f>COUNTIF(tabla!$W$3:$W$20,'BD1'!AE1626)</f>
        <v>0</v>
      </c>
    </row>
    <row r="1627" spans="1:40 16381:16382" s="197" customFormat="1" ht="24.95" customHeight="1" x14ac:dyDescent="0.2">
      <c r="A1627" s="24" t="str">
        <f t="shared" si="152"/>
        <v/>
      </c>
      <c r="B1627" s="24" t="str">
        <f t="shared" si="150"/>
        <v/>
      </c>
      <c r="C1627" s="554" t="str">
        <f t="shared" si="151"/>
        <v/>
      </c>
      <c r="D1627" s="173"/>
      <c r="E1627" s="173"/>
      <c r="F1627" s="174"/>
      <c r="G1627" s="175"/>
      <c r="H1627" s="176"/>
      <c r="I1627" s="177"/>
      <c r="J1627" s="176"/>
      <c r="K1627" s="476"/>
      <c r="L1627" s="174"/>
      <c r="M1627" s="81"/>
      <c r="N1627" s="280" t="str">
        <f t="shared" si="153"/>
        <v/>
      </c>
      <c r="O1627" s="43"/>
      <c r="P1627" s="87"/>
      <c r="Q1627" s="483"/>
      <c r="R1627" s="83"/>
      <c r="S1627" s="482"/>
      <c r="T1627" s="164"/>
      <c r="U1627" s="45"/>
      <c r="V1627" s="25" t="str">
        <f>IFERROR(VLOOKUP(U1627, tabla!$A$2:$B$50,2,FALSE),"")</f>
        <v/>
      </c>
      <c r="W1627" s="26"/>
      <c r="X1627" s="51"/>
      <c r="Y1627" s="555" t="str">
        <f t="shared" si="154"/>
        <v/>
      </c>
      <c r="Z1627" s="27"/>
      <c r="AA1627" s="26"/>
      <c r="AB1627" s="26"/>
      <c r="AC1627" s="84"/>
      <c r="AD1627" s="29"/>
      <c r="AE1627" s="84"/>
      <c r="AF1627" s="84"/>
      <c r="AG1627" s="63"/>
      <c r="AH1627" s="84"/>
      <c r="AI1627" s="63"/>
      <c r="AJ1627" s="63"/>
      <c r="AK1627" s="81"/>
      <c r="AL1627" s="85"/>
      <c r="AM1627" s="557" t="str">
        <f t="shared" ca="1" si="155"/>
        <v/>
      </c>
      <c r="AN1627" s="86"/>
      <c r="XFA1627" s="558" t="e">
        <f>MATCH(AE1627,tabla!$W$3:$W$20,0)-1</f>
        <v>#N/A</v>
      </c>
      <c r="XFB1627" s="558">
        <f>COUNTIF(tabla!$W$3:$W$20,'BD1'!AE1627)</f>
        <v>0</v>
      </c>
    </row>
    <row r="1628" spans="1:40 16381:16382" s="197" customFormat="1" ht="24.95" customHeight="1" x14ac:dyDescent="0.2">
      <c r="A1628" s="24" t="str">
        <f t="shared" si="152"/>
        <v/>
      </c>
      <c r="B1628" s="24" t="str">
        <f t="shared" si="150"/>
        <v/>
      </c>
      <c r="C1628" s="554" t="str">
        <f t="shared" si="151"/>
        <v/>
      </c>
      <c r="D1628" s="173"/>
      <c r="E1628" s="173"/>
      <c r="F1628" s="174"/>
      <c r="G1628" s="175"/>
      <c r="H1628" s="176"/>
      <c r="I1628" s="177"/>
      <c r="J1628" s="176"/>
      <c r="K1628" s="476"/>
      <c r="L1628" s="174"/>
      <c r="M1628" s="81"/>
      <c r="N1628" s="280" t="str">
        <f t="shared" si="153"/>
        <v/>
      </c>
      <c r="O1628" s="43"/>
      <c r="P1628" s="87"/>
      <c r="Q1628" s="483"/>
      <c r="R1628" s="83"/>
      <c r="S1628" s="482"/>
      <c r="T1628" s="164"/>
      <c r="U1628" s="45"/>
      <c r="V1628" s="25" t="str">
        <f>IFERROR(VLOOKUP(U1628, tabla!$A$2:$B$50,2,FALSE),"")</f>
        <v/>
      </c>
      <c r="W1628" s="26"/>
      <c r="X1628" s="51"/>
      <c r="Y1628" s="555" t="str">
        <f t="shared" si="154"/>
        <v/>
      </c>
      <c r="Z1628" s="27"/>
      <c r="AA1628" s="26"/>
      <c r="AB1628" s="26"/>
      <c r="AC1628" s="84"/>
      <c r="AD1628" s="29"/>
      <c r="AE1628" s="84"/>
      <c r="AF1628" s="84"/>
      <c r="AG1628" s="63"/>
      <c r="AH1628" s="84"/>
      <c r="AI1628" s="63"/>
      <c r="AJ1628" s="63"/>
      <c r="AK1628" s="81"/>
      <c r="AL1628" s="85"/>
      <c r="AM1628" s="557" t="str">
        <f t="shared" ca="1" si="155"/>
        <v/>
      </c>
      <c r="AN1628" s="86"/>
      <c r="XFA1628" s="558" t="e">
        <f>MATCH(AE1628,tabla!$W$3:$W$20,0)-1</f>
        <v>#N/A</v>
      </c>
      <c r="XFB1628" s="558">
        <f>COUNTIF(tabla!$W$3:$W$20,'BD1'!AE1628)</f>
        <v>0</v>
      </c>
    </row>
    <row r="1629" spans="1:40 16381:16382" s="197" customFormat="1" ht="24.95" customHeight="1" x14ac:dyDescent="0.2">
      <c r="A1629" s="24" t="str">
        <f t="shared" si="152"/>
        <v/>
      </c>
      <c r="B1629" s="24" t="str">
        <f t="shared" si="150"/>
        <v/>
      </c>
      <c r="C1629" s="554" t="str">
        <f t="shared" si="151"/>
        <v/>
      </c>
      <c r="D1629" s="173"/>
      <c r="E1629" s="173"/>
      <c r="F1629" s="174"/>
      <c r="G1629" s="175"/>
      <c r="H1629" s="176"/>
      <c r="I1629" s="177"/>
      <c r="J1629" s="176"/>
      <c r="K1629" s="476"/>
      <c r="L1629" s="174"/>
      <c r="M1629" s="81"/>
      <c r="N1629" s="280" t="str">
        <f t="shared" si="153"/>
        <v/>
      </c>
      <c r="O1629" s="43"/>
      <c r="P1629" s="87"/>
      <c r="Q1629" s="483"/>
      <c r="R1629" s="83"/>
      <c r="S1629" s="482"/>
      <c r="T1629" s="164"/>
      <c r="U1629" s="45"/>
      <c r="V1629" s="25" t="str">
        <f>IFERROR(VLOOKUP(U1629, tabla!$A$2:$B$50,2,FALSE),"")</f>
        <v/>
      </c>
      <c r="W1629" s="26"/>
      <c r="X1629" s="51"/>
      <c r="Y1629" s="555" t="str">
        <f t="shared" si="154"/>
        <v/>
      </c>
      <c r="Z1629" s="27"/>
      <c r="AA1629" s="26"/>
      <c r="AB1629" s="26"/>
      <c r="AC1629" s="84"/>
      <c r="AD1629" s="29"/>
      <c r="AE1629" s="84"/>
      <c r="AF1629" s="84"/>
      <c r="AG1629" s="63"/>
      <c r="AH1629" s="84"/>
      <c r="AI1629" s="63"/>
      <c r="AJ1629" s="63"/>
      <c r="AK1629" s="81"/>
      <c r="AL1629" s="85"/>
      <c r="AM1629" s="557" t="str">
        <f t="shared" ca="1" si="155"/>
        <v/>
      </c>
      <c r="AN1629" s="86"/>
      <c r="XFA1629" s="558" t="e">
        <f>MATCH(AE1629,tabla!$W$3:$W$20,0)-1</f>
        <v>#N/A</v>
      </c>
      <c r="XFB1629" s="558">
        <f>COUNTIF(tabla!$W$3:$W$20,'BD1'!AE1629)</f>
        <v>0</v>
      </c>
    </row>
    <row r="1630" spans="1:40 16381:16382" s="197" customFormat="1" ht="24.95" customHeight="1" x14ac:dyDescent="0.2">
      <c r="A1630" s="24" t="str">
        <f t="shared" si="152"/>
        <v/>
      </c>
      <c r="B1630" s="24" t="str">
        <f t="shared" si="150"/>
        <v/>
      </c>
      <c r="C1630" s="554" t="str">
        <f t="shared" si="151"/>
        <v/>
      </c>
      <c r="D1630" s="173"/>
      <c r="E1630" s="173"/>
      <c r="F1630" s="174"/>
      <c r="G1630" s="175"/>
      <c r="H1630" s="176"/>
      <c r="I1630" s="177"/>
      <c r="J1630" s="176"/>
      <c r="K1630" s="476"/>
      <c r="L1630" s="174"/>
      <c r="M1630" s="81"/>
      <c r="N1630" s="280" t="str">
        <f t="shared" si="153"/>
        <v/>
      </c>
      <c r="O1630" s="43"/>
      <c r="P1630" s="87"/>
      <c r="Q1630" s="483"/>
      <c r="R1630" s="83"/>
      <c r="S1630" s="482"/>
      <c r="T1630" s="164"/>
      <c r="U1630" s="45"/>
      <c r="V1630" s="25" t="str">
        <f>IFERROR(VLOOKUP(U1630, tabla!$A$2:$B$50,2,FALSE),"")</f>
        <v/>
      </c>
      <c r="W1630" s="26"/>
      <c r="X1630" s="51"/>
      <c r="Y1630" s="555" t="str">
        <f t="shared" si="154"/>
        <v/>
      </c>
      <c r="Z1630" s="27"/>
      <c r="AA1630" s="26"/>
      <c r="AB1630" s="26"/>
      <c r="AC1630" s="84"/>
      <c r="AD1630" s="29"/>
      <c r="AE1630" s="84"/>
      <c r="AF1630" s="84"/>
      <c r="AG1630" s="63"/>
      <c r="AH1630" s="84"/>
      <c r="AI1630" s="63"/>
      <c r="AJ1630" s="63"/>
      <c r="AK1630" s="81"/>
      <c r="AL1630" s="85"/>
      <c r="AM1630" s="557" t="str">
        <f t="shared" ca="1" si="155"/>
        <v/>
      </c>
      <c r="AN1630" s="86"/>
      <c r="XFA1630" s="558" t="e">
        <f>MATCH(AE1630,tabla!$W$3:$W$20,0)-1</f>
        <v>#N/A</v>
      </c>
      <c r="XFB1630" s="558">
        <f>COUNTIF(tabla!$W$3:$W$20,'BD1'!AE1630)</f>
        <v>0</v>
      </c>
    </row>
    <row r="1631" spans="1:40 16381:16382" s="197" customFormat="1" ht="24.95" customHeight="1" x14ac:dyDescent="0.2">
      <c r="A1631" s="24" t="str">
        <f t="shared" si="152"/>
        <v/>
      </c>
      <c r="B1631" s="24" t="str">
        <f t="shared" si="150"/>
        <v/>
      </c>
      <c r="C1631" s="554" t="str">
        <f t="shared" si="151"/>
        <v/>
      </c>
      <c r="D1631" s="173"/>
      <c r="E1631" s="173"/>
      <c r="F1631" s="174"/>
      <c r="G1631" s="175"/>
      <c r="H1631" s="176"/>
      <c r="I1631" s="177"/>
      <c r="J1631" s="176"/>
      <c r="K1631" s="476"/>
      <c r="L1631" s="174"/>
      <c r="M1631" s="81"/>
      <c r="N1631" s="280" t="str">
        <f t="shared" si="153"/>
        <v/>
      </c>
      <c r="O1631" s="43"/>
      <c r="P1631" s="87"/>
      <c r="Q1631" s="483"/>
      <c r="R1631" s="83"/>
      <c r="S1631" s="482"/>
      <c r="T1631" s="164"/>
      <c r="U1631" s="45"/>
      <c r="V1631" s="25" t="str">
        <f>IFERROR(VLOOKUP(U1631, tabla!$A$2:$B$50,2,FALSE),"")</f>
        <v/>
      </c>
      <c r="W1631" s="26"/>
      <c r="X1631" s="51"/>
      <c r="Y1631" s="555" t="str">
        <f t="shared" si="154"/>
        <v/>
      </c>
      <c r="Z1631" s="27"/>
      <c r="AA1631" s="26"/>
      <c r="AB1631" s="26"/>
      <c r="AC1631" s="84"/>
      <c r="AD1631" s="29"/>
      <c r="AE1631" s="84"/>
      <c r="AF1631" s="84"/>
      <c r="AG1631" s="63"/>
      <c r="AH1631" s="84"/>
      <c r="AI1631" s="63"/>
      <c r="AJ1631" s="63"/>
      <c r="AK1631" s="81"/>
      <c r="AL1631" s="85"/>
      <c r="AM1631" s="557" t="str">
        <f t="shared" ca="1" si="155"/>
        <v/>
      </c>
      <c r="AN1631" s="86"/>
      <c r="XFA1631" s="558" t="e">
        <f>MATCH(AE1631,tabla!$W$3:$W$20,0)-1</f>
        <v>#N/A</v>
      </c>
      <c r="XFB1631" s="558">
        <f>COUNTIF(tabla!$W$3:$W$20,'BD1'!AE1631)</f>
        <v>0</v>
      </c>
    </row>
    <row r="1632" spans="1:40 16381:16382" s="197" customFormat="1" ht="24.95" customHeight="1" x14ac:dyDescent="0.2">
      <c r="A1632" s="24" t="str">
        <f t="shared" si="152"/>
        <v/>
      </c>
      <c r="B1632" s="24" t="str">
        <f t="shared" si="150"/>
        <v/>
      </c>
      <c r="C1632" s="554" t="str">
        <f t="shared" si="151"/>
        <v/>
      </c>
      <c r="D1632" s="173"/>
      <c r="E1632" s="173"/>
      <c r="F1632" s="174"/>
      <c r="G1632" s="175"/>
      <c r="H1632" s="176"/>
      <c r="I1632" s="177"/>
      <c r="J1632" s="176"/>
      <c r="K1632" s="476"/>
      <c r="L1632" s="174"/>
      <c r="M1632" s="81"/>
      <c r="N1632" s="280" t="str">
        <f t="shared" si="153"/>
        <v/>
      </c>
      <c r="O1632" s="43"/>
      <c r="P1632" s="87"/>
      <c r="Q1632" s="483"/>
      <c r="R1632" s="83"/>
      <c r="S1632" s="482"/>
      <c r="T1632" s="164"/>
      <c r="U1632" s="45"/>
      <c r="V1632" s="25" t="str">
        <f>IFERROR(VLOOKUP(U1632, tabla!$A$2:$B$50,2,FALSE),"")</f>
        <v/>
      </c>
      <c r="W1632" s="26"/>
      <c r="X1632" s="51"/>
      <c r="Y1632" s="555" t="str">
        <f t="shared" si="154"/>
        <v/>
      </c>
      <c r="Z1632" s="27"/>
      <c r="AA1632" s="26"/>
      <c r="AB1632" s="26"/>
      <c r="AC1632" s="84"/>
      <c r="AD1632" s="29"/>
      <c r="AE1632" s="84"/>
      <c r="AF1632" s="84"/>
      <c r="AG1632" s="63"/>
      <c r="AH1632" s="84"/>
      <c r="AI1632" s="63"/>
      <c r="AJ1632" s="63"/>
      <c r="AK1632" s="81"/>
      <c r="AL1632" s="85"/>
      <c r="AM1632" s="557" t="str">
        <f t="shared" ca="1" si="155"/>
        <v/>
      </c>
      <c r="AN1632" s="86"/>
      <c r="XFA1632" s="558" t="e">
        <f>MATCH(AE1632,tabla!$W$3:$W$20,0)-1</f>
        <v>#N/A</v>
      </c>
      <c r="XFB1632" s="558">
        <f>COUNTIF(tabla!$W$3:$W$20,'BD1'!AE1632)</f>
        <v>0</v>
      </c>
    </row>
    <row r="1633" spans="1:40 16381:16382" s="197" customFormat="1" ht="24.95" customHeight="1" x14ac:dyDescent="0.2">
      <c r="A1633" s="24" t="str">
        <f t="shared" si="152"/>
        <v/>
      </c>
      <c r="B1633" s="24" t="str">
        <f t="shared" si="150"/>
        <v/>
      </c>
      <c r="C1633" s="554" t="str">
        <f t="shared" si="151"/>
        <v/>
      </c>
      <c r="D1633" s="173"/>
      <c r="E1633" s="173"/>
      <c r="F1633" s="174"/>
      <c r="G1633" s="175"/>
      <c r="H1633" s="176"/>
      <c r="I1633" s="177"/>
      <c r="J1633" s="176"/>
      <c r="K1633" s="476"/>
      <c r="L1633" s="174"/>
      <c r="M1633" s="81"/>
      <c r="N1633" s="280" t="str">
        <f t="shared" si="153"/>
        <v/>
      </c>
      <c r="O1633" s="43"/>
      <c r="P1633" s="87"/>
      <c r="Q1633" s="483"/>
      <c r="R1633" s="83"/>
      <c r="S1633" s="482"/>
      <c r="T1633" s="164"/>
      <c r="U1633" s="45"/>
      <c r="V1633" s="25" t="str">
        <f>IFERROR(VLOOKUP(U1633, tabla!$A$2:$B$50,2,FALSE),"")</f>
        <v/>
      </c>
      <c r="W1633" s="26"/>
      <c r="X1633" s="51"/>
      <c r="Y1633" s="555" t="str">
        <f t="shared" si="154"/>
        <v/>
      </c>
      <c r="Z1633" s="27"/>
      <c r="AA1633" s="26"/>
      <c r="AB1633" s="26"/>
      <c r="AC1633" s="84"/>
      <c r="AD1633" s="29"/>
      <c r="AE1633" s="84"/>
      <c r="AF1633" s="84"/>
      <c r="AG1633" s="63"/>
      <c r="AH1633" s="84"/>
      <c r="AI1633" s="63"/>
      <c r="AJ1633" s="63"/>
      <c r="AK1633" s="81"/>
      <c r="AL1633" s="85"/>
      <c r="AM1633" s="557" t="str">
        <f t="shared" ca="1" si="155"/>
        <v/>
      </c>
      <c r="AN1633" s="86"/>
      <c r="XFA1633" s="558" t="e">
        <f>MATCH(AE1633,tabla!$W$3:$W$20,0)-1</f>
        <v>#N/A</v>
      </c>
      <c r="XFB1633" s="558">
        <f>COUNTIF(tabla!$W$3:$W$20,'BD1'!AE1633)</f>
        <v>0</v>
      </c>
    </row>
    <row r="1634" spans="1:40 16381:16382" s="197" customFormat="1" ht="24.95" customHeight="1" x14ac:dyDescent="0.2">
      <c r="A1634" s="24" t="str">
        <f t="shared" si="152"/>
        <v/>
      </c>
      <c r="B1634" s="24" t="str">
        <f t="shared" si="150"/>
        <v/>
      </c>
      <c r="C1634" s="554" t="str">
        <f t="shared" si="151"/>
        <v/>
      </c>
      <c r="D1634" s="173"/>
      <c r="E1634" s="173"/>
      <c r="F1634" s="174"/>
      <c r="G1634" s="175"/>
      <c r="H1634" s="176"/>
      <c r="I1634" s="177"/>
      <c r="J1634" s="176"/>
      <c r="K1634" s="476"/>
      <c r="L1634" s="174"/>
      <c r="M1634" s="81"/>
      <c r="N1634" s="280" t="str">
        <f t="shared" si="153"/>
        <v/>
      </c>
      <c r="O1634" s="43"/>
      <c r="P1634" s="87"/>
      <c r="Q1634" s="483"/>
      <c r="R1634" s="83"/>
      <c r="S1634" s="482"/>
      <c r="T1634" s="164"/>
      <c r="U1634" s="45"/>
      <c r="V1634" s="25" t="str">
        <f>IFERROR(VLOOKUP(U1634, tabla!$A$2:$B$50,2,FALSE),"")</f>
        <v/>
      </c>
      <c r="W1634" s="26"/>
      <c r="X1634" s="51"/>
      <c r="Y1634" s="555" t="str">
        <f t="shared" si="154"/>
        <v/>
      </c>
      <c r="Z1634" s="27"/>
      <c r="AA1634" s="26"/>
      <c r="AB1634" s="26"/>
      <c r="AC1634" s="84"/>
      <c r="AD1634" s="29"/>
      <c r="AE1634" s="84"/>
      <c r="AF1634" s="84"/>
      <c r="AG1634" s="63"/>
      <c r="AH1634" s="84"/>
      <c r="AI1634" s="63"/>
      <c r="AJ1634" s="63"/>
      <c r="AK1634" s="81"/>
      <c r="AL1634" s="85"/>
      <c r="AM1634" s="557" t="str">
        <f t="shared" ca="1" si="155"/>
        <v/>
      </c>
      <c r="AN1634" s="86"/>
      <c r="XFA1634" s="558" t="e">
        <f>MATCH(AE1634,tabla!$W$3:$W$20,0)-1</f>
        <v>#N/A</v>
      </c>
      <c r="XFB1634" s="558">
        <f>COUNTIF(tabla!$W$3:$W$20,'BD1'!AE1634)</f>
        <v>0</v>
      </c>
    </row>
    <row r="1635" spans="1:40 16381:16382" s="197" customFormat="1" ht="24.95" customHeight="1" x14ac:dyDescent="0.2">
      <c r="A1635" s="24" t="str">
        <f t="shared" si="152"/>
        <v/>
      </c>
      <c r="B1635" s="24" t="str">
        <f t="shared" si="150"/>
        <v/>
      </c>
      <c r="C1635" s="554" t="str">
        <f t="shared" si="151"/>
        <v/>
      </c>
      <c r="D1635" s="173"/>
      <c r="E1635" s="173"/>
      <c r="F1635" s="174"/>
      <c r="G1635" s="175"/>
      <c r="H1635" s="176"/>
      <c r="I1635" s="177"/>
      <c r="J1635" s="176"/>
      <c r="K1635" s="476"/>
      <c r="L1635" s="174"/>
      <c r="M1635" s="81"/>
      <c r="N1635" s="280" t="str">
        <f t="shared" si="153"/>
        <v/>
      </c>
      <c r="O1635" s="43"/>
      <c r="P1635" s="87"/>
      <c r="Q1635" s="483"/>
      <c r="R1635" s="83"/>
      <c r="S1635" s="482"/>
      <c r="T1635" s="164"/>
      <c r="U1635" s="45"/>
      <c r="V1635" s="25" t="str">
        <f>IFERROR(VLOOKUP(U1635, tabla!$A$2:$B$50,2,FALSE),"")</f>
        <v/>
      </c>
      <c r="W1635" s="26"/>
      <c r="X1635" s="51"/>
      <c r="Y1635" s="555" t="str">
        <f t="shared" si="154"/>
        <v/>
      </c>
      <c r="Z1635" s="27"/>
      <c r="AA1635" s="26"/>
      <c r="AB1635" s="26"/>
      <c r="AC1635" s="84"/>
      <c r="AD1635" s="29"/>
      <c r="AE1635" s="84"/>
      <c r="AF1635" s="84"/>
      <c r="AG1635" s="63"/>
      <c r="AH1635" s="84"/>
      <c r="AI1635" s="63"/>
      <c r="AJ1635" s="63"/>
      <c r="AK1635" s="81"/>
      <c r="AL1635" s="85"/>
      <c r="AM1635" s="557" t="str">
        <f t="shared" ca="1" si="155"/>
        <v/>
      </c>
      <c r="AN1635" s="86"/>
      <c r="XFA1635" s="558" t="e">
        <f>MATCH(AE1635,tabla!$W$3:$W$20,0)-1</f>
        <v>#N/A</v>
      </c>
      <c r="XFB1635" s="558">
        <f>COUNTIF(tabla!$W$3:$W$20,'BD1'!AE1635)</f>
        <v>0</v>
      </c>
    </row>
    <row r="1636" spans="1:40 16381:16382" s="197" customFormat="1" ht="24.95" customHeight="1" x14ac:dyDescent="0.2">
      <c r="A1636" s="24" t="str">
        <f t="shared" si="152"/>
        <v/>
      </c>
      <c r="B1636" s="24" t="str">
        <f t="shared" si="150"/>
        <v/>
      </c>
      <c r="C1636" s="554" t="str">
        <f t="shared" si="151"/>
        <v/>
      </c>
      <c r="D1636" s="173"/>
      <c r="E1636" s="173"/>
      <c r="F1636" s="174"/>
      <c r="G1636" s="175"/>
      <c r="H1636" s="176"/>
      <c r="I1636" s="177"/>
      <c r="J1636" s="176"/>
      <c r="K1636" s="476"/>
      <c r="L1636" s="174"/>
      <c r="M1636" s="81"/>
      <c r="N1636" s="280" t="str">
        <f t="shared" si="153"/>
        <v/>
      </c>
      <c r="O1636" s="43"/>
      <c r="P1636" s="87"/>
      <c r="Q1636" s="483"/>
      <c r="R1636" s="83"/>
      <c r="S1636" s="482"/>
      <c r="T1636" s="164"/>
      <c r="U1636" s="45"/>
      <c r="V1636" s="25" t="str">
        <f>IFERROR(VLOOKUP(U1636, tabla!$A$2:$B$50,2,FALSE),"")</f>
        <v/>
      </c>
      <c r="W1636" s="26"/>
      <c r="X1636" s="51"/>
      <c r="Y1636" s="555" t="str">
        <f t="shared" si="154"/>
        <v/>
      </c>
      <c r="Z1636" s="27"/>
      <c r="AA1636" s="26"/>
      <c r="AB1636" s="26"/>
      <c r="AC1636" s="84"/>
      <c r="AD1636" s="29"/>
      <c r="AE1636" s="84"/>
      <c r="AF1636" s="84"/>
      <c r="AG1636" s="63"/>
      <c r="AH1636" s="84"/>
      <c r="AI1636" s="63"/>
      <c r="AJ1636" s="63"/>
      <c r="AK1636" s="81"/>
      <c r="AL1636" s="85"/>
      <c r="AM1636" s="557" t="str">
        <f t="shared" ca="1" si="155"/>
        <v/>
      </c>
      <c r="AN1636" s="86"/>
      <c r="XFA1636" s="558" t="e">
        <f>MATCH(AE1636,tabla!$W$3:$W$20,0)-1</f>
        <v>#N/A</v>
      </c>
      <c r="XFB1636" s="558">
        <f>COUNTIF(tabla!$W$3:$W$20,'BD1'!AE1636)</f>
        <v>0</v>
      </c>
    </row>
    <row r="1637" spans="1:40 16381:16382" s="197" customFormat="1" ht="24.95" customHeight="1" x14ac:dyDescent="0.2">
      <c r="A1637" s="24" t="str">
        <f t="shared" si="152"/>
        <v/>
      </c>
      <c r="B1637" s="24" t="str">
        <f t="shared" si="150"/>
        <v/>
      </c>
      <c r="C1637" s="554" t="str">
        <f t="shared" si="151"/>
        <v/>
      </c>
      <c r="D1637" s="173"/>
      <c r="E1637" s="173"/>
      <c r="F1637" s="174"/>
      <c r="G1637" s="175"/>
      <c r="H1637" s="176"/>
      <c r="I1637" s="177"/>
      <c r="J1637" s="176"/>
      <c r="K1637" s="476"/>
      <c r="L1637" s="174"/>
      <c r="M1637" s="81"/>
      <c r="N1637" s="280" t="str">
        <f t="shared" si="153"/>
        <v/>
      </c>
      <c r="O1637" s="43"/>
      <c r="P1637" s="87"/>
      <c r="Q1637" s="483"/>
      <c r="R1637" s="83"/>
      <c r="S1637" s="482"/>
      <c r="T1637" s="164"/>
      <c r="U1637" s="45"/>
      <c r="V1637" s="25" t="str">
        <f>IFERROR(VLOOKUP(U1637, tabla!$A$2:$B$50,2,FALSE),"")</f>
        <v/>
      </c>
      <c r="W1637" s="26"/>
      <c r="X1637" s="51"/>
      <c r="Y1637" s="555" t="str">
        <f t="shared" si="154"/>
        <v/>
      </c>
      <c r="Z1637" s="27"/>
      <c r="AA1637" s="26"/>
      <c r="AB1637" s="26"/>
      <c r="AC1637" s="84"/>
      <c r="AD1637" s="29"/>
      <c r="AE1637" s="84"/>
      <c r="AF1637" s="84"/>
      <c r="AG1637" s="63"/>
      <c r="AH1637" s="84"/>
      <c r="AI1637" s="63"/>
      <c r="AJ1637" s="63"/>
      <c r="AK1637" s="81"/>
      <c r="AL1637" s="85"/>
      <c r="AM1637" s="557" t="str">
        <f t="shared" ca="1" si="155"/>
        <v/>
      </c>
      <c r="AN1637" s="86"/>
      <c r="XFA1637" s="558" t="e">
        <f>MATCH(AE1637,tabla!$W$3:$W$20,0)-1</f>
        <v>#N/A</v>
      </c>
      <c r="XFB1637" s="558">
        <f>COUNTIF(tabla!$W$3:$W$20,'BD1'!AE1637)</f>
        <v>0</v>
      </c>
    </row>
    <row r="1638" spans="1:40 16381:16382" s="197" customFormat="1" ht="24.95" customHeight="1" x14ac:dyDescent="0.2">
      <c r="A1638" s="24" t="str">
        <f t="shared" si="152"/>
        <v/>
      </c>
      <c r="B1638" s="24" t="str">
        <f t="shared" si="150"/>
        <v/>
      </c>
      <c r="C1638" s="554" t="str">
        <f t="shared" si="151"/>
        <v/>
      </c>
      <c r="D1638" s="173"/>
      <c r="E1638" s="173"/>
      <c r="F1638" s="174"/>
      <c r="G1638" s="175"/>
      <c r="H1638" s="176"/>
      <c r="I1638" s="177"/>
      <c r="J1638" s="176"/>
      <c r="K1638" s="476"/>
      <c r="L1638" s="174"/>
      <c r="M1638" s="81"/>
      <c r="N1638" s="280" t="str">
        <f t="shared" si="153"/>
        <v/>
      </c>
      <c r="O1638" s="43"/>
      <c r="P1638" s="87"/>
      <c r="Q1638" s="483"/>
      <c r="R1638" s="83"/>
      <c r="S1638" s="482"/>
      <c r="T1638" s="164"/>
      <c r="U1638" s="45"/>
      <c r="V1638" s="25" t="str">
        <f>IFERROR(VLOOKUP(U1638, tabla!$A$2:$B$50,2,FALSE),"")</f>
        <v/>
      </c>
      <c r="W1638" s="26"/>
      <c r="X1638" s="51"/>
      <c r="Y1638" s="555" t="str">
        <f t="shared" si="154"/>
        <v/>
      </c>
      <c r="Z1638" s="27"/>
      <c r="AA1638" s="26"/>
      <c r="AB1638" s="26"/>
      <c r="AC1638" s="84"/>
      <c r="AD1638" s="29"/>
      <c r="AE1638" s="84"/>
      <c r="AF1638" s="84"/>
      <c r="AG1638" s="63"/>
      <c r="AH1638" s="84"/>
      <c r="AI1638" s="63"/>
      <c r="AJ1638" s="63"/>
      <c r="AK1638" s="81"/>
      <c r="AL1638" s="85"/>
      <c r="AM1638" s="557" t="str">
        <f t="shared" ca="1" si="155"/>
        <v/>
      </c>
      <c r="AN1638" s="86"/>
      <c r="XFA1638" s="558" t="e">
        <f>MATCH(AE1638,tabla!$W$3:$W$20,0)-1</f>
        <v>#N/A</v>
      </c>
      <c r="XFB1638" s="558">
        <f>COUNTIF(tabla!$W$3:$W$20,'BD1'!AE1638)</f>
        <v>0</v>
      </c>
    </row>
    <row r="1639" spans="1:40 16381:16382" s="197" customFormat="1" ht="24.95" customHeight="1" x14ac:dyDescent="0.2">
      <c r="A1639" s="24" t="str">
        <f t="shared" si="152"/>
        <v/>
      </c>
      <c r="B1639" s="24" t="str">
        <f t="shared" si="150"/>
        <v/>
      </c>
      <c r="C1639" s="554" t="str">
        <f t="shared" si="151"/>
        <v/>
      </c>
      <c r="D1639" s="173"/>
      <c r="E1639" s="173"/>
      <c r="F1639" s="174"/>
      <c r="G1639" s="175"/>
      <c r="H1639" s="176"/>
      <c r="I1639" s="177"/>
      <c r="J1639" s="176"/>
      <c r="K1639" s="476"/>
      <c r="L1639" s="174"/>
      <c r="M1639" s="81"/>
      <c r="N1639" s="280" t="str">
        <f t="shared" si="153"/>
        <v/>
      </c>
      <c r="O1639" s="43"/>
      <c r="P1639" s="87"/>
      <c r="Q1639" s="483"/>
      <c r="R1639" s="83"/>
      <c r="S1639" s="482"/>
      <c r="T1639" s="164"/>
      <c r="U1639" s="45"/>
      <c r="V1639" s="25" t="str">
        <f>IFERROR(VLOOKUP(U1639, tabla!$A$2:$B$50,2,FALSE),"")</f>
        <v/>
      </c>
      <c r="W1639" s="26"/>
      <c r="X1639" s="51"/>
      <c r="Y1639" s="555" t="str">
        <f t="shared" si="154"/>
        <v/>
      </c>
      <c r="Z1639" s="27"/>
      <c r="AA1639" s="26"/>
      <c r="AB1639" s="26"/>
      <c r="AC1639" s="84"/>
      <c r="AD1639" s="29"/>
      <c r="AE1639" s="84"/>
      <c r="AF1639" s="84"/>
      <c r="AG1639" s="63"/>
      <c r="AH1639" s="84"/>
      <c r="AI1639" s="63"/>
      <c r="AJ1639" s="63"/>
      <c r="AK1639" s="81"/>
      <c r="AL1639" s="85"/>
      <c r="AM1639" s="557" t="str">
        <f t="shared" ca="1" si="155"/>
        <v/>
      </c>
      <c r="AN1639" s="86"/>
      <c r="XFA1639" s="558" t="e">
        <f>MATCH(AE1639,tabla!$W$3:$W$20,0)-1</f>
        <v>#N/A</v>
      </c>
      <c r="XFB1639" s="558">
        <f>COUNTIF(tabla!$W$3:$W$20,'BD1'!AE1639)</f>
        <v>0</v>
      </c>
    </row>
    <row r="1640" spans="1:40 16381:16382" s="197" customFormat="1" ht="24.95" customHeight="1" x14ac:dyDescent="0.2">
      <c r="A1640" s="24" t="str">
        <f t="shared" si="152"/>
        <v/>
      </c>
      <c r="B1640" s="24" t="str">
        <f t="shared" si="150"/>
        <v/>
      </c>
      <c r="C1640" s="554" t="str">
        <f t="shared" si="151"/>
        <v/>
      </c>
      <c r="D1640" s="173"/>
      <c r="E1640" s="173"/>
      <c r="F1640" s="174"/>
      <c r="G1640" s="175"/>
      <c r="H1640" s="176"/>
      <c r="I1640" s="177"/>
      <c r="J1640" s="176"/>
      <c r="K1640" s="476"/>
      <c r="L1640" s="174"/>
      <c r="M1640" s="81"/>
      <c r="N1640" s="280" t="str">
        <f t="shared" si="153"/>
        <v/>
      </c>
      <c r="O1640" s="43"/>
      <c r="P1640" s="87"/>
      <c r="Q1640" s="483"/>
      <c r="R1640" s="83"/>
      <c r="S1640" s="482"/>
      <c r="T1640" s="164"/>
      <c r="U1640" s="45"/>
      <c r="V1640" s="25" t="str">
        <f>IFERROR(VLOOKUP(U1640, tabla!$A$2:$B$50,2,FALSE),"")</f>
        <v/>
      </c>
      <c r="W1640" s="26"/>
      <c r="X1640" s="51"/>
      <c r="Y1640" s="555" t="str">
        <f t="shared" si="154"/>
        <v/>
      </c>
      <c r="Z1640" s="27"/>
      <c r="AA1640" s="26"/>
      <c r="AB1640" s="26"/>
      <c r="AC1640" s="84"/>
      <c r="AD1640" s="29"/>
      <c r="AE1640" s="84"/>
      <c r="AF1640" s="84"/>
      <c r="AG1640" s="63"/>
      <c r="AH1640" s="84"/>
      <c r="AI1640" s="63"/>
      <c r="AJ1640" s="63"/>
      <c r="AK1640" s="81"/>
      <c r="AL1640" s="85"/>
      <c r="AM1640" s="557" t="str">
        <f t="shared" ca="1" si="155"/>
        <v/>
      </c>
      <c r="AN1640" s="86"/>
      <c r="XFA1640" s="558" t="e">
        <f>MATCH(AE1640,tabla!$W$3:$W$20,0)-1</f>
        <v>#N/A</v>
      </c>
      <c r="XFB1640" s="558">
        <f>COUNTIF(tabla!$W$3:$W$20,'BD1'!AE1640)</f>
        <v>0</v>
      </c>
    </row>
    <row r="1641" spans="1:40 16381:16382" s="197" customFormat="1" ht="24.95" customHeight="1" x14ac:dyDescent="0.2">
      <c r="A1641" s="24" t="str">
        <f t="shared" si="152"/>
        <v/>
      </c>
      <c r="B1641" s="24" t="str">
        <f t="shared" si="150"/>
        <v/>
      </c>
      <c r="C1641" s="554" t="str">
        <f t="shared" si="151"/>
        <v/>
      </c>
      <c r="D1641" s="173"/>
      <c r="E1641" s="173"/>
      <c r="F1641" s="174"/>
      <c r="G1641" s="175"/>
      <c r="H1641" s="176"/>
      <c r="I1641" s="177"/>
      <c r="J1641" s="176"/>
      <c r="K1641" s="476"/>
      <c r="L1641" s="174"/>
      <c r="M1641" s="81"/>
      <c r="N1641" s="280" t="str">
        <f t="shared" si="153"/>
        <v/>
      </c>
      <c r="O1641" s="43"/>
      <c r="P1641" s="87"/>
      <c r="Q1641" s="483"/>
      <c r="R1641" s="83"/>
      <c r="S1641" s="482"/>
      <c r="T1641" s="164"/>
      <c r="U1641" s="45"/>
      <c r="V1641" s="25" t="str">
        <f>IFERROR(VLOOKUP(U1641, tabla!$A$2:$B$50,2,FALSE),"")</f>
        <v/>
      </c>
      <c r="W1641" s="26"/>
      <c r="X1641" s="51"/>
      <c r="Y1641" s="555" t="str">
        <f t="shared" si="154"/>
        <v/>
      </c>
      <c r="Z1641" s="27"/>
      <c r="AA1641" s="26"/>
      <c r="AB1641" s="26"/>
      <c r="AC1641" s="84"/>
      <c r="AD1641" s="29"/>
      <c r="AE1641" s="84"/>
      <c r="AF1641" s="84"/>
      <c r="AG1641" s="63"/>
      <c r="AH1641" s="84"/>
      <c r="AI1641" s="63"/>
      <c r="AJ1641" s="63"/>
      <c r="AK1641" s="81"/>
      <c r="AL1641" s="85"/>
      <c r="AM1641" s="557" t="str">
        <f t="shared" ca="1" si="155"/>
        <v/>
      </c>
      <c r="AN1641" s="86"/>
      <c r="XFA1641" s="558" t="e">
        <f>MATCH(AE1641,tabla!$W$3:$W$20,0)-1</f>
        <v>#N/A</v>
      </c>
      <c r="XFB1641" s="558">
        <f>COUNTIF(tabla!$W$3:$W$20,'BD1'!AE1641)</f>
        <v>0</v>
      </c>
    </row>
    <row r="1642" spans="1:40 16381:16382" s="197" customFormat="1" ht="24.95" customHeight="1" x14ac:dyDescent="0.2">
      <c r="A1642" s="24" t="str">
        <f t="shared" si="152"/>
        <v/>
      </c>
      <c r="B1642" s="24" t="str">
        <f t="shared" si="150"/>
        <v/>
      </c>
      <c r="C1642" s="554" t="str">
        <f t="shared" si="151"/>
        <v/>
      </c>
      <c r="D1642" s="173"/>
      <c r="E1642" s="173"/>
      <c r="F1642" s="174"/>
      <c r="G1642" s="175"/>
      <c r="H1642" s="176"/>
      <c r="I1642" s="177"/>
      <c r="J1642" s="176"/>
      <c r="K1642" s="476"/>
      <c r="L1642" s="174"/>
      <c r="M1642" s="81"/>
      <c r="N1642" s="280" t="str">
        <f t="shared" si="153"/>
        <v/>
      </c>
      <c r="O1642" s="43"/>
      <c r="P1642" s="87"/>
      <c r="Q1642" s="483"/>
      <c r="R1642" s="83"/>
      <c r="S1642" s="482"/>
      <c r="T1642" s="164"/>
      <c r="U1642" s="45"/>
      <c r="V1642" s="25" t="str">
        <f>IFERROR(VLOOKUP(U1642, tabla!$A$2:$B$50,2,FALSE),"")</f>
        <v/>
      </c>
      <c r="W1642" s="26"/>
      <c r="X1642" s="51"/>
      <c r="Y1642" s="555" t="str">
        <f t="shared" si="154"/>
        <v/>
      </c>
      <c r="Z1642" s="27"/>
      <c r="AA1642" s="26"/>
      <c r="AB1642" s="26"/>
      <c r="AC1642" s="84"/>
      <c r="AD1642" s="29"/>
      <c r="AE1642" s="84"/>
      <c r="AF1642" s="84"/>
      <c r="AG1642" s="63"/>
      <c r="AH1642" s="84"/>
      <c r="AI1642" s="63"/>
      <c r="AJ1642" s="63"/>
      <c r="AK1642" s="81"/>
      <c r="AL1642" s="85"/>
      <c r="AM1642" s="557" t="str">
        <f t="shared" ca="1" si="155"/>
        <v/>
      </c>
      <c r="AN1642" s="86"/>
      <c r="XFA1642" s="558" t="e">
        <f>MATCH(AE1642,tabla!$W$3:$W$20,0)-1</f>
        <v>#N/A</v>
      </c>
      <c r="XFB1642" s="558">
        <f>COUNTIF(tabla!$W$3:$W$20,'BD1'!AE1642)</f>
        <v>0</v>
      </c>
    </row>
    <row r="1643" spans="1:40 16381:16382" s="197" customFormat="1" ht="24.95" customHeight="1" x14ac:dyDescent="0.2">
      <c r="A1643" s="24" t="str">
        <f t="shared" si="152"/>
        <v/>
      </c>
      <c r="B1643" s="24" t="str">
        <f t="shared" si="150"/>
        <v/>
      </c>
      <c r="C1643" s="554" t="str">
        <f t="shared" si="151"/>
        <v/>
      </c>
      <c r="D1643" s="173"/>
      <c r="E1643" s="173"/>
      <c r="F1643" s="174"/>
      <c r="G1643" s="175"/>
      <c r="H1643" s="176"/>
      <c r="I1643" s="177"/>
      <c r="J1643" s="176"/>
      <c r="K1643" s="476"/>
      <c r="L1643" s="174"/>
      <c r="M1643" s="81"/>
      <c r="N1643" s="280" t="str">
        <f t="shared" si="153"/>
        <v/>
      </c>
      <c r="O1643" s="43"/>
      <c r="P1643" s="87"/>
      <c r="Q1643" s="483"/>
      <c r="R1643" s="83"/>
      <c r="S1643" s="482"/>
      <c r="T1643" s="164"/>
      <c r="U1643" s="45"/>
      <c r="V1643" s="25" t="str">
        <f>IFERROR(VLOOKUP(U1643, tabla!$A$2:$B$50,2,FALSE),"")</f>
        <v/>
      </c>
      <c r="W1643" s="26"/>
      <c r="X1643" s="51"/>
      <c r="Y1643" s="555" t="str">
        <f t="shared" si="154"/>
        <v/>
      </c>
      <c r="Z1643" s="27"/>
      <c r="AA1643" s="26"/>
      <c r="AB1643" s="26"/>
      <c r="AC1643" s="84"/>
      <c r="AD1643" s="29"/>
      <c r="AE1643" s="84"/>
      <c r="AF1643" s="84"/>
      <c r="AG1643" s="63"/>
      <c r="AH1643" s="84"/>
      <c r="AI1643" s="63"/>
      <c r="AJ1643" s="63"/>
      <c r="AK1643" s="81"/>
      <c r="AL1643" s="85"/>
      <c r="AM1643" s="557" t="str">
        <f t="shared" ca="1" si="155"/>
        <v/>
      </c>
      <c r="AN1643" s="86"/>
      <c r="XFA1643" s="558" t="e">
        <f>MATCH(AE1643,tabla!$W$3:$W$20,0)-1</f>
        <v>#N/A</v>
      </c>
      <c r="XFB1643" s="558">
        <f>COUNTIF(tabla!$W$3:$W$20,'BD1'!AE1643)</f>
        <v>0</v>
      </c>
    </row>
    <row r="1644" spans="1:40 16381:16382" s="197" customFormat="1" ht="24.95" customHeight="1" x14ac:dyDescent="0.2">
      <c r="A1644" s="24" t="str">
        <f t="shared" si="152"/>
        <v/>
      </c>
      <c r="B1644" s="24" t="str">
        <f t="shared" si="150"/>
        <v/>
      </c>
      <c r="C1644" s="554" t="str">
        <f t="shared" si="151"/>
        <v/>
      </c>
      <c r="D1644" s="173"/>
      <c r="E1644" s="173"/>
      <c r="F1644" s="174"/>
      <c r="G1644" s="175"/>
      <c r="H1644" s="176"/>
      <c r="I1644" s="177"/>
      <c r="J1644" s="176"/>
      <c r="K1644" s="476"/>
      <c r="L1644" s="174"/>
      <c r="M1644" s="81"/>
      <c r="N1644" s="280" t="str">
        <f t="shared" si="153"/>
        <v/>
      </c>
      <c r="O1644" s="43"/>
      <c r="P1644" s="87"/>
      <c r="Q1644" s="483"/>
      <c r="R1644" s="83"/>
      <c r="S1644" s="482"/>
      <c r="T1644" s="164"/>
      <c r="U1644" s="45"/>
      <c r="V1644" s="25" t="str">
        <f>IFERROR(VLOOKUP(U1644, tabla!$A$2:$B$50,2,FALSE),"")</f>
        <v/>
      </c>
      <c r="W1644" s="26"/>
      <c r="X1644" s="51"/>
      <c r="Y1644" s="555" t="str">
        <f t="shared" si="154"/>
        <v/>
      </c>
      <c r="Z1644" s="27"/>
      <c r="AA1644" s="26"/>
      <c r="AB1644" s="26"/>
      <c r="AC1644" s="84"/>
      <c r="AD1644" s="29"/>
      <c r="AE1644" s="84"/>
      <c r="AF1644" s="84"/>
      <c r="AG1644" s="63"/>
      <c r="AH1644" s="84"/>
      <c r="AI1644" s="63"/>
      <c r="AJ1644" s="63"/>
      <c r="AK1644" s="81"/>
      <c r="AL1644" s="85"/>
      <c r="AM1644" s="557" t="str">
        <f t="shared" ca="1" si="155"/>
        <v/>
      </c>
      <c r="AN1644" s="86"/>
      <c r="XFA1644" s="558" t="e">
        <f>MATCH(AE1644,tabla!$W$3:$W$20,0)-1</f>
        <v>#N/A</v>
      </c>
      <c r="XFB1644" s="558">
        <f>COUNTIF(tabla!$W$3:$W$20,'BD1'!AE1644)</f>
        <v>0</v>
      </c>
    </row>
    <row r="1645" spans="1:40 16381:16382" s="197" customFormat="1" ht="24.95" customHeight="1" x14ac:dyDescent="0.2">
      <c r="A1645" s="24" t="str">
        <f t="shared" si="152"/>
        <v/>
      </c>
      <c r="B1645" s="24" t="str">
        <f t="shared" si="150"/>
        <v/>
      </c>
      <c r="C1645" s="554" t="str">
        <f t="shared" si="151"/>
        <v/>
      </c>
      <c r="D1645" s="173"/>
      <c r="E1645" s="173"/>
      <c r="F1645" s="174"/>
      <c r="G1645" s="175"/>
      <c r="H1645" s="176"/>
      <c r="I1645" s="177"/>
      <c r="J1645" s="176"/>
      <c r="K1645" s="476"/>
      <c r="L1645" s="174"/>
      <c r="M1645" s="81"/>
      <c r="N1645" s="280" t="str">
        <f t="shared" si="153"/>
        <v/>
      </c>
      <c r="O1645" s="43"/>
      <c r="P1645" s="87"/>
      <c r="Q1645" s="483"/>
      <c r="R1645" s="83"/>
      <c r="S1645" s="482"/>
      <c r="T1645" s="164"/>
      <c r="U1645" s="45"/>
      <c r="V1645" s="25" t="str">
        <f>IFERROR(VLOOKUP(U1645, tabla!$A$2:$B$50,2,FALSE),"")</f>
        <v/>
      </c>
      <c r="W1645" s="26"/>
      <c r="X1645" s="51"/>
      <c r="Y1645" s="555" t="str">
        <f t="shared" si="154"/>
        <v/>
      </c>
      <c r="Z1645" s="27"/>
      <c r="AA1645" s="26"/>
      <c r="AB1645" s="26"/>
      <c r="AC1645" s="84"/>
      <c r="AD1645" s="29"/>
      <c r="AE1645" s="84"/>
      <c r="AF1645" s="84"/>
      <c r="AG1645" s="63"/>
      <c r="AH1645" s="84"/>
      <c r="AI1645" s="63"/>
      <c r="AJ1645" s="63"/>
      <c r="AK1645" s="81"/>
      <c r="AL1645" s="85"/>
      <c r="AM1645" s="557" t="str">
        <f t="shared" ca="1" si="155"/>
        <v/>
      </c>
      <c r="AN1645" s="86"/>
      <c r="XFA1645" s="558" t="e">
        <f>MATCH(AE1645,tabla!$W$3:$W$20,0)-1</f>
        <v>#N/A</v>
      </c>
      <c r="XFB1645" s="558">
        <f>COUNTIF(tabla!$W$3:$W$20,'BD1'!AE1645)</f>
        <v>0</v>
      </c>
    </row>
    <row r="1646" spans="1:40 16381:16382" s="197" customFormat="1" ht="24.95" customHeight="1" x14ac:dyDescent="0.2">
      <c r="A1646" s="24" t="str">
        <f t="shared" si="152"/>
        <v/>
      </c>
      <c r="B1646" s="24" t="str">
        <f t="shared" si="150"/>
        <v/>
      </c>
      <c r="C1646" s="554" t="str">
        <f t="shared" si="151"/>
        <v/>
      </c>
      <c r="D1646" s="173"/>
      <c r="E1646" s="173"/>
      <c r="F1646" s="174"/>
      <c r="G1646" s="175"/>
      <c r="H1646" s="176"/>
      <c r="I1646" s="177"/>
      <c r="J1646" s="176"/>
      <c r="K1646" s="476"/>
      <c r="L1646" s="174"/>
      <c r="M1646" s="81"/>
      <c r="N1646" s="280" t="str">
        <f t="shared" si="153"/>
        <v/>
      </c>
      <c r="O1646" s="43"/>
      <c r="P1646" s="87"/>
      <c r="Q1646" s="483"/>
      <c r="R1646" s="83"/>
      <c r="S1646" s="482"/>
      <c r="T1646" s="164"/>
      <c r="U1646" s="45"/>
      <c r="V1646" s="25" t="str">
        <f>IFERROR(VLOOKUP(U1646, tabla!$A$2:$B$50,2,FALSE),"")</f>
        <v/>
      </c>
      <c r="W1646" s="26"/>
      <c r="X1646" s="51"/>
      <c r="Y1646" s="555" t="str">
        <f t="shared" si="154"/>
        <v/>
      </c>
      <c r="Z1646" s="27"/>
      <c r="AA1646" s="26"/>
      <c r="AB1646" s="26"/>
      <c r="AC1646" s="84"/>
      <c r="AD1646" s="29"/>
      <c r="AE1646" s="84"/>
      <c r="AF1646" s="84"/>
      <c r="AG1646" s="63"/>
      <c r="AH1646" s="84"/>
      <c r="AI1646" s="63"/>
      <c r="AJ1646" s="63"/>
      <c r="AK1646" s="81"/>
      <c r="AL1646" s="85"/>
      <c r="AM1646" s="557" t="str">
        <f t="shared" ca="1" si="155"/>
        <v/>
      </c>
      <c r="AN1646" s="86"/>
      <c r="XFA1646" s="558" t="e">
        <f>MATCH(AE1646,tabla!$W$3:$W$20,0)-1</f>
        <v>#N/A</v>
      </c>
      <c r="XFB1646" s="558">
        <f>COUNTIF(tabla!$W$3:$W$20,'BD1'!AE1646)</f>
        <v>0</v>
      </c>
    </row>
    <row r="1647" spans="1:40 16381:16382" s="197" customFormat="1" ht="24.95" customHeight="1" x14ac:dyDescent="0.2">
      <c r="A1647" s="24" t="str">
        <f t="shared" si="152"/>
        <v/>
      </c>
      <c r="B1647" s="24" t="str">
        <f t="shared" si="150"/>
        <v/>
      </c>
      <c r="C1647" s="554" t="str">
        <f t="shared" si="151"/>
        <v/>
      </c>
      <c r="D1647" s="173"/>
      <c r="E1647" s="173"/>
      <c r="F1647" s="174"/>
      <c r="G1647" s="175"/>
      <c r="H1647" s="176"/>
      <c r="I1647" s="177"/>
      <c r="J1647" s="176"/>
      <c r="K1647" s="476"/>
      <c r="L1647" s="174"/>
      <c r="M1647" s="81"/>
      <c r="N1647" s="280" t="str">
        <f t="shared" si="153"/>
        <v/>
      </c>
      <c r="O1647" s="43"/>
      <c r="P1647" s="87"/>
      <c r="Q1647" s="483"/>
      <c r="R1647" s="83"/>
      <c r="S1647" s="482"/>
      <c r="T1647" s="164"/>
      <c r="U1647" s="45"/>
      <c r="V1647" s="25" t="str">
        <f>IFERROR(VLOOKUP(U1647, tabla!$A$2:$B$50,2,FALSE),"")</f>
        <v/>
      </c>
      <c r="W1647" s="26"/>
      <c r="X1647" s="51"/>
      <c r="Y1647" s="555" t="str">
        <f t="shared" si="154"/>
        <v/>
      </c>
      <c r="Z1647" s="27"/>
      <c r="AA1647" s="26"/>
      <c r="AB1647" s="26"/>
      <c r="AC1647" s="84"/>
      <c r="AD1647" s="29"/>
      <c r="AE1647" s="84"/>
      <c r="AF1647" s="84"/>
      <c r="AG1647" s="63"/>
      <c r="AH1647" s="84"/>
      <c r="AI1647" s="63"/>
      <c r="AJ1647" s="63"/>
      <c r="AK1647" s="81"/>
      <c r="AL1647" s="85"/>
      <c r="AM1647" s="557" t="str">
        <f t="shared" ca="1" si="155"/>
        <v/>
      </c>
      <c r="AN1647" s="86"/>
      <c r="XFA1647" s="558" t="e">
        <f>MATCH(AE1647,tabla!$W$3:$W$20,0)-1</f>
        <v>#N/A</v>
      </c>
      <c r="XFB1647" s="558">
        <f>COUNTIF(tabla!$W$3:$W$20,'BD1'!AE1647)</f>
        <v>0</v>
      </c>
    </row>
    <row r="1648" spans="1:40 16381:16382" s="197" customFormat="1" ht="24.95" customHeight="1" x14ac:dyDescent="0.2">
      <c r="A1648" s="24" t="str">
        <f t="shared" si="152"/>
        <v/>
      </c>
      <c r="B1648" s="24" t="str">
        <f t="shared" si="150"/>
        <v/>
      </c>
      <c r="C1648" s="554" t="str">
        <f t="shared" si="151"/>
        <v/>
      </c>
      <c r="D1648" s="173"/>
      <c r="E1648" s="173"/>
      <c r="F1648" s="174"/>
      <c r="G1648" s="175"/>
      <c r="H1648" s="176"/>
      <c r="I1648" s="177"/>
      <c r="J1648" s="176"/>
      <c r="K1648" s="476"/>
      <c r="L1648" s="174"/>
      <c r="M1648" s="81"/>
      <c r="N1648" s="280" t="str">
        <f t="shared" si="153"/>
        <v/>
      </c>
      <c r="O1648" s="43"/>
      <c r="P1648" s="87"/>
      <c r="Q1648" s="483"/>
      <c r="R1648" s="83"/>
      <c r="S1648" s="482"/>
      <c r="T1648" s="164"/>
      <c r="U1648" s="45"/>
      <c r="V1648" s="25" t="str">
        <f>IFERROR(VLOOKUP(U1648, tabla!$A$2:$B$50,2,FALSE),"")</f>
        <v/>
      </c>
      <c r="W1648" s="26"/>
      <c r="X1648" s="51"/>
      <c r="Y1648" s="555" t="str">
        <f t="shared" si="154"/>
        <v/>
      </c>
      <c r="Z1648" s="27"/>
      <c r="AA1648" s="26"/>
      <c r="AB1648" s="26"/>
      <c r="AC1648" s="84"/>
      <c r="AD1648" s="29"/>
      <c r="AE1648" s="84"/>
      <c r="AF1648" s="84"/>
      <c r="AG1648" s="63"/>
      <c r="AH1648" s="84"/>
      <c r="AI1648" s="63"/>
      <c r="AJ1648" s="63"/>
      <c r="AK1648" s="81"/>
      <c r="AL1648" s="85"/>
      <c r="AM1648" s="557" t="str">
        <f t="shared" ca="1" si="155"/>
        <v/>
      </c>
      <c r="AN1648" s="86"/>
      <c r="XFA1648" s="558" t="e">
        <f>MATCH(AE1648,tabla!$W$3:$W$20,0)-1</f>
        <v>#N/A</v>
      </c>
      <c r="XFB1648" s="558">
        <f>COUNTIF(tabla!$W$3:$W$20,'BD1'!AE1648)</f>
        <v>0</v>
      </c>
    </row>
    <row r="1649" spans="1:40 16381:16382" s="197" customFormat="1" ht="24.95" customHeight="1" x14ac:dyDescent="0.2">
      <c r="A1649" s="24" t="str">
        <f t="shared" si="152"/>
        <v/>
      </c>
      <c r="B1649" s="24" t="str">
        <f t="shared" si="150"/>
        <v/>
      </c>
      <c r="C1649" s="554" t="str">
        <f t="shared" si="151"/>
        <v/>
      </c>
      <c r="D1649" s="173"/>
      <c r="E1649" s="173"/>
      <c r="F1649" s="174"/>
      <c r="G1649" s="175"/>
      <c r="H1649" s="176"/>
      <c r="I1649" s="177"/>
      <c r="J1649" s="176"/>
      <c r="K1649" s="476"/>
      <c r="L1649" s="174"/>
      <c r="M1649" s="81"/>
      <c r="N1649" s="280" t="str">
        <f t="shared" si="153"/>
        <v/>
      </c>
      <c r="O1649" s="43"/>
      <c r="P1649" s="87"/>
      <c r="Q1649" s="483"/>
      <c r="R1649" s="83"/>
      <c r="S1649" s="482"/>
      <c r="T1649" s="164"/>
      <c r="U1649" s="45"/>
      <c r="V1649" s="25" t="str">
        <f>IFERROR(VLOOKUP(U1649, tabla!$A$2:$B$50,2,FALSE),"")</f>
        <v/>
      </c>
      <c r="W1649" s="26"/>
      <c r="X1649" s="51"/>
      <c r="Y1649" s="555" t="str">
        <f t="shared" si="154"/>
        <v/>
      </c>
      <c r="Z1649" s="27"/>
      <c r="AA1649" s="26"/>
      <c r="AB1649" s="26"/>
      <c r="AC1649" s="84"/>
      <c r="AD1649" s="29"/>
      <c r="AE1649" s="84"/>
      <c r="AF1649" s="84"/>
      <c r="AG1649" s="63"/>
      <c r="AH1649" s="84"/>
      <c r="AI1649" s="63"/>
      <c r="AJ1649" s="63"/>
      <c r="AK1649" s="81"/>
      <c r="AL1649" s="85"/>
      <c r="AM1649" s="557" t="str">
        <f t="shared" ca="1" si="155"/>
        <v/>
      </c>
      <c r="AN1649" s="86"/>
      <c r="XFA1649" s="558" t="e">
        <f>MATCH(AE1649,tabla!$W$3:$W$20,0)-1</f>
        <v>#N/A</v>
      </c>
      <c r="XFB1649" s="558">
        <f>COUNTIF(tabla!$W$3:$W$20,'BD1'!AE1649)</f>
        <v>0</v>
      </c>
    </row>
    <row r="1650" spans="1:40 16381:16382" s="197" customFormat="1" ht="24.95" customHeight="1" x14ac:dyDescent="0.2">
      <c r="A1650" s="24" t="str">
        <f t="shared" si="152"/>
        <v/>
      </c>
      <c r="B1650" s="24" t="str">
        <f t="shared" si="150"/>
        <v/>
      </c>
      <c r="C1650" s="554" t="str">
        <f t="shared" si="151"/>
        <v/>
      </c>
      <c r="D1650" s="173"/>
      <c r="E1650" s="173"/>
      <c r="F1650" s="174"/>
      <c r="G1650" s="175"/>
      <c r="H1650" s="176"/>
      <c r="I1650" s="177"/>
      <c r="J1650" s="176"/>
      <c r="K1650" s="476"/>
      <c r="L1650" s="174"/>
      <c r="M1650" s="81"/>
      <c r="N1650" s="280" t="str">
        <f t="shared" si="153"/>
        <v/>
      </c>
      <c r="O1650" s="43"/>
      <c r="P1650" s="87"/>
      <c r="Q1650" s="483"/>
      <c r="R1650" s="83"/>
      <c r="S1650" s="482"/>
      <c r="T1650" s="164"/>
      <c r="U1650" s="45"/>
      <c r="V1650" s="25" t="str">
        <f>IFERROR(VLOOKUP(U1650, tabla!$A$2:$B$50,2,FALSE),"")</f>
        <v/>
      </c>
      <c r="W1650" s="26"/>
      <c r="X1650" s="51"/>
      <c r="Y1650" s="555" t="str">
        <f t="shared" si="154"/>
        <v/>
      </c>
      <c r="Z1650" s="27"/>
      <c r="AA1650" s="26"/>
      <c r="AB1650" s="26"/>
      <c r="AC1650" s="84"/>
      <c r="AD1650" s="29"/>
      <c r="AE1650" s="84"/>
      <c r="AF1650" s="84"/>
      <c r="AG1650" s="63"/>
      <c r="AH1650" s="84"/>
      <c r="AI1650" s="63"/>
      <c r="AJ1650" s="63"/>
      <c r="AK1650" s="81"/>
      <c r="AL1650" s="85"/>
      <c r="AM1650" s="557" t="str">
        <f t="shared" ca="1" si="155"/>
        <v/>
      </c>
      <c r="AN1650" s="86"/>
      <c r="XFA1650" s="558" t="e">
        <f>MATCH(AE1650,tabla!$W$3:$W$20,0)-1</f>
        <v>#N/A</v>
      </c>
      <c r="XFB1650" s="558">
        <f>COUNTIF(tabla!$W$3:$W$20,'BD1'!AE1650)</f>
        <v>0</v>
      </c>
    </row>
    <row r="1651" spans="1:40 16381:16382" s="197" customFormat="1" ht="24.95" customHeight="1" x14ac:dyDescent="0.2">
      <c r="A1651" s="24" t="str">
        <f t="shared" si="152"/>
        <v/>
      </c>
      <c r="B1651" s="24" t="str">
        <f t="shared" si="150"/>
        <v/>
      </c>
      <c r="C1651" s="554" t="str">
        <f t="shared" si="151"/>
        <v/>
      </c>
      <c r="D1651" s="173"/>
      <c r="E1651" s="173"/>
      <c r="F1651" s="174"/>
      <c r="G1651" s="175"/>
      <c r="H1651" s="176"/>
      <c r="I1651" s="177"/>
      <c r="J1651" s="176"/>
      <c r="K1651" s="476"/>
      <c r="L1651" s="174"/>
      <c r="M1651" s="81"/>
      <c r="N1651" s="280" t="str">
        <f t="shared" si="153"/>
        <v/>
      </c>
      <c r="O1651" s="43"/>
      <c r="P1651" s="87"/>
      <c r="Q1651" s="483"/>
      <c r="R1651" s="83"/>
      <c r="S1651" s="482"/>
      <c r="T1651" s="164"/>
      <c r="U1651" s="45"/>
      <c r="V1651" s="25" t="str">
        <f>IFERROR(VLOOKUP(U1651, tabla!$A$2:$B$50,2,FALSE),"")</f>
        <v/>
      </c>
      <c r="W1651" s="26"/>
      <c r="X1651" s="51"/>
      <c r="Y1651" s="555" t="str">
        <f t="shared" si="154"/>
        <v/>
      </c>
      <c r="Z1651" s="27"/>
      <c r="AA1651" s="26"/>
      <c r="AB1651" s="26"/>
      <c r="AC1651" s="84"/>
      <c r="AD1651" s="29"/>
      <c r="AE1651" s="84"/>
      <c r="AF1651" s="84"/>
      <c r="AG1651" s="63"/>
      <c r="AH1651" s="84"/>
      <c r="AI1651" s="63"/>
      <c r="AJ1651" s="63"/>
      <c r="AK1651" s="81"/>
      <c r="AL1651" s="85"/>
      <c r="AM1651" s="557" t="str">
        <f t="shared" ca="1" si="155"/>
        <v/>
      </c>
      <c r="AN1651" s="86"/>
      <c r="XFA1651" s="558" t="e">
        <f>MATCH(AE1651,tabla!$W$3:$W$20,0)-1</f>
        <v>#N/A</v>
      </c>
      <c r="XFB1651" s="558">
        <f>COUNTIF(tabla!$W$3:$W$20,'BD1'!AE1651)</f>
        <v>0</v>
      </c>
    </row>
    <row r="1652" spans="1:40 16381:16382" s="197" customFormat="1" ht="24.95" customHeight="1" x14ac:dyDescent="0.2">
      <c r="A1652" s="24" t="str">
        <f t="shared" si="152"/>
        <v/>
      </c>
      <c r="B1652" s="24" t="str">
        <f t="shared" si="150"/>
        <v/>
      </c>
      <c r="C1652" s="554" t="str">
        <f t="shared" si="151"/>
        <v/>
      </c>
      <c r="D1652" s="173"/>
      <c r="E1652" s="173"/>
      <c r="F1652" s="174"/>
      <c r="G1652" s="175"/>
      <c r="H1652" s="176"/>
      <c r="I1652" s="177"/>
      <c r="J1652" s="176"/>
      <c r="K1652" s="476"/>
      <c r="L1652" s="174"/>
      <c r="M1652" s="81"/>
      <c r="N1652" s="280" t="str">
        <f t="shared" si="153"/>
        <v/>
      </c>
      <c r="O1652" s="43"/>
      <c r="P1652" s="87"/>
      <c r="Q1652" s="483"/>
      <c r="R1652" s="83"/>
      <c r="S1652" s="482"/>
      <c r="T1652" s="164"/>
      <c r="U1652" s="45"/>
      <c r="V1652" s="25" t="str">
        <f>IFERROR(VLOOKUP(U1652, tabla!$A$2:$B$50,2,FALSE),"")</f>
        <v/>
      </c>
      <c r="W1652" s="26"/>
      <c r="X1652" s="51"/>
      <c r="Y1652" s="555" t="str">
        <f t="shared" si="154"/>
        <v/>
      </c>
      <c r="Z1652" s="27"/>
      <c r="AA1652" s="26"/>
      <c r="AB1652" s="26"/>
      <c r="AC1652" s="84"/>
      <c r="AD1652" s="29"/>
      <c r="AE1652" s="84"/>
      <c r="AF1652" s="84"/>
      <c r="AG1652" s="63"/>
      <c r="AH1652" s="84"/>
      <c r="AI1652" s="63"/>
      <c r="AJ1652" s="63"/>
      <c r="AK1652" s="81"/>
      <c r="AL1652" s="85"/>
      <c r="AM1652" s="557" t="str">
        <f t="shared" ca="1" si="155"/>
        <v/>
      </c>
      <c r="AN1652" s="86"/>
      <c r="XFA1652" s="558" t="e">
        <f>MATCH(AE1652,tabla!$W$3:$W$20,0)-1</f>
        <v>#N/A</v>
      </c>
      <c r="XFB1652" s="558">
        <f>COUNTIF(tabla!$W$3:$W$20,'BD1'!AE1652)</f>
        <v>0</v>
      </c>
    </row>
    <row r="1653" spans="1:40 16381:16382" s="197" customFormat="1" ht="24.95" customHeight="1" x14ac:dyDescent="0.2">
      <c r="A1653" s="24" t="str">
        <f t="shared" si="152"/>
        <v/>
      </c>
      <c r="B1653" s="24" t="str">
        <f t="shared" si="150"/>
        <v/>
      </c>
      <c r="C1653" s="554" t="str">
        <f t="shared" si="151"/>
        <v/>
      </c>
      <c r="D1653" s="173"/>
      <c r="E1653" s="173"/>
      <c r="F1653" s="174"/>
      <c r="G1653" s="175"/>
      <c r="H1653" s="176"/>
      <c r="I1653" s="177"/>
      <c r="J1653" s="176"/>
      <c r="K1653" s="476"/>
      <c r="L1653" s="174"/>
      <c r="M1653" s="81"/>
      <c r="N1653" s="280" t="str">
        <f t="shared" si="153"/>
        <v/>
      </c>
      <c r="O1653" s="43"/>
      <c r="P1653" s="87"/>
      <c r="Q1653" s="483"/>
      <c r="R1653" s="83"/>
      <c r="S1653" s="482"/>
      <c r="T1653" s="164"/>
      <c r="U1653" s="45"/>
      <c r="V1653" s="25" t="str">
        <f>IFERROR(VLOOKUP(U1653, tabla!$A$2:$B$50,2,FALSE),"")</f>
        <v/>
      </c>
      <c r="W1653" s="26"/>
      <c r="X1653" s="51"/>
      <c r="Y1653" s="555" t="str">
        <f t="shared" si="154"/>
        <v/>
      </c>
      <c r="Z1653" s="27"/>
      <c r="AA1653" s="26"/>
      <c r="AB1653" s="26"/>
      <c r="AC1653" s="84"/>
      <c r="AD1653" s="29"/>
      <c r="AE1653" s="84"/>
      <c r="AF1653" s="84"/>
      <c r="AG1653" s="63"/>
      <c r="AH1653" s="84"/>
      <c r="AI1653" s="63"/>
      <c r="AJ1653" s="63"/>
      <c r="AK1653" s="81"/>
      <c r="AL1653" s="85"/>
      <c r="AM1653" s="557" t="str">
        <f t="shared" ca="1" si="155"/>
        <v/>
      </c>
      <c r="AN1653" s="86"/>
      <c r="XFA1653" s="558" t="e">
        <f>MATCH(AE1653,tabla!$W$3:$W$20,0)-1</f>
        <v>#N/A</v>
      </c>
      <c r="XFB1653" s="558">
        <f>COUNTIF(tabla!$W$3:$W$20,'BD1'!AE1653)</f>
        <v>0</v>
      </c>
    </row>
    <row r="1654" spans="1:40 16381:16382" s="197" customFormat="1" ht="24.95" customHeight="1" x14ac:dyDescent="0.2">
      <c r="A1654" s="24" t="str">
        <f t="shared" si="152"/>
        <v/>
      </c>
      <c r="B1654" s="24" t="str">
        <f t="shared" si="150"/>
        <v/>
      </c>
      <c r="C1654" s="554" t="str">
        <f t="shared" si="151"/>
        <v/>
      </c>
      <c r="D1654" s="173"/>
      <c r="E1654" s="173"/>
      <c r="F1654" s="174"/>
      <c r="G1654" s="175"/>
      <c r="H1654" s="176"/>
      <c r="I1654" s="177"/>
      <c r="J1654" s="176"/>
      <c r="K1654" s="476"/>
      <c r="L1654" s="174"/>
      <c r="M1654" s="81"/>
      <c r="N1654" s="280" t="str">
        <f t="shared" si="153"/>
        <v/>
      </c>
      <c r="O1654" s="43"/>
      <c r="P1654" s="87"/>
      <c r="Q1654" s="483"/>
      <c r="R1654" s="83"/>
      <c r="S1654" s="482"/>
      <c r="T1654" s="164"/>
      <c r="U1654" s="45"/>
      <c r="V1654" s="25" t="str">
        <f>IFERROR(VLOOKUP(U1654, tabla!$A$2:$B$50,2,FALSE),"")</f>
        <v/>
      </c>
      <c r="W1654" s="26"/>
      <c r="X1654" s="51"/>
      <c r="Y1654" s="555" t="str">
        <f t="shared" si="154"/>
        <v/>
      </c>
      <c r="Z1654" s="27"/>
      <c r="AA1654" s="26"/>
      <c r="AB1654" s="26"/>
      <c r="AC1654" s="84"/>
      <c r="AD1654" s="29"/>
      <c r="AE1654" s="84"/>
      <c r="AF1654" s="84"/>
      <c r="AG1654" s="63"/>
      <c r="AH1654" s="84"/>
      <c r="AI1654" s="63"/>
      <c r="AJ1654" s="63"/>
      <c r="AK1654" s="81"/>
      <c r="AL1654" s="85"/>
      <c r="AM1654" s="557" t="str">
        <f t="shared" ca="1" si="155"/>
        <v/>
      </c>
      <c r="AN1654" s="86"/>
      <c r="XFA1654" s="558" t="e">
        <f>MATCH(AE1654,tabla!$W$3:$W$20,0)-1</f>
        <v>#N/A</v>
      </c>
      <c r="XFB1654" s="558">
        <f>COUNTIF(tabla!$W$3:$W$20,'BD1'!AE1654)</f>
        <v>0</v>
      </c>
    </row>
    <row r="1655" spans="1:40 16381:16382" s="197" customFormat="1" ht="24.95" customHeight="1" x14ac:dyDescent="0.2">
      <c r="A1655" s="24" t="str">
        <f t="shared" si="152"/>
        <v/>
      </c>
      <c r="B1655" s="24" t="str">
        <f t="shared" si="150"/>
        <v/>
      </c>
      <c r="C1655" s="554" t="str">
        <f t="shared" si="151"/>
        <v/>
      </c>
      <c r="D1655" s="173"/>
      <c r="E1655" s="173"/>
      <c r="F1655" s="174"/>
      <c r="G1655" s="175"/>
      <c r="H1655" s="176"/>
      <c r="I1655" s="177"/>
      <c r="J1655" s="176"/>
      <c r="K1655" s="476"/>
      <c r="L1655" s="174"/>
      <c r="M1655" s="81"/>
      <c r="N1655" s="280" t="str">
        <f t="shared" si="153"/>
        <v/>
      </c>
      <c r="O1655" s="43"/>
      <c r="P1655" s="87"/>
      <c r="Q1655" s="483"/>
      <c r="R1655" s="83"/>
      <c r="S1655" s="482"/>
      <c r="T1655" s="164"/>
      <c r="U1655" s="45"/>
      <c r="V1655" s="25" t="str">
        <f>IFERROR(VLOOKUP(U1655, tabla!$A$2:$B$50,2,FALSE),"")</f>
        <v/>
      </c>
      <c r="W1655" s="26"/>
      <c r="X1655" s="51"/>
      <c r="Y1655" s="555" t="str">
        <f t="shared" si="154"/>
        <v/>
      </c>
      <c r="Z1655" s="27"/>
      <c r="AA1655" s="26"/>
      <c r="AB1655" s="26"/>
      <c r="AC1655" s="84"/>
      <c r="AD1655" s="29"/>
      <c r="AE1655" s="84"/>
      <c r="AF1655" s="84"/>
      <c r="AG1655" s="63"/>
      <c r="AH1655" s="84"/>
      <c r="AI1655" s="63"/>
      <c r="AJ1655" s="63"/>
      <c r="AK1655" s="81"/>
      <c r="AL1655" s="85"/>
      <c r="AM1655" s="557" t="str">
        <f t="shared" ca="1" si="155"/>
        <v/>
      </c>
      <c r="AN1655" s="86"/>
      <c r="XFA1655" s="558" t="e">
        <f>MATCH(AE1655,tabla!$W$3:$W$20,0)-1</f>
        <v>#N/A</v>
      </c>
      <c r="XFB1655" s="558">
        <f>COUNTIF(tabla!$W$3:$W$20,'BD1'!AE1655)</f>
        <v>0</v>
      </c>
    </row>
    <row r="1656" spans="1:40 16381:16382" s="197" customFormat="1" ht="24.95" customHeight="1" x14ac:dyDescent="0.2">
      <c r="A1656" s="24" t="str">
        <f t="shared" si="152"/>
        <v/>
      </c>
      <c r="B1656" s="24" t="str">
        <f t="shared" si="150"/>
        <v/>
      </c>
      <c r="C1656" s="554" t="str">
        <f t="shared" si="151"/>
        <v/>
      </c>
      <c r="D1656" s="173"/>
      <c r="E1656" s="173"/>
      <c r="F1656" s="174"/>
      <c r="G1656" s="175"/>
      <c r="H1656" s="176"/>
      <c r="I1656" s="177"/>
      <c r="J1656" s="176"/>
      <c r="K1656" s="476"/>
      <c r="L1656" s="174"/>
      <c r="M1656" s="81"/>
      <c r="N1656" s="280" t="str">
        <f t="shared" si="153"/>
        <v/>
      </c>
      <c r="O1656" s="43"/>
      <c r="P1656" s="87"/>
      <c r="Q1656" s="483"/>
      <c r="R1656" s="83"/>
      <c r="S1656" s="482"/>
      <c r="T1656" s="164"/>
      <c r="U1656" s="45"/>
      <c r="V1656" s="25" t="str">
        <f>IFERROR(VLOOKUP(U1656, tabla!$A$2:$B$50,2,FALSE),"")</f>
        <v/>
      </c>
      <c r="W1656" s="26"/>
      <c r="X1656" s="51"/>
      <c r="Y1656" s="555" t="str">
        <f t="shared" si="154"/>
        <v/>
      </c>
      <c r="Z1656" s="27"/>
      <c r="AA1656" s="26"/>
      <c r="AB1656" s="26"/>
      <c r="AC1656" s="84"/>
      <c r="AD1656" s="29"/>
      <c r="AE1656" s="84"/>
      <c r="AF1656" s="84"/>
      <c r="AG1656" s="63"/>
      <c r="AH1656" s="84"/>
      <c r="AI1656" s="63"/>
      <c r="AJ1656" s="63"/>
      <c r="AK1656" s="81"/>
      <c r="AL1656" s="85"/>
      <c r="AM1656" s="557" t="str">
        <f t="shared" ca="1" si="155"/>
        <v/>
      </c>
      <c r="AN1656" s="86"/>
      <c r="XFA1656" s="558" t="e">
        <f>MATCH(AE1656,tabla!$W$3:$W$20,0)-1</f>
        <v>#N/A</v>
      </c>
      <c r="XFB1656" s="558">
        <f>COUNTIF(tabla!$W$3:$W$20,'BD1'!AE1656)</f>
        <v>0</v>
      </c>
    </row>
    <row r="1657" spans="1:40 16381:16382" s="197" customFormat="1" ht="24.95" customHeight="1" x14ac:dyDescent="0.2">
      <c r="A1657" s="24" t="str">
        <f t="shared" si="152"/>
        <v/>
      </c>
      <c r="B1657" s="24" t="str">
        <f t="shared" si="150"/>
        <v/>
      </c>
      <c r="C1657" s="554" t="str">
        <f t="shared" si="151"/>
        <v/>
      </c>
      <c r="D1657" s="173"/>
      <c r="E1657" s="173"/>
      <c r="F1657" s="174"/>
      <c r="G1657" s="175"/>
      <c r="H1657" s="176"/>
      <c r="I1657" s="177"/>
      <c r="J1657" s="176"/>
      <c r="K1657" s="476"/>
      <c r="L1657" s="174"/>
      <c r="M1657" s="81"/>
      <c r="N1657" s="280" t="str">
        <f t="shared" si="153"/>
        <v/>
      </c>
      <c r="O1657" s="43"/>
      <c r="P1657" s="87"/>
      <c r="Q1657" s="483"/>
      <c r="R1657" s="83"/>
      <c r="S1657" s="482"/>
      <c r="T1657" s="164"/>
      <c r="U1657" s="45"/>
      <c r="V1657" s="25" t="str">
        <f>IFERROR(VLOOKUP(U1657, tabla!$A$2:$B$50,2,FALSE),"")</f>
        <v/>
      </c>
      <c r="W1657" s="26"/>
      <c r="X1657" s="51"/>
      <c r="Y1657" s="555" t="str">
        <f t="shared" si="154"/>
        <v/>
      </c>
      <c r="Z1657" s="27"/>
      <c r="AA1657" s="26"/>
      <c r="AB1657" s="26"/>
      <c r="AC1657" s="84"/>
      <c r="AD1657" s="29"/>
      <c r="AE1657" s="84"/>
      <c r="AF1657" s="84"/>
      <c r="AG1657" s="63"/>
      <c r="AH1657" s="84"/>
      <c r="AI1657" s="63"/>
      <c r="AJ1657" s="63"/>
      <c r="AK1657" s="81"/>
      <c r="AL1657" s="85"/>
      <c r="AM1657" s="557" t="str">
        <f t="shared" ca="1" si="155"/>
        <v/>
      </c>
      <c r="AN1657" s="86"/>
      <c r="XFA1657" s="558" t="e">
        <f>MATCH(AE1657,tabla!$W$3:$W$20,0)-1</f>
        <v>#N/A</v>
      </c>
      <c r="XFB1657" s="558">
        <f>COUNTIF(tabla!$W$3:$W$20,'BD1'!AE1657)</f>
        <v>0</v>
      </c>
    </row>
    <row r="1658" spans="1:40 16381:16382" s="197" customFormat="1" ht="24.95" customHeight="1" x14ac:dyDescent="0.2">
      <c r="A1658" s="24" t="str">
        <f t="shared" si="152"/>
        <v/>
      </c>
      <c r="B1658" s="24" t="str">
        <f t="shared" si="150"/>
        <v/>
      </c>
      <c r="C1658" s="554" t="str">
        <f t="shared" si="151"/>
        <v/>
      </c>
      <c r="D1658" s="173"/>
      <c r="E1658" s="173"/>
      <c r="F1658" s="174"/>
      <c r="G1658" s="175"/>
      <c r="H1658" s="176"/>
      <c r="I1658" s="177"/>
      <c r="J1658" s="176"/>
      <c r="K1658" s="476"/>
      <c r="L1658" s="174"/>
      <c r="M1658" s="81"/>
      <c r="N1658" s="280" t="str">
        <f t="shared" si="153"/>
        <v/>
      </c>
      <c r="O1658" s="43"/>
      <c r="P1658" s="87"/>
      <c r="Q1658" s="483"/>
      <c r="R1658" s="83"/>
      <c r="S1658" s="482"/>
      <c r="T1658" s="164"/>
      <c r="U1658" s="45"/>
      <c r="V1658" s="25" t="str">
        <f>IFERROR(VLOOKUP(U1658, tabla!$A$2:$B$50,2,FALSE),"")</f>
        <v/>
      </c>
      <c r="W1658" s="26"/>
      <c r="X1658" s="51"/>
      <c r="Y1658" s="555" t="str">
        <f t="shared" si="154"/>
        <v/>
      </c>
      <c r="Z1658" s="27"/>
      <c r="AA1658" s="26"/>
      <c r="AB1658" s="26"/>
      <c r="AC1658" s="84"/>
      <c r="AD1658" s="29"/>
      <c r="AE1658" s="84"/>
      <c r="AF1658" s="84"/>
      <c r="AG1658" s="63"/>
      <c r="AH1658" s="84"/>
      <c r="AI1658" s="63"/>
      <c r="AJ1658" s="63"/>
      <c r="AK1658" s="81"/>
      <c r="AL1658" s="85"/>
      <c r="AM1658" s="557" t="str">
        <f t="shared" ca="1" si="155"/>
        <v/>
      </c>
      <c r="AN1658" s="86"/>
      <c r="XFA1658" s="558" t="e">
        <f>MATCH(AE1658,tabla!$W$3:$W$20,0)-1</f>
        <v>#N/A</v>
      </c>
      <c r="XFB1658" s="558">
        <f>COUNTIF(tabla!$W$3:$W$20,'BD1'!AE1658)</f>
        <v>0</v>
      </c>
    </row>
    <row r="1659" spans="1:40 16381:16382" s="197" customFormat="1" ht="24.95" customHeight="1" x14ac:dyDescent="0.2">
      <c r="A1659" s="24" t="str">
        <f t="shared" si="152"/>
        <v/>
      </c>
      <c r="B1659" s="24" t="str">
        <f t="shared" si="150"/>
        <v/>
      </c>
      <c r="C1659" s="554" t="str">
        <f t="shared" si="151"/>
        <v/>
      </c>
      <c r="D1659" s="173"/>
      <c r="E1659" s="173"/>
      <c r="F1659" s="174"/>
      <c r="G1659" s="175"/>
      <c r="H1659" s="176"/>
      <c r="I1659" s="177"/>
      <c r="J1659" s="176"/>
      <c r="K1659" s="476"/>
      <c r="L1659" s="174"/>
      <c r="M1659" s="81"/>
      <c r="N1659" s="280" t="str">
        <f t="shared" si="153"/>
        <v/>
      </c>
      <c r="O1659" s="43"/>
      <c r="P1659" s="87"/>
      <c r="Q1659" s="483"/>
      <c r="R1659" s="83"/>
      <c r="S1659" s="482"/>
      <c r="T1659" s="164"/>
      <c r="U1659" s="45"/>
      <c r="V1659" s="25" t="str">
        <f>IFERROR(VLOOKUP(U1659, tabla!$A$2:$B$50,2,FALSE),"")</f>
        <v/>
      </c>
      <c r="W1659" s="26"/>
      <c r="X1659" s="51"/>
      <c r="Y1659" s="555" t="str">
        <f t="shared" si="154"/>
        <v/>
      </c>
      <c r="Z1659" s="27"/>
      <c r="AA1659" s="26"/>
      <c r="AB1659" s="26"/>
      <c r="AC1659" s="84"/>
      <c r="AD1659" s="29"/>
      <c r="AE1659" s="84"/>
      <c r="AF1659" s="84"/>
      <c r="AG1659" s="63"/>
      <c r="AH1659" s="84"/>
      <c r="AI1659" s="63"/>
      <c r="AJ1659" s="63"/>
      <c r="AK1659" s="81"/>
      <c r="AL1659" s="85"/>
      <c r="AM1659" s="557" t="str">
        <f t="shared" ca="1" si="155"/>
        <v/>
      </c>
      <c r="AN1659" s="86"/>
      <c r="XFA1659" s="558" t="e">
        <f>MATCH(AE1659,tabla!$W$3:$W$20,0)-1</f>
        <v>#N/A</v>
      </c>
      <c r="XFB1659" s="558">
        <f>COUNTIF(tabla!$W$3:$W$20,'BD1'!AE1659)</f>
        <v>0</v>
      </c>
    </row>
    <row r="1660" spans="1:40 16381:16382" s="197" customFormat="1" ht="24.95" customHeight="1" x14ac:dyDescent="0.2">
      <c r="A1660" s="24" t="str">
        <f t="shared" si="152"/>
        <v/>
      </c>
      <c r="B1660" s="24" t="str">
        <f t="shared" si="150"/>
        <v/>
      </c>
      <c r="C1660" s="554" t="str">
        <f t="shared" si="151"/>
        <v/>
      </c>
      <c r="D1660" s="173"/>
      <c r="E1660" s="173"/>
      <c r="F1660" s="174"/>
      <c r="G1660" s="175"/>
      <c r="H1660" s="176"/>
      <c r="I1660" s="177"/>
      <c r="J1660" s="176"/>
      <c r="K1660" s="476"/>
      <c r="L1660" s="174"/>
      <c r="M1660" s="81"/>
      <c r="N1660" s="280" t="str">
        <f t="shared" si="153"/>
        <v/>
      </c>
      <c r="O1660" s="43"/>
      <c r="P1660" s="87"/>
      <c r="Q1660" s="483"/>
      <c r="R1660" s="83"/>
      <c r="S1660" s="482"/>
      <c r="T1660" s="164"/>
      <c r="U1660" s="45"/>
      <c r="V1660" s="25" t="str">
        <f>IFERROR(VLOOKUP(U1660, tabla!$A$2:$B$50,2,FALSE),"")</f>
        <v/>
      </c>
      <c r="W1660" s="26"/>
      <c r="X1660" s="51"/>
      <c r="Y1660" s="555" t="str">
        <f t="shared" si="154"/>
        <v/>
      </c>
      <c r="Z1660" s="27"/>
      <c r="AA1660" s="26"/>
      <c r="AB1660" s="26"/>
      <c r="AC1660" s="84"/>
      <c r="AD1660" s="29"/>
      <c r="AE1660" s="84"/>
      <c r="AF1660" s="84"/>
      <c r="AG1660" s="63"/>
      <c r="AH1660" s="84"/>
      <c r="AI1660" s="63"/>
      <c r="AJ1660" s="63"/>
      <c r="AK1660" s="81"/>
      <c r="AL1660" s="85"/>
      <c r="AM1660" s="557" t="str">
        <f t="shared" ca="1" si="155"/>
        <v/>
      </c>
      <c r="AN1660" s="86"/>
      <c r="XFA1660" s="558" t="e">
        <f>MATCH(AE1660,tabla!$W$3:$W$20,0)-1</f>
        <v>#N/A</v>
      </c>
      <c r="XFB1660" s="558">
        <f>COUNTIF(tabla!$W$3:$W$20,'BD1'!AE1660)</f>
        <v>0</v>
      </c>
    </row>
    <row r="1661" spans="1:40 16381:16382" s="197" customFormat="1" ht="24.95" customHeight="1" x14ac:dyDescent="0.2">
      <c r="A1661" s="24" t="str">
        <f t="shared" si="152"/>
        <v/>
      </c>
      <c r="B1661" s="24" t="str">
        <f t="shared" si="150"/>
        <v/>
      </c>
      <c r="C1661" s="554" t="str">
        <f t="shared" si="151"/>
        <v/>
      </c>
      <c r="D1661" s="173"/>
      <c r="E1661" s="173"/>
      <c r="F1661" s="174"/>
      <c r="G1661" s="175"/>
      <c r="H1661" s="176"/>
      <c r="I1661" s="177"/>
      <c r="J1661" s="176"/>
      <c r="K1661" s="476"/>
      <c r="L1661" s="174"/>
      <c r="M1661" s="81"/>
      <c r="N1661" s="280" t="str">
        <f t="shared" si="153"/>
        <v/>
      </c>
      <c r="O1661" s="43"/>
      <c r="P1661" s="87"/>
      <c r="Q1661" s="483"/>
      <c r="R1661" s="83"/>
      <c r="S1661" s="482"/>
      <c r="T1661" s="164"/>
      <c r="U1661" s="45"/>
      <c r="V1661" s="25" t="str">
        <f>IFERROR(VLOOKUP(U1661, tabla!$A$2:$B$50,2,FALSE),"")</f>
        <v/>
      </c>
      <c r="W1661" s="26"/>
      <c r="X1661" s="51"/>
      <c r="Y1661" s="555" t="str">
        <f t="shared" si="154"/>
        <v/>
      </c>
      <c r="Z1661" s="27"/>
      <c r="AA1661" s="26"/>
      <c r="AB1661" s="26"/>
      <c r="AC1661" s="84"/>
      <c r="AD1661" s="29"/>
      <c r="AE1661" s="84"/>
      <c r="AF1661" s="84"/>
      <c r="AG1661" s="63"/>
      <c r="AH1661" s="84"/>
      <c r="AI1661" s="63"/>
      <c r="AJ1661" s="63"/>
      <c r="AK1661" s="81"/>
      <c r="AL1661" s="85"/>
      <c r="AM1661" s="557" t="str">
        <f t="shared" ca="1" si="155"/>
        <v/>
      </c>
      <c r="AN1661" s="86"/>
      <c r="XFA1661" s="558" t="e">
        <f>MATCH(AE1661,tabla!$W$3:$W$20,0)-1</f>
        <v>#N/A</v>
      </c>
      <c r="XFB1661" s="558">
        <f>COUNTIF(tabla!$W$3:$W$20,'BD1'!AE1661)</f>
        <v>0</v>
      </c>
    </row>
    <row r="1662" spans="1:40 16381:16382" s="197" customFormat="1" ht="24.95" customHeight="1" x14ac:dyDescent="0.2">
      <c r="A1662" s="24" t="str">
        <f t="shared" si="152"/>
        <v/>
      </c>
      <c r="B1662" s="24" t="str">
        <f t="shared" si="150"/>
        <v/>
      </c>
      <c r="C1662" s="554" t="str">
        <f t="shared" si="151"/>
        <v/>
      </c>
      <c r="D1662" s="173"/>
      <c r="E1662" s="173"/>
      <c r="F1662" s="174"/>
      <c r="G1662" s="175"/>
      <c r="H1662" s="176"/>
      <c r="I1662" s="177"/>
      <c r="J1662" s="176"/>
      <c r="K1662" s="476"/>
      <c r="L1662" s="174"/>
      <c r="M1662" s="81"/>
      <c r="N1662" s="280" t="str">
        <f t="shared" si="153"/>
        <v/>
      </c>
      <c r="O1662" s="43"/>
      <c r="P1662" s="87"/>
      <c r="Q1662" s="483"/>
      <c r="R1662" s="83"/>
      <c r="S1662" s="482"/>
      <c r="T1662" s="164"/>
      <c r="U1662" s="45"/>
      <c r="V1662" s="25" t="str">
        <f>IFERROR(VLOOKUP(U1662, tabla!$A$2:$B$50,2,FALSE),"")</f>
        <v/>
      </c>
      <c r="W1662" s="26"/>
      <c r="X1662" s="51"/>
      <c r="Y1662" s="555" t="str">
        <f t="shared" si="154"/>
        <v/>
      </c>
      <c r="Z1662" s="27"/>
      <c r="AA1662" s="26"/>
      <c r="AB1662" s="26"/>
      <c r="AC1662" s="84"/>
      <c r="AD1662" s="29"/>
      <c r="AE1662" s="84"/>
      <c r="AF1662" s="84"/>
      <c r="AG1662" s="63"/>
      <c r="AH1662" s="84"/>
      <c r="AI1662" s="63"/>
      <c r="AJ1662" s="63"/>
      <c r="AK1662" s="81"/>
      <c r="AL1662" s="85"/>
      <c r="AM1662" s="557" t="str">
        <f t="shared" ca="1" si="155"/>
        <v/>
      </c>
      <c r="AN1662" s="86"/>
      <c r="XFA1662" s="558" t="e">
        <f>MATCH(AE1662,tabla!$W$3:$W$20,0)-1</f>
        <v>#N/A</v>
      </c>
      <c r="XFB1662" s="558">
        <f>COUNTIF(tabla!$W$3:$W$20,'BD1'!AE1662)</f>
        <v>0</v>
      </c>
    </row>
    <row r="1663" spans="1:40 16381:16382" s="197" customFormat="1" ht="24.95" customHeight="1" x14ac:dyDescent="0.2">
      <c r="A1663" s="24" t="str">
        <f t="shared" si="152"/>
        <v/>
      </c>
      <c r="B1663" s="24" t="str">
        <f t="shared" si="150"/>
        <v/>
      </c>
      <c r="C1663" s="554" t="str">
        <f t="shared" si="151"/>
        <v/>
      </c>
      <c r="D1663" s="173"/>
      <c r="E1663" s="173"/>
      <c r="F1663" s="174"/>
      <c r="G1663" s="175"/>
      <c r="H1663" s="176"/>
      <c r="I1663" s="177"/>
      <c r="J1663" s="176"/>
      <c r="K1663" s="476"/>
      <c r="L1663" s="174"/>
      <c r="M1663" s="81"/>
      <c r="N1663" s="280" t="str">
        <f t="shared" si="153"/>
        <v/>
      </c>
      <c r="O1663" s="43"/>
      <c r="P1663" s="87"/>
      <c r="Q1663" s="483"/>
      <c r="R1663" s="83"/>
      <c r="S1663" s="482"/>
      <c r="T1663" s="164"/>
      <c r="U1663" s="45"/>
      <c r="V1663" s="25" t="str">
        <f>IFERROR(VLOOKUP(U1663, tabla!$A$2:$B$50,2,FALSE),"")</f>
        <v/>
      </c>
      <c r="W1663" s="26"/>
      <c r="X1663" s="51"/>
      <c r="Y1663" s="555" t="str">
        <f t="shared" si="154"/>
        <v/>
      </c>
      <c r="Z1663" s="27"/>
      <c r="AA1663" s="26"/>
      <c r="AB1663" s="26"/>
      <c r="AC1663" s="84"/>
      <c r="AD1663" s="29"/>
      <c r="AE1663" s="84"/>
      <c r="AF1663" s="84"/>
      <c r="AG1663" s="63"/>
      <c r="AH1663" s="84"/>
      <c r="AI1663" s="63"/>
      <c r="AJ1663" s="63"/>
      <c r="AK1663" s="81"/>
      <c r="AL1663" s="85"/>
      <c r="AM1663" s="557" t="str">
        <f t="shared" ca="1" si="155"/>
        <v/>
      </c>
      <c r="AN1663" s="86"/>
      <c r="XFA1663" s="558" t="e">
        <f>MATCH(AE1663,tabla!$W$3:$W$20,0)-1</f>
        <v>#N/A</v>
      </c>
      <c r="XFB1663" s="558">
        <f>COUNTIF(tabla!$W$3:$W$20,'BD1'!AE1663)</f>
        <v>0</v>
      </c>
    </row>
    <row r="1664" spans="1:40 16381:16382" s="197" customFormat="1" ht="24.95" customHeight="1" x14ac:dyDescent="0.2">
      <c r="A1664" s="24" t="str">
        <f t="shared" si="152"/>
        <v/>
      </c>
      <c r="B1664" s="24" t="str">
        <f t="shared" si="150"/>
        <v/>
      </c>
      <c r="C1664" s="554" t="str">
        <f t="shared" si="151"/>
        <v/>
      </c>
      <c r="D1664" s="173"/>
      <c r="E1664" s="173"/>
      <c r="F1664" s="174"/>
      <c r="G1664" s="175"/>
      <c r="H1664" s="176"/>
      <c r="I1664" s="177"/>
      <c r="J1664" s="176"/>
      <c r="K1664" s="476"/>
      <c r="L1664" s="174"/>
      <c r="M1664" s="81"/>
      <c r="N1664" s="280" t="str">
        <f t="shared" si="153"/>
        <v/>
      </c>
      <c r="O1664" s="43"/>
      <c r="P1664" s="87"/>
      <c r="Q1664" s="483"/>
      <c r="R1664" s="83"/>
      <c r="S1664" s="482"/>
      <c r="T1664" s="164"/>
      <c r="U1664" s="45"/>
      <c r="V1664" s="25" t="str">
        <f>IFERROR(VLOOKUP(U1664, tabla!$A$2:$B$50,2,FALSE),"")</f>
        <v/>
      </c>
      <c r="W1664" s="26"/>
      <c r="X1664" s="51"/>
      <c r="Y1664" s="555" t="str">
        <f t="shared" si="154"/>
        <v/>
      </c>
      <c r="Z1664" s="27"/>
      <c r="AA1664" s="26"/>
      <c r="AB1664" s="26"/>
      <c r="AC1664" s="84"/>
      <c r="AD1664" s="29"/>
      <c r="AE1664" s="84"/>
      <c r="AF1664" s="84"/>
      <c r="AG1664" s="63"/>
      <c r="AH1664" s="84"/>
      <c r="AI1664" s="63"/>
      <c r="AJ1664" s="63"/>
      <c r="AK1664" s="81"/>
      <c r="AL1664" s="85"/>
      <c r="AM1664" s="557" t="str">
        <f t="shared" ca="1" si="155"/>
        <v/>
      </c>
      <c r="AN1664" s="86"/>
      <c r="XFA1664" s="558" t="e">
        <f>MATCH(AE1664,tabla!$W$3:$W$20,0)-1</f>
        <v>#N/A</v>
      </c>
      <c r="XFB1664" s="558">
        <f>COUNTIF(tabla!$W$3:$W$20,'BD1'!AE1664)</f>
        <v>0</v>
      </c>
    </row>
    <row r="1665" spans="1:40 16381:16382" s="197" customFormat="1" ht="24.95" customHeight="1" x14ac:dyDescent="0.2">
      <c r="A1665" s="24" t="str">
        <f t="shared" si="152"/>
        <v/>
      </c>
      <c r="B1665" s="24" t="str">
        <f t="shared" si="150"/>
        <v/>
      </c>
      <c r="C1665" s="554" t="str">
        <f t="shared" si="151"/>
        <v/>
      </c>
      <c r="D1665" s="173"/>
      <c r="E1665" s="173"/>
      <c r="F1665" s="174"/>
      <c r="G1665" s="175"/>
      <c r="H1665" s="176"/>
      <c r="I1665" s="177"/>
      <c r="J1665" s="176"/>
      <c r="K1665" s="476"/>
      <c r="L1665" s="174"/>
      <c r="M1665" s="81"/>
      <c r="N1665" s="280" t="str">
        <f t="shared" si="153"/>
        <v/>
      </c>
      <c r="O1665" s="43"/>
      <c r="P1665" s="87"/>
      <c r="Q1665" s="483"/>
      <c r="R1665" s="83"/>
      <c r="S1665" s="482"/>
      <c r="T1665" s="164"/>
      <c r="U1665" s="45"/>
      <c r="V1665" s="25" t="str">
        <f>IFERROR(VLOOKUP(U1665, tabla!$A$2:$B$50,2,FALSE),"")</f>
        <v/>
      </c>
      <c r="W1665" s="26"/>
      <c r="X1665" s="51"/>
      <c r="Y1665" s="555" t="str">
        <f t="shared" si="154"/>
        <v/>
      </c>
      <c r="Z1665" s="27"/>
      <c r="AA1665" s="26"/>
      <c r="AB1665" s="26"/>
      <c r="AC1665" s="84"/>
      <c r="AD1665" s="29"/>
      <c r="AE1665" s="84"/>
      <c r="AF1665" s="84"/>
      <c r="AG1665" s="63"/>
      <c r="AH1665" s="84"/>
      <c r="AI1665" s="63"/>
      <c r="AJ1665" s="63"/>
      <c r="AK1665" s="81"/>
      <c r="AL1665" s="85"/>
      <c r="AM1665" s="557" t="str">
        <f t="shared" ca="1" si="155"/>
        <v/>
      </c>
      <c r="AN1665" s="86"/>
      <c r="XFA1665" s="558" t="e">
        <f>MATCH(AE1665,tabla!$W$3:$W$20,0)-1</f>
        <v>#N/A</v>
      </c>
      <c r="XFB1665" s="558">
        <f>COUNTIF(tabla!$W$3:$W$20,'BD1'!AE1665)</f>
        <v>0</v>
      </c>
    </row>
    <row r="1666" spans="1:40 16381:16382" s="197" customFormat="1" ht="24.95" customHeight="1" x14ac:dyDescent="0.2">
      <c r="A1666" s="24" t="str">
        <f t="shared" si="152"/>
        <v/>
      </c>
      <c r="B1666" s="24" t="str">
        <f t="shared" si="150"/>
        <v/>
      </c>
      <c r="C1666" s="554" t="str">
        <f t="shared" si="151"/>
        <v/>
      </c>
      <c r="D1666" s="173"/>
      <c r="E1666" s="173"/>
      <c r="F1666" s="174"/>
      <c r="G1666" s="175"/>
      <c r="H1666" s="176"/>
      <c r="I1666" s="177"/>
      <c r="J1666" s="176"/>
      <c r="K1666" s="476"/>
      <c r="L1666" s="174"/>
      <c r="M1666" s="81"/>
      <c r="N1666" s="280" t="str">
        <f t="shared" si="153"/>
        <v/>
      </c>
      <c r="O1666" s="43"/>
      <c r="P1666" s="87"/>
      <c r="Q1666" s="483"/>
      <c r="R1666" s="83"/>
      <c r="S1666" s="482"/>
      <c r="T1666" s="164"/>
      <c r="U1666" s="45"/>
      <c r="V1666" s="25" t="str">
        <f>IFERROR(VLOOKUP(U1666, tabla!$A$2:$B$50,2,FALSE),"")</f>
        <v/>
      </c>
      <c r="W1666" s="26"/>
      <c r="X1666" s="51"/>
      <c r="Y1666" s="555" t="str">
        <f t="shared" si="154"/>
        <v/>
      </c>
      <c r="Z1666" s="27"/>
      <c r="AA1666" s="26"/>
      <c r="AB1666" s="26"/>
      <c r="AC1666" s="84"/>
      <c r="AD1666" s="29"/>
      <c r="AE1666" s="84"/>
      <c r="AF1666" s="84"/>
      <c r="AG1666" s="63"/>
      <c r="AH1666" s="84"/>
      <c r="AI1666" s="63"/>
      <c r="AJ1666" s="63"/>
      <c r="AK1666" s="81"/>
      <c r="AL1666" s="85"/>
      <c r="AM1666" s="557" t="str">
        <f t="shared" ca="1" si="155"/>
        <v/>
      </c>
      <c r="AN1666" s="86"/>
      <c r="XFA1666" s="558" t="e">
        <f>MATCH(AE1666,tabla!$W$3:$W$20,0)-1</f>
        <v>#N/A</v>
      </c>
      <c r="XFB1666" s="558">
        <f>COUNTIF(tabla!$W$3:$W$20,'BD1'!AE1666)</f>
        <v>0</v>
      </c>
    </row>
    <row r="1667" spans="1:40 16381:16382" s="197" customFormat="1" ht="24.95" customHeight="1" x14ac:dyDescent="0.2">
      <c r="A1667" s="24" t="str">
        <f t="shared" si="152"/>
        <v/>
      </c>
      <c r="B1667" s="24" t="str">
        <f t="shared" si="150"/>
        <v/>
      </c>
      <c r="C1667" s="554" t="str">
        <f t="shared" si="151"/>
        <v/>
      </c>
      <c r="D1667" s="173"/>
      <c r="E1667" s="173"/>
      <c r="F1667" s="174"/>
      <c r="G1667" s="175"/>
      <c r="H1667" s="176"/>
      <c r="I1667" s="177"/>
      <c r="J1667" s="176"/>
      <c r="K1667" s="476"/>
      <c r="L1667" s="174"/>
      <c r="M1667" s="81"/>
      <c r="N1667" s="280" t="str">
        <f t="shared" si="153"/>
        <v/>
      </c>
      <c r="O1667" s="43"/>
      <c r="P1667" s="87"/>
      <c r="Q1667" s="483"/>
      <c r="R1667" s="83"/>
      <c r="S1667" s="482"/>
      <c r="T1667" s="164"/>
      <c r="U1667" s="45"/>
      <c r="V1667" s="25" t="str">
        <f>IFERROR(VLOOKUP(U1667, tabla!$A$2:$B$50,2,FALSE),"")</f>
        <v/>
      </c>
      <c r="W1667" s="26"/>
      <c r="X1667" s="51"/>
      <c r="Y1667" s="555" t="str">
        <f t="shared" si="154"/>
        <v/>
      </c>
      <c r="Z1667" s="27"/>
      <c r="AA1667" s="26"/>
      <c r="AB1667" s="26"/>
      <c r="AC1667" s="84"/>
      <c r="AD1667" s="29"/>
      <c r="AE1667" s="84"/>
      <c r="AF1667" s="84"/>
      <c r="AG1667" s="63"/>
      <c r="AH1667" s="84"/>
      <c r="AI1667" s="63"/>
      <c r="AJ1667" s="63"/>
      <c r="AK1667" s="81"/>
      <c r="AL1667" s="85"/>
      <c r="AM1667" s="557" t="str">
        <f t="shared" ca="1" si="155"/>
        <v/>
      </c>
      <c r="AN1667" s="86"/>
      <c r="XFA1667" s="558" t="e">
        <f>MATCH(AE1667,tabla!$W$3:$W$20,0)-1</f>
        <v>#N/A</v>
      </c>
      <c r="XFB1667" s="558">
        <f>COUNTIF(tabla!$W$3:$W$20,'BD1'!AE1667)</f>
        <v>0</v>
      </c>
    </row>
    <row r="1668" spans="1:40 16381:16382" s="197" customFormat="1" ht="24.95" customHeight="1" x14ac:dyDescent="0.2">
      <c r="A1668" s="24" t="str">
        <f t="shared" si="152"/>
        <v/>
      </c>
      <c r="B1668" s="24" t="str">
        <f t="shared" si="150"/>
        <v/>
      </c>
      <c r="C1668" s="554" t="str">
        <f t="shared" si="151"/>
        <v/>
      </c>
      <c r="D1668" s="173"/>
      <c r="E1668" s="173"/>
      <c r="F1668" s="174"/>
      <c r="G1668" s="175"/>
      <c r="H1668" s="176"/>
      <c r="I1668" s="177"/>
      <c r="J1668" s="176"/>
      <c r="K1668" s="476"/>
      <c r="L1668" s="174"/>
      <c r="M1668" s="81"/>
      <c r="N1668" s="280" t="str">
        <f t="shared" si="153"/>
        <v/>
      </c>
      <c r="O1668" s="43"/>
      <c r="P1668" s="87"/>
      <c r="Q1668" s="483"/>
      <c r="R1668" s="83"/>
      <c r="S1668" s="482"/>
      <c r="T1668" s="164"/>
      <c r="U1668" s="45"/>
      <c r="V1668" s="25" t="str">
        <f>IFERROR(VLOOKUP(U1668, tabla!$A$2:$B$50,2,FALSE),"")</f>
        <v/>
      </c>
      <c r="W1668" s="26"/>
      <c r="X1668" s="51"/>
      <c r="Y1668" s="555" t="str">
        <f t="shared" si="154"/>
        <v/>
      </c>
      <c r="Z1668" s="27"/>
      <c r="AA1668" s="26"/>
      <c r="AB1668" s="26"/>
      <c r="AC1668" s="84"/>
      <c r="AD1668" s="29"/>
      <c r="AE1668" s="84"/>
      <c r="AF1668" s="84"/>
      <c r="AG1668" s="63"/>
      <c r="AH1668" s="84"/>
      <c r="AI1668" s="63"/>
      <c r="AJ1668" s="63"/>
      <c r="AK1668" s="81"/>
      <c r="AL1668" s="85"/>
      <c r="AM1668" s="557" t="str">
        <f t="shared" ca="1" si="155"/>
        <v/>
      </c>
      <c r="AN1668" s="86"/>
      <c r="XFA1668" s="558" t="e">
        <f>MATCH(AE1668,tabla!$W$3:$W$20,0)-1</f>
        <v>#N/A</v>
      </c>
      <c r="XFB1668" s="558">
        <f>COUNTIF(tabla!$W$3:$W$20,'BD1'!AE1668)</f>
        <v>0</v>
      </c>
    </row>
    <row r="1669" spans="1:40 16381:16382" s="197" customFormat="1" ht="24.95" customHeight="1" x14ac:dyDescent="0.2">
      <c r="A1669" s="24" t="str">
        <f t="shared" si="152"/>
        <v/>
      </c>
      <c r="B1669" s="24" t="str">
        <f t="shared" si="150"/>
        <v/>
      </c>
      <c r="C1669" s="554" t="str">
        <f t="shared" si="151"/>
        <v/>
      </c>
      <c r="D1669" s="173"/>
      <c r="E1669" s="173"/>
      <c r="F1669" s="174"/>
      <c r="G1669" s="175"/>
      <c r="H1669" s="176"/>
      <c r="I1669" s="177"/>
      <c r="J1669" s="176"/>
      <c r="K1669" s="476"/>
      <c r="L1669" s="174"/>
      <c r="M1669" s="81"/>
      <c r="N1669" s="280" t="str">
        <f t="shared" si="153"/>
        <v/>
      </c>
      <c r="O1669" s="43"/>
      <c r="P1669" s="87"/>
      <c r="Q1669" s="483"/>
      <c r="R1669" s="83"/>
      <c r="S1669" s="482"/>
      <c r="T1669" s="164"/>
      <c r="U1669" s="45"/>
      <c r="V1669" s="25" t="str">
        <f>IFERROR(VLOOKUP(U1669, tabla!$A$2:$B$50,2,FALSE),"")</f>
        <v/>
      </c>
      <c r="W1669" s="26"/>
      <c r="X1669" s="51"/>
      <c r="Y1669" s="555" t="str">
        <f t="shared" si="154"/>
        <v/>
      </c>
      <c r="Z1669" s="27"/>
      <c r="AA1669" s="26"/>
      <c r="AB1669" s="26"/>
      <c r="AC1669" s="84"/>
      <c r="AD1669" s="29"/>
      <c r="AE1669" s="84"/>
      <c r="AF1669" s="84"/>
      <c r="AG1669" s="63"/>
      <c r="AH1669" s="84"/>
      <c r="AI1669" s="63"/>
      <c r="AJ1669" s="63"/>
      <c r="AK1669" s="81"/>
      <c r="AL1669" s="85"/>
      <c r="AM1669" s="557" t="str">
        <f t="shared" ca="1" si="155"/>
        <v/>
      </c>
      <c r="AN1669" s="86"/>
      <c r="XFA1669" s="558" t="e">
        <f>MATCH(AE1669,tabla!$W$3:$W$20,0)-1</f>
        <v>#N/A</v>
      </c>
      <c r="XFB1669" s="558">
        <f>COUNTIF(tabla!$W$3:$W$20,'BD1'!AE1669)</f>
        <v>0</v>
      </c>
    </row>
    <row r="1670" spans="1:40 16381:16382" s="197" customFormat="1" ht="24.95" customHeight="1" x14ac:dyDescent="0.2">
      <c r="A1670" s="24" t="str">
        <f t="shared" si="152"/>
        <v/>
      </c>
      <c r="B1670" s="24" t="str">
        <f t="shared" si="150"/>
        <v/>
      </c>
      <c r="C1670" s="554" t="str">
        <f t="shared" si="151"/>
        <v/>
      </c>
      <c r="D1670" s="173"/>
      <c r="E1670" s="173"/>
      <c r="F1670" s="174"/>
      <c r="G1670" s="175"/>
      <c r="H1670" s="176"/>
      <c r="I1670" s="177"/>
      <c r="J1670" s="176"/>
      <c r="K1670" s="476"/>
      <c r="L1670" s="174"/>
      <c r="M1670" s="81"/>
      <c r="N1670" s="280" t="str">
        <f t="shared" si="153"/>
        <v/>
      </c>
      <c r="O1670" s="43"/>
      <c r="P1670" s="87"/>
      <c r="Q1670" s="483"/>
      <c r="R1670" s="83"/>
      <c r="S1670" s="482"/>
      <c r="T1670" s="164"/>
      <c r="U1670" s="45"/>
      <c r="V1670" s="25" t="str">
        <f>IFERROR(VLOOKUP(U1670, tabla!$A$2:$B$50,2,FALSE),"")</f>
        <v/>
      </c>
      <c r="W1670" s="26"/>
      <c r="X1670" s="51"/>
      <c r="Y1670" s="555" t="str">
        <f t="shared" si="154"/>
        <v/>
      </c>
      <c r="Z1670" s="27"/>
      <c r="AA1670" s="26"/>
      <c r="AB1670" s="26"/>
      <c r="AC1670" s="84"/>
      <c r="AD1670" s="29"/>
      <c r="AE1670" s="84"/>
      <c r="AF1670" s="84"/>
      <c r="AG1670" s="63"/>
      <c r="AH1670" s="84"/>
      <c r="AI1670" s="63"/>
      <c r="AJ1670" s="63"/>
      <c r="AK1670" s="81"/>
      <c r="AL1670" s="85"/>
      <c r="AM1670" s="557" t="str">
        <f t="shared" ca="1" si="155"/>
        <v/>
      </c>
      <c r="AN1670" s="86"/>
      <c r="XFA1670" s="558" t="e">
        <f>MATCH(AE1670,tabla!$W$3:$W$20,0)-1</f>
        <v>#N/A</v>
      </c>
      <c r="XFB1670" s="558">
        <f>COUNTIF(tabla!$W$3:$W$20,'BD1'!AE1670)</f>
        <v>0</v>
      </c>
    </row>
    <row r="1671" spans="1:40 16381:16382" s="197" customFormat="1" ht="24.95" customHeight="1" x14ac:dyDescent="0.2">
      <c r="A1671" s="24" t="str">
        <f t="shared" si="152"/>
        <v/>
      </c>
      <c r="B1671" s="24" t="str">
        <f t="shared" si="150"/>
        <v/>
      </c>
      <c r="C1671" s="554" t="str">
        <f t="shared" si="151"/>
        <v/>
      </c>
      <c r="D1671" s="173"/>
      <c r="E1671" s="173"/>
      <c r="F1671" s="174"/>
      <c r="G1671" s="175"/>
      <c r="H1671" s="176"/>
      <c r="I1671" s="177"/>
      <c r="J1671" s="176"/>
      <c r="K1671" s="476"/>
      <c r="L1671" s="174"/>
      <c r="M1671" s="81"/>
      <c r="N1671" s="280" t="str">
        <f t="shared" si="153"/>
        <v/>
      </c>
      <c r="O1671" s="43"/>
      <c r="P1671" s="87"/>
      <c r="Q1671" s="483"/>
      <c r="R1671" s="83"/>
      <c r="S1671" s="482"/>
      <c r="T1671" s="164"/>
      <c r="U1671" s="45"/>
      <c r="V1671" s="25" t="str">
        <f>IFERROR(VLOOKUP(U1671, tabla!$A$2:$B$50,2,FALSE),"")</f>
        <v/>
      </c>
      <c r="W1671" s="26"/>
      <c r="X1671" s="51"/>
      <c r="Y1671" s="555" t="str">
        <f t="shared" si="154"/>
        <v/>
      </c>
      <c r="Z1671" s="27"/>
      <c r="AA1671" s="26"/>
      <c r="AB1671" s="26"/>
      <c r="AC1671" s="84"/>
      <c r="AD1671" s="29"/>
      <c r="AE1671" s="84"/>
      <c r="AF1671" s="84"/>
      <c r="AG1671" s="63"/>
      <c r="AH1671" s="84"/>
      <c r="AI1671" s="63"/>
      <c r="AJ1671" s="63"/>
      <c r="AK1671" s="81"/>
      <c r="AL1671" s="85"/>
      <c r="AM1671" s="557" t="str">
        <f t="shared" ca="1" si="155"/>
        <v/>
      </c>
      <c r="AN1671" s="86"/>
      <c r="XFA1671" s="558" t="e">
        <f>MATCH(AE1671,tabla!$W$3:$W$20,0)-1</f>
        <v>#N/A</v>
      </c>
      <c r="XFB1671" s="558">
        <f>COUNTIF(tabla!$W$3:$W$20,'BD1'!AE1671)</f>
        <v>0</v>
      </c>
    </row>
    <row r="1672" spans="1:40 16381:16382" s="197" customFormat="1" ht="24.95" customHeight="1" x14ac:dyDescent="0.2">
      <c r="A1672" s="24" t="str">
        <f t="shared" si="152"/>
        <v/>
      </c>
      <c r="B1672" s="24" t="str">
        <f t="shared" si="150"/>
        <v/>
      </c>
      <c r="C1672" s="554" t="str">
        <f t="shared" si="151"/>
        <v/>
      </c>
      <c r="D1672" s="173"/>
      <c r="E1672" s="173"/>
      <c r="F1672" s="174"/>
      <c r="G1672" s="175"/>
      <c r="H1672" s="176"/>
      <c r="I1672" s="177"/>
      <c r="J1672" s="176"/>
      <c r="K1672" s="476"/>
      <c r="L1672" s="174"/>
      <c r="M1672" s="81"/>
      <c r="N1672" s="280" t="str">
        <f t="shared" si="153"/>
        <v/>
      </c>
      <c r="O1672" s="43"/>
      <c r="P1672" s="87"/>
      <c r="Q1672" s="483"/>
      <c r="R1672" s="83"/>
      <c r="S1672" s="482"/>
      <c r="T1672" s="164"/>
      <c r="U1672" s="45"/>
      <c r="V1672" s="25" t="str">
        <f>IFERROR(VLOOKUP(U1672, tabla!$A$2:$B$50,2,FALSE),"")</f>
        <v/>
      </c>
      <c r="W1672" s="26"/>
      <c r="X1672" s="51"/>
      <c r="Y1672" s="555" t="str">
        <f t="shared" si="154"/>
        <v/>
      </c>
      <c r="Z1672" s="27"/>
      <c r="AA1672" s="26"/>
      <c r="AB1672" s="26"/>
      <c r="AC1672" s="84"/>
      <c r="AD1672" s="29"/>
      <c r="AE1672" s="84"/>
      <c r="AF1672" s="84"/>
      <c r="AG1672" s="63"/>
      <c r="AH1672" s="84"/>
      <c r="AI1672" s="63"/>
      <c r="AJ1672" s="63"/>
      <c r="AK1672" s="81"/>
      <c r="AL1672" s="85"/>
      <c r="AM1672" s="557" t="str">
        <f t="shared" ca="1" si="155"/>
        <v/>
      </c>
      <c r="AN1672" s="86"/>
      <c r="XFA1672" s="558" t="e">
        <f>MATCH(AE1672,tabla!$W$3:$W$20,0)-1</f>
        <v>#N/A</v>
      </c>
      <c r="XFB1672" s="558">
        <f>COUNTIF(tabla!$W$3:$W$20,'BD1'!AE1672)</f>
        <v>0</v>
      </c>
    </row>
    <row r="1673" spans="1:40 16381:16382" s="197" customFormat="1" ht="24.95" customHeight="1" x14ac:dyDescent="0.2">
      <c r="A1673" s="24" t="str">
        <f t="shared" si="152"/>
        <v/>
      </c>
      <c r="B1673" s="24" t="str">
        <f t="shared" si="150"/>
        <v/>
      </c>
      <c r="C1673" s="554" t="str">
        <f t="shared" si="151"/>
        <v/>
      </c>
      <c r="D1673" s="173"/>
      <c r="E1673" s="173"/>
      <c r="F1673" s="174"/>
      <c r="G1673" s="175"/>
      <c r="H1673" s="176"/>
      <c r="I1673" s="177"/>
      <c r="J1673" s="176"/>
      <c r="K1673" s="476"/>
      <c r="L1673" s="174"/>
      <c r="M1673" s="81"/>
      <c r="N1673" s="280" t="str">
        <f t="shared" si="153"/>
        <v/>
      </c>
      <c r="O1673" s="43"/>
      <c r="P1673" s="87"/>
      <c r="Q1673" s="483"/>
      <c r="R1673" s="83"/>
      <c r="S1673" s="482"/>
      <c r="T1673" s="164"/>
      <c r="U1673" s="45"/>
      <c r="V1673" s="25" t="str">
        <f>IFERROR(VLOOKUP(U1673, tabla!$A$2:$B$50,2,FALSE),"")</f>
        <v/>
      </c>
      <c r="W1673" s="26"/>
      <c r="X1673" s="51"/>
      <c r="Y1673" s="555" t="str">
        <f t="shared" si="154"/>
        <v/>
      </c>
      <c r="Z1673" s="27"/>
      <c r="AA1673" s="26"/>
      <c r="AB1673" s="26"/>
      <c r="AC1673" s="84"/>
      <c r="AD1673" s="29"/>
      <c r="AE1673" s="84"/>
      <c r="AF1673" s="84"/>
      <c r="AG1673" s="63"/>
      <c r="AH1673" s="84"/>
      <c r="AI1673" s="63"/>
      <c r="AJ1673" s="63"/>
      <c r="AK1673" s="81"/>
      <c r="AL1673" s="85"/>
      <c r="AM1673" s="557" t="str">
        <f t="shared" ca="1" si="155"/>
        <v/>
      </c>
      <c r="AN1673" s="86"/>
      <c r="XFA1673" s="558" t="e">
        <f>MATCH(AE1673,tabla!$W$3:$W$20,0)-1</f>
        <v>#N/A</v>
      </c>
      <c r="XFB1673" s="558">
        <f>COUNTIF(tabla!$W$3:$W$20,'BD1'!AE1673)</f>
        <v>0</v>
      </c>
    </row>
    <row r="1674" spans="1:40 16381:16382" s="197" customFormat="1" ht="24.95" customHeight="1" x14ac:dyDescent="0.2">
      <c r="A1674" s="24" t="str">
        <f t="shared" si="152"/>
        <v/>
      </c>
      <c r="B1674" s="24" t="str">
        <f t="shared" si="150"/>
        <v/>
      </c>
      <c r="C1674" s="554" t="str">
        <f t="shared" si="151"/>
        <v/>
      </c>
      <c r="D1674" s="173"/>
      <c r="E1674" s="173"/>
      <c r="F1674" s="174"/>
      <c r="G1674" s="175"/>
      <c r="H1674" s="176"/>
      <c r="I1674" s="177"/>
      <c r="J1674" s="176"/>
      <c r="K1674" s="476"/>
      <c r="L1674" s="174"/>
      <c r="M1674" s="81"/>
      <c r="N1674" s="280" t="str">
        <f t="shared" si="153"/>
        <v/>
      </c>
      <c r="O1674" s="43"/>
      <c r="P1674" s="87"/>
      <c r="Q1674" s="483"/>
      <c r="R1674" s="83"/>
      <c r="S1674" s="482"/>
      <c r="T1674" s="164"/>
      <c r="U1674" s="45"/>
      <c r="V1674" s="25" t="str">
        <f>IFERROR(VLOOKUP(U1674, tabla!$A$2:$B$50,2,FALSE),"")</f>
        <v/>
      </c>
      <c r="W1674" s="26"/>
      <c r="X1674" s="51"/>
      <c r="Y1674" s="555" t="str">
        <f t="shared" si="154"/>
        <v/>
      </c>
      <c r="Z1674" s="27"/>
      <c r="AA1674" s="26"/>
      <c r="AB1674" s="26"/>
      <c r="AC1674" s="84"/>
      <c r="AD1674" s="29"/>
      <c r="AE1674" s="84"/>
      <c r="AF1674" s="84"/>
      <c r="AG1674" s="63"/>
      <c r="AH1674" s="84"/>
      <c r="AI1674" s="63"/>
      <c r="AJ1674" s="63"/>
      <c r="AK1674" s="81"/>
      <c r="AL1674" s="85"/>
      <c r="AM1674" s="557" t="str">
        <f t="shared" ca="1" si="155"/>
        <v/>
      </c>
      <c r="AN1674" s="86"/>
      <c r="XFA1674" s="558" t="e">
        <f>MATCH(AE1674,tabla!$W$3:$W$20,0)-1</f>
        <v>#N/A</v>
      </c>
      <c r="XFB1674" s="558">
        <f>COUNTIF(tabla!$W$3:$W$20,'BD1'!AE1674)</f>
        <v>0</v>
      </c>
    </row>
    <row r="1675" spans="1:40 16381:16382" s="197" customFormat="1" ht="24.95" customHeight="1" x14ac:dyDescent="0.2">
      <c r="A1675" s="24" t="str">
        <f t="shared" si="152"/>
        <v/>
      </c>
      <c r="B1675" s="24" t="str">
        <f t="shared" si="150"/>
        <v/>
      </c>
      <c r="C1675" s="554" t="str">
        <f t="shared" si="151"/>
        <v/>
      </c>
      <c r="D1675" s="173"/>
      <c r="E1675" s="173"/>
      <c r="F1675" s="174"/>
      <c r="G1675" s="175"/>
      <c r="H1675" s="176"/>
      <c r="I1675" s="177"/>
      <c r="J1675" s="176"/>
      <c r="K1675" s="476"/>
      <c r="L1675" s="174"/>
      <c r="M1675" s="81"/>
      <c r="N1675" s="280" t="str">
        <f t="shared" si="153"/>
        <v/>
      </c>
      <c r="O1675" s="43"/>
      <c r="P1675" s="87"/>
      <c r="Q1675" s="483"/>
      <c r="R1675" s="83"/>
      <c r="S1675" s="482"/>
      <c r="T1675" s="164"/>
      <c r="U1675" s="45"/>
      <c r="V1675" s="25" t="str">
        <f>IFERROR(VLOOKUP(U1675, tabla!$A$2:$B$50,2,FALSE),"")</f>
        <v/>
      </c>
      <c r="W1675" s="26"/>
      <c r="X1675" s="51"/>
      <c r="Y1675" s="555" t="str">
        <f t="shared" si="154"/>
        <v/>
      </c>
      <c r="Z1675" s="27"/>
      <c r="AA1675" s="26"/>
      <c r="AB1675" s="26"/>
      <c r="AC1675" s="84"/>
      <c r="AD1675" s="29"/>
      <c r="AE1675" s="84"/>
      <c r="AF1675" s="84"/>
      <c r="AG1675" s="63"/>
      <c r="AH1675" s="84"/>
      <c r="AI1675" s="63"/>
      <c r="AJ1675" s="63"/>
      <c r="AK1675" s="81"/>
      <c r="AL1675" s="85"/>
      <c r="AM1675" s="557" t="str">
        <f t="shared" ca="1" si="155"/>
        <v/>
      </c>
      <c r="AN1675" s="86"/>
      <c r="XFA1675" s="558" t="e">
        <f>MATCH(AE1675,tabla!$W$3:$W$20,0)-1</f>
        <v>#N/A</v>
      </c>
      <c r="XFB1675" s="558">
        <f>COUNTIF(tabla!$W$3:$W$20,'BD1'!AE1675)</f>
        <v>0</v>
      </c>
    </row>
    <row r="1676" spans="1:40 16381:16382" s="197" customFormat="1" ht="24.95" customHeight="1" x14ac:dyDescent="0.2">
      <c r="A1676" s="24" t="str">
        <f t="shared" si="152"/>
        <v/>
      </c>
      <c r="B1676" s="24" t="str">
        <f t="shared" si="150"/>
        <v/>
      </c>
      <c r="C1676" s="554" t="str">
        <f t="shared" si="151"/>
        <v/>
      </c>
      <c r="D1676" s="173"/>
      <c r="E1676" s="173"/>
      <c r="F1676" s="174"/>
      <c r="G1676" s="175"/>
      <c r="H1676" s="176"/>
      <c r="I1676" s="177"/>
      <c r="J1676" s="176"/>
      <c r="K1676" s="476"/>
      <c r="L1676" s="174"/>
      <c r="M1676" s="81"/>
      <c r="N1676" s="280" t="str">
        <f t="shared" si="153"/>
        <v/>
      </c>
      <c r="O1676" s="43"/>
      <c r="P1676" s="87"/>
      <c r="Q1676" s="483"/>
      <c r="R1676" s="83"/>
      <c r="S1676" s="482"/>
      <c r="T1676" s="164"/>
      <c r="U1676" s="45"/>
      <c r="V1676" s="25" t="str">
        <f>IFERROR(VLOOKUP(U1676, tabla!$A$2:$B$50,2,FALSE),"")</f>
        <v/>
      </c>
      <c r="W1676" s="26"/>
      <c r="X1676" s="51"/>
      <c r="Y1676" s="555" t="str">
        <f t="shared" si="154"/>
        <v/>
      </c>
      <c r="Z1676" s="27"/>
      <c r="AA1676" s="26"/>
      <c r="AB1676" s="26"/>
      <c r="AC1676" s="84"/>
      <c r="AD1676" s="29"/>
      <c r="AE1676" s="84"/>
      <c r="AF1676" s="84"/>
      <c r="AG1676" s="63"/>
      <c r="AH1676" s="84"/>
      <c r="AI1676" s="63"/>
      <c r="AJ1676" s="63"/>
      <c r="AK1676" s="81"/>
      <c r="AL1676" s="85"/>
      <c r="AM1676" s="557" t="str">
        <f t="shared" ca="1" si="155"/>
        <v/>
      </c>
      <c r="AN1676" s="86"/>
      <c r="XFA1676" s="558" t="e">
        <f>MATCH(AE1676,tabla!$W$3:$W$20,0)-1</f>
        <v>#N/A</v>
      </c>
      <c r="XFB1676" s="558">
        <f>COUNTIF(tabla!$W$3:$W$20,'BD1'!AE1676)</f>
        <v>0</v>
      </c>
    </row>
    <row r="1677" spans="1:40 16381:16382" s="197" customFormat="1" ht="24.95" customHeight="1" x14ac:dyDescent="0.2">
      <c r="A1677" s="24" t="str">
        <f t="shared" si="152"/>
        <v/>
      </c>
      <c r="B1677" s="24" t="str">
        <f t="shared" si="150"/>
        <v/>
      </c>
      <c r="C1677" s="554" t="str">
        <f t="shared" si="151"/>
        <v/>
      </c>
      <c r="D1677" s="173"/>
      <c r="E1677" s="173"/>
      <c r="F1677" s="174"/>
      <c r="G1677" s="175"/>
      <c r="H1677" s="176"/>
      <c r="I1677" s="177"/>
      <c r="J1677" s="176"/>
      <c r="K1677" s="476"/>
      <c r="L1677" s="174"/>
      <c r="M1677" s="81"/>
      <c r="N1677" s="280" t="str">
        <f t="shared" si="153"/>
        <v/>
      </c>
      <c r="O1677" s="43"/>
      <c r="P1677" s="87"/>
      <c r="Q1677" s="483"/>
      <c r="R1677" s="83"/>
      <c r="S1677" s="482"/>
      <c r="T1677" s="164"/>
      <c r="U1677" s="45"/>
      <c r="V1677" s="25" t="str">
        <f>IFERROR(VLOOKUP(U1677, tabla!$A$2:$B$50,2,FALSE),"")</f>
        <v/>
      </c>
      <c r="W1677" s="26"/>
      <c r="X1677" s="51"/>
      <c r="Y1677" s="555" t="str">
        <f t="shared" si="154"/>
        <v/>
      </c>
      <c r="Z1677" s="27"/>
      <c r="AA1677" s="26"/>
      <c r="AB1677" s="26"/>
      <c r="AC1677" s="84"/>
      <c r="AD1677" s="29"/>
      <c r="AE1677" s="84"/>
      <c r="AF1677" s="84"/>
      <c r="AG1677" s="63"/>
      <c r="AH1677" s="84"/>
      <c r="AI1677" s="63"/>
      <c r="AJ1677" s="63"/>
      <c r="AK1677" s="81"/>
      <c r="AL1677" s="85"/>
      <c r="AM1677" s="557" t="str">
        <f t="shared" ca="1" si="155"/>
        <v/>
      </c>
      <c r="AN1677" s="86"/>
      <c r="XFA1677" s="558" t="e">
        <f>MATCH(AE1677,tabla!$W$3:$W$20,0)-1</f>
        <v>#N/A</v>
      </c>
      <c r="XFB1677" s="558">
        <f>COUNTIF(tabla!$W$3:$W$20,'BD1'!AE1677)</f>
        <v>0</v>
      </c>
    </row>
    <row r="1678" spans="1:40 16381:16382" s="197" customFormat="1" ht="24.95" customHeight="1" x14ac:dyDescent="0.2">
      <c r="A1678" s="24" t="str">
        <f t="shared" si="152"/>
        <v/>
      </c>
      <c r="B1678" s="24" t="str">
        <f t="shared" si="150"/>
        <v/>
      </c>
      <c r="C1678" s="554" t="str">
        <f t="shared" si="151"/>
        <v/>
      </c>
      <c r="D1678" s="173"/>
      <c r="E1678" s="173"/>
      <c r="F1678" s="174"/>
      <c r="G1678" s="175"/>
      <c r="H1678" s="176"/>
      <c r="I1678" s="177"/>
      <c r="J1678" s="176"/>
      <c r="K1678" s="476"/>
      <c r="L1678" s="174"/>
      <c r="M1678" s="81"/>
      <c r="N1678" s="280" t="str">
        <f t="shared" si="153"/>
        <v/>
      </c>
      <c r="O1678" s="43"/>
      <c r="P1678" s="87"/>
      <c r="Q1678" s="483"/>
      <c r="R1678" s="83"/>
      <c r="S1678" s="482"/>
      <c r="T1678" s="164"/>
      <c r="U1678" s="45"/>
      <c r="V1678" s="25" t="str">
        <f>IFERROR(VLOOKUP(U1678, tabla!$A$2:$B$50,2,FALSE),"")</f>
        <v/>
      </c>
      <c r="W1678" s="26"/>
      <c r="X1678" s="51"/>
      <c r="Y1678" s="555" t="str">
        <f t="shared" si="154"/>
        <v/>
      </c>
      <c r="Z1678" s="27"/>
      <c r="AA1678" s="26"/>
      <c r="AB1678" s="26"/>
      <c r="AC1678" s="84"/>
      <c r="AD1678" s="29"/>
      <c r="AE1678" s="84"/>
      <c r="AF1678" s="84"/>
      <c r="AG1678" s="63"/>
      <c r="AH1678" s="84"/>
      <c r="AI1678" s="63"/>
      <c r="AJ1678" s="63"/>
      <c r="AK1678" s="81"/>
      <c r="AL1678" s="85"/>
      <c r="AM1678" s="557" t="str">
        <f t="shared" ca="1" si="155"/>
        <v/>
      </c>
      <c r="AN1678" s="86"/>
      <c r="XFA1678" s="558" t="e">
        <f>MATCH(AE1678,tabla!$W$3:$W$20,0)-1</f>
        <v>#N/A</v>
      </c>
      <c r="XFB1678" s="558">
        <f>COUNTIF(tabla!$W$3:$W$20,'BD1'!AE1678)</f>
        <v>0</v>
      </c>
    </row>
    <row r="1679" spans="1:40 16381:16382" s="197" customFormat="1" ht="24.95" customHeight="1" x14ac:dyDescent="0.2">
      <c r="A1679" s="24" t="str">
        <f t="shared" si="152"/>
        <v/>
      </c>
      <c r="B1679" s="24" t="str">
        <f t="shared" ref="B1679:B1742" si="156">IF(F1679&gt;0,$K$6,"")</f>
        <v/>
      </c>
      <c r="C1679" s="554" t="str">
        <f t="shared" ref="C1679:C1742" si="157">IF(F1679&gt;0,$K$8,"")</f>
        <v/>
      </c>
      <c r="D1679" s="173"/>
      <c r="E1679" s="173"/>
      <c r="F1679" s="174"/>
      <c r="G1679" s="175"/>
      <c r="H1679" s="176"/>
      <c r="I1679" s="177"/>
      <c r="J1679" s="176"/>
      <c r="K1679" s="476"/>
      <c r="L1679" s="174"/>
      <c r="M1679" s="81"/>
      <c r="N1679" s="280" t="str">
        <f t="shared" si="153"/>
        <v/>
      </c>
      <c r="O1679" s="43"/>
      <c r="P1679" s="87"/>
      <c r="Q1679" s="483"/>
      <c r="R1679" s="83"/>
      <c r="S1679" s="482"/>
      <c r="T1679" s="164"/>
      <c r="U1679" s="45"/>
      <c r="V1679" s="25" t="str">
        <f>IFERROR(VLOOKUP(U1679, tabla!$A$2:$B$50,2,FALSE),"")</f>
        <v/>
      </c>
      <c r="W1679" s="26"/>
      <c r="X1679" s="51"/>
      <c r="Y1679" s="555" t="str">
        <f t="shared" si="154"/>
        <v/>
      </c>
      <c r="Z1679" s="27"/>
      <c r="AA1679" s="26"/>
      <c r="AB1679" s="26"/>
      <c r="AC1679" s="84"/>
      <c r="AD1679" s="29"/>
      <c r="AE1679" s="84"/>
      <c r="AF1679" s="84"/>
      <c r="AG1679" s="63"/>
      <c r="AH1679" s="84"/>
      <c r="AI1679" s="63"/>
      <c r="AJ1679" s="63"/>
      <c r="AK1679" s="81"/>
      <c r="AL1679" s="85"/>
      <c r="AM1679" s="557" t="str">
        <f t="shared" ca="1" si="155"/>
        <v/>
      </c>
      <c r="AN1679" s="86"/>
      <c r="XFA1679" s="558" t="e">
        <f>MATCH(AE1679,tabla!$W$3:$W$20,0)-1</f>
        <v>#N/A</v>
      </c>
      <c r="XFB1679" s="558">
        <f>COUNTIF(tabla!$W$3:$W$20,'BD1'!AE1679)</f>
        <v>0</v>
      </c>
    </row>
    <row r="1680" spans="1:40 16381:16382" s="197" customFormat="1" ht="24.95" customHeight="1" x14ac:dyDescent="0.2">
      <c r="A1680" s="24" t="str">
        <f t="shared" ref="A1680:A1743" si="158">IF(F1680&gt;0,ROW()-14,"")</f>
        <v/>
      </c>
      <c r="B1680" s="24" t="str">
        <f t="shared" si="156"/>
        <v/>
      </c>
      <c r="C1680" s="554" t="str">
        <f t="shared" si="157"/>
        <v/>
      </c>
      <c r="D1680" s="173"/>
      <c r="E1680" s="173"/>
      <c r="F1680" s="174"/>
      <c r="G1680" s="175"/>
      <c r="H1680" s="176"/>
      <c r="I1680" s="177"/>
      <c r="J1680" s="176"/>
      <c r="K1680" s="476"/>
      <c r="L1680" s="174"/>
      <c r="M1680" s="81"/>
      <c r="N1680" s="280" t="str">
        <f t="shared" ref="N1680:N1743" si="159">IF(M1680="","",YEAR($M$2)-YEAR(M1680)-IF(DATE(YEAR($M$2),MONTH(M1680),DAY(M1680))&gt;$M$2,1,0))</f>
        <v/>
      </c>
      <c r="O1680" s="43"/>
      <c r="P1680" s="87"/>
      <c r="Q1680" s="483"/>
      <c r="R1680" s="83"/>
      <c r="S1680" s="482"/>
      <c r="T1680" s="164"/>
      <c r="U1680" s="45"/>
      <c r="V1680" s="25" t="str">
        <f>IFERROR(VLOOKUP(U1680, tabla!$A$2:$B$50,2,FALSE),"")</f>
        <v/>
      </c>
      <c r="W1680" s="26"/>
      <c r="X1680" s="51"/>
      <c r="Y1680" s="555" t="str">
        <f t="shared" ref="Y1680:Y1743" si="160">IF(AND(X1680&gt;0,X1680&lt;452),45.2,IF(X1680&gt;=452,10%*X1680,IF(X1680=0,"","")))</f>
        <v/>
      </c>
      <c r="Z1680" s="27"/>
      <c r="AA1680" s="26"/>
      <c r="AB1680" s="26"/>
      <c r="AC1680" s="84"/>
      <c r="AD1680" s="29"/>
      <c r="AE1680" s="84"/>
      <c r="AF1680" s="84"/>
      <c r="AG1680" s="63"/>
      <c r="AH1680" s="84"/>
      <c r="AI1680" s="63"/>
      <c r="AJ1680" s="63"/>
      <c r="AK1680" s="81"/>
      <c r="AL1680" s="85"/>
      <c r="AM1680" s="557" t="str">
        <f t="shared" ref="AM1680:AM1743" ca="1" si="161">IF(OR(AL1680="",NOT(ISNUMBER(AL1680))),"",IF(TODAY()&lt;=AL1680,
 "VIGENTE - FALTAN " &amp;
 ((YEAR(AL1680)-YEAR(TODAY()))*12 + MONTH(AL1680)-MONTH(TODAY()) - IF(DAY(TODAY())&gt;DAY(AL1680),1,0)) &amp; " MESES",
 "CADUCADO"))</f>
        <v/>
      </c>
      <c r="AN1680" s="86"/>
      <c r="XFA1680" s="558" t="e">
        <f>MATCH(AE1680,tabla!$W$3:$W$20,0)-1</f>
        <v>#N/A</v>
      </c>
      <c r="XFB1680" s="558">
        <f>COUNTIF(tabla!$W$3:$W$20,'BD1'!AE1680)</f>
        <v>0</v>
      </c>
    </row>
    <row r="1681" spans="1:40 16381:16382" s="197" customFormat="1" ht="24.95" customHeight="1" x14ac:dyDescent="0.2">
      <c r="A1681" s="24" t="str">
        <f t="shared" si="158"/>
        <v/>
      </c>
      <c r="B1681" s="24" t="str">
        <f t="shared" si="156"/>
        <v/>
      </c>
      <c r="C1681" s="554" t="str">
        <f t="shared" si="157"/>
        <v/>
      </c>
      <c r="D1681" s="173"/>
      <c r="E1681" s="173"/>
      <c r="F1681" s="174"/>
      <c r="G1681" s="175"/>
      <c r="H1681" s="176"/>
      <c r="I1681" s="177"/>
      <c r="J1681" s="176"/>
      <c r="K1681" s="476"/>
      <c r="L1681" s="174"/>
      <c r="M1681" s="81"/>
      <c r="N1681" s="280" t="str">
        <f t="shared" si="159"/>
        <v/>
      </c>
      <c r="O1681" s="43"/>
      <c r="P1681" s="87"/>
      <c r="Q1681" s="483"/>
      <c r="R1681" s="83"/>
      <c r="S1681" s="482"/>
      <c r="T1681" s="164"/>
      <c r="U1681" s="45"/>
      <c r="V1681" s="25" t="str">
        <f>IFERROR(VLOOKUP(U1681, tabla!$A$2:$B$50,2,FALSE),"")</f>
        <v/>
      </c>
      <c r="W1681" s="26"/>
      <c r="X1681" s="51"/>
      <c r="Y1681" s="555" t="str">
        <f t="shared" si="160"/>
        <v/>
      </c>
      <c r="Z1681" s="27"/>
      <c r="AA1681" s="26"/>
      <c r="AB1681" s="26"/>
      <c r="AC1681" s="84"/>
      <c r="AD1681" s="29"/>
      <c r="AE1681" s="84"/>
      <c r="AF1681" s="84"/>
      <c r="AG1681" s="63"/>
      <c r="AH1681" s="84"/>
      <c r="AI1681" s="63"/>
      <c r="AJ1681" s="63"/>
      <c r="AK1681" s="81"/>
      <c r="AL1681" s="85"/>
      <c r="AM1681" s="557" t="str">
        <f t="shared" ca="1" si="161"/>
        <v/>
      </c>
      <c r="AN1681" s="86"/>
      <c r="XFA1681" s="558" t="e">
        <f>MATCH(AE1681,tabla!$W$3:$W$20,0)-1</f>
        <v>#N/A</v>
      </c>
      <c r="XFB1681" s="558">
        <f>COUNTIF(tabla!$W$3:$W$20,'BD1'!AE1681)</f>
        <v>0</v>
      </c>
    </row>
    <row r="1682" spans="1:40 16381:16382" s="197" customFormat="1" ht="24.95" customHeight="1" x14ac:dyDescent="0.2">
      <c r="A1682" s="24" t="str">
        <f t="shared" si="158"/>
        <v/>
      </c>
      <c r="B1682" s="24" t="str">
        <f t="shared" si="156"/>
        <v/>
      </c>
      <c r="C1682" s="554" t="str">
        <f t="shared" si="157"/>
        <v/>
      </c>
      <c r="D1682" s="173"/>
      <c r="E1682" s="173"/>
      <c r="F1682" s="174"/>
      <c r="G1682" s="175"/>
      <c r="H1682" s="176"/>
      <c r="I1682" s="177"/>
      <c r="J1682" s="176"/>
      <c r="K1682" s="476"/>
      <c r="L1682" s="174"/>
      <c r="M1682" s="81"/>
      <c r="N1682" s="280" t="str">
        <f t="shared" si="159"/>
        <v/>
      </c>
      <c r="O1682" s="43"/>
      <c r="P1682" s="87"/>
      <c r="Q1682" s="483"/>
      <c r="R1682" s="83"/>
      <c r="S1682" s="482"/>
      <c r="T1682" s="164"/>
      <c r="U1682" s="45"/>
      <c r="V1682" s="25" t="str">
        <f>IFERROR(VLOOKUP(U1682, tabla!$A$2:$B$50,2,FALSE),"")</f>
        <v/>
      </c>
      <c r="W1682" s="26"/>
      <c r="X1682" s="51"/>
      <c r="Y1682" s="555" t="str">
        <f t="shared" si="160"/>
        <v/>
      </c>
      <c r="Z1682" s="27"/>
      <c r="AA1682" s="26"/>
      <c r="AB1682" s="26"/>
      <c r="AC1682" s="84"/>
      <c r="AD1682" s="29"/>
      <c r="AE1682" s="84"/>
      <c r="AF1682" s="84"/>
      <c r="AG1682" s="63"/>
      <c r="AH1682" s="84"/>
      <c r="AI1682" s="63"/>
      <c r="AJ1682" s="63"/>
      <c r="AK1682" s="81"/>
      <c r="AL1682" s="85"/>
      <c r="AM1682" s="557" t="str">
        <f t="shared" ca="1" si="161"/>
        <v/>
      </c>
      <c r="AN1682" s="86"/>
      <c r="XFA1682" s="558" t="e">
        <f>MATCH(AE1682,tabla!$W$3:$W$20,0)-1</f>
        <v>#N/A</v>
      </c>
      <c r="XFB1682" s="558">
        <f>COUNTIF(tabla!$W$3:$W$20,'BD1'!AE1682)</f>
        <v>0</v>
      </c>
    </row>
    <row r="1683" spans="1:40 16381:16382" s="197" customFormat="1" ht="24.95" customHeight="1" x14ac:dyDescent="0.2">
      <c r="A1683" s="24" t="str">
        <f t="shared" si="158"/>
        <v/>
      </c>
      <c r="B1683" s="24" t="str">
        <f t="shared" si="156"/>
        <v/>
      </c>
      <c r="C1683" s="554" t="str">
        <f t="shared" si="157"/>
        <v/>
      </c>
      <c r="D1683" s="173"/>
      <c r="E1683" s="173"/>
      <c r="F1683" s="174"/>
      <c r="G1683" s="175"/>
      <c r="H1683" s="176"/>
      <c r="I1683" s="177"/>
      <c r="J1683" s="176"/>
      <c r="K1683" s="476"/>
      <c r="L1683" s="174"/>
      <c r="M1683" s="81"/>
      <c r="N1683" s="280" t="str">
        <f t="shared" si="159"/>
        <v/>
      </c>
      <c r="O1683" s="43"/>
      <c r="P1683" s="87"/>
      <c r="Q1683" s="483"/>
      <c r="R1683" s="83"/>
      <c r="S1683" s="482"/>
      <c r="T1683" s="164"/>
      <c r="U1683" s="45"/>
      <c r="V1683" s="25" t="str">
        <f>IFERROR(VLOOKUP(U1683, tabla!$A$2:$B$50,2,FALSE),"")</f>
        <v/>
      </c>
      <c r="W1683" s="26"/>
      <c r="X1683" s="51"/>
      <c r="Y1683" s="555" t="str">
        <f t="shared" si="160"/>
        <v/>
      </c>
      <c r="Z1683" s="27"/>
      <c r="AA1683" s="26"/>
      <c r="AB1683" s="26"/>
      <c r="AC1683" s="84"/>
      <c r="AD1683" s="29"/>
      <c r="AE1683" s="84"/>
      <c r="AF1683" s="84"/>
      <c r="AG1683" s="63"/>
      <c r="AH1683" s="84"/>
      <c r="AI1683" s="63"/>
      <c r="AJ1683" s="63"/>
      <c r="AK1683" s="81"/>
      <c r="AL1683" s="85"/>
      <c r="AM1683" s="557" t="str">
        <f t="shared" ca="1" si="161"/>
        <v/>
      </c>
      <c r="AN1683" s="86"/>
      <c r="XFA1683" s="558" t="e">
        <f>MATCH(AE1683,tabla!$W$3:$W$20,0)-1</f>
        <v>#N/A</v>
      </c>
      <c r="XFB1683" s="558">
        <f>COUNTIF(tabla!$W$3:$W$20,'BD1'!AE1683)</f>
        <v>0</v>
      </c>
    </row>
    <row r="1684" spans="1:40 16381:16382" s="197" customFormat="1" ht="24.95" customHeight="1" x14ac:dyDescent="0.2">
      <c r="A1684" s="24" t="str">
        <f t="shared" si="158"/>
        <v/>
      </c>
      <c r="B1684" s="24" t="str">
        <f t="shared" si="156"/>
        <v/>
      </c>
      <c r="C1684" s="554" t="str">
        <f t="shared" si="157"/>
        <v/>
      </c>
      <c r="D1684" s="173"/>
      <c r="E1684" s="173"/>
      <c r="F1684" s="174"/>
      <c r="G1684" s="175"/>
      <c r="H1684" s="176"/>
      <c r="I1684" s="177"/>
      <c r="J1684" s="176"/>
      <c r="K1684" s="476"/>
      <c r="L1684" s="174"/>
      <c r="M1684" s="81"/>
      <c r="N1684" s="280" t="str">
        <f t="shared" si="159"/>
        <v/>
      </c>
      <c r="O1684" s="43"/>
      <c r="P1684" s="87"/>
      <c r="Q1684" s="483"/>
      <c r="R1684" s="83"/>
      <c r="S1684" s="482"/>
      <c r="T1684" s="164"/>
      <c r="U1684" s="45"/>
      <c r="V1684" s="25" t="str">
        <f>IFERROR(VLOOKUP(U1684, tabla!$A$2:$B$50,2,FALSE),"")</f>
        <v/>
      </c>
      <c r="W1684" s="26"/>
      <c r="X1684" s="51"/>
      <c r="Y1684" s="555" t="str">
        <f t="shared" si="160"/>
        <v/>
      </c>
      <c r="Z1684" s="27"/>
      <c r="AA1684" s="26"/>
      <c r="AB1684" s="26"/>
      <c r="AC1684" s="84"/>
      <c r="AD1684" s="29"/>
      <c r="AE1684" s="84"/>
      <c r="AF1684" s="84"/>
      <c r="AG1684" s="63"/>
      <c r="AH1684" s="84"/>
      <c r="AI1684" s="63"/>
      <c r="AJ1684" s="63"/>
      <c r="AK1684" s="81"/>
      <c r="AL1684" s="85"/>
      <c r="AM1684" s="557" t="str">
        <f t="shared" ca="1" si="161"/>
        <v/>
      </c>
      <c r="AN1684" s="86"/>
      <c r="XFA1684" s="558" t="e">
        <f>MATCH(AE1684,tabla!$W$3:$W$20,0)-1</f>
        <v>#N/A</v>
      </c>
      <c r="XFB1684" s="558">
        <f>COUNTIF(tabla!$W$3:$W$20,'BD1'!AE1684)</f>
        <v>0</v>
      </c>
    </row>
    <row r="1685" spans="1:40 16381:16382" s="197" customFormat="1" ht="24.95" customHeight="1" x14ac:dyDescent="0.2">
      <c r="A1685" s="24" t="str">
        <f t="shared" si="158"/>
        <v/>
      </c>
      <c r="B1685" s="24" t="str">
        <f t="shared" si="156"/>
        <v/>
      </c>
      <c r="C1685" s="554" t="str">
        <f t="shared" si="157"/>
        <v/>
      </c>
      <c r="D1685" s="173"/>
      <c r="E1685" s="173"/>
      <c r="F1685" s="174"/>
      <c r="G1685" s="175"/>
      <c r="H1685" s="176"/>
      <c r="I1685" s="177"/>
      <c r="J1685" s="176"/>
      <c r="K1685" s="476"/>
      <c r="L1685" s="174"/>
      <c r="M1685" s="81"/>
      <c r="N1685" s="280" t="str">
        <f t="shared" si="159"/>
        <v/>
      </c>
      <c r="O1685" s="43"/>
      <c r="P1685" s="87"/>
      <c r="Q1685" s="483"/>
      <c r="R1685" s="83"/>
      <c r="S1685" s="482"/>
      <c r="T1685" s="164"/>
      <c r="U1685" s="45"/>
      <c r="V1685" s="25" t="str">
        <f>IFERROR(VLOOKUP(U1685, tabla!$A$2:$B$50,2,FALSE),"")</f>
        <v/>
      </c>
      <c r="W1685" s="26"/>
      <c r="X1685" s="51"/>
      <c r="Y1685" s="555" t="str">
        <f t="shared" si="160"/>
        <v/>
      </c>
      <c r="Z1685" s="27"/>
      <c r="AA1685" s="26"/>
      <c r="AB1685" s="26"/>
      <c r="AC1685" s="84"/>
      <c r="AD1685" s="29"/>
      <c r="AE1685" s="84"/>
      <c r="AF1685" s="84"/>
      <c r="AG1685" s="63"/>
      <c r="AH1685" s="84"/>
      <c r="AI1685" s="63"/>
      <c r="AJ1685" s="63"/>
      <c r="AK1685" s="81"/>
      <c r="AL1685" s="85"/>
      <c r="AM1685" s="557" t="str">
        <f t="shared" ca="1" si="161"/>
        <v/>
      </c>
      <c r="AN1685" s="86"/>
      <c r="XFA1685" s="558" t="e">
        <f>MATCH(AE1685,tabla!$W$3:$W$20,0)-1</f>
        <v>#N/A</v>
      </c>
      <c r="XFB1685" s="558">
        <f>COUNTIF(tabla!$W$3:$W$20,'BD1'!AE1685)</f>
        <v>0</v>
      </c>
    </row>
    <row r="1686" spans="1:40 16381:16382" s="197" customFormat="1" ht="24.95" customHeight="1" x14ac:dyDescent="0.2">
      <c r="A1686" s="24" t="str">
        <f t="shared" si="158"/>
        <v/>
      </c>
      <c r="B1686" s="24" t="str">
        <f t="shared" si="156"/>
        <v/>
      </c>
      <c r="C1686" s="554" t="str">
        <f t="shared" si="157"/>
        <v/>
      </c>
      <c r="D1686" s="173"/>
      <c r="E1686" s="173"/>
      <c r="F1686" s="174"/>
      <c r="G1686" s="175"/>
      <c r="H1686" s="176"/>
      <c r="I1686" s="177"/>
      <c r="J1686" s="176"/>
      <c r="K1686" s="476"/>
      <c r="L1686" s="174"/>
      <c r="M1686" s="81"/>
      <c r="N1686" s="280" t="str">
        <f t="shared" si="159"/>
        <v/>
      </c>
      <c r="O1686" s="43"/>
      <c r="P1686" s="87"/>
      <c r="Q1686" s="483"/>
      <c r="R1686" s="83"/>
      <c r="S1686" s="482"/>
      <c r="T1686" s="164"/>
      <c r="U1686" s="45"/>
      <c r="V1686" s="25" t="str">
        <f>IFERROR(VLOOKUP(U1686, tabla!$A$2:$B$50,2,FALSE),"")</f>
        <v/>
      </c>
      <c r="W1686" s="26"/>
      <c r="X1686" s="51"/>
      <c r="Y1686" s="555" t="str">
        <f t="shared" si="160"/>
        <v/>
      </c>
      <c r="Z1686" s="27"/>
      <c r="AA1686" s="26"/>
      <c r="AB1686" s="26"/>
      <c r="AC1686" s="84"/>
      <c r="AD1686" s="29"/>
      <c r="AE1686" s="84"/>
      <c r="AF1686" s="84"/>
      <c r="AG1686" s="63"/>
      <c r="AH1686" s="84"/>
      <c r="AI1686" s="63"/>
      <c r="AJ1686" s="63"/>
      <c r="AK1686" s="81"/>
      <c r="AL1686" s="85"/>
      <c r="AM1686" s="557" t="str">
        <f t="shared" ca="1" si="161"/>
        <v/>
      </c>
      <c r="AN1686" s="86"/>
      <c r="XFA1686" s="558" t="e">
        <f>MATCH(AE1686,tabla!$W$3:$W$20,0)-1</f>
        <v>#N/A</v>
      </c>
      <c r="XFB1686" s="558">
        <f>COUNTIF(tabla!$W$3:$W$20,'BD1'!AE1686)</f>
        <v>0</v>
      </c>
    </row>
    <row r="1687" spans="1:40 16381:16382" s="197" customFormat="1" ht="24.95" customHeight="1" x14ac:dyDescent="0.2">
      <c r="A1687" s="24" t="str">
        <f t="shared" si="158"/>
        <v/>
      </c>
      <c r="B1687" s="24" t="str">
        <f t="shared" si="156"/>
        <v/>
      </c>
      <c r="C1687" s="554" t="str">
        <f t="shared" si="157"/>
        <v/>
      </c>
      <c r="D1687" s="173"/>
      <c r="E1687" s="173"/>
      <c r="F1687" s="174"/>
      <c r="G1687" s="175"/>
      <c r="H1687" s="176"/>
      <c r="I1687" s="177"/>
      <c r="J1687" s="176"/>
      <c r="K1687" s="476"/>
      <c r="L1687" s="174"/>
      <c r="M1687" s="81"/>
      <c r="N1687" s="280" t="str">
        <f t="shared" si="159"/>
        <v/>
      </c>
      <c r="O1687" s="43"/>
      <c r="P1687" s="87"/>
      <c r="Q1687" s="483"/>
      <c r="R1687" s="83"/>
      <c r="S1687" s="482"/>
      <c r="T1687" s="164"/>
      <c r="U1687" s="45"/>
      <c r="V1687" s="25" t="str">
        <f>IFERROR(VLOOKUP(U1687, tabla!$A$2:$B$50,2,FALSE),"")</f>
        <v/>
      </c>
      <c r="W1687" s="26"/>
      <c r="X1687" s="51"/>
      <c r="Y1687" s="555" t="str">
        <f t="shared" si="160"/>
        <v/>
      </c>
      <c r="Z1687" s="27"/>
      <c r="AA1687" s="26"/>
      <c r="AB1687" s="26"/>
      <c r="AC1687" s="84"/>
      <c r="AD1687" s="29"/>
      <c r="AE1687" s="84"/>
      <c r="AF1687" s="84"/>
      <c r="AG1687" s="63"/>
      <c r="AH1687" s="84"/>
      <c r="AI1687" s="63"/>
      <c r="AJ1687" s="63"/>
      <c r="AK1687" s="81"/>
      <c r="AL1687" s="85"/>
      <c r="AM1687" s="557" t="str">
        <f t="shared" ca="1" si="161"/>
        <v/>
      </c>
      <c r="AN1687" s="86"/>
      <c r="XFA1687" s="558" t="e">
        <f>MATCH(AE1687,tabla!$W$3:$W$20,0)-1</f>
        <v>#N/A</v>
      </c>
      <c r="XFB1687" s="558">
        <f>COUNTIF(tabla!$W$3:$W$20,'BD1'!AE1687)</f>
        <v>0</v>
      </c>
    </row>
    <row r="1688" spans="1:40 16381:16382" s="197" customFormat="1" ht="24.95" customHeight="1" x14ac:dyDescent="0.2">
      <c r="A1688" s="24" t="str">
        <f t="shared" si="158"/>
        <v/>
      </c>
      <c r="B1688" s="24" t="str">
        <f t="shared" si="156"/>
        <v/>
      </c>
      <c r="C1688" s="554" t="str">
        <f t="shared" si="157"/>
        <v/>
      </c>
      <c r="D1688" s="173"/>
      <c r="E1688" s="173"/>
      <c r="F1688" s="174"/>
      <c r="G1688" s="175"/>
      <c r="H1688" s="176"/>
      <c r="I1688" s="177"/>
      <c r="J1688" s="176"/>
      <c r="K1688" s="476"/>
      <c r="L1688" s="174"/>
      <c r="M1688" s="81"/>
      <c r="N1688" s="280" t="str">
        <f t="shared" si="159"/>
        <v/>
      </c>
      <c r="O1688" s="43"/>
      <c r="P1688" s="87"/>
      <c r="Q1688" s="483"/>
      <c r="R1688" s="83"/>
      <c r="S1688" s="482"/>
      <c r="T1688" s="164"/>
      <c r="U1688" s="45"/>
      <c r="V1688" s="25" t="str">
        <f>IFERROR(VLOOKUP(U1688, tabla!$A$2:$B$50,2,FALSE),"")</f>
        <v/>
      </c>
      <c r="W1688" s="26"/>
      <c r="X1688" s="51"/>
      <c r="Y1688" s="555" t="str">
        <f t="shared" si="160"/>
        <v/>
      </c>
      <c r="Z1688" s="27"/>
      <c r="AA1688" s="26"/>
      <c r="AB1688" s="26"/>
      <c r="AC1688" s="84"/>
      <c r="AD1688" s="29"/>
      <c r="AE1688" s="84"/>
      <c r="AF1688" s="84"/>
      <c r="AG1688" s="63"/>
      <c r="AH1688" s="84"/>
      <c r="AI1688" s="63"/>
      <c r="AJ1688" s="63"/>
      <c r="AK1688" s="81"/>
      <c r="AL1688" s="85"/>
      <c r="AM1688" s="557" t="str">
        <f t="shared" ca="1" si="161"/>
        <v/>
      </c>
      <c r="AN1688" s="86"/>
      <c r="XFA1688" s="558" t="e">
        <f>MATCH(AE1688,tabla!$W$3:$W$20,0)-1</f>
        <v>#N/A</v>
      </c>
      <c r="XFB1688" s="558">
        <f>COUNTIF(tabla!$W$3:$W$20,'BD1'!AE1688)</f>
        <v>0</v>
      </c>
    </row>
    <row r="1689" spans="1:40 16381:16382" s="197" customFormat="1" ht="24.95" customHeight="1" x14ac:dyDescent="0.2">
      <c r="A1689" s="24" t="str">
        <f t="shared" si="158"/>
        <v/>
      </c>
      <c r="B1689" s="24" t="str">
        <f t="shared" si="156"/>
        <v/>
      </c>
      <c r="C1689" s="554" t="str">
        <f t="shared" si="157"/>
        <v/>
      </c>
      <c r="D1689" s="173"/>
      <c r="E1689" s="173"/>
      <c r="F1689" s="174"/>
      <c r="G1689" s="175"/>
      <c r="H1689" s="176"/>
      <c r="I1689" s="177"/>
      <c r="J1689" s="176"/>
      <c r="K1689" s="476"/>
      <c r="L1689" s="174"/>
      <c r="M1689" s="81"/>
      <c r="N1689" s="280" t="str">
        <f t="shared" si="159"/>
        <v/>
      </c>
      <c r="O1689" s="43"/>
      <c r="P1689" s="87"/>
      <c r="Q1689" s="483"/>
      <c r="R1689" s="83"/>
      <c r="S1689" s="482"/>
      <c r="T1689" s="164"/>
      <c r="U1689" s="45"/>
      <c r="V1689" s="25" t="str">
        <f>IFERROR(VLOOKUP(U1689, tabla!$A$2:$B$50,2,FALSE),"")</f>
        <v/>
      </c>
      <c r="W1689" s="26"/>
      <c r="X1689" s="51"/>
      <c r="Y1689" s="555" t="str">
        <f t="shared" si="160"/>
        <v/>
      </c>
      <c r="Z1689" s="27"/>
      <c r="AA1689" s="26"/>
      <c r="AB1689" s="26"/>
      <c r="AC1689" s="84"/>
      <c r="AD1689" s="29"/>
      <c r="AE1689" s="84"/>
      <c r="AF1689" s="84"/>
      <c r="AG1689" s="63"/>
      <c r="AH1689" s="84"/>
      <c r="AI1689" s="63"/>
      <c r="AJ1689" s="63"/>
      <c r="AK1689" s="81"/>
      <c r="AL1689" s="85"/>
      <c r="AM1689" s="557" t="str">
        <f t="shared" ca="1" si="161"/>
        <v/>
      </c>
      <c r="AN1689" s="86"/>
      <c r="XFA1689" s="558" t="e">
        <f>MATCH(AE1689,tabla!$W$3:$W$20,0)-1</f>
        <v>#N/A</v>
      </c>
      <c r="XFB1689" s="558">
        <f>COUNTIF(tabla!$W$3:$W$20,'BD1'!AE1689)</f>
        <v>0</v>
      </c>
    </row>
    <row r="1690" spans="1:40 16381:16382" s="197" customFormat="1" ht="24.95" customHeight="1" x14ac:dyDescent="0.2">
      <c r="A1690" s="24" t="str">
        <f t="shared" si="158"/>
        <v/>
      </c>
      <c r="B1690" s="24" t="str">
        <f t="shared" si="156"/>
        <v/>
      </c>
      <c r="C1690" s="554" t="str">
        <f t="shared" si="157"/>
        <v/>
      </c>
      <c r="D1690" s="173"/>
      <c r="E1690" s="173"/>
      <c r="F1690" s="174"/>
      <c r="G1690" s="175"/>
      <c r="H1690" s="176"/>
      <c r="I1690" s="177"/>
      <c r="J1690" s="176"/>
      <c r="K1690" s="476"/>
      <c r="L1690" s="174"/>
      <c r="M1690" s="81"/>
      <c r="N1690" s="280" t="str">
        <f t="shared" si="159"/>
        <v/>
      </c>
      <c r="O1690" s="43"/>
      <c r="P1690" s="87"/>
      <c r="Q1690" s="483"/>
      <c r="R1690" s="83"/>
      <c r="S1690" s="482"/>
      <c r="T1690" s="164"/>
      <c r="U1690" s="45"/>
      <c r="V1690" s="25" t="str">
        <f>IFERROR(VLOOKUP(U1690, tabla!$A$2:$B$50,2,FALSE),"")</f>
        <v/>
      </c>
      <c r="W1690" s="26"/>
      <c r="X1690" s="51"/>
      <c r="Y1690" s="555" t="str">
        <f t="shared" si="160"/>
        <v/>
      </c>
      <c r="Z1690" s="27"/>
      <c r="AA1690" s="26"/>
      <c r="AB1690" s="26"/>
      <c r="AC1690" s="84"/>
      <c r="AD1690" s="29"/>
      <c r="AE1690" s="84"/>
      <c r="AF1690" s="84"/>
      <c r="AG1690" s="63"/>
      <c r="AH1690" s="84"/>
      <c r="AI1690" s="63"/>
      <c r="AJ1690" s="63"/>
      <c r="AK1690" s="81"/>
      <c r="AL1690" s="85"/>
      <c r="AM1690" s="557" t="str">
        <f t="shared" ca="1" si="161"/>
        <v/>
      </c>
      <c r="AN1690" s="86"/>
      <c r="XFA1690" s="558" t="e">
        <f>MATCH(AE1690,tabla!$W$3:$W$20,0)-1</f>
        <v>#N/A</v>
      </c>
      <c r="XFB1690" s="558">
        <f>COUNTIF(tabla!$W$3:$W$20,'BD1'!AE1690)</f>
        <v>0</v>
      </c>
    </row>
    <row r="1691" spans="1:40 16381:16382" s="197" customFormat="1" ht="24.95" customHeight="1" x14ac:dyDescent="0.2">
      <c r="A1691" s="24" t="str">
        <f t="shared" si="158"/>
        <v/>
      </c>
      <c r="B1691" s="24" t="str">
        <f t="shared" si="156"/>
        <v/>
      </c>
      <c r="C1691" s="554" t="str">
        <f t="shared" si="157"/>
        <v/>
      </c>
      <c r="D1691" s="173"/>
      <c r="E1691" s="173"/>
      <c r="F1691" s="174"/>
      <c r="G1691" s="175"/>
      <c r="H1691" s="176"/>
      <c r="I1691" s="177"/>
      <c r="J1691" s="176"/>
      <c r="K1691" s="476"/>
      <c r="L1691" s="174"/>
      <c r="M1691" s="81"/>
      <c r="N1691" s="280" t="str">
        <f t="shared" si="159"/>
        <v/>
      </c>
      <c r="O1691" s="43"/>
      <c r="P1691" s="87"/>
      <c r="Q1691" s="483"/>
      <c r="R1691" s="83"/>
      <c r="S1691" s="482"/>
      <c r="T1691" s="164"/>
      <c r="U1691" s="45"/>
      <c r="V1691" s="25" t="str">
        <f>IFERROR(VLOOKUP(U1691, tabla!$A$2:$B$50,2,FALSE),"")</f>
        <v/>
      </c>
      <c r="W1691" s="26"/>
      <c r="X1691" s="51"/>
      <c r="Y1691" s="555" t="str">
        <f t="shared" si="160"/>
        <v/>
      </c>
      <c r="Z1691" s="27"/>
      <c r="AA1691" s="26"/>
      <c r="AB1691" s="26"/>
      <c r="AC1691" s="84"/>
      <c r="AD1691" s="29"/>
      <c r="AE1691" s="84"/>
      <c r="AF1691" s="84"/>
      <c r="AG1691" s="63"/>
      <c r="AH1691" s="84"/>
      <c r="AI1691" s="63"/>
      <c r="AJ1691" s="63"/>
      <c r="AK1691" s="81"/>
      <c r="AL1691" s="85"/>
      <c r="AM1691" s="557" t="str">
        <f t="shared" ca="1" si="161"/>
        <v/>
      </c>
      <c r="AN1691" s="86"/>
      <c r="XFA1691" s="558" t="e">
        <f>MATCH(AE1691,tabla!$W$3:$W$20,0)-1</f>
        <v>#N/A</v>
      </c>
      <c r="XFB1691" s="558">
        <f>COUNTIF(tabla!$W$3:$W$20,'BD1'!AE1691)</f>
        <v>0</v>
      </c>
    </row>
    <row r="1692" spans="1:40 16381:16382" s="197" customFormat="1" ht="24.95" customHeight="1" x14ac:dyDescent="0.2">
      <c r="A1692" s="24" t="str">
        <f t="shared" si="158"/>
        <v/>
      </c>
      <c r="B1692" s="24" t="str">
        <f t="shared" si="156"/>
        <v/>
      </c>
      <c r="C1692" s="554" t="str">
        <f t="shared" si="157"/>
        <v/>
      </c>
      <c r="D1692" s="173"/>
      <c r="E1692" s="173"/>
      <c r="F1692" s="174"/>
      <c r="G1692" s="175"/>
      <c r="H1692" s="176"/>
      <c r="I1692" s="177"/>
      <c r="J1692" s="176"/>
      <c r="K1692" s="476"/>
      <c r="L1692" s="174"/>
      <c r="M1692" s="81"/>
      <c r="N1692" s="280" t="str">
        <f t="shared" si="159"/>
        <v/>
      </c>
      <c r="O1692" s="43"/>
      <c r="P1692" s="87"/>
      <c r="Q1692" s="483"/>
      <c r="R1692" s="83"/>
      <c r="S1692" s="482"/>
      <c r="T1692" s="164"/>
      <c r="U1692" s="45"/>
      <c r="V1692" s="25" t="str">
        <f>IFERROR(VLOOKUP(U1692, tabla!$A$2:$B$50,2,FALSE),"")</f>
        <v/>
      </c>
      <c r="W1692" s="26"/>
      <c r="X1692" s="51"/>
      <c r="Y1692" s="555" t="str">
        <f t="shared" si="160"/>
        <v/>
      </c>
      <c r="Z1692" s="27"/>
      <c r="AA1692" s="26"/>
      <c r="AB1692" s="26"/>
      <c r="AC1692" s="84"/>
      <c r="AD1692" s="29"/>
      <c r="AE1692" s="84"/>
      <c r="AF1692" s="84"/>
      <c r="AG1692" s="63"/>
      <c r="AH1692" s="84"/>
      <c r="AI1692" s="63"/>
      <c r="AJ1692" s="63"/>
      <c r="AK1692" s="81"/>
      <c r="AL1692" s="85"/>
      <c r="AM1692" s="557" t="str">
        <f t="shared" ca="1" si="161"/>
        <v/>
      </c>
      <c r="AN1692" s="86"/>
      <c r="XFA1692" s="558" t="e">
        <f>MATCH(AE1692,tabla!$W$3:$W$20,0)-1</f>
        <v>#N/A</v>
      </c>
      <c r="XFB1692" s="558">
        <f>COUNTIF(tabla!$W$3:$W$20,'BD1'!AE1692)</f>
        <v>0</v>
      </c>
    </row>
    <row r="1693" spans="1:40 16381:16382" s="197" customFormat="1" ht="24.95" customHeight="1" x14ac:dyDescent="0.2">
      <c r="A1693" s="24" t="str">
        <f t="shared" si="158"/>
        <v/>
      </c>
      <c r="B1693" s="24" t="str">
        <f t="shared" si="156"/>
        <v/>
      </c>
      <c r="C1693" s="554" t="str">
        <f t="shared" si="157"/>
        <v/>
      </c>
      <c r="D1693" s="173"/>
      <c r="E1693" s="173"/>
      <c r="F1693" s="174"/>
      <c r="G1693" s="175"/>
      <c r="H1693" s="176"/>
      <c r="I1693" s="177"/>
      <c r="J1693" s="176"/>
      <c r="K1693" s="476"/>
      <c r="L1693" s="174"/>
      <c r="M1693" s="81"/>
      <c r="N1693" s="280" t="str">
        <f t="shared" si="159"/>
        <v/>
      </c>
      <c r="O1693" s="43"/>
      <c r="P1693" s="87"/>
      <c r="Q1693" s="483"/>
      <c r="R1693" s="83"/>
      <c r="S1693" s="482"/>
      <c r="T1693" s="164"/>
      <c r="U1693" s="45"/>
      <c r="V1693" s="25" t="str">
        <f>IFERROR(VLOOKUP(U1693, tabla!$A$2:$B$50,2,FALSE),"")</f>
        <v/>
      </c>
      <c r="W1693" s="26"/>
      <c r="X1693" s="51"/>
      <c r="Y1693" s="555" t="str">
        <f t="shared" si="160"/>
        <v/>
      </c>
      <c r="Z1693" s="27"/>
      <c r="AA1693" s="26"/>
      <c r="AB1693" s="26"/>
      <c r="AC1693" s="84"/>
      <c r="AD1693" s="29"/>
      <c r="AE1693" s="84"/>
      <c r="AF1693" s="84"/>
      <c r="AG1693" s="63"/>
      <c r="AH1693" s="84"/>
      <c r="AI1693" s="63"/>
      <c r="AJ1693" s="63"/>
      <c r="AK1693" s="81"/>
      <c r="AL1693" s="85"/>
      <c r="AM1693" s="557" t="str">
        <f t="shared" ca="1" si="161"/>
        <v/>
      </c>
      <c r="AN1693" s="86"/>
      <c r="XFA1693" s="558" t="e">
        <f>MATCH(AE1693,tabla!$W$3:$W$20,0)-1</f>
        <v>#N/A</v>
      </c>
      <c r="XFB1693" s="558">
        <f>COUNTIF(tabla!$W$3:$W$20,'BD1'!AE1693)</f>
        <v>0</v>
      </c>
    </row>
    <row r="1694" spans="1:40 16381:16382" s="197" customFormat="1" ht="24.95" customHeight="1" x14ac:dyDescent="0.2">
      <c r="A1694" s="24" t="str">
        <f t="shared" si="158"/>
        <v/>
      </c>
      <c r="B1694" s="24" t="str">
        <f t="shared" si="156"/>
        <v/>
      </c>
      <c r="C1694" s="554" t="str">
        <f t="shared" si="157"/>
        <v/>
      </c>
      <c r="D1694" s="173"/>
      <c r="E1694" s="173"/>
      <c r="F1694" s="174"/>
      <c r="G1694" s="175"/>
      <c r="H1694" s="176"/>
      <c r="I1694" s="177"/>
      <c r="J1694" s="176"/>
      <c r="K1694" s="476"/>
      <c r="L1694" s="174"/>
      <c r="M1694" s="81"/>
      <c r="N1694" s="280" t="str">
        <f t="shared" si="159"/>
        <v/>
      </c>
      <c r="O1694" s="43"/>
      <c r="P1694" s="87"/>
      <c r="Q1694" s="483"/>
      <c r="R1694" s="83"/>
      <c r="S1694" s="482"/>
      <c r="T1694" s="164"/>
      <c r="U1694" s="45"/>
      <c r="V1694" s="25" t="str">
        <f>IFERROR(VLOOKUP(U1694, tabla!$A$2:$B$50,2,FALSE),"")</f>
        <v/>
      </c>
      <c r="W1694" s="26"/>
      <c r="X1694" s="51"/>
      <c r="Y1694" s="555" t="str">
        <f t="shared" si="160"/>
        <v/>
      </c>
      <c r="Z1694" s="27"/>
      <c r="AA1694" s="26"/>
      <c r="AB1694" s="26"/>
      <c r="AC1694" s="84"/>
      <c r="AD1694" s="29"/>
      <c r="AE1694" s="84"/>
      <c r="AF1694" s="84"/>
      <c r="AG1694" s="63"/>
      <c r="AH1694" s="84"/>
      <c r="AI1694" s="63"/>
      <c r="AJ1694" s="63"/>
      <c r="AK1694" s="81"/>
      <c r="AL1694" s="85"/>
      <c r="AM1694" s="557" t="str">
        <f t="shared" ca="1" si="161"/>
        <v/>
      </c>
      <c r="AN1694" s="86"/>
      <c r="XFA1694" s="558" t="e">
        <f>MATCH(AE1694,tabla!$W$3:$W$20,0)-1</f>
        <v>#N/A</v>
      </c>
      <c r="XFB1694" s="558">
        <f>COUNTIF(tabla!$W$3:$W$20,'BD1'!AE1694)</f>
        <v>0</v>
      </c>
    </row>
    <row r="1695" spans="1:40 16381:16382" s="197" customFormat="1" ht="24.95" customHeight="1" x14ac:dyDescent="0.2">
      <c r="A1695" s="24" t="str">
        <f t="shared" si="158"/>
        <v/>
      </c>
      <c r="B1695" s="24" t="str">
        <f t="shared" si="156"/>
        <v/>
      </c>
      <c r="C1695" s="554" t="str">
        <f t="shared" si="157"/>
        <v/>
      </c>
      <c r="D1695" s="173"/>
      <c r="E1695" s="173"/>
      <c r="F1695" s="174"/>
      <c r="G1695" s="175"/>
      <c r="H1695" s="176"/>
      <c r="I1695" s="177"/>
      <c r="J1695" s="176"/>
      <c r="K1695" s="476"/>
      <c r="L1695" s="174"/>
      <c r="M1695" s="81"/>
      <c r="N1695" s="280" t="str">
        <f t="shared" si="159"/>
        <v/>
      </c>
      <c r="O1695" s="43"/>
      <c r="P1695" s="87"/>
      <c r="Q1695" s="483"/>
      <c r="R1695" s="83"/>
      <c r="S1695" s="482"/>
      <c r="T1695" s="164"/>
      <c r="U1695" s="45"/>
      <c r="V1695" s="25" t="str">
        <f>IFERROR(VLOOKUP(U1695, tabla!$A$2:$B$50,2,FALSE),"")</f>
        <v/>
      </c>
      <c r="W1695" s="26"/>
      <c r="X1695" s="51"/>
      <c r="Y1695" s="555" t="str">
        <f t="shared" si="160"/>
        <v/>
      </c>
      <c r="Z1695" s="27"/>
      <c r="AA1695" s="26"/>
      <c r="AB1695" s="26"/>
      <c r="AC1695" s="84"/>
      <c r="AD1695" s="29"/>
      <c r="AE1695" s="84"/>
      <c r="AF1695" s="84"/>
      <c r="AG1695" s="63"/>
      <c r="AH1695" s="84"/>
      <c r="AI1695" s="63"/>
      <c r="AJ1695" s="63"/>
      <c r="AK1695" s="81"/>
      <c r="AL1695" s="85"/>
      <c r="AM1695" s="557" t="str">
        <f t="shared" ca="1" si="161"/>
        <v/>
      </c>
      <c r="AN1695" s="86"/>
      <c r="XFA1695" s="558" t="e">
        <f>MATCH(AE1695,tabla!$W$3:$W$20,0)-1</f>
        <v>#N/A</v>
      </c>
      <c r="XFB1695" s="558">
        <f>COUNTIF(tabla!$W$3:$W$20,'BD1'!AE1695)</f>
        <v>0</v>
      </c>
    </row>
    <row r="1696" spans="1:40 16381:16382" s="197" customFormat="1" ht="24.95" customHeight="1" x14ac:dyDescent="0.2">
      <c r="A1696" s="24" t="str">
        <f t="shared" si="158"/>
        <v/>
      </c>
      <c r="B1696" s="24" t="str">
        <f t="shared" si="156"/>
        <v/>
      </c>
      <c r="C1696" s="554" t="str">
        <f t="shared" si="157"/>
        <v/>
      </c>
      <c r="D1696" s="173"/>
      <c r="E1696" s="173"/>
      <c r="F1696" s="174"/>
      <c r="G1696" s="175"/>
      <c r="H1696" s="176"/>
      <c r="I1696" s="177"/>
      <c r="J1696" s="176"/>
      <c r="K1696" s="476"/>
      <c r="L1696" s="174"/>
      <c r="M1696" s="81"/>
      <c r="N1696" s="280" t="str">
        <f t="shared" si="159"/>
        <v/>
      </c>
      <c r="O1696" s="43"/>
      <c r="P1696" s="87"/>
      <c r="Q1696" s="483"/>
      <c r="R1696" s="83"/>
      <c r="S1696" s="482"/>
      <c r="T1696" s="164"/>
      <c r="U1696" s="45"/>
      <c r="V1696" s="25" t="str">
        <f>IFERROR(VLOOKUP(U1696, tabla!$A$2:$B$50,2,FALSE),"")</f>
        <v/>
      </c>
      <c r="W1696" s="26"/>
      <c r="X1696" s="51"/>
      <c r="Y1696" s="555" t="str">
        <f t="shared" si="160"/>
        <v/>
      </c>
      <c r="Z1696" s="27"/>
      <c r="AA1696" s="26"/>
      <c r="AB1696" s="26"/>
      <c r="AC1696" s="84"/>
      <c r="AD1696" s="29"/>
      <c r="AE1696" s="84"/>
      <c r="AF1696" s="84"/>
      <c r="AG1696" s="63"/>
      <c r="AH1696" s="84"/>
      <c r="AI1696" s="63"/>
      <c r="AJ1696" s="63"/>
      <c r="AK1696" s="81"/>
      <c r="AL1696" s="85"/>
      <c r="AM1696" s="557" t="str">
        <f t="shared" ca="1" si="161"/>
        <v/>
      </c>
      <c r="AN1696" s="86"/>
      <c r="XFA1696" s="558" t="e">
        <f>MATCH(AE1696,tabla!$W$3:$W$20,0)-1</f>
        <v>#N/A</v>
      </c>
      <c r="XFB1696" s="558">
        <f>COUNTIF(tabla!$W$3:$W$20,'BD1'!AE1696)</f>
        <v>0</v>
      </c>
    </row>
    <row r="1697" spans="1:40 16381:16382" s="197" customFormat="1" ht="24.95" customHeight="1" x14ac:dyDescent="0.2">
      <c r="A1697" s="24" t="str">
        <f t="shared" si="158"/>
        <v/>
      </c>
      <c r="B1697" s="24" t="str">
        <f t="shared" si="156"/>
        <v/>
      </c>
      <c r="C1697" s="554" t="str">
        <f t="shared" si="157"/>
        <v/>
      </c>
      <c r="D1697" s="173"/>
      <c r="E1697" s="173"/>
      <c r="F1697" s="174"/>
      <c r="G1697" s="175"/>
      <c r="H1697" s="176"/>
      <c r="I1697" s="177"/>
      <c r="J1697" s="176"/>
      <c r="K1697" s="476"/>
      <c r="L1697" s="174"/>
      <c r="M1697" s="81"/>
      <c r="N1697" s="280" t="str">
        <f t="shared" si="159"/>
        <v/>
      </c>
      <c r="O1697" s="43"/>
      <c r="P1697" s="87"/>
      <c r="Q1697" s="483"/>
      <c r="R1697" s="83"/>
      <c r="S1697" s="482"/>
      <c r="T1697" s="164"/>
      <c r="U1697" s="45"/>
      <c r="V1697" s="25" t="str">
        <f>IFERROR(VLOOKUP(U1697, tabla!$A$2:$B$50,2,FALSE),"")</f>
        <v/>
      </c>
      <c r="W1697" s="26"/>
      <c r="X1697" s="51"/>
      <c r="Y1697" s="555" t="str">
        <f t="shared" si="160"/>
        <v/>
      </c>
      <c r="Z1697" s="27"/>
      <c r="AA1697" s="26"/>
      <c r="AB1697" s="26"/>
      <c r="AC1697" s="84"/>
      <c r="AD1697" s="29"/>
      <c r="AE1697" s="84"/>
      <c r="AF1697" s="84"/>
      <c r="AG1697" s="63"/>
      <c r="AH1697" s="84"/>
      <c r="AI1697" s="63"/>
      <c r="AJ1697" s="63"/>
      <c r="AK1697" s="81"/>
      <c r="AL1697" s="85"/>
      <c r="AM1697" s="557" t="str">
        <f t="shared" ca="1" si="161"/>
        <v/>
      </c>
      <c r="AN1697" s="86"/>
      <c r="XFA1697" s="558" t="e">
        <f>MATCH(AE1697,tabla!$W$3:$W$20,0)-1</f>
        <v>#N/A</v>
      </c>
      <c r="XFB1697" s="558">
        <f>COUNTIF(tabla!$W$3:$W$20,'BD1'!AE1697)</f>
        <v>0</v>
      </c>
    </row>
    <row r="1698" spans="1:40 16381:16382" s="197" customFormat="1" ht="24.95" customHeight="1" x14ac:dyDescent="0.2">
      <c r="A1698" s="24" t="str">
        <f t="shared" si="158"/>
        <v/>
      </c>
      <c r="B1698" s="24" t="str">
        <f t="shared" si="156"/>
        <v/>
      </c>
      <c r="C1698" s="554" t="str">
        <f t="shared" si="157"/>
        <v/>
      </c>
      <c r="D1698" s="173"/>
      <c r="E1698" s="173"/>
      <c r="F1698" s="174"/>
      <c r="G1698" s="175"/>
      <c r="H1698" s="176"/>
      <c r="I1698" s="177"/>
      <c r="J1698" s="176"/>
      <c r="K1698" s="476"/>
      <c r="L1698" s="174"/>
      <c r="M1698" s="81"/>
      <c r="N1698" s="280" t="str">
        <f t="shared" si="159"/>
        <v/>
      </c>
      <c r="O1698" s="43"/>
      <c r="P1698" s="87"/>
      <c r="Q1698" s="483"/>
      <c r="R1698" s="83"/>
      <c r="S1698" s="482"/>
      <c r="T1698" s="164"/>
      <c r="U1698" s="45"/>
      <c r="V1698" s="25" t="str">
        <f>IFERROR(VLOOKUP(U1698, tabla!$A$2:$B$50,2,FALSE),"")</f>
        <v/>
      </c>
      <c r="W1698" s="26"/>
      <c r="X1698" s="51"/>
      <c r="Y1698" s="555" t="str">
        <f t="shared" si="160"/>
        <v/>
      </c>
      <c r="Z1698" s="27"/>
      <c r="AA1698" s="26"/>
      <c r="AB1698" s="26"/>
      <c r="AC1698" s="84"/>
      <c r="AD1698" s="29"/>
      <c r="AE1698" s="84"/>
      <c r="AF1698" s="84"/>
      <c r="AG1698" s="63"/>
      <c r="AH1698" s="84"/>
      <c r="AI1698" s="63"/>
      <c r="AJ1698" s="63"/>
      <c r="AK1698" s="81"/>
      <c r="AL1698" s="85"/>
      <c r="AM1698" s="557" t="str">
        <f t="shared" ca="1" si="161"/>
        <v/>
      </c>
      <c r="AN1698" s="86"/>
      <c r="XFA1698" s="558" t="e">
        <f>MATCH(AE1698,tabla!$W$3:$W$20,0)-1</f>
        <v>#N/A</v>
      </c>
      <c r="XFB1698" s="558">
        <f>COUNTIF(tabla!$W$3:$W$20,'BD1'!AE1698)</f>
        <v>0</v>
      </c>
    </row>
    <row r="1699" spans="1:40 16381:16382" s="197" customFormat="1" ht="24.95" customHeight="1" x14ac:dyDescent="0.2">
      <c r="A1699" s="24" t="str">
        <f t="shared" si="158"/>
        <v/>
      </c>
      <c r="B1699" s="24" t="str">
        <f t="shared" si="156"/>
        <v/>
      </c>
      <c r="C1699" s="554" t="str">
        <f t="shared" si="157"/>
        <v/>
      </c>
      <c r="D1699" s="173"/>
      <c r="E1699" s="173"/>
      <c r="F1699" s="174"/>
      <c r="G1699" s="175"/>
      <c r="H1699" s="176"/>
      <c r="I1699" s="177"/>
      <c r="J1699" s="176"/>
      <c r="K1699" s="476"/>
      <c r="L1699" s="174"/>
      <c r="M1699" s="81"/>
      <c r="N1699" s="280" t="str">
        <f t="shared" si="159"/>
        <v/>
      </c>
      <c r="O1699" s="43"/>
      <c r="P1699" s="87"/>
      <c r="Q1699" s="483"/>
      <c r="R1699" s="83"/>
      <c r="S1699" s="482"/>
      <c r="T1699" s="164"/>
      <c r="U1699" s="45"/>
      <c r="V1699" s="25" t="str">
        <f>IFERROR(VLOOKUP(U1699, tabla!$A$2:$B$50,2,FALSE),"")</f>
        <v/>
      </c>
      <c r="W1699" s="26"/>
      <c r="X1699" s="51"/>
      <c r="Y1699" s="555" t="str">
        <f t="shared" si="160"/>
        <v/>
      </c>
      <c r="Z1699" s="27"/>
      <c r="AA1699" s="26"/>
      <c r="AB1699" s="26"/>
      <c r="AC1699" s="84"/>
      <c r="AD1699" s="29"/>
      <c r="AE1699" s="84"/>
      <c r="AF1699" s="84"/>
      <c r="AG1699" s="63"/>
      <c r="AH1699" s="84"/>
      <c r="AI1699" s="63"/>
      <c r="AJ1699" s="63"/>
      <c r="AK1699" s="81"/>
      <c r="AL1699" s="85"/>
      <c r="AM1699" s="557" t="str">
        <f t="shared" ca="1" si="161"/>
        <v/>
      </c>
      <c r="AN1699" s="86"/>
      <c r="XFA1699" s="558" t="e">
        <f>MATCH(AE1699,tabla!$W$3:$W$20,0)-1</f>
        <v>#N/A</v>
      </c>
      <c r="XFB1699" s="558">
        <f>COUNTIF(tabla!$W$3:$W$20,'BD1'!AE1699)</f>
        <v>0</v>
      </c>
    </row>
    <row r="1700" spans="1:40 16381:16382" s="197" customFormat="1" ht="24.95" customHeight="1" x14ac:dyDescent="0.2">
      <c r="A1700" s="24" t="str">
        <f t="shared" si="158"/>
        <v/>
      </c>
      <c r="B1700" s="24" t="str">
        <f t="shared" si="156"/>
        <v/>
      </c>
      <c r="C1700" s="554" t="str">
        <f t="shared" si="157"/>
        <v/>
      </c>
      <c r="D1700" s="173"/>
      <c r="E1700" s="173"/>
      <c r="F1700" s="174"/>
      <c r="G1700" s="175"/>
      <c r="H1700" s="176"/>
      <c r="I1700" s="177"/>
      <c r="J1700" s="176"/>
      <c r="K1700" s="476"/>
      <c r="L1700" s="174"/>
      <c r="M1700" s="81"/>
      <c r="N1700" s="280" t="str">
        <f t="shared" si="159"/>
        <v/>
      </c>
      <c r="O1700" s="43"/>
      <c r="P1700" s="87"/>
      <c r="Q1700" s="483"/>
      <c r="R1700" s="83"/>
      <c r="S1700" s="482"/>
      <c r="T1700" s="164"/>
      <c r="U1700" s="45"/>
      <c r="V1700" s="25" t="str">
        <f>IFERROR(VLOOKUP(U1700, tabla!$A$2:$B$50,2,FALSE),"")</f>
        <v/>
      </c>
      <c r="W1700" s="26"/>
      <c r="X1700" s="51"/>
      <c r="Y1700" s="555" t="str">
        <f t="shared" si="160"/>
        <v/>
      </c>
      <c r="Z1700" s="27"/>
      <c r="AA1700" s="26"/>
      <c r="AB1700" s="26"/>
      <c r="AC1700" s="84"/>
      <c r="AD1700" s="29"/>
      <c r="AE1700" s="84"/>
      <c r="AF1700" s="84"/>
      <c r="AG1700" s="63"/>
      <c r="AH1700" s="84"/>
      <c r="AI1700" s="63"/>
      <c r="AJ1700" s="63"/>
      <c r="AK1700" s="81"/>
      <c r="AL1700" s="85"/>
      <c r="AM1700" s="557" t="str">
        <f t="shared" ca="1" si="161"/>
        <v/>
      </c>
      <c r="AN1700" s="86"/>
      <c r="XFA1700" s="558" t="e">
        <f>MATCH(AE1700,tabla!$W$3:$W$20,0)-1</f>
        <v>#N/A</v>
      </c>
      <c r="XFB1700" s="558">
        <f>COUNTIF(tabla!$W$3:$W$20,'BD1'!AE1700)</f>
        <v>0</v>
      </c>
    </row>
    <row r="1701" spans="1:40 16381:16382" s="197" customFormat="1" ht="24.95" customHeight="1" x14ac:dyDescent="0.2">
      <c r="A1701" s="24" t="str">
        <f t="shared" si="158"/>
        <v/>
      </c>
      <c r="B1701" s="24" t="str">
        <f t="shared" si="156"/>
        <v/>
      </c>
      <c r="C1701" s="554" t="str">
        <f t="shared" si="157"/>
        <v/>
      </c>
      <c r="D1701" s="173"/>
      <c r="E1701" s="173"/>
      <c r="F1701" s="174"/>
      <c r="G1701" s="175"/>
      <c r="H1701" s="176"/>
      <c r="I1701" s="177"/>
      <c r="J1701" s="176"/>
      <c r="K1701" s="476"/>
      <c r="L1701" s="174"/>
      <c r="M1701" s="81"/>
      <c r="N1701" s="280" t="str">
        <f t="shared" si="159"/>
        <v/>
      </c>
      <c r="O1701" s="43"/>
      <c r="P1701" s="87"/>
      <c r="Q1701" s="483"/>
      <c r="R1701" s="83"/>
      <c r="S1701" s="482"/>
      <c r="T1701" s="164"/>
      <c r="U1701" s="45"/>
      <c r="V1701" s="25" t="str">
        <f>IFERROR(VLOOKUP(U1701, tabla!$A$2:$B$50,2,FALSE),"")</f>
        <v/>
      </c>
      <c r="W1701" s="26"/>
      <c r="X1701" s="51"/>
      <c r="Y1701" s="555" t="str">
        <f t="shared" si="160"/>
        <v/>
      </c>
      <c r="Z1701" s="27"/>
      <c r="AA1701" s="26"/>
      <c r="AB1701" s="26"/>
      <c r="AC1701" s="84"/>
      <c r="AD1701" s="29"/>
      <c r="AE1701" s="84"/>
      <c r="AF1701" s="84"/>
      <c r="AG1701" s="63"/>
      <c r="AH1701" s="84"/>
      <c r="AI1701" s="63"/>
      <c r="AJ1701" s="63"/>
      <c r="AK1701" s="81"/>
      <c r="AL1701" s="85"/>
      <c r="AM1701" s="557" t="str">
        <f t="shared" ca="1" si="161"/>
        <v/>
      </c>
      <c r="AN1701" s="86"/>
      <c r="XFA1701" s="558" t="e">
        <f>MATCH(AE1701,tabla!$W$3:$W$20,0)-1</f>
        <v>#N/A</v>
      </c>
      <c r="XFB1701" s="558">
        <f>COUNTIF(tabla!$W$3:$W$20,'BD1'!AE1701)</f>
        <v>0</v>
      </c>
    </row>
    <row r="1702" spans="1:40 16381:16382" s="197" customFormat="1" ht="24.95" customHeight="1" x14ac:dyDescent="0.2">
      <c r="A1702" s="24" t="str">
        <f t="shared" si="158"/>
        <v/>
      </c>
      <c r="B1702" s="24" t="str">
        <f t="shared" si="156"/>
        <v/>
      </c>
      <c r="C1702" s="554" t="str">
        <f t="shared" si="157"/>
        <v/>
      </c>
      <c r="D1702" s="173"/>
      <c r="E1702" s="173"/>
      <c r="F1702" s="174"/>
      <c r="G1702" s="175"/>
      <c r="H1702" s="176"/>
      <c r="I1702" s="177"/>
      <c r="J1702" s="176"/>
      <c r="K1702" s="476"/>
      <c r="L1702" s="174"/>
      <c r="M1702" s="81"/>
      <c r="N1702" s="280" t="str">
        <f t="shared" si="159"/>
        <v/>
      </c>
      <c r="O1702" s="43"/>
      <c r="P1702" s="87"/>
      <c r="Q1702" s="483"/>
      <c r="R1702" s="83"/>
      <c r="S1702" s="482"/>
      <c r="T1702" s="164"/>
      <c r="U1702" s="45"/>
      <c r="V1702" s="25" t="str">
        <f>IFERROR(VLOOKUP(U1702, tabla!$A$2:$B$50,2,FALSE),"")</f>
        <v/>
      </c>
      <c r="W1702" s="26"/>
      <c r="X1702" s="51"/>
      <c r="Y1702" s="555" t="str">
        <f t="shared" si="160"/>
        <v/>
      </c>
      <c r="Z1702" s="27"/>
      <c r="AA1702" s="26"/>
      <c r="AB1702" s="26"/>
      <c r="AC1702" s="84"/>
      <c r="AD1702" s="29"/>
      <c r="AE1702" s="84"/>
      <c r="AF1702" s="84"/>
      <c r="AG1702" s="63"/>
      <c r="AH1702" s="84"/>
      <c r="AI1702" s="63"/>
      <c r="AJ1702" s="63"/>
      <c r="AK1702" s="81"/>
      <c r="AL1702" s="85"/>
      <c r="AM1702" s="557" t="str">
        <f t="shared" ca="1" si="161"/>
        <v/>
      </c>
      <c r="AN1702" s="86"/>
      <c r="XFA1702" s="558" t="e">
        <f>MATCH(AE1702,tabla!$W$3:$W$20,0)-1</f>
        <v>#N/A</v>
      </c>
      <c r="XFB1702" s="558">
        <f>COUNTIF(tabla!$W$3:$W$20,'BD1'!AE1702)</f>
        <v>0</v>
      </c>
    </row>
    <row r="1703" spans="1:40 16381:16382" s="197" customFormat="1" ht="24.95" customHeight="1" x14ac:dyDescent="0.2">
      <c r="A1703" s="24" t="str">
        <f t="shared" si="158"/>
        <v/>
      </c>
      <c r="B1703" s="24" t="str">
        <f t="shared" si="156"/>
        <v/>
      </c>
      <c r="C1703" s="554" t="str">
        <f t="shared" si="157"/>
        <v/>
      </c>
      <c r="D1703" s="173"/>
      <c r="E1703" s="173"/>
      <c r="F1703" s="174"/>
      <c r="G1703" s="175"/>
      <c r="H1703" s="176"/>
      <c r="I1703" s="177"/>
      <c r="J1703" s="176"/>
      <c r="K1703" s="476"/>
      <c r="L1703" s="174"/>
      <c r="M1703" s="81"/>
      <c r="N1703" s="280" t="str">
        <f t="shared" si="159"/>
        <v/>
      </c>
      <c r="O1703" s="43"/>
      <c r="P1703" s="87"/>
      <c r="Q1703" s="483"/>
      <c r="R1703" s="83"/>
      <c r="S1703" s="482"/>
      <c r="T1703" s="164"/>
      <c r="U1703" s="45"/>
      <c r="V1703" s="25" t="str">
        <f>IFERROR(VLOOKUP(U1703, tabla!$A$2:$B$50,2,FALSE),"")</f>
        <v/>
      </c>
      <c r="W1703" s="26"/>
      <c r="X1703" s="51"/>
      <c r="Y1703" s="555" t="str">
        <f t="shared" si="160"/>
        <v/>
      </c>
      <c r="Z1703" s="27"/>
      <c r="AA1703" s="26"/>
      <c r="AB1703" s="26"/>
      <c r="AC1703" s="84"/>
      <c r="AD1703" s="29"/>
      <c r="AE1703" s="84"/>
      <c r="AF1703" s="84"/>
      <c r="AG1703" s="63"/>
      <c r="AH1703" s="84"/>
      <c r="AI1703" s="63"/>
      <c r="AJ1703" s="63"/>
      <c r="AK1703" s="81"/>
      <c r="AL1703" s="85"/>
      <c r="AM1703" s="557" t="str">
        <f t="shared" ca="1" si="161"/>
        <v/>
      </c>
      <c r="AN1703" s="86"/>
      <c r="XFA1703" s="558" t="e">
        <f>MATCH(AE1703,tabla!$W$3:$W$20,0)-1</f>
        <v>#N/A</v>
      </c>
      <c r="XFB1703" s="558">
        <f>COUNTIF(tabla!$W$3:$W$20,'BD1'!AE1703)</f>
        <v>0</v>
      </c>
    </row>
    <row r="1704" spans="1:40 16381:16382" s="197" customFormat="1" ht="24.95" customHeight="1" x14ac:dyDescent="0.2">
      <c r="A1704" s="24" t="str">
        <f t="shared" si="158"/>
        <v/>
      </c>
      <c r="B1704" s="24" t="str">
        <f t="shared" si="156"/>
        <v/>
      </c>
      <c r="C1704" s="554" t="str">
        <f t="shared" si="157"/>
        <v/>
      </c>
      <c r="D1704" s="173"/>
      <c r="E1704" s="173"/>
      <c r="F1704" s="174"/>
      <c r="G1704" s="175"/>
      <c r="H1704" s="176"/>
      <c r="I1704" s="177"/>
      <c r="J1704" s="176"/>
      <c r="K1704" s="476"/>
      <c r="L1704" s="174"/>
      <c r="M1704" s="81"/>
      <c r="N1704" s="280" t="str">
        <f t="shared" si="159"/>
        <v/>
      </c>
      <c r="O1704" s="43"/>
      <c r="P1704" s="87"/>
      <c r="Q1704" s="483"/>
      <c r="R1704" s="83"/>
      <c r="S1704" s="482"/>
      <c r="T1704" s="164"/>
      <c r="U1704" s="45"/>
      <c r="V1704" s="25" t="str">
        <f>IFERROR(VLOOKUP(U1704, tabla!$A$2:$B$50,2,FALSE),"")</f>
        <v/>
      </c>
      <c r="W1704" s="26"/>
      <c r="X1704" s="51"/>
      <c r="Y1704" s="555" t="str">
        <f t="shared" si="160"/>
        <v/>
      </c>
      <c r="Z1704" s="27"/>
      <c r="AA1704" s="26"/>
      <c r="AB1704" s="26"/>
      <c r="AC1704" s="84"/>
      <c r="AD1704" s="29"/>
      <c r="AE1704" s="84"/>
      <c r="AF1704" s="84"/>
      <c r="AG1704" s="63"/>
      <c r="AH1704" s="84"/>
      <c r="AI1704" s="63"/>
      <c r="AJ1704" s="63"/>
      <c r="AK1704" s="81"/>
      <c r="AL1704" s="85"/>
      <c r="AM1704" s="557" t="str">
        <f t="shared" ca="1" si="161"/>
        <v/>
      </c>
      <c r="AN1704" s="86"/>
      <c r="XFA1704" s="558" t="e">
        <f>MATCH(AE1704,tabla!$W$3:$W$20,0)-1</f>
        <v>#N/A</v>
      </c>
      <c r="XFB1704" s="558">
        <f>COUNTIF(tabla!$W$3:$W$20,'BD1'!AE1704)</f>
        <v>0</v>
      </c>
    </row>
    <row r="1705" spans="1:40 16381:16382" s="197" customFormat="1" ht="24.95" customHeight="1" x14ac:dyDescent="0.2">
      <c r="A1705" s="24" t="str">
        <f t="shared" si="158"/>
        <v/>
      </c>
      <c r="B1705" s="24" t="str">
        <f t="shared" si="156"/>
        <v/>
      </c>
      <c r="C1705" s="554" t="str">
        <f t="shared" si="157"/>
        <v/>
      </c>
      <c r="D1705" s="173"/>
      <c r="E1705" s="173"/>
      <c r="F1705" s="174"/>
      <c r="G1705" s="175"/>
      <c r="H1705" s="176"/>
      <c r="I1705" s="177"/>
      <c r="J1705" s="176"/>
      <c r="K1705" s="476"/>
      <c r="L1705" s="174"/>
      <c r="M1705" s="81"/>
      <c r="N1705" s="280" t="str">
        <f t="shared" si="159"/>
        <v/>
      </c>
      <c r="O1705" s="43"/>
      <c r="P1705" s="87"/>
      <c r="Q1705" s="483"/>
      <c r="R1705" s="83"/>
      <c r="S1705" s="482"/>
      <c r="T1705" s="164"/>
      <c r="U1705" s="45"/>
      <c r="V1705" s="25" t="str">
        <f>IFERROR(VLOOKUP(U1705, tabla!$A$2:$B$50,2,FALSE),"")</f>
        <v/>
      </c>
      <c r="W1705" s="26"/>
      <c r="X1705" s="51"/>
      <c r="Y1705" s="555" t="str">
        <f t="shared" si="160"/>
        <v/>
      </c>
      <c r="Z1705" s="27"/>
      <c r="AA1705" s="26"/>
      <c r="AB1705" s="26"/>
      <c r="AC1705" s="84"/>
      <c r="AD1705" s="29"/>
      <c r="AE1705" s="84"/>
      <c r="AF1705" s="84"/>
      <c r="AG1705" s="63"/>
      <c r="AH1705" s="84"/>
      <c r="AI1705" s="63"/>
      <c r="AJ1705" s="63"/>
      <c r="AK1705" s="81"/>
      <c r="AL1705" s="85"/>
      <c r="AM1705" s="557" t="str">
        <f t="shared" ca="1" si="161"/>
        <v/>
      </c>
      <c r="AN1705" s="86"/>
      <c r="XFA1705" s="558" t="e">
        <f>MATCH(AE1705,tabla!$W$3:$W$20,0)-1</f>
        <v>#N/A</v>
      </c>
      <c r="XFB1705" s="558">
        <f>COUNTIF(tabla!$W$3:$W$20,'BD1'!AE1705)</f>
        <v>0</v>
      </c>
    </row>
    <row r="1706" spans="1:40 16381:16382" s="197" customFormat="1" ht="24.95" customHeight="1" x14ac:dyDescent="0.2">
      <c r="A1706" s="24" t="str">
        <f t="shared" si="158"/>
        <v/>
      </c>
      <c r="B1706" s="24" t="str">
        <f t="shared" si="156"/>
        <v/>
      </c>
      <c r="C1706" s="554" t="str">
        <f t="shared" si="157"/>
        <v/>
      </c>
      <c r="D1706" s="173"/>
      <c r="E1706" s="173"/>
      <c r="F1706" s="174"/>
      <c r="G1706" s="175"/>
      <c r="H1706" s="176"/>
      <c r="I1706" s="177"/>
      <c r="J1706" s="176"/>
      <c r="K1706" s="476"/>
      <c r="L1706" s="174"/>
      <c r="M1706" s="81"/>
      <c r="N1706" s="280" t="str">
        <f t="shared" si="159"/>
        <v/>
      </c>
      <c r="O1706" s="43"/>
      <c r="P1706" s="87"/>
      <c r="Q1706" s="483"/>
      <c r="R1706" s="83"/>
      <c r="S1706" s="482"/>
      <c r="T1706" s="164"/>
      <c r="U1706" s="45"/>
      <c r="V1706" s="25" t="str">
        <f>IFERROR(VLOOKUP(U1706, tabla!$A$2:$B$50,2,FALSE),"")</f>
        <v/>
      </c>
      <c r="W1706" s="26"/>
      <c r="X1706" s="51"/>
      <c r="Y1706" s="555" t="str">
        <f t="shared" si="160"/>
        <v/>
      </c>
      <c r="Z1706" s="27"/>
      <c r="AA1706" s="26"/>
      <c r="AB1706" s="26"/>
      <c r="AC1706" s="84"/>
      <c r="AD1706" s="29"/>
      <c r="AE1706" s="84"/>
      <c r="AF1706" s="84"/>
      <c r="AG1706" s="63"/>
      <c r="AH1706" s="84"/>
      <c r="AI1706" s="63"/>
      <c r="AJ1706" s="63"/>
      <c r="AK1706" s="81"/>
      <c r="AL1706" s="85"/>
      <c r="AM1706" s="557" t="str">
        <f t="shared" ca="1" si="161"/>
        <v/>
      </c>
      <c r="AN1706" s="86"/>
      <c r="XFA1706" s="558" t="e">
        <f>MATCH(AE1706,tabla!$W$3:$W$20,0)-1</f>
        <v>#N/A</v>
      </c>
      <c r="XFB1706" s="558">
        <f>COUNTIF(tabla!$W$3:$W$20,'BD1'!AE1706)</f>
        <v>0</v>
      </c>
    </row>
    <row r="1707" spans="1:40 16381:16382" s="197" customFormat="1" ht="24.95" customHeight="1" x14ac:dyDescent="0.2">
      <c r="A1707" s="24" t="str">
        <f t="shared" si="158"/>
        <v/>
      </c>
      <c r="B1707" s="24" t="str">
        <f t="shared" si="156"/>
        <v/>
      </c>
      <c r="C1707" s="554" t="str">
        <f t="shared" si="157"/>
        <v/>
      </c>
      <c r="D1707" s="173"/>
      <c r="E1707" s="173"/>
      <c r="F1707" s="174"/>
      <c r="G1707" s="175"/>
      <c r="H1707" s="176"/>
      <c r="I1707" s="177"/>
      <c r="J1707" s="176"/>
      <c r="K1707" s="476"/>
      <c r="L1707" s="174"/>
      <c r="M1707" s="81"/>
      <c r="N1707" s="280" t="str">
        <f t="shared" si="159"/>
        <v/>
      </c>
      <c r="O1707" s="43"/>
      <c r="P1707" s="87"/>
      <c r="Q1707" s="483"/>
      <c r="R1707" s="83"/>
      <c r="S1707" s="482"/>
      <c r="T1707" s="164"/>
      <c r="U1707" s="45"/>
      <c r="V1707" s="25" t="str">
        <f>IFERROR(VLOOKUP(U1707, tabla!$A$2:$B$50,2,FALSE),"")</f>
        <v/>
      </c>
      <c r="W1707" s="26"/>
      <c r="X1707" s="51"/>
      <c r="Y1707" s="555" t="str">
        <f t="shared" si="160"/>
        <v/>
      </c>
      <c r="Z1707" s="27"/>
      <c r="AA1707" s="26"/>
      <c r="AB1707" s="26"/>
      <c r="AC1707" s="84"/>
      <c r="AD1707" s="29"/>
      <c r="AE1707" s="84"/>
      <c r="AF1707" s="84"/>
      <c r="AG1707" s="63"/>
      <c r="AH1707" s="84"/>
      <c r="AI1707" s="63"/>
      <c r="AJ1707" s="63"/>
      <c r="AK1707" s="81"/>
      <c r="AL1707" s="85"/>
      <c r="AM1707" s="557" t="str">
        <f t="shared" ca="1" si="161"/>
        <v/>
      </c>
      <c r="AN1707" s="86"/>
      <c r="XFA1707" s="558" t="e">
        <f>MATCH(AE1707,tabla!$W$3:$W$20,0)-1</f>
        <v>#N/A</v>
      </c>
      <c r="XFB1707" s="558">
        <f>COUNTIF(tabla!$W$3:$W$20,'BD1'!AE1707)</f>
        <v>0</v>
      </c>
    </row>
    <row r="1708" spans="1:40 16381:16382" s="197" customFormat="1" ht="24.95" customHeight="1" x14ac:dyDescent="0.2">
      <c r="A1708" s="24" t="str">
        <f t="shared" si="158"/>
        <v/>
      </c>
      <c r="B1708" s="24" t="str">
        <f t="shared" si="156"/>
        <v/>
      </c>
      <c r="C1708" s="554" t="str">
        <f t="shared" si="157"/>
        <v/>
      </c>
      <c r="D1708" s="173"/>
      <c r="E1708" s="173"/>
      <c r="F1708" s="174"/>
      <c r="G1708" s="175"/>
      <c r="H1708" s="176"/>
      <c r="I1708" s="177"/>
      <c r="J1708" s="176"/>
      <c r="K1708" s="476"/>
      <c r="L1708" s="174"/>
      <c r="M1708" s="81"/>
      <c r="N1708" s="280" t="str">
        <f t="shared" si="159"/>
        <v/>
      </c>
      <c r="O1708" s="43"/>
      <c r="P1708" s="87"/>
      <c r="Q1708" s="483"/>
      <c r="R1708" s="83"/>
      <c r="S1708" s="482"/>
      <c r="T1708" s="164"/>
      <c r="U1708" s="45"/>
      <c r="V1708" s="25" t="str">
        <f>IFERROR(VLOOKUP(U1708, tabla!$A$2:$B$50,2,FALSE),"")</f>
        <v/>
      </c>
      <c r="W1708" s="26"/>
      <c r="X1708" s="51"/>
      <c r="Y1708" s="555" t="str">
        <f t="shared" si="160"/>
        <v/>
      </c>
      <c r="Z1708" s="27"/>
      <c r="AA1708" s="26"/>
      <c r="AB1708" s="26"/>
      <c r="AC1708" s="84"/>
      <c r="AD1708" s="29"/>
      <c r="AE1708" s="84"/>
      <c r="AF1708" s="84"/>
      <c r="AG1708" s="63"/>
      <c r="AH1708" s="84"/>
      <c r="AI1708" s="63"/>
      <c r="AJ1708" s="63"/>
      <c r="AK1708" s="81"/>
      <c r="AL1708" s="85"/>
      <c r="AM1708" s="557" t="str">
        <f t="shared" ca="1" si="161"/>
        <v/>
      </c>
      <c r="AN1708" s="86"/>
      <c r="XFA1708" s="558" t="e">
        <f>MATCH(AE1708,tabla!$W$3:$W$20,0)-1</f>
        <v>#N/A</v>
      </c>
      <c r="XFB1708" s="558">
        <f>COUNTIF(tabla!$W$3:$W$20,'BD1'!AE1708)</f>
        <v>0</v>
      </c>
    </row>
    <row r="1709" spans="1:40 16381:16382" s="197" customFormat="1" ht="24.95" customHeight="1" x14ac:dyDescent="0.2">
      <c r="A1709" s="24" t="str">
        <f t="shared" si="158"/>
        <v/>
      </c>
      <c r="B1709" s="24" t="str">
        <f t="shared" si="156"/>
        <v/>
      </c>
      <c r="C1709" s="554" t="str">
        <f t="shared" si="157"/>
        <v/>
      </c>
      <c r="D1709" s="173"/>
      <c r="E1709" s="173"/>
      <c r="F1709" s="174"/>
      <c r="G1709" s="175"/>
      <c r="H1709" s="176"/>
      <c r="I1709" s="177"/>
      <c r="J1709" s="176"/>
      <c r="K1709" s="476"/>
      <c r="L1709" s="174"/>
      <c r="M1709" s="81"/>
      <c r="N1709" s="280" t="str">
        <f t="shared" si="159"/>
        <v/>
      </c>
      <c r="O1709" s="43"/>
      <c r="P1709" s="87"/>
      <c r="Q1709" s="483"/>
      <c r="R1709" s="83"/>
      <c r="S1709" s="482"/>
      <c r="T1709" s="164"/>
      <c r="U1709" s="45"/>
      <c r="V1709" s="25" t="str">
        <f>IFERROR(VLOOKUP(U1709, tabla!$A$2:$B$50,2,FALSE),"")</f>
        <v/>
      </c>
      <c r="W1709" s="26"/>
      <c r="X1709" s="51"/>
      <c r="Y1709" s="555" t="str">
        <f t="shared" si="160"/>
        <v/>
      </c>
      <c r="Z1709" s="27"/>
      <c r="AA1709" s="26"/>
      <c r="AB1709" s="26"/>
      <c r="AC1709" s="84"/>
      <c r="AD1709" s="29"/>
      <c r="AE1709" s="84"/>
      <c r="AF1709" s="84"/>
      <c r="AG1709" s="63"/>
      <c r="AH1709" s="84"/>
      <c r="AI1709" s="63"/>
      <c r="AJ1709" s="63"/>
      <c r="AK1709" s="81"/>
      <c r="AL1709" s="85"/>
      <c r="AM1709" s="557" t="str">
        <f t="shared" ca="1" si="161"/>
        <v/>
      </c>
      <c r="AN1709" s="86"/>
      <c r="XFA1709" s="558" t="e">
        <f>MATCH(AE1709,tabla!$W$3:$W$20,0)-1</f>
        <v>#N/A</v>
      </c>
      <c r="XFB1709" s="558">
        <f>COUNTIF(tabla!$W$3:$W$20,'BD1'!AE1709)</f>
        <v>0</v>
      </c>
    </row>
    <row r="1710" spans="1:40 16381:16382" s="197" customFormat="1" ht="24.95" customHeight="1" x14ac:dyDescent="0.2">
      <c r="A1710" s="24" t="str">
        <f t="shared" si="158"/>
        <v/>
      </c>
      <c r="B1710" s="24" t="str">
        <f t="shared" si="156"/>
        <v/>
      </c>
      <c r="C1710" s="554" t="str">
        <f t="shared" si="157"/>
        <v/>
      </c>
      <c r="D1710" s="173"/>
      <c r="E1710" s="173"/>
      <c r="F1710" s="174"/>
      <c r="G1710" s="175"/>
      <c r="H1710" s="176"/>
      <c r="I1710" s="177"/>
      <c r="J1710" s="176"/>
      <c r="K1710" s="476"/>
      <c r="L1710" s="174"/>
      <c r="M1710" s="81"/>
      <c r="N1710" s="280" t="str">
        <f t="shared" si="159"/>
        <v/>
      </c>
      <c r="O1710" s="43"/>
      <c r="P1710" s="87"/>
      <c r="Q1710" s="483"/>
      <c r="R1710" s="83"/>
      <c r="S1710" s="482"/>
      <c r="T1710" s="164"/>
      <c r="U1710" s="45"/>
      <c r="V1710" s="25" t="str">
        <f>IFERROR(VLOOKUP(U1710, tabla!$A$2:$B$50,2,FALSE),"")</f>
        <v/>
      </c>
      <c r="W1710" s="26"/>
      <c r="X1710" s="51"/>
      <c r="Y1710" s="555" t="str">
        <f t="shared" si="160"/>
        <v/>
      </c>
      <c r="Z1710" s="27"/>
      <c r="AA1710" s="26"/>
      <c r="AB1710" s="26"/>
      <c r="AC1710" s="84"/>
      <c r="AD1710" s="29"/>
      <c r="AE1710" s="84"/>
      <c r="AF1710" s="84"/>
      <c r="AG1710" s="63"/>
      <c r="AH1710" s="84"/>
      <c r="AI1710" s="63"/>
      <c r="AJ1710" s="63"/>
      <c r="AK1710" s="81"/>
      <c r="AL1710" s="85"/>
      <c r="AM1710" s="557" t="str">
        <f t="shared" ca="1" si="161"/>
        <v/>
      </c>
      <c r="AN1710" s="86"/>
      <c r="XFA1710" s="558" t="e">
        <f>MATCH(AE1710,tabla!$W$3:$W$20,0)-1</f>
        <v>#N/A</v>
      </c>
      <c r="XFB1710" s="558">
        <f>COUNTIF(tabla!$W$3:$W$20,'BD1'!AE1710)</f>
        <v>0</v>
      </c>
    </row>
    <row r="1711" spans="1:40 16381:16382" s="197" customFormat="1" ht="24.95" customHeight="1" x14ac:dyDescent="0.2">
      <c r="A1711" s="24" t="str">
        <f t="shared" si="158"/>
        <v/>
      </c>
      <c r="B1711" s="24" t="str">
        <f t="shared" si="156"/>
        <v/>
      </c>
      <c r="C1711" s="554" t="str">
        <f t="shared" si="157"/>
        <v/>
      </c>
      <c r="D1711" s="173"/>
      <c r="E1711" s="173"/>
      <c r="F1711" s="174"/>
      <c r="G1711" s="175"/>
      <c r="H1711" s="176"/>
      <c r="I1711" s="177"/>
      <c r="J1711" s="176"/>
      <c r="K1711" s="476"/>
      <c r="L1711" s="174"/>
      <c r="M1711" s="81"/>
      <c r="N1711" s="280" t="str">
        <f t="shared" si="159"/>
        <v/>
      </c>
      <c r="O1711" s="43"/>
      <c r="P1711" s="87"/>
      <c r="Q1711" s="483"/>
      <c r="R1711" s="83"/>
      <c r="S1711" s="482"/>
      <c r="T1711" s="164"/>
      <c r="U1711" s="45"/>
      <c r="V1711" s="25" t="str">
        <f>IFERROR(VLOOKUP(U1711, tabla!$A$2:$B$50,2,FALSE),"")</f>
        <v/>
      </c>
      <c r="W1711" s="26"/>
      <c r="X1711" s="51"/>
      <c r="Y1711" s="555" t="str">
        <f t="shared" si="160"/>
        <v/>
      </c>
      <c r="Z1711" s="27"/>
      <c r="AA1711" s="26"/>
      <c r="AB1711" s="26"/>
      <c r="AC1711" s="84"/>
      <c r="AD1711" s="29"/>
      <c r="AE1711" s="84"/>
      <c r="AF1711" s="84"/>
      <c r="AG1711" s="63"/>
      <c r="AH1711" s="84"/>
      <c r="AI1711" s="63"/>
      <c r="AJ1711" s="63"/>
      <c r="AK1711" s="81"/>
      <c r="AL1711" s="85"/>
      <c r="AM1711" s="557" t="str">
        <f t="shared" ca="1" si="161"/>
        <v/>
      </c>
      <c r="AN1711" s="86"/>
      <c r="XFA1711" s="558" t="e">
        <f>MATCH(AE1711,tabla!$W$3:$W$20,0)-1</f>
        <v>#N/A</v>
      </c>
      <c r="XFB1711" s="558">
        <f>COUNTIF(tabla!$W$3:$W$20,'BD1'!AE1711)</f>
        <v>0</v>
      </c>
    </row>
    <row r="1712" spans="1:40 16381:16382" s="197" customFormat="1" ht="24.95" customHeight="1" x14ac:dyDescent="0.2">
      <c r="A1712" s="24" t="str">
        <f t="shared" si="158"/>
        <v/>
      </c>
      <c r="B1712" s="24" t="str">
        <f t="shared" si="156"/>
        <v/>
      </c>
      <c r="C1712" s="554" t="str">
        <f t="shared" si="157"/>
        <v/>
      </c>
      <c r="D1712" s="173"/>
      <c r="E1712" s="173"/>
      <c r="F1712" s="174"/>
      <c r="G1712" s="175"/>
      <c r="H1712" s="176"/>
      <c r="I1712" s="177"/>
      <c r="J1712" s="176"/>
      <c r="K1712" s="476"/>
      <c r="L1712" s="174"/>
      <c r="M1712" s="81"/>
      <c r="N1712" s="280" t="str">
        <f t="shared" si="159"/>
        <v/>
      </c>
      <c r="O1712" s="43"/>
      <c r="P1712" s="87"/>
      <c r="Q1712" s="483"/>
      <c r="R1712" s="83"/>
      <c r="S1712" s="482"/>
      <c r="T1712" s="164"/>
      <c r="U1712" s="45"/>
      <c r="V1712" s="25" t="str">
        <f>IFERROR(VLOOKUP(U1712, tabla!$A$2:$B$50,2,FALSE),"")</f>
        <v/>
      </c>
      <c r="W1712" s="26"/>
      <c r="X1712" s="51"/>
      <c r="Y1712" s="555" t="str">
        <f t="shared" si="160"/>
        <v/>
      </c>
      <c r="Z1712" s="27"/>
      <c r="AA1712" s="26"/>
      <c r="AB1712" s="26"/>
      <c r="AC1712" s="84"/>
      <c r="AD1712" s="29"/>
      <c r="AE1712" s="84"/>
      <c r="AF1712" s="84"/>
      <c r="AG1712" s="63"/>
      <c r="AH1712" s="84"/>
      <c r="AI1712" s="63"/>
      <c r="AJ1712" s="63"/>
      <c r="AK1712" s="81"/>
      <c r="AL1712" s="85"/>
      <c r="AM1712" s="557" t="str">
        <f t="shared" ca="1" si="161"/>
        <v/>
      </c>
      <c r="AN1712" s="86"/>
      <c r="XFA1712" s="558" t="e">
        <f>MATCH(AE1712,tabla!$W$3:$W$20,0)-1</f>
        <v>#N/A</v>
      </c>
      <c r="XFB1712" s="558">
        <f>COUNTIF(tabla!$W$3:$W$20,'BD1'!AE1712)</f>
        <v>0</v>
      </c>
    </row>
    <row r="1713" spans="1:40 16381:16382" s="197" customFormat="1" ht="24.95" customHeight="1" x14ac:dyDescent="0.2">
      <c r="A1713" s="24" t="str">
        <f t="shared" si="158"/>
        <v/>
      </c>
      <c r="B1713" s="24" t="str">
        <f t="shared" si="156"/>
        <v/>
      </c>
      <c r="C1713" s="554" t="str">
        <f t="shared" si="157"/>
        <v/>
      </c>
      <c r="D1713" s="173"/>
      <c r="E1713" s="173"/>
      <c r="F1713" s="174"/>
      <c r="G1713" s="175"/>
      <c r="H1713" s="176"/>
      <c r="I1713" s="177"/>
      <c r="J1713" s="176"/>
      <c r="K1713" s="476"/>
      <c r="L1713" s="174"/>
      <c r="M1713" s="81"/>
      <c r="N1713" s="280" t="str">
        <f t="shared" si="159"/>
        <v/>
      </c>
      <c r="O1713" s="43"/>
      <c r="P1713" s="87"/>
      <c r="Q1713" s="483"/>
      <c r="R1713" s="83"/>
      <c r="S1713" s="482"/>
      <c r="T1713" s="164"/>
      <c r="U1713" s="45"/>
      <c r="V1713" s="25" t="str">
        <f>IFERROR(VLOOKUP(U1713, tabla!$A$2:$B$50,2,FALSE),"")</f>
        <v/>
      </c>
      <c r="W1713" s="26"/>
      <c r="X1713" s="51"/>
      <c r="Y1713" s="555" t="str">
        <f t="shared" si="160"/>
        <v/>
      </c>
      <c r="Z1713" s="27"/>
      <c r="AA1713" s="26"/>
      <c r="AB1713" s="26"/>
      <c r="AC1713" s="84"/>
      <c r="AD1713" s="29"/>
      <c r="AE1713" s="84"/>
      <c r="AF1713" s="84"/>
      <c r="AG1713" s="63"/>
      <c r="AH1713" s="84"/>
      <c r="AI1713" s="63"/>
      <c r="AJ1713" s="63"/>
      <c r="AK1713" s="81"/>
      <c r="AL1713" s="85"/>
      <c r="AM1713" s="557" t="str">
        <f t="shared" ca="1" si="161"/>
        <v/>
      </c>
      <c r="AN1713" s="86"/>
      <c r="XFA1713" s="558" t="e">
        <f>MATCH(AE1713,tabla!$W$3:$W$20,0)-1</f>
        <v>#N/A</v>
      </c>
      <c r="XFB1713" s="558">
        <f>COUNTIF(tabla!$W$3:$W$20,'BD1'!AE1713)</f>
        <v>0</v>
      </c>
    </row>
    <row r="1714" spans="1:40 16381:16382" s="197" customFormat="1" ht="24.95" customHeight="1" x14ac:dyDescent="0.2">
      <c r="A1714" s="24" t="str">
        <f t="shared" si="158"/>
        <v/>
      </c>
      <c r="B1714" s="24" t="str">
        <f t="shared" si="156"/>
        <v/>
      </c>
      <c r="C1714" s="554" t="str">
        <f t="shared" si="157"/>
        <v/>
      </c>
      <c r="D1714" s="173"/>
      <c r="E1714" s="173"/>
      <c r="F1714" s="174"/>
      <c r="G1714" s="175"/>
      <c r="H1714" s="176"/>
      <c r="I1714" s="177"/>
      <c r="J1714" s="176"/>
      <c r="K1714" s="476"/>
      <c r="L1714" s="174"/>
      <c r="M1714" s="81"/>
      <c r="N1714" s="280" t="str">
        <f t="shared" si="159"/>
        <v/>
      </c>
      <c r="O1714" s="43"/>
      <c r="P1714" s="87"/>
      <c r="Q1714" s="483"/>
      <c r="R1714" s="83"/>
      <c r="S1714" s="482"/>
      <c r="T1714" s="164"/>
      <c r="U1714" s="45"/>
      <c r="V1714" s="25" t="str">
        <f>IFERROR(VLOOKUP(U1714, tabla!$A$2:$B$50,2,FALSE),"")</f>
        <v/>
      </c>
      <c r="W1714" s="26"/>
      <c r="X1714" s="51"/>
      <c r="Y1714" s="555" t="str">
        <f t="shared" si="160"/>
        <v/>
      </c>
      <c r="Z1714" s="27"/>
      <c r="AA1714" s="26"/>
      <c r="AB1714" s="26"/>
      <c r="AC1714" s="84"/>
      <c r="AD1714" s="29"/>
      <c r="AE1714" s="84"/>
      <c r="AF1714" s="84"/>
      <c r="AG1714" s="63"/>
      <c r="AH1714" s="84"/>
      <c r="AI1714" s="63"/>
      <c r="AJ1714" s="63"/>
      <c r="AK1714" s="81"/>
      <c r="AL1714" s="85"/>
      <c r="AM1714" s="557" t="str">
        <f t="shared" ca="1" si="161"/>
        <v/>
      </c>
      <c r="AN1714" s="86"/>
      <c r="XFA1714" s="558" t="e">
        <f>MATCH(AE1714,tabla!$W$3:$W$20,0)-1</f>
        <v>#N/A</v>
      </c>
      <c r="XFB1714" s="558">
        <f>COUNTIF(tabla!$W$3:$W$20,'BD1'!AE1714)</f>
        <v>0</v>
      </c>
    </row>
    <row r="1715" spans="1:40 16381:16382" s="197" customFormat="1" ht="24.95" customHeight="1" x14ac:dyDescent="0.2">
      <c r="A1715" s="24" t="str">
        <f t="shared" si="158"/>
        <v/>
      </c>
      <c r="B1715" s="24" t="str">
        <f t="shared" si="156"/>
        <v/>
      </c>
      <c r="C1715" s="554" t="str">
        <f t="shared" si="157"/>
        <v/>
      </c>
      <c r="D1715" s="173"/>
      <c r="E1715" s="173"/>
      <c r="F1715" s="174"/>
      <c r="G1715" s="175"/>
      <c r="H1715" s="176"/>
      <c r="I1715" s="177"/>
      <c r="J1715" s="176"/>
      <c r="K1715" s="476"/>
      <c r="L1715" s="174"/>
      <c r="M1715" s="81"/>
      <c r="N1715" s="280" t="str">
        <f t="shared" si="159"/>
        <v/>
      </c>
      <c r="O1715" s="43"/>
      <c r="P1715" s="87"/>
      <c r="Q1715" s="483"/>
      <c r="R1715" s="83"/>
      <c r="S1715" s="482"/>
      <c r="T1715" s="164"/>
      <c r="U1715" s="45"/>
      <c r="V1715" s="25" t="str">
        <f>IFERROR(VLOOKUP(U1715, tabla!$A$2:$B$50,2,FALSE),"")</f>
        <v/>
      </c>
      <c r="W1715" s="26"/>
      <c r="X1715" s="51"/>
      <c r="Y1715" s="555" t="str">
        <f t="shared" si="160"/>
        <v/>
      </c>
      <c r="Z1715" s="27"/>
      <c r="AA1715" s="26"/>
      <c r="AB1715" s="26"/>
      <c r="AC1715" s="84"/>
      <c r="AD1715" s="29"/>
      <c r="AE1715" s="84"/>
      <c r="AF1715" s="84"/>
      <c r="AG1715" s="63"/>
      <c r="AH1715" s="84"/>
      <c r="AI1715" s="63"/>
      <c r="AJ1715" s="63"/>
      <c r="AK1715" s="81"/>
      <c r="AL1715" s="85"/>
      <c r="AM1715" s="557" t="str">
        <f t="shared" ca="1" si="161"/>
        <v/>
      </c>
      <c r="AN1715" s="86"/>
      <c r="XFA1715" s="558" t="e">
        <f>MATCH(AE1715,tabla!$W$3:$W$20,0)-1</f>
        <v>#N/A</v>
      </c>
      <c r="XFB1715" s="558">
        <f>COUNTIF(tabla!$W$3:$W$20,'BD1'!AE1715)</f>
        <v>0</v>
      </c>
    </row>
    <row r="1716" spans="1:40 16381:16382" s="197" customFormat="1" ht="24.95" customHeight="1" x14ac:dyDescent="0.2">
      <c r="A1716" s="24" t="str">
        <f t="shared" si="158"/>
        <v/>
      </c>
      <c r="B1716" s="24" t="str">
        <f t="shared" si="156"/>
        <v/>
      </c>
      <c r="C1716" s="554" t="str">
        <f t="shared" si="157"/>
        <v/>
      </c>
      <c r="D1716" s="173"/>
      <c r="E1716" s="173"/>
      <c r="F1716" s="174"/>
      <c r="G1716" s="175"/>
      <c r="H1716" s="176"/>
      <c r="I1716" s="177"/>
      <c r="J1716" s="176"/>
      <c r="K1716" s="476"/>
      <c r="L1716" s="174"/>
      <c r="M1716" s="81"/>
      <c r="N1716" s="280" t="str">
        <f t="shared" si="159"/>
        <v/>
      </c>
      <c r="O1716" s="43"/>
      <c r="P1716" s="87"/>
      <c r="Q1716" s="483"/>
      <c r="R1716" s="83"/>
      <c r="S1716" s="482"/>
      <c r="T1716" s="164"/>
      <c r="U1716" s="45"/>
      <c r="V1716" s="25" t="str">
        <f>IFERROR(VLOOKUP(U1716, tabla!$A$2:$B$50,2,FALSE),"")</f>
        <v/>
      </c>
      <c r="W1716" s="26"/>
      <c r="X1716" s="51"/>
      <c r="Y1716" s="555" t="str">
        <f t="shared" si="160"/>
        <v/>
      </c>
      <c r="Z1716" s="27"/>
      <c r="AA1716" s="26"/>
      <c r="AB1716" s="26"/>
      <c r="AC1716" s="84"/>
      <c r="AD1716" s="29"/>
      <c r="AE1716" s="84"/>
      <c r="AF1716" s="84"/>
      <c r="AG1716" s="63"/>
      <c r="AH1716" s="84"/>
      <c r="AI1716" s="63"/>
      <c r="AJ1716" s="63"/>
      <c r="AK1716" s="81"/>
      <c r="AL1716" s="85"/>
      <c r="AM1716" s="557" t="str">
        <f t="shared" ca="1" si="161"/>
        <v/>
      </c>
      <c r="AN1716" s="86"/>
      <c r="XFA1716" s="558" t="e">
        <f>MATCH(AE1716,tabla!$W$3:$W$20,0)-1</f>
        <v>#N/A</v>
      </c>
      <c r="XFB1716" s="558">
        <f>COUNTIF(tabla!$W$3:$W$20,'BD1'!AE1716)</f>
        <v>0</v>
      </c>
    </row>
    <row r="1717" spans="1:40 16381:16382" s="197" customFormat="1" ht="24.95" customHeight="1" x14ac:dyDescent="0.2">
      <c r="A1717" s="24" t="str">
        <f t="shared" si="158"/>
        <v/>
      </c>
      <c r="B1717" s="24" t="str">
        <f t="shared" si="156"/>
        <v/>
      </c>
      <c r="C1717" s="554" t="str">
        <f t="shared" si="157"/>
        <v/>
      </c>
      <c r="D1717" s="173"/>
      <c r="E1717" s="173"/>
      <c r="F1717" s="174"/>
      <c r="G1717" s="175"/>
      <c r="H1717" s="176"/>
      <c r="I1717" s="177"/>
      <c r="J1717" s="176"/>
      <c r="K1717" s="476"/>
      <c r="L1717" s="174"/>
      <c r="M1717" s="81"/>
      <c r="N1717" s="280" t="str">
        <f t="shared" si="159"/>
        <v/>
      </c>
      <c r="O1717" s="43"/>
      <c r="P1717" s="87"/>
      <c r="Q1717" s="483"/>
      <c r="R1717" s="83"/>
      <c r="S1717" s="482"/>
      <c r="T1717" s="164"/>
      <c r="U1717" s="45"/>
      <c r="V1717" s="25" t="str">
        <f>IFERROR(VLOOKUP(U1717, tabla!$A$2:$B$50,2,FALSE),"")</f>
        <v/>
      </c>
      <c r="W1717" s="26"/>
      <c r="X1717" s="51"/>
      <c r="Y1717" s="555" t="str">
        <f t="shared" si="160"/>
        <v/>
      </c>
      <c r="Z1717" s="27"/>
      <c r="AA1717" s="26"/>
      <c r="AB1717" s="26"/>
      <c r="AC1717" s="84"/>
      <c r="AD1717" s="29"/>
      <c r="AE1717" s="84"/>
      <c r="AF1717" s="84"/>
      <c r="AG1717" s="63"/>
      <c r="AH1717" s="84"/>
      <c r="AI1717" s="63"/>
      <c r="AJ1717" s="63"/>
      <c r="AK1717" s="81"/>
      <c r="AL1717" s="85"/>
      <c r="AM1717" s="557" t="str">
        <f t="shared" ca="1" si="161"/>
        <v/>
      </c>
      <c r="AN1717" s="86"/>
      <c r="XFA1717" s="558" t="e">
        <f>MATCH(AE1717,tabla!$W$3:$W$20,0)-1</f>
        <v>#N/A</v>
      </c>
      <c r="XFB1717" s="558">
        <f>COUNTIF(tabla!$W$3:$W$20,'BD1'!AE1717)</f>
        <v>0</v>
      </c>
    </row>
    <row r="1718" spans="1:40 16381:16382" s="197" customFormat="1" ht="24.95" customHeight="1" x14ac:dyDescent="0.2">
      <c r="A1718" s="24" t="str">
        <f t="shared" si="158"/>
        <v/>
      </c>
      <c r="B1718" s="24" t="str">
        <f t="shared" si="156"/>
        <v/>
      </c>
      <c r="C1718" s="554" t="str">
        <f t="shared" si="157"/>
        <v/>
      </c>
      <c r="D1718" s="173"/>
      <c r="E1718" s="173"/>
      <c r="F1718" s="174"/>
      <c r="G1718" s="175"/>
      <c r="H1718" s="176"/>
      <c r="I1718" s="177"/>
      <c r="J1718" s="176"/>
      <c r="K1718" s="476"/>
      <c r="L1718" s="174"/>
      <c r="M1718" s="81"/>
      <c r="N1718" s="280" t="str">
        <f t="shared" si="159"/>
        <v/>
      </c>
      <c r="O1718" s="43"/>
      <c r="P1718" s="87"/>
      <c r="Q1718" s="483"/>
      <c r="R1718" s="83"/>
      <c r="S1718" s="482"/>
      <c r="T1718" s="164"/>
      <c r="U1718" s="45"/>
      <c r="V1718" s="25" t="str">
        <f>IFERROR(VLOOKUP(U1718, tabla!$A$2:$B$50,2,FALSE),"")</f>
        <v/>
      </c>
      <c r="W1718" s="26"/>
      <c r="X1718" s="51"/>
      <c r="Y1718" s="555" t="str">
        <f t="shared" si="160"/>
        <v/>
      </c>
      <c r="Z1718" s="27"/>
      <c r="AA1718" s="26"/>
      <c r="AB1718" s="26"/>
      <c r="AC1718" s="84"/>
      <c r="AD1718" s="29"/>
      <c r="AE1718" s="84"/>
      <c r="AF1718" s="84"/>
      <c r="AG1718" s="63"/>
      <c r="AH1718" s="84"/>
      <c r="AI1718" s="63"/>
      <c r="AJ1718" s="63"/>
      <c r="AK1718" s="81"/>
      <c r="AL1718" s="85"/>
      <c r="AM1718" s="557" t="str">
        <f t="shared" ca="1" si="161"/>
        <v/>
      </c>
      <c r="AN1718" s="86"/>
      <c r="XFA1718" s="558" t="e">
        <f>MATCH(AE1718,tabla!$W$3:$W$20,0)-1</f>
        <v>#N/A</v>
      </c>
      <c r="XFB1718" s="558">
        <f>COUNTIF(tabla!$W$3:$W$20,'BD1'!AE1718)</f>
        <v>0</v>
      </c>
    </row>
    <row r="1719" spans="1:40 16381:16382" s="197" customFormat="1" ht="24.95" customHeight="1" x14ac:dyDescent="0.2">
      <c r="A1719" s="24" t="str">
        <f t="shared" si="158"/>
        <v/>
      </c>
      <c r="B1719" s="24" t="str">
        <f t="shared" si="156"/>
        <v/>
      </c>
      <c r="C1719" s="554" t="str">
        <f t="shared" si="157"/>
        <v/>
      </c>
      <c r="D1719" s="173"/>
      <c r="E1719" s="173"/>
      <c r="F1719" s="174"/>
      <c r="G1719" s="175"/>
      <c r="H1719" s="176"/>
      <c r="I1719" s="177"/>
      <c r="J1719" s="176"/>
      <c r="K1719" s="476"/>
      <c r="L1719" s="174"/>
      <c r="M1719" s="81"/>
      <c r="N1719" s="280" t="str">
        <f t="shared" si="159"/>
        <v/>
      </c>
      <c r="O1719" s="43"/>
      <c r="P1719" s="87"/>
      <c r="Q1719" s="483"/>
      <c r="R1719" s="83"/>
      <c r="S1719" s="482"/>
      <c r="T1719" s="164"/>
      <c r="U1719" s="45"/>
      <c r="V1719" s="25" t="str">
        <f>IFERROR(VLOOKUP(U1719, tabla!$A$2:$B$50,2,FALSE),"")</f>
        <v/>
      </c>
      <c r="W1719" s="26"/>
      <c r="X1719" s="51"/>
      <c r="Y1719" s="555" t="str">
        <f t="shared" si="160"/>
        <v/>
      </c>
      <c r="Z1719" s="27"/>
      <c r="AA1719" s="26"/>
      <c r="AB1719" s="26"/>
      <c r="AC1719" s="84"/>
      <c r="AD1719" s="29"/>
      <c r="AE1719" s="84"/>
      <c r="AF1719" s="84"/>
      <c r="AG1719" s="63"/>
      <c r="AH1719" s="84"/>
      <c r="AI1719" s="63"/>
      <c r="AJ1719" s="63"/>
      <c r="AK1719" s="81"/>
      <c r="AL1719" s="85"/>
      <c r="AM1719" s="557" t="str">
        <f t="shared" ca="1" si="161"/>
        <v/>
      </c>
      <c r="AN1719" s="86"/>
      <c r="XFA1719" s="558" t="e">
        <f>MATCH(AE1719,tabla!$W$3:$W$20,0)-1</f>
        <v>#N/A</v>
      </c>
      <c r="XFB1719" s="558">
        <f>COUNTIF(tabla!$W$3:$W$20,'BD1'!AE1719)</f>
        <v>0</v>
      </c>
    </row>
    <row r="1720" spans="1:40 16381:16382" s="197" customFormat="1" ht="24.95" customHeight="1" x14ac:dyDescent="0.2">
      <c r="A1720" s="24" t="str">
        <f t="shared" si="158"/>
        <v/>
      </c>
      <c r="B1720" s="24" t="str">
        <f t="shared" si="156"/>
        <v/>
      </c>
      <c r="C1720" s="554" t="str">
        <f t="shared" si="157"/>
        <v/>
      </c>
      <c r="D1720" s="173"/>
      <c r="E1720" s="173"/>
      <c r="F1720" s="174"/>
      <c r="G1720" s="175"/>
      <c r="H1720" s="176"/>
      <c r="I1720" s="177"/>
      <c r="J1720" s="176"/>
      <c r="K1720" s="476"/>
      <c r="L1720" s="174"/>
      <c r="M1720" s="81"/>
      <c r="N1720" s="280" t="str">
        <f t="shared" si="159"/>
        <v/>
      </c>
      <c r="O1720" s="43"/>
      <c r="P1720" s="87"/>
      <c r="Q1720" s="483"/>
      <c r="R1720" s="83"/>
      <c r="S1720" s="482"/>
      <c r="T1720" s="164"/>
      <c r="U1720" s="45"/>
      <c r="V1720" s="25" t="str">
        <f>IFERROR(VLOOKUP(U1720, tabla!$A$2:$B$50,2,FALSE),"")</f>
        <v/>
      </c>
      <c r="W1720" s="26"/>
      <c r="X1720" s="51"/>
      <c r="Y1720" s="555" t="str">
        <f t="shared" si="160"/>
        <v/>
      </c>
      <c r="Z1720" s="27"/>
      <c r="AA1720" s="26"/>
      <c r="AB1720" s="26"/>
      <c r="AC1720" s="84"/>
      <c r="AD1720" s="29"/>
      <c r="AE1720" s="84"/>
      <c r="AF1720" s="84"/>
      <c r="AG1720" s="63"/>
      <c r="AH1720" s="84"/>
      <c r="AI1720" s="63"/>
      <c r="AJ1720" s="63"/>
      <c r="AK1720" s="81"/>
      <c r="AL1720" s="85"/>
      <c r="AM1720" s="557" t="str">
        <f t="shared" ca="1" si="161"/>
        <v/>
      </c>
      <c r="AN1720" s="86"/>
      <c r="XFA1720" s="558" t="e">
        <f>MATCH(AE1720,tabla!$W$3:$W$20,0)-1</f>
        <v>#N/A</v>
      </c>
      <c r="XFB1720" s="558">
        <f>COUNTIF(tabla!$W$3:$W$20,'BD1'!AE1720)</f>
        <v>0</v>
      </c>
    </row>
    <row r="1721" spans="1:40 16381:16382" s="197" customFormat="1" ht="24.95" customHeight="1" x14ac:dyDescent="0.2">
      <c r="A1721" s="24" t="str">
        <f t="shared" si="158"/>
        <v/>
      </c>
      <c r="B1721" s="24" t="str">
        <f t="shared" si="156"/>
        <v/>
      </c>
      <c r="C1721" s="554" t="str">
        <f t="shared" si="157"/>
        <v/>
      </c>
      <c r="D1721" s="173"/>
      <c r="E1721" s="173"/>
      <c r="F1721" s="174"/>
      <c r="G1721" s="175"/>
      <c r="H1721" s="176"/>
      <c r="I1721" s="177"/>
      <c r="J1721" s="176"/>
      <c r="K1721" s="476"/>
      <c r="L1721" s="174"/>
      <c r="M1721" s="81"/>
      <c r="N1721" s="280" t="str">
        <f t="shared" si="159"/>
        <v/>
      </c>
      <c r="O1721" s="43"/>
      <c r="P1721" s="87"/>
      <c r="Q1721" s="483"/>
      <c r="R1721" s="83"/>
      <c r="S1721" s="482"/>
      <c r="T1721" s="164"/>
      <c r="U1721" s="45"/>
      <c r="V1721" s="25" t="str">
        <f>IFERROR(VLOOKUP(U1721, tabla!$A$2:$B$50,2,FALSE),"")</f>
        <v/>
      </c>
      <c r="W1721" s="26"/>
      <c r="X1721" s="51"/>
      <c r="Y1721" s="555" t="str">
        <f t="shared" si="160"/>
        <v/>
      </c>
      <c r="Z1721" s="27"/>
      <c r="AA1721" s="26"/>
      <c r="AB1721" s="26"/>
      <c r="AC1721" s="84"/>
      <c r="AD1721" s="29"/>
      <c r="AE1721" s="84"/>
      <c r="AF1721" s="84"/>
      <c r="AG1721" s="63"/>
      <c r="AH1721" s="84"/>
      <c r="AI1721" s="63"/>
      <c r="AJ1721" s="63"/>
      <c r="AK1721" s="81"/>
      <c r="AL1721" s="85"/>
      <c r="AM1721" s="557" t="str">
        <f t="shared" ca="1" si="161"/>
        <v/>
      </c>
      <c r="AN1721" s="86"/>
      <c r="XFA1721" s="558" t="e">
        <f>MATCH(AE1721,tabla!$W$3:$W$20,0)-1</f>
        <v>#N/A</v>
      </c>
      <c r="XFB1721" s="558">
        <f>COUNTIF(tabla!$W$3:$W$20,'BD1'!AE1721)</f>
        <v>0</v>
      </c>
    </row>
    <row r="1722" spans="1:40 16381:16382" s="197" customFormat="1" ht="24.95" customHeight="1" x14ac:dyDescent="0.2">
      <c r="A1722" s="24" t="str">
        <f t="shared" si="158"/>
        <v/>
      </c>
      <c r="B1722" s="24" t="str">
        <f t="shared" si="156"/>
        <v/>
      </c>
      <c r="C1722" s="554" t="str">
        <f t="shared" si="157"/>
        <v/>
      </c>
      <c r="D1722" s="173"/>
      <c r="E1722" s="173"/>
      <c r="F1722" s="174"/>
      <c r="G1722" s="175"/>
      <c r="H1722" s="176"/>
      <c r="I1722" s="177"/>
      <c r="J1722" s="176"/>
      <c r="K1722" s="476"/>
      <c r="L1722" s="174"/>
      <c r="M1722" s="81"/>
      <c r="N1722" s="280" t="str">
        <f t="shared" si="159"/>
        <v/>
      </c>
      <c r="O1722" s="43"/>
      <c r="P1722" s="87"/>
      <c r="Q1722" s="483"/>
      <c r="R1722" s="83"/>
      <c r="S1722" s="482"/>
      <c r="T1722" s="164"/>
      <c r="U1722" s="45"/>
      <c r="V1722" s="25" t="str">
        <f>IFERROR(VLOOKUP(U1722, tabla!$A$2:$B$50,2,FALSE),"")</f>
        <v/>
      </c>
      <c r="W1722" s="26"/>
      <c r="X1722" s="51"/>
      <c r="Y1722" s="555" t="str">
        <f t="shared" si="160"/>
        <v/>
      </c>
      <c r="Z1722" s="27"/>
      <c r="AA1722" s="26"/>
      <c r="AB1722" s="26"/>
      <c r="AC1722" s="84"/>
      <c r="AD1722" s="29"/>
      <c r="AE1722" s="84"/>
      <c r="AF1722" s="84"/>
      <c r="AG1722" s="63"/>
      <c r="AH1722" s="84"/>
      <c r="AI1722" s="63"/>
      <c r="AJ1722" s="63"/>
      <c r="AK1722" s="81"/>
      <c r="AL1722" s="85"/>
      <c r="AM1722" s="557" t="str">
        <f t="shared" ca="1" si="161"/>
        <v/>
      </c>
      <c r="AN1722" s="86"/>
      <c r="XFA1722" s="558" t="e">
        <f>MATCH(AE1722,tabla!$W$3:$W$20,0)-1</f>
        <v>#N/A</v>
      </c>
      <c r="XFB1722" s="558">
        <f>COUNTIF(tabla!$W$3:$W$20,'BD1'!AE1722)</f>
        <v>0</v>
      </c>
    </row>
    <row r="1723" spans="1:40 16381:16382" s="197" customFormat="1" ht="24.95" customHeight="1" x14ac:dyDescent="0.2">
      <c r="A1723" s="24" t="str">
        <f t="shared" si="158"/>
        <v/>
      </c>
      <c r="B1723" s="24" t="str">
        <f t="shared" si="156"/>
        <v/>
      </c>
      <c r="C1723" s="554" t="str">
        <f t="shared" si="157"/>
        <v/>
      </c>
      <c r="D1723" s="173"/>
      <c r="E1723" s="173"/>
      <c r="F1723" s="174"/>
      <c r="G1723" s="175"/>
      <c r="H1723" s="176"/>
      <c r="I1723" s="177"/>
      <c r="J1723" s="176"/>
      <c r="K1723" s="476"/>
      <c r="L1723" s="174"/>
      <c r="M1723" s="81"/>
      <c r="N1723" s="280" t="str">
        <f t="shared" si="159"/>
        <v/>
      </c>
      <c r="O1723" s="43"/>
      <c r="P1723" s="87"/>
      <c r="Q1723" s="483"/>
      <c r="R1723" s="83"/>
      <c r="S1723" s="482"/>
      <c r="T1723" s="164"/>
      <c r="U1723" s="45"/>
      <c r="V1723" s="25" t="str">
        <f>IFERROR(VLOOKUP(U1723, tabla!$A$2:$B$50,2,FALSE),"")</f>
        <v/>
      </c>
      <c r="W1723" s="26"/>
      <c r="X1723" s="51"/>
      <c r="Y1723" s="555" t="str">
        <f t="shared" si="160"/>
        <v/>
      </c>
      <c r="Z1723" s="27"/>
      <c r="AA1723" s="26"/>
      <c r="AB1723" s="26"/>
      <c r="AC1723" s="84"/>
      <c r="AD1723" s="29"/>
      <c r="AE1723" s="84"/>
      <c r="AF1723" s="84"/>
      <c r="AG1723" s="63"/>
      <c r="AH1723" s="84"/>
      <c r="AI1723" s="63"/>
      <c r="AJ1723" s="63"/>
      <c r="AK1723" s="81"/>
      <c r="AL1723" s="85"/>
      <c r="AM1723" s="557" t="str">
        <f t="shared" ca="1" si="161"/>
        <v/>
      </c>
      <c r="AN1723" s="86"/>
      <c r="XFA1723" s="558" t="e">
        <f>MATCH(AE1723,tabla!$W$3:$W$20,0)-1</f>
        <v>#N/A</v>
      </c>
      <c r="XFB1723" s="558">
        <f>COUNTIF(tabla!$W$3:$W$20,'BD1'!AE1723)</f>
        <v>0</v>
      </c>
    </row>
    <row r="1724" spans="1:40 16381:16382" s="197" customFormat="1" ht="24.95" customHeight="1" x14ac:dyDescent="0.2">
      <c r="A1724" s="24" t="str">
        <f t="shared" si="158"/>
        <v/>
      </c>
      <c r="B1724" s="24" t="str">
        <f t="shared" si="156"/>
        <v/>
      </c>
      <c r="C1724" s="554" t="str">
        <f t="shared" si="157"/>
        <v/>
      </c>
      <c r="D1724" s="173"/>
      <c r="E1724" s="173"/>
      <c r="F1724" s="174"/>
      <c r="G1724" s="175"/>
      <c r="H1724" s="176"/>
      <c r="I1724" s="177"/>
      <c r="J1724" s="176"/>
      <c r="K1724" s="476"/>
      <c r="L1724" s="174"/>
      <c r="M1724" s="81"/>
      <c r="N1724" s="280" t="str">
        <f t="shared" si="159"/>
        <v/>
      </c>
      <c r="O1724" s="43"/>
      <c r="P1724" s="87"/>
      <c r="Q1724" s="483"/>
      <c r="R1724" s="83"/>
      <c r="S1724" s="482"/>
      <c r="T1724" s="164"/>
      <c r="U1724" s="45"/>
      <c r="V1724" s="25" t="str">
        <f>IFERROR(VLOOKUP(U1724, tabla!$A$2:$B$50,2,FALSE),"")</f>
        <v/>
      </c>
      <c r="W1724" s="26"/>
      <c r="X1724" s="51"/>
      <c r="Y1724" s="555" t="str">
        <f t="shared" si="160"/>
        <v/>
      </c>
      <c r="Z1724" s="27"/>
      <c r="AA1724" s="26"/>
      <c r="AB1724" s="26"/>
      <c r="AC1724" s="84"/>
      <c r="AD1724" s="29"/>
      <c r="AE1724" s="84"/>
      <c r="AF1724" s="84"/>
      <c r="AG1724" s="63"/>
      <c r="AH1724" s="84"/>
      <c r="AI1724" s="63"/>
      <c r="AJ1724" s="63"/>
      <c r="AK1724" s="81"/>
      <c r="AL1724" s="85"/>
      <c r="AM1724" s="557" t="str">
        <f t="shared" ca="1" si="161"/>
        <v/>
      </c>
      <c r="AN1724" s="86"/>
      <c r="XFA1724" s="558" t="e">
        <f>MATCH(AE1724,tabla!$W$3:$W$20,0)-1</f>
        <v>#N/A</v>
      </c>
      <c r="XFB1724" s="558">
        <f>COUNTIF(tabla!$W$3:$W$20,'BD1'!AE1724)</f>
        <v>0</v>
      </c>
    </row>
    <row r="1725" spans="1:40 16381:16382" s="197" customFormat="1" ht="24.95" customHeight="1" x14ac:dyDescent="0.2">
      <c r="A1725" s="24" t="str">
        <f t="shared" si="158"/>
        <v/>
      </c>
      <c r="B1725" s="24" t="str">
        <f t="shared" si="156"/>
        <v/>
      </c>
      <c r="C1725" s="554" t="str">
        <f t="shared" si="157"/>
        <v/>
      </c>
      <c r="D1725" s="173"/>
      <c r="E1725" s="173"/>
      <c r="F1725" s="174"/>
      <c r="G1725" s="175"/>
      <c r="H1725" s="176"/>
      <c r="I1725" s="177"/>
      <c r="J1725" s="176"/>
      <c r="K1725" s="476"/>
      <c r="L1725" s="174"/>
      <c r="M1725" s="81"/>
      <c r="N1725" s="280" t="str">
        <f t="shared" si="159"/>
        <v/>
      </c>
      <c r="O1725" s="43"/>
      <c r="P1725" s="87"/>
      <c r="Q1725" s="483"/>
      <c r="R1725" s="83"/>
      <c r="S1725" s="482"/>
      <c r="T1725" s="164"/>
      <c r="U1725" s="45"/>
      <c r="V1725" s="25" t="str">
        <f>IFERROR(VLOOKUP(U1725, tabla!$A$2:$B$50,2,FALSE),"")</f>
        <v/>
      </c>
      <c r="W1725" s="26"/>
      <c r="X1725" s="51"/>
      <c r="Y1725" s="555" t="str">
        <f t="shared" si="160"/>
        <v/>
      </c>
      <c r="Z1725" s="27"/>
      <c r="AA1725" s="26"/>
      <c r="AB1725" s="26"/>
      <c r="AC1725" s="84"/>
      <c r="AD1725" s="29"/>
      <c r="AE1725" s="84"/>
      <c r="AF1725" s="84"/>
      <c r="AG1725" s="63"/>
      <c r="AH1725" s="84"/>
      <c r="AI1725" s="63"/>
      <c r="AJ1725" s="63"/>
      <c r="AK1725" s="81"/>
      <c r="AL1725" s="85"/>
      <c r="AM1725" s="557" t="str">
        <f t="shared" ca="1" si="161"/>
        <v/>
      </c>
      <c r="AN1725" s="86"/>
      <c r="XFA1725" s="558" t="e">
        <f>MATCH(AE1725,tabla!$W$3:$W$20,0)-1</f>
        <v>#N/A</v>
      </c>
      <c r="XFB1725" s="558">
        <f>COUNTIF(tabla!$W$3:$W$20,'BD1'!AE1725)</f>
        <v>0</v>
      </c>
    </row>
    <row r="1726" spans="1:40 16381:16382" s="197" customFormat="1" ht="24.95" customHeight="1" x14ac:dyDescent="0.2">
      <c r="A1726" s="24" t="str">
        <f t="shared" si="158"/>
        <v/>
      </c>
      <c r="B1726" s="24" t="str">
        <f t="shared" si="156"/>
        <v/>
      </c>
      <c r="C1726" s="554" t="str">
        <f t="shared" si="157"/>
        <v/>
      </c>
      <c r="D1726" s="173"/>
      <c r="E1726" s="173"/>
      <c r="F1726" s="174"/>
      <c r="G1726" s="175"/>
      <c r="H1726" s="176"/>
      <c r="I1726" s="177"/>
      <c r="J1726" s="176"/>
      <c r="K1726" s="476"/>
      <c r="L1726" s="174"/>
      <c r="M1726" s="81"/>
      <c r="N1726" s="280" t="str">
        <f t="shared" si="159"/>
        <v/>
      </c>
      <c r="O1726" s="43"/>
      <c r="P1726" s="87"/>
      <c r="Q1726" s="483"/>
      <c r="R1726" s="83"/>
      <c r="S1726" s="482"/>
      <c r="T1726" s="164"/>
      <c r="U1726" s="45"/>
      <c r="V1726" s="25" t="str">
        <f>IFERROR(VLOOKUP(U1726, tabla!$A$2:$B$50,2,FALSE),"")</f>
        <v/>
      </c>
      <c r="W1726" s="26"/>
      <c r="X1726" s="51"/>
      <c r="Y1726" s="555" t="str">
        <f t="shared" si="160"/>
        <v/>
      </c>
      <c r="Z1726" s="27"/>
      <c r="AA1726" s="26"/>
      <c r="AB1726" s="26"/>
      <c r="AC1726" s="84"/>
      <c r="AD1726" s="29"/>
      <c r="AE1726" s="84"/>
      <c r="AF1726" s="84"/>
      <c r="AG1726" s="63"/>
      <c r="AH1726" s="84"/>
      <c r="AI1726" s="63"/>
      <c r="AJ1726" s="63"/>
      <c r="AK1726" s="81"/>
      <c r="AL1726" s="85"/>
      <c r="AM1726" s="557" t="str">
        <f t="shared" ca="1" si="161"/>
        <v/>
      </c>
      <c r="AN1726" s="86"/>
      <c r="XFA1726" s="558" t="e">
        <f>MATCH(AE1726,tabla!$W$3:$W$20,0)-1</f>
        <v>#N/A</v>
      </c>
      <c r="XFB1726" s="558">
        <f>COUNTIF(tabla!$W$3:$W$20,'BD1'!AE1726)</f>
        <v>0</v>
      </c>
    </row>
    <row r="1727" spans="1:40 16381:16382" s="197" customFormat="1" ht="24.95" customHeight="1" x14ac:dyDescent="0.2">
      <c r="A1727" s="24" t="str">
        <f t="shared" si="158"/>
        <v/>
      </c>
      <c r="B1727" s="24" t="str">
        <f t="shared" si="156"/>
        <v/>
      </c>
      <c r="C1727" s="554" t="str">
        <f t="shared" si="157"/>
        <v/>
      </c>
      <c r="D1727" s="173"/>
      <c r="E1727" s="173"/>
      <c r="F1727" s="174"/>
      <c r="G1727" s="175"/>
      <c r="H1727" s="176"/>
      <c r="I1727" s="177"/>
      <c r="J1727" s="176"/>
      <c r="K1727" s="476"/>
      <c r="L1727" s="174"/>
      <c r="M1727" s="81"/>
      <c r="N1727" s="280" t="str">
        <f t="shared" si="159"/>
        <v/>
      </c>
      <c r="O1727" s="43"/>
      <c r="P1727" s="87"/>
      <c r="Q1727" s="483"/>
      <c r="R1727" s="83"/>
      <c r="S1727" s="482"/>
      <c r="T1727" s="164"/>
      <c r="U1727" s="45"/>
      <c r="V1727" s="25" t="str">
        <f>IFERROR(VLOOKUP(U1727, tabla!$A$2:$B$50,2,FALSE),"")</f>
        <v/>
      </c>
      <c r="W1727" s="26"/>
      <c r="X1727" s="51"/>
      <c r="Y1727" s="555" t="str">
        <f t="shared" si="160"/>
        <v/>
      </c>
      <c r="Z1727" s="27"/>
      <c r="AA1727" s="26"/>
      <c r="AB1727" s="26"/>
      <c r="AC1727" s="84"/>
      <c r="AD1727" s="29"/>
      <c r="AE1727" s="84"/>
      <c r="AF1727" s="84"/>
      <c r="AG1727" s="63"/>
      <c r="AH1727" s="84"/>
      <c r="AI1727" s="63"/>
      <c r="AJ1727" s="63"/>
      <c r="AK1727" s="81"/>
      <c r="AL1727" s="85"/>
      <c r="AM1727" s="557" t="str">
        <f t="shared" ca="1" si="161"/>
        <v/>
      </c>
      <c r="AN1727" s="86"/>
      <c r="XFA1727" s="558" t="e">
        <f>MATCH(AE1727,tabla!$W$3:$W$20,0)-1</f>
        <v>#N/A</v>
      </c>
      <c r="XFB1727" s="558">
        <f>COUNTIF(tabla!$W$3:$W$20,'BD1'!AE1727)</f>
        <v>0</v>
      </c>
    </row>
    <row r="1728" spans="1:40 16381:16382" s="197" customFormat="1" ht="24.95" customHeight="1" x14ac:dyDescent="0.2">
      <c r="A1728" s="24" t="str">
        <f t="shared" si="158"/>
        <v/>
      </c>
      <c r="B1728" s="24" t="str">
        <f t="shared" si="156"/>
        <v/>
      </c>
      <c r="C1728" s="554" t="str">
        <f t="shared" si="157"/>
        <v/>
      </c>
      <c r="D1728" s="173"/>
      <c r="E1728" s="173"/>
      <c r="F1728" s="174"/>
      <c r="G1728" s="175"/>
      <c r="H1728" s="176"/>
      <c r="I1728" s="177"/>
      <c r="J1728" s="176"/>
      <c r="K1728" s="476"/>
      <c r="L1728" s="174"/>
      <c r="M1728" s="81"/>
      <c r="N1728" s="280" t="str">
        <f t="shared" si="159"/>
        <v/>
      </c>
      <c r="O1728" s="43"/>
      <c r="P1728" s="87"/>
      <c r="Q1728" s="483"/>
      <c r="R1728" s="83"/>
      <c r="S1728" s="482"/>
      <c r="T1728" s="164"/>
      <c r="U1728" s="45"/>
      <c r="V1728" s="25" t="str">
        <f>IFERROR(VLOOKUP(U1728, tabla!$A$2:$B$50,2,FALSE),"")</f>
        <v/>
      </c>
      <c r="W1728" s="26"/>
      <c r="X1728" s="51"/>
      <c r="Y1728" s="555" t="str">
        <f t="shared" si="160"/>
        <v/>
      </c>
      <c r="Z1728" s="27"/>
      <c r="AA1728" s="26"/>
      <c r="AB1728" s="26"/>
      <c r="AC1728" s="84"/>
      <c r="AD1728" s="29"/>
      <c r="AE1728" s="84"/>
      <c r="AF1728" s="84"/>
      <c r="AG1728" s="63"/>
      <c r="AH1728" s="84"/>
      <c r="AI1728" s="63"/>
      <c r="AJ1728" s="63"/>
      <c r="AK1728" s="81"/>
      <c r="AL1728" s="85"/>
      <c r="AM1728" s="557" t="str">
        <f t="shared" ca="1" si="161"/>
        <v/>
      </c>
      <c r="AN1728" s="86"/>
      <c r="XFA1728" s="558" t="e">
        <f>MATCH(AE1728,tabla!$W$3:$W$20,0)-1</f>
        <v>#N/A</v>
      </c>
      <c r="XFB1728" s="558">
        <f>COUNTIF(tabla!$W$3:$W$20,'BD1'!AE1728)</f>
        <v>0</v>
      </c>
    </row>
    <row r="1729" spans="1:40 16381:16382" s="197" customFormat="1" ht="24.95" customHeight="1" x14ac:dyDescent="0.2">
      <c r="A1729" s="24" t="str">
        <f t="shared" si="158"/>
        <v/>
      </c>
      <c r="B1729" s="24" t="str">
        <f t="shared" si="156"/>
        <v/>
      </c>
      <c r="C1729" s="554" t="str">
        <f t="shared" si="157"/>
        <v/>
      </c>
      <c r="D1729" s="173"/>
      <c r="E1729" s="173"/>
      <c r="F1729" s="174"/>
      <c r="G1729" s="175"/>
      <c r="H1729" s="176"/>
      <c r="I1729" s="177"/>
      <c r="J1729" s="176"/>
      <c r="K1729" s="476"/>
      <c r="L1729" s="174"/>
      <c r="M1729" s="81"/>
      <c r="N1729" s="280" t="str">
        <f t="shared" si="159"/>
        <v/>
      </c>
      <c r="O1729" s="43"/>
      <c r="P1729" s="87"/>
      <c r="Q1729" s="483"/>
      <c r="R1729" s="83"/>
      <c r="S1729" s="482"/>
      <c r="T1729" s="164"/>
      <c r="U1729" s="45"/>
      <c r="V1729" s="25" t="str">
        <f>IFERROR(VLOOKUP(U1729, tabla!$A$2:$B$50,2,FALSE),"")</f>
        <v/>
      </c>
      <c r="W1729" s="26"/>
      <c r="X1729" s="51"/>
      <c r="Y1729" s="555" t="str">
        <f t="shared" si="160"/>
        <v/>
      </c>
      <c r="Z1729" s="27"/>
      <c r="AA1729" s="26"/>
      <c r="AB1729" s="26"/>
      <c r="AC1729" s="84"/>
      <c r="AD1729" s="29"/>
      <c r="AE1729" s="84"/>
      <c r="AF1729" s="84"/>
      <c r="AG1729" s="63"/>
      <c r="AH1729" s="84"/>
      <c r="AI1729" s="63"/>
      <c r="AJ1729" s="63"/>
      <c r="AK1729" s="81"/>
      <c r="AL1729" s="85"/>
      <c r="AM1729" s="557" t="str">
        <f t="shared" ca="1" si="161"/>
        <v/>
      </c>
      <c r="AN1729" s="86"/>
      <c r="XFA1729" s="558" t="e">
        <f>MATCH(AE1729,tabla!$W$3:$W$20,0)-1</f>
        <v>#N/A</v>
      </c>
      <c r="XFB1729" s="558">
        <f>COUNTIF(tabla!$W$3:$W$20,'BD1'!AE1729)</f>
        <v>0</v>
      </c>
    </row>
    <row r="1730" spans="1:40 16381:16382" s="197" customFormat="1" ht="24.95" customHeight="1" x14ac:dyDescent="0.2">
      <c r="A1730" s="24" t="str">
        <f t="shared" si="158"/>
        <v/>
      </c>
      <c r="B1730" s="24" t="str">
        <f t="shared" si="156"/>
        <v/>
      </c>
      <c r="C1730" s="554" t="str">
        <f t="shared" si="157"/>
        <v/>
      </c>
      <c r="D1730" s="173"/>
      <c r="E1730" s="173"/>
      <c r="F1730" s="174"/>
      <c r="G1730" s="175"/>
      <c r="H1730" s="176"/>
      <c r="I1730" s="177"/>
      <c r="J1730" s="176"/>
      <c r="K1730" s="476"/>
      <c r="L1730" s="174"/>
      <c r="M1730" s="81"/>
      <c r="N1730" s="280" t="str">
        <f t="shared" si="159"/>
        <v/>
      </c>
      <c r="O1730" s="43"/>
      <c r="P1730" s="87"/>
      <c r="Q1730" s="483"/>
      <c r="R1730" s="83"/>
      <c r="S1730" s="482"/>
      <c r="T1730" s="164"/>
      <c r="U1730" s="45"/>
      <c r="V1730" s="25" t="str">
        <f>IFERROR(VLOOKUP(U1730, tabla!$A$2:$B$50,2,FALSE),"")</f>
        <v/>
      </c>
      <c r="W1730" s="26"/>
      <c r="X1730" s="51"/>
      <c r="Y1730" s="555" t="str">
        <f t="shared" si="160"/>
        <v/>
      </c>
      <c r="Z1730" s="27"/>
      <c r="AA1730" s="26"/>
      <c r="AB1730" s="26"/>
      <c r="AC1730" s="84"/>
      <c r="AD1730" s="29"/>
      <c r="AE1730" s="84"/>
      <c r="AF1730" s="84"/>
      <c r="AG1730" s="63"/>
      <c r="AH1730" s="84"/>
      <c r="AI1730" s="63"/>
      <c r="AJ1730" s="63"/>
      <c r="AK1730" s="81"/>
      <c r="AL1730" s="85"/>
      <c r="AM1730" s="557" t="str">
        <f t="shared" ca="1" si="161"/>
        <v/>
      </c>
      <c r="AN1730" s="86"/>
      <c r="XFA1730" s="558" t="e">
        <f>MATCH(AE1730,tabla!$W$3:$W$20,0)-1</f>
        <v>#N/A</v>
      </c>
      <c r="XFB1730" s="558">
        <f>COUNTIF(tabla!$W$3:$W$20,'BD1'!AE1730)</f>
        <v>0</v>
      </c>
    </row>
    <row r="1731" spans="1:40 16381:16382" s="197" customFormat="1" ht="24.95" customHeight="1" x14ac:dyDescent="0.2">
      <c r="A1731" s="24" t="str">
        <f t="shared" si="158"/>
        <v/>
      </c>
      <c r="B1731" s="24" t="str">
        <f t="shared" si="156"/>
        <v/>
      </c>
      <c r="C1731" s="554" t="str">
        <f t="shared" si="157"/>
        <v/>
      </c>
      <c r="D1731" s="173"/>
      <c r="E1731" s="173"/>
      <c r="F1731" s="174"/>
      <c r="G1731" s="175"/>
      <c r="H1731" s="176"/>
      <c r="I1731" s="177"/>
      <c r="J1731" s="176"/>
      <c r="K1731" s="476"/>
      <c r="L1731" s="174"/>
      <c r="M1731" s="81"/>
      <c r="N1731" s="280" t="str">
        <f t="shared" si="159"/>
        <v/>
      </c>
      <c r="O1731" s="43"/>
      <c r="P1731" s="87"/>
      <c r="Q1731" s="483"/>
      <c r="R1731" s="83"/>
      <c r="S1731" s="482"/>
      <c r="T1731" s="164"/>
      <c r="U1731" s="45"/>
      <c r="V1731" s="25" t="str">
        <f>IFERROR(VLOOKUP(U1731, tabla!$A$2:$B$50,2,FALSE),"")</f>
        <v/>
      </c>
      <c r="W1731" s="26"/>
      <c r="X1731" s="51"/>
      <c r="Y1731" s="555" t="str">
        <f t="shared" si="160"/>
        <v/>
      </c>
      <c r="Z1731" s="27"/>
      <c r="AA1731" s="26"/>
      <c r="AB1731" s="26"/>
      <c r="AC1731" s="84"/>
      <c r="AD1731" s="29"/>
      <c r="AE1731" s="84"/>
      <c r="AF1731" s="84"/>
      <c r="AG1731" s="63"/>
      <c r="AH1731" s="84"/>
      <c r="AI1731" s="63"/>
      <c r="AJ1731" s="63"/>
      <c r="AK1731" s="81"/>
      <c r="AL1731" s="85"/>
      <c r="AM1731" s="557" t="str">
        <f t="shared" ca="1" si="161"/>
        <v/>
      </c>
      <c r="AN1731" s="86"/>
      <c r="XFA1731" s="558" t="e">
        <f>MATCH(AE1731,tabla!$W$3:$W$20,0)-1</f>
        <v>#N/A</v>
      </c>
      <c r="XFB1731" s="558">
        <f>COUNTIF(tabla!$W$3:$W$20,'BD1'!AE1731)</f>
        <v>0</v>
      </c>
    </row>
    <row r="1732" spans="1:40 16381:16382" s="197" customFormat="1" ht="24.95" customHeight="1" x14ac:dyDescent="0.2">
      <c r="A1732" s="24" t="str">
        <f t="shared" si="158"/>
        <v/>
      </c>
      <c r="B1732" s="24" t="str">
        <f t="shared" si="156"/>
        <v/>
      </c>
      <c r="C1732" s="554" t="str">
        <f t="shared" si="157"/>
        <v/>
      </c>
      <c r="D1732" s="173"/>
      <c r="E1732" s="173"/>
      <c r="F1732" s="174"/>
      <c r="G1732" s="175"/>
      <c r="H1732" s="176"/>
      <c r="I1732" s="177"/>
      <c r="J1732" s="176"/>
      <c r="K1732" s="476"/>
      <c r="L1732" s="174"/>
      <c r="M1732" s="81"/>
      <c r="N1732" s="280" t="str">
        <f t="shared" si="159"/>
        <v/>
      </c>
      <c r="O1732" s="43"/>
      <c r="P1732" s="87"/>
      <c r="Q1732" s="483"/>
      <c r="R1732" s="83"/>
      <c r="S1732" s="482"/>
      <c r="T1732" s="164"/>
      <c r="U1732" s="45"/>
      <c r="V1732" s="25" t="str">
        <f>IFERROR(VLOOKUP(U1732, tabla!$A$2:$B$50,2,FALSE),"")</f>
        <v/>
      </c>
      <c r="W1732" s="26"/>
      <c r="X1732" s="51"/>
      <c r="Y1732" s="555" t="str">
        <f t="shared" si="160"/>
        <v/>
      </c>
      <c r="Z1732" s="27"/>
      <c r="AA1732" s="26"/>
      <c r="AB1732" s="26"/>
      <c r="AC1732" s="84"/>
      <c r="AD1732" s="29"/>
      <c r="AE1732" s="84"/>
      <c r="AF1732" s="84"/>
      <c r="AG1732" s="63"/>
      <c r="AH1732" s="84"/>
      <c r="AI1732" s="63"/>
      <c r="AJ1732" s="63"/>
      <c r="AK1732" s="81"/>
      <c r="AL1732" s="85"/>
      <c r="AM1732" s="557" t="str">
        <f t="shared" ca="1" si="161"/>
        <v/>
      </c>
      <c r="AN1732" s="86"/>
      <c r="XFA1732" s="558" t="e">
        <f>MATCH(AE1732,tabla!$W$3:$W$20,0)-1</f>
        <v>#N/A</v>
      </c>
      <c r="XFB1732" s="558">
        <f>COUNTIF(tabla!$W$3:$W$20,'BD1'!AE1732)</f>
        <v>0</v>
      </c>
    </row>
    <row r="1733" spans="1:40 16381:16382" s="197" customFormat="1" ht="24.95" customHeight="1" x14ac:dyDescent="0.2">
      <c r="A1733" s="24" t="str">
        <f t="shared" si="158"/>
        <v/>
      </c>
      <c r="B1733" s="24" t="str">
        <f t="shared" si="156"/>
        <v/>
      </c>
      <c r="C1733" s="554" t="str">
        <f t="shared" si="157"/>
        <v/>
      </c>
      <c r="D1733" s="173"/>
      <c r="E1733" s="173"/>
      <c r="F1733" s="174"/>
      <c r="G1733" s="175"/>
      <c r="H1733" s="176"/>
      <c r="I1733" s="177"/>
      <c r="J1733" s="176"/>
      <c r="K1733" s="476"/>
      <c r="L1733" s="174"/>
      <c r="M1733" s="81"/>
      <c r="N1733" s="280" t="str">
        <f t="shared" si="159"/>
        <v/>
      </c>
      <c r="O1733" s="43"/>
      <c r="P1733" s="87"/>
      <c r="Q1733" s="483"/>
      <c r="R1733" s="83"/>
      <c r="S1733" s="482"/>
      <c r="T1733" s="164"/>
      <c r="U1733" s="45"/>
      <c r="V1733" s="25" t="str">
        <f>IFERROR(VLOOKUP(U1733, tabla!$A$2:$B$50,2,FALSE),"")</f>
        <v/>
      </c>
      <c r="W1733" s="26"/>
      <c r="X1733" s="51"/>
      <c r="Y1733" s="555" t="str">
        <f t="shared" si="160"/>
        <v/>
      </c>
      <c r="Z1733" s="27"/>
      <c r="AA1733" s="26"/>
      <c r="AB1733" s="26"/>
      <c r="AC1733" s="84"/>
      <c r="AD1733" s="29"/>
      <c r="AE1733" s="84"/>
      <c r="AF1733" s="84"/>
      <c r="AG1733" s="63"/>
      <c r="AH1733" s="84"/>
      <c r="AI1733" s="63"/>
      <c r="AJ1733" s="63"/>
      <c r="AK1733" s="81"/>
      <c r="AL1733" s="85"/>
      <c r="AM1733" s="557" t="str">
        <f t="shared" ca="1" si="161"/>
        <v/>
      </c>
      <c r="AN1733" s="86"/>
      <c r="XFA1733" s="558" t="e">
        <f>MATCH(AE1733,tabla!$W$3:$W$20,0)-1</f>
        <v>#N/A</v>
      </c>
      <c r="XFB1733" s="558">
        <f>COUNTIF(tabla!$W$3:$W$20,'BD1'!AE1733)</f>
        <v>0</v>
      </c>
    </row>
    <row r="1734" spans="1:40 16381:16382" s="197" customFormat="1" ht="24.95" customHeight="1" x14ac:dyDescent="0.2">
      <c r="A1734" s="24" t="str">
        <f t="shared" si="158"/>
        <v/>
      </c>
      <c r="B1734" s="24" t="str">
        <f t="shared" si="156"/>
        <v/>
      </c>
      <c r="C1734" s="554" t="str">
        <f t="shared" si="157"/>
        <v/>
      </c>
      <c r="D1734" s="173"/>
      <c r="E1734" s="173"/>
      <c r="F1734" s="174"/>
      <c r="G1734" s="175"/>
      <c r="H1734" s="176"/>
      <c r="I1734" s="177"/>
      <c r="J1734" s="176"/>
      <c r="K1734" s="476"/>
      <c r="L1734" s="174"/>
      <c r="M1734" s="81"/>
      <c r="N1734" s="280" t="str">
        <f t="shared" si="159"/>
        <v/>
      </c>
      <c r="O1734" s="43"/>
      <c r="P1734" s="87"/>
      <c r="Q1734" s="483"/>
      <c r="R1734" s="83"/>
      <c r="S1734" s="482"/>
      <c r="T1734" s="164"/>
      <c r="U1734" s="45"/>
      <c r="V1734" s="25" t="str">
        <f>IFERROR(VLOOKUP(U1734, tabla!$A$2:$B$50,2,FALSE),"")</f>
        <v/>
      </c>
      <c r="W1734" s="26"/>
      <c r="X1734" s="51"/>
      <c r="Y1734" s="555" t="str">
        <f t="shared" si="160"/>
        <v/>
      </c>
      <c r="Z1734" s="27"/>
      <c r="AA1734" s="26"/>
      <c r="AB1734" s="26"/>
      <c r="AC1734" s="84"/>
      <c r="AD1734" s="29"/>
      <c r="AE1734" s="84"/>
      <c r="AF1734" s="84"/>
      <c r="AG1734" s="63"/>
      <c r="AH1734" s="84"/>
      <c r="AI1734" s="63"/>
      <c r="AJ1734" s="63"/>
      <c r="AK1734" s="81"/>
      <c r="AL1734" s="85"/>
      <c r="AM1734" s="557" t="str">
        <f t="shared" ca="1" si="161"/>
        <v/>
      </c>
      <c r="AN1734" s="86"/>
      <c r="XFA1734" s="558" t="e">
        <f>MATCH(AE1734,tabla!$W$3:$W$20,0)-1</f>
        <v>#N/A</v>
      </c>
      <c r="XFB1734" s="558">
        <f>COUNTIF(tabla!$W$3:$W$20,'BD1'!AE1734)</f>
        <v>0</v>
      </c>
    </row>
    <row r="1735" spans="1:40 16381:16382" s="197" customFormat="1" ht="24.95" customHeight="1" x14ac:dyDescent="0.2">
      <c r="A1735" s="24" t="str">
        <f t="shared" si="158"/>
        <v/>
      </c>
      <c r="B1735" s="24" t="str">
        <f t="shared" si="156"/>
        <v/>
      </c>
      <c r="C1735" s="554" t="str">
        <f t="shared" si="157"/>
        <v/>
      </c>
      <c r="D1735" s="173"/>
      <c r="E1735" s="173"/>
      <c r="F1735" s="174"/>
      <c r="G1735" s="175"/>
      <c r="H1735" s="176"/>
      <c r="I1735" s="177"/>
      <c r="J1735" s="176"/>
      <c r="K1735" s="476"/>
      <c r="L1735" s="174"/>
      <c r="M1735" s="81"/>
      <c r="N1735" s="280" t="str">
        <f t="shared" si="159"/>
        <v/>
      </c>
      <c r="O1735" s="43"/>
      <c r="P1735" s="87"/>
      <c r="Q1735" s="483"/>
      <c r="R1735" s="83"/>
      <c r="S1735" s="482"/>
      <c r="T1735" s="164"/>
      <c r="U1735" s="45"/>
      <c r="V1735" s="25" t="str">
        <f>IFERROR(VLOOKUP(U1735, tabla!$A$2:$B$50,2,FALSE),"")</f>
        <v/>
      </c>
      <c r="W1735" s="26"/>
      <c r="X1735" s="51"/>
      <c r="Y1735" s="555" t="str">
        <f t="shared" si="160"/>
        <v/>
      </c>
      <c r="Z1735" s="27"/>
      <c r="AA1735" s="26"/>
      <c r="AB1735" s="26"/>
      <c r="AC1735" s="84"/>
      <c r="AD1735" s="29"/>
      <c r="AE1735" s="84"/>
      <c r="AF1735" s="84"/>
      <c r="AG1735" s="63"/>
      <c r="AH1735" s="84"/>
      <c r="AI1735" s="63"/>
      <c r="AJ1735" s="63"/>
      <c r="AK1735" s="81"/>
      <c r="AL1735" s="85"/>
      <c r="AM1735" s="557" t="str">
        <f t="shared" ca="1" si="161"/>
        <v/>
      </c>
      <c r="AN1735" s="86"/>
      <c r="XFA1735" s="558" t="e">
        <f>MATCH(AE1735,tabla!$W$3:$W$20,0)-1</f>
        <v>#N/A</v>
      </c>
      <c r="XFB1735" s="558">
        <f>COUNTIF(tabla!$W$3:$W$20,'BD1'!AE1735)</f>
        <v>0</v>
      </c>
    </row>
    <row r="1736" spans="1:40 16381:16382" s="197" customFormat="1" ht="24.95" customHeight="1" x14ac:dyDescent="0.2">
      <c r="A1736" s="24" t="str">
        <f t="shared" si="158"/>
        <v/>
      </c>
      <c r="B1736" s="24" t="str">
        <f t="shared" si="156"/>
        <v/>
      </c>
      <c r="C1736" s="554" t="str">
        <f t="shared" si="157"/>
        <v/>
      </c>
      <c r="D1736" s="173"/>
      <c r="E1736" s="173"/>
      <c r="F1736" s="174"/>
      <c r="G1736" s="175"/>
      <c r="H1736" s="176"/>
      <c r="I1736" s="177"/>
      <c r="J1736" s="176"/>
      <c r="K1736" s="476"/>
      <c r="L1736" s="174"/>
      <c r="M1736" s="81"/>
      <c r="N1736" s="280" t="str">
        <f t="shared" si="159"/>
        <v/>
      </c>
      <c r="O1736" s="43"/>
      <c r="P1736" s="87"/>
      <c r="Q1736" s="483"/>
      <c r="R1736" s="83"/>
      <c r="S1736" s="482"/>
      <c r="T1736" s="164"/>
      <c r="U1736" s="45"/>
      <c r="V1736" s="25" t="str">
        <f>IFERROR(VLOOKUP(U1736, tabla!$A$2:$B$50,2,FALSE),"")</f>
        <v/>
      </c>
      <c r="W1736" s="26"/>
      <c r="X1736" s="51"/>
      <c r="Y1736" s="555" t="str">
        <f t="shared" si="160"/>
        <v/>
      </c>
      <c r="Z1736" s="27"/>
      <c r="AA1736" s="26"/>
      <c r="AB1736" s="26"/>
      <c r="AC1736" s="84"/>
      <c r="AD1736" s="29"/>
      <c r="AE1736" s="84"/>
      <c r="AF1736" s="84"/>
      <c r="AG1736" s="63"/>
      <c r="AH1736" s="84"/>
      <c r="AI1736" s="63"/>
      <c r="AJ1736" s="63"/>
      <c r="AK1736" s="81"/>
      <c r="AL1736" s="85"/>
      <c r="AM1736" s="557" t="str">
        <f t="shared" ca="1" si="161"/>
        <v/>
      </c>
      <c r="AN1736" s="86"/>
      <c r="XFA1736" s="558" t="e">
        <f>MATCH(AE1736,tabla!$W$3:$W$20,0)-1</f>
        <v>#N/A</v>
      </c>
      <c r="XFB1736" s="558">
        <f>COUNTIF(tabla!$W$3:$W$20,'BD1'!AE1736)</f>
        <v>0</v>
      </c>
    </row>
    <row r="1737" spans="1:40 16381:16382" s="197" customFormat="1" ht="24.95" customHeight="1" x14ac:dyDescent="0.2">
      <c r="A1737" s="24" t="str">
        <f t="shared" si="158"/>
        <v/>
      </c>
      <c r="B1737" s="24" t="str">
        <f t="shared" si="156"/>
        <v/>
      </c>
      <c r="C1737" s="554" t="str">
        <f t="shared" si="157"/>
        <v/>
      </c>
      <c r="D1737" s="173"/>
      <c r="E1737" s="173"/>
      <c r="F1737" s="174"/>
      <c r="G1737" s="175"/>
      <c r="H1737" s="176"/>
      <c r="I1737" s="177"/>
      <c r="J1737" s="176"/>
      <c r="K1737" s="476"/>
      <c r="L1737" s="174"/>
      <c r="M1737" s="81"/>
      <c r="N1737" s="280" t="str">
        <f t="shared" si="159"/>
        <v/>
      </c>
      <c r="O1737" s="43"/>
      <c r="P1737" s="87"/>
      <c r="Q1737" s="483"/>
      <c r="R1737" s="83"/>
      <c r="S1737" s="482"/>
      <c r="T1737" s="164"/>
      <c r="U1737" s="45"/>
      <c r="V1737" s="25" t="str">
        <f>IFERROR(VLOOKUP(U1737, tabla!$A$2:$B$50,2,FALSE),"")</f>
        <v/>
      </c>
      <c r="W1737" s="26"/>
      <c r="X1737" s="51"/>
      <c r="Y1737" s="555" t="str">
        <f t="shared" si="160"/>
        <v/>
      </c>
      <c r="Z1737" s="27"/>
      <c r="AA1737" s="26"/>
      <c r="AB1737" s="26"/>
      <c r="AC1737" s="84"/>
      <c r="AD1737" s="29"/>
      <c r="AE1737" s="84"/>
      <c r="AF1737" s="84"/>
      <c r="AG1737" s="63"/>
      <c r="AH1737" s="84"/>
      <c r="AI1737" s="63"/>
      <c r="AJ1737" s="63"/>
      <c r="AK1737" s="81"/>
      <c r="AL1737" s="85"/>
      <c r="AM1737" s="557" t="str">
        <f t="shared" ca="1" si="161"/>
        <v/>
      </c>
      <c r="AN1737" s="86"/>
      <c r="XFA1737" s="558" t="e">
        <f>MATCH(AE1737,tabla!$W$3:$W$20,0)-1</f>
        <v>#N/A</v>
      </c>
      <c r="XFB1737" s="558">
        <f>COUNTIF(tabla!$W$3:$W$20,'BD1'!AE1737)</f>
        <v>0</v>
      </c>
    </row>
    <row r="1738" spans="1:40 16381:16382" s="197" customFormat="1" ht="24.95" customHeight="1" x14ac:dyDescent="0.2">
      <c r="A1738" s="24" t="str">
        <f t="shared" si="158"/>
        <v/>
      </c>
      <c r="B1738" s="24" t="str">
        <f t="shared" si="156"/>
        <v/>
      </c>
      <c r="C1738" s="554" t="str">
        <f t="shared" si="157"/>
        <v/>
      </c>
      <c r="D1738" s="173"/>
      <c r="E1738" s="173"/>
      <c r="F1738" s="174"/>
      <c r="G1738" s="175"/>
      <c r="H1738" s="176"/>
      <c r="I1738" s="177"/>
      <c r="J1738" s="176"/>
      <c r="K1738" s="476"/>
      <c r="L1738" s="174"/>
      <c r="M1738" s="81"/>
      <c r="N1738" s="280" t="str">
        <f t="shared" si="159"/>
        <v/>
      </c>
      <c r="O1738" s="43"/>
      <c r="P1738" s="87"/>
      <c r="Q1738" s="483"/>
      <c r="R1738" s="83"/>
      <c r="S1738" s="482"/>
      <c r="T1738" s="164"/>
      <c r="U1738" s="45"/>
      <c r="V1738" s="25" t="str">
        <f>IFERROR(VLOOKUP(U1738, tabla!$A$2:$B$50,2,FALSE),"")</f>
        <v/>
      </c>
      <c r="W1738" s="26"/>
      <c r="X1738" s="51"/>
      <c r="Y1738" s="555" t="str">
        <f t="shared" si="160"/>
        <v/>
      </c>
      <c r="Z1738" s="27"/>
      <c r="AA1738" s="26"/>
      <c r="AB1738" s="26"/>
      <c r="AC1738" s="84"/>
      <c r="AD1738" s="29"/>
      <c r="AE1738" s="84"/>
      <c r="AF1738" s="84"/>
      <c r="AG1738" s="63"/>
      <c r="AH1738" s="84"/>
      <c r="AI1738" s="63"/>
      <c r="AJ1738" s="63"/>
      <c r="AK1738" s="81"/>
      <c r="AL1738" s="85"/>
      <c r="AM1738" s="557" t="str">
        <f t="shared" ca="1" si="161"/>
        <v/>
      </c>
      <c r="AN1738" s="86"/>
      <c r="XFA1738" s="558" t="e">
        <f>MATCH(AE1738,tabla!$W$3:$W$20,0)-1</f>
        <v>#N/A</v>
      </c>
      <c r="XFB1738" s="558">
        <f>COUNTIF(tabla!$W$3:$W$20,'BD1'!AE1738)</f>
        <v>0</v>
      </c>
    </row>
    <row r="1739" spans="1:40 16381:16382" s="197" customFormat="1" ht="24.95" customHeight="1" x14ac:dyDescent="0.2">
      <c r="A1739" s="24" t="str">
        <f t="shared" si="158"/>
        <v/>
      </c>
      <c r="B1739" s="24" t="str">
        <f t="shared" si="156"/>
        <v/>
      </c>
      <c r="C1739" s="554" t="str">
        <f t="shared" si="157"/>
        <v/>
      </c>
      <c r="D1739" s="173"/>
      <c r="E1739" s="173"/>
      <c r="F1739" s="174"/>
      <c r="G1739" s="175"/>
      <c r="H1739" s="176"/>
      <c r="I1739" s="177"/>
      <c r="J1739" s="176"/>
      <c r="K1739" s="476"/>
      <c r="L1739" s="174"/>
      <c r="M1739" s="81"/>
      <c r="N1739" s="280" t="str">
        <f t="shared" si="159"/>
        <v/>
      </c>
      <c r="O1739" s="43"/>
      <c r="P1739" s="87"/>
      <c r="Q1739" s="483"/>
      <c r="R1739" s="83"/>
      <c r="S1739" s="482"/>
      <c r="T1739" s="164"/>
      <c r="U1739" s="45"/>
      <c r="V1739" s="25" t="str">
        <f>IFERROR(VLOOKUP(U1739, tabla!$A$2:$B$50,2,FALSE),"")</f>
        <v/>
      </c>
      <c r="W1739" s="26"/>
      <c r="X1739" s="51"/>
      <c r="Y1739" s="555" t="str">
        <f t="shared" si="160"/>
        <v/>
      </c>
      <c r="Z1739" s="27"/>
      <c r="AA1739" s="26"/>
      <c r="AB1739" s="26"/>
      <c r="AC1739" s="84"/>
      <c r="AD1739" s="29"/>
      <c r="AE1739" s="84"/>
      <c r="AF1739" s="84"/>
      <c r="AG1739" s="63"/>
      <c r="AH1739" s="84"/>
      <c r="AI1739" s="63"/>
      <c r="AJ1739" s="63"/>
      <c r="AK1739" s="81"/>
      <c r="AL1739" s="85"/>
      <c r="AM1739" s="557" t="str">
        <f t="shared" ca="1" si="161"/>
        <v/>
      </c>
      <c r="AN1739" s="86"/>
      <c r="XFA1739" s="558" t="e">
        <f>MATCH(AE1739,tabla!$W$3:$W$20,0)-1</f>
        <v>#N/A</v>
      </c>
      <c r="XFB1739" s="558">
        <f>COUNTIF(tabla!$W$3:$W$20,'BD1'!AE1739)</f>
        <v>0</v>
      </c>
    </row>
    <row r="1740" spans="1:40 16381:16382" s="197" customFormat="1" ht="24.95" customHeight="1" x14ac:dyDescent="0.2">
      <c r="A1740" s="24" t="str">
        <f t="shared" si="158"/>
        <v/>
      </c>
      <c r="B1740" s="24" t="str">
        <f t="shared" si="156"/>
        <v/>
      </c>
      <c r="C1740" s="554" t="str">
        <f t="shared" si="157"/>
        <v/>
      </c>
      <c r="D1740" s="173"/>
      <c r="E1740" s="173"/>
      <c r="F1740" s="174"/>
      <c r="G1740" s="175"/>
      <c r="H1740" s="176"/>
      <c r="I1740" s="177"/>
      <c r="J1740" s="176"/>
      <c r="K1740" s="476"/>
      <c r="L1740" s="174"/>
      <c r="M1740" s="81"/>
      <c r="N1740" s="280" t="str">
        <f t="shared" si="159"/>
        <v/>
      </c>
      <c r="O1740" s="43"/>
      <c r="P1740" s="87"/>
      <c r="Q1740" s="483"/>
      <c r="R1740" s="83"/>
      <c r="S1740" s="482"/>
      <c r="T1740" s="164"/>
      <c r="U1740" s="45"/>
      <c r="V1740" s="25" t="str">
        <f>IFERROR(VLOOKUP(U1740, tabla!$A$2:$B$50,2,FALSE),"")</f>
        <v/>
      </c>
      <c r="W1740" s="26"/>
      <c r="X1740" s="51"/>
      <c r="Y1740" s="555" t="str">
        <f t="shared" si="160"/>
        <v/>
      </c>
      <c r="Z1740" s="27"/>
      <c r="AA1740" s="26"/>
      <c r="AB1740" s="26"/>
      <c r="AC1740" s="84"/>
      <c r="AD1740" s="29"/>
      <c r="AE1740" s="84"/>
      <c r="AF1740" s="84"/>
      <c r="AG1740" s="63"/>
      <c r="AH1740" s="84"/>
      <c r="AI1740" s="63"/>
      <c r="AJ1740" s="63"/>
      <c r="AK1740" s="81"/>
      <c r="AL1740" s="85"/>
      <c r="AM1740" s="557" t="str">
        <f t="shared" ca="1" si="161"/>
        <v/>
      </c>
      <c r="AN1740" s="86"/>
      <c r="XFA1740" s="558" t="e">
        <f>MATCH(AE1740,tabla!$W$3:$W$20,0)-1</f>
        <v>#N/A</v>
      </c>
      <c r="XFB1740" s="558">
        <f>COUNTIF(tabla!$W$3:$W$20,'BD1'!AE1740)</f>
        <v>0</v>
      </c>
    </row>
    <row r="1741" spans="1:40 16381:16382" s="197" customFormat="1" ht="24.95" customHeight="1" x14ac:dyDescent="0.2">
      <c r="A1741" s="24" t="str">
        <f t="shared" si="158"/>
        <v/>
      </c>
      <c r="B1741" s="24" t="str">
        <f t="shared" si="156"/>
        <v/>
      </c>
      <c r="C1741" s="554" t="str">
        <f t="shared" si="157"/>
        <v/>
      </c>
      <c r="D1741" s="173"/>
      <c r="E1741" s="173"/>
      <c r="F1741" s="174"/>
      <c r="G1741" s="175"/>
      <c r="H1741" s="176"/>
      <c r="I1741" s="177"/>
      <c r="J1741" s="176"/>
      <c r="K1741" s="476"/>
      <c r="L1741" s="174"/>
      <c r="M1741" s="81"/>
      <c r="N1741" s="280" t="str">
        <f t="shared" si="159"/>
        <v/>
      </c>
      <c r="O1741" s="43"/>
      <c r="P1741" s="87"/>
      <c r="Q1741" s="483"/>
      <c r="R1741" s="83"/>
      <c r="S1741" s="482"/>
      <c r="T1741" s="164"/>
      <c r="U1741" s="45"/>
      <c r="V1741" s="25" t="str">
        <f>IFERROR(VLOOKUP(U1741, tabla!$A$2:$B$50,2,FALSE),"")</f>
        <v/>
      </c>
      <c r="W1741" s="26"/>
      <c r="X1741" s="51"/>
      <c r="Y1741" s="555" t="str">
        <f t="shared" si="160"/>
        <v/>
      </c>
      <c r="Z1741" s="27"/>
      <c r="AA1741" s="26"/>
      <c r="AB1741" s="26"/>
      <c r="AC1741" s="84"/>
      <c r="AD1741" s="29"/>
      <c r="AE1741" s="84"/>
      <c r="AF1741" s="84"/>
      <c r="AG1741" s="63"/>
      <c r="AH1741" s="84"/>
      <c r="AI1741" s="63"/>
      <c r="AJ1741" s="63"/>
      <c r="AK1741" s="81"/>
      <c r="AL1741" s="85"/>
      <c r="AM1741" s="557" t="str">
        <f t="shared" ca="1" si="161"/>
        <v/>
      </c>
      <c r="AN1741" s="86"/>
      <c r="XFA1741" s="558" t="e">
        <f>MATCH(AE1741,tabla!$W$3:$W$20,0)-1</f>
        <v>#N/A</v>
      </c>
      <c r="XFB1741" s="558">
        <f>COUNTIF(tabla!$W$3:$W$20,'BD1'!AE1741)</f>
        <v>0</v>
      </c>
    </row>
    <row r="1742" spans="1:40 16381:16382" s="197" customFormat="1" ht="24.95" customHeight="1" x14ac:dyDescent="0.2">
      <c r="A1742" s="24" t="str">
        <f t="shared" si="158"/>
        <v/>
      </c>
      <c r="B1742" s="24" t="str">
        <f t="shared" si="156"/>
        <v/>
      </c>
      <c r="C1742" s="554" t="str">
        <f t="shared" si="157"/>
        <v/>
      </c>
      <c r="D1742" s="173"/>
      <c r="E1742" s="173"/>
      <c r="F1742" s="174"/>
      <c r="G1742" s="175"/>
      <c r="H1742" s="176"/>
      <c r="I1742" s="177"/>
      <c r="J1742" s="176"/>
      <c r="K1742" s="476"/>
      <c r="L1742" s="174"/>
      <c r="M1742" s="81"/>
      <c r="N1742" s="280" t="str">
        <f t="shared" si="159"/>
        <v/>
      </c>
      <c r="O1742" s="43"/>
      <c r="P1742" s="87"/>
      <c r="Q1742" s="483"/>
      <c r="R1742" s="83"/>
      <c r="S1742" s="482"/>
      <c r="T1742" s="164"/>
      <c r="U1742" s="45"/>
      <c r="V1742" s="25" t="str">
        <f>IFERROR(VLOOKUP(U1742, tabla!$A$2:$B$50,2,FALSE),"")</f>
        <v/>
      </c>
      <c r="W1742" s="26"/>
      <c r="X1742" s="51"/>
      <c r="Y1742" s="555" t="str">
        <f t="shared" si="160"/>
        <v/>
      </c>
      <c r="Z1742" s="27"/>
      <c r="AA1742" s="26"/>
      <c r="AB1742" s="26"/>
      <c r="AC1742" s="84"/>
      <c r="AD1742" s="29"/>
      <c r="AE1742" s="84"/>
      <c r="AF1742" s="84"/>
      <c r="AG1742" s="63"/>
      <c r="AH1742" s="84"/>
      <c r="AI1742" s="63"/>
      <c r="AJ1742" s="63"/>
      <c r="AK1742" s="81"/>
      <c r="AL1742" s="85"/>
      <c r="AM1742" s="557" t="str">
        <f t="shared" ca="1" si="161"/>
        <v/>
      </c>
      <c r="AN1742" s="86"/>
      <c r="XFA1742" s="558" t="e">
        <f>MATCH(AE1742,tabla!$W$3:$W$20,0)-1</f>
        <v>#N/A</v>
      </c>
      <c r="XFB1742" s="558">
        <f>COUNTIF(tabla!$W$3:$W$20,'BD1'!AE1742)</f>
        <v>0</v>
      </c>
    </row>
    <row r="1743" spans="1:40 16381:16382" s="197" customFormat="1" ht="24.95" customHeight="1" x14ac:dyDescent="0.2">
      <c r="A1743" s="24" t="str">
        <f t="shared" si="158"/>
        <v/>
      </c>
      <c r="B1743" s="24" t="str">
        <f t="shared" ref="B1743:B1748" si="162">IF(F1743&gt;0,$K$6,"")</f>
        <v/>
      </c>
      <c r="C1743" s="554" t="str">
        <f t="shared" ref="C1743:C1748" si="163">IF(F1743&gt;0,$K$8,"")</f>
        <v/>
      </c>
      <c r="D1743" s="173"/>
      <c r="E1743" s="173"/>
      <c r="F1743" s="174"/>
      <c r="G1743" s="175"/>
      <c r="H1743" s="176"/>
      <c r="I1743" s="177"/>
      <c r="J1743" s="176"/>
      <c r="K1743" s="476"/>
      <c r="L1743" s="174"/>
      <c r="M1743" s="81"/>
      <c r="N1743" s="280" t="str">
        <f t="shared" si="159"/>
        <v/>
      </c>
      <c r="O1743" s="43"/>
      <c r="P1743" s="87"/>
      <c r="Q1743" s="483"/>
      <c r="R1743" s="83"/>
      <c r="S1743" s="482"/>
      <c r="T1743" s="164"/>
      <c r="U1743" s="45"/>
      <c r="V1743" s="25" t="str">
        <f>IFERROR(VLOOKUP(U1743, tabla!$A$2:$B$50,2,FALSE),"")</f>
        <v/>
      </c>
      <c r="W1743" s="26"/>
      <c r="X1743" s="51"/>
      <c r="Y1743" s="555" t="str">
        <f t="shared" si="160"/>
        <v/>
      </c>
      <c r="Z1743" s="27"/>
      <c r="AA1743" s="26"/>
      <c r="AB1743" s="26"/>
      <c r="AC1743" s="84"/>
      <c r="AD1743" s="29"/>
      <c r="AE1743" s="84"/>
      <c r="AF1743" s="84"/>
      <c r="AG1743" s="63"/>
      <c r="AH1743" s="84"/>
      <c r="AI1743" s="63"/>
      <c r="AJ1743" s="63"/>
      <c r="AK1743" s="81"/>
      <c r="AL1743" s="85"/>
      <c r="AM1743" s="557" t="str">
        <f t="shared" ca="1" si="161"/>
        <v/>
      </c>
      <c r="AN1743" s="86"/>
      <c r="XFA1743" s="558" t="e">
        <f>MATCH(AE1743,tabla!$W$3:$W$20,0)-1</f>
        <v>#N/A</v>
      </c>
      <c r="XFB1743" s="558">
        <f>COUNTIF(tabla!$W$3:$W$20,'BD1'!AE1743)</f>
        <v>0</v>
      </c>
    </row>
    <row r="1744" spans="1:40 16381:16382" s="197" customFormat="1" ht="24.95" customHeight="1" x14ac:dyDescent="0.2">
      <c r="A1744" s="24" t="str">
        <f t="shared" ref="A1744:A1748" si="164">IF(F1744&gt;0,ROW()-14,"")</f>
        <v/>
      </c>
      <c r="B1744" s="24" t="str">
        <f t="shared" si="162"/>
        <v/>
      </c>
      <c r="C1744" s="554" t="str">
        <f t="shared" si="163"/>
        <v/>
      </c>
      <c r="D1744" s="173"/>
      <c r="E1744" s="173"/>
      <c r="F1744" s="174"/>
      <c r="G1744" s="175"/>
      <c r="H1744" s="176"/>
      <c r="I1744" s="177"/>
      <c r="J1744" s="176"/>
      <c r="K1744" s="476"/>
      <c r="L1744" s="174"/>
      <c r="M1744" s="81"/>
      <c r="N1744" s="280" t="str">
        <f t="shared" ref="N1744:N1807" si="165">IF(M1744="","",YEAR($M$2)-YEAR(M1744)-IF(DATE(YEAR($M$2),MONTH(M1744),DAY(M1744))&gt;$M$2,1,0))</f>
        <v/>
      </c>
      <c r="O1744" s="43"/>
      <c r="P1744" s="87"/>
      <c r="Q1744" s="483"/>
      <c r="R1744" s="83"/>
      <c r="S1744" s="482"/>
      <c r="T1744" s="164"/>
      <c r="U1744" s="45"/>
      <c r="V1744" s="25" t="str">
        <f>IFERROR(VLOOKUP(U1744, tabla!$A$2:$B$50,2,FALSE),"")</f>
        <v/>
      </c>
      <c r="W1744" s="26"/>
      <c r="X1744" s="51"/>
      <c r="Y1744" s="555" t="str">
        <f t="shared" ref="Y1744:Y1748" si="166">IF(AND(X1744&gt;0,X1744&lt;452),45.2,IF(X1744&gt;=452,10%*X1744,IF(X1744=0,"","")))</f>
        <v/>
      </c>
      <c r="Z1744" s="27"/>
      <c r="AA1744" s="26"/>
      <c r="AB1744" s="26"/>
      <c r="AC1744" s="84"/>
      <c r="AD1744" s="29"/>
      <c r="AE1744" s="84"/>
      <c r="AF1744" s="84"/>
      <c r="AG1744" s="63"/>
      <c r="AH1744" s="84"/>
      <c r="AI1744" s="63"/>
      <c r="AJ1744" s="63"/>
      <c r="AK1744" s="81"/>
      <c r="AL1744" s="85"/>
      <c r="AM1744" s="557" t="str">
        <f t="shared" ref="AM1744:AM1748" ca="1" si="167">IF(OR(AL1744="",NOT(ISNUMBER(AL1744))),"",IF(TODAY()&lt;=AL1744,
 "VIGENTE - FALTAN " &amp;
 ((YEAR(AL1744)-YEAR(TODAY()))*12 + MONTH(AL1744)-MONTH(TODAY()) - IF(DAY(TODAY())&gt;DAY(AL1744),1,0)) &amp; " MESES",
 "CADUCADO"))</f>
        <v/>
      </c>
      <c r="AN1744" s="86"/>
      <c r="XFA1744" s="558" t="e">
        <f>MATCH(AE1744,tabla!$W$3:$W$20,0)-1</f>
        <v>#N/A</v>
      </c>
      <c r="XFB1744" s="558">
        <f>COUNTIF(tabla!$W$3:$W$20,'BD1'!AE1744)</f>
        <v>0</v>
      </c>
    </row>
    <row r="1745" spans="1:42 16381:16382" ht="24.95" customHeight="1" x14ac:dyDescent="0.2">
      <c r="A1745" s="24" t="str">
        <f t="shared" si="164"/>
        <v/>
      </c>
      <c r="B1745" s="24" t="str">
        <f t="shared" si="162"/>
        <v/>
      </c>
      <c r="C1745" s="554" t="str">
        <f t="shared" si="163"/>
        <v/>
      </c>
      <c r="D1745" s="173"/>
      <c r="E1745" s="173"/>
      <c r="F1745" s="174"/>
      <c r="G1745" s="175"/>
      <c r="H1745" s="176"/>
      <c r="I1745" s="177"/>
      <c r="J1745" s="176"/>
      <c r="K1745" s="476"/>
      <c r="L1745" s="174"/>
      <c r="M1745" s="81"/>
      <c r="N1745" s="280" t="str">
        <f t="shared" si="165"/>
        <v/>
      </c>
      <c r="O1745" s="43"/>
      <c r="P1745" s="87"/>
      <c r="Q1745" s="483"/>
      <c r="R1745" s="83"/>
      <c r="S1745" s="482"/>
      <c r="T1745" s="164"/>
      <c r="U1745" s="45"/>
      <c r="V1745" s="25" t="str">
        <f>IFERROR(VLOOKUP(U1745, tabla!$A$2:$B$50,2,FALSE),"")</f>
        <v/>
      </c>
      <c r="W1745" s="26"/>
      <c r="X1745" s="51"/>
      <c r="Y1745" s="555" t="str">
        <f t="shared" si="166"/>
        <v/>
      </c>
      <c r="Z1745" s="27"/>
      <c r="AA1745" s="26"/>
      <c r="AB1745" s="26"/>
      <c r="AC1745" s="84"/>
      <c r="AD1745" s="29"/>
      <c r="AE1745" s="84"/>
      <c r="AF1745" s="84"/>
      <c r="AG1745" s="63"/>
      <c r="AH1745" s="84"/>
      <c r="AI1745" s="63"/>
      <c r="AJ1745" s="63"/>
      <c r="AK1745" s="81"/>
      <c r="AL1745" s="85"/>
      <c r="AM1745" s="557" t="str">
        <f t="shared" ca="1" si="167"/>
        <v/>
      </c>
      <c r="AN1745" s="86"/>
      <c r="AO1745" s="197"/>
      <c r="AP1745" s="197"/>
      <c r="XFA1745" s="558" t="e">
        <f>MATCH(AE1745,tabla!$W$3:$W$20,0)-1</f>
        <v>#N/A</v>
      </c>
      <c r="XFB1745" s="558">
        <f>COUNTIF(tabla!$W$3:$W$20,'BD1'!AE1745)</f>
        <v>0</v>
      </c>
    </row>
    <row r="1746" spans="1:42 16381:16382" ht="24.95" customHeight="1" x14ac:dyDescent="0.2">
      <c r="A1746" s="24" t="str">
        <f t="shared" si="164"/>
        <v/>
      </c>
      <c r="B1746" s="24" t="str">
        <f t="shared" si="162"/>
        <v/>
      </c>
      <c r="C1746" s="554" t="str">
        <f t="shared" si="163"/>
        <v/>
      </c>
      <c r="D1746" s="173"/>
      <c r="E1746" s="173"/>
      <c r="F1746" s="174"/>
      <c r="G1746" s="175"/>
      <c r="H1746" s="176"/>
      <c r="I1746" s="177"/>
      <c r="J1746" s="176"/>
      <c r="K1746" s="476"/>
      <c r="L1746" s="174"/>
      <c r="M1746" s="81"/>
      <c r="N1746" s="280" t="str">
        <f t="shared" si="165"/>
        <v/>
      </c>
      <c r="O1746" s="43"/>
      <c r="P1746" s="87"/>
      <c r="Q1746" s="483"/>
      <c r="R1746" s="83"/>
      <c r="S1746" s="482"/>
      <c r="T1746" s="164"/>
      <c r="U1746" s="45"/>
      <c r="V1746" s="25" t="str">
        <f>IFERROR(VLOOKUP(U1746, tabla!$A$2:$B$50,2,FALSE),"")</f>
        <v/>
      </c>
      <c r="W1746" s="26"/>
      <c r="X1746" s="51"/>
      <c r="Y1746" s="555" t="str">
        <f t="shared" si="166"/>
        <v/>
      </c>
      <c r="Z1746" s="27"/>
      <c r="AA1746" s="26"/>
      <c r="AB1746" s="26"/>
      <c r="AC1746" s="84"/>
      <c r="AD1746" s="29"/>
      <c r="AE1746" s="84"/>
      <c r="AF1746" s="84"/>
      <c r="AG1746" s="63"/>
      <c r="AH1746" s="84"/>
      <c r="AI1746" s="63"/>
      <c r="AJ1746" s="63"/>
      <c r="AK1746" s="81"/>
      <c r="AL1746" s="85"/>
      <c r="AM1746" s="557" t="str">
        <f t="shared" ca="1" si="167"/>
        <v/>
      </c>
      <c r="AN1746" s="86"/>
      <c r="AO1746" s="197"/>
      <c r="AP1746" s="197"/>
      <c r="XFA1746" s="558" t="e">
        <f>MATCH(AE1746,tabla!$W$3:$W$20,0)-1</f>
        <v>#N/A</v>
      </c>
      <c r="XFB1746" s="558">
        <f>COUNTIF(tabla!$W$3:$W$20,'BD1'!AE1746)</f>
        <v>0</v>
      </c>
    </row>
    <row r="1747" spans="1:42 16381:16382" ht="24.95" customHeight="1" x14ac:dyDescent="0.2">
      <c r="A1747" s="24" t="str">
        <f t="shared" si="164"/>
        <v/>
      </c>
      <c r="B1747" s="24" t="str">
        <f t="shared" si="162"/>
        <v/>
      </c>
      <c r="C1747" s="554" t="str">
        <f t="shared" si="163"/>
        <v/>
      </c>
      <c r="D1747" s="173"/>
      <c r="E1747" s="173"/>
      <c r="F1747" s="174"/>
      <c r="G1747" s="175"/>
      <c r="H1747" s="176"/>
      <c r="I1747" s="177"/>
      <c r="J1747" s="176"/>
      <c r="K1747" s="476"/>
      <c r="L1747" s="174"/>
      <c r="M1747" s="81"/>
      <c r="N1747" s="280" t="str">
        <f t="shared" si="165"/>
        <v/>
      </c>
      <c r="O1747" s="43"/>
      <c r="P1747" s="87"/>
      <c r="Q1747" s="483"/>
      <c r="R1747" s="83"/>
      <c r="S1747" s="482"/>
      <c r="T1747" s="164"/>
      <c r="U1747" s="45"/>
      <c r="V1747" s="25" t="str">
        <f>IFERROR(VLOOKUP(U1747, tabla!$A$2:$B$50,2,FALSE),"")</f>
        <v/>
      </c>
      <c r="W1747" s="26"/>
      <c r="X1747" s="51"/>
      <c r="Y1747" s="555" t="str">
        <f t="shared" si="166"/>
        <v/>
      </c>
      <c r="Z1747" s="27"/>
      <c r="AA1747" s="26"/>
      <c r="AB1747" s="26"/>
      <c r="AC1747" s="84"/>
      <c r="AD1747" s="29"/>
      <c r="AE1747" s="84"/>
      <c r="AF1747" s="84"/>
      <c r="AG1747" s="63"/>
      <c r="AH1747" s="84"/>
      <c r="AI1747" s="63"/>
      <c r="AJ1747" s="63"/>
      <c r="AK1747" s="81"/>
      <c r="AL1747" s="85"/>
      <c r="AM1747" s="557" t="str">
        <f t="shared" ca="1" si="167"/>
        <v/>
      </c>
      <c r="AN1747" s="86"/>
      <c r="AO1747" s="197"/>
      <c r="AP1747" s="197"/>
      <c r="XFA1747" s="558" t="e">
        <f>MATCH(AE1747,tabla!$W$3:$W$20,0)-1</f>
        <v>#N/A</v>
      </c>
      <c r="XFB1747" s="558">
        <f>COUNTIF(tabla!$W$3:$W$20,'BD1'!AE1747)</f>
        <v>0</v>
      </c>
    </row>
    <row r="1748" spans="1:42 16381:16382" ht="24.95" customHeight="1" x14ac:dyDescent="0.2">
      <c r="A1748" s="24" t="str">
        <f t="shared" si="164"/>
        <v/>
      </c>
      <c r="B1748" s="24" t="str">
        <f t="shared" si="162"/>
        <v/>
      </c>
      <c r="C1748" s="554" t="str">
        <f t="shared" si="163"/>
        <v/>
      </c>
      <c r="D1748" s="173"/>
      <c r="E1748" s="173"/>
      <c r="F1748" s="174"/>
      <c r="G1748" s="175"/>
      <c r="H1748" s="176"/>
      <c r="I1748" s="177"/>
      <c r="J1748" s="176"/>
      <c r="K1748" s="476"/>
      <c r="L1748" s="174"/>
      <c r="M1748" s="81"/>
      <c r="N1748" s="280" t="str">
        <f t="shared" si="165"/>
        <v/>
      </c>
      <c r="O1748" s="43"/>
      <c r="P1748" s="87"/>
      <c r="Q1748" s="483"/>
      <c r="R1748" s="83"/>
      <c r="S1748" s="482"/>
      <c r="T1748" s="164"/>
      <c r="U1748" s="45"/>
      <c r="V1748" s="25" t="str">
        <f>IFERROR(VLOOKUP(U1748, tabla!$A$2:$B$50,2,FALSE),"")</f>
        <v/>
      </c>
      <c r="W1748" s="26"/>
      <c r="X1748" s="51"/>
      <c r="Y1748" s="555" t="str">
        <f t="shared" si="166"/>
        <v/>
      </c>
      <c r="Z1748" s="27"/>
      <c r="AA1748" s="26"/>
      <c r="AB1748" s="26"/>
      <c r="AC1748" s="84"/>
      <c r="AD1748" s="29"/>
      <c r="AE1748" s="84"/>
      <c r="AF1748" s="84"/>
      <c r="AG1748" s="63"/>
      <c r="AH1748" s="84"/>
      <c r="AI1748" s="63"/>
      <c r="AJ1748" s="63"/>
      <c r="AK1748" s="81"/>
      <c r="AL1748" s="85"/>
      <c r="AM1748" s="557" t="str">
        <f t="shared" ca="1" si="167"/>
        <v/>
      </c>
      <c r="AN1748" s="86"/>
      <c r="AO1748" s="197"/>
      <c r="AP1748" s="197"/>
      <c r="XFA1748" s="558" t="e">
        <f>MATCH(AE1748,tabla!$W$3:$W$20,0)-1</f>
        <v>#N/A</v>
      </c>
      <c r="XFB1748" s="558">
        <f>COUNTIF(tabla!$W$3:$W$20,'BD1'!AE1748)</f>
        <v>0</v>
      </c>
    </row>
    <row r="1749" spans="1:42 16381:16382" ht="24.95" customHeight="1" x14ac:dyDescent="0.2">
      <c r="A1749" s="248"/>
      <c r="B1749" s="248"/>
      <c r="C1749" s="248"/>
      <c r="D1749" s="84"/>
      <c r="E1749" s="86"/>
      <c r="F1749" s="249"/>
      <c r="G1749" s="84"/>
      <c r="H1749" s="84"/>
      <c r="I1749" s="177"/>
      <c r="J1749" s="84"/>
      <c r="K1749" s="477"/>
      <c r="L1749" s="174"/>
      <c r="M1749" s="251"/>
      <c r="N1749" s="280" t="str">
        <f t="shared" si="165"/>
        <v/>
      </c>
      <c r="O1749" s="252"/>
      <c r="P1749" s="253"/>
      <c r="Q1749" s="484"/>
      <c r="R1749" s="83"/>
      <c r="S1749" s="482"/>
      <c r="T1749" s="84"/>
      <c r="U1749" s="250"/>
      <c r="V1749" s="254"/>
      <c r="W1749" s="254"/>
      <c r="X1749" s="255"/>
      <c r="Y1749" s="255"/>
      <c r="Z1749" s="256"/>
      <c r="AA1749" s="63"/>
      <c r="AB1749" s="63"/>
      <c r="AC1749" s="63"/>
      <c r="AD1749" s="81"/>
      <c r="AE1749" s="84"/>
      <c r="AF1749" s="84"/>
      <c r="AG1749" s="257"/>
      <c r="AH1749" s="84"/>
      <c r="AI1749" s="63"/>
      <c r="AJ1749" s="63"/>
      <c r="AK1749" s="81"/>
      <c r="AL1749" s="85"/>
      <c r="AM1749" s="66"/>
      <c r="AN1749" s="63"/>
      <c r="XFA1749" s="558" t="e">
        <f>MATCH(AE1749,tabla!$W$3:$W$20,0)-1</f>
        <v>#N/A</v>
      </c>
      <c r="XFB1749" s="558">
        <f>COUNTIF(tabla!$W$3:$W$20,'BD1'!AE1749)</f>
        <v>0</v>
      </c>
    </row>
    <row r="1750" spans="1:42 16381:16382" ht="24.95" customHeight="1" x14ac:dyDescent="0.2">
      <c r="A1750" s="248"/>
      <c r="B1750" s="248"/>
      <c r="C1750" s="248"/>
      <c r="D1750" s="84"/>
      <c r="E1750" s="86"/>
      <c r="F1750" s="249"/>
      <c r="G1750" s="84"/>
      <c r="H1750" s="84"/>
      <c r="I1750" s="177"/>
      <c r="J1750" s="84"/>
      <c r="K1750" s="477"/>
      <c r="L1750" s="174"/>
      <c r="M1750" s="251"/>
      <c r="N1750" s="280" t="str">
        <f t="shared" si="165"/>
        <v/>
      </c>
      <c r="O1750" s="252"/>
      <c r="P1750" s="253"/>
      <c r="Q1750" s="484"/>
      <c r="R1750" s="83"/>
      <c r="S1750" s="482"/>
      <c r="T1750" s="84"/>
      <c r="U1750" s="250"/>
      <c r="V1750" s="254"/>
      <c r="W1750" s="254"/>
      <c r="X1750" s="255"/>
      <c r="Y1750" s="255"/>
      <c r="Z1750" s="256"/>
      <c r="AA1750" s="63"/>
      <c r="AB1750" s="63"/>
      <c r="AC1750" s="63"/>
      <c r="AD1750" s="81"/>
      <c r="AE1750" s="84"/>
      <c r="AF1750" s="84"/>
      <c r="AG1750" s="257"/>
      <c r="AH1750" s="84"/>
      <c r="AI1750" s="63"/>
      <c r="AJ1750" s="63"/>
      <c r="AK1750" s="81"/>
      <c r="AL1750" s="85"/>
      <c r="AM1750" s="66"/>
      <c r="AN1750" s="63"/>
      <c r="XFA1750" s="558" t="e">
        <f>MATCH(AE1750,tabla!$W$3:$W$20,0)-1</f>
        <v>#N/A</v>
      </c>
      <c r="XFB1750" s="558">
        <f>COUNTIF(tabla!$W$3:$W$20,'BD1'!AE1750)</f>
        <v>0</v>
      </c>
    </row>
    <row r="1751" spans="1:42 16381:16382" ht="24.95" customHeight="1" x14ac:dyDescent="0.2">
      <c r="A1751" s="248"/>
      <c r="B1751" s="248"/>
      <c r="C1751" s="248"/>
      <c r="D1751" s="84"/>
      <c r="E1751" s="86"/>
      <c r="F1751" s="249"/>
      <c r="G1751" s="84"/>
      <c r="H1751" s="84"/>
      <c r="I1751" s="177"/>
      <c r="J1751" s="84"/>
      <c r="K1751" s="477"/>
      <c r="L1751" s="174"/>
      <c r="M1751" s="251"/>
      <c r="N1751" s="280" t="str">
        <f t="shared" si="165"/>
        <v/>
      </c>
      <c r="O1751" s="252"/>
      <c r="P1751" s="253"/>
      <c r="Q1751" s="484"/>
      <c r="R1751" s="83"/>
      <c r="S1751" s="482"/>
      <c r="T1751" s="84"/>
      <c r="U1751" s="250"/>
      <c r="V1751" s="254"/>
      <c r="W1751" s="254"/>
      <c r="X1751" s="255"/>
      <c r="Y1751" s="255"/>
      <c r="Z1751" s="256"/>
      <c r="AA1751" s="63"/>
      <c r="AB1751" s="63"/>
      <c r="AC1751" s="63"/>
      <c r="AD1751" s="81"/>
      <c r="AE1751" s="84"/>
      <c r="AF1751" s="84"/>
      <c r="AG1751" s="257"/>
      <c r="AH1751" s="84"/>
      <c r="AI1751" s="63"/>
      <c r="AJ1751" s="63"/>
      <c r="AK1751" s="81"/>
      <c r="AL1751" s="85"/>
      <c r="AM1751" s="66"/>
      <c r="AN1751" s="63"/>
      <c r="XFA1751" s="558" t="e">
        <f>MATCH(AE1751,tabla!$W$3:$W$20,0)-1</f>
        <v>#N/A</v>
      </c>
      <c r="XFB1751" s="558">
        <f>COUNTIF(tabla!$W$3:$W$20,'BD1'!AE1751)</f>
        <v>0</v>
      </c>
    </row>
    <row r="1752" spans="1:42 16381:16382" ht="24.95" customHeight="1" x14ac:dyDescent="0.2">
      <c r="A1752" s="248"/>
      <c r="B1752" s="248"/>
      <c r="C1752" s="248"/>
      <c r="D1752" s="84"/>
      <c r="E1752" s="86"/>
      <c r="F1752" s="249"/>
      <c r="G1752" s="84"/>
      <c r="H1752" s="84"/>
      <c r="I1752" s="177"/>
      <c r="J1752" s="84"/>
      <c r="K1752" s="477"/>
      <c r="L1752" s="174"/>
      <c r="M1752" s="251"/>
      <c r="N1752" s="280" t="str">
        <f t="shared" si="165"/>
        <v/>
      </c>
      <c r="O1752" s="252"/>
      <c r="P1752" s="253"/>
      <c r="Q1752" s="484"/>
      <c r="R1752" s="83"/>
      <c r="S1752" s="482"/>
      <c r="T1752" s="84"/>
      <c r="U1752" s="250"/>
      <c r="V1752" s="254"/>
      <c r="W1752" s="254"/>
      <c r="X1752" s="255"/>
      <c r="Y1752" s="255"/>
      <c r="Z1752" s="256"/>
      <c r="AA1752" s="63"/>
      <c r="AB1752" s="63"/>
      <c r="AC1752" s="63"/>
      <c r="AD1752" s="81"/>
      <c r="AE1752" s="84"/>
      <c r="AF1752" s="84"/>
      <c r="AG1752" s="257"/>
      <c r="AH1752" s="84"/>
      <c r="AI1752" s="63"/>
      <c r="AJ1752" s="63"/>
      <c r="AK1752" s="81"/>
      <c r="AL1752" s="85"/>
      <c r="AM1752" s="66"/>
      <c r="AN1752" s="63"/>
      <c r="XFA1752" s="558" t="e">
        <f>MATCH(AE1752,tabla!$W$3:$W$20,0)-1</f>
        <v>#N/A</v>
      </c>
      <c r="XFB1752" s="558">
        <f>COUNTIF(tabla!$W$3:$W$20,'BD1'!AE1752)</f>
        <v>0</v>
      </c>
    </row>
    <row r="1753" spans="1:42 16381:16382" ht="24.95" customHeight="1" x14ac:dyDescent="0.2">
      <c r="A1753" s="248"/>
      <c r="B1753" s="248"/>
      <c r="C1753" s="248"/>
      <c r="D1753" s="84"/>
      <c r="E1753" s="86"/>
      <c r="F1753" s="249"/>
      <c r="G1753" s="84"/>
      <c r="H1753" s="84"/>
      <c r="I1753" s="177"/>
      <c r="J1753" s="84"/>
      <c r="K1753" s="477"/>
      <c r="L1753" s="174"/>
      <c r="M1753" s="251"/>
      <c r="N1753" s="280" t="str">
        <f t="shared" si="165"/>
        <v/>
      </c>
      <c r="O1753" s="252"/>
      <c r="P1753" s="253"/>
      <c r="Q1753" s="484"/>
      <c r="R1753" s="83"/>
      <c r="S1753" s="482"/>
      <c r="T1753" s="84"/>
      <c r="U1753" s="250"/>
      <c r="V1753" s="254"/>
      <c r="W1753" s="254"/>
      <c r="X1753" s="255"/>
      <c r="Y1753" s="255"/>
      <c r="Z1753" s="256"/>
      <c r="AA1753" s="63"/>
      <c r="AB1753" s="63"/>
      <c r="AC1753" s="63"/>
      <c r="AD1753" s="81"/>
      <c r="AE1753" s="84"/>
      <c r="AF1753" s="84"/>
      <c r="AG1753" s="257"/>
      <c r="AH1753" s="84"/>
      <c r="AI1753" s="63"/>
      <c r="AJ1753" s="63"/>
      <c r="AK1753" s="81"/>
      <c r="AL1753" s="85"/>
      <c r="AM1753" s="66"/>
      <c r="AN1753" s="63"/>
      <c r="XFA1753" s="558" t="e">
        <f>MATCH(AE1753,tabla!$W$3:$W$20,0)-1</f>
        <v>#N/A</v>
      </c>
      <c r="XFB1753" s="558">
        <f>COUNTIF(tabla!$W$3:$W$20,'BD1'!AE1753)</f>
        <v>0</v>
      </c>
    </row>
    <row r="1754" spans="1:42 16381:16382" ht="24.95" customHeight="1" x14ac:dyDescent="0.2">
      <c r="A1754" s="248"/>
      <c r="B1754" s="248"/>
      <c r="C1754" s="248"/>
      <c r="D1754" s="84"/>
      <c r="E1754" s="86"/>
      <c r="F1754" s="249"/>
      <c r="G1754" s="84"/>
      <c r="H1754" s="84"/>
      <c r="I1754" s="177"/>
      <c r="J1754" s="84"/>
      <c r="K1754" s="477"/>
      <c r="L1754" s="174"/>
      <c r="M1754" s="251"/>
      <c r="N1754" s="280" t="str">
        <f t="shared" si="165"/>
        <v/>
      </c>
      <c r="O1754" s="252"/>
      <c r="P1754" s="253"/>
      <c r="Q1754" s="484"/>
      <c r="R1754" s="83"/>
      <c r="S1754" s="482"/>
      <c r="T1754" s="84"/>
      <c r="U1754" s="250"/>
      <c r="V1754" s="254"/>
      <c r="W1754" s="254"/>
      <c r="X1754" s="255"/>
      <c r="Y1754" s="255"/>
      <c r="Z1754" s="256"/>
      <c r="AA1754" s="63"/>
      <c r="AB1754" s="63"/>
      <c r="AC1754" s="63"/>
      <c r="AD1754" s="81"/>
      <c r="AE1754" s="84"/>
      <c r="AF1754" s="84"/>
      <c r="AG1754" s="257"/>
      <c r="AH1754" s="84"/>
      <c r="AI1754" s="63"/>
      <c r="AJ1754" s="63"/>
      <c r="AK1754" s="81"/>
      <c r="AL1754" s="85"/>
      <c r="AM1754" s="66"/>
      <c r="AN1754" s="63"/>
      <c r="XFA1754" s="558" t="e">
        <f>MATCH(AE1754,tabla!$W$3:$W$20,0)-1</f>
        <v>#N/A</v>
      </c>
      <c r="XFB1754" s="558">
        <f>COUNTIF(tabla!$W$3:$W$20,'BD1'!AE1754)</f>
        <v>0</v>
      </c>
    </row>
    <row r="1755" spans="1:42 16381:16382" ht="24.95" customHeight="1" x14ac:dyDescent="0.2">
      <c r="A1755" s="248"/>
      <c r="B1755" s="248"/>
      <c r="C1755" s="248"/>
      <c r="D1755" s="84"/>
      <c r="E1755" s="86"/>
      <c r="F1755" s="249"/>
      <c r="G1755" s="84"/>
      <c r="H1755" s="84"/>
      <c r="I1755" s="177"/>
      <c r="J1755" s="84"/>
      <c r="K1755" s="477"/>
      <c r="L1755" s="174"/>
      <c r="M1755" s="251"/>
      <c r="N1755" s="280" t="str">
        <f t="shared" si="165"/>
        <v/>
      </c>
      <c r="O1755" s="252"/>
      <c r="P1755" s="253"/>
      <c r="Q1755" s="484"/>
      <c r="R1755" s="83"/>
      <c r="S1755" s="482"/>
      <c r="T1755" s="84"/>
      <c r="U1755" s="250"/>
      <c r="V1755" s="254"/>
      <c r="W1755" s="254"/>
      <c r="X1755" s="255"/>
      <c r="Y1755" s="255"/>
      <c r="Z1755" s="256"/>
      <c r="AA1755" s="63"/>
      <c r="AB1755" s="63"/>
      <c r="AC1755" s="63"/>
      <c r="AD1755" s="81"/>
      <c r="AE1755" s="84"/>
      <c r="AF1755" s="84"/>
      <c r="AG1755" s="257"/>
      <c r="AH1755" s="84"/>
      <c r="AI1755" s="63"/>
      <c r="AJ1755" s="63"/>
      <c r="AK1755" s="81"/>
      <c r="AL1755" s="85"/>
      <c r="AM1755" s="66"/>
      <c r="AN1755" s="63"/>
      <c r="XFA1755" s="558" t="e">
        <f>MATCH(AE1755,tabla!$W$3:$W$20,0)-1</f>
        <v>#N/A</v>
      </c>
      <c r="XFB1755" s="558">
        <f>COUNTIF(tabla!$W$3:$W$20,'BD1'!AE1755)</f>
        <v>0</v>
      </c>
    </row>
    <row r="1756" spans="1:42 16381:16382" ht="24.95" customHeight="1" x14ac:dyDescent="0.2">
      <c r="A1756" s="248"/>
      <c r="B1756" s="248"/>
      <c r="C1756" s="248"/>
      <c r="D1756" s="84"/>
      <c r="E1756" s="86"/>
      <c r="F1756" s="249"/>
      <c r="G1756" s="84"/>
      <c r="H1756" s="84"/>
      <c r="I1756" s="177"/>
      <c r="J1756" s="84"/>
      <c r="K1756" s="477"/>
      <c r="L1756" s="174"/>
      <c r="M1756" s="251"/>
      <c r="N1756" s="280" t="str">
        <f t="shared" si="165"/>
        <v/>
      </c>
      <c r="O1756" s="252"/>
      <c r="P1756" s="253"/>
      <c r="Q1756" s="484"/>
      <c r="R1756" s="83"/>
      <c r="S1756" s="482"/>
      <c r="T1756" s="84"/>
      <c r="U1756" s="250"/>
      <c r="V1756" s="254"/>
      <c r="W1756" s="254"/>
      <c r="X1756" s="255"/>
      <c r="Y1756" s="255"/>
      <c r="Z1756" s="256"/>
      <c r="AA1756" s="63"/>
      <c r="AB1756" s="63"/>
      <c r="AC1756" s="63"/>
      <c r="AD1756" s="81"/>
      <c r="AE1756" s="84"/>
      <c r="AF1756" s="84"/>
      <c r="AG1756" s="257"/>
      <c r="AH1756" s="84"/>
      <c r="AI1756" s="63"/>
      <c r="AJ1756" s="63"/>
      <c r="AK1756" s="81"/>
      <c r="AL1756" s="85"/>
      <c r="AM1756" s="66"/>
      <c r="AN1756" s="63"/>
      <c r="XFA1756" s="558" t="e">
        <f>MATCH(AE1756,tabla!$W$3:$W$20,0)-1</f>
        <v>#N/A</v>
      </c>
      <c r="XFB1756" s="558">
        <f>COUNTIF(tabla!$W$3:$W$20,'BD1'!AE1756)</f>
        <v>0</v>
      </c>
    </row>
    <row r="1757" spans="1:42 16381:16382" ht="24.95" customHeight="1" x14ac:dyDescent="0.2">
      <c r="A1757" s="248"/>
      <c r="B1757" s="248"/>
      <c r="C1757" s="248"/>
      <c r="D1757" s="84"/>
      <c r="E1757" s="86"/>
      <c r="F1757" s="249"/>
      <c r="G1757" s="84"/>
      <c r="H1757" s="84"/>
      <c r="I1757" s="177"/>
      <c r="J1757" s="84"/>
      <c r="K1757" s="477"/>
      <c r="L1757" s="174"/>
      <c r="M1757" s="251"/>
      <c r="N1757" s="280" t="str">
        <f t="shared" si="165"/>
        <v/>
      </c>
      <c r="O1757" s="252"/>
      <c r="P1757" s="253"/>
      <c r="Q1757" s="484"/>
      <c r="R1757" s="83"/>
      <c r="S1757" s="482"/>
      <c r="T1757" s="84"/>
      <c r="U1757" s="250"/>
      <c r="V1757" s="254"/>
      <c r="W1757" s="254"/>
      <c r="X1757" s="255"/>
      <c r="Y1757" s="255"/>
      <c r="Z1757" s="256"/>
      <c r="AA1757" s="63"/>
      <c r="AB1757" s="63"/>
      <c r="AC1757" s="63"/>
      <c r="AD1757" s="81"/>
      <c r="AE1757" s="84"/>
      <c r="AF1757" s="84"/>
      <c r="AG1757" s="257"/>
      <c r="AH1757" s="84"/>
      <c r="AI1757" s="63"/>
      <c r="AJ1757" s="63"/>
      <c r="AK1757" s="81"/>
      <c r="AL1757" s="85"/>
      <c r="AM1757" s="66"/>
      <c r="AN1757" s="63"/>
      <c r="XFA1757" s="558" t="e">
        <f>MATCH(AE1757,tabla!$W$3:$W$20,0)-1</f>
        <v>#N/A</v>
      </c>
      <c r="XFB1757" s="558">
        <f>COUNTIF(tabla!$W$3:$W$20,'BD1'!AE1757)</f>
        <v>0</v>
      </c>
    </row>
    <row r="1758" spans="1:42 16381:16382" ht="24.95" customHeight="1" x14ac:dyDescent="0.2">
      <c r="A1758" s="248"/>
      <c r="B1758" s="248"/>
      <c r="C1758" s="248"/>
      <c r="D1758" s="84"/>
      <c r="E1758" s="86"/>
      <c r="F1758" s="249"/>
      <c r="G1758" s="84"/>
      <c r="H1758" s="84"/>
      <c r="I1758" s="177"/>
      <c r="J1758" s="84"/>
      <c r="K1758" s="477"/>
      <c r="L1758" s="174"/>
      <c r="M1758" s="251"/>
      <c r="N1758" s="280" t="str">
        <f t="shared" si="165"/>
        <v/>
      </c>
      <c r="O1758" s="252"/>
      <c r="P1758" s="253"/>
      <c r="Q1758" s="484"/>
      <c r="R1758" s="83"/>
      <c r="S1758" s="482"/>
      <c r="T1758" s="84"/>
      <c r="U1758" s="250"/>
      <c r="V1758" s="254"/>
      <c r="W1758" s="254"/>
      <c r="X1758" s="255"/>
      <c r="Y1758" s="255"/>
      <c r="Z1758" s="256"/>
      <c r="AA1758" s="63"/>
      <c r="AB1758" s="63"/>
      <c r="AC1758" s="63"/>
      <c r="AD1758" s="81"/>
      <c r="AE1758" s="84"/>
      <c r="AF1758" s="84"/>
      <c r="AG1758" s="257"/>
      <c r="AH1758" s="84"/>
      <c r="AI1758" s="63"/>
      <c r="AJ1758" s="63"/>
      <c r="AK1758" s="81"/>
      <c r="AL1758" s="85"/>
      <c r="AM1758" s="66"/>
      <c r="AN1758" s="63"/>
      <c r="XFA1758" s="558" t="e">
        <f>MATCH(AE1758,tabla!$W$3:$W$20,0)-1</f>
        <v>#N/A</v>
      </c>
      <c r="XFB1758" s="558">
        <f>COUNTIF(tabla!$W$3:$W$20,'BD1'!AE1758)</f>
        <v>0</v>
      </c>
    </row>
    <row r="1759" spans="1:42 16381:16382" ht="24.95" customHeight="1" x14ac:dyDescent="0.2">
      <c r="A1759" s="248"/>
      <c r="B1759" s="248"/>
      <c r="C1759" s="248"/>
      <c r="D1759" s="84"/>
      <c r="E1759" s="86"/>
      <c r="F1759" s="249"/>
      <c r="G1759" s="84"/>
      <c r="H1759" s="84"/>
      <c r="I1759" s="177"/>
      <c r="J1759" s="84"/>
      <c r="K1759" s="477"/>
      <c r="L1759" s="174"/>
      <c r="M1759" s="251"/>
      <c r="N1759" s="280" t="str">
        <f t="shared" si="165"/>
        <v/>
      </c>
      <c r="O1759" s="252"/>
      <c r="P1759" s="253"/>
      <c r="Q1759" s="484"/>
      <c r="R1759" s="83"/>
      <c r="S1759" s="482"/>
      <c r="T1759" s="84"/>
      <c r="U1759" s="250"/>
      <c r="V1759" s="254"/>
      <c r="W1759" s="254"/>
      <c r="X1759" s="255"/>
      <c r="Y1759" s="255"/>
      <c r="Z1759" s="256"/>
      <c r="AA1759" s="63"/>
      <c r="AB1759" s="63"/>
      <c r="AC1759" s="63"/>
      <c r="AD1759" s="81"/>
      <c r="AE1759" s="84"/>
      <c r="AF1759" s="84"/>
      <c r="AG1759" s="257"/>
      <c r="AH1759" s="84"/>
      <c r="AI1759" s="63"/>
      <c r="AJ1759" s="63"/>
      <c r="AK1759" s="81"/>
      <c r="AL1759" s="85"/>
      <c r="AM1759" s="66"/>
      <c r="AN1759" s="63"/>
      <c r="XFA1759" s="558" t="e">
        <f>MATCH(AE1759,tabla!$W$3:$W$20,0)-1</f>
        <v>#N/A</v>
      </c>
      <c r="XFB1759" s="558">
        <f>COUNTIF(tabla!$W$3:$W$20,'BD1'!AE1759)</f>
        <v>0</v>
      </c>
    </row>
    <row r="1760" spans="1:42 16381:16382" ht="24.95" customHeight="1" x14ac:dyDescent="0.2">
      <c r="A1760" s="248"/>
      <c r="B1760" s="248"/>
      <c r="C1760" s="248"/>
      <c r="D1760" s="84"/>
      <c r="E1760" s="86"/>
      <c r="F1760" s="249"/>
      <c r="G1760" s="84"/>
      <c r="H1760" s="84"/>
      <c r="I1760" s="177"/>
      <c r="J1760" s="84"/>
      <c r="K1760" s="477"/>
      <c r="L1760" s="174"/>
      <c r="M1760" s="251"/>
      <c r="N1760" s="280" t="str">
        <f t="shared" si="165"/>
        <v/>
      </c>
      <c r="O1760" s="252"/>
      <c r="P1760" s="253"/>
      <c r="Q1760" s="484"/>
      <c r="R1760" s="83"/>
      <c r="S1760" s="482"/>
      <c r="T1760" s="84"/>
      <c r="U1760" s="250"/>
      <c r="V1760" s="254"/>
      <c r="W1760" s="254"/>
      <c r="X1760" s="255"/>
      <c r="Y1760" s="255"/>
      <c r="Z1760" s="256"/>
      <c r="AA1760" s="63"/>
      <c r="AB1760" s="63"/>
      <c r="AC1760" s="63"/>
      <c r="AD1760" s="81"/>
      <c r="AE1760" s="84"/>
      <c r="AF1760" s="84"/>
      <c r="AG1760" s="257"/>
      <c r="AH1760" s="84"/>
      <c r="AI1760" s="63"/>
      <c r="AJ1760" s="63"/>
      <c r="AK1760" s="81"/>
      <c r="AL1760" s="85"/>
      <c r="AM1760" s="66"/>
      <c r="AN1760" s="63"/>
      <c r="XFA1760" s="558" t="e">
        <f>MATCH(AE1760,tabla!$W$3:$W$20,0)-1</f>
        <v>#N/A</v>
      </c>
      <c r="XFB1760" s="558">
        <f>COUNTIF(tabla!$W$3:$W$20,'BD1'!AE1760)</f>
        <v>0</v>
      </c>
    </row>
    <row r="1761" spans="1:40 16381:16382" ht="24.95" customHeight="1" x14ac:dyDescent="0.2">
      <c r="A1761" s="248"/>
      <c r="B1761" s="248"/>
      <c r="C1761" s="248"/>
      <c r="D1761" s="84"/>
      <c r="E1761" s="86"/>
      <c r="F1761" s="249"/>
      <c r="G1761" s="84"/>
      <c r="H1761" s="84"/>
      <c r="I1761" s="177"/>
      <c r="J1761" s="84"/>
      <c r="K1761" s="477"/>
      <c r="L1761" s="174"/>
      <c r="M1761" s="251"/>
      <c r="N1761" s="280" t="str">
        <f t="shared" si="165"/>
        <v/>
      </c>
      <c r="O1761" s="252"/>
      <c r="P1761" s="253"/>
      <c r="Q1761" s="484"/>
      <c r="R1761" s="83"/>
      <c r="S1761" s="482"/>
      <c r="T1761" s="84"/>
      <c r="U1761" s="250"/>
      <c r="V1761" s="254"/>
      <c r="W1761" s="254"/>
      <c r="X1761" s="255"/>
      <c r="Y1761" s="255"/>
      <c r="Z1761" s="256"/>
      <c r="AA1761" s="63"/>
      <c r="AB1761" s="63"/>
      <c r="AC1761" s="63"/>
      <c r="AD1761" s="81"/>
      <c r="AE1761" s="84"/>
      <c r="AF1761" s="84"/>
      <c r="AG1761" s="257"/>
      <c r="AH1761" s="84"/>
      <c r="AI1761" s="63"/>
      <c r="AJ1761" s="63"/>
      <c r="AK1761" s="81"/>
      <c r="AL1761" s="85"/>
      <c r="AM1761" s="66"/>
      <c r="AN1761" s="63"/>
      <c r="XFA1761" s="558" t="e">
        <f>MATCH(AE1761,tabla!$W$3:$W$20,0)-1</f>
        <v>#N/A</v>
      </c>
      <c r="XFB1761" s="558">
        <f>COUNTIF(tabla!$W$3:$W$20,'BD1'!AE1761)</f>
        <v>0</v>
      </c>
    </row>
    <row r="1762" spans="1:40 16381:16382" ht="24.95" customHeight="1" x14ac:dyDescent="0.2">
      <c r="A1762" s="248"/>
      <c r="B1762" s="248"/>
      <c r="C1762" s="248"/>
      <c r="D1762" s="84"/>
      <c r="E1762" s="86"/>
      <c r="F1762" s="249"/>
      <c r="G1762" s="84"/>
      <c r="H1762" s="84"/>
      <c r="I1762" s="177"/>
      <c r="J1762" s="84"/>
      <c r="K1762" s="477"/>
      <c r="L1762" s="174"/>
      <c r="M1762" s="251"/>
      <c r="N1762" s="280" t="str">
        <f t="shared" si="165"/>
        <v/>
      </c>
      <c r="O1762" s="252"/>
      <c r="P1762" s="253"/>
      <c r="Q1762" s="484"/>
      <c r="R1762" s="83"/>
      <c r="S1762" s="482"/>
      <c r="T1762" s="84"/>
      <c r="U1762" s="250"/>
      <c r="V1762" s="254"/>
      <c r="W1762" s="254"/>
      <c r="X1762" s="255"/>
      <c r="Y1762" s="255"/>
      <c r="Z1762" s="256"/>
      <c r="AA1762" s="63"/>
      <c r="AB1762" s="63"/>
      <c r="AC1762" s="63"/>
      <c r="AD1762" s="81"/>
      <c r="AE1762" s="84"/>
      <c r="AF1762" s="84"/>
      <c r="AG1762" s="257"/>
      <c r="AH1762" s="84"/>
      <c r="AI1762" s="63"/>
      <c r="AJ1762" s="63"/>
      <c r="AK1762" s="81"/>
      <c r="AL1762" s="85"/>
      <c r="AM1762" s="66"/>
      <c r="AN1762" s="63"/>
      <c r="XFA1762" s="558" t="e">
        <f>MATCH(AE1762,tabla!$W$3:$W$20,0)-1</f>
        <v>#N/A</v>
      </c>
      <c r="XFB1762" s="558">
        <f>COUNTIF(tabla!$W$3:$W$20,'BD1'!AE1762)</f>
        <v>0</v>
      </c>
    </row>
    <row r="1763" spans="1:40 16381:16382" ht="24.95" customHeight="1" x14ac:dyDescent="0.2">
      <c r="A1763" s="248"/>
      <c r="B1763" s="248"/>
      <c r="C1763" s="248"/>
      <c r="D1763" s="84"/>
      <c r="E1763" s="86"/>
      <c r="F1763" s="249"/>
      <c r="G1763" s="84"/>
      <c r="H1763" s="84"/>
      <c r="I1763" s="177"/>
      <c r="J1763" s="84"/>
      <c r="K1763" s="477"/>
      <c r="L1763" s="174"/>
      <c r="M1763" s="251"/>
      <c r="N1763" s="280" t="str">
        <f t="shared" si="165"/>
        <v/>
      </c>
      <c r="O1763" s="252"/>
      <c r="P1763" s="253"/>
      <c r="Q1763" s="484"/>
      <c r="R1763" s="83"/>
      <c r="S1763" s="482"/>
      <c r="T1763" s="84"/>
      <c r="U1763" s="250"/>
      <c r="V1763" s="254"/>
      <c r="W1763" s="254"/>
      <c r="X1763" s="255"/>
      <c r="Y1763" s="255"/>
      <c r="Z1763" s="256"/>
      <c r="AA1763" s="63"/>
      <c r="AB1763" s="63"/>
      <c r="AC1763" s="63"/>
      <c r="AD1763" s="81"/>
      <c r="AE1763" s="84"/>
      <c r="AF1763" s="84"/>
      <c r="AG1763" s="257"/>
      <c r="AH1763" s="84"/>
      <c r="AI1763" s="63"/>
      <c r="AJ1763" s="63"/>
      <c r="AK1763" s="81"/>
      <c r="AL1763" s="85"/>
      <c r="AM1763" s="66"/>
      <c r="AN1763" s="63"/>
      <c r="XFA1763" s="558" t="e">
        <f>MATCH(AE1763,tabla!$W$3:$W$20,0)-1</f>
        <v>#N/A</v>
      </c>
      <c r="XFB1763" s="558">
        <f>COUNTIF(tabla!$W$3:$W$20,'BD1'!AE1763)</f>
        <v>0</v>
      </c>
    </row>
    <row r="1764" spans="1:40 16381:16382" ht="24.95" customHeight="1" x14ac:dyDescent="0.2">
      <c r="A1764" s="248"/>
      <c r="B1764" s="248"/>
      <c r="C1764" s="248"/>
      <c r="D1764" s="84"/>
      <c r="E1764" s="86"/>
      <c r="F1764" s="249"/>
      <c r="G1764" s="84"/>
      <c r="H1764" s="84"/>
      <c r="I1764" s="177"/>
      <c r="J1764" s="84"/>
      <c r="K1764" s="477"/>
      <c r="L1764" s="174"/>
      <c r="M1764" s="251"/>
      <c r="N1764" s="280" t="str">
        <f t="shared" si="165"/>
        <v/>
      </c>
      <c r="O1764" s="252"/>
      <c r="P1764" s="253"/>
      <c r="Q1764" s="484"/>
      <c r="R1764" s="83"/>
      <c r="S1764" s="482"/>
      <c r="T1764" s="84"/>
      <c r="U1764" s="250"/>
      <c r="V1764" s="254"/>
      <c r="W1764" s="254"/>
      <c r="X1764" s="255"/>
      <c r="Y1764" s="255"/>
      <c r="Z1764" s="256"/>
      <c r="AA1764" s="63"/>
      <c r="AB1764" s="63"/>
      <c r="AC1764" s="63"/>
      <c r="AD1764" s="81"/>
      <c r="AE1764" s="84"/>
      <c r="AF1764" s="84"/>
      <c r="AG1764" s="257"/>
      <c r="AH1764" s="84"/>
      <c r="AI1764" s="63"/>
      <c r="AJ1764" s="63"/>
      <c r="AK1764" s="81"/>
      <c r="AL1764" s="85"/>
      <c r="AM1764" s="66"/>
      <c r="AN1764" s="63"/>
      <c r="XFA1764" s="558" t="e">
        <f>MATCH(AE1764,tabla!$W$3:$W$20,0)-1</f>
        <v>#N/A</v>
      </c>
      <c r="XFB1764" s="558">
        <f>COUNTIF(tabla!$W$3:$W$20,'BD1'!AE1764)</f>
        <v>0</v>
      </c>
    </row>
    <row r="1765" spans="1:40 16381:16382" ht="24.95" customHeight="1" x14ac:dyDescent="0.2">
      <c r="A1765" s="248"/>
      <c r="B1765" s="248"/>
      <c r="C1765" s="248"/>
      <c r="D1765" s="84"/>
      <c r="E1765" s="86"/>
      <c r="F1765" s="249"/>
      <c r="G1765" s="84"/>
      <c r="H1765" s="84"/>
      <c r="I1765" s="177"/>
      <c r="J1765" s="84"/>
      <c r="K1765" s="477"/>
      <c r="L1765" s="174"/>
      <c r="M1765" s="251"/>
      <c r="N1765" s="280" t="str">
        <f t="shared" si="165"/>
        <v/>
      </c>
      <c r="O1765" s="252"/>
      <c r="P1765" s="253"/>
      <c r="Q1765" s="484"/>
      <c r="R1765" s="83"/>
      <c r="S1765" s="482"/>
      <c r="T1765" s="84"/>
      <c r="U1765" s="250"/>
      <c r="V1765" s="254"/>
      <c r="W1765" s="254"/>
      <c r="X1765" s="255"/>
      <c r="Y1765" s="255"/>
      <c r="Z1765" s="256"/>
      <c r="AA1765" s="63"/>
      <c r="AB1765" s="63"/>
      <c r="AC1765" s="63"/>
      <c r="AD1765" s="81"/>
      <c r="AE1765" s="84"/>
      <c r="AF1765" s="84"/>
      <c r="AG1765" s="257"/>
      <c r="AH1765" s="84"/>
      <c r="AI1765" s="63"/>
      <c r="AJ1765" s="63"/>
      <c r="AK1765" s="81"/>
      <c r="AL1765" s="85"/>
      <c r="AM1765" s="66"/>
      <c r="AN1765" s="63"/>
      <c r="XFA1765" s="558" t="e">
        <f>MATCH(AE1765,tabla!$W$3:$W$20,0)-1</f>
        <v>#N/A</v>
      </c>
      <c r="XFB1765" s="558">
        <f>COUNTIF(tabla!$W$3:$W$20,'BD1'!AE1765)</f>
        <v>0</v>
      </c>
    </row>
    <row r="1766" spans="1:40 16381:16382" ht="24.95" customHeight="1" x14ac:dyDescent="0.2">
      <c r="A1766" s="248"/>
      <c r="B1766" s="248"/>
      <c r="C1766" s="248"/>
      <c r="D1766" s="84"/>
      <c r="E1766" s="86"/>
      <c r="F1766" s="249"/>
      <c r="G1766" s="84"/>
      <c r="H1766" s="84"/>
      <c r="I1766" s="177"/>
      <c r="J1766" s="84"/>
      <c r="K1766" s="477"/>
      <c r="L1766" s="174"/>
      <c r="M1766" s="251"/>
      <c r="N1766" s="280" t="str">
        <f t="shared" si="165"/>
        <v/>
      </c>
      <c r="O1766" s="252"/>
      <c r="P1766" s="253"/>
      <c r="Q1766" s="484"/>
      <c r="R1766" s="83"/>
      <c r="S1766" s="482"/>
      <c r="T1766" s="84"/>
      <c r="U1766" s="250"/>
      <c r="V1766" s="254"/>
      <c r="W1766" s="254"/>
      <c r="X1766" s="255"/>
      <c r="Y1766" s="255"/>
      <c r="Z1766" s="256"/>
      <c r="AA1766" s="63"/>
      <c r="AB1766" s="63"/>
      <c r="AC1766" s="63"/>
      <c r="AD1766" s="81"/>
      <c r="AE1766" s="84"/>
      <c r="AF1766" s="84"/>
      <c r="AG1766" s="257"/>
      <c r="AH1766" s="84"/>
      <c r="AI1766" s="63"/>
      <c r="AJ1766" s="63"/>
      <c r="AK1766" s="81"/>
      <c r="AL1766" s="85"/>
      <c r="AM1766" s="66"/>
      <c r="AN1766" s="63"/>
      <c r="XFA1766" s="558" t="e">
        <f>MATCH(AE1766,tabla!$W$3:$W$20,0)-1</f>
        <v>#N/A</v>
      </c>
      <c r="XFB1766" s="558">
        <f>COUNTIF(tabla!$W$3:$W$20,'BD1'!AE1766)</f>
        <v>0</v>
      </c>
    </row>
    <row r="1767" spans="1:40 16381:16382" ht="24.95" customHeight="1" x14ac:dyDescent="0.2">
      <c r="A1767" s="248"/>
      <c r="B1767" s="248"/>
      <c r="C1767" s="248"/>
      <c r="D1767" s="84"/>
      <c r="E1767" s="86"/>
      <c r="F1767" s="249"/>
      <c r="G1767" s="84"/>
      <c r="H1767" s="84"/>
      <c r="I1767" s="177"/>
      <c r="J1767" s="84"/>
      <c r="K1767" s="477"/>
      <c r="L1767" s="174"/>
      <c r="M1767" s="251"/>
      <c r="N1767" s="280" t="str">
        <f t="shared" si="165"/>
        <v/>
      </c>
      <c r="O1767" s="252"/>
      <c r="P1767" s="253"/>
      <c r="Q1767" s="484"/>
      <c r="R1767" s="83"/>
      <c r="S1767" s="482"/>
      <c r="T1767" s="84"/>
      <c r="U1767" s="250"/>
      <c r="V1767" s="254"/>
      <c r="W1767" s="254"/>
      <c r="X1767" s="255"/>
      <c r="Y1767" s="255"/>
      <c r="Z1767" s="256"/>
      <c r="AA1767" s="63"/>
      <c r="AB1767" s="63"/>
      <c r="AC1767" s="63"/>
      <c r="AD1767" s="81"/>
      <c r="AE1767" s="84"/>
      <c r="AF1767" s="84"/>
      <c r="AG1767" s="257"/>
      <c r="AH1767" s="84"/>
      <c r="AI1767" s="63"/>
      <c r="AJ1767" s="63"/>
      <c r="AK1767" s="81"/>
      <c r="AL1767" s="85"/>
      <c r="AM1767" s="66"/>
      <c r="AN1767" s="63"/>
      <c r="XFA1767" s="558" t="e">
        <f>MATCH(AE1767,tabla!$W$3:$W$20,0)-1</f>
        <v>#N/A</v>
      </c>
      <c r="XFB1767" s="558">
        <f>COUNTIF(tabla!$W$3:$W$20,'BD1'!AE1767)</f>
        <v>0</v>
      </c>
    </row>
    <row r="1768" spans="1:40 16381:16382" ht="24.95" customHeight="1" x14ac:dyDescent="0.2">
      <c r="A1768" s="248"/>
      <c r="B1768" s="248"/>
      <c r="C1768" s="248"/>
      <c r="D1768" s="84"/>
      <c r="E1768" s="86"/>
      <c r="F1768" s="249"/>
      <c r="G1768" s="84"/>
      <c r="H1768" s="84"/>
      <c r="I1768" s="177"/>
      <c r="J1768" s="84"/>
      <c r="K1768" s="477"/>
      <c r="L1768" s="174"/>
      <c r="M1768" s="251"/>
      <c r="N1768" s="280" t="str">
        <f t="shared" si="165"/>
        <v/>
      </c>
      <c r="O1768" s="252"/>
      <c r="P1768" s="253"/>
      <c r="Q1768" s="484"/>
      <c r="R1768" s="83"/>
      <c r="S1768" s="482"/>
      <c r="T1768" s="84"/>
      <c r="U1768" s="250"/>
      <c r="V1768" s="254"/>
      <c r="W1768" s="254"/>
      <c r="X1768" s="255"/>
      <c r="Y1768" s="255"/>
      <c r="Z1768" s="256"/>
      <c r="AA1768" s="63"/>
      <c r="AB1768" s="63"/>
      <c r="AC1768" s="63"/>
      <c r="AD1768" s="81"/>
      <c r="AE1768" s="84"/>
      <c r="AF1768" s="84"/>
      <c r="AG1768" s="257"/>
      <c r="AH1768" s="84"/>
      <c r="AI1768" s="63"/>
      <c r="AJ1768" s="63"/>
      <c r="AK1768" s="81"/>
      <c r="AL1768" s="85"/>
      <c r="AM1768" s="66"/>
      <c r="AN1768" s="63"/>
      <c r="XFA1768" s="558" t="e">
        <f>MATCH(AE1768,tabla!$W$3:$W$20,0)-1</f>
        <v>#N/A</v>
      </c>
      <c r="XFB1768" s="558">
        <f>COUNTIF(tabla!$W$3:$W$20,'BD1'!AE1768)</f>
        <v>0</v>
      </c>
    </row>
    <row r="1769" spans="1:40 16381:16382" ht="24.95" customHeight="1" x14ac:dyDescent="0.2">
      <c r="A1769" s="248"/>
      <c r="B1769" s="248"/>
      <c r="C1769" s="248"/>
      <c r="D1769" s="84"/>
      <c r="E1769" s="86"/>
      <c r="F1769" s="249"/>
      <c r="G1769" s="84"/>
      <c r="H1769" s="84"/>
      <c r="I1769" s="177"/>
      <c r="J1769" s="84"/>
      <c r="K1769" s="477"/>
      <c r="L1769" s="174"/>
      <c r="M1769" s="251"/>
      <c r="N1769" s="280" t="str">
        <f t="shared" si="165"/>
        <v/>
      </c>
      <c r="O1769" s="252"/>
      <c r="P1769" s="253"/>
      <c r="Q1769" s="484"/>
      <c r="R1769" s="83"/>
      <c r="S1769" s="482"/>
      <c r="T1769" s="84"/>
      <c r="U1769" s="250"/>
      <c r="V1769" s="254"/>
      <c r="W1769" s="254"/>
      <c r="X1769" s="255"/>
      <c r="Y1769" s="255"/>
      <c r="Z1769" s="256"/>
      <c r="AA1769" s="63"/>
      <c r="AB1769" s="63"/>
      <c r="AC1769" s="63"/>
      <c r="AD1769" s="81"/>
      <c r="AE1769" s="84"/>
      <c r="AF1769" s="84"/>
      <c r="AG1769" s="257"/>
      <c r="AH1769" s="84"/>
      <c r="AI1769" s="63"/>
      <c r="AJ1769" s="63"/>
      <c r="AK1769" s="81"/>
      <c r="AL1769" s="85"/>
      <c r="AM1769" s="66"/>
      <c r="AN1769" s="63"/>
      <c r="XFA1769" s="558" t="e">
        <f>MATCH(AE1769,tabla!$W$3:$W$20,0)-1</f>
        <v>#N/A</v>
      </c>
      <c r="XFB1769" s="558">
        <f>COUNTIF(tabla!$W$3:$W$20,'BD1'!AE1769)</f>
        <v>0</v>
      </c>
    </row>
    <row r="1770" spans="1:40 16381:16382" ht="24.95" customHeight="1" x14ac:dyDescent="0.2">
      <c r="A1770" s="248"/>
      <c r="B1770" s="248"/>
      <c r="C1770" s="248"/>
      <c r="D1770" s="84"/>
      <c r="E1770" s="86"/>
      <c r="F1770" s="249"/>
      <c r="G1770" s="84"/>
      <c r="H1770" s="84"/>
      <c r="I1770" s="177"/>
      <c r="J1770" s="84"/>
      <c r="K1770" s="477"/>
      <c r="L1770" s="174"/>
      <c r="M1770" s="251"/>
      <c r="N1770" s="280" t="str">
        <f t="shared" si="165"/>
        <v/>
      </c>
      <c r="O1770" s="252"/>
      <c r="P1770" s="253"/>
      <c r="Q1770" s="484"/>
      <c r="R1770" s="83"/>
      <c r="S1770" s="482"/>
      <c r="T1770" s="84"/>
      <c r="U1770" s="250"/>
      <c r="V1770" s="254"/>
      <c r="W1770" s="254"/>
      <c r="X1770" s="255"/>
      <c r="Y1770" s="255"/>
      <c r="Z1770" s="256"/>
      <c r="AA1770" s="63"/>
      <c r="AB1770" s="63"/>
      <c r="AC1770" s="63"/>
      <c r="AD1770" s="81"/>
      <c r="AE1770" s="84"/>
      <c r="AF1770" s="84"/>
      <c r="AG1770" s="257"/>
      <c r="AH1770" s="84"/>
      <c r="AI1770" s="63"/>
      <c r="AJ1770" s="63"/>
      <c r="AK1770" s="81"/>
      <c r="AL1770" s="85"/>
      <c r="AM1770" s="66"/>
      <c r="AN1770" s="63"/>
      <c r="XFA1770" s="558" t="e">
        <f>MATCH(AE1770,tabla!$W$3:$W$20,0)-1</f>
        <v>#N/A</v>
      </c>
      <c r="XFB1770" s="558">
        <f>COUNTIF(tabla!$W$3:$W$20,'BD1'!AE1770)</f>
        <v>0</v>
      </c>
    </row>
    <row r="1771" spans="1:40 16381:16382" ht="24.95" customHeight="1" x14ac:dyDescent="0.2">
      <c r="A1771" s="248"/>
      <c r="B1771" s="248"/>
      <c r="C1771" s="248"/>
      <c r="D1771" s="84"/>
      <c r="E1771" s="86"/>
      <c r="F1771" s="249"/>
      <c r="G1771" s="84"/>
      <c r="H1771" s="84"/>
      <c r="I1771" s="177"/>
      <c r="J1771" s="84"/>
      <c r="K1771" s="477"/>
      <c r="L1771" s="174"/>
      <c r="M1771" s="251"/>
      <c r="N1771" s="280" t="str">
        <f t="shared" si="165"/>
        <v/>
      </c>
      <c r="O1771" s="252"/>
      <c r="P1771" s="253"/>
      <c r="Q1771" s="484"/>
      <c r="R1771" s="83"/>
      <c r="S1771" s="482"/>
      <c r="T1771" s="84"/>
      <c r="U1771" s="250"/>
      <c r="V1771" s="254"/>
      <c r="W1771" s="254"/>
      <c r="X1771" s="255"/>
      <c r="Y1771" s="255"/>
      <c r="Z1771" s="256"/>
      <c r="AA1771" s="63"/>
      <c r="AB1771" s="63"/>
      <c r="AC1771" s="63"/>
      <c r="AD1771" s="81"/>
      <c r="AE1771" s="84"/>
      <c r="AF1771" s="84"/>
      <c r="AG1771" s="257"/>
      <c r="AH1771" s="84"/>
      <c r="AI1771" s="63"/>
      <c r="AJ1771" s="63"/>
      <c r="AK1771" s="81"/>
      <c r="AL1771" s="85"/>
      <c r="AM1771" s="66"/>
      <c r="AN1771" s="63"/>
      <c r="XFA1771" s="558" t="e">
        <f>MATCH(AE1771,tabla!$W$3:$W$20,0)-1</f>
        <v>#N/A</v>
      </c>
      <c r="XFB1771" s="558">
        <f>COUNTIF(tabla!$W$3:$W$20,'BD1'!AE1771)</f>
        <v>0</v>
      </c>
    </row>
    <row r="1772" spans="1:40 16381:16382" ht="24.95" customHeight="1" x14ac:dyDescent="0.2">
      <c r="A1772" s="248"/>
      <c r="B1772" s="248"/>
      <c r="C1772" s="248"/>
      <c r="D1772" s="84"/>
      <c r="E1772" s="86"/>
      <c r="F1772" s="249"/>
      <c r="G1772" s="84"/>
      <c r="H1772" s="84"/>
      <c r="I1772" s="177"/>
      <c r="J1772" s="84"/>
      <c r="K1772" s="477"/>
      <c r="L1772" s="174"/>
      <c r="M1772" s="251"/>
      <c r="N1772" s="280" t="str">
        <f t="shared" si="165"/>
        <v/>
      </c>
      <c r="O1772" s="252"/>
      <c r="P1772" s="253"/>
      <c r="Q1772" s="484"/>
      <c r="R1772" s="83"/>
      <c r="S1772" s="482"/>
      <c r="T1772" s="84"/>
      <c r="U1772" s="250"/>
      <c r="V1772" s="254"/>
      <c r="W1772" s="254"/>
      <c r="X1772" s="255"/>
      <c r="Y1772" s="255"/>
      <c r="Z1772" s="256"/>
      <c r="AA1772" s="63"/>
      <c r="AB1772" s="63"/>
      <c r="AC1772" s="63"/>
      <c r="AD1772" s="81"/>
      <c r="AE1772" s="84"/>
      <c r="AF1772" s="84"/>
      <c r="AG1772" s="257"/>
      <c r="AH1772" s="84"/>
      <c r="AI1772" s="63"/>
      <c r="AJ1772" s="63"/>
      <c r="AK1772" s="81"/>
      <c r="AL1772" s="85"/>
      <c r="AM1772" s="66"/>
      <c r="AN1772" s="63"/>
      <c r="XFA1772" s="558" t="e">
        <f>MATCH(AE1772,tabla!$W$3:$W$20,0)-1</f>
        <v>#N/A</v>
      </c>
      <c r="XFB1772" s="558">
        <f>COUNTIF(tabla!$W$3:$W$20,'BD1'!AE1772)</f>
        <v>0</v>
      </c>
    </row>
    <row r="1773" spans="1:40 16381:16382" ht="24.95" customHeight="1" x14ac:dyDescent="0.2">
      <c r="A1773" s="248"/>
      <c r="B1773" s="248"/>
      <c r="C1773" s="248"/>
      <c r="D1773" s="84"/>
      <c r="E1773" s="86"/>
      <c r="F1773" s="249"/>
      <c r="G1773" s="84"/>
      <c r="H1773" s="84"/>
      <c r="I1773" s="177"/>
      <c r="J1773" s="84"/>
      <c r="K1773" s="477"/>
      <c r="L1773" s="174"/>
      <c r="M1773" s="251"/>
      <c r="N1773" s="280" t="str">
        <f t="shared" si="165"/>
        <v/>
      </c>
      <c r="O1773" s="252"/>
      <c r="P1773" s="253"/>
      <c r="Q1773" s="484"/>
      <c r="R1773" s="83"/>
      <c r="S1773" s="482"/>
      <c r="T1773" s="84"/>
      <c r="U1773" s="250"/>
      <c r="V1773" s="254"/>
      <c r="W1773" s="254"/>
      <c r="X1773" s="255"/>
      <c r="Y1773" s="255"/>
      <c r="Z1773" s="256"/>
      <c r="AA1773" s="63"/>
      <c r="AB1773" s="63"/>
      <c r="AC1773" s="63"/>
      <c r="AD1773" s="81"/>
      <c r="AE1773" s="84"/>
      <c r="AF1773" s="84"/>
      <c r="AG1773" s="257"/>
      <c r="AH1773" s="84"/>
      <c r="AI1773" s="63"/>
      <c r="AJ1773" s="63"/>
      <c r="AK1773" s="81"/>
      <c r="AL1773" s="85"/>
      <c r="AM1773" s="66"/>
      <c r="AN1773" s="63"/>
      <c r="XFA1773" s="558" t="e">
        <f>MATCH(AE1773,tabla!$W$3:$W$20,0)-1</f>
        <v>#N/A</v>
      </c>
      <c r="XFB1773" s="558">
        <f>COUNTIF(tabla!$W$3:$W$20,'BD1'!AE1773)</f>
        <v>0</v>
      </c>
    </row>
    <row r="1774" spans="1:40 16381:16382" ht="24.95" customHeight="1" x14ac:dyDescent="0.2">
      <c r="A1774" s="248"/>
      <c r="B1774" s="248"/>
      <c r="C1774" s="248"/>
      <c r="D1774" s="84"/>
      <c r="E1774" s="86"/>
      <c r="F1774" s="249"/>
      <c r="G1774" s="84"/>
      <c r="H1774" s="84"/>
      <c r="I1774" s="177"/>
      <c r="J1774" s="84"/>
      <c r="K1774" s="477"/>
      <c r="L1774" s="174"/>
      <c r="M1774" s="251"/>
      <c r="N1774" s="280" t="str">
        <f t="shared" si="165"/>
        <v/>
      </c>
      <c r="O1774" s="252"/>
      <c r="P1774" s="253"/>
      <c r="Q1774" s="484"/>
      <c r="R1774" s="83"/>
      <c r="S1774" s="482"/>
      <c r="T1774" s="84"/>
      <c r="U1774" s="250"/>
      <c r="V1774" s="254"/>
      <c r="W1774" s="254"/>
      <c r="X1774" s="255"/>
      <c r="Y1774" s="255"/>
      <c r="Z1774" s="256"/>
      <c r="AA1774" s="63"/>
      <c r="AB1774" s="63"/>
      <c r="AC1774" s="63"/>
      <c r="AD1774" s="81"/>
      <c r="AE1774" s="84"/>
      <c r="AF1774" s="84"/>
      <c r="AG1774" s="257"/>
      <c r="AH1774" s="84"/>
      <c r="AI1774" s="63"/>
      <c r="AJ1774" s="63"/>
      <c r="AK1774" s="81"/>
      <c r="AL1774" s="85"/>
      <c r="AM1774" s="66"/>
      <c r="AN1774" s="63"/>
      <c r="XFA1774" s="558" t="e">
        <f>MATCH(AE1774,tabla!$W$3:$W$20,0)-1</f>
        <v>#N/A</v>
      </c>
      <c r="XFB1774" s="558">
        <f>COUNTIF(tabla!$W$3:$W$20,'BD1'!AE1774)</f>
        <v>0</v>
      </c>
    </row>
    <row r="1775" spans="1:40 16381:16382" ht="24.95" customHeight="1" x14ac:dyDescent="0.2">
      <c r="A1775" s="248"/>
      <c r="B1775" s="248"/>
      <c r="C1775" s="248"/>
      <c r="D1775" s="84"/>
      <c r="E1775" s="86"/>
      <c r="F1775" s="249"/>
      <c r="G1775" s="84"/>
      <c r="H1775" s="84"/>
      <c r="I1775" s="177"/>
      <c r="J1775" s="84"/>
      <c r="K1775" s="477"/>
      <c r="L1775" s="174"/>
      <c r="M1775" s="251"/>
      <c r="N1775" s="280" t="str">
        <f t="shared" si="165"/>
        <v/>
      </c>
      <c r="O1775" s="252"/>
      <c r="P1775" s="253"/>
      <c r="Q1775" s="484"/>
      <c r="R1775" s="83"/>
      <c r="S1775" s="482"/>
      <c r="T1775" s="84"/>
      <c r="U1775" s="250"/>
      <c r="V1775" s="254"/>
      <c r="W1775" s="254"/>
      <c r="X1775" s="255"/>
      <c r="Y1775" s="255"/>
      <c r="Z1775" s="256"/>
      <c r="AA1775" s="63"/>
      <c r="AB1775" s="63"/>
      <c r="AC1775" s="63"/>
      <c r="AD1775" s="81"/>
      <c r="AE1775" s="84"/>
      <c r="AF1775" s="84"/>
      <c r="AG1775" s="257"/>
      <c r="AH1775" s="84"/>
      <c r="AI1775" s="63"/>
      <c r="AJ1775" s="63"/>
      <c r="AK1775" s="81"/>
      <c r="AL1775" s="85"/>
      <c r="AM1775" s="66"/>
      <c r="AN1775" s="63"/>
      <c r="XFA1775" s="558" t="e">
        <f>MATCH(AE1775,tabla!$W$3:$W$20,0)-1</f>
        <v>#N/A</v>
      </c>
      <c r="XFB1775" s="558">
        <f>COUNTIF(tabla!$W$3:$W$20,'BD1'!AE1775)</f>
        <v>0</v>
      </c>
    </row>
    <row r="1776" spans="1:40 16381:16382" ht="24.95" customHeight="1" x14ac:dyDescent="0.2">
      <c r="A1776" s="248"/>
      <c r="B1776" s="248"/>
      <c r="C1776" s="248"/>
      <c r="D1776" s="84"/>
      <c r="E1776" s="86"/>
      <c r="F1776" s="249"/>
      <c r="G1776" s="84"/>
      <c r="H1776" s="84"/>
      <c r="I1776" s="177"/>
      <c r="J1776" s="84"/>
      <c r="K1776" s="477"/>
      <c r="L1776" s="174"/>
      <c r="M1776" s="251"/>
      <c r="N1776" s="280" t="str">
        <f t="shared" si="165"/>
        <v/>
      </c>
      <c r="O1776" s="252"/>
      <c r="P1776" s="253"/>
      <c r="Q1776" s="484"/>
      <c r="R1776" s="83"/>
      <c r="S1776" s="482"/>
      <c r="T1776" s="84"/>
      <c r="U1776" s="250"/>
      <c r="V1776" s="254"/>
      <c r="W1776" s="254"/>
      <c r="X1776" s="255"/>
      <c r="Y1776" s="255"/>
      <c r="Z1776" s="256"/>
      <c r="AA1776" s="63"/>
      <c r="AB1776" s="63"/>
      <c r="AC1776" s="63"/>
      <c r="AD1776" s="81"/>
      <c r="AE1776" s="84"/>
      <c r="AF1776" s="84"/>
      <c r="AG1776" s="257"/>
      <c r="AH1776" s="84"/>
      <c r="AI1776" s="63"/>
      <c r="AJ1776" s="63"/>
      <c r="AK1776" s="81"/>
      <c r="AL1776" s="85"/>
      <c r="AM1776" s="66"/>
      <c r="AN1776" s="63"/>
      <c r="XFA1776" s="558" t="e">
        <f>MATCH(AE1776,tabla!$W$3:$W$20,0)-1</f>
        <v>#N/A</v>
      </c>
      <c r="XFB1776" s="558">
        <f>COUNTIF(tabla!$W$3:$W$20,'BD1'!AE1776)</f>
        <v>0</v>
      </c>
    </row>
    <row r="1777" spans="1:40 16381:16382" ht="24.95" customHeight="1" x14ac:dyDescent="0.2">
      <c r="A1777" s="248"/>
      <c r="B1777" s="248"/>
      <c r="C1777" s="248"/>
      <c r="D1777" s="84"/>
      <c r="E1777" s="86"/>
      <c r="F1777" s="249"/>
      <c r="G1777" s="84"/>
      <c r="H1777" s="84"/>
      <c r="I1777" s="177"/>
      <c r="J1777" s="84"/>
      <c r="K1777" s="477"/>
      <c r="L1777" s="174"/>
      <c r="M1777" s="251"/>
      <c r="N1777" s="280" t="str">
        <f t="shared" si="165"/>
        <v/>
      </c>
      <c r="O1777" s="252"/>
      <c r="P1777" s="253"/>
      <c r="Q1777" s="484"/>
      <c r="R1777" s="83"/>
      <c r="S1777" s="482"/>
      <c r="T1777" s="84"/>
      <c r="U1777" s="250"/>
      <c r="V1777" s="254"/>
      <c r="W1777" s="254"/>
      <c r="X1777" s="255"/>
      <c r="Y1777" s="255"/>
      <c r="Z1777" s="256"/>
      <c r="AA1777" s="63"/>
      <c r="AB1777" s="63"/>
      <c r="AC1777" s="63"/>
      <c r="AD1777" s="81"/>
      <c r="AE1777" s="84"/>
      <c r="AF1777" s="84"/>
      <c r="AG1777" s="257"/>
      <c r="AH1777" s="84"/>
      <c r="AI1777" s="63"/>
      <c r="AJ1777" s="63"/>
      <c r="AK1777" s="81"/>
      <c r="AL1777" s="85"/>
      <c r="AM1777" s="66"/>
      <c r="AN1777" s="63"/>
      <c r="XFA1777" s="558" t="e">
        <f>MATCH(AE1777,tabla!$W$3:$W$20,0)-1</f>
        <v>#N/A</v>
      </c>
      <c r="XFB1777" s="558">
        <f>COUNTIF(tabla!$W$3:$W$20,'BD1'!AE1777)</f>
        <v>0</v>
      </c>
    </row>
    <row r="1778" spans="1:40 16381:16382" ht="24.95" customHeight="1" x14ac:dyDescent="0.2">
      <c r="A1778" s="248"/>
      <c r="B1778" s="248"/>
      <c r="C1778" s="248"/>
      <c r="D1778" s="84"/>
      <c r="E1778" s="86"/>
      <c r="F1778" s="249"/>
      <c r="G1778" s="84"/>
      <c r="H1778" s="84"/>
      <c r="I1778" s="177"/>
      <c r="J1778" s="84"/>
      <c r="K1778" s="477"/>
      <c r="L1778" s="174"/>
      <c r="M1778" s="251"/>
      <c r="N1778" s="280" t="str">
        <f t="shared" si="165"/>
        <v/>
      </c>
      <c r="O1778" s="252"/>
      <c r="P1778" s="253"/>
      <c r="Q1778" s="484"/>
      <c r="R1778" s="83"/>
      <c r="S1778" s="482"/>
      <c r="T1778" s="84"/>
      <c r="U1778" s="250"/>
      <c r="V1778" s="254"/>
      <c r="W1778" s="254"/>
      <c r="X1778" s="255"/>
      <c r="Y1778" s="255"/>
      <c r="Z1778" s="256"/>
      <c r="AA1778" s="63"/>
      <c r="AB1778" s="63"/>
      <c r="AC1778" s="63"/>
      <c r="AD1778" s="81"/>
      <c r="AE1778" s="84"/>
      <c r="AF1778" s="84"/>
      <c r="AG1778" s="257"/>
      <c r="AH1778" s="84"/>
      <c r="AI1778" s="63"/>
      <c r="AJ1778" s="63"/>
      <c r="AK1778" s="81"/>
      <c r="AL1778" s="85"/>
      <c r="AM1778" s="66"/>
      <c r="AN1778" s="63"/>
      <c r="XFA1778" s="558" t="e">
        <f>MATCH(AE1778,tabla!$W$3:$W$20,0)-1</f>
        <v>#N/A</v>
      </c>
      <c r="XFB1778" s="558">
        <f>COUNTIF(tabla!$W$3:$W$20,'BD1'!AE1778)</f>
        <v>0</v>
      </c>
    </row>
    <row r="1779" spans="1:40 16381:16382" ht="24.95" customHeight="1" x14ac:dyDescent="0.2">
      <c r="A1779" s="248"/>
      <c r="B1779" s="248"/>
      <c r="C1779" s="248"/>
      <c r="D1779" s="84"/>
      <c r="E1779" s="86"/>
      <c r="F1779" s="249"/>
      <c r="G1779" s="84"/>
      <c r="H1779" s="84"/>
      <c r="I1779" s="177"/>
      <c r="J1779" s="84"/>
      <c r="K1779" s="477"/>
      <c r="L1779" s="174"/>
      <c r="M1779" s="251"/>
      <c r="N1779" s="280" t="str">
        <f t="shared" si="165"/>
        <v/>
      </c>
      <c r="O1779" s="252"/>
      <c r="P1779" s="253"/>
      <c r="Q1779" s="484"/>
      <c r="R1779" s="83"/>
      <c r="S1779" s="482"/>
      <c r="T1779" s="84"/>
      <c r="U1779" s="250"/>
      <c r="V1779" s="254"/>
      <c r="W1779" s="254"/>
      <c r="X1779" s="255"/>
      <c r="Y1779" s="255"/>
      <c r="Z1779" s="256"/>
      <c r="AA1779" s="63"/>
      <c r="AB1779" s="63"/>
      <c r="AC1779" s="63"/>
      <c r="AD1779" s="81"/>
      <c r="AE1779" s="84"/>
      <c r="AF1779" s="84"/>
      <c r="AG1779" s="257"/>
      <c r="AH1779" s="84"/>
      <c r="AI1779" s="63"/>
      <c r="AJ1779" s="63"/>
      <c r="AK1779" s="81"/>
      <c r="AL1779" s="85"/>
      <c r="AM1779" s="66"/>
      <c r="AN1779" s="63"/>
      <c r="XFA1779" s="558" t="e">
        <f>MATCH(AE1779,tabla!$W$3:$W$20,0)-1</f>
        <v>#N/A</v>
      </c>
      <c r="XFB1779" s="558">
        <f>COUNTIF(tabla!$W$3:$W$20,'BD1'!AE1779)</f>
        <v>0</v>
      </c>
    </row>
    <row r="1780" spans="1:40 16381:16382" ht="24.95" customHeight="1" x14ac:dyDescent="0.2">
      <c r="A1780" s="248"/>
      <c r="B1780" s="248"/>
      <c r="C1780" s="248"/>
      <c r="D1780" s="84"/>
      <c r="E1780" s="86"/>
      <c r="F1780" s="249"/>
      <c r="G1780" s="84"/>
      <c r="H1780" s="84"/>
      <c r="I1780" s="177"/>
      <c r="J1780" s="84"/>
      <c r="K1780" s="477"/>
      <c r="L1780" s="174"/>
      <c r="M1780" s="251"/>
      <c r="N1780" s="280" t="str">
        <f t="shared" si="165"/>
        <v/>
      </c>
      <c r="O1780" s="252"/>
      <c r="P1780" s="253"/>
      <c r="Q1780" s="484"/>
      <c r="R1780" s="83"/>
      <c r="S1780" s="482"/>
      <c r="T1780" s="84"/>
      <c r="U1780" s="250"/>
      <c r="V1780" s="254"/>
      <c r="W1780" s="254"/>
      <c r="X1780" s="255"/>
      <c r="Y1780" s="255"/>
      <c r="Z1780" s="256"/>
      <c r="AA1780" s="63"/>
      <c r="AB1780" s="63"/>
      <c r="AC1780" s="63"/>
      <c r="AD1780" s="81"/>
      <c r="AE1780" s="84"/>
      <c r="AF1780" s="84"/>
      <c r="AG1780" s="257"/>
      <c r="AH1780" s="84"/>
      <c r="AI1780" s="63"/>
      <c r="AJ1780" s="63"/>
      <c r="AK1780" s="81"/>
      <c r="AL1780" s="85"/>
      <c r="AM1780" s="66"/>
      <c r="AN1780" s="63"/>
      <c r="XFA1780" s="558" t="e">
        <f>MATCH(AE1780,tabla!$W$3:$W$20,0)-1</f>
        <v>#N/A</v>
      </c>
      <c r="XFB1780" s="558">
        <f>COUNTIF(tabla!$W$3:$W$20,'BD1'!AE1780)</f>
        <v>0</v>
      </c>
    </row>
    <row r="1781" spans="1:40 16381:16382" ht="24.95" customHeight="1" x14ac:dyDescent="0.2">
      <c r="A1781" s="248"/>
      <c r="B1781" s="248"/>
      <c r="C1781" s="248"/>
      <c r="D1781" s="84"/>
      <c r="E1781" s="86"/>
      <c r="F1781" s="249"/>
      <c r="G1781" s="84"/>
      <c r="H1781" s="84"/>
      <c r="I1781" s="177"/>
      <c r="J1781" s="84"/>
      <c r="K1781" s="477"/>
      <c r="L1781" s="174"/>
      <c r="M1781" s="251"/>
      <c r="N1781" s="280" t="str">
        <f t="shared" si="165"/>
        <v/>
      </c>
      <c r="O1781" s="252"/>
      <c r="P1781" s="253"/>
      <c r="Q1781" s="484"/>
      <c r="R1781" s="83"/>
      <c r="S1781" s="482"/>
      <c r="T1781" s="84"/>
      <c r="U1781" s="250"/>
      <c r="V1781" s="254"/>
      <c r="W1781" s="254"/>
      <c r="X1781" s="255"/>
      <c r="Y1781" s="255"/>
      <c r="Z1781" s="256"/>
      <c r="AA1781" s="63"/>
      <c r="AB1781" s="63"/>
      <c r="AC1781" s="63"/>
      <c r="AD1781" s="81"/>
      <c r="AE1781" s="84"/>
      <c r="AF1781" s="84"/>
      <c r="AG1781" s="257"/>
      <c r="AH1781" s="84"/>
      <c r="AI1781" s="63"/>
      <c r="AJ1781" s="63"/>
      <c r="AK1781" s="81"/>
      <c r="AL1781" s="85"/>
      <c r="AM1781" s="66"/>
      <c r="AN1781" s="63"/>
      <c r="XFA1781" s="558" t="e">
        <f>MATCH(AE1781,tabla!$W$3:$W$20,0)-1</f>
        <v>#N/A</v>
      </c>
      <c r="XFB1781" s="558">
        <f>COUNTIF(tabla!$W$3:$W$20,'BD1'!AE1781)</f>
        <v>0</v>
      </c>
    </row>
    <row r="1782" spans="1:40 16381:16382" ht="24.95" customHeight="1" x14ac:dyDescent="0.2">
      <c r="A1782" s="248"/>
      <c r="B1782" s="248"/>
      <c r="C1782" s="248"/>
      <c r="D1782" s="84"/>
      <c r="E1782" s="86"/>
      <c r="F1782" s="249"/>
      <c r="G1782" s="84"/>
      <c r="H1782" s="84"/>
      <c r="I1782" s="177"/>
      <c r="J1782" s="84"/>
      <c r="K1782" s="477"/>
      <c r="L1782" s="174"/>
      <c r="M1782" s="251"/>
      <c r="N1782" s="280" t="str">
        <f t="shared" si="165"/>
        <v/>
      </c>
      <c r="O1782" s="252"/>
      <c r="P1782" s="253"/>
      <c r="Q1782" s="484"/>
      <c r="R1782" s="83"/>
      <c r="S1782" s="482"/>
      <c r="T1782" s="84"/>
      <c r="U1782" s="250"/>
      <c r="V1782" s="254"/>
      <c r="W1782" s="254"/>
      <c r="X1782" s="255"/>
      <c r="Y1782" s="255"/>
      <c r="Z1782" s="256"/>
      <c r="AA1782" s="63"/>
      <c r="AB1782" s="63"/>
      <c r="AC1782" s="63"/>
      <c r="AD1782" s="81"/>
      <c r="AE1782" s="84"/>
      <c r="AF1782" s="84"/>
      <c r="AG1782" s="257"/>
      <c r="AH1782" s="84"/>
      <c r="AI1782" s="63"/>
      <c r="AJ1782" s="63"/>
      <c r="AK1782" s="81"/>
      <c r="AL1782" s="85"/>
      <c r="AM1782" s="66"/>
      <c r="AN1782" s="63"/>
      <c r="XFA1782" s="558" t="e">
        <f>MATCH(AE1782,tabla!$W$3:$W$20,0)-1</f>
        <v>#N/A</v>
      </c>
      <c r="XFB1782" s="558">
        <f>COUNTIF(tabla!$W$3:$W$20,'BD1'!AE1782)</f>
        <v>0</v>
      </c>
    </row>
    <row r="1783" spans="1:40 16381:16382" ht="24.95" customHeight="1" x14ac:dyDescent="0.2">
      <c r="A1783" s="248"/>
      <c r="B1783" s="248"/>
      <c r="C1783" s="248"/>
      <c r="D1783" s="84"/>
      <c r="E1783" s="86"/>
      <c r="F1783" s="249"/>
      <c r="G1783" s="84"/>
      <c r="H1783" s="84"/>
      <c r="I1783" s="177"/>
      <c r="J1783" s="84"/>
      <c r="K1783" s="477"/>
      <c r="L1783" s="174"/>
      <c r="M1783" s="251"/>
      <c r="N1783" s="280" t="str">
        <f t="shared" si="165"/>
        <v/>
      </c>
      <c r="O1783" s="252"/>
      <c r="P1783" s="253"/>
      <c r="Q1783" s="484"/>
      <c r="R1783" s="83"/>
      <c r="S1783" s="482"/>
      <c r="T1783" s="84"/>
      <c r="U1783" s="250"/>
      <c r="V1783" s="254"/>
      <c r="W1783" s="254"/>
      <c r="X1783" s="255"/>
      <c r="Y1783" s="255"/>
      <c r="Z1783" s="256"/>
      <c r="AA1783" s="63"/>
      <c r="AB1783" s="63"/>
      <c r="AC1783" s="63"/>
      <c r="AD1783" s="81"/>
      <c r="AE1783" s="84"/>
      <c r="AF1783" s="84"/>
      <c r="AG1783" s="257"/>
      <c r="AH1783" s="84"/>
      <c r="AI1783" s="63"/>
      <c r="AJ1783" s="63"/>
      <c r="AK1783" s="81"/>
      <c r="AL1783" s="85"/>
      <c r="AM1783" s="66"/>
      <c r="AN1783" s="63"/>
      <c r="XFA1783" s="558" t="e">
        <f>MATCH(AE1783,tabla!$W$3:$W$20,0)-1</f>
        <v>#N/A</v>
      </c>
      <c r="XFB1783" s="558">
        <f>COUNTIF(tabla!$W$3:$W$20,'BD1'!AE1783)</f>
        <v>0</v>
      </c>
    </row>
    <row r="1784" spans="1:40 16381:16382" ht="24.95" customHeight="1" x14ac:dyDescent="0.2">
      <c r="A1784" s="248"/>
      <c r="B1784" s="248"/>
      <c r="C1784" s="248"/>
      <c r="D1784" s="84"/>
      <c r="E1784" s="86"/>
      <c r="F1784" s="249"/>
      <c r="G1784" s="84"/>
      <c r="H1784" s="84"/>
      <c r="I1784" s="177"/>
      <c r="J1784" s="84"/>
      <c r="K1784" s="477"/>
      <c r="L1784" s="174"/>
      <c r="M1784" s="251"/>
      <c r="N1784" s="280" t="str">
        <f t="shared" si="165"/>
        <v/>
      </c>
      <c r="O1784" s="252"/>
      <c r="P1784" s="253"/>
      <c r="Q1784" s="484"/>
      <c r="R1784" s="83"/>
      <c r="S1784" s="482"/>
      <c r="T1784" s="84"/>
      <c r="U1784" s="250"/>
      <c r="V1784" s="254"/>
      <c r="W1784" s="254"/>
      <c r="X1784" s="255"/>
      <c r="Y1784" s="255"/>
      <c r="Z1784" s="256"/>
      <c r="AA1784" s="63"/>
      <c r="AB1784" s="63"/>
      <c r="AC1784" s="63"/>
      <c r="AD1784" s="81"/>
      <c r="AE1784" s="84"/>
      <c r="AF1784" s="84"/>
      <c r="AG1784" s="257"/>
      <c r="AH1784" s="84"/>
      <c r="AI1784" s="63"/>
      <c r="AJ1784" s="63"/>
      <c r="AK1784" s="81"/>
      <c r="AL1784" s="85"/>
      <c r="AM1784" s="66"/>
      <c r="AN1784" s="63"/>
      <c r="XFA1784" s="558" t="e">
        <f>MATCH(AE1784,tabla!$W$3:$W$20,0)-1</f>
        <v>#N/A</v>
      </c>
      <c r="XFB1784" s="558">
        <f>COUNTIF(tabla!$W$3:$W$20,'BD1'!AE1784)</f>
        <v>0</v>
      </c>
    </row>
    <row r="1785" spans="1:40 16381:16382" ht="24.95" customHeight="1" x14ac:dyDescent="0.2">
      <c r="A1785" s="248"/>
      <c r="B1785" s="248"/>
      <c r="C1785" s="248"/>
      <c r="D1785" s="84"/>
      <c r="E1785" s="86"/>
      <c r="F1785" s="249"/>
      <c r="G1785" s="84"/>
      <c r="H1785" s="84"/>
      <c r="I1785" s="177"/>
      <c r="J1785" s="84"/>
      <c r="K1785" s="477"/>
      <c r="L1785" s="174"/>
      <c r="M1785" s="251"/>
      <c r="N1785" s="280" t="str">
        <f t="shared" si="165"/>
        <v/>
      </c>
      <c r="O1785" s="252"/>
      <c r="P1785" s="253"/>
      <c r="Q1785" s="484"/>
      <c r="R1785" s="83"/>
      <c r="S1785" s="482"/>
      <c r="T1785" s="84"/>
      <c r="U1785" s="250"/>
      <c r="V1785" s="254"/>
      <c r="W1785" s="254"/>
      <c r="X1785" s="255"/>
      <c r="Y1785" s="255"/>
      <c r="Z1785" s="256"/>
      <c r="AA1785" s="63"/>
      <c r="AB1785" s="63"/>
      <c r="AC1785" s="63"/>
      <c r="AD1785" s="81"/>
      <c r="AE1785" s="84"/>
      <c r="AF1785" s="84"/>
      <c r="AG1785" s="257"/>
      <c r="AH1785" s="84"/>
      <c r="AI1785" s="63"/>
      <c r="AJ1785" s="63"/>
      <c r="AK1785" s="81"/>
      <c r="AL1785" s="85"/>
      <c r="AM1785" s="66"/>
      <c r="AN1785" s="63"/>
      <c r="XFA1785" s="558" t="e">
        <f>MATCH(AE1785,tabla!$W$3:$W$20,0)-1</f>
        <v>#N/A</v>
      </c>
      <c r="XFB1785" s="558">
        <f>COUNTIF(tabla!$W$3:$W$20,'BD1'!AE1785)</f>
        <v>0</v>
      </c>
    </row>
    <row r="1786" spans="1:40 16381:16382" ht="24.95" customHeight="1" x14ac:dyDescent="0.2">
      <c r="A1786" s="248"/>
      <c r="B1786" s="248"/>
      <c r="C1786" s="248"/>
      <c r="D1786" s="84"/>
      <c r="E1786" s="86"/>
      <c r="F1786" s="249"/>
      <c r="G1786" s="84"/>
      <c r="H1786" s="84"/>
      <c r="I1786" s="177"/>
      <c r="J1786" s="84"/>
      <c r="K1786" s="477"/>
      <c r="L1786" s="174"/>
      <c r="M1786" s="251"/>
      <c r="N1786" s="280" t="str">
        <f t="shared" si="165"/>
        <v/>
      </c>
      <c r="O1786" s="252"/>
      <c r="P1786" s="253"/>
      <c r="Q1786" s="484"/>
      <c r="R1786" s="83"/>
      <c r="S1786" s="482"/>
      <c r="T1786" s="84"/>
      <c r="U1786" s="250"/>
      <c r="V1786" s="254"/>
      <c r="W1786" s="254"/>
      <c r="X1786" s="255"/>
      <c r="Y1786" s="255"/>
      <c r="Z1786" s="256"/>
      <c r="AA1786" s="63"/>
      <c r="AB1786" s="63"/>
      <c r="AC1786" s="63"/>
      <c r="AD1786" s="81"/>
      <c r="AE1786" s="84"/>
      <c r="AF1786" s="84"/>
      <c r="AG1786" s="257"/>
      <c r="AH1786" s="84"/>
      <c r="AI1786" s="63"/>
      <c r="AJ1786" s="63"/>
      <c r="AK1786" s="81"/>
      <c r="AL1786" s="85"/>
      <c r="AM1786" s="66"/>
      <c r="AN1786" s="63"/>
      <c r="XFA1786" s="558" t="e">
        <f>MATCH(AE1786,tabla!$W$3:$W$20,0)-1</f>
        <v>#N/A</v>
      </c>
      <c r="XFB1786" s="558">
        <f>COUNTIF(tabla!$W$3:$W$20,'BD1'!AE1786)</f>
        <v>0</v>
      </c>
    </row>
    <row r="1787" spans="1:40 16381:16382" ht="24.95" customHeight="1" x14ac:dyDescent="0.2">
      <c r="A1787" s="248"/>
      <c r="B1787" s="248"/>
      <c r="C1787" s="248"/>
      <c r="D1787" s="84"/>
      <c r="E1787" s="86"/>
      <c r="F1787" s="249"/>
      <c r="G1787" s="84"/>
      <c r="H1787" s="84"/>
      <c r="I1787" s="177"/>
      <c r="J1787" s="84"/>
      <c r="K1787" s="477"/>
      <c r="L1787" s="174"/>
      <c r="M1787" s="251"/>
      <c r="N1787" s="280" t="str">
        <f t="shared" si="165"/>
        <v/>
      </c>
      <c r="O1787" s="252"/>
      <c r="P1787" s="253"/>
      <c r="Q1787" s="484"/>
      <c r="R1787" s="83"/>
      <c r="S1787" s="482"/>
      <c r="T1787" s="84"/>
      <c r="U1787" s="250"/>
      <c r="V1787" s="254"/>
      <c r="W1787" s="254"/>
      <c r="X1787" s="255"/>
      <c r="Y1787" s="255"/>
      <c r="Z1787" s="256"/>
      <c r="AA1787" s="63"/>
      <c r="AB1787" s="63"/>
      <c r="AC1787" s="63"/>
      <c r="AD1787" s="81"/>
      <c r="AE1787" s="84"/>
      <c r="AF1787" s="84"/>
      <c r="AG1787" s="257"/>
      <c r="AH1787" s="84"/>
      <c r="AI1787" s="63"/>
      <c r="AJ1787" s="63"/>
      <c r="AK1787" s="81"/>
      <c r="AL1787" s="85"/>
      <c r="AM1787" s="66"/>
      <c r="AN1787" s="63"/>
      <c r="XFA1787" s="558" t="e">
        <f>MATCH(AE1787,tabla!$W$3:$W$20,0)-1</f>
        <v>#N/A</v>
      </c>
      <c r="XFB1787" s="558">
        <f>COUNTIF(tabla!$W$3:$W$20,'BD1'!AE1787)</f>
        <v>0</v>
      </c>
    </row>
    <row r="1788" spans="1:40 16381:16382" ht="24.95" customHeight="1" x14ac:dyDescent="0.2">
      <c r="A1788" s="248"/>
      <c r="B1788" s="248"/>
      <c r="C1788" s="248"/>
      <c r="D1788" s="84"/>
      <c r="E1788" s="86"/>
      <c r="F1788" s="249"/>
      <c r="G1788" s="84"/>
      <c r="H1788" s="84"/>
      <c r="I1788" s="177"/>
      <c r="J1788" s="84"/>
      <c r="K1788" s="477"/>
      <c r="L1788" s="174"/>
      <c r="M1788" s="251"/>
      <c r="N1788" s="280" t="str">
        <f t="shared" si="165"/>
        <v/>
      </c>
      <c r="O1788" s="252"/>
      <c r="P1788" s="253"/>
      <c r="Q1788" s="484"/>
      <c r="R1788" s="83"/>
      <c r="S1788" s="482"/>
      <c r="T1788" s="84"/>
      <c r="U1788" s="250"/>
      <c r="V1788" s="254"/>
      <c r="W1788" s="254"/>
      <c r="X1788" s="255"/>
      <c r="Y1788" s="255"/>
      <c r="Z1788" s="256"/>
      <c r="AA1788" s="63"/>
      <c r="AB1788" s="63"/>
      <c r="AC1788" s="63"/>
      <c r="AD1788" s="81"/>
      <c r="AE1788" s="84"/>
      <c r="AF1788" s="84"/>
      <c r="AG1788" s="257"/>
      <c r="AH1788" s="84"/>
      <c r="AI1788" s="63"/>
      <c r="AJ1788" s="63"/>
      <c r="AK1788" s="81"/>
      <c r="AL1788" s="85"/>
      <c r="AM1788" s="66"/>
      <c r="AN1788" s="63"/>
      <c r="XFA1788" s="558" t="e">
        <f>MATCH(AE1788,tabla!$W$3:$W$20,0)-1</f>
        <v>#N/A</v>
      </c>
      <c r="XFB1788" s="558">
        <f>COUNTIF(tabla!$W$3:$W$20,'BD1'!AE1788)</f>
        <v>0</v>
      </c>
    </row>
    <row r="1789" spans="1:40 16381:16382" ht="24.95" customHeight="1" x14ac:dyDescent="0.2">
      <c r="A1789" s="248"/>
      <c r="B1789" s="248"/>
      <c r="C1789" s="248"/>
      <c r="D1789" s="84"/>
      <c r="E1789" s="86"/>
      <c r="F1789" s="249"/>
      <c r="G1789" s="84"/>
      <c r="H1789" s="84"/>
      <c r="I1789" s="177"/>
      <c r="J1789" s="84"/>
      <c r="K1789" s="477"/>
      <c r="L1789" s="174"/>
      <c r="M1789" s="251"/>
      <c r="N1789" s="280" t="str">
        <f t="shared" si="165"/>
        <v/>
      </c>
      <c r="O1789" s="252"/>
      <c r="P1789" s="253"/>
      <c r="Q1789" s="484"/>
      <c r="R1789" s="83"/>
      <c r="S1789" s="482"/>
      <c r="T1789" s="84"/>
      <c r="U1789" s="250"/>
      <c r="V1789" s="254"/>
      <c r="W1789" s="254"/>
      <c r="X1789" s="255"/>
      <c r="Y1789" s="255"/>
      <c r="Z1789" s="256"/>
      <c r="AA1789" s="63"/>
      <c r="AB1789" s="63"/>
      <c r="AC1789" s="63"/>
      <c r="AD1789" s="81"/>
      <c r="AE1789" s="84"/>
      <c r="AF1789" s="84"/>
      <c r="AG1789" s="257"/>
      <c r="AH1789" s="84"/>
      <c r="AI1789" s="63"/>
      <c r="AJ1789" s="63"/>
      <c r="AK1789" s="81"/>
      <c r="AL1789" s="85"/>
      <c r="AM1789" s="66"/>
      <c r="AN1789" s="63"/>
      <c r="XFA1789" s="558" t="e">
        <f>MATCH(AE1789,tabla!$W$3:$W$20,0)-1</f>
        <v>#N/A</v>
      </c>
      <c r="XFB1789" s="558">
        <f>COUNTIF(tabla!$W$3:$W$20,'BD1'!AE1789)</f>
        <v>0</v>
      </c>
    </row>
    <row r="1790" spans="1:40 16381:16382" ht="24.95" customHeight="1" x14ac:dyDescent="0.2">
      <c r="A1790" s="248"/>
      <c r="B1790" s="248"/>
      <c r="C1790" s="248"/>
      <c r="D1790" s="84"/>
      <c r="E1790" s="86"/>
      <c r="F1790" s="249"/>
      <c r="G1790" s="84"/>
      <c r="H1790" s="84"/>
      <c r="I1790" s="177"/>
      <c r="J1790" s="84"/>
      <c r="K1790" s="477"/>
      <c r="L1790" s="174"/>
      <c r="M1790" s="251"/>
      <c r="N1790" s="280" t="str">
        <f t="shared" si="165"/>
        <v/>
      </c>
      <c r="O1790" s="252"/>
      <c r="P1790" s="253"/>
      <c r="Q1790" s="484"/>
      <c r="R1790" s="83"/>
      <c r="S1790" s="482"/>
      <c r="T1790" s="84"/>
      <c r="U1790" s="250"/>
      <c r="V1790" s="254"/>
      <c r="W1790" s="254"/>
      <c r="X1790" s="255"/>
      <c r="Y1790" s="255"/>
      <c r="Z1790" s="256"/>
      <c r="AA1790" s="63"/>
      <c r="AB1790" s="63"/>
      <c r="AC1790" s="63"/>
      <c r="AD1790" s="81"/>
      <c r="AE1790" s="84"/>
      <c r="AF1790" s="84"/>
      <c r="AG1790" s="257"/>
      <c r="AH1790" s="84"/>
      <c r="AI1790" s="63"/>
      <c r="AJ1790" s="63"/>
      <c r="AK1790" s="81"/>
      <c r="AL1790" s="85"/>
      <c r="AM1790" s="66"/>
      <c r="AN1790" s="63"/>
      <c r="XFA1790" s="558" t="e">
        <f>MATCH(AE1790,tabla!$W$3:$W$20,0)-1</f>
        <v>#N/A</v>
      </c>
      <c r="XFB1790" s="558">
        <f>COUNTIF(tabla!$W$3:$W$20,'BD1'!AE1790)</f>
        <v>0</v>
      </c>
    </row>
    <row r="1791" spans="1:40 16381:16382" ht="24.95" customHeight="1" x14ac:dyDescent="0.2">
      <c r="A1791" s="248"/>
      <c r="B1791" s="248"/>
      <c r="C1791" s="248"/>
      <c r="D1791" s="84"/>
      <c r="E1791" s="86"/>
      <c r="F1791" s="249"/>
      <c r="G1791" s="84"/>
      <c r="H1791" s="84"/>
      <c r="I1791" s="177"/>
      <c r="J1791" s="84"/>
      <c r="K1791" s="477"/>
      <c r="L1791" s="174"/>
      <c r="M1791" s="251"/>
      <c r="N1791" s="280" t="str">
        <f t="shared" si="165"/>
        <v/>
      </c>
      <c r="O1791" s="252"/>
      <c r="P1791" s="253"/>
      <c r="Q1791" s="484"/>
      <c r="R1791" s="83"/>
      <c r="S1791" s="482"/>
      <c r="T1791" s="84"/>
      <c r="U1791" s="250"/>
      <c r="V1791" s="254"/>
      <c r="W1791" s="254"/>
      <c r="X1791" s="255"/>
      <c r="Y1791" s="255"/>
      <c r="Z1791" s="256"/>
      <c r="AA1791" s="63"/>
      <c r="AB1791" s="63"/>
      <c r="AC1791" s="63"/>
      <c r="AD1791" s="81"/>
      <c r="AE1791" s="84"/>
      <c r="AF1791" s="84"/>
      <c r="AG1791" s="257"/>
      <c r="AH1791" s="84"/>
      <c r="AI1791" s="63"/>
      <c r="AJ1791" s="63"/>
      <c r="AK1791" s="81"/>
      <c r="AL1791" s="85"/>
      <c r="AM1791" s="66"/>
      <c r="AN1791" s="63"/>
      <c r="XFA1791" s="558" t="e">
        <f>MATCH(AE1791,tabla!$W$3:$W$20,0)-1</f>
        <v>#N/A</v>
      </c>
      <c r="XFB1791" s="558">
        <f>COUNTIF(tabla!$W$3:$W$20,'BD1'!AE1791)</f>
        <v>0</v>
      </c>
    </row>
    <row r="1792" spans="1:40 16381:16382" ht="24.95" customHeight="1" x14ac:dyDescent="0.2">
      <c r="A1792" s="248"/>
      <c r="B1792" s="248"/>
      <c r="C1792" s="248"/>
      <c r="D1792" s="84"/>
      <c r="E1792" s="86"/>
      <c r="F1792" s="249"/>
      <c r="G1792" s="84"/>
      <c r="H1792" s="84"/>
      <c r="I1792" s="177"/>
      <c r="J1792" s="84"/>
      <c r="K1792" s="477"/>
      <c r="L1792" s="174"/>
      <c r="M1792" s="251"/>
      <c r="N1792" s="280" t="str">
        <f t="shared" si="165"/>
        <v/>
      </c>
      <c r="O1792" s="252"/>
      <c r="P1792" s="253"/>
      <c r="Q1792" s="484"/>
      <c r="R1792" s="83"/>
      <c r="S1792" s="482"/>
      <c r="T1792" s="84"/>
      <c r="U1792" s="250"/>
      <c r="V1792" s="254"/>
      <c r="W1792" s="254"/>
      <c r="X1792" s="255"/>
      <c r="Y1792" s="255"/>
      <c r="Z1792" s="256"/>
      <c r="AA1792" s="63"/>
      <c r="AB1792" s="63"/>
      <c r="AC1792" s="63"/>
      <c r="AD1792" s="81"/>
      <c r="AE1792" s="84"/>
      <c r="AF1792" s="84"/>
      <c r="AG1792" s="257"/>
      <c r="AH1792" s="84"/>
      <c r="AI1792" s="63"/>
      <c r="AJ1792" s="63"/>
      <c r="AK1792" s="81"/>
      <c r="AL1792" s="85"/>
      <c r="AM1792" s="66"/>
      <c r="AN1792" s="63"/>
      <c r="XFA1792" s="558" t="e">
        <f>MATCH(AE1792,tabla!$W$3:$W$20,0)-1</f>
        <v>#N/A</v>
      </c>
      <c r="XFB1792" s="558">
        <f>COUNTIF(tabla!$W$3:$W$20,'BD1'!AE1792)</f>
        <v>0</v>
      </c>
    </row>
    <row r="1793" spans="1:40 16381:16382" ht="24.95" customHeight="1" x14ac:dyDescent="0.2">
      <c r="A1793" s="248"/>
      <c r="B1793" s="248"/>
      <c r="C1793" s="248"/>
      <c r="D1793" s="84"/>
      <c r="E1793" s="86"/>
      <c r="F1793" s="249"/>
      <c r="G1793" s="84"/>
      <c r="H1793" s="84"/>
      <c r="I1793" s="177"/>
      <c r="J1793" s="84"/>
      <c r="K1793" s="477"/>
      <c r="L1793" s="174"/>
      <c r="M1793" s="251"/>
      <c r="N1793" s="280" t="str">
        <f t="shared" si="165"/>
        <v/>
      </c>
      <c r="O1793" s="252"/>
      <c r="P1793" s="253"/>
      <c r="Q1793" s="484"/>
      <c r="R1793" s="83"/>
      <c r="S1793" s="482"/>
      <c r="T1793" s="84"/>
      <c r="U1793" s="250"/>
      <c r="V1793" s="254"/>
      <c r="W1793" s="254"/>
      <c r="X1793" s="255"/>
      <c r="Y1793" s="255"/>
      <c r="Z1793" s="256"/>
      <c r="AA1793" s="63"/>
      <c r="AB1793" s="63"/>
      <c r="AC1793" s="63"/>
      <c r="AD1793" s="81"/>
      <c r="AE1793" s="84"/>
      <c r="AF1793" s="84"/>
      <c r="AG1793" s="257"/>
      <c r="AH1793" s="84"/>
      <c r="AI1793" s="63"/>
      <c r="AJ1793" s="63"/>
      <c r="AK1793" s="81"/>
      <c r="AL1793" s="85"/>
      <c r="AM1793" s="66"/>
      <c r="AN1793" s="63"/>
      <c r="XFA1793" s="558" t="e">
        <f>MATCH(AE1793,tabla!$W$3:$W$20,0)-1</f>
        <v>#N/A</v>
      </c>
      <c r="XFB1793" s="558">
        <f>COUNTIF(tabla!$W$3:$W$20,'BD1'!AE1793)</f>
        <v>0</v>
      </c>
    </row>
    <row r="1794" spans="1:40 16381:16382" ht="24.95" customHeight="1" x14ac:dyDescent="0.2">
      <c r="A1794" s="248"/>
      <c r="B1794" s="248"/>
      <c r="C1794" s="248"/>
      <c r="D1794" s="84"/>
      <c r="E1794" s="86"/>
      <c r="F1794" s="249"/>
      <c r="G1794" s="84"/>
      <c r="H1794" s="84"/>
      <c r="I1794" s="177"/>
      <c r="J1794" s="84"/>
      <c r="K1794" s="477"/>
      <c r="L1794" s="174"/>
      <c r="M1794" s="251"/>
      <c r="N1794" s="280" t="str">
        <f t="shared" si="165"/>
        <v/>
      </c>
      <c r="O1794" s="252"/>
      <c r="P1794" s="253"/>
      <c r="Q1794" s="484"/>
      <c r="R1794" s="83"/>
      <c r="S1794" s="482"/>
      <c r="T1794" s="84"/>
      <c r="U1794" s="250"/>
      <c r="V1794" s="254"/>
      <c r="W1794" s="254"/>
      <c r="X1794" s="255"/>
      <c r="Y1794" s="255"/>
      <c r="Z1794" s="256"/>
      <c r="AA1794" s="63"/>
      <c r="AB1794" s="63"/>
      <c r="AC1794" s="63"/>
      <c r="AD1794" s="81"/>
      <c r="AE1794" s="84"/>
      <c r="AF1794" s="84"/>
      <c r="AG1794" s="257"/>
      <c r="AH1794" s="84"/>
      <c r="AI1794" s="63"/>
      <c r="AJ1794" s="63"/>
      <c r="AK1794" s="81"/>
      <c r="AL1794" s="85"/>
      <c r="AM1794" s="66"/>
      <c r="AN1794" s="63"/>
      <c r="XFA1794" s="558" t="e">
        <f>MATCH(AE1794,tabla!$W$3:$W$20,0)-1</f>
        <v>#N/A</v>
      </c>
      <c r="XFB1794" s="558">
        <f>COUNTIF(tabla!$W$3:$W$20,'BD1'!AE1794)</f>
        <v>0</v>
      </c>
    </row>
    <row r="1795" spans="1:40 16381:16382" ht="24.95" customHeight="1" x14ac:dyDescent="0.2">
      <c r="A1795" s="248"/>
      <c r="B1795" s="248"/>
      <c r="C1795" s="248"/>
      <c r="D1795" s="84"/>
      <c r="E1795" s="86"/>
      <c r="F1795" s="249"/>
      <c r="G1795" s="84"/>
      <c r="H1795" s="84"/>
      <c r="I1795" s="177"/>
      <c r="J1795" s="84"/>
      <c r="K1795" s="477"/>
      <c r="L1795" s="174"/>
      <c r="M1795" s="251"/>
      <c r="N1795" s="280" t="str">
        <f t="shared" si="165"/>
        <v/>
      </c>
      <c r="O1795" s="252"/>
      <c r="P1795" s="253"/>
      <c r="Q1795" s="484"/>
      <c r="R1795" s="83"/>
      <c r="S1795" s="482"/>
      <c r="T1795" s="84"/>
      <c r="U1795" s="250"/>
      <c r="V1795" s="254"/>
      <c r="W1795" s="254"/>
      <c r="X1795" s="255"/>
      <c r="Y1795" s="255"/>
      <c r="Z1795" s="256"/>
      <c r="AA1795" s="63"/>
      <c r="AB1795" s="63"/>
      <c r="AC1795" s="63"/>
      <c r="AD1795" s="81"/>
      <c r="AE1795" s="84"/>
      <c r="AF1795" s="84"/>
      <c r="AG1795" s="257"/>
      <c r="AH1795" s="84"/>
      <c r="AI1795" s="63"/>
      <c r="AJ1795" s="63"/>
      <c r="AK1795" s="81"/>
      <c r="AL1795" s="85"/>
      <c r="AM1795" s="66"/>
      <c r="AN1795" s="63"/>
      <c r="XFA1795" s="558" t="e">
        <f>MATCH(AE1795,tabla!$W$3:$W$20,0)-1</f>
        <v>#N/A</v>
      </c>
      <c r="XFB1795" s="558">
        <f>COUNTIF(tabla!$W$3:$W$20,'BD1'!AE1795)</f>
        <v>0</v>
      </c>
    </row>
    <row r="1796" spans="1:40 16381:16382" ht="24.95" customHeight="1" x14ac:dyDescent="0.2">
      <c r="A1796" s="248"/>
      <c r="B1796" s="248"/>
      <c r="C1796" s="248"/>
      <c r="D1796" s="84"/>
      <c r="E1796" s="86"/>
      <c r="F1796" s="249"/>
      <c r="G1796" s="84"/>
      <c r="H1796" s="84"/>
      <c r="I1796" s="177"/>
      <c r="J1796" s="84"/>
      <c r="K1796" s="477"/>
      <c r="L1796" s="174"/>
      <c r="M1796" s="251"/>
      <c r="N1796" s="280" t="str">
        <f t="shared" si="165"/>
        <v/>
      </c>
      <c r="O1796" s="252"/>
      <c r="P1796" s="253"/>
      <c r="Q1796" s="484"/>
      <c r="R1796" s="83"/>
      <c r="S1796" s="482"/>
      <c r="T1796" s="84"/>
      <c r="U1796" s="250"/>
      <c r="V1796" s="254"/>
      <c r="W1796" s="254"/>
      <c r="X1796" s="255"/>
      <c r="Y1796" s="255"/>
      <c r="Z1796" s="256"/>
      <c r="AA1796" s="63"/>
      <c r="AB1796" s="63"/>
      <c r="AC1796" s="63"/>
      <c r="AD1796" s="81"/>
      <c r="AE1796" s="84"/>
      <c r="AF1796" s="84"/>
      <c r="AG1796" s="257"/>
      <c r="AH1796" s="84"/>
      <c r="AI1796" s="63"/>
      <c r="AJ1796" s="63"/>
      <c r="AK1796" s="81"/>
      <c r="AL1796" s="85"/>
      <c r="AM1796" s="66"/>
      <c r="AN1796" s="63"/>
      <c r="XFA1796" s="558" t="e">
        <f>MATCH(AE1796,tabla!$W$3:$W$20,0)-1</f>
        <v>#N/A</v>
      </c>
      <c r="XFB1796" s="558">
        <f>COUNTIF(tabla!$W$3:$W$20,'BD1'!AE1796)</f>
        <v>0</v>
      </c>
    </row>
    <row r="1797" spans="1:40 16381:16382" ht="24.95" customHeight="1" x14ac:dyDescent="0.2">
      <c r="A1797" s="248"/>
      <c r="B1797" s="248"/>
      <c r="C1797" s="248"/>
      <c r="D1797" s="84"/>
      <c r="E1797" s="86"/>
      <c r="F1797" s="249"/>
      <c r="G1797" s="84"/>
      <c r="H1797" s="84"/>
      <c r="I1797" s="177"/>
      <c r="J1797" s="84"/>
      <c r="K1797" s="477"/>
      <c r="L1797" s="174"/>
      <c r="M1797" s="251"/>
      <c r="N1797" s="280" t="str">
        <f t="shared" si="165"/>
        <v/>
      </c>
      <c r="O1797" s="252"/>
      <c r="P1797" s="253"/>
      <c r="Q1797" s="484"/>
      <c r="R1797" s="83"/>
      <c r="S1797" s="482"/>
      <c r="T1797" s="84"/>
      <c r="U1797" s="250"/>
      <c r="V1797" s="254"/>
      <c r="W1797" s="254"/>
      <c r="X1797" s="255"/>
      <c r="Y1797" s="255"/>
      <c r="Z1797" s="256"/>
      <c r="AA1797" s="63"/>
      <c r="AB1797" s="63"/>
      <c r="AC1797" s="63"/>
      <c r="AD1797" s="81"/>
      <c r="AE1797" s="84"/>
      <c r="AF1797" s="84"/>
      <c r="AG1797" s="257"/>
      <c r="AH1797" s="84"/>
      <c r="AI1797" s="63"/>
      <c r="AJ1797" s="63"/>
      <c r="AK1797" s="81"/>
      <c r="AL1797" s="85"/>
      <c r="AM1797" s="66"/>
      <c r="AN1797" s="63"/>
      <c r="XFA1797" s="558" t="e">
        <f>MATCH(AE1797,tabla!$W$3:$W$20,0)-1</f>
        <v>#N/A</v>
      </c>
      <c r="XFB1797" s="558">
        <f>COUNTIF(tabla!$W$3:$W$20,'BD1'!AE1797)</f>
        <v>0</v>
      </c>
    </row>
    <row r="1798" spans="1:40 16381:16382" ht="24.95" customHeight="1" x14ac:dyDescent="0.2">
      <c r="A1798" s="248"/>
      <c r="B1798" s="248"/>
      <c r="C1798" s="248"/>
      <c r="D1798" s="84"/>
      <c r="E1798" s="86"/>
      <c r="F1798" s="249"/>
      <c r="G1798" s="84"/>
      <c r="H1798" s="84"/>
      <c r="I1798" s="177"/>
      <c r="J1798" s="84"/>
      <c r="K1798" s="477"/>
      <c r="L1798" s="174"/>
      <c r="M1798" s="251"/>
      <c r="N1798" s="280" t="str">
        <f t="shared" si="165"/>
        <v/>
      </c>
      <c r="O1798" s="252"/>
      <c r="P1798" s="253"/>
      <c r="Q1798" s="484"/>
      <c r="R1798" s="83"/>
      <c r="S1798" s="482"/>
      <c r="T1798" s="84"/>
      <c r="U1798" s="250"/>
      <c r="V1798" s="254"/>
      <c r="W1798" s="254"/>
      <c r="X1798" s="255"/>
      <c r="Y1798" s="255"/>
      <c r="Z1798" s="256"/>
      <c r="AA1798" s="63"/>
      <c r="AB1798" s="63"/>
      <c r="AC1798" s="63"/>
      <c r="AD1798" s="81"/>
      <c r="AE1798" s="84"/>
      <c r="AF1798" s="84"/>
      <c r="AG1798" s="257"/>
      <c r="AH1798" s="84"/>
      <c r="AI1798" s="63"/>
      <c r="AJ1798" s="63"/>
      <c r="AK1798" s="81"/>
      <c r="AL1798" s="85"/>
      <c r="AM1798" s="66"/>
      <c r="AN1798" s="63"/>
      <c r="XFA1798" s="558" t="e">
        <f>MATCH(AE1798,tabla!$W$3:$W$20,0)-1</f>
        <v>#N/A</v>
      </c>
      <c r="XFB1798" s="558">
        <f>COUNTIF(tabla!$W$3:$W$20,'BD1'!AE1798)</f>
        <v>0</v>
      </c>
    </row>
    <row r="1799" spans="1:40 16381:16382" ht="24.95" customHeight="1" x14ac:dyDescent="0.2">
      <c r="A1799" s="248"/>
      <c r="B1799" s="248"/>
      <c r="C1799" s="248"/>
      <c r="D1799" s="84"/>
      <c r="E1799" s="86"/>
      <c r="F1799" s="249"/>
      <c r="G1799" s="84"/>
      <c r="H1799" s="84"/>
      <c r="I1799" s="177"/>
      <c r="J1799" s="84"/>
      <c r="K1799" s="477"/>
      <c r="L1799" s="174"/>
      <c r="M1799" s="251"/>
      <c r="N1799" s="280" t="str">
        <f t="shared" si="165"/>
        <v/>
      </c>
      <c r="O1799" s="252"/>
      <c r="P1799" s="253"/>
      <c r="Q1799" s="484"/>
      <c r="R1799" s="83"/>
      <c r="S1799" s="482"/>
      <c r="T1799" s="84"/>
      <c r="U1799" s="250"/>
      <c r="V1799" s="254"/>
      <c r="W1799" s="254"/>
      <c r="X1799" s="255"/>
      <c r="Y1799" s="255"/>
      <c r="Z1799" s="256"/>
      <c r="AA1799" s="63"/>
      <c r="AB1799" s="63"/>
      <c r="AC1799" s="63"/>
      <c r="AD1799" s="81"/>
      <c r="AE1799" s="84"/>
      <c r="AF1799" s="84"/>
      <c r="AG1799" s="257"/>
      <c r="AH1799" s="84"/>
      <c r="AI1799" s="63"/>
      <c r="AJ1799" s="63"/>
      <c r="AK1799" s="81"/>
      <c r="AL1799" s="85"/>
      <c r="AM1799" s="66"/>
      <c r="AN1799" s="63"/>
      <c r="XFA1799" s="558" t="e">
        <f>MATCH(AE1799,tabla!$W$3:$W$20,0)-1</f>
        <v>#N/A</v>
      </c>
      <c r="XFB1799" s="558">
        <f>COUNTIF(tabla!$W$3:$W$20,'BD1'!AE1799)</f>
        <v>0</v>
      </c>
    </row>
    <row r="1800" spans="1:40 16381:16382" ht="24.95" customHeight="1" x14ac:dyDescent="0.2">
      <c r="A1800" s="248"/>
      <c r="B1800" s="248"/>
      <c r="C1800" s="248"/>
      <c r="D1800" s="84"/>
      <c r="E1800" s="86"/>
      <c r="F1800" s="249"/>
      <c r="G1800" s="84"/>
      <c r="H1800" s="84"/>
      <c r="I1800" s="177"/>
      <c r="J1800" s="84"/>
      <c r="K1800" s="477"/>
      <c r="L1800" s="174"/>
      <c r="M1800" s="251"/>
      <c r="N1800" s="280" t="str">
        <f t="shared" si="165"/>
        <v/>
      </c>
      <c r="O1800" s="252"/>
      <c r="P1800" s="253"/>
      <c r="Q1800" s="484"/>
      <c r="R1800" s="83"/>
      <c r="S1800" s="482"/>
      <c r="T1800" s="84"/>
      <c r="U1800" s="250"/>
      <c r="V1800" s="254"/>
      <c r="W1800" s="254"/>
      <c r="X1800" s="255"/>
      <c r="Y1800" s="255"/>
      <c r="Z1800" s="256"/>
      <c r="AA1800" s="63"/>
      <c r="AB1800" s="63"/>
      <c r="AC1800" s="63"/>
      <c r="AD1800" s="81"/>
      <c r="AE1800" s="84"/>
      <c r="AF1800" s="84"/>
      <c r="AG1800" s="257"/>
      <c r="AH1800" s="84"/>
      <c r="AI1800" s="63"/>
      <c r="AJ1800" s="63"/>
      <c r="AK1800" s="81"/>
      <c r="AL1800" s="85"/>
      <c r="AM1800" s="66"/>
      <c r="AN1800" s="63"/>
      <c r="XFA1800" s="558" t="e">
        <f>MATCH(AE1800,tabla!$W$3:$W$20,0)-1</f>
        <v>#N/A</v>
      </c>
      <c r="XFB1800" s="558">
        <f>COUNTIF(tabla!$W$3:$W$20,'BD1'!AE1800)</f>
        <v>0</v>
      </c>
    </row>
    <row r="1801" spans="1:40 16381:16382" ht="24.95" customHeight="1" x14ac:dyDescent="0.2">
      <c r="A1801" s="248"/>
      <c r="B1801" s="248"/>
      <c r="C1801" s="248"/>
      <c r="D1801" s="84"/>
      <c r="E1801" s="86"/>
      <c r="F1801" s="249"/>
      <c r="G1801" s="84"/>
      <c r="H1801" s="84"/>
      <c r="I1801" s="177"/>
      <c r="J1801" s="84"/>
      <c r="K1801" s="477"/>
      <c r="L1801" s="174"/>
      <c r="M1801" s="251"/>
      <c r="N1801" s="280" t="str">
        <f t="shared" si="165"/>
        <v/>
      </c>
      <c r="O1801" s="252"/>
      <c r="P1801" s="253"/>
      <c r="Q1801" s="484"/>
      <c r="R1801" s="83"/>
      <c r="S1801" s="482"/>
      <c r="T1801" s="84"/>
      <c r="U1801" s="250"/>
      <c r="V1801" s="254"/>
      <c r="W1801" s="254"/>
      <c r="X1801" s="255"/>
      <c r="Y1801" s="255"/>
      <c r="Z1801" s="256"/>
      <c r="AA1801" s="63"/>
      <c r="AB1801" s="63"/>
      <c r="AC1801" s="63"/>
      <c r="AD1801" s="81"/>
      <c r="AE1801" s="84"/>
      <c r="AF1801" s="84"/>
      <c r="AG1801" s="257"/>
      <c r="AH1801" s="84"/>
      <c r="AI1801" s="63"/>
      <c r="AJ1801" s="63"/>
      <c r="AK1801" s="81"/>
      <c r="AL1801" s="85"/>
      <c r="AM1801" s="66"/>
      <c r="AN1801" s="63"/>
      <c r="XFA1801" s="558" t="e">
        <f>MATCH(AE1801,tabla!$W$3:$W$20,0)-1</f>
        <v>#N/A</v>
      </c>
      <c r="XFB1801" s="558">
        <f>COUNTIF(tabla!$W$3:$W$20,'BD1'!AE1801)</f>
        <v>0</v>
      </c>
    </row>
    <row r="1802" spans="1:40 16381:16382" ht="24.95" customHeight="1" x14ac:dyDescent="0.2">
      <c r="A1802" s="248"/>
      <c r="B1802" s="248"/>
      <c r="C1802" s="248"/>
      <c r="D1802" s="84"/>
      <c r="E1802" s="86"/>
      <c r="F1802" s="249"/>
      <c r="G1802" s="84"/>
      <c r="H1802" s="84"/>
      <c r="I1802" s="177"/>
      <c r="J1802" s="84"/>
      <c r="K1802" s="477"/>
      <c r="L1802" s="174"/>
      <c r="M1802" s="251"/>
      <c r="N1802" s="280" t="str">
        <f t="shared" si="165"/>
        <v/>
      </c>
      <c r="O1802" s="252"/>
      <c r="P1802" s="253"/>
      <c r="Q1802" s="484"/>
      <c r="R1802" s="83"/>
      <c r="S1802" s="482"/>
      <c r="T1802" s="84"/>
      <c r="U1802" s="250"/>
      <c r="V1802" s="254"/>
      <c r="W1802" s="254"/>
      <c r="X1802" s="255"/>
      <c r="Y1802" s="255"/>
      <c r="Z1802" s="256"/>
      <c r="AA1802" s="63"/>
      <c r="AB1802" s="63"/>
      <c r="AC1802" s="63"/>
      <c r="AD1802" s="81"/>
      <c r="AE1802" s="84"/>
      <c r="AF1802" s="84"/>
      <c r="AG1802" s="257"/>
      <c r="AH1802" s="84"/>
      <c r="AI1802" s="63"/>
      <c r="AJ1802" s="63"/>
      <c r="AK1802" s="81"/>
      <c r="AL1802" s="85"/>
      <c r="AM1802" s="66"/>
      <c r="AN1802" s="63"/>
      <c r="XFA1802" s="558" t="e">
        <f>MATCH(AE1802,tabla!$W$3:$W$20,0)-1</f>
        <v>#N/A</v>
      </c>
      <c r="XFB1802" s="558">
        <f>COUNTIF(tabla!$W$3:$W$20,'BD1'!AE1802)</f>
        <v>0</v>
      </c>
    </row>
    <row r="1803" spans="1:40 16381:16382" ht="24.95" customHeight="1" x14ac:dyDescent="0.2">
      <c r="A1803" s="248"/>
      <c r="B1803" s="248"/>
      <c r="C1803" s="248"/>
      <c r="D1803" s="84"/>
      <c r="E1803" s="86"/>
      <c r="F1803" s="249"/>
      <c r="G1803" s="84"/>
      <c r="H1803" s="84"/>
      <c r="I1803" s="177"/>
      <c r="J1803" s="84"/>
      <c r="K1803" s="477"/>
      <c r="L1803" s="174"/>
      <c r="M1803" s="251"/>
      <c r="N1803" s="280" t="str">
        <f t="shared" si="165"/>
        <v/>
      </c>
      <c r="O1803" s="252"/>
      <c r="P1803" s="253"/>
      <c r="Q1803" s="484"/>
      <c r="R1803" s="83"/>
      <c r="S1803" s="482"/>
      <c r="T1803" s="84"/>
      <c r="U1803" s="250"/>
      <c r="V1803" s="254"/>
      <c r="W1803" s="254"/>
      <c r="X1803" s="255"/>
      <c r="Y1803" s="255"/>
      <c r="Z1803" s="256"/>
      <c r="AA1803" s="63"/>
      <c r="AB1803" s="63"/>
      <c r="AC1803" s="63"/>
      <c r="AD1803" s="81"/>
      <c r="AE1803" s="84"/>
      <c r="AF1803" s="84"/>
      <c r="AG1803" s="257"/>
      <c r="AH1803" s="84"/>
      <c r="AI1803" s="63"/>
      <c r="AJ1803" s="63"/>
      <c r="AK1803" s="81"/>
      <c r="AL1803" s="85"/>
      <c r="AM1803" s="66"/>
      <c r="AN1803" s="63"/>
      <c r="XFA1803" s="558" t="e">
        <f>MATCH(AE1803,tabla!$W$3:$W$20,0)-1</f>
        <v>#N/A</v>
      </c>
      <c r="XFB1803" s="558">
        <f>COUNTIF(tabla!$W$3:$W$20,'BD1'!AE1803)</f>
        <v>0</v>
      </c>
    </row>
    <row r="1804" spans="1:40 16381:16382" ht="24.95" customHeight="1" x14ac:dyDescent="0.2">
      <c r="A1804" s="248"/>
      <c r="B1804" s="248"/>
      <c r="C1804" s="248"/>
      <c r="D1804" s="84"/>
      <c r="E1804" s="86"/>
      <c r="F1804" s="249"/>
      <c r="G1804" s="84"/>
      <c r="H1804" s="84"/>
      <c r="I1804" s="177"/>
      <c r="J1804" s="84"/>
      <c r="K1804" s="477"/>
      <c r="L1804" s="174"/>
      <c r="M1804" s="251"/>
      <c r="N1804" s="280" t="str">
        <f t="shared" si="165"/>
        <v/>
      </c>
      <c r="O1804" s="252"/>
      <c r="P1804" s="253"/>
      <c r="Q1804" s="484"/>
      <c r="R1804" s="83"/>
      <c r="S1804" s="482"/>
      <c r="T1804" s="84"/>
      <c r="U1804" s="250"/>
      <c r="V1804" s="254"/>
      <c r="W1804" s="254"/>
      <c r="X1804" s="255"/>
      <c r="Y1804" s="255"/>
      <c r="Z1804" s="256"/>
      <c r="AA1804" s="63"/>
      <c r="AB1804" s="63"/>
      <c r="AC1804" s="63"/>
      <c r="AD1804" s="81"/>
      <c r="AE1804" s="84"/>
      <c r="AF1804" s="84"/>
      <c r="AG1804" s="257"/>
      <c r="AH1804" s="84"/>
      <c r="AI1804" s="63"/>
      <c r="AJ1804" s="63"/>
      <c r="AK1804" s="81"/>
      <c r="AL1804" s="85"/>
      <c r="AM1804" s="66"/>
      <c r="AN1804" s="63"/>
      <c r="XFA1804" s="558" t="e">
        <f>MATCH(AE1804,tabla!$W$3:$W$20,0)-1</f>
        <v>#N/A</v>
      </c>
      <c r="XFB1804" s="558">
        <f>COUNTIF(tabla!$W$3:$W$20,'BD1'!AE1804)</f>
        <v>0</v>
      </c>
    </row>
    <row r="1805" spans="1:40 16381:16382" ht="24.95" customHeight="1" x14ac:dyDescent="0.2">
      <c r="A1805" s="248"/>
      <c r="B1805" s="248"/>
      <c r="C1805" s="248"/>
      <c r="D1805" s="84"/>
      <c r="E1805" s="86"/>
      <c r="F1805" s="249"/>
      <c r="G1805" s="84"/>
      <c r="H1805" s="84"/>
      <c r="I1805" s="177"/>
      <c r="J1805" s="84"/>
      <c r="K1805" s="477"/>
      <c r="L1805" s="174"/>
      <c r="M1805" s="251"/>
      <c r="N1805" s="280" t="str">
        <f t="shared" si="165"/>
        <v/>
      </c>
      <c r="O1805" s="252"/>
      <c r="P1805" s="253"/>
      <c r="Q1805" s="484"/>
      <c r="R1805" s="83"/>
      <c r="S1805" s="482"/>
      <c r="T1805" s="84"/>
      <c r="U1805" s="250"/>
      <c r="V1805" s="254"/>
      <c r="W1805" s="254"/>
      <c r="X1805" s="255"/>
      <c r="Y1805" s="255"/>
      <c r="Z1805" s="256"/>
      <c r="AA1805" s="63"/>
      <c r="AB1805" s="63"/>
      <c r="AC1805" s="63"/>
      <c r="AD1805" s="81"/>
      <c r="AE1805" s="84"/>
      <c r="AF1805" s="84"/>
      <c r="AG1805" s="257"/>
      <c r="AH1805" s="84"/>
      <c r="AI1805" s="63"/>
      <c r="AJ1805" s="63"/>
      <c r="AK1805" s="81"/>
      <c r="AL1805" s="85"/>
      <c r="AM1805" s="66"/>
      <c r="AN1805" s="63"/>
      <c r="XFA1805" s="558" t="e">
        <f>MATCH(AE1805,tabla!$W$3:$W$20,0)-1</f>
        <v>#N/A</v>
      </c>
      <c r="XFB1805" s="558">
        <f>COUNTIF(tabla!$W$3:$W$20,'BD1'!AE1805)</f>
        <v>0</v>
      </c>
    </row>
    <row r="1806" spans="1:40 16381:16382" ht="24.95" customHeight="1" x14ac:dyDescent="0.2">
      <c r="A1806" s="248"/>
      <c r="B1806" s="248"/>
      <c r="C1806" s="248"/>
      <c r="D1806" s="84"/>
      <c r="E1806" s="86"/>
      <c r="F1806" s="249"/>
      <c r="G1806" s="84"/>
      <c r="H1806" s="84"/>
      <c r="I1806" s="177"/>
      <c r="J1806" s="84"/>
      <c r="K1806" s="477"/>
      <c r="L1806" s="174"/>
      <c r="M1806" s="251"/>
      <c r="N1806" s="280" t="str">
        <f t="shared" si="165"/>
        <v/>
      </c>
      <c r="O1806" s="252"/>
      <c r="P1806" s="253"/>
      <c r="Q1806" s="484"/>
      <c r="R1806" s="83"/>
      <c r="S1806" s="482"/>
      <c r="T1806" s="84"/>
      <c r="U1806" s="250"/>
      <c r="V1806" s="254"/>
      <c r="W1806" s="254"/>
      <c r="X1806" s="255"/>
      <c r="Y1806" s="255"/>
      <c r="Z1806" s="256"/>
      <c r="AA1806" s="63"/>
      <c r="AB1806" s="63"/>
      <c r="AC1806" s="63"/>
      <c r="AD1806" s="81"/>
      <c r="AE1806" s="84"/>
      <c r="AF1806" s="84"/>
      <c r="AG1806" s="257"/>
      <c r="AH1806" s="84"/>
      <c r="AI1806" s="63"/>
      <c r="AJ1806" s="63"/>
      <c r="AK1806" s="81"/>
      <c r="AL1806" s="85"/>
      <c r="AM1806" s="66"/>
      <c r="AN1806" s="63"/>
      <c r="XFA1806" s="558" t="e">
        <f>MATCH(AE1806,tabla!$W$3:$W$20,0)-1</f>
        <v>#N/A</v>
      </c>
      <c r="XFB1806" s="558">
        <f>COUNTIF(tabla!$W$3:$W$20,'BD1'!AE1806)</f>
        <v>0</v>
      </c>
    </row>
    <row r="1807" spans="1:40 16381:16382" ht="24.95" customHeight="1" x14ac:dyDescent="0.2">
      <c r="A1807" s="248"/>
      <c r="B1807" s="248"/>
      <c r="C1807" s="248"/>
      <c r="D1807" s="84"/>
      <c r="E1807" s="86"/>
      <c r="F1807" s="249"/>
      <c r="G1807" s="84"/>
      <c r="H1807" s="84"/>
      <c r="I1807" s="177"/>
      <c r="J1807" s="84"/>
      <c r="K1807" s="477"/>
      <c r="L1807" s="174"/>
      <c r="M1807" s="251"/>
      <c r="N1807" s="280" t="str">
        <f t="shared" si="165"/>
        <v/>
      </c>
      <c r="O1807" s="252"/>
      <c r="P1807" s="253"/>
      <c r="Q1807" s="484"/>
      <c r="R1807" s="83"/>
      <c r="S1807" s="482"/>
      <c r="T1807" s="84"/>
      <c r="U1807" s="250"/>
      <c r="V1807" s="254"/>
      <c r="W1807" s="254"/>
      <c r="X1807" s="255"/>
      <c r="Y1807" s="255"/>
      <c r="Z1807" s="256"/>
      <c r="AA1807" s="63"/>
      <c r="AB1807" s="63"/>
      <c r="AC1807" s="63"/>
      <c r="AD1807" s="81"/>
      <c r="AE1807" s="84"/>
      <c r="AF1807" s="84"/>
      <c r="AG1807" s="257"/>
      <c r="AH1807" s="84"/>
      <c r="AI1807" s="63"/>
      <c r="AJ1807" s="63"/>
      <c r="AK1807" s="81"/>
      <c r="AL1807" s="85"/>
      <c r="AM1807" s="66"/>
      <c r="AN1807" s="63"/>
      <c r="XFA1807" s="558" t="e">
        <f>MATCH(AE1807,tabla!$W$3:$W$20,0)-1</f>
        <v>#N/A</v>
      </c>
      <c r="XFB1807" s="558">
        <f>COUNTIF(tabla!$W$3:$W$20,'BD1'!AE1807)</f>
        <v>0</v>
      </c>
    </row>
    <row r="1808" spans="1:40 16381:16382" ht="24.95" customHeight="1" x14ac:dyDescent="0.2">
      <c r="A1808" s="248"/>
      <c r="B1808" s="248"/>
      <c r="C1808" s="248"/>
      <c r="D1808" s="84"/>
      <c r="E1808" s="86"/>
      <c r="F1808" s="249"/>
      <c r="G1808" s="84"/>
      <c r="H1808" s="84"/>
      <c r="I1808" s="177"/>
      <c r="J1808" s="84"/>
      <c r="K1808" s="477"/>
      <c r="L1808" s="174"/>
      <c r="M1808" s="251"/>
      <c r="N1808" s="280" t="str">
        <f t="shared" ref="N1808:N1871" si="168">IF(M1808="","",YEAR($M$2)-YEAR(M1808)-IF(DATE(YEAR($M$2),MONTH(M1808),DAY(M1808))&gt;$M$2,1,0))</f>
        <v/>
      </c>
      <c r="O1808" s="252"/>
      <c r="P1808" s="253"/>
      <c r="Q1808" s="484"/>
      <c r="R1808" s="83"/>
      <c r="S1808" s="482"/>
      <c r="T1808" s="84"/>
      <c r="U1808" s="250"/>
      <c r="V1808" s="254"/>
      <c r="W1808" s="254"/>
      <c r="X1808" s="255"/>
      <c r="Y1808" s="255"/>
      <c r="Z1808" s="256"/>
      <c r="AA1808" s="63"/>
      <c r="AB1808" s="63"/>
      <c r="AC1808" s="63"/>
      <c r="AD1808" s="81"/>
      <c r="AE1808" s="84"/>
      <c r="AF1808" s="84"/>
      <c r="AG1808" s="257"/>
      <c r="AH1808" s="84"/>
      <c r="AI1808" s="63"/>
      <c r="AJ1808" s="63"/>
      <c r="AK1808" s="81"/>
      <c r="AL1808" s="85"/>
      <c r="AM1808" s="66"/>
      <c r="AN1808" s="63"/>
      <c r="XFA1808" s="558" t="e">
        <f>MATCH(AE1808,tabla!$W$3:$W$20,0)-1</f>
        <v>#N/A</v>
      </c>
      <c r="XFB1808" s="558">
        <f>COUNTIF(tabla!$W$3:$W$20,'BD1'!AE1808)</f>
        <v>0</v>
      </c>
    </row>
    <row r="1809" spans="1:40 16381:16382" ht="24.95" customHeight="1" x14ac:dyDescent="0.2">
      <c r="A1809" s="248"/>
      <c r="B1809" s="248"/>
      <c r="C1809" s="248"/>
      <c r="D1809" s="84"/>
      <c r="E1809" s="86"/>
      <c r="F1809" s="249"/>
      <c r="G1809" s="84"/>
      <c r="H1809" s="84"/>
      <c r="I1809" s="177"/>
      <c r="J1809" s="84"/>
      <c r="K1809" s="477"/>
      <c r="L1809" s="174"/>
      <c r="M1809" s="251"/>
      <c r="N1809" s="280" t="str">
        <f t="shared" si="168"/>
        <v/>
      </c>
      <c r="O1809" s="252"/>
      <c r="P1809" s="253"/>
      <c r="Q1809" s="484"/>
      <c r="R1809" s="83"/>
      <c r="S1809" s="482"/>
      <c r="T1809" s="84"/>
      <c r="U1809" s="250"/>
      <c r="V1809" s="254"/>
      <c r="W1809" s="254"/>
      <c r="X1809" s="255"/>
      <c r="Y1809" s="255"/>
      <c r="Z1809" s="256"/>
      <c r="AA1809" s="63"/>
      <c r="AB1809" s="63"/>
      <c r="AC1809" s="63"/>
      <c r="AD1809" s="81"/>
      <c r="AE1809" s="84"/>
      <c r="AF1809" s="84"/>
      <c r="AG1809" s="257"/>
      <c r="AH1809" s="84"/>
      <c r="AI1809" s="63"/>
      <c r="AJ1809" s="63"/>
      <c r="AK1809" s="81"/>
      <c r="AL1809" s="85"/>
      <c r="AM1809" s="66"/>
      <c r="AN1809" s="63"/>
      <c r="XFA1809" s="558" t="e">
        <f>MATCH(AE1809,tabla!$W$3:$W$20,0)-1</f>
        <v>#N/A</v>
      </c>
      <c r="XFB1809" s="558">
        <f>COUNTIF(tabla!$W$3:$W$20,'BD1'!AE1809)</f>
        <v>0</v>
      </c>
    </row>
    <row r="1810" spans="1:40 16381:16382" ht="24.95" customHeight="1" x14ac:dyDescent="0.2">
      <c r="A1810" s="248"/>
      <c r="B1810" s="248"/>
      <c r="C1810" s="248"/>
      <c r="D1810" s="84"/>
      <c r="E1810" s="86"/>
      <c r="F1810" s="249"/>
      <c r="G1810" s="84"/>
      <c r="H1810" s="84"/>
      <c r="I1810" s="177"/>
      <c r="J1810" s="84"/>
      <c r="K1810" s="477"/>
      <c r="L1810" s="174"/>
      <c r="M1810" s="251"/>
      <c r="N1810" s="280" t="str">
        <f t="shared" si="168"/>
        <v/>
      </c>
      <c r="O1810" s="252"/>
      <c r="P1810" s="253"/>
      <c r="Q1810" s="484"/>
      <c r="R1810" s="83"/>
      <c r="S1810" s="482"/>
      <c r="T1810" s="84"/>
      <c r="U1810" s="250"/>
      <c r="V1810" s="254"/>
      <c r="W1810" s="254"/>
      <c r="X1810" s="255"/>
      <c r="Y1810" s="255"/>
      <c r="Z1810" s="256"/>
      <c r="AA1810" s="63"/>
      <c r="AB1810" s="63"/>
      <c r="AC1810" s="63"/>
      <c r="AD1810" s="81"/>
      <c r="AE1810" s="84"/>
      <c r="AF1810" s="84"/>
      <c r="AG1810" s="257"/>
      <c r="AH1810" s="84"/>
      <c r="AI1810" s="63"/>
      <c r="AJ1810" s="63"/>
      <c r="AK1810" s="81"/>
      <c r="AL1810" s="85"/>
      <c r="AM1810" s="66"/>
      <c r="AN1810" s="63"/>
      <c r="XFA1810" s="558" t="e">
        <f>MATCH(AE1810,tabla!$W$3:$W$20,0)-1</f>
        <v>#N/A</v>
      </c>
      <c r="XFB1810" s="558">
        <f>COUNTIF(tabla!$W$3:$W$20,'BD1'!AE1810)</f>
        <v>0</v>
      </c>
    </row>
    <row r="1811" spans="1:40 16381:16382" ht="24.95" customHeight="1" x14ac:dyDescent="0.2">
      <c r="A1811" s="248"/>
      <c r="B1811" s="248"/>
      <c r="C1811" s="248"/>
      <c r="D1811" s="84"/>
      <c r="E1811" s="86"/>
      <c r="F1811" s="249"/>
      <c r="G1811" s="84"/>
      <c r="H1811" s="84"/>
      <c r="I1811" s="177"/>
      <c r="J1811" s="84"/>
      <c r="K1811" s="477"/>
      <c r="L1811" s="174"/>
      <c r="M1811" s="251"/>
      <c r="N1811" s="280" t="str">
        <f t="shared" si="168"/>
        <v/>
      </c>
      <c r="O1811" s="252"/>
      <c r="P1811" s="253"/>
      <c r="Q1811" s="484"/>
      <c r="R1811" s="83"/>
      <c r="S1811" s="482"/>
      <c r="T1811" s="84"/>
      <c r="U1811" s="250"/>
      <c r="V1811" s="254"/>
      <c r="W1811" s="254"/>
      <c r="X1811" s="255"/>
      <c r="Y1811" s="255"/>
      <c r="Z1811" s="256"/>
      <c r="AA1811" s="63"/>
      <c r="AB1811" s="63"/>
      <c r="AC1811" s="63"/>
      <c r="AD1811" s="81"/>
      <c r="AE1811" s="84"/>
      <c r="AF1811" s="84"/>
      <c r="AG1811" s="257"/>
      <c r="AH1811" s="84"/>
      <c r="AI1811" s="63"/>
      <c r="AJ1811" s="63"/>
      <c r="AK1811" s="81"/>
      <c r="AL1811" s="85"/>
      <c r="AM1811" s="66"/>
      <c r="AN1811" s="63"/>
      <c r="XFA1811" s="558" t="e">
        <f>MATCH(AE1811,tabla!$W$3:$W$20,0)-1</f>
        <v>#N/A</v>
      </c>
      <c r="XFB1811" s="558">
        <f>COUNTIF(tabla!$W$3:$W$20,'BD1'!AE1811)</f>
        <v>0</v>
      </c>
    </row>
    <row r="1812" spans="1:40 16381:16382" ht="24.95" customHeight="1" x14ac:dyDescent="0.2">
      <c r="A1812" s="248"/>
      <c r="B1812" s="248"/>
      <c r="C1812" s="248"/>
      <c r="D1812" s="84"/>
      <c r="E1812" s="86"/>
      <c r="F1812" s="249"/>
      <c r="G1812" s="84"/>
      <c r="H1812" s="84"/>
      <c r="I1812" s="177"/>
      <c r="J1812" s="84"/>
      <c r="K1812" s="477"/>
      <c r="L1812" s="174"/>
      <c r="M1812" s="251"/>
      <c r="N1812" s="280" t="str">
        <f t="shared" si="168"/>
        <v/>
      </c>
      <c r="O1812" s="252"/>
      <c r="P1812" s="253"/>
      <c r="Q1812" s="484"/>
      <c r="R1812" s="83"/>
      <c r="S1812" s="482"/>
      <c r="T1812" s="84"/>
      <c r="U1812" s="250"/>
      <c r="V1812" s="254"/>
      <c r="W1812" s="254"/>
      <c r="X1812" s="255"/>
      <c r="Y1812" s="255"/>
      <c r="Z1812" s="256"/>
      <c r="AA1812" s="63"/>
      <c r="AB1812" s="63"/>
      <c r="AC1812" s="63"/>
      <c r="AD1812" s="81"/>
      <c r="AE1812" s="84"/>
      <c r="AF1812" s="84"/>
      <c r="AG1812" s="257"/>
      <c r="AH1812" s="84"/>
      <c r="AI1812" s="63"/>
      <c r="AJ1812" s="63"/>
      <c r="AK1812" s="81"/>
      <c r="AL1812" s="85"/>
      <c r="AM1812" s="66"/>
      <c r="AN1812" s="63"/>
      <c r="XFA1812" s="558" t="e">
        <f>MATCH(AE1812,tabla!$W$3:$W$20,0)-1</f>
        <v>#N/A</v>
      </c>
      <c r="XFB1812" s="558">
        <f>COUNTIF(tabla!$W$3:$W$20,'BD1'!AE1812)</f>
        <v>0</v>
      </c>
    </row>
    <row r="1813" spans="1:40 16381:16382" ht="24.95" customHeight="1" x14ac:dyDescent="0.2">
      <c r="A1813" s="248"/>
      <c r="B1813" s="248"/>
      <c r="C1813" s="248"/>
      <c r="D1813" s="84"/>
      <c r="E1813" s="86"/>
      <c r="F1813" s="249"/>
      <c r="G1813" s="84"/>
      <c r="H1813" s="84"/>
      <c r="I1813" s="177"/>
      <c r="J1813" s="84"/>
      <c r="K1813" s="477"/>
      <c r="L1813" s="174"/>
      <c r="M1813" s="251"/>
      <c r="N1813" s="280" t="str">
        <f t="shared" si="168"/>
        <v/>
      </c>
      <c r="O1813" s="252"/>
      <c r="P1813" s="253"/>
      <c r="Q1813" s="484"/>
      <c r="R1813" s="83"/>
      <c r="S1813" s="482"/>
      <c r="T1813" s="84"/>
      <c r="U1813" s="250"/>
      <c r="V1813" s="254"/>
      <c r="W1813" s="254"/>
      <c r="X1813" s="255"/>
      <c r="Y1813" s="255"/>
      <c r="Z1813" s="256"/>
      <c r="AA1813" s="63"/>
      <c r="AB1813" s="63"/>
      <c r="AC1813" s="63"/>
      <c r="AD1813" s="81"/>
      <c r="AE1813" s="84"/>
      <c r="AF1813" s="84"/>
      <c r="AG1813" s="257"/>
      <c r="AH1813" s="84"/>
      <c r="AI1813" s="63"/>
      <c r="AJ1813" s="63"/>
      <c r="AK1813" s="81"/>
      <c r="AL1813" s="85"/>
      <c r="AM1813" s="66"/>
      <c r="AN1813" s="63"/>
      <c r="XFA1813" s="558" t="e">
        <f>MATCH(AE1813,tabla!$W$3:$W$20,0)-1</f>
        <v>#N/A</v>
      </c>
      <c r="XFB1813" s="558">
        <f>COUNTIF(tabla!$W$3:$W$20,'BD1'!AE1813)</f>
        <v>0</v>
      </c>
    </row>
    <row r="1814" spans="1:40 16381:16382" ht="24.95" customHeight="1" x14ac:dyDescent="0.2">
      <c r="A1814" s="248"/>
      <c r="B1814" s="248"/>
      <c r="C1814" s="248"/>
      <c r="D1814" s="84"/>
      <c r="E1814" s="86"/>
      <c r="F1814" s="249"/>
      <c r="G1814" s="84"/>
      <c r="H1814" s="84"/>
      <c r="I1814" s="177"/>
      <c r="J1814" s="84"/>
      <c r="K1814" s="477"/>
      <c r="L1814" s="174"/>
      <c r="M1814" s="251"/>
      <c r="N1814" s="280" t="str">
        <f t="shared" si="168"/>
        <v/>
      </c>
      <c r="O1814" s="252"/>
      <c r="P1814" s="253"/>
      <c r="Q1814" s="484"/>
      <c r="R1814" s="83"/>
      <c r="S1814" s="482"/>
      <c r="T1814" s="84"/>
      <c r="U1814" s="250"/>
      <c r="V1814" s="254"/>
      <c r="W1814" s="254"/>
      <c r="X1814" s="255"/>
      <c r="Y1814" s="255"/>
      <c r="Z1814" s="256"/>
      <c r="AA1814" s="63"/>
      <c r="AB1814" s="63"/>
      <c r="AC1814" s="63"/>
      <c r="AD1814" s="81"/>
      <c r="AE1814" s="84"/>
      <c r="AF1814" s="84"/>
      <c r="AG1814" s="257"/>
      <c r="AH1814" s="84"/>
      <c r="AI1814" s="63"/>
      <c r="AJ1814" s="63"/>
      <c r="AK1814" s="81"/>
      <c r="AL1814" s="85"/>
      <c r="AM1814" s="66"/>
      <c r="AN1814" s="63"/>
      <c r="XFA1814" s="558" t="e">
        <f>MATCH(AE1814,tabla!$W$3:$W$20,0)-1</f>
        <v>#N/A</v>
      </c>
      <c r="XFB1814" s="558">
        <f>COUNTIF(tabla!$W$3:$W$20,'BD1'!AE1814)</f>
        <v>0</v>
      </c>
    </row>
    <row r="1815" spans="1:40 16381:16382" ht="24.95" customHeight="1" x14ac:dyDescent="0.2">
      <c r="A1815" s="248"/>
      <c r="B1815" s="248"/>
      <c r="C1815" s="248"/>
      <c r="D1815" s="84"/>
      <c r="E1815" s="86"/>
      <c r="F1815" s="249"/>
      <c r="G1815" s="84"/>
      <c r="H1815" s="84"/>
      <c r="I1815" s="177"/>
      <c r="J1815" s="84"/>
      <c r="K1815" s="477"/>
      <c r="L1815" s="174"/>
      <c r="M1815" s="251"/>
      <c r="N1815" s="280" t="str">
        <f t="shared" si="168"/>
        <v/>
      </c>
      <c r="O1815" s="252"/>
      <c r="P1815" s="253"/>
      <c r="Q1815" s="484"/>
      <c r="R1815" s="83"/>
      <c r="S1815" s="482"/>
      <c r="T1815" s="84"/>
      <c r="U1815" s="250"/>
      <c r="V1815" s="254"/>
      <c r="W1815" s="254"/>
      <c r="X1815" s="255"/>
      <c r="Y1815" s="255"/>
      <c r="Z1815" s="256"/>
      <c r="AA1815" s="63"/>
      <c r="AB1815" s="63"/>
      <c r="AC1815" s="63"/>
      <c r="AD1815" s="81"/>
      <c r="AE1815" s="84"/>
      <c r="AF1815" s="84"/>
      <c r="AG1815" s="257"/>
      <c r="AH1815" s="84"/>
      <c r="AI1815" s="63"/>
      <c r="AJ1815" s="63"/>
      <c r="AK1815" s="81"/>
      <c r="AL1815" s="85"/>
      <c r="AM1815" s="66"/>
      <c r="AN1815" s="63"/>
      <c r="XFA1815" s="558" t="e">
        <f>MATCH(AE1815,tabla!$W$3:$W$20,0)-1</f>
        <v>#N/A</v>
      </c>
      <c r="XFB1815" s="558">
        <f>COUNTIF(tabla!$W$3:$W$20,'BD1'!AE1815)</f>
        <v>0</v>
      </c>
    </row>
    <row r="1816" spans="1:40 16381:16382" ht="24.95" customHeight="1" x14ac:dyDescent="0.2">
      <c r="A1816" s="248"/>
      <c r="B1816" s="248"/>
      <c r="C1816" s="248"/>
      <c r="D1816" s="84"/>
      <c r="E1816" s="86"/>
      <c r="F1816" s="249"/>
      <c r="G1816" s="84"/>
      <c r="H1816" s="84"/>
      <c r="I1816" s="177"/>
      <c r="J1816" s="84"/>
      <c r="K1816" s="477"/>
      <c r="L1816" s="174"/>
      <c r="M1816" s="251"/>
      <c r="N1816" s="280" t="str">
        <f t="shared" si="168"/>
        <v/>
      </c>
      <c r="O1816" s="252"/>
      <c r="P1816" s="253"/>
      <c r="Q1816" s="484"/>
      <c r="R1816" s="83"/>
      <c r="S1816" s="482"/>
      <c r="T1816" s="84"/>
      <c r="U1816" s="250"/>
      <c r="V1816" s="254"/>
      <c r="W1816" s="254"/>
      <c r="X1816" s="255"/>
      <c r="Y1816" s="255"/>
      <c r="Z1816" s="256"/>
      <c r="AA1816" s="63"/>
      <c r="AB1816" s="63"/>
      <c r="AC1816" s="63"/>
      <c r="AD1816" s="81"/>
      <c r="AE1816" s="84"/>
      <c r="AF1816" s="84"/>
      <c r="AG1816" s="257"/>
      <c r="AH1816" s="84"/>
      <c r="AI1816" s="63"/>
      <c r="AJ1816" s="63"/>
      <c r="AK1816" s="81"/>
      <c r="AL1816" s="85"/>
      <c r="AM1816" s="66"/>
      <c r="AN1816" s="63"/>
      <c r="XFA1816" s="558" t="e">
        <f>MATCH(AE1816,tabla!$W$3:$W$20,0)-1</f>
        <v>#N/A</v>
      </c>
      <c r="XFB1816" s="558">
        <f>COUNTIF(tabla!$W$3:$W$20,'BD1'!AE1816)</f>
        <v>0</v>
      </c>
    </row>
    <row r="1817" spans="1:40 16381:16382" ht="24.95" customHeight="1" x14ac:dyDescent="0.2">
      <c r="A1817" s="248"/>
      <c r="B1817" s="248"/>
      <c r="C1817" s="248"/>
      <c r="D1817" s="84"/>
      <c r="E1817" s="86"/>
      <c r="F1817" s="249"/>
      <c r="G1817" s="84"/>
      <c r="H1817" s="84"/>
      <c r="I1817" s="177"/>
      <c r="J1817" s="84"/>
      <c r="K1817" s="477"/>
      <c r="L1817" s="174"/>
      <c r="M1817" s="251"/>
      <c r="N1817" s="280" t="str">
        <f t="shared" si="168"/>
        <v/>
      </c>
      <c r="O1817" s="252"/>
      <c r="P1817" s="253"/>
      <c r="Q1817" s="484"/>
      <c r="R1817" s="83"/>
      <c r="S1817" s="482"/>
      <c r="T1817" s="84"/>
      <c r="U1817" s="250"/>
      <c r="V1817" s="254"/>
      <c r="W1817" s="254"/>
      <c r="X1817" s="255"/>
      <c r="Y1817" s="255"/>
      <c r="Z1817" s="256"/>
      <c r="AA1817" s="63"/>
      <c r="AB1817" s="63"/>
      <c r="AC1817" s="63"/>
      <c r="AD1817" s="81"/>
      <c r="AE1817" s="84"/>
      <c r="AF1817" s="84"/>
      <c r="AG1817" s="257"/>
      <c r="AH1817" s="84"/>
      <c r="AI1817" s="63"/>
      <c r="AJ1817" s="63"/>
      <c r="AK1817" s="81"/>
      <c r="AL1817" s="85"/>
      <c r="AM1817" s="66"/>
      <c r="AN1817" s="63"/>
      <c r="XFA1817" s="558" t="e">
        <f>MATCH(AE1817,tabla!$W$3:$W$20,0)-1</f>
        <v>#N/A</v>
      </c>
      <c r="XFB1817" s="558">
        <f>COUNTIF(tabla!$W$3:$W$20,'BD1'!AE1817)</f>
        <v>0</v>
      </c>
    </row>
    <row r="1818" spans="1:40 16381:16382" ht="24.95" customHeight="1" x14ac:dyDescent="0.2">
      <c r="A1818" s="248"/>
      <c r="B1818" s="248"/>
      <c r="C1818" s="248"/>
      <c r="D1818" s="84"/>
      <c r="E1818" s="86"/>
      <c r="F1818" s="249"/>
      <c r="G1818" s="84"/>
      <c r="H1818" s="84"/>
      <c r="I1818" s="177"/>
      <c r="J1818" s="84"/>
      <c r="K1818" s="477"/>
      <c r="L1818" s="174"/>
      <c r="M1818" s="251"/>
      <c r="N1818" s="280" t="str">
        <f t="shared" si="168"/>
        <v/>
      </c>
      <c r="O1818" s="252"/>
      <c r="P1818" s="253"/>
      <c r="Q1818" s="484"/>
      <c r="R1818" s="83"/>
      <c r="S1818" s="482"/>
      <c r="T1818" s="84"/>
      <c r="U1818" s="250"/>
      <c r="V1818" s="254"/>
      <c r="W1818" s="254"/>
      <c r="X1818" s="255"/>
      <c r="Y1818" s="255"/>
      <c r="Z1818" s="256"/>
      <c r="AA1818" s="63"/>
      <c r="AB1818" s="63"/>
      <c r="AC1818" s="63"/>
      <c r="AD1818" s="81"/>
      <c r="AE1818" s="84"/>
      <c r="AF1818" s="84"/>
      <c r="AG1818" s="257"/>
      <c r="AH1818" s="84"/>
      <c r="AI1818" s="63"/>
      <c r="AJ1818" s="63"/>
      <c r="AK1818" s="81"/>
      <c r="AL1818" s="85"/>
      <c r="AM1818" s="66"/>
      <c r="AN1818" s="63"/>
      <c r="XFA1818" s="558" t="e">
        <f>MATCH(AE1818,tabla!$W$3:$W$20,0)-1</f>
        <v>#N/A</v>
      </c>
      <c r="XFB1818" s="558">
        <f>COUNTIF(tabla!$W$3:$W$20,'BD1'!AE1818)</f>
        <v>0</v>
      </c>
    </row>
    <row r="1819" spans="1:40 16381:16382" ht="24.95" customHeight="1" x14ac:dyDescent="0.2">
      <c r="A1819" s="248"/>
      <c r="B1819" s="248"/>
      <c r="C1819" s="248"/>
      <c r="D1819" s="84"/>
      <c r="E1819" s="86"/>
      <c r="F1819" s="249"/>
      <c r="G1819" s="84"/>
      <c r="H1819" s="84"/>
      <c r="I1819" s="177"/>
      <c r="J1819" s="84"/>
      <c r="K1819" s="477"/>
      <c r="L1819" s="174"/>
      <c r="M1819" s="251"/>
      <c r="N1819" s="280" t="str">
        <f t="shared" si="168"/>
        <v/>
      </c>
      <c r="O1819" s="252"/>
      <c r="P1819" s="253"/>
      <c r="Q1819" s="484"/>
      <c r="R1819" s="83"/>
      <c r="S1819" s="482"/>
      <c r="T1819" s="84"/>
      <c r="U1819" s="250"/>
      <c r="V1819" s="254"/>
      <c r="W1819" s="254"/>
      <c r="X1819" s="255"/>
      <c r="Y1819" s="255"/>
      <c r="Z1819" s="256"/>
      <c r="AA1819" s="63"/>
      <c r="AB1819" s="63"/>
      <c r="AC1819" s="63"/>
      <c r="AD1819" s="81"/>
      <c r="AE1819" s="84"/>
      <c r="AF1819" s="84"/>
      <c r="AG1819" s="257"/>
      <c r="AH1819" s="84"/>
      <c r="AI1819" s="63"/>
      <c r="AJ1819" s="63"/>
      <c r="AK1819" s="81"/>
      <c r="AL1819" s="85"/>
      <c r="AM1819" s="66"/>
      <c r="AN1819" s="63"/>
      <c r="XFA1819" s="558" t="e">
        <f>MATCH(AE1819,tabla!$W$3:$W$20,0)-1</f>
        <v>#N/A</v>
      </c>
      <c r="XFB1819" s="558">
        <f>COUNTIF(tabla!$W$3:$W$20,'BD1'!AE1819)</f>
        <v>0</v>
      </c>
    </row>
    <row r="1820" spans="1:40 16381:16382" ht="24.95" customHeight="1" x14ac:dyDescent="0.2">
      <c r="A1820" s="248"/>
      <c r="B1820" s="248"/>
      <c r="C1820" s="248"/>
      <c r="D1820" s="84"/>
      <c r="E1820" s="86"/>
      <c r="F1820" s="249"/>
      <c r="G1820" s="84"/>
      <c r="H1820" s="84"/>
      <c r="I1820" s="177"/>
      <c r="J1820" s="84"/>
      <c r="K1820" s="477"/>
      <c r="L1820" s="174"/>
      <c r="M1820" s="251"/>
      <c r="N1820" s="280" t="str">
        <f t="shared" si="168"/>
        <v/>
      </c>
      <c r="O1820" s="252"/>
      <c r="P1820" s="253"/>
      <c r="Q1820" s="484"/>
      <c r="R1820" s="83"/>
      <c r="S1820" s="482"/>
      <c r="T1820" s="84"/>
      <c r="U1820" s="250"/>
      <c r="V1820" s="254"/>
      <c r="W1820" s="254"/>
      <c r="X1820" s="255"/>
      <c r="Y1820" s="255"/>
      <c r="Z1820" s="256"/>
      <c r="AA1820" s="63"/>
      <c r="AB1820" s="63"/>
      <c r="AC1820" s="63"/>
      <c r="AD1820" s="81"/>
      <c r="AE1820" s="84"/>
      <c r="AF1820" s="84"/>
      <c r="AG1820" s="257"/>
      <c r="AH1820" s="84"/>
      <c r="AI1820" s="63"/>
      <c r="AJ1820" s="63"/>
      <c r="AK1820" s="81"/>
      <c r="AL1820" s="85"/>
      <c r="AM1820" s="66"/>
      <c r="AN1820" s="63"/>
      <c r="XFA1820" s="558" t="e">
        <f>MATCH(AE1820,tabla!$W$3:$W$20,0)-1</f>
        <v>#N/A</v>
      </c>
      <c r="XFB1820" s="558">
        <f>COUNTIF(tabla!$W$3:$W$20,'BD1'!AE1820)</f>
        <v>0</v>
      </c>
    </row>
    <row r="1821" spans="1:40 16381:16382" ht="24.95" customHeight="1" x14ac:dyDescent="0.2">
      <c r="A1821" s="248"/>
      <c r="B1821" s="248"/>
      <c r="C1821" s="248"/>
      <c r="D1821" s="84"/>
      <c r="E1821" s="86"/>
      <c r="F1821" s="249"/>
      <c r="G1821" s="84"/>
      <c r="H1821" s="84"/>
      <c r="I1821" s="177"/>
      <c r="J1821" s="84"/>
      <c r="K1821" s="477"/>
      <c r="L1821" s="174"/>
      <c r="M1821" s="251"/>
      <c r="N1821" s="280" t="str">
        <f t="shared" si="168"/>
        <v/>
      </c>
      <c r="O1821" s="252"/>
      <c r="P1821" s="253"/>
      <c r="Q1821" s="484"/>
      <c r="R1821" s="83"/>
      <c r="S1821" s="482"/>
      <c r="T1821" s="84"/>
      <c r="U1821" s="250"/>
      <c r="V1821" s="254"/>
      <c r="W1821" s="254"/>
      <c r="X1821" s="255"/>
      <c r="Y1821" s="255"/>
      <c r="Z1821" s="256"/>
      <c r="AA1821" s="63"/>
      <c r="AB1821" s="63"/>
      <c r="AC1821" s="63"/>
      <c r="AD1821" s="81"/>
      <c r="AE1821" s="84"/>
      <c r="AF1821" s="84"/>
      <c r="AG1821" s="257"/>
      <c r="AH1821" s="84"/>
      <c r="AI1821" s="63"/>
      <c r="AJ1821" s="63"/>
      <c r="AK1821" s="81"/>
      <c r="AL1821" s="85"/>
      <c r="AM1821" s="66"/>
      <c r="AN1821" s="63"/>
      <c r="XFA1821" s="558" t="e">
        <f>MATCH(AE1821,tabla!$W$3:$W$20,0)-1</f>
        <v>#N/A</v>
      </c>
      <c r="XFB1821" s="558">
        <f>COUNTIF(tabla!$W$3:$W$20,'BD1'!AE1821)</f>
        <v>0</v>
      </c>
    </row>
    <row r="1822" spans="1:40 16381:16382" ht="24.95" customHeight="1" x14ac:dyDescent="0.2">
      <c r="A1822" s="248"/>
      <c r="B1822" s="248"/>
      <c r="C1822" s="248"/>
      <c r="D1822" s="84"/>
      <c r="E1822" s="86"/>
      <c r="F1822" s="249"/>
      <c r="G1822" s="84"/>
      <c r="H1822" s="84"/>
      <c r="I1822" s="177"/>
      <c r="J1822" s="84"/>
      <c r="K1822" s="477"/>
      <c r="L1822" s="174"/>
      <c r="M1822" s="251"/>
      <c r="N1822" s="280" t="str">
        <f t="shared" si="168"/>
        <v/>
      </c>
      <c r="O1822" s="252"/>
      <c r="P1822" s="253"/>
      <c r="Q1822" s="484"/>
      <c r="R1822" s="83"/>
      <c r="S1822" s="482"/>
      <c r="T1822" s="84"/>
      <c r="U1822" s="250"/>
      <c r="V1822" s="254"/>
      <c r="W1822" s="254"/>
      <c r="X1822" s="255"/>
      <c r="Y1822" s="255"/>
      <c r="Z1822" s="256"/>
      <c r="AA1822" s="63"/>
      <c r="AB1822" s="63"/>
      <c r="AC1822" s="63"/>
      <c r="AD1822" s="81"/>
      <c r="AE1822" s="84"/>
      <c r="AF1822" s="84"/>
      <c r="AG1822" s="257"/>
      <c r="AH1822" s="84"/>
      <c r="AI1822" s="63"/>
      <c r="AJ1822" s="63"/>
      <c r="AK1822" s="81"/>
      <c r="AL1822" s="85"/>
      <c r="AM1822" s="66"/>
      <c r="AN1822" s="63"/>
      <c r="XFA1822" s="558" t="e">
        <f>MATCH(AE1822,tabla!$W$3:$W$20,0)-1</f>
        <v>#N/A</v>
      </c>
      <c r="XFB1822" s="558">
        <f>COUNTIF(tabla!$W$3:$W$20,'BD1'!AE1822)</f>
        <v>0</v>
      </c>
    </row>
    <row r="1823" spans="1:40 16381:16382" ht="24.95" customHeight="1" x14ac:dyDescent="0.2">
      <c r="A1823" s="248"/>
      <c r="B1823" s="248"/>
      <c r="C1823" s="248"/>
      <c r="D1823" s="84"/>
      <c r="E1823" s="86"/>
      <c r="F1823" s="249"/>
      <c r="G1823" s="84"/>
      <c r="H1823" s="84"/>
      <c r="I1823" s="177"/>
      <c r="J1823" s="84"/>
      <c r="K1823" s="477"/>
      <c r="L1823" s="174"/>
      <c r="M1823" s="251"/>
      <c r="N1823" s="280" t="str">
        <f t="shared" si="168"/>
        <v/>
      </c>
      <c r="O1823" s="252"/>
      <c r="P1823" s="253"/>
      <c r="Q1823" s="484"/>
      <c r="R1823" s="83"/>
      <c r="S1823" s="482"/>
      <c r="T1823" s="84"/>
      <c r="U1823" s="250"/>
      <c r="V1823" s="254"/>
      <c r="W1823" s="254"/>
      <c r="X1823" s="255"/>
      <c r="Y1823" s="255"/>
      <c r="Z1823" s="256"/>
      <c r="AA1823" s="63"/>
      <c r="AB1823" s="63"/>
      <c r="AC1823" s="63"/>
      <c r="AD1823" s="81"/>
      <c r="AE1823" s="84"/>
      <c r="AF1823" s="84"/>
      <c r="AG1823" s="257"/>
      <c r="AH1823" s="84"/>
      <c r="AI1823" s="63"/>
      <c r="AJ1823" s="63"/>
      <c r="AK1823" s="81"/>
      <c r="AL1823" s="85"/>
      <c r="AM1823" s="66"/>
      <c r="AN1823" s="63"/>
      <c r="XFA1823" s="558" t="e">
        <f>MATCH(AE1823,tabla!$W$3:$W$20,0)-1</f>
        <v>#N/A</v>
      </c>
      <c r="XFB1823" s="558">
        <f>COUNTIF(tabla!$W$3:$W$20,'BD1'!AE1823)</f>
        <v>0</v>
      </c>
    </row>
    <row r="1824" spans="1:40 16381:16382" ht="24.95" customHeight="1" x14ac:dyDescent="0.2">
      <c r="A1824" s="248"/>
      <c r="B1824" s="248"/>
      <c r="C1824" s="248"/>
      <c r="D1824" s="84"/>
      <c r="E1824" s="86"/>
      <c r="F1824" s="249"/>
      <c r="G1824" s="84"/>
      <c r="H1824" s="84"/>
      <c r="I1824" s="177"/>
      <c r="J1824" s="84"/>
      <c r="K1824" s="477"/>
      <c r="L1824" s="174"/>
      <c r="M1824" s="251"/>
      <c r="N1824" s="280" t="str">
        <f t="shared" si="168"/>
        <v/>
      </c>
      <c r="O1824" s="252"/>
      <c r="P1824" s="253"/>
      <c r="Q1824" s="484"/>
      <c r="R1824" s="83"/>
      <c r="S1824" s="482"/>
      <c r="T1824" s="84"/>
      <c r="U1824" s="250"/>
      <c r="V1824" s="254"/>
      <c r="W1824" s="254"/>
      <c r="X1824" s="255"/>
      <c r="Y1824" s="255"/>
      <c r="Z1824" s="256"/>
      <c r="AA1824" s="63"/>
      <c r="AB1824" s="63"/>
      <c r="AC1824" s="63"/>
      <c r="AD1824" s="81"/>
      <c r="AE1824" s="84"/>
      <c r="AF1824" s="84"/>
      <c r="AG1824" s="257"/>
      <c r="AH1824" s="84"/>
      <c r="AI1824" s="63"/>
      <c r="AJ1824" s="63"/>
      <c r="AK1824" s="81"/>
      <c r="AL1824" s="85"/>
      <c r="AM1824" s="66"/>
      <c r="AN1824" s="63"/>
      <c r="XFA1824" s="558" t="e">
        <f>MATCH(AE1824,tabla!$W$3:$W$20,0)-1</f>
        <v>#N/A</v>
      </c>
      <c r="XFB1824" s="558">
        <f>COUNTIF(tabla!$W$3:$W$20,'BD1'!AE1824)</f>
        <v>0</v>
      </c>
    </row>
    <row r="1825" spans="1:40 16381:16382" ht="24.95" customHeight="1" x14ac:dyDescent="0.2">
      <c r="A1825" s="248"/>
      <c r="B1825" s="248"/>
      <c r="C1825" s="248"/>
      <c r="D1825" s="84"/>
      <c r="E1825" s="86"/>
      <c r="F1825" s="249"/>
      <c r="G1825" s="84"/>
      <c r="H1825" s="84"/>
      <c r="I1825" s="177"/>
      <c r="J1825" s="84"/>
      <c r="K1825" s="477"/>
      <c r="L1825" s="174"/>
      <c r="M1825" s="251"/>
      <c r="N1825" s="280" t="str">
        <f t="shared" si="168"/>
        <v/>
      </c>
      <c r="O1825" s="252"/>
      <c r="P1825" s="253"/>
      <c r="Q1825" s="484"/>
      <c r="R1825" s="83"/>
      <c r="S1825" s="482"/>
      <c r="T1825" s="84"/>
      <c r="U1825" s="250"/>
      <c r="V1825" s="254"/>
      <c r="W1825" s="254"/>
      <c r="X1825" s="255"/>
      <c r="Y1825" s="255"/>
      <c r="Z1825" s="256"/>
      <c r="AA1825" s="63"/>
      <c r="AB1825" s="63"/>
      <c r="AC1825" s="63"/>
      <c r="AD1825" s="81"/>
      <c r="AE1825" s="84"/>
      <c r="AF1825" s="84"/>
      <c r="AG1825" s="257"/>
      <c r="AH1825" s="84"/>
      <c r="AI1825" s="63"/>
      <c r="AJ1825" s="63"/>
      <c r="AK1825" s="81"/>
      <c r="AL1825" s="85"/>
      <c r="AM1825" s="66"/>
      <c r="AN1825" s="63"/>
      <c r="XFA1825" s="558" t="e">
        <f>MATCH(AE1825,tabla!$W$3:$W$20,0)-1</f>
        <v>#N/A</v>
      </c>
      <c r="XFB1825" s="558">
        <f>COUNTIF(tabla!$W$3:$W$20,'BD1'!AE1825)</f>
        <v>0</v>
      </c>
    </row>
    <row r="1826" spans="1:40 16381:16382" ht="24.95" customHeight="1" x14ac:dyDescent="0.2">
      <c r="A1826" s="248"/>
      <c r="B1826" s="248"/>
      <c r="C1826" s="248"/>
      <c r="D1826" s="84"/>
      <c r="E1826" s="86"/>
      <c r="F1826" s="249"/>
      <c r="G1826" s="84"/>
      <c r="H1826" s="84"/>
      <c r="I1826" s="177"/>
      <c r="J1826" s="84"/>
      <c r="K1826" s="477"/>
      <c r="L1826" s="174"/>
      <c r="M1826" s="251"/>
      <c r="N1826" s="280" t="str">
        <f t="shared" si="168"/>
        <v/>
      </c>
      <c r="O1826" s="252"/>
      <c r="P1826" s="253"/>
      <c r="Q1826" s="484"/>
      <c r="R1826" s="83"/>
      <c r="S1826" s="482"/>
      <c r="T1826" s="84"/>
      <c r="U1826" s="250"/>
      <c r="V1826" s="254"/>
      <c r="W1826" s="254"/>
      <c r="X1826" s="255"/>
      <c r="Y1826" s="255"/>
      <c r="Z1826" s="256"/>
      <c r="AA1826" s="63"/>
      <c r="AB1826" s="63"/>
      <c r="AC1826" s="63"/>
      <c r="AD1826" s="81"/>
      <c r="AE1826" s="84"/>
      <c r="AF1826" s="84"/>
      <c r="AG1826" s="257"/>
      <c r="AH1826" s="84"/>
      <c r="AI1826" s="63"/>
      <c r="AJ1826" s="63"/>
      <c r="AK1826" s="81"/>
      <c r="AL1826" s="85"/>
      <c r="AM1826" s="66"/>
      <c r="AN1826" s="63"/>
      <c r="XFA1826" s="558" t="e">
        <f>MATCH(AE1826,tabla!$W$3:$W$20,0)-1</f>
        <v>#N/A</v>
      </c>
      <c r="XFB1826" s="558">
        <f>COUNTIF(tabla!$W$3:$W$20,'BD1'!AE1826)</f>
        <v>0</v>
      </c>
    </row>
    <row r="1827" spans="1:40 16381:16382" ht="24.95" customHeight="1" x14ac:dyDescent="0.2">
      <c r="A1827" s="248"/>
      <c r="B1827" s="248"/>
      <c r="C1827" s="248"/>
      <c r="D1827" s="84"/>
      <c r="E1827" s="86"/>
      <c r="F1827" s="249"/>
      <c r="G1827" s="84"/>
      <c r="H1827" s="84"/>
      <c r="I1827" s="177"/>
      <c r="J1827" s="84"/>
      <c r="K1827" s="477"/>
      <c r="L1827" s="174"/>
      <c r="M1827" s="251"/>
      <c r="N1827" s="280" t="str">
        <f t="shared" si="168"/>
        <v/>
      </c>
      <c r="O1827" s="252"/>
      <c r="P1827" s="253"/>
      <c r="Q1827" s="484"/>
      <c r="R1827" s="83"/>
      <c r="S1827" s="482"/>
      <c r="T1827" s="84"/>
      <c r="U1827" s="250"/>
      <c r="V1827" s="254"/>
      <c r="W1827" s="254"/>
      <c r="X1827" s="255"/>
      <c r="Y1827" s="255"/>
      <c r="Z1827" s="256"/>
      <c r="AA1827" s="63"/>
      <c r="AB1827" s="63"/>
      <c r="AC1827" s="63"/>
      <c r="AD1827" s="81"/>
      <c r="AE1827" s="84"/>
      <c r="AF1827" s="84"/>
      <c r="AG1827" s="257"/>
      <c r="AH1827" s="84"/>
      <c r="AI1827" s="63"/>
      <c r="AJ1827" s="63"/>
      <c r="AK1827" s="81"/>
      <c r="AL1827" s="85"/>
      <c r="AM1827" s="66"/>
      <c r="AN1827" s="63"/>
      <c r="XFA1827" s="558" t="e">
        <f>MATCH(AE1827,tabla!$W$3:$W$20,0)-1</f>
        <v>#N/A</v>
      </c>
      <c r="XFB1827" s="558">
        <f>COUNTIF(tabla!$W$3:$W$20,'BD1'!AE1827)</f>
        <v>0</v>
      </c>
    </row>
    <row r="1828" spans="1:40 16381:16382" ht="24.95" customHeight="1" x14ac:dyDescent="0.2">
      <c r="A1828" s="248"/>
      <c r="B1828" s="248"/>
      <c r="C1828" s="248"/>
      <c r="D1828" s="84"/>
      <c r="E1828" s="86"/>
      <c r="F1828" s="249"/>
      <c r="G1828" s="84"/>
      <c r="H1828" s="84"/>
      <c r="I1828" s="177"/>
      <c r="J1828" s="84"/>
      <c r="K1828" s="477"/>
      <c r="L1828" s="174"/>
      <c r="M1828" s="251"/>
      <c r="N1828" s="280" t="str">
        <f t="shared" si="168"/>
        <v/>
      </c>
      <c r="O1828" s="252"/>
      <c r="P1828" s="253"/>
      <c r="Q1828" s="484"/>
      <c r="R1828" s="83"/>
      <c r="S1828" s="482"/>
      <c r="T1828" s="84"/>
      <c r="U1828" s="250"/>
      <c r="V1828" s="254"/>
      <c r="W1828" s="254"/>
      <c r="X1828" s="255"/>
      <c r="Y1828" s="255"/>
      <c r="Z1828" s="256"/>
      <c r="AA1828" s="63"/>
      <c r="AB1828" s="63"/>
      <c r="AC1828" s="63"/>
      <c r="AD1828" s="81"/>
      <c r="AE1828" s="84"/>
      <c r="AF1828" s="84"/>
      <c r="AG1828" s="257"/>
      <c r="AH1828" s="84"/>
      <c r="AI1828" s="63"/>
      <c r="AJ1828" s="63"/>
      <c r="AK1828" s="81"/>
      <c r="AL1828" s="85"/>
      <c r="AM1828" s="66"/>
      <c r="AN1828" s="63"/>
      <c r="XFA1828" s="558" t="e">
        <f>MATCH(AE1828,tabla!$W$3:$W$20,0)-1</f>
        <v>#N/A</v>
      </c>
      <c r="XFB1828" s="558">
        <f>COUNTIF(tabla!$W$3:$W$20,'BD1'!AE1828)</f>
        <v>0</v>
      </c>
    </row>
    <row r="1829" spans="1:40 16381:16382" ht="24.95" customHeight="1" x14ac:dyDescent="0.2">
      <c r="A1829" s="248"/>
      <c r="B1829" s="248"/>
      <c r="C1829" s="248"/>
      <c r="D1829" s="84"/>
      <c r="E1829" s="86"/>
      <c r="F1829" s="249"/>
      <c r="G1829" s="84"/>
      <c r="H1829" s="84"/>
      <c r="I1829" s="177"/>
      <c r="J1829" s="84"/>
      <c r="K1829" s="477"/>
      <c r="L1829" s="174"/>
      <c r="M1829" s="251"/>
      <c r="N1829" s="280" t="str">
        <f t="shared" si="168"/>
        <v/>
      </c>
      <c r="O1829" s="252"/>
      <c r="P1829" s="253"/>
      <c r="Q1829" s="484"/>
      <c r="R1829" s="83"/>
      <c r="S1829" s="482"/>
      <c r="T1829" s="84"/>
      <c r="U1829" s="250"/>
      <c r="V1829" s="254"/>
      <c r="W1829" s="254"/>
      <c r="X1829" s="255"/>
      <c r="Y1829" s="255"/>
      <c r="Z1829" s="256"/>
      <c r="AA1829" s="63"/>
      <c r="AB1829" s="63"/>
      <c r="AC1829" s="63"/>
      <c r="AD1829" s="81"/>
      <c r="AE1829" s="84"/>
      <c r="AF1829" s="84"/>
      <c r="AG1829" s="257"/>
      <c r="AH1829" s="84"/>
      <c r="AI1829" s="63"/>
      <c r="AJ1829" s="63"/>
      <c r="AK1829" s="81"/>
      <c r="AL1829" s="85"/>
      <c r="AM1829" s="66"/>
      <c r="AN1829" s="63"/>
      <c r="XFA1829" s="558" t="e">
        <f>MATCH(AE1829,tabla!$W$3:$W$20,0)-1</f>
        <v>#N/A</v>
      </c>
      <c r="XFB1829" s="558">
        <f>COUNTIF(tabla!$W$3:$W$20,'BD1'!AE1829)</f>
        <v>0</v>
      </c>
    </row>
    <row r="1830" spans="1:40 16381:16382" ht="24.95" customHeight="1" x14ac:dyDescent="0.2">
      <c r="A1830" s="248"/>
      <c r="B1830" s="248"/>
      <c r="C1830" s="248"/>
      <c r="D1830" s="84"/>
      <c r="E1830" s="86"/>
      <c r="F1830" s="249"/>
      <c r="G1830" s="84"/>
      <c r="H1830" s="84"/>
      <c r="I1830" s="177"/>
      <c r="J1830" s="84"/>
      <c r="K1830" s="477"/>
      <c r="L1830" s="174"/>
      <c r="M1830" s="251"/>
      <c r="N1830" s="280" t="str">
        <f t="shared" si="168"/>
        <v/>
      </c>
      <c r="O1830" s="252"/>
      <c r="P1830" s="253"/>
      <c r="Q1830" s="484"/>
      <c r="R1830" s="83"/>
      <c r="S1830" s="482"/>
      <c r="T1830" s="84"/>
      <c r="U1830" s="250"/>
      <c r="V1830" s="254"/>
      <c r="W1830" s="254"/>
      <c r="X1830" s="255"/>
      <c r="Y1830" s="255"/>
      <c r="Z1830" s="256"/>
      <c r="AA1830" s="63"/>
      <c r="AB1830" s="63"/>
      <c r="AC1830" s="63"/>
      <c r="AD1830" s="81"/>
      <c r="AE1830" s="84"/>
      <c r="AF1830" s="84"/>
      <c r="AG1830" s="257"/>
      <c r="AH1830" s="84"/>
      <c r="AI1830" s="63"/>
      <c r="AJ1830" s="63"/>
      <c r="AK1830" s="81"/>
      <c r="AL1830" s="85"/>
      <c r="AM1830" s="66"/>
      <c r="AN1830" s="63"/>
      <c r="XFA1830" s="558" t="e">
        <f>MATCH(AE1830,tabla!$W$3:$W$20,0)-1</f>
        <v>#N/A</v>
      </c>
      <c r="XFB1830" s="558">
        <f>COUNTIF(tabla!$W$3:$W$20,'BD1'!AE1830)</f>
        <v>0</v>
      </c>
    </row>
    <row r="1831" spans="1:40 16381:16382" ht="24.95" customHeight="1" x14ac:dyDescent="0.2">
      <c r="A1831" s="248"/>
      <c r="B1831" s="248"/>
      <c r="C1831" s="248"/>
      <c r="D1831" s="84"/>
      <c r="E1831" s="86"/>
      <c r="F1831" s="249"/>
      <c r="G1831" s="84"/>
      <c r="H1831" s="84"/>
      <c r="I1831" s="177"/>
      <c r="J1831" s="84"/>
      <c r="K1831" s="477"/>
      <c r="L1831" s="174"/>
      <c r="M1831" s="251"/>
      <c r="N1831" s="280" t="str">
        <f t="shared" si="168"/>
        <v/>
      </c>
      <c r="O1831" s="252"/>
      <c r="P1831" s="253"/>
      <c r="Q1831" s="484"/>
      <c r="R1831" s="83"/>
      <c r="S1831" s="482"/>
      <c r="T1831" s="84"/>
      <c r="U1831" s="250"/>
      <c r="V1831" s="254"/>
      <c r="W1831" s="254"/>
      <c r="X1831" s="255"/>
      <c r="Y1831" s="255"/>
      <c r="Z1831" s="256"/>
      <c r="AA1831" s="63"/>
      <c r="AB1831" s="63"/>
      <c r="AC1831" s="63"/>
      <c r="AD1831" s="81"/>
      <c r="AE1831" s="84"/>
      <c r="AF1831" s="84"/>
      <c r="AG1831" s="257"/>
      <c r="AH1831" s="84"/>
      <c r="AI1831" s="63"/>
      <c r="AJ1831" s="63"/>
      <c r="AK1831" s="81"/>
      <c r="AL1831" s="85"/>
      <c r="AM1831" s="66"/>
      <c r="AN1831" s="63"/>
      <c r="XFA1831" s="558" t="e">
        <f>MATCH(AE1831,tabla!$W$3:$W$20,0)-1</f>
        <v>#N/A</v>
      </c>
      <c r="XFB1831" s="558">
        <f>COUNTIF(tabla!$W$3:$W$20,'BD1'!AE1831)</f>
        <v>0</v>
      </c>
    </row>
    <row r="1832" spans="1:40 16381:16382" ht="24.95" customHeight="1" x14ac:dyDescent="0.2">
      <c r="A1832" s="248"/>
      <c r="B1832" s="248"/>
      <c r="C1832" s="248"/>
      <c r="D1832" s="84"/>
      <c r="E1832" s="86"/>
      <c r="F1832" s="249"/>
      <c r="G1832" s="84"/>
      <c r="H1832" s="84"/>
      <c r="I1832" s="177"/>
      <c r="J1832" s="84"/>
      <c r="K1832" s="477"/>
      <c r="L1832" s="174"/>
      <c r="M1832" s="251"/>
      <c r="N1832" s="280" t="str">
        <f t="shared" si="168"/>
        <v/>
      </c>
      <c r="O1832" s="252"/>
      <c r="P1832" s="253"/>
      <c r="Q1832" s="484"/>
      <c r="R1832" s="83"/>
      <c r="S1832" s="482"/>
      <c r="T1832" s="84"/>
      <c r="U1832" s="250"/>
      <c r="V1832" s="254"/>
      <c r="W1832" s="254"/>
      <c r="X1832" s="255"/>
      <c r="Y1832" s="255"/>
      <c r="Z1832" s="256"/>
      <c r="AA1832" s="63"/>
      <c r="AB1832" s="63"/>
      <c r="AC1832" s="63"/>
      <c r="AD1832" s="81"/>
      <c r="AE1832" s="84"/>
      <c r="AF1832" s="84"/>
      <c r="AG1832" s="257"/>
      <c r="AH1832" s="84"/>
      <c r="AI1832" s="63"/>
      <c r="AJ1832" s="63"/>
      <c r="AK1832" s="81"/>
      <c r="AL1832" s="85"/>
      <c r="AM1832" s="66"/>
      <c r="AN1832" s="63"/>
      <c r="XFA1832" s="558" t="e">
        <f>MATCH(AE1832,tabla!$W$3:$W$20,0)-1</f>
        <v>#N/A</v>
      </c>
      <c r="XFB1832" s="558">
        <f>COUNTIF(tabla!$W$3:$W$20,'BD1'!AE1832)</f>
        <v>0</v>
      </c>
    </row>
    <row r="1833" spans="1:40 16381:16382" ht="24.95" customHeight="1" x14ac:dyDescent="0.2">
      <c r="A1833" s="248"/>
      <c r="B1833" s="248"/>
      <c r="C1833" s="248"/>
      <c r="D1833" s="84"/>
      <c r="E1833" s="86"/>
      <c r="F1833" s="249"/>
      <c r="G1833" s="84"/>
      <c r="H1833" s="84"/>
      <c r="I1833" s="177"/>
      <c r="J1833" s="84"/>
      <c r="K1833" s="477"/>
      <c r="L1833" s="174"/>
      <c r="M1833" s="251"/>
      <c r="N1833" s="280" t="str">
        <f t="shared" si="168"/>
        <v/>
      </c>
      <c r="O1833" s="252"/>
      <c r="P1833" s="253"/>
      <c r="Q1833" s="484"/>
      <c r="R1833" s="83"/>
      <c r="S1833" s="482"/>
      <c r="T1833" s="84"/>
      <c r="U1833" s="250"/>
      <c r="V1833" s="254"/>
      <c r="W1833" s="254"/>
      <c r="X1833" s="255"/>
      <c r="Y1833" s="255"/>
      <c r="Z1833" s="256"/>
      <c r="AA1833" s="63"/>
      <c r="AB1833" s="63"/>
      <c r="AC1833" s="63"/>
      <c r="AD1833" s="81"/>
      <c r="AE1833" s="84"/>
      <c r="AF1833" s="84"/>
      <c r="AG1833" s="257"/>
      <c r="AH1833" s="84"/>
      <c r="AI1833" s="63"/>
      <c r="AJ1833" s="63"/>
      <c r="AK1833" s="81"/>
      <c r="AL1833" s="85"/>
      <c r="AM1833" s="66"/>
      <c r="AN1833" s="63"/>
      <c r="XFA1833" s="558" t="e">
        <f>MATCH(AE1833,tabla!$W$3:$W$20,0)-1</f>
        <v>#N/A</v>
      </c>
      <c r="XFB1833" s="558">
        <f>COUNTIF(tabla!$W$3:$W$20,'BD1'!AE1833)</f>
        <v>0</v>
      </c>
    </row>
    <row r="1834" spans="1:40 16381:16382" ht="24.95" customHeight="1" x14ac:dyDescent="0.2">
      <c r="A1834" s="248"/>
      <c r="B1834" s="248"/>
      <c r="C1834" s="248"/>
      <c r="D1834" s="84"/>
      <c r="E1834" s="86"/>
      <c r="F1834" s="249"/>
      <c r="G1834" s="84"/>
      <c r="H1834" s="84"/>
      <c r="I1834" s="177"/>
      <c r="J1834" s="84"/>
      <c r="K1834" s="477"/>
      <c r="L1834" s="174"/>
      <c r="M1834" s="251"/>
      <c r="N1834" s="280" t="str">
        <f t="shared" si="168"/>
        <v/>
      </c>
      <c r="O1834" s="252"/>
      <c r="P1834" s="253"/>
      <c r="Q1834" s="484"/>
      <c r="R1834" s="83"/>
      <c r="S1834" s="482"/>
      <c r="T1834" s="84"/>
      <c r="U1834" s="250"/>
      <c r="V1834" s="254"/>
      <c r="W1834" s="254"/>
      <c r="X1834" s="255"/>
      <c r="Y1834" s="255"/>
      <c r="Z1834" s="256"/>
      <c r="AA1834" s="63"/>
      <c r="AB1834" s="63"/>
      <c r="AC1834" s="63"/>
      <c r="AD1834" s="81"/>
      <c r="AE1834" s="84"/>
      <c r="AF1834" s="84"/>
      <c r="AG1834" s="257"/>
      <c r="AH1834" s="84"/>
      <c r="AI1834" s="63"/>
      <c r="AJ1834" s="63"/>
      <c r="AK1834" s="81"/>
      <c r="AL1834" s="85"/>
      <c r="AM1834" s="66"/>
      <c r="AN1834" s="63"/>
      <c r="XFA1834" s="558" t="e">
        <f>MATCH(AE1834,tabla!$W$3:$W$20,0)-1</f>
        <v>#N/A</v>
      </c>
      <c r="XFB1834" s="558">
        <f>COUNTIF(tabla!$W$3:$W$20,'BD1'!AE1834)</f>
        <v>0</v>
      </c>
    </row>
    <row r="1835" spans="1:40 16381:16382" ht="24.95" customHeight="1" x14ac:dyDescent="0.2">
      <c r="A1835" s="248"/>
      <c r="B1835" s="248"/>
      <c r="C1835" s="248"/>
      <c r="D1835" s="84"/>
      <c r="E1835" s="86"/>
      <c r="F1835" s="249"/>
      <c r="G1835" s="84"/>
      <c r="H1835" s="84"/>
      <c r="I1835" s="177"/>
      <c r="J1835" s="84"/>
      <c r="K1835" s="477"/>
      <c r="L1835" s="174"/>
      <c r="M1835" s="251"/>
      <c r="N1835" s="280" t="str">
        <f t="shared" si="168"/>
        <v/>
      </c>
      <c r="O1835" s="252"/>
      <c r="P1835" s="253"/>
      <c r="Q1835" s="484"/>
      <c r="R1835" s="83"/>
      <c r="S1835" s="482"/>
      <c r="T1835" s="84"/>
      <c r="U1835" s="250"/>
      <c r="V1835" s="254"/>
      <c r="W1835" s="254"/>
      <c r="X1835" s="255"/>
      <c r="Y1835" s="255"/>
      <c r="Z1835" s="256"/>
      <c r="AA1835" s="63"/>
      <c r="AB1835" s="63"/>
      <c r="AC1835" s="63"/>
      <c r="AD1835" s="81"/>
      <c r="AE1835" s="84"/>
      <c r="AF1835" s="84"/>
      <c r="AG1835" s="257"/>
      <c r="AH1835" s="84"/>
      <c r="AI1835" s="63"/>
      <c r="AJ1835" s="63"/>
      <c r="AK1835" s="81"/>
      <c r="AL1835" s="85"/>
      <c r="AM1835" s="66"/>
      <c r="AN1835" s="63"/>
      <c r="XFA1835" s="558" t="e">
        <f>MATCH(AE1835,tabla!$W$3:$W$20,0)-1</f>
        <v>#N/A</v>
      </c>
      <c r="XFB1835" s="558">
        <f>COUNTIF(tabla!$W$3:$W$20,'BD1'!AE1835)</f>
        <v>0</v>
      </c>
    </row>
    <row r="1836" spans="1:40 16381:16382" ht="24.95" customHeight="1" x14ac:dyDescent="0.2">
      <c r="A1836" s="248"/>
      <c r="B1836" s="248"/>
      <c r="C1836" s="248"/>
      <c r="D1836" s="84"/>
      <c r="E1836" s="86"/>
      <c r="F1836" s="249"/>
      <c r="G1836" s="84"/>
      <c r="H1836" s="84"/>
      <c r="I1836" s="177"/>
      <c r="J1836" s="84"/>
      <c r="K1836" s="477"/>
      <c r="L1836" s="174"/>
      <c r="M1836" s="251"/>
      <c r="N1836" s="280" t="str">
        <f t="shared" si="168"/>
        <v/>
      </c>
      <c r="O1836" s="252"/>
      <c r="P1836" s="253"/>
      <c r="Q1836" s="484"/>
      <c r="R1836" s="83"/>
      <c r="S1836" s="482"/>
      <c r="T1836" s="84"/>
      <c r="U1836" s="250"/>
      <c r="V1836" s="254"/>
      <c r="W1836" s="254"/>
      <c r="X1836" s="255"/>
      <c r="Y1836" s="255"/>
      <c r="Z1836" s="256"/>
      <c r="AA1836" s="63"/>
      <c r="AB1836" s="63"/>
      <c r="AC1836" s="63"/>
      <c r="AD1836" s="81"/>
      <c r="AE1836" s="84"/>
      <c r="AF1836" s="84"/>
      <c r="AG1836" s="257"/>
      <c r="AH1836" s="84"/>
      <c r="AI1836" s="63"/>
      <c r="AJ1836" s="63"/>
      <c r="AK1836" s="81"/>
      <c r="AL1836" s="85"/>
      <c r="AM1836" s="66"/>
      <c r="AN1836" s="63"/>
      <c r="XFA1836" s="558" t="e">
        <f>MATCH(AE1836,tabla!$W$3:$W$20,0)-1</f>
        <v>#N/A</v>
      </c>
      <c r="XFB1836" s="558">
        <f>COUNTIF(tabla!$W$3:$W$20,'BD1'!AE1836)</f>
        <v>0</v>
      </c>
    </row>
    <row r="1837" spans="1:40 16381:16382" ht="24.95" customHeight="1" x14ac:dyDescent="0.2">
      <c r="A1837" s="248"/>
      <c r="B1837" s="248"/>
      <c r="C1837" s="248"/>
      <c r="D1837" s="84"/>
      <c r="E1837" s="86"/>
      <c r="F1837" s="249"/>
      <c r="G1837" s="84"/>
      <c r="H1837" s="84"/>
      <c r="I1837" s="177"/>
      <c r="J1837" s="84"/>
      <c r="K1837" s="477"/>
      <c r="L1837" s="174"/>
      <c r="M1837" s="251"/>
      <c r="N1837" s="280" t="str">
        <f t="shared" si="168"/>
        <v/>
      </c>
      <c r="O1837" s="252"/>
      <c r="P1837" s="253"/>
      <c r="Q1837" s="484"/>
      <c r="R1837" s="83"/>
      <c r="S1837" s="482"/>
      <c r="T1837" s="84"/>
      <c r="U1837" s="250"/>
      <c r="V1837" s="254"/>
      <c r="W1837" s="254"/>
      <c r="X1837" s="255"/>
      <c r="Y1837" s="255"/>
      <c r="Z1837" s="256"/>
      <c r="AA1837" s="63"/>
      <c r="AB1837" s="63"/>
      <c r="AC1837" s="63"/>
      <c r="AD1837" s="81"/>
      <c r="AE1837" s="84"/>
      <c r="AF1837" s="84"/>
      <c r="AG1837" s="257"/>
      <c r="AH1837" s="84"/>
      <c r="AI1837" s="63"/>
      <c r="AJ1837" s="63"/>
      <c r="AK1837" s="81"/>
      <c r="AL1837" s="85"/>
      <c r="AM1837" s="66"/>
      <c r="AN1837" s="63"/>
      <c r="XFA1837" s="558" t="e">
        <f>MATCH(AE1837,tabla!$W$3:$W$20,0)-1</f>
        <v>#N/A</v>
      </c>
      <c r="XFB1837" s="558">
        <f>COUNTIF(tabla!$W$3:$W$20,'BD1'!AE1837)</f>
        <v>0</v>
      </c>
    </row>
    <row r="1838" spans="1:40 16381:16382" ht="24.95" customHeight="1" x14ac:dyDescent="0.2">
      <c r="A1838" s="248"/>
      <c r="B1838" s="248"/>
      <c r="C1838" s="248"/>
      <c r="D1838" s="84"/>
      <c r="E1838" s="86"/>
      <c r="F1838" s="249"/>
      <c r="G1838" s="84"/>
      <c r="H1838" s="84"/>
      <c r="I1838" s="177"/>
      <c r="J1838" s="84"/>
      <c r="K1838" s="477"/>
      <c r="L1838" s="174"/>
      <c r="M1838" s="251"/>
      <c r="N1838" s="280" t="str">
        <f t="shared" si="168"/>
        <v/>
      </c>
      <c r="O1838" s="252"/>
      <c r="P1838" s="253"/>
      <c r="Q1838" s="484"/>
      <c r="R1838" s="83"/>
      <c r="S1838" s="482"/>
      <c r="T1838" s="84"/>
      <c r="U1838" s="250"/>
      <c r="V1838" s="254"/>
      <c r="W1838" s="254"/>
      <c r="X1838" s="255"/>
      <c r="Y1838" s="255"/>
      <c r="Z1838" s="256"/>
      <c r="AA1838" s="63"/>
      <c r="AB1838" s="63"/>
      <c r="AC1838" s="63"/>
      <c r="AD1838" s="81"/>
      <c r="AE1838" s="84"/>
      <c r="AF1838" s="84"/>
      <c r="AG1838" s="257"/>
      <c r="AH1838" s="84"/>
      <c r="AI1838" s="63"/>
      <c r="AJ1838" s="63"/>
      <c r="AK1838" s="81"/>
      <c r="AL1838" s="85"/>
      <c r="AM1838" s="66"/>
      <c r="AN1838" s="63"/>
      <c r="XFA1838" s="558" t="e">
        <f>MATCH(AE1838,tabla!$W$3:$W$20,0)-1</f>
        <v>#N/A</v>
      </c>
      <c r="XFB1838" s="558">
        <f>COUNTIF(tabla!$W$3:$W$20,'BD1'!AE1838)</f>
        <v>0</v>
      </c>
    </row>
    <row r="1839" spans="1:40 16381:16382" ht="24.95" customHeight="1" x14ac:dyDescent="0.2">
      <c r="A1839" s="248"/>
      <c r="B1839" s="248"/>
      <c r="C1839" s="248"/>
      <c r="D1839" s="84"/>
      <c r="E1839" s="86"/>
      <c r="F1839" s="249"/>
      <c r="G1839" s="84"/>
      <c r="H1839" s="84"/>
      <c r="I1839" s="177"/>
      <c r="J1839" s="84"/>
      <c r="K1839" s="477"/>
      <c r="L1839" s="174"/>
      <c r="M1839" s="251"/>
      <c r="N1839" s="280" t="str">
        <f t="shared" si="168"/>
        <v/>
      </c>
      <c r="O1839" s="252"/>
      <c r="P1839" s="253"/>
      <c r="Q1839" s="484"/>
      <c r="R1839" s="83"/>
      <c r="S1839" s="482"/>
      <c r="T1839" s="84"/>
      <c r="U1839" s="250"/>
      <c r="V1839" s="254"/>
      <c r="W1839" s="254"/>
      <c r="X1839" s="255"/>
      <c r="Y1839" s="255"/>
      <c r="Z1839" s="256"/>
      <c r="AA1839" s="63"/>
      <c r="AB1839" s="63"/>
      <c r="AC1839" s="63"/>
      <c r="AD1839" s="81"/>
      <c r="AE1839" s="84"/>
      <c r="AF1839" s="84"/>
      <c r="AG1839" s="257"/>
      <c r="AH1839" s="84"/>
      <c r="AI1839" s="63"/>
      <c r="AJ1839" s="63"/>
      <c r="AK1839" s="81"/>
      <c r="AL1839" s="85"/>
      <c r="AM1839" s="66"/>
      <c r="AN1839" s="63"/>
      <c r="XFA1839" s="558" t="e">
        <f>MATCH(AE1839,tabla!$W$3:$W$20,0)-1</f>
        <v>#N/A</v>
      </c>
      <c r="XFB1839" s="558">
        <f>COUNTIF(tabla!$W$3:$W$20,'BD1'!AE1839)</f>
        <v>0</v>
      </c>
    </row>
    <row r="1840" spans="1:40 16381:16382" ht="24.95" customHeight="1" x14ac:dyDescent="0.2">
      <c r="A1840" s="248"/>
      <c r="B1840" s="248"/>
      <c r="C1840" s="248"/>
      <c r="D1840" s="84"/>
      <c r="E1840" s="86"/>
      <c r="F1840" s="249"/>
      <c r="G1840" s="84"/>
      <c r="H1840" s="84"/>
      <c r="I1840" s="177"/>
      <c r="J1840" s="84"/>
      <c r="K1840" s="477"/>
      <c r="L1840" s="174"/>
      <c r="M1840" s="251"/>
      <c r="N1840" s="280" t="str">
        <f t="shared" si="168"/>
        <v/>
      </c>
      <c r="O1840" s="252"/>
      <c r="P1840" s="253"/>
      <c r="Q1840" s="484"/>
      <c r="R1840" s="83"/>
      <c r="S1840" s="482"/>
      <c r="T1840" s="84"/>
      <c r="U1840" s="250"/>
      <c r="V1840" s="254"/>
      <c r="W1840" s="254"/>
      <c r="X1840" s="255"/>
      <c r="Y1840" s="255"/>
      <c r="Z1840" s="256"/>
      <c r="AA1840" s="63"/>
      <c r="AB1840" s="63"/>
      <c r="AC1840" s="63"/>
      <c r="AD1840" s="81"/>
      <c r="AE1840" s="84"/>
      <c r="AF1840" s="84"/>
      <c r="AG1840" s="257"/>
      <c r="AH1840" s="84"/>
      <c r="AI1840" s="63"/>
      <c r="AJ1840" s="63"/>
      <c r="AK1840" s="81"/>
      <c r="AL1840" s="85"/>
      <c r="AM1840" s="66"/>
      <c r="AN1840" s="63"/>
      <c r="XFA1840" s="558" t="e">
        <f>MATCH(AE1840,tabla!$W$3:$W$20,0)-1</f>
        <v>#N/A</v>
      </c>
      <c r="XFB1840" s="558">
        <f>COUNTIF(tabla!$W$3:$W$20,'BD1'!AE1840)</f>
        <v>0</v>
      </c>
    </row>
    <row r="1841" spans="1:40 16381:16382" ht="24.95" customHeight="1" x14ac:dyDescent="0.2">
      <c r="A1841" s="248"/>
      <c r="B1841" s="248"/>
      <c r="C1841" s="248"/>
      <c r="D1841" s="84"/>
      <c r="E1841" s="86"/>
      <c r="F1841" s="249"/>
      <c r="G1841" s="84"/>
      <c r="H1841" s="84"/>
      <c r="I1841" s="177"/>
      <c r="J1841" s="84"/>
      <c r="K1841" s="477"/>
      <c r="L1841" s="174"/>
      <c r="M1841" s="251"/>
      <c r="N1841" s="280" t="str">
        <f t="shared" si="168"/>
        <v/>
      </c>
      <c r="O1841" s="252"/>
      <c r="P1841" s="253"/>
      <c r="Q1841" s="484"/>
      <c r="R1841" s="83"/>
      <c r="S1841" s="482"/>
      <c r="T1841" s="84"/>
      <c r="U1841" s="250"/>
      <c r="V1841" s="254"/>
      <c r="W1841" s="254"/>
      <c r="X1841" s="255"/>
      <c r="Y1841" s="255"/>
      <c r="Z1841" s="256"/>
      <c r="AA1841" s="63"/>
      <c r="AB1841" s="63"/>
      <c r="AC1841" s="63"/>
      <c r="AD1841" s="81"/>
      <c r="AE1841" s="84"/>
      <c r="AF1841" s="84"/>
      <c r="AG1841" s="257"/>
      <c r="AH1841" s="84"/>
      <c r="AI1841" s="63"/>
      <c r="AJ1841" s="63"/>
      <c r="AK1841" s="81"/>
      <c r="AL1841" s="85"/>
      <c r="AM1841" s="66"/>
      <c r="AN1841" s="63"/>
      <c r="XFA1841" s="558" t="e">
        <f>MATCH(AE1841,tabla!$W$3:$W$20,0)-1</f>
        <v>#N/A</v>
      </c>
      <c r="XFB1841" s="558">
        <f>COUNTIF(tabla!$W$3:$W$20,'BD1'!AE1841)</f>
        <v>0</v>
      </c>
    </row>
    <row r="1842" spans="1:40 16381:16382" ht="24.95" customHeight="1" x14ac:dyDescent="0.2">
      <c r="A1842" s="248"/>
      <c r="B1842" s="248"/>
      <c r="C1842" s="248"/>
      <c r="D1842" s="84"/>
      <c r="E1842" s="86"/>
      <c r="F1842" s="249"/>
      <c r="G1842" s="84"/>
      <c r="H1842" s="84"/>
      <c r="I1842" s="177"/>
      <c r="J1842" s="84"/>
      <c r="K1842" s="477"/>
      <c r="L1842" s="174"/>
      <c r="M1842" s="251"/>
      <c r="N1842" s="280" t="str">
        <f t="shared" si="168"/>
        <v/>
      </c>
      <c r="O1842" s="252"/>
      <c r="P1842" s="253"/>
      <c r="Q1842" s="484"/>
      <c r="R1842" s="83"/>
      <c r="S1842" s="482"/>
      <c r="T1842" s="84"/>
      <c r="U1842" s="250"/>
      <c r="V1842" s="254"/>
      <c r="W1842" s="254"/>
      <c r="X1842" s="255"/>
      <c r="Y1842" s="255"/>
      <c r="Z1842" s="256"/>
      <c r="AA1842" s="63"/>
      <c r="AB1842" s="63"/>
      <c r="AC1842" s="63"/>
      <c r="AD1842" s="81"/>
      <c r="AE1842" s="84"/>
      <c r="AF1842" s="84"/>
      <c r="AG1842" s="257"/>
      <c r="AH1842" s="84"/>
      <c r="AI1842" s="63"/>
      <c r="AJ1842" s="63"/>
      <c r="AK1842" s="81"/>
      <c r="AL1842" s="85"/>
      <c r="AM1842" s="66"/>
      <c r="AN1842" s="63"/>
      <c r="XFA1842" s="558" t="e">
        <f>MATCH(AE1842,tabla!$W$3:$W$20,0)-1</f>
        <v>#N/A</v>
      </c>
      <c r="XFB1842" s="558">
        <f>COUNTIF(tabla!$W$3:$W$20,'BD1'!AE1842)</f>
        <v>0</v>
      </c>
    </row>
    <row r="1843" spans="1:40 16381:16382" ht="24.95" customHeight="1" x14ac:dyDescent="0.2">
      <c r="A1843" s="248"/>
      <c r="B1843" s="248"/>
      <c r="C1843" s="248"/>
      <c r="D1843" s="84"/>
      <c r="E1843" s="86"/>
      <c r="F1843" s="249"/>
      <c r="G1843" s="84"/>
      <c r="H1843" s="84"/>
      <c r="I1843" s="177"/>
      <c r="J1843" s="84"/>
      <c r="K1843" s="477"/>
      <c r="L1843" s="174"/>
      <c r="M1843" s="251"/>
      <c r="N1843" s="280" t="str">
        <f t="shared" si="168"/>
        <v/>
      </c>
      <c r="O1843" s="252"/>
      <c r="P1843" s="253"/>
      <c r="Q1843" s="484"/>
      <c r="R1843" s="83"/>
      <c r="S1843" s="482"/>
      <c r="T1843" s="84"/>
      <c r="U1843" s="250"/>
      <c r="V1843" s="254"/>
      <c r="W1843" s="254"/>
      <c r="X1843" s="255"/>
      <c r="Y1843" s="255"/>
      <c r="Z1843" s="256"/>
      <c r="AA1843" s="63"/>
      <c r="AB1843" s="63"/>
      <c r="AC1843" s="63"/>
      <c r="AD1843" s="81"/>
      <c r="AE1843" s="84"/>
      <c r="AF1843" s="84"/>
      <c r="AG1843" s="257"/>
      <c r="AH1843" s="84"/>
      <c r="AI1843" s="63"/>
      <c r="AJ1843" s="63"/>
      <c r="AK1843" s="81"/>
      <c r="AL1843" s="85"/>
      <c r="AM1843" s="66"/>
      <c r="AN1843" s="63"/>
      <c r="XFA1843" s="558" t="e">
        <f>MATCH(AE1843,tabla!$W$3:$W$20,0)-1</f>
        <v>#N/A</v>
      </c>
      <c r="XFB1843" s="558">
        <f>COUNTIF(tabla!$W$3:$W$20,'BD1'!AE1843)</f>
        <v>0</v>
      </c>
    </row>
    <row r="1844" spans="1:40 16381:16382" ht="24.95" customHeight="1" x14ac:dyDescent="0.2">
      <c r="A1844" s="248"/>
      <c r="B1844" s="248"/>
      <c r="C1844" s="248"/>
      <c r="D1844" s="84"/>
      <c r="E1844" s="86"/>
      <c r="F1844" s="249"/>
      <c r="G1844" s="84"/>
      <c r="H1844" s="84"/>
      <c r="I1844" s="177"/>
      <c r="J1844" s="84"/>
      <c r="K1844" s="477"/>
      <c r="L1844" s="174"/>
      <c r="M1844" s="251"/>
      <c r="N1844" s="280" t="str">
        <f t="shared" si="168"/>
        <v/>
      </c>
      <c r="O1844" s="252"/>
      <c r="P1844" s="253"/>
      <c r="Q1844" s="484"/>
      <c r="R1844" s="83"/>
      <c r="S1844" s="482"/>
      <c r="T1844" s="84"/>
      <c r="U1844" s="250"/>
      <c r="V1844" s="254"/>
      <c r="W1844" s="254"/>
      <c r="X1844" s="255"/>
      <c r="Y1844" s="255"/>
      <c r="Z1844" s="256"/>
      <c r="AA1844" s="63"/>
      <c r="AB1844" s="63"/>
      <c r="AC1844" s="63"/>
      <c r="AD1844" s="81"/>
      <c r="AE1844" s="84"/>
      <c r="AF1844" s="84"/>
      <c r="AG1844" s="257"/>
      <c r="AH1844" s="84"/>
      <c r="AI1844" s="63"/>
      <c r="AJ1844" s="63"/>
      <c r="AK1844" s="81"/>
      <c r="AL1844" s="85"/>
      <c r="AM1844" s="66"/>
      <c r="AN1844" s="63"/>
      <c r="XFA1844" s="558" t="e">
        <f>MATCH(AE1844,tabla!$W$3:$W$20,0)-1</f>
        <v>#N/A</v>
      </c>
      <c r="XFB1844" s="558">
        <f>COUNTIF(tabla!$W$3:$W$20,'BD1'!AE1844)</f>
        <v>0</v>
      </c>
    </row>
    <row r="1845" spans="1:40 16381:16382" ht="24.95" customHeight="1" x14ac:dyDescent="0.2">
      <c r="A1845" s="248"/>
      <c r="B1845" s="248"/>
      <c r="C1845" s="248"/>
      <c r="D1845" s="84"/>
      <c r="E1845" s="86"/>
      <c r="F1845" s="249"/>
      <c r="G1845" s="84"/>
      <c r="H1845" s="84"/>
      <c r="I1845" s="177"/>
      <c r="J1845" s="84"/>
      <c r="K1845" s="477"/>
      <c r="L1845" s="174"/>
      <c r="M1845" s="251"/>
      <c r="N1845" s="280" t="str">
        <f t="shared" si="168"/>
        <v/>
      </c>
      <c r="O1845" s="252"/>
      <c r="P1845" s="253"/>
      <c r="Q1845" s="484"/>
      <c r="R1845" s="83"/>
      <c r="S1845" s="482"/>
      <c r="T1845" s="84"/>
      <c r="U1845" s="250"/>
      <c r="V1845" s="254"/>
      <c r="W1845" s="254"/>
      <c r="X1845" s="255"/>
      <c r="Y1845" s="255"/>
      <c r="Z1845" s="256"/>
      <c r="AA1845" s="63"/>
      <c r="AB1845" s="63"/>
      <c r="AC1845" s="63"/>
      <c r="AD1845" s="81"/>
      <c r="AE1845" s="84"/>
      <c r="AF1845" s="84"/>
      <c r="AG1845" s="257"/>
      <c r="AH1845" s="84"/>
      <c r="AI1845" s="63"/>
      <c r="AJ1845" s="63"/>
      <c r="AK1845" s="81"/>
      <c r="AL1845" s="85"/>
      <c r="AM1845" s="66"/>
      <c r="AN1845" s="63"/>
      <c r="XFA1845" s="558" t="e">
        <f>MATCH(AE1845,tabla!$W$3:$W$20,0)-1</f>
        <v>#N/A</v>
      </c>
      <c r="XFB1845" s="558">
        <f>COUNTIF(tabla!$W$3:$W$20,'BD1'!AE1845)</f>
        <v>0</v>
      </c>
    </row>
    <row r="1846" spans="1:40 16381:16382" ht="24.95" customHeight="1" x14ac:dyDescent="0.2">
      <c r="A1846" s="248"/>
      <c r="B1846" s="248"/>
      <c r="C1846" s="248"/>
      <c r="D1846" s="84"/>
      <c r="E1846" s="86"/>
      <c r="F1846" s="249"/>
      <c r="G1846" s="84"/>
      <c r="H1846" s="84"/>
      <c r="I1846" s="177"/>
      <c r="J1846" s="84"/>
      <c r="K1846" s="477"/>
      <c r="L1846" s="174"/>
      <c r="M1846" s="251"/>
      <c r="N1846" s="280" t="str">
        <f t="shared" si="168"/>
        <v/>
      </c>
      <c r="O1846" s="252"/>
      <c r="P1846" s="253"/>
      <c r="Q1846" s="484"/>
      <c r="R1846" s="83"/>
      <c r="S1846" s="482"/>
      <c r="T1846" s="84"/>
      <c r="U1846" s="250"/>
      <c r="V1846" s="254"/>
      <c r="W1846" s="254"/>
      <c r="X1846" s="255"/>
      <c r="Y1846" s="255"/>
      <c r="Z1846" s="256"/>
      <c r="AA1846" s="63"/>
      <c r="AB1846" s="63"/>
      <c r="AC1846" s="63"/>
      <c r="AD1846" s="81"/>
      <c r="AE1846" s="84"/>
      <c r="AF1846" s="84"/>
      <c r="AG1846" s="257"/>
      <c r="AH1846" s="84"/>
      <c r="AI1846" s="63"/>
      <c r="AJ1846" s="63"/>
      <c r="AK1846" s="81"/>
      <c r="AL1846" s="85"/>
      <c r="AM1846" s="66"/>
      <c r="AN1846" s="63"/>
      <c r="XFA1846" s="558" t="e">
        <f>MATCH(AE1846,tabla!$W$3:$W$20,0)-1</f>
        <v>#N/A</v>
      </c>
      <c r="XFB1846" s="558">
        <f>COUNTIF(tabla!$W$3:$W$20,'BD1'!AE1846)</f>
        <v>0</v>
      </c>
    </row>
    <row r="1847" spans="1:40 16381:16382" ht="24.95" customHeight="1" x14ac:dyDescent="0.2">
      <c r="A1847" s="248"/>
      <c r="B1847" s="248"/>
      <c r="C1847" s="248"/>
      <c r="D1847" s="84"/>
      <c r="E1847" s="86"/>
      <c r="F1847" s="249"/>
      <c r="G1847" s="84"/>
      <c r="H1847" s="84"/>
      <c r="I1847" s="177"/>
      <c r="J1847" s="84"/>
      <c r="K1847" s="477"/>
      <c r="L1847" s="174"/>
      <c r="M1847" s="251"/>
      <c r="N1847" s="280" t="str">
        <f t="shared" si="168"/>
        <v/>
      </c>
      <c r="O1847" s="252"/>
      <c r="P1847" s="253"/>
      <c r="Q1847" s="484"/>
      <c r="R1847" s="83"/>
      <c r="S1847" s="482"/>
      <c r="T1847" s="84"/>
      <c r="U1847" s="250"/>
      <c r="V1847" s="254"/>
      <c r="W1847" s="254"/>
      <c r="X1847" s="255"/>
      <c r="Y1847" s="255"/>
      <c r="Z1847" s="256"/>
      <c r="AA1847" s="63"/>
      <c r="AB1847" s="63"/>
      <c r="AC1847" s="63"/>
      <c r="AD1847" s="81"/>
      <c r="AE1847" s="84"/>
      <c r="AF1847" s="84"/>
      <c r="AG1847" s="257"/>
      <c r="AH1847" s="84"/>
      <c r="AI1847" s="63"/>
      <c r="AJ1847" s="63"/>
      <c r="AK1847" s="81"/>
      <c r="AL1847" s="85"/>
      <c r="AM1847" s="66"/>
      <c r="AN1847" s="63"/>
      <c r="XFA1847" s="558" t="e">
        <f>MATCH(AE1847,tabla!$W$3:$W$20,0)-1</f>
        <v>#N/A</v>
      </c>
      <c r="XFB1847" s="558">
        <f>COUNTIF(tabla!$W$3:$W$20,'BD1'!AE1847)</f>
        <v>0</v>
      </c>
    </row>
    <row r="1848" spans="1:40 16381:16382" ht="24.95" customHeight="1" x14ac:dyDescent="0.2">
      <c r="A1848" s="248"/>
      <c r="B1848" s="248"/>
      <c r="C1848" s="248"/>
      <c r="D1848" s="84"/>
      <c r="E1848" s="86"/>
      <c r="F1848" s="249"/>
      <c r="G1848" s="84"/>
      <c r="H1848" s="84"/>
      <c r="I1848" s="177"/>
      <c r="J1848" s="84"/>
      <c r="K1848" s="477"/>
      <c r="L1848" s="174"/>
      <c r="M1848" s="251"/>
      <c r="N1848" s="280" t="str">
        <f t="shared" si="168"/>
        <v/>
      </c>
      <c r="O1848" s="252"/>
      <c r="P1848" s="253"/>
      <c r="Q1848" s="484"/>
      <c r="R1848" s="83"/>
      <c r="S1848" s="482"/>
      <c r="T1848" s="84"/>
      <c r="U1848" s="250"/>
      <c r="V1848" s="254"/>
      <c r="W1848" s="254"/>
      <c r="X1848" s="255"/>
      <c r="Y1848" s="255"/>
      <c r="Z1848" s="256"/>
      <c r="AA1848" s="63"/>
      <c r="AB1848" s="63"/>
      <c r="AC1848" s="63"/>
      <c r="AD1848" s="81"/>
      <c r="AE1848" s="84"/>
      <c r="AF1848" s="84"/>
      <c r="AG1848" s="257"/>
      <c r="AH1848" s="84"/>
      <c r="AI1848" s="63"/>
      <c r="AJ1848" s="63"/>
      <c r="AK1848" s="81"/>
      <c r="AL1848" s="85"/>
      <c r="AM1848" s="66"/>
      <c r="AN1848" s="63"/>
      <c r="XFA1848" s="558" t="e">
        <f>MATCH(AE1848,tabla!$W$3:$W$20,0)-1</f>
        <v>#N/A</v>
      </c>
      <c r="XFB1848" s="558">
        <f>COUNTIF(tabla!$W$3:$W$20,'BD1'!AE1848)</f>
        <v>0</v>
      </c>
    </row>
    <row r="1849" spans="1:40 16381:16382" ht="24.95" customHeight="1" x14ac:dyDescent="0.2">
      <c r="A1849" s="248"/>
      <c r="B1849" s="248"/>
      <c r="C1849" s="248"/>
      <c r="D1849" s="84"/>
      <c r="E1849" s="86"/>
      <c r="F1849" s="249"/>
      <c r="G1849" s="84"/>
      <c r="H1849" s="84"/>
      <c r="I1849" s="177"/>
      <c r="J1849" s="84"/>
      <c r="K1849" s="477"/>
      <c r="L1849" s="174"/>
      <c r="M1849" s="251"/>
      <c r="N1849" s="280" t="str">
        <f t="shared" si="168"/>
        <v/>
      </c>
      <c r="O1849" s="252"/>
      <c r="P1849" s="253"/>
      <c r="Q1849" s="484"/>
      <c r="R1849" s="83"/>
      <c r="S1849" s="482"/>
      <c r="T1849" s="84"/>
      <c r="U1849" s="250"/>
      <c r="V1849" s="254"/>
      <c r="W1849" s="254"/>
      <c r="X1849" s="255"/>
      <c r="Y1849" s="255"/>
      <c r="Z1849" s="256"/>
      <c r="AA1849" s="63"/>
      <c r="AB1849" s="63"/>
      <c r="AC1849" s="63"/>
      <c r="AD1849" s="81"/>
      <c r="AE1849" s="84"/>
      <c r="AF1849" s="84"/>
      <c r="AG1849" s="257"/>
      <c r="AH1849" s="84"/>
      <c r="AI1849" s="63"/>
      <c r="AJ1849" s="63"/>
      <c r="AK1849" s="81"/>
      <c r="AL1849" s="85"/>
      <c r="AM1849" s="66"/>
      <c r="AN1849" s="63"/>
      <c r="XFA1849" s="558" t="e">
        <f>MATCH(AE1849,tabla!$W$3:$W$20,0)-1</f>
        <v>#N/A</v>
      </c>
      <c r="XFB1849" s="558">
        <f>COUNTIF(tabla!$W$3:$W$20,'BD1'!AE1849)</f>
        <v>0</v>
      </c>
    </row>
    <row r="1850" spans="1:40 16381:16382" ht="24.95" customHeight="1" x14ac:dyDescent="0.2">
      <c r="A1850" s="248"/>
      <c r="B1850" s="248"/>
      <c r="C1850" s="248"/>
      <c r="D1850" s="84"/>
      <c r="E1850" s="86"/>
      <c r="F1850" s="249"/>
      <c r="G1850" s="84"/>
      <c r="H1850" s="84"/>
      <c r="I1850" s="177"/>
      <c r="J1850" s="84"/>
      <c r="K1850" s="477"/>
      <c r="L1850" s="174"/>
      <c r="M1850" s="251"/>
      <c r="N1850" s="280" t="str">
        <f t="shared" si="168"/>
        <v/>
      </c>
      <c r="O1850" s="252"/>
      <c r="P1850" s="253"/>
      <c r="Q1850" s="484"/>
      <c r="R1850" s="83"/>
      <c r="S1850" s="482"/>
      <c r="T1850" s="84"/>
      <c r="U1850" s="250"/>
      <c r="V1850" s="254"/>
      <c r="W1850" s="254"/>
      <c r="X1850" s="255"/>
      <c r="Y1850" s="255"/>
      <c r="Z1850" s="256"/>
      <c r="AA1850" s="63"/>
      <c r="AB1850" s="63"/>
      <c r="AC1850" s="63"/>
      <c r="AD1850" s="81"/>
      <c r="AE1850" s="84"/>
      <c r="AF1850" s="84"/>
      <c r="AG1850" s="257"/>
      <c r="AH1850" s="84"/>
      <c r="AI1850" s="63"/>
      <c r="AJ1850" s="63"/>
      <c r="AK1850" s="81"/>
      <c r="AL1850" s="85"/>
      <c r="AM1850" s="66"/>
      <c r="AN1850" s="63"/>
      <c r="XFA1850" s="558" t="e">
        <f>MATCH(AE1850,tabla!$W$3:$W$20,0)-1</f>
        <v>#N/A</v>
      </c>
      <c r="XFB1850" s="558">
        <f>COUNTIF(tabla!$W$3:$W$20,'BD1'!AE1850)</f>
        <v>0</v>
      </c>
    </row>
    <row r="1851" spans="1:40 16381:16382" ht="24.95" customHeight="1" x14ac:dyDescent="0.2">
      <c r="A1851" s="248"/>
      <c r="B1851" s="248"/>
      <c r="C1851" s="248"/>
      <c r="D1851" s="84"/>
      <c r="E1851" s="86"/>
      <c r="F1851" s="249"/>
      <c r="G1851" s="84"/>
      <c r="H1851" s="84"/>
      <c r="I1851" s="177"/>
      <c r="J1851" s="84"/>
      <c r="K1851" s="477"/>
      <c r="L1851" s="174"/>
      <c r="M1851" s="251"/>
      <c r="N1851" s="280" t="str">
        <f t="shared" si="168"/>
        <v/>
      </c>
      <c r="O1851" s="252"/>
      <c r="P1851" s="253"/>
      <c r="Q1851" s="484"/>
      <c r="R1851" s="83"/>
      <c r="S1851" s="482"/>
      <c r="T1851" s="84"/>
      <c r="U1851" s="250"/>
      <c r="V1851" s="254"/>
      <c r="W1851" s="254"/>
      <c r="X1851" s="255"/>
      <c r="Y1851" s="255"/>
      <c r="Z1851" s="256"/>
      <c r="AA1851" s="63"/>
      <c r="AB1851" s="63"/>
      <c r="AC1851" s="63"/>
      <c r="AD1851" s="81"/>
      <c r="AE1851" s="84"/>
      <c r="AF1851" s="84"/>
      <c r="AG1851" s="257"/>
      <c r="AH1851" s="84"/>
      <c r="AI1851" s="63"/>
      <c r="AJ1851" s="63"/>
      <c r="AK1851" s="81"/>
      <c r="AL1851" s="85"/>
      <c r="AM1851" s="66"/>
      <c r="AN1851" s="63"/>
      <c r="XFA1851" s="558" t="e">
        <f>MATCH(AE1851,tabla!$W$3:$W$20,0)-1</f>
        <v>#N/A</v>
      </c>
      <c r="XFB1851" s="558">
        <f>COUNTIF(tabla!$W$3:$W$20,'BD1'!AE1851)</f>
        <v>0</v>
      </c>
    </row>
    <row r="1852" spans="1:40 16381:16382" ht="24.95" customHeight="1" x14ac:dyDescent="0.2">
      <c r="A1852" s="248"/>
      <c r="B1852" s="248"/>
      <c r="C1852" s="248"/>
      <c r="D1852" s="84"/>
      <c r="E1852" s="86"/>
      <c r="F1852" s="249"/>
      <c r="G1852" s="84"/>
      <c r="H1852" s="84"/>
      <c r="I1852" s="177"/>
      <c r="J1852" s="84"/>
      <c r="K1852" s="477"/>
      <c r="L1852" s="174"/>
      <c r="M1852" s="251"/>
      <c r="N1852" s="280" t="str">
        <f t="shared" si="168"/>
        <v/>
      </c>
      <c r="O1852" s="252"/>
      <c r="P1852" s="253"/>
      <c r="Q1852" s="484"/>
      <c r="R1852" s="83"/>
      <c r="S1852" s="482"/>
      <c r="T1852" s="84"/>
      <c r="U1852" s="250"/>
      <c r="V1852" s="254"/>
      <c r="W1852" s="254"/>
      <c r="X1852" s="255"/>
      <c r="Y1852" s="255"/>
      <c r="Z1852" s="256"/>
      <c r="AA1852" s="63"/>
      <c r="AB1852" s="63"/>
      <c r="AC1852" s="63"/>
      <c r="AD1852" s="81"/>
      <c r="AE1852" s="84"/>
      <c r="AF1852" s="84"/>
      <c r="AG1852" s="257"/>
      <c r="AH1852" s="84"/>
      <c r="AI1852" s="63"/>
      <c r="AJ1852" s="63"/>
      <c r="AK1852" s="81"/>
      <c r="AL1852" s="85"/>
      <c r="AM1852" s="66"/>
      <c r="AN1852" s="63"/>
      <c r="XFA1852" s="558" t="e">
        <f>MATCH(AE1852,tabla!$W$3:$W$20,0)-1</f>
        <v>#N/A</v>
      </c>
      <c r="XFB1852" s="558">
        <f>COUNTIF(tabla!$W$3:$W$20,'BD1'!AE1852)</f>
        <v>0</v>
      </c>
    </row>
    <row r="1853" spans="1:40 16381:16382" ht="24.95" customHeight="1" x14ac:dyDescent="0.2">
      <c r="A1853" s="248"/>
      <c r="B1853" s="248"/>
      <c r="C1853" s="248"/>
      <c r="D1853" s="84"/>
      <c r="E1853" s="86"/>
      <c r="F1853" s="249"/>
      <c r="G1853" s="84"/>
      <c r="H1853" s="84"/>
      <c r="I1853" s="177"/>
      <c r="J1853" s="84"/>
      <c r="K1853" s="477"/>
      <c r="L1853" s="174"/>
      <c r="M1853" s="251"/>
      <c r="N1853" s="280" t="str">
        <f t="shared" si="168"/>
        <v/>
      </c>
      <c r="O1853" s="252"/>
      <c r="P1853" s="253"/>
      <c r="Q1853" s="484"/>
      <c r="R1853" s="83"/>
      <c r="S1853" s="482"/>
      <c r="T1853" s="84"/>
      <c r="U1853" s="250"/>
      <c r="V1853" s="254"/>
      <c r="W1853" s="254"/>
      <c r="X1853" s="255"/>
      <c r="Y1853" s="255"/>
      <c r="Z1853" s="256"/>
      <c r="AA1853" s="63"/>
      <c r="AB1853" s="63"/>
      <c r="AC1853" s="63"/>
      <c r="AD1853" s="81"/>
      <c r="AE1853" s="84"/>
      <c r="AF1853" s="84"/>
      <c r="AG1853" s="257"/>
      <c r="AH1853" s="84"/>
      <c r="AI1853" s="63"/>
      <c r="AJ1853" s="63"/>
      <c r="AK1853" s="81"/>
      <c r="AL1853" s="85"/>
      <c r="AM1853" s="66"/>
      <c r="AN1853" s="63"/>
      <c r="XFA1853" s="558" t="e">
        <f>MATCH(AE1853,tabla!$W$3:$W$20,0)-1</f>
        <v>#N/A</v>
      </c>
      <c r="XFB1853" s="558">
        <f>COUNTIF(tabla!$W$3:$W$20,'BD1'!AE1853)</f>
        <v>0</v>
      </c>
    </row>
    <row r="1854" spans="1:40 16381:16382" ht="24.95" customHeight="1" x14ac:dyDescent="0.2">
      <c r="A1854" s="248"/>
      <c r="B1854" s="248"/>
      <c r="C1854" s="248"/>
      <c r="D1854" s="84"/>
      <c r="E1854" s="86"/>
      <c r="F1854" s="249"/>
      <c r="G1854" s="84"/>
      <c r="H1854" s="84"/>
      <c r="I1854" s="177"/>
      <c r="J1854" s="84"/>
      <c r="K1854" s="477"/>
      <c r="L1854" s="174"/>
      <c r="M1854" s="251"/>
      <c r="N1854" s="280" t="str">
        <f t="shared" si="168"/>
        <v/>
      </c>
      <c r="O1854" s="252"/>
      <c r="P1854" s="253"/>
      <c r="Q1854" s="484"/>
      <c r="R1854" s="83"/>
      <c r="S1854" s="482"/>
      <c r="T1854" s="84"/>
      <c r="U1854" s="250"/>
      <c r="V1854" s="254"/>
      <c r="W1854" s="254"/>
      <c r="X1854" s="255"/>
      <c r="Y1854" s="255"/>
      <c r="Z1854" s="256"/>
      <c r="AA1854" s="63"/>
      <c r="AB1854" s="63"/>
      <c r="AC1854" s="63"/>
      <c r="AD1854" s="81"/>
      <c r="AE1854" s="84"/>
      <c r="AF1854" s="84"/>
      <c r="AG1854" s="257"/>
      <c r="AH1854" s="84"/>
      <c r="AI1854" s="63"/>
      <c r="AJ1854" s="63"/>
      <c r="AK1854" s="81"/>
      <c r="AL1854" s="85"/>
      <c r="AM1854" s="66"/>
      <c r="AN1854" s="63"/>
      <c r="XFA1854" s="558" t="e">
        <f>MATCH(AE1854,tabla!$W$3:$W$20,0)-1</f>
        <v>#N/A</v>
      </c>
      <c r="XFB1854" s="558">
        <f>COUNTIF(tabla!$W$3:$W$20,'BD1'!AE1854)</f>
        <v>0</v>
      </c>
    </row>
    <row r="1855" spans="1:40 16381:16382" ht="24.95" customHeight="1" x14ac:dyDescent="0.2">
      <c r="A1855" s="248"/>
      <c r="B1855" s="248"/>
      <c r="C1855" s="248"/>
      <c r="D1855" s="84"/>
      <c r="E1855" s="86"/>
      <c r="F1855" s="249"/>
      <c r="G1855" s="84"/>
      <c r="H1855" s="84"/>
      <c r="I1855" s="177"/>
      <c r="J1855" s="84"/>
      <c r="K1855" s="477"/>
      <c r="L1855" s="174"/>
      <c r="M1855" s="251"/>
      <c r="N1855" s="280" t="str">
        <f t="shared" si="168"/>
        <v/>
      </c>
      <c r="O1855" s="252"/>
      <c r="P1855" s="253"/>
      <c r="Q1855" s="484"/>
      <c r="R1855" s="83"/>
      <c r="S1855" s="482"/>
      <c r="T1855" s="84"/>
      <c r="U1855" s="250"/>
      <c r="V1855" s="254"/>
      <c r="W1855" s="254"/>
      <c r="X1855" s="255"/>
      <c r="Y1855" s="255"/>
      <c r="Z1855" s="256"/>
      <c r="AA1855" s="63"/>
      <c r="AB1855" s="63"/>
      <c r="AC1855" s="63"/>
      <c r="AD1855" s="81"/>
      <c r="AE1855" s="84"/>
      <c r="AF1855" s="84"/>
      <c r="AG1855" s="257"/>
      <c r="AH1855" s="84"/>
      <c r="AI1855" s="63"/>
      <c r="AJ1855" s="63"/>
      <c r="AK1855" s="81"/>
      <c r="AL1855" s="85"/>
      <c r="AM1855" s="66"/>
      <c r="AN1855" s="63"/>
      <c r="XFA1855" s="558" t="e">
        <f>MATCH(AE1855,tabla!$W$3:$W$20,0)-1</f>
        <v>#N/A</v>
      </c>
      <c r="XFB1855" s="558">
        <f>COUNTIF(tabla!$W$3:$W$20,'BD1'!AE1855)</f>
        <v>0</v>
      </c>
    </row>
    <row r="1856" spans="1:40 16381:16382" ht="24.95" customHeight="1" x14ac:dyDescent="0.2">
      <c r="A1856" s="248"/>
      <c r="B1856" s="248"/>
      <c r="C1856" s="248"/>
      <c r="D1856" s="84"/>
      <c r="E1856" s="86"/>
      <c r="F1856" s="249"/>
      <c r="G1856" s="84"/>
      <c r="H1856" s="84"/>
      <c r="I1856" s="177"/>
      <c r="J1856" s="84"/>
      <c r="K1856" s="477"/>
      <c r="L1856" s="174"/>
      <c r="M1856" s="251"/>
      <c r="N1856" s="280" t="str">
        <f t="shared" si="168"/>
        <v/>
      </c>
      <c r="O1856" s="252"/>
      <c r="P1856" s="253"/>
      <c r="Q1856" s="484"/>
      <c r="R1856" s="83"/>
      <c r="S1856" s="482"/>
      <c r="T1856" s="84"/>
      <c r="U1856" s="250"/>
      <c r="V1856" s="254"/>
      <c r="W1856" s="254"/>
      <c r="X1856" s="255"/>
      <c r="Y1856" s="255"/>
      <c r="Z1856" s="256"/>
      <c r="AA1856" s="63"/>
      <c r="AB1856" s="63"/>
      <c r="AC1856" s="63"/>
      <c r="AD1856" s="81"/>
      <c r="AE1856" s="84"/>
      <c r="AF1856" s="84"/>
      <c r="AG1856" s="257"/>
      <c r="AH1856" s="84"/>
      <c r="AI1856" s="63"/>
      <c r="AJ1856" s="63"/>
      <c r="AK1856" s="81"/>
      <c r="AL1856" s="85"/>
      <c r="AM1856" s="66"/>
      <c r="AN1856" s="63"/>
      <c r="XFA1856" s="558" t="e">
        <f>MATCH(AE1856,tabla!$W$3:$W$20,0)-1</f>
        <v>#N/A</v>
      </c>
      <c r="XFB1856" s="558">
        <f>COUNTIF(tabla!$W$3:$W$20,'BD1'!AE1856)</f>
        <v>0</v>
      </c>
    </row>
    <row r="1857" spans="1:40 16381:16382" ht="24.95" customHeight="1" x14ac:dyDescent="0.2">
      <c r="A1857" s="248"/>
      <c r="B1857" s="248"/>
      <c r="C1857" s="248"/>
      <c r="D1857" s="84"/>
      <c r="E1857" s="86"/>
      <c r="F1857" s="249"/>
      <c r="G1857" s="84"/>
      <c r="H1857" s="84"/>
      <c r="I1857" s="177"/>
      <c r="J1857" s="84"/>
      <c r="K1857" s="477"/>
      <c r="L1857" s="174"/>
      <c r="M1857" s="251"/>
      <c r="N1857" s="280" t="str">
        <f t="shared" si="168"/>
        <v/>
      </c>
      <c r="O1857" s="252"/>
      <c r="P1857" s="253"/>
      <c r="Q1857" s="484"/>
      <c r="R1857" s="83"/>
      <c r="S1857" s="482"/>
      <c r="T1857" s="84"/>
      <c r="U1857" s="250"/>
      <c r="V1857" s="254"/>
      <c r="W1857" s="254"/>
      <c r="X1857" s="255"/>
      <c r="Y1857" s="255"/>
      <c r="Z1857" s="256"/>
      <c r="AA1857" s="63"/>
      <c r="AB1857" s="63"/>
      <c r="AC1857" s="63"/>
      <c r="AD1857" s="81"/>
      <c r="AE1857" s="84"/>
      <c r="AF1857" s="84"/>
      <c r="AG1857" s="257"/>
      <c r="AH1857" s="84"/>
      <c r="AI1857" s="63"/>
      <c r="AJ1857" s="63"/>
      <c r="AK1857" s="81"/>
      <c r="AL1857" s="85"/>
      <c r="AM1857" s="66"/>
      <c r="AN1857" s="63"/>
      <c r="XFA1857" s="558" t="e">
        <f>MATCH(AE1857,tabla!$W$3:$W$20,0)-1</f>
        <v>#N/A</v>
      </c>
      <c r="XFB1857" s="558">
        <f>COUNTIF(tabla!$W$3:$W$20,'BD1'!AE1857)</f>
        <v>0</v>
      </c>
    </row>
    <row r="1858" spans="1:40 16381:16382" ht="24.95" customHeight="1" x14ac:dyDescent="0.2">
      <c r="A1858" s="248"/>
      <c r="B1858" s="248"/>
      <c r="C1858" s="248"/>
      <c r="D1858" s="84"/>
      <c r="E1858" s="86"/>
      <c r="F1858" s="249"/>
      <c r="G1858" s="84"/>
      <c r="H1858" s="84"/>
      <c r="I1858" s="177"/>
      <c r="J1858" s="84"/>
      <c r="K1858" s="477"/>
      <c r="L1858" s="174"/>
      <c r="M1858" s="251"/>
      <c r="N1858" s="280" t="str">
        <f t="shared" si="168"/>
        <v/>
      </c>
      <c r="O1858" s="252"/>
      <c r="P1858" s="253"/>
      <c r="Q1858" s="484"/>
      <c r="R1858" s="83"/>
      <c r="S1858" s="482"/>
      <c r="T1858" s="84"/>
      <c r="U1858" s="250"/>
      <c r="V1858" s="254"/>
      <c r="W1858" s="254"/>
      <c r="X1858" s="255"/>
      <c r="Y1858" s="255"/>
      <c r="Z1858" s="256"/>
      <c r="AA1858" s="63"/>
      <c r="AB1858" s="63"/>
      <c r="AC1858" s="63"/>
      <c r="AD1858" s="81"/>
      <c r="AE1858" s="84"/>
      <c r="AF1858" s="84"/>
      <c r="AG1858" s="257"/>
      <c r="AH1858" s="84"/>
      <c r="AI1858" s="63"/>
      <c r="AJ1858" s="63"/>
      <c r="AK1858" s="81"/>
      <c r="AL1858" s="85"/>
      <c r="AM1858" s="66"/>
      <c r="AN1858" s="63"/>
      <c r="XFA1858" s="558" t="e">
        <f>MATCH(AE1858,tabla!$W$3:$W$20,0)-1</f>
        <v>#N/A</v>
      </c>
      <c r="XFB1858" s="558">
        <f>COUNTIF(tabla!$W$3:$W$20,'BD1'!AE1858)</f>
        <v>0</v>
      </c>
    </row>
    <row r="1859" spans="1:40 16381:16382" ht="24.95" customHeight="1" x14ac:dyDescent="0.2">
      <c r="A1859" s="248"/>
      <c r="B1859" s="248"/>
      <c r="C1859" s="248"/>
      <c r="D1859" s="84"/>
      <c r="E1859" s="86"/>
      <c r="F1859" s="249"/>
      <c r="G1859" s="84"/>
      <c r="H1859" s="84"/>
      <c r="I1859" s="177"/>
      <c r="J1859" s="84"/>
      <c r="K1859" s="477"/>
      <c r="L1859" s="174"/>
      <c r="M1859" s="251"/>
      <c r="N1859" s="280" t="str">
        <f t="shared" si="168"/>
        <v/>
      </c>
      <c r="O1859" s="252"/>
      <c r="P1859" s="253"/>
      <c r="Q1859" s="484"/>
      <c r="R1859" s="83"/>
      <c r="S1859" s="482"/>
      <c r="T1859" s="84"/>
      <c r="U1859" s="250"/>
      <c r="V1859" s="254"/>
      <c r="W1859" s="254"/>
      <c r="X1859" s="255"/>
      <c r="Y1859" s="255"/>
      <c r="Z1859" s="256"/>
      <c r="AA1859" s="63"/>
      <c r="AB1859" s="63"/>
      <c r="AC1859" s="63"/>
      <c r="AD1859" s="81"/>
      <c r="AE1859" s="84"/>
      <c r="AF1859" s="84"/>
      <c r="AG1859" s="257"/>
      <c r="AH1859" s="84"/>
      <c r="AI1859" s="63"/>
      <c r="AJ1859" s="63"/>
      <c r="AK1859" s="81"/>
      <c r="AL1859" s="85"/>
      <c r="AM1859" s="66"/>
      <c r="AN1859" s="63"/>
      <c r="XFA1859" s="558" t="e">
        <f>MATCH(AE1859,tabla!$W$3:$W$20,0)-1</f>
        <v>#N/A</v>
      </c>
      <c r="XFB1859" s="558">
        <f>COUNTIF(tabla!$W$3:$W$20,'BD1'!AE1859)</f>
        <v>0</v>
      </c>
    </row>
    <row r="1860" spans="1:40 16381:16382" ht="24.95" customHeight="1" x14ac:dyDescent="0.2">
      <c r="A1860" s="248"/>
      <c r="B1860" s="248"/>
      <c r="C1860" s="248"/>
      <c r="D1860" s="84"/>
      <c r="E1860" s="86"/>
      <c r="F1860" s="249"/>
      <c r="G1860" s="84"/>
      <c r="H1860" s="84"/>
      <c r="I1860" s="177"/>
      <c r="J1860" s="84"/>
      <c r="K1860" s="477"/>
      <c r="L1860" s="174"/>
      <c r="M1860" s="251"/>
      <c r="N1860" s="280" t="str">
        <f t="shared" si="168"/>
        <v/>
      </c>
      <c r="O1860" s="252"/>
      <c r="P1860" s="253"/>
      <c r="Q1860" s="484"/>
      <c r="R1860" s="83"/>
      <c r="S1860" s="482"/>
      <c r="T1860" s="84"/>
      <c r="U1860" s="250"/>
      <c r="V1860" s="254"/>
      <c r="W1860" s="254"/>
      <c r="X1860" s="255"/>
      <c r="Y1860" s="255"/>
      <c r="Z1860" s="256"/>
      <c r="AA1860" s="63"/>
      <c r="AB1860" s="63"/>
      <c r="AC1860" s="63"/>
      <c r="AD1860" s="81"/>
      <c r="AE1860" s="84"/>
      <c r="AF1860" s="84"/>
      <c r="AG1860" s="257"/>
      <c r="AH1860" s="84"/>
      <c r="AI1860" s="63"/>
      <c r="AJ1860" s="63"/>
      <c r="AK1860" s="81"/>
      <c r="AL1860" s="85"/>
      <c r="AM1860" s="66"/>
      <c r="AN1860" s="63"/>
      <c r="XFA1860" s="558" t="e">
        <f>MATCH(AE1860,tabla!$W$3:$W$20,0)-1</f>
        <v>#N/A</v>
      </c>
      <c r="XFB1860" s="558">
        <f>COUNTIF(tabla!$W$3:$W$20,'BD1'!AE1860)</f>
        <v>0</v>
      </c>
    </row>
    <row r="1861" spans="1:40 16381:16382" ht="24.95" customHeight="1" x14ac:dyDescent="0.2">
      <c r="A1861" s="248"/>
      <c r="B1861" s="248"/>
      <c r="C1861" s="248"/>
      <c r="D1861" s="84"/>
      <c r="E1861" s="86"/>
      <c r="F1861" s="249"/>
      <c r="G1861" s="84"/>
      <c r="H1861" s="84"/>
      <c r="I1861" s="177"/>
      <c r="J1861" s="84"/>
      <c r="K1861" s="477"/>
      <c r="L1861" s="174"/>
      <c r="M1861" s="251"/>
      <c r="N1861" s="280" t="str">
        <f t="shared" si="168"/>
        <v/>
      </c>
      <c r="O1861" s="252"/>
      <c r="P1861" s="253"/>
      <c r="Q1861" s="484"/>
      <c r="R1861" s="83"/>
      <c r="S1861" s="482"/>
      <c r="T1861" s="84"/>
      <c r="U1861" s="250"/>
      <c r="V1861" s="254"/>
      <c r="W1861" s="254"/>
      <c r="X1861" s="255"/>
      <c r="Y1861" s="255"/>
      <c r="Z1861" s="256"/>
      <c r="AA1861" s="63"/>
      <c r="AB1861" s="63"/>
      <c r="AC1861" s="63"/>
      <c r="AD1861" s="81"/>
      <c r="AE1861" s="84"/>
      <c r="AF1861" s="84"/>
      <c r="AG1861" s="257"/>
      <c r="AH1861" s="84"/>
      <c r="AI1861" s="63"/>
      <c r="AJ1861" s="63"/>
      <c r="AK1861" s="81"/>
      <c r="AL1861" s="85"/>
      <c r="AM1861" s="66"/>
      <c r="AN1861" s="63"/>
      <c r="XFA1861" s="558" t="e">
        <f>MATCH(AE1861,tabla!$W$3:$W$20,0)-1</f>
        <v>#N/A</v>
      </c>
      <c r="XFB1861" s="558">
        <f>COUNTIF(tabla!$W$3:$W$20,'BD1'!AE1861)</f>
        <v>0</v>
      </c>
    </row>
    <row r="1862" spans="1:40 16381:16382" ht="24.95" customHeight="1" x14ac:dyDescent="0.2">
      <c r="A1862" s="248"/>
      <c r="B1862" s="248"/>
      <c r="C1862" s="248"/>
      <c r="D1862" s="84"/>
      <c r="E1862" s="86"/>
      <c r="F1862" s="249"/>
      <c r="G1862" s="84"/>
      <c r="H1862" s="84"/>
      <c r="I1862" s="177"/>
      <c r="J1862" s="84"/>
      <c r="K1862" s="477"/>
      <c r="L1862" s="174"/>
      <c r="M1862" s="251"/>
      <c r="N1862" s="280" t="str">
        <f t="shared" si="168"/>
        <v/>
      </c>
      <c r="O1862" s="252"/>
      <c r="P1862" s="253"/>
      <c r="Q1862" s="484"/>
      <c r="R1862" s="83"/>
      <c r="S1862" s="482"/>
      <c r="T1862" s="84"/>
      <c r="U1862" s="250"/>
      <c r="V1862" s="254"/>
      <c r="W1862" s="254"/>
      <c r="X1862" s="255"/>
      <c r="Y1862" s="255"/>
      <c r="Z1862" s="256"/>
      <c r="AA1862" s="63"/>
      <c r="AB1862" s="63"/>
      <c r="AC1862" s="63"/>
      <c r="AD1862" s="81"/>
      <c r="AE1862" s="84"/>
      <c r="AF1862" s="84"/>
      <c r="AG1862" s="257"/>
      <c r="AH1862" s="84"/>
      <c r="AI1862" s="63"/>
      <c r="AJ1862" s="63"/>
      <c r="AK1862" s="81"/>
      <c r="AL1862" s="85"/>
      <c r="AM1862" s="66"/>
      <c r="AN1862" s="63"/>
      <c r="XFA1862" s="558" t="e">
        <f>MATCH(AE1862,tabla!$W$3:$W$20,0)-1</f>
        <v>#N/A</v>
      </c>
      <c r="XFB1862" s="558">
        <f>COUNTIF(tabla!$W$3:$W$20,'BD1'!AE1862)</f>
        <v>0</v>
      </c>
    </row>
    <row r="1863" spans="1:40 16381:16382" ht="24.95" customHeight="1" x14ac:dyDescent="0.2">
      <c r="A1863" s="248"/>
      <c r="B1863" s="248"/>
      <c r="C1863" s="248"/>
      <c r="D1863" s="84"/>
      <c r="E1863" s="86"/>
      <c r="F1863" s="249"/>
      <c r="G1863" s="84"/>
      <c r="H1863" s="84"/>
      <c r="I1863" s="177"/>
      <c r="J1863" s="84"/>
      <c r="K1863" s="477"/>
      <c r="L1863" s="174"/>
      <c r="M1863" s="251"/>
      <c r="N1863" s="280" t="str">
        <f t="shared" si="168"/>
        <v/>
      </c>
      <c r="O1863" s="252"/>
      <c r="P1863" s="253"/>
      <c r="Q1863" s="484"/>
      <c r="R1863" s="83"/>
      <c r="S1863" s="482"/>
      <c r="T1863" s="84"/>
      <c r="U1863" s="250"/>
      <c r="V1863" s="254"/>
      <c r="W1863" s="254"/>
      <c r="X1863" s="255"/>
      <c r="Y1863" s="255"/>
      <c r="Z1863" s="256"/>
      <c r="AA1863" s="63"/>
      <c r="AB1863" s="63"/>
      <c r="AC1863" s="63"/>
      <c r="AD1863" s="81"/>
      <c r="AE1863" s="84"/>
      <c r="AF1863" s="84"/>
      <c r="AG1863" s="257"/>
      <c r="AH1863" s="84"/>
      <c r="AI1863" s="63"/>
      <c r="AJ1863" s="63"/>
      <c r="AK1863" s="81"/>
      <c r="AL1863" s="85"/>
      <c r="AM1863" s="66"/>
      <c r="AN1863" s="63"/>
      <c r="XFA1863" s="558" t="e">
        <f>MATCH(AE1863,tabla!$W$3:$W$20,0)-1</f>
        <v>#N/A</v>
      </c>
      <c r="XFB1863" s="558">
        <f>COUNTIF(tabla!$W$3:$W$20,'BD1'!AE1863)</f>
        <v>0</v>
      </c>
    </row>
    <row r="1864" spans="1:40 16381:16382" ht="24.95" customHeight="1" x14ac:dyDescent="0.2">
      <c r="A1864" s="248"/>
      <c r="B1864" s="248"/>
      <c r="C1864" s="248"/>
      <c r="D1864" s="84"/>
      <c r="E1864" s="86"/>
      <c r="F1864" s="249"/>
      <c r="G1864" s="84"/>
      <c r="H1864" s="84"/>
      <c r="I1864" s="177"/>
      <c r="J1864" s="84"/>
      <c r="K1864" s="477"/>
      <c r="L1864" s="174"/>
      <c r="M1864" s="251"/>
      <c r="N1864" s="280" t="str">
        <f t="shared" si="168"/>
        <v/>
      </c>
      <c r="O1864" s="252"/>
      <c r="P1864" s="253"/>
      <c r="Q1864" s="484"/>
      <c r="R1864" s="83"/>
      <c r="S1864" s="482"/>
      <c r="T1864" s="84"/>
      <c r="U1864" s="250"/>
      <c r="V1864" s="254"/>
      <c r="W1864" s="254"/>
      <c r="X1864" s="255"/>
      <c r="Y1864" s="255"/>
      <c r="Z1864" s="256"/>
      <c r="AA1864" s="63"/>
      <c r="AB1864" s="63"/>
      <c r="AC1864" s="63"/>
      <c r="AD1864" s="81"/>
      <c r="AE1864" s="84"/>
      <c r="AF1864" s="84"/>
      <c r="AG1864" s="257"/>
      <c r="AH1864" s="84"/>
      <c r="AI1864" s="63"/>
      <c r="AJ1864" s="63"/>
      <c r="AK1864" s="81"/>
      <c r="AL1864" s="85"/>
      <c r="AM1864" s="66"/>
      <c r="AN1864" s="63"/>
      <c r="XFA1864" s="558" t="e">
        <f>MATCH(AE1864,tabla!$W$3:$W$20,0)-1</f>
        <v>#N/A</v>
      </c>
      <c r="XFB1864" s="558">
        <f>COUNTIF(tabla!$W$3:$W$20,'BD1'!AE1864)</f>
        <v>0</v>
      </c>
    </row>
    <row r="1865" spans="1:40 16381:16382" ht="24.95" customHeight="1" x14ac:dyDescent="0.2">
      <c r="A1865" s="248"/>
      <c r="B1865" s="248"/>
      <c r="C1865" s="248"/>
      <c r="D1865" s="84"/>
      <c r="E1865" s="86"/>
      <c r="F1865" s="249"/>
      <c r="G1865" s="84"/>
      <c r="H1865" s="84"/>
      <c r="I1865" s="177"/>
      <c r="J1865" s="84"/>
      <c r="K1865" s="477"/>
      <c r="L1865" s="174"/>
      <c r="M1865" s="251"/>
      <c r="N1865" s="280" t="str">
        <f t="shared" si="168"/>
        <v/>
      </c>
      <c r="O1865" s="252"/>
      <c r="P1865" s="253"/>
      <c r="Q1865" s="484"/>
      <c r="R1865" s="83"/>
      <c r="S1865" s="482"/>
      <c r="T1865" s="84"/>
      <c r="U1865" s="250"/>
      <c r="V1865" s="254"/>
      <c r="W1865" s="254"/>
      <c r="X1865" s="255"/>
      <c r="Y1865" s="255"/>
      <c r="Z1865" s="256"/>
      <c r="AA1865" s="63"/>
      <c r="AB1865" s="63"/>
      <c r="AC1865" s="63"/>
      <c r="AD1865" s="81"/>
      <c r="AE1865" s="84"/>
      <c r="AF1865" s="84"/>
      <c r="AG1865" s="257"/>
      <c r="AH1865" s="84"/>
      <c r="AI1865" s="63"/>
      <c r="AJ1865" s="63"/>
      <c r="AK1865" s="81"/>
      <c r="AL1865" s="85"/>
      <c r="AM1865" s="66"/>
      <c r="AN1865" s="63"/>
      <c r="XFA1865" s="558" t="e">
        <f>MATCH(AE1865,tabla!$W$3:$W$20,0)-1</f>
        <v>#N/A</v>
      </c>
      <c r="XFB1865" s="558">
        <f>COUNTIF(tabla!$W$3:$W$20,'BD1'!AE1865)</f>
        <v>0</v>
      </c>
    </row>
    <row r="1866" spans="1:40 16381:16382" ht="24.95" customHeight="1" x14ac:dyDescent="0.2">
      <c r="A1866" s="248"/>
      <c r="B1866" s="248"/>
      <c r="C1866" s="248"/>
      <c r="D1866" s="84"/>
      <c r="E1866" s="86"/>
      <c r="F1866" s="249"/>
      <c r="G1866" s="84"/>
      <c r="H1866" s="84"/>
      <c r="I1866" s="177"/>
      <c r="J1866" s="84"/>
      <c r="K1866" s="477"/>
      <c r="L1866" s="174"/>
      <c r="M1866" s="251"/>
      <c r="N1866" s="280" t="str">
        <f t="shared" si="168"/>
        <v/>
      </c>
      <c r="O1866" s="252"/>
      <c r="P1866" s="253"/>
      <c r="Q1866" s="484"/>
      <c r="R1866" s="83"/>
      <c r="S1866" s="482"/>
      <c r="T1866" s="84"/>
      <c r="U1866" s="250"/>
      <c r="V1866" s="254"/>
      <c r="W1866" s="254"/>
      <c r="X1866" s="255"/>
      <c r="Y1866" s="255"/>
      <c r="Z1866" s="256"/>
      <c r="AA1866" s="63"/>
      <c r="AB1866" s="63"/>
      <c r="AC1866" s="63"/>
      <c r="AD1866" s="81"/>
      <c r="AE1866" s="84"/>
      <c r="AF1866" s="84"/>
      <c r="AG1866" s="257"/>
      <c r="AH1866" s="84"/>
      <c r="AI1866" s="63"/>
      <c r="AJ1866" s="63"/>
      <c r="AK1866" s="81"/>
      <c r="AL1866" s="85"/>
      <c r="AM1866" s="66"/>
      <c r="AN1866" s="63"/>
      <c r="XFA1866" s="558" t="e">
        <f>MATCH(AE1866,tabla!$W$3:$W$20,0)-1</f>
        <v>#N/A</v>
      </c>
      <c r="XFB1866" s="558">
        <f>COUNTIF(tabla!$W$3:$W$20,'BD1'!AE1866)</f>
        <v>0</v>
      </c>
    </row>
    <row r="1867" spans="1:40 16381:16382" ht="24.95" customHeight="1" x14ac:dyDescent="0.2">
      <c r="A1867" s="248"/>
      <c r="B1867" s="248"/>
      <c r="C1867" s="248"/>
      <c r="D1867" s="84"/>
      <c r="E1867" s="86"/>
      <c r="F1867" s="249"/>
      <c r="G1867" s="84"/>
      <c r="H1867" s="84"/>
      <c r="I1867" s="177"/>
      <c r="J1867" s="84"/>
      <c r="K1867" s="477"/>
      <c r="L1867" s="174"/>
      <c r="M1867" s="251"/>
      <c r="N1867" s="280" t="str">
        <f t="shared" si="168"/>
        <v/>
      </c>
      <c r="O1867" s="252"/>
      <c r="P1867" s="253"/>
      <c r="Q1867" s="484"/>
      <c r="R1867" s="83"/>
      <c r="S1867" s="482"/>
      <c r="T1867" s="84"/>
      <c r="U1867" s="250"/>
      <c r="V1867" s="254"/>
      <c r="W1867" s="254"/>
      <c r="X1867" s="255"/>
      <c r="Y1867" s="255"/>
      <c r="Z1867" s="256"/>
      <c r="AA1867" s="63"/>
      <c r="AB1867" s="63"/>
      <c r="AC1867" s="63"/>
      <c r="AD1867" s="81"/>
      <c r="AE1867" s="84"/>
      <c r="AF1867" s="84"/>
      <c r="AG1867" s="257"/>
      <c r="AH1867" s="84"/>
      <c r="AI1867" s="63"/>
      <c r="AJ1867" s="63"/>
      <c r="AK1867" s="81"/>
      <c r="AL1867" s="85"/>
      <c r="AM1867" s="66"/>
      <c r="AN1867" s="63"/>
      <c r="XFA1867" s="558" t="e">
        <f>MATCH(AE1867,tabla!$W$3:$W$20,0)-1</f>
        <v>#N/A</v>
      </c>
      <c r="XFB1867" s="558">
        <f>COUNTIF(tabla!$W$3:$W$20,'BD1'!AE1867)</f>
        <v>0</v>
      </c>
    </row>
    <row r="1868" spans="1:40 16381:16382" ht="24.95" customHeight="1" x14ac:dyDescent="0.2">
      <c r="A1868" s="248"/>
      <c r="B1868" s="248"/>
      <c r="C1868" s="248"/>
      <c r="D1868" s="84"/>
      <c r="E1868" s="86"/>
      <c r="F1868" s="249"/>
      <c r="G1868" s="84"/>
      <c r="H1868" s="84"/>
      <c r="I1868" s="177"/>
      <c r="J1868" s="84"/>
      <c r="K1868" s="477"/>
      <c r="L1868" s="174"/>
      <c r="M1868" s="251"/>
      <c r="N1868" s="280" t="str">
        <f t="shared" si="168"/>
        <v/>
      </c>
      <c r="O1868" s="252"/>
      <c r="P1868" s="253"/>
      <c r="Q1868" s="484"/>
      <c r="R1868" s="83"/>
      <c r="S1868" s="482"/>
      <c r="T1868" s="84"/>
      <c r="U1868" s="250"/>
      <c r="V1868" s="254"/>
      <c r="W1868" s="254"/>
      <c r="X1868" s="255"/>
      <c r="Y1868" s="255"/>
      <c r="Z1868" s="256"/>
      <c r="AA1868" s="63"/>
      <c r="AB1868" s="63"/>
      <c r="AC1868" s="63"/>
      <c r="AD1868" s="81"/>
      <c r="AE1868" s="84"/>
      <c r="AF1868" s="84"/>
      <c r="AG1868" s="257"/>
      <c r="AH1868" s="84"/>
      <c r="AI1868" s="63"/>
      <c r="AJ1868" s="63"/>
      <c r="AK1868" s="81"/>
      <c r="AL1868" s="85"/>
      <c r="AM1868" s="66"/>
      <c r="AN1868" s="63"/>
      <c r="XFA1868" s="558" t="e">
        <f>MATCH(AE1868,tabla!$W$3:$W$20,0)-1</f>
        <v>#N/A</v>
      </c>
      <c r="XFB1868" s="558">
        <f>COUNTIF(tabla!$W$3:$W$20,'BD1'!AE1868)</f>
        <v>0</v>
      </c>
    </row>
    <row r="1869" spans="1:40 16381:16382" ht="24.95" customHeight="1" x14ac:dyDescent="0.2">
      <c r="A1869" s="248"/>
      <c r="B1869" s="248"/>
      <c r="C1869" s="248"/>
      <c r="D1869" s="84"/>
      <c r="E1869" s="86"/>
      <c r="F1869" s="249"/>
      <c r="G1869" s="84"/>
      <c r="H1869" s="84"/>
      <c r="I1869" s="177"/>
      <c r="J1869" s="84"/>
      <c r="K1869" s="477"/>
      <c r="L1869" s="174"/>
      <c r="M1869" s="251"/>
      <c r="N1869" s="280" t="str">
        <f t="shared" si="168"/>
        <v/>
      </c>
      <c r="O1869" s="252"/>
      <c r="P1869" s="253"/>
      <c r="Q1869" s="484"/>
      <c r="R1869" s="83"/>
      <c r="S1869" s="482"/>
      <c r="T1869" s="84"/>
      <c r="U1869" s="250"/>
      <c r="V1869" s="254"/>
      <c r="W1869" s="254"/>
      <c r="X1869" s="255"/>
      <c r="Y1869" s="255"/>
      <c r="Z1869" s="256"/>
      <c r="AA1869" s="63"/>
      <c r="AB1869" s="63"/>
      <c r="AC1869" s="63"/>
      <c r="AD1869" s="81"/>
      <c r="AE1869" s="84"/>
      <c r="AF1869" s="84"/>
      <c r="AG1869" s="257"/>
      <c r="AH1869" s="84"/>
      <c r="AI1869" s="63"/>
      <c r="AJ1869" s="63"/>
      <c r="AK1869" s="81"/>
      <c r="AL1869" s="85"/>
      <c r="AM1869" s="66"/>
      <c r="AN1869" s="63"/>
      <c r="XFA1869" s="558" t="e">
        <f>MATCH(AE1869,tabla!$W$3:$W$20,0)-1</f>
        <v>#N/A</v>
      </c>
      <c r="XFB1869" s="558">
        <f>COUNTIF(tabla!$W$3:$W$20,'BD1'!AE1869)</f>
        <v>0</v>
      </c>
    </row>
    <row r="1870" spans="1:40 16381:16382" ht="24.95" customHeight="1" x14ac:dyDescent="0.2">
      <c r="A1870" s="248"/>
      <c r="B1870" s="248"/>
      <c r="C1870" s="248"/>
      <c r="D1870" s="84"/>
      <c r="E1870" s="86"/>
      <c r="F1870" s="249"/>
      <c r="G1870" s="84"/>
      <c r="H1870" s="84"/>
      <c r="I1870" s="177"/>
      <c r="J1870" s="84"/>
      <c r="K1870" s="477"/>
      <c r="L1870" s="174"/>
      <c r="M1870" s="251"/>
      <c r="N1870" s="280" t="str">
        <f t="shared" si="168"/>
        <v/>
      </c>
      <c r="O1870" s="252"/>
      <c r="P1870" s="253"/>
      <c r="Q1870" s="484"/>
      <c r="R1870" s="83"/>
      <c r="S1870" s="482"/>
      <c r="T1870" s="84"/>
      <c r="U1870" s="250"/>
      <c r="V1870" s="254"/>
      <c r="W1870" s="254"/>
      <c r="X1870" s="255"/>
      <c r="Y1870" s="255"/>
      <c r="Z1870" s="256"/>
      <c r="AA1870" s="63"/>
      <c r="AB1870" s="63"/>
      <c r="AC1870" s="63"/>
      <c r="AD1870" s="81"/>
      <c r="AE1870" s="84"/>
      <c r="AF1870" s="84"/>
      <c r="AG1870" s="257"/>
      <c r="AH1870" s="84"/>
      <c r="AI1870" s="63"/>
      <c r="AJ1870" s="63"/>
      <c r="AK1870" s="81"/>
      <c r="AL1870" s="85"/>
      <c r="AM1870" s="66"/>
      <c r="AN1870" s="63"/>
      <c r="XFA1870" s="558" t="e">
        <f>MATCH(AE1870,tabla!$W$3:$W$20,0)-1</f>
        <v>#N/A</v>
      </c>
      <c r="XFB1870" s="558">
        <f>COUNTIF(tabla!$W$3:$W$20,'BD1'!AE1870)</f>
        <v>0</v>
      </c>
    </row>
    <row r="1871" spans="1:40 16381:16382" ht="24.95" customHeight="1" x14ac:dyDescent="0.2">
      <c r="A1871" s="248"/>
      <c r="B1871" s="248"/>
      <c r="C1871" s="248"/>
      <c r="D1871" s="84"/>
      <c r="E1871" s="86"/>
      <c r="F1871" s="249"/>
      <c r="G1871" s="84"/>
      <c r="H1871" s="84"/>
      <c r="I1871" s="177"/>
      <c r="J1871" s="84"/>
      <c r="K1871" s="477"/>
      <c r="L1871" s="174"/>
      <c r="M1871" s="251"/>
      <c r="N1871" s="280" t="str">
        <f t="shared" si="168"/>
        <v/>
      </c>
      <c r="O1871" s="252"/>
      <c r="P1871" s="253"/>
      <c r="Q1871" s="484"/>
      <c r="R1871" s="83"/>
      <c r="S1871" s="482"/>
      <c r="T1871" s="84"/>
      <c r="U1871" s="250"/>
      <c r="V1871" s="254"/>
      <c r="W1871" s="254"/>
      <c r="X1871" s="255"/>
      <c r="Y1871" s="255"/>
      <c r="Z1871" s="256"/>
      <c r="AA1871" s="63"/>
      <c r="AB1871" s="63"/>
      <c r="AC1871" s="63"/>
      <c r="AD1871" s="81"/>
      <c r="AE1871" s="84"/>
      <c r="AF1871" s="84"/>
      <c r="AG1871" s="257"/>
      <c r="AH1871" s="84"/>
      <c r="AI1871" s="63"/>
      <c r="AJ1871" s="63"/>
      <c r="AK1871" s="81"/>
      <c r="AL1871" s="85"/>
      <c r="AM1871" s="66"/>
      <c r="AN1871" s="63"/>
      <c r="XFA1871" s="558" t="e">
        <f>MATCH(AE1871,tabla!$W$3:$W$20,0)-1</f>
        <v>#N/A</v>
      </c>
      <c r="XFB1871" s="558">
        <f>COUNTIF(tabla!$W$3:$W$20,'BD1'!AE1871)</f>
        <v>0</v>
      </c>
    </row>
    <row r="1872" spans="1:40 16381:16382" ht="24.95" customHeight="1" x14ac:dyDescent="0.2">
      <c r="A1872" s="248"/>
      <c r="B1872" s="248"/>
      <c r="C1872" s="248"/>
      <c r="D1872" s="84"/>
      <c r="E1872" s="86"/>
      <c r="F1872" s="249"/>
      <c r="G1872" s="84"/>
      <c r="H1872" s="84"/>
      <c r="I1872" s="177"/>
      <c r="J1872" s="84"/>
      <c r="K1872" s="477"/>
      <c r="L1872" s="174"/>
      <c r="M1872" s="251"/>
      <c r="N1872" s="280" t="str">
        <f t="shared" ref="N1872:N1935" si="169">IF(M1872="","",YEAR($M$2)-YEAR(M1872)-IF(DATE(YEAR($M$2),MONTH(M1872),DAY(M1872))&gt;$M$2,1,0))</f>
        <v/>
      </c>
      <c r="O1872" s="252"/>
      <c r="P1872" s="253"/>
      <c r="Q1872" s="484"/>
      <c r="R1872" s="83"/>
      <c r="S1872" s="482"/>
      <c r="T1872" s="84"/>
      <c r="U1872" s="250"/>
      <c r="V1872" s="254"/>
      <c r="W1872" s="254"/>
      <c r="X1872" s="255"/>
      <c r="Y1872" s="255"/>
      <c r="Z1872" s="256"/>
      <c r="AA1872" s="63"/>
      <c r="AB1872" s="63"/>
      <c r="AC1872" s="63"/>
      <c r="AD1872" s="81"/>
      <c r="AE1872" s="84"/>
      <c r="AF1872" s="84"/>
      <c r="AG1872" s="257"/>
      <c r="AH1872" s="84"/>
      <c r="AI1872" s="63"/>
      <c r="AJ1872" s="63"/>
      <c r="AK1872" s="81"/>
      <c r="AL1872" s="85"/>
      <c r="AM1872" s="66"/>
      <c r="AN1872" s="63"/>
      <c r="XFA1872" s="558" t="e">
        <f>MATCH(AE1872,tabla!$W$3:$W$20,0)-1</f>
        <v>#N/A</v>
      </c>
      <c r="XFB1872" s="558">
        <f>COUNTIF(tabla!$W$3:$W$20,'BD1'!AE1872)</f>
        <v>0</v>
      </c>
    </row>
    <row r="1873" spans="1:40 16381:16382" ht="24.95" customHeight="1" x14ac:dyDescent="0.2">
      <c r="A1873" s="248"/>
      <c r="B1873" s="248"/>
      <c r="C1873" s="248"/>
      <c r="D1873" s="84"/>
      <c r="E1873" s="86"/>
      <c r="F1873" s="249"/>
      <c r="G1873" s="84"/>
      <c r="H1873" s="84"/>
      <c r="I1873" s="177"/>
      <c r="J1873" s="84"/>
      <c r="K1873" s="477"/>
      <c r="L1873" s="174"/>
      <c r="M1873" s="251"/>
      <c r="N1873" s="280" t="str">
        <f t="shared" si="169"/>
        <v/>
      </c>
      <c r="O1873" s="252"/>
      <c r="P1873" s="253"/>
      <c r="Q1873" s="484"/>
      <c r="R1873" s="83"/>
      <c r="S1873" s="482"/>
      <c r="T1873" s="84"/>
      <c r="U1873" s="250"/>
      <c r="V1873" s="254"/>
      <c r="W1873" s="254"/>
      <c r="X1873" s="255"/>
      <c r="Y1873" s="255"/>
      <c r="Z1873" s="256"/>
      <c r="AA1873" s="63"/>
      <c r="AB1873" s="63"/>
      <c r="AC1873" s="63"/>
      <c r="AD1873" s="81"/>
      <c r="AE1873" s="84"/>
      <c r="AF1873" s="84"/>
      <c r="AG1873" s="257"/>
      <c r="AH1873" s="84"/>
      <c r="AI1873" s="63"/>
      <c r="AJ1873" s="63"/>
      <c r="AK1873" s="81"/>
      <c r="AL1873" s="85"/>
      <c r="AM1873" s="66"/>
      <c r="AN1873" s="63"/>
      <c r="XFA1873" s="558" t="e">
        <f>MATCH(AE1873,tabla!$W$3:$W$20,0)-1</f>
        <v>#N/A</v>
      </c>
      <c r="XFB1873" s="558">
        <f>COUNTIF(tabla!$W$3:$W$20,'BD1'!AE1873)</f>
        <v>0</v>
      </c>
    </row>
    <row r="1874" spans="1:40 16381:16382" ht="24.95" customHeight="1" x14ac:dyDescent="0.2">
      <c r="A1874" s="248"/>
      <c r="B1874" s="248"/>
      <c r="C1874" s="248"/>
      <c r="D1874" s="84"/>
      <c r="E1874" s="86"/>
      <c r="F1874" s="249"/>
      <c r="G1874" s="84"/>
      <c r="H1874" s="84"/>
      <c r="I1874" s="177"/>
      <c r="J1874" s="84"/>
      <c r="K1874" s="477"/>
      <c r="L1874" s="174"/>
      <c r="M1874" s="251"/>
      <c r="N1874" s="280" t="str">
        <f t="shared" si="169"/>
        <v/>
      </c>
      <c r="O1874" s="252"/>
      <c r="P1874" s="253"/>
      <c r="Q1874" s="484"/>
      <c r="R1874" s="83"/>
      <c r="S1874" s="482"/>
      <c r="T1874" s="84"/>
      <c r="U1874" s="250"/>
      <c r="V1874" s="254"/>
      <c r="W1874" s="254"/>
      <c r="X1874" s="255"/>
      <c r="Y1874" s="255"/>
      <c r="Z1874" s="256"/>
      <c r="AA1874" s="63"/>
      <c r="AB1874" s="63"/>
      <c r="AC1874" s="63"/>
      <c r="AD1874" s="81"/>
      <c r="AE1874" s="84"/>
      <c r="AF1874" s="84"/>
      <c r="AG1874" s="257"/>
      <c r="AH1874" s="84"/>
      <c r="AI1874" s="63"/>
      <c r="AJ1874" s="63"/>
      <c r="AK1874" s="81"/>
      <c r="AL1874" s="85"/>
      <c r="AM1874" s="66"/>
      <c r="AN1874" s="63"/>
      <c r="XFA1874" s="558" t="e">
        <f>MATCH(AE1874,tabla!$W$3:$W$20,0)-1</f>
        <v>#N/A</v>
      </c>
      <c r="XFB1874" s="558">
        <f>COUNTIF(tabla!$W$3:$W$20,'BD1'!AE1874)</f>
        <v>0</v>
      </c>
    </row>
    <row r="1875" spans="1:40 16381:16382" ht="24.95" customHeight="1" x14ac:dyDescent="0.2">
      <c r="A1875" s="248"/>
      <c r="B1875" s="248"/>
      <c r="C1875" s="248"/>
      <c r="D1875" s="84"/>
      <c r="E1875" s="86"/>
      <c r="F1875" s="249"/>
      <c r="G1875" s="84"/>
      <c r="H1875" s="84"/>
      <c r="I1875" s="177"/>
      <c r="J1875" s="84"/>
      <c r="K1875" s="477"/>
      <c r="L1875" s="174"/>
      <c r="M1875" s="251"/>
      <c r="N1875" s="280" t="str">
        <f t="shared" si="169"/>
        <v/>
      </c>
      <c r="O1875" s="252"/>
      <c r="P1875" s="253"/>
      <c r="Q1875" s="484"/>
      <c r="R1875" s="83"/>
      <c r="S1875" s="482"/>
      <c r="T1875" s="84"/>
      <c r="U1875" s="250"/>
      <c r="V1875" s="254"/>
      <c r="W1875" s="254"/>
      <c r="X1875" s="255"/>
      <c r="Y1875" s="255"/>
      <c r="Z1875" s="256"/>
      <c r="AA1875" s="63"/>
      <c r="AB1875" s="63"/>
      <c r="AC1875" s="63"/>
      <c r="AD1875" s="81"/>
      <c r="AE1875" s="84"/>
      <c r="AF1875" s="84"/>
      <c r="AG1875" s="257"/>
      <c r="AH1875" s="84"/>
      <c r="AI1875" s="63"/>
      <c r="AJ1875" s="63"/>
      <c r="AK1875" s="81"/>
      <c r="AL1875" s="85"/>
      <c r="AM1875" s="66"/>
      <c r="AN1875" s="63"/>
      <c r="XFA1875" s="558" t="e">
        <f>MATCH(AE1875,tabla!$W$3:$W$20,0)-1</f>
        <v>#N/A</v>
      </c>
      <c r="XFB1875" s="558">
        <f>COUNTIF(tabla!$W$3:$W$20,'BD1'!AE1875)</f>
        <v>0</v>
      </c>
    </row>
    <row r="1876" spans="1:40 16381:16382" ht="24.95" customHeight="1" x14ac:dyDescent="0.2">
      <c r="A1876" s="248"/>
      <c r="B1876" s="248"/>
      <c r="C1876" s="248"/>
      <c r="D1876" s="84"/>
      <c r="E1876" s="86"/>
      <c r="F1876" s="249"/>
      <c r="G1876" s="84"/>
      <c r="H1876" s="84"/>
      <c r="I1876" s="177"/>
      <c r="J1876" s="84"/>
      <c r="K1876" s="477"/>
      <c r="L1876" s="174"/>
      <c r="M1876" s="251"/>
      <c r="N1876" s="280" t="str">
        <f t="shared" si="169"/>
        <v/>
      </c>
      <c r="O1876" s="252"/>
      <c r="P1876" s="253"/>
      <c r="Q1876" s="484"/>
      <c r="R1876" s="83"/>
      <c r="S1876" s="482"/>
      <c r="T1876" s="84"/>
      <c r="U1876" s="250"/>
      <c r="V1876" s="254"/>
      <c r="W1876" s="254"/>
      <c r="X1876" s="255"/>
      <c r="Y1876" s="255"/>
      <c r="Z1876" s="256"/>
      <c r="AA1876" s="63"/>
      <c r="AB1876" s="63"/>
      <c r="AC1876" s="63"/>
      <c r="AD1876" s="81"/>
      <c r="AE1876" s="84"/>
      <c r="AF1876" s="84"/>
      <c r="AG1876" s="257"/>
      <c r="AH1876" s="84"/>
      <c r="AI1876" s="63"/>
      <c r="AJ1876" s="63"/>
      <c r="AK1876" s="81"/>
      <c r="AL1876" s="85"/>
      <c r="AM1876" s="66"/>
      <c r="AN1876" s="63"/>
      <c r="XFA1876" s="558" t="e">
        <f>MATCH(AE1876,tabla!$W$3:$W$20,0)-1</f>
        <v>#N/A</v>
      </c>
      <c r="XFB1876" s="558">
        <f>COUNTIF(tabla!$W$3:$W$20,'BD1'!AE1876)</f>
        <v>0</v>
      </c>
    </row>
    <row r="1877" spans="1:40 16381:16382" ht="24.95" customHeight="1" x14ac:dyDescent="0.2">
      <c r="A1877" s="248"/>
      <c r="B1877" s="248"/>
      <c r="C1877" s="248"/>
      <c r="D1877" s="84"/>
      <c r="E1877" s="86"/>
      <c r="F1877" s="249"/>
      <c r="G1877" s="84"/>
      <c r="H1877" s="84"/>
      <c r="I1877" s="177"/>
      <c r="J1877" s="84"/>
      <c r="K1877" s="477"/>
      <c r="L1877" s="174"/>
      <c r="M1877" s="251"/>
      <c r="N1877" s="280" t="str">
        <f t="shared" si="169"/>
        <v/>
      </c>
      <c r="O1877" s="252"/>
      <c r="P1877" s="253"/>
      <c r="Q1877" s="484"/>
      <c r="R1877" s="83"/>
      <c r="S1877" s="482"/>
      <c r="T1877" s="84"/>
      <c r="U1877" s="250"/>
      <c r="V1877" s="254"/>
      <c r="W1877" s="254"/>
      <c r="X1877" s="255"/>
      <c r="Y1877" s="255"/>
      <c r="Z1877" s="256"/>
      <c r="AA1877" s="63"/>
      <c r="AB1877" s="63"/>
      <c r="AC1877" s="63"/>
      <c r="AD1877" s="81"/>
      <c r="AE1877" s="84"/>
      <c r="AF1877" s="84"/>
      <c r="AG1877" s="257"/>
      <c r="AH1877" s="84"/>
      <c r="AI1877" s="63"/>
      <c r="AJ1877" s="63"/>
      <c r="AK1877" s="81"/>
      <c r="AL1877" s="85"/>
      <c r="AM1877" s="66"/>
      <c r="AN1877" s="63"/>
      <c r="XFA1877" s="558" t="e">
        <f>MATCH(AE1877,tabla!$W$3:$W$20,0)-1</f>
        <v>#N/A</v>
      </c>
      <c r="XFB1877" s="558">
        <f>COUNTIF(tabla!$W$3:$W$20,'BD1'!AE1877)</f>
        <v>0</v>
      </c>
    </row>
    <row r="1878" spans="1:40 16381:16382" ht="24.95" customHeight="1" x14ac:dyDescent="0.2">
      <c r="A1878" s="248"/>
      <c r="B1878" s="248"/>
      <c r="C1878" s="248"/>
      <c r="D1878" s="84"/>
      <c r="E1878" s="86"/>
      <c r="F1878" s="249"/>
      <c r="G1878" s="84"/>
      <c r="H1878" s="84"/>
      <c r="I1878" s="177"/>
      <c r="J1878" s="84"/>
      <c r="K1878" s="477"/>
      <c r="L1878" s="174"/>
      <c r="M1878" s="251"/>
      <c r="N1878" s="280" t="str">
        <f t="shared" si="169"/>
        <v/>
      </c>
      <c r="O1878" s="252"/>
      <c r="P1878" s="253"/>
      <c r="Q1878" s="484"/>
      <c r="R1878" s="83"/>
      <c r="S1878" s="482"/>
      <c r="T1878" s="84"/>
      <c r="U1878" s="250"/>
      <c r="V1878" s="254"/>
      <c r="W1878" s="254"/>
      <c r="X1878" s="255"/>
      <c r="Y1878" s="255"/>
      <c r="Z1878" s="256"/>
      <c r="AA1878" s="63"/>
      <c r="AB1878" s="63"/>
      <c r="AC1878" s="63"/>
      <c r="AD1878" s="81"/>
      <c r="AE1878" s="84"/>
      <c r="AF1878" s="84"/>
      <c r="AG1878" s="257"/>
      <c r="AH1878" s="84"/>
      <c r="AI1878" s="63"/>
      <c r="AJ1878" s="63"/>
      <c r="AK1878" s="81"/>
      <c r="AL1878" s="85"/>
      <c r="AM1878" s="66"/>
      <c r="AN1878" s="63"/>
      <c r="XFA1878" s="558" t="e">
        <f>MATCH(AE1878,tabla!$W$3:$W$20,0)-1</f>
        <v>#N/A</v>
      </c>
      <c r="XFB1878" s="558">
        <f>COUNTIF(tabla!$W$3:$W$20,'BD1'!AE1878)</f>
        <v>0</v>
      </c>
    </row>
    <row r="1879" spans="1:40 16381:16382" ht="24.95" customHeight="1" x14ac:dyDescent="0.2">
      <c r="A1879" s="248"/>
      <c r="B1879" s="248"/>
      <c r="C1879" s="248"/>
      <c r="D1879" s="84"/>
      <c r="E1879" s="86"/>
      <c r="F1879" s="249"/>
      <c r="G1879" s="84"/>
      <c r="H1879" s="84"/>
      <c r="I1879" s="177"/>
      <c r="J1879" s="84"/>
      <c r="K1879" s="477"/>
      <c r="L1879" s="174"/>
      <c r="M1879" s="251"/>
      <c r="N1879" s="280" t="str">
        <f t="shared" si="169"/>
        <v/>
      </c>
      <c r="O1879" s="252"/>
      <c r="P1879" s="253"/>
      <c r="Q1879" s="484"/>
      <c r="R1879" s="83"/>
      <c r="S1879" s="482"/>
      <c r="T1879" s="84"/>
      <c r="U1879" s="250"/>
      <c r="V1879" s="254"/>
      <c r="W1879" s="254"/>
      <c r="X1879" s="255"/>
      <c r="Y1879" s="255"/>
      <c r="Z1879" s="256"/>
      <c r="AA1879" s="63"/>
      <c r="AB1879" s="63"/>
      <c r="AC1879" s="63"/>
      <c r="AD1879" s="81"/>
      <c r="AE1879" s="84"/>
      <c r="AF1879" s="84"/>
      <c r="AG1879" s="257"/>
      <c r="AH1879" s="84"/>
      <c r="AI1879" s="63"/>
      <c r="AJ1879" s="63"/>
      <c r="AK1879" s="81"/>
      <c r="AL1879" s="85"/>
      <c r="AM1879" s="66"/>
      <c r="AN1879" s="63"/>
      <c r="XFA1879" s="558" t="e">
        <f>MATCH(AE1879,tabla!$W$3:$W$20,0)-1</f>
        <v>#N/A</v>
      </c>
      <c r="XFB1879" s="558">
        <f>COUNTIF(tabla!$W$3:$W$20,'BD1'!AE1879)</f>
        <v>0</v>
      </c>
    </row>
    <row r="1880" spans="1:40 16381:16382" ht="24.95" customHeight="1" x14ac:dyDescent="0.2">
      <c r="A1880" s="248"/>
      <c r="B1880" s="248"/>
      <c r="C1880" s="248"/>
      <c r="D1880" s="84"/>
      <c r="E1880" s="86"/>
      <c r="F1880" s="249"/>
      <c r="G1880" s="84"/>
      <c r="H1880" s="84"/>
      <c r="I1880" s="177"/>
      <c r="J1880" s="84"/>
      <c r="K1880" s="477"/>
      <c r="L1880" s="174"/>
      <c r="M1880" s="251"/>
      <c r="N1880" s="280" t="str">
        <f t="shared" si="169"/>
        <v/>
      </c>
      <c r="O1880" s="252"/>
      <c r="P1880" s="253"/>
      <c r="Q1880" s="484"/>
      <c r="R1880" s="83"/>
      <c r="S1880" s="482"/>
      <c r="T1880" s="84"/>
      <c r="U1880" s="250"/>
      <c r="V1880" s="254"/>
      <c r="W1880" s="254"/>
      <c r="X1880" s="255"/>
      <c r="Y1880" s="255"/>
      <c r="Z1880" s="256"/>
      <c r="AA1880" s="63"/>
      <c r="AB1880" s="63"/>
      <c r="AC1880" s="63"/>
      <c r="AD1880" s="81"/>
      <c r="AE1880" s="84"/>
      <c r="AF1880" s="84"/>
      <c r="AG1880" s="257"/>
      <c r="AH1880" s="84"/>
      <c r="AI1880" s="63"/>
      <c r="AJ1880" s="63"/>
      <c r="AK1880" s="81"/>
      <c r="AL1880" s="85"/>
      <c r="AM1880" s="66"/>
      <c r="AN1880" s="63"/>
      <c r="XFA1880" s="558" t="e">
        <f>MATCH(AE1880,tabla!$W$3:$W$20,0)-1</f>
        <v>#N/A</v>
      </c>
      <c r="XFB1880" s="558">
        <f>COUNTIF(tabla!$W$3:$W$20,'BD1'!AE1880)</f>
        <v>0</v>
      </c>
    </row>
    <row r="1881" spans="1:40 16381:16382" ht="24.95" customHeight="1" x14ac:dyDescent="0.2">
      <c r="A1881" s="248"/>
      <c r="B1881" s="248"/>
      <c r="C1881" s="248"/>
      <c r="D1881" s="84"/>
      <c r="E1881" s="86"/>
      <c r="F1881" s="249"/>
      <c r="G1881" s="84"/>
      <c r="H1881" s="84"/>
      <c r="I1881" s="177"/>
      <c r="J1881" s="84"/>
      <c r="K1881" s="477"/>
      <c r="L1881" s="174"/>
      <c r="M1881" s="251"/>
      <c r="N1881" s="280" t="str">
        <f t="shared" si="169"/>
        <v/>
      </c>
      <c r="O1881" s="252"/>
      <c r="P1881" s="253"/>
      <c r="Q1881" s="484"/>
      <c r="R1881" s="83"/>
      <c r="S1881" s="482"/>
      <c r="T1881" s="84"/>
      <c r="U1881" s="250"/>
      <c r="V1881" s="254"/>
      <c r="W1881" s="254"/>
      <c r="X1881" s="255"/>
      <c r="Y1881" s="255"/>
      <c r="Z1881" s="256"/>
      <c r="AA1881" s="63"/>
      <c r="AB1881" s="63"/>
      <c r="AC1881" s="63"/>
      <c r="AD1881" s="81"/>
      <c r="AE1881" s="84"/>
      <c r="AF1881" s="84"/>
      <c r="AG1881" s="257"/>
      <c r="AH1881" s="84"/>
      <c r="AI1881" s="63"/>
      <c r="AJ1881" s="63"/>
      <c r="AK1881" s="81"/>
      <c r="AL1881" s="85"/>
      <c r="AM1881" s="66"/>
      <c r="AN1881" s="63"/>
      <c r="XFA1881" s="558" t="e">
        <f>MATCH(AE1881,tabla!$W$3:$W$20,0)-1</f>
        <v>#N/A</v>
      </c>
      <c r="XFB1881" s="558">
        <f>COUNTIF(tabla!$W$3:$W$20,'BD1'!AE1881)</f>
        <v>0</v>
      </c>
    </row>
    <row r="1882" spans="1:40 16381:16382" ht="24.95" customHeight="1" x14ac:dyDescent="0.2">
      <c r="A1882" s="248"/>
      <c r="B1882" s="248"/>
      <c r="C1882" s="248"/>
      <c r="D1882" s="84"/>
      <c r="E1882" s="86"/>
      <c r="F1882" s="249"/>
      <c r="G1882" s="84"/>
      <c r="H1882" s="84"/>
      <c r="I1882" s="177"/>
      <c r="J1882" s="84"/>
      <c r="K1882" s="477"/>
      <c r="L1882" s="174"/>
      <c r="M1882" s="251"/>
      <c r="N1882" s="280" t="str">
        <f t="shared" si="169"/>
        <v/>
      </c>
      <c r="O1882" s="252"/>
      <c r="P1882" s="253"/>
      <c r="Q1882" s="484"/>
      <c r="R1882" s="83"/>
      <c r="S1882" s="482"/>
      <c r="T1882" s="84"/>
      <c r="U1882" s="250"/>
      <c r="V1882" s="254"/>
      <c r="W1882" s="254"/>
      <c r="X1882" s="255"/>
      <c r="Y1882" s="255"/>
      <c r="Z1882" s="256"/>
      <c r="AA1882" s="63"/>
      <c r="AB1882" s="63"/>
      <c r="AC1882" s="63"/>
      <c r="AD1882" s="81"/>
      <c r="AE1882" s="84"/>
      <c r="AF1882" s="84"/>
      <c r="AG1882" s="257"/>
      <c r="AH1882" s="84"/>
      <c r="AI1882" s="63"/>
      <c r="AJ1882" s="63"/>
      <c r="AK1882" s="81"/>
      <c r="AL1882" s="85"/>
      <c r="AM1882" s="66"/>
      <c r="AN1882" s="63"/>
      <c r="XFA1882" s="558" t="e">
        <f>MATCH(AE1882,tabla!$W$3:$W$20,0)-1</f>
        <v>#N/A</v>
      </c>
      <c r="XFB1882" s="558">
        <f>COUNTIF(tabla!$W$3:$W$20,'BD1'!AE1882)</f>
        <v>0</v>
      </c>
    </row>
    <row r="1883" spans="1:40 16381:16382" ht="24.95" customHeight="1" x14ac:dyDescent="0.2">
      <c r="A1883" s="248"/>
      <c r="B1883" s="248"/>
      <c r="C1883" s="248"/>
      <c r="D1883" s="84"/>
      <c r="E1883" s="86"/>
      <c r="F1883" s="249"/>
      <c r="G1883" s="84"/>
      <c r="H1883" s="84"/>
      <c r="I1883" s="177"/>
      <c r="J1883" s="84"/>
      <c r="K1883" s="477"/>
      <c r="L1883" s="174"/>
      <c r="M1883" s="251"/>
      <c r="N1883" s="280" t="str">
        <f t="shared" si="169"/>
        <v/>
      </c>
      <c r="O1883" s="252"/>
      <c r="P1883" s="253"/>
      <c r="Q1883" s="484"/>
      <c r="R1883" s="83"/>
      <c r="S1883" s="482"/>
      <c r="T1883" s="84"/>
      <c r="U1883" s="250"/>
      <c r="V1883" s="254"/>
      <c r="W1883" s="254"/>
      <c r="X1883" s="255"/>
      <c r="Y1883" s="255"/>
      <c r="Z1883" s="256"/>
      <c r="AA1883" s="63"/>
      <c r="AB1883" s="63"/>
      <c r="AC1883" s="63"/>
      <c r="AD1883" s="81"/>
      <c r="AE1883" s="84"/>
      <c r="AF1883" s="84"/>
      <c r="AG1883" s="257"/>
      <c r="AH1883" s="84"/>
      <c r="AI1883" s="63"/>
      <c r="AJ1883" s="63"/>
      <c r="AK1883" s="81"/>
      <c r="AL1883" s="85"/>
      <c r="AM1883" s="66"/>
      <c r="AN1883" s="63"/>
      <c r="XFA1883" s="558" t="e">
        <f>MATCH(AE1883,tabla!$W$3:$W$20,0)-1</f>
        <v>#N/A</v>
      </c>
      <c r="XFB1883" s="558">
        <f>COUNTIF(tabla!$W$3:$W$20,'BD1'!AE1883)</f>
        <v>0</v>
      </c>
    </row>
    <row r="1884" spans="1:40 16381:16382" ht="24.95" customHeight="1" x14ac:dyDescent="0.2">
      <c r="A1884" s="248"/>
      <c r="B1884" s="248"/>
      <c r="C1884" s="248"/>
      <c r="D1884" s="84"/>
      <c r="E1884" s="86"/>
      <c r="F1884" s="249"/>
      <c r="G1884" s="84"/>
      <c r="H1884" s="84"/>
      <c r="I1884" s="177"/>
      <c r="J1884" s="84"/>
      <c r="K1884" s="477"/>
      <c r="L1884" s="174"/>
      <c r="M1884" s="251"/>
      <c r="N1884" s="280" t="str">
        <f t="shared" si="169"/>
        <v/>
      </c>
      <c r="O1884" s="252"/>
      <c r="P1884" s="253"/>
      <c r="Q1884" s="484"/>
      <c r="R1884" s="83"/>
      <c r="S1884" s="482"/>
      <c r="T1884" s="84"/>
      <c r="U1884" s="250"/>
      <c r="V1884" s="254"/>
      <c r="W1884" s="254"/>
      <c r="X1884" s="255"/>
      <c r="Y1884" s="255"/>
      <c r="Z1884" s="256"/>
      <c r="AA1884" s="63"/>
      <c r="AB1884" s="63"/>
      <c r="AC1884" s="63"/>
      <c r="AD1884" s="81"/>
      <c r="AE1884" s="84"/>
      <c r="AF1884" s="84"/>
      <c r="AG1884" s="257"/>
      <c r="AH1884" s="84"/>
      <c r="AI1884" s="63"/>
      <c r="AJ1884" s="63"/>
      <c r="AK1884" s="81"/>
      <c r="AL1884" s="85"/>
      <c r="AM1884" s="66"/>
      <c r="AN1884" s="63"/>
      <c r="XFA1884" s="558" t="e">
        <f>MATCH(AE1884,tabla!$W$3:$W$20,0)-1</f>
        <v>#N/A</v>
      </c>
      <c r="XFB1884" s="558">
        <f>COUNTIF(tabla!$W$3:$W$20,'BD1'!AE1884)</f>
        <v>0</v>
      </c>
    </row>
    <row r="1885" spans="1:40 16381:16382" ht="24.95" customHeight="1" x14ac:dyDescent="0.2">
      <c r="A1885" s="248"/>
      <c r="B1885" s="248"/>
      <c r="C1885" s="248"/>
      <c r="D1885" s="84"/>
      <c r="E1885" s="86"/>
      <c r="F1885" s="249"/>
      <c r="G1885" s="84"/>
      <c r="H1885" s="84"/>
      <c r="I1885" s="177"/>
      <c r="J1885" s="84"/>
      <c r="K1885" s="477"/>
      <c r="L1885" s="174"/>
      <c r="M1885" s="251"/>
      <c r="N1885" s="280" t="str">
        <f t="shared" si="169"/>
        <v/>
      </c>
      <c r="O1885" s="252"/>
      <c r="P1885" s="253"/>
      <c r="Q1885" s="484"/>
      <c r="R1885" s="83"/>
      <c r="S1885" s="482"/>
      <c r="T1885" s="84"/>
      <c r="U1885" s="250"/>
      <c r="V1885" s="254"/>
      <c r="W1885" s="254"/>
      <c r="X1885" s="255"/>
      <c r="Y1885" s="255"/>
      <c r="Z1885" s="256"/>
      <c r="AA1885" s="63"/>
      <c r="AB1885" s="63"/>
      <c r="AC1885" s="63"/>
      <c r="AD1885" s="81"/>
      <c r="AE1885" s="84"/>
      <c r="AF1885" s="84"/>
      <c r="AG1885" s="257"/>
      <c r="AH1885" s="84"/>
      <c r="AI1885" s="63"/>
      <c r="AJ1885" s="63"/>
      <c r="AK1885" s="81"/>
      <c r="AL1885" s="85"/>
      <c r="AM1885" s="66"/>
      <c r="AN1885" s="63"/>
      <c r="XFA1885" s="558" t="e">
        <f>MATCH(AE1885,tabla!$W$3:$W$20,0)-1</f>
        <v>#N/A</v>
      </c>
      <c r="XFB1885" s="558">
        <f>COUNTIF(tabla!$W$3:$W$20,'BD1'!AE1885)</f>
        <v>0</v>
      </c>
    </row>
    <row r="1886" spans="1:40 16381:16382" ht="24.95" customHeight="1" x14ac:dyDescent="0.2">
      <c r="A1886" s="248"/>
      <c r="B1886" s="248"/>
      <c r="C1886" s="248"/>
      <c r="D1886" s="84"/>
      <c r="E1886" s="86"/>
      <c r="F1886" s="249"/>
      <c r="G1886" s="84"/>
      <c r="H1886" s="84"/>
      <c r="I1886" s="177"/>
      <c r="J1886" s="84"/>
      <c r="K1886" s="477"/>
      <c r="L1886" s="174"/>
      <c r="M1886" s="251"/>
      <c r="N1886" s="280" t="str">
        <f t="shared" si="169"/>
        <v/>
      </c>
      <c r="O1886" s="252"/>
      <c r="P1886" s="253"/>
      <c r="Q1886" s="484"/>
      <c r="R1886" s="83"/>
      <c r="S1886" s="482"/>
      <c r="T1886" s="84"/>
      <c r="U1886" s="250"/>
      <c r="V1886" s="254"/>
      <c r="W1886" s="254"/>
      <c r="X1886" s="255"/>
      <c r="Y1886" s="255"/>
      <c r="Z1886" s="256"/>
      <c r="AA1886" s="63"/>
      <c r="AB1886" s="63"/>
      <c r="AC1886" s="63"/>
      <c r="AD1886" s="81"/>
      <c r="AE1886" s="84"/>
      <c r="AF1886" s="84"/>
      <c r="AG1886" s="257"/>
      <c r="AH1886" s="84"/>
      <c r="AI1886" s="63"/>
      <c r="AJ1886" s="63"/>
      <c r="AK1886" s="81"/>
      <c r="AL1886" s="85"/>
      <c r="AM1886" s="66"/>
      <c r="AN1886" s="63"/>
      <c r="XFA1886" s="558" t="e">
        <f>MATCH(AE1886,tabla!$W$3:$W$20,0)-1</f>
        <v>#N/A</v>
      </c>
      <c r="XFB1886" s="558">
        <f>COUNTIF(tabla!$W$3:$W$20,'BD1'!AE1886)</f>
        <v>0</v>
      </c>
    </row>
    <row r="1887" spans="1:40 16381:16382" ht="24.95" customHeight="1" x14ac:dyDescent="0.2">
      <c r="A1887" s="248"/>
      <c r="B1887" s="248"/>
      <c r="C1887" s="248"/>
      <c r="D1887" s="84"/>
      <c r="E1887" s="86"/>
      <c r="F1887" s="249"/>
      <c r="G1887" s="84"/>
      <c r="H1887" s="84"/>
      <c r="I1887" s="177"/>
      <c r="J1887" s="84"/>
      <c r="K1887" s="477"/>
      <c r="L1887" s="174"/>
      <c r="M1887" s="251"/>
      <c r="N1887" s="280" t="str">
        <f t="shared" si="169"/>
        <v/>
      </c>
      <c r="O1887" s="252"/>
      <c r="P1887" s="253"/>
      <c r="Q1887" s="484"/>
      <c r="R1887" s="83"/>
      <c r="S1887" s="482"/>
      <c r="T1887" s="84"/>
      <c r="U1887" s="250"/>
      <c r="V1887" s="254"/>
      <c r="W1887" s="254"/>
      <c r="X1887" s="255"/>
      <c r="Y1887" s="255"/>
      <c r="Z1887" s="256"/>
      <c r="AA1887" s="63"/>
      <c r="AB1887" s="63"/>
      <c r="AC1887" s="63"/>
      <c r="AD1887" s="81"/>
      <c r="AE1887" s="84"/>
      <c r="AF1887" s="84"/>
      <c r="AG1887" s="257"/>
      <c r="AH1887" s="84"/>
      <c r="AI1887" s="63"/>
      <c r="AJ1887" s="63"/>
      <c r="AK1887" s="81"/>
      <c r="AL1887" s="85"/>
      <c r="AM1887" s="66"/>
      <c r="AN1887" s="63"/>
      <c r="XFA1887" s="558" t="e">
        <f>MATCH(AE1887,tabla!$W$3:$W$20,0)-1</f>
        <v>#N/A</v>
      </c>
      <c r="XFB1887" s="558">
        <f>COUNTIF(tabla!$W$3:$W$20,'BD1'!AE1887)</f>
        <v>0</v>
      </c>
    </row>
    <row r="1888" spans="1:40 16381:16382" ht="24.95" customHeight="1" x14ac:dyDescent="0.2">
      <c r="A1888" s="248"/>
      <c r="B1888" s="248"/>
      <c r="C1888" s="248"/>
      <c r="D1888" s="84"/>
      <c r="E1888" s="86"/>
      <c r="F1888" s="249"/>
      <c r="G1888" s="84"/>
      <c r="H1888" s="84"/>
      <c r="I1888" s="177"/>
      <c r="J1888" s="84"/>
      <c r="K1888" s="477"/>
      <c r="L1888" s="174"/>
      <c r="M1888" s="251"/>
      <c r="N1888" s="280" t="str">
        <f t="shared" si="169"/>
        <v/>
      </c>
      <c r="O1888" s="252"/>
      <c r="P1888" s="253"/>
      <c r="Q1888" s="484"/>
      <c r="R1888" s="83"/>
      <c r="S1888" s="482"/>
      <c r="T1888" s="84"/>
      <c r="U1888" s="250"/>
      <c r="V1888" s="254"/>
      <c r="W1888" s="254"/>
      <c r="X1888" s="255"/>
      <c r="Y1888" s="255"/>
      <c r="Z1888" s="256"/>
      <c r="AA1888" s="63"/>
      <c r="AB1888" s="63"/>
      <c r="AC1888" s="63"/>
      <c r="AD1888" s="81"/>
      <c r="AE1888" s="84"/>
      <c r="AF1888" s="84"/>
      <c r="AG1888" s="257"/>
      <c r="AH1888" s="84"/>
      <c r="AI1888" s="63"/>
      <c r="AJ1888" s="63"/>
      <c r="AK1888" s="81"/>
      <c r="AL1888" s="85"/>
      <c r="AM1888" s="66"/>
      <c r="AN1888" s="63"/>
      <c r="XFA1888" s="558" t="e">
        <f>MATCH(AE1888,tabla!$W$3:$W$20,0)-1</f>
        <v>#N/A</v>
      </c>
      <c r="XFB1888" s="558">
        <f>COUNTIF(tabla!$W$3:$W$20,'BD1'!AE1888)</f>
        <v>0</v>
      </c>
    </row>
    <row r="1889" spans="1:40 16381:16382" ht="24.95" customHeight="1" x14ac:dyDescent="0.2">
      <c r="A1889" s="248"/>
      <c r="B1889" s="248"/>
      <c r="C1889" s="248"/>
      <c r="D1889" s="84"/>
      <c r="E1889" s="86"/>
      <c r="F1889" s="249"/>
      <c r="G1889" s="84"/>
      <c r="H1889" s="84"/>
      <c r="I1889" s="177"/>
      <c r="J1889" s="84"/>
      <c r="K1889" s="477"/>
      <c r="L1889" s="174"/>
      <c r="M1889" s="251"/>
      <c r="N1889" s="280" t="str">
        <f t="shared" si="169"/>
        <v/>
      </c>
      <c r="O1889" s="252"/>
      <c r="P1889" s="253"/>
      <c r="Q1889" s="484"/>
      <c r="R1889" s="83"/>
      <c r="S1889" s="482"/>
      <c r="T1889" s="84"/>
      <c r="U1889" s="250"/>
      <c r="V1889" s="254"/>
      <c r="W1889" s="254"/>
      <c r="X1889" s="255"/>
      <c r="Y1889" s="255"/>
      <c r="Z1889" s="256"/>
      <c r="AA1889" s="63"/>
      <c r="AB1889" s="63"/>
      <c r="AC1889" s="63"/>
      <c r="AD1889" s="81"/>
      <c r="AE1889" s="84"/>
      <c r="AF1889" s="84"/>
      <c r="AG1889" s="257"/>
      <c r="AH1889" s="84"/>
      <c r="AI1889" s="63"/>
      <c r="AJ1889" s="63"/>
      <c r="AK1889" s="81"/>
      <c r="AL1889" s="85"/>
      <c r="AM1889" s="66"/>
      <c r="AN1889" s="63"/>
      <c r="XFA1889" s="558" t="e">
        <f>MATCH(AE1889,tabla!$W$3:$W$20,0)-1</f>
        <v>#N/A</v>
      </c>
      <c r="XFB1889" s="558">
        <f>COUNTIF(tabla!$W$3:$W$20,'BD1'!AE1889)</f>
        <v>0</v>
      </c>
    </row>
    <row r="1890" spans="1:40 16381:16382" ht="24.95" customHeight="1" x14ac:dyDescent="0.2">
      <c r="A1890" s="248"/>
      <c r="B1890" s="248"/>
      <c r="C1890" s="248"/>
      <c r="D1890" s="84"/>
      <c r="E1890" s="86"/>
      <c r="F1890" s="249"/>
      <c r="G1890" s="84"/>
      <c r="H1890" s="84"/>
      <c r="I1890" s="177"/>
      <c r="J1890" s="84"/>
      <c r="K1890" s="477"/>
      <c r="L1890" s="174"/>
      <c r="M1890" s="251"/>
      <c r="N1890" s="280" t="str">
        <f t="shared" si="169"/>
        <v/>
      </c>
      <c r="O1890" s="252"/>
      <c r="P1890" s="253"/>
      <c r="Q1890" s="484"/>
      <c r="R1890" s="83"/>
      <c r="S1890" s="482"/>
      <c r="T1890" s="84"/>
      <c r="U1890" s="250"/>
      <c r="V1890" s="254"/>
      <c r="W1890" s="254"/>
      <c r="X1890" s="255"/>
      <c r="Y1890" s="255"/>
      <c r="Z1890" s="256"/>
      <c r="AA1890" s="63"/>
      <c r="AB1890" s="63"/>
      <c r="AC1890" s="63"/>
      <c r="AD1890" s="81"/>
      <c r="AE1890" s="84"/>
      <c r="AF1890" s="84"/>
      <c r="AG1890" s="257"/>
      <c r="AH1890" s="84"/>
      <c r="AI1890" s="63"/>
      <c r="AJ1890" s="63"/>
      <c r="AK1890" s="81"/>
      <c r="AL1890" s="85"/>
      <c r="AM1890" s="66"/>
      <c r="AN1890" s="63"/>
      <c r="XFA1890" s="558" t="e">
        <f>MATCH(AE1890,tabla!$W$3:$W$20,0)-1</f>
        <v>#N/A</v>
      </c>
      <c r="XFB1890" s="558">
        <f>COUNTIF(tabla!$W$3:$W$20,'BD1'!AE1890)</f>
        <v>0</v>
      </c>
    </row>
    <row r="1891" spans="1:40 16381:16382" ht="24.95" customHeight="1" x14ac:dyDescent="0.2">
      <c r="A1891" s="248"/>
      <c r="B1891" s="248"/>
      <c r="C1891" s="248"/>
      <c r="D1891" s="84"/>
      <c r="E1891" s="86"/>
      <c r="F1891" s="249"/>
      <c r="G1891" s="84"/>
      <c r="H1891" s="84"/>
      <c r="I1891" s="177"/>
      <c r="J1891" s="84"/>
      <c r="K1891" s="477"/>
      <c r="L1891" s="174"/>
      <c r="M1891" s="251"/>
      <c r="N1891" s="280" t="str">
        <f t="shared" si="169"/>
        <v/>
      </c>
      <c r="O1891" s="252"/>
      <c r="P1891" s="253"/>
      <c r="Q1891" s="484"/>
      <c r="R1891" s="83"/>
      <c r="S1891" s="482"/>
      <c r="T1891" s="84"/>
      <c r="U1891" s="250"/>
      <c r="V1891" s="254"/>
      <c r="W1891" s="254"/>
      <c r="X1891" s="255"/>
      <c r="Y1891" s="255"/>
      <c r="Z1891" s="256"/>
      <c r="AA1891" s="63"/>
      <c r="AB1891" s="63"/>
      <c r="AC1891" s="63"/>
      <c r="AD1891" s="81"/>
      <c r="AE1891" s="84"/>
      <c r="AF1891" s="84"/>
      <c r="AG1891" s="257"/>
      <c r="AH1891" s="84"/>
      <c r="AI1891" s="63"/>
      <c r="AJ1891" s="63"/>
      <c r="AK1891" s="81"/>
      <c r="AL1891" s="85"/>
      <c r="AM1891" s="66"/>
      <c r="AN1891" s="63"/>
      <c r="XFA1891" s="558" t="e">
        <f>MATCH(AE1891,tabla!$W$3:$W$20,0)-1</f>
        <v>#N/A</v>
      </c>
      <c r="XFB1891" s="558">
        <f>COUNTIF(tabla!$W$3:$W$20,'BD1'!AE1891)</f>
        <v>0</v>
      </c>
    </row>
    <row r="1892" spans="1:40 16381:16382" ht="24.95" customHeight="1" x14ac:dyDescent="0.2">
      <c r="A1892" s="248"/>
      <c r="B1892" s="248"/>
      <c r="C1892" s="248"/>
      <c r="D1892" s="84"/>
      <c r="E1892" s="86"/>
      <c r="F1892" s="249"/>
      <c r="G1892" s="84"/>
      <c r="H1892" s="84"/>
      <c r="I1892" s="177"/>
      <c r="J1892" s="84"/>
      <c r="K1892" s="477"/>
      <c r="L1892" s="174"/>
      <c r="M1892" s="251"/>
      <c r="N1892" s="280" t="str">
        <f t="shared" si="169"/>
        <v/>
      </c>
      <c r="O1892" s="252"/>
      <c r="P1892" s="253"/>
      <c r="Q1892" s="484"/>
      <c r="R1892" s="83"/>
      <c r="S1892" s="482"/>
      <c r="T1892" s="84"/>
      <c r="U1892" s="250"/>
      <c r="V1892" s="254"/>
      <c r="W1892" s="254"/>
      <c r="X1892" s="255"/>
      <c r="Y1892" s="255"/>
      <c r="Z1892" s="256"/>
      <c r="AA1892" s="63"/>
      <c r="AB1892" s="63"/>
      <c r="AC1892" s="63"/>
      <c r="AD1892" s="81"/>
      <c r="AE1892" s="84"/>
      <c r="AF1892" s="84"/>
      <c r="AG1892" s="257"/>
      <c r="AH1892" s="84"/>
      <c r="AI1892" s="63"/>
      <c r="AJ1892" s="63"/>
      <c r="AK1892" s="81"/>
      <c r="AL1892" s="85"/>
      <c r="AM1892" s="66"/>
      <c r="AN1892" s="63"/>
      <c r="XFA1892" s="558" t="e">
        <f>MATCH(AE1892,tabla!$W$3:$W$20,0)-1</f>
        <v>#N/A</v>
      </c>
      <c r="XFB1892" s="558">
        <f>COUNTIF(tabla!$W$3:$W$20,'BD1'!AE1892)</f>
        <v>0</v>
      </c>
    </row>
    <row r="1893" spans="1:40 16381:16382" ht="24.95" customHeight="1" x14ac:dyDescent="0.2">
      <c r="A1893" s="248"/>
      <c r="B1893" s="248"/>
      <c r="C1893" s="248"/>
      <c r="D1893" s="84"/>
      <c r="E1893" s="86"/>
      <c r="F1893" s="249"/>
      <c r="G1893" s="84"/>
      <c r="H1893" s="84"/>
      <c r="I1893" s="177"/>
      <c r="J1893" s="84"/>
      <c r="K1893" s="477"/>
      <c r="L1893" s="174"/>
      <c r="M1893" s="251"/>
      <c r="N1893" s="280" t="str">
        <f t="shared" si="169"/>
        <v/>
      </c>
      <c r="O1893" s="252"/>
      <c r="P1893" s="253"/>
      <c r="Q1893" s="484"/>
      <c r="R1893" s="83"/>
      <c r="S1893" s="482"/>
      <c r="T1893" s="84"/>
      <c r="U1893" s="250"/>
      <c r="V1893" s="254"/>
      <c r="W1893" s="254"/>
      <c r="X1893" s="255"/>
      <c r="Y1893" s="255"/>
      <c r="Z1893" s="256"/>
      <c r="AA1893" s="63"/>
      <c r="AB1893" s="63"/>
      <c r="AC1893" s="63"/>
      <c r="AD1893" s="81"/>
      <c r="AE1893" s="84"/>
      <c r="AF1893" s="84"/>
      <c r="AG1893" s="257"/>
      <c r="AH1893" s="84"/>
      <c r="AI1893" s="63"/>
      <c r="AJ1893" s="63"/>
      <c r="AK1893" s="81"/>
      <c r="AL1893" s="85"/>
      <c r="AM1893" s="66"/>
      <c r="AN1893" s="63"/>
      <c r="XFA1893" s="558" t="e">
        <f>MATCH(AE1893,tabla!$W$3:$W$20,0)-1</f>
        <v>#N/A</v>
      </c>
      <c r="XFB1893" s="558">
        <f>COUNTIF(tabla!$W$3:$W$20,'BD1'!AE1893)</f>
        <v>0</v>
      </c>
    </row>
    <row r="1894" spans="1:40 16381:16382" ht="24.95" customHeight="1" x14ac:dyDescent="0.2">
      <c r="A1894" s="248"/>
      <c r="B1894" s="248"/>
      <c r="C1894" s="248"/>
      <c r="D1894" s="84"/>
      <c r="E1894" s="86"/>
      <c r="F1894" s="249"/>
      <c r="G1894" s="84"/>
      <c r="H1894" s="84"/>
      <c r="I1894" s="177"/>
      <c r="J1894" s="84"/>
      <c r="K1894" s="477"/>
      <c r="L1894" s="174"/>
      <c r="M1894" s="251"/>
      <c r="N1894" s="280" t="str">
        <f t="shared" si="169"/>
        <v/>
      </c>
      <c r="O1894" s="252"/>
      <c r="P1894" s="253"/>
      <c r="Q1894" s="484"/>
      <c r="R1894" s="83"/>
      <c r="S1894" s="482"/>
      <c r="T1894" s="84"/>
      <c r="U1894" s="250"/>
      <c r="V1894" s="254"/>
      <c r="W1894" s="254"/>
      <c r="X1894" s="255"/>
      <c r="Y1894" s="255"/>
      <c r="Z1894" s="256"/>
      <c r="AA1894" s="63"/>
      <c r="AB1894" s="63"/>
      <c r="AC1894" s="63"/>
      <c r="AD1894" s="81"/>
      <c r="AE1894" s="84"/>
      <c r="AF1894" s="84"/>
      <c r="AG1894" s="257"/>
      <c r="AH1894" s="84"/>
      <c r="AI1894" s="63"/>
      <c r="AJ1894" s="63"/>
      <c r="AK1894" s="81"/>
      <c r="AL1894" s="85"/>
      <c r="AM1894" s="66"/>
      <c r="AN1894" s="63"/>
      <c r="XFA1894" s="558" t="e">
        <f>MATCH(AE1894,tabla!$W$3:$W$20,0)-1</f>
        <v>#N/A</v>
      </c>
      <c r="XFB1894" s="558">
        <f>COUNTIF(tabla!$W$3:$W$20,'BD1'!AE1894)</f>
        <v>0</v>
      </c>
    </row>
    <row r="1895" spans="1:40 16381:16382" ht="24.95" customHeight="1" x14ac:dyDescent="0.2">
      <c r="A1895" s="248"/>
      <c r="B1895" s="248"/>
      <c r="C1895" s="248"/>
      <c r="D1895" s="84"/>
      <c r="E1895" s="86"/>
      <c r="F1895" s="249"/>
      <c r="G1895" s="84"/>
      <c r="H1895" s="84"/>
      <c r="I1895" s="177"/>
      <c r="J1895" s="84"/>
      <c r="K1895" s="477"/>
      <c r="L1895" s="174"/>
      <c r="M1895" s="251"/>
      <c r="N1895" s="280" t="str">
        <f t="shared" si="169"/>
        <v/>
      </c>
      <c r="O1895" s="252"/>
      <c r="P1895" s="253"/>
      <c r="Q1895" s="484"/>
      <c r="R1895" s="83"/>
      <c r="S1895" s="482"/>
      <c r="T1895" s="84"/>
      <c r="U1895" s="250"/>
      <c r="V1895" s="254"/>
      <c r="W1895" s="254"/>
      <c r="X1895" s="255"/>
      <c r="Y1895" s="255"/>
      <c r="Z1895" s="256"/>
      <c r="AA1895" s="63"/>
      <c r="AB1895" s="63"/>
      <c r="AC1895" s="63"/>
      <c r="AD1895" s="81"/>
      <c r="AE1895" s="84"/>
      <c r="AF1895" s="84"/>
      <c r="AG1895" s="257"/>
      <c r="AH1895" s="84"/>
      <c r="AI1895" s="63"/>
      <c r="AJ1895" s="63"/>
      <c r="AK1895" s="81"/>
      <c r="AL1895" s="85"/>
      <c r="AM1895" s="66"/>
      <c r="AN1895" s="63"/>
      <c r="XFA1895" s="558" t="e">
        <f>MATCH(AE1895,tabla!$W$3:$W$20,0)-1</f>
        <v>#N/A</v>
      </c>
      <c r="XFB1895" s="558">
        <f>COUNTIF(tabla!$W$3:$W$20,'BD1'!AE1895)</f>
        <v>0</v>
      </c>
    </row>
    <row r="1896" spans="1:40 16381:16382" ht="24.95" customHeight="1" x14ac:dyDescent="0.2">
      <c r="A1896" s="248"/>
      <c r="B1896" s="248"/>
      <c r="C1896" s="248"/>
      <c r="D1896" s="84"/>
      <c r="E1896" s="86"/>
      <c r="F1896" s="249"/>
      <c r="G1896" s="84"/>
      <c r="H1896" s="84"/>
      <c r="I1896" s="177"/>
      <c r="J1896" s="84"/>
      <c r="K1896" s="477"/>
      <c r="L1896" s="174"/>
      <c r="M1896" s="251"/>
      <c r="N1896" s="280" t="str">
        <f t="shared" si="169"/>
        <v/>
      </c>
      <c r="O1896" s="252"/>
      <c r="P1896" s="253"/>
      <c r="Q1896" s="484"/>
      <c r="R1896" s="83"/>
      <c r="S1896" s="482"/>
      <c r="T1896" s="84"/>
      <c r="U1896" s="250"/>
      <c r="V1896" s="254"/>
      <c r="W1896" s="254"/>
      <c r="X1896" s="255"/>
      <c r="Y1896" s="255"/>
      <c r="Z1896" s="256"/>
      <c r="AA1896" s="63"/>
      <c r="AB1896" s="63"/>
      <c r="AC1896" s="63"/>
      <c r="AD1896" s="81"/>
      <c r="AE1896" s="84"/>
      <c r="AF1896" s="84"/>
      <c r="AG1896" s="257"/>
      <c r="AH1896" s="84"/>
      <c r="AI1896" s="63"/>
      <c r="AJ1896" s="63"/>
      <c r="AK1896" s="81"/>
      <c r="AL1896" s="85"/>
      <c r="AM1896" s="66"/>
      <c r="AN1896" s="63"/>
      <c r="XFA1896" s="558" t="e">
        <f>MATCH(AE1896,tabla!$W$3:$W$20,0)-1</f>
        <v>#N/A</v>
      </c>
      <c r="XFB1896" s="558">
        <f>COUNTIF(tabla!$W$3:$W$20,'BD1'!AE1896)</f>
        <v>0</v>
      </c>
    </row>
    <row r="1897" spans="1:40 16381:16382" ht="24.95" customHeight="1" x14ac:dyDescent="0.2">
      <c r="A1897" s="248"/>
      <c r="B1897" s="248"/>
      <c r="C1897" s="248"/>
      <c r="D1897" s="84"/>
      <c r="E1897" s="86"/>
      <c r="F1897" s="249"/>
      <c r="G1897" s="84"/>
      <c r="H1897" s="84"/>
      <c r="I1897" s="177"/>
      <c r="J1897" s="84"/>
      <c r="K1897" s="477"/>
      <c r="L1897" s="174"/>
      <c r="M1897" s="251"/>
      <c r="N1897" s="280" t="str">
        <f t="shared" si="169"/>
        <v/>
      </c>
      <c r="O1897" s="252"/>
      <c r="P1897" s="253"/>
      <c r="Q1897" s="484"/>
      <c r="R1897" s="83"/>
      <c r="S1897" s="482"/>
      <c r="T1897" s="84"/>
      <c r="U1897" s="250"/>
      <c r="V1897" s="254"/>
      <c r="W1897" s="254"/>
      <c r="X1897" s="255"/>
      <c r="Y1897" s="255"/>
      <c r="Z1897" s="256"/>
      <c r="AA1897" s="63"/>
      <c r="AB1897" s="63"/>
      <c r="AC1897" s="63"/>
      <c r="AD1897" s="81"/>
      <c r="AE1897" s="84"/>
      <c r="AF1897" s="84"/>
      <c r="AG1897" s="257"/>
      <c r="AH1897" s="84"/>
      <c r="AI1897" s="63"/>
      <c r="AJ1897" s="63"/>
      <c r="AK1897" s="81"/>
      <c r="AL1897" s="85"/>
      <c r="AM1897" s="66"/>
      <c r="AN1897" s="63"/>
      <c r="XFA1897" s="558" t="e">
        <f>MATCH(AE1897,tabla!$W$3:$W$20,0)-1</f>
        <v>#N/A</v>
      </c>
      <c r="XFB1897" s="558">
        <f>COUNTIF(tabla!$W$3:$W$20,'BD1'!AE1897)</f>
        <v>0</v>
      </c>
    </row>
    <row r="1898" spans="1:40 16381:16382" ht="24.95" customHeight="1" x14ac:dyDescent="0.2">
      <c r="A1898" s="248"/>
      <c r="B1898" s="248"/>
      <c r="C1898" s="248"/>
      <c r="D1898" s="84"/>
      <c r="E1898" s="86"/>
      <c r="F1898" s="249"/>
      <c r="G1898" s="84"/>
      <c r="H1898" s="84"/>
      <c r="I1898" s="177"/>
      <c r="J1898" s="84"/>
      <c r="K1898" s="477"/>
      <c r="L1898" s="174"/>
      <c r="M1898" s="251"/>
      <c r="N1898" s="280" t="str">
        <f t="shared" si="169"/>
        <v/>
      </c>
      <c r="O1898" s="252"/>
      <c r="P1898" s="253"/>
      <c r="Q1898" s="484"/>
      <c r="R1898" s="83"/>
      <c r="S1898" s="482"/>
      <c r="T1898" s="84"/>
      <c r="U1898" s="250"/>
      <c r="V1898" s="254"/>
      <c r="W1898" s="254"/>
      <c r="X1898" s="255"/>
      <c r="Y1898" s="255"/>
      <c r="Z1898" s="256"/>
      <c r="AA1898" s="63"/>
      <c r="AB1898" s="63"/>
      <c r="AC1898" s="63"/>
      <c r="AD1898" s="81"/>
      <c r="AE1898" s="84"/>
      <c r="AF1898" s="84"/>
      <c r="AG1898" s="257"/>
      <c r="AH1898" s="84"/>
      <c r="AI1898" s="63"/>
      <c r="AJ1898" s="63"/>
      <c r="AK1898" s="81"/>
      <c r="AL1898" s="85"/>
      <c r="AM1898" s="66"/>
      <c r="AN1898" s="63"/>
      <c r="XFA1898" s="558" t="e">
        <f>MATCH(AE1898,tabla!$W$3:$W$20,0)-1</f>
        <v>#N/A</v>
      </c>
      <c r="XFB1898" s="558">
        <f>COUNTIF(tabla!$W$3:$W$20,'BD1'!AE1898)</f>
        <v>0</v>
      </c>
    </row>
    <row r="1899" spans="1:40 16381:16382" ht="24.95" customHeight="1" x14ac:dyDescent="0.2">
      <c r="A1899" s="248"/>
      <c r="B1899" s="248"/>
      <c r="C1899" s="248"/>
      <c r="D1899" s="84"/>
      <c r="E1899" s="86"/>
      <c r="F1899" s="249"/>
      <c r="G1899" s="84"/>
      <c r="H1899" s="84"/>
      <c r="I1899" s="177"/>
      <c r="J1899" s="84"/>
      <c r="K1899" s="477"/>
      <c r="L1899" s="174"/>
      <c r="M1899" s="251"/>
      <c r="N1899" s="280" t="str">
        <f t="shared" si="169"/>
        <v/>
      </c>
      <c r="O1899" s="252"/>
      <c r="P1899" s="253"/>
      <c r="Q1899" s="484"/>
      <c r="R1899" s="83"/>
      <c r="S1899" s="482"/>
      <c r="T1899" s="84"/>
      <c r="U1899" s="250"/>
      <c r="V1899" s="254"/>
      <c r="W1899" s="254"/>
      <c r="X1899" s="255"/>
      <c r="Y1899" s="255"/>
      <c r="Z1899" s="256"/>
      <c r="AA1899" s="63"/>
      <c r="AB1899" s="63"/>
      <c r="AC1899" s="63"/>
      <c r="AD1899" s="81"/>
      <c r="AE1899" s="84"/>
      <c r="AF1899" s="84"/>
      <c r="AG1899" s="257"/>
      <c r="AH1899" s="84"/>
      <c r="AI1899" s="63"/>
      <c r="AJ1899" s="63"/>
      <c r="AK1899" s="81"/>
      <c r="AL1899" s="85"/>
      <c r="AM1899" s="66"/>
      <c r="AN1899" s="63"/>
      <c r="XFA1899" s="558" t="e">
        <f>MATCH(AE1899,tabla!$W$3:$W$20,0)-1</f>
        <v>#N/A</v>
      </c>
      <c r="XFB1899" s="558">
        <f>COUNTIF(tabla!$W$3:$W$20,'BD1'!AE1899)</f>
        <v>0</v>
      </c>
    </row>
    <row r="1900" spans="1:40 16381:16382" ht="24.95" customHeight="1" x14ac:dyDescent="0.2">
      <c r="A1900" s="248"/>
      <c r="B1900" s="248"/>
      <c r="C1900" s="248"/>
      <c r="D1900" s="84"/>
      <c r="E1900" s="86"/>
      <c r="F1900" s="249"/>
      <c r="G1900" s="84"/>
      <c r="H1900" s="84"/>
      <c r="I1900" s="177"/>
      <c r="J1900" s="84"/>
      <c r="K1900" s="477"/>
      <c r="L1900" s="174"/>
      <c r="M1900" s="251"/>
      <c r="N1900" s="280" t="str">
        <f t="shared" si="169"/>
        <v/>
      </c>
      <c r="O1900" s="252"/>
      <c r="P1900" s="253"/>
      <c r="Q1900" s="484"/>
      <c r="R1900" s="83"/>
      <c r="S1900" s="482"/>
      <c r="T1900" s="84"/>
      <c r="U1900" s="250"/>
      <c r="V1900" s="254"/>
      <c r="W1900" s="254"/>
      <c r="X1900" s="255"/>
      <c r="Y1900" s="255"/>
      <c r="Z1900" s="256"/>
      <c r="AA1900" s="63"/>
      <c r="AB1900" s="63"/>
      <c r="AC1900" s="63"/>
      <c r="AD1900" s="81"/>
      <c r="AE1900" s="84"/>
      <c r="AF1900" s="84"/>
      <c r="AG1900" s="257"/>
      <c r="AH1900" s="84"/>
      <c r="AI1900" s="63"/>
      <c r="AJ1900" s="63"/>
      <c r="AK1900" s="81"/>
      <c r="AL1900" s="85"/>
      <c r="AM1900" s="66"/>
      <c r="AN1900" s="63"/>
      <c r="XFA1900" s="558" t="e">
        <f>MATCH(AE1900,tabla!$W$3:$W$20,0)-1</f>
        <v>#N/A</v>
      </c>
      <c r="XFB1900" s="558">
        <f>COUNTIF(tabla!$W$3:$W$20,'BD1'!AE1900)</f>
        <v>0</v>
      </c>
    </row>
    <row r="1901" spans="1:40 16381:16382" ht="24.95" customHeight="1" x14ac:dyDescent="0.2">
      <c r="A1901" s="248"/>
      <c r="B1901" s="248"/>
      <c r="C1901" s="248"/>
      <c r="D1901" s="84"/>
      <c r="E1901" s="86"/>
      <c r="F1901" s="249"/>
      <c r="G1901" s="84"/>
      <c r="H1901" s="84"/>
      <c r="I1901" s="177"/>
      <c r="J1901" s="84"/>
      <c r="K1901" s="477"/>
      <c r="L1901" s="174"/>
      <c r="M1901" s="251"/>
      <c r="N1901" s="280" t="str">
        <f t="shared" si="169"/>
        <v/>
      </c>
      <c r="O1901" s="252"/>
      <c r="P1901" s="253"/>
      <c r="Q1901" s="484"/>
      <c r="R1901" s="83"/>
      <c r="S1901" s="482"/>
      <c r="T1901" s="84"/>
      <c r="U1901" s="250"/>
      <c r="V1901" s="254"/>
      <c r="W1901" s="254"/>
      <c r="X1901" s="255"/>
      <c r="Y1901" s="255"/>
      <c r="Z1901" s="256"/>
      <c r="AA1901" s="63"/>
      <c r="AB1901" s="63"/>
      <c r="AC1901" s="63"/>
      <c r="AD1901" s="81"/>
      <c r="AE1901" s="84"/>
      <c r="AF1901" s="84"/>
      <c r="AG1901" s="257"/>
      <c r="AH1901" s="84"/>
      <c r="AI1901" s="63"/>
      <c r="AJ1901" s="63"/>
      <c r="AK1901" s="81"/>
      <c r="AL1901" s="85"/>
      <c r="AM1901" s="66"/>
      <c r="AN1901" s="63"/>
      <c r="XFA1901" s="558" t="e">
        <f>MATCH(AE1901,tabla!$W$3:$W$20,0)-1</f>
        <v>#N/A</v>
      </c>
      <c r="XFB1901" s="558">
        <f>COUNTIF(tabla!$W$3:$W$20,'BD1'!AE1901)</f>
        <v>0</v>
      </c>
    </row>
    <row r="1902" spans="1:40 16381:16382" ht="24.95" customHeight="1" x14ac:dyDescent="0.2">
      <c r="A1902" s="248"/>
      <c r="B1902" s="248"/>
      <c r="C1902" s="248"/>
      <c r="D1902" s="84"/>
      <c r="E1902" s="86"/>
      <c r="F1902" s="249"/>
      <c r="G1902" s="84"/>
      <c r="H1902" s="84"/>
      <c r="I1902" s="177"/>
      <c r="J1902" s="84"/>
      <c r="K1902" s="477"/>
      <c r="L1902" s="174"/>
      <c r="M1902" s="251"/>
      <c r="N1902" s="280" t="str">
        <f t="shared" si="169"/>
        <v/>
      </c>
      <c r="O1902" s="252"/>
      <c r="P1902" s="253"/>
      <c r="Q1902" s="484"/>
      <c r="R1902" s="83"/>
      <c r="S1902" s="482"/>
      <c r="T1902" s="84"/>
      <c r="U1902" s="250"/>
      <c r="V1902" s="254"/>
      <c r="W1902" s="254"/>
      <c r="X1902" s="255"/>
      <c r="Y1902" s="255"/>
      <c r="Z1902" s="256"/>
      <c r="AA1902" s="63"/>
      <c r="AB1902" s="63"/>
      <c r="AC1902" s="63"/>
      <c r="AD1902" s="81"/>
      <c r="AE1902" s="84"/>
      <c r="AF1902" s="84"/>
      <c r="AG1902" s="257"/>
      <c r="AH1902" s="84"/>
      <c r="AI1902" s="63"/>
      <c r="AJ1902" s="63"/>
      <c r="AK1902" s="81"/>
      <c r="AL1902" s="85"/>
      <c r="AM1902" s="66"/>
      <c r="AN1902" s="63"/>
      <c r="XFA1902" s="558" t="e">
        <f>MATCH(AE1902,tabla!$W$3:$W$20,0)-1</f>
        <v>#N/A</v>
      </c>
      <c r="XFB1902" s="558">
        <f>COUNTIF(tabla!$W$3:$W$20,'BD1'!AE1902)</f>
        <v>0</v>
      </c>
    </row>
    <row r="1903" spans="1:40 16381:16382" ht="24.95" customHeight="1" x14ac:dyDescent="0.2">
      <c r="A1903" s="248"/>
      <c r="B1903" s="248"/>
      <c r="C1903" s="248"/>
      <c r="D1903" s="84"/>
      <c r="E1903" s="86"/>
      <c r="F1903" s="249"/>
      <c r="G1903" s="84"/>
      <c r="H1903" s="84"/>
      <c r="I1903" s="177"/>
      <c r="J1903" s="84"/>
      <c r="K1903" s="477"/>
      <c r="L1903" s="174"/>
      <c r="M1903" s="251"/>
      <c r="N1903" s="280" t="str">
        <f t="shared" si="169"/>
        <v/>
      </c>
      <c r="O1903" s="252"/>
      <c r="P1903" s="253"/>
      <c r="Q1903" s="484"/>
      <c r="R1903" s="83"/>
      <c r="S1903" s="482"/>
      <c r="T1903" s="84"/>
      <c r="U1903" s="250"/>
      <c r="V1903" s="254"/>
      <c r="W1903" s="254"/>
      <c r="X1903" s="255"/>
      <c r="Y1903" s="255"/>
      <c r="Z1903" s="256"/>
      <c r="AA1903" s="63"/>
      <c r="AB1903" s="63"/>
      <c r="AC1903" s="63"/>
      <c r="AD1903" s="81"/>
      <c r="AE1903" s="84"/>
      <c r="AF1903" s="84"/>
      <c r="AG1903" s="257"/>
      <c r="AH1903" s="84"/>
      <c r="AI1903" s="63"/>
      <c r="AJ1903" s="63"/>
      <c r="AK1903" s="81"/>
      <c r="AL1903" s="85"/>
      <c r="AM1903" s="66"/>
      <c r="AN1903" s="63"/>
      <c r="XFA1903" s="558" t="e">
        <f>MATCH(AE1903,tabla!$W$3:$W$20,0)-1</f>
        <v>#N/A</v>
      </c>
      <c r="XFB1903" s="558">
        <f>COUNTIF(tabla!$W$3:$W$20,'BD1'!AE1903)</f>
        <v>0</v>
      </c>
    </row>
    <row r="1904" spans="1:40 16381:16382" ht="24.95" customHeight="1" x14ac:dyDescent="0.2">
      <c r="A1904" s="248"/>
      <c r="B1904" s="248"/>
      <c r="C1904" s="248"/>
      <c r="D1904" s="84"/>
      <c r="E1904" s="86"/>
      <c r="F1904" s="249"/>
      <c r="G1904" s="84"/>
      <c r="H1904" s="84"/>
      <c r="I1904" s="177"/>
      <c r="J1904" s="84"/>
      <c r="K1904" s="477"/>
      <c r="L1904" s="174"/>
      <c r="M1904" s="251"/>
      <c r="N1904" s="280" t="str">
        <f t="shared" si="169"/>
        <v/>
      </c>
      <c r="O1904" s="252"/>
      <c r="P1904" s="253"/>
      <c r="Q1904" s="484"/>
      <c r="R1904" s="83"/>
      <c r="S1904" s="482"/>
      <c r="T1904" s="84"/>
      <c r="U1904" s="250"/>
      <c r="V1904" s="254"/>
      <c r="W1904" s="254"/>
      <c r="X1904" s="255"/>
      <c r="Y1904" s="255"/>
      <c r="Z1904" s="256"/>
      <c r="AA1904" s="63"/>
      <c r="AB1904" s="63"/>
      <c r="AC1904" s="63"/>
      <c r="AD1904" s="81"/>
      <c r="AE1904" s="84"/>
      <c r="AF1904" s="84"/>
      <c r="AG1904" s="257"/>
      <c r="AH1904" s="84"/>
      <c r="AI1904" s="63"/>
      <c r="AJ1904" s="63"/>
      <c r="AK1904" s="81"/>
      <c r="AL1904" s="85"/>
      <c r="AM1904" s="66"/>
      <c r="AN1904" s="63"/>
      <c r="XFA1904" s="558" t="e">
        <f>MATCH(AE1904,tabla!$W$3:$W$20,0)-1</f>
        <v>#N/A</v>
      </c>
      <c r="XFB1904" s="558">
        <f>COUNTIF(tabla!$W$3:$W$20,'BD1'!AE1904)</f>
        <v>0</v>
      </c>
    </row>
    <row r="1905" spans="1:40 16381:16382" ht="24.95" customHeight="1" x14ac:dyDescent="0.2">
      <c r="A1905" s="248"/>
      <c r="B1905" s="248"/>
      <c r="C1905" s="248"/>
      <c r="D1905" s="84"/>
      <c r="E1905" s="86"/>
      <c r="F1905" s="249"/>
      <c r="G1905" s="84"/>
      <c r="H1905" s="84"/>
      <c r="I1905" s="177"/>
      <c r="J1905" s="84"/>
      <c r="K1905" s="477"/>
      <c r="L1905" s="174"/>
      <c r="M1905" s="251"/>
      <c r="N1905" s="280" t="str">
        <f t="shared" si="169"/>
        <v/>
      </c>
      <c r="O1905" s="252"/>
      <c r="P1905" s="253"/>
      <c r="Q1905" s="484"/>
      <c r="R1905" s="83"/>
      <c r="S1905" s="482"/>
      <c r="T1905" s="84"/>
      <c r="U1905" s="250"/>
      <c r="V1905" s="254"/>
      <c r="W1905" s="254"/>
      <c r="X1905" s="255"/>
      <c r="Y1905" s="255"/>
      <c r="Z1905" s="256"/>
      <c r="AA1905" s="63"/>
      <c r="AB1905" s="63"/>
      <c r="AC1905" s="63"/>
      <c r="AD1905" s="81"/>
      <c r="AE1905" s="84"/>
      <c r="AF1905" s="84"/>
      <c r="AG1905" s="257"/>
      <c r="AH1905" s="84"/>
      <c r="AI1905" s="63"/>
      <c r="AJ1905" s="63"/>
      <c r="AK1905" s="81"/>
      <c r="AL1905" s="85"/>
      <c r="AM1905" s="66"/>
      <c r="AN1905" s="63"/>
      <c r="XFA1905" s="558" t="e">
        <f>MATCH(AE1905,tabla!$W$3:$W$20,0)-1</f>
        <v>#N/A</v>
      </c>
      <c r="XFB1905" s="558">
        <f>COUNTIF(tabla!$W$3:$W$20,'BD1'!AE1905)</f>
        <v>0</v>
      </c>
    </row>
    <row r="1906" spans="1:40 16381:16382" ht="24.95" customHeight="1" x14ac:dyDescent="0.2">
      <c r="A1906" s="248"/>
      <c r="B1906" s="248"/>
      <c r="C1906" s="248"/>
      <c r="D1906" s="84"/>
      <c r="E1906" s="86"/>
      <c r="F1906" s="249"/>
      <c r="G1906" s="84"/>
      <c r="H1906" s="84"/>
      <c r="I1906" s="177"/>
      <c r="J1906" s="84"/>
      <c r="K1906" s="477"/>
      <c r="L1906" s="174"/>
      <c r="M1906" s="251"/>
      <c r="N1906" s="280" t="str">
        <f t="shared" si="169"/>
        <v/>
      </c>
      <c r="O1906" s="252"/>
      <c r="P1906" s="253"/>
      <c r="Q1906" s="484"/>
      <c r="R1906" s="83"/>
      <c r="S1906" s="482"/>
      <c r="T1906" s="84"/>
      <c r="U1906" s="250"/>
      <c r="V1906" s="254"/>
      <c r="W1906" s="254"/>
      <c r="X1906" s="255"/>
      <c r="Y1906" s="255"/>
      <c r="Z1906" s="256"/>
      <c r="AA1906" s="63"/>
      <c r="AB1906" s="63"/>
      <c r="AC1906" s="63"/>
      <c r="AD1906" s="81"/>
      <c r="AE1906" s="84"/>
      <c r="AF1906" s="84"/>
      <c r="AG1906" s="257"/>
      <c r="AH1906" s="84"/>
      <c r="AI1906" s="63"/>
      <c r="AJ1906" s="63"/>
      <c r="AK1906" s="81"/>
      <c r="AL1906" s="85"/>
      <c r="AM1906" s="66"/>
      <c r="AN1906" s="63"/>
      <c r="XFA1906" s="558" t="e">
        <f>MATCH(AE1906,tabla!$W$3:$W$20,0)-1</f>
        <v>#N/A</v>
      </c>
      <c r="XFB1906" s="558">
        <f>COUNTIF(tabla!$W$3:$W$20,'BD1'!AE1906)</f>
        <v>0</v>
      </c>
    </row>
    <row r="1907" spans="1:40 16381:16382" ht="24.95" customHeight="1" x14ac:dyDescent="0.2">
      <c r="A1907" s="248"/>
      <c r="B1907" s="248"/>
      <c r="C1907" s="248"/>
      <c r="D1907" s="84"/>
      <c r="E1907" s="86"/>
      <c r="F1907" s="249"/>
      <c r="G1907" s="84"/>
      <c r="H1907" s="84"/>
      <c r="I1907" s="177"/>
      <c r="J1907" s="84"/>
      <c r="K1907" s="477"/>
      <c r="L1907" s="174"/>
      <c r="M1907" s="251"/>
      <c r="N1907" s="280" t="str">
        <f t="shared" si="169"/>
        <v/>
      </c>
      <c r="O1907" s="252"/>
      <c r="P1907" s="253"/>
      <c r="Q1907" s="484"/>
      <c r="R1907" s="83"/>
      <c r="S1907" s="482"/>
      <c r="T1907" s="84"/>
      <c r="U1907" s="250"/>
      <c r="V1907" s="254"/>
      <c r="W1907" s="254"/>
      <c r="X1907" s="255"/>
      <c r="Y1907" s="255"/>
      <c r="Z1907" s="256"/>
      <c r="AA1907" s="63"/>
      <c r="AB1907" s="63"/>
      <c r="AC1907" s="63"/>
      <c r="AD1907" s="81"/>
      <c r="AE1907" s="84"/>
      <c r="AF1907" s="84"/>
      <c r="AG1907" s="257"/>
      <c r="AH1907" s="84"/>
      <c r="AI1907" s="63"/>
      <c r="AJ1907" s="63"/>
      <c r="AK1907" s="81"/>
      <c r="AL1907" s="85"/>
      <c r="AM1907" s="66"/>
      <c r="AN1907" s="63"/>
      <c r="XFA1907" s="558" t="e">
        <f>MATCH(AE1907,tabla!$W$3:$W$20,0)-1</f>
        <v>#N/A</v>
      </c>
      <c r="XFB1907" s="558">
        <f>COUNTIF(tabla!$W$3:$W$20,'BD1'!AE1907)</f>
        <v>0</v>
      </c>
    </row>
    <row r="1908" spans="1:40 16381:16382" ht="24.95" customHeight="1" x14ac:dyDescent="0.2">
      <c r="A1908" s="248"/>
      <c r="B1908" s="248"/>
      <c r="C1908" s="248"/>
      <c r="D1908" s="84"/>
      <c r="E1908" s="86"/>
      <c r="F1908" s="249"/>
      <c r="G1908" s="84"/>
      <c r="H1908" s="84"/>
      <c r="I1908" s="177"/>
      <c r="J1908" s="84"/>
      <c r="K1908" s="477"/>
      <c r="L1908" s="174"/>
      <c r="M1908" s="251"/>
      <c r="N1908" s="280" t="str">
        <f t="shared" si="169"/>
        <v/>
      </c>
      <c r="O1908" s="252"/>
      <c r="P1908" s="253"/>
      <c r="Q1908" s="484"/>
      <c r="R1908" s="83"/>
      <c r="S1908" s="482"/>
      <c r="T1908" s="84"/>
      <c r="U1908" s="250"/>
      <c r="V1908" s="254"/>
      <c r="W1908" s="254"/>
      <c r="X1908" s="255"/>
      <c r="Y1908" s="255"/>
      <c r="Z1908" s="256"/>
      <c r="AA1908" s="63"/>
      <c r="AB1908" s="63"/>
      <c r="AC1908" s="63"/>
      <c r="AD1908" s="81"/>
      <c r="AE1908" s="84"/>
      <c r="AF1908" s="84"/>
      <c r="AG1908" s="257"/>
      <c r="AH1908" s="84"/>
      <c r="AI1908" s="63"/>
      <c r="AJ1908" s="63"/>
      <c r="AK1908" s="81"/>
      <c r="AL1908" s="85"/>
      <c r="AM1908" s="66"/>
      <c r="AN1908" s="63"/>
      <c r="XFA1908" s="558" t="e">
        <f>MATCH(AE1908,tabla!$W$3:$W$20,0)-1</f>
        <v>#N/A</v>
      </c>
      <c r="XFB1908" s="558">
        <f>COUNTIF(tabla!$W$3:$W$20,'BD1'!AE1908)</f>
        <v>0</v>
      </c>
    </row>
    <row r="1909" spans="1:40 16381:16382" ht="24.95" customHeight="1" x14ac:dyDescent="0.2">
      <c r="A1909" s="248"/>
      <c r="B1909" s="248"/>
      <c r="C1909" s="248"/>
      <c r="D1909" s="84"/>
      <c r="E1909" s="86"/>
      <c r="F1909" s="249"/>
      <c r="G1909" s="84"/>
      <c r="H1909" s="84"/>
      <c r="I1909" s="177"/>
      <c r="J1909" s="84"/>
      <c r="K1909" s="477"/>
      <c r="L1909" s="174"/>
      <c r="M1909" s="251"/>
      <c r="N1909" s="280" t="str">
        <f t="shared" si="169"/>
        <v/>
      </c>
      <c r="O1909" s="252"/>
      <c r="P1909" s="253"/>
      <c r="Q1909" s="484"/>
      <c r="R1909" s="83"/>
      <c r="S1909" s="482"/>
      <c r="T1909" s="84"/>
      <c r="U1909" s="250"/>
      <c r="V1909" s="254"/>
      <c r="W1909" s="254"/>
      <c r="X1909" s="255"/>
      <c r="Y1909" s="255"/>
      <c r="Z1909" s="256"/>
      <c r="AA1909" s="63"/>
      <c r="AB1909" s="63"/>
      <c r="AC1909" s="63"/>
      <c r="AD1909" s="81"/>
      <c r="AE1909" s="84"/>
      <c r="AF1909" s="84"/>
      <c r="AG1909" s="257"/>
      <c r="AH1909" s="84"/>
      <c r="AI1909" s="63"/>
      <c r="AJ1909" s="63"/>
      <c r="AK1909" s="81"/>
      <c r="AL1909" s="85"/>
      <c r="AM1909" s="66"/>
      <c r="AN1909" s="63"/>
      <c r="XFA1909" s="558" t="e">
        <f>MATCH(AE1909,tabla!$W$3:$W$20,0)-1</f>
        <v>#N/A</v>
      </c>
      <c r="XFB1909" s="558">
        <f>COUNTIF(tabla!$W$3:$W$20,'BD1'!AE1909)</f>
        <v>0</v>
      </c>
    </row>
    <row r="1910" spans="1:40 16381:16382" ht="24.95" customHeight="1" x14ac:dyDescent="0.2">
      <c r="A1910" s="248"/>
      <c r="B1910" s="248"/>
      <c r="C1910" s="248"/>
      <c r="D1910" s="84"/>
      <c r="E1910" s="86"/>
      <c r="F1910" s="249"/>
      <c r="G1910" s="84"/>
      <c r="H1910" s="84"/>
      <c r="I1910" s="177"/>
      <c r="J1910" s="84"/>
      <c r="K1910" s="477"/>
      <c r="L1910" s="174"/>
      <c r="M1910" s="251"/>
      <c r="N1910" s="280" t="str">
        <f t="shared" si="169"/>
        <v/>
      </c>
      <c r="O1910" s="252"/>
      <c r="P1910" s="253"/>
      <c r="Q1910" s="484"/>
      <c r="R1910" s="83"/>
      <c r="S1910" s="482"/>
      <c r="T1910" s="84"/>
      <c r="U1910" s="250"/>
      <c r="V1910" s="254"/>
      <c r="W1910" s="254"/>
      <c r="X1910" s="255"/>
      <c r="Y1910" s="255"/>
      <c r="Z1910" s="256"/>
      <c r="AA1910" s="63"/>
      <c r="AB1910" s="63"/>
      <c r="AC1910" s="63"/>
      <c r="AD1910" s="81"/>
      <c r="AE1910" s="84"/>
      <c r="AF1910" s="84"/>
      <c r="AG1910" s="257"/>
      <c r="AH1910" s="84"/>
      <c r="AI1910" s="63"/>
      <c r="AJ1910" s="63"/>
      <c r="AK1910" s="81"/>
      <c r="AL1910" s="85"/>
      <c r="AM1910" s="66"/>
      <c r="AN1910" s="63"/>
      <c r="XFA1910" s="558" t="e">
        <f>MATCH(AE1910,tabla!$W$3:$W$20,0)-1</f>
        <v>#N/A</v>
      </c>
      <c r="XFB1910" s="558">
        <f>COUNTIF(tabla!$W$3:$W$20,'BD1'!AE1910)</f>
        <v>0</v>
      </c>
    </row>
    <row r="1911" spans="1:40 16381:16382" ht="24.95" customHeight="1" x14ac:dyDescent="0.2">
      <c r="A1911" s="248"/>
      <c r="B1911" s="248"/>
      <c r="C1911" s="248"/>
      <c r="D1911" s="84"/>
      <c r="E1911" s="86"/>
      <c r="F1911" s="249"/>
      <c r="G1911" s="84"/>
      <c r="H1911" s="84"/>
      <c r="I1911" s="177"/>
      <c r="J1911" s="84"/>
      <c r="K1911" s="477"/>
      <c r="L1911" s="174"/>
      <c r="M1911" s="251"/>
      <c r="N1911" s="280" t="str">
        <f t="shared" si="169"/>
        <v/>
      </c>
      <c r="O1911" s="252"/>
      <c r="P1911" s="253"/>
      <c r="Q1911" s="484"/>
      <c r="R1911" s="83"/>
      <c r="S1911" s="482"/>
      <c r="T1911" s="84"/>
      <c r="U1911" s="250"/>
      <c r="V1911" s="254"/>
      <c r="W1911" s="254"/>
      <c r="X1911" s="255"/>
      <c r="Y1911" s="255"/>
      <c r="Z1911" s="256"/>
      <c r="AA1911" s="63"/>
      <c r="AB1911" s="63"/>
      <c r="AC1911" s="63"/>
      <c r="AD1911" s="81"/>
      <c r="AE1911" s="84"/>
      <c r="AF1911" s="84"/>
      <c r="AG1911" s="257"/>
      <c r="AH1911" s="84"/>
      <c r="AI1911" s="63"/>
      <c r="AJ1911" s="63"/>
      <c r="AK1911" s="81"/>
      <c r="AL1911" s="85"/>
      <c r="AM1911" s="66"/>
      <c r="AN1911" s="63"/>
      <c r="XFA1911" s="558" t="e">
        <f>MATCH(AE1911,tabla!$W$3:$W$20,0)-1</f>
        <v>#N/A</v>
      </c>
      <c r="XFB1911" s="558">
        <f>COUNTIF(tabla!$W$3:$W$20,'BD1'!AE1911)</f>
        <v>0</v>
      </c>
    </row>
    <row r="1912" spans="1:40 16381:16382" ht="24.95" customHeight="1" x14ac:dyDescent="0.2">
      <c r="A1912" s="248"/>
      <c r="B1912" s="248"/>
      <c r="C1912" s="248"/>
      <c r="D1912" s="84"/>
      <c r="E1912" s="86"/>
      <c r="F1912" s="249"/>
      <c r="G1912" s="84"/>
      <c r="H1912" s="84"/>
      <c r="I1912" s="177"/>
      <c r="J1912" s="84"/>
      <c r="K1912" s="477"/>
      <c r="L1912" s="174"/>
      <c r="M1912" s="251"/>
      <c r="N1912" s="280" t="str">
        <f t="shared" si="169"/>
        <v/>
      </c>
      <c r="O1912" s="252"/>
      <c r="P1912" s="253"/>
      <c r="Q1912" s="484"/>
      <c r="R1912" s="83"/>
      <c r="S1912" s="482"/>
      <c r="T1912" s="84"/>
      <c r="U1912" s="250"/>
      <c r="V1912" s="254"/>
      <c r="W1912" s="254"/>
      <c r="X1912" s="255"/>
      <c r="Y1912" s="255"/>
      <c r="Z1912" s="256"/>
      <c r="AA1912" s="63"/>
      <c r="AB1912" s="63"/>
      <c r="AC1912" s="63"/>
      <c r="AD1912" s="81"/>
      <c r="AE1912" s="84"/>
      <c r="AF1912" s="84"/>
      <c r="AG1912" s="257"/>
      <c r="AH1912" s="84"/>
      <c r="AI1912" s="63"/>
      <c r="AJ1912" s="63"/>
      <c r="AK1912" s="81"/>
      <c r="AL1912" s="85"/>
      <c r="AM1912" s="66"/>
      <c r="AN1912" s="63"/>
      <c r="XFA1912" s="558" t="e">
        <f>MATCH(AE1912,tabla!$W$3:$W$20,0)-1</f>
        <v>#N/A</v>
      </c>
      <c r="XFB1912" s="558">
        <f>COUNTIF(tabla!$W$3:$W$20,'BD1'!AE1912)</f>
        <v>0</v>
      </c>
    </row>
    <row r="1913" spans="1:40 16381:16382" ht="24.95" customHeight="1" x14ac:dyDescent="0.2">
      <c r="A1913" s="248"/>
      <c r="B1913" s="248"/>
      <c r="C1913" s="248"/>
      <c r="D1913" s="84"/>
      <c r="E1913" s="86"/>
      <c r="F1913" s="249"/>
      <c r="G1913" s="84"/>
      <c r="H1913" s="84"/>
      <c r="I1913" s="177"/>
      <c r="J1913" s="84"/>
      <c r="K1913" s="477"/>
      <c r="L1913" s="174"/>
      <c r="M1913" s="251"/>
      <c r="N1913" s="280" t="str">
        <f t="shared" si="169"/>
        <v/>
      </c>
      <c r="O1913" s="252"/>
      <c r="P1913" s="253"/>
      <c r="Q1913" s="484"/>
      <c r="R1913" s="83"/>
      <c r="S1913" s="482"/>
      <c r="T1913" s="84"/>
      <c r="U1913" s="250"/>
      <c r="V1913" s="254"/>
      <c r="W1913" s="254"/>
      <c r="X1913" s="255"/>
      <c r="Y1913" s="255"/>
      <c r="Z1913" s="256"/>
      <c r="AA1913" s="63"/>
      <c r="AB1913" s="63"/>
      <c r="AC1913" s="63"/>
      <c r="AD1913" s="81"/>
      <c r="AE1913" s="84"/>
      <c r="AF1913" s="84"/>
      <c r="AG1913" s="257"/>
      <c r="AH1913" s="84"/>
      <c r="AI1913" s="63"/>
      <c r="AJ1913" s="63"/>
      <c r="AK1913" s="81"/>
      <c r="AL1913" s="85"/>
      <c r="AM1913" s="66"/>
      <c r="AN1913" s="63"/>
      <c r="XFA1913" s="558" t="e">
        <f>MATCH(AE1913,tabla!$W$3:$W$20,0)-1</f>
        <v>#N/A</v>
      </c>
      <c r="XFB1913" s="558">
        <f>COUNTIF(tabla!$W$3:$W$20,'BD1'!AE1913)</f>
        <v>0</v>
      </c>
    </row>
    <row r="1914" spans="1:40 16381:16382" ht="24.95" customHeight="1" x14ac:dyDescent="0.2">
      <c r="A1914" s="248"/>
      <c r="B1914" s="248"/>
      <c r="C1914" s="248"/>
      <c r="D1914" s="84"/>
      <c r="E1914" s="86"/>
      <c r="F1914" s="249"/>
      <c r="G1914" s="84"/>
      <c r="H1914" s="84"/>
      <c r="I1914" s="177"/>
      <c r="J1914" s="84"/>
      <c r="K1914" s="477"/>
      <c r="L1914" s="174"/>
      <c r="M1914" s="251"/>
      <c r="N1914" s="280" t="str">
        <f t="shared" si="169"/>
        <v/>
      </c>
      <c r="O1914" s="252"/>
      <c r="P1914" s="253"/>
      <c r="Q1914" s="484"/>
      <c r="R1914" s="83"/>
      <c r="S1914" s="482"/>
      <c r="T1914" s="84"/>
      <c r="U1914" s="250"/>
      <c r="V1914" s="254"/>
      <c r="W1914" s="254"/>
      <c r="X1914" s="255"/>
      <c r="Y1914" s="255"/>
      <c r="Z1914" s="256"/>
      <c r="AA1914" s="63"/>
      <c r="AB1914" s="63"/>
      <c r="AC1914" s="63"/>
      <c r="AD1914" s="81"/>
      <c r="AE1914" s="84"/>
      <c r="AF1914" s="84"/>
      <c r="AG1914" s="257"/>
      <c r="AH1914" s="84"/>
      <c r="AI1914" s="63"/>
      <c r="AJ1914" s="63"/>
      <c r="AK1914" s="81"/>
      <c r="AL1914" s="85"/>
      <c r="AM1914" s="66"/>
      <c r="AN1914" s="63"/>
      <c r="XFA1914" s="558" t="e">
        <f>MATCH(AE1914,tabla!$W$3:$W$20,0)-1</f>
        <v>#N/A</v>
      </c>
      <c r="XFB1914" s="558">
        <f>COUNTIF(tabla!$W$3:$W$20,'BD1'!AE1914)</f>
        <v>0</v>
      </c>
    </row>
    <row r="1915" spans="1:40 16381:16382" ht="24.95" customHeight="1" x14ac:dyDescent="0.2">
      <c r="A1915" s="248"/>
      <c r="B1915" s="248"/>
      <c r="C1915" s="248"/>
      <c r="D1915" s="84"/>
      <c r="E1915" s="86"/>
      <c r="F1915" s="249"/>
      <c r="G1915" s="84"/>
      <c r="H1915" s="84"/>
      <c r="I1915" s="177"/>
      <c r="J1915" s="84"/>
      <c r="K1915" s="477"/>
      <c r="L1915" s="174"/>
      <c r="M1915" s="251"/>
      <c r="N1915" s="280" t="str">
        <f t="shared" si="169"/>
        <v/>
      </c>
      <c r="O1915" s="252"/>
      <c r="P1915" s="253"/>
      <c r="Q1915" s="484"/>
      <c r="R1915" s="83"/>
      <c r="S1915" s="482"/>
      <c r="T1915" s="84"/>
      <c r="U1915" s="250"/>
      <c r="V1915" s="254"/>
      <c r="W1915" s="254"/>
      <c r="X1915" s="255"/>
      <c r="Y1915" s="255"/>
      <c r="Z1915" s="256"/>
      <c r="AA1915" s="63"/>
      <c r="AB1915" s="63"/>
      <c r="AC1915" s="63"/>
      <c r="AD1915" s="81"/>
      <c r="AE1915" s="84"/>
      <c r="AF1915" s="84"/>
      <c r="AG1915" s="257"/>
      <c r="AH1915" s="84"/>
      <c r="AI1915" s="63"/>
      <c r="AJ1915" s="63"/>
      <c r="AK1915" s="81"/>
      <c r="AL1915" s="85"/>
      <c r="AM1915" s="66"/>
      <c r="AN1915" s="63"/>
      <c r="XFA1915" s="558" t="e">
        <f>MATCH(AE1915,tabla!$W$3:$W$20,0)-1</f>
        <v>#N/A</v>
      </c>
      <c r="XFB1915" s="558">
        <f>COUNTIF(tabla!$W$3:$W$20,'BD1'!AE1915)</f>
        <v>0</v>
      </c>
    </row>
    <row r="1916" spans="1:40 16381:16382" ht="24.95" customHeight="1" x14ac:dyDescent="0.2">
      <c r="A1916" s="248"/>
      <c r="B1916" s="248"/>
      <c r="C1916" s="248"/>
      <c r="D1916" s="84"/>
      <c r="E1916" s="86"/>
      <c r="F1916" s="249"/>
      <c r="G1916" s="84"/>
      <c r="H1916" s="84"/>
      <c r="I1916" s="177"/>
      <c r="J1916" s="84"/>
      <c r="K1916" s="477"/>
      <c r="L1916" s="174"/>
      <c r="M1916" s="251"/>
      <c r="N1916" s="280" t="str">
        <f t="shared" si="169"/>
        <v/>
      </c>
      <c r="O1916" s="252"/>
      <c r="P1916" s="253"/>
      <c r="Q1916" s="484"/>
      <c r="R1916" s="83"/>
      <c r="S1916" s="482"/>
      <c r="T1916" s="84"/>
      <c r="U1916" s="250"/>
      <c r="V1916" s="254"/>
      <c r="W1916" s="254"/>
      <c r="X1916" s="255"/>
      <c r="Y1916" s="255"/>
      <c r="Z1916" s="256"/>
      <c r="AA1916" s="63"/>
      <c r="AB1916" s="63"/>
      <c r="AC1916" s="63"/>
      <c r="AD1916" s="81"/>
      <c r="AE1916" s="84"/>
      <c r="AF1916" s="84"/>
      <c r="AG1916" s="257"/>
      <c r="AH1916" s="84"/>
      <c r="AI1916" s="63"/>
      <c r="AJ1916" s="63"/>
      <c r="AK1916" s="81"/>
      <c r="AL1916" s="85"/>
      <c r="AM1916" s="66"/>
      <c r="AN1916" s="63"/>
      <c r="XFA1916" s="558" t="e">
        <f>MATCH(AE1916,tabla!$W$3:$W$20,0)-1</f>
        <v>#N/A</v>
      </c>
      <c r="XFB1916" s="558">
        <f>COUNTIF(tabla!$W$3:$W$20,'BD1'!AE1916)</f>
        <v>0</v>
      </c>
    </row>
    <row r="1917" spans="1:40 16381:16382" ht="24.95" customHeight="1" x14ac:dyDescent="0.2">
      <c r="A1917" s="248"/>
      <c r="B1917" s="248"/>
      <c r="C1917" s="248"/>
      <c r="D1917" s="84"/>
      <c r="E1917" s="86"/>
      <c r="F1917" s="249"/>
      <c r="G1917" s="84"/>
      <c r="H1917" s="84"/>
      <c r="I1917" s="177"/>
      <c r="J1917" s="84"/>
      <c r="K1917" s="477"/>
      <c r="L1917" s="174"/>
      <c r="M1917" s="251"/>
      <c r="N1917" s="280" t="str">
        <f t="shared" si="169"/>
        <v/>
      </c>
      <c r="O1917" s="252"/>
      <c r="P1917" s="253"/>
      <c r="Q1917" s="484"/>
      <c r="R1917" s="83"/>
      <c r="S1917" s="482"/>
      <c r="T1917" s="84"/>
      <c r="U1917" s="250"/>
      <c r="V1917" s="254"/>
      <c r="W1917" s="254"/>
      <c r="X1917" s="255"/>
      <c r="Y1917" s="255"/>
      <c r="Z1917" s="256"/>
      <c r="AA1917" s="63"/>
      <c r="AB1917" s="63"/>
      <c r="AC1917" s="63"/>
      <c r="AD1917" s="81"/>
      <c r="AE1917" s="84"/>
      <c r="AF1917" s="84"/>
      <c r="AG1917" s="257"/>
      <c r="AH1917" s="84"/>
      <c r="AI1917" s="63"/>
      <c r="AJ1917" s="63"/>
      <c r="AK1917" s="81"/>
      <c r="AL1917" s="85"/>
      <c r="AM1917" s="66"/>
      <c r="AN1917" s="63"/>
      <c r="XFA1917" s="558" t="e">
        <f>MATCH(AE1917,tabla!$W$3:$W$20,0)-1</f>
        <v>#N/A</v>
      </c>
      <c r="XFB1917" s="558">
        <f>COUNTIF(tabla!$W$3:$W$20,'BD1'!AE1917)</f>
        <v>0</v>
      </c>
    </row>
    <row r="1918" spans="1:40 16381:16382" ht="24.95" customHeight="1" x14ac:dyDescent="0.2">
      <c r="A1918" s="248"/>
      <c r="B1918" s="248"/>
      <c r="C1918" s="248"/>
      <c r="D1918" s="84"/>
      <c r="E1918" s="86"/>
      <c r="F1918" s="249"/>
      <c r="G1918" s="84"/>
      <c r="H1918" s="84"/>
      <c r="I1918" s="177"/>
      <c r="J1918" s="84"/>
      <c r="K1918" s="477"/>
      <c r="L1918" s="174"/>
      <c r="M1918" s="251"/>
      <c r="N1918" s="280" t="str">
        <f t="shared" si="169"/>
        <v/>
      </c>
      <c r="O1918" s="252"/>
      <c r="P1918" s="253"/>
      <c r="Q1918" s="484"/>
      <c r="R1918" s="83"/>
      <c r="S1918" s="482"/>
      <c r="T1918" s="84"/>
      <c r="U1918" s="250"/>
      <c r="V1918" s="254"/>
      <c r="W1918" s="254"/>
      <c r="X1918" s="255"/>
      <c r="Y1918" s="255"/>
      <c r="Z1918" s="256"/>
      <c r="AA1918" s="63"/>
      <c r="AB1918" s="63"/>
      <c r="AC1918" s="63"/>
      <c r="AD1918" s="81"/>
      <c r="AE1918" s="84"/>
      <c r="AF1918" s="84"/>
      <c r="AG1918" s="257"/>
      <c r="AH1918" s="84"/>
      <c r="AI1918" s="63"/>
      <c r="AJ1918" s="63"/>
      <c r="AK1918" s="81"/>
      <c r="AL1918" s="85"/>
      <c r="AM1918" s="66"/>
      <c r="AN1918" s="63"/>
      <c r="XFA1918" s="558" t="e">
        <f>MATCH(AE1918,tabla!$W$3:$W$20,0)-1</f>
        <v>#N/A</v>
      </c>
      <c r="XFB1918" s="558">
        <f>COUNTIF(tabla!$W$3:$W$20,'BD1'!AE1918)</f>
        <v>0</v>
      </c>
    </row>
    <row r="1919" spans="1:40 16381:16382" ht="24.95" customHeight="1" x14ac:dyDescent="0.2">
      <c r="A1919" s="248"/>
      <c r="B1919" s="248"/>
      <c r="C1919" s="248"/>
      <c r="D1919" s="84"/>
      <c r="E1919" s="86"/>
      <c r="F1919" s="249"/>
      <c r="G1919" s="84"/>
      <c r="H1919" s="84"/>
      <c r="I1919" s="177"/>
      <c r="J1919" s="84"/>
      <c r="K1919" s="477"/>
      <c r="L1919" s="174"/>
      <c r="M1919" s="251"/>
      <c r="N1919" s="280" t="str">
        <f t="shared" si="169"/>
        <v/>
      </c>
      <c r="O1919" s="252"/>
      <c r="P1919" s="253"/>
      <c r="Q1919" s="484"/>
      <c r="R1919" s="83"/>
      <c r="S1919" s="482"/>
      <c r="T1919" s="84"/>
      <c r="U1919" s="250"/>
      <c r="V1919" s="254"/>
      <c r="W1919" s="254"/>
      <c r="X1919" s="255"/>
      <c r="Y1919" s="255"/>
      <c r="Z1919" s="256"/>
      <c r="AA1919" s="63"/>
      <c r="AB1919" s="63"/>
      <c r="AC1919" s="63"/>
      <c r="AD1919" s="81"/>
      <c r="AE1919" s="84"/>
      <c r="AF1919" s="84"/>
      <c r="AG1919" s="257"/>
      <c r="AH1919" s="84"/>
      <c r="AI1919" s="63"/>
      <c r="AJ1919" s="63"/>
      <c r="AK1919" s="81"/>
      <c r="AL1919" s="85"/>
      <c r="AM1919" s="66"/>
      <c r="AN1919" s="63"/>
      <c r="XFA1919" s="558" t="e">
        <f>MATCH(AE1919,tabla!$W$3:$W$20,0)-1</f>
        <v>#N/A</v>
      </c>
      <c r="XFB1919" s="558">
        <f>COUNTIF(tabla!$W$3:$W$20,'BD1'!AE1919)</f>
        <v>0</v>
      </c>
    </row>
    <row r="1920" spans="1:40 16381:16382" ht="24.95" customHeight="1" x14ac:dyDescent="0.2">
      <c r="A1920" s="248"/>
      <c r="B1920" s="248"/>
      <c r="C1920" s="248"/>
      <c r="D1920" s="84"/>
      <c r="E1920" s="86"/>
      <c r="F1920" s="249"/>
      <c r="G1920" s="84"/>
      <c r="H1920" s="84"/>
      <c r="I1920" s="177"/>
      <c r="J1920" s="84"/>
      <c r="K1920" s="477"/>
      <c r="L1920" s="174"/>
      <c r="M1920" s="251"/>
      <c r="N1920" s="280" t="str">
        <f t="shared" si="169"/>
        <v/>
      </c>
      <c r="O1920" s="252"/>
      <c r="P1920" s="253"/>
      <c r="Q1920" s="484"/>
      <c r="R1920" s="83"/>
      <c r="S1920" s="482"/>
      <c r="T1920" s="84"/>
      <c r="U1920" s="250"/>
      <c r="V1920" s="254"/>
      <c r="W1920" s="254"/>
      <c r="X1920" s="255"/>
      <c r="Y1920" s="255"/>
      <c r="Z1920" s="256"/>
      <c r="AA1920" s="63"/>
      <c r="AB1920" s="63"/>
      <c r="AC1920" s="63"/>
      <c r="AD1920" s="81"/>
      <c r="AE1920" s="84"/>
      <c r="AF1920" s="84"/>
      <c r="AG1920" s="257"/>
      <c r="AH1920" s="84"/>
      <c r="AI1920" s="63"/>
      <c r="AJ1920" s="63"/>
      <c r="AK1920" s="81"/>
      <c r="AL1920" s="85"/>
      <c r="AM1920" s="66"/>
      <c r="AN1920" s="63"/>
      <c r="XFA1920" s="558" t="e">
        <f>MATCH(AE1920,tabla!$W$3:$W$20,0)-1</f>
        <v>#N/A</v>
      </c>
      <c r="XFB1920" s="558">
        <f>COUNTIF(tabla!$W$3:$W$20,'BD1'!AE1920)</f>
        <v>0</v>
      </c>
    </row>
    <row r="1921" spans="1:40 16381:16382" ht="24.95" customHeight="1" x14ac:dyDescent="0.2">
      <c r="A1921" s="248"/>
      <c r="B1921" s="248"/>
      <c r="C1921" s="248"/>
      <c r="D1921" s="84"/>
      <c r="E1921" s="86"/>
      <c r="F1921" s="249"/>
      <c r="G1921" s="84"/>
      <c r="H1921" s="84"/>
      <c r="I1921" s="177"/>
      <c r="J1921" s="84"/>
      <c r="K1921" s="477"/>
      <c r="L1921" s="174"/>
      <c r="M1921" s="251"/>
      <c r="N1921" s="280" t="str">
        <f t="shared" si="169"/>
        <v/>
      </c>
      <c r="O1921" s="252"/>
      <c r="P1921" s="253"/>
      <c r="Q1921" s="484"/>
      <c r="R1921" s="83"/>
      <c r="S1921" s="482"/>
      <c r="T1921" s="84"/>
      <c r="U1921" s="250"/>
      <c r="V1921" s="254"/>
      <c r="W1921" s="254"/>
      <c r="X1921" s="255"/>
      <c r="Y1921" s="255"/>
      <c r="Z1921" s="256"/>
      <c r="AA1921" s="63"/>
      <c r="AB1921" s="63"/>
      <c r="AC1921" s="63"/>
      <c r="AD1921" s="81"/>
      <c r="AE1921" s="84"/>
      <c r="AF1921" s="84"/>
      <c r="AG1921" s="257"/>
      <c r="AH1921" s="84"/>
      <c r="AI1921" s="63"/>
      <c r="AJ1921" s="63"/>
      <c r="AK1921" s="81"/>
      <c r="AL1921" s="85"/>
      <c r="AM1921" s="66"/>
      <c r="AN1921" s="63"/>
      <c r="XFA1921" s="558" t="e">
        <f>MATCH(AE1921,tabla!$W$3:$W$20,0)-1</f>
        <v>#N/A</v>
      </c>
      <c r="XFB1921" s="558">
        <f>COUNTIF(tabla!$W$3:$W$20,'BD1'!AE1921)</f>
        <v>0</v>
      </c>
    </row>
    <row r="1922" spans="1:40 16381:16382" ht="24.95" customHeight="1" x14ac:dyDescent="0.2">
      <c r="A1922" s="248"/>
      <c r="B1922" s="248"/>
      <c r="C1922" s="248"/>
      <c r="D1922" s="84"/>
      <c r="E1922" s="86"/>
      <c r="F1922" s="249"/>
      <c r="G1922" s="84"/>
      <c r="H1922" s="84"/>
      <c r="I1922" s="177"/>
      <c r="J1922" s="84"/>
      <c r="K1922" s="477"/>
      <c r="L1922" s="174"/>
      <c r="M1922" s="251"/>
      <c r="N1922" s="280" t="str">
        <f t="shared" si="169"/>
        <v/>
      </c>
      <c r="O1922" s="252"/>
      <c r="P1922" s="253"/>
      <c r="Q1922" s="484"/>
      <c r="R1922" s="83"/>
      <c r="S1922" s="482"/>
      <c r="T1922" s="84"/>
      <c r="U1922" s="250"/>
      <c r="V1922" s="254"/>
      <c r="W1922" s="254"/>
      <c r="X1922" s="255"/>
      <c r="Y1922" s="255"/>
      <c r="Z1922" s="256"/>
      <c r="AA1922" s="63"/>
      <c r="AB1922" s="63"/>
      <c r="AC1922" s="63"/>
      <c r="AD1922" s="81"/>
      <c r="AE1922" s="84"/>
      <c r="AF1922" s="84"/>
      <c r="AG1922" s="257"/>
      <c r="AH1922" s="84"/>
      <c r="AI1922" s="63"/>
      <c r="AJ1922" s="63"/>
      <c r="AK1922" s="81"/>
      <c r="AL1922" s="85"/>
      <c r="AM1922" s="66"/>
      <c r="AN1922" s="63"/>
      <c r="XFA1922" s="558" t="e">
        <f>MATCH(AE1922,tabla!$W$3:$W$20,0)-1</f>
        <v>#N/A</v>
      </c>
      <c r="XFB1922" s="558">
        <f>COUNTIF(tabla!$W$3:$W$20,'BD1'!AE1922)</f>
        <v>0</v>
      </c>
    </row>
    <row r="1923" spans="1:40 16381:16382" ht="24.95" customHeight="1" x14ac:dyDescent="0.2">
      <c r="A1923" s="248"/>
      <c r="B1923" s="248"/>
      <c r="C1923" s="248"/>
      <c r="D1923" s="84"/>
      <c r="E1923" s="86"/>
      <c r="F1923" s="249"/>
      <c r="G1923" s="84"/>
      <c r="H1923" s="84"/>
      <c r="I1923" s="177"/>
      <c r="J1923" s="84"/>
      <c r="K1923" s="477"/>
      <c r="L1923" s="174"/>
      <c r="M1923" s="251"/>
      <c r="N1923" s="280" t="str">
        <f t="shared" si="169"/>
        <v/>
      </c>
      <c r="O1923" s="252"/>
      <c r="P1923" s="253"/>
      <c r="Q1923" s="484"/>
      <c r="R1923" s="83"/>
      <c r="S1923" s="482"/>
      <c r="T1923" s="84"/>
      <c r="U1923" s="250"/>
      <c r="V1923" s="254"/>
      <c r="W1923" s="254"/>
      <c r="X1923" s="255"/>
      <c r="Y1923" s="255"/>
      <c r="Z1923" s="256"/>
      <c r="AA1923" s="63"/>
      <c r="AB1923" s="63"/>
      <c r="AC1923" s="63"/>
      <c r="AD1923" s="81"/>
      <c r="AE1923" s="84"/>
      <c r="AF1923" s="84"/>
      <c r="AG1923" s="257"/>
      <c r="AH1923" s="84"/>
      <c r="AI1923" s="63"/>
      <c r="AJ1923" s="63"/>
      <c r="AK1923" s="81"/>
      <c r="AL1923" s="85"/>
      <c r="AM1923" s="66"/>
      <c r="AN1923" s="63"/>
      <c r="XFA1923" s="558" t="e">
        <f>MATCH(AE1923,tabla!$W$3:$W$20,0)-1</f>
        <v>#N/A</v>
      </c>
      <c r="XFB1923" s="558">
        <f>COUNTIF(tabla!$W$3:$W$20,'BD1'!AE1923)</f>
        <v>0</v>
      </c>
    </row>
    <row r="1924" spans="1:40 16381:16382" ht="24.95" customHeight="1" x14ac:dyDescent="0.2">
      <c r="A1924" s="248"/>
      <c r="B1924" s="248"/>
      <c r="C1924" s="248"/>
      <c r="D1924" s="84"/>
      <c r="E1924" s="86"/>
      <c r="F1924" s="249"/>
      <c r="G1924" s="84"/>
      <c r="H1924" s="84"/>
      <c r="I1924" s="177"/>
      <c r="J1924" s="84"/>
      <c r="K1924" s="477"/>
      <c r="L1924" s="174"/>
      <c r="M1924" s="251"/>
      <c r="N1924" s="280" t="str">
        <f t="shared" si="169"/>
        <v/>
      </c>
      <c r="O1924" s="252"/>
      <c r="P1924" s="253"/>
      <c r="Q1924" s="484"/>
      <c r="R1924" s="83"/>
      <c r="S1924" s="482"/>
      <c r="T1924" s="84"/>
      <c r="U1924" s="250"/>
      <c r="V1924" s="254"/>
      <c r="W1924" s="254"/>
      <c r="X1924" s="255"/>
      <c r="Y1924" s="255"/>
      <c r="Z1924" s="256"/>
      <c r="AA1924" s="63"/>
      <c r="AB1924" s="63"/>
      <c r="AC1924" s="63"/>
      <c r="AD1924" s="81"/>
      <c r="AE1924" s="84"/>
      <c r="AF1924" s="84"/>
      <c r="AG1924" s="257"/>
      <c r="AH1924" s="84"/>
      <c r="AI1924" s="63"/>
      <c r="AJ1924" s="63"/>
      <c r="AK1924" s="81"/>
      <c r="AL1924" s="85"/>
      <c r="AM1924" s="66"/>
      <c r="AN1924" s="63"/>
      <c r="XFA1924" s="558" t="e">
        <f>MATCH(AE1924,tabla!$W$3:$W$20,0)-1</f>
        <v>#N/A</v>
      </c>
      <c r="XFB1924" s="558">
        <f>COUNTIF(tabla!$W$3:$W$20,'BD1'!AE1924)</f>
        <v>0</v>
      </c>
    </row>
    <row r="1925" spans="1:40 16381:16382" ht="24.95" customHeight="1" x14ac:dyDescent="0.2">
      <c r="A1925" s="248"/>
      <c r="B1925" s="248"/>
      <c r="C1925" s="248"/>
      <c r="D1925" s="84"/>
      <c r="E1925" s="86"/>
      <c r="F1925" s="249"/>
      <c r="G1925" s="84"/>
      <c r="H1925" s="84"/>
      <c r="I1925" s="177"/>
      <c r="J1925" s="84"/>
      <c r="K1925" s="477"/>
      <c r="L1925" s="174"/>
      <c r="M1925" s="251"/>
      <c r="N1925" s="280" t="str">
        <f t="shared" si="169"/>
        <v/>
      </c>
      <c r="O1925" s="252"/>
      <c r="P1925" s="253"/>
      <c r="Q1925" s="484"/>
      <c r="R1925" s="83"/>
      <c r="S1925" s="482"/>
      <c r="T1925" s="84"/>
      <c r="U1925" s="250"/>
      <c r="V1925" s="254"/>
      <c r="W1925" s="254"/>
      <c r="X1925" s="255"/>
      <c r="Y1925" s="255"/>
      <c r="Z1925" s="256"/>
      <c r="AA1925" s="63"/>
      <c r="AB1925" s="63"/>
      <c r="AC1925" s="63"/>
      <c r="AD1925" s="81"/>
      <c r="AE1925" s="84"/>
      <c r="AF1925" s="84"/>
      <c r="AG1925" s="257"/>
      <c r="AH1925" s="84"/>
      <c r="AI1925" s="63"/>
      <c r="AJ1925" s="63"/>
      <c r="AK1925" s="81"/>
      <c r="AL1925" s="85"/>
      <c r="AM1925" s="66"/>
      <c r="AN1925" s="63"/>
      <c r="XFA1925" s="558" t="e">
        <f>MATCH(AE1925,tabla!$W$3:$W$20,0)-1</f>
        <v>#N/A</v>
      </c>
      <c r="XFB1925" s="558">
        <f>COUNTIF(tabla!$W$3:$W$20,'BD1'!AE1925)</f>
        <v>0</v>
      </c>
    </row>
    <row r="1926" spans="1:40 16381:16382" ht="24.95" customHeight="1" x14ac:dyDescent="0.2">
      <c r="A1926" s="248"/>
      <c r="B1926" s="248"/>
      <c r="C1926" s="248"/>
      <c r="D1926" s="84"/>
      <c r="E1926" s="86"/>
      <c r="F1926" s="249"/>
      <c r="G1926" s="84"/>
      <c r="H1926" s="84"/>
      <c r="I1926" s="177"/>
      <c r="J1926" s="84"/>
      <c r="K1926" s="477"/>
      <c r="L1926" s="174"/>
      <c r="M1926" s="251"/>
      <c r="N1926" s="280" t="str">
        <f t="shared" si="169"/>
        <v/>
      </c>
      <c r="O1926" s="252"/>
      <c r="P1926" s="253"/>
      <c r="Q1926" s="484"/>
      <c r="R1926" s="83"/>
      <c r="S1926" s="482"/>
      <c r="T1926" s="84"/>
      <c r="U1926" s="250"/>
      <c r="V1926" s="254"/>
      <c r="W1926" s="254"/>
      <c r="X1926" s="255"/>
      <c r="Y1926" s="255"/>
      <c r="Z1926" s="256"/>
      <c r="AA1926" s="63"/>
      <c r="AB1926" s="63"/>
      <c r="AC1926" s="63"/>
      <c r="AD1926" s="81"/>
      <c r="AE1926" s="84"/>
      <c r="AF1926" s="84"/>
      <c r="AG1926" s="257"/>
      <c r="AH1926" s="84"/>
      <c r="AI1926" s="63"/>
      <c r="AJ1926" s="63"/>
      <c r="AK1926" s="81"/>
      <c r="AL1926" s="85"/>
      <c r="AM1926" s="66"/>
      <c r="AN1926" s="63"/>
      <c r="XFA1926" s="558" t="e">
        <f>MATCH(AE1926,tabla!$W$3:$W$20,0)-1</f>
        <v>#N/A</v>
      </c>
      <c r="XFB1926" s="558">
        <f>COUNTIF(tabla!$W$3:$W$20,'BD1'!AE1926)</f>
        <v>0</v>
      </c>
    </row>
    <row r="1927" spans="1:40 16381:16382" ht="24.95" customHeight="1" x14ac:dyDescent="0.2">
      <c r="A1927" s="248"/>
      <c r="B1927" s="248"/>
      <c r="C1927" s="248"/>
      <c r="D1927" s="84"/>
      <c r="E1927" s="86"/>
      <c r="F1927" s="249"/>
      <c r="G1927" s="84"/>
      <c r="H1927" s="84"/>
      <c r="I1927" s="177"/>
      <c r="J1927" s="84"/>
      <c r="K1927" s="477"/>
      <c r="L1927" s="174"/>
      <c r="M1927" s="251"/>
      <c r="N1927" s="280" t="str">
        <f t="shared" si="169"/>
        <v/>
      </c>
      <c r="O1927" s="252"/>
      <c r="P1927" s="253"/>
      <c r="Q1927" s="484"/>
      <c r="R1927" s="83"/>
      <c r="S1927" s="482"/>
      <c r="T1927" s="84"/>
      <c r="U1927" s="250"/>
      <c r="V1927" s="254"/>
      <c r="W1927" s="254"/>
      <c r="X1927" s="255"/>
      <c r="Y1927" s="255"/>
      <c r="Z1927" s="256"/>
      <c r="AA1927" s="63"/>
      <c r="AB1927" s="63"/>
      <c r="AC1927" s="63"/>
      <c r="AD1927" s="81"/>
      <c r="AE1927" s="84"/>
      <c r="AF1927" s="84"/>
      <c r="AG1927" s="257"/>
      <c r="AH1927" s="84"/>
      <c r="AI1927" s="63"/>
      <c r="AJ1927" s="63"/>
      <c r="AK1927" s="81"/>
      <c r="AL1927" s="85"/>
      <c r="AM1927" s="66"/>
      <c r="AN1927" s="63"/>
      <c r="XFA1927" s="558" t="e">
        <f>MATCH(AE1927,tabla!$W$3:$W$20,0)-1</f>
        <v>#N/A</v>
      </c>
      <c r="XFB1927" s="558">
        <f>COUNTIF(tabla!$W$3:$W$20,'BD1'!AE1927)</f>
        <v>0</v>
      </c>
    </row>
    <row r="1928" spans="1:40 16381:16382" ht="24.95" customHeight="1" x14ac:dyDescent="0.2">
      <c r="A1928" s="248"/>
      <c r="B1928" s="248"/>
      <c r="C1928" s="248"/>
      <c r="D1928" s="84"/>
      <c r="E1928" s="86"/>
      <c r="F1928" s="249"/>
      <c r="G1928" s="84"/>
      <c r="H1928" s="84"/>
      <c r="I1928" s="177"/>
      <c r="J1928" s="84"/>
      <c r="K1928" s="477"/>
      <c r="L1928" s="174"/>
      <c r="M1928" s="251"/>
      <c r="N1928" s="280" t="str">
        <f t="shared" si="169"/>
        <v/>
      </c>
      <c r="O1928" s="252"/>
      <c r="P1928" s="253"/>
      <c r="Q1928" s="484"/>
      <c r="R1928" s="83"/>
      <c r="S1928" s="482"/>
      <c r="T1928" s="84"/>
      <c r="U1928" s="250"/>
      <c r="V1928" s="254"/>
      <c r="W1928" s="254"/>
      <c r="X1928" s="255"/>
      <c r="Y1928" s="255"/>
      <c r="Z1928" s="256"/>
      <c r="AA1928" s="63"/>
      <c r="AB1928" s="63"/>
      <c r="AC1928" s="63"/>
      <c r="AD1928" s="81"/>
      <c r="AE1928" s="84"/>
      <c r="AF1928" s="84"/>
      <c r="AG1928" s="257"/>
      <c r="AH1928" s="84"/>
      <c r="AI1928" s="63"/>
      <c r="AJ1928" s="63"/>
      <c r="AK1928" s="81"/>
      <c r="AL1928" s="85"/>
      <c r="AM1928" s="66"/>
      <c r="AN1928" s="63"/>
      <c r="XFA1928" s="558" t="e">
        <f>MATCH(AE1928,tabla!$W$3:$W$20,0)-1</f>
        <v>#N/A</v>
      </c>
      <c r="XFB1928" s="558">
        <f>COUNTIF(tabla!$W$3:$W$20,'BD1'!AE1928)</f>
        <v>0</v>
      </c>
    </row>
    <row r="1929" spans="1:40 16381:16382" ht="24.95" customHeight="1" x14ac:dyDescent="0.2">
      <c r="A1929" s="248"/>
      <c r="B1929" s="248"/>
      <c r="C1929" s="248"/>
      <c r="D1929" s="84"/>
      <c r="E1929" s="86"/>
      <c r="F1929" s="249"/>
      <c r="G1929" s="84"/>
      <c r="H1929" s="84"/>
      <c r="I1929" s="177"/>
      <c r="J1929" s="84"/>
      <c r="K1929" s="477"/>
      <c r="L1929" s="174"/>
      <c r="M1929" s="251"/>
      <c r="N1929" s="280" t="str">
        <f t="shared" si="169"/>
        <v/>
      </c>
      <c r="O1929" s="252"/>
      <c r="P1929" s="253"/>
      <c r="Q1929" s="484"/>
      <c r="R1929" s="83"/>
      <c r="S1929" s="482"/>
      <c r="T1929" s="84"/>
      <c r="U1929" s="250"/>
      <c r="V1929" s="254"/>
      <c r="W1929" s="254"/>
      <c r="X1929" s="255"/>
      <c r="Y1929" s="255"/>
      <c r="Z1929" s="256"/>
      <c r="AA1929" s="63"/>
      <c r="AB1929" s="63"/>
      <c r="AC1929" s="63"/>
      <c r="AD1929" s="81"/>
      <c r="AE1929" s="84"/>
      <c r="AF1929" s="84"/>
      <c r="AG1929" s="257"/>
      <c r="AH1929" s="84"/>
      <c r="AI1929" s="63"/>
      <c r="AJ1929" s="63"/>
      <c r="AK1929" s="81"/>
      <c r="AL1929" s="85"/>
      <c r="AM1929" s="66"/>
      <c r="AN1929" s="63"/>
      <c r="XFA1929" s="558" t="e">
        <f>MATCH(AE1929,tabla!$W$3:$W$20,0)-1</f>
        <v>#N/A</v>
      </c>
      <c r="XFB1929" s="558">
        <f>COUNTIF(tabla!$W$3:$W$20,'BD1'!AE1929)</f>
        <v>0</v>
      </c>
    </row>
    <row r="1930" spans="1:40 16381:16382" ht="24.95" customHeight="1" x14ac:dyDescent="0.2">
      <c r="A1930" s="248"/>
      <c r="B1930" s="248"/>
      <c r="C1930" s="248"/>
      <c r="D1930" s="84"/>
      <c r="E1930" s="86"/>
      <c r="F1930" s="249"/>
      <c r="G1930" s="84"/>
      <c r="H1930" s="84"/>
      <c r="I1930" s="177"/>
      <c r="J1930" s="84"/>
      <c r="K1930" s="477"/>
      <c r="L1930" s="174"/>
      <c r="M1930" s="251"/>
      <c r="N1930" s="280" t="str">
        <f t="shared" si="169"/>
        <v/>
      </c>
      <c r="O1930" s="252"/>
      <c r="P1930" s="253"/>
      <c r="Q1930" s="484"/>
      <c r="R1930" s="83"/>
      <c r="S1930" s="482"/>
      <c r="T1930" s="84"/>
      <c r="U1930" s="250"/>
      <c r="V1930" s="254"/>
      <c r="W1930" s="254"/>
      <c r="X1930" s="255"/>
      <c r="Y1930" s="255"/>
      <c r="Z1930" s="256"/>
      <c r="AA1930" s="63"/>
      <c r="AB1930" s="63"/>
      <c r="AC1930" s="63"/>
      <c r="AD1930" s="81"/>
      <c r="AE1930" s="84"/>
      <c r="AF1930" s="84"/>
      <c r="AG1930" s="257"/>
      <c r="AH1930" s="84"/>
      <c r="AI1930" s="63"/>
      <c r="AJ1930" s="63"/>
      <c r="AK1930" s="81"/>
      <c r="AL1930" s="85"/>
      <c r="AM1930" s="66"/>
      <c r="AN1930" s="63"/>
      <c r="XFA1930" s="558" t="e">
        <f>MATCH(AE1930,tabla!$W$3:$W$20,0)-1</f>
        <v>#N/A</v>
      </c>
      <c r="XFB1930" s="558">
        <f>COUNTIF(tabla!$W$3:$W$20,'BD1'!AE1930)</f>
        <v>0</v>
      </c>
    </row>
    <row r="1931" spans="1:40 16381:16382" ht="24.95" customHeight="1" x14ac:dyDescent="0.2">
      <c r="A1931" s="248"/>
      <c r="B1931" s="248"/>
      <c r="C1931" s="248"/>
      <c r="D1931" s="84"/>
      <c r="E1931" s="86"/>
      <c r="F1931" s="249"/>
      <c r="G1931" s="84"/>
      <c r="H1931" s="84"/>
      <c r="I1931" s="177"/>
      <c r="J1931" s="84"/>
      <c r="K1931" s="477"/>
      <c r="L1931" s="174"/>
      <c r="M1931" s="251"/>
      <c r="N1931" s="280" t="str">
        <f t="shared" si="169"/>
        <v/>
      </c>
      <c r="O1931" s="252"/>
      <c r="P1931" s="253"/>
      <c r="Q1931" s="484"/>
      <c r="R1931" s="83"/>
      <c r="S1931" s="482"/>
      <c r="T1931" s="84"/>
      <c r="U1931" s="250"/>
      <c r="V1931" s="254"/>
      <c r="W1931" s="254"/>
      <c r="X1931" s="255"/>
      <c r="Y1931" s="255"/>
      <c r="Z1931" s="256"/>
      <c r="AA1931" s="63"/>
      <c r="AB1931" s="63"/>
      <c r="AC1931" s="63"/>
      <c r="AD1931" s="81"/>
      <c r="AE1931" s="84"/>
      <c r="AF1931" s="84"/>
      <c r="AG1931" s="257"/>
      <c r="AH1931" s="84"/>
      <c r="AI1931" s="63"/>
      <c r="AJ1931" s="63"/>
      <c r="AK1931" s="81"/>
      <c r="AL1931" s="85"/>
      <c r="AM1931" s="66"/>
      <c r="AN1931" s="63"/>
      <c r="XFA1931" s="558" t="e">
        <f>MATCH(AE1931,tabla!$W$3:$W$20,0)-1</f>
        <v>#N/A</v>
      </c>
      <c r="XFB1931" s="558">
        <f>COUNTIF(tabla!$W$3:$W$20,'BD1'!AE1931)</f>
        <v>0</v>
      </c>
    </row>
    <row r="1932" spans="1:40 16381:16382" ht="24.95" customHeight="1" x14ac:dyDescent="0.2">
      <c r="A1932" s="248"/>
      <c r="B1932" s="248"/>
      <c r="C1932" s="248"/>
      <c r="D1932" s="84"/>
      <c r="E1932" s="86"/>
      <c r="F1932" s="249"/>
      <c r="G1932" s="84"/>
      <c r="H1932" s="84"/>
      <c r="I1932" s="177"/>
      <c r="J1932" s="84"/>
      <c r="K1932" s="477"/>
      <c r="L1932" s="174"/>
      <c r="M1932" s="251"/>
      <c r="N1932" s="280" t="str">
        <f t="shared" si="169"/>
        <v/>
      </c>
      <c r="O1932" s="252"/>
      <c r="P1932" s="253"/>
      <c r="Q1932" s="484"/>
      <c r="R1932" s="83"/>
      <c r="S1932" s="482"/>
      <c r="T1932" s="84"/>
      <c r="U1932" s="250"/>
      <c r="V1932" s="254"/>
      <c r="W1932" s="254"/>
      <c r="X1932" s="255"/>
      <c r="Y1932" s="255"/>
      <c r="Z1932" s="256"/>
      <c r="AA1932" s="63"/>
      <c r="AB1932" s="63"/>
      <c r="AC1932" s="63"/>
      <c r="AD1932" s="81"/>
      <c r="AE1932" s="84"/>
      <c r="AF1932" s="84"/>
      <c r="AG1932" s="257"/>
      <c r="AH1932" s="84"/>
      <c r="AI1932" s="63"/>
      <c r="AJ1932" s="63"/>
      <c r="AK1932" s="81"/>
      <c r="AL1932" s="85"/>
      <c r="AM1932" s="66"/>
      <c r="AN1932" s="63"/>
      <c r="XFA1932" s="558" t="e">
        <f>MATCH(AE1932,tabla!$W$3:$W$20,0)-1</f>
        <v>#N/A</v>
      </c>
      <c r="XFB1932" s="558">
        <f>COUNTIF(tabla!$W$3:$W$20,'BD1'!AE1932)</f>
        <v>0</v>
      </c>
    </row>
    <row r="1933" spans="1:40 16381:16382" ht="24.95" customHeight="1" x14ac:dyDescent="0.2">
      <c r="A1933" s="248"/>
      <c r="B1933" s="248"/>
      <c r="C1933" s="248"/>
      <c r="D1933" s="84"/>
      <c r="E1933" s="86"/>
      <c r="F1933" s="249"/>
      <c r="G1933" s="84"/>
      <c r="H1933" s="84"/>
      <c r="I1933" s="177"/>
      <c r="J1933" s="84"/>
      <c r="K1933" s="477"/>
      <c r="L1933" s="174"/>
      <c r="M1933" s="251"/>
      <c r="N1933" s="280" t="str">
        <f t="shared" si="169"/>
        <v/>
      </c>
      <c r="O1933" s="252"/>
      <c r="P1933" s="253"/>
      <c r="Q1933" s="484"/>
      <c r="R1933" s="83"/>
      <c r="S1933" s="482"/>
      <c r="T1933" s="84"/>
      <c r="U1933" s="250"/>
      <c r="V1933" s="254"/>
      <c r="W1933" s="254"/>
      <c r="X1933" s="255"/>
      <c r="Y1933" s="255"/>
      <c r="Z1933" s="256"/>
      <c r="AA1933" s="63"/>
      <c r="AB1933" s="63"/>
      <c r="AC1933" s="63"/>
      <c r="AD1933" s="81"/>
      <c r="AE1933" s="84"/>
      <c r="AF1933" s="84"/>
      <c r="AG1933" s="257"/>
      <c r="AH1933" s="84"/>
      <c r="AI1933" s="63"/>
      <c r="AJ1933" s="63"/>
      <c r="AK1933" s="81"/>
      <c r="AL1933" s="85"/>
      <c r="AM1933" s="66"/>
      <c r="AN1933" s="63"/>
      <c r="XFA1933" s="558" t="e">
        <f>MATCH(AE1933,tabla!$W$3:$W$20,0)-1</f>
        <v>#N/A</v>
      </c>
      <c r="XFB1933" s="558">
        <f>COUNTIF(tabla!$W$3:$W$20,'BD1'!AE1933)</f>
        <v>0</v>
      </c>
    </row>
    <row r="1934" spans="1:40 16381:16382" ht="24.95" customHeight="1" x14ac:dyDescent="0.2">
      <c r="A1934" s="248"/>
      <c r="B1934" s="248"/>
      <c r="C1934" s="248"/>
      <c r="D1934" s="84"/>
      <c r="E1934" s="86"/>
      <c r="F1934" s="249"/>
      <c r="G1934" s="84"/>
      <c r="H1934" s="84"/>
      <c r="I1934" s="177"/>
      <c r="J1934" s="84"/>
      <c r="K1934" s="477"/>
      <c r="L1934" s="174"/>
      <c r="M1934" s="251"/>
      <c r="N1934" s="280" t="str">
        <f t="shared" si="169"/>
        <v/>
      </c>
      <c r="O1934" s="252"/>
      <c r="P1934" s="253"/>
      <c r="Q1934" s="484"/>
      <c r="R1934" s="83"/>
      <c r="S1934" s="482"/>
      <c r="T1934" s="84"/>
      <c r="U1934" s="250"/>
      <c r="V1934" s="254"/>
      <c r="W1934" s="254"/>
      <c r="X1934" s="255"/>
      <c r="Y1934" s="255"/>
      <c r="Z1934" s="256"/>
      <c r="AA1934" s="63"/>
      <c r="AB1934" s="63"/>
      <c r="AC1934" s="63"/>
      <c r="AD1934" s="81"/>
      <c r="AE1934" s="84"/>
      <c r="AF1934" s="84"/>
      <c r="AG1934" s="257"/>
      <c r="AH1934" s="84"/>
      <c r="AI1934" s="63"/>
      <c r="AJ1934" s="63"/>
      <c r="AK1934" s="81"/>
      <c r="AL1934" s="85"/>
      <c r="AM1934" s="66"/>
      <c r="AN1934" s="63"/>
      <c r="XFA1934" s="558" t="e">
        <f>MATCH(AE1934,tabla!$W$3:$W$20,0)-1</f>
        <v>#N/A</v>
      </c>
      <c r="XFB1934" s="558">
        <f>COUNTIF(tabla!$W$3:$W$20,'BD1'!AE1934)</f>
        <v>0</v>
      </c>
    </row>
    <row r="1935" spans="1:40 16381:16382" ht="24.95" customHeight="1" x14ac:dyDescent="0.2">
      <c r="A1935" s="248"/>
      <c r="B1935" s="248"/>
      <c r="C1935" s="248"/>
      <c r="D1935" s="84"/>
      <c r="E1935" s="86"/>
      <c r="F1935" s="249"/>
      <c r="G1935" s="84"/>
      <c r="H1935" s="84"/>
      <c r="I1935" s="177"/>
      <c r="J1935" s="84"/>
      <c r="K1935" s="477"/>
      <c r="L1935" s="174"/>
      <c r="M1935" s="251"/>
      <c r="N1935" s="280" t="str">
        <f t="shared" si="169"/>
        <v/>
      </c>
      <c r="O1935" s="252"/>
      <c r="P1935" s="253"/>
      <c r="Q1935" s="484"/>
      <c r="R1935" s="83"/>
      <c r="S1935" s="482"/>
      <c r="T1935" s="84"/>
      <c r="U1935" s="250"/>
      <c r="V1935" s="254"/>
      <c r="W1935" s="254"/>
      <c r="X1935" s="255"/>
      <c r="Y1935" s="255"/>
      <c r="Z1935" s="256"/>
      <c r="AA1935" s="63"/>
      <c r="AB1935" s="63"/>
      <c r="AC1935" s="63"/>
      <c r="AD1935" s="81"/>
      <c r="AE1935" s="84"/>
      <c r="AF1935" s="84"/>
      <c r="AG1935" s="257"/>
      <c r="AH1935" s="84"/>
      <c r="AI1935" s="63"/>
      <c r="AJ1935" s="63"/>
      <c r="AK1935" s="81"/>
      <c r="AL1935" s="85"/>
      <c r="AM1935" s="66"/>
      <c r="AN1935" s="63"/>
      <c r="XFA1935" s="558" t="e">
        <f>MATCH(AE1935,tabla!$W$3:$W$20,0)-1</f>
        <v>#N/A</v>
      </c>
      <c r="XFB1935" s="558">
        <f>COUNTIF(tabla!$W$3:$W$20,'BD1'!AE1935)</f>
        <v>0</v>
      </c>
    </row>
    <row r="1936" spans="1:40 16381:16382" ht="24.95" customHeight="1" x14ac:dyDescent="0.2">
      <c r="A1936" s="248"/>
      <c r="B1936" s="248"/>
      <c r="C1936" s="248"/>
      <c r="D1936" s="84"/>
      <c r="E1936" s="86"/>
      <c r="F1936" s="249"/>
      <c r="G1936" s="84"/>
      <c r="H1936" s="84"/>
      <c r="I1936" s="177"/>
      <c r="J1936" s="84"/>
      <c r="K1936" s="477"/>
      <c r="L1936" s="174"/>
      <c r="M1936" s="251"/>
      <c r="N1936" s="280" t="str">
        <f t="shared" ref="N1936:N1999" si="170">IF(M1936="","",YEAR($M$2)-YEAR(M1936)-IF(DATE(YEAR($M$2),MONTH(M1936),DAY(M1936))&gt;$M$2,1,0))</f>
        <v/>
      </c>
      <c r="O1936" s="252"/>
      <c r="P1936" s="253"/>
      <c r="Q1936" s="484"/>
      <c r="R1936" s="83"/>
      <c r="S1936" s="482"/>
      <c r="T1936" s="84"/>
      <c r="U1936" s="250"/>
      <c r="V1936" s="254"/>
      <c r="W1936" s="254"/>
      <c r="X1936" s="255"/>
      <c r="Y1936" s="255"/>
      <c r="Z1936" s="256"/>
      <c r="AA1936" s="63"/>
      <c r="AB1936" s="63"/>
      <c r="AC1936" s="63"/>
      <c r="AD1936" s="81"/>
      <c r="AE1936" s="84"/>
      <c r="AF1936" s="84"/>
      <c r="AG1936" s="257"/>
      <c r="AH1936" s="84"/>
      <c r="AI1936" s="63"/>
      <c r="AJ1936" s="63"/>
      <c r="AK1936" s="81"/>
      <c r="AL1936" s="85"/>
      <c r="AM1936" s="66"/>
      <c r="AN1936" s="63"/>
      <c r="XFA1936" s="558" t="e">
        <f>MATCH(AE1936,tabla!$W$3:$W$20,0)-1</f>
        <v>#N/A</v>
      </c>
      <c r="XFB1936" s="558">
        <f>COUNTIF(tabla!$W$3:$W$20,'BD1'!AE1936)</f>
        <v>0</v>
      </c>
    </row>
    <row r="1937" spans="1:40 16381:16382" ht="24.95" customHeight="1" x14ac:dyDescent="0.2">
      <c r="A1937" s="248"/>
      <c r="B1937" s="248"/>
      <c r="C1937" s="248"/>
      <c r="D1937" s="84"/>
      <c r="E1937" s="86"/>
      <c r="F1937" s="249"/>
      <c r="G1937" s="84"/>
      <c r="H1937" s="84"/>
      <c r="I1937" s="177"/>
      <c r="J1937" s="84"/>
      <c r="K1937" s="477"/>
      <c r="L1937" s="174"/>
      <c r="M1937" s="251"/>
      <c r="N1937" s="280" t="str">
        <f t="shared" si="170"/>
        <v/>
      </c>
      <c r="O1937" s="252"/>
      <c r="P1937" s="253"/>
      <c r="Q1937" s="484"/>
      <c r="R1937" s="83"/>
      <c r="S1937" s="482"/>
      <c r="T1937" s="84"/>
      <c r="U1937" s="250"/>
      <c r="V1937" s="254"/>
      <c r="W1937" s="254"/>
      <c r="X1937" s="255"/>
      <c r="Y1937" s="255"/>
      <c r="Z1937" s="256"/>
      <c r="AA1937" s="63"/>
      <c r="AB1937" s="63"/>
      <c r="AC1937" s="63"/>
      <c r="AD1937" s="81"/>
      <c r="AE1937" s="84"/>
      <c r="AF1937" s="84"/>
      <c r="AG1937" s="257"/>
      <c r="AH1937" s="84"/>
      <c r="AI1937" s="63"/>
      <c r="AJ1937" s="63"/>
      <c r="AK1937" s="81"/>
      <c r="AL1937" s="85"/>
      <c r="AM1937" s="66"/>
      <c r="AN1937" s="63"/>
      <c r="XFA1937" s="558" t="e">
        <f>MATCH(AE1937,tabla!$W$3:$W$20,0)-1</f>
        <v>#N/A</v>
      </c>
      <c r="XFB1937" s="558">
        <f>COUNTIF(tabla!$W$3:$W$20,'BD1'!AE1937)</f>
        <v>0</v>
      </c>
    </row>
    <row r="1938" spans="1:40 16381:16382" ht="24.95" customHeight="1" x14ac:dyDescent="0.2">
      <c r="A1938" s="248"/>
      <c r="B1938" s="248"/>
      <c r="C1938" s="248"/>
      <c r="D1938" s="84"/>
      <c r="E1938" s="86"/>
      <c r="F1938" s="249"/>
      <c r="G1938" s="84"/>
      <c r="H1938" s="84"/>
      <c r="I1938" s="177"/>
      <c r="J1938" s="84"/>
      <c r="K1938" s="477"/>
      <c r="L1938" s="174"/>
      <c r="M1938" s="251"/>
      <c r="N1938" s="280" t="str">
        <f t="shared" si="170"/>
        <v/>
      </c>
      <c r="O1938" s="252"/>
      <c r="P1938" s="253"/>
      <c r="Q1938" s="484"/>
      <c r="R1938" s="83"/>
      <c r="S1938" s="482"/>
      <c r="T1938" s="84"/>
      <c r="U1938" s="250"/>
      <c r="V1938" s="254"/>
      <c r="W1938" s="254"/>
      <c r="X1938" s="255"/>
      <c r="Y1938" s="255"/>
      <c r="Z1938" s="256"/>
      <c r="AA1938" s="63"/>
      <c r="AB1938" s="63"/>
      <c r="AC1938" s="63"/>
      <c r="AD1938" s="81"/>
      <c r="AE1938" s="84"/>
      <c r="AF1938" s="84"/>
      <c r="AG1938" s="257"/>
      <c r="AH1938" s="84"/>
      <c r="AI1938" s="63"/>
      <c r="AJ1938" s="63"/>
      <c r="AK1938" s="81"/>
      <c r="AL1938" s="85"/>
      <c r="AM1938" s="66"/>
      <c r="AN1938" s="63"/>
      <c r="XFA1938" s="558" t="e">
        <f>MATCH(AE1938,tabla!$W$3:$W$20,0)-1</f>
        <v>#N/A</v>
      </c>
      <c r="XFB1938" s="558">
        <f>COUNTIF(tabla!$W$3:$W$20,'BD1'!AE1938)</f>
        <v>0</v>
      </c>
    </row>
    <row r="1939" spans="1:40 16381:16382" ht="24.95" customHeight="1" x14ac:dyDescent="0.2">
      <c r="A1939" s="248"/>
      <c r="B1939" s="248"/>
      <c r="C1939" s="248"/>
      <c r="D1939" s="84"/>
      <c r="E1939" s="86"/>
      <c r="F1939" s="249"/>
      <c r="G1939" s="84"/>
      <c r="H1939" s="84"/>
      <c r="I1939" s="177"/>
      <c r="J1939" s="84"/>
      <c r="K1939" s="477"/>
      <c r="L1939" s="174"/>
      <c r="M1939" s="251"/>
      <c r="N1939" s="280" t="str">
        <f t="shared" si="170"/>
        <v/>
      </c>
      <c r="O1939" s="252"/>
      <c r="P1939" s="253"/>
      <c r="Q1939" s="484"/>
      <c r="R1939" s="83"/>
      <c r="S1939" s="482"/>
      <c r="T1939" s="84"/>
      <c r="U1939" s="250"/>
      <c r="V1939" s="254"/>
      <c r="W1939" s="254"/>
      <c r="X1939" s="255"/>
      <c r="Y1939" s="255"/>
      <c r="Z1939" s="256"/>
      <c r="AA1939" s="63"/>
      <c r="AB1939" s="63"/>
      <c r="AC1939" s="63"/>
      <c r="AD1939" s="81"/>
      <c r="AE1939" s="84"/>
      <c r="AF1939" s="84"/>
      <c r="AG1939" s="257"/>
      <c r="AH1939" s="84"/>
      <c r="AI1939" s="63"/>
      <c r="AJ1939" s="63"/>
      <c r="AK1939" s="81"/>
      <c r="AL1939" s="85"/>
      <c r="AM1939" s="66"/>
      <c r="AN1939" s="63"/>
      <c r="XFA1939" s="558" t="e">
        <f>MATCH(AE1939,tabla!$W$3:$W$20,0)-1</f>
        <v>#N/A</v>
      </c>
      <c r="XFB1939" s="558">
        <f>COUNTIF(tabla!$W$3:$W$20,'BD1'!AE1939)</f>
        <v>0</v>
      </c>
    </row>
    <row r="1940" spans="1:40 16381:16382" ht="24.95" customHeight="1" x14ac:dyDescent="0.2">
      <c r="A1940" s="248"/>
      <c r="B1940" s="248"/>
      <c r="C1940" s="248"/>
      <c r="D1940" s="84"/>
      <c r="E1940" s="86"/>
      <c r="F1940" s="249"/>
      <c r="G1940" s="84"/>
      <c r="H1940" s="84"/>
      <c r="I1940" s="177"/>
      <c r="J1940" s="84"/>
      <c r="K1940" s="477"/>
      <c r="L1940" s="174"/>
      <c r="M1940" s="251"/>
      <c r="N1940" s="280" t="str">
        <f t="shared" si="170"/>
        <v/>
      </c>
      <c r="O1940" s="252"/>
      <c r="P1940" s="253"/>
      <c r="Q1940" s="484"/>
      <c r="R1940" s="83"/>
      <c r="S1940" s="482"/>
      <c r="T1940" s="84"/>
      <c r="U1940" s="250"/>
      <c r="V1940" s="254"/>
      <c r="W1940" s="254"/>
      <c r="X1940" s="255"/>
      <c r="Y1940" s="255"/>
      <c r="Z1940" s="256"/>
      <c r="AA1940" s="63"/>
      <c r="AB1940" s="63"/>
      <c r="AC1940" s="63"/>
      <c r="AD1940" s="81"/>
      <c r="AE1940" s="84"/>
      <c r="AF1940" s="84"/>
      <c r="AG1940" s="257"/>
      <c r="AH1940" s="84"/>
      <c r="AI1940" s="63"/>
      <c r="AJ1940" s="63"/>
      <c r="AK1940" s="81"/>
      <c r="AL1940" s="85"/>
      <c r="AM1940" s="66"/>
      <c r="AN1940" s="63"/>
      <c r="XFA1940" s="558" t="e">
        <f>MATCH(AE1940,tabla!$W$3:$W$20,0)-1</f>
        <v>#N/A</v>
      </c>
      <c r="XFB1940" s="558">
        <f>COUNTIF(tabla!$W$3:$W$20,'BD1'!AE1940)</f>
        <v>0</v>
      </c>
    </row>
    <row r="1941" spans="1:40 16381:16382" ht="24.95" customHeight="1" x14ac:dyDescent="0.2">
      <c r="A1941" s="248"/>
      <c r="B1941" s="248"/>
      <c r="C1941" s="248"/>
      <c r="D1941" s="84"/>
      <c r="E1941" s="86"/>
      <c r="F1941" s="249"/>
      <c r="G1941" s="84"/>
      <c r="H1941" s="84"/>
      <c r="I1941" s="177"/>
      <c r="J1941" s="84"/>
      <c r="K1941" s="477"/>
      <c r="L1941" s="174"/>
      <c r="M1941" s="251"/>
      <c r="N1941" s="280" t="str">
        <f t="shared" si="170"/>
        <v/>
      </c>
      <c r="O1941" s="252"/>
      <c r="P1941" s="253"/>
      <c r="Q1941" s="484"/>
      <c r="R1941" s="83"/>
      <c r="S1941" s="482"/>
      <c r="T1941" s="84"/>
      <c r="U1941" s="250"/>
      <c r="V1941" s="254"/>
      <c r="W1941" s="254"/>
      <c r="X1941" s="255"/>
      <c r="Y1941" s="255"/>
      <c r="Z1941" s="256"/>
      <c r="AA1941" s="63"/>
      <c r="AB1941" s="63"/>
      <c r="AC1941" s="63"/>
      <c r="AD1941" s="81"/>
      <c r="AE1941" s="84"/>
      <c r="AF1941" s="84"/>
      <c r="AG1941" s="257"/>
      <c r="AH1941" s="84"/>
      <c r="AI1941" s="63"/>
      <c r="AJ1941" s="63"/>
      <c r="AK1941" s="81"/>
      <c r="AL1941" s="85"/>
      <c r="AM1941" s="66"/>
      <c r="AN1941" s="63"/>
      <c r="XFA1941" s="558" t="e">
        <f>MATCH(AE1941,tabla!$W$3:$W$20,0)-1</f>
        <v>#N/A</v>
      </c>
      <c r="XFB1941" s="558">
        <f>COUNTIF(tabla!$W$3:$W$20,'BD1'!AE1941)</f>
        <v>0</v>
      </c>
    </row>
    <row r="1942" spans="1:40 16381:16382" ht="24.95" customHeight="1" x14ac:dyDescent="0.2">
      <c r="A1942" s="248"/>
      <c r="B1942" s="248"/>
      <c r="C1942" s="248"/>
      <c r="D1942" s="84"/>
      <c r="E1942" s="86"/>
      <c r="F1942" s="249"/>
      <c r="G1942" s="84"/>
      <c r="H1942" s="84"/>
      <c r="I1942" s="177"/>
      <c r="J1942" s="84"/>
      <c r="K1942" s="477"/>
      <c r="L1942" s="174"/>
      <c r="M1942" s="251"/>
      <c r="N1942" s="280" t="str">
        <f t="shared" si="170"/>
        <v/>
      </c>
      <c r="O1942" s="252"/>
      <c r="P1942" s="253"/>
      <c r="Q1942" s="484"/>
      <c r="R1942" s="83"/>
      <c r="S1942" s="482"/>
      <c r="T1942" s="84"/>
      <c r="U1942" s="250"/>
      <c r="V1942" s="254"/>
      <c r="W1942" s="254"/>
      <c r="X1942" s="255"/>
      <c r="Y1942" s="255"/>
      <c r="Z1942" s="256"/>
      <c r="AA1942" s="63"/>
      <c r="AB1942" s="63"/>
      <c r="AC1942" s="63"/>
      <c r="AD1942" s="81"/>
      <c r="AE1942" s="84"/>
      <c r="AF1942" s="84"/>
      <c r="AG1942" s="257"/>
      <c r="AH1942" s="84"/>
      <c r="AI1942" s="63"/>
      <c r="AJ1942" s="63"/>
      <c r="AK1942" s="81"/>
      <c r="AL1942" s="85"/>
      <c r="AM1942" s="66"/>
      <c r="AN1942" s="63"/>
      <c r="XFA1942" s="558" t="e">
        <f>MATCH(AE1942,tabla!$W$3:$W$20,0)-1</f>
        <v>#N/A</v>
      </c>
      <c r="XFB1942" s="558">
        <f>COUNTIF(tabla!$W$3:$W$20,'BD1'!AE1942)</f>
        <v>0</v>
      </c>
    </row>
    <row r="1943" spans="1:40 16381:16382" ht="24.95" customHeight="1" x14ac:dyDescent="0.2">
      <c r="A1943" s="248"/>
      <c r="B1943" s="248"/>
      <c r="C1943" s="248"/>
      <c r="D1943" s="84"/>
      <c r="E1943" s="86"/>
      <c r="F1943" s="249"/>
      <c r="G1943" s="84"/>
      <c r="H1943" s="84"/>
      <c r="I1943" s="177"/>
      <c r="J1943" s="84"/>
      <c r="K1943" s="477"/>
      <c r="L1943" s="174"/>
      <c r="M1943" s="251"/>
      <c r="N1943" s="280" t="str">
        <f t="shared" si="170"/>
        <v/>
      </c>
      <c r="O1943" s="252"/>
      <c r="P1943" s="253"/>
      <c r="Q1943" s="484"/>
      <c r="R1943" s="83"/>
      <c r="S1943" s="482"/>
      <c r="T1943" s="84"/>
      <c r="U1943" s="250"/>
      <c r="V1943" s="254"/>
      <c r="W1943" s="254"/>
      <c r="X1943" s="255"/>
      <c r="Y1943" s="255"/>
      <c r="Z1943" s="256"/>
      <c r="AA1943" s="63"/>
      <c r="AB1943" s="63"/>
      <c r="AC1943" s="63"/>
      <c r="AD1943" s="81"/>
      <c r="AE1943" s="84"/>
      <c r="AF1943" s="84"/>
      <c r="AG1943" s="257"/>
      <c r="AH1943" s="84"/>
      <c r="AI1943" s="63"/>
      <c r="AJ1943" s="63"/>
      <c r="AK1943" s="81"/>
      <c r="AL1943" s="85"/>
      <c r="AM1943" s="66"/>
      <c r="AN1943" s="63"/>
      <c r="XFA1943" s="558" t="e">
        <f>MATCH(AE1943,tabla!$W$3:$W$20,0)-1</f>
        <v>#N/A</v>
      </c>
      <c r="XFB1943" s="558">
        <f>COUNTIF(tabla!$W$3:$W$20,'BD1'!AE1943)</f>
        <v>0</v>
      </c>
    </row>
    <row r="1944" spans="1:40 16381:16382" ht="24.95" customHeight="1" x14ac:dyDescent="0.2">
      <c r="A1944" s="248"/>
      <c r="B1944" s="248"/>
      <c r="C1944" s="248"/>
      <c r="D1944" s="84"/>
      <c r="E1944" s="86"/>
      <c r="F1944" s="249"/>
      <c r="G1944" s="84"/>
      <c r="H1944" s="84"/>
      <c r="I1944" s="177"/>
      <c r="J1944" s="84"/>
      <c r="K1944" s="477"/>
      <c r="L1944" s="174"/>
      <c r="M1944" s="251"/>
      <c r="N1944" s="280" t="str">
        <f t="shared" si="170"/>
        <v/>
      </c>
      <c r="O1944" s="252"/>
      <c r="P1944" s="253"/>
      <c r="Q1944" s="484"/>
      <c r="R1944" s="83"/>
      <c r="S1944" s="482"/>
      <c r="T1944" s="84"/>
      <c r="U1944" s="250"/>
      <c r="V1944" s="254"/>
      <c r="W1944" s="254"/>
      <c r="X1944" s="255"/>
      <c r="Y1944" s="255"/>
      <c r="Z1944" s="256"/>
      <c r="AA1944" s="63"/>
      <c r="AB1944" s="63"/>
      <c r="AC1944" s="63"/>
      <c r="AD1944" s="81"/>
      <c r="AE1944" s="84"/>
      <c r="AF1944" s="84"/>
      <c r="AG1944" s="257"/>
      <c r="AH1944" s="84"/>
      <c r="AI1944" s="63"/>
      <c r="AJ1944" s="63"/>
      <c r="AK1944" s="81"/>
      <c r="AL1944" s="85"/>
      <c r="AM1944" s="66"/>
      <c r="AN1944" s="63"/>
      <c r="XFA1944" s="558" t="e">
        <f>MATCH(AE1944,tabla!$W$3:$W$20,0)-1</f>
        <v>#N/A</v>
      </c>
      <c r="XFB1944" s="558">
        <f>COUNTIF(tabla!$W$3:$W$20,'BD1'!AE1944)</f>
        <v>0</v>
      </c>
    </row>
    <row r="1945" spans="1:40 16381:16382" ht="24.95" customHeight="1" x14ac:dyDescent="0.2">
      <c r="A1945" s="248"/>
      <c r="B1945" s="248"/>
      <c r="C1945" s="248"/>
      <c r="D1945" s="84"/>
      <c r="E1945" s="86"/>
      <c r="F1945" s="249"/>
      <c r="G1945" s="84"/>
      <c r="H1945" s="84"/>
      <c r="I1945" s="177"/>
      <c r="J1945" s="84"/>
      <c r="K1945" s="477"/>
      <c r="L1945" s="174"/>
      <c r="M1945" s="251"/>
      <c r="N1945" s="280" t="str">
        <f t="shared" si="170"/>
        <v/>
      </c>
      <c r="O1945" s="252"/>
      <c r="P1945" s="253"/>
      <c r="Q1945" s="484"/>
      <c r="R1945" s="83"/>
      <c r="S1945" s="482"/>
      <c r="T1945" s="84"/>
      <c r="U1945" s="250"/>
      <c r="V1945" s="254"/>
      <c r="W1945" s="254"/>
      <c r="X1945" s="255"/>
      <c r="Y1945" s="255"/>
      <c r="Z1945" s="256"/>
      <c r="AA1945" s="63"/>
      <c r="AB1945" s="63"/>
      <c r="AC1945" s="63"/>
      <c r="AD1945" s="81"/>
      <c r="AE1945" s="84"/>
      <c r="AF1945" s="84"/>
      <c r="AG1945" s="257"/>
      <c r="AH1945" s="84"/>
      <c r="AI1945" s="63"/>
      <c r="AJ1945" s="63"/>
      <c r="AK1945" s="81"/>
      <c r="AL1945" s="85"/>
      <c r="AM1945" s="66"/>
      <c r="AN1945" s="63"/>
      <c r="XFA1945" s="558" t="e">
        <f>MATCH(AE1945,tabla!$W$3:$W$20,0)-1</f>
        <v>#N/A</v>
      </c>
      <c r="XFB1945" s="558">
        <f>COUNTIF(tabla!$W$3:$W$20,'BD1'!AE1945)</f>
        <v>0</v>
      </c>
    </row>
    <row r="1946" spans="1:40 16381:16382" ht="24.95" customHeight="1" x14ac:dyDescent="0.2">
      <c r="A1946" s="248"/>
      <c r="B1946" s="248"/>
      <c r="C1946" s="248"/>
      <c r="D1946" s="84"/>
      <c r="E1946" s="86"/>
      <c r="F1946" s="249"/>
      <c r="G1946" s="84"/>
      <c r="H1946" s="84"/>
      <c r="I1946" s="177"/>
      <c r="J1946" s="84"/>
      <c r="K1946" s="477"/>
      <c r="L1946" s="174"/>
      <c r="M1946" s="251"/>
      <c r="N1946" s="280" t="str">
        <f t="shared" si="170"/>
        <v/>
      </c>
      <c r="O1946" s="252"/>
      <c r="P1946" s="253"/>
      <c r="Q1946" s="484"/>
      <c r="R1946" s="83"/>
      <c r="S1946" s="482"/>
      <c r="T1946" s="84"/>
      <c r="U1946" s="250"/>
      <c r="V1946" s="254"/>
      <c r="W1946" s="254"/>
      <c r="X1946" s="255"/>
      <c r="Y1946" s="255"/>
      <c r="Z1946" s="256"/>
      <c r="AA1946" s="63"/>
      <c r="AB1946" s="63"/>
      <c r="AC1946" s="63"/>
      <c r="AD1946" s="81"/>
      <c r="AE1946" s="84"/>
      <c r="AF1946" s="84"/>
      <c r="AG1946" s="257"/>
      <c r="AH1946" s="84"/>
      <c r="AI1946" s="63"/>
      <c r="AJ1946" s="63"/>
      <c r="AK1946" s="81"/>
      <c r="AL1946" s="85"/>
      <c r="AM1946" s="66"/>
      <c r="AN1946" s="63"/>
      <c r="XFA1946" s="558" t="e">
        <f>MATCH(AE1946,tabla!$W$3:$W$20,0)-1</f>
        <v>#N/A</v>
      </c>
      <c r="XFB1946" s="558">
        <f>COUNTIF(tabla!$W$3:$W$20,'BD1'!AE1946)</f>
        <v>0</v>
      </c>
    </row>
    <row r="1947" spans="1:40 16381:16382" ht="24.95" customHeight="1" x14ac:dyDescent="0.2">
      <c r="A1947" s="248"/>
      <c r="B1947" s="248"/>
      <c r="C1947" s="248"/>
      <c r="D1947" s="84"/>
      <c r="E1947" s="86"/>
      <c r="F1947" s="249"/>
      <c r="G1947" s="84"/>
      <c r="H1947" s="84"/>
      <c r="I1947" s="177"/>
      <c r="J1947" s="84"/>
      <c r="K1947" s="477"/>
      <c r="L1947" s="174"/>
      <c r="M1947" s="251"/>
      <c r="N1947" s="280" t="str">
        <f t="shared" si="170"/>
        <v/>
      </c>
      <c r="O1947" s="252"/>
      <c r="P1947" s="253"/>
      <c r="Q1947" s="484"/>
      <c r="R1947" s="83"/>
      <c r="S1947" s="482"/>
      <c r="T1947" s="84"/>
      <c r="U1947" s="250"/>
      <c r="V1947" s="254"/>
      <c r="W1947" s="254"/>
      <c r="X1947" s="255"/>
      <c r="Y1947" s="255"/>
      <c r="Z1947" s="256"/>
      <c r="AA1947" s="63"/>
      <c r="AB1947" s="63"/>
      <c r="AC1947" s="63"/>
      <c r="AD1947" s="81"/>
      <c r="AE1947" s="84"/>
      <c r="AF1947" s="84"/>
      <c r="AG1947" s="257"/>
      <c r="AH1947" s="84"/>
      <c r="AI1947" s="63"/>
      <c r="AJ1947" s="63"/>
      <c r="AK1947" s="81"/>
      <c r="AL1947" s="85"/>
      <c r="AM1947" s="66"/>
      <c r="AN1947" s="63"/>
      <c r="XFA1947" s="558" t="e">
        <f>MATCH(AE1947,tabla!$W$3:$W$20,0)-1</f>
        <v>#N/A</v>
      </c>
      <c r="XFB1947" s="558">
        <f>COUNTIF(tabla!$W$3:$W$20,'BD1'!AE1947)</f>
        <v>0</v>
      </c>
    </row>
    <row r="1948" spans="1:40 16381:16382" ht="24.95" customHeight="1" x14ac:dyDescent="0.2">
      <c r="A1948" s="248"/>
      <c r="B1948" s="248"/>
      <c r="C1948" s="248"/>
      <c r="D1948" s="84"/>
      <c r="E1948" s="86"/>
      <c r="F1948" s="249"/>
      <c r="G1948" s="84"/>
      <c r="H1948" s="84"/>
      <c r="I1948" s="177"/>
      <c r="J1948" s="84"/>
      <c r="K1948" s="477"/>
      <c r="L1948" s="174"/>
      <c r="M1948" s="251"/>
      <c r="N1948" s="280" t="str">
        <f t="shared" si="170"/>
        <v/>
      </c>
      <c r="O1948" s="252"/>
      <c r="P1948" s="253"/>
      <c r="Q1948" s="484"/>
      <c r="R1948" s="83"/>
      <c r="S1948" s="482"/>
      <c r="T1948" s="84"/>
      <c r="U1948" s="250"/>
      <c r="V1948" s="254"/>
      <c r="W1948" s="254"/>
      <c r="X1948" s="255"/>
      <c r="Y1948" s="255"/>
      <c r="Z1948" s="256"/>
      <c r="AA1948" s="63"/>
      <c r="AB1948" s="63"/>
      <c r="AC1948" s="63"/>
      <c r="AD1948" s="81"/>
      <c r="AE1948" s="84"/>
      <c r="AF1948" s="84"/>
      <c r="AG1948" s="257"/>
      <c r="AH1948" s="84"/>
      <c r="AI1948" s="63"/>
      <c r="AJ1948" s="63"/>
      <c r="AK1948" s="81"/>
      <c r="AL1948" s="85"/>
      <c r="AM1948" s="66"/>
      <c r="AN1948" s="63"/>
      <c r="XFA1948" s="558" t="e">
        <f>MATCH(AE1948,tabla!$W$3:$W$20,0)-1</f>
        <v>#N/A</v>
      </c>
      <c r="XFB1948" s="558">
        <f>COUNTIF(tabla!$W$3:$W$20,'BD1'!AE1948)</f>
        <v>0</v>
      </c>
    </row>
    <row r="1949" spans="1:40 16381:16382" ht="24.95" customHeight="1" x14ac:dyDescent="0.2">
      <c r="A1949" s="248"/>
      <c r="B1949" s="248"/>
      <c r="C1949" s="248"/>
      <c r="D1949" s="84"/>
      <c r="E1949" s="86"/>
      <c r="F1949" s="249"/>
      <c r="G1949" s="84"/>
      <c r="H1949" s="84"/>
      <c r="I1949" s="177"/>
      <c r="J1949" s="84"/>
      <c r="K1949" s="477"/>
      <c r="L1949" s="174"/>
      <c r="M1949" s="251"/>
      <c r="N1949" s="280" t="str">
        <f t="shared" si="170"/>
        <v/>
      </c>
      <c r="O1949" s="252"/>
      <c r="P1949" s="253"/>
      <c r="Q1949" s="484"/>
      <c r="R1949" s="83"/>
      <c r="S1949" s="482"/>
      <c r="T1949" s="84"/>
      <c r="U1949" s="250"/>
      <c r="V1949" s="254"/>
      <c r="W1949" s="254"/>
      <c r="X1949" s="255"/>
      <c r="Y1949" s="255"/>
      <c r="Z1949" s="256"/>
      <c r="AA1949" s="63"/>
      <c r="AB1949" s="63"/>
      <c r="AC1949" s="63"/>
      <c r="AD1949" s="81"/>
      <c r="AE1949" s="84"/>
      <c r="AF1949" s="84"/>
      <c r="AG1949" s="257"/>
      <c r="AH1949" s="84"/>
      <c r="AI1949" s="63"/>
      <c r="AJ1949" s="63"/>
      <c r="AK1949" s="81"/>
      <c r="AL1949" s="85"/>
      <c r="AM1949" s="66"/>
      <c r="AN1949" s="63"/>
      <c r="XFA1949" s="558" t="e">
        <f>MATCH(AE1949,tabla!$W$3:$W$20,0)-1</f>
        <v>#N/A</v>
      </c>
      <c r="XFB1949" s="558">
        <f>COUNTIF(tabla!$W$3:$W$20,'BD1'!AE1949)</f>
        <v>0</v>
      </c>
    </row>
    <row r="1950" spans="1:40 16381:16382" ht="24.95" customHeight="1" x14ac:dyDescent="0.2">
      <c r="A1950" s="248"/>
      <c r="B1950" s="248"/>
      <c r="C1950" s="248"/>
      <c r="D1950" s="84"/>
      <c r="E1950" s="86"/>
      <c r="F1950" s="249"/>
      <c r="G1950" s="84"/>
      <c r="H1950" s="84"/>
      <c r="I1950" s="177"/>
      <c r="J1950" s="84"/>
      <c r="K1950" s="477"/>
      <c r="L1950" s="174"/>
      <c r="M1950" s="251"/>
      <c r="N1950" s="280" t="str">
        <f t="shared" si="170"/>
        <v/>
      </c>
      <c r="O1950" s="252"/>
      <c r="P1950" s="253"/>
      <c r="Q1950" s="484"/>
      <c r="R1950" s="83"/>
      <c r="S1950" s="482"/>
      <c r="T1950" s="84"/>
      <c r="U1950" s="250"/>
      <c r="V1950" s="254"/>
      <c r="W1950" s="254"/>
      <c r="X1950" s="255"/>
      <c r="Y1950" s="255"/>
      <c r="Z1950" s="256"/>
      <c r="AA1950" s="63"/>
      <c r="AB1950" s="63"/>
      <c r="AC1950" s="63"/>
      <c r="AD1950" s="81"/>
      <c r="AE1950" s="84"/>
      <c r="AF1950" s="84"/>
      <c r="AG1950" s="257"/>
      <c r="AH1950" s="84"/>
      <c r="AI1950" s="63"/>
      <c r="AJ1950" s="63"/>
      <c r="AK1950" s="81"/>
      <c r="AL1950" s="85"/>
      <c r="AM1950" s="66"/>
      <c r="AN1950" s="63"/>
      <c r="XFA1950" s="558" t="e">
        <f>MATCH(AE1950,tabla!$W$3:$W$20,0)-1</f>
        <v>#N/A</v>
      </c>
      <c r="XFB1950" s="558">
        <f>COUNTIF(tabla!$W$3:$W$20,'BD1'!AE1950)</f>
        <v>0</v>
      </c>
    </row>
    <row r="1951" spans="1:40 16381:16382" ht="24.95" customHeight="1" x14ac:dyDescent="0.2">
      <c r="A1951" s="248"/>
      <c r="B1951" s="248"/>
      <c r="C1951" s="248"/>
      <c r="D1951" s="84"/>
      <c r="E1951" s="86"/>
      <c r="F1951" s="249"/>
      <c r="G1951" s="84"/>
      <c r="H1951" s="84"/>
      <c r="I1951" s="177"/>
      <c r="J1951" s="84"/>
      <c r="K1951" s="477"/>
      <c r="L1951" s="174"/>
      <c r="M1951" s="251"/>
      <c r="N1951" s="280" t="str">
        <f t="shared" si="170"/>
        <v/>
      </c>
      <c r="O1951" s="252"/>
      <c r="P1951" s="253"/>
      <c r="Q1951" s="484"/>
      <c r="R1951" s="83"/>
      <c r="S1951" s="482"/>
      <c r="T1951" s="84"/>
      <c r="U1951" s="250"/>
      <c r="V1951" s="254"/>
      <c r="W1951" s="254"/>
      <c r="X1951" s="255"/>
      <c r="Y1951" s="255"/>
      <c r="Z1951" s="256"/>
      <c r="AA1951" s="63"/>
      <c r="AB1951" s="63"/>
      <c r="AC1951" s="63"/>
      <c r="AD1951" s="81"/>
      <c r="AE1951" s="84"/>
      <c r="AF1951" s="84"/>
      <c r="AG1951" s="257"/>
      <c r="AH1951" s="84"/>
      <c r="AI1951" s="63"/>
      <c r="AJ1951" s="63"/>
      <c r="AK1951" s="81"/>
      <c r="AL1951" s="85"/>
      <c r="AM1951" s="66"/>
      <c r="AN1951" s="63"/>
      <c r="XFA1951" s="558" t="e">
        <f>MATCH(AE1951,tabla!$W$3:$W$20,0)-1</f>
        <v>#N/A</v>
      </c>
      <c r="XFB1951" s="558">
        <f>COUNTIF(tabla!$W$3:$W$20,'BD1'!AE1951)</f>
        <v>0</v>
      </c>
    </row>
    <row r="1952" spans="1:40 16381:16382" ht="24.95" customHeight="1" x14ac:dyDescent="0.2">
      <c r="A1952" s="248"/>
      <c r="B1952" s="248"/>
      <c r="C1952" s="248"/>
      <c r="D1952" s="84"/>
      <c r="E1952" s="86"/>
      <c r="F1952" s="249"/>
      <c r="G1952" s="84"/>
      <c r="H1952" s="84"/>
      <c r="I1952" s="177"/>
      <c r="J1952" s="84"/>
      <c r="K1952" s="477"/>
      <c r="L1952" s="174"/>
      <c r="M1952" s="251"/>
      <c r="N1952" s="280" t="str">
        <f t="shared" si="170"/>
        <v/>
      </c>
      <c r="O1952" s="252"/>
      <c r="P1952" s="253"/>
      <c r="Q1952" s="484"/>
      <c r="R1952" s="83"/>
      <c r="S1952" s="482"/>
      <c r="T1952" s="84"/>
      <c r="U1952" s="250"/>
      <c r="V1952" s="254"/>
      <c r="W1952" s="254"/>
      <c r="X1952" s="255"/>
      <c r="Y1952" s="255"/>
      <c r="Z1952" s="256"/>
      <c r="AA1952" s="63"/>
      <c r="AB1952" s="63"/>
      <c r="AC1952" s="63"/>
      <c r="AD1952" s="81"/>
      <c r="AE1952" s="84"/>
      <c r="AF1952" s="84"/>
      <c r="AG1952" s="257"/>
      <c r="AH1952" s="84"/>
      <c r="AI1952" s="63"/>
      <c r="AJ1952" s="63"/>
      <c r="AK1952" s="81"/>
      <c r="AL1952" s="85"/>
      <c r="AM1952" s="66"/>
      <c r="AN1952" s="63"/>
      <c r="XFA1952" s="558" t="e">
        <f>MATCH(AE1952,tabla!$W$3:$W$20,0)-1</f>
        <v>#N/A</v>
      </c>
      <c r="XFB1952" s="558">
        <f>COUNTIF(tabla!$W$3:$W$20,'BD1'!AE1952)</f>
        <v>0</v>
      </c>
    </row>
    <row r="1953" spans="1:40 16381:16382" ht="24.95" customHeight="1" x14ac:dyDescent="0.2">
      <c r="A1953" s="248"/>
      <c r="B1953" s="248"/>
      <c r="C1953" s="248"/>
      <c r="D1953" s="84"/>
      <c r="E1953" s="86"/>
      <c r="F1953" s="249"/>
      <c r="G1953" s="84"/>
      <c r="H1953" s="84"/>
      <c r="I1953" s="177"/>
      <c r="J1953" s="84"/>
      <c r="K1953" s="477"/>
      <c r="L1953" s="174"/>
      <c r="M1953" s="251"/>
      <c r="N1953" s="280" t="str">
        <f t="shared" si="170"/>
        <v/>
      </c>
      <c r="O1953" s="252"/>
      <c r="P1953" s="253"/>
      <c r="Q1953" s="484"/>
      <c r="R1953" s="83"/>
      <c r="S1953" s="482"/>
      <c r="T1953" s="84"/>
      <c r="U1953" s="250"/>
      <c r="V1953" s="254"/>
      <c r="W1953" s="254"/>
      <c r="X1953" s="255"/>
      <c r="Y1953" s="255"/>
      <c r="Z1953" s="256"/>
      <c r="AA1953" s="63"/>
      <c r="AB1953" s="63"/>
      <c r="AC1953" s="63"/>
      <c r="AD1953" s="81"/>
      <c r="AE1953" s="84"/>
      <c r="AF1953" s="84"/>
      <c r="AG1953" s="257"/>
      <c r="AH1953" s="84"/>
      <c r="AI1953" s="63"/>
      <c r="AJ1953" s="63"/>
      <c r="AK1953" s="81"/>
      <c r="AL1953" s="85"/>
      <c r="AM1953" s="66"/>
      <c r="AN1953" s="63"/>
      <c r="XFA1953" s="558" t="e">
        <f>MATCH(AE1953,tabla!$W$3:$W$20,0)-1</f>
        <v>#N/A</v>
      </c>
      <c r="XFB1953" s="558">
        <f>COUNTIF(tabla!$W$3:$W$20,'BD1'!AE1953)</f>
        <v>0</v>
      </c>
    </row>
    <row r="1954" spans="1:40 16381:16382" ht="24.95" customHeight="1" x14ac:dyDescent="0.2">
      <c r="A1954" s="248"/>
      <c r="B1954" s="248"/>
      <c r="C1954" s="248"/>
      <c r="D1954" s="84"/>
      <c r="E1954" s="86"/>
      <c r="F1954" s="249"/>
      <c r="G1954" s="84"/>
      <c r="H1954" s="84"/>
      <c r="I1954" s="177"/>
      <c r="J1954" s="84"/>
      <c r="K1954" s="477"/>
      <c r="L1954" s="174"/>
      <c r="M1954" s="251"/>
      <c r="N1954" s="280" t="str">
        <f t="shared" si="170"/>
        <v/>
      </c>
      <c r="O1954" s="252"/>
      <c r="P1954" s="253"/>
      <c r="Q1954" s="484"/>
      <c r="R1954" s="83"/>
      <c r="S1954" s="482"/>
      <c r="T1954" s="84"/>
      <c r="U1954" s="250"/>
      <c r="V1954" s="254"/>
      <c r="W1954" s="254"/>
      <c r="X1954" s="255"/>
      <c r="Y1954" s="255"/>
      <c r="Z1954" s="256"/>
      <c r="AA1954" s="63"/>
      <c r="AB1954" s="63"/>
      <c r="AC1954" s="63"/>
      <c r="AD1954" s="81"/>
      <c r="AE1954" s="84"/>
      <c r="AF1954" s="84"/>
      <c r="AG1954" s="257"/>
      <c r="AH1954" s="84"/>
      <c r="AI1954" s="63"/>
      <c r="AJ1954" s="63"/>
      <c r="AK1954" s="81"/>
      <c r="AL1954" s="85"/>
      <c r="AM1954" s="66"/>
      <c r="AN1954" s="63"/>
      <c r="XFA1954" s="558" t="e">
        <f>MATCH(AE1954,tabla!$W$3:$W$20,0)-1</f>
        <v>#N/A</v>
      </c>
      <c r="XFB1954" s="558">
        <f>COUNTIF(tabla!$W$3:$W$20,'BD1'!AE1954)</f>
        <v>0</v>
      </c>
    </row>
    <row r="1955" spans="1:40 16381:16382" ht="24.95" customHeight="1" x14ac:dyDescent="0.2">
      <c r="A1955" s="248"/>
      <c r="B1955" s="248"/>
      <c r="C1955" s="248"/>
      <c r="D1955" s="84"/>
      <c r="E1955" s="86"/>
      <c r="F1955" s="249"/>
      <c r="G1955" s="84"/>
      <c r="H1955" s="84"/>
      <c r="I1955" s="177"/>
      <c r="J1955" s="84"/>
      <c r="K1955" s="477"/>
      <c r="L1955" s="174"/>
      <c r="M1955" s="251"/>
      <c r="N1955" s="280" t="str">
        <f t="shared" si="170"/>
        <v/>
      </c>
      <c r="O1955" s="252"/>
      <c r="P1955" s="253"/>
      <c r="Q1955" s="484"/>
      <c r="R1955" s="83"/>
      <c r="S1955" s="482"/>
      <c r="T1955" s="84"/>
      <c r="U1955" s="250"/>
      <c r="V1955" s="254"/>
      <c r="W1955" s="254"/>
      <c r="X1955" s="255"/>
      <c r="Y1955" s="255"/>
      <c r="Z1955" s="256"/>
      <c r="AA1955" s="63"/>
      <c r="AB1955" s="63"/>
      <c r="AC1955" s="63"/>
      <c r="AD1955" s="81"/>
      <c r="AE1955" s="84"/>
      <c r="AF1955" s="84"/>
      <c r="AG1955" s="257"/>
      <c r="AH1955" s="84"/>
      <c r="AI1955" s="63"/>
      <c r="AJ1955" s="63"/>
      <c r="AK1955" s="81"/>
      <c r="AL1955" s="85"/>
      <c r="AM1955" s="66"/>
      <c r="AN1955" s="63"/>
      <c r="XFA1955" s="558" t="e">
        <f>MATCH(AE1955,tabla!$W$3:$W$20,0)-1</f>
        <v>#N/A</v>
      </c>
      <c r="XFB1955" s="558">
        <f>COUNTIF(tabla!$W$3:$W$20,'BD1'!AE1955)</f>
        <v>0</v>
      </c>
    </row>
    <row r="1956" spans="1:40 16381:16382" ht="24.95" customHeight="1" x14ac:dyDescent="0.2">
      <c r="A1956" s="248"/>
      <c r="B1956" s="248"/>
      <c r="C1956" s="248"/>
      <c r="D1956" s="84"/>
      <c r="E1956" s="86"/>
      <c r="F1956" s="249"/>
      <c r="G1956" s="84"/>
      <c r="H1956" s="84"/>
      <c r="I1956" s="177"/>
      <c r="J1956" s="84"/>
      <c r="K1956" s="477"/>
      <c r="L1956" s="174"/>
      <c r="M1956" s="251"/>
      <c r="N1956" s="280" t="str">
        <f t="shared" si="170"/>
        <v/>
      </c>
      <c r="O1956" s="252"/>
      <c r="P1956" s="253"/>
      <c r="Q1956" s="484"/>
      <c r="R1956" s="83"/>
      <c r="S1956" s="482"/>
      <c r="T1956" s="84"/>
      <c r="U1956" s="250"/>
      <c r="V1956" s="254"/>
      <c r="W1956" s="254"/>
      <c r="X1956" s="255"/>
      <c r="Y1956" s="255"/>
      <c r="Z1956" s="256"/>
      <c r="AA1956" s="63"/>
      <c r="AB1956" s="63"/>
      <c r="AC1956" s="63"/>
      <c r="AD1956" s="81"/>
      <c r="AE1956" s="84"/>
      <c r="AF1956" s="84"/>
      <c r="AG1956" s="257"/>
      <c r="AH1956" s="84"/>
      <c r="AI1956" s="63"/>
      <c r="AJ1956" s="63"/>
      <c r="AK1956" s="81"/>
      <c r="AL1956" s="85"/>
      <c r="AM1956" s="66"/>
      <c r="AN1956" s="63"/>
      <c r="XFA1956" s="558" t="e">
        <f>MATCH(AE1956,tabla!$W$3:$W$20,0)-1</f>
        <v>#N/A</v>
      </c>
      <c r="XFB1956" s="558">
        <f>COUNTIF(tabla!$W$3:$W$20,'BD1'!AE1956)</f>
        <v>0</v>
      </c>
    </row>
    <row r="1957" spans="1:40 16381:16382" ht="24.95" customHeight="1" x14ac:dyDescent="0.2">
      <c r="A1957" s="248"/>
      <c r="B1957" s="248"/>
      <c r="C1957" s="248"/>
      <c r="D1957" s="84"/>
      <c r="E1957" s="86"/>
      <c r="F1957" s="249"/>
      <c r="G1957" s="84"/>
      <c r="H1957" s="84"/>
      <c r="I1957" s="177"/>
      <c r="J1957" s="84"/>
      <c r="K1957" s="477"/>
      <c r="L1957" s="174"/>
      <c r="M1957" s="251"/>
      <c r="N1957" s="280" t="str">
        <f t="shared" si="170"/>
        <v/>
      </c>
      <c r="O1957" s="252"/>
      <c r="P1957" s="253"/>
      <c r="Q1957" s="484"/>
      <c r="R1957" s="83"/>
      <c r="S1957" s="482"/>
      <c r="T1957" s="84"/>
      <c r="U1957" s="250"/>
      <c r="V1957" s="254"/>
      <c r="W1957" s="254"/>
      <c r="X1957" s="255"/>
      <c r="Y1957" s="255"/>
      <c r="Z1957" s="256"/>
      <c r="AA1957" s="63"/>
      <c r="AB1957" s="63"/>
      <c r="AC1957" s="63"/>
      <c r="AD1957" s="81"/>
      <c r="AE1957" s="84"/>
      <c r="AF1957" s="84"/>
      <c r="AG1957" s="257"/>
      <c r="AH1957" s="84"/>
      <c r="AI1957" s="63"/>
      <c r="AJ1957" s="63"/>
      <c r="AK1957" s="81"/>
      <c r="AL1957" s="85"/>
      <c r="AM1957" s="66"/>
      <c r="AN1957" s="63"/>
      <c r="XFA1957" s="558" t="e">
        <f>MATCH(AE1957,tabla!$W$3:$W$20,0)-1</f>
        <v>#N/A</v>
      </c>
      <c r="XFB1957" s="558">
        <f>COUNTIF(tabla!$W$3:$W$20,'BD1'!AE1957)</f>
        <v>0</v>
      </c>
    </row>
    <row r="1958" spans="1:40 16381:16382" ht="24.95" customHeight="1" x14ac:dyDescent="0.2">
      <c r="A1958" s="248"/>
      <c r="B1958" s="248"/>
      <c r="C1958" s="248"/>
      <c r="D1958" s="84"/>
      <c r="E1958" s="86"/>
      <c r="F1958" s="249"/>
      <c r="G1958" s="84"/>
      <c r="H1958" s="84"/>
      <c r="I1958" s="177"/>
      <c r="J1958" s="84"/>
      <c r="K1958" s="477"/>
      <c r="L1958" s="174"/>
      <c r="M1958" s="251"/>
      <c r="N1958" s="280" t="str">
        <f t="shared" si="170"/>
        <v/>
      </c>
      <c r="O1958" s="252"/>
      <c r="P1958" s="253"/>
      <c r="Q1958" s="484"/>
      <c r="R1958" s="83"/>
      <c r="S1958" s="482"/>
      <c r="T1958" s="84"/>
      <c r="U1958" s="250"/>
      <c r="V1958" s="254"/>
      <c r="W1958" s="254"/>
      <c r="X1958" s="255"/>
      <c r="Y1958" s="255"/>
      <c r="Z1958" s="256"/>
      <c r="AA1958" s="63"/>
      <c r="AB1958" s="63"/>
      <c r="AC1958" s="63"/>
      <c r="AD1958" s="81"/>
      <c r="AE1958" s="84"/>
      <c r="AF1958" s="84"/>
      <c r="AG1958" s="257"/>
      <c r="AH1958" s="84"/>
      <c r="AI1958" s="63"/>
      <c r="AJ1958" s="63"/>
      <c r="AK1958" s="81"/>
      <c r="AL1958" s="85"/>
      <c r="AM1958" s="66"/>
      <c r="AN1958" s="63"/>
      <c r="XFA1958" s="558" t="e">
        <f>MATCH(AE1958,tabla!$W$3:$W$20,0)-1</f>
        <v>#N/A</v>
      </c>
      <c r="XFB1958" s="558">
        <f>COUNTIF(tabla!$W$3:$W$20,'BD1'!AE1958)</f>
        <v>0</v>
      </c>
    </row>
    <row r="1959" spans="1:40 16381:16382" ht="24.95" customHeight="1" x14ac:dyDescent="0.2">
      <c r="A1959" s="248"/>
      <c r="B1959" s="248"/>
      <c r="C1959" s="248"/>
      <c r="D1959" s="84"/>
      <c r="E1959" s="86"/>
      <c r="F1959" s="249"/>
      <c r="G1959" s="84"/>
      <c r="H1959" s="84"/>
      <c r="I1959" s="177"/>
      <c r="J1959" s="84"/>
      <c r="K1959" s="477"/>
      <c r="L1959" s="174"/>
      <c r="M1959" s="251"/>
      <c r="N1959" s="280" t="str">
        <f t="shared" si="170"/>
        <v/>
      </c>
      <c r="O1959" s="252"/>
      <c r="P1959" s="253"/>
      <c r="Q1959" s="484"/>
      <c r="R1959" s="83"/>
      <c r="S1959" s="482"/>
      <c r="T1959" s="84"/>
      <c r="U1959" s="250"/>
      <c r="V1959" s="254"/>
      <c r="W1959" s="254"/>
      <c r="X1959" s="255"/>
      <c r="Y1959" s="255"/>
      <c r="Z1959" s="256"/>
      <c r="AA1959" s="63"/>
      <c r="AB1959" s="63"/>
      <c r="AC1959" s="63"/>
      <c r="AD1959" s="81"/>
      <c r="AE1959" s="84"/>
      <c r="AF1959" s="84"/>
      <c r="AG1959" s="257"/>
      <c r="AH1959" s="84"/>
      <c r="AI1959" s="63"/>
      <c r="AJ1959" s="63"/>
      <c r="AK1959" s="81"/>
      <c r="AL1959" s="85"/>
      <c r="AM1959" s="66"/>
      <c r="AN1959" s="63"/>
      <c r="XFA1959" s="558" t="e">
        <f>MATCH(AE1959,tabla!$W$3:$W$20,0)-1</f>
        <v>#N/A</v>
      </c>
      <c r="XFB1959" s="558">
        <f>COUNTIF(tabla!$W$3:$W$20,'BD1'!AE1959)</f>
        <v>0</v>
      </c>
    </row>
    <row r="1960" spans="1:40 16381:16382" ht="24.95" customHeight="1" x14ac:dyDescent="0.2">
      <c r="A1960" s="248"/>
      <c r="B1960" s="248"/>
      <c r="C1960" s="248"/>
      <c r="D1960" s="84"/>
      <c r="E1960" s="86"/>
      <c r="F1960" s="249"/>
      <c r="G1960" s="84"/>
      <c r="H1960" s="84"/>
      <c r="I1960" s="177"/>
      <c r="J1960" s="84"/>
      <c r="K1960" s="477"/>
      <c r="L1960" s="174"/>
      <c r="M1960" s="251"/>
      <c r="N1960" s="280" t="str">
        <f t="shared" si="170"/>
        <v/>
      </c>
      <c r="O1960" s="252"/>
      <c r="P1960" s="253"/>
      <c r="Q1960" s="484"/>
      <c r="R1960" s="83"/>
      <c r="S1960" s="482"/>
      <c r="T1960" s="84"/>
      <c r="U1960" s="250"/>
      <c r="V1960" s="254"/>
      <c r="W1960" s="254"/>
      <c r="X1960" s="255"/>
      <c r="Y1960" s="255"/>
      <c r="Z1960" s="256"/>
      <c r="AA1960" s="63"/>
      <c r="AB1960" s="63"/>
      <c r="AC1960" s="63"/>
      <c r="AD1960" s="81"/>
      <c r="AE1960" s="84"/>
      <c r="AF1960" s="84"/>
      <c r="AG1960" s="257"/>
      <c r="AH1960" s="84"/>
      <c r="AI1960" s="63"/>
      <c r="AJ1960" s="63"/>
      <c r="AK1960" s="81"/>
      <c r="AL1960" s="85"/>
      <c r="AM1960" s="66"/>
      <c r="AN1960" s="63"/>
      <c r="XFA1960" s="558" t="e">
        <f>MATCH(AE1960,tabla!$W$3:$W$20,0)-1</f>
        <v>#N/A</v>
      </c>
      <c r="XFB1960" s="558">
        <f>COUNTIF(tabla!$W$3:$W$20,'BD1'!AE1960)</f>
        <v>0</v>
      </c>
    </row>
    <row r="1961" spans="1:40 16381:16382" ht="24.95" customHeight="1" x14ac:dyDescent="0.2">
      <c r="A1961" s="248"/>
      <c r="B1961" s="248"/>
      <c r="C1961" s="248"/>
      <c r="D1961" s="84"/>
      <c r="E1961" s="86"/>
      <c r="F1961" s="249"/>
      <c r="G1961" s="84"/>
      <c r="H1961" s="84"/>
      <c r="I1961" s="177"/>
      <c r="J1961" s="84"/>
      <c r="K1961" s="477"/>
      <c r="L1961" s="174"/>
      <c r="M1961" s="251"/>
      <c r="N1961" s="280" t="str">
        <f t="shared" si="170"/>
        <v/>
      </c>
      <c r="O1961" s="252"/>
      <c r="P1961" s="253"/>
      <c r="Q1961" s="484"/>
      <c r="R1961" s="83"/>
      <c r="S1961" s="482"/>
      <c r="T1961" s="84"/>
      <c r="U1961" s="250"/>
      <c r="V1961" s="254"/>
      <c r="W1961" s="254"/>
      <c r="X1961" s="255"/>
      <c r="Y1961" s="255"/>
      <c r="Z1961" s="256"/>
      <c r="AA1961" s="63"/>
      <c r="AB1961" s="63"/>
      <c r="AC1961" s="63"/>
      <c r="AD1961" s="81"/>
      <c r="AE1961" s="84"/>
      <c r="AF1961" s="84"/>
      <c r="AG1961" s="257"/>
      <c r="AH1961" s="84"/>
      <c r="AI1961" s="63"/>
      <c r="AJ1961" s="63"/>
      <c r="AK1961" s="81"/>
      <c r="AL1961" s="85"/>
      <c r="AM1961" s="66"/>
      <c r="AN1961" s="63"/>
      <c r="XFA1961" s="558" t="e">
        <f>MATCH(AE1961,tabla!$W$3:$W$20,0)-1</f>
        <v>#N/A</v>
      </c>
      <c r="XFB1961" s="558">
        <f>COUNTIF(tabla!$W$3:$W$20,'BD1'!AE1961)</f>
        <v>0</v>
      </c>
    </row>
    <row r="1962" spans="1:40 16381:16382" ht="24.95" customHeight="1" x14ac:dyDescent="0.2">
      <c r="A1962" s="248"/>
      <c r="B1962" s="248"/>
      <c r="C1962" s="248"/>
      <c r="D1962" s="84"/>
      <c r="E1962" s="86"/>
      <c r="F1962" s="249"/>
      <c r="G1962" s="84"/>
      <c r="H1962" s="84"/>
      <c r="I1962" s="177"/>
      <c r="J1962" s="84"/>
      <c r="K1962" s="477"/>
      <c r="L1962" s="174"/>
      <c r="M1962" s="251"/>
      <c r="N1962" s="280" t="str">
        <f t="shared" si="170"/>
        <v/>
      </c>
      <c r="O1962" s="252"/>
      <c r="P1962" s="253"/>
      <c r="Q1962" s="484"/>
      <c r="R1962" s="83"/>
      <c r="S1962" s="482"/>
      <c r="T1962" s="84"/>
      <c r="U1962" s="250"/>
      <c r="V1962" s="254"/>
      <c r="W1962" s="254"/>
      <c r="X1962" s="255"/>
      <c r="Y1962" s="255"/>
      <c r="Z1962" s="256"/>
      <c r="AA1962" s="63"/>
      <c r="AB1962" s="63"/>
      <c r="AC1962" s="63"/>
      <c r="AD1962" s="81"/>
      <c r="AE1962" s="84"/>
      <c r="AF1962" s="84"/>
      <c r="AG1962" s="257"/>
      <c r="AH1962" s="84"/>
      <c r="AI1962" s="63"/>
      <c r="AJ1962" s="63"/>
      <c r="AK1962" s="81"/>
      <c r="AL1962" s="85"/>
      <c r="AM1962" s="66"/>
      <c r="AN1962" s="63"/>
      <c r="XFA1962" s="558" t="e">
        <f>MATCH(AE1962,tabla!$W$3:$W$20,0)-1</f>
        <v>#N/A</v>
      </c>
      <c r="XFB1962" s="558">
        <f>COUNTIF(tabla!$W$3:$W$20,'BD1'!AE1962)</f>
        <v>0</v>
      </c>
    </row>
    <row r="1963" spans="1:40 16381:16382" ht="24.95" customHeight="1" x14ac:dyDescent="0.2">
      <c r="A1963" s="248"/>
      <c r="B1963" s="248"/>
      <c r="C1963" s="248"/>
      <c r="D1963" s="84"/>
      <c r="E1963" s="86"/>
      <c r="F1963" s="249"/>
      <c r="G1963" s="84"/>
      <c r="H1963" s="84"/>
      <c r="I1963" s="177"/>
      <c r="J1963" s="84"/>
      <c r="K1963" s="477"/>
      <c r="L1963" s="174"/>
      <c r="M1963" s="251"/>
      <c r="N1963" s="280" t="str">
        <f t="shared" si="170"/>
        <v/>
      </c>
      <c r="O1963" s="252"/>
      <c r="P1963" s="253"/>
      <c r="Q1963" s="484"/>
      <c r="R1963" s="83"/>
      <c r="S1963" s="482"/>
      <c r="T1963" s="84"/>
      <c r="U1963" s="250"/>
      <c r="V1963" s="254"/>
      <c r="W1963" s="254"/>
      <c r="X1963" s="255"/>
      <c r="Y1963" s="255"/>
      <c r="Z1963" s="256"/>
      <c r="AA1963" s="63"/>
      <c r="AB1963" s="63"/>
      <c r="AC1963" s="63"/>
      <c r="AD1963" s="81"/>
      <c r="AE1963" s="84"/>
      <c r="AF1963" s="84"/>
      <c r="AG1963" s="257"/>
      <c r="AH1963" s="84"/>
      <c r="AI1963" s="63"/>
      <c r="AJ1963" s="63"/>
      <c r="AK1963" s="81"/>
      <c r="AL1963" s="85"/>
      <c r="AM1963" s="66"/>
      <c r="AN1963" s="63"/>
      <c r="XFA1963" s="558" t="e">
        <f>MATCH(AE1963,tabla!$W$3:$W$20,0)-1</f>
        <v>#N/A</v>
      </c>
      <c r="XFB1963" s="558">
        <f>COUNTIF(tabla!$W$3:$W$20,'BD1'!AE1963)</f>
        <v>0</v>
      </c>
    </row>
    <row r="1964" spans="1:40 16381:16382" ht="24.95" customHeight="1" x14ac:dyDescent="0.2">
      <c r="A1964" s="248"/>
      <c r="B1964" s="248"/>
      <c r="C1964" s="248"/>
      <c r="D1964" s="84"/>
      <c r="E1964" s="86"/>
      <c r="F1964" s="249"/>
      <c r="G1964" s="84"/>
      <c r="H1964" s="84"/>
      <c r="I1964" s="177"/>
      <c r="J1964" s="84"/>
      <c r="K1964" s="477"/>
      <c r="L1964" s="174"/>
      <c r="M1964" s="251"/>
      <c r="N1964" s="280" t="str">
        <f t="shared" si="170"/>
        <v/>
      </c>
      <c r="O1964" s="252"/>
      <c r="P1964" s="253"/>
      <c r="Q1964" s="484"/>
      <c r="R1964" s="83"/>
      <c r="S1964" s="482"/>
      <c r="T1964" s="84"/>
      <c r="U1964" s="250"/>
      <c r="V1964" s="254"/>
      <c r="W1964" s="254"/>
      <c r="X1964" s="255"/>
      <c r="Y1964" s="255"/>
      <c r="Z1964" s="256"/>
      <c r="AA1964" s="63"/>
      <c r="AB1964" s="63"/>
      <c r="AC1964" s="63"/>
      <c r="AD1964" s="81"/>
      <c r="AE1964" s="84"/>
      <c r="AF1964" s="84"/>
      <c r="AG1964" s="257"/>
      <c r="AH1964" s="84"/>
      <c r="AI1964" s="63"/>
      <c r="AJ1964" s="63"/>
      <c r="AK1964" s="81"/>
      <c r="AL1964" s="85"/>
      <c r="AM1964" s="66"/>
      <c r="AN1964" s="63"/>
      <c r="XFA1964" s="558" t="e">
        <f>MATCH(AE1964,tabla!$W$3:$W$20,0)-1</f>
        <v>#N/A</v>
      </c>
      <c r="XFB1964" s="558">
        <f>COUNTIF(tabla!$W$3:$W$20,'BD1'!AE1964)</f>
        <v>0</v>
      </c>
    </row>
    <row r="1965" spans="1:40 16381:16382" ht="24.95" customHeight="1" x14ac:dyDescent="0.2">
      <c r="A1965" s="248"/>
      <c r="B1965" s="248"/>
      <c r="C1965" s="248"/>
      <c r="D1965" s="84"/>
      <c r="E1965" s="86"/>
      <c r="F1965" s="249"/>
      <c r="G1965" s="84"/>
      <c r="H1965" s="84"/>
      <c r="I1965" s="177"/>
      <c r="J1965" s="84"/>
      <c r="K1965" s="477"/>
      <c r="L1965" s="174"/>
      <c r="M1965" s="251"/>
      <c r="N1965" s="280" t="str">
        <f t="shared" si="170"/>
        <v/>
      </c>
      <c r="O1965" s="252"/>
      <c r="P1965" s="253"/>
      <c r="Q1965" s="484"/>
      <c r="R1965" s="83"/>
      <c r="S1965" s="482"/>
      <c r="T1965" s="84"/>
      <c r="U1965" s="250"/>
      <c r="V1965" s="254"/>
      <c r="W1965" s="254"/>
      <c r="X1965" s="255"/>
      <c r="Y1965" s="255"/>
      <c r="Z1965" s="256"/>
      <c r="AA1965" s="63"/>
      <c r="AB1965" s="63"/>
      <c r="AC1965" s="63"/>
      <c r="AD1965" s="81"/>
      <c r="AE1965" s="84"/>
      <c r="AF1965" s="84"/>
      <c r="AG1965" s="257"/>
      <c r="AH1965" s="84"/>
      <c r="AI1965" s="63"/>
      <c r="AJ1965" s="63"/>
      <c r="AK1965" s="81"/>
      <c r="AL1965" s="85"/>
      <c r="AM1965" s="66"/>
      <c r="AN1965" s="63"/>
      <c r="XFA1965" s="558" t="e">
        <f>MATCH(AE1965,tabla!$W$3:$W$20,0)-1</f>
        <v>#N/A</v>
      </c>
      <c r="XFB1965" s="558">
        <f>COUNTIF(tabla!$W$3:$W$20,'BD1'!AE1965)</f>
        <v>0</v>
      </c>
    </row>
    <row r="1966" spans="1:40 16381:16382" ht="24.95" customHeight="1" x14ac:dyDescent="0.2">
      <c r="A1966" s="248"/>
      <c r="B1966" s="248"/>
      <c r="C1966" s="248"/>
      <c r="D1966" s="84"/>
      <c r="E1966" s="86"/>
      <c r="F1966" s="249"/>
      <c r="G1966" s="84"/>
      <c r="H1966" s="84"/>
      <c r="I1966" s="177"/>
      <c r="J1966" s="84"/>
      <c r="K1966" s="477"/>
      <c r="L1966" s="174"/>
      <c r="M1966" s="251"/>
      <c r="N1966" s="280" t="str">
        <f t="shared" si="170"/>
        <v/>
      </c>
      <c r="O1966" s="252"/>
      <c r="P1966" s="253"/>
      <c r="Q1966" s="484"/>
      <c r="R1966" s="83"/>
      <c r="S1966" s="482"/>
      <c r="T1966" s="84"/>
      <c r="U1966" s="250"/>
      <c r="V1966" s="254"/>
      <c r="W1966" s="254"/>
      <c r="X1966" s="255"/>
      <c r="Y1966" s="255"/>
      <c r="Z1966" s="256"/>
      <c r="AA1966" s="63"/>
      <c r="AB1966" s="63"/>
      <c r="AC1966" s="63"/>
      <c r="AD1966" s="81"/>
      <c r="AE1966" s="84"/>
      <c r="AF1966" s="84"/>
      <c r="AG1966" s="257"/>
      <c r="AH1966" s="84"/>
      <c r="AI1966" s="63"/>
      <c r="AJ1966" s="63"/>
      <c r="AK1966" s="81"/>
      <c r="AL1966" s="85"/>
      <c r="AM1966" s="66"/>
      <c r="AN1966" s="63"/>
      <c r="XFA1966" s="558" t="e">
        <f>MATCH(AE1966,tabla!$W$3:$W$20,0)-1</f>
        <v>#N/A</v>
      </c>
      <c r="XFB1966" s="558">
        <f>COUNTIF(tabla!$W$3:$W$20,'BD1'!AE1966)</f>
        <v>0</v>
      </c>
    </row>
    <row r="1967" spans="1:40 16381:16382" ht="24.95" customHeight="1" x14ac:dyDescent="0.2">
      <c r="A1967" s="248"/>
      <c r="B1967" s="248"/>
      <c r="C1967" s="248"/>
      <c r="D1967" s="84"/>
      <c r="E1967" s="86"/>
      <c r="F1967" s="249"/>
      <c r="G1967" s="84"/>
      <c r="H1967" s="84"/>
      <c r="I1967" s="177"/>
      <c r="J1967" s="84"/>
      <c r="K1967" s="477"/>
      <c r="L1967" s="174"/>
      <c r="M1967" s="251"/>
      <c r="N1967" s="280" t="str">
        <f t="shared" si="170"/>
        <v/>
      </c>
      <c r="O1967" s="252"/>
      <c r="P1967" s="253"/>
      <c r="Q1967" s="484"/>
      <c r="R1967" s="83"/>
      <c r="S1967" s="482"/>
      <c r="T1967" s="84"/>
      <c r="U1967" s="250"/>
      <c r="V1967" s="254"/>
      <c r="W1967" s="254"/>
      <c r="X1967" s="255"/>
      <c r="Y1967" s="255"/>
      <c r="Z1967" s="256"/>
      <c r="AA1967" s="63"/>
      <c r="AB1967" s="63"/>
      <c r="AC1967" s="63"/>
      <c r="AD1967" s="81"/>
      <c r="AE1967" s="84"/>
      <c r="AF1967" s="84"/>
      <c r="AG1967" s="257"/>
      <c r="AH1967" s="84"/>
      <c r="AI1967" s="63"/>
      <c r="AJ1967" s="63"/>
      <c r="AK1967" s="81"/>
      <c r="AL1967" s="85"/>
      <c r="AM1967" s="66"/>
      <c r="AN1967" s="63"/>
      <c r="XFA1967" s="558" t="e">
        <f>MATCH(AE1967,tabla!$W$3:$W$20,0)-1</f>
        <v>#N/A</v>
      </c>
      <c r="XFB1967" s="558">
        <f>COUNTIF(tabla!$W$3:$W$20,'BD1'!AE1967)</f>
        <v>0</v>
      </c>
    </row>
    <row r="1968" spans="1:40 16381:16382" ht="24.95" customHeight="1" x14ac:dyDescent="0.2">
      <c r="A1968" s="248"/>
      <c r="B1968" s="248"/>
      <c r="C1968" s="248"/>
      <c r="D1968" s="84"/>
      <c r="E1968" s="86"/>
      <c r="F1968" s="249"/>
      <c r="G1968" s="84"/>
      <c r="H1968" s="84"/>
      <c r="I1968" s="177"/>
      <c r="J1968" s="84"/>
      <c r="K1968" s="477"/>
      <c r="L1968" s="174"/>
      <c r="M1968" s="251"/>
      <c r="N1968" s="280" t="str">
        <f t="shared" si="170"/>
        <v/>
      </c>
      <c r="O1968" s="252"/>
      <c r="P1968" s="253"/>
      <c r="Q1968" s="484"/>
      <c r="R1968" s="83"/>
      <c r="S1968" s="482"/>
      <c r="T1968" s="84"/>
      <c r="U1968" s="250"/>
      <c r="V1968" s="254"/>
      <c r="W1968" s="254"/>
      <c r="X1968" s="255"/>
      <c r="Y1968" s="255"/>
      <c r="Z1968" s="256"/>
      <c r="AA1968" s="63"/>
      <c r="AB1968" s="63"/>
      <c r="AC1968" s="63"/>
      <c r="AD1968" s="81"/>
      <c r="AE1968" s="84"/>
      <c r="AF1968" s="84"/>
      <c r="AG1968" s="257"/>
      <c r="AH1968" s="84"/>
      <c r="AI1968" s="63"/>
      <c r="AJ1968" s="63"/>
      <c r="AK1968" s="81"/>
      <c r="AL1968" s="85"/>
      <c r="AM1968" s="66"/>
      <c r="AN1968" s="63"/>
      <c r="XFA1968" s="558" t="e">
        <f>MATCH(AE1968,tabla!$W$3:$W$20,0)-1</f>
        <v>#N/A</v>
      </c>
      <c r="XFB1968" s="558">
        <f>COUNTIF(tabla!$W$3:$W$20,'BD1'!AE1968)</f>
        <v>0</v>
      </c>
    </row>
    <row r="1969" spans="1:40 16381:16382" ht="24.95" customHeight="1" x14ac:dyDescent="0.2">
      <c r="A1969" s="248"/>
      <c r="B1969" s="248"/>
      <c r="C1969" s="248"/>
      <c r="D1969" s="84"/>
      <c r="E1969" s="86"/>
      <c r="F1969" s="249"/>
      <c r="G1969" s="84"/>
      <c r="H1969" s="84"/>
      <c r="I1969" s="177"/>
      <c r="J1969" s="84"/>
      <c r="K1969" s="477"/>
      <c r="L1969" s="174"/>
      <c r="M1969" s="251"/>
      <c r="N1969" s="280" t="str">
        <f t="shared" si="170"/>
        <v/>
      </c>
      <c r="O1969" s="252"/>
      <c r="P1969" s="253"/>
      <c r="Q1969" s="484"/>
      <c r="R1969" s="83"/>
      <c r="S1969" s="482"/>
      <c r="T1969" s="84"/>
      <c r="U1969" s="250"/>
      <c r="V1969" s="254"/>
      <c r="W1969" s="254"/>
      <c r="X1969" s="255"/>
      <c r="Y1969" s="255"/>
      <c r="Z1969" s="256"/>
      <c r="AA1969" s="63"/>
      <c r="AB1969" s="63"/>
      <c r="AC1969" s="63"/>
      <c r="AD1969" s="81"/>
      <c r="AE1969" s="84"/>
      <c r="AF1969" s="84"/>
      <c r="AG1969" s="257"/>
      <c r="AH1969" s="84"/>
      <c r="AI1969" s="63"/>
      <c r="AJ1969" s="63"/>
      <c r="AK1969" s="81"/>
      <c r="AL1969" s="85"/>
      <c r="AM1969" s="66"/>
      <c r="AN1969" s="63"/>
      <c r="XFA1969" s="558" t="e">
        <f>MATCH(AE1969,tabla!$W$3:$W$20,0)-1</f>
        <v>#N/A</v>
      </c>
      <c r="XFB1969" s="558">
        <f>COUNTIF(tabla!$W$3:$W$20,'BD1'!AE1969)</f>
        <v>0</v>
      </c>
    </row>
    <row r="1970" spans="1:40 16381:16382" ht="24.95" customHeight="1" x14ac:dyDescent="0.2">
      <c r="A1970" s="248"/>
      <c r="B1970" s="248"/>
      <c r="C1970" s="248"/>
      <c r="D1970" s="84"/>
      <c r="E1970" s="86"/>
      <c r="F1970" s="249"/>
      <c r="G1970" s="84"/>
      <c r="H1970" s="84"/>
      <c r="I1970" s="177"/>
      <c r="J1970" s="84"/>
      <c r="K1970" s="477"/>
      <c r="L1970" s="174"/>
      <c r="M1970" s="251"/>
      <c r="N1970" s="280" t="str">
        <f t="shared" si="170"/>
        <v/>
      </c>
      <c r="O1970" s="252"/>
      <c r="P1970" s="253"/>
      <c r="Q1970" s="484"/>
      <c r="R1970" s="83"/>
      <c r="S1970" s="482"/>
      <c r="T1970" s="84"/>
      <c r="U1970" s="250"/>
      <c r="V1970" s="254"/>
      <c r="W1970" s="254"/>
      <c r="X1970" s="255"/>
      <c r="Y1970" s="255"/>
      <c r="Z1970" s="256"/>
      <c r="AA1970" s="63"/>
      <c r="AB1970" s="63"/>
      <c r="AC1970" s="63"/>
      <c r="AD1970" s="81"/>
      <c r="AE1970" s="84"/>
      <c r="AF1970" s="84"/>
      <c r="AG1970" s="257"/>
      <c r="AH1970" s="84"/>
      <c r="AI1970" s="63"/>
      <c r="AJ1970" s="63"/>
      <c r="AK1970" s="81"/>
      <c r="AL1970" s="85"/>
      <c r="AM1970" s="66"/>
      <c r="AN1970" s="63"/>
      <c r="XFA1970" s="558" t="e">
        <f>MATCH(AE1970,tabla!$W$3:$W$20,0)-1</f>
        <v>#N/A</v>
      </c>
      <c r="XFB1970" s="558">
        <f>COUNTIF(tabla!$W$3:$W$20,'BD1'!AE1970)</f>
        <v>0</v>
      </c>
    </row>
    <row r="1971" spans="1:40 16381:16382" ht="24.95" customHeight="1" x14ac:dyDescent="0.2">
      <c r="A1971" s="248"/>
      <c r="B1971" s="248"/>
      <c r="C1971" s="248"/>
      <c r="D1971" s="84"/>
      <c r="E1971" s="86"/>
      <c r="F1971" s="249"/>
      <c r="G1971" s="84"/>
      <c r="H1971" s="84"/>
      <c r="I1971" s="177"/>
      <c r="J1971" s="84"/>
      <c r="K1971" s="477"/>
      <c r="L1971" s="174"/>
      <c r="M1971" s="251"/>
      <c r="N1971" s="280" t="str">
        <f t="shared" si="170"/>
        <v/>
      </c>
      <c r="O1971" s="252"/>
      <c r="P1971" s="253"/>
      <c r="Q1971" s="484"/>
      <c r="R1971" s="83"/>
      <c r="S1971" s="482"/>
      <c r="T1971" s="84"/>
      <c r="U1971" s="250"/>
      <c r="V1971" s="254"/>
      <c r="W1971" s="254"/>
      <c r="X1971" s="255"/>
      <c r="Y1971" s="255"/>
      <c r="Z1971" s="256"/>
      <c r="AA1971" s="63"/>
      <c r="AB1971" s="63"/>
      <c r="AC1971" s="63"/>
      <c r="AD1971" s="81"/>
      <c r="AE1971" s="84"/>
      <c r="AF1971" s="84"/>
      <c r="AG1971" s="257"/>
      <c r="AH1971" s="84"/>
      <c r="AI1971" s="63"/>
      <c r="AJ1971" s="63"/>
      <c r="AK1971" s="81"/>
      <c r="AL1971" s="85"/>
      <c r="AM1971" s="66"/>
      <c r="AN1971" s="63"/>
      <c r="XFA1971" s="558" t="e">
        <f>MATCH(AE1971,tabla!$W$3:$W$20,0)-1</f>
        <v>#N/A</v>
      </c>
      <c r="XFB1971" s="558">
        <f>COUNTIF(tabla!$W$3:$W$20,'BD1'!AE1971)</f>
        <v>0</v>
      </c>
    </row>
    <row r="1972" spans="1:40 16381:16382" ht="24.95" customHeight="1" x14ac:dyDescent="0.2">
      <c r="A1972" s="248"/>
      <c r="B1972" s="248"/>
      <c r="C1972" s="248"/>
      <c r="D1972" s="84"/>
      <c r="E1972" s="86"/>
      <c r="F1972" s="249"/>
      <c r="G1972" s="84"/>
      <c r="H1972" s="84"/>
      <c r="I1972" s="177"/>
      <c r="J1972" s="84"/>
      <c r="K1972" s="477"/>
      <c r="L1972" s="174"/>
      <c r="M1972" s="251"/>
      <c r="N1972" s="280" t="str">
        <f t="shared" si="170"/>
        <v/>
      </c>
      <c r="O1972" s="252"/>
      <c r="P1972" s="253"/>
      <c r="Q1972" s="484"/>
      <c r="R1972" s="83"/>
      <c r="S1972" s="482"/>
      <c r="T1972" s="84"/>
      <c r="U1972" s="250"/>
      <c r="V1972" s="254"/>
      <c r="W1972" s="254"/>
      <c r="X1972" s="255"/>
      <c r="Y1972" s="255"/>
      <c r="Z1972" s="256"/>
      <c r="AA1972" s="63"/>
      <c r="AB1972" s="63"/>
      <c r="AC1972" s="63"/>
      <c r="AD1972" s="81"/>
      <c r="AE1972" s="84"/>
      <c r="AF1972" s="84"/>
      <c r="AG1972" s="257"/>
      <c r="AH1972" s="84"/>
      <c r="AI1972" s="63"/>
      <c r="AJ1972" s="63"/>
      <c r="AK1972" s="81"/>
      <c r="AL1972" s="85"/>
      <c r="AM1972" s="66"/>
      <c r="AN1972" s="63"/>
      <c r="XFA1972" s="558" t="e">
        <f>MATCH(AE1972,tabla!$W$3:$W$20,0)-1</f>
        <v>#N/A</v>
      </c>
      <c r="XFB1972" s="558">
        <f>COUNTIF(tabla!$W$3:$W$20,'BD1'!AE1972)</f>
        <v>0</v>
      </c>
    </row>
    <row r="1973" spans="1:40 16381:16382" ht="24.95" customHeight="1" x14ac:dyDescent="0.2">
      <c r="A1973" s="248"/>
      <c r="B1973" s="248"/>
      <c r="C1973" s="248"/>
      <c r="D1973" s="84"/>
      <c r="E1973" s="86"/>
      <c r="F1973" s="249"/>
      <c r="G1973" s="84"/>
      <c r="H1973" s="84"/>
      <c r="I1973" s="177"/>
      <c r="J1973" s="84"/>
      <c r="K1973" s="477"/>
      <c r="L1973" s="174"/>
      <c r="M1973" s="251"/>
      <c r="N1973" s="280" t="str">
        <f t="shared" si="170"/>
        <v/>
      </c>
      <c r="O1973" s="252"/>
      <c r="P1973" s="253"/>
      <c r="Q1973" s="484"/>
      <c r="R1973" s="83"/>
      <c r="S1973" s="482"/>
      <c r="T1973" s="84"/>
      <c r="U1973" s="250"/>
      <c r="V1973" s="254"/>
      <c r="W1973" s="254"/>
      <c r="X1973" s="255"/>
      <c r="Y1973" s="255"/>
      <c r="Z1973" s="256"/>
      <c r="AA1973" s="63"/>
      <c r="AB1973" s="63"/>
      <c r="AC1973" s="63"/>
      <c r="AD1973" s="81"/>
      <c r="AE1973" s="84"/>
      <c r="AF1973" s="84"/>
      <c r="AG1973" s="257"/>
      <c r="AH1973" s="84"/>
      <c r="AI1973" s="63"/>
      <c r="AJ1973" s="63"/>
      <c r="AK1973" s="81"/>
      <c r="AL1973" s="85"/>
      <c r="AM1973" s="66"/>
      <c r="AN1973" s="63"/>
      <c r="XFA1973" s="558" t="e">
        <f>MATCH(AE1973,tabla!$W$3:$W$20,0)-1</f>
        <v>#N/A</v>
      </c>
      <c r="XFB1973" s="558">
        <f>COUNTIF(tabla!$W$3:$W$20,'BD1'!AE1973)</f>
        <v>0</v>
      </c>
    </row>
    <row r="1974" spans="1:40 16381:16382" ht="24.95" customHeight="1" x14ac:dyDescent="0.2">
      <c r="A1974" s="248"/>
      <c r="B1974" s="248"/>
      <c r="C1974" s="248"/>
      <c r="D1974" s="84"/>
      <c r="E1974" s="86"/>
      <c r="F1974" s="249"/>
      <c r="G1974" s="84"/>
      <c r="H1974" s="84"/>
      <c r="I1974" s="177"/>
      <c r="J1974" s="84"/>
      <c r="K1974" s="477"/>
      <c r="L1974" s="174"/>
      <c r="M1974" s="251"/>
      <c r="N1974" s="280" t="str">
        <f t="shared" si="170"/>
        <v/>
      </c>
      <c r="O1974" s="252"/>
      <c r="P1974" s="253"/>
      <c r="Q1974" s="484"/>
      <c r="R1974" s="83"/>
      <c r="S1974" s="482"/>
      <c r="T1974" s="84"/>
      <c r="U1974" s="250"/>
      <c r="V1974" s="254"/>
      <c r="W1974" s="254"/>
      <c r="X1974" s="255"/>
      <c r="Y1974" s="255"/>
      <c r="Z1974" s="256"/>
      <c r="AA1974" s="63"/>
      <c r="AB1974" s="63"/>
      <c r="AC1974" s="63"/>
      <c r="AD1974" s="81"/>
      <c r="AE1974" s="84"/>
      <c r="AF1974" s="84"/>
      <c r="AG1974" s="257"/>
      <c r="AH1974" s="84"/>
      <c r="AI1974" s="63"/>
      <c r="AJ1974" s="63"/>
      <c r="AK1974" s="81"/>
      <c r="AL1974" s="85"/>
      <c r="AM1974" s="66"/>
      <c r="AN1974" s="63"/>
      <c r="XFA1974" s="558" t="e">
        <f>MATCH(AE1974,tabla!$W$3:$W$20,0)-1</f>
        <v>#N/A</v>
      </c>
      <c r="XFB1974" s="558">
        <f>COUNTIF(tabla!$W$3:$W$20,'BD1'!AE1974)</f>
        <v>0</v>
      </c>
    </row>
    <row r="1975" spans="1:40 16381:16382" ht="24.95" customHeight="1" x14ac:dyDescent="0.2">
      <c r="A1975" s="248"/>
      <c r="B1975" s="248"/>
      <c r="C1975" s="248"/>
      <c r="D1975" s="84"/>
      <c r="E1975" s="86"/>
      <c r="F1975" s="249"/>
      <c r="G1975" s="84"/>
      <c r="H1975" s="84"/>
      <c r="I1975" s="177"/>
      <c r="J1975" s="84"/>
      <c r="K1975" s="477"/>
      <c r="L1975" s="174"/>
      <c r="M1975" s="251"/>
      <c r="N1975" s="280" t="str">
        <f t="shared" si="170"/>
        <v/>
      </c>
      <c r="O1975" s="252"/>
      <c r="P1975" s="253"/>
      <c r="Q1975" s="484"/>
      <c r="R1975" s="83"/>
      <c r="S1975" s="482"/>
      <c r="T1975" s="84"/>
      <c r="U1975" s="250"/>
      <c r="V1975" s="254"/>
      <c r="W1975" s="254"/>
      <c r="X1975" s="255"/>
      <c r="Y1975" s="255"/>
      <c r="Z1975" s="256"/>
      <c r="AA1975" s="63"/>
      <c r="AB1975" s="63"/>
      <c r="AC1975" s="63"/>
      <c r="AD1975" s="81"/>
      <c r="AE1975" s="84"/>
      <c r="AF1975" s="84"/>
      <c r="AG1975" s="257"/>
      <c r="AH1975" s="84"/>
      <c r="AI1975" s="63"/>
      <c r="AJ1975" s="63"/>
      <c r="AK1975" s="81"/>
      <c r="AL1975" s="85"/>
      <c r="AM1975" s="66"/>
      <c r="AN1975" s="63"/>
      <c r="XFA1975" s="558" t="e">
        <f>MATCH(AE1975,tabla!$W$3:$W$20,0)-1</f>
        <v>#N/A</v>
      </c>
      <c r="XFB1975" s="558">
        <f>COUNTIF(tabla!$W$3:$W$20,'BD1'!AE1975)</f>
        <v>0</v>
      </c>
    </row>
    <row r="1976" spans="1:40 16381:16382" ht="24.95" customHeight="1" x14ac:dyDescent="0.2">
      <c r="A1976" s="248"/>
      <c r="B1976" s="248"/>
      <c r="C1976" s="248"/>
      <c r="D1976" s="84"/>
      <c r="E1976" s="86"/>
      <c r="F1976" s="249"/>
      <c r="G1976" s="84"/>
      <c r="H1976" s="84"/>
      <c r="I1976" s="177"/>
      <c r="J1976" s="84"/>
      <c r="K1976" s="477"/>
      <c r="L1976" s="174"/>
      <c r="M1976" s="251"/>
      <c r="N1976" s="280" t="str">
        <f t="shared" si="170"/>
        <v/>
      </c>
      <c r="O1976" s="252"/>
      <c r="P1976" s="253"/>
      <c r="Q1976" s="484"/>
      <c r="R1976" s="83"/>
      <c r="S1976" s="482"/>
      <c r="T1976" s="84"/>
      <c r="U1976" s="250"/>
      <c r="V1976" s="254"/>
      <c r="W1976" s="254"/>
      <c r="X1976" s="255"/>
      <c r="Y1976" s="255"/>
      <c r="Z1976" s="256"/>
      <c r="AA1976" s="63"/>
      <c r="AB1976" s="63"/>
      <c r="AC1976" s="63"/>
      <c r="AD1976" s="81"/>
      <c r="AE1976" s="84"/>
      <c r="AF1976" s="84"/>
      <c r="AG1976" s="257"/>
      <c r="AH1976" s="84"/>
      <c r="AI1976" s="63"/>
      <c r="AJ1976" s="63"/>
      <c r="AK1976" s="81"/>
      <c r="AL1976" s="85"/>
      <c r="AM1976" s="66"/>
      <c r="AN1976" s="63"/>
      <c r="XFA1976" s="558" t="e">
        <f>MATCH(AE1976,tabla!$W$3:$W$20,0)-1</f>
        <v>#N/A</v>
      </c>
      <c r="XFB1976" s="558">
        <f>COUNTIF(tabla!$W$3:$W$20,'BD1'!AE1976)</f>
        <v>0</v>
      </c>
    </row>
    <row r="1977" spans="1:40 16381:16382" ht="24.95" customHeight="1" x14ac:dyDescent="0.2">
      <c r="A1977" s="248"/>
      <c r="B1977" s="248"/>
      <c r="C1977" s="248"/>
      <c r="D1977" s="84"/>
      <c r="E1977" s="86"/>
      <c r="F1977" s="249"/>
      <c r="G1977" s="84"/>
      <c r="H1977" s="84"/>
      <c r="I1977" s="177"/>
      <c r="J1977" s="84"/>
      <c r="K1977" s="477"/>
      <c r="L1977" s="174"/>
      <c r="M1977" s="251"/>
      <c r="N1977" s="280" t="str">
        <f t="shared" si="170"/>
        <v/>
      </c>
      <c r="O1977" s="252"/>
      <c r="P1977" s="253"/>
      <c r="Q1977" s="484"/>
      <c r="R1977" s="83"/>
      <c r="S1977" s="482"/>
      <c r="T1977" s="84"/>
      <c r="U1977" s="250"/>
      <c r="V1977" s="254"/>
      <c r="W1977" s="254"/>
      <c r="X1977" s="255"/>
      <c r="Y1977" s="255"/>
      <c r="Z1977" s="256"/>
      <c r="AA1977" s="63"/>
      <c r="AB1977" s="63"/>
      <c r="AC1977" s="63"/>
      <c r="AD1977" s="81"/>
      <c r="AE1977" s="84"/>
      <c r="AF1977" s="84"/>
      <c r="AG1977" s="257"/>
      <c r="AH1977" s="84"/>
      <c r="AI1977" s="63"/>
      <c r="AJ1977" s="63"/>
      <c r="AK1977" s="81"/>
      <c r="AL1977" s="85"/>
      <c r="AM1977" s="66"/>
      <c r="AN1977" s="63"/>
      <c r="XFA1977" s="558" t="e">
        <f>MATCH(AE1977,tabla!$W$3:$W$20,0)-1</f>
        <v>#N/A</v>
      </c>
      <c r="XFB1977" s="558">
        <f>COUNTIF(tabla!$W$3:$W$20,'BD1'!AE1977)</f>
        <v>0</v>
      </c>
    </row>
    <row r="1978" spans="1:40 16381:16382" ht="24.95" customHeight="1" x14ac:dyDescent="0.2">
      <c r="A1978" s="248"/>
      <c r="B1978" s="248"/>
      <c r="C1978" s="248"/>
      <c r="D1978" s="84"/>
      <c r="E1978" s="86"/>
      <c r="F1978" s="249"/>
      <c r="G1978" s="84"/>
      <c r="H1978" s="84"/>
      <c r="I1978" s="177"/>
      <c r="J1978" s="84"/>
      <c r="K1978" s="477"/>
      <c r="L1978" s="174"/>
      <c r="M1978" s="251"/>
      <c r="N1978" s="280" t="str">
        <f t="shared" si="170"/>
        <v/>
      </c>
      <c r="O1978" s="252"/>
      <c r="P1978" s="253"/>
      <c r="Q1978" s="484"/>
      <c r="R1978" s="83"/>
      <c r="S1978" s="482"/>
      <c r="T1978" s="84"/>
      <c r="U1978" s="250"/>
      <c r="V1978" s="254"/>
      <c r="W1978" s="254"/>
      <c r="X1978" s="255"/>
      <c r="Y1978" s="255"/>
      <c r="Z1978" s="256"/>
      <c r="AA1978" s="63"/>
      <c r="AB1978" s="63"/>
      <c r="AC1978" s="63"/>
      <c r="AD1978" s="81"/>
      <c r="AE1978" s="84"/>
      <c r="AF1978" s="84"/>
      <c r="AG1978" s="257"/>
      <c r="AH1978" s="84"/>
      <c r="AI1978" s="63"/>
      <c r="AJ1978" s="63"/>
      <c r="AK1978" s="81"/>
      <c r="AL1978" s="85"/>
      <c r="AM1978" s="66"/>
      <c r="AN1978" s="63"/>
      <c r="XFA1978" s="558" t="e">
        <f>MATCH(AE1978,tabla!$W$3:$W$20,0)-1</f>
        <v>#N/A</v>
      </c>
      <c r="XFB1978" s="558">
        <f>COUNTIF(tabla!$W$3:$W$20,'BD1'!AE1978)</f>
        <v>0</v>
      </c>
    </row>
    <row r="1979" spans="1:40 16381:16382" ht="24.95" customHeight="1" x14ac:dyDescent="0.2">
      <c r="A1979" s="248"/>
      <c r="B1979" s="248"/>
      <c r="C1979" s="248"/>
      <c r="D1979" s="84"/>
      <c r="E1979" s="86"/>
      <c r="F1979" s="249"/>
      <c r="G1979" s="84"/>
      <c r="H1979" s="84"/>
      <c r="I1979" s="177"/>
      <c r="J1979" s="84"/>
      <c r="K1979" s="477"/>
      <c r="L1979" s="174"/>
      <c r="M1979" s="251"/>
      <c r="N1979" s="280" t="str">
        <f t="shared" si="170"/>
        <v/>
      </c>
      <c r="O1979" s="252"/>
      <c r="P1979" s="253"/>
      <c r="Q1979" s="484"/>
      <c r="R1979" s="83"/>
      <c r="S1979" s="482"/>
      <c r="T1979" s="84"/>
      <c r="U1979" s="250"/>
      <c r="V1979" s="254"/>
      <c r="W1979" s="254"/>
      <c r="X1979" s="255"/>
      <c r="Y1979" s="255"/>
      <c r="Z1979" s="256"/>
      <c r="AA1979" s="63"/>
      <c r="AB1979" s="63"/>
      <c r="AC1979" s="63"/>
      <c r="AD1979" s="81"/>
      <c r="AE1979" s="84"/>
      <c r="AF1979" s="84"/>
      <c r="AG1979" s="257"/>
      <c r="AH1979" s="84"/>
      <c r="AI1979" s="63"/>
      <c r="AJ1979" s="63"/>
      <c r="AK1979" s="81"/>
      <c r="AL1979" s="85"/>
      <c r="AM1979" s="66"/>
      <c r="AN1979" s="63"/>
      <c r="XFA1979" s="558" t="e">
        <f>MATCH(AE1979,tabla!$W$3:$W$20,0)-1</f>
        <v>#N/A</v>
      </c>
      <c r="XFB1979" s="558">
        <f>COUNTIF(tabla!$W$3:$W$20,'BD1'!AE1979)</f>
        <v>0</v>
      </c>
    </row>
    <row r="1980" spans="1:40 16381:16382" ht="24.95" customHeight="1" x14ac:dyDescent="0.2">
      <c r="A1980" s="248"/>
      <c r="B1980" s="248"/>
      <c r="C1980" s="248"/>
      <c r="D1980" s="84"/>
      <c r="E1980" s="86"/>
      <c r="F1980" s="249"/>
      <c r="G1980" s="84"/>
      <c r="H1980" s="84"/>
      <c r="I1980" s="177"/>
      <c r="J1980" s="84"/>
      <c r="K1980" s="477"/>
      <c r="L1980" s="174"/>
      <c r="M1980" s="251"/>
      <c r="N1980" s="280" t="str">
        <f t="shared" si="170"/>
        <v/>
      </c>
      <c r="O1980" s="252"/>
      <c r="P1980" s="253"/>
      <c r="Q1980" s="484"/>
      <c r="R1980" s="83"/>
      <c r="S1980" s="482"/>
      <c r="T1980" s="84"/>
      <c r="U1980" s="250"/>
      <c r="V1980" s="254"/>
      <c r="W1980" s="254"/>
      <c r="X1980" s="255"/>
      <c r="Y1980" s="255"/>
      <c r="Z1980" s="256"/>
      <c r="AA1980" s="63"/>
      <c r="AB1980" s="63"/>
      <c r="AC1980" s="63"/>
      <c r="AD1980" s="81"/>
      <c r="AE1980" s="84"/>
      <c r="AF1980" s="84"/>
      <c r="AG1980" s="257"/>
      <c r="AH1980" s="84"/>
      <c r="AI1980" s="63"/>
      <c r="AJ1980" s="63"/>
      <c r="AK1980" s="81"/>
      <c r="AL1980" s="85"/>
      <c r="AM1980" s="66"/>
      <c r="AN1980" s="63"/>
      <c r="XFA1980" s="558" t="e">
        <f>MATCH(AE1980,tabla!$W$3:$W$20,0)-1</f>
        <v>#N/A</v>
      </c>
      <c r="XFB1980" s="558">
        <f>COUNTIF(tabla!$W$3:$W$20,'BD1'!AE1980)</f>
        <v>0</v>
      </c>
    </row>
    <row r="1981" spans="1:40 16381:16382" ht="24.95" customHeight="1" x14ac:dyDescent="0.2">
      <c r="A1981" s="248"/>
      <c r="B1981" s="248"/>
      <c r="C1981" s="248"/>
      <c r="D1981" s="84"/>
      <c r="E1981" s="86"/>
      <c r="F1981" s="249"/>
      <c r="G1981" s="84"/>
      <c r="H1981" s="84"/>
      <c r="I1981" s="177"/>
      <c r="J1981" s="84"/>
      <c r="K1981" s="477"/>
      <c r="L1981" s="174"/>
      <c r="M1981" s="251"/>
      <c r="N1981" s="280" t="str">
        <f t="shared" si="170"/>
        <v/>
      </c>
      <c r="O1981" s="252"/>
      <c r="P1981" s="253"/>
      <c r="Q1981" s="484"/>
      <c r="R1981" s="83"/>
      <c r="S1981" s="482"/>
      <c r="T1981" s="84"/>
      <c r="U1981" s="250"/>
      <c r="V1981" s="254"/>
      <c r="W1981" s="254"/>
      <c r="X1981" s="255"/>
      <c r="Y1981" s="255"/>
      <c r="Z1981" s="256"/>
      <c r="AA1981" s="63"/>
      <c r="AB1981" s="63"/>
      <c r="AC1981" s="63"/>
      <c r="AD1981" s="81"/>
      <c r="AE1981" s="84"/>
      <c r="AF1981" s="84"/>
      <c r="AG1981" s="257"/>
      <c r="AH1981" s="84"/>
      <c r="AI1981" s="63"/>
      <c r="AJ1981" s="63"/>
      <c r="AK1981" s="81"/>
      <c r="AL1981" s="85"/>
      <c r="AM1981" s="66"/>
      <c r="AN1981" s="63"/>
      <c r="XFA1981" s="558" t="e">
        <f>MATCH(AE1981,tabla!$W$3:$W$20,0)-1</f>
        <v>#N/A</v>
      </c>
      <c r="XFB1981" s="558">
        <f>COUNTIF(tabla!$W$3:$W$20,'BD1'!AE1981)</f>
        <v>0</v>
      </c>
    </row>
    <row r="1982" spans="1:40 16381:16382" ht="24.95" customHeight="1" x14ac:dyDescent="0.2">
      <c r="A1982" s="248"/>
      <c r="B1982" s="248"/>
      <c r="C1982" s="248"/>
      <c r="D1982" s="84"/>
      <c r="E1982" s="86"/>
      <c r="F1982" s="249"/>
      <c r="G1982" s="84"/>
      <c r="H1982" s="84"/>
      <c r="I1982" s="177"/>
      <c r="J1982" s="84"/>
      <c r="K1982" s="477"/>
      <c r="L1982" s="174"/>
      <c r="M1982" s="251"/>
      <c r="N1982" s="280" t="str">
        <f t="shared" si="170"/>
        <v/>
      </c>
      <c r="O1982" s="252"/>
      <c r="P1982" s="253"/>
      <c r="Q1982" s="484"/>
      <c r="R1982" s="83"/>
      <c r="S1982" s="482"/>
      <c r="T1982" s="84"/>
      <c r="U1982" s="250"/>
      <c r="V1982" s="254"/>
      <c r="W1982" s="254"/>
      <c r="X1982" s="255"/>
      <c r="Y1982" s="255"/>
      <c r="Z1982" s="256"/>
      <c r="AA1982" s="63"/>
      <c r="AB1982" s="63"/>
      <c r="AC1982" s="63"/>
      <c r="AD1982" s="81"/>
      <c r="AE1982" s="84"/>
      <c r="AF1982" s="84"/>
      <c r="AG1982" s="257"/>
      <c r="AH1982" s="84"/>
      <c r="AI1982" s="63"/>
      <c r="AJ1982" s="63"/>
      <c r="AK1982" s="81"/>
      <c r="AL1982" s="85"/>
      <c r="AM1982" s="66"/>
      <c r="AN1982" s="63"/>
      <c r="XFA1982" s="558" t="e">
        <f>MATCH(AE1982,tabla!$W$3:$W$20,0)-1</f>
        <v>#N/A</v>
      </c>
      <c r="XFB1982" s="558">
        <f>COUNTIF(tabla!$W$3:$W$20,'BD1'!AE1982)</f>
        <v>0</v>
      </c>
    </row>
    <row r="1983" spans="1:40 16381:16382" ht="24.95" customHeight="1" x14ac:dyDescent="0.2">
      <c r="A1983" s="248"/>
      <c r="B1983" s="248"/>
      <c r="C1983" s="248"/>
      <c r="D1983" s="84"/>
      <c r="E1983" s="86"/>
      <c r="F1983" s="249"/>
      <c r="G1983" s="84"/>
      <c r="H1983" s="84"/>
      <c r="I1983" s="177"/>
      <c r="J1983" s="84"/>
      <c r="K1983" s="477"/>
      <c r="L1983" s="174"/>
      <c r="M1983" s="251"/>
      <c r="N1983" s="280" t="str">
        <f t="shared" si="170"/>
        <v/>
      </c>
      <c r="O1983" s="252"/>
      <c r="P1983" s="253"/>
      <c r="Q1983" s="484"/>
      <c r="R1983" s="83"/>
      <c r="S1983" s="482"/>
      <c r="T1983" s="84"/>
      <c r="U1983" s="250"/>
      <c r="V1983" s="254"/>
      <c r="W1983" s="254"/>
      <c r="X1983" s="255"/>
      <c r="Y1983" s="255"/>
      <c r="Z1983" s="256"/>
      <c r="AA1983" s="63"/>
      <c r="AB1983" s="63"/>
      <c r="AC1983" s="63"/>
      <c r="AD1983" s="81"/>
      <c r="AE1983" s="84"/>
      <c r="AF1983" s="84"/>
      <c r="AG1983" s="257"/>
      <c r="AH1983" s="84"/>
      <c r="AI1983" s="63"/>
      <c r="AJ1983" s="63"/>
      <c r="AK1983" s="81"/>
      <c r="AL1983" s="85"/>
      <c r="AM1983" s="66"/>
      <c r="AN1983" s="63"/>
      <c r="XFA1983" s="558" t="e">
        <f>MATCH(AE1983,tabla!$W$3:$W$20,0)-1</f>
        <v>#N/A</v>
      </c>
      <c r="XFB1983" s="558">
        <f>COUNTIF(tabla!$W$3:$W$20,'BD1'!AE1983)</f>
        <v>0</v>
      </c>
    </row>
    <row r="1984" spans="1:40 16381:16382" ht="24.95" customHeight="1" x14ac:dyDescent="0.2">
      <c r="A1984" s="248"/>
      <c r="B1984" s="248"/>
      <c r="C1984" s="248"/>
      <c r="D1984" s="84"/>
      <c r="E1984" s="86"/>
      <c r="F1984" s="249"/>
      <c r="G1984" s="84"/>
      <c r="H1984" s="84"/>
      <c r="I1984" s="177"/>
      <c r="J1984" s="84"/>
      <c r="K1984" s="477"/>
      <c r="L1984" s="174"/>
      <c r="M1984" s="251"/>
      <c r="N1984" s="280" t="str">
        <f t="shared" si="170"/>
        <v/>
      </c>
      <c r="O1984" s="252"/>
      <c r="P1984" s="253"/>
      <c r="Q1984" s="484"/>
      <c r="R1984" s="83"/>
      <c r="S1984" s="482"/>
      <c r="T1984" s="84"/>
      <c r="U1984" s="250"/>
      <c r="V1984" s="254"/>
      <c r="W1984" s="254"/>
      <c r="X1984" s="255"/>
      <c r="Y1984" s="255"/>
      <c r="Z1984" s="256"/>
      <c r="AA1984" s="63"/>
      <c r="AB1984" s="63"/>
      <c r="AC1984" s="63"/>
      <c r="AD1984" s="81"/>
      <c r="AE1984" s="84"/>
      <c r="AF1984" s="84"/>
      <c r="AG1984" s="257"/>
      <c r="AH1984" s="84"/>
      <c r="AI1984" s="63"/>
      <c r="AJ1984" s="63"/>
      <c r="AK1984" s="81"/>
      <c r="AL1984" s="85"/>
      <c r="AM1984" s="66"/>
      <c r="AN1984" s="63"/>
      <c r="XFA1984" s="558" t="e">
        <f>MATCH(AE1984,tabla!$W$3:$W$20,0)-1</f>
        <v>#N/A</v>
      </c>
      <c r="XFB1984" s="558">
        <f>COUNTIF(tabla!$W$3:$W$20,'BD1'!AE1984)</f>
        <v>0</v>
      </c>
    </row>
    <row r="1985" spans="1:40 16381:16382" ht="24.95" customHeight="1" x14ac:dyDescent="0.2">
      <c r="A1985" s="248"/>
      <c r="B1985" s="248"/>
      <c r="C1985" s="248"/>
      <c r="D1985" s="84"/>
      <c r="E1985" s="86"/>
      <c r="F1985" s="249"/>
      <c r="G1985" s="84"/>
      <c r="H1985" s="84"/>
      <c r="I1985" s="177"/>
      <c r="J1985" s="84"/>
      <c r="K1985" s="477"/>
      <c r="L1985" s="174"/>
      <c r="M1985" s="251"/>
      <c r="N1985" s="280" t="str">
        <f t="shared" si="170"/>
        <v/>
      </c>
      <c r="O1985" s="252"/>
      <c r="P1985" s="253"/>
      <c r="Q1985" s="484"/>
      <c r="R1985" s="83"/>
      <c r="S1985" s="482"/>
      <c r="T1985" s="84"/>
      <c r="U1985" s="250"/>
      <c r="V1985" s="254"/>
      <c r="W1985" s="254"/>
      <c r="X1985" s="255"/>
      <c r="Y1985" s="255"/>
      <c r="Z1985" s="256"/>
      <c r="AA1985" s="63"/>
      <c r="AB1985" s="63"/>
      <c r="AC1985" s="63"/>
      <c r="AD1985" s="81"/>
      <c r="AE1985" s="84"/>
      <c r="AF1985" s="84"/>
      <c r="AG1985" s="257"/>
      <c r="AH1985" s="84"/>
      <c r="AI1985" s="63"/>
      <c r="AJ1985" s="63"/>
      <c r="AK1985" s="81"/>
      <c r="AL1985" s="85"/>
      <c r="AM1985" s="66"/>
      <c r="AN1985" s="63"/>
      <c r="XFA1985" s="558" t="e">
        <f>MATCH(AE1985,tabla!$W$3:$W$20,0)-1</f>
        <v>#N/A</v>
      </c>
      <c r="XFB1985" s="558">
        <f>COUNTIF(tabla!$W$3:$W$20,'BD1'!AE1985)</f>
        <v>0</v>
      </c>
    </row>
    <row r="1986" spans="1:40 16381:16382" ht="24.95" customHeight="1" x14ac:dyDescent="0.2">
      <c r="A1986" s="248"/>
      <c r="B1986" s="248"/>
      <c r="C1986" s="248"/>
      <c r="D1986" s="84"/>
      <c r="E1986" s="86"/>
      <c r="F1986" s="249"/>
      <c r="G1986" s="84"/>
      <c r="H1986" s="84"/>
      <c r="I1986" s="177"/>
      <c r="J1986" s="84"/>
      <c r="K1986" s="477"/>
      <c r="L1986" s="174"/>
      <c r="M1986" s="251"/>
      <c r="N1986" s="280" t="str">
        <f t="shared" si="170"/>
        <v/>
      </c>
      <c r="O1986" s="252"/>
      <c r="P1986" s="253"/>
      <c r="Q1986" s="484"/>
      <c r="R1986" s="83"/>
      <c r="S1986" s="482"/>
      <c r="T1986" s="84"/>
      <c r="U1986" s="250"/>
      <c r="V1986" s="254"/>
      <c r="W1986" s="254"/>
      <c r="X1986" s="255"/>
      <c r="Y1986" s="255"/>
      <c r="Z1986" s="256"/>
      <c r="AA1986" s="63"/>
      <c r="AB1986" s="63"/>
      <c r="AC1986" s="63"/>
      <c r="AD1986" s="81"/>
      <c r="AE1986" s="84"/>
      <c r="AF1986" s="84"/>
      <c r="AG1986" s="257"/>
      <c r="AH1986" s="84"/>
      <c r="AI1986" s="63"/>
      <c r="AJ1986" s="63"/>
      <c r="AK1986" s="81"/>
      <c r="AL1986" s="85"/>
      <c r="AM1986" s="66"/>
      <c r="AN1986" s="63"/>
      <c r="XFA1986" s="558" t="e">
        <f>MATCH(AE1986,tabla!$W$3:$W$20,0)-1</f>
        <v>#N/A</v>
      </c>
      <c r="XFB1986" s="558">
        <f>COUNTIF(tabla!$W$3:$W$20,'BD1'!AE1986)</f>
        <v>0</v>
      </c>
    </row>
    <row r="1987" spans="1:40 16381:16382" ht="24.95" customHeight="1" x14ac:dyDescent="0.2">
      <c r="A1987" s="248"/>
      <c r="B1987" s="248"/>
      <c r="C1987" s="248"/>
      <c r="D1987" s="84"/>
      <c r="E1987" s="86"/>
      <c r="F1987" s="249"/>
      <c r="G1987" s="84"/>
      <c r="H1987" s="84"/>
      <c r="I1987" s="177"/>
      <c r="J1987" s="84"/>
      <c r="K1987" s="477"/>
      <c r="L1987" s="174"/>
      <c r="M1987" s="251"/>
      <c r="N1987" s="280" t="str">
        <f t="shared" si="170"/>
        <v/>
      </c>
      <c r="O1987" s="252"/>
      <c r="P1987" s="253"/>
      <c r="Q1987" s="484"/>
      <c r="R1987" s="83"/>
      <c r="S1987" s="482"/>
      <c r="T1987" s="84"/>
      <c r="U1987" s="250"/>
      <c r="V1987" s="254"/>
      <c r="W1987" s="254"/>
      <c r="X1987" s="255"/>
      <c r="Y1987" s="255"/>
      <c r="Z1987" s="256"/>
      <c r="AA1987" s="63"/>
      <c r="AB1987" s="63"/>
      <c r="AC1987" s="63"/>
      <c r="AD1987" s="81"/>
      <c r="AE1987" s="84"/>
      <c r="AF1987" s="84"/>
      <c r="AG1987" s="257"/>
      <c r="AH1987" s="84"/>
      <c r="AI1987" s="63"/>
      <c r="AJ1987" s="63"/>
      <c r="AK1987" s="81"/>
      <c r="AL1987" s="85"/>
      <c r="AM1987" s="66"/>
      <c r="AN1987" s="63"/>
      <c r="XFA1987" s="558" t="e">
        <f>MATCH(AE1987,tabla!$W$3:$W$20,0)-1</f>
        <v>#N/A</v>
      </c>
      <c r="XFB1987" s="558">
        <f>COUNTIF(tabla!$W$3:$W$20,'BD1'!AE1987)</f>
        <v>0</v>
      </c>
    </row>
    <row r="1988" spans="1:40 16381:16382" ht="24.95" customHeight="1" x14ac:dyDescent="0.2">
      <c r="A1988" s="248"/>
      <c r="B1988" s="248"/>
      <c r="C1988" s="248"/>
      <c r="D1988" s="84"/>
      <c r="E1988" s="86"/>
      <c r="F1988" s="249"/>
      <c r="G1988" s="84"/>
      <c r="H1988" s="84"/>
      <c r="I1988" s="177"/>
      <c r="J1988" s="84"/>
      <c r="K1988" s="477"/>
      <c r="L1988" s="174"/>
      <c r="M1988" s="251"/>
      <c r="N1988" s="280" t="str">
        <f t="shared" si="170"/>
        <v/>
      </c>
      <c r="O1988" s="252"/>
      <c r="P1988" s="253"/>
      <c r="Q1988" s="484"/>
      <c r="R1988" s="83"/>
      <c r="S1988" s="482"/>
      <c r="T1988" s="84"/>
      <c r="U1988" s="250"/>
      <c r="V1988" s="254"/>
      <c r="W1988" s="254"/>
      <c r="X1988" s="255"/>
      <c r="Y1988" s="255"/>
      <c r="Z1988" s="256"/>
      <c r="AA1988" s="63"/>
      <c r="AB1988" s="63"/>
      <c r="AC1988" s="63"/>
      <c r="AD1988" s="81"/>
      <c r="AE1988" s="84"/>
      <c r="AF1988" s="84"/>
      <c r="AG1988" s="257"/>
      <c r="AH1988" s="84"/>
      <c r="AI1988" s="63"/>
      <c r="AJ1988" s="63"/>
      <c r="AK1988" s="81"/>
      <c r="AL1988" s="85"/>
      <c r="AM1988" s="66"/>
      <c r="AN1988" s="63"/>
      <c r="XFA1988" s="558" t="e">
        <f>MATCH(AE1988,tabla!$W$3:$W$20,0)-1</f>
        <v>#N/A</v>
      </c>
      <c r="XFB1988" s="558">
        <f>COUNTIF(tabla!$W$3:$W$20,'BD1'!AE1988)</f>
        <v>0</v>
      </c>
    </row>
    <row r="1989" spans="1:40 16381:16382" ht="24.95" customHeight="1" x14ac:dyDescent="0.2">
      <c r="A1989" s="248"/>
      <c r="B1989" s="248"/>
      <c r="C1989" s="248"/>
      <c r="D1989" s="84"/>
      <c r="E1989" s="86"/>
      <c r="F1989" s="249"/>
      <c r="G1989" s="84"/>
      <c r="H1989" s="84"/>
      <c r="I1989" s="177"/>
      <c r="J1989" s="84"/>
      <c r="K1989" s="477"/>
      <c r="L1989" s="174"/>
      <c r="M1989" s="251"/>
      <c r="N1989" s="280" t="str">
        <f t="shared" si="170"/>
        <v/>
      </c>
      <c r="O1989" s="252"/>
      <c r="P1989" s="253"/>
      <c r="Q1989" s="484"/>
      <c r="R1989" s="83"/>
      <c r="S1989" s="482"/>
      <c r="T1989" s="84"/>
      <c r="U1989" s="250"/>
      <c r="V1989" s="254"/>
      <c r="W1989" s="254"/>
      <c r="X1989" s="255"/>
      <c r="Y1989" s="255"/>
      <c r="Z1989" s="256"/>
      <c r="AA1989" s="63"/>
      <c r="AB1989" s="63"/>
      <c r="AC1989" s="63"/>
      <c r="AD1989" s="81"/>
      <c r="AE1989" s="84"/>
      <c r="AF1989" s="84"/>
      <c r="AG1989" s="257"/>
      <c r="AH1989" s="84"/>
      <c r="AI1989" s="63"/>
      <c r="AJ1989" s="63"/>
      <c r="AK1989" s="81"/>
      <c r="AL1989" s="85"/>
      <c r="AM1989" s="66"/>
      <c r="AN1989" s="63"/>
      <c r="XFA1989" s="558" t="e">
        <f>MATCH(AE1989,tabla!$W$3:$W$20,0)-1</f>
        <v>#N/A</v>
      </c>
      <c r="XFB1989" s="558">
        <f>COUNTIF(tabla!$W$3:$W$20,'BD1'!AE1989)</f>
        <v>0</v>
      </c>
    </row>
    <row r="1990" spans="1:40 16381:16382" ht="24.95" customHeight="1" x14ac:dyDescent="0.2">
      <c r="A1990" s="248"/>
      <c r="B1990" s="248"/>
      <c r="C1990" s="248"/>
      <c r="D1990" s="84"/>
      <c r="E1990" s="86"/>
      <c r="F1990" s="249"/>
      <c r="G1990" s="84"/>
      <c r="H1990" s="84"/>
      <c r="I1990" s="177"/>
      <c r="J1990" s="84"/>
      <c r="K1990" s="477"/>
      <c r="L1990" s="174"/>
      <c r="M1990" s="251"/>
      <c r="N1990" s="280" t="str">
        <f t="shared" si="170"/>
        <v/>
      </c>
      <c r="O1990" s="252"/>
      <c r="P1990" s="253"/>
      <c r="Q1990" s="484"/>
      <c r="R1990" s="83"/>
      <c r="S1990" s="482"/>
      <c r="T1990" s="84"/>
      <c r="U1990" s="250"/>
      <c r="V1990" s="254"/>
      <c r="W1990" s="254"/>
      <c r="X1990" s="255"/>
      <c r="Y1990" s="255"/>
      <c r="Z1990" s="256"/>
      <c r="AA1990" s="63"/>
      <c r="AB1990" s="63"/>
      <c r="AC1990" s="63"/>
      <c r="AD1990" s="81"/>
      <c r="AE1990" s="84"/>
      <c r="AF1990" s="84"/>
      <c r="AG1990" s="257"/>
      <c r="AH1990" s="84"/>
      <c r="AI1990" s="63"/>
      <c r="AJ1990" s="63"/>
      <c r="AK1990" s="81"/>
      <c r="AL1990" s="85"/>
      <c r="AM1990" s="66"/>
      <c r="AN1990" s="63"/>
      <c r="XFA1990" s="558" t="e">
        <f>MATCH(AE1990,tabla!$W$3:$W$20,0)-1</f>
        <v>#N/A</v>
      </c>
      <c r="XFB1990" s="558">
        <f>COUNTIF(tabla!$W$3:$W$20,'BD1'!AE1990)</f>
        <v>0</v>
      </c>
    </row>
    <row r="1991" spans="1:40 16381:16382" ht="24.95" customHeight="1" x14ac:dyDescent="0.2">
      <c r="A1991" s="248"/>
      <c r="B1991" s="248"/>
      <c r="C1991" s="248"/>
      <c r="D1991" s="84"/>
      <c r="E1991" s="86"/>
      <c r="F1991" s="249"/>
      <c r="G1991" s="84"/>
      <c r="H1991" s="84"/>
      <c r="I1991" s="177"/>
      <c r="J1991" s="84"/>
      <c r="K1991" s="477"/>
      <c r="L1991" s="174"/>
      <c r="M1991" s="251"/>
      <c r="N1991" s="280" t="str">
        <f t="shared" si="170"/>
        <v/>
      </c>
      <c r="O1991" s="252"/>
      <c r="P1991" s="253"/>
      <c r="Q1991" s="484"/>
      <c r="R1991" s="83"/>
      <c r="S1991" s="482"/>
      <c r="T1991" s="84"/>
      <c r="U1991" s="250"/>
      <c r="V1991" s="254"/>
      <c r="W1991" s="254"/>
      <c r="X1991" s="255"/>
      <c r="Y1991" s="255"/>
      <c r="Z1991" s="256"/>
      <c r="AA1991" s="63"/>
      <c r="AB1991" s="63"/>
      <c r="AC1991" s="63"/>
      <c r="AD1991" s="81"/>
      <c r="AE1991" s="84"/>
      <c r="AF1991" s="84"/>
      <c r="AG1991" s="257"/>
      <c r="AH1991" s="84"/>
      <c r="AI1991" s="63"/>
      <c r="AJ1991" s="63"/>
      <c r="AK1991" s="81"/>
      <c r="AL1991" s="85"/>
      <c r="AM1991" s="66"/>
      <c r="AN1991" s="63"/>
      <c r="XFA1991" s="558" t="e">
        <f>MATCH(AE1991,tabla!$W$3:$W$20,0)-1</f>
        <v>#N/A</v>
      </c>
      <c r="XFB1991" s="558">
        <f>COUNTIF(tabla!$W$3:$W$20,'BD1'!AE1991)</f>
        <v>0</v>
      </c>
    </row>
    <row r="1992" spans="1:40 16381:16382" ht="24.95" customHeight="1" x14ac:dyDescent="0.2">
      <c r="A1992" s="248"/>
      <c r="B1992" s="248"/>
      <c r="C1992" s="248"/>
      <c r="D1992" s="84"/>
      <c r="E1992" s="86"/>
      <c r="F1992" s="249"/>
      <c r="G1992" s="84"/>
      <c r="H1992" s="84"/>
      <c r="I1992" s="177"/>
      <c r="J1992" s="84"/>
      <c r="K1992" s="477"/>
      <c r="L1992" s="174"/>
      <c r="M1992" s="251"/>
      <c r="N1992" s="280" t="str">
        <f t="shared" si="170"/>
        <v/>
      </c>
      <c r="O1992" s="252"/>
      <c r="P1992" s="253"/>
      <c r="Q1992" s="484"/>
      <c r="R1992" s="83"/>
      <c r="S1992" s="482"/>
      <c r="T1992" s="84"/>
      <c r="U1992" s="250"/>
      <c r="V1992" s="254"/>
      <c r="W1992" s="254"/>
      <c r="X1992" s="255"/>
      <c r="Y1992" s="255"/>
      <c r="Z1992" s="256"/>
      <c r="AA1992" s="63"/>
      <c r="AB1992" s="63"/>
      <c r="AC1992" s="63"/>
      <c r="AD1992" s="81"/>
      <c r="AE1992" s="84"/>
      <c r="AF1992" s="84"/>
      <c r="AG1992" s="257"/>
      <c r="AH1992" s="84"/>
      <c r="AI1992" s="63"/>
      <c r="AJ1992" s="63"/>
      <c r="AK1992" s="81"/>
      <c r="AL1992" s="85"/>
      <c r="AM1992" s="66"/>
      <c r="AN1992" s="63"/>
      <c r="XFA1992" s="558" t="e">
        <f>MATCH(AE1992,tabla!$W$3:$W$20,0)-1</f>
        <v>#N/A</v>
      </c>
      <c r="XFB1992" s="558">
        <f>COUNTIF(tabla!$W$3:$W$20,'BD1'!AE1992)</f>
        <v>0</v>
      </c>
    </row>
    <row r="1993" spans="1:40 16381:16382" ht="24.95" customHeight="1" x14ac:dyDescent="0.2">
      <c r="A1993" s="248"/>
      <c r="B1993" s="248"/>
      <c r="C1993" s="248"/>
      <c r="D1993" s="84"/>
      <c r="E1993" s="86"/>
      <c r="F1993" s="249"/>
      <c r="G1993" s="84"/>
      <c r="H1993" s="84"/>
      <c r="I1993" s="177"/>
      <c r="J1993" s="84"/>
      <c r="K1993" s="477"/>
      <c r="L1993" s="174"/>
      <c r="M1993" s="251"/>
      <c r="N1993" s="280" t="str">
        <f t="shared" si="170"/>
        <v/>
      </c>
      <c r="O1993" s="252"/>
      <c r="P1993" s="253"/>
      <c r="Q1993" s="484"/>
      <c r="R1993" s="83"/>
      <c r="S1993" s="482"/>
      <c r="T1993" s="84"/>
      <c r="U1993" s="250"/>
      <c r="V1993" s="254"/>
      <c r="W1993" s="254"/>
      <c r="X1993" s="255"/>
      <c r="Y1993" s="255"/>
      <c r="Z1993" s="256"/>
      <c r="AA1993" s="63"/>
      <c r="AB1993" s="63"/>
      <c r="AC1993" s="63"/>
      <c r="AD1993" s="81"/>
      <c r="AE1993" s="84"/>
      <c r="AF1993" s="84"/>
      <c r="AG1993" s="257"/>
      <c r="AH1993" s="84"/>
      <c r="AI1993" s="63"/>
      <c r="AJ1993" s="63"/>
      <c r="AK1993" s="81"/>
      <c r="AL1993" s="85"/>
      <c r="AM1993" s="66"/>
      <c r="AN1993" s="63"/>
      <c r="XFA1993" s="558" t="e">
        <f>MATCH(AE1993,tabla!$W$3:$W$20,0)-1</f>
        <v>#N/A</v>
      </c>
      <c r="XFB1993" s="558">
        <f>COUNTIF(tabla!$W$3:$W$20,'BD1'!AE1993)</f>
        <v>0</v>
      </c>
    </row>
    <row r="1994" spans="1:40 16381:16382" ht="24.95" customHeight="1" x14ac:dyDescent="0.2">
      <c r="A1994" s="248"/>
      <c r="B1994" s="248"/>
      <c r="C1994" s="248"/>
      <c r="D1994" s="84"/>
      <c r="E1994" s="86"/>
      <c r="F1994" s="249"/>
      <c r="G1994" s="84"/>
      <c r="H1994" s="84"/>
      <c r="I1994" s="177"/>
      <c r="J1994" s="84"/>
      <c r="K1994" s="477"/>
      <c r="L1994" s="174"/>
      <c r="M1994" s="251"/>
      <c r="N1994" s="280" t="str">
        <f t="shared" si="170"/>
        <v/>
      </c>
      <c r="O1994" s="252"/>
      <c r="P1994" s="253"/>
      <c r="Q1994" s="484"/>
      <c r="R1994" s="83"/>
      <c r="S1994" s="482"/>
      <c r="T1994" s="84"/>
      <c r="U1994" s="250"/>
      <c r="V1994" s="254"/>
      <c r="W1994" s="254"/>
      <c r="X1994" s="255"/>
      <c r="Y1994" s="255"/>
      <c r="Z1994" s="256"/>
      <c r="AA1994" s="63"/>
      <c r="AB1994" s="63"/>
      <c r="AC1994" s="63"/>
      <c r="AD1994" s="81"/>
      <c r="AE1994" s="84"/>
      <c r="AF1994" s="84"/>
      <c r="AG1994" s="257"/>
      <c r="AH1994" s="84"/>
      <c r="AI1994" s="63"/>
      <c r="AJ1994" s="63"/>
      <c r="AK1994" s="81"/>
      <c r="AL1994" s="85"/>
      <c r="AM1994" s="66"/>
      <c r="AN1994" s="63"/>
      <c r="XFA1994" s="558" t="e">
        <f>MATCH(AE1994,tabla!$W$3:$W$20,0)-1</f>
        <v>#N/A</v>
      </c>
      <c r="XFB1994" s="558">
        <f>COUNTIF(tabla!$W$3:$W$20,'BD1'!AE1994)</f>
        <v>0</v>
      </c>
    </row>
    <row r="1995" spans="1:40 16381:16382" ht="24.95" customHeight="1" x14ac:dyDescent="0.2">
      <c r="A1995" s="248"/>
      <c r="B1995" s="248"/>
      <c r="C1995" s="248"/>
      <c r="D1995" s="84"/>
      <c r="E1995" s="86"/>
      <c r="F1995" s="249"/>
      <c r="G1995" s="84"/>
      <c r="H1995" s="84"/>
      <c r="I1995" s="177"/>
      <c r="J1995" s="84"/>
      <c r="K1995" s="477"/>
      <c r="L1995" s="174"/>
      <c r="M1995" s="251"/>
      <c r="N1995" s="280" t="str">
        <f t="shared" si="170"/>
        <v/>
      </c>
      <c r="O1995" s="252"/>
      <c r="P1995" s="253"/>
      <c r="Q1995" s="484"/>
      <c r="R1995" s="83"/>
      <c r="S1995" s="482"/>
      <c r="T1995" s="84"/>
      <c r="U1995" s="250"/>
      <c r="V1995" s="254"/>
      <c r="W1995" s="254"/>
      <c r="X1995" s="255"/>
      <c r="Y1995" s="255"/>
      <c r="Z1995" s="256"/>
      <c r="AA1995" s="63"/>
      <c r="AB1995" s="63"/>
      <c r="AC1995" s="63"/>
      <c r="AD1995" s="81"/>
      <c r="AE1995" s="84"/>
      <c r="AF1995" s="84"/>
      <c r="AG1995" s="257"/>
      <c r="AH1995" s="84"/>
      <c r="AI1995" s="63"/>
      <c r="AJ1995" s="63"/>
      <c r="AK1995" s="81"/>
      <c r="AL1995" s="85"/>
      <c r="AM1995" s="66"/>
      <c r="AN1995" s="63"/>
      <c r="XFA1995" s="558" t="e">
        <f>MATCH(AE1995,tabla!$W$3:$W$20,0)-1</f>
        <v>#N/A</v>
      </c>
      <c r="XFB1995" s="558">
        <f>COUNTIF(tabla!$W$3:$W$20,'BD1'!AE1995)</f>
        <v>0</v>
      </c>
    </row>
    <row r="1996" spans="1:40 16381:16382" ht="24.95" customHeight="1" x14ac:dyDescent="0.2">
      <c r="A1996" s="248"/>
      <c r="B1996" s="248"/>
      <c r="C1996" s="248"/>
      <c r="D1996" s="84"/>
      <c r="E1996" s="86"/>
      <c r="F1996" s="249"/>
      <c r="G1996" s="84"/>
      <c r="H1996" s="84"/>
      <c r="I1996" s="177"/>
      <c r="J1996" s="84"/>
      <c r="K1996" s="477"/>
      <c r="L1996" s="174"/>
      <c r="M1996" s="251"/>
      <c r="N1996" s="280" t="str">
        <f t="shared" si="170"/>
        <v/>
      </c>
      <c r="O1996" s="252"/>
      <c r="P1996" s="253"/>
      <c r="Q1996" s="484"/>
      <c r="R1996" s="83"/>
      <c r="S1996" s="482"/>
      <c r="T1996" s="84"/>
      <c r="U1996" s="250"/>
      <c r="V1996" s="254"/>
      <c r="W1996" s="254"/>
      <c r="X1996" s="255"/>
      <c r="Y1996" s="255"/>
      <c r="Z1996" s="256"/>
      <c r="AA1996" s="63"/>
      <c r="AB1996" s="63"/>
      <c r="AC1996" s="63"/>
      <c r="AD1996" s="81"/>
      <c r="AE1996" s="84"/>
      <c r="AF1996" s="84"/>
      <c r="AG1996" s="257"/>
      <c r="AH1996" s="84"/>
      <c r="AI1996" s="63"/>
      <c r="AJ1996" s="63"/>
      <c r="AK1996" s="81"/>
      <c r="AL1996" s="85"/>
      <c r="AM1996" s="66"/>
      <c r="AN1996" s="63"/>
      <c r="XFA1996" s="558" t="e">
        <f>MATCH(AE1996,tabla!$W$3:$W$20,0)-1</f>
        <v>#N/A</v>
      </c>
      <c r="XFB1996" s="558">
        <f>COUNTIF(tabla!$W$3:$W$20,'BD1'!AE1996)</f>
        <v>0</v>
      </c>
    </row>
    <row r="1997" spans="1:40 16381:16382" ht="24.95" customHeight="1" x14ac:dyDescent="0.2">
      <c r="A1997" s="248"/>
      <c r="B1997" s="248"/>
      <c r="C1997" s="248"/>
      <c r="D1997" s="84"/>
      <c r="E1997" s="86"/>
      <c r="F1997" s="249"/>
      <c r="G1997" s="84"/>
      <c r="H1997" s="84"/>
      <c r="I1997" s="177"/>
      <c r="J1997" s="84"/>
      <c r="K1997" s="477"/>
      <c r="L1997" s="174"/>
      <c r="M1997" s="251"/>
      <c r="N1997" s="280" t="str">
        <f t="shared" si="170"/>
        <v/>
      </c>
      <c r="O1997" s="252"/>
      <c r="P1997" s="253"/>
      <c r="Q1997" s="484"/>
      <c r="R1997" s="83"/>
      <c r="S1997" s="482"/>
      <c r="T1997" s="84"/>
      <c r="U1997" s="250"/>
      <c r="V1997" s="254"/>
      <c r="W1997" s="254"/>
      <c r="X1997" s="255"/>
      <c r="Y1997" s="255"/>
      <c r="Z1997" s="256"/>
      <c r="AA1997" s="63"/>
      <c r="AB1997" s="63"/>
      <c r="AC1997" s="63"/>
      <c r="AD1997" s="81"/>
      <c r="AE1997" s="84"/>
      <c r="AF1997" s="84"/>
      <c r="AG1997" s="257"/>
      <c r="AH1997" s="84"/>
      <c r="AI1997" s="63"/>
      <c r="AJ1997" s="63"/>
      <c r="AK1997" s="81"/>
      <c r="AL1997" s="85"/>
      <c r="AM1997" s="66"/>
      <c r="AN1997" s="63"/>
      <c r="XFA1997" s="558" t="e">
        <f>MATCH(AE1997,tabla!$W$3:$W$20,0)-1</f>
        <v>#N/A</v>
      </c>
      <c r="XFB1997" s="558">
        <f>COUNTIF(tabla!$W$3:$W$20,'BD1'!AE1997)</f>
        <v>0</v>
      </c>
    </row>
    <row r="1998" spans="1:40 16381:16382" ht="24.95" customHeight="1" x14ac:dyDescent="0.2">
      <c r="A1998" s="248"/>
      <c r="B1998" s="248"/>
      <c r="C1998" s="248"/>
      <c r="D1998" s="84"/>
      <c r="E1998" s="86"/>
      <c r="F1998" s="249"/>
      <c r="G1998" s="84"/>
      <c r="H1998" s="84"/>
      <c r="I1998" s="177"/>
      <c r="J1998" s="84"/>
      <c r="K1998" s="477"/>
      <c r="L1998" s="174"/>
      <c r="M1998" s="251"/>
      <c r="N1998" s="280" t="str">
        <f t="shared" si="170"/>
        <v/>
      </c>
      <c r="O1998" s="252"/>
      <c r="P1998" s="253"/>
      <c r="Q1998" s="484"/>
      <c r="R1998" s="83"/>
      <c r="S1998" s="482"/>
      <c r="T1998" s="84"/>
      <c r="U1998" s="250"/>
      <c r="V1998" s="254"/>
      <c r="W1998" s="254"/>
      <c r="X1998" s="255"/>
      <c r="Y1998" s="255"/>
      <c r="Z1998" s="256"/>
      <c r="AA1998" s="63"/>
      <c r="AB1998" s="63"/>
      <c r="AC1998" s="63"/>
      <c r="AD1998" s="81"/>
      <c r="AE1998" s="84"/>
      <c r="AF1998" s="84"/>
      <c r="AG1998" s="257"/>
      <c r="AH1998" s="84"/>
      <c r="AI1998" s="63"/>
      <c r="AJ1998" s="63"/>
      <c r="AK1998" s="81"/>
      <c r="AL1998" s="85"/>
      <c r="AM1998" s="66"/>
      <c r="AN1998" s="63"/>
      <c r="XFA1998" s="558" t="e">
        <f>MATCH(AE1998,tabla!$W$3:$W$20,0)-1</f>
        <v>#N/A</v>
      </c>
      <c r="XFB1998" s="558">
        <f>COUNTIF(tabla!$W$3:$W$20,'BD1'!AE1998)</f>
        <v>0</v>
      </c>
    </row>
    <row r="1999" spans="1:40 16381:16382" ht="24.95" customHeight="1" x14ac:dyDescent="0.2">
      <c r="A1999" s="248"/>
      <c r="B1999" s="248"/>
      <c r="C1999" s="248"/>
      <c r="D1999" s="84"/>
      <c r="E1999" s="86"/>
      <c r="F1999" s="249"/>
      <c r="G1999" s="84"/>
      <c r="H1999" s="84"/>
      <c r="I1999" s="177"/>
      <c r="J1999" s="84"/>
      <c r="K1999" s="477"/>
      <c r="L1999" s="174"/>
      <c r="M1999" s="251"/>
      <c r="N1999" s="280" t="str">
        <f t="shared" si="170"/>
        <v/>
      </c>
      <c r="O1999" s="252"/>
      <c r="P1999" s="253"/>
      <c r="Q1999" s="484"/>
      <c r="R1999" s="83"/>
      <c r="S1999" s="482"/>
      <c r="T1999" s="84"/>
      <c r="U1999" s="250"/>
      <c r="V1999" s="254"/>
      <c r="W1999" s="254"/>
      <c r="X1999" s="255"/>
      <c r="Y1999" s="255"/>
      <c r="Z1999" s="256"/>
      <c r="AA1999" s="63"/>
      <c r="AB1999" s="63"/>
      <c r="AC1999" s="63"/>
      <c r="AD1999" s="81"/>
      <c r="AE1999" s="84"/>
      <c r="AF1999" s="84"/>
      <c r="AG1999" s="257"/>
      <c r="AH1999" s="84"/>
      <c r="AI1999" s="63"/>
      <c r="AJ1999" s="63"/>
      <c r="AK1999" s="81"/>
      <c r="AL1999" s="85"/>
      <c r="AM1999" s="66"/>
      <c r="AN1999" s="63"/>
      <c r="XFA1999" s="558" t="e">
        <f>MATCH(AE1999,tabla!$W$3:$W$20,0)-1</f>
        <v>#N/A</v>
      </c>
      <c r="XFB1999" s="558">
        <f>COUNTIF(tabla!$W$3:$W$20,'BD1'!AE1999)</f>
        <v>0</v>
      </c>
    </row>
    <row r="2000" spans="1:40 16381:16382" ht="24.95" customHeight="1" x14ac:dyDescent="0.2">
      <c r="A2000" s="248"/>
      <c r="B2000" s="248"/>
      <c r="C2000" s="248"/>
      <c r="D2000" s="84"/>
      <c r="E2000" s="86"/>
      <c r="F2000" s="249"/>
      <c r="G2000" s="84"/>
      <c r="H2000" s="84"/>
      <c r="I2000" s="177"/>
      <c r="J2000" s="84"/>
      <c r="K2000" s="477"/>
      <c r="L2000" s="174"/>
      <c r="M2000" s="251"/>
      <c r="N2000" s="280" t="str">
        <f t="shared" ref="N2000:N2063" si="171">IF(M2000="","",YEAR($M$2)-YEAR(M2000)-IF(DATE(YEAR($M$2),MONTH(M2000),DAY(M2000))&gt;$M$2,1,0))</f>
        <v/>
      </c>
      <c r="O2000" s="252"/>
      <c r="P2000" s="253"/>
      <c r="Q2000" s="484"/>
      <c r="R2000" s="83"/>
      <c r="S2000" s="482"/>
      <c r="T2000" s="84"/>
      <c r="U2000" s="250"/>
      <c r="V2000" s="254"/>
      <c r="W2000" s="254"/>
      <c r="X2000" s="255"/>
      <c r="Y2000" s="255"/>
      <c r="Z2000" s="256"/>
      <c r="AA2000" s="63"/>
      <c r="AB2000" s="63"/>
      <c r="AC2000" s="63"/>
      <c r="AD2000" s="81"/>
      <c r="AE2000" s="84"/>
      <c r="AF2000" s="84"/>
      <c r="AG2000" s="257"/>
      <c r="AH2000" s="84"/>
      <c r="AI2000" s="63"/>
      <c r="AJ2000" s="63"/>
      <c r="AK2000" s="81"/>
      <c r="AL2000" s="85"/>
      <c r="AM2000" s="66"/>
      <c r="AN2000" s="63"/>
      <c r="XFA2000" s="558" t="e">
        <f>MATCH(AE2000,tabla!$W$3:$W$20,0)-1</f>
        <v>#N/A</v>
      </c>
      <c r="XFB2000" s="558">
        <f>COUNTIF(tabla!$W$3:$W$20,'BD1'!AE2000)</f>
        <v>0</v>
      </c>
    </row>
    <row r="2001" spans="1:40 16381:16382" ht="24.95" customHeight="1" x14ac:dyDescent="0.2">
      <c r="A2001" s="248"/>
      <c r="B2001" s="248"/>
      <c r="C2001" s="248"/>
      <c r="D2001" s="84"/>
      <c r="E2001" s="86"/>
      <c r="F2001" s="249"/>
      <c r="G2001" s="84"/>
      <c r="H2001" s="84"/>
      <c r="I2001" s="177"/>
      <c r="J2001" s="84"/>
      <c r="K2001" s="477"/>
      <c r="L2001" s="174"/>
      <c r="M2001" s="251"/>
      <c r="N2001" s="280" t="str">
        <f t="shared" si="171"/>
        <v/>
      </c>
      <c r="O2001" s="252"/>
      <c r="P2001" s="253"/>
      <c r="Q2001" s="484"/>
      <c r="R2001" s="83"/>
      <c r="S2001" s="482"/>
      <c r="T2001" s="84"/>
      <c r="U2001" s="250"/>
      <c r="V2001" s="254"/>
      <c r="W2001" s="254"/>
      <c r="X2001" s="255"/>
      <c r="Y2001" s="255"/>
      <c r="Z2001" s="256"/>
      <c r="AA2001" s="63"/>
      <c r="AB2001" s="63"/>
      <c r="AC2001" s="63"/>
      <c r="AD2001" s="81"/>
      <c r="AE2001" s="84"/>
      <c r="AF2001" s="84"/>
      <c r="AG2001" s="257"/>
      <c r="AH2001" s="84"/>
      <c r="AI2001" s="63"/>
      <c r="AJ2001" s="63"/>
      <c r="AK2001" s="81"/>
      <c r="AL2001" s="85"/>
      <c r="AM2001" s="66"/>
      <c r="AN2001" s="63"/>
      <c r="XFA2001" s="558" t="e">
        <f>MATCH(AE2001,tabla!$W$3:$W$20,0)-1</f>
        <v>#N/A</v>
      </c>
      <c r="XFB2001" s="558">
        <f>COUNTIF(tabla!$W$3:$W$20,'BD1'!AE2001)</f>
        <v>0</v>
      </c>
    </row>
    <row r="2002" spans="1:40 16381:16382" ht="24.95" customHeight="1" x14ac:dyDescent="0.2">
      <c r="A2002" s="248"/>
      <c r="B2002" s="248"/>
      <c r="C2002" s="248"/>
      <c r="D2002" s="84"/>
      <c r="E2002" s="86"/>
      <c r="F2002" s="249"/>
      <c r="G2002" s="84"/>
      <c r="H2002" s="84"/>
      <c r="I2002" s="177"/>
      <c r="J2002" s="84"/>
      <c r="K2002" s="477"/>
      <c r="L2002" s="174"/>
      <c r="M2002" s="251"/>
      <c r="N2002" s="280" t="str">
        <f t="shared" si="171"/>
        <v/>
      </c>
      <c r="O2002" s="252"/>
      <c r="P2002" s="253"/>
      <c r="Q2002" s="484"/>
      <c r="R2002" s="83"/>
      <c r="S2002" s="482"/>
      <c r="T2002" s="84"/>
      <c r="U2002" s="250"/>
      <c r="V2002" s="254"/>
      <c r="W2002" s="254"/>
      <c r="X2002" s="255"/>
      <c r="Y2002" s="255"/>
      <c r="Z2002" s="256"/>
      <c r="AA2002" s="63"/>
      <c r="AB2002" s="63"/>
      <c r="AC2002" s="63"/>
      <c r="AD2002" s="81"/>
      <c r="AE2002" s="84"/>
      <c r="AF2002" s="84"/>
      <c r="AG2002" s="257"/>
      <c r="AH2002" s="84"/>
      <c r="AI2002" s="63"/>
      <c r="AJ2002" s="63"/>
      <c r="AK2002" s="81"/>
      <c r="AL2002" s="85"/>
      <c r="AM2002" s="66"/>
      <c r="AN2002" s="63"/>
      <c r="XFA2002" s="558" t="e">
        <f>MATCH(AE2002,tabla!$W$3:$W$20,0)-1</f>
        <v>#N/A</v>
      </c>
      <c r="XFB2002" s="558">
        <f>COUNTIF(tabla!$W$3:$W$20,'BD1'!AE2002)</f>
        <v>0</v>
      </c>
    </row>
    <row r="2003" spans="1:40 16381:16382" ht="24.95" customHeight="1" x14ac:dyDescent="0.2">
      <c r="A2003" s="248"/>
      <c r="B2003" s="248"/>
      <c r="C2003" s="248"/>
      <c r="D2003" s="84"/>
      <c r="E2003" s="86"/>
      <c r="F2003" s="249"/>
      <c r="G2003" s="84"/>
      <c r="H2003" s="84"/>
      <c r="I2003" s="177"/>
      <c r="J2003" s="84"/>
      <c r="K2003" s="477"/>
      <c r="L2003" s="174"/>
      <c r="M2003" s="251"/>
      <c r="N2003" s="280" t="str">
        <f t="shared" si="171"/>
        <v/>
      </c>
      <c r="O2003" s="252"/>
      <c r="P2003" s="253"/>
      <c r="Q2003" s="484"/>
      <c r="R2003" s="83"/>
      <c r="S2003" s="482"/>
      <c r="T2003" s="84"/>
      <c r="U2003" s="250"/>
      <c r="V2003" s="254"/>
      <c r="W2003" s="254"/>
      <c r="X2003" s="255"/>
      <c r="Y2003" s="255"/>
      <c r="Z2003" s="256"/>
      <c r="AA2003" s="63"/>
      <c r="AB2003" s="63"/>
      <c r="AC2003" s="63"/>
      <c r="AD2003" s="81"/>
      <c r="AE2003" s="84"/>
      <c r="AF2003" s="84"/>
      <c r="AG2003" s="257"/>
      <c r="AH2003" s="84"/>
      <c r="AI2003" s="63"/>
      <c r="AJ2003" s="63"/>
      <c r="AK2003" s="81"/>
      <c r="AL2003" s="85"/>
      <c r="AM2003" s="66"/>
      <c r="AN2003" s="63"/>
      <c r="XFA2003" s="558" t="e">
        <f>MATCH(AE2003,tabla!$W$3:$W$20,0)-1</f>
        <v>#N/A</v>
      </c>
      <c r="XFB2003" s="558">
        <f>COUNTIF(tabla!$W$3:$W$20,'BD1'!AE2003)</f>
        <v>0</v>
      </c>
    </row>
    <row r="2004" spans="1:40 16381:16382" ht="24.95" customHeight="1" x14ac:dyDescent="0.2">
      <c r="A2004" s="248"/>
      <c r="B2004" s="248"/>
      <c r="C2004" s="248"/>
      <c r="D2004" s="84"/>
      <c r="E2004" s="86"/>
      <c r="F2004" s="249"/>
      <c r="G2004" s="84"/>
      <c r="H2004" s="84"/>
      <c r="I2004" s="177"/>
      <c r="J2004" s="84"/>
      <c r="K2004" s="477"/>
      <c r="L2004" s="174"/>
      <c r="M2004" s="251"/>
      <c r="N2004" s="280" t="str">
        <f t="shared" si="171"/>
        <v/>
      </c>
      <c r="O2004" s="252"/>
      <c r="P2004" s="253"/>
      <c r="Q2004" s="484"/>
      <c r="R2004" s="83"/>
      <c r="S2004" s="482"/>
      <c r="T2004" s="84"/>
      <c r="U2004" s="250"/>
      <c r="V2004" s="254"/>
      <c r="W2004" s="254"/>
      <c r="X2004" s="255"/>
      <c r="Y2004" s="255"/>
      <c r="Z2004" s="256"/>
      <c r="AA2004" s="63"/>
      <c r="AB2004" s="63"/>
      <c r="AC2004" s="63"/>
      <c r="AD2004" s="81"/>
      <c r="AE2004" s="84"/>
      <c r="AF2004" s="84"/>
      <c r="AG2004" s="257"/>
      <c r="AH2004" s="84"/>
      <c r="AI2004" s="63"/>
      <c r="AJ2004" s="63"/>
      <c r="AK2004" s="81"/>
      <c r="AL2004" s="85"/>
      <c r="AM2004" s="66"/>
      <c r="AN2004" s="63"/>
      <c r="XFA2004" s="558" t="e">
        <f>MATCH(AE2004,tabla!$W$3:$W$20,0)-1</f>
        <v>#N/A</v>
      </c>
      <c r="XFB2004" s="558">
        <f>COUNTIF(tabla!$W$3:$W$20,'BD1'!AE2004)</f>
        <v>0</v>
      </c>
    </row>
    <row r="2005" spans="1:40 16381:16382" ht="24.95" customHeight="1" x14ac:dyDescent="0.2">
      <c r="A2005" s="248"/>
      <c r="B2005" s="248"/>
      <c r="C2005" s="248"/>
      <c r="D2005" s="84"/>
      <c r="E2005" s="86"/>
      <c r="F2005" s="249"/>
      <c r="G2005" s="84"/>
      <c r="H2005" s="84"/>
      <c r="I2005" s="177"/>
      <c r="J2005" s="84"/>
      <c r="K2005" s="477"/>
      <c r="L2005" s="174"/>
      <c r="M2005" s="251"/>
      <c r="N2005" s="280" t="str">
        <f t="shared" si="171"/>
        <v/>
      </c>
      <c r="O2005" s="252"/>
      <c r="P2005" s="253"/>
      <c r="Q2005" s="484"/>
      <c r="R2005" s="83"/>
      <c r="S2005" s="482"/>
      <c r="T2005" s="84"/>
      <c r="U2005" s="250"/>
      <c r="V2005" s="254"/>
      <c r="W2005" s="254"/>
      <c r="X2005" s="255"/>
      <c r="Y2005" s="255"/>
      <c r="Z2005" s="256"/>
      <c r="AA2005" s="63"/>
      <c r="AB2005" s="63"/>
      <c r="AC2005" s="63"/>
      <c r="AD2005" s="81"/>
      <c r="AE2005" s="84"/>
      <c r="AF2005" s="84"/>
      <c r="AG2005" s="257"/>
      <c r="AH2005" s="84"/>
      <c r="AI2005" s="63"/>
      <c r="AJ2005" s="63"/>
      <c r="AK2005" s="81"/>
      <c r="AL2005" s="85"/>
      <c r="AM2005" s="66"/>
      <c r="AN2005" s="63"/>
      <c r="XFA2005" s="558" t="e">
        <f>MATCH(AE2005,tabla!$W$3:$W$20,0)-1</f>
        <v>#N/A</v>
      </c>
      <c r="XFB2005" s="558">
        <f>COUNTIF(tabla!$W$3:$W$20,'BD1'!AE2005)</f>
        <v>0</v>
      </c>
    </row>
    <row r="2006" spans="1:40 16381:16382" ht="24.95" customHeight="1" x14ac:dyDescent="0.2">
      <c r="A2006" s="248"/>
      <c r="B2006" s="248"/>
      <c r="C2006" s="248"/>
      <c r="D2006" s="84"/>
      <c r="E2006" s="86"/>
      <c r="F2006" s="249"/>
      <c r="G2006" s="84"/>
      <c r="H2006" s="84"/>
      <c r="I2006" s="177"/>
      <c r="J2006" s="84"/>
      <c r="K2006" s="477"/>
      <c r="L2006" s="174"/>
      <c r="M2006" s="251"/>
      <c r="N2006" s="280" t="str">
        <f t="shared" si="171"/>
        <v/>
      </c>
      <c r="O2006" s="252"/>
      <c r="P2006" s="253"/>
      <c r="Q2006" s="484"/>
      <c r="R2006" s="83"/>
      <c r="S2006" s="482"/>
      <c r="T2006" s="84"/>
      <c r="U2006" s="250"/>
      <c r="V2006" s="254"/>
      <c r="W2006" s="254"/>
      <c r="X2006" s="255"/>
      <c r="Y2006" s="255"/>
      <c r="Z2006" s="256"/>
      <c r="AA2006" s="63"/>
      <c r="AB2006" s="63"/>
      <c r="AC2006" s="63"/>
      <c r="AD2006" s="81"/>
      <c r="AE2006" s="84"/>
      <c r="AF2006" s="84"/>
      <c r="AG2006" s="257"/>
      <c r="AH2006" s="84"/>
      <c r="AI2006" s="63"/>
      <c r="AJ2006" s="63"/>
      <c r="AK2006" s="81"/>
      <c r="AL2006" s="85"/>
      <c r="AM2006" s="66"/>
      <c r="AN2006" s="63"/>
      <c r="XFA2006" s="558" t="e">
        <f>MATCH(AE2006,tabla!$W$3:$W$20,0)-1</f>
        <v>#N/A</v>
      </c>
      <c r="XFB2006" s="558">
        <f>COUNTIF(tabla!$W$3:$W$20,'BD1'!AE2006)</f>
        <v>0</v>
      </c>
    </row>
    <row r="2007" spans="1:40 16381:16382" ht="24.95" customHeight="1" x14ac:dyDescent="0.2">
      <c r="A2007" s="248"/>
      <c r="B2007" s="248"/>
      <c r="C2007" s="248"/>
      <c r="D2007" s="84"/>
      <c r="E2007" s="86"/>
      <c r="F2007" s="249"/>
      <c r="G2007" s="84"/>
      <c r="H2007" s="84"/>
      <c r="I2007" s="177"/>
      <c r="J2007" s="84"/>
      <c r="K2007" s="477"/>
      <c r="L2007" s="174"/>
      <c r="M2007" s="251"/>
      <c r="N2007" s="280" t="str">
        <f t="shared" si="171"/>
        <v/>
      </c>
      <c r="O2007" s="252"/>
      <c r="P2007" s="253"/>
      <c r="Q2007" s="484"/>
      <c r="R2007" s="83"/>
      <c r="S2007" s="482"/>
      <c r="T2007" s="84"/>
      <c r="U2007" s="250"/>
      <c r="V2007" s="254"/>
      <c r="W2007" s="254"/>
      <c r="X2007" s="255"/>
      <c r="Y2007" s="255"/>
      <c r="Z2007" s="256"/>
      <c r="AA2007" s="63"/>
      <c r="AB2007" s="63"/>
      <c r="AC2007" s="63"/>
      <c r="AD2007" s="81"/>
      <c r="AE2007" s="84"/>
      <c r="AF2007" s="84"/>
      <c r="AG2007" s="257"/>
      <c r="AH2007" s="84"/>
      <c r="AI2007" s="63"/>
      <c r="AJ2007" s="63"/>
      <c r="AK2007" s="81"/>
      <c r="AL2007" s="85"/>
      <c r="AM2007" s="66"/>
      <c r="AN2007" s="63"/>
      <c r="XFA2007" s="558" t="e">
        <f>MATCH(AE2007,tabla!$W$3:$W$20,0)-1</f>
        <v>#N/A</v>
      </c>
      <c r="XFB2007" s="558">
        <f>COUNTIF(tabla!$W$3:$W$20,'BD1'!AE2007)</f>
        <v>0</v>
      </c>
    </row>
    <row r="2008" spans="1:40 16381:16382" ht="24.95" customHeight="1" x14ac:dyDescent="0.2">
      <c r="A2008" s="248"/>
      <c r="B2008" s="248"/>
      <c r="C2008" s="248"/>
      <c r="D2008" s="84"/>
      <c r="E2008" s="86"/>
      <c r="F2008" s="249"/>
      <c r="G2008" s="84"/>
      <c r="H2008" s="84"/>
      <c r="I2008" s="177"/>
      <c r="J2008" s="84"/>
      <c r="K2008" s="477"/>
      <c r="L2008" s="174"/>
      <c r="M2008" s="251"/>
      <c r="N2008" s="280" t="str">
        <f t="shared" si="171"/>
        <v/>
      </c>
      <c r="O2008" s="252"/>
      <c r="P2008" s="253"/>
      <c r="Q2008" s="484"/>
      <c r="R2008" s="83"/>
      <c r="S2008" s="482"/>
      <c r="T2008" s="84"/>
      <c r="U2008" s="250"/>
      <c r="V2008" s="254"/>
      <c r="W2008" s="254"/>
      <c r="X2008" s="255"/>
      <c r="Y2008" s="255"/>
      <c r="Z2008" s="256"/>
      <c r="AA2008" s="63"/>
      <c r="AB2008" s="63"/>
      <c r="AC2008" s="63"/>
      <c r="AD2008" s="81"/>
      <c r="AE2008" s="84"/>
      <c r="AF2008" s="84"/>
      <c r="AG2008" s="257"/>
      <c r="AH2008" s="84"/>
      <c r="AI2008" s="63"/>
      <c r="AJ2008" s="63"/>
      <c r="AK2008" s="81"/>
      <c r="AL2008" s="85"/>
      <c r="AM2008" s="66"/>
      <c r="AN2008" s="63"/>
      <c r="XFA2008" s="558" t="e">
        <f>MATCH(AE2008,tabla!$W$3:$W$20,0)-1</f>
        <v>#N/A</v>
      </c>
      <c r="XFB2008" s="558">
        <f>COUNTIF(tabla!$W$3:$W$20,'BD1'!AE2008)</f>
        <v>0</v>
      </c>
    </row>
    <row r="2009" spans="1:40 16381:16382" ht="24.95" customHeight="1" x14ac:dyDescent="0.2">
      <c r="A2009" s="248"/>
      <c r="B2009" s="248"/>
      <c r="C2009" s="248"/>
      <c r="D2009" s="84"/>
      <c r="E2009" s="86"/>
      <c r="F2009" s="249"/>
      <c r="G2009" s="84"/>
      <c r="H2009" s="84"/>
      <c r="I2009" s="177"/>
      <c r="J2009" s="84"/>
      <c r="K2009" s="477"/>
      <c r="L2009" s="174"/>
      <c r="M2009" s="251"/>
      <c r="N2009" s="280" t="str">
        <f t="shared" si="171"/>
        <v/>
      </c>
      <c r="O2009" s="252"/>
      <c r="P2009" s="253"/>
      <c r="Q2009" s="484"/>
      <c r="R2009" s="83"/>
      <c r="S2009" s="482"/>
      <c r="T2009" s="84"/>
      <c r="U2009" s="250"/>
      <c r="V2009" s="254"/>
      <c r="W2009" s="254"/>
      <c r="X2009" s="255"/>
      <c r="Y2009" s="255"/>
      <c r="Z2009" s="256"/>
      <c r="AA2009" s="63"/>
      <c r="AB2009" s="63"/>
      <c r="AC2009" s="63"/>
      <c r="AD2009" s="81"/>
      <c r="AE2009" s="84"/>
      <c r="AF2009" s="84"/>
      <c r="AG2009" s="257"/>
      <c r="AH2009" s="84"/>
      <c r="AI2009" s="63"/>
      <c r="AJ2009" s="63"/>
      <c r="AK2009" s="81"/>
      <c r="AL2009" s="85"/>
      <c r="AM2009" s="66"/>
      <c r="AN2009" s="63"/>
      <c r="XFA2009" s="558" t="e">
        <f>MATCH(AE2009,tabla!$W$3:$W$20,0)-1</f>
        <v>#N/A</v>
      </c>
      <c r="XFB2009" s="558">
        <f>COUNTIF(tabla!$W$3:$W$20,'BD1'!AE2009)</f>
        <v>0</v>
      </c>
    </row>
    <row r="2010" spans="1:40 16381:16382" ht="24.95" customHeight="1" x14ac:dyDescent="0.2">
      <c r="A2010" s="248"/>
      <c r="B2010" s="248"/>
      <c r="C2010" s="248"/>
      <c r="D2010" s="84"/>
      <c r="E2010" s="86"/>
      <c r="F2010" s="249"/>
      <c r="G2010" s="84"/>
      <c r="H2010" s="84"/>
      <c r="I2010" s="177"/>
      <c r="J2010" s="84"/>
      <c r="K2010" s="477"/>
      <c r="L2010" s="174"/>
      <c r="M2010" s="251"/>
      <c r="N2010" s="280" t="str">
        <f t="shared" si="171"/>
        <v/>
      </c>
      <c r="O2010" s="252"/>
      <c r="P2010" s="253"/>
      <c r="Q2010" s="484"/>
      <c r="R2010" s="83"/>
      <c r="S2010" s="482"/>
      <c r="T2010" s="84"/>
      <c r="U2010" s="250"/>
      <c r="V2010" s="254"/>
      <c r="W2010" s="254"/>
      <c r="X2010" s="255"/>
      <c r="Y2010" s="255"/>
      <c r="Z2010" s="256"/>
      <c r="AA2010" s="63"/>
      <c r="AB2010" s="63"/>
      <c r="AC2010" s="63"/>
      <c r="AD2010" s="81"/>
      <c r="AE2010" s="84"/>
      <c r="AF2010" s="84"/>
      <c r="AG2010" s="257"/>
      <c r="AH2010" s="84"/>
      <c r="AI2010" s="63"/>
      <c r="AJ2010" s="63"/>
      <c r="AK2010" s="81"/>
      <c r="AL2010" s="85"/>
      <c r="AM2010" s="66"/>
      <c r="AN2010" s="63"/>
      <c r="XFA2010" s="558" t="e">
        <f>MATCH(AE2010,tabla!$W$3:$W$20,0)-1</f>
        <v>#N/A</v>
      </c>
      <c r="XFB2010" s="558">
        <f>COUNTIF(tabla!$W$3:$W$20,'BD1'!AE2010)</f>
        <v>0</v>
      </c>
    </row>
    <row r="2011" spans="1:40 16381:16382" ht="24.95" customHeight="1" x14ac:dyDescent="0.2">
      <c r="A2011" s="248"/>
      <c r="B2011" s="248"/>
      <c r="C2011" s="248"/>
      <c r="D2011" s="84"/>
      <c r="E2011" s="86"/>
      <c r="F2011" s="249"/>
      <c r="G2011" s="84"/>
      <c r="H2011" s="84"/>
      <c r="I2011" s="177"/>
      <c r="J2011" s="84"/>
      <c r="K2011" s="477"/>
      <c r="L2011" s="174"/>
      <c r="M2011" s="251"/>
      <c r="N2011" s="280" t="str">
        <f t="shared" si="171"/>
        <v/>
      </c>
      <c r="O2011" s="252"/>
      <c r="P2011" s="253"/>
      <c r="Q2011" s="484"/>
      <c r="R2011" s="83"/>
      <c r="S2011" s="482"/>
      <c r="T2011" s="84"/>
      <c r="U2011" s="250"/>
      <c r="V2011" s="254"/>
      <c r="W2011" s="254"/>
      <c r="X2011" s="255"/>
      <c r="Y2011" s="255"/>
      <c r="Z2011" s="256"/>
      <c r="AA2011" s="63"/>
      <c r="AB2011" s="63"/>
      <c r="AC2011" s="63"/>
      <c r="AD2011" s="81"/>
      <c r="AE2011" s="84"/>
      <c r="AF2011" s="84"/>
      <c r="AG2011" s="257"/>
      <c r="AH2011" s="84"/>
      <c r="AI2011" s="63"/>
      <c r="AJ2011" s="63"/>
      <c r="AK2011" s="81"/>
      <c r="AL2011" s="85"/>
      <c r="AM2011" s="66"/>
      <c r="AN2011" s="63"/>
      <c r="XFA2011" s="558" t="e">
        <f>MATCH(AE2011,tabla!$W$3:$W$20,0)-1</f>
        <v>#N/A</v>
      </c>
      <c r="XFB2011" s="558">
        <f>COUNTIF(tabla!$W$3:$W$20,'BD1'!AE2011)</f>
        <v>0</v>
      </c>
    </row>
    <row r="2012" spans="1:40 16381:16382" ht="24.95" customHeight="1" x14ac:dyDescent="0.2">
      <c r="A2012" s="248"/>
      <c r="B2012" s="248"/>
      <c r="C2012" s="248"/>
      <c r="D2012" s="84"/>
      <c r="E2012" s="86"/>
      <c r="F2012" s="249"/>
      <c r="G2012" s="84"/>
      <c r="H2012" s="84"/>
      <c r="I2012" s="177"/>
      <c r="J2012" s="84"/>
      <c r="K2012" s="477"/>
      <c r="L2012" s="174"/>
      <c r="M2012" s="251"/>
      <c r="N2012" s="280" t="str">
        <f t="shared" si="171"/>
        <v/>
      </c>
      <c r="O2012" s="252"/>
      <c r="P2012" s="253"/>
      <c r="Q2012" s="484"/>
      <c r="R2012" s="83"/>
      <c r="S2012" s="482"/>
      <c r="T2012" s="84"/>
      <c r="U2012" s="250"/>
      <c r="V2012" s="254"/>
      <c r="W2012" s="254"/>
      <c r="X2012" s="255"/>
      <c r="Y2012" s="255"/>
      <c r="Z2012" s="256"/>
      <c r="AA2012" s="63"/>
      <c r="AB2012" s="63"/>
      <c r="AC2012" s="63"/>
      <c r="AD2012" s="81"/>
      <c r="AE2012" s="84"/>
      <c r="AF2012" s="84"/>
      <c r="AG2012" s="257"/>
      <c r="AH2012" s="84"/>
      <c r="AI2012" s="63"/>
      <c r="AJ2012" s="63"/>
      <c r="AK2012" s="81"/>
      <c r="AL2012" s="85"/>
      <c r="AM2012" s="66"/>
      <c r="AN2012" s="63"/>
      <c r="XFA2012" s="558" t="e">
        <f>MATCH(AE2012,tabla!$W$3:$W$20,0)-1</f>
        <v>#N/A</v>
      </c>
      <c r="XFB2012" s="558">
        <f>COUNTIF(tabla!$W$3:$W$20,'BD1'!AE2012)</f>
        <v>0</v>
      </c>
    </row>
    <row r="2013" spans="1:40 16381:16382" ht="24.95" customHeight="1" x14ac:dyDescent="0.2">
      <c r="A2013" s="248"/>
      <c r="B2013" s="248"/>
      <c r="C2013" s="248"/>
      <c r="D2013" s="84"/>
      <c r="E2013" s="86"/>
      <c r="F2013" s="249"/>
      <c r="G2013" s="84"/>
      <c r="H2013" s="84"/>
      <c r="I2013" s="177"/>
      <c r="J2013" s="84"/>
      <c r="K2013" s="477"/>
      <c r="L2013" s="174"/>
      <c r="M2013" s="251"/>
      <c r="N2013" s="280" t="str">
        <f t="shared" si="171"/>
        <v/>
      </c>
      <c r="O2013" s="252"/>
      <c r="P2013" s="253"/>
      <c r="Q2013" s="484"/>
      <c r="R2013" s="83"/>
      <c r="S2013" s="482"/>
      <c r="T2013" s="84"/>
      <c r="U2013" s="250"/>
      <c r="V2013" s="254"/>
      <c r="W2013" s="254"/>
      <c r="X2013" s="255"/>
      <c r="Y2013" s="255"/>
      <c r="Z2013" s="256"/>
      <c r="AA2013" s="63"/>
      <c r="AB2013" s="63"/>
      <c r="AC2013" s="63"/>
      <c r="AD2013" s="81"/>
      <c r="AE2013" s="84"/>
      <c r="AF2013" s="84"/>
      <c r="AG2013" s="257"/>
      <c r="AH2013" s="84"/>
      <c r="AI2013" s="63"/>
      <c r="AJ2013" s="63"/>
      <c r="AK2013" s="81"/>
      <c r="AL2013" s="85"/>
      <c r="AM2013" s="66"/>
      <c r="AN2013" s="63"/>
      <c r="XFA2013" s="558" t="e">
        <f>MATCH(AE2013,tabla!$W$3:$W$20,0)-1</f>
        <v>#N/A</v>
      </c>
      <c r="XFB2013" s="558">
        <f>COUNTIF(tabla!$W$3:$W$20,'BD1'!AE2013)</f>
        <v>0</v>
      </c>
    </row>
    <row r="2014" spans="1:40 16381:16382" ht="24.95" customHeight="1" x14ac:dyDescent="0.2">
      <c r="A2014" s="248"/>
      <c r="B2014" s="248"/>
      <c r="C2014" s="248"/>
      <c r="D2014" s="84"/>
      <c r="E2014" s="86"/>
      <c r="F2014" s="249"/>
      <c r="G2014" s="84"/>
      <c r="H2014" s="84"/>
      <c r="I2014" s="177"/>
      <c r="J2014" s="84"/>
      <c r="K2014" s="477"/>
      <c r="L2014" s="174"/>
      <c r="M2014" s="251"/>
      <c r="N2014" s="280" t="str">
        <f t="shared" si="171"/>
        <v/>
      </c>
      <c r="O2014" s="252"/>
      <c r="P2014" s="253"/>
      <c r="Q2014" s="484"/>
      <c r="R2014" s="83"/>
      <c r="S2014" s="482"/>
      <c r="T2014" s="84"/>
      <c r="U2014" s="250"/>
      <c r="V2014" s="254"/>
      <c r="W2014" s="254"/>
      <c r="X2014" s="255"/>
      <c r="Y2014" s="255"/>
      <c r="Z2014" s="256"/>
      <c r="AA2014" s="63"/>
      <c r="AB2014" s="63"/>
      <c r="AC2014" s="63"/>
      <c r="AD2014" s="81"/>
      <c r="AE2014" s="84"/>
      <c r="AF2014" s="84"/>
      <c r="AG2014" s="257"/>
      <c r="AH2014" s="84"/>
      <c r="AI2014" s="63"/>
      <c r="AJ2014" s="63"/>
      <c r="AK2014" s="81"/>
      <c r="AL2014" s="85"/>
      <c r="AM2014" s="66"/>
      <c r="AN2014" s="63"/>
      <c r="XFA2014" s="558" t="e">
        <f>MATCH(AE2014,tabla!$W$3:$W$20,0)-1</f>
        <v>#N/A</v>
      </c>
      <c r="XFB2014" s="558">
        <f>COUNTIF(tabla!$W$3:$W$20,'BD1'!AE2014)</f>
        <v>0</v>
      </c>
    </row>
    <row r="2015" spans="1:40 16381:16382" ht="24.95" customHeight="1" x14ac:dyDescent="0.2">
      <c r="A2015" s="248"/>
      <c r="B2015" s="248"/>
      <c r="C2015" s="248"/>
      <c r="D2015" s="84"/>
      <c r="E2015" s="86"/>
      <c r="F2015" s="249"/>
      <c r="G2015" s="84"/>
      <c r="H2015" s="84"/>
      <c r="I2015" s="177"/>
      <c r="J2015" s="84"/>
      <c r="K2015" s="477"/>
      <c r="L2015" s="174"/>
      <c r="M2015" s="251"/>
      <c r="N2015" s="280" t="str">
        <f t="shared" si="171"/>
        <v/>
      </c>
      <c r="O2015" s="252"/>
      <c r="P2015" s="253"/>
      <c r="Q2015" s="484"/>
      <c r="R2015" s="83"/>
      <c r="S2015" s="482"/>
      <c r="T2015" s="84"/>
      <c r="U2015" s="250"/>
      <c r="V2015" s="254"/>
      <c r="W2015" s="254"/>
      <c r="X2015" s="255"/>
      <c r="Y2015" s="255"/>
      <c r="Z2015" s="256"/>
      <c r="AA2015" s="63"/>
      <c r="AB2015" s="63"/>
      <c r="AC2015" s="63"/>
      <c r="AD2015" s="81"/>
      <c r="AE2015" s="84"/>
      <c r="AF2015" s="84"/>
      <c r="AG2015" s="257"/>
      <c r="AH2015" s="84"/>
      <c r="AI2015" s="63"/>
      <c r="AJ2015" s="63"/>
      <c r="AK2015" s="81"/>
      <c r="AL2015" s="85"/>
      <c r="AM2015" s="66"/>
      <c r="AN2015" s="63"/>
      <c r="XFA2015" s="558" t="e">
        <f>MATCH(AE2015,tabla!$W$3:$W$20,0)-1</f>
        <v>#N/A</v>
      </c>
      <c r="XFB2015" s="558">
        <f>COUNTIF(tabla!$W$3:$W$20,'BD1'!AE2015)</f>
        <v>0</v>
      </c>
    </row>
    <row r="2016" spans="1:40 16381:16382" ht="24.95" customHeight="1" x14ac:dyDescent="0.2">
      <c r="A2016" s="248"/>
      <c r="B2016" s="248"/>
      <c r="C2016" s="248"/>
      <c r="D2016" s="84"/>
      <c r="E2016" s="86"/>
      <c r="F2016" s="249"/>
      <c r="G2016" s="84"/>
      <c r="H2016" s="84"/>
      <c r="I2016" s="177"/>
      <c r="J2016" s="84"/>
      <c r="K2016" s="477"/>
      <c r="L2016" s="174"/>
      <c r="M2016" s="251"/>
      <c r="N2016" s="280" t="str">
        <f t="shared" si="171"/>
        <v/>
      </c>
      <c r="O2016" s="252"/>
      <c r="P2016" s="253"/>
      <c r="Q2016" s="484"/>
      <c r="R2016" s="83"/>
      <c r="S2016" s="482"/>
      <c r="T2016" s="84"/>
      <c r="U2016" s="250"/>
      <c r="V2016" s="254"/>
      <c r="W2016" s="254"/>
      <c r="X2016" s="255"/>
      <c r="Y2016" s="255"/>
      <c r="Z2016" s="256"/>
      <c r="AA2016" s="63"/>
      <c r="AB2016" s="63"/>
      <c r="AC2016" s="63"/>
      <c r="AD2016" s="81"/>
      <c r="AE2016" s="84"/>
      <c r="AF2016" s="84"/>
      <c r="AG2016" s="257"/>
      <c r="AH2016" s="84"/>
      <c r="AI2016" s="63"/>
      <c r="AJ2016" s="63"/>
      <c r="AK2016" s="81"/>
      <c r="AL2016" s="85"/>
      <c r="AM2016" s="66"/>
      <c r="AN2016" s="63"/>
      <c r="XFA2016" s="558" t="e">
        <f>MATCH(AE2016,tabla!$W$3:$W$20,0)-1</f>
        <v>#N/A</v>
      </c>
      <c r="XFB2016" s="558">
        <f>COUNTIF(tabla!$W$3:$W$20,'BD1'!AE2016)</f>
        <v>0</v>
      </c>
    </row>
    <row r="2017" spans="1:40 16381:16382" ht="24.95" customHeight="1" x14ac:dyDescent="0.2">
      <c r="A2017" s="248"/>
      <c r="B2017" s="248"/>
      <c r="C2017" s="248"/>
      <c r="D2017" s="84"/>
      <c r="E2017" s="86"/>
      <c r="F2017" s="249"/>
      <c r="G2017" s="84"/>
      <c r="H2017" s="84"/>
      <c r="I2017" s="177"/>
      <c r="J2017" s="84"/>
      <c r="K2017" s="477"/>
      <c r="L2017" s="174"/>
      <c r="M2017" s="251"/>
      <c r="N2017" s="280" t="str">
        <f t="shared" si="171"/>
        <v/>
      </c>
      <c r="O2017" s="252"/>
      <c r="P2017" s="253"/>
      <c r="Q2017" s="484"/>
      <c r="R2017" s="83"/>
      <c r="S2017" s="482"/>
      <c r="T2017" s="84"/>
      <c r="U2017" s="250"/>
      <c r="V2017" s="254"/>
      <c r="W2017" s="254"/>
      <c r="X2017" s="255"/>
      <c r="Y2017" s="255"/>
      <c r="Z2017" s="256"/>
      <c r="AA2017" s="63"/>
      <c r="AB2017" s="63"/>
      <c r="AC2017" s="63"/>
      <c r="AD2017" s="81"/>
      <c r="AE2017" s="84"/>
      <c r="AF2017" s="84"/>
      <c r="AG2017" s="257"/>
      <c r="AH2017" s="84"/>
      <c r="AI2017" s="63"/>
      <c r="AJ2017" s="63"/>
      <c r="AK2017" s="81"/>
      <c r="AL2017" s="85"/>
      <c r="AM2017" s="66"/>
      <c r="AN2017" s="63"/>
      <c r="XFA2017" s="558" t="e">
        <f>MATCH(AE2017,tabla!$W$3:$W$20,0)-1</f>
        <v>#N/A</v>
      </c>
      <c r="XFB2017" s="558">
        <f>COUNTIF(tabla!$W$3:$W$20,'BD1'!AE2017)</f>
        <v>0</v>
      </c>
    </row>
    <row r="2018" spans="1:40 16381:16382" ht="24.95" customHeight="1" x14ac:dyDescent="0.2">
      <c r="A2018" s="248"/>
      <c r="B2018" s="248"/>
      <c r="C2018" s="248"/>
      <c r="D2018" s="84"/>
      <c r="E2018" s="86"/>
      <c r="F2018" s="249"/>
      <c r="G2018" s="84"/>
      <c r="H2018" s="84"/>
      <c r="I2018" s="177"/>
      <c r="J2018" s="84"/>
      <c r="K2018" s="477"/>
      <c r="L2018" s="174"/>
      <c r="M2018" s="251"/>
      <c r="N2018" s="280" t="str">
        <f t="shared" si="171"/>
        <v/>
      </c>
      <c r="O2018" s="252"/>
      <c r="P2018" s="253"/>
      <c r="Q2018" s="484"/>
      <c r="R2018" s="83"/>
      <c r="S2018" s="482"/>
      <c r="T2018" s="84"/>
      <c r="U2018" s="250"/>
      <c r="V2018" s="254"/>
      <c r="W2018" s="254"/>
      <c r="X2018" s="255"/>
      <c r="Y2018" s="255"/>
      <c r="Z2018" s="256"/>
      <c r="AA2018" s="63"/>
      <c r="AB2018" s="63"/>
      <c r="AC2018" s="63"/>
      <c r="AD2018" s="81"/>
      <c r="AE2018" s="84"/>
      <c r="AF2018" s="84"/>
      <c r="AG2018" s="257"/>
      <c r="AH2018" s="84"/>
      <c r="AI2018" s="63"/>
      <c r="AJ2018" s="63"/>
      <c r="AK2018" s="81"/>
      <c r="AL2018" s="85"/>
      <c r="AM2018" s="66"/>
      <c r="AN2018" s="63"/>
      <c r="XFA2018" s="558" t="e">
        <f>MATCH(AE2018,tabla!$W$3:$W$20,0)-1</f>
        <v>#N/A</v>
      </c>
      <c r="XFB2018" s="558">
        <f>COUNTIF(tabla!$W$3:$W$20,'BD1'!AE2018)</f>
        <v>0</v>
      </c>
    </row>
    <row r="2019" spans="1:40 16381:16382" ht="24.95" customHeight="1" x14ac:dyDescent="0.2">
      <c r="A2019" s="248"/>
      <c r="B2019" s="248"/>
      <c r="C2019" s="248"/>
      <c r="D2019" s="84"/>
      <c r="E2019" s="86"/>
      <c r="F2019" s="249"/>
      <c r="G2019" s="84"/>
      <c r="H2019" s="84"/>
      <c r="I2019" s="177"/>
      <c r="J2019" s="84"/>
      <c r="K2019" s="477"/>
      <c r="L2019" s="174"/>
      <c r="M2019" s="251"/>
      <c r="N2019" s="280" t="str">
        <f t="shared" si="171"/>
        <v/>
      </c>
      <c r="O2019" s="252"/>
      <c r="P2019" s="253"/>
      <c r="Q2019" s="484"/>
      <c r="R2019" s="83"/>
      <c r="S2019" s="482"/>
      <c r="T2019" s="84"/>
      <c r="U2019" s="250"/>
      <c r="V2019" s="254"/>
      <c r="W2019" s="254"/>
      <c r="X2019" s="255"/>
      <c r="Y2019" s="255"/>
      <c r="Z2019" s="256"/>
      <c r="AA2019" s="63"/>
      <c r="AB2019" s="63"/>
      <c r="AC2019" s="63"/>
      <c r="AD2019" s="81"/>
      <c r="AE2019" s="84"/>
      <c r="AF2019" s="84"/>
      <c r="AG2019" s="257"/>
      <c r="AH2019" s="84"/>
      <c r="AI2019" s="63"/>
      <c r="AJ2019" s="63"/>
      <c r="AK2019" s="81"/>
      <c r="AL2019" s="85"/>
      <c r="AM2019" s="66"/>
      <c r="AN2019" s="63"/>
      <c r="XFA2019" s="558" t="e">
        <f>MATCH(AE2019,tabla!$W$3:$W$20,0)-1</f>
        <v>#N/A</v>
      </c>
      <c r="XFB2019" s="558">
        <f>COUNTIF(tabla!$W$3:$W$20,'BD1'!AE2019)</f>
        <v>0</v>
      </c>
    </row>
    <row r="2020" spans="1:40 16381:16382" ht="24.95" customHeight="1" x14ac:dyDescent="0.2">
      <c r="A2020" s="248"/>
      <c r="B2020" s="248"/>
      <c r="C2020" s="248"/>
      <c r="D2020" s="84"/>
      <c r="E2020" s="86"/>
      <c r="F2020" s="249"/>
      <c r="G2020" s="84"/>
      <c r="H2020" s="84"/>
      <c r="I2020" s="177"/>
      <c r="J2020" s="84"/>
      <c r="K2020" s="477"/>
      <c r="L2020" s="174"/>
      <c r="M2020" s="251"/>
      <c r="N2020" s="280" t="str">
        <f t="shared" si="171"/>
        <v/>
      </c>
      <c r="O2020" s="252"/>
      <c r="P2020" s="253"/>
      <c r="Q2020" s="484"/>
      <c r="R2020" s="83"/>
      <c r="S2020" s="482"/>
      <c r="T2020" s="84"/>
      <c r="U2020" s="250"/>
      <c r="V2020" s="254"/>
      <c r="W2020" s="254"/>
      <c r="X2020" s="255"/>
      <c r="Y2020" s="255"/>
      <c r="Z2020" s="256"/>
      <c r="AA2020" s="63"/>
      <c r="AB2020" s="63"/>
      <c r="AC2020" s="63"/>
      <c r="AD2020" s="81"/>
      <c r="AE2020" s="84"/>
      <c r="AF2020" s="84"/>
      <c r="AG2020" s="257"/>
      <c r="AH2020" s="84"/>
      <c r="AI2020" s="63"/>
      <c r="AJ2020" s="63"/>
      <c r="AK2020" s="81"/>
      <c r="AL2020" s="85"/>
      <c r="AM2020" s="66"/>
      <c r="AN2020" s="63"/>
      <c r="XFA2020" s="558" t="e">
        <f>MATCH(AE2020,tabla!$W$3:$W$20,0)-1</f>
        <v>#N/A</v>
      </c>
      <c r="XFB2020" s="558">
        <f>COUNTIF(tabla!$W$3:$W$20,'BD1'!AE2020)</f>
        <v>0</v>
      </c>
    </row>
    <row r="2021" spans="1:40 16381:16382" ht="24.95" customHeight="1" x14ac:dyDescent="0.2">
      <c r="A2021" s="248"/>
      <c r="B2021" s="248"/>
      <c r="C2021" s="248"/>
      <c r="D2021" s="84"/>
      <c r="E2021" s="86"/>
      <c r="F2021" s="249"/>
      <c r="G2021" s="84"/>
      <c r="H2021" s="84"/>
      <c r="I2021" s="177"/>
      <c r="J2021" s="84"/>
      <c r="K2021" s="477"/>
      <c r="L2021" s="174"/>
      <c r="M2021" s="251"/>
      <c r="N2021" s="280" t="str">
        <f t="shared" si="171"/>
        <v/>
      </c>
      <c r="O2021" s="252"/>
      <c r="P2021" s="253"/>
      <c r="Q2021" s="484"/>
      <c r="R2021" s="83"/>
      <c r="S2021" s="482"/>
      <c r="T2021" s="84"/>
      <c r="U2021" s="250"/>
      <c r="V2021" s="254"/>
      <c r="W2021" s="254"/>
      <c r="X2021" s="255"/>
      <c r="Y2021" s="255"/>
      <c r="Z2021" s="256"/>
      <c r="AA2021" s="63"/>
      <c r="AB2021" s="63"/>
      <c r="AC2021" s="63"/>
      <c r="AD2021" s="81"/>
      <c r="AE2021" s="84"/>
      <c r="AF2021" s="84"/>
      <c r="AG2021" s="257"/>
      <c r="AH2021" s="84"/>
      <c r="AI2021" s="63"/>
      <c r="AJ2021" s="63"/>
      <c r="AK2021" s="81"/>
      <c r="AL2021" s="85"/>
      <c r="AM2021" s="66"/>
      <c r="AN2021" s="63"/>
      <c r="XFA2021" s="558" t="e">
        <f>MATCH(AE2021,tabla!$W$3:$W$20,0)-1</f>
        <v>#N/A</v>
      </c>
      <c r="XFB2021" s="558">
        <f>COUNTIF(tabla!$W$3:$W$20,'BD1'!AE2021)</f>
        <v>0</v>
      </c>
    </row>
    <row r="2022" spans="1:40 16381:16382" ht="24.95" customHeight="1" x14ac:dyDescent="0.2">
      <c r="A2022" s="248"/>
      <c r="B2022" s="248"/>
      <c r="C2022" s="248"/>
      <c r="D2022" s="84"/>
      <c r="E2022" s="86"/>
      <c r="F2022" s="249"/>
      <c r="G2022" s="84"/>
      <c r="H2022" s="84"/>
      <c r="I2022" s="177"/>
      <c r="J2022" s="84"/>
      <c r="K2022" s="477"/>
      <c r="L2022" s="174"/>
      <c r="M2022" s="251"/>
      <c r="N2022" s="280" t="str">
        <f t="shared" si="171"/>
        <v/>
      </c>
      <c r="O2022" s="252"/>
      <c r="P2022" s="253"/>
      <c r="Q2022" s="484"/>
      <c r="R2022" s="83"/>
      <c r="S2022" s="482"/>
      <c r="T2022" s="84"/>
      <c r="U2022" s="250"/>
      <c r="V2022" s="254"/>
      <c r="W2022" s="254"/>
      <c r="X2022" s="255"/>
      <c r="Y2022" s="255"/>
      <c r="Z2022" s="256"/>
      <c r="AA2022" s="63"/>
      <c r="AB2022" s="63"/>
      <c r="AC2022" s="63"/>
      <c r="AD2022" s="81"/>
      <c r="AE2022" s="84"/>
      <c r="AF2022" s="84"/>
      <c r="AG2022" s="257"/>
      <c r="AH2022" s="84"/>
      <c r="AI2022" s="63"/>
      <c r="AJ2022" s="63"/>
      <c r="AK2022" s="81"/>
      <c r="AL2022" s="85"/>
      <c r="AM2022" s="66"/>
      <c r="AN2022" s="63"/>
      <c r="XFA2022" s="558" t="e">
        <f>MATCH(AE2022,tabla!$W$3:$W$20,0)-1</f>
        <v>#N/A</v>
      </c>
      <c r="XFB2022" s="558">
        <f>COUNTIF(tabla!$W$3:$W$20,'BD1'!AE2022)</f>
        <v>0</v>
      </c>
    </row>
    <row r="2023" spans="1:40 16381:16382" ht="24.95" customHeight="1" x14ac:dyDescent="0.2">
      <c r="A2023" s="248"/>
      <c r="B2023" s="248"/>
      <c r="C2023" s="248"/>
      <c r="D2023" s="84"/>
      <c r="E2023" s="86"/>
      <c r="F2023" s="249"/>
      <c r="G2023" s="84"/>
      <c r="H2023" s="84"/>
      <c r="I2023" s="177"/>
      <c r="J2023" s="84"/>
      <c r="K2023" s="477"/>
      <c r="L2023" s="174"/>
      <c r="M2023" s="251"/>
      <c r="N2023" s="280" t="str">
        <f t="shared" si="171"/>
        <v/>
      </c>
      <c r="O2023" s="252"/>
      <c r="P2023" s="253"/>
      <c r="Q2023" s="484"/>
      <c r="R2023" s="83"/>
      <c r="S2023" s="482"/>
      <c r="T2023" s="84"/>
      <c r="U2023" s="250"/>
      <c r="V2023" s="254"/>
      <c r="W2023" s="254"/>
      <c r="X2023" s="255"/>
      <c r="Y2023" s="255"/>
      <c r="Z2023" s="256"/>
      <c r="AA2023" s="63"/>
      <c r="AB2023" s="63"/>
      <c r="AC2023" s="63"/>
      <c r="AD2023" s="81"/>
      <c r="AE2023" s="84"/>
      <c r="AF2023" s="84"/>
      <c r="AG2023" s="257"/>
      <c r="AH2023" s="84"/>
      <c r="AI2023" s="63"/>
      <c r="AJ2023" s="63"/>
      <c r="AK2023" s="81"/>
      <c r="AL2023" s="85"/>
      <c r="AM2023" s="66"/>
      <c r="AN2023" s="63"/>
      <c r="XFA2023" s="558" t="e">
        <f>MATCH(AE2023,tabla!$W$3:$W$20,0)-1</f>
        <v>#N/A</v>
      </c>
      <c r="XFB2023" s="558">
        <f>COUNTIF(tabla!$W$3:$W$20,'BD1'!AE2023)</f>
        <v>0</v>
      </c>
    </row>
    <row r="2024" spans="1:40 16381:16382" ht="24.95" customHeight="1" x14ac:dyDescent="0.2">
      <c r="A2024" s="248"/>
      <c r="B2024" s="248"/>
      <c r="C2024" s="248"/>
      <c r="D2024" s="84"/>
      <c r="E2024" s="86"/>
      <c r="F2024" s="249"/>
      <c r="G2024" s="84"/>
      <c r="H2024" s="84"/>
      <c r="I2024" s="177"/>
      <c r="J2024" s="84"/>
      <c r="K2024" s="477"/>
      <c r="L2024" s="174"/>
      <c r="M2024" s="251"/>
      <c r="N2024" s="280" t="str">
        <f t="shared" si="171"/>
        <v/>
      </c>
      <c r="O2024" s="252"/>
      <c r="P2024" s="253"/>
      <c r="Q2024" s="484"/>
      <c r="R2024" s="83"/>
      <c r="S2024" s="482"/>
      <c r="T2024" s="84"/>
      <c r="U2024" s="250"/>
      <c r="V2024" s="254"/>
      <c r="W2024" s="254"/>
      <c r="X2024" s="255"/>
      <c r="Y2024" s="255"/>
      <c r="Z2024" s="256"/>
      <c r="AA2024" s="63"/>
      <c r="AB2024" s="63"/>
      <c r="AC2024" s="63"/>
      <c r="AD2024" s="81"/>
      <c r="AE2024" s="84"/>
      <c r="AF2024" s="84"/>
      <c r="AG2024" s="257"/>
      <c r="AH2024" s="84"/>
      <c r="AI2024" s="63"/>
      <c r="AJ2024" s="63"/>
      <c r="AK2024" s="81"/>
      <c r="AL2024" s="85"/>
      <c r="AM2024" s="66"/>
      <c r="AN2024" s="63"/>
      <c r="XFA2024" s="558" t="e">
        <f>MATCH(AE2024,tabla!$W$3:$W$20,0)-1</f>
        <v>#N/A</v>
      </c>
      <c r="XFB2024" s="558">
        <f>COUNTIF(tabla!$W$3:$W$20,'BD1'!AE2024)</f>
        <v>0</v>
      </c>
    </row>
    <row r="2025" spans="1:40 16381:16382" ht="24.95" customHeight="1" x14ac:dyDescent="0.2">
      <c r="A2025" s="248"/>
      <c r="B2025" s="248"/>
      <c r="C2025" s="248"/>
      <c r="D2025" s="84"/>
      <c r="E2025" s="86"/>
      <c r="F2025" s="249"/>
      <c r="G2025" s="84"/>
      <c r="H2025" s="84"/>
      <c r="I2025" s="177"/>
      <c r="J2025" s="84"/>
      <c r="K2025" s="477"/>
      <c r="L2025" s="174"/>
      <c r="M2025" s="251"/>
      <c r="N2025" s="280" t="str">
        <f t="shared" si="171"/>
        <v/>
      </c>
      <c r="O2025" s="252"/>
      <c r="P2025" s="253"/>
      <c r="Q2025" s="484"/>
      <c r="R2025" s="83"/>
      <c r="S2025" s="482"/>
      <c r="T2025" s="84"/>
      <c r="U2025" s="250"/>
      <c r="V2025" s="254"/>
      <c r="W2025" s="254"/>
      <c r="X2025" s="255"/>
      <c r="Y2025" s="255"/>
      <c r="Z2025" s="256"/>
      <c r="AA2025" s="63"/>
      <c r="AB2025" s="63"/>
      <c r="AC2025" s="63"/>
      <c r="AD2025" s="81"/>
      <c r="AE2025" s="84"/>
      <c r="AF2025" s="84"/>
      <c r="AG2025" s="257"/>
      <c r="AH2025" s="84"/>
      <c r="AI2025" s="63"/>
      <c r="AJ2025" s="63"/>
      <c r="AK2025" s="81"/>
      <c r="AL2025" s="85"/>
      <c r="AM2025" s="66"/>
      <c r="AN2025" s="63"/>
      <c r="XFA2025" s="558" t="e">
        <f>MATCH(AE2025,tabla!$W$3:$W$20,0)-1</f>
        <v>#N/A</v>
      </c>
      <c r="XFB2025" s="558">
        <f>COUNTIF(tabla!$W$3:$W$20,'BD1'!AE2025)</f>
        <v>0</v>
      </c>
    </row>
    <row r="2026" spans="1:40 16381:16382" ht="24.95" customHeight="1" x14ac:dyDescent="0.2">
      <c r="A2026" s="248"/>
      <c r="B2026" s="248"/>
      <c r="C2026" s="248"/>
      <c r="D2026" s="84"/>
      <c r="E2026" s="86"/>
      <c r="F2026" s="249"/>
      <c r="G2026" s="84"/>
      <c r="H2026" s="84"/>
      <c r="I2026" s="177"/>
      <c r="J2026" s="84"/>
      <c r="K2026" s="477"/>
      <c r="L2026" s="174"/>
      <c r="M2026" s="251"/>
      <c r="N2026" s="280" t="str">
        <f t="shared" si="171"/>
        <v/>
      </c>
      <c r="O2026" s="252"/>
      <c r="P2026" s="253"/>
      <c r="Q2026" s="484"/>
      <c r="R2026" s="83"/>
      <c r="S2026" s="482"/>
      <c r="T2026" s="84"/>
      <c r="U2026" s="250"/>
      <c r="V2026" s="254"/>
      <c r="W2026" s="254"/>
      <c r="X2026" s="255"/>
      <c r="Y2026" s="255"/>
      <c r="Z2026" s="256"/>
      <c r="AA2026" s="63"/>
      <c r="AB2026" s="63"/>
      <c r="AC2026" s="63"/>
      <c r="AD2026" s="81"/>
      <c r="AE2026" s="84"/>
      <c r="AF2026" s="84"/>
      <c r="AG2026" s="257"/>
      <c r="AH2026" s="84"/>
      <c r="AI2026" s="63"/>
      <c r="AJ2026" s="63"/>
      <c r="AK2026" s="81"/>
      <c r="AL2026" s="85"/>
      <c r="AM2026" s="66"/>
      <c r="AN2026" s="63"/>
      <c r="XFA2026" s="558" t="e">
        <f>MATCH(AE2026,tabla!$W$3:$W$20,0)-1</f>
        <v>#N/A</v>
      </c>
      <c r="XFB2026" s="558">
        <f>COUNTIF(tabla!$W$3:$W$20,'BD1'!AE2026)</f>
        <v>0</v>
      </c>
    </row>
    <row r="2027" spans="1:40 16381:16382" ht="24.95" customHeight="1" x14ac:dyDescent="0.2">
      <c r="A2027" s="248"/>
      <c r="B2027" s="248"/>
      <c r="C2027" s="248"/>
      <c r="D2027" s="84"/>
      <c r="E2027" s="86"/>
      <c r="F2027" s="249"/>
      <c r="G2027" s="84"/>
      <c r="H2027" s="84"/>
      <c r="I2027" s="177"/>
      <c r="J2027" s="84"/>
      <c r="K2027" s="477"/>
      <c r="L2027" s="174"/>
      <c r="M2027" s="251"/>
      <c r="N2027" s="280" t="str">
        <f t="shared" si="171"/>
        <v/>
      </c>
      <c r="O2027" s="252"/>
      <c r="P2027" s="253"/>
      <c r="Q2027" s="484"/>
      <c r="R2027" s="83"/>
      <c r="S2027" s="482"/>
      <c r="T2027" s="84"/>
      <c r="U2027" s="250"/>
      <c r="V2027" s="254"/>
      <c r="W2027" s="254"/>
      <c r="X2027" s="255"/>
      <c r="Y2027" s="255"/>
      <c r="Z2027" s="256"/>
      <c r="AA2027" s="63"/>
      <c r="AB2027" s="63"/>
      <c r="AC2027" s="63"/>
      <c r="AD2027" s="81"/>
      <c r="AE2027" s="84"/>
      <c r="AF2027" s="84"/>
      <c r="AG2027" s="257"/>
      <c r="AH2027" s="84"/>
      <c r="AI2027" s="63"/>
      <c r="AJ2027" s="63"/>
      <c r="AK2027" s="81"/>
      <c r="AL2027" s="85"/>
      <c r="AM2027" s="66"/>
      <c r="AN2027" s="63"/>
      <c r="XFA2027" s="558" t="e">
        <f>MATCH(AE2027,tabla!$W$3:$W$20,0)-1</f>
        <v>#N/A</v>
      </c>
      <c r="XFB2027" s="558">
        <f>COUNTIF(tabla!$W$3:$W$20,'BD1'!AE2027)</f>
        <v>0</v>
      </c>
    </row>
    <row r="2028" spans="1:40 16381:16382" ht="24.95" customHeight="1" x14ac:dyDescent="0.2">
      <c r="A2028" s="248"/>
      <c r="B2028" s="248"/>
      <c r="C2028" s="248"/>
      <c r="D2028" s="84"/>
      <c r="E2028" s="86"/>
      <c r="F2028" s="249"/>
      <c r="G2028" s="84"/>
      <c r="H2028" s="84"/>
      <c r="I2028" s="177"/>
      <c r="J2028" s="84"/>
      <c r="K2028" s="477"/>
      <c r="L2028" s="174"/>
      <c r="M2028" s="251"/>
      <c r="N2028" s="280" t="str">
        <f t="shared" si="171"/>
        <v/>
      </c>
      <c r="O2028" s="252"/>
      <c r="P2028" s="253"/>
      <c r="Q2028" s="484"/>
      <c r="R2028" s="83"/>
      <c r="S2028" s="482"/>
      <c r="T2028" s="84"/>
      <c r="U2028" s="250"/>
      <c r="V2028" s="254"/>
      <c r="W2028" s="254"/>
      <c r="X2028" s="255"/>
      <c r="Y2028" s="255"/>
      <c r="Z2028" s="256"/>
      <c r="AA2028" s="63"/>
      <c r="AB2028" s="63"/>
      <c r="AC2028" s="63"/>
      <c r="AD2028" s="81"/>
      <c r="AE2028" s="84"/>
      <c r="AF2028" s="84"/>
      <c r="AG2028" s="257"/>
      <c r="AH2028" s="84"/>
      <c r="AI2028" s="63"/>
      <c r="AJ2028" s="63"/>
      <c r="AK2028" s="81"/>
      <c r="AL2028" s="85"/>
      <c r="AM2028" s="66"/>
      <c r="AN2028" s="63"/>
      <c r="XFA2028" s="558" t="e">
        <f>MATCH(AE2028,tabla!$W$3:$W$20,0)-1</f>
        <v>#N/A</v>
      </c>
      <c r="XFB2028" s="558">
        <f>COUNTIF(tabla!$W$3:$W$20,'BD1'!AE2028)</f>
        <v>0</v>
      </c>
    </row>
    <row r="2029" spans="1:40 16381:16382" ht="24.95" customHeight="1" x14ac:dyDescent="0.2">
      <c r="A2029" s="248"/>
      <c r="B2029" s="248"/>
      <c r="C2029" s="248"/>
      <c r="D2029" s="84"/>
      <c r="E2029" s="86"/>
      <c r="F2029" s="249"/>
      <c r="G2029" s="84"/>
      <c r="H2029" s="84"/>
      <c r="I2029" s="177"/>
      <c r="J2029" s="84"/>
      <c r="K2029" s="477"/>
      <c r="L2029" s="174"/>
      <c r="M2029" s="251"/>
      <c r="N2029" s="280" t="str">
        <f t="shared" si="171"/>
        <v/>
      </c>
      <c r="O2029" s="252"/>
      <c r="P2029" s="253"/>
      <c r="Q2029" s="484"/>
      <c r="R2029" s="83"/>
      <c r="S2029" s="482"/>
      <c r="T2029" s="84"/>
      <c r="U2029" s="250"/>
      <c r="V2029" s="254"/>
      <c r="W2029" s="254"/>
      <c r="X2029" s="255"/>
      <c r="Y2029" s="255"/>
      <c r="Z2029" s="256"/>
      <c r="AA2029" s="63"/>
      <c r="AB2029" s="63"/>
      <c r="AC2029" s="63"/>
      <c r="AD2029" s="81"/>
      <c r="AE2029" s="84"/>
      <c r="AF2029" s="84"/>
      <c r="AG2029" s="257"/>
      <c r="AH2029" s="84"/>
      <c r="AI2029" s="63"/>
      <c r="AJ2029" s="63"/>
      <c r="AK2029" s="81"/>
      <c r="AL2029" s="85"/>
      <c r="AM2029" s="66"/>
      <c r="AN2029" s="63"/>
      <c r="XFA2029" s="558" t="e">
        <f>MATCH(AE2029,tabla!$W$3:$W$20,0)-1</f>
        <v>#N/A</v>
      </c>
      <c r="XFB2029" s="558">
        <f>COUNTIF(tabla!$W$3:$W$20,'BD1'!AE2029)</f>
        <v>0</v>
      </c>
    </row>
    <row r="2030" spans="1:40 16381:16382" ht="24.95" customHeight="1" x14ac:dyDescent="0.2">
      <c r="A2030" s="248"/>
      <c r="B2030" s="248"/>
      <c r="C2030" s="248"/>
      <c r="D2030" s="84"/>
      <c r="E2030" s="86"/>
      <c r="F2030" s="249"/>
      <c r="G2030" s="84"/>
      <c r="H2030" s="84"/>
      <c r="I2030" s="177"/>
      <c r="J2030" s="84"/>
      <c r="K2030" s="477"/>
      <c r="L2030" s="174"/>
      <c r="M2030" s="251"/>
      <c r="N2030" s="280" t="str">
        <f t="shared" si="171"/>
        <v/>
      </c>
      <c r="O2030" s="252"/>
      <c r="P2030" s="253"/>
      <c r="Q2030" s="484"/>
      <c r="R2030" s="83"/>
      <c r="S2030" s="482"/>
      <c r="T2030" s="84"/>
      <c r="U2030" s="250"/>
      <c r="V2030" s="254"/>
      <c r="W2030" s="254"/>
      <c r="X2030" s="255"/>
      <c r="Y2030" s="255"/>
      <c r="Z2030" s="256"/>
      <c r="AA2030" s="63"/>
      <c r="AB2030" s="63"/>
      <c r="AC2030" s="63"/>
      <c r="AD2030" s="81"/>
      <c r="AE2030" s="84"/>
      <c r="AF2030" s="84"/>
      <c r="AG2030" s="257"/>
      <c r="AH2030" s="84"/>
      <c r="AI2030" s="63"/>
      <c r="AJ2030" s="63"/>
      <c r="AK2030" s="81"/>
      <c r="AL2030" s="85"/>
      <c r="AM2030" s="66"/>
      <c r="AN2030" s="63"/>
      <c r="XFA2030" s="558" t="e">
        <f>MATCH(AE2030,tabla!$W$3:$W$20,0)-1</f>
        <v>#N/A</v>
      </c>
      <c r="XFB2030" s="558">
        <f>COUNTIF(tabla!$W$3:$W$20,'BD1'!AE2030)</f>
        <v>0</v>
      </c>
    </row>
    <row r="2031" spans="1:40 16381:16382" ht="24.95" customHeight="1" x14ac:dyDescent="0.2">
      <c r="A2031" s="248"/>
      <c r="B2031" s="248"/>
      <c r="C2031" s="248"/>
      <c r="D2031" s="84"/>
      <c r="E2031" s="86"/>
      <c r="F2031" s="249"/>
      <c r="G2031" s="84"/>
      <c r="H2031" s="84"/>
      <c r="I2031" s="177"/>
      <c r="J2031" s="84"/>
      <c r="K2031" s="477"/>
      <c r="L2031" s="174"/>
      <c r="M2031" s="251"/>
      <c r="N2031" s="280" t="str">
        <f t="shared" si="171"/>
        <v/>
      </c>
      <c r="O2031" s="252"/>
      <c r="P2031" s="253"/>
      <c r="Q2031" s="484"/>
      <c r="R2031" s="83"/>
      <c r="S2031" s="482"/>
      <c r="T2031" s="84"/>
      <c r="U2031" s="250"/>
      <c r="V2031" s="254"/>
      <c r="W2031" s="254"/>
      <c r="X2031" s="255"/>
      <c r="Y2031" s="255"/>
      <c r="Z2031" s="256"/>
      <c r="AA2031" s="63"/>
      <c r="AB2031" s="63"/>
      <c r="AC2031" s="63"/>
      <c r="AD2031" s="81"/>
      <c r="AE2031" s="84"/>
      <c r="AF2031" s="84"/>
      <c r="AG2031" s="257"/>
      <c r="AH2031" s="84"/>
      <c r="AI2031" s="63"/>
      <c r="AJ2031" s="63"/>
      <c r="AK2031" s="81"/>
      <c r="AL2031" s="85"/>
      <c r="AM2031" s="66"/>
      <c r="AN2031" s="63"/>
      <c r="XFA2031" s="558" t="e">
        <f>MATCH(AE2031,tabla!$W$3:$W$20,0)-1</f>
        <v>#N/A</v>
      </c>
      <c r="XFB2031" s="558">
        <f>COUNTIF(tabla!$W$3:$W$20,'BD1'!AE2031)</f>
        <v>0</v>
      </c>
    </row>
    <row r="2032" spans="1:40 16381:16382" ht="24.95" customHeight="1" x14ac:dyDescent="0.2">
      <c r="A2032" s="248"/>
      <c r="B2032" s="248"/>
      <c r="C2032" s="248"/>
      <c r="D2032" s="84"/>
      <c r="E2032" s="86"/>
      <c r="F2032" s="249"/>
      <c r="G2032" s="84"/>
      <c r="H2032" s="84"/>
      <c r="I2032" s="177"/>
      <c r="J2032" s="84"/>
      <c r="K2032" s="477"/>
      <c r="L2032" s="174"/>
      <c r="M2032" s="251"/>
      <c r="N2032" s="280" t="str">
        <f t="shared" si="171"/>
        <v/>
      </c>
      <c r="O2032" s="252"/>
      <c r="P2032" s="253"/>
      <c r="Q2032" s="484"/>
      <c r="R2032" s="83"/>
      <c r="S2032" s="482"/>
      <c r="T2032" s="84"/>
      <c r="U2032" s="250"/>
      <c r="V2032" s="254"/>
      <c r="W2032" s="254"/>
      <c r="X2032" s="255"/>
      <c r="Y2032" s="255"/>
      <c r="Z2032" s="256"/>
      <c r="AA2032" s="63"/>
      <c r="AB2032" s="63"/>
      <c r="AC2032" s="63"/>
      <c r="AD2032" s="81"/>
      <c r="AE2032" s="84"/>
      <c r="AF2032" s="84"/>
      <c r="AG2032" s="257"/>
      <c r="AH2032" s="84"/>
      <c r="AI2032" s="63"/>
      <c r="AJ2032" s="63"/>
      <c r="AK2032" s="81"/>
      <c r="AL2032" s="85"/>
      <c r="AM2032" s="66"/>
      <c r="AN2032" s="63"/>
      <c r="XFA2032" s="558" t="e">
        <f>MATCH(AE2032,tabla!$W$3:$W$20,0)-1</f>
        <v>#N/A</v>
      </c>
      <c r="XFB2032" s="558">
        <f>COUNTIF(tabla!$W$3:$W$20,'BD1'!AE2032)</f>
        <v>0</v>
      </c>
    </row>
    <row r="2033" spans="1:40 16381:16382" ht="24.95" customHeight="1" x14ac:dyDescent="0.2">
      <c r="A2033" s="248"/>
      <c r="B2033" s="248"/>
      <c r="C2033" s="248"/>
      <c r="D2033" s="84"/>
      <c r="E2033" s="86"/>
      <c r="F2033" s="249"/>
      <c r="G2033" s="84"/>
      <c r="H2033" s="84"/>
      <c r="I2033" s="177"/>
      <c r="J2033" s="84"/>
      <c r="K2033" s="477"/>
      <c r="L2033" s="174"/>
      <c r="M2033" s="251"/>
      <c r="N2033" s="280" t="str">
        <f t="shared" si="171"/>
        <v/>
      </c>
      <c r="O2033" s="252"/>
      <c r="P2033" s="253"/>
      <c r="Q2033" s="484"/>
      <c r="R2033" s="83"/>
      <c r="S2033" s="482"/>
      <c r="T2033" s="84"/>
      <c r="U2033" s="250"/>
      <c r="V2033" s="254"/>
      <c r="W2033" s="254"/>
      <c r="X2033" s="255"/>
      <c r="Y2033" s="255"/>
      <c r="Z2033" s="256"/>
      <c r="AA2033" s="63"/>
      <c r="AB2033" s="63"/>
      <c r="AC2033" s="63"/>
      <c r="AD2033" s="81"/>
      <c r="AE2033" s="84"/>
      <c r="AF2033" s="84"/>
      <c r="AG2033" s="257"/>
      <c r="AH2033" s="84"/>
      <c r="AI2033" s="63"/>
      <c r="AJ2033" s="63"/>
      <c r="AK2033" s="81"/>
      <c r="AL2033" s="85"/>
      <c r="AM2033" s="66"/>
      <c r="AN2033" s="63"/>
      <c r="XFA2033" s="558" t="e">
        <f>MATCH(AE2033,tabla!$W$3:$W$20,0)-1</f>
        <v>#N/A</v>
      </c>
      <c r="XFB2033" s="558">
        <f>COUNTIF(tabla!$W$3:$W$20,'BD1'!AE2033)</f>
        <v>0</v>
      </c>
    </row>
    <row r="2034" spans="1:40 16381:16382" ht="24.95" customHeight="1" x14ac:dyDescent="0.2">
      <c r="A2034" s="248"/>
      <c r="B2034" s="248"/>
      <c r="C2034" s="248"/>
      <c r="D2034" s="84"/>
      <c r="E2034" s="86"/>
      <c r="F2034" s="249"/>
      <c r="G2034" s="84"/>
      <c r="H2034" s="84"/>
      <c r="I2034" s="177"/>
      <c r="J2034" s="84"/>
      <c r="K2034" s="477"/>
      <c r="L2034" s="174"/>
      <c r="M2034" s="251"/>
      <c r="N2034" s="280" t="str">
        <f t="shared" si="171"/>
        <v/>
      </c>
      <c r="O2034" s="252"/>
      <c r="P2034" s="253"/>
      <c r="Q2034" s="484"/>
      <c r="R2034" s="83"/>
      <c r="S2034" s="482"/>
      <c r="T2034" s="84"/>
      <c r="U2034" s="250"/>
      <c r="V2034" s="254"/>
      <c r="W2034" s="254"/>
      <c r="X2034" s="255"/>
      <c r="Y2034" s="255"/>
      <c r="Z2034" s="256"/>
      <c r="AA2034" s="63"/>
      <c r="AB2034" s="63"/>
      <c r="AC2034" s="63"/>
      <c r="AD2034" s="81"/>
      <c r="AE2034" s="84"/>
      <c r="AF2034" s="84"/>
      <c r="AG2034" s="257"/>
      <c r="AH2034" s="84"/>
      <c r="AI2034" s="63"/>
      <c r="AJ2034" s="63"/>
      <c r="AK2034" s="81"/>
      <c r="AL2034" s="85"/>
      <c r="AM2034" s="66"/>
      <c r="AN2034" s="63"/>
      <c r="XFA2034" s="558" t="e">
        <f>MATCH(AE2034,tabla!$W$3:$W$20,0)-1</f>
        <v>#N/A</v>
      </c>
      <c r="XFB2034" s="558">
        <f>COUNTIF(tabla!$W$3:$W$20,'BD1'!AE2034)</f>
        <v>0</v>
      </c>
    </row>
    <row r="2035" spans="1:40 16381:16382" ht="24.95" customHeight="1" x14ac:dyDescent="0.2">
      <c r="A2035" s="248"/>
      <c r="B2035" s="248"/>
      <c r="C2035" s="248"/>
      <c r="D2035" s="84"/>
      <c r="E2035" s="86"/>
      <c r="F2035" s="249"/>
      <c r="G2035" s="84"/>
      <c r="H2035" s="84"/>
      <c r="I2035" s="177"/>
      <c r="J2035" s="84"/>
      <c r="K2035" s="477"/>
      <c r="L2035" s="174"/>
      <c r="M2035" s="251"/>
      <c r="N2035" s="280" t="str">
        <f t="shared" si="171"/>
        <v/>
      </c>
      <c r="O2035" s="252"/>
      <c r="P2035" s="253"/>
      <c r="Q2035" s="484"/>
      <c r="R2035" s="83"/>
      <c r="S2035" s="482"/>
      <c r="T2035" s="84"/>
      <c r="U2035" s="250"/>
      <c r="V2035" s="254"/>
      <c r="W2035" s="254"/>
      <c r="X2035" s="255"/>
      <c r="Y2035" s="255"/>
      <c r="Z2035" s="256"/>
      <c r="AA2035" s="63"/>
      <c r="AB2035" s="63"/>
      <c r="AC2035" s="63"/>
      <c r="AD2035" s="81"/>
      <c r="AE2035" s="84"/>
      <c r="AF2035" s="84"/>
      <c r="AG2035" s="257"/>
      <c r="AH2035" s="84"/>
      <c r="AI2035" s="63"/>
      <c r="AJ2035" s="63"/>
      <c r="AK2035" s="81"/>
      <c r="AL2035" s="85"/>
      <c r="AM2035" s="66"/>
      <c r="AN2035" s="63"/>
      <c r="XFA2035" s="558" t="e">
        <f>MATCH(AE2035,tabla!$W$3:$W$20,0)-1</f>
        <v>#N/A</v>
      </c>
      <c r="XFB2035" s="558">
        <f>COUNTIF(tabla!$W$3:$W$20,'BD1'!AE2035)</f>
        <v>0</v>
      </c>
    </row>
    <row r="2036" spans="1:40 16381:16382" ht="24.95" customHeight="1" x14ac:dyDescent="0.2">
      <c r="A2036" s="248"/>
      <c r="B2036" s="248"/>
      <c r="C2036" s="248"/>
      <c r="D2036" s="84"/>
      <c r="E2036" s="86"/>
      <c r="F2036" s="249"/>
      <c r="G2036" s="84"/>
      <c r="H2036" s="84"/>
      <c r="I2036" s="177"/>
      <c r="J2036" s="84"/>
      <c r="K2036" s="477"/>
      <c r="L2036" s="174"/>
      <c r="M2036" s="251"/>
      <c r="N2036" s="280" t="str">
        <f t="shared" si="171"/>
        <v/>
      </c>
      <c r="O2036" s="252"/>
      <c r="P2036" s="253"/>
      <c r="Q2036" s="484"/>
      <c r="R2036" s="83"/>
      <c r="S2036" s="482"/>
      <c r="T2036" s="84"/>
      <c r="U2036" s="250"/>
      <c r="V2036" s="254"/>
      <c r="W2036" s="254"/>
      <c r="X2036" s="255"/>
      <c r="Y2036" s="255"/>
      <c r="Z2036" s="256"/>
      <c r="AA2036" s="63"/>
      <c r="AB2036" s="63"/>
      <c r="AC2036" s="63"/>
      <c r="AD2036" s="81"/>
      <c r="AE2036" s="84"/>
      <c r="AF2036" s="84"/>
      <c r="AG2036" s="257"/>
      <c r="AH2036" s="84"/>
      <c r="AI2036" s="63"/>
      <c r="AJ2036" s="63"/>
      <c r="AK2036" s="81"/>
      <c r="AL2036" s="85"/>
      <c r="AM2036" s="66"/>
      <c r="AN2036" s="63"/>
      <c r="XFA2036" s="558" t="e">
        <f>MATCH(AE2036,tabla!$W$3:$W$20,0)-1</f>
        <v>#N/A</v>
      </c>
      <c r="XFB2036" s="558">
        <f>COUNTIF(tabla!$W$3:$W$20,'BD1'!AE2036)</f>
        <v>0</v>
      </c>
    </row>
    <row r="2037" spans="1:40 16381:16382" ht="24.95" customHeight="1" x14ac:dyDescent="0.2">
      <c r="A2037" s="248"/>
      <c r="B2037" s="248"/>
      <c r="C2037" s="248"/>
      <c r="D2037" s="84"/>
      <c r="E2037" s="86"/>
      <c r="F2037" s="249"/>
      <c r="G2037" s="84"/>
      <c r="H2037" s="84"/>
      <c r="I2037" s="177"/>
      <c r="J2037" s="84"/>
      <c r="K2037" s="477"/>
      <c r="L2037" s="174"/>
      <c r="M2037" s="251"/>
      <c r="N2037" s="280" t="str">
        <f t="shared" si="171"/>
        <v/>
      </c>
      <c r="O2037" s="252"/>
      <c r="P2037" s="253"/>
      <c r="Q2037" s="484"/>
      <c r="R2037" s="83"/>
      <c r="S2037" s="482"/>
      <c r="T2037" s="84"/>
      <c r="U2037" s="250"/>
      <c r="V2037" s="254"/>
      <c r="W2037" s="254"/>
      <c r="X2037" s="255"/>
      <c r="Y2037" s="255"/>
      <c r="Z2037" s="256"/>
      <c r="AA2037" s="63"/>
      <c r="AB2037" s="63"/>
      <c r="AC2037" s="63"/>
      <c r="AD2037" s="81"/>
      <c r="AE2037" s="84"/>
      <c r="AF2037" s="84"/>
      <c r="AG2037" s="257"/>
      <c r="AH2037" s="84"/>
      <c r="AI2037" s="63"/>
      <c r="AJ2037" s="63"/>
      <c r="AK2037" s="81"/>
      <c r="AL2037" s="85"/>
      <c r="AM2037" s="66"/>
      <c r="AN2037" s="63"/>
      <c r="XFA2037" s="558" t="e">
        <f>MATCH(AE2037,tabla!$W$3:$W$20,0)-1</f>
        <v>#N/A</v>
      </c>
      <c r="XFB2037" s="558">
        <f>COUNTIF(tabla!$W$3:$W$20,'BD1'!AE2037)</f>
        <v>0</v>
      </c>
    </row>
    <row r="2038" spans="1:40 16381:16382" ht="24.95" customHeight="1" x14ac:dyDescent="0.2">
      <c r="A2038" s="248"/>
      <c r="B2038" s="248"/>
      <c r="C2038" s="248"/>
      <c r="D2038" s="84"/>
      <c r="E2038" s="86"/>
      <c r="F2038" s="249"/>
      <c r="G2038" s="84"/>
      <c r="H2038" s="84"/>
      <c r="I2038" s="177"/>
      <c r="J2038" s="84"/>
      <c r="K2038" s="477"/>
      <c r="L2038" s="174"/>
      <c r="M2038" s="251"/>
      <c r="N2038" s="280" t="str">
        <f t="shared" si="171"/>
        <v/>
      </c>
      <c r="O2038" s="252"/>
      <c r="P2038" s="253"/>
      <c r="Q2038" s="484"/>
      <c r="R2038" s="83"/>
      <c r="S2038" s="482"/>
      <c r="T2038" s="84"/>
      <c r="U2038" s="250"/>
      <c r="V2038" s="254"/>
      <c r="W2038" s="254"/>
      <c r="X2038" s="255"/>
      <c r="Y2038" s="255"/>
      <c r="Z2038" s="256"/>
      <c r="AA2038" s="63"/>
      <c r="AB2038" s="63"/>
      <c r="AC2038" s="63"/>
      <c r="AD2038" s="81"/>
      <c r="AE2038" s="84"/>
      <c r="AF2038" s="84"/>
      <c r="AG2038" s="257"/>
      <c r="AH2038" s="84"/>
      <c r="AI2038" s="63"/>
      <c r="AJ2038" s="63"/>
      <c r="AK2038" s="81"/>
      <c r="AL2038" s="85"/>
      <c r="AM2038" s="66"/>
      <c r="AN2038" s="63"/>
      <c r="XFA2038" s="558" t="e">
        <f>MATCH(AE2038,tabla!$W$3:$W$20,0)-1</f>
        <v>#N/A</v>
      </c>
      <c r="XFB2038" s="558">
        <f>COUNTIF(tabla!$W$3:$W$20,'BD1'!AE2038)</f>
        <v>0</v>
      </c>
    </row>
    <row r="2039" spans="1:40 16381:16382" ht="24.95" customHeight="1" x14ac:dyDescent="0.2">
      <c r="A2039" s="248"/>
      <c r="B2039" s="248"/>
      <c r="C2039" s="248"/>
      <c r="D2039" s="84"/>
      <c r="E2039" s="86"/>
      <c r="F2039" s="249"/>
      <c r="G2039" s="84"/>
      <c r="H2039" s="84"/>
      <c r="I2039" s="177"/>
      <c r="J2039" s="84"/>
      <c r="K2039" s="477"/>
      <c r="L2039" s="174"/>
      <c r="M2039" s="251"/>
      <c r="N2039" s="280" t="str">
        <f t="shared" si="171"/>
        <v/>
      </c>
      <c r="O2039" s="252"/>
      <c r="P2039" s="253"/>
      <c r="Q2039" s="484"/>
      <c r="R2039" s="83"/>
      <c r="S2039" s="482"/>
      <c r="T2039" s="84"/>
      <c r="U2039" s="250"/>
      <c r="V2039" s="254"/>
      <c r="W2039" s="254"/>
      <c r="X2039" s="255"/>
      <c r="Y2039" s="255"/>
      <c r="Z2039" s="256"/>
      <c r="AA2039" s="63"/>
      <c r="AB2039" s="63"/>
      <c r="AC2039" s="63"/>
      <c r="AD2039" s="81"/>
      <c r="AE2039" s="84"/>
      <c r="AF2039" s="84"/>
      <c r="AG2039" s="257"/>
      <c r="AH2039" s="84"/>
      <c r="AI2039" s="63"/>
      <c r="AJ2039" s="63"/>
      <c r="AK2039" s="81"/>
      <c r="AL2039" s="85"/>
      <c r="AM2039" s="66"/>
      <c r="AN2039" s="63"/>
      <c r="XFA2039" s="558" t="e">
        <f>MATCH(AE2039,tabla!$W$3:$W$20,0)-1</f>
        <v>#N/A</v>
      </c>
      <c r="XFB2039" s="558">
        <f>COUNTIF(tabla!$W$3:$W$20,'BD1'!AE2039)</f>
        <v>0</v>
      </c>
    </row>
    <row r="2040" spans="1:40 16381:16382" ht="24.95" customHeight="1" x14ac:dyDescent="0.2">
      <c r="A2040" s="248"/>
      <c r="B2040" s="248"/>
      <c r="C2040" s="248"/>
      <c r="D2040" s="84"/>
      <c r="E2040" s="86"/>
      <c r="F2040" s="249"/>
      <c r="G2040" s="84"/>
      <c r="H2040" s="84"/>
      <c r="I2040" s="177"/>
      <c r="J2040" s="84"/>
      <c r="K2040" s="477"/>
      <c r="L2040" s="174"/>
      <c r="M2040" s="251"/>
      <c r="N2040" s="280" t="str">
        <f t="shared" si="171"/>
        <v/>
      </c>
      <c r="O2040" s="252"/>
      <c r="P2040" s="253"/>
      <c r="Q2040" s="484"/>
      <c r="R2040" s="83"/>
      <c r="S2040" s="482"/>
      <c r="T2040" s="84"/>
      <c r="U2040" s="250"/>
      <c r="V2040" s="254"/>
      <c r="W2040" s="254"/>
      <c r="X2040" s="255"/>
      <c r="Y2040" s="255"/>
      <c r="Z2040" s="256"/>
      <c r="AA2040" s="63"/>
      <c r="AB2040" s="63"/>
      <c r="AC2040" s="63"/>
      <c r="AD2040" s="81"/>
      <c r="AE2040" s="84"/>
      <c r="AF2040" s="84"/>
      <c r="AG2040" s="257"/>
      <c r="AH2040" s="84"/>
      <c r="AI2040" s="63"/>
      <c r="AJ2040" s="63"/>
      <c r="AK2040" s="81"/>
      <c r="AL2040" s="85"/>
      <c r="AM2040" s="66"/>
      <c r="AN2040" s="63"/>
      <c r="XFA2040" s="558" t="e">
        <f>MATCH(AE2040,tabla!$W$3:$W$20,0)-1</f>
        <v>#N/A</v>
      </c>
      <c r="XFB2040" s="558">
        <f>COUNTIF(tabla!$W$3:$W$20,'BD1'!AE2040)</f>
        <v>0</v>
      </c>
    </row>
    <row r="2041" spans="1:40 16381:16382" ht="24.95" customHeight="1" x14ac:dyDescent="0.2">
      <c r="A2041" s="248"/>
      <c r="B2041" s="248"/>
      <c r="C2041" s="248"/>
      <c r="D2041" s="84"/>
      <c r="E2041" s="86"/>
      <c r="F2041" s="249"/>
      <c r="G2041" s="84"/>
      <c r="H2041" s="84"/>
      <c r="I2041" s="177"/>
      <c r="J2041" s="84"/>
      <c r="K2041" s="477"/>
      <c r="L2041" s="174"/>
      <c r="M2041" s="251"/>
      <c r="N2041" s="280" t="str">
        <f t="shared" si="171"/>
        <v/>
      </c>
      <c r="O2041" s="252"/>
      <c r="P2041" s="253"/>
      <c r="Q2041" s="484"/>
      <c r="R2041" s="83"/>
      <c r="S2041" s="482"/>
      <c r="T2041" s="84"/>
      <c r="U2041" s="250"/>
      <c r="V2041" s="254"/>
      <c r="W2041" s="254"/>
      <c r="X2041" s="255"/>
      <c r="Y2041" s="255"/>
      <c r="Z2041" s="256"/>
      <c r="AA2041" s="63"/>
      <c r="AB2041" s="63"/>
      <c r="AC2041" s="63"/>
      <c r="AD2041" s="81"/>
      <c r="AE2041" s="84"/>
      <c r="AF2041" s="84"/>
      <c r="AG2041" s="257"/>
      <c r="AH2041" s="84"/>
      <c r="AI2041" s="63"/>
      <c r="AJ2041" s="63"/>
      <c r="AK2041" s="81"/>
      <c r="AL2041" s="85"/>
      <c r="AM2041" s="66"/>
      <c r="AN2041" s="63"/>
      <c r="XFA2041" s="558" t="e">
        <f>MATCH(AE2041,tabla!$W$3:$W$20,0)-1</f>
        <v>#N/A</v>
      </c>
      <c r="XFB2041" s="558">
        <f>COUNTIF(tabla!$W$3:$W$20,'BD1'!AE2041)</f>
        <v>0</v>
      </c>
    </row>
    <row r="2042" spans="1:40 16381:16382" ht="24.95" customHeight="1" x14ac:dyDescent="0.2">
      <c r="A2042" s="248"/>
      <c r="B2042" s="248"/>
      <c r="C2042" s="248"/>
      <c r="D2042" s="84"/>
      <c r="E2042" s="86"/>
      <c r="F2042" s="249"/>
      <c r="G2042" s="84"/>
      <c r="H2042" s="84"/>
      <c r="I2042" s="177"/>
      <c r="J2042" s="84"/>
      <c r="K2042" s="477"/>
      <c r="L2042" s="174"/>
      <c r="M2042" s="251"/>
      <c r="N2042" s="280" t="str">
        <f t="shared" si="171"/>
        <v/>
      </c>
      <c r="O2042" s="252"/>
      <c r="P2042" s="253"/>
      <c r="Q2042" s="484"/>
      <c r="R2042" s="83"/>
      <c r="S2042" s="482"/>
      <c r="T2042" s="84"/>
      <c r="U2042" s="250"/>
      <c r="V2042" s="254"/>
      <c r="W2042" s="254"/>
      <c r="X2042" s="255"/>
      <c r="Y2042" s="255"/>
      <c r="Z2042" s="256"/>
      <c r="AA2042" s="63"/>
      <c r="AB2042" s="63"/>
      <c r="AC2042" s="63"/>
      <c r="AD2042" s="81"/>
      <c r="AE2042" s="84"/>
      <c r="AF2042" s="84"/>
      <c r="AG2042" s="257"/>
      <c r="AH2042" s="84"/>
      <c r="AI2042" s="63"/>
      <c r="AJ2042" s="63"/>
      <c r="AK2042" s="81"/>
      <c r="AL2042" s="85"/>
      <c r="AM2042" s="66"/>
      <c r="AN2042" s="63"/>
      <c r="XFA2042" s="558" t="e">
        <f>MATCH(AE2042,tabla!$W$3:$W$20,0)-1</f>
        <v>#N/A</v>
      </c>
      <c r="XFB2042" s="558">
        <f>COUNTIF(tabla!$W$3:$W$20,'BD1'!AE2042)</f>
        <v>0</v>
      </c>
    </row>
    <row r="2043" spans="1:40 16381:16382" ht="24.95" customHeight="1" x14ac:dyDescent="0.2">
      <c r="A2043" s="248"/>
      <c r="B2043" s="248"/>
      <c r="C2043" s="248"/>
      <c r="D2043" s="84"/>
      <c r="E2043" s="86"/>
      <c r="F2043" s="249"/>
      <c r="G2043" s="84"/>
      <c r="H2043" s="84"/>
      <c r="I2043" s="177"/>
      <c r="J2043" s="84"/>
      <c r="K2043" s="477"/>
      <c r="L2043" s="174"/>
      <c r="M2043" s="251"/>
      <c r="N2043" s="280" t="str">
        <f t="shared" si="171"/>
        <v/>
      </c>
      <c r="O2043" s="252"/>
      <c r="P2043" s="253"/>
      <c r="Q2043" s="484"/>
      <c r="R2043" s="83"/>
      <c r="S2043" s="482"/>
      <c r="T2043" s="84"/>
      <c r="U2043" s="250"/>
      <c r="V2043" s="254"/>
      <c r="W2043" s="254"/>
      <c r="X2043" s="255"/>
      <c r="Y2043" s="255"/>
      <c r="Z2043" s="256"/>
      <c r="AA2043" s="63"/>
      <c r="AB2043" s="63"/>
      <c r="AC2043" s="63"/>
      <c r="AD2043" s="81"/>
      <c r="AE2043" s="84"/>
      <c r="AF2043" s="84"/>
      <c r="AG2043" s="257"/>
      <c r="AH2043" s="84"/>
      <c r="AI2043" s="63"/>
      <c r="AJ2043" s="63"/>
      <c r="AK2043" s="81"/>
      <c r="AL2043" s="85"/>
      <c r="AM2043" s="66"/>
      <c r="AN2043" s="63"/>
      <c r="XFA2043" s="558" t="e">
        <f>MATCH(AE2043,tabla!$W$3:$W$20,0)-1</f>
        <v>#N/A</v>
      </c>
      <c r="XFB2043" s="558">
        <f>COUNTIF(tabla!$W$3:$W$20,'BD1'!AE2043)</f>
        <v>0</v>
      </c>
    </row>
    <row r="2044" spans="1:40 16381:16382" ht="24.95" customHeight="1" x14ac:dyDescent="0.2">
      <c r="A2044" s="248"/>
      <c r="B2044" s="248"/>
      <c r="C2044" s="248"/>
      <c r="D2044" s="84"/>
      <c r="E2044" s="86"/>
      <c r="F2044" s="249"/>
      <c r="G2044" s="84"/>
      <c r="H2044" s="84"/>
      <c r="I2044" s="177"/>
      <c r="J2044" s="84"/>
      <c r="K2044" s="477"/>
      <c r="L2044" s="174"/>
      <c r="M2044" s="251"/>
      <c r="N2044" s="280" t="str">
        <f t="shared" si="171"/>
        <v/>
      </c>
      <c r="O2044" s="252"/>
      <c r="P2044" s="253"/>
      <c r="Q2044" s="484"/>
      <c r="R2044" s="83"/>
      <c r="S2044" s="482"/>
      <c r="T2044" s="84"/>
      <c r="U2044" s="250"/>
      <c r="V2044" s="254"/>
      <c r="W2044" s="254"/>
      <c r="X2044" s="255"/>
      <c r="Y2044" s="255"/>
      <c r="Z2044" s="256"/>
      <c r="AA2044" s="63"/>
      <c r="AB2044" s="63"/>
      <c r="AC2044" s="63"/>
      <c r="AD2044" s="81"/>
      <c r="AE2044" s="84"/>
      <c r="AF2044" s="84"/>
      <c r="AG2044" s="257"/>
      <c r="AH2044" s="84"/>
      <c r="AI2044" s="63"/>
      <c r="AJ2044" s="63"/>
      <c r="AK2044" s="81"/>
      <c r="AL2044" s="85"/>
      <c r="AM2044" s="66"/>
      <c r="AN2044" s="63"/>
      <c r="XFA2044" s="558" t="e">
        <f>MATCH(AE2044,tabla!$W$3:$W$20,0)-1</f>
        <v>#N/A</v>
      </c>
      <c r="XFB2044" s="558">
        <f>COUNTIF(tabla!$W$3:$W$20,'BD1'!AE2044)</f>
        <v>0</v>
      </c>
    </row>
    <row r="2045" spans="1:40 16381:16382" ht="24.95" customHeight="1" x14ac:dyDescent="0.2">
      <c r="A2045" s="248"/>
      <c r="B2045" s="248"/>
      <c r="C2045" s="248"/>
      <c r="D2045" s="84"/>
      <c r="E2045" s="86"/>
      <c r="F2045" s="249"/>
      <c r="G2045" s="84"/>
      <c r="H2045" s="84"/>
      <c r="I2045" s="177"/>
      <c r="J2045" s="84"/>
      <c r="K2045" s="477"/>
      <c r="L2045" s="174"/>
      <c r="M2045" s="251"/>
      <c r="N2045" s="280" t="str">
        <f t="shared" si="171"/>
        <v/>
      </c>
      <c r="O2045" s="252"/>
      <c r="P2045" s="253"/>
      <c r="Q2045" s="484"/>
      <c r="R2045" s="83"/>
      <c r="S2045" s="482"/>
      <c r="T2045" s="84"/>
      <c r="U2045" s="250"/>
      <c r="V2045" s="254"/>
      <c r="W2045" s="254"/>
      <c r="X2045" s="255"/>
      <c r="Y2045" s="255"/>
      <c r="Z2045" s="256"/>
      <c r="AA2045" s="63"/>
      <c r="AB2045" s="63"/>
      <c r="AC2045" s="63"/>
      <c r="AD2045" s="81"/>
      <c r="AE2045" s="84"/>
      <c r="AF2045" s="84"/>
      <c r="AG2045" s="257"/>
      <c r="AH2045" s="84"/>
      <c r="AI2045" s="63"/>
      <c r="AJ2045" s="63"/>
      <c r="AK2045" s="81"/>
      <c r="AL2045" s="85"/>
      <c r="AM2045" s="66"/>
      <c r="AN2045" s="63"/>
      <c r="XFA2045" s="558" t="e">
        <f>MATCH(AE2045,tabla!$W$3:$W$20,0)-1</f>
        <v>#N/A</v>
      </c>
      <c r="XFB2045" s="558">
        <f>COUNTIF(tabla!$W$3:$W$20,'BD1'!AE2045)</f>
        <v>0</v>
      </c>
    </row>
    <row r="2046" spans="1:40 16381:16382" ht="24.95" customHeight="1" x14ac:dyDescent="0.2">
      <c r="A2046" s="248"/>
      <c r="B2046" s="248"/>
      <c r="C2046" s="248"/>
      <c r="D2046" s="84"/>
      <c r="E2046" s="86"/>
      <c r="F2046" s="249"/>
      <c r="G2046" s="84"/>
      <c r="H2046" s="84"/>
      <c r="I2046" s="177"/>
      <c r="J2046" s="84"/>
      <c r="K2046" s="477"/>
      <c r="L2046" s="174"/>
      <c r="M2046" s="251"/>
      <c r="N2046" s="280" t="str">
        <f t="shared" si="171"/>
        <v/>
      </c>
      <c r="O2046" s="252"/>
      <c r="P2046" s="253"/>
      <c r="Q2046" s="484"/>
      <c r="R2046" s="83"/>
      <c r="S2046" s="482"/>
      <c r="T2046" s="84"/>
      <c r="U2046" s="250"/>
      <c r="V2046" s="254"/>
      <c r="W2046" s="254"/>
      <c r="X2046" s="255"/>
      <c r="Y2046" s="255"/>
      <c r="Z2046" s="256"/>
      <c r="AA2046" s="63"/>
      <c r="AB2046" s="63"/>
      <c r="AC2046" s="63"/>
      <c r="AD2046" s="81"/>
      <c r="AE2046" s="84"/>
      <c r="AF2046" s="84"/>
      <c r="AG2046" s="257"/>
      <c r="AH2046" s="84"/>
      <c r="AI2046" s="63"/>
      <c r="AJ2046" s="63"/>
      <c r="AK2046" s="81"/>
      <c r="AL2046" s="85"/>
      <c r="AM2046" s="66"/>
      <c r="AN2046" s="63"/>
      <c r="XFA2046" s="558" t="e">
        <f>MATCH(AE2046,tabla!$W$3:$W$20,0)-1</f>
        <v>#N/A</v>
      </c>
      <c r="XFB2046" s="558">
        <f>COUNTIF(tabla!$W$3:$W$20,'BD1'!AE2046)</f>
        <v>0</v>
      </c>
    </row>
    <row r="2047" spans="1:40 16381:16382" ht="24.95" customHeight="1" x14ac:dyDescent="0.2">
      <c r="A2047" s="248"/>
      <c r="B2047" s="248"/>
      <c r="C2047" s="248"/>
      <c r="D2047" s="84"/>
      <c r="E2047" s="86"/>
      <c r="F2047" s="249"/>
      <c r="G2047" s="84"/>
      <c r="H2047" s="84"/>
      <c r="I2047" s="177"/>
      <c r="J2047" s="84"/>
      <c r="K2047" s="477"/>
      <c r="L2047" s="174"/>
      <c r="M2047" s="251"/>
      <c r="N2047" s="280" t="str">
        <f t="shared" si="171"/>
        <v/>
      </c>
      <c r="O2047" s="252"/>
      <c r="P2047" s="253"/>
      <c r="Q2047" s="484"/>
      <c r="R2047" s="83"/>
      <c r="S2047" s="482"/>
      <c r="T2047" s="84"/>
      <c r="U2047" s="250"/>
      <c r="V2047" s="254"/>
      <c r="W2047" s="254"/>
      <c r="X2047" s="255"/>
      <c r="Y2047" s="255"/>
      <c r="Z2047" s="256"/>
      <c r="AA2047" s="63"/>
      <c r="AB2047" s="63"/>
      <c r="AC2047" s="63"/>
      <c r="AD2047" s="81"/>
      <c r="AE2047" s="84"/>
      <c r="AF2047" s="84"/>
      <c r="AG2047" s="257"/>
      <c r="AH2047" s="84"/>
      <c r="AI2047" s="63"/>
      <c r="AJ2047" s="63"/>
      <c r="AK2047" s="81"/>
      <c r="AL2047" s="85"/>
      <c r="AM2047" s="66"/>
      <c r="AN2047" s="63"/>
      <c r="XFA2047" s="558" t="e">
        <f>MATCH(AE2047,tabla!$W$3:$W$20,0)-1</f>
        <v>#N/A</v>
      </c>
      <c r="XFB2047" s="558">
        <f>COUNTIF(tabla!$W$3:$W$20,'BD1'!AE2047)</f>
        <v>0</v>
      </c>
    </row>
    <row r="2048" spans="1:40 16381:16382" ht="24.95" customHeight="1" x14ac:dyDescent="0.2">
      <c r="A2048" s="248"/>
      <c r="B2048" s="248"/>
      <c r="C2048" s="248"/>
      <c r="D2048" s="84"/>
      <c r="E2048" s="86"/>
      <c r="F2048" s="249"/>
      <c r="G2048" s="84"/>
      <c r="H2048" s="84"/>
      <c r="I2048" s="177"/>
      <c r="J2048" s="84"/>
      <c r="K2048" s="477"/>
      <c r="L2048" s="174"/>
      <c r="M2048" s="251"/>
      <c r="N2048" s="280" t="str">
        <f t="shared" si="171"/>
        <v/>
      </c>
      <c r="O2048" s="252"/>
      <c r="P2048" s="253"/>
      <c r="Q2048" s="484"/>
      <c r="R2048" s="83"/>
      <c r="S2048" s="482"/>
      <c r="T2048" s="84"/>
      <c r="U2048" s="250"/>
      <c r="V2048" s="254"/>
      <c r="W2048" s="254"/>
      <c r="X2048" s="255"/>
      <c r="Y2048" s="255"/>
      <c r="Z2048" s="256"/>
      <c r="AA2048" s="63"/>
      <c r="AB2048" s="63"/>
      <c r="AC2048" s="63"/>
      <c r="AD2048" s="81"/>
      <c r="AE2048" s="84"/>
      <c r="AF2048" s="84"/>
      <c r="AG2048" s="257"/>
      <c r="AH2048" s="84"/>
      <c r="AI2048" s="63"/>
      <c r="AJ2048" s="63"/>
      <c r="AK2048" s="81"/>
      <c r="AL2048" s="85"/>
      <c r="AM2048" s="66"/>
      <c r="AN2048" s="63"/>
      <c r="XFA2048" s="558" t="e">
        <f>MATCH(AE2048,tabla!$W$3:$W$20,0)-1</f>
        <v>#N/A</v>
      </c>
      <c r="XFB2048" s="558">
        <f>COUNTIF(tabla!$W$3:$W$20,'BD1'!AE2048)</f>
        <v>0</v>
      </c>
    </row>
    <row r="2049" spans="1:40 16381:16382" ht="24.95" customHeight="1" x14ac:dyDescent="0.2">
      <c r="A2049" s="248"/>
      <c r="B2049" s="248"/>
      <c r="C2049" s="248"/>
      <c r="D2049" s="84"/>
      <c r="E2049" s="86"/>
      <c r="F2049" s="249"/>
      <c r="G2049" s="84"/>
      <c r="H2049" s="84"/>
      <c r="I2049" s="177"/>
      <c r="J2049" s="84"/>
      <c r="K2049" s="477"/>
      <c r="L2049" s="174"/>
      <c r="M2049" s="251"/>
      <c r="N2049" s="280" t="str">
        <f t="shared" si="171"/>
        <v/>
      </c>
      <c r="O2049" s="252"/>
      <c r="P2049" s="253"/>
      <c r="Q2049" s="484"/>
      <c r="R2049" s="83"/>
      <c r="S2049" s="482"/>
      <c r="T2049" s="84"/>
      <c r="U2049" s="250"/>
      <c r="V2049" s="254"/>
      <c r="W2049" s="254"/>
      <c r="X2049" s="255"/>
      <c r="Y2049" s="255"/>
      <c r="Z2049" s="256"/>
      <c r="AA2049" s="63"/>
      <c r="AB2049" s="63"/>
      <c r="AC2049" s="63"/>
      <c r="AD2049" s="81"/>
      <c r="AE2049" s="84"/>
      <c r="AF2049" s="84"/>
      <c r="AG2049" s="257"/>
      <c r="AH2049" s="84"/>
      <c r="AI2049" s="63"/>
      <c r="AJ2049" s="63"/>
      <c r="AK2049" s="81"/>
      <c r="AL2049" s="85"/>
      <c r="AM2049" s="66"/>
      <c r="AN2049" s="63"/>
      <c r="XFA2049" s="558" t="e">
        <f>MATCH(AE2049,tabla!$W$3:$W$20,0)-1</f>
        <v>#N/A</v>
      </c>
      <c r="XFB2049" s="558">
        <f>COUNTIF(tabla!$W$3:$W$20,'BD1'!AE2049)</f>
        <v>0</v>
      </c>
    </row>
    <row r="2050" spans="1:40 16381:16382" ht="24.95" customHeight="1" x14ac:dyDescent="0.2">
      <c r="A2050" s="248"/>
      <c r="B2050" s="248"/>
      <c r="C2050" s="248"/>
      <c r="D2050" s="84"/>
      <c r="E2050" s="86"/>
      <c r="F2050" s="249"/>
      <c r="G2050" s="84"/>
      <c r="H2050" s="84"/>
      <c r="I2050" s="177"/>
      <c r="J2050" s="84"/>
      <c r="K2050" s="477"/>
      <c r="L2050" s="174"/>
      <c r="M2050" s="251"/>
      <c r="N2050" s="280" t="str">
        <f t="shared" si="171"/>
        <v/>
      </c>
      <c r="O2050" s="252"/>
      <c r="P2050" s="253"/>
      <c r="Q2050" s="484"/>
      <c r="R2050" s="83"/>
      <c r="S2050" s="482"/>
      <c r="T2050" s="84"/>
      <c r="U2050" s="250"/>
      <c r="V2050" s="254"/>
      <c r="W2050" s="254"/>
      <c r="X2050" s="255"/>
      <c r="Y2050" s="255"/>
      <c r="Z2050" s="256"/>
      <c r="AA2050" s="63"/>
      <c r="AB2050" s="63"/>
      <c r="AC2050" s="63"/>
      <c r="AD2050" s="81"/>
      <c r="AE2050" s="84"/>
      <c r="AF2050" s="84"/>
      <c r="AG2050" s="257"/>
      <c r="AH2050" s="84"/>
      <c r="AI2050" s="63"/>
      <c r="AJ2050" s="63"/>
      <c r="AK2050" s="81"/>
      <c r="AL2050" s="85"/>
      <c r="AM2050" s="66"/>
      <c r="AN2050" s="63"/>
      <c r="XFA2050" s="558" t="e">
        <f>MATCH(AE2050,tabla!$W$3:$W$20,0)-1</f>
        <v>#N/A</v>
      </c>
      <c r="XFB2050" s="558">
        <f>COUNTIF(tabla!$W$3:$W$20,'BD1'!AE2050)</f>
        <v>0</v>
      </c>
    </row>
    <row r="2051" spans="1:40 16381:16382" ht="24.95" customHeight="1" x14ac:dyDescent="0.2">
      <c r="A2051" s="248"/>
      <c r="B2051" s="248"/>
      <c r="C2051" s="248"/>
      <c r="D2051" s="84"/>
      <c r="E2051" s="86"/>
      <c r="F2051" s="249"/>
      <c r="G2051" s="84"/>
      <c r="H2051" s="84"/>
      <c r="I2051" s="177"/>
      <c r="J2051" s="84"/>
      <c r="K2051" s="477"/>
      <c r="L2051" s="174"/>
      <c r="M2051" s="251"/>
      <c r="N2051" s="280" t="str">
        <f t="shared" si="171"/>
        <v/>
      </c>
      <c r="O2051" s="252"/>
      <c r="P2051" s="253"/>
      <c r="Q2051" s="484"/>
      <c r="R2051" s="83"/>
      <c r="S2051" s="482"/>
      <c r="T2051" s="84"/>
      <c r="U2051" s="250"/>
      <c r="V2051" s="254"/>
      <c r="W2051" s="254"/>
      <c r="X2051" s="255"/>
      <c r="Y2051" s="255"/>
      <c r="Z2051" s="256"/>
      <c r="AA2051" s="63"/>
      <c r="AB2051" s="63"/>
      <c r="AC2051" s="63"/>
      <c r="AD2051" s="81"/>
      <c r="AE2051" s="84"/>
      <c r="AF2051" s="84"/>
      <c r="AG2051" s="257"/>
      <c r="AH2051" s="84"/>
      <c r="AI2051" s="63"/>
      <c r="AJ2051" s="63"/>
      <c r="AK2051" s="81"/>
      <c r="AL2051" s="85"/>
      <c r="AM2051" s="66"/>
      <c r="AN2051" s="63"/>
      <c r="XFA2051" s="558" t="e">
        <f>MATCH(AE2051,tabla!$W$3:$W$20,0)-1</f>
        <v>#N/A</v>
      </c>
      <c r="XFB2051" s="558">
        <f>COUNTIF(tabla!$W$3:$W$20,'BD1'!AE2051)</f>
        <v>0</v>
      </c>
    </row>
    <row r="2052" spans="1:40 16381:16382" ht="24.95" customHeight="1" x14ac:dyDescent="0.2">
      <c r="A2052" s="248"/>
      <c r="B2052" s="248"/>
      <c r="C2052" s="248"/>
      <c r="D2052" s="84"/>
      <c r="E2052" s="86"/>
      <c r="F2052" s="249"/>
      <c r="G2052" s="84"/>
      <c r="H2052" s="84"/>
      <c r="I2052" s="177"/>
      <c r="J2052" s="84"/>
      <c r="K2052" s="477"/>
      <c r="L2052" s="174"/>
      <c r="M2052" s="251"/>
      <c r="N2052" s="280" t="str">
        <f t="shared" si="171"/>
        <v/>
      </c>
      <c r="O2052" s="252"/>
      <c r="P2052" s="253"/>
      <c r="Q2052" s="484"/>
      <c r="R2052" s="83"/>
      <c r="S2052" s="482"/>
      <c r="T2052" s="84"/>
      <c r="U2052" s="250"/>
      <c r="V2052" s="254"/>
      <c r="W2052" s="254"/>
      <c r="X2052" s="255"/>
      <c r="Y2052" s="255"/>
      <c r="Z2052" s="256"/>
      <c r="AA2052" s="63"/>
      <c r="AB2052" s="63"/>
      <c r="AC2052" s="63"/>
      <c r="AD2052" s="81"/>
      <c r="AE2052" s="84"/>
      <c r="AF2052" s="84"/>
      <c r="AG2052" s="257"/>
      <c r="AH2052" s="84"/>
      <c r="AI2052" s="63"/>
      <c r="AJ2052" s="63"/>
      <c r="AK2052" s="81"/>
      <c r="AL2052" s="85"/>
      <c r="AM2052" s="66"/>
      <c r="AN2052" s="63"/>
      <c r="XFA2052" s="558" t="e">
        <f>MATCH(AE2052,tabla!$W$3:$W$20,0)-1</f>
        <v>#N/A</v>
      </c>
      <c r="XFB2052" s="558">
        <f>COUNTIF(tabla!$W$3:$W$20,'BD1'!AE2052)</f>
        <v>0</v>
      </c>
    </row>
    <row r="2053" spans="1:40 16381:16382" ht="24.95" customHeight="1" x14ac:dyDescent="0.2">
      <c r="A2053" s="248"/>
      <c r="B2053" s="248"/>
      <c r="C2053" s="248"/>
      <c r="D2053" s="84"/>
      <c r="E2053" s="86"/>
      <c r="F2053" s="249"/>
      <c r="G2053" s="84"/>
      <c r="H2053" s="84"/>
      <c r="I2053" s="177"/>
      <c r="J2053" s="84"/>
      <c r="K2053" s="477"/>
      <c r="L2053" s="174"/>
      <c r="M2053" s="251"/>
      <c r="N2053" s="280" t="str">
        <f t="shared" si="171"/>
        <v/>
      </c>
      <c r="O2053" s="252"/>
      <c r="P2053" s="253"/>
      <c r="Q2053" s="484"/>
      <c r="R2053" s="83"/>
      <c r="S2053" s="482"/>
      <c r="T2053" s="84"/>
      <c r="U2053" s="250"/>
      <c r="V2053" s="254"/>
      <c r="W2053" s="254"/>
      <c r="X2053" s="255"/>
      <c r="Y2053" s="255"/>
      <c r="Z2053" s="256"/>
      <c r="AA2053" s="63"/>
      <c r="AB2053" s="63"/>
      <c r="AC2053" s="63"/>
      <c r="AD2053" s="81"/>
      <c r="AE2053" s="84"/>
      <c r="AF2053" s="84"/>
      <c r="AG2053" s="257"/>
      <c r="AH2053" s="84"/>
      <c r="AI2053" s="63"/>
      <c r="AJ2053" s="63"/>
      <c r="AK2053" s="81"/>
      <c r="AL2053" s="85"/>
      <c r="AM2053" s="66"/>
      <c r="AN2053" s="63"/>
      <c r="XFA2053" s="558" t="e">
        <f>MATCH(AE2053,tabla!$W$3:$W$20,0)-1</f>
        <v>#N/A</v>
      </c>
      <c r="XFB2053" s="558">
        <f>COUNTIF(tabla!$W$3:$W$20,'BD1'!AE2053)</f>
        <v>0</v>
      </c>
    </row>
    <row r="2054" spans="1:40 16381:16382" ht="24.95" customHeight="1" x14ac:dyDescent="0.2">
      <c r="A2054" s="248"/>
      <c r="B2054" s="248"/>
      <c r="C2054" s="248"/>
      <c r="D2054" s="84"/>
      <c r="E2054" s="86"/>
      <c r="F2054" s="249"/>
      <c r="G2054" s="84"/>
      <c r="H2054" s="84"/>
      <c r="I2054" s="177"/>
      <c r="J2054" s="84"/>
      <c r="K2054" s="477"/>
      <c r="L2054" s="174"/>
      <c r="M2054" s="251"/>
      <c r="N2054" s="280" t="str">
        <f t="shared" si="171"/>
        <v/>
      </c>
      <c r="O2054" s="252"/>
      <c r="P2054" s="253"/>
      <c r="Q2054" s="484"/>
      <c r="R2054" s="83"/>
      <c r="S2054" s="482"/>
      <c r="T2054" s="84"/>
      <c r="U2054" s="250"/>
      <c r="V2054" s="254"/>
      <c r="W2054" s="254"/>
      <c r="X2054" s="255"/>
      <c r="Y2054" s="255"/>
      <c r="Z2054" s="256"/>
      <c r="AA2054" s="63"/>
      <c r="AB2054" s="63"/>
      <c r="AC2054" s="63"/>
      <c r="AD2054" s="81"/>
      <c r="AE2054" s="84"/>
      <c r="AF2054" s="84"/>
      <c r="AG2054" s="257"/>
      <c r="AH2054" s="84"/>
      <c r="AI2054" s="63"/>
      <c r="AJ2054" s="63"/>
      <c r="AK2054" s="81"/>
      <c r="AL2054" s="85"/>
      <c r="AM2054" s="66"/>
      <c r="AN2054" s="63"/>
      <c r="XFA2054" s="558" t="e">
        <f>MATCH(AE2054,tabla!$W$3:$W$20,0)-1</f>
        <v>#N/A</v>
      </c>
      <c r="XFB2054" s="558">
        <f>COUNTIF(tabla!$W$3:$W$20,'BD1'!AE2054)</f>
        <v>0</v>
      </c>
    </row>
    <row r="2055" spans="1:40 16381:16382" ht="24.95" customHeight="1" x14ac:dyDescent="0.2">
      <c r="A2055" s="248"/>
      <c r="B2055" s="248"/>
      <c r="C2055" s="248"/>
      <c r="D2055" s="84"/>
      <c r="E2055" s="86"/>
      <c r="F2055" s="249"/>
      <c r="G2055" s="84"/>
      <c r="H2055" s="84"/>
      <c r="I2055" s="177"/>
      <c r="J2055" s="84"/>
      <c r="K2055" s="477"/>
      <c r="L2055" s="174"/>
      <c r="M2055" s="251"/>
      <c r="N2055" s="280" t="str">
        <f t="shared" si="171"/>
        <v/>
      </c>
      <c r="O2055" s="252"/>
      <c r="P2055" s="253"/>
      <c r="Q2055" s="484"/>
      <c r="R2055" s="83"/>
      <c r="S2055" s="482"/>
      <c r="T2055" s="84"/>
      <c r="U2055" s="250"/>
      <c r="V2055" s="254"/>
      <c r="W2055" s="254"/>
      <c r="X2055" s="255"/>
      <c r="Y2055" s="255"/>
      <c r="Z2055" s="256"/>
      <c r="AA2055" s="63"/>
      <c r="AB2055" s="63"/>
      <c r="AC2055" s="63"/>
      <c r="AD2055" s="81"/>
      <c r="AE2055" s="84"/>
      <c r="AF2055" s="84"/>
      <c r="AG2055" s="257"/>
      <c r="AH2055" s="84"/>
      <c r="AI2055" s="63"/>
      <c r="AJ2055" s="63"/>
      <c r="AK2055" s="81"/>
      <c r="AL2055" s="85"/>
      <c r="AM2055" s="66"/>
      <c r="AN2055" s="63"/>
      <c r="XFA2055" s="558" t="e">
        <f>MATCH(AE2055,tabla!$W$3:$W$20,0)-1</f>
        <v>#N/A</v>
      </c>
      <c r="XFB2055" s="558">
        <f>COUNTIF(tabla!$W$3:$W$20,'BD1'!AE2055)</f>
        <v>0</v>
      </c>
    </row>
    <row r="2056" spans="1:40 16381:16382" ht="24.95" customHeight="1" x14ac:dyDescent="0.2">
      <c r="A2056" s="248"/>
      <c r="B2056" s="248"/>
      <c r="C2056" s="248"/>
      <c r="D2056" s="84"/>
      <c r="E2056" s="86"/>
      <c r="F2056" s="249"/>
      <c r="G2056" s="84"/>
      <c r="H2056" s="84"/>
      <c r="I2056" s="177"/>
      <c r="J2056" s="84"/>
      <c r="K2056" s="477"/>
      <c r="L2056" s="174"/>
      <c r="M2056" s="251"/>
      <c r="N2056" s="280" t="str">
        <f t="shared" si="171"/>
        <v/>
      </c>
      <c r="O2056" s="252"/>
      <c r="P2056" s="253"/>
      <c r="Q2056" s="484"/>
      <c r="R2056" s="83"/>
      <c r="S2056" s="482"/>
      <c r="T2056" s="84"/>
      <c r="U2056" s="250"/>
      <c r="V2056" s="254"/>
      <c r="W2056" s="254"/>
      <c r="X2056" s="255"/>
      <c r="Y2056" s="255"/>
      <c r="Z2056" s="256"/>
      <c r="AA2056" s="63"/>
      <c r="AB2056" s="63"/>
      <c r="AC2056" s="63"/>
      <c r="AD2056" s="81"/>
      <c r="AE2056" s="84"/>
      <c r="AF2056" s="84"/>
      <c r="AG2056" s="257"/>
      <c r="AH2056" s="84"/>
      <c r="AI2056" s="63"/>
      <c r="AJ2056" s="63"/>
      <c r="AK2056" s="81"/>
      <c r="AL2056" s="85"/>
      <c r="AM2056" s="66"/>
      <c r="AN2056" s="63"/>
      <c r="XFA2056" s="558" t="e">
        <f>MATCH(AE2056,tabla!$W$3:$W$20,0)-1</f>
        <v>#N/A</v>
      </c>
      <c r="XFB2056" s="558">
        <f>COUNTIF(tabla!$W$3:$W$20,'BD1'!AE2056)</f>
        <v>0</v>
      </c>
    </row>
    <row r="2057" spans="1:40 16381:16382" ht="24.95" customHeight="1" x14ac:dyDescent="0.2">
      <c r="A2057" s="248"/>
      <c r="B2057" s="248"/>
      <c r="C2057" s="248"/>
      <c r="D2057" s="84"/>
      <c r="E2057" s="86"/>
      <c r="F2057" s="249"/>
      <c r="G2057" s="84"/>
      <c r="H2057" s="84"/>
      <c r="I2057" s="177"/>
      <c r="J2057" s="84"/>
      <c r="K2057" s="477"/>
      <c r="L2057" s="174"/>
      <c r="M2057" s="251"/>
      <c r="N2057" s="280" t="str">
        <f t="shared" si="171"/>
        <v/>
      </c>
      <c r="O2057" s="252"/>
      <c r="P2057" s="253"/>
      <c r="Q2057" s="484"/>
      <c r="R2057" s="83"/>
      <c r="S2057" s="482"/>
      <c r="T2057" s="84"/>
      <c r="U2057" s="250"/>
      <c r="V2057" s="254"/>
      <c r="W2057" s="254"/>
      <c r="X2057" s="255"/>
      <c r="Y2057" s="255"/>
      <c r="Z2057" s="256"/>
      <c r="AA2057" s="63"/>
      <c r="AB2057" s="63"/>
      <c r="AC2057" s="63"/>
      <c r="AD2057" s="81"/>
      <c r="AE2057" s="84"/>
      <c r="AF2057" s="84"/>
      <c r="AG2057" s="257"/>
      <c r="AH2057" s="84"/>
      <c r="AI2057" s="63"/>
      <c r="AJ2057" s="63"/>
      <c r="AK2057" s="81"/>
      <c r="AL2057" s="85"/>
      <c r="AM2057" s="66"/>
      <c r="AN2057" s="63"/>
      <c r="XFA2057" s="558" t="e">
        <f>MATCH(AE2057,tabla!$W$3:$W$20,0)-1</f>
        <v>#N/A</v>
      </c>
      <c r="XFB2057" s="558">
        <f>COUNTIF(tabla!$W$3:$W$20,'BD1'!AE2057)</f>
        <v>0</v>
      </c>
    </row>
    <row r="2058" spans="1:40 16381:16382" ht="24.95" customHeight="1" x14ac:dyDescent="0.2">
      <c r="A2058" s="248"/>
      <c r="B2058" s="248"/>
      <c r="C2058" s="248"/>
      <c r="D2058" s="84"/>
      <c r="E2058" s="86"/>
      <c r="F2058" s="249"/>
      <c r="G2058" s="84"/>
      <c r="H2058" s="84"/>
      <c r="I2058" s="177"/>
      <c r="J2058" s="84"/>
      <c r="K2058" s="477"/>
      <c r="L2058" s="174"/>
      <c r="M2058" s="251"/>
      <c r="N2058" s="280" t="str">
        <f t="shared" si="171"/>
        <v/>
      </c>
      <c r="O2058" s="252"/>
      <c r="P2058" s="253"/>
      <c r="Q2058" s="484"/>
      <c r="R2058" s="83"/>
      <c r="S2058" s="482"/>
      <c r="T2058" s="84"/>
      <c r="U2058" s="250"/>
      <c r="V2058" s="254"/>
      <c r="W2058" s="254"/>
      <c r="X2058" s="255"/>
      <c r="Y2058" s="255"/>
      <c r="Z2058" s="256"/>
      <c r="AA2058" s="63"/>
      <c r="AB2058" s="63"/>
      <c r="AC2058" s="63"/>
      <c r="AD2058" s="81"/>
      <c r="AE2058" s="84"/>
      <c r="AF2058" s="84"/>
      <c r="AG2058" s="257"/>
      <c r="AH2058" s="84"/>
      <c r="AI2058" s="63"/>
      <c r="AJ2058" s="63"/>
      <c r="AK2058" s="81"/>
      <c r="AL2058" s="85"/>
      <c r="AM2058" s="66"/>
      <c r="AN2058" s="63"/>
      <c r="XFA2058" s="558" t="e">
        <f>MATCH(AE2058,tabla!$W$3:$W$20,0)-1</f>
        <v>#N/A</v>
      </c>
      <c r="XFB2058" s="558">
        <f>COUNTIF(tabla!$W$3:$W$20,'BD1'!AE2058)</f>
        <v>0</v>
      </c>
    </row>
    <row r="2059" spans="1:40 16381:16382" ht="24.95" customHeight="1" x14ac:dyDescent="0.2">
      <c r="A2059" s="248"/>
      <c r="B2059" s="248"/>
      <c r="C2059" s="248"/>
      <c r="D2059" s="84"/>
      <c r="E2059" s="86"/>
      <c r="F2059" s="249"/>
      <c r="G2059" s="84"/>
      <c r="H2059" s="84"/>
      <c r="I2059" s="177"/>
      <c r="J2059" s="84"/>
      <c r="K2059" s="477"/>
      <c r="L2059" s="174"/>
      <c r="M2059" s="251"/>
      <c r="N2059" s="280" t="str">
        <f t="shared" si="171"/>
        <v/>
      </c>
      <c r="O2059" s="252"/>
      <c r="P2059" s="253"/>
      <c r="Q2059" s="484"/>
      <c r="R2059" s="83"/>
      <c r="S2059" s="482"/>
      <c r="T2059" s="84"/>
      <c r="U2059" s="250"/>
      <c r="V2059" s="254"/>
      <c r="W2059" s="254"/>
      <c r="X2059" s="255"/>
      <c r="Y2059" s="255"/>
      <c r="Z2059" s="256"/>
      <c r="AA2059" s="63"/>
      <c r="AB2059" s="63"/>
      <c r="AC2059" s="63"/>
      <c r="AD2059" s="81"/>
      <c r="AE2059" s="84"/>
      <c r="AF2059" s="84"/>
      <c r="AG2059" s="257"/>
      <c r="AH2059" s="84"/>
      <c r="AI2059" s="63"/>
      <c r="AJ2059" s="63"/>
      <c r="AK2059" s="81"/>
      <c r="AL2059" s="85"/>
      <c r="AM2059" s="66"/>
      <c r="AN2059" s="63"/>
      <c r="XFA2059" s="558" t="e">
        <f>MATCH(AE2059,tabla!$W$3:$W$20,0)-1</f>
        <v>#N/A</v>
      </c>
      <c r="XFB2059" s="558">
        <f>COUNTIF(tabla!$W$3:$W$20,'BD1'!AE2059)</f>
        <v>0</v>
      </c>
    </row>
    <row r="2060" spans="1:40 16381:16382" ht="24.95" customHeight="1" x14ac:dyDescent="0.2">
      <c r="A2060" s="248"/>
      <c r="B2060" s="248"/>
      <c r="C2060" s="248"/>
      <c r="D2060" s="84"/>
      <c r="E2060" s="86"/>
      <c r="F2060" s="249"/>
      <c r="G2060" s="84"/>
      <c r="H2060" s="84"/>
      <c r="I2060" s="177"/>
      <c r="J2060" s="84"/>
      <c r="K2060" s="477"/>
      <c r="L2060" s="174"/>
      <c r="M2060" s="251"/>
      <c r="N2060" s="280" t="str">
        <f t="shared" si="171"/>
        <v/>
      </c>
      <c r="O2060" s="252"/>
      <c r="P2060" s="253"/>
      <c r="Q2060" s="484"/>
      <c r="R2060" s="83"/>
      <c r="S2060" s="482"/>
      <c r="T2060" s="84"/>
      <c r="U2060" s="250"/>
      <c r="V2060" s="254"/>
      <c r="W2060" s="254"/>
      <c r="X2060" s="255"/>
      <c r="Y2060" s="255"/>
      <c r="Z2060" s="256"/>
      <c r="AA2060" s="63"/>
      <c r="AB2060" s="63"/>
      <c r="AC2060" s="63"/>
      <c r="AD2060" s="81"/>
      <c r="AE2060" s="84"/>
      <c r="AF2060" s="84"/>
      <c r="AG2060" s="257"/>
      <c r="AH2060" s="84"/>
      <c r="AI2060" s="63"/>
      <c r="AJ2060" s="63"/>
      <c r="AK2060" s="81"/>
      <c r="AL2060" s="85"/>
      <c r="AM2060" s="66"/>
      <c r="AN2060" s="63"/>
      <c r="XFA2060" s="558" t="e">
        <f>MATCH(AE2060,tabla!$W$3:$W$20,0)-1</f>
        <v>#N/A</v>
      </c>
      <c r="XFB2060" s="558">
        <f>COUNTIF(tabla!$W$3:$W$20,'BD1'!AE2060)</f>
        <v>0</v>
      </c>
    </row>
    <row r="2061" spans="1:40 16381:16382" ht="24.95" customHeight="1" x14ac:dyDescent="0.2">
      <c r="A2061" s="248"/>
      <c r="B2061" s="248"/>
      <c r="C2061" s="248"/>
      <c r="D2061" s="84"/>
      <c r="E2061" s="86"/>
      <c r="F2061" s="249"/>
      <c r="G2061" s="84"/>
      <c r="H2061" s="84"/>
      <c r="I2061" s="177"/>
      <c r="J2061" s="84"/>
      <c r="K2061" s="477"/>
      <c r="L2061" s="174"/>
      <c r="M2061" s="251"/>
      <c r="N2061" s="280" t="str">
        <f t="shared" si="171"/>
        <v/>
      </c>
      <c r="O2061" s="252"/>
      <c r="P2061" s="253"/>
      <c r="Q2061" s="484"/>
      <c r="R2061" s="83"/>
      <c r="S2061" s="482"/>
      <c r="T2061" s="84"/>
      <c r="U2061" s="250"/>
      <c r="V2061" s="254"/>
      <c r="W2061" s="254"/>
      <c r="X2061" s="255"/>
      <c r="Y2061" s="255"/>
      <c r="Z2061" s="256"/>
      <c r="AA2061" s="63"/>
      <c r="AB2061" s="63"/>
      <c r="AC2061" s="63"/>
      <c r="AD2061" s="81"/>
      <c r="AE2061" s="84"/>
      <c r="AF2061" s="84"/>
      <c r="AG2061" s="257"/>
      <c r="AH2061" s="84"/>
      <c r="AI2061" s="63"/>
      <c r="AJ2061" s="63"/>
      <c r="AK2061" s="81"/>
      <c r="AL2061" s="85"/>
      <c r="AM2061" s="66"/>
      <c r="AN2061" s="63"/>
      <c r="XFA2061" s="558" t="e">
        <f>MATCH(AE2061,tabla!$W$3:$W$20,0)-1</f>
        <v>#N/A</v>
      </c>
      <c r="XFB2061" s="558">
        <f>COUNTIF(tabla!$W$3:$W$20,'BD1'!AE2061)</f>
        <v>0</v>
      </c>
    </row>
    <row r="2062" spans="1:40 16381:16382" ht="24.95" customHeight="1" x14ac:dyDescent="0.2">
      <c r="A2062" s="248"/>
      <c r="B2062" s="248"/>
      <c r="C2062" s="248"/>
      <c r="D2062" s="84"/>
      <c r="E2062" s="86"/>
      <c r="F2062" s="249"/>
      <c r="G2062" s="84"/>
      <c r="H2062" s="84"/>
      <c r="I2062" s="177"/>
      <c r="J2062" s="84"/>
      <c r="K2062" s="477"/>
      <c r="L2062" s="174"/>
      <c r="M2062" s="251"/>
      <c r="N2062" s="280" t="str">
        <f t="shared" si="171"/>
        <v/>
      </c>
      <c r="O2062" s="252"/>
      <c r="P2062" s="253"/>
      <c r="Q2062" s="484"/>
      <c r="R2062" s="83"/>
      <c r="S2062" s="482"/>
      <c r="T2062" s="84"/>
      <c r="U2062" s="250"/>
      <c r="V2062" s="254"/>
      <c r="W2062" s="254"/>
      <c r="X2062" s="255"/>
      <c r="Y2062" s="255"/>
      <c r="Z2062" s="256"/>
      <c r="AA2062" s="63"/>
      <c r="AB2062" s="63"/>
      <c r="AC2062" s="63"/>
      <c r="AD2062" s="81"/>
      <c r="AE2062" s="84"/>
      <c r="AF2062" s="84"/>
      <c r="AG2062" s="257"/>
      <c r="AH2062" s="84"/>
      <c r="AI2062" s="63"/>
      <c r="AJ2062" s="63"/>
      <c r="AK2062" s="81"/>
      <c r="AL2062" s="85"/>
      <c r="AM2062" s="66"/>
      <c r="AN2062" s="63"/>
      <c r="XFA2062" s="558" t="e">
        <f>MATCH(AE2062,tabla!$W$3:$W$20,0)-1</f>
        <v>#N/A</v>
      </c>
      <c r="XFB2062" s="558">
        <f>COUNTIF(tabla!$W$3:$W$20,'BD1'!AE2062)</f>
        <v>0</v>
      </c>
    </row>
    <row r="2063" spans="1:40 16381:16382" ht="24.95" customHeight="1" x14ac:dyDescent="0.2">
      <c r="A2063" s="248"/>
      <c r="B2063" s="248"/>
      <c r="C2063" s="248"/>
      <c r="D2063" s="84"/>
      <c r="E2063" s="86"/>
      <c r="F2063" s="249"/>
      <c r="G2063" s="84"/>
      <c r="H2063" s="84"/>
      <c r="I2063" s="177"/>
      <c r="J2063" s="84"/>
      <c r="K2063" s="477"/>
      <c r="L2063" s="174"/>
      <c r="M2063" s="251"/>
      <c r="N2063" s="280" t="str">
        <f t="shared" si="171"/>
        <v/>
      </c>
      <c r="O2063" s="252"/>
      <c r="P2063" s="253"/>
      <c r="Q2063" s="484"/>
      <c r="R2063" s="83"/>
      <c r="S2063" s="482"/>
      <c r="T2063" s="84"/>
      <c r="U2063" s="250"/>
      <c r="V2063" s="254"/>
      <c r="W2063" s="254"/>
      <c r="X2063" s="255"/>
      <c r="Y2063" s="255"/>
      <c r="Z2063" s="256"/>
      <c r="AA2063" s="63"/>
      <c r="AB2063" s="63"/>
      <c r="AC2063" s="63"/>
      <c r="AD2063" s="81"/>
      <c r="AE2063" s="84"/>
      <c r="AF2063" s="84"/>
      <c r="AG2063" s="257"/>
      <c r="AH2063" s="84"/>
      <c r="AI2063" s="63"/>
      <c r="AJ2063" s="63"/>
      <c r="AK2063" s="81"/>
      <c r="AL2063" s="85"/>
      <c r="AM2063" s="66"/>
      <c r="AN2063" s="63"/>
      <c r="XFA2063" s="558" t="e">
        <f>MATCH(AE2063,tabla!$W$3:$W$20,0)-1</f>
        <v>#N/A</v>
      </c>
      <c r="XFB2063" s="558">
        <f>COUNTIF(tabla!$W$3:$W$20,'BD1'!AE2063)</f>
        <v>0</v>
      </c>
    </row>
    <row r="2064" spans="1:40 16381:16382" ht="24.95" customHeight="1" x14ac:dyDescent="0.2">
      <c r="A2064" s="248"/>
      <c r="B2064" s="248"/>
      <c r="C2064" s="248"/>
      <c r="D2064" s="84"/>
      <c r="E2064" s="86"/>
      <c r="F2064" s="249"/>
      <c r="G2064" s="84"/>
      <c r="H2064" s="84"/>
      <c r="I2064" s="177"/>
      <c r="J2064" s="84"/>
      <c r="K2064" s="477"/>
      <c r="L2064" s="174"/>
      <c r="M2064" s="251"/>
      <c r="N2064" s="280" t="str">
        <f t="shared" ref="N2064:N2127" si="172">IF(M2064="","",YEAR($M$2)-YEAR(M2064)-IF(DATE(YEAR($M$2),MONTH(M2064),DAY(M2064))&gt;$M$2,1,0))</f>
        <v/>
      </c>
      <c r="O2064" s="252"/>
      <c r="P2064" s="253"/>
      <c r="Q2064" s="484"/>
      <c r="R2064" s="83"/>
      <c r="S2064" s="482"/>
      <c r="T2064" s="84"/>
      <c r="U2064" s="250"/>
      <c r="V2064" s="254"/>
      <c r="W2064" s="254"/>
      <c r="X2064" s="255"/>
      <c r="Y2064" s="255"/>
      <c r="Z2064" s="256"/>
      <c r="AA2064" s="63"/>
      <c r="AB2064" s="63"/>
      <c r="AC2064" s="63"/>
      <c r="AD2064" s="81"/>
      <c r="AE2064" s="84"/>
      <c r="AF2064" s="84"/>
      <c r="AG2064" s="257"/>
      <c r="AH2064" s="84"/>
      <c r="AI2064" s="63"/>
      <c r="AJ2064" s="63"/>
      <c r="AK2064" s="81"/>
      <c r="AL2064" s="85"/>
      <c r="AM2064" s="66"/>
      <c r="AN2064" s="63"/>
      <c r="XFA2064" s="558" t="e">
        <f>MATCH(AE2064,tabla!$W$3:$W$20,0)-1</f>
        <v>#N/A</v>
      </c>
      <c r="XFB2064" s="558">
        <f>COUNTIF(tabla!$W$3:$W$20,'BD1'!AE2064)</f>
        <v>0</v>
      </c>
    </row>
    <row r="2065" spans="1:40 16381:16382" ht="24.95" customHeight="1" x14ac:dyDescent="0.2">
      <c r="A2065" s="248"/>
      <c r="B2065" s="248"/>
      <c r="C2065" s="248"/>
      <c r="D2065" s="84"/>
      <c r="E2065" s="86"/>
      <c r="F2065" s="249"/>
      <c r="G2065" s="84"/>
      <c r="H2065" s="84"/>
      <c r="I2065" s="177"/>
      <c r="J2065" s="84"/>
      <c r="K2065" s="477"/>
      <c r="L2065" s="174"/>
      <c r="M2065" s="251"/>
      <c r="N2065" s="280" t="str">
        <f t="shared" si="172"/>
        <v/>
      </c>
      <c r="O2065" s="252"/>
      <c r="P2065" s="253"/>
      <c r="Q2065" s="484"/>
      <c r="R2065" s="83"/>
      <c r="S2065" s="482"/>
      <c r="T2065" s="84"/>
      <c r="U2065" s="250"/>
      <c r="V2065" s="254"/>
      <c r="W2065" s="254"/>
      <c r="X2065" s="255"/>
      <c r="Y2065" s="255"/>
      <c r="Z2065" s="256"/>
      <c r="AA2065" s="63"/>
      <c r="AB2065" s="63"/>
      <c r="AC2065" s="63"/>
      <c r="AD2065" s="81"/>
      <c r="AE2065" s="84"/>
      <c r="AF2065" s="84"/>
      <c r="AG2065" s="257"/>
      <c r="AH2065" s="84"/>
      <c r="AI2065" s="63"/>
      <c r="AJ2065" s="63"/>
      <c r="AK2065" s="81"/>
      <c r="AL2065" s="85"/>
      <c r="AM2065" s="66"/>
      <c r="AN2065" s="63"/>
      <c r="XFA2065" s="558" t="e">
        <f>MATCH(AE2065,tabla!$W$3:$W$20,0)-1</f>
        <v>#N/A</v>
      </c>
      <c r="XFB2065" s="558">
        <f>COUNTIF(tabla!$W$3:$W$20,'BD1'!AE2065)</f>
        <v>0</v>
      </c>
    </row>
    <row r="2066" spans="1:40 16381:16382" ht="24.95" customHeight="1" x14ac:dyDescent="0.2">
      <c r="A2066" s="248"/>
      <c r="B2066" s="248"/>
      <c r="C2066" s="248"/>
      <c r="D2066" s="84"/>
      <c r="E2066" s="86"/>
      <c r="F2066" s="249"/>
      <c r="G2066" s="84"/>
      <c r="H2066" s="84"/>
      <c r="I2066" s="177"/>
      <c r="J2066" s="84"/>
      <c r="K2066" s="477"/>
      <c r="L2066" s="174"/>
      <c r="M2066" s="251"/>
      <c r="N2066" s="280" t="str">
        <f t="shared" si="172"/>
        <v/>
      </c>
      <c r="O2066" s="252"/>
      <c r="P2066" s="253"/>
      <c r="Q2066" s="484"/>
      <c r="R2066" s="83"/>
      <c r="S2066" s="482"/>
      <c r="T2066" s="84"/>
      <c r="U2066" s="250"/>
      <c r="V2066" s="254"/>
      <c r="W2066" s="254"/>
      <c r="X2066" s="255"/>
      <c r="Y2066" s="255"/>
      <c r="Z2066" s="256"/>
      <c r="AA2066" s="63"/>
      <c r="AB2066" s="63"/>
      <c r="AC2066" s="63"/>
      <c r="AD2066" s="81"/>
      <c r="AE2066" s="84"/>
      <c r="AF2066" s="84"/>
      <c r="AG2066" s="257"/>
      <c r="AH2066" s="84"/>
      <c r="AI2066" s="63"/>
      <c r="AJ2066" s="63"/>
      <c r="AK2066" s="81"/>
      <c r="AL2066" s="85"/>
      <c r="AM2066" s="66"/>
      <c r="AN2066" s="63"/>
      <c r="XFA2066" s="558" t="e">
        <f>MATCH(AE2066,tabla!$W$3:$W$20,0)-1</f>
        <v>#N/A</v>
      </c>
      <c r="XFB2066" s="558">
        <f>COUNTIF(tabla!$W$3:$W$20,'BD1'!AE2066)</f>
        <v>0</v>
      </c>
    </row>
    <row r="2067" spans="1:40 16381:16382" ht="24.95" customHeight="1" x14ac:dyDescent="0.2">
      <c r="A2067" s="248"/>
      <c r="B2067" s="248"/>
      <c r="C2067" s="248"/>
      <c r="D2067" s="84"/>
      <c r="E2067" s="86"/>
      <c r="F2067" s="249"/>
      <c r="G2067" s="84"/>
      <c r="H2067" s="84"/>
      <c r="I2067" s="177"/>
      <c r="J2067" s="84"/>
      <c r="K2067" s="477"/>
      <c r="L2067" s="174"/>
      <c r="M2067" s="251"/>
      <c r="N2067" s="280" t="str">
        <f t="shared" si="172"/>
        <v/>
      </c>
      <c r="O2067" s="252"/>
      <c r="P2067" s="253"/>
      <c r="Q2067" s="484"/>
      <c r="R2067" s="83"/>
      <c r="S2067" s="482"/>
      <c r="T2067" s="84"/>
      <c r="U2067" s="250"/>
      <c r="V2067" s="254"/>
      <c r="W2067" s="254"/>
      <c r="X2067" s="255"/>
      <c r="Y2067" s="255"/>
      <c r="Z2067" s="256"/>
      <c r="AA2067" s="63"/>
      <c r="AB2067" s="63"/>
      <c r="AC2067" s="63"/>
      <c r="AD2067" s="81"/>
      <c r="AE2067" s="84"/>
      <c r="AF2067" s="84"/>
      <c r="AG2067" s="257"/>
      <c r="AH2067" s="84"/>
      <c r="AI2067" s="63"/>
      <c r="AJ2067" s="63"/>
      <c r="AK2067" s="81"/>
      <c r="AL2067" s="85"/>
      <c r="AM2067" s="66"/>
      <c r="AN2067" s="63"/>
      <c r="XFA2067" s="558" t="e">
        <f>MATCH(AE2067,tabla!$W$3:$W$20,0)-1</f>
        <v>#N/A</v>
      </c>
      <c r="XFB2067" s="558">
        <f>COUNTIF(tabla!$W$3:$W$20,'BD1'!AE2067)</f>
        <v>0</v>
      </c>
    </row>
    <row r="2068" spans="1:40 16381:16382" ht="24.95" customHeight="1" x14ac:dyDescent="0.2">
      <c r="A2068" s="248"/>
      <c r="B2068" s="248"/>
      <c r="C2068" s="248"/>
      <c r="D2068" s="84"/>
      <c r="E2068" s="86"/>
      <c r="F2068" s="249"/>
      <c r="G2068" s="84"/>
      <c r="H2068" s="84"/>
      <c r="I2068" s="177"/>
      <c r="J2068" s="84"/>
      <c r="K2068" s="477"/>
      <c r="L2068" s="174"/>
      <c r="M2068" s="251"/>
      <c r="N2068" s="280" t="str">
        <f t="shared" si="172"/>
        <v/>
      </c>
      <c r="O2068" s="252"/>
      <c r="P2068" s="253"/>
      <c r="Q2068" s="484"/>
      <c r="R2068" s="83"/>
      <c r="S2068" s="482"/>
      <c r="T2068" s="84"/>
      <c r="U2068" s="250"/>
      <c r="V2068" s="254"/>
      <c r="W2068" s="254"/>
      <c r="X2068" s="255"/>
      <c r="Y2068" s="255"/>
      <c r="Z2068" s="256"/>
      <c r="AA2068" s="63"/>
      <c r="AB2068" s="63"/>
      <c r="AC2068" s="63"/>
      <c r="AD2068" s="81"/>
      <c r="AE2068" s="84"/>
      <c r="AF2068" s="84"/>
      <c r="AG2068" s="257"/>
      <c r="AH2068" s="84"/>
      <c r="AI2068" s="63"/>
      <c r="AJ2068" s="63"/>
      <c r="AK2068" s="81"/>
      <c r="AL2068" s="85"/>
      <c r="AM2068" s="66"/>
      <c r="AN2068" s="63"/>
      <c r="XFA2068" s="558" t="e">
        <f>MATCH(AE2068,tabla!$W$3:$W$20,0)-1</f>
        <v>#N/A</v>
      </c>
      <c r="XFB2068" s="558">
        <f>COUNTIF(tabla!$W$3:$W$20,'BD1'!AE2068)</f>
        <v>0</v>
      </c>
    </row>
    <row r="2069" spans="1:40 16381:16382" ht="24.95" customHeight="1" x14ac:dyDescent="0.2">
      <c r="A2069" s="248"/>
      <c r="B2069" s="248"/>
      <c r="C2069" s="248"/>
      <c r="D2069" s="84"/>
      <c r="E2069" s="86"/>
      <c r="F2069" s="249"/>
      <c r="G2069" s="84"/>
      <c r="H2069" s="84"/>
      <c r="I2069" s="177"/>
      <c r="J2069" s="84"/>
      <c r="K2069" s="477"/>
      <c r="L2069" s="174"/>
      <c r="M2069" s="251"/>
      <c r="N2069" s="280" t="str">
        <f t="shared" si="172"/>
        <v/>
      </c>
      <c r="O2069" s="252"/>
      <c r="P2069" s="253"/>
      <c r="Q2069" s="484"/>
      <c r="R2069" s="83"/>
      <c r="S2069" s="482"/>
      <c r="T2069" s="84"/>
      <c r="U2069" s="250"/>
      <c r="V2069" s="254"/>
      <c r="W2069" s="254"/>
      <c r="X2069" s="255"/>
      <c r="Y2069" s="255"/>
      <c r="Z2069" s="256"/>
      <c r="AA2069" s="63"/>
      <c r="AB2069" s="63"/>
      <c r="AC2069" s="63"/>
      <c r="AD2069" s="81"/>
      <c r="AE2069" s="84"/>
      <c r="AF2069" s="84"/>
      <c r="AG2069" s="257"/>
      <c r="AH2069" s="84"/>
      <c r="AI2069" s="63"/>
      <c r="AJ2069" s="63"/>
      <c r="AK2069" s="81"/>
      <c r="AL2069" s="85"/>
      <c r="AM2069" s="66"/>
      <c r="AN2069" s="63"/>
      <c r="XFA2069" s="558" t="e">
        <f>MATCH(AE2069,tabla!$W$3:$W$20,0)-1</f>
        <v>#N/A</v>
      </c>
      <c r="XFB2069" s="558">
        <f>COUNTIF(tabla!$W$3:$W$20,'BD1'!AE2069)</f>
        <v>0</v>
      </c>
    </row>
    <row r="2070" spans="1:40 16381:16382" ht="24.95" customHeight="1" x14ac:dyDescent="0.2">
      <c r="A2070" s="248"/>
      <c r="B2070" s="248"/>
      <c r="C2070" s="248"/>
      <c r="D2070" s="84"/>
      <c r="E2070" s="86"/>
      <c r="F2070" s="249"/>
      <c r="G2070" s="84"/>
      <c r="H2070" s="84"/>
      <c r="I2070" s="177"/>
      <c r="J2070" s="84"/>
      <c r="K2070" s="477"/>
      <c r="L2070" s="174"/>
      <c r="M2070" s="251"/>
      <c r="N2070" s="280" t="str">
        <f t="shared" si="172"/>
        <v/>
      </c>
      <c r="O2070" s="252"/>
      <c r="P2070" s="253"/>
      <c r="Q2070" s="484"/>
      <c r="R2070" s="83"/>
      <c r="S2070" s="482"/>
      <c r="T2070" s="84"/>
      <c r="U2070" s="250"/>
      <c r="V2070" s="254"/>
      <c r="W2070" s="254"/>
      <c r="X2070" s="255"/>
      <c r="Y2070" s="255"/>
      <c r="Z2070" s="256"/>
      <c r="AA2070" s="63"/>
      <c r="AB2070" s="63"/>
      <c r="AC2070" s="63"/>
      <c r="AD2070" s="81"/>
      <c r="AE2070" s="84"/>
      <c r="AF2070" s="84"/>
      <c r="AG2070" s="257"/>
      <c r="AH2070" s="84"/>
      <c r="AI2070" s="63"/>
      <c r="AJ2070" s="63"/>
      <c r="AK2070" s="81"/>
      <c r="AL2070" s="85"/>
      <c r="AM2070" s="66"/>
      <c r="AN2070" s="63"/>
      <c r="XFA2070" s="558" t="e">
        <f>MATCH(AE2070,tabla!$W$3:$W$20,0)-1</f>
        <v>#N/A</v>
      </c>
      <c r="XFB2070" s="558">
        <f>COUNTIF(tabla!$W$3:$W$20,'BD1'!AE2070)</f>
        <v>0</v>
      </c>
    </row>
    <row r="2071" spans="1:40 16381:16382" ht="24.95" customHeight="1" x14ac:dyDescent="0.2">
      <c r="A2071" s="248"/>
      <c r="B2071" s="248"/>
      <c r="C2071" s="248"/>
      <c r="D2071" s="84"/>
      <c r="E2071" s="86"/>
      <c r="F2071" s="249"/>
      <c r="G2071" s="84"/>
      <c r="H2071" s="84"/>
      <c r="I2071" s="177"/>
      <c r="J2071" s="84"/>
      <c r="K2071" s="477"/>
      <c r="L2071" s="174"/>
      <c r="M2071" s="251"/>
      <c r="N2071" s="280" t="str">
        <f t="shared" si="172"/>
        <v/>
      </c>
      <c r="O2071" s="252"/>
      <c r="P2071" s="253"/>
      <c r="Q2071" s="484"/>
      <c r="R2071" s="83"/>
      <c r="S2071" s="482"/>
      <c r="T2071" s="84"/>
      <c r="U2071" s="250"/>
      <c r="V2071" s="254"/>
      <c r="W2071" s="254"/>
      <c r="X2071" s="255"/>
      <c r="Y2071" s="255"/>
      <c r="Z2071" s="256"/>
      <c r="AA2071" s="63"/>
      <c r="AB2071" s="63"/>
      <c r="AC2071" s="63"/>
      <c r="AD2071" s="81"/>
      <c r="AE2071" s="84"/>
      <c r="AF2071" s="84"/>
      <c r="AG2071" s="257"/>
      <c r="AH2071" s="84"/>
      <c r="AI2071" s="63"/>
      <c r="AJ2071" s="63"/>
      <c r="AK2071" s="81"/>
      <c r="AL2071" s="85"/>
      <c r="AM2071" s="66"/>
      <c r="AN2071" s="63"/>
      <c r="XFA2071" s="558" t="e">
        <f>MATCH(AE2071,tabla!$W$3:$W$20,0)-1</f>
        <v>#N/A</v>
      </c>
      <c r="XFB2071" s="558">
        <f>COUNTIF(tabla!$W$3:$W$20,'BD1'!AE2071)</f>
        <v>0</v>
      </c>
    </row>
    <row r="2072" spans="1:40 16381:16382" ht="24.95" customHeight="1" x14ac:dyDescent="0.2">
      <c r="A2072" s="248"/>
      <c r="B2072" s="248"/>
      <c r="C2072" s="248"/>
      <c r="D2072" s="84"/>
      <c r="E2072" s="86"/>
      <c r="F2072" s="249"/>
      <c r="G2072" s="84"/>
      <c r="H2072" s="84"/>
      <c r="I2072" s="177"/>
      <c r="J2072" s="84"/>
      <c r="K2072" s="477"/>
      <c r="L2072" s="174"/>
      <c r="M2072" s="251"/>
      <c r="N2072" s="280" t="str">
        <f t="shared" si="172"/>
        <v/>
      </c>
      <c r="O2072" s="252"/>
      <c r="P2072" s="253"/>
      <c r="Q2072" s="484"/>
      <c r="R2072" s="83"/>
      <c r="S2072" s="482"/>
      <c r="T2072" s="84"/>
      <c r="U2072" s="250"/>
      <c r="V2072" s="254"/>
      <c r="W2072" s="254"/>
      <c r="X2072" s="255"/>
      <c r="Y2072" s="255"/>
      <c r="Z2072" s="256"/>
      <c r="AA2072" s="63"/>
      <c r="AB2072" s="63"/>
      <c r="AC2072" s="63"/>
      <c r="AD2072" s="81"/>
      <c r="AE2072" s="84"/>
      <c r="AF2072" s="84"/>
      <c r="AG2072" s="257"/>
      <c r="AH2072" s="84"/>
      <c r="AI2072" s="63"/>
      <c r="AJ2072" s="63"/>
      <c r="AK2072" s="81"/>
      <c r="AL2072" s="85"/>
      <c r="AM2072" s="66"/>
      <c r="AN2072" s="63"/>
      <c r="XFA2072" s="558" t="e">
        <f>MATCH(AE2072,tabla!$W$3:$W$20,0)-1</f>
        <v>#N/A</v>
      </c>
      <c r="XFB2072" s="558">
        <f>COUNTIF(tabla!$W$3:$W$20,'BD1'!AE2072)</f>
        <v>0</v>
      </c>
    </row>
    <row r="2073" spans="1:40 16381:16382" ht="24.95" customHeight="1" x14ac:dyDescent="0.2">
      <c r="A2073" s="248"/>
      <c r="B2073" s="248"/>
      <c r="C2073" s="248"/>
      <c r="D2073" s="84"/>
      <c r="E2073" s="86"/>
      <c r="F2073" s="249"/>
      <c r="G2073" s="84"/>
      <c r="H2073" s="84"/>
      <c r="I2073" s="177"/>
      <c r="J2073" s="84"/>
      <c r="K2073" s="477"/>
      <c r="L2073" s="174"/>
      <c r="M2073" s="251"/>
      <c r="N2073" s="280" t="str">
        <f t="shared" si="172"/>
        <v/>
      </c>
      <c r="O2073" s="252"/>
      <c r="P2073" s="253"/>
      <c r="Q2073" s="484"/>
      <c r="R2073" s="83"/>
      <c r="S2073" s="482"/>
      <c r="T2073" s="84"/>
      <c r="U2073" s="250"/>
      <c r="V2073" s="254"/>
      <c r="W2073" s="254"/>
      <c r="X2073" s="255"/>
      <c r="Y2073" s="255"/>
      <c r="Z2073" s="256"/>
      <c r="AA2073" s="63"/>
      <c r="AB2073" s="63"/>
      <c r="AC2073" s="63"/>
      <c r="AD2073" s="81"/>
      <c r="AE2073" s="84"/>
      <c r="AF2073" s="84"/>
      <c r="AG2073" s="257"/>
      <c r="AH2073" s="84"/>
      <c r="AI2073" s="63"/>
      <c r="AJ2073" s="63"/>
      <c r="AK2073" s="81"/>
      <c r="AL2073" s="85"/>
      <c r="AM2073" s="66"/>
      <c r="AN2073" s="63"/>
      <c r="XFA2073" s="558" t="e">
        <f>MATCH(AE2073,tabla!$W$3:$W$20,0)-1</f>
        <v>#N/A</v>
      </c>
      <c r="XFB2073" s="558">
        <f>COUNTIF(tabla!$W$3:$W$20,'BD1'!AE2073)</f>
        <v>0</v>
      </c>
    </row>
    <row r="2074" spans="1:40 16381:16382" ht="24.95" customHeight="1" x14ac:dyDescent="0.2">
      <c r="A2074" s="248"/>
      <c r="B2074" s="248"/>
      <c r="C2074" s="248"/>
      <c r="D2074" s="84"/>
      <c r="E2074" s="86"/>
      <c r="F2074" s="249"/>
      <c r="G2074" s="84"/>
      <c r="H2074" s="84"/>
      <c r="I2074" s="177"/>
      <c r="J2074" s="84"/>
      <c r="K2074" s="477"/>
      <c r="L2074" s="174"/>
      <c r="M2074" s="251"/>
      <c r="N2074" s="280" t="str">
        <f t="shared" si="172"/>
        <v/>
      </c>
      <c r="O2074" s="252"/>
      <c r="P2074" s="253"/>
      <c r="Q2074" s="484"/>
      <c r="R2074" s="83"/>
      <c r="S2074" s="482"/>
      <c r="T2074" s="84"/>
      <c r="U2074" s="250"/>
      <c r="V2074" s="254"/>
      <c r="W2074" s="254"/>
      <c r="X2074" s="255"/>
      <c r="Y2074" s="255"/>
      <c r="Z2074" s="256"/>
      <c r="AA2074" s="63"/>
      <c r="AB2074" s="63"/>
      <c r="AC2074" s="63"/>
      <c r="AD2074" s="81"/>
      <c r="AE2074" s="84"/>
      <c r="AF2074" s="84"/>
      <c r="AG2074" s="257"/>
      <c r="AH2074" s="84"/>
      <c r="AI2074" s="63"/>
      <c r="AJ2074" s="63"/>
      <c r="AK2074" s="81"/>
      <c r="AL2074" s="85"/>
      <c r="AM2074" s="66"/>
      <c r="AN2074" s="63"/>
      <c r="XFA2074" s="558" t="e">
        <f>MATCH(AE2074,tabla!$W$3:$W$20,0)-1</f>
        <v>#N/A</v>
      </c>
      <c r="XFB2074" s="558">
        <f>COUNTIF(tabla!$W$3:$W$20,'BD1'!AE2074)</f>
        <v>0</v>
      </c>
    </row>
    <row r="2075" spans="1:40 16381:16382" ht="24.95" customHeight="1" x14ac:dyDescent="0.2">
      <c r="A2075" s="248"/>
      <c r="B2075" s="248"/>
      <c r="C2075" s="248"/>
      <c r="D2075" s="84"/>
      <c r="E2075" s="86"/>
      <c r="F2075" s="249"/>
      <c r="G2075" s="84"/>
      <c r="H2075" s="84"/>
      <c r="I2075" s="177"/>
      <c r="J2075" s="84"/>
      <c r="K2075" s="477"/>
      <c r="L2075" s="174"/>
      <c r="M2075" s="251"/>
      <c r="N2075" s="280" t="str">
        <f t="shared" si="172"/>
        <v/>
      </c>
      <c r="O2075" s="252"/>
      <c r="P2075" s="253"/>
      <c r="Q2075" s="484"/>
      <c r="R2075" s="83"/>
      <c r="S2075" s="482"/>
      <c r="T2075" s="84"/>
      <c r="U2075" s="250"/>
      <c r="V2075" s="254"/>
      <c r="W2075" s="254"/>
      <c r="X2075" s="255"/>
      <c r="Y2075" s="255"/>
      <c r="Z2075" s="256"/>
      <c r="AA2075" s="63"/>
      <c r="AB2075" s="63"/>
      <c r="AC2075" s="63"/>
      <c r="AD2075" s="81"/>
      <c r="AE2075" s="84"/>
      <c r="AF2075" s="84"/>
      <c r="AG2075" s="257"/>
      <c r="AH2075" s="84"/>
      <c r="AI2075" s="63"/>
      <c r="AJ2075" s="63"/>
      <c r="AK2075" s="81"/>
      <c r="AL2075" s="85"/>
      <c r="AM2075" s="66"/>
      <c r="AN2075" s="63"/>
      <c r="XFA2075" s="558" t="e">
        <f>MATCH(AE2075,tabla!$W$3:$W$20,0)-1</f>
        <v>#N/A</v>
      </c>
      <c r="XFB2075" s="558">
        <f>COUNTIF(tabla!$W$3:$W$20,'BD1'!AE2075)</f>
        <v>0</v>
      </c>
    </row>
    <row r="2076" spans="1:40 16381:16382" ht="24.95" customHeight="1" x14ac:dyDescent="0.2">
      <c r="A2076" s="248"/>
      <c r="B2076" s="248"/>
      <c r="C2076" s="248"/>
      <c r="D2076" s="84"/>
      <c r="E2076" s="86"/>
      <c r="F2076" s="249"/>
      <c r="G2076" s="84"/>
      <c r="H2076" s="84"/>
      <c r="I2076" s="177"/>
      <c r="J2076" s="84"/>
      <c r="K2076" s="477"/>
      <c r="L2076" s="174"/>
      <c r="M2076" s="251"/>
      <c r="N2076" s="280" t="str">
        <f t="shared" si="172"/>
        <v/>
      </c>
      <c r="O2076" s="252"/>
      <c r="P2076" s="253"/>
      <c r="Q2076" s="484"/>
      <c r="R2076" s="83"/>
      <c r="S2076" s="482"/>
      <c r="T2076" s="84"/>
      <c r="U2076" s="250"/>
      <c r="V2076" s="254"/>
      <c r="W2076" s="254"/>
      <c r="X2076" s="255"/>
      <c r="Y2076" s="255"/>
      <c r="Z2076" s="256"/>
      <c r="AA2076" s="63"/>
      <c r="AB2076" s="63"/>
      <c r="AC2076" s="63"/>
      <c r="AD2076" s="81"/>
      <c r="AE2076" s="84"/>
      <c r="AF2076" s="84"/>
      <c r="AG2076" s="257"/>
      <c r="AH2076" s="84"/>
      <c r="AI2076" s="63"/>
      <c r="AJ2076" s="63"/>
      <c r="AK2076" s="81"/>
      <c r="AL2076" s="85"/>
      <c r="AM2076" s="66"/>
      <c r="AN2076" s="63"/>
      <c r="XFA2076" s="558" t="e">
        <f>MATCH(AE2076,tabla!$W$3:$W$20,0)-1</f>
        <v>#N/A</v>
      </c>
      <c r="XFB2076" s="558">
        <f>COUNTIF(tabla!$W$3:$W$20,'BD1'!AE2076)</f>
        <v>0</v>
      </c>
    </row>
    <row r="2077" spans="1:40 16381:16382" ht="24.95" customHeight="1" x14ac:dyDescent="0.2">
      <c r="A2077" s="248"/>
      <c r="B2077" s="248"/>
      <c r="C2077" s="248"/>
      <c r="D2077" s="84"/>
      <c r="E2077" s="86"/>
      <c r="F2077" s="249"/>
      <c r="G2077" s="84"/>
      <c r="H2077" s="84"/>
      <c r="I2077" s="177"/>
      <c r="J2077" s="84"/>
      <c r="K2077" s="477"/>
      <c r="L2077" s="174"/>
      <c r="M2077" s="251"/>
      <c r="N2077" s="280" t="str">
        <f t="shared" si="172"/>
        <v/>
      </c>
      <c r="O2077" s="252"/>
      <c r="P2077" s="253"/>
      <c r="Q2077" s="484"/>
      <c r="R2077" s="83"/>
      <c r="S2077" s="482"/>
      <c r="T2077" s="84"/>
      <c r="U2077" s="250"/>
      <c r="V2077" s="254"/>
      <c r="W2077" s="254"/>
      <c r="X2077" s="255"/>
      <c r="Y2077" s="255"/>
      <c r="Z2077" s="256"/>
      <c r="AA2077" s="63"/>
      <c r="AB2077" s="63"/>
      <c r="AC2077" s="63"/>
      <c r="AD2077" s="81"/>
      <c r="AE2077" s="84"/>
      <c r="AF2077" s="84"/>
      <c r="AG2077" s="257"/>
      <c r="AH2077" s="84"/>
      <c r="AI2077" s="63"/>
      <c r="AJ2077" s="63"/>
      <c r="AK2077" s="81"/>
      <c r="AL2077" s="85"/>
      <c r="AM2077" s="66"/>
      <c r="AN2077" s="63"/>
      <c r="XFA2077" s="558" t="e">
        <f>MATCH(AE2077,tabla!$W$3:$W$20,0)-1</f>
        <v>#N/A</v>
      </c>
      <c r="XFB2077" s="558">
        <f>COUNTIF(tabla!$W$3:$W$20,'BD1'!AE2077)</f>
        <v>0</v>
      </c>
    </row>
    <row r="2078" spans="1:40 16381:16382" ht="24.95" customHeight="1" x14ac:dyDescent="0.2">
      <c r="A2078" s="248"/>
      <c r="B2078" s="248"/>
      <c r="C2078" s="248"/>
      <c r="D2078" s="84"/>
      <c r="E2078" s="86"/>
      <c r="F2078" s="249"/>
      <c r="G2078" s="84"/>
      <c r="H2078" s="84"/>
      <c r="I2078" s="177"/>
      <c r="J2078" s="84"/>
      <c r="K2078" s="477"/>
      <c r="L2078" s="174"/>
      <c r="M2078" s="251"/>
      <c r="N2078" s="280" t="str">
        <f t="shared" si="172"/>
        <v/>
      </c>
      <c r="O2078" s="252"/>
      <c r="P2078" s="253"/>
      <c r="Q2078" s="484"/>
      <c r="R2078" s="83"/>
      <c r="S2078" s="482"/>
      <c r="T2078" s="84"/>
      <c r="U2078" s="250"/>
      <c r="V2078" s="254"/>
      <c r="W2078" s="254"/>
      <c r="X2078" s="255"/>
      <c r="Y2078" s="255"/>
      <c r="Z2078" s="256"/>
      <c r="AA2078" s="63"/>
      <c r="AB2078" s="63"/>
      <c r="AC2078" s="63"/>
      <c r="AD2078" s="81"/>
      <c r="AE2078" s="84"/>
      <c r="AF2078" s="84"/>
      <c r="AG2078" s="257"/>
      <c r="AH2078" s="84"/>
      <c r="AI2078" s="63"/>
      <c r="AJ2078" s="63"/>
      <c r="AK2078" s="81"/>
      <c r="AL2078" s="85"/>
      <c r="AM2078" s="66"/>
      <c r="AN2078" s="63"/>
      <c r="XFA2078" s="558" t="e">
        <f>MATCH(AE2078,tabla!$W$3:$W$20,0)-1</f>
        <v>#N/A</v>
      </c>
      <c r="XFB2078" s="558">
        <f>COUNTIF(tabla!$W$3:$W$20,'BD1'!AE2078)</f>
        <v>0</v>
      </c>
    </row>
    <row r="2079" spans="1:40 16381:16382" ht="24.95" customHeight="1" x14ac:dyDescent="0.2">
      <c r="A2079" s="248"/>
      <c r="B2079" s="248"/>
      <c r="C2079" s="248"/>
      <c r="D2079" s="84"/>
      <c r="E2079" s="86"/>
      <c r="F2079" s="249"/>
      <c r="G2079" s="84"/>
      <c r="H2079" s="84"/>
      <c r="I2079" s="177"/>
      <c r="J2079" s="84"/>
      <c r="K2079" s="477"/>
      <c r="L2079" s="174"/>
      <c r="M2079" s="251"/>
      <c r="N2079" s="280" t="str">
        <f t="shared" si="172"/>
        <v/>
      </c>
      <c r="O2079" s="252"/>
      <c r="P2079" s="253"/>
      <c r="Q2079" s="484"/>
      <c r="R2079" s="83"/>
      <c r="S2079" s="482"/>
      <c r="T2079" s="84"/>
      <c r="U2079" s="250"/>
      <c r="V2079" s="254"/>
      <c r="W2079" s="254"/>
      <c r="X2079" s="255"/>
      <c r="Y2079" s="255"/>
      <c r="Z2079" s="256"/>
      <c r="AA2079" s="63"/>
      <c r="AB2079" s="63"/>
      <c r="AC2079" s="63"/>
      <c r="AD2079" s="81"/>
      <c r="AE2079" s="84"/>
      <c r="AF2079" s="84"/>
      <c r="AG2079" s="257"/>
      <c r="AH2079" s="84"/>
      <c r="AI2079" s="63"/>
      <c r="AJ2079" s="63"/>
      <c r="AK2079" s="81"/>
      <c r="AL2079" s="85"/>
      <c r="AM2079" s="66"/>
      <c r="AN2079" s="63"/>
      <c r="XFA2079" s="558" t="e">
        <f>MATCH(AE2079,tabla!$W$3:$W$20,0)-1</f>
        <v>#N/A</v>
      </c>
      <c r="XFB2079" s="558">
        <f>COUNTIF(tabla!$W$3:$W$20,'BD1'!AE2079)</f>
        <v>0</v>
      </c>
    </row>
    <row r="2080" spans="1:40 16381:16382" ht="24.95" customHeight="1" x14ac:dyDescent="0.2">
      <c r="A2080" s="248"/>
      <c r="B2080" s="248"/>
      <c r="C2080" s="248"/>
      <c r="D2080" s="84"/>
      <c r="E2080" s="86"/>
      <c r="F2080" s="249"/>
      <c r="G2080" s="84"/>
      <c r="H2080" s="84"/>
      <c r="I2080" s="177"/>
      <c r="J2080" s="84"/>
      <c r="K2080" s="477"/>
      <c r="L2080" s="174"/>
      <c r="M2080" s="251"/>
      <c r="N2080" s="280" t="str">
        <f t="shared" si="172"/>
        <v/>
      </c>
      <c r="O2080" s="252"/>
      <c r="P2080" s="253"/>
      <c r="Q2080" s="484"/>
      <c r="R2080" s="83"/>
      <c r="S2080" s="482"/>
      <c r="T2080" s="84"/>
      <c r="U2080" s="250"/>
      <c r="V2080" s="254"/>
      <c r="W2080" s="254"/>
      <c r="X2080" s="255"/>
      <c r="Y2080" s="255"/>
      <c r="Z2080" s="256"/>
      <c r="AA2080" s="63"/>
      <c r="AB2080" s="63"/>
      <c r="AC2080" s="63"/>
      <c r="AD2080" s="81"/>
      <c r="AE2080" s="84"/>
      <c r="AF2080" s="84"/>
      <c r="AG2080" s="257"/>
      <c r="AH2080" s="84"/>
      <c r="AI2080" s="63"/>
      <c r="AJ2080" s="63"/>
      <c r="AK2080" s="81"/>
      <c r="AL2080" s="85"/>
      <c r="AM2080" s="66"/>
      <c r="AN2080" s="63"/>
      <c r="XFA2080" s="558" t="e">
        <f>MATCH(AE2080,tabla!$W$3:$W$20,0)-1</f>
        <v>#N/A</v>
      </c>
      <c r="XFB2080" s="558">
        <f>COUNTIF(tabla!$W$3:$W$20,'BD1'!AE2080)</f>
        <v>0</v>
      </c>
    </row>
    <row r="2081" spans="1:40 16381:16382" ht="24.95" customHeight="1" x14ac:dyDescent="0.2">
      <c r="A2081" s="248"/>
      <c r="B2081" s="248"/>
      <c r="C2081" s="248"/>
      <c r="D2081" s="84"/>
      <c r="E2081" s="86"/>
      <c r="F2081" s="249"/>
      <c r="G2081" s="84"/>
      <c r="H2081" s="84"/>
      <c r="I2081" s="177"/>
      <c r="J2081" s="84"/>
      <c r="K2081" s="477"/>
      <c r="L2081" s="174"/>
      <c r="M2081" s="251"/>
      <c r="N2081" s="280" t="str">
        <f t="shared" si="172"/>
        <v/>
      </c>
      <c r="O2081" s="252"/>
      <c r="P2081" s="253"/>
      <c r="Q2081" s="484"/>
      <c r="R2081" s="83"/>
      <c r="S2081" s="482"/>
      <c r="T2081" s="84"/>
      <c r="U2081" s="250"/>
      <c r="V2081" s="254"/>
      <c r="W2081" s="254"/>
      <c r="X2081" s="255"/>
      <c r="Y2081" s="255"/>
      <c r="Z2081" s="256"/>
      <c r="AA2081" s="63"/>
      <c r="AB2081" s="63"/>
      <c r="AC2081" s="63"/>
      <c r="AD2081" s="81"/>
      <c r="AE2081" s="84"/>
      <c r="AF2081" s="84"/>
      <c r="AG2081" s="257"/>
      <c r="AH2081" s="84"/>
      <c r="AI2081" s="63"/>
      <c r="AJ2081" s="63"/>
      <c r="AK2081" s="81"/>
      <c r="AL2081" s="85"/>
      <c r="AM2081" s="66"/>
      <c r="AN2081" s="63"/>
      <c r="XFA2081" s="558" t="e">
        <f>MATCH(AE2081,tabla!$W$3:$W$20,0)-1</f>
        <v>#N/A</v>
      </c>
      <c r="XFB2081" s="558">
        <f>COUNTIF(tabla!$W$3:$W$20,'BD1'!AE2081)</f>
        <v>0</v>
      </c>
    </row>
    <row r="2082" spans="1:40 16381:16382" ht="24.95" customHeight="1" x14ac:dyDescent="0.2">
      <c r="A2082" s="248"/>
      <c r="B2082" s="248"/>
      <c r="C2082" s="248"/>
      <c r="D2082" s="84"/>
      <c r="E2082" s="86"/>
      <c r="F2082" s="249"/>
      <c r="G2082" s="84"/>
      <c r="H2082" s="84"/>
      <c r="I2082" s="177"/>
      <c r="J2082" s="84"/>
      <c r="K2082" s="477"/>
      <c r="L2082" s="174"/>
      <c r="M2082" s="251"/>
      <c r="N2082" s="280" t="str">
        <f t="shared" si="172"/>
        <v/>
      </c>
      <c r="O2082" s="252"/>
      <c r="P2082" s="253"/>
      <c r="Q2082" s="484"/>
      <c r="R2082" s="83"/>
      <c r="S2082" s="482"/>
      <c r="T2082" s="84"/>
      <c r="U2082" s="250"/>
      <c r="V2082" s="254"/>
      <c r="W2082" s="254"/>
      <c r="X2082" s="255"/>
      <c r="Y2082" s="255"/>
      <c r="Z2082" s="256"/>
      <c r="AA2082" s="63"/>
      <c r="AB2082" s="63"/>
      <c r="AC2082" s="63"/>
      <c r="AD2082" s="81"/>
      <c r="AE2082" s="84"/>
      <c r="AF2082" s="84"/>
      <c r="AG2082" s="257"/>
      <c r="AH2082" s="84"/>
      <c r="AI2082" s="63"/>
      <c r="AJ2082" s="63"/>
      <c r="AK2082" s="81"/>
      <c r="AL2082" s="85"/>
      <c r="AM2082" s="66"/>
      <c r="AN2082" s="63"/>
      <c r="XFA2082" s="558" t="e">
        <f>MATCH(AE2082,tabla!$W$3:$W$20,0)-1</f>
        <v>#N/A</v>
      </c>
      <c r="XFB2082" s="558">
        <f>COUNTIF(tabla!$W$3:$W$20,'BD1'!AE2082)</f>
        <v>0</v>
      </c>
    </row>
    <row r="2083" spans="1:40 16381:16382" ht="24.95" customHeight="1" x14ac:dyDescent="0.2">
      <c r="A2083" s="248"/>
      <c r="B2083" s="248"/>
      <c r="C2083" s="248"/>
      <c r="D2083" s="84"/>
      <c r="E2083" s="86"/>
      <c r="F2083" s="249"/>
      <c r="G2083" s="84"/>
      <c r="H2083" s="84"/>
      <c r="I2083" s="177"/>
      <c r="J2083" s="84"/>
      <c r="K2083" s="477"/>
      <c r="L2083" s="174"/>
      <c r="M2083" s="251"/>
      <c r="N2083" s="280" t="str">
        <f t="shared" si="172"/>
        <v/>
      </c>
      <c r="O2083" s="252"/>
      <c r="P2083" s="253"/>
      <c r="Q2083" s="484"/>
      <c r="R2083" s="83"/>
      <c r="S2083" s="482"/>
      <c r="T2083" s="84"/>
      <c r="U2083" s="250"/>
      <c r="V2083" s="254"/>
      <c r="W2083" s="254"/>
      <c r="X2083" s="255"/>
      <c r="Y2083" s="255"/>
      <c r="Z2083" s="256"/>
      <c r="AA2083" s="63"/>
      <c r="AB2083" s="63"/>
      <c r="AC2083" s="63"/>
      <c r="AD2083" s="81"/>
      <c r="AE2083" s="84"/>
      <c r="AF2083" s="84"/>
      <c r="AG2083" s="257"/>
      <c r="AH2083" s="84"/>
      <c r="AI2083" s="63"/>
      <c r="AJ2083" s="63"/>
      <c r="AK2083" s="81"/>
      <c r="AL2083" s="85"/>
      <c r="AM2083" s="66"/>
      <c r="AN2083" s="63"/>
      <c r="XFA2083" s="558" t="e">
        <f>MATCH(AE2083,tabla!$W$3:$W$20,0)-1</f>
        <v>#N/A</v>
      </c>
      <c r="XFB2083" s="558">
        <f>COUNTIF(tabla!$W$3:$W$20,'BD1'!AE2083)</f>
        <v>0</v>
      </c>
    </row>
    <row r="2084" spans="1:40 16381:16382" ht="24.95" customHeight="1" x14ac:dyDescent="0.2">
      <c r="A2084" s="248"/>
      <c r="B2084" s="248"/>
      <c r="C2084" s="248"/>
      <c r="D2084" s="84"/>
      <c r="E2084" s="86"/>
      <c r="F2084" s="249"/>
      <c r="G2084" s="84"/>
      <c r="H2084" s="84"/>
      <c r="I2084" s="177"/>
      <c r="J2084" s="84"/>
      <c r="K2084" s="477"/>
      <c r="L2084" s="174"/>
      <c r="M2084" s="251"/>
      <c r="N2084" s="280" t="str">
        <f t="shared" si="172"/>
        <v/>
      </c>
      <c r="O2084" s="252"/>
      <c r="P2084" s="253"/>
      <c r="Q2084" s="484"/>
      <c r="R2084" s="83"/>
      <c r="S2084" s="482"/>
      <c r="T2084" s="84"/>
      <c r="U2084" s="250"/>
      <c r="V2084" s="254"/>
      <c r="W2084" s="254"/>
      <c r="X2084" s="255"/>
      <c r="Y2084" s="255"/>
      <c r="Z2084" s="256"/>
      <c r="AA2084" s="63"/>
      <c r="AB2084" s="63"/>
      <c r="AC2084" s="63"/>
      <c r="AD2084" s="81"/>
      <c r="AE2084" s="84"/>
      <c r="AF2084" s="84"/>
      <c r="AG2084" s="257"/>
      <c r="AH2084" s="84"/>
      <c r="AI2084" s="63"/>
      <c r="AJ2084" s="63"/>
      <c r="AK2084" s="81"/>
      <c r="AL2084" s="85"/>
      <c r="AM2084" s="66"/>
      <c r="AN2084" s="63"/>
      <c r="XFA2084" s="558" t="e">
        <f>MATCH(AE2084,tabla!$W$3:$W$20,0)-1</f>
        <v>#N/A</v>
      </c>
      <c r="XFB2084" s="558">
        <f>COUNTIF(tabla!$W$3:$W$20,'BD1'!AE2084)</f>
        <v>0</v>
      </c>
    </row>
    <row r="2085" spans="1:40 16381:16382" ht="24.95" customHeight="1" x14ac:dyDescent="0.2">
      <c r="A2085" s="248"/>
      <c r="B2085" s="248"/>
      <c r="C2085" s="248"/>
      <c r="D2085" s="84"/>
      <c r="E2085" s="86"/>
      <c r="F2085" s="249"/>
      <c r="G2085" s="84"/>
      <c r="H2085" s="84"/>
      <c r="I2085" s="177"/>
      <c r="J2085" s="84"/>
      <c r="K2085" s="477"/>
      <c r="L2085" s="174"/>
      <c r="M2085" s="251"/>
      <c r="N2085" s="280" t="str">
        <f t="shared" si="172"/>
        <v/>
      </c>
      <c r="O2085" s="252"/>
      <c r="P2085" s="253"/>
      <c r="Q2085" s="484"/>
      <c r="R2085" s="83"/>
      <c r="S2085" s="482"/>
      <c r="T2085" s="84"/>
      <c r="U2085" s="250"/>
      <c r="V2085" s="254"/>
      <c r="W2085" s="254"/>
      <c r="X2085" s="255"/>
      <c r="Y2085" s="255"/>
      <c r="Z2085" s="256"/>
      <c r="AA2085" s="63"/>
      <c r="AB2085" s="63"/>
      <c r="AC2085" s="63"/>
      <c r="AD2085" s="81"/>
      <c r="AE2085" s="84"/>
      <c r="AF2085" s="84"/>
      <c r="AG2085" s="257"/>
      <c r="AH2085" s="84"/>
      <c r="AI2085" s="63"/>
      <c r="AJ2085" s="63"/>
      <c r="AK2085" s="81"/>
      <c r="AL2085" s="85"/>
      <c r="AM2085" s="66"/>
      <c r="AN2085" s="63"/>
      <c r="XFA2085" s="558" t="e">
        <f>MATCH(AE2085,tabla!$W$3:$W$20,0)-1</f>
        <v>#N/A</v>
      </c>
      <c r="XFB2085" s="558">
        <f>COUNTIF(tabla!$W$3:$W$20,'BD1'!AE2085)</f>
        <v>0</v>
      </c>
    </row>
    <row r="2086" spans="1:40 16381:16382" ht="24.95" customHeight="1" x14ac:dyDescent="0.2">
      <c r="A2086" s="248"/>
      <c r="B2086" s="248"/>
      <c r="C2086" s="248"/>
      <c r="D2086" s="84"/>
      <c r="E2086" s="86"/>
      <c r="F2086" s="249"/>
      <c r="G2086" s="84"/>
      <c r="H2086" s="84"/>
      <c r="I2086" s="177"/>
      <c r="J2086" s="84"/>
      <c r="K2086" s="477"/>
      <c r="L2086" s="174"/>
      <c r="M2086" s="251"/>
      <c r="N2086" s="280" t="str">
        <f t="shared" si="172"/>
        <v/>
      </c>
      <c r="O2086" s="252"/>
      <c r="P2086" s="253"/>
      <c r="Q2086" s="484"/>
      <c r="R2086" s="83"/>
      <c r="S2086" s="482"/>
      <c r="T2086" s="84"/>
      <c r="U2086" s="250"/>
      <c r="V2086" s="254"/>
      <c r="W2086" s="254"/>
      <c r="X2086" s="255"/>
      <c r="Y2086" s="255"/>
      <c r="Z2086" s="256"/>
      <c r="AA2086" s="63"/>
      <c r="AB2086" s="63"/>
      <c r="AC2086" s="63"/>
      <c r="AD2086" s="81"/>
      <c r="AE2086" s="84"/>
      <c r="AF2086" s="84"/>
      <c r="AG2086" s="257"/>
      <c r="AH2086" s="84"/>
      <c r="AI2086" s="63"/>
      <c r="AJ2086" s="63"/>
      <c r="AK2086" s="81"/>
      <c r="AL2086" s="85"/>
      <c r="AM2086" s="66"/>
      <c r="AN2086" s="63"/>
      <c r="XFA2086" s="558" t="e">
        <f>MATCH(AE2086,tabla!$W$3:$W$20,0)-1</f>
        <v>#N/A</v>
      </c>
      <c r="XFB2086" s="558">
        <f>COUNTIF(tabla!$W$3:$W$20,'BD1'!AE2086)</f>
        <v>0</v>
      </c>
    </row>
    <row r="2087" spans="1:40 16381:16382" ht="24.95" customHeight="1" x14ac:dyDescent="0.2">
      <c r="A2087" s="248"/>
      <c r="B2087" s="248"/>
      <c r="C2087" s="248"/>
      <c r="D2087" s="84"/>
      <c r="E2087" s="86"/>
      <c r="F2087" s="249"/>
      <c r="G2087" s="84"/>
      <c r="H2087" s="84"/>
      <c r="I2087" s="177"/>
      <c r="J2087" s="84"/>
      <c r="K2087" s="477"/>
      <c r="L2087" s="174"/>
      <c r="M2087" s="251"/>
      <c r="N2087" s="280" t="str">
        <f t="shared" si="172"/>
        <v/>
      </c>
      <c r="O2087" s="252"/>
      <c r="P2087" s="253"/>
      <c r="Q2087" s="484"/>
      <c r="R2087" s="83"/>
      <c r="S2087" s="482"/>
      <c r="T2087" s="84"/>
      <c r="U2087" s="250"/>
      <c r="V2087" s="254"/>
      <c r="W2087" s="254"/>
      <c r="X2087" s="255"/>
      <c r="Y2087" s="255"/>
      <c r="Z2087" s="256"/>
      <c r="AA2087" s="63"/>
      <c r="AB2087" s="63"/>
      <c r="AC2087" s="63"/>
      <c r="AD2087" s="81"/>
      <c r="AE2087" s="84"/>
      <c r="AF2087" s="84"/>
      <c r="AG2087" s="257"/>
      <c r="AH2087" s="84"/>
      <c r="AI2087" s="63"/>
      <c r="AJ2087" s="63"/>
      <c r="AK2087" s="81"/>
      <c r="AL2087" s="85"/>
      <c r="AM2087" s="66"/>
      <c r="AN2087" s="63"/>
      <c r="XFA2087" s="558" t="e">
        <f>MATCH(AE2087,tabla!$W$3:$W$20,0)-1</f>
        <v>#N/A</v>
      </c>
      <c r="XFB2087" s="558">
        <f>COUNTIF(tabla!$W$3:$W$20,'BD1'!AE2087)</f>
        <v>0</v>
      </c>
    </row>
    <row r="2088" spans="1:40 16381:16382" ht="24.95" customHeight="1" x14ac:dyDescent="0.2">
      <c r="A2088" s="248"/>
      <c r="B2088" s="248"/>
      <c r="C2088" s="248"/>
      <c r="D2088" s="84"/>
      <c r="E2088" s="86"/>
      <c r="F2088" s="249"/>
      <c r="G2088" s="84"/>
      <c r="H2088" s="84"/>
      <c r="I2088" s="177"/>
      <c r="J2088" s="84"/>
      <c r="K2088" s="477"/>
      <c r="L2088" s="174"/>
      <c r="M2088" s="251"/>
      <c r="N2088" s="280" t="str">
        <f t="shared" si="172"/>
        <v/>
      </c>
      <c r="O2088" s="252"/>
      <c r="P2088" s="253"/>
      <c r="Q2088" s="484"/>
      <c r="R2088" s="83"/>
      <c r="S2088" s="482"/>
      <c r="T2088" s="84"/>
      <c r="U2088" s="250"/>
      <c r="V2088" s="254"/>
      <c r="W2088" s="254"/>
      <c r="X2088" s="255"/>
      <c r="Y2088" s="255"/>
      <c r="Z2088" s="256"/>
      <c r="AA2088" s="63"/>
      <c r="AB2088" s="63"/>
      <c r="AC2088" s="63"/>
      <c r="AD2088" s="81"/>
      <c r="AE2088" s="84"/>
      <c r="AF2088" s="84"/>
      <c r="AG2088" s="257"/>
      <c r="AH2088" s="84"/>
      <c r="AI2088" s="63"/>
      <c r="AJ2088" s="63"/>
      <c r="AK2088" s="81"/>
      <c r="AL2088" s="85"/>
      <c r="AM2088" s="66"/>
      <c r="AN2088" s="63"/>
      <c r="XFA2088" s="558" t="e">
        <f>MATCH(AE2088,tabla!$W$3:$W$20,0)-1</f>
        <v>#N/A</v>
      </c>
      <c r="XFB2088" s="558">
        <f>COUNTIF(tabla!$W$3:$W$20,'BD1'!AE2088)</f>
        <v>0</v>
      </c>
    </row>
    <row r="2089" spans="1:40 16381:16382" ht="24.95" customHeight="1" x14ac:dyDescent="0.2">
      <c r="A2089" s="248"/>
      <c r="B2089" s="248"/>
      <c r="C2089" s="248"/>
      <c r="D2089" s="84"/>
      <c r="E2089" s="86"/>
      <c r="F2089" s="249"/>
      <c r="G2089" s="84"/>
      <c r="H2089" s="84"/>
      <c r="I2089" s="177"/>
      <c r="J2089" s="84"/>
      <c r="K2089" s="477"/>
      <c r="L2089" s="174"/>
      <c r="M2089" s="251"/>
      <c r="N2089" s="280" t="str">
        <f t="shared" si="172"/>
        <v/>
      </c>
      <c r="O2089" s="252"/>
      <c r="P2089" s="253"/>
      <c r="Q2089" s="484"/>
      <c r="R2089" s="83"/>
      <c r="S2089" s="482"/>
      <c r="T2089" s="84"/>
      <c r="U2089" s="250"/>
      <c r="V2089" s="254"/>
      <c r="W2089" s="254"/>
      <c r="X2089" s="255"/>
      <c r="Y2089" s="255"/>
      <c r="Z2089" s="256"/>
      <c r="AA2089" s="63"/>
      <c r="AB2089" s="63"/>
      <c r="AC2089" s="63"/>
      <c r="AD2089" s="81"/>
      <c r="AE2089" s="84"/>
      <c r="AF2089" s="84"/>
      <c r="AG2089" s="257"/>
      <c r="AH2089" s="84"/>
      <c r="AI2089" s="63"/>
      <c r="AJ2089" s="63"/>
      <c r="AK2089" s="81"/>
      <c r="AL2089" s="85"/>
      <c r="AM2089" s="66"/>
      <c r="AN2089" s="63"/>
      <c r="XFA2089" s="558" t="e">
        <f>MATCH(AE2089,tabla!$W$3:$W$20,0)-1</f>
        <v>#N/A</v>
      </c>
      <c r="XFB2089" s="558">
        <f>COUNTIF(tabla!$W$3:$W$20,'BD1'!AE2089)</f>
        <v>0</v>
      </c>
    </row>
    <row r="2090" spans="1:40 16381:16382" ht="24.95" customHeight="1" x14ac:dyDescent="0.2">
      <c r="A2090" s="248"/>
      <c r="B2090" s="248"/>
      <c r="C2090" s="248"/>
      <c r="D2090" s="84"/>
      <c r="E2090" s="86"/>
      <c r="F2090" s="249"/>
      <c r="G2090" s="84"/>
      <c r="H2090" s="84"/>
      <c r="I2090" s="177"/>
      <c r="J2090" s="84"/>
      <c r="K2090" s="477"/>
      <c r="L2090" s="174"/>
      <c r="M2090" s="251"/>
      <c r="N2090" s="280" t="str">
        <f t="shared" si="172"/>
        <v/>
      </c>
      <c r="O2090" s="252"/>
      <c r="P2090" s="253"/>
      <c r="Q2090" s="484"/>
      <c r="R2090" s="83"/>
      <c r="S2090" s="482"/>
      <c r="T2090" s="84"/>
      <c r="U2090" s="250"/>
      <c r="V2090" s="254"/>
      <c r="W2090" s="254"/>
      <c r="X2090" s="255"/>
      <c r="Y2090" s="255"/>
      <c r="Z2090" s="256"/>
      <c r="AA2090" s="63"/>
      <c r="AB2090" s="63"/>
      <c r="AC2090" s="63"/>
      <c r="AD2090" s="81"/>
      <c r="AE2090" s="84"/>
      <c r="AF2090" s="84"/>
      <c r="AG2090" s="257"/>
      <c r="AH2090" s="84"/>
      <c r="AI2090" s="63"/>
      <c r="AJ2090" s="63"/>
      <c r="AK2090" s="81"/>
      <c r="AL2090" s="85"/>
      <c r="AM2090" s="66"/>
      <c r="AN2090" s="63"/>
      <c r="XFA2090" s="558" t="e">
        <f>MATCH(AE2090,tabla!$W$3:$W$20,0)-1</f>
        <v>#N/A</v>
      </c>
      <c r="XFB2090" s="558">
        <f>COUNTIF(tabla!$W$3:$W$20,'BD1'!AE2090)</f>
        <v>0</v>
      </c>
    </row>
    <row r="2091" spans="1:40 16381:16382" ht="24.95" customHeight="1" x14ac:dyDescent="0.2">
      <c r="A2091" s="248"/>
      <c r="B2091" s="248"/>
      <c r="C2091" s="248"/>
      <c r="D2091" s="84"/>
      <c r="E2091" s="86"/>
      <c r="F2091" s="249"/>
      <c r="G2091" s="84"/>
      <c r="H2091" s="84"/>
      <c r="I2091" s="177"/>
      <c r="J2091" s="84"/>
      <c r="K2091" s="477"/>
      <c r="L2091" s="174"/>
      <c r="M2091" s="251"/>
      <c r="N2091" s="280" t="str">
        <f t="shared" si="172"/>
        <v/>
      </c>
      <c r="O2091" s="252"/>
      <c r="P2091" s="253"/>
      <c r="Q2091" s="484"/>
      <c r="R2091" s="83"/>
      <c r="S2091" s="482"/>
      <c r="T2091" s="84"/>
      <c r="U2091" s="250"/>
      <c r="V2091" s="254"/>
      <c r="W2091" s="254"/>
      <c r="X2091" s="255"/>
      <c r="Y2091" s="255"/>
      <c r="Z2091" s="256"/>
      <c r="AA2091" s="63"/>
      <c r="AB2091" s="63"/>
      <c r="AC2091" s="63"/>
      <c r="AD2091" s="81"/>
      <c r="AE2091" s="84"/>
      <c r="AF2091" s="84"/>
      <c r="AG2091" s="257"/>
      <c r="AH2091" s="84"/>
      <c r="AI2091" s="63"/>
      <c r="AJ2091" s="63"/>
      <c r="AK2091" s="81"/>
      <c r="AL2091" s="85"/>
      <c r="AM2091" s="66"/>
      <c r="AN2091" s="63"/>
      <c r="XFA2091" s="558" t="e">
        <f>MATCH(AE2091,tabla!$W$3:$W$20,0)-1</f>
        <v>#N/A</v>
      </c>
      <c r="XFB2091" s="558">
        <f>COUNTIF(tabla!$W$3:$W$20,'BD1'!AE2091)</f>
        <v>0</v>
      </c>
    </row>
    <row r="2092" spans="1:40 16381:16382" ht="24.95" customHeight="1" x14ac:dyDescent="0.2">
      <c r="A2092" s="248"/>
      <c r="B2092" s="248"/>
      <c r="C2092" s="248"/>
      <c r="D2092" s="84"/>
      <c r="E2092" s="86"/>
      <c r="F2092" s="249"/>
      <c r="G2092" s="84"/>
      <c r="H2092" s="84"/>
      <c r="I2092" s="177"/>
      <c r="J2092" s="84"/>
      <c r="K2092" s="477"/>
      <c r="L2092" s="174"/>
      <c r="M2092" s="251"/>
      <c r="N2092" s="280" t="str">
        <f t="shared" si="172"/>
        <v/>
      </c>
      <c r="O2092" s="252"/>
      <c r="P2092" s="253"/>
      <c r="Q2092" s="484"/>
      <c r="R2092" s="83"/>
      <c r="S2092" s="482"/>
      <c r="T2092" s="84"/>
      <c r="U2092" s="250"/>
      <c r="V2092" s="254"/>
      <c r="W2092" s="254"/>
      <c r="X2092" s="255"/>
      <c r="Y2092" s="255"/>
      <c r="Z2092" s="256"/>
      <c r="AA2092" s="63"/>
      <c r="AB2092" s="63"/>
      <c r="AC2092" s="63"/>
      <c r="AD2092" s="81"/>
      <c r="AE2092" s="84"/>
      <c r="AF2092" s="84"/>
      <c r="AG2092" s="257"/>
      <c r="AH2092" s="84"/>
      <c r="AI2092" s="63"/>
      <c r="AJ2092" s="63"/>
      <c r="AK2092" s="81"/>
      <c r="AL2092" s="85"/>
      <c r="AM2092" s="66"/>
      <c r="AN2092" s="63"/>
      <c r="XFA2092" s="558" t="e">
        <f>MATCH(AE2092,tabla!$W$3:$W$20,0)-1</f>
        <v>#N/A</v>
      </c>
      <c r="XFB2092" s="558">
        <f>COUNTIF(tabla!$W$3:$W$20,'BD1'!AE2092)</f>
        <v>0</v>
      </c>
    </row>
    <row r="2093" spans="1:40 16381:16382" ht="24.95" customHeight="1" x14ac:dyDescent="0.2">
      <c r="A2093" s="248"/>
      <c r="B2093" s="248"/>
      <c r="C2093" s="248"/>
      <c r="D2093" s="84"/>
      <c r="E2093" s="86"/>
      <c r="F2093" s="249"/>
      <c r="G2093" s="84"/>
      <c r="H2093" s="84"/>
      <c r="I2093" s="177"/>
      <c r="J2093" s="84"/>
      <c r="K2093" s="477"/>
      <c r="L2093" s="174"/>
      <c r="M2093" s="251"/>
      <c r="N2093" s="280" t="str">
        <f t="shared" si="172"/>
        <v/>
      </c>
      <c r="O2093" s="252"/>
      <c r="P2093" s="253"/>
      <c r="Q2093" s="484"/>
      <c r="R2093" s="83"/>
      <c r="S2093" s="482"/>
      <c r="T2093" s="84"/>
      <c r="U2093" s="250"/>
      <c r="V2093" s="254"/>
      <c r="W2093" s="254"/>
      <c r="X2093" s="255"/>
      <c r="Y2093" s="255"/>
      <c r="Z2093" s="256"/>
      <c r="AA2093" s="63"/>
      <c r="AB2093" s="63"/>
      <c r="AC2093" s="63"/>
      <c r="AD2093" s="81"/>
      <c r="AE2093" s="84"/>
      <c r="AF2093" s="84"/>
      <c r="AG2093" s="257"/>
      <c r="AH2093" s="84"/>
      <c r="AI2093" s="63"/>
      <c r="AJ2093" s="63"/>
      <c r="AK2093" s="81"/>
      <c r="AL2093" s="85"/>
      <c r="AM2093" s="66"/>
      <c r="AN2093" s="63"/>
      <c r="XFA2093" s="558" t="e">
        <f>MATCH(AE2093,tabla!$W$3:$W$20,0)-1</f>
        <v>#N/A</v>
      </c>
      <c r="XFB2093" s="558">
        <f>COUNTIF(tabla!$W$3:$W$20,'BD1'!AE2093)</f>
        <v>0</v>
      </c>
    </row>
    <row r="2094" spans="1:40 16381:16382" ht="24.95" customHeight="1" x14ac:dyDescent="0.2">
      <c r="A2094" s="248"/>
      <c r="B2094" s="248"/>
      <c r="C2094" s="248"/>
      <c r="D2094" s="84"/>
      <c r="E2094" s="86"/>
      <c r="F2094" s="249"/>
      <c r="G2094" s="84"/>
      <c r="H2094" s="84"/>
      <c r="I2094" s="177"/>
      <c r="J2094" s="84"/>
      <c r="K2094" s="477"/>
      <c r="L2094" s="174"/>
      <c r="M2094" s="251"/>
      <c r="N2094" s="280" t="str">
        <f t="shared" si="172"/>
        <v/>
      </c>
      <c r="O2094" s="252"/>
      <c r="P2094" s="253"/>
      <c r="Q2094" s="484"/>
      <c r="R2094" s="83"/>
      <c r="S2094" s="482"/>
      <c r="T2094" s="84"/>
      <c r="U2094" s="250"/>
      <c r="V2094" s="254"/>
      <c r="W2094" s="254"/>
      <c r="X2094" s="255"/>
      <c r="Y2094" s="255"/>
      <c r="Z2094" s="256"/>
      <c r="AA2094" s="63"/>
      <c r="AB2094" s="63"/>
      <c r="AC2094" s="63"/>
      <c r="AD2094" s="81"/>
      <c r="AE2094" s="84"/>
      <c r="AF2094" s="84"/>
      <c r="AG2094" s="257"/>
      <c r="AH2094" s="84"/>
      <c r="AI2094" s="63"/>
      <c r="AJ2094" s="63"/>
      <c r="AK2094" s="81"/>
      <c r="AL2094" s="85"/>
      <c r="AM2094" s="66"/>
      <c r="AN2094" s="63"/>
      <c r="XFA2094" s="558" t="e">
        <f>MATCH(AE2094,tabla!$W$3:$W$20,0)-1</f>
        <v>#N/A</v>
      </c>
      <c r="XFB2094" s="558">
        <f>COUNTIF(tabla!$W$3:$W$20,'BD1'!AE2094)</f>
        <v>0</v>
      </c>
    </row>
    <row r="2095" spans="1:40 16381:16382" ht="24.95" customHeight="1" x14ac:dyDescent="0.2">
      <c r="A2095" s="248"/>
      <c r="B2095" s="248"/>
      <c r="C2095" s="248"/>
      <c r="D2095" s="84"/>
      <c r="E2095" s="86"/>
      <c r="F2095" s="249"/>
      <c r="G2095" s="84"/>
      <c r="H2095" s="84"/>
      <c r="I2095" s="177"/>
      <c r="J2095" s="84"/>
      <c r="K2095" s="477"/>
      <c r="L2095" s="174"/>
      <c r="M2095" s="251"/>
      <c r="N2095" s="280" t="str">
        <f t="shared" si="172"/>
        <v/>
      </c>
      <c r="O2095" s="252"/>
      <c r="P2095" s="253"/>
      <c r="Q2095" s="484"/>
      <c r="R2095" s="83"/>
      <c r="S2095" s="482"/>
      <c r="T2095" s="84"/>
      <c r="U2095" s="250"/>
      <c r="V2095" s="254"/>
      <c r="W2095" s="254"/>
      <c r="X2095" s="255"/>
      <c r="Y2095" s="255"/>
      <c r="Z2095" s="256"/>
      <c r="AA2095" s="63"/>
      <c r="AB2095" s="63"/>
      <c r="AC2095" s="63"/>
      <c r="AD2095" s="81"/>
      <c r="AE2095" s="84"/>
      <c r="AF2095" s="84"/>
      <c r="AG2095" s="257"/>
      <c r="AH2095" s="84"/>
      <c r="AI2095" s="63"/>
      <c r="AJ2095" s="63"/>
      <c r="AK2095" s="81"/>
      <c r="AL2095" s="85"/>
      <c r="AM2095" s="66"/>
      <c r="AN2095" s="63"/>
      <c r="XFA2095" s="558" t="e">
        <f>MATCH(AE2095,tabla!$W$3:$W$20,0)-1</f>
        <v>#N/A</v>
      </c>
      <c r="XFB2095" s="558">
        <f>COUNTIF(tabla!$W$3:$W$20,'BD1'!AE2095)</f>
        <v>0</v>
      </c>
    </row>
    <row r="2096" spans="1:40 16381:16382" ht="24.95" customHeight="1" x14ac:dyDescent="0.2">
      <c r="A2096" s="248"/>
      <c r="B2096" s="248"/>
      <c r="C2096" s="248"/>
      <c r="D2096" s="84"/>
      <c r="E2096" s="86"/>
      <c r="F2096" s="249"/>
      <c r="G2096" s="84"/>
      <c r="H2096" s="84"/>
      <c r="I2096" s="177"/>
      <c r="J2096" s="84"/>
      <c r="K2096" s="477"/>
      <c r="L2096" s="174"/>
      <c r="M2096" s="251"/>
      <c r="N2096" s="280" t="str">
        <f t="shared" si="172"/>
        <v/>
      </c>
      <c r="O2096" s="252"/>
      <c r="P2096" s="253"/>
      <c r="Q2096" s="484"/>
      <c r="R2096" s="83"/>
      <c r="S2096" s="482"/>
      <c r="T2096" s="84"/>
      <c r="U2096" s="250"/>
      <c r="V2096" s="254"/>
      <c r="W2096" s="254"/>
      <c r="X2096" s="255"/>
      <c r="Y2096" s="255"/>
      <c r="Z2096" s="256"/>
      <c r="AA2096" s="63"/>
      <c r="AB2096" s="63"/>
      <c r="AC2096" s="63"/>
      <c r="AD2096" s="81"/>
      <c r="AE2096" s="84"/>
      <c r="AF2096" s="84"/>
      <c r="AG2096" s="257"/>
      <c r="AH2096" s="84"/>
      <c r="AI2096" s="63"/>
      <c r="AJ2096" s="63"/>
      <c r="AK2096" s="81"/>
      <c r="AL2096" s="85"/>
      <c r="AM2096" s="66"/>
      <c r="AN2096" s="63"/>
      <c r="XFA2096" s="558" t="e">
        <f>MATCH(AE2096,tabla!$W$3:$W$20,0)-1</f>
        <v>#N/A</v>
      </c>
      <c r="XFB2096" s="558">
        <f>COUNTIF(tabla!$W$3:$W$20,'BD1'!AE2096)</f>
        <v>0</v>
      </c>
    </row>
    <row r="2097" spans="1:40 16381:16382" ht="24.95" customHeight="1" x14ac:dyDescent="0.2">
      <c r="A2097" s="248"/>
      <c r="B2097" s="248"/>
      <c r="C2097" s="248"/>
      <c r="D2097" s="84"/>
      <c r="E2097" s="86"/>
      <c r="F2097" s="249"/>
      <c r="G2097" s="84"/>
      <c r="H2097" s="84"/>
      <c r="I2097" s="177"/>
      <c r="J2097" s="84"/>
      <c r="K2097" s="477"/>
      <c r="L2097" s="174"/>
      <c r="M2097" s="251"/>
      <c r="N2097" s="280" t="str">
        <f t="shared" si="172"/>
        <v/>
      </c>
      <c r="O2097" s="252"/>
      <c r="P2097" s="253"/>
      <c r="Q2097" s="484"/>
      <c r="R2097" s="83"/>
      <c r="S2097" s="482"/>
      <c r="T2097" s="84"/>
      <c r="U2097" s="250"/>
      <c r="V2097" s="254"/>
      <c r="W2097" s="254"/>
      <c r="X2097" s="255"/>
      <c r="Y2097" s="255"/>
      <c r="Z2097" s="256"/>
      <c r="AA2097" s="63"/>
      <c r="AB2097" s="63"/>
      <c r="AC2097" s="63"/>
      <c r="AD2097" s="81"/>
      <c r="AE2097" s="84"/>
      <c r="AF2097" s="84"/>
      <c r="AG2097" s="257"/>
      <c r="AH2097" s="84"/>
      <c r="AI2097" s="63"/>
      <c r="AJ2097" s="63"/>
      <c r="AK2097" s="81"/>
      <c r="AL2097" s="85"/>
      <c r="AM2097" s="66"/>
      <c r="AN2097" s="63"/>
      <c r="XFA2097" s="558" t="e">
        <f>MATCH(AE2097,tabla!$W$3:$W$20,0)-1</f>
        <v>#N/A</v>
      </c>
      <c r="XFB2097" s="558">
        <f>COUNTIF(tabla!$W$3:$W$20,'BD1'!AE2097)</f>
        <v>0</v>
      </c>
    </row>
    <row r="2098" spans="1:40 16381:16382" ht="24.95" customHeight="1" x14ac:dyDescent="0.2">
      <c r="A2098" s="248"/>
      <c r="B2098" s="248"/>
      <c r="C2098" s="248"/>
      <c r="D2098" s="84"/>
      <c r="E2098" s="86"/>
      <c r="F2098" s="249"/>
      <c r="G2098" s="84"/>
      <c r="H2098" s="84"/>
      <c r="I2098" s="177"/>
      <c r="J2098" s="84"/>
      <c r="K2098" s="477"/>
      <c r="L2098" s="174"/>
      <c r="M2098" s="251"/>
      <c r="N2098" s="280" t="str">
        <f t="shared" si="172"/>
        <v/>
      </c>
      <c r="O2098" s="252"/>
      <c r="P2098" s="253"/>
      <c r="Q2098" s="484"/>
      <c r="R2098" s="83"/>
      <c r="S2098" s="482"/>
      <c r="T2098" s="84"/>
      <c r="U2098" s="250"/>
      <c r="V2098" s="254"/>
      <c r="W2098" s="254"/>
      <c r="X2098" s="255"/>
      <c r="Y2098" s="255"/>
      <c r="Z2098" s="256"/>
      <c r="AA2098" s="63"/>
      <c r="AB2098" s="63"/>
      <c r="AC2098" s="63"/>
      <c r="AD2098" s="81"/>
      <c r="AE2098" s="84"/>
      <c r="AF2098" s="84"/>
      <c r="AG2098" s="257"/>
      <c r="AH2098" s="84"/>
      <c r="AI2098" s="63"/>
      <c r="AJ2098" s="63"/>
      <c r="AK2098" s="81"/>
      <c r="AL2098" s="85"/>
      <c r="AM2098" s="66"/>
      <c r="AN2098" s="63"/>
      <c r="XFA2098" s="558" t="e">
        <f>MATCH(AE2098,tabla!$W$3:$W$20,0)-1</f>
        <v>#N/A</v>
      </c>
      <c r="XFB2098" s="558">
        <f>COUNTIF(tabla!$W$3:$W$20,'BD1'!AE2098)</f>
        <v>0</v>
      </c>
    </row>
    <row r="2099" spans="1:40 16381:16382" ht="24.95" customHeight="1" x14ac:dyDescent="0.2">
      <c r="A2099" s="248"/>
      <c r="B2099" s="248"/>
      <c r="C2099" s="248"/>
      <c r="D2099" s="84"/>
      <c r="E2099" s="86"/>
      <c r="F2099" s="249"/>
      <c r="G2099" s="84"/>
      <c r="H2099" s="84"/>
      <c r="I2099" s="177"/>
      <c r="J2099" s="84"/>
      <c r="K2099" s="477"/>
      <c r="L2099" s="174"/>
      <c r="M2099" s="251"/>
      <c r="N2099" s="280" t="str">
        <f t="shared" si="172"/>
        <v/>
      </c>
      <c r="O2099" s="252"/>
      <c r="P2099" s="253"/>
      <c r="Q2099" s="484"/>
      <c r="R2099" s="83"/>
      <c r="S2099" s="482"/>
      <c r="T2099" s="84"/>
      <c r="U2099" s="250"/>
      <c r="V2099" s="254"/>
      <c r="W2099" s="254"/>
      <c r="X2099" s="255"/>
      <c r="Y2099" s="255"/>
      <c r="Z2099" s="256"/>
      <c r="AA2099" s="63"/>
      <c r="AB2099" s="63"/>
      <c r="AC2099" s="63"/>
      <c r="AD2099" s="81"/>
      <c r="AE2099" s="84"/>
      <c r="AF2099" s="84"/>
      <c r="AG2099" s="257"/>
      <c r="AH2099" s="84"/>
      <c r="AI2099" s="63"/>
      <c r="AJ2099" s="63"/>
      <c r="AK2099" s="81"/>
      <c r="AL2099" s="85"/>
      <c r="AM2099" s="66"/>
      <c r="AN2099" s="63"/>
      <c r="XFA2099" s="558" t="e">
        <f>MATCH(AE2099,tabla!$W$3:$W$20,0)-1</f>
        <v>#N/A</v>
      </c>
      <c r="XFB2099" s="558">
        <f>COUNTIF(tabla!$W$3:$W$20,'BD1'!AE2099)</f>
        <v>0</v>
      </c>
    </row>
    <row r="2100" spans="1:40 16381:16382" ht="24.95" customHeight="1" x14ac:dyDescent="0.2">
      <c r="A2100" s="248"/>
      <c r="B2100" s="248"/>
      <c r="C2100" s="248"/>
      <c r="D2100" s="84"/>
      <c r="E2100" s="86"/>
      <c r="F2100" s="249"/>
      <c r="G2100" s="84"/>
      <c r="H2100" s="84"/>
      <c r="I2100" s="177"/>
      <c r="J2100" s="84"/>
      <c r="K2100" s="477"/>
      <c r="L2100" s="174"/>
      <c r="M2100" s="251"/>
      <c r="N2100" s="280" t="str">
        <f t="shared" si="172"/>
        <v/>
      </c>
      <c r="O2100" s="252"/>
      <c r="P2100" s="253"/>
      <c r="Q2100" s="484"/>
      <c r="R2100" s="83"/>
      <c r="S2100" s="482"/>
      <c r="T2100" s="84"/>
      <c r="U2100" s="250"/>
      <c r="V2100" s="254"/>
      <c r="W2100" s="254"/>
      <c r="X2100" s="255"/>
      <c r="Y2100" s="255"/>
      <c r="Z2100" s="256"/>
      <c r="AA2100" s="63"/>
      <c r="AB2100" s="63"/>
      <c r="AC2100" s="63"/>
      <c r="AD2100" s="81"/>
      <c r="AE2100" s="84"/>
      <c r="AF2100" s="84"/>
      <c r="AG2100" s="257"/>
      <c r="AH2100" s="84"/>
      <c r="AI2100" s="63"/>
      <c r="AJ2100" s="63"/>
      <c r="AK2100" s="81"/>
      <c r="AL2100" s="85"/>
      <c r="AM2100" s="66"/>
      <c r="AN2100" s="63"/>
      <c r="XFA2100" s="558" t="e">
        <f>MATCH(AE2100,tabla!$W$3:$W$20,0)-1</f>
        <v>#N/A</v>
      </c>
      <c r="XFB2100" s="558">
        <f>COUNTIF(tabla!$W$3:$W$20,'BD1'!AE2100)</f>
        <v>0</v>
      </c>
    </row>
    <row r="2101" spans="1:40 16381:16382" ht="24.95" customHeight="1" x14ac:dyDescent="0.2">
      <c r="A2101" s="248"/>
      <c r="B2101" s="248"/>
      <c r="C2101" s="248"/>
      <c r="D2101" s="84"/>
      <c r="E2101" s="86"/>
      <c r="F2101" s="249"/>
      <c r="G2101" s="84"/>
      <c r="H2101" s="84"/>
      <c r="I2101" s="177"/>
      <c r="J2101" s="84"/>
      <c r="K2101" s="477"/>
      <c r="L2101" s="174"/>
      <c r="M2101" s="251"/>
      <c r="N2101" s="280" t="str">
        <f t="shared" si="172"/>
        <v/>
      </c>
      <c r="O2101" s="252"/>
      <c r="P2101" s="253"/>
      <c r="Q2101" s="484"/>
      <c r="R2101" s="83"/>
      <c r="S2101" s="482"/>
      <c r="T2101" s="84"/>
      <c r="U2101" s="250"/>
      <c r="V2101" s="254"/>
      <c r="W2101" s="254"/>
      <c r="X2101" s="255"/>
      <c r="Y2101" s="255"/>
      <c r="Z2101" s="256"/>
      <c r="AA2101" s="63"/>
      <c r="AB2101" s="63"/>
      <c r="AC2101" s="63"/>
      <c r="AD2101" s="81"/>
      <c r="AE2101" s="84"/>
      <c r="AF2101" s="84"/>
      <c r="AG2101" s="257"/>
      <c r="AH2101" s="84"/>
      <c r="AI2101" s="63"/>
      <c r="AJ2101" s="63"/>
      <c r="AK2101" s="81"/>
      <c r="AL2101" s="85"/>
      <c r="AM2101" s="66"/>
      <c r="AN2101" s="63"/>
      <c r="XFA2101" s="558" t="e">
        <f>MATCH(AE2101,tabla!$W$3:$W$20,0)-1</f>
        <v>#N/A</v>
      </c>
      <c r="XFB2101" s="558">
        <f>COUNTIF(tabla!$W$3:$W$20,'BD1'!AE2101)</f>
        <v>0</v>
      </c>
    </row>
    <row r="2102" spans="1:40 16381:16382" ht="24.95" customHeight="1" x14ac:dyDescent="0.2">
      <c r="A2102" s="248"/>
      <c r="B2102" s="248"/>
      <c r="C2102" s="248"/>
      <c r="D2102" s="84"/>
      <c r="E2102" s="86"/>
      <c r="F2102" s="249"/>
      <c r="G2102" s="84"/>
      <c r="H2102" s="84"/>
      <c r="I2102" s="177"/>
      <c r="J2102" s="84"/>
      <c r="K2102" s="477"/>
      <c r="L2102" s="174"/>
      <c r="M2102" s="251"/>
      <c r="N2102" s="280" t="str">
        <f t="shared" si="172"/>
        <v/>
      </c>
      <c r="O2102" s="252"/>
      <c r="P2102" s="253"/>
      <c r="Q2102" s="484"/>
      <c r="R2102" s="83"/>
      <c r="S2102" s="482"/>
      <c r="T2102" s="84"/>
      <c r="U2102" s="250"/>
      <c r="V2102" s="254"/>
      <c r="W2102" s="254"/>
      <c r="X2102" s="255"/>
      <c r="Y2102" s="255"/>
      <c r="Z2102" s="256"/>
      <c r="AA2102" s="63"/>
      <c r="AB2102" s="63"/>
      <c r="AC2102" s="63"/>
      <c r="AD2102" s="81"/>
      <c r="AE2102" s="84"/>
      <c r="AF2102" s="84"/>
      <c r="AG2102" s="257"/>
      <c r="AH2102" s="84"/>
      <c r="AI2102" s="63"/>
      <c r="AJ2102" s="63"/>
      <c r="AK2102" s="81"/>
      <c r="AL2102" s="85"/>
      <c r="AM2102" s="66"/>
      <c r="AN2102" s="63"/>
      <c r="XFA2102" s="558" t="e">
        <f>MATCH(AE2102,tabla!$W$3:$W$20,0)-1</f>
        <v>#N/A</v>
      </c>
      <c r="XFB2102" s="558">
        <f>COUNTIF(tabla!$W$3:$W$20,'BD1'!AE2102)</f>
        <v>0</v>
      </c>
    </row>
    <row r="2103" spans="1:40 16381:16382" ht="24.95" customHeight="1" x14ac:dyDescent="0.2">
      <c r="A2103" s="248"/>
      <c r="B2103" s="248"/>
      <c r="C2103" s="248"/>
      <c r="D2103" s="84"/>
      <c r="E2103" s="86"/>
      <c r="F2103" s="249"/>
      <c r="G2103" s="84"/>
      <c r="H2103" s="84"/>
      <c r="I2103" s="177"/>
      <c r="J2103" s="84"/>
      <c r="K2103" s="477"/>
      <c r="L2103" s="174"/>
      <c r="M2103" s="251"/>
      <c r="N2103" s="280" t="str">
        <f t="shared" si="172"/>
        <v/>
      </c>
      <c r="O2103" s="252"/>
      <c r="P2103" s="253"/>
      <c r="Q2103" s="484"/>
      <c r="R2103" s="83"/>
      <c r="S2103" s="482"/>
      <c r="T2103" s="84"/>
      <c r="U2103" s="250"/>
      <c r="V2103" s="254"/>
      <c r="W2103" s="254"/>
      <c r="X2103" s="255"/>
      <c r="Y2103" s="255"/>
      <c r="Z2103" s="256"/>
      <c r="AA2103" s="63"/>
      <c r="AB2103" s="63"/>
      <c r="AC2103" s="63"/>
      <c r="AD2103" s="81"/>
      <c r="AE2103" s="84"/>
      <c r="AF2103" s="84"/>
      <c r="AG2103" s="257"/>
      <c r="AH2103" s="84"/>
      <c r="AI2103" s="63"/>
      <c r="AJ2103" s="63"/>
      <c r="AK2103" s="81"/>
      <c r="AL2103" s="85"/>
      <c r="AM2103" s="66"/>
      <c r="AN2103" s="63"/>
      <c r="XFA2103" s="558" t="e">
        <f>MATCH(AE2103,tabla!$W$3:$W$20,0)-1</f>
        <v>#N/A</v>
      </c>
      <c r="XFB2103" s="558">
        <f>COUNTIF(tabla!$W$3:$W$20,'BD1'!AE2103)</f>
        <v>0</v>
      </c>
    </row>
    <row r="2104" spans="1:40 16381:16382" ht="24.95" customHeight="1" x14ac:dyDescent="0.2">
      <c r="A2104" s="248"/>
      <c r="B2104" s="248"/>
      <c r="C2104" s="248"/>
      <c r="D2104" s="84"/>
      <c r="E2104" s="86"/>
      <c r="F2104" s="249"/>
      <c r="G2104" s="84"/>
      <c r="H2104" s="84"/>
      <c r="I2104" s="177"/>
      <c r="J2104" s="84"/>
      <c r="K2104" s="477"/>
      <c r="L2104" s="174"/>
      <c r="M2104" s="251"/>
      <c r="N2104" s="280" t="str">
        <f t="shared" si="172"/>
        <v/>
      </c>
      <c r="O2104" s="252"/>
      <c r="P2104" s="253"/>
      <c r="Q2104" s="484"/>
      <c r="R2104" s="83"/>
      <c r="S2104" s="482"/>
      <c r="T2104" s="84"/>
      <c r="U2104" s="250"/>
      <c r="V2104" s="254"/>
      <c r="W2104" s="254"/>
      <c r="X2104" s="255"/>
      <c r="Y2104" s="255"/>
      <c r="Z2104" s="256"/>
      <c r="AA2104" s="63"/>
      <c r="AB2104" s="63"/>
      <c r="AC2104" s="63"/>
      <c r="AD2104" s="81"/>
      <c r="AE2104" s="84"/>
      <c r="AF2104" s="84"/>
      <c r="AG2104" s="257"/>
      <c r="AH2104" s="84"/>
      <c r="AI2104" s="63"/>
      <c r="AJ2104" s="63"/>
      <c r="AK2104" s="81"/>
      <c r="AL2104" s="85"/>
      <c r="AM2104" s="66"/>
      <c r="AN2104" s="63"/>
      <c r="XFA2104" s="558" t="e">
        <f>MATCH(AE2104,tabla!$W$3:$W$20,0)-1</f>
        <v>#N/A</v>
      </c>
      <c r="XFB2104" s="558">
        <f>COUNTIF(tabla!$W$3:$W$20,'BD1'!AE2104)</f>
        <v>0</v>
      </c>
    </row>
    <row r="2105" spans="1:40 16381:16382" ht="24.95" customHeight="1" x14ac:dyDescent="0.2">
      <c r="A2105" s="248"/>
      <c r="B2105" s="248"/>
      <c r="C2105" s="248"/>
      <c r="D2105" s="84"/>
      <c r="E2105" s="86"/>
      <c r="F2105" s="249"/>
      <c r="G2105" s="84"/>
      <c r="H2105" s="84"/>
      <c r="I2105" s="177"/>
      <c r="J2105" s="84"/>
      <c r="K2105" s="477"/>
      <c r="L2105" s="174"/>
      <c r="M2105" s="251"/>
      <c r="N2105" s="280" t="str">
        <f t="shared" si="172"/>
        <v/>
      </c>
      <c r="O2105" s="252"/>
      <c r="P2105" s="253"/>
      <c r="Q2105" s="484"/>
      <c r="R2105" s="83"/>
      <c r="S2105" s="482"/>
      <c r="T2105" s="84"/>
      <c r="U2105" s="250"/>
      <c r="V2105" s="254"/>
      <c r="W2105" s="254"/>
      <c r="X2105" s="255"/>
      <c r="Y2105" s="255"/>
      <c r="Z2105" s="256"/>
      <c r="AA2105" s="63"/>
      <c r="AB2105" s="63"/>
      <c r="AC2105" s="63"/>
      <c r="AD2105" s="81"/>
      <c r="AE2105" s="84"/>
      <c r="AF2105" s="84"/>
      <c r="AG2105" s="257"/>
      <c r="AH2105" s="84"/>
      <c r="AI2105" s="63"/>
      <c r="AJ2105" s="63"/>
      <c r="AK2105" s="81"/>
      <c r="AL2105" s="85"/>
      <c r="AM2105" s="66"/>
      <c r="AN2105" s="63"/>
      <c r="XFA2105" s="558" t="e">
        <f>MATCH(AE2105,tabla!$W$3:$W$20,0)-1</f>
        <v>#N/A</v>
      </c>
      <c r="XFB2105" s="558">
        <f>COUNTIF(tabla!$W$3:$W$20,'BD1'!AE2105)</f>
        <v>0</v>
      </c>
    </row>
    <row r="2106" spans="1:40 16381:16382" ht="24.95" customHeight="1" x14ac:dyDescent="0.2">
      <c r="A2106" s="248"/>
      <c r="B2106" s="248"/>
      <c r="C2106" s="248"/>
      <c r="D2106" s="84"/>
      <c r="E2106" s="86"/>
      <c r="F2106" s="249"/>
      <c r="G2106" s="84"/>
      <c r="H2106" s="84"/>
      <c r="I2106" s="177"/>
      <c r="J2106" s="84"/>
      <c r="K2106" s="477"/>
      <c r="L2106" s="174"/>
      <c r="M2106" s="251"/>
      <c r="N2106" s="280" t="str">
        <f t="shared" si="172"/>
        <v/>
      </c>
      <c r="O2106" s="252"/>
      <c r="P2106" s="253"/>
      <c r="Q2106" s="484"/>
      <c r="R2106" s="83"/>
      <c r="S2106" s="482"/>
      <c r="T2106" s="84"/>
      <c r="U2106" s="250"/>
      <c r="V2106" s="254"/>
      <c r="W2106" s="254"/>
      <c r="X2106" s="255"/>
      <c r="Y2106" s="255"/>
      <c r="Z2106" s="256"/>
      <c r="AA2106" s="63"/>
      <c r="AB2106" s="63"/>
      <c r="AC2106" s="63"/>
      <c r="AD2106" s="81"/>
      <c r="AE2106" s="84"/>
      <c r="AF2106" s="84"/>
      <c r="AG2106" s="257"/>
      <c r="AH2106" s="84"/>
      <c r="AI2106" s="63"/>
      <c r="AJ2106" s="63"/>
      <c r="AK2106" s="81"/>
      <c r="AL2106" s="85"/>
      <c r="AM2106" s="66"/>
      <c r="AN2106" s="63"/>
      <c r="XFA2106" s="558" t="e">
        <f>MATCH(AE2106,tabla!$W$3:$W$20,0)-1</f>
        <v>#N/A</v>
      </c>
      <c r="XFB2106" s="558">
        <f>COUNTIF(tabla!$W$3:$W$20,'BD1'!AE2106)</f>
        <v>0</v>
      </c>
    </row>
    <row r="2107" spans="1:40 16381:16382" ht="24.95" customHeight="1" x14ac:dyDescent="0.2">
      <c r="A2107" s="248"/>
      <c r="B2107" s="248"/>
      <c r="C2107" s="248"/>
      <c r="D2107" s="84"/>
      <c r="E2107" s="86"/>
      <c r="F2107" s="249"/>
      <c r="G2107" s="84"/>
      <c r="H2107" s="84"/>
      <c r="I2107" s="177"/>
      <c r="J2107" s="84"/>
      <c r="K2107" s="477"/>
      <c r="L2107" s="174"/>
      <c r="M2107" s="251"/>
      <c r="N2107" s="280" t="str">
        <f t="shared" si="172"/>
        <v/>
      </c>
      <c r="O2107" s="252"/>
      <c r="P2107" s="253"/>
      <c r="Q2107" s="484"/>
      <c r="R2107" s="83"/>
      <c r="S2107" s="482"/>
      <c r="T2107" s="84"/>
      <c r="U2107" s="250"/>
      <c r="V2107" s="254"/>
      <c r="W2107" s="254"/>
      <c r="X2107" s="255"/>
      <c r="Y2107" s="255"/>
      <c r="Z2107" s="256"/>
      <c r="AA2107" s="63"/>
      <c r="AB2107" s="63"/>
      <c r="AC2107" s="63"/>
      <c r="AD2107" s="81"/>
      <c r="AE2107" s="84"/>
      <c r="AF2107" s="84"/>
      <c r="AG2107" s="257"/>
      <c r="AH2107" s="84"/>
      <c r="AI2107" s="63"/>
      <c r="AJ2107" s="63"/>
      <c r="AK2107" s="81"/>
      <c r="AL2107" s="85"/>
      <c r="AM2107" s="66"/>
      <c r="AN2107" s="63"/>
      <c r="XFA2107" s="558" t="e">
        <f>MATCH(AE2107,tabla!$W$3:$W$20,0)-1</f>
        <v>#N/A</v>
      </c>
      <c r="XFB2107" s="558">
        <f>COUNTIF(tabla!$W$3:$W$20,'BD1'!AE2107)</f>
        <v>0</v>
      </c>
    </row>
    <row r="2108" spans="1:40 16381:16382" ht="24.95" customHeight="1" x14ac:dyDescent="0.2">
      <c r="A2108" s="248"/>
      <c r="B2108" s="248"/>
      <c r="C2108" s="248"/>
      <c r="D2108" s="84"/>
      <c r="E2108" s="86"/>
      <c r="F2108" s="249"/>
      <c r="G2108" s="84"/>
      <c r="H2108" s="84"/>
      <c r="I2108" s="177"/>
      <c r="J2108" s="84"/>
      <c r="K2108" s="477"/>
      <c r="L2108" s="174"/>
      <c r="M2108" s="251"/>
      <c r="N2108" s="280" t="str">
        <f t="shared" si="172"/>
        <v/>
      </c>
      <c r="O2108" s="252"/>
      <c r="P2108" s="253"/>
      <c r="Q2108" s="484"/>
      <c r="R2108" s="83"/>
      <c r="S2108" s="482"/>
      <c r="T2108" s="84"/>
      <c r="U2108" s="250"/>
      <c r="V2108" s="254"/>
      <c r="W2108" s="254"/>
      <c r="X2108" s="255"/>
      <c r="Y2108" s="255"/>
      <c r="Z2108" s="256"/>
      <c r="AA2108" s="63"/>
      <c r="AB2108" s="63"/>
      <c r="AC2108" s="63"/>
      <c r="AD2108" s="81"/>
      <c r="AE2108" s="84"/>
      <c r="AF2108" s="84"/>
      <c r="AG2108" s="257"/>
      <c r="AH2108" s="84"/>
      <c r="AI2108" s="63"/>
      <c r="AJ2108" s="63"/>
      <c r="AK2108" s="81"/>
      <c r="AL2108" s="85"/>
      <c r="AM2108" s="66"/>
      <c r="AN2108" s="63"/>
      <c r="XFA2108" s="558" t="e">
        <f>MATCH(AE2108,tabla!$W$3:$W$20,0)-1</f>
        <v>#N/A</v>
      </c>
      <c r="XFB2108" s="558">
        <f>COUNTIF(tabla!$W$3:$W$20,'BD1'!AE2108)</f>
        <v>0</v>
      </c>
    </row>
    <row r="2109" spans="1:40 16381:16382" ht="24.95" customHeight="1" x14ac:dyDescent="0.2">
      <c r="A2109" s="248"/>
      <c r="B2109" s="248"/>
      <c r="C2109" s="248"/>
      <c r="D2109" s="84"/>
      <c r="E2109" s="86"/>
      <c r="F2109" s="249"/>
      <c r="G2109" s="84"/>
      <c r="H2109" s="84"/>
      <c r="I2109" s="177"/>
      <c r="J2109" s="84"/>
      <c r="K2109" s="477"/>
      <c r="L2109" s="174"/>
      <c r="M2109" s="251"/>
      <c r="N2109" s="280" t="str">
        <f t="shared" si="172"/>
        <v/>
      </c>
      <c r="O2109" s="252"/>
      <c r="P2109" s="253"/>
      <c r="Q2109" s="484"/>
      <c r="R2109" s="83"/>
      <c r="S2109" s="482"/>
      <c r="T2109" s="84"/>
      <c r="U2109" s="250"/>
      <c r="V2109" s="254"/>
      <c r="W2109" s="254"/>
      <c r="X2109" s="255"/>
      <c r="Y2109" s="255"/>
      <c r="Z2109" s="256"/>
      <c r="AA2109" s="63"/>
      <c r="AB2109" s="63"/>
      <c r="AC2109" s="63"/>
      <c r="AD2109" s="81"/>
      <c r="AE2109" s="84"/>
      <c r="AF2109" s="84"/>
      <c r="AG2109" s="257"/>
      <c r="AH2109" s="84"/>
      <c r="AI2109" s="63"/>
      <c r="AJ2109" s="63"/>
      <c r="AK2109" s="81"/>
      <c r="AL2109" s="85"/>
      <c r="AM2109" s="66"/>
      <c r="AN2109" s="63"/>
      <c r="XFA2109" s="558" t="e">
        <f>MATCH(AE2109,tabla!$W$3:$W$20,0)-1</f>
        <v>#N/A</v>
      </c>
      <c r="XFB2109" s="558">
        <f>COUNTIF(tabla!$W$3:$W$20,'BD1'!AE2109)</f>
        <v>0</v>
      </c>
    </row>
    <row r="2110" spans="1:40 16381:16382" ht="24.95" customHeight="1" x14ac:dyDescent="0.2">
      <c r="A2110" s="248"/>
      <c r="B2110" s="248"/>
      <c r="C2110" s="248"/>
      <c r="D2110" s="84"/>
      <c r="E2110" s="86"/>
      <c r="F2110" s="249"/>
      <c r="G2110" s="84"/>
      <c r="H2110" s="84"/>
      <c r="I2110" s="177"/>
      <c r="J2110" s="84"/>
      <c r="K2110" s="477"/>
      <c r="L2110" s="174"/>
      <c r="M2110" s="251"/>
      <c r="N2110" s="280" t="str">
        <f t="shared" si="172"/>
        <v/>
      </c>
      <c r="O2110" s="252"/>
      <c r="P2110" s="253"/>
      <c r="Q2110" s="484"/>
      <c r="R2110" s="83"/>
      <c r="S2110" s="482"/>
      <c r="T2110" s="84"/>
      <c r="U2110" s="250"/>
      <c r="V2110" s="254"/>
      <c r="W2110" s="254"/>
      <c r="X2110" s="255"/>
      <c r="Y2110" s="255"/>
      <c r="Z2110" s="256"/>
      <c r="AA2110" s="63"/>
      <c r="AB2110" s="63"/>
      <c r="AC2110" s="63"/>
      <c r="AD2110" s="81"/>
      <c r="AE2110" s="84"/>
      <c r="AF2110" s="84"/>
      <c r="AG2110" s="257"/>
      <c r="AH2110" s="84"/>
      <c r="AI2110" s="63"/>
      <c r="AJ2110" s="63"/>
      <c r="AK2110" s="81"/>
      <c r="AL2110" s="85"/>
      <c r="AM2110" s="66"/>
      <c r="AN2110" s="63"/>
      <c r="XFA2110" s="558" t="e">
        <f>MATCH(AE2110,tabla!$W$3:$W$20,0)-1</f>
        <v>#N/A</v>
      </c>
      <c r="XFB2110" s="558">
        <f>COUNTIF(tabla!$W$3:$W$20,'BD1'!AE2110)</f>
        <v>0</v>
      </c>
    </row>
    <row r="2111" spans="1:40 16381:16382" ht="24.95" customHeight="1" x14ac:dyDescent="0.2">
      <c r="A2111" s="248"/>
      <c r="B2111" s="248"/>
      <c r="C2111" s="248"/>
      <c r="D2111" s="84"/>
      <c r="E2111" s="86"/>
      <c r="F2111" s="249"/>
      <c r="G2111" s="84"/>
      <c r="H2111" s="84"/>
      <c r="I2111" s="177"/>
      <c r="J2111" s="84"/>
      <c r="K2111" s="477"/>
      <c r="L2111" s="174"/>
      <c r="M2111" s="251"/>
      <c r="N2111" s="280" t="str">
        <f t="shared" si="172"/>
        <v/>
      </c>
      <c r="O2111" s="252"/>
      <c r="P2111" s="253"/>
      <c r="Q2111" s="484"/>
      <c r="R2111" s="83"/>
      <c r="S2111" s="482"/>
      <c r="T2111" s="84"/>
      <c r="U2111" s="250"/>
      <c r="V2111" s="254"/>
      <c r="W2111" s="254"/>
      <c r="X2111" s="255"/>
      <c r="Y2111" s="255"/>
      <c r="Z2111" s="256"/>
      <c r="AA2111" s="63"/>
      <c r="AB2111" s="63"/>
      <c r="AC2111" s="63"/>
      <c r="AD2111" s="81"/>
      <c r="AE2111" s="84"/>
      <c r="AF2111" s="84"/>
      <c r="AG2111" s="257"/>
      <c r="AH2111" s="84"/>
      <c r="AI2111" s="63"/>
      <c r="AJ2111" s="63"/>
      <c r="AK2111" s="81"/>
      <c r="AL2111" s="85"/>
      <c r="AM2111" s="66"/>
      <c r="AN2111" s="63"/>
      <c r="XFA2111" s="558" t="e">
        <f>MATCH(AE2111,tabla!$W$3:$W$20,0)-1</f>
        <v>#N/A</v>
      </c>
      <c r="XFB2111" s="558">
        <f>COUNTIF(tabla!$W$3:$W$20,'BD1'!AE2111)</f>
        <v>0</v>
      </c>
    </row>
    <row r="2112" spans="1:40 16381:16382" ht="24.95" customHeight="1" x14ac:dyDescent="0.2">
      <c r="A2112" s="248"/>
      <c r="B2112" s="248"/>
      <c r="C2112" s="248"/>
      <c r="D2112" s="84"/>
      <c r="E2112" s="86"/>
      <c r="F2112" s="249"/>
      <c r="G2112" s="84"/>
      <c r="H2112" s="84"/>
      <c r="I2112" s="177"/>
      <c r="J2112" s="84"/>
      <c r="K2112" s="477"/>
      <c r="L2112" s="174"/>
      <c r="M2112" s="251"/>
      <c r="N2112" s="280" t="str">
        <f t="shared" si="172"/>
        <v/>
      </c>
      <c r="O2112" s="252"/>
      <c r="P2112" s="253"/>
      <c r="Q2112" s="484"/>
      <c r="R2112" s="83"/>
      <c r="S2112" s="482"/>
      <c r="T2112" s="84"/>
      <c r="U2112" s="250"/>
      <c r="V2112" s="254"/>
      <c r="W2112" s="254"/>
      <c r="X2112" s="255"/>
      <c r="Y2112" s="255"/>
      <c r="Z2112" s="256"/>
      <c r="AA2112" s="63"/>
      <c r="AB2112" s="63"/>
      <c r="AC2112" s="63"/>
      <c r="AD2112" s="81"/>
      <c r="AE2112" s="84"/>
      <c r="AF2112" s="84"/>
      <c r="AG2112" s="257"/>
      <c r="AH2112" s="84"/>
      <c r="AI2112" s="63"/>
      <c r="AJ2112" s="63"/>
      <c r="AK2112" s="81"/>
      <c r="AL2112" s="85"/>
      <c r="AM2112" s="66"/>
      <c r="AN2112" s="63"/>
      <c r="XFA2112" s="558" t="e">
        <f>MATCH(AE2112,tabla!$W$3:$W$20,0)-1</f>
        <v>#N/A</v>
      </c>
      <c r="XFB2112" s="558">
        <f>COUNTIF(tabla!$W$3:$W$20,'BD1'!AE2112)</f>
        <v>0</v>
      </c>
    </row>
    <row r="2113" spans="1:40 16381:16382" ht="24.95" customHeight="1" x14ac:dyDescent="0.2">
      <c r="A2113" s="248"/>
      <c r="B2113" s="248"/>
      <c r="C2113" s="248"/>
      <c r="D2113" s="84"/>
      <c r="E2113" s="86"/>
      <c r="F2113" s="249"/>
      <c r="G2113" s="84"/>
      <c r="H2113" s="84"/>
      <c r="I2113" s="177"/>
      <c r="J2113" s="84"/>
      <c r="K2113" s="477"/>
      <c r="L2113" s="174"/>
      <c r="M2113" s="251"/>
      <c r="N2113" s="280" t="str">
        <f t="shared" si="172"/>
        <v/>
      </c>
      <c r="O2113" s="252"/>
      <c r="P2113" s="253"/>
      <c r="Q2113" s="484"/>
      <c r="R2113" s="83"/>
      <c r="S2113" s="482"/>
      <c r="T2113" s="84"/>
      <c r="U2113" s="250"/>
      <c r="V2113" s="254"/>
      <c r="W2113" s="254"/>
      <c r="X2113" s="255"/>
      <c r="Y2113" s="255"/>
      <c r="Z2113" s="256"/>
      <c r="AA2113" s="63"/>
      <c r="AB2113" s="63"/>
      <c r="AC2113" s="63"/>
      <c r="AD2113" s="81"/>
      <c r="AE2113" s="84"/>
      <c r="AF2113" s="84"/>
      <c r="AG2113" s="257"/>
      <c r="AH2113" s="84"/>
      <c r="AI2113" s="63"/>
      <c r="AJ2113" s="63"/>
      <c r="AK2113" s="81"/>
      <c r="AL2113" s="85"/>
      <c r="AM2113" s="66"/>
      <c r="AN2113" s="63"/>
      <c r="XFA2113" s="558" t="e">
        <f>MATCH(AE2113,tabla!$W$3:$W$20,0)-1</f>
        <v>#N/A</v>
      </c>
      <c r="XFB2113" s="558">
        <f>COUNTIF(tabla!$W$3:$W$20,'BD1'!AE2113)</f>
        <v>0</v>
      </c>
    </row>
    <row r="2114" spans="1:40 16381:16382" ht="24.95" customHeight="1" x14ac:dyDescent="0.2">
      <c r="A2114" s="248"/>
      <c r="B2114" s="248"/>
      <c r="C2114" s="248"/>
      <c r="D2114" s="84"/>
      <c r="E2114" s="86"/>
      <c r="F2114" s="249"/>
      <c r="G2114" s="84"/>
      <c r="H2114" s="84"/>
      <c r="I2114" s="177"/>
      <c r="J2114" s="84"/>
      <c r="K2114" s="477"/>
      <c r="L2114" s="174"/>
      <c r="M2114" s="251"/>
      <c r="N2114" s="280" t="str">
        <f t="shared" si="172"/>
        <v/>
      </c>
      <c r="O2114" s="252"/>
      <c r="P2114" s="253"/>
      <c r="Q2114" s="484"/>
      <c r="R2114" s="83"/>
      <c r="S2114" s="482"/>
      <c r="T2114" s="84"/>
      <c r="U2114" s="250"/>
      <c r="V2114" s="254"/>
      <c r="W2114" s="254"/>
      <c r="X2114" s="255"/>
      <c r="Y2114" s="255"/>
      <c r="Z2114" s="256"/>
      <c r="AA2114" s="63"/>
      <c r="AB2114" s="63"/>
      <c r="AC2114" s="63"/>
      <c r="AD2114" s="81"/>
      <c r="AE2114" s="84"/>
      <c r="AF2114" s="84"/>
      <c r="AG2114" s="257"/>
      <c r="AH2114" s="84"/>
      <c r="AI2114" s="63"/>
      <c r="AJ2114" s="63"/>
      <c r="AK2114" s="81"/>
      <c r="AL2114" s="85"/>
      <c r="AM2114" s="66"/>
      <c r="AN2114" s="63"/>
      <c r="XFA2114" s="558" t="e">
        <f>MATCH(AE2114,tabla!$W$3:$W$20,0)-1</f>
        <v>#N/A</v>
      </c>
      <c r="XFB2114" s="558">
        <f>COUNTIF(tabla!$W$3:$W$20,'BD1'!AE2114)</f>
        <v>0</v>
      </c>
    </row>
    <row r="2115" spans="1:40 16381:16382" ht="24.95" customHeight="1" x14ac:dyDescent="0.2">
      <c r="A2115" s="248"/>
      <c r="B2115" s="248"/>
      <c r="C2115" s="248"/>
      <c r="D2115" s="84"/>
      <c r="E2115" s="86"/>
      <c r="F2115" s="249"/>
      <c r="G2115" s="84"/>
      <c r="H2115" s="84"/>
      <c r="I2115" s="177"/>
      <c r="J2115" s="84"/>
      <c r="K2115" s="477"/>
      <c r="L2115" s="174"/>
      <c r="M2115" s="251"/>
      <c r="N2115" s="280" t="str">
        <f t="shared" si="172"/>
        <v/>
      </c>
      <c r="O2115" s="252"/>
      <c r="P2115" s="253"/>
      <c r="Q2115" s="484"/>
      <c r="R2115" s="83"/>
      <c r="S2115" s="482"/>
      <c r="T2115" s="84"/>
      <c r="U2115" s="250"/>
      <c r="V2115" s="254"/>
      <c r="W2115" s="254"/>
      <c r="X2115" s="255"/>
      <c r="Y2115" s="255"/>
      <c r="Z2115" s="256"/>
      <c r="AA2115" s="63"/>
      <c r="AB2115" s="63"/>
      <c r="AC2115" s="63"/>
      <c r="AD2115" s="81"/>
      <c r="AE2115" s="84"/>
      <c r="AF2115" s="84"/>
      <c r="AG2115" s="257"/>
      <c r="AH2115" s="84"/>
      <c r="AI2115" s="63"/>
      <c r="AJ2115" s="63"/>
      <c r="AK2115" s="81"/>
      <c r="AL2115" s="85"/>
      <c r="AM2115" s="66"/>
      <c r="AN2115" s="63"/>
      <c r="XFA2115" s="558" t="e">
        <f>MATCH(AE2115,tabla!$W$3:$W$20,0)-1</f>
        <v>#N/A</v>
      </c>
      <c r="XFB2115" s="558">
        <f>COUNTIF(tabla!$W$3:$W$20,'BD1'!AE2115)</f>
        <v>0</v>
      </c>
    </row>
    <row r="2116" spans="1:40 16381:16382" ht="24.95" customHeight="1" x14ac:dyDescent="0.2">
      <c r="A2116" s="248"/>
      <c r="B2116" s="248"/>
      <c r="C2116" s="248"/>
      <c r="D2116" s="84"/>
      <c r="E2116" s="86"/>
      <c r="F2116" s="249"/>
      <c r="G2116" s="84"/>
      <c r="H2116" s="84"/>
      <c r="I2116" s="177"/>
      <c r="J2116" s="84"/>
      <c r="K2116" s="477"/>
      <c r="L2116" s="174"/>
      <c r="M2116" s="251"/>
      <c r="N2116" s="280" t="str">
        <f t="shared" si="172"/>
        <v/>
      </c>
      <c r="O2116" s="252"/>
      <c r="P2116" s="253"/>
      <c r="Q2116" s="484"/>
      <c r="R2116" s="83"/>
      <c r="S2116" s="482"/>
      <c r="T2116" s="84"/>
      <c r="U2116" s="250"/>
      <c r="V2116" s="254"/>
      <c r="W2116" s="254"/>
      <c r="X2116" s="255"/>
      <c r="Y2116" s="255"/>
      <c r="Z2116" s="256"/>
      <c r="AA2116" s="63"/>
      <c r="AB2116" s="63"/>
      <c r="AC2116" s="63"/>
      <c r="AD2116" s="81"/>
      <c r="AE2116" s="84"/>
      <c r="AF2116" s="84"/>
      <c r="AG2116" s="257"/>
      <c r="AH2116" s="84"/>
      <c r="AI2116" s="63"/>
      <c r="AJ2116" s="63"/>
      <c r="AK2116" s="81"/>
      <c r="AL2116" s="85"/>
      <c r="AM2116" s="66"/>
      <c r="AN2116" s="63"/>
      <c r="XFA2116" s="558" t="e">
        <f>MATCH(AE2116,tabla!$W$3:$W$20,0)-1</f>
        <v>#N/A</v>
      </c>
      <c r="XFB2116" s="558">
        <f>COUNTIF(tabla!$W$3:$W$20,'BD1'!AE2116)</f>
        <v>0</v>
      </c>
    </row>
    <row r="2117" spans="1:40 16381:16382" ht="24.95" customHeight="1" x14ac:dyDescent="0.2">
      <c r="A2117" s="248"/>
      <c r="B2117" s="248"/>
      <c r="C2117" s="248"/>
      <c r="D2117" s="84"/>
      <c r="E2117" s="86"/>
      <c r="F2117" s="249"/>
      <c r="G2117" s="84"/>
      <c r="H2117" s="84"/>
      <c r="I2117" s="177"/>
      <c r="J2117" s="84"/>
      <c r="K2117" s="477"/>
      <c r="L2117" s="174"/>
      <c r="M2117" s="251"/>
      <c r="N2117" s="280" t="str">
        <f t="shared" si="172"/>
        <v/>
      </c>
      <c r="O2117" s="252"/>
      <c r="P2117" s="253"/>
      <c r="Q2117" s="484"/>
      <c r="R2117" s="83"/>
      <c r="S2117" s="482"/>
      <c r="T2117" s="84"/>
      <c r="U2117" s="250"/>
      <c r="V2117" s="254"/>
      <c r="W2117" s="254"/>
      <c r="X2117" s="255"/>
      <c r="Y2117" s="255"/>
      <c r="Z2117" s="256"/>
      <c r="AA2117" s="63"/>
      <c r="AB2117" s="63"/>
      <c r="AC2117" s="63"/>
      <c r="AD2117" s="81"/>
      <c r="AE2117" s="84"/>
      <c r="AF2117" s="84"/>
      <c r="AG2117" s="257"/>
      <c r="AH2117" s="84"/>
      <c r="AI2117" s="63"/>
      <c r="AJ2117" s="63"/>
      <c r="AK2117" s="81"/>
      <c r="AL2117" s="85"/>
      <c r="AM2117" s="66"/>
      <c r="AN2117" s="63"/>
      <c r="XFA2117" s="558" t="e">
        <f>MATCH(AE2117,tabla!$W$3:$W$20,0)-1</f>
        <v>#N/A</v>
      </c>
      <c r="XFB2117" s="558">
        <f>COUNTIF(tabla!$W$3:$W$20,'BD1'!AE2117)</f>
        <v>0</v>
      </c>
    </row>
    <row r="2118" spans="1:40 16381:16382" ht="24.95" customHeight="1" x14ac:dyDescent="0.2">
      <c r="A2118" s="248"/>
      <c r="B2118" s="248"/>
      <c r="C2118" s="248"/>
      <c r="D2118" s="84"/>
      <c r="E2118" s="86"/>
      <c r="F2118" s="249"/>
      <c r="G2118" s="84"/>
      <c r="H2118" s="84"/>
      <c r="I2118" s="177"/>
      <c r="J2118" s="84"/>
      <c r="K2118" s="477"/>
      <c r="L2118" s="174"/>
      <c r="M2118" s="251"/>
      <c r="N2118" s="280" t="str">
        <f t="shared" si="172"/>
        <v/>
      </c>
      <c r="O2118" s="252"/>
      <c r="P2118" s="253"/>
      <c r="Q2118" s="484"/>
      <c r="R2118" s="83"/>
      <c r="S2118" s="482"/>
      <c r="T2118" s="84"/>
      <c r="U2118" s="250"/>
      <c r="V2118" s="254"/>
      <c r="W2118" s="254"/>
      <c r="X2118" s="255"/>
      <c r="Y2118" s="255"/>
      <c r="Z2118" s="256"/>
      <c r="AA2118" s="63"/>
      <c r="AB2118" s="63"/>
      <c r="AC2118" s="63"/>
      <c r="AD2118" s="81"/>
      <c r="AE2118" s="84"/>
      <c r="AF2118" s="84"/>
      <c r="AG2118" s="257"/>
      <c r="AH2118" s="84"/>
      <c r="AI2118" s="63"/>
      <c r="AJ2118" s="63"/>
      <c r="AK2118" s="81"/>
      <c r="AL2118" s="85"/>
      <c r="AM2118" s="66"/>
      <c r="AN2118" s="63"/>
      <c r="XFA2118" s="558" t="e">
        <f>MATCH(AE2118,tabla!$W$3:$W$20,0)-1</f>
        <v>#N/A</v>
      </c>
      <c r="XFB2118" s="558">
        <f>COUNTIF(tabla!$W$3:$W$20,'BD1'!AE2118)</f>
        <v>0</v>
      </c>
    </row>
    <row r="2119" spans="1:40 16381:16382" ht="24.95" customHeight="1" x14ac:dyDescent="0.2">
      <c r="A2119" s="248"/>
      <c r="B2119" s="248"/>
      <c r="C2119" s="248"/>
      <c r="D2119" s="84"/>
      <c r="E2119" s="86"/>
      <c r="F2119" s="249"/>
      <c r="G2119" s="84"/>
      <c r="H2119" s="84"/>
      <c r="I2119" s="177"/>
      <c r="J2119" s="84"/>
      <c r="K2119" s="477"/>
      <c r="L2119" s="174"/>
      <c r="M2119" s="251"/>
      <c r="N2119" s="280" t="str">
        <f t="shared" si="172"/>
        <v/>
      </c>
      <c r="O2119" s="252"/>
      <c r="P2119" s="253"/>
      <c r="Q2119" s="484"/>
      <c r="R2119" s="83"/>
      <c r="S2119" s="482"/>
      <c r="T2119" s="84"/>
      <c r="U2119" s="250"/>
      <c r="V2119" s="254"/>
      <c r="W2119" s="254"/>
      <c r="X2119" s="255"/>
      <c r="Y2119" s="255"/>
      <c r="Z2119" s="256"/>
      <c r="AA2119" s="63"/>
      <c r="AB2119" s="63"/>
      <c r="AC2119" s="63"/>
      <c r="AD2119" s="81"/>
      <c r="AE2119" s="84"/>
      <c r="AF2119" s="84"/>
      <c r="AG2119" s="257"/>
      <c r="AH2119" s="84"/>
      <c r="AI2119" s="63"/>
      <c r="AJ2119" s="63"/>
      <c r="AK2119" s="81"/>
      <c r="AL2119" s="85"/>
      <c r="AM2119" s="66"/>
      <c r="AN2119" s="63"/>
      <c r="XFA2119" s="558" t="e">
        <f>MATCH(AE2119,tabla!$W$3:$W$20,0)-1</f>
        <v>#N/A</v>
      </c>
      <c r="XFB2119" s="558">
        <f>COUNTIF(tabla!$W$3:$W$20,'BD1'!AE2119)</f>
        <v>0</v>
      </c>
    </row>
    <row r="2120" spans="1:40 16381:16382" ht="24.95" customHeight="1" x14ac:dyDescent="0.2">
      <c r="A2120" s="248"/>
      <c r="B2120" s="248"/>
      <c r="C2120" s="248"/>
      <c r="D2120" s="84"/>
      <c r="E2120" s="86"/>
      <c r="F2120" s="249"/>
      <c r="G2120" s="84"/>
      <c r="H2120" s="84"/>
      <c r="I2120" s="177"/>
      <c r="J2120" s="84"/>
      <c r="K2120" s="477"/>
      <c r="L2120" s="174"/>
      <c r="M2120" s="251"/>
      <c r="N2120" s="280" t="str">
        <f t="shared" si="172"/>
        <v/>
      </c>
      <c r="O2120" s="252"/>
      <c r="P2120" s="253"/>
      <c r="Q2120" s="484"/>
      <c r="R2120" s="83"/>
      <c r="S2120" s="482"/>
      <c r="T2120" s="84"/>
      <c r="U2120" s="250"/>
      <c r="V2120" s="254"/>
      <c r="W2120" s="254"/>
      <c r="X2120" s="255"/>
      <c r="Y2120" s="255"/>
      <c r="Z2120" s="256"/>
      <c r="AA2120" s="63"/>
      <c r="AB2120" s="63"/>
      <c r="AC2120" s="63"/>
      <c r="AD2120" s="81"/>
      <c r="AE2120" s="84"/>
      <c r="AF2120" s="84"/>
      <c r="AG2120" s="257"/>
      <c r="AH2120" s="84"/>
      <c r="AI2120" s="63"/>
      <c r="AJ2120" s="63"/>
      <c r="AK2120" s="81"/>
      <c r="AL2120" s="85"/>
      <c r="AM2120" s="66"/>
      <c r="AN2120" s="63"/>
      <c r="XFA2120" s="558" t="e">
        <f>MATCH(AE2120,tabla!$W$3:$W$20,0)-1</f>
        <v>#N/A</v>
      </c>
      <c r="XFB2120" s="558">
        <f>COUNTIF(tabla!$W$3:$W$20,'BD1'!AE2120)</f>
        <v>0</v>
      </c>
    </row>
    <row r="2121" spans="1:40 16381:16382" ht="24.95" customHeight="1" x14ac:dyDescent="0.2">
      <c r="A2121" s="248"/>
      <c r="B2121" s="248"/>
      <c r="C2121" s="248"/>
      <c r="D2121" s="84"/>
      <c r="E2121" s="86"/>
      <c r="F2121" s="249"/>
      <c r="G2121" s="84"/>
      <c r="H2121" s="84"/>
      <c r="I2121" s="177"/>
      <c r="J2121" s="84"/>
      <c r="K2121" s="477"/>
      <c r="L2121" s="174"/>
      <c r="M2121" s="251"/>
      <c r="N2121" s="280" t="str">
        <f t="shared" si="172"/>
        <v/>
      </c>
      <c r="O2121" s="252"/>
      <c r="P2121" s="253"/>
      <c r="Q2121" s="484"/>
      <c r="R2121" s="83"/>
      <c r="S2121" s="482"/>
      <c r="T2121" s="84"/>
      <c r="U2121" s="250"/>
      <c r="V2121" s="254"/>
      <c r="W2121" s="254"/>
      <c r="X2121" s="255"/>
      <c r="Y2121" s="255"/>
      <c r="Z2121" s="256"/>
      <c r="AA2121" s="63"/>
      <c r="AB2121" s="63"/>
      <c r="AC2121" s="63"/>
      <c r="AD2121" s="81"/>
      <c r="AE2121" s="84"/>
      <c r="AF2121" s="84"/>
      <c r="AG2121" s="257"/>
      <c r="AH2121" s="84"/>
      <c r="AI2121" s="63"/>
      <c r="AJ2121" s="63"/>
      <c r="AK2121" s="81"/>
      <c r="AL2121" s="85"/>
      <c r="AM2121" s="66"/>
      <c r="AN2121" s="63"/>
      <c r="XFA2121" s="558" t="e">
        <f>MATCH(AE2121,tabla!$W$3:$W$20,0)-1</f>
        <v>#N/A</v>
      </c>
      <c r="XFB2121" s="558">
        <f>COUNTIF(tabla!$W$3:$W$20,'BD1'!AE2121)</f>
        <v>0</v>
      </c>
    </row>
    <row r="2122" spans="1:40 16381:16382" ht="24.95" customHeight="1" x14ac:dyDescent="0.2">
      <c r="A2122" s="248"/>
      <c r="B2122" s="248"/>
      <c r="C2122" s="248"/>
      <c r="D2122" s="84"/>
      <c r="E2122" s="86"/>
      <c r="F2122" s="249"/>
      <c r="G2122" s="84"/>
      <c r="H2122" s="84"/>
      <c r="I2122" s="177"/>
      <c r="J2122" s="84"/>
      <c r="K2122" s="477"/>
      <c r="L2122" s="174"/>
      <c r="M2122" s="251"/>
      <c r="N2122" s="280" t="str">
        <f t="shared" si="172"/>
        <v/>
      </c>
      <c r="O2122" s="252"/>
      <c r="P2122" s="253"/>
      <c r="Q2122" s="484"/>
      <c r="R2122" s="83"/>
      <c r="S2122" s="482"/>
      <c r="T2122" s="84"/>
      <c r="U2122" s="250"/>
      <c r="V2122" s="254"/>
      <c r="W2122" s="254"/>
      <c r="X2122" s="255"/>
      <c r="Y2122" s="255"/>
      <c r="Z2122" s="256"/>
      <c r="AA2122" s="63"/>
      <c r="AB2122" s="63"/>
      <c r="AC2122" s="63"/>
      <c r="AD2122" s="81"/>
      <c r="AE2122" s="84"/>
      <c r="AF2122" s="84"/>
      <c r="AG2122" s="257"/>
      <c r="AH2122" s="84"/>
      <c r="AI2122" s="63"/>
      <c r="AJ2122" s="63"/>
      <c r="AK2122" s="81"/>
      <c r="AL2122" s="85"/>
      <c r="AM2122" s="66"/>
      <c r="AN2122" s="63"/>
      <c r="XFA2122" s="558" t="e">
        <f>MATCH(AE2122,tabla!$W$3:$W$20,0)-1</f>
        <v>#N/A</v>
      </c>
      <c r="XFB2122" s="558">
        <f>COUNTIF(tabla!$W$3:$W$20,'BD1'!AE2122)</f>
        <v>0</v>
      </c>
    </row>
    <row r="2123" spans="1:40 16381:16382" ht="24.95" customHeight="1" x14ac:dyDescent="0.2">
      <c r="A2123" s="248"/>
      <c r="B2123" s="248"/>
      <c r="C2123" s="248"/>
      <c r="D2123" s="84"/>
      <c r="E2123" s="86"/>
      <c r="F2123" s="249"/>
      <c r="G2123" s="84"/>
      <c r="H2123" s="84"/>
      <c r="I2123" s="177"/>
      <c r="J2123" s="84"/>
      <c r="K2123" s="477"/>
      <c r="L2123" s="174"/>
      <c r="M2123" s="251"/>
      <c r="N2123" s="280" t="str">
        <f t="shared" si="172"/>
        <v/>
      </c>
      <c r="O2123" s="252"/>
      <c r="P2123" s="253"/>
      <c r="Q2123" s="484"/>
      <c r="R2123" s="83"/>
      <c r="S2123" s="482"/>
      <c r="T2123" s="84"/>
      <c r="U2123" s="250"/>
      <c r="V2123" s="254"/>
      <c r="W2123" s="254"/>
      <c r="X2123" s="255"/>
      <c r="Y2123" s="255"/>
      <c r="Z2123" s="256"/>
      <c r="AA2123" s="63"/>
      <c r="AB2123" s="63"/>
      <c r="AC2123" s="63"/>
      <c r="AD2123" s="81"/>
      <c r="AE2123" s="84"/>
      <c r="AF2123" s="84"/>
      <c r="AG2123" s="257"/>
      <c r="AH2123" s="84"/>
      <c r="AI2123" s="63"/>
      <c r="AJ2123" s="63"/>
      <c r="AK2123" s="81"/>
      <c r="AL2123" s="85"/>
      <c r="AM2123" s="66"/>
      <c r="AN2123" s="63"/>
      <c r="XFA2123" s="558" t="e">
        <f>MATCH(AE2123,tabla!$W$3:$W$20,0)-1</f>
        <v>#N/A</v>
      </c>
      <c r="XFB2123" s="558">
        <f>COUNTIF(tabla!$W$3:$W$20,'BD1'!AE2123)</f>
        <v>0</v>
      </c>
    </row>
    <row r="2124" spans="1:40 16381:16382" ht="24.95" customHeight="1" x14ac:dyDescent="0.2">
      <c r="A2124" s="248"/>
      <c r="B2124" s="248"/>
      <c r="C2124" s="248"/>
      <c r="D2124" s="84"/>
      <c r="E2124" s="86"/>
      <c r="F2124" s="249"/>
      <c r="G2124" s="84"/>
      <c r="H2124" s="84"/>
      <c r="I2124" s="177"/>
      <c r="J2124" s="84"/>
      <c r="K2124" s="477"/>
      <c r="L2124" s="174"/>
      <c r="M2124" s="251"/>
      <c r="N2124" s="280" t="str">
        <f t="shared" si="172"/>
        <v/>
      </c>
      <c r="O2124" s="252"/>
      <c r="P2124" s="253"/>
      <c r="Q2124" s="484"/>
      <c r="R2124" s="83"/>
      <c r="S2124" s="482"/>
      <c r="T2124" s="84"/>
      <c r="U2124" s="250"/>
      <c r="V2124" s="254"/>
      <c r="W2124" s="254"/>
      <c r="X2124" s="255"/>
      <c r="Y2124" s="255"/>
      <c r="Z2124" s="256"/>
      <c r="AA2124" s="63"/>
      <c r="AB2124" s="63"/>
      <c r="AC2124" s="63"/>
      <c r="AD2124" s="81"/>
      <c r="AE2124" s="84"/>
      <c r="AF2124" s="84"/>
      <c r="AG2124" s="257"/>
      <c r="AH2124" s="84"/>
      <c r="AI2124" s="63"/>
      <c r="AJ2124" s="63"/>
      <c r="AK2124" s="81"/>
      <c r="AL2124" s="85"/>
      <c r="AM2124" s="66"/>
      <c r="AN2124" s="63"/>
      <c r="XFA2124" s="558" t="e">
        <f>MATCH(AE2124,tabla!$W$3:$W$20,0)-1</f>
        <v>#N/A</v>
      </c>
      <c r="XFB2124" s="558">
        <f>COUNTIF(tabla!$W$3:$W$20,'BD1'!AE2124)</f>
        <v>0</v>
      </c>
    </row>
    <row r="2125" spans="1:40 16381:16382" ht="24.95" customHeight="1" x14ac:dyDescent="0.2">
      <c r="A2125" s="248"/>
      <c r="B2125" s="248"/>
      <c r="C2125" s="248"/>
      <c r="D2125" s="84"/>
      <c r="E2125" s="86"/>
      <c r="F2125" s="249"/>
      <c r="G2125" s="84"/>
      <c r="H2125" s="84"/>
      <c r="I2125" s="177"/>
      <c r="J2125" s="84"/>
      <c r="K2125" s="477"/>
      <c r="L2125" s="174"/>
      <c r="M2125" s="251"/>
      <c r="N2125" s="280" t="str">
        <f t="shared" si="172"/>
        <v/>
      </c>
      <c r="O2125" s="252"/>
      <c r="P2125" s="253"/>
      <c r="Q2125" s="484"/>
      <c r="R2125" s="83"/>
      <c r="S2125" s="482"/>
      <c r="T2125" s="84"/>
      <c r="U2125" s="250"/>
      <c r="V2125" s="254"/>
      <c r="W2125" s="254"/>
      <c r="X2125" s="255"/>
      <c r="Y2125" s="255"/>
      <c r="Z2125" s="256"/>
      <c r="AA2125" s="63"/>
      <c r="AB2125" s="63"/>
      <c r="AC2125" s="63"/>
      <c r="AD2125" s="81"/>
      <c r="AE2125" s="84"/>
      <c r="AF2125" s="84"/>
      <c r="AG2125" s="257"/>
      <c r="AH2125" s="84"/>
      <c r="AI2125" s="63"/>
      <c r="AJ2125" s="63"/>
      <c r="AK2125" s="81"/>
      <c r="AL2125" s="85"/>
      <c r="AM2125" s="66"/>
      <c r="AN2125" s="63"/>
      <c r="XFA2125" s="558" t="e">
        <f>MATCH(AE2125,tabla!$W$3:$W$20,0)-1</f>
        <v>#N/A</v>
      </c>
      <c r="XFB2125" s="558">
        <f>COUNTIF(tabla!$W$3:$W$20,'BD1'!AE2125)</f>
        <v>0</v>
      </c>
    </row>
    <row r="2126" spans="1:40 16381:16382" ht="24.95" customHeight="1" x14ac:dyDescent="0.2">
      <c r="A2126" s="248"/>
      <c r="B2126" s="248"/>
      <c r="C2126" s="248"/>
      <c r="D2126" s="84"/>
      <c r="E2126" s="86"/>
      <c r="F2126" s="249"/>
      <c r="G2126" s="84"/>
      <c r="H2126" s="84"/>
      <c r="I2126" s="177"/>
      <c r="J2126" s="84"/>
      <c r="K2126" s="477"/>
      <c r="L2126" s="174"/>
      <c r="M2126" s="251"/>
      <c r="N2126" s="280" t="str">
        <f t="shared" si="172"/>
        <v/>
      </c>
      <c r="O2126" s="252"/>
      <c r="P2126" s="253"/>
      <c r="Q2126" s="484"/>
      <c r="R2126" s="83"/>
      <c r="S2126" s="482"/>
      <c r="T2126" s="84"/>
      <c r="U2126" s="250"/>
      <c r="V2126" s="254"/>
      <c r="W2126" s="254"/>
      <c r="X2126" s="255"/>
      <c r="Y2126" s="255"/>
      <c r="Z2126" s="256"/>
      <c r="AA2126" s="63"/>
      <c r="AB2126" s="63"/>
      <c r="AC2126" s="63"/>
      <c r="AD2126" s="81"/>
      <c r="AE2126" s="84"/>
      <c r="AF2126" s="84"/>
      <c r="AG2126" s="257"/>
      <c r="AH2126" s="84"/>
      <c r="AI2126" s="63"/>
      <c r="AJ2126" s="63"/>
      <c r="AK2126" s="81"/>
      <c r="AL2126" s="85"/>
      <c r="AM2126" s="66"/>
      <c r="AN2126" s="63"/>
      <c r="XFA2126" s="558" t="e">
        <f>MATCH(AE2126,tabla!$W$3:$W$20,0)-1</f>
        <v>#N/A</v>
      </c>
      <c r="XFB2126" s="558">
        <f>COUNTIF(tabla!$W$3:$W$20,'BD1'!AE2126)</f>
        <v>0</v>
      </c>
    </row>
    <row r="2127" spans="1:40 16381:16382" ht="24.95" customHeight="1" x14ac:dyDescent="0.2">
      <c r="A2127" s="248"/>
      <c r="B2127" s="248"/>
      <c r="C2127" s="248"/>
      <c r="D2127" s="84"/>
      <c r="E2127" s="86"/>
      <c r="F2127" s="249"/>
      <c r="G2127" s="84"/>
      <c r="H2127" s="84"/>
      <c r="I2127" s="177"/>
      <c r="J2127" s="84"/>
      <c r="K2127" s="477"/>
      <c r="L2127" s="174"/>
      <c r="M2127" s="251"/>
      <c r="N2127" s="280" t="str">
        <f t="shared" si="172"/>
        <v/>
      </c>
      <c r="O2127" s="252"/>
      <c r="P2127" s="253"/>
      <c r="Q2127" s="484"/>
      <c r="R2127" s="83"/>
      <c r="S2127" s="482"/>
      <c r="T2127" s="84"/>
      <c r="U2127" s="250"/>
      <c r="V2127" s="254"/>
      <c r="W2127" s="254"/>
      <c r="X2127" s="255"/>
      <c r="Y2127" s="255"/>
      <c r="Z2127" s="256"/>
      <c r="AA2127" s="63"/>
      <c r="AB2127" s="63"/>
      <c r="AC2127" s="63"/>
      <c r="AD2127" s="81"/>
      <c r="AE2127" s="84"/>
      <c r="AF2127" s="84"/>
      <c r="AG2127" s="257"/>
      <c r="AH2127" s="84"/>
      <c r="AI2127" s="63"/>
      <c r="AJ2127" s="63"/>
      <c r="AK2127" s="81"/>
      <c r="AL2127" s="85"/>
      <c r="AM2127" s="66"/>
      <c r="AN2127" s="63"/>
      <c r="XFA2127" s="558" t="e">
        <f>MATCH(AE2127,tabla!$W$3:$W$20,0)-1</f>
        <v>#N/A</v>
      </c>
      <c r="XFB2127" s="558">
        <f>COUNTIF(tabla!$W$3:$W$20,'BD1'!AE2127)</f>
        <v>0</v>
      </c>
    </row>
    <row r="2128" spans="1:40 16381:16382" ht="24.95" customHeight="1" x14ac:dyDescent="0.2">
      <c r="A2128" s="248"/>
      <c r="B2128" s="248"/>
      <c r="C2128" s="248"/>
      <c r="D2128" s="84"/>
      <c r="E2128" s="86"/>
      <c r="F2128" s="249"/>
      <c r="G2128" s="84"/>
      <c r="H2128" s="84"/>
      <c r="I2128" s="177"/>
      <c r="J2128" s="84"/>
      <c r="K2128" s="477"/>
      <c r="L2128" s="174"/>
      <c r="M2128" s="251"/>
      <c r="N2128" s="280" t="str">
        <f t="shared" ref="N2128:N2191" si="173">IF(M2128="","",YEAR($M$2)-YEAR(M2128)-IF(DATE(YEAR($M$2),MONTH(M2128),DAY(M2128))&gt;$M$2,1,0))</f>
        <v/>
      </c>
      <c r="O2128" s="252"/>
      <c r="P2128" s="253"/>
      <c r="Q2128" s="484"/>
      <c r="R2128" s="83"/>
      <c r="S2128" s="482"/>
      <c r="T2128" s="84"/>
      <c r="U2128" s="250"/>
      <c r="V2128" s="254"/>
      <c r="W2128" s="254"/>
      <c r="X2128" s="255"/>
      <c r="Y2128" s="255"/>
      <c r="Z2128" s="256"/>
      <c r="AA2128" s="63"/>
      <c r="AB2128" s="63"/>
      <c r="AC2128" s="63"/>
      <c r="AD2128" s="81"/>
      <c r="AE2128" s="84"/>
      <c r="AF2128" s="84"/>
      <c r="AG2128" s="257"/>
      <c r="AH2128" s="84"/>
      <c r="AI2128" s="63"/>
      <c r="AJ2128" s="63"/>
      <c r="AK2128" s="81"/>
      <c r="AL2128" s="85"/>
      <c r="AM2128" s="66"/>
      <c r="AN2128" s="63"/>
      <c r="XFA2128" s="558" t="e">
        <f>MATCH(AE2128,tabla!$W$3:$W$20,0)-1</f>
        <v>#N/A</v>
      </c>
      <c r="XFB2128" s="558">
        <f>COUNTIF(tabla!$W$3:$W$20,'BD1'!AE2128)</f>
        <v>0</v>
      </c>
    </row>
    <row r="2129" spans="1:40 16381:16382" ht="24.95" customHeight="1" x14ac:dyDescent="0.2">
      <c r="A2129" s="248"/>
      <c r="B2129" s="248"/>
      <c r="C2129" s="248"/>
      <c r="D2129" s="84"/>
      <c r="E2129" s="86"/>
      <c r="F2129" s="249"/>
      <c r="G2129" s="84"/>
      <c r="H2129" s="84"/>
      <c r="I2129" s="177"/>
      <c r="J2129" s="84"/>
      <c r="K2129" s="477"/>
      <c r="L2129" s="174"/>
      <c r="M2129" s="251"/>
      <c r="N2129" s="280" t="str">
        <f t="shared" si="173"/>
        <v/>
      </c>
      <c r="O2129" s="252"/>
      <c r="P2129" s="253"/>
      <c r="Q2129" s="484"/>
      <c r="R2129" s="83"/>
      <c r="S2129" s="482"/>
      <c r="T2129" s="84"/>
      <c r="U2129" s="250"/>
      <c r="V2129" s="254"/>
      <c r="W2129" s="254"/>
      <c r="X2129" s="255"/>
      <c r="Y2129" s="255"/>
      <c r="Z2129" s="256"/>
      <c r="AA2129" s="63"/>
      <c r="AB2129" s="63"/>
      <c r="AC2129" s="63"/>
      <c r="AD2129" s="81"/>
      <c r="AE2129" s="84"/>
      <c r="AF2129" s="84"/>
      <c r="AG2129" s="257"/>
      <c r="AH2129" s="84"/>
      <c r="AI2129" s="63"/>
      <c r="AJ2129" s="63"/>
      <c r="AK2129" s="81"/>
      <c r="AL2129" s="85"/>
      <c r="AM2129" s="66"/>
      <c r="AN2129" s="63"/>
      <c r="XFA2129" s="558" t="e">
        <f>MATCH(AE2129,tabla!$W$3:$W$20,0)-1</f>
        <v>#N/A</v>
      </c>
      <c r="XFB2129" s="558">
        <f>COUNTIF(tabla!$W$3:$W$20,'BD1'!AE2129)</f>
        <v>0</v>
      </c>
    </row>
    <row r="2130" spans="1:40 16381:16382" ht="24.95" customHeight="1" x14ac:dyDescent="0.2">
      <c r="A2130" s="248"/>
      <c r="B2130" s="248"/>
      <c r="C2130" s="248"/>
      <c r="D2130" s="84"/>
      <c r="E2130" s="86"/>
      <c r="F2130" s="249"/>
      <c r="G2130" s="84"/>
      <c r="H2130" s="84"/>
      <c r="I2130" s="177"/>
      <c r="J2130" s="84"/>
      <c r="K2130" s="477"/>
      <c r="L2130" s="174"/>
      <c r="M2130" s="251"/>
      <c r="N2130" s="280" t="str">
        <f t="shared" si="173"/>
        <v/>
      </c>
      <c r="O2130" s="252"/>
      <c r="P2130" s="253"/>
      <c r="Q2130" s="484"/>
      <c r="R2130" s="83"/>
      <c r="S2130" s="482"/>
      <c r="T2130" s="84"/>
      <c r="U2130" s="250"/>
      <c r="V2130" s="254"/>
      <c r="W2130" s="254"/>
      <c r="X2130" s="255"/>
      <c r="Y2130" s="255"/>
      <c r="Z2130" s="256"/>
      <c r="AA2130" s="63"/>
      <c r="AB2130" s="63"/>
      <c r="AC2130" s="63"/>
      <c r="AD2130" s="81"/>
      <c r="AE2130" s="84"/>
      <c r="AF2130" s="84"/>
      <c r="AG2130" s="257"/>
      <c r="AH2130" s="84"/>
      <c r="AI2130" s="63"/>
      <c r="AJ2130" s="63"/>
      <c r="AK2130" s="81"/>
      <c r="AL2130" s="85"/>
      <c r="AM2130" s="66"/>
      <c r="AN2130" s="63"/>
      <c r="XFA2130" s="558" t="e">
        <f>MATCH(AE2130,tabla!$W$3:$W$20,0)-1</f>
        <v>#N/A</v>
      </c>
      <c r="XFB2130" s="558">
        <f>COUNTIF(tabla!$W$3:$W$20,'BD1'!AE2130)</f>
        <v>0</v>
      </c>
    </row>
    <row r="2131" spans="1:40 16381:16382" ht="24.95" customHeight="1" x14ac:dyDescent="0.2">
      <c r="A2131" s="248"/>
      <c r="B2131" s="248"/>
      <c r="C2131" s="248"/>
      <c r="D2131" s="84"/>
      <c r="E2131" s="86"/>
      <c r="F2131" s="249"/>
      <c r="G2131" s="84"/>
      <c r="H2131" s="84"/>
      <c r="I2131" s="177"/>
      <c r="J2131" s="84"/>
      <c r="K2131" s="477"/>
      <c r="L2131" s="174"/>
      <c r="M2131" s="251"/>
      <c r="N2131" s="280" t="str">
        <f t="shared" si="173"/>
        <v/>
      </c>
      <c r="O2131" s="252"/>
      <c r="P2131" s="253"/>
      <c r="Q2131" s="484"/>
      <c r="R2131" s="83"/>
      <c r="S2131" s="482"/>
      <c r="T2131" s="84"/>
      <c r="U2131" s="250"/>
      <c r="V2131" s="254"/>
      <c r="W2131" s="254"/>
      <c r="X2131" s="255"/>
      <c r="Y2131" s="255"/>
      <c r="Z2131" s="256"/>
      <c r="AA2131" s="63"/>
      <c r="AB2131" s="63"/>
      <c r="AC2131" s="63"/>
      <c r="AD2131" s="81"/>
      <c r="AE2131" s="84"/>
      <c r="AF2131" s="84"/>
      <c r="AG2131" s="257"/>
      <c r="AH2131" s="84"/>
      <c r="AI2131" s="63"/>
      <c r="AJ2131" s="63"/>
      <c r="AK2131" s="81"/>
      <c r="AL2131" s="85"/>
      <c r="AM2131" s="66"/>
      <c r="AN2131" s="63"/>
      <c r="XFA2131" s="558" t="e">
        <f>MATCH(AE2131,tabla!$W$3:$W$20,0)-1</f>
        <v>#N/A</v>
      </c>
      <c r="XFB2131" s="558">
        <f>COUNTIF(tabla!$W$3:$W$20,'BD1'!AE2131)</f>
        <v>0</v>
      </c>
    </row>
    <row r="2132" spans="1:40 16381:16382" ht="24.95" customHeight="1" x14ac:dyDescent="0.2">
      <c r="A2132" s="248"/>
      <c r="B2132" s="248"/>
      <c r="C2132" s="248"/>
      <c r="D2132" s="84"/>
      <c r="E2132" s="86"/>
      <c r="F2132" s="249"/>
      <c r="G2132" s="84"/>
      <c r="H2132" s="84"/>
      <c r="I2132" s="177"/>
      <c r="J2132" s="84"/>
      <c r="K2132" s="477"/>
      <c r="L2132" s="174"/>
      <c r="M2132" s="251"/>
      <c r="N2132" s="280" t="str">
        <f t="shared" si="173"/>
        <v/>
      </c>
      <c r="O2132" s="252"/>
      <c r="P2132" s="253"/>
      <c r="Q2132" s="484"/>
      <c r="R2132" s="83"/>
      <c r="S2132" s="482"/>
      <c r="T2132" s="84"/>
      <c r="U2132" s="250"/>
      <c r="V2132" s="254"/>
      <c r="W2132" s="254"/>
      <c r="X2132" s="255"/>
      <c r="Y2132" s="255"/>
      <c r="Z2132" s="256"/>
      <c r="AA2132" s="63"/>
      <c r="AB2132" s="63"/>
      <c r="AC2132" s="63"/>
      <c r="AD2132" s="81"/>
      <c r="AE2132" s="84"/>
      <c r="AF2132" s="84"/>
      <c r="AG2132" s="257"/>
      <c r="AH2132" s="84"/>
      <c r="AI2132" s="63"/>
      <c r="AJ2132" s="63"/>
      <c r="AK2132" s="81"/>
      <c r="AL2132" s="85"/>
      <c r="AM2132" s="66"/>
      <c r="AN2132" s="63"/>
      <c r="XFA2132" s="558" t="e">
        <f>MATCH(AE2132,tabla!$W$3:$W$20,0)-1</f>
        <v>#N/A</v>
      </c>
      <c r="XFB2132" s="558">
        <f>COUNTIF(tabla!$W$3:$W$20,'BD1'!AE2132)</f>
        <v>0</v>
      </c>
    </row>
    <row r="2133" spans="1:40 16381:16382" ht="24.95" customHeight="1" x14ac:dyDescent="0.2">
      <c r="A2133" s="248"/>
      <c r="B2133" s="248"/>
      <c r="C2133" s="248"/>
      <c r="D2133" s="84"/>
      <c r="E2133" s="86"/>
      <c r="F2133" s="249"/>
      <c r="G2133" s="84"/>
      <c r="H2133" s="84"/>
      <c r="I2133" s="177"/>
      <c r="J2133" s="84"/>
      <c r="K2133" s="477"/>
      <c r="L2133" s="174"/>
      <c r="M2133" s="251"/>
      <c r="N2133" s="280" t="str">
        <f t="shared" si="173"/>
        <v/>
      </c>
      <c r="O2133" s="252"/>
      <c r="P2133" s="253"/>
      <c r="Q2133" s="484"/>
      <c r="R2133" s="83"/>
      <c r="S2133" s="482"/>
      <c r="T2133" s="84"/>
      <c r="U2133" s="250"/>
      <c r="V2133" s="254"/>
      <c r="W2133" s="254"/>
      <c r="X2133" s="255"/>
      <c r="Y2133" s="255"/>
      <c r="Z2133" s="256"/>
      <c r="AA2133" s="63"/>
      <c r="AB2133" s="63"/>
      <c r="AC2133" s="63"/>
      <c r="AD2133" s="81"/>
      <c r="AE2133" s="84"/>
      <c r="AF2133" s="84"/>
      <c r="AG2133" s="257"/>
      <c r="AH2133" s="84"/>
      <c r="AI2133" s="63"/>
      <c r="AJ2133" s="63"/>
      <c r="AK2133" s="81"/>
      <c r="AL2133" s="85"/>
      <c r="AM2133" s="66"/>
      <c r="AN2133" s="63"/>
      <c r="XFA2133" s="558" t="e">
        <f>MATCH(AE2133,tabla!$W$3:$W$20,0)-1</f>
        <v>#N/A</v>
      </c>
      <c r="XFB2133" s="558">
        <f>COUNTIF(tabla!$W$3:$W$20,'BD1'!AE2133)</f>
        <v>0</v>
      </c>
    </row>
    <row r="2134" spans="1:40 16381:16382" ht="24.95" customHeight="1" x14ac:dyDescent="0.2">
      <c r="A2134" s="248"/>
      <c r="B2134" s="248"/>
      <c r="C2134" s="248"/>
      <c r="D2134" s="84"/>
      <c r="E2134" s="86"/>
      <c r="F2134" s="249"/>
      <c r="G2134" s="84"/>
      <c r="H2134" s="84"/>
      <c r="I2134" s="177"/>
      <c r="J2134" s="84"/>
      <c r="K2134" s="477"/>
      <c r="L2134" s="174"/>
      <c r="M2134" s="251"/>
      <c r="N2134" s="280" t="str">
        <f t="shared" si="173"/>
        <v/>
      </c>
      <c r="O2134" s="252"/>
      <c r="P2134" s="253"/>
      <c r="Q2134" s="484"/>
      <c r="R2134" s="83"/>
      <c r="S2134" s="482"/>
      <c r="T2134" s="84"/>
      <c r="U2134" s="250"/>
      <c r="V2134" s="254"/>
      <c r="W2134" s="254"/>
      <c r="X2134" s="255"/>
      <c r="Y2134" s="255"/>
      <c r="Z2134" s="256"/>
      <c r="AA2134" s="63"/>
      <c r="AB2134" s="63"/>
      <c r="AC2134" s="63"/>
      <c r="AD2134" s="81"/>
      <c r="AE2134" s="84"/>
      <c r="AF2134" s="84"/>
      <c r="AG2134" s="257"/>
      <c r="AH2134" s="84"/>
      <c r="AI2134" s="63"/>
      <c r="AJ2134" s="63"/>
      <c r="AK2134" s="81"/>
      <c r="AL2134" s="85"/>
      <c r="AM2134" s="66"/>
      <c r="AN2134" s="63"/>
      <c r="XFA2134" s="558" t="e">
        <f>MATCH(AE2134,tabla!$W$3:$W$20,0)-1</f>
        <v>#N/A</v>
      </c>
      <c r="XFB2134" s="558">
        <f>COUNTIF(tabla!$W$3:$W$20,'BD1'!AE2134)</f>
        <v>0</v>
      </c>
    </row>
    <row r="2135" spans="1:40 16381:16382" ht="24.95" customHeight="1" x14ac:dyDescent="0.2">
      <c r="A2135" s="248"/>
      <c r="B2135" s="248"/>
      <c r="C2135" s="248"/>
      <c r="D2135" s="84"/>
      <c r="E2135" s="86"/>
      <c r="F2135" s="249"/>
      <c r="G2135" s="84"/>
      <c r="H2135" s="84"/>
      <c r="I2135" s="177"/>
      <c r="J2135" s="84"/>
      <c r="K2135" s="477"/>
      <c r="L2135" s="174"/>
      <c r="M2135" s="251"/>
      <c r="N2135" s="280" t="str">
        <f t="shared" si="173"/>
        <v/>
      </c>
      <c r="O2135" s="252"/>
      <c r="P2135" s="253"/>
      <c r="Q2135" s="484"/>
      <c r="R2135" s="83"/>
      <c r="S2135" s="482"/>
      <c r="T2135" s="84"/>
      <c r="U2135" s="250"/>
      <c r="V2135" s="254"/>
      <c r="W2135" s="254"/>
      <c r="X2135" s="255"/>
      <c r="Y2135" s="255"/>
      <c r="Z2135" s="256"/>
      <c r="AA2135" s="63"/>
      <c r="AB2135" s="63"/>
      <c r="AC2135" s="63"/>
      <c r="AD2135" s="81"/>
      <c r="AE2135" s="84"/>
      <c r="AF2135" s="84"/>
      <c r="AG2135" s="257"/>
      <c r="AH2135" s="84"/>
      <c r="AI2135" s="63"/>
      <c r="AJ2135" s="63"/>
      <c r="AK2135" s="81"/>
      <c r="AL2135" s="85"/>
      <c r="AM2135" s="66"/>
      <c r="AN2135" s="63"/>
      <c r="XFA2135" s="558" t="e">
        <f>MATCH(AE2135,tabla!$W$3:$W$20,0)-1</f>
        <v>#N/A</v>
      </c>
      <c r="XFB2135" s="558">
        <f>COUNTIF(tabla!$W$3:$W$20,'BD1'!AE2135)</f>
        <v>0</v>
      </c>
    </row>
    <row r="2136" spans="1:40 16381:16382" ht="24.95" customHeight="1" x14ac:dyDescent="0.2">
      <c r="A2136" s="248"/>
      <c r="B2136" s="248"/>
      <c r="C2136" s="248"/>
      <c r="D2136" s="84"/>
      <c r="E2136" s="86"/>
      <c r="F2136" s="249"/>
      <c r="G2136" s="84"/>
      <c r="H2136" s="84"/>
      <c r="I2136" s="177"/>
      <c r="J2136" s="84"/>
      <c r="K2136" s="477"/>
      <c r="L2136" s="174"/>
      <c r="M2136" s="251"/>
      <c r="N2136" s="280" t="str">
        <f t="shared" si="173"/>
        <v/>
      </c>
      <c r="O2136" s="252"/>
      <c r="P2136" s="253"/>
      <c r="Q2136" s="484"/>
      <c r="R2136" s="83"/>
      <c r="S2136" s="482"/>
      <c r="T2136" s="84"/>
      <c r="U2136" s="250"/>
      <c r="V2136" s="254"/>
      <c r="W2136" s="254"/>
      <c r="X2136" s="255"/>
      <c r="Y2136" s="255"/>
      <c r="Z2136" s="256"/>
      <c r="AA2136" s="63"/>
      <c r="AB2136" s="63"/>
      <c r="AC2136" s="63"/>
      <c r="AD2136" s="81"/>
      <c r="AE2136" s="84"/>
      <c r="AF2136" s="84"/>
      <c r="AG2136" s="257"/>
      <c r="AH2136" s="84"/>
      <c r="AI2136" s="63"/>
      <c r="AJ2136" s="63"/>
      <c r="AK2136" s="81"/>
      <c r="AL2136" s="85"/>
      <c r="AM2136" s="66"/>
      <c r="AN2136" s="63"/>
      <c r="XFA2136" s="558" t="e">
        <f>MATCH(AE2136,tabla!$W$3:$W$20,0)-1</f>
        <v>#N/A</v>
      </c>
      <c r="XFB2136" s="558">
        <f>COUNTIF(tabla!$W$3:$W$20,'BD1'!AE2136)</f>
        <v>0</v>
      </c>
    </row>
    <row r="2137" spans="1:40 16381:16382" ht="24.95" customHeight="1" x14ac:dyDescent="0.2">
      <c r="A2137" s="248"/>
      <c r="B2137" s="248"/>
      <c r="C2137" s="248"/>
      <c r="D2137" s="84"/>
      <c r="E2137" s="86"/>
      <c r="F2137" s="249"/>
      <c r="G2137" s="84"/>
      <c r="H2137" s="84"/>
      <c r="I2137" s="177"/>
      <c r="J2137" s="84"/>
      <c r="K2137" s="477"/>
      <c r="L2137" s="174"/>
      <c r="M2137" s="251"/>
      <c r="N2137" s="280" t="str">
        <f t="shared" si="173"/>
        <v/>
      </c>
      <c r="O2137" s="252"/>
      <c r="P2137" s="253"/>
      <c r="Q2137" s="484"/>
      <c r="R2137" s="83"/>
      <c r="S2137" s="482"/>
      <c r="T2137" s="84"/>
      <c r="U2137" s="250"/>
      <c r="V2137" s="254"/>
      <c r="W2137" s="254"/>
      <c r="X2137" s="255"/>
      <c r="Y2137" s="255"/>
      <c r="Z2137" s="256"/>
      <c r="AA2137" s="63"/>
      <c r="AB2137" s="63"/>
      <c r="AC2137" s="63"/>
      <c r="AD2137" s="81"/>
      <c r="AE2137" s="84"/>
      <c r="AF2137" s="84"/>
      <c r="AG2137" s="257"/>
      <c r="AH2137" s="84"/>
      <c r="AI2137" s="63"/>
      <c r="AJ2137" s="63"/>
      <c r="AK2137" s="81"/>
      <c r="AL2137" s="85"/>
      <c r="AM2137" s="66"/>
      <c r="AN2137" s="63"/>
      <c r="XFA2137" s="558" t="e">
        <f>MATCH(AE2137,tabla!$W$3:$W$20,0)-1</f>
        <v>#N/A</v>
      </c>
      <c r="XFB2137" s="558">
        <f>COUNTIF(tabla!$W$3:$W$20,'BD1'!AE2137)</f>
        <v>0</v>
      </c>
    </row>
    <row r="2138" spans="1:40 16381:16382" ht="24.95" customHeight="1" x14ac:dyDescent="0.2">
      <c r="A2138" s="248"/>
      <c r="B2138" s="248"/>
      <c r="C2138" s="248"/>
      <c r="D2138" s="84"/>
      <c r="E2138" s="86"/>
      <c r="F2138" s="249"/>
      <c r="G2138" s="84"/>
      <c r="H2138" s="84"/>
      <c r="I2138" s="177"/>
      <c r="J2138" s="84"/>
      <c r="K2138" s="477"/>
      <c r="L2138" s="174"/>
      <c r="M2138" s="251"/>
      <c r="N2138" s="280" t="str">
        <f t="shared" si="173"/>
        <v/>
      </c>
      <c r="O2138" s="252"/>
      <c r="P2138" s="253"/>
      <c r="Q2138" s="484"/>
      <c r="R2138" s="83"/>
      <c r="S2138" s="482"/>
      <c r="T2138" s="84"/>
      <c r="U2138" s="250"/>
      <c r="V2138" s="254"/>
      <c r="W2138" s="254"/>
      <c r="X2138" s="255"/>
      <c r="Y2138" s="255"/>
      <c r="Z2138" s="256"/>
      <c r="AA2138" s="63"/>
      <c r="AB2138" s="63"/>
      <c r="AC2138" s="63"/>
      <c r="AD2138" s="81"/>
      <c r="AE2138" s="84"/>
      <c r="AF2138" s="84"/>
      <c r="AG2138" s="257"/>
      <c r="AH2138" s="84"/>
      <c r="AI2138" s="63"/>
      <c r="AJ2138" s="63"/>
      <c r="AK2138" s="81"/>
      <c r="AL2138" s="85"/>
      <c r="AM2138" s="66"/>
      <c r="AN2138" s="63"/>
      <c r="XFA2138" s="558" t="e">
        <f>MATCH(AE2138,tabla!$W$3:$W$20,0)-1</f>
        <v>#N/A</v>
      </c>
      <c r="XFB2138" s="558">
        <f>COUNTIF(tabla!$W$3:$W$20,'BD1'!AE2138)</f>
        <v>0</v>
      </c>
    </row>
    <row r="2139" spans="1:40 16381:16382" ht="24.95" customHeight="1" x14ac:dyDescent="0.2">
      <c r="A2139" s="248"/>
      <c r="B2139" s="248"/>
      <c r="C2139" s="248"/>
      <c r="D2139" s="84"/>
      <c r="E2139" s="86"/>
      <c r="F2139" s="249"/>
      <c r="G2139" s="84"/>
      <c r="H2139" s="84"/>
      <c r="I2139" s="177"/>
      <c r="J2139" s="84"/>
      <c r="K2139" s="477"/>
      <c r="L2139" s="174"/>
      <c r="M2139" s="251"/>
      <c r="N2139" s="280" t="str">
        <f t="shared" si="173"/>
        <v/>
      </c>
      <c r="O2139" s="252"/>
      <c r="P2139" s="253"/>
      <c r="Q2139" s="484"/>
      <c r="R2139" s="83"/>
      <c r="S2139" s="482"/>
      <c r="T2139" s="84"/>
      <c r="U2139" s="250"/>
      <c r="V2139" s="254"/>
      <c r="W2139" s="254"/>
      <c r="X2139" s="255"/>
      <c r="Y2139" s="255"/>
      <c r="Z2139" s="256"/>
      <c r="AA2139" s="63"/>
      <c r="AB2139" s="63"/>
      <c r="AC2139" s="63"/>
      <c r="AD2139" s="81"/>
      <c r="AE2139" s="84"/>
      <c r="AF2139" s="84"/>
      <c r="AG2139" s="257"/>
      <c r="AH2139" s="84"/>
      <c r="AI2139" s="63"/>
      <c r="AJ2139" s="63"/>
      <c r="AK2139" s="81"/>
      <c r="AL2139" s="85"/>
      <c r="AM2139" s="66"/>
      <c r="AN2139" s="63"/>
      <c r="XFA2139" s="558" t="e">
        <f>MATCH(AE2139,tabla!$W$3:$W$20,0)-1</f>
        <v>#N/A</v>
      </c>
      <c r="XFB2139" s="558">
        <f>COUNTIF(tabla!$W$3:$W$20,'BD1'!AE2139)</f>
        <v>0</v>
      </c>
    </row>
    <row r="2140" spans="1:40 16381:16382" ht="24.95" customHeight="1" x14ac:dyDescent="0.2">
      <c r="A2140" s="248"/>
      <c r="B2140" s="248"/>
      <c r="C2140" s="248"/>
      <c r="D2140" s="84"/>
      <c r="E2140" s="86"/>
      <c r="F2140" s="249"/>
      <c r="G2140" s="84"/>
      <c r="H2140" s="84"/>
      <c r="I2140" s="177"/>
      <c r="J2140" s="84"/>
      <c r="K2140" s="477"/>
      <c r="L2140" s="174"/>
      <c r="M2140" s="251"/>
      <c r="N2140" s="280" t="str">
        <f t="shared" si="173"/>
        <v/>
      </c>
      <c r="O2140" s="252"/>
      <c r="P2140" s="253"/>
      <c r="Q2140" s="484"/>
      <c r="R2140" s="83"/>
      <c r="S2140" s="482"/>
      <c r="T2140" s="84"/>
      <c r="U2140" s="250"/>
      <c r="V2140" s="254"/>
      <c r="W2140" s="254"/>
      <c r="X2140" s="255"/>
      <c r="Y2140" s="255"/>
      <c r="Z2140" s="256"/>
      <c r="AA2140" s="63"/>
      <c r="AB2140" s="63"/>
      <c r="AC2140" s="63"/>
      <c r="AD2140" s="81"/>
      <c r="AE2140" s="84"/>
      <c r="AF2140" s="84"/>
      <c r="AG2140" s="257"/>
      <c r="AH2140" s="84"/>
      <c r="AI2140" s="63"/>
      <c r="AJ2140" s="63"/>
      <c r="AK2140" s="81"/>
      <c r="AL2140" s="85"/>
      <c r="AM2140" s="66"/>
      <c r="AN2140" s="63"/>
      <c r="XFA2140" s="558" t="e">
        <f>MATCH(AE2140,tabla!$W$3:$W$20,0)-1</f>
        <v>#N/A</v>
      </c>
      <c r="XFB2140" s="558">
        <f>COUNTIF(tabla!$W$3:$W$20,'BD1'!AE2140)</f>
        <v>0</v>
      </c>
    </row>
    <row r="2141" spans="1:40 16381:16382" ht="24.95" customHeight="1" x14ac:dyDescent="0.2">
      <c r="A2141" s="248"/>
      <c r="B2141" s="248"/>
      <c r="C2141" s="248"/>
      <c r="D2141" s="84"/>
      <c r="E2141" s="86"/>
      <c r="F2141" s="249"/>
      <c r="G2141" s="84"/>
      <c r="H2141" s="84"/>
      <c r="I2141" s="177"/>
      <c r="J2141" s="84"/>
      <c r="K2141" s="477"/>
      <c r="L2141" s="174"/>
      <c r="M2141" s="251"/>
      <c r="N2141" s="280" t="str">
        <f t="shared" si="173"/>
        <v/>
      </c>
      <c r="O2141" s="252"/>
      <c r="P2141" s="253"/>
      <c r="Q2141" s="484"/>
      <c r="R2141" s="83"/>
      <c r="S2141" s="482"/>
      <c r="T2141" s="84"/>
      <c r="U2141" s="250"/>
      <c r="V2141" s="254"/>
      <c r="W2141" s="254"/>
      <c r="X2141" s="255"/>
      <c r="Y2141" s="255"/>
      <c r="Z2141" s="256"/>
      <c r="AA2141" s="63"/>
      <c r="AB2141" s="63"/>
      <c r="AC2141" s="63"/>
      <c r="AD2141" s="81"/>
      <c r="AE2141" s="84"/>
      <c r="AF2141" s="84"/>
      <c r="AG2141" s="257"/>
      <c r="AH2141" s="84"/>
      <c r="AI2141" s="63"/>
      <c r="AJ2141" s="63"/>
      <c r="AK2141" s="81"/>
      <c r="AL2141" s="85"/>
      <c r="AM2141" s="66"/>
      <c r="AN2141" s="63"/>
      <c r="XFA2141" s="558" t="e">
        <f>MATCH(AE2141,tabla!$W$3:$W$20,0)-1</f>
        <v>#N/A</v>
      </c>
      <c r="XFB2141" s="558">
        <f>COUNTIF(tabla!$W$3:$W$20,'BD1'!AE2141)</f>
        <v>0</v>
      </c>
    </row>
    <row r="2142" spans="1:40 16381:16382" ht="24.95" customHeight="1" x14ac:dyDescent="0.2">
      <c r="A2142" s="248"/>
      <c r="B2142" s="248"/>
      <c r="C2142" s="248"/>
      <c r="D2142" s="84"/>
      <c r="E2142" s="86"/>
      <c r="F2142" s="249"/>
      <c r="G2142" s="84"/>
      <c r="H2142" s="84"/>
      <c r="I2142" s="177"/>
      <c r="J2142" s="84"/>
      <c r="K2142" s="477"/>
      <c r="L2142" s="174"/>
      <c r="M2142" s="251"/>
      <c r="N2142" s="280" t="str">
        <f t="shared" si="173"/>
        <v/>
      </c>
      <c r="O2142" s="252"/>
      <c r="P2142" s="253"/>
      <c r="Q2142" s="484"/>
      <c r="R2142" s="83"/>
      <c r="S2142" s="482"/>
      <c r="T2142" s="84"/>
      <c r="U2142" s="250"/>
      <c r="V2142" s="254"/>
      <c r="W2142" s="254"/>
      <c r="X2142" s="255"/>
      <c r="Y2142" s="255"/>
      <c r="Z2142" s="256"/>
      <c r="AA2142" s="63"/>
      <c r="AB2142" s="63"/>
      <c r="AC2142" s="63"/>
      <c r="AD2142" s="81"/>
      <c r="AE2142" s="84"/>
      <c r="AF2142" s="84"/>
      <c r="AG2142" s="257"/>
      <c r="AH2142" s="84"/>
      <c r="AI2142" s="63"/>
      <c r="AJ2142" s="63"/>
      <c r="AK2142" s="81"/>
      <c r="AL2142" s="85"/>
      <c r="AM2142" s="66"/>
      <c r="AN2142" s="63"/>
      <c r="XFA2142" s="558" t="e">
        <f>MATCH(AE2142,tabla!$W$3:$W$20,0)-1</f>
        <v>#N/A</v>
      </c>
      <c r="XFB2142" s="558">
        <f>COUNTIF(tabla!$W$3:$W$20,'BD1'!AE2142)</f>
        <v>0</v>
      </c>
    </row>
    <row r="2143" spans="1:40 16381:16382" ht="24.95" customHeight="1" x14ac:dyDescent="0.2">
      <c r="A2143" s="248"/>
      <c r="B2143" s="248"/>
      <c r="C2143" s="248"/>
      <c r="D2143" s="84"/>
      <c r="E2143" s="86"/>
      <c r="F2143" s="249"/>
      <c r="G2143" s="84"/>
      <c r="H2143" s="84"/>
      <c r="I2143" s="177"/>
      <c r="J2143" s="84"/>
      <c r="K2143" s="477"/>
      <c r="L2143" s="174"/>
      <c r="M2143" s="251"/>
      <c r="N2143" s="280" t="str">
        <f t="shared" si="173"/>
        <v/>
      </c>
      <c r="O2143" s="252"/>
      <c r="P2143" s="253"/>
      <c r="Q2143" s="484"/>
      <c r="R2143" s="83"/>
      <c r="S2143" s="482"/>
      <c r="T2143" s="84"/>
      <c r="U2143" s="250"/>
      <c r="V2143" s="254"/>
      <c r="W2143" s="254"/>
      <c r="X2143" s="255"/>
      <c r="Y2143" s="255"/>
      <c r="Z2143" s="256"/>
      <c r="AA2143" s="63"/>
      <c r="AB2143" s="63"/>
      <c r="AC2143" s="63"/>
      <c r="AD2143" s="81"/>
      <c r="AE2143" s="84"/>
      <c r="AF2143" s="84"/>
      <c r="AG2143" s="257"/>
      <c r="AH2143" s="84"/>
      <c r="AI2143" s="63"/>
      <c r="AJ2143" s="63"/>
      <c r="AK2143" s="81"/>
      <c r="AL2143" s="85"/>
      <c r="AM2143" s="66"/>
      <c r="AN2143" s="63"/>
      <c r="XFA2143" s="558" t="e">
        <f>MATCH(AE2143,tabla!$W$3:$W$20,0)-1</f>
        <v>#N/A</v>
      </c>
      <c r="XFB2143" s="558">
        <f>COUNTIF(tabla!$W$3:$W$20,'BD1'!AE2143)</f>
        <v>0</v>
      </c>
    </row>
    <row r="2144" spans="1:40 16381:16382" ht="24.95" customHeight="1" x14ac:dyDescent="0.2">
      <c r="A2144" s="248"/>
      <c r="B2144" s="248"/>
      <c r="C2144" s="248"/>
      <c r="D2144" s="84"/>
      <c r="E2144" s="86"/>
      <c r="F2144" s="249"/>
      <c r="G2144" s="84"/>
      <c r="H2144" s="84"/>
      <c r="I2144" s="177"/>
      <c r="J2144" s="84"/>
      <c r="K2144" s="477"/>
      <c r="L2144" s="174"/>
      <c r="M2144" s="251"/>
      <c r="N2144" s="280" t="str">
        <f t="shared" si="173"/>
        <v/>
      </c>
      <c r="O2144" s="252"/>
      <c r="P2144" s="253"/>
      <c r="Q2144" s="484"/>
      <c r="R2144" s="83"/>
      <c r="S2144" s="482"/>
      <c r="T2144" s="84"/>
      <c r="U2144" s="250"/>
      <c r="V2144" s="254"/>
      <c r="W2144" s="254"/>
      <c r="X2144" s="255"/>
      <c r="Y2144" s="255"/>
      <c r="Z2144" s="256"/>
      <c r="AA2144" s="63"/>
      <c r="AB2144" s="63"/>
      <c r="AC2144" s="63"/>
      <c r="AD2144" s="81"/>
      <c r="AE2144" s="84"/>
      <c r="AF2144" s="84"/>
      <c r="AG2144" s="257"/>
      <c r="AH2144" s="84"/>
      <c r="AI2144" s="63"/>
      <c r="AJ2144" s="63"/>
      <c r="AK2144" s="81"/>
      <c r="AL2144" s="85"/>
      <c r="AM2144" s="66"/>
      <c r="AN2144" s="63"/>
      <c r="XFA2144" s="558" t="e">
        <f>MATCH(AE2144,tabla!$W$3:$W$20,0)-1</f>
        <v>#N/A</v>
      </c>
      <c r="XFB2144" s="558">
        <f>COUNTIF(tabla!$W$3:$W$20,'BD1'!AE2144)</f>
        <v>0</v>
      </c>
    </row>
    <row r="2145" spans="1:40 16381:16382" ht="24.95" customHeight="1" x14ac:dyDescent="0.2">
      <c r="A2145" s="248"/>
      <c r="B2145" s="248"/>
      <c r="C2145" s="248"/>
      <c r="D2145" s="84"/>
      <c r="E2145" s="86"/>
      <c r="F2145" s="249"/>
      <c r="G2145" s="84"/>
      <c r="H2145" s="84"/>
      <c r="I2145" s="177"/>
      <c r="J2145" s="84"/>
      <c r="K2145" s="477"/>
      <c r="L2145" s="174"/>
      <c r="M2145" s="251"/>
      <c r="N2145" s="280" t="str">
        <f t="shared" si="173"/>
        <v/>
      </c>
      <c r="O2145" s="252"/>
      <c r="P2145" s="253"/>
      <c r="Q2145" s="484"/>
      <c r="R2145" s="83"/>
      <c r="S2145" s="482"/>
      <c r="T2145" s="84"/>
      <c r="U2145" s="250"/>
      <c r="V2145" s="254"/>
      <c r="W2145" s="254"/>
      <c r="X2145" s="255"/>
      <c r="Y2145" s="255"/>
      <c r="Z2145" s="256"/>
      <c r="AA2145" s="63"/>
      <c r="AB2145" s="63"/>
      <c r="AC2145" s="63"/>
      <c r="AD2145" s="81"/>
      <c r="AE2145" s="84"/>
      <c r="AF2145" s="84"/>
      <c r="AG2145" s="257"/>
      <c r="AH2145" s="84"/>
      <c r="AI2145" s="63"/>
      <c r="AJ2145" s="63"/>
      <c r="AK2145" s="81"/>
      <c r="AL2145" s="85"/>
      <c r="AM2145" s="66"/>
      <c r="AN2145" s="63"/>
      <c r="XFA2145" s="558" t="e">
        <f>MATCH(AE2145,tabla!$W$3:$W$20,0)-1</f>
        <v>#N/A</v>
      </c>
      <c r="XFB2145" s="558">
        <f>COUNTIF(tabla!$W$3:$W$20,'BD1'!AE2145)</f>
        <v>0</v>
      </c>
    </row>
    <row r="2146" spans="1:40 16381:16382" ht="24.95" customHeight="1" x14ac:dyDescent="0.2">
      <c r="A2146" s="248"/>
      <c r="B2146" s="248"/>
      <c r="C2146" s="248"/>
      <c r="D2146" s="84"/>
      <c r="E2146" s="86"/>
      <c r="F2146" s="249"/>
      <c r="G2146" s="84"/>
      <c r="H2146" s="84"/>
      <c r="I2146" s="177"/>
      <c r="J2146" s="84"/>
      <c r="K2146" s="477"/>
      <c r="L2146" s="174"/>
      <c r="M2146" s="251"/>
      <c r="N2146" s="280" t="str">
        <f t="shared" si="173"/>
        <v/>
      </c>
      <c r="O2146" s="252"/>
      <c r="P2146" s="253"/>
      <c r="Q2146" s="484"/>
      <c r="R2146" s="83"/>
      <c r="S2146" s="482"/>
      <c r="T2146" s="84"/>
      <c r="U2146" s="250"/>
      <c r="V2146" s="254"/>
      <c r="W2146" s="254"/>
      <c r="X2146" s="255"/>
      <c r="Y2146" s="255"/>
      <c r="Z2146" s="256"/>
      <c r="AA2146" s="63"/>
      <c r="AB2146" s="63"/>
      <c r="AC2146" s="63"/>
      <c r="AD2146" s="81"/>
      <c r="AE2146" s="84"/>
      <c r="AF2146" s="84"/>
      <c r="AG2146" s="257"/>
      <c r="AH2146" s="84"/>
      <c r="AI2146" s="63"/>
      <c r="AJ2146" s="63"/>
      <c r="AK2146" s="81"/>
      <c r="AL2146" s="85"/>
      <c r="AM2146" s="66"/>
      <c r="AN2146" s="63"/>
      <c r="XFA2146" s="558" t="e">
        <f>MATCH(AE2146,tabla!$W$3:$W$20,0)-1</f>
        <v>#N/A</v>
      </c>
      <c r="XFB2146" s="558">
        <f>COUNTIF(tabla!$W$3:$W$20,'BD1'!AE2146)</f>
        <v>0</v>
      </c>
    </row>
    <row r="2147" spans="1:40 16381:16382" ht="24.95" customHeight="1" x14ac:dyDescent="0.2">
      <c r="A2147" s="248"/>
      <c r="B2147" s="248"/>
      <c r="C2147" s="248"/>
      <c r="D2147" s="84"/>
      <c r="E2147" s="86"/>
      <c r="F2147" s="249"/>
      <c r="G2147" s="84"/>
      <c r="H2147" s="84"/>
      <c r="I2147" s="177"/>
      <c r="J2147" s="84"/>
      <c r="K2147" s="477"/>
      <c r="L2147" s="174"/>
      <c r="M2147" s="251"/>
      <c r="N2147" s="280" t="str">
        <f t="shared" si="173"/>
        <v/>
      </c>
      <c r="O2147" s="252"/>
      <c r="P2147" s="253"/>
      <c r="Q2147" s="484"/>
      <c r="R2147" s="83"/>
      <c r="S2147" s="482"/>
      <c r="T2147" s="84"/>
      <c r="U2147" s="250"/>
      <c r="V2147" s="254"/>
      <c r="W2147" s="254"/>
      <c r="X2147" s="255"/>
      <c r="Y2147" s="255"/>
      <c r="Z2147" s="256"/>
      <c r="AA2147" s="63"/>
      <c r="AB2147" s="63"/>
      <c r="AC2147" s="63"/>
      <c r="AD2147" s="81"/>
      <c r="AE2147" s="84"/>
      <c r="AF2147" s="84"/>
      <c r="AG2147" s="257"/>
      <c r="AH2147" s="84"/>
      <c r="AI2147" s="63"/>
      <c r="AJ2147" s="63"/>
      <c r="AK2147" s="81"/>
      <c r="AL2147" s="85"/>
      <c r="AM2147" s="66"/>
      <c r="AN2147" s="63"/>
      <c r="XFA2147" s="558" t="e">
        <f>MATCH(AE2147,tabla!$W$3:$W$20,0)-1</f>
        <v>#N/A</v>
      </c>
      <c r="XFB2147" s="558">
        <f>COUNTIF(tabla!$W$3:$W$20,'BD1'!AE2147)</f>
        <v>0</v>
      </c>
    </row>
    <row r="2148" spans="1:40 16381:16382" ht="24.95" customHeight="1" x14ac:dyDescent="0.2">
      <c r="A2148" s="248"/>
      <c r="B2148" s="248"/>
      <c r="C2148" s="248"/>
      <c r="D2148" s="84"/>
      <c r="E2148" s="86"/>
      <c r="F2148" s="249"/>
      <c r="G2148" s="84"/>
      <c r="H2148" s="84"/>
      <c r="I2148" s="177"/>
      <c r="J2148" s="84"/>
      <c r="K2148" s="477"/>
      <c r="L2148" s="174"/>
      <c r="M2148" s="251"/>
      <c r="N2148" s="280" t="str">
        <f t="shared" si="173"/>
        <v/>
      </c>
      <c r="O2148" s="252"/>
      <c r="P2148" s="253"/>
      <c r="Q2148" s="484"/>
      <c r="R2148" s="83"/>
      <c r="S2148" s="482"/>
      <c r="T2148" s="84"/>
      <c r="U2148" s="250"/>
      <c r="V2148" s="254"/>
      <c r="W2148" s="254"/>
      <c r="X2148" s="255"/>
      <c r="Y2148" s="255"/>
      <c r="Z2148" s="256"/>
      <c r="AA2148" s="63"/>
      <c r="AB2148" s="63"/>
      <c r="AC2148" s="63"/>
      <c r="AD2148" s="81"/>
      <c r="AE2148" s="84"/>
      <c r="AF2148" s="84"/>
      <c r="AG2148" s="257"/>
      <c r="AH2148" s="84"/>
      <c r="AI2148" s="63"/>
      <c r="AJ2148" s="63"/>
      <c r="AK2148" s="81"/>
      <c r="AL2148" s="85"/>
      <c r="AM2148" s="66"/>
      <c r="AN2148" s="63"/>
      <c r="XFA2148" s="558" t="e">
        <f>MATCH(AE2148,tabla!$W$3:$W$20,0)-1</f>
        <v>#N/A</v>
      </c>
      <c r="XFB2148" s="558">
        <f>COUNTIF(tabla!$W$3:$W$20,'BD1'!AE2148)</f>
        <v>0</v>
      </c>
    </row>
    <row r="2149" spans="1:40 16381:16382" ht="24.95" customHeight="1" x14ac:dyDescent="0.2">
      <c r="A2149" s="248"/>
      <c r="B2149" s="248"/>
      <c r="C2149" s="248"/>
      <c r="D2149" s="84"/>
      <c r="E2149" s="86"/>
      <c r="F2149" s="249"/>
      <c r="G2149" s="84"/>
      <c r="H2149" s="84"/>
      <c r="I2149" s="177"/>
      <c r="J2149" s="84"/>
      <c r="K2149" s="477"/>
      <c r="L2149" s="174"/>
      <c r="M2149" s="251"/>
      <c r="N2149" s="280" t="str">
        <f t="shared" si="173"/>
        <v/>
      </c>
      <c r="O2149" s="252"/>
      <c r="P2149" s="253"/>
      <c r="Q2149" s="484"/>
      <c r="R2149" s="83"/>
      <c r="S2149" s="482"/>
      <c r="T2149" s="84"/>
      <c r="U2149" s="250"/>
      <c r="V2149" s="254"/>
      <c r="W2149" s="254"/>
      <c r="X2149" s="255"/>
      <c r="Y2149" s="255"/>
      <c r="Z2149" s="256"/>
      <c r="AA2149" s="63"/>
      <c r="AB2149" s="63"/>
      <c r="AC2149" s="63"/>
      <c r="AD2149" s="81"/>
      <c r="AE2149" s="84"/>
      <c r="AF2149" s="84"/>
      <c r="AG2149" s="257"/>
      <c r="AH2149" s="84"/>
      <c r="AI2149" s="63"/>
      <c r="AJ2149" s="63"/>
      <c r="AK2149" s="81"/>
      <c r="AL2149" s="85"/>
      <c r="AM2149" s="66"/>
      <c r="AN2149" s="63"/>
      <c r="XFA2149" s="558" t="e">
        <f>MATCH(AE2149,tabla!$W$3:$W$20,0)-1</f>
        <v>#N/A</v>
      </c>
      <c r="XFB2149" s="558">
        <f>COUNTIF(tabla!$W$3:$W$20,'BD1'!AE2149)</f>
        <v>0</v>
      </c>
    </row>
    <row r="2150" spans="1:40 16381:16382" ht="24.95" customHeight="1" x14ac:dyDescent="0.2">
      <c r="A2150" s="248"/>
      <c r="B2150" s="248"/>
      <c r="C2150" s="248"/>
      <c r="D2150" s="84"/>
      <c r="E2150" s="86"/>
      <c r="F2150" s="249"/>
      <c r="G2150" s="84"/>
      <c r="H2150" s="84"/>
      <c r="I2150" s="177"/>
      <c r="J2150" s="84"/>
      <c r="K2150" s="477"/>
      <c r="L2150" s="174"/>
      <c r="M2150" s="251"/>
      <c r="N2150" s="280" t="str">
        <f t="shared" si="173"/>
        <v/>
      </c>
      <c r="O2150" s="252"/>
      <c r="P2150" s="253"/>
      <c r="Q2150" s="484"/>
      <c r="R2150" s="83"/>
      <c r="S2150" s="482"/>
      <c r="T2150" s="84"/>
      <c r="U2150" s="250"/>
      <c r="V2150" s="254"/>
      <c r="W2150" s="254"/>
      <c r="X2150" s="255"/>
      <c r="Y2150" s="255"/>
      <c r="Z2150" s="256"/>
      <c r="AA2150" s="63"/>
      <c r="AB2150" s="63"/>
      <c r="AC2150" s="63"/>
      <c r="AD2150" s="81"/>
      <c r="AE2150" s="84"/>
      <c r="AF2150" s="84"/>
      <c r="AG2150" s="257"/>
      <c r="AH2150" s="84"/>
      <c r="AI2150" s="63"/>
      <c r="AJ2150" s="63"/>
      <c r="AK2150" s="81"/>
      <c r="AL2150" s="85"/>
      <c r="AM2150" s="66"/>
      <c r="AN2150" s="63"/>
      <c r="XFA2150" s="558" t="e">
        <f>MATCH(AE2150,tabla!$W$3:$W$20,0)-1</f>
        <v>#N/A</v>
      </c>
      <c r="XFB2150" s="558">
        <f>COUNTIF(tabla!$W$3:$W$20,'BD1'!AE2150)</f>
        <v>0</v>
      </c>
    </row>
    <row r="2151" spans="1:40 16381:16382" ht="24.95" customHeight="1" x14ac:dyDescent="0.2">
      <c r="A2151" s="248"/>
      <c r="B2151" s="248"/>
      <c r="C2151" s="248"/>
      <c r="D2151" s="84"/>
      <c r="E2151" s="86"/>
      <c r="F2151" s="249"/>
      <c r="G2151" s="84"/>
      <c r="H2151" s="84"/>
      <c r="I2151" s="177"/>
      <c r="J2151" s="84"/>
      <c r="K2151" s="477"/>
      <c r="L2151" s="174"/>
      <c r="M2151" s="251"/>
      <c r="N2151" s="280" t="str">
        <f t="shared" si="173"/>
        <v/>
      </c>
      <c r="O2151" s="252"/>
      <c r="P2151" s="253"/>
      <c r="Q2151" s="484"/>
      <c r="R2151" s="83"/>
      <c r="S2151" s="482"/>
      <c r="T2151" s="84"/>
      <c r="U2151" s="250"/>
      <c r="V2151" s="254"/>
      <c r="W2151" s="254"/>
      <c r="X2151" s="255"/>
      <c r="Y2151" s="255"/>
      <c r="Z2151" s="256"/>
      <c r="AA2151" s="63"/>
      <c r="AB2151" s="63"/>
      <c r="AC2151" s="63"/>
      <c r="AD2151" s="81"/>
      <c r="AE2151" s="84"/>
      <c r="AF2151" s="84"/>
      <c r="AG2151" s="257"/>
      <c r="AH2151" s="84"/>
      <c r="AI2151" s="63"/>
      <c r="AJ2151" s="63"/>
      <c r="AK2151" s="81"/>
      <c r="AL2151" s="85"/>
      <c r="AM2151" s="66"/>
      <c r="AN2151" s="63"/>
      <c r="XFA2151" s="558" t="e">
        <f>MATCH(AE2151,tabla!$W$3:$W$20,0)-1</f>
        <v>#N/A</v>
      </c>
      <c r="XFB2151" s="558">
        <f>COUNTIF(tabla!$W$3:$W$20,'BD1'!AE2151)</f>
        <v>0</v>
      </c>
    </row>
    <row r="2152" spans="1:40 16381:16382" ht="24.95" customHeight="1" x14ac:dyDescent="0.2">
      <c r="A2152" s="248"/>
      <c r="B2152" s="248"/>
      <c r="C2152" s="248"/>
      <c r="D2152" s="84"/>
      <c r="E2152" s="86"/>
      <c r="F2152" s="249"/>
      <c r="G2152" s="84"/>
      <c r="H2152" s="84"/>
      <c r="I2152" s="177"/>
      <c r="J2152" s="84"/>
      <c r="K2152" s="477"/>
      <c r="L2152" s="174"/>
      <c r="M2152" s="251"/>
      <c r="N2152" s="280" t="str">
        <f t="shared" si="173"/>
        <v/>
      </c>
      <c r="O2152" s="252"/>
      <c r="P2152" s="253"/>
      <c r="Q2152" s="484"/>
      <c r="R2152" s="83"/>
      <c r="S2152" s="482"/>
      <c r="T2152" s="84"/>
      <c r="U2152" s="250"/>
      <c r="V2152" s="254"/>
      <c r="W2152" s="254"/>
      <c r="X2152" s="255"/>
      <c r="Y2152" s="255"/>
      <c r="Z2152" s="256"/>
      <c r="AA2152" s="63"/>
      <c r="AB2152" s="63"/>
      <c r="AC2152" s="63"/>
      <c r="AD2152" s="81"/>
      <c r="AE2152" s="84"/>
      <c r="AF2152" s="84"/>
      <c r="AG2152" s="257"/>
      <c r="AH2152" s="84"/>
      <c r="AI2152" s="63"/>
      <c r="AJ2152" s="63"/>
      <c r="AK2152" s="81"/>
      <c r="AL2152" s="85"/>
      <c r="AM2152" s="66"/>
      <c r="AN2152" s="63"/>
      <c r="XFA2152" s="558" t="e">
        <f>MATCH(AE2152,tabla!$W$3:$W$20,0)-1</f>
        <v>#N/A</v>
      </c>
      <c r="XFB2152" s="558">
        <f>COUNTIF(tabla!$W$3:$W$20,'BD1'!AE2152)</f>
        <v>0</v>
      </c>
    </row>
    <row r="2153" spans="1:40 16381:16382" ht="24.95" customHeight="1" x14ac:dyDescent="0.2">
      <c r="A2153" s="248"/>
      <c r="B2153" s="248"/>
      <c r="C2153" s="248"/>
      <c r="D2153" s="84"/>
      <c r="E2153" s="86"/>
      <c r="F2153" s="249"/>
      <c r="G2153" s="84"/>
      <c r="H2153" s="84"/>
      <c r="I2153" s="177"/>
      <c r="J2153" s="84"/>
      <c r="K2153" s="477"/>
      <c r="L2153" s="174"/>
      <c r="M2153" s="251"/>
      <c r="N2153" s="280" t="str">
        <f t="shared" si="173"/>
        <v/>
      </c>
      <c r="O2153" s="252"/>
      <c r="P2153" s="253"/>
      <c r="Q2153" s="484"/>
      <c r="R2153" s="83"/>
      <c r="S2153" s="482"/>
      <c r="T2153" s="84"/>
      <c r="U2153" s="250"/>
      <c r="V2153" s="254"/>
      <c r="W2153" s="254"/>
      <c r="X2153" s="255"/>
      <c r="Y2153" s="255"/>
      <c r="Z2153" s="256"/>
      <c r="AA2153" s="63"/>
      <c r="AB2153" s="63"/>
      <c r="AC2153" s="63"/>
      <c r="AD2153" s="81"/>
      <c r="AE2153" s="84"/>
      <c r="AF2153" s="84"/>
      <c r="AG2153" s="257"/>
      <c r="AH2153" s="84"/>
      <c r="AI2153" s="63"/>
      <c r="AJ2153" s="63"/>
      <c r="AK2153" s="81"/>
      <c r="AL2153" s="85"/>
      <c r="AM2153" s="66"/>
      <c r="AN2153" s="63"/>
      <c r="XFA2153" s="558" t="e">
        <f>MATCH(AE2153,tabla!$W$3:$W$20,0)-1</f>
        <v>#N/A</v>
      </c>
      <c r="XFB2153" s="558">
        <f>COUNTIF(tabla!$W$3:$W$20,'BD1'!AE2153)</f>
        <v>0</v>
      </c>
    </row>
    <row r="2154" spans="1:40 16381:16382" ht="24.95" customHeight="1" x14ac:dyDescent="0.2">
      <c r="A2154" s="248"/>
      <c r="B2154" s="248"/>
      <c r="C2154" s="248"/>
      <c r="D2154" s="84"/>
      <c r="E2154" s="86"/>
      <c r="F2154" s="249"/>
      <c r="G2154" s="84"/>
      <c r="H2154" s="84"/>
      <c r="I2154" s="177"/>
      <c r="J2154" s="84"/>
      <c r="K2154" s="477"/>
      <c r="L2154" s="174"/>
      <c r="M2154" s="251"/>
      <c r="N2154" s="280" t="str">
        <f t="shared" si="173"/>
        <v/>
      </c>
      <c r="O2154" s="252"/>
      <c r="P2154" s="253"/>
      <c r="Q2154" s="484"/>
      <c r="R2154" s="83"/>
      <c r="S2154" s="482"/>
      <c r="T2154" s="84"/>
      <c r="U2154" s="250"/>
      <c r="V2154" s="254"/>
      <c r="W2154" s="254"/>
      <c r="X2154" s="255"/>
      <c r="Y2154" s="255"/>
      <c r="Z2154" s="256"/>
      <c r="AA2154" s="63"/>
      <c r="AB2154" s="63"/>
      <c r="AC2154" s="63"/>
      <c r="AD2154" s="81"/>
      <c r="AE2154" s="84"/>
      <c r="AF2154" s="84"/>
      <c r="AG2154" s="257"/>
      <c r="AH2154" s="84"/>
      <c r="AI2154" s="63"/>
      <c r="AJ2154" s="63"/>
      <c r="AK2154" s="81"/>
      <c r="AL2154" s="85"/>
      <c r="AM2154" s="66"/>
      <c r="AN2154" s="63"/>
      <c r="XFA2154" s="558" t="e">
        <f>MATCH(AE2154,tabla!$W$3:$W$20,0)-1</f>
        <v>#N/A</v>
      </c>
      <c r="XFB2154" s="558">
        <f>COUNTIF(tabla!$W$3:$W$20,'BD1'!AE2154)</f>
        <v>0</v>
      </c>
    </row>
    <row r="2155" spans="1:40 16381:16382" ht="24.95" customHeight="1" x14ac:dyDescent="0.2">
      <c r="A2155" s="248"/>
      <c r="B2155" s="248"/>
      <c r="C2155" s="248"/>
      <c r="D2155" s="84"/>
      <c r="E2155" s="86"/>
      <c r="F2155" s="249"/>
      <c r="G2155" s="84"/>
      <c r="H2155" s="84"/>
      <c r="I2155" s="177"/>
      <c r="J2155" s="84"/>
      <c r="K2155" s="477"/>
      <c r="L2155" s="174"/>
      <c r="M2155" s="251"/>
      <c r="N2155" s="280" t="str">
        <f t="shared" si="173"/>
        <v/>
      </c>
      <c r="O2155" s="252"/>
      <c r="P2155" s="253"/>
      <c r="Q2155" s="484"/>
      <c r="R2155" s="83"/>
      <c r="S2155" s="482"/>
      <c r="T2155" s="84"/>
      <c r="U2155" s="250"/>
      <c r="V2155" s="254"/>
      <c r="W2155" s="254"/>
      <c r="X2155" s="255"/>
      <c r="Y2155" s="255"/>
      <c r="Z2155" s="256"/>
      <c r="AA2155" s="63"/>
      <c r="AB2155" s="63"/>
      <c r="AC2155" s="63"/>
      <c r="AD2155" s="81"/>
      <c r="AE2155" s="84"/>
      <c r="AF2155" s="84"/>
      <c r="AG2155" s="257"/>
      <c r="AH2155" s="84"/>
      <c r="AI2155" s="63"/>
      <c r="AJ2155" s="63"/>
      <c r="AK2155" s="81"/>
      <c r="AL2155" s="85"/>
      <c r="AM2155" s="66"/>
      <c r="AN2155" s="63"/>
      <c r="XFA2155" s="558" t="e">
        <f>MATCH(AE2155,tabla!$W$3:$W$20,0)-1</f>
        <v>#N/A</v>
      </c>
      <c r="XFB2155" s="558">
        <f>COUNTIF(tabla!$W$3:$W$20,'BD1'!AE2155)</f>
        <v>0</v>
      </c>
    </row>
    <row r="2156" spans="1:40 16381:16382" ht="24.95" customHeight="1" x14ac:dyDescent="0.2">
      <c r="A2156" s="248"/>
      <c r="B2156" s="248"/>
      <c r="C2156" s="248"/>
      <c r="D2156" s="84"/>
      <c r="E2156" s="86"/>
      <c r="F2156" s="249"/>
      <c r="G2156" s="84"/>
      <c r="H2156" s="84"/>
      <c r="I2156" s="177"/>
      <c r="J2156" s="84"/>
      <c r="K2156" s="477"/>
      <c r="L2156" s="174"/>
      <c r="M2156" s="251"/>
      <c r="N2156" s="280" t="str">
        <f t="shared" si="173"/>
        <v/>
      </c>
      <c r="O2156" s="252"/>
      <c r="P2156" s="253"/>
      <c r="Q2156" s="484"/>
      <c r="R2156" s="83"/>
      <c r="S2156" s="482"/>
      <c r="T2156" s="84"/>
      <c r="U2156" s="250"/>
      <c r="V2156" s="254"/>
      <c r="W2156" s="254"/>
      <c r="X2156" s="255"/>
      <c r="Y2156" s="255"/>
      <c r="Z2156" s="256"/>
      <c r="AA2156" s="63"/>
      <c r="AB2156" s="63"/>
      <c r="AC2156" s="63"/>
      <c r="AD2156" s="81"/>
      <c r="AE2156" s="84"/>
      <c r="AF2156" s="84"/>
      <c r="AG2156" s="257"/>
      <c r="AH2156" s="84"/>
      <c r="AI2156" s="63"/>
      <c r="AJ2156" s="63"/>
      <c r="AK2156" s="81"/>
      <c r="AL2156" s="85"/>
      <c r="AM2156" s="66"/>
      <c r="AN2156" s="63"/>
      <c r="XFA2156" s="558" t="e">
        <f>MATCH(AE2156,tabla!$W$3:$W$20,0)-1</f>
        <v>#N/A</v>
      </c>
      <c r="XFB2156" s="558">
        <f>COUNTIF(tabla!$W$3:$W$20,'BD1'!AE2156)</f>
        <v>0</v>
      </c>
    </row>
    <row r="2157" spans="1:40 16381:16382" ht="24.95" customHeight="1" x14ac:dyDescent="0.2">
      <c r="A2157" s="248"/>
      <c r="B2157" s="248"/>
      <c r="C2157" s="248"/>
      <c r="D2157" s="84"/>
      <c r="E2157" s="86"/>
      <c r="F2157" s="249"/>
      <c r="G2157" s="84"/>
      <c r="H2157" s="84"/>
      <c r="I2157" s="177"/>
      <c r="J2157" s="84"/>
      <c r="K2157" s="477"/>
      <c r="L2157" s="174"/>
      <c r="M2157" s="251"/>
      <c r="N2157" s="280" t="str">
        <f t="shared" si="173"/>
        <v/>
      </c>
      <c r="O2157" s="252"/>
      <c r="P2157" s="253"/>
      <c r="Q2157" s="484"/>
      <c r="R2157" s="83"/>
      <c r="S2157" s="482"/>
      <c r="T2157" s="84"/>
      <c r="U2157" s="250"/>
      <c r="V2157" s="254"/>
      <c r="W2157" s="254"/>
      <c r="X2157" s="255"/>
      <c r="Y2157" s="255"/>
      <c r="Z2157" s="256"/>
      <c r="AA2157" s="63"/>
      <c r="AB2157" s="63"/>
      <c r="AC2157" s="63"/>
      <c r="AD2157" s="81"/>
      <c r="AE2157" s="84"/>
      <c r="AF2157" s="84"/>
      <c r="AG2157" s="257"/>
      <c r="AH2157" s="84"/>
      <c r="AI2157" s="63"/>
      <c r="AJ2157" s="63"/>
      <c r="AK2157" s="81"/>
      <c r="AL2157" s="85"/>
      <c r="AM2157" s="66"/>
      <c r="AN2157" s="63"/>
      <c r="XFA2157" s="558" t="e">
        <f>MATCH(AE2157,tabla!$W$3:$W$20,0)-1</f>
        <v>#N/A</v>
      </c>
      <c r="XFB2157" s="558">
        <f>COUNTIF(tabla!$W$3:$W$20,'BD1'!AE2157)</f>
        <v>0</v>
      </c>
    </row>
    <row r="2158" spans="1:40 16381:16382" ht="24.95" customHeight="1" x14ac:dyDescent="0.2">
      <c r="A2158" s="248"/>
      <c r="B2158" s="248"/>
      <c r="C2158" s="248"/>
      <c r="D2158" s="84"/>
      <c r="E2158" s="86"/>
      <c r="F2158" s="249"/>
      <c r="G2158" s="84"/>
      <c r="H2158" s="84"/>
      <c r="I2158" s="177"/>
      <c r="J2158" s="84"/>
      <c r="K2158" s="477"/>
      <c r="L2158" s="174"/>
      <c r="M2158" s="251"/>
      <c r="N2158" s="280" t="str">
        <f t="shared" si="173"/>
        <v/>
      </c>
      <c r="O2158" s="252"/>
      <c r="P2158" s="253"/>
      <c r="Q2158" s="484"/>
      <c r="R2158" s="83"/>
      <c r="S2158" s="482"/>
      <c r="T2158" s="84"/>
      <c r="U2158" s="250"/>
      <c r="V2158" s="254"/>
      <c r="W2158" s="254"/>
      <c r="X2158" s="255"/>
      <c r="Y2158" s="255"/>
      <c r="Z2158" s="256"/>
      <c r="AA2158" s="63"/>
      <c r="AB2158" s="63"/>
      <c r="AC2158" s="63"/>
      <c r="AD2158" s="81"/>
      <c r="AE2158" s="84"/>
      <c r="AF2158" s="84"/>
      <c r="AG2158" s="257"/>
      <c r="AH2158" s="84"/>
      <c r="AI2158" s="63"/>
      <c r="AJ2158" s="63"/>
      <c r="AK2158" s="81"/>
      <c r="AL2158" s="85"/>
      <c r="AM2158" s="66"/>
      <c r="AN2158" s="63"/>
      <c r="XFA2158" s="558" t="e">
        <f>MATCH(AE2158,tabla!$W$3:$W$20,0)-1</f>
        <v>#N/A</v>
      </c>
      <c r="XFB2158" s="558">
        <f>COUNTIF(tabla!$W$3:$W$20,'BD1'!AE2158)</f>
        <v>0</v>
      </c>
    </row>
    <row r="2159" spans="1:40 16381:16382" ht="24.95" customHeight="1" x14ac:dyDescent="0.2">
      <c r="A2159" s="248"/>
      <c r="B2159" s="248"/>
      <c r="C2159" s="248"/>
      <c r="D2159" s="84"/>
      <c r="E2159" s="86"/>
      <c r="F2159" s="249"/>
      <c r="G2159" s="84"/>
      <c r="H2159" s="84"/>
      <c r="I2159" s="177"/>
      <c r="J2159" s="84"/>
      <c r="K2159" s="477"/>
      <c r="L2159" s="174"/>
      <c r="M2159" s="251"/>
      <c r="N2159" s="280" t="str">
        <f t="shared" si="173"/>
        <v/>
      </c>
      <c r="O2159" s="252"/>
      <c r="P2159" s="253"/>
      <c r="Q2159" s="484"/>
      <c r="R2159" s="83"/>
      <c r="S2159" s="482"/>
      <c r="T2159" s="84"/>
      <c r="U2159" s="250"/>
      <c r="V2159" s="254"/>
      <c r="W2159" s="254"/>
      <c r="X2159" s="255"/>
      <c r="Y2159" s="255"/>
      <c r="Z2159" s="256"/>
      <c r="AA2159" s="63"/>
      <c r="AB2159" s="63"/>
      <c r="AC2159" s="63"/>
      <c r="AD2159" s="81"/>
      <c r="AE2159" s="84"/>
      <c r="AF2159" s="84"/>
      <c r="AG2159" s="257"/>
      <c r="AH2159" s="84"/>
      <c r="AI2159" s="63"/>
      <c r="AJ2159" s="63"/>
      <c r="AK2159" s="81"/>
      <c r="AL2159" s="85"/>
      <c r="AM2159" s="66"/>
      <c r="AN2159" s="63"/>
      <c r="XFA2159" s="558" t="e">
        <f>MATCH(AE2159,tabla!$W$3:$W$20,0)-1</f>
        <v>#N/A</v>
      </c>
      <c r="XFB2159" s="558">
        <f>COUNTIF(tabla!$W$3:$W$20,'BD1'!AE2159)</f>
        <v>0</v>
      </c>
    </row>
    <row r="2160" spans="1:40 16381:16382" ht="24.95" customHeight="1" x14ac:dyDescent="0.2">
      <c r="A2160" s="248"/>
      <c r="B2160" s="248"/>
      <c r="C2160" s="248"/>
      <c r="D2160" s="84"/>
      <c r="E2160" s="86"/>
      <c r="F2160" s="249"/>
      <c r="G2160" s="84"/>
      <c r="H2160" s="84"/>
      <c r="I2160" s="177"/>
      <c r="J2160" s="84"/>
      <c r="K2160" s="477"/>
      <c r="L2160" s="174"/>
      <c r="M2160" s="251"/>
      <c r="N2160" s="280" t="str">
        <f t="shared" si="173"/>
        <v/>
      </c>
      <c r="O2160" s="252"/>
      <c r="P2160" s="253"/>
      <c r="Q2160" s="484"/>
      <c r="R2160" s="83"/>
      <c r="S2160" s="482"/>
      <c r="T2160" s="84"/>
      <c r="U2160" s="250"/>
      <c r="V2160" s="254"/>
      <c r="W2160" s="254"/>
      <c r="X2160" s="255"/>
      <c r="Y2160" s="255"/>
      <c r="Z2160" s="256"/>
      <c r="AA2160" s="63"/>
      <c r="AB2160" s="63"/>
      <c r="AC2160" s="63"/>
      <c r="AD2160" s="81"/>
      <c r="AE2160" s="84"/>
      <c r="AF2160" s="84"/>
      <c r="AG2160" s="257"/>
      <c r="AH2160" s="84"/>
      <c r="AI2160" s="63"/>
      <c r="AJ2160" s="63"/>
      <c r="AK2160" s="81"/>
      <c r="AL2160" s="85"/>
      <c r="AM2160" s="66"/>
      <c r="AN2160" s="63"/>
      <c r="XFA2160" s="558" t="e">
        <f>MATCH(AE2160,tabla!$W$3:$W$20,0)-1</f>
        <v>#N/A</v>
      </c>
      <c r="XFB2160" s="558">
        <f>COUNTIF(tabla!$W$3:$W$20,'BD1'!AE2160)</f>
        <v>0</v>
      </c>
    </row>
    <row r="2161" spans="1:40 16381:16382" ht="24.95" customHeight="1" x14ac:dyDescent="0.2">
      <c r="A2161" s="248"/>
      <c r="B2161" s="248"/>
      <c r="C2161" s="248"/>
      <c r="D2161" s="84"/>
      <c r="E2161" s="86"/>
      <c r="F2161" s="249"/>
      <c r="G2161" s="84"/>
      <c r="H2161" s="84"/>
      <c r="I2161" s="177"/>
      <c r="J2161" s="84"/>
      <c r="K2161" s="477"/>
      <c r="L2161" s="174"/>
      <c r="M2161" s="251"/>
      <c r="N2161" s="280" t="str">
        <f t="shared" si="173"/>
        <v/>
      </c>
      <c r="O2161" s="252"/>
      <c r="P2161" s="253"/>
      <c r="Q2161" s="484"/>
      <c r="R2161" s="83"/>
      <c r="S2161" s="482"/>
      <c r="T2161" s="84"/>
      <c r="U2161" s="250"/>
      <c r="V2161" s="254"/>
      <c r="W2161" s="254"/>
      <c r="X2161" s="255"/>
      <c r="Y2161" s="255"/>
      <c r="Z2161" s="256"/>
      <c r="AA2161" s="63"/>
      <c r="AB2161" s="63"/>
      <c r="AC2161" s="63"/>
      <c r="AD2161" s="81"/>
      <c r="AE2161" s="84"/>
      <c r="AF2161" s="84"/>
      <c r="AG2161" s="257"/>
      <c r="AH2161" s="84"/>
      <c r="AI2161" s="63"/>
      <c r="AJ2161" s="63"/>
      <c r="AK2161" s="81"/>
      <c r="AL2161" s="85"/>
      <c r="AM2161" s="66"/>
      <c r="AN2161" s="63"/>
      <c r="XFA2161" s="558" t="e">
        <f>MATCH(AE2161,tabla!$W$3:$W$20,0)-1</f>
        <v>#N/A</v>
      </c>
      <c r="XFB2161" s="558">
        <f>COUNTIF(tabla!$W$3:$W$20,'BD1'!AE2161)</f>
        <v>0</v>
      </c>
    </row>
    <row r="2162" spans="1:40 16381:16382" ht="24.95" customHeight="1" x14ac:dyDescent="0.2">
      <c r="A2162" s="248"/>
      <c r="B2162" s="248"/>
      <c r="C2162" s="248"/>
      <c r="D2162" s="84"/>
      <c r="E2162" s="86"/>
      <c r="F2162" s="249"/>
      <c r="G2162" s="84"/>
      <c r="H2162" s="84"/>
      <c r="I2162" s="177"/>
      <c r="J2162" s="84"/>
      <c r="K2162" s="477"/>
      <c r="L2162" s="174"/>
      <c r="M2162" s="251"/>
      <c r="N2162" s="280" t="str">
        <f t="shared" si="173"/>
        <v/>
      </c>
      <c r="O2162" s="252"/>
      <c r="P2162" s="253"/>
      <c r="Q2162" s="484"/>
      <c r="R2162" s="83"/>
      <c r="S2162" s="482"/>
      <c r="T2162" s="84"/>
      <c r="U2162" s="250"/>
      <c r="V2162" s="254"/>
      <c r="W2162" s="254"/>
      <c r="X2162" s="255"/>
      <c r="Y2162" s="255"/>
      <c r="Z2162" s="256"/>
      <c r="AA2162" s="63"/>
      <c r="AB2162" s="63"/>
      <c r="AC2162" s="63"/>
      <c r="AD2162" s="81"/>
      <c r="AE2162" s="84"/>
      <c r="AF2162" s="84"/>
      <c r="AG2162" s="257"/>
      <c r="AH2162" s="84"/>
      <c r="AI2162" s="63"/>
      <c r="AJ2162" s="63"/>
      <c r="AK2162" s="81"/>
      <c r="AL2162" s="85"/>
      <c r="AM2162" s="66"/>
      <c r="AN2162" s="63"/>
      <c r="XFA2162" s="558" t="e">
        <f>MATCH(AE2162,tabla!$W$3:$W$20,0)-1</f>
        <v>#N/A</v>
      </c>
      <c r="XFB2162" s="558">
        <f>COUNTIF(tabla!$W$3:$W$20,'BD1'!AE2162)</f>
        <v>0</v>
      </c>
    </row>
    <row r="2163" spans="1:40 16381:16382" ht="24.95" customHeight="1" x14ac:dyDescent="0.2">
      <c r="A2163" s="248"/>
      <c r="B2163" s="248"/>
      <c r="C2163" s="248"/>
      <c r="D2163" s="84"/>
      <c r="E2163" s="86"/>
      <c r="F2163" s="249"/>
      <c r="G2163" s="84"/>
      <c r="H2163" s="84"/>
      <c r="I2163" s="177"/>
      <c r="J2163" s="84"/>
      <c r="K2163" s="477"/>
      <c r="L2163" s="174"/>
      <c r="M2163" s="251"/>
      <c r="N2163" s="280" t="str">
        <f t="shared" si="173"/>
        <v/>
      </c>
      <c r="O2163" s="252"/>
      <c r="P2163" s="253"/>
      <c r="Q2163" s="484"/>
      <c r="R2163" s="83"/>
      <c r="S2163" s="482"/>
      <c r="T2163" s="84"/>
      <c r="U2163" s="250"/>
      <c r="V2163" s="254"/>
      <c r="W2163" s="254"/>
      <c r="X2163" s="255"/>
      <c r="Y2163" s="255"/>
      <c r="Z2163" s="256"/>
      <c r="AA2163" s="63"/>
      <c r="AB2163" s="63"/>
      <c r="AC2163" s="63"/>
      <c r="AD2163" s="81"/>
      <c r="AE2163" s="84"/>
      <c r="AF2163" s="84"/>
      <c r="AG2163" s="257"/>
      <c r="AH2163" s="84"/>
      <c r="AI2163" s="63"/>
      <c r="AJ2163" s="63"/>
      <c r="AK2163" s="81"/>
      <c r="AL2163" s="85"/>
      <c r="AM2163" s="66"/>
      <c r="AN2163" s="63"/>
      <c r="XFA2163" s="558" t="e">
        <f>MATCH(AE2163,tabla!$W$3:$W$20,0)-1</f>
        <v>#N/A</v>
      </c>
      <c r="XFB2163" s="558">
        <f>COUNTIF(tabla!$W$3:$W$20,'BD1'!AE2163)</f>
        <v>0</v>
      </c>
    </row>
    <row r="2164" spans="1:40 16381:16382" ht="24.95" customHeight="1" x14ac:dyDescent="0.2">
      <c r="A2164" s="248"/>
      <c r="B2164" s="248"/>
      <c r="C2164" s="248"/>
      <c r="D2164" s="84"/>
      <c r="E2164" s="86"/>
      <c r="F2164" s="249"/>
      <c r="G2164" s="84"/>
      <c r="H2164" s="84"/>
      <c r="I2164" s="177"/>
      <c r="J2164" s="84"/>
      <c r="K2164" s="477"/>
      <c r="L2164" s="174"/>
      <c r="M2164" s="251"/>
      <c r="N2164" s="280" t="str">
        <f t="shared" si="173"/>
        <v/>
      </c>
      <c r="O2164" s="252"/>
      <c r="P2164" s="253"/>
      <c r="Q2164" s="484"/>
      <c r="R2164" s="83"/>
      <c r="S2164" s="482"/>
      <c r="T2164" s="84"/>
      <c r="U2164" s="250"/>
      <c r="V2164" s="254"/>
      <c r="W2164" s="254"/>
      <c r="X2164" s="255"/>
      <c r="Y2164" s="255"/>
      <c r="Z2164" s="256"/>
      <c r="AA2164" s="63"/>
      <c r="AB2164" s="63"/>
      <c r="AC2164" s="63"/>
      <c r="AD2164" s="81"/>
      <c r="AE2164" s="84"/>
      <c r="AF2164" s="84"/>
      <c r="AG2164" s="257"/>
      <c r="AH2164" s="84"/>
      <c r="AI2164" s="63"/>
      <c r="AJ2164" s="63"/>
      <c r="AK2164" s="81"/>
      <c r="AL2164" s="85"/>
      <c r="AM2164" s="66"/>
      <c r="AN2164" s="63"/>
      <c r="XFA2164" s="558" t="e">
        <f>MATCH(AE2164,tabla!$W$3:$W$20,0)-1</f>
        <v>#N/A</v>
      </c>
      <c r="XFB2164" s="558">
        <f>COUNTIF(tabla!$W$3:$W$20,'BD1'!AE2164)</f>
        <v>0</v>
      </c>
    </row>
    <row r="2165" spans="1:40 16381:16382" ht="24.95" customHeight="1" x14ac:dyDescent="0.2">
      <c r="A2165" s="248"/>
      <c r="B2165" s="248"/>
      <c r="C2165" s="248"/>
      <c r="D2165" s="84"/>
      <c r="E2165" s="86"/>
      <c r="F2165" s="249"/>
      <c r="G2165" s="84"/>
      <c r="H2165" s="84"/>
      <c r="I2165" s="177"/>
      <c r="J2165" s="84"/>
      <c r="K2165" s="477"/>
      <c r="L2165" s="174"/>
      <c r="M2165" s="251"/>
      <c r="N2165" s="280" t="str">
        <f t="shared" si="173"/>
        <v/>
      </c>
      <c r="O2165" s="252"/>
      <c r="P2165" s="253"/>
      <c r="Q2165" s="484"/>
      <c r="R2165" s="83"/>
      <c r="S2165" s="482"/>
      <c r="T2165" s="84"/>
      <c r="U2165" s="250"/>
      <c r="V2165" s="254"/>
      <c r="W2165" s="254"/>
      <c r="X2165" s="255"/>
      <c r="Y2165" s="255"/>
      <c r="Z2165" s="256"/>
      <c r="AA2165" s="63"/>
      <c r="AB2165" s="63"/>
      <c r="AC2165" s="63"/>
      <c r="AD2165" s="81"/>
      <c r="AE2165" s="84"/>
      <c r="AF2165" s="84"/>
      <c r="AG2165" s="257"/>
      <c r="AH2165" s="84"/>
      <c r="AI2165" s="63"/>
      <c r="AJ2165" s="63"/>
      <c r="AK2165" s="81"/>
      <c r="AL2165" s="85"/>
      <c r="AM2165" s="66"/>
      <c r="AN2165" s="63"/>
      <c r="XFA2165" s="558" t="e">
        <f>MATCH(AE2165,tabla!$W$3:$W$20,0)-1</f>
        <v>#N/A</v>
      </c>
      <c r="XFB2165" s="558">
        <f>COUNTIF(tabla!$W$3:$W$20,'BD1'!AE2165)</f>
        <v>0</v>
      </c>
    </row>
    <row r="2166" spans="1:40 16381:16382" ht="24.95" customHeight="1" x14ac:dyDescent="0.2">
      <c r="A2166" s="248"/>
      <c r="B2166" s="248"/>
      <c r="C2166" s="248"/>
      <c r="D2166" s="84"/>
      <c r="E2166" s="86"/>
      <c r="F2166" s="249"/>
      <c r="G2166" s="84"/>
      <c r="H2166" s="84"/>
      <c r="I2166" s="177"/>
      <c r="J2166" s="84"/>
      <c r="K2166" s="477"/>
      <c r="L2166" s="174"/>
      <c r="M2166" s="251"/>
      <c r="N2166" s="280" t="str">
        <f t="shared" si="173"/>
        <v/>
      </c>
      <c r="O2166" s="252"/>
      <c r="P2166" s="253"/>
      <c r="Q2166" s="484"/>
      <c r="R2166" s="83"/>
      <c r="S2166" s="482"/>
      <c r="T2166" s="84"/>
      <c r="U2166" s="250"/>
      <c r="V2166" s="254"/>
      <c r="W2166" s="254"/>
      <c r="X2166" s="255"/>
      <c r="Y2166" s="255"/>
      <c r="Z2166" s="256"/>
      <c r="AA2166" s="63"/>
      <c r="AB2166" s="63"/>
      <c r="AC2166" s="63"/>
      <c r="AD2166" s="81"/>
      <c r="AE2166" s="84"/>
      <c r="AF2166" s="84"/>
      <c r="AG2166" s="257"/>
      <c r="AH2166" s="84"/>
      <c r="AI2166" s="63"/>
      <c r="AJ2166" s="63"/>
      <c r="AK2166" s="81"/>
      <c r="AL2166" s="85"/>
      <c r="AM2166" s="66"/>
      <c r="AN2166" s="63"/>
      <c r="XFA2166" s="558" t="e">
        <f>MATCH(AE2166,tabla!$W$3:$W$20,0)-1</f>
        <v>#N/A</v>
      </c>
      <c r="XFB2166" s="558">
        <f>COUNTIF(tabla!$W$3:$W$20,'BD1'!AE2166)</f>
        <v>0</v>
      </c>
    </row>
    <row r="2167" spans="1:40 16381:16382" ht="24.95" customHeight="1" x14ac:dyDescent="0.2">
      <c r="A2167" s="248"/>
      <c r="B2167" s="248"/>
      <c r="C2167" s="248"/>
      <c r="D2167" s="84"/>
      <c r="E2167" s="86"/>
      <c r="F2167" s="249"/>
      <c r="G2167" s="84"/>
      <c r="H2167" s="84"/>
      <c r="I2167" s="177"/>
      <c r="J2167" s="84"/>
      <c r="K2167" s="477"/>
      <c r="L2167" s="174"/>
      <c r="M2167" s="251"/>
      <c r="N2167" s="280" t="str">
        <f t="shared" si="173"/>
        <v/>
      </c>
      <c r="O2167" s="252"/>
      <c r="P2167" s="253"/>
      <c r="Q2167" s="484"/>
      <c r="R2167" s="83"/>
      <c r="S2167" s="482"/>
      <c r="T2167" s="84"/>
      <c r="U2167" s="250"/>
      <c r="V2167" s="254"/>
      <c r="W2167" s="254"/>
      <c r="X2167" s="255"/>
      <c r="Y2167" s="255"/>
      <c r="Z2167" s="256"/>
      <c r="AA2167" s="63"/>
      <c r="AB2167" s="63"/>
      <c r="AC2167" s="63"/>
      <c r="AD2167" s="81"/>
      <c r="AE2167" s="84"/>
      <c r="AF2167" s="84"/>
      <c r="AG2167" s="257"/>
      <c r="AH2167" s="84"/>
      <c r="AI2167" s="63"/>
      <c r="AJ2167" s="63"/>
      <c r="AK2167" s="81"/>
      <c r="AL2167" s="85"/>
      <c r="AM2167" s="66"/>
      <c r="AN2167" s="63"/>
      <c r="XFA2167" s="558" t="e">
        <f>MATCH(AE2167,tabla!$W$3:$W$20,0)-1</f>
        <v>#N/A</v>
      </c>
      <c r="XFB2167" s="558">
        <f>COUNTIF(tabla!$W$3:$W$20,'BD1'!AE2167)</f>
        <v>0</v>
      </c>
    </row>
    <row r="2168" spans="1:40 16381:16382" ht="24.95" customHeight="1" x14ac:dyDescent="0.2">
      <c r="A2168" s="248"/>
      <c r="B2168" s="248"/>
      <c r="C2168" s="248"/>
      <c r="D2168" s="84"/>
      <c r="E2168" s="86"/>
      <c r="F2168" s="249"/>
      <c r="G2168" s="84"/>
      <c r="H2168" s="84"/>
      <c r="I2168" s="177"/>
      <c r="J2168" s="84"/>
      <c r="K2168" s="477"/>
      <c r="L2168" s="174"/>
      <c r="M2168" s="251"/>
      <c r="N2168" s="280" t="str">
        <f t="shared" si="173"/>
        <v/>
      </c>
      <c r="O2168" s="252"/>
      <c r="P2168" s="253"/>
      <c r="Q2168" s="484"/>
      <c r="R2168" s="83"/>
      <c r="S2168" s="482"/>
      <c r="T2168" s="84"/>
      <c r="U2168" s="250"/>
      <c r="V2168" s="254"/>
      <c r="W2168" s="254"/>
      <c r="X2168" s="255"/>
      <c r="Y2168" s="255"/>
      <c r="Z2168" s="256"/>
      <c r="AA2168" s="63"/>
      <c r="AB2168" s="63"/>
      <c r="AC2168" s="63"/>
      <c r="AD2168" s="81"/>
      <c r="AE2168" s="84"/>
      <c r="AF2168" s="84"/>
      <c r="AG2168" s="257"/>
      <c r="AH2168" s="84"/>
      <c r="AI2168" s="63"/>
      <c r="AJ2168" s="63"/>
      <c r="AK2168" s="81"/>
      <c r="AL2168" s="85"/>
      <c r="AM2168" s="66"/>
      <c r="AN2168" s="63"/>
      <c r="XFA2168" s="558" t="e">
        <f>MATCH(AE2168,tabla!$W$3:$W$20,0)-1</f>
        <v>#N/A</v>
      </c>
      <c r="XFB2168" s="558">
        <f>COUNTIF(tabla!$W$3:$W$20,'BD1'!AE2168)</f>
        <v>0</v>
      </c>
    </row>
    <row r="2169" spans="1:40 16381:16382" ht="24.95" customHeight="1" x14ac:dyDescent="0.2">
      <c r="A2169" s="248"/>
      <c r="B2169" s="248"/>
      <c r="C2169" s="248"/>
      <c r="D2169" s="84"/>
      <c r="E2169" s="86"/>
      <c r="F2169" s="249"/>
      <c r="G2169" s="84"/>
      <c r="H2169" s="84"/>
      <c r="I2169" s="177"/>
      <c r="J2169" s="84"/>
      <c r="K2169" s="477"/>
      <c r="L2169" s="174"/>
      <c r="M2169" s="251"/>
      <c r="N2169" s="280" t="str">
        <f t="shared" si="173"/>
        <v/>
      </c>
      <c r="O2169" s="252"/>
      <c r="P2169" s="253"/>
      <c r="Q2169" s="484"/>
      <c r="R2169" s="83"/>
      <c r="S2169" s="482"/>
      <c r="T2169" s="84"/>
      <c r="U2169" s="250"/>
      <c r="V2169" s="254"/>
      <c r="W2169" s="254"/>
      <c r="X2169" s="255"/>
      <c r="Y2169" s="255"/>
      <c r="Z2169" s="256"/>
      <c r="AA2169" s="63"/>
      <c r="AB2169" s="63"/>
      <c r="AC2169" s="63"/>
      <c r="AD2169" s="81"/>
      <c r="AE2169" s="84"/>
      <c r="AF2169" s="84"/>
      <c r="AG2169" s="257"/>
      <c r="AH2169" s="84"/>
      <c r="AI2169" s="63"/>
      <c r="AJ2169" s="63"/>
      <c r="AK2169" s="81"/>
      <c r="AL2169" s="85"/>
      <c r="AM2169" s="66"/>
      <c r="AN2169" s="63"/>
      <c r="XFA2169" s="558" t="e">
        <f>MATCH(AE2169,tabla!$W$3:$W$20,0)-1</f>
        <v>#N/A</v>
      </c>
      <c r="XFB2169" s="558">
        <f>COUNTIF(tabla!$W$3:$W$20,'BD1'!AE2169)</f>
        <v>0</v>
      </c>
    </row>
    <row r="2170" spans="1:40 16381:16382" ht="24.95" customHeight="1" x14ac:dyDescent="0.2">
      <c r="A2170" s="248"/>
      <c r="B2170" s="248"/>
      <c r="C2170" s="248"/>
      <c r="D2170" s="84"/>
      <c r="E2170" s="86"/>
      <c r="F2170" s="249"/>
      <c r="G2170" s="84"/>
      <c r="H2170" s="84"/>
      <c r="I2170" s="177"/>
      <c r="J2170" s="84"/>
      <c r="K2170" s="477"/>
      <c r="L2170" s="174"/>
      <c r="M2170" s="251"/>
      <c r="N2170" s="280" t="str">
        <f t="shared" si="173"/>
        <v/>
      </c>
      <c r="O2170" s="252"/>
      <c r="P2170" s="253"/>
      <c r="Q2170" s="484"/>
      <c r="R2170" s="83"/>
      <c r="S2170" s="482"/>
      <c r="T2170" s="84"/>
      <c r="U2170" s="250"/>
      <c r="V2170" s="254"/>
      <c r="W2170" s="254"/>
      <c r="X2170" s="255"/>
      <c r="Y2170" s="255"/>
      <c r="Z2170" s="256"/>
      <c r="AA2170" s="63"/>
      <c r="AB2170" s="63"/>
      <c r="AC2170" s="63"/>
      <c r="AD2170" s="81"/>
      <c r="AE2170" s="84"/>
      <c r="AF2170" s="84"/>
      <c r="AG2170" s="257"/>
      <c r="AH2170" s="84"/>
      <c r="AI2170" s="63"/>
      <c r="AJ2170" s="63"/>
      <c r="AK2170" s="81"/>
      <c r="AL2170" s="85"/>
      <c r="AM2170" s="66"/>
      <c r="AN2170" s="63"/>
      <c r="XFA2170" s="558" t="e">
        <f>MATCH(AE2170,tabla!$W$3:$W$20,0)-1</f>
        <v>#N/A</v>
      </c>
      <c r="XFB2170" s="558">
        <f>COUNTIF(tabla!$W$3:$W$20,'BD1'!AE2170)</f>
        <v>0</v>
      </c>
    </row>
    <row r="2171" spans="1:40 16381:16382" ht="24.95" customHeight="1" x14ac:dyDescent="0.2">
      <c r="A2171" s="248"/>
      <c r="B2171" s="248"/>
      <c r="C2171" s="248"/>
      <c r="D2171" s="84"/>
      <c r="E2171" s="86"/>
      <c r="F2171" s="249"/>
      <c r="G2171" s="84"/>
      <c r="H2171" s="84"/>
      <c r="I2171" s="177"/>
      <c r="J2171" s="84"/>
      <c r="K2171" s="477"/>
      <c r="L2171" s="174"/>
      <c r="M2171" s="251"/>
      <c r="N2171" s="280" t="str">
        <f t="shared" si="173"/>
        <v/>
      </c>
      <c r="O2171" s="252"/>
      <c r="P2171" s="253"/>
      <c r="Q2171" s="484"/>
      <c r="R2171" s="83"/>
      <c r="S2171" s="482"/>
      <c r="T2171" s="84"/>
      <c r="U2171" s="250"/>
      <c r="V2171" s="254"/>
      <c r="W2171" s="254"/>
      <c r="X2171" s="255"/>
      <c r="Y2171" s="255"/>
      <c r="Z2171" s="256"/>
      <c r="AA2171" s="63"/>
      <c r="AB2171" s="63"/>
      <c r="AC2171" s="63"/>
      <c r="AD2171" s="81"/>
      <c r="AE2171" s="84"/>
      <c r="AF2171" s="84"/>
      <c r="AG2171" s="257"/>
      <c r="AH2171" s="84"/>
      <c r="AI2171" s="63"/>
      <c r="AJ2171" s="63"/>
      <c r="AK2171" s="81"/>
      <c r="AL2171" s="85"/>
      <c r="AM2171" s="66"/>
      <c r="AN2171" s="63"/>
      <c r="XFA2171" s="558" t="e">
        <f>MATCH(AE2171,tabla!$W$3:$W$20,0)-1</f>
        <v>#N/A</v>
      </c>
      <c r="XFB2171" s="558">
        <f>COUNTIF(tabla!$W$3:$W$20,'BD1'!AE2171)</f>
        <v>0</v>
      </c>
    </row>
    <row r="2172" spans="1:40 16381:16382" ht="24.95" customHeight="1" x14ac:dyDescent="0.2">
      <c r="A2172" s="248"/>
      <c r="B2172" s="248"/>
      <c r="C2172" s="248"/>
      <c r="D2172" s="84"/>
      <c r="E2172" s="86"/>
      <c r="F2172" s="249"/>
      <c r="G2172" s="84"/>
      <c r="H2172" s="84"/>
      <c r="I2172" s="177"/>
      <c r="J2172" s="84"/>
      <c r="K2172" s="477"/>
      <c r="L2172" s="174"/>
      <c r="M2172" s="251"/>
      <c r="N2172" s="280" t="str">
        <f t="shared" si="173"/>
        <v/>
      </c>
      <c r="O2172" s="252"/>
      <c r="P2172" s="253"/>
      <c r="Q2172" s="484"/>
      <c r="R2172" s="83"/>
      <c r="S2172" s="482"/>
      <c r="T2172" s="84"/>
      <c r="U2172" s="250"/>
      <c r="V2172" s="254"/>
      <c r="W2172" s="254"/>
      <c r="X2172" s="255"/>
      <c r="Y2172" s="255"/>
      <c r="Z2172" s="256"/>
      <c r="AA2172" s="63"/>
      <c r="AB2172" s="63"/>
      <c r="AC2172" s="63"/>
      <c r="AD2172" s="81"/>
      <c r="AE2172" s="84"/>
      <c r="AF2172" s="84"/>
      <c r="AG2172" s="257"/>
      <c r="AH2172" s="84"/>
      <c r="AI2172" s="63"/>
      <c r="AJ2172" s="63"/>
      <c r="AK2172" s="81"/>
      <c r="AL2172" s="85"/>
      <c r="AM2172" s="66"/>
      <c r="AN2172" s="63"/>
      <c r="XFA2172" s="558" t="e">
        <f>MATCH(AE2172,tabla!$W$3:$W$20,0)-1</f>
        <v>#N/A</v>
      </c>
      <c r="XFB2172" s="558">
        <f>COUNTIF(tabla!$W$3:$W$20,'BD1'!AE2172)</f>
        <v>0</v>
      </c>
    </row>
    <row r="2173" spans="1:40 16381:16382" ht="24.95" customHeight="1" x14ac:dyDescent="0.2">
      <c r="A2173" s="248"/>
      <c r="B2173" s="248"/>
      <c r="C2173" s="248"/>
      <c r="D2173" s="84"/>
      <c r="E2173" s="86"/>
      <c r="F2173" s="249"/>
      <c r="G2173" s="84"/>
      <c r="H2173" s="84"/>
      <c r="I2173" s="177"/>
      <c r="J2173" s="84"/>
      <c r="K2173" s="477"/>
      <c r="L2173" s="174"/>
      <c r="M2173" s="251"/>
      <c r="N2173" s="280" t="str">
        <f t="shared" si="173"/>
        <v/>
      </c>
      <c r="O2173" s="252"/>
      <c r="P2173" s="253"/>
      <c r="Q2173" s="484"/>
      <c r="R2173" s="83"/>
      <c r="S2173" s="482"/>
      <c r="T2173" s="84"/>
      <c r="U2173" s="250"/>
      <c r="V2173" s="254"/>
      <c r="W2173" s="254"/>
      <c r="X2173" s="255"/>
      <c r="Y2173" s="255"/>
      <c r="Z2173" s="256"/>
      <c r="AA2173" s="63"/>
      <c r="AB2173" s="63"/>
      <c r="AC2173" s="63"/>
      <c r="AD2173" s="81"/>
      <c r="AE2173" s="84"/>
      <c r="AF2173" s="84"/>
      <c r="AG2173" s="257"/>
      <c r="AH2173" s="84"/>
      <c r="AI2173" s="63"/>
      <c r="AJ2173" s="63"/>
      <c r="AK2173" s="81"/>
      <c r="AL2173" s="85"/>
      <c r="AM2173" s="66"/>
      <c r="AN2173" s="63"/>
      <c r="XFA2173" s="558" t="e">
        <f>MATCH(AE2173,tabla!$W$3:$W$20,0)-1</f>
        <v>#N/A</v>
      </c>
      <c r="XFB2173" s="558">
        <f>COUNTIF(tabla!$W$3:$W$20,'BD1'!AE2173)</f>
        <v>0</v>
      </c>
    </row>
    <row r="2174" spans="1:40 16381:16382" ht="24.95" customHeight="1" x14ac:dyDescent="0.2">
      <c r="A2174" s="248"/>
      <c r="B2174" s="248"/>
      <c r="C2174" s="248"/>
      <c r="D2174" s="84"/>
      <c r="E2174" s="86"/>
      <c r="F2174" s="249"/>
      <c r="G2174" s="84"/>
      <c r="H2174" s="84"/>
      <c r="I2174" s="177"/>
      <c r="J2174" s="84"/>
      <c r="K2174" s="477"/>
      <c r="L2174" s="174"/>
      <c r="M2174" s="251"/>
      <c r="N2174" s="280" t="str">
        <f t="shared" si="173"/>
        <v/>
      </c>
      <c r="O2174" s="252"/>
      <c r="P2174" s="253"/>
      <c r="Q2174" s="484"/>
      <c r="R2174" s="83"/>
      <c r="S2174" s="482"/>
      <c r="T2174" s="84"/>
      <c r="U2174" s="250"/>
      <c r="V2174" s="254"/>
      <c r="W2174" s="254"/>
      <c r="X2174" s="255"/>
      <c r="Y2174" s="255"/>
      <c r="Z2174" s="256"/>
      <c r="AA2174" s="63"/>
      <c r="AB2174" s="63"/>
      <c r="AC2174" s="63"/>
      <c r="AD2174" s="81"/>
      <c r="AE2174" s="84"/>
      <c r="AF2174" s="84"/>
      <c r="AG2174" s="257"/>
      <c r="AH2174" s="84"/>
      <c r="AI2174" s="63"/>
      <c r="AJ2174" s="63"/>
      <c r="AK2174" s="81"/>
      <c r="AL2174" s="85"/>
      <c r="AM2174" s="66"/>
      <c r="AN2174" s="63"/>
      <c r="XFA2174" s="558" t="e">
        <f>MATCH(AE2174,tabla!$W$3:$W$20,0)-1</f>
        <v>#N/A</v>
      </c>
      <c r="XFB2174" s="558">
        <f>COUNTIF(tabla!$W$3:$W$20,'BD1'!AE2174)</f>
        <v>0</v>
      </c>
    </row>
    <row r="2175" spans="1:40 16381:16382" ht="24.95" customHeight="1" x14ac:dyDescent="0.2">
      <c r="A2175" s="248"/>
      <c r="B2175" s="248"/>
      <c r="C2175" s="248"/>
      <c r="D2175" s="84"/>
      <c r="E2175" s="86"/>
      <c r="F2175" s="249"/>
      <c r="G2175" s="84"/>
      <c r="H2175" s="84"/>
      <c r="I2175" s="177"/>
      <c r="J2175" s="84"/>
      <c r="K2175" s="477"/>
      <c r="L2175" s="174"/>
      <c r="M2175" s="251"/>
      <c r="N2175" s="280" t="str">
        <f t="shared" si="173"/>
        <v/>
      </c>
      <c r="O2175" s="252"/>
      <c r="P2175" s="253"/>
      <c r="Q2175" s="484"/>
      <c r="R2175" s="83"/>
      <c r="S2175" s="482"/>
      <c r="T2175" s="84"/>
      <c r="U2175" s="250"/>
      <c r="V2175" s="254"/>
      <c r="W2175" s="254"/>
      <c r="X2175" s="255"/>
      <c r="Y2175" s="255"/>
      <c r="Z2175" s="256"/>
      <c r="AA2175" s="63"/>
      <c r="AB2175" s="63"/>
      <c r="AC2175" s="63"/>
      <c r="AD2175" s="81"/>
      <c r="AE2175" s="84"/>
      <c r="AF2175" s="84"/>
      <c r="AG2175" s="257"/>
      <c r="AH2175" s="84"/>
      <c r="AI2175" s="63"/>
      <c r="AJ2175" s="63"/>
      <c r="AK2175" s="81"/>
      <c r="AL2175" s="85"/>
      <c r="AM2175" s="66"/>
      <c r="AN2175" s="63"/>
      <c r="XFA2175" s="558" t="e">
        <f>MATCH(AE2175,tabla!$W$3:$W$20,0)-1</f>
        <v>#N/A</v>
      </c>
      <c r="XFB2175" s="558">
        <f>COUNTIF(tabla!$W$3:$W$20,'BD1'!AE2175)</f>
        <v>0</v>
      </c>
    </row>
    <row r="2176" spans="1:40 16381:16382" ht="24.95" customHeight="1" x14ac:dyDescent="0.2">
      <c r="A2176" s="248"/>
      <c r="B2176" s="248"/>
      <c r="C2176" s="248"/>
      <c r="D2176" s="84"/>
      <c r="E2176" s="86"/>
      <c r="F2176" s="249"/>
      <c r="G2176" s="84"/>
      <c r="H2176" s="84"/>
      <c r="I2176" s="177"/>
      <c r="J2176" s="84"/>
      <c r="K2176" s="477"/>
      <c r="L2176" s="174"/>
      <c r="M2176" s="251"/>
      <c r="N2176" s="280" t="str">
        <f t="shared" si="173"/>
        <v/>
      </c>
      <c r="O2176" s="252"/>
      <c r="P2176" s="253"/>
      <c r="Q2176" s="484"/>
      <c r="R2176" s="83"/>
      <c r="S2176" s="482"/>
      <c r="T2176" s="84"/>
      <c r="U2176" s="250"/>
      <c r="V2176" s="254"/>
      <c r="W2176" s="254"/>
      <c r="X2176" s="255"/>
      <c r="Y2176" s="255"/>
      <c r="Z2176" s="256"/>
      <c r="AA2176" s="63"/>
      <c r="AB2176" s="63"/>
      <c r="AC2176" s="63"/>
      <c r="AD2176" s="81"/>
      <c r="AE2176" s="84"/>
      <c r="AF2176" s="84"/>
      <c r="AG2176" s="257"/>
      <c r="AH2176" s="84"/>
      <c r="AI2176" s="63"/>
      <c r="AJ2176" s="63"/>
      <c r="AK2176" s="81"/>
      <c r="AL2176" s="85"/>
      <c r="AM2176" s="66"/>
      <c r="AN2176" s="63"/>
      <c r="XFA2176" s="558" t="e">
        <f>MATCH(AE2176,tabla!$W$3:$W$20,0)-1</f>
        <v>#N/A</v>
      </c>
      <c r="XFB2176" s="558">
        <f>COUNTIF(tabla!$W$3:$W$20,'BD1'!AE2176)</f>
        <v>0</v>
      </c>
    </row>
    <row r="2177" spans="1:40 16381:16382" ht="24.95" customHeight="1" x14ac:dyDescent="0.2">
      <c r="A2177" s="248"/>
      <c r="B2177" s="248"/>
      <c r="C2177" s="248"/>
      <c r="D2177" s="84"/>
      <c r="E2177" s="86"/>
      <c r="F2177" s="249"/>
      <c r="G2177" s="84"/>
      <c r="H2177" s="84"/>
      <c r="I2177" s="177"/>
      <c r="J2177" s="84"/>
      <c r="K2177" s="477"/>
      <c r="L2177" s="174"/>
      <c r="M2177" s="251"/>
      <c r="N2177" s="280" t="str">
        <f t="shared" si="173"/>
        <v/>
      </c>
      <c r="O2177" s="252"/>
      <c r="P2177" s="253"/>
      <c r="Q2177" s="484"/>
      <c r="R2177" s="83"/>
      <c r="S2177" s="482"/>
      <c r="T2177" s="84"/>
      <c r="U2177" s="250"/>
      <c r="V2177" s="254"/>
      <c r="W2177" s="254"/>
      <c r="X2177" s="255"/>
      <c r="Y2177" s="255"/>
      <c r="Z2177" s="256"/>
      <c r="AA2177" s="63"/>
      <c r="AB2177" s="63"/>
      <c r="AC2177" s="63"/>
      <c r="AD2177" s="81"/>
      <c r="AE2177" s="84"/>
      <c r="AF2177" s="84"/>
      <c r="AG2177" s="257"/>
      <c r="AH2177" s="84"/>
      <c r="AI2177" s="63"/>
      <c r="AJ2177" s="63"/>
      <c r="AK2177" s="81"/>
      <c r="AL2177" s="85"/>
      <c r="AM2177" s="66"/>
      <c r="AN2177" s="63"/>
      <c r="XFA2177" s="558" t="e">
        <f>MATCH(AE2177,tabla!$W$3:$W$20,0)-1</f>
        <v>#N/A</v>
      </c>
      <c r="XFB2177" s="558">
        <f>COUNTIF(tabla!$W$3:$W$20,'BD1'!AE2177)</f>
        <v>0</v>
      </c>
    </row>
    <row r="2178" spans="1:40 16381:16382" ht="24.95" customHeight="1" x14ac:dyDescent="0.2">
      <c r="A2178" s="248"/>
      <c r="B2178" s="248"/>
      <c r="C2178" s="248"/>
      <c r="D2178" s="84"/>
      <c r="E2178" s="86"/>
      <c r="F2178" s="249"/>
      <c r="G2178" s="84"/>
      <c r="H2178" s="84"/>
      <c r="I2178" s="177"/>
      <c r="J2178" s="84"/>
      <c r="K2178" s="477"/>
      <c r="L2178" s="174"/>
      <c r="M2178" s="251"/>
      <c r="N2178" s="280" t="str">
        <f t="shared" si="173"/>
        <v/>
      </c>
      <c r="O2178" s="252"/>
      <c r="P2178" s="253"/>
      <c r="Q2178" s="484"/>
      <c r="R2178" s="83"/>
      <c r="S2178" s="482"/>
      <c r="T2178" s="84"/>
      <c r="U2178" s="250"/>
      <c r="V2178" s="254"/>
      <c r="W2178" s="254"/>
      <c r="X2178" s="255"/>
      <c r="Y2178" s="255"/>
      <c r="Z2178" s="256"/>
      <c r="AA2178" s="63"/>
      <c r="AB2178" s="63"/>
      <c r="AC2178" s="63"/>
      <c r="AD2178" s="81"/>
      <c r="AE2178" s="84"/>
      <c r="AF2178" s="84"/>
      <c r="AG2178" s="257"/>
      <c r="AH2178" s="84"/>
      <c r="AI2178" s="63"/>
      <c r="AJ2178" s="63"/>
      <c r="AK2178" s="81"/>
      <c r="AL2178" s="85"/>
      <c r="AM2178" s="66"/>
      <c r="AN2178" s="63"/>
      <c r="XFA2178" s="558" t="e">
        <f>MATCH(AE2178,tabla!$W$3:$W$20,0)-1</f>
        <v>#N/A</v>
      </c>
      <c r="XFB2178" s="558">
        <f>COUNTIF(tabla!$W$3:$W$20,'BD1'!AE2178)</f>
        <v>0</v>
      </c>
    </row>
    <row r="2179" spans="1:40 16381:16382" ht="24.95" customHeight="1" x14ac:dyDescent="0.2">
      <c r="A2179" s="248"/>
      <c r="B2179" s="248"/>
      <c r="C2179" s="248"/>
      <c r="D2179" s="84"/>
      <c r="E2179" s="86"/>
      <c r="F2179" s="249"/>
      <c r="G2179" s="84"/>
      <c r="H2179" s="84"/>
      <c r="I2179" s="177"/>
      <c r="J2179" s="84"/>
      <c r="K2179" s="477"/>
      <c r="L2179" s="174"/>
      <c r="M2179" s="251"/>
      <c r="N2179" s="280" t="str">
        <f t="shared" si="173"/>
        <v/>
      </c>
      <c r="O2179" s="252"/>
      <c r="P2179" s="253"/>
      <c r="Q2179" s="484"/>
      <c r="R2179" s="83"/>
      <c r="S2179" s="482"/>
      <c r="T2179" s="84"/>
      <c r="U2179" s="250"/>
      <c r="V2179" s="254"/>
      <c r="W2179" s="254"/>
      <c r="X2179" s="255"/>
      <c r="Y2179" s="255"/>
      <c r="Z2179" s="256"/>
      <c r="AA2179" s="63"/>
      <c r="AB2179" s="63"/>
      <c r="AC2179" s="63"/>
      <c r="AD2179" s="81"/>
      <c r="AE2179" s="84"/>
      <c r="AF2179" s="84"/>
      <c r="AG2179" s="257"/>
      <c r="AH2179" s="84"/>
      <c r="AI2179" s="63"/>
      <c r="AJ2179" s="63"/>
      <c r="AK2179" s="81"/>
      <c r="AL2179" s="85"/>
      <c r="AM2179" s="66"/>
      <c r="AN2179" s="63"/>
      <c r="XFA2179" s="558" t="e">
        <f>MATCH(AE2179,tabla!$W$3:$W$20,0)-1</f>
        <v>#N/A</v>
      </c>
      <c r="XFB2179" s="558">
        <f>COUNTIF(tabla!$W$3:$W$20,'BD1'!AE2179)</f>
        <v>0</v>
      </c>
    </row>
    <row r="2180" spans="1:40 16381:16382" ht="24.95" customHeight="1" x14ac:dyDescent="0.2">
      <c r="A2180" s="248"/>
      <c r="B2180" s="248"/>
      <c r="C2180" s="248"/>
      <c r="D2180" s="84"/>
      <c r="E2180" s="86"/>
      <c r="F2180" s="249"/>
      <c r="G2180" s="84"/>
      <c r="H2180" s="84"/>
      <c r="I2180" s="177"/>
      <c r="J2180" s="84"/>
      <c r="K2180" s="477"/>
      <c r="L2180" s="174"/>
      <c r="M2180" s="251"/>
      <c r="N2180" s="280" t="str">
        <f t="shared" si="173"/>
        <v/>
      </c>
      <c r="O2180" s="252"/>
      <c r="P2180" s="253"/>
      <c r="Q2180" s="484"/>
      <c r="R2180" s="83"/>
      <c r="S2180" s="482"/>
      <c r="T2180" s="84"/>
      <c r="U2180" s="250"/>
      <c r="V2180" s="254"/>
      <c r="W2180" s="254"/>
      <c r="X2180" s="255"/>
      <c r="Y2180" s="255"/>
      <c r="Z2180" s="256"/>
      <c r="AA2180" s="63"/>
      <c r="AB2180" s="63"/>
      <c r="AC2180" s="63"/>
      <c r="AD2180" s="81"/>
      <c r="AE2180" s="84"/>
      <c r="AF2180" s="84"/>
      <c r="AG2180" s="257"/>
      <c r="AH2180" s="84"/>
      <c r="AI2180" s="63"/>
      <c r="AJ2180" s="63"/>
      <c r="AK2180" s="81"/>
      <c r="AL2180" s="85"/>
      <c r="AM2180" s="66"/>
      <c r="AN2180" s="63"/>
      <c r="XFA2180" s="558" t="e">
        <f>MATCH(AE2180,tabla!$W$3:$W$20,0)-1</f>
        <v>#N/A</v>
      </c>
      <c r="XFB2180" s="558">
        <f>COUNTIF(tabla!$W$3:$W$20,'BD1'!AE2180)</f>
        <v>0</v>
      </c>
    </row>
    <row r="2181" spans="1:40 16381:16382" ht="24.95" customHeight="1" x14ac:dyDescent="0.2">
      <c r="A2181" s="248"/>
      <c r="B2181" s="248"/>
      <c r="C2181" s="248"/>
      <c r="D2181" s="84"/>
      <c r="E2181" s="86"/>
      <c r="F2181" s="249"/>
      <c r="G2181" s="84"/>
      <c r="H2181" s="84"/>
      <c r="I2181" s="177"/>
      <c r="J2181" s="84"/>
      <c r="K2181" s="477"/>
      <c r="L2181" s="174"/>
      <c r="M2181" s="251"/>
      <c r="N2181" s="280" t="str">
        <f t="shared" si="173"/>
        <v/>
      </c>
      <c r="O2181" s="252"/>
      <c r="P2181" s="253"/>
      <c r="Q2181" s="484"/>
      <c r="R2181" s="83"/>
      <c r="S2181" s="482"/>
      <c r="T2181" s="84"/>
      <c r="U2181" s="250"/>
      <c r="V2181" s="254"/>
      <c r="W2181" s="254"/>
      <c r="X2181" s="255"/>
      <c r="Y2181" s="255"/>
      <c r="Z2181" s="256"/>
      <c r="AA2181" s="63"/>
      <c r="AB2181" s="63"/>
      <c r="AC2181" s="63"/>
      <c r="AD2181" s="81"/>
      <c r="AE2181" s="84"/>
      <c r="AF2181" s="84"/>
      <c r="AG2181" s="257"/>
      <c r="AH2181" s="84"/>
      <c r="AI2181" s="63"/>
      <c r="AJ2181" s="63"/>
      <c r="AK2181" s="81"/>
      <c r="AL2181" s="85"/>
      <c r="AM2181" s="66"/>
      <c r="AN2181" s="63"/>
      <c r="XFA2181" s="558" t="e">
        <f>MATCH(AE2181,tabla!$W$3:$W$20,0)-1</f>
        <v>#N/A</v>
      </c>
      <c r="XFB2181" s="558">
        <f>COUNTIF(tabla!$W$3:$W$20,'BD1'!AE2181)</f>
        <v>0</v>
      </c>
    </row>
    <row r="2182" spans="1:40 16381:16382" ht="24.95" customHeight="1" x14ac:dyDescent="0.2">
      <c r="A2182" s="248"/>
      <c r="B2182" s="248"/>
      <c r="C2182" s="248"/>
      <c r="D2182" s="84"/>
      <c r="E2182" s="86"/>
      <c r="F2182" s="249"/>
      <c r="G2182" s="84"/>
      <c r="H2182" s="84"/>
      <c r="I2182" s="177"/>
      <c r="J2182" s="84"/>
      <c r="K2182" s="477"/>
      <c r="L2182" s="174"/>
      <c r="M2182" s="251"/>
      <c r="N2182" s="280" t="str">
        <f t="shared" si="173"/>
        <v/>
      </c>
      <c r="O2182" s="252"/>
      <c r="P2182" s="253"/>
      <c r="Q2182" s="484"/>
      <c r="R2182" s="83"/>
      <c r="S2182" s="482"/>
      <c r="T2182" s="84"/>
      <c r="U2182" s="250"/>
      <c r="V2182" s="254"/>
      <c r="W2182" s="254"/>
      <c r="X2182" s="255"/>
      <c r="Y2182" s="255"/>
      <c r="Z2182" s="256"/>
      <c r="AA2182" s="63"/>
      <c r="AB2182" s="63"/>
      <c r="AC2182" s="63"/>
      <c r="AD2182" s="81"/>
      <c r="AE2182" s="84"/>
      <c r="AF2182" s="84"/>
      <c r="AG2182" s="257"/>
      <c r="AH2182" s="84"/>
      <c r="AI2182" s="63"/>
      <c r="AJ2182" s="63"/>
      <c r="AK2182" s="81"/>
      <c r="AL2182" s="85"/>
      <c r="AM2182" s="66"/>
      <c r="AN2182" s="63"/>
      <c r="XFA2182" s="558" t="e">
        <f>MATCH(AE2182,tabla!$W$3:$W$20,0)-1</f>
        <v>#N/A</v>
      </c>
      <c r="XFB2182" s="558">
        <f>COUNTIF(tabla!$W$3:$W$20,'BD1'!AE2182)</f>
        <v>0</v>
      </c>
    </row>
    <row r="2183" spans="1:40 16381:16382" ht="24.95" customHeight="1" x14ac:dyDescent="0.2">
      <c r="A2183" s="248"/>
      <c r="B2183" s="248"/>
      <c r="C2183" s="248"/>
      <c r="D2183" s="84"/>
      <c r="E2183" s="86"/>
      <c r="F2183" s="249"/>
      <c r="G2183" s="84"/>
      <c r="H2183" s="84"/>
      <c r="I2183" s="177"/>
      <c r="J2183" s="84"/>
      <c r="K2183" s="477"/>
      <c r="L2183" s="174"/>
      <c r="M2183" s="251"/>
      <c r="N2183" s="280" t="str">
        <f t="shared" si="173"/>
        <v/>
      </c>
      <c r="O2183" s="252"/>
      <c r="P2183" s="253"/>
      <c r="Q2183" s="484"/>
      <c r="R2183" s="83"/>
      <c r="S2183" s="482"/>
      <c r="T2183" s="84"/>
      <c r="U2183" s="250"/>
      <c r="V2183" s="254"/>
      <c r="W2183" s="254"/>
      <c r="X2183" s="255"/>
      <c r="Y2183" s="255"/>
      <c r="Z2183" s="256"/>
      <c r="AA2183" s="63"/>
      <c r="AB2183" s="63"/>
      <c r="AC2183" s="63"/>
      <c r="AD2183" s="81"/>
      <c r="AE2183" s="84"/>
      <c r="AF2183" s="84"/>
      <c r="AG2183" s="257"/>
      <c r="AH2183" s="84"/>
      <c r="AI2183" s="63"/>
      <c r="AJ2183" s="63"/>
      <c r="AK2183" s="81"/>
      <c r="AL2183" s="85"/>
      <c r="AM2183" s="66"/>
      <c r="AN2183" s="63"/>
      <c r="XFA2183" s="558" t="e">
        <f>MATCH(AE2183,tabla!$W$3:$W$20,0)-1</f>
        <v>#N/A</v>
      </c>
      <c r="XFB2183" s="558">
        <f>COUNTIF(tabla!$W$3:$W$20,'BD1'!AE2183)</f>
        <v>0</v>
      </c>
    </row>
    <row r="2184" spans="1:40 16381:16382" ht="24.95" customHeight="1" x14ac:dyDescent="0.2">
      <c r="A2184" s="248"/>
      <c r="B2184" s="248"/>
      <c r="C2184" s="248"/>
      <c r="D2184" s="84"/>
      <c r="E2184" s="86"/>
      <c r="F2184" s="249"/>
      <c r="G2184" s="84"/>
      <c r="H2184" s="84"/>
      <c r="I2184" s="177"/>
      <c r="J2184" s="84"/>
      <c r="K2184" s="477"/>
      <c r="L2184" s="174"/>
      <c r="M2184" s="251"/>
      <c r="N2184" s="280" t="str">
        <f t="shared" si="173"/>
        <v/>
      </c>
      <c r="O2184" s="252"/>
      <c r="P2184" s="253"/>
      <c r="Q2184" s="484"/>
      <c r="R2184" s="83"/>
      <c r="S2184" s="482"/>
      <c r="T2184" s="84"/>
      <c r="U2184" s="250"/>
      <c r="V2184" s="254"/>
      <c r="W2184" s="254"/>
      <c r="X2184" s="255"/>
      <c r="Y2184" s="255"/>
      <c r="Z2184" s="256"/>
      <c r="AA2184" s="63"/>
      <c r="AB2184" s="63"/>
      <c r="AC2184" s="63"/>
      <c r="AD2184" s="81"/>
      <c r="AE2184" s="84"/>
      <c r="AF2184" s="84"/>
      <c r="AG2184" s="257"/>
      <c r="AH2184" s="84"/>
      <c r="AI2184" s="63"/>
      <c r="AJ2184" s="63"/>
      <c r="AK2184" s="81"/>
      <c r="AL2184" s="85"/>
      <c r="AM2184" s="66"/>
      <c r="AN2184" s="63"/>
      <c r="XFA2184" s="558" t="e">
        <f>MATCH(AE2184,tabla!$W$3:$W$20,0)-1</f>
        <v>#N/A</v>
      </c>
      <c r="XFB2184" s="558">
        <f>COUNTIF(tabla!$W$3:$W$20,'BD1'!AE2184)</f>
        <v>0</v>
      </c>
    </row>
    <row r="2185" spans="1:40 16381:16382" ht="24.95" customHeight="1" x14ac:dyDescent="0.2">
      <c r="A2185" s="248"/>
      <c r="B2185" s="248"/>
      <c r="C2185" s="248"/>
      <c r="D2185" s="84"/>
      <c r="E2185" s="86"/>
      <c r="F2185" s="249"/>
      <c r="G2185" s="84"/>
      <c r="H2185" s="84"/>
      <c r="I2185" s="177"/>
      <c r="J2185" s="84"/>
      <c r="K2185" s="477"/>
      <c r="L2185" s="174"/>
      <c r="M2185" s="251"/>
      <c r="N2185" s="280" t="str">
        <f t="shared" si="173"/>
        <v/>
      </c>
      <c r="O2185" s="252"/>
      <c r="P2185" s="253"/>
      <c r="Q2185" s="484"/>
      <c r="R2185" s="83"/>
      <c r="S2185" s="482"/>
      <c r="T2185" s="84"/>
      <c r="U2185" s="250"/>
      <c r="V2185" s="254"/>
      <c r="W2185" s="254"/>
      <c r="X2185" s="255"/>
      <c r="Y2185" s="255"/>
      <c r="Z2185" s="256"/>
      <c r="AA2185" s="63"/>
      <c r="AB2185" s="63"/>
      <c r="AC2185" s="63"/>
      <c r="AD2185" s="81"/>
      <c r="AE2185" s="84"/>
      <c r="AF2185" s="84"/>
      <c r="AG2185" s="257"/>
      <c r="AH2185" s="84"/>
      <c r="AI2185" s="63"/>
      <c r="AJ2185" s="63"/>
      <c r="AK2185" s="81"/>
      <c r="AL2185" s="85"/>
      <c r="AM2185" s="66"/>
      <c r="AN2185" s="63"/>
      <c r="XFA2185" s="558" t="e">
        <f>MATCH(AE2185,tabla!$W$3:$W$20,0)-1</f>
        <v>#N/A</v>
      </c>
      <c r="XFB2185" s="558">
        <f>COUNTIF(tabla!$W$3:$W$20,'BD1'!AE2185)</f>
        <v>0</v>
      </c>
    </row>
    <row r="2186" spans="1:40 16381:16382" ht="24.95" customHeight="1" x14ac:dyDescent="0.2">
      <c r="A2186" s="248"/>
      <c r="B2186" s="248"/>
      <c r="C2186" s="248"/>
      <c r="D2186" s="84"/>
      <c r="E2186" s="86"/>
      <c r="F2186" s="249"/>
      <c r="G2186" s="84"/>
      <c r="H2186" s="84"/>
      <c r="I2186" s="177"/>
      <c r="J2186" s="84"/>
      <c r="K2186" s="477"/>
      <c r="L2186" s="174"/>
      <c r="M2186" s="251"/>
      <c r="N2186" s="280" t="str">
        <f t="shared" si="173"/>
        <v/>
      </c>
      <c r="O2186" s="252"/>
      <c r="P2186" s="253"/>
      <c r="Q2186" s="484"/>
      <c r="R2186" s="83"/>
      <c r="S2186" s="482"/>
      <c r="T2186" s="84"/>
      <c r="U2186" s="250"/>
      <c r="V2186" s="254"/>
      <c r="W2186" s="254"/>
      <c r="X2186" s="255"/>
      <c r="Y2186" s="255"/>
      <c r="Z2186" s="256"/>
      <c r="AA2186" s="63"/>
      <c r="AB2186" s="63"/>
      <c r="AC2186" s="63"/>
      <c r="AD2186" s="81"/>
      <c r="AE2186" s="84"/>
      <c r="AF2186" s="84"/>
      <c r="AG2186" s="257"/>
      <c r="AH2186" s="84"/>
      <c r="AI2186" s="63"/>
      <c r="AJ2186" s="63"/>
      <c r="AK2186" s="81"/>
      <c r="AL2186" s="85"/>
      <c r="AM2186" s="66"/>
      <c r="AN2186" s="63"/>
      <c r="XFA2186" s="558" t="e">
        <f>MATCH(AE2186,tabla!$W$3:$W$20,0)-1</f>
        <v>#N/A</v>
      </c>
      <c r="XFB2186" s="558">
        <f>COUNTIF(tabla!$W$3:$W$20,'BD1'!AE2186)</f>
        <v>0</v>
      </c>
    </row>
    <row r="2187" spans="1:40 16381:16382" ht="24.95" customHeight="1" x14ac:dyDescent="0.2">
      <c r="A2187" s="248"/>
      <c r="B2187" s="248"/>
      <c r="C2187" s="248"/>
      <c r="D2187" s="84"/>
      <c r="E2187" s="86"/>
      <c r="F2187" s="249"/>
      <c r="G2187" s="84"/>
      <c r="H2187" s="84"/>
      <c r="I2187" s="177"/>
      <c r="J2187" s="84"/>
      <c r="K2187" s="477"/>
      <c r="L2187" s="174"/>
      <c r="M2187" s="251"/>
      <c r="N2187" s="280" t="str">
        <f t="shared" si="173"/>
        <v/>
      </c>
      <c r="O2187" s="252"/>
      <c r="P2187" s="253"/>
      <c r="Q2187" s="484"/>
      <c r="R2187" s="83"/>
      <c r="S2187" s="482"/>
      <c r="T2187" s="84"/>
      <c r="U2187" s="250"/>
      <c r="V2187" s="254"/>
      <c r="W2187" s="254"/>
      <c r="X2187" s="255"/>
      <c r="Y2187" s="255"/>
      <c r="Z2187" s="256"/>
      <c r="AA2187" s="63"/>
      <c r="AB2187" s="63"/>
      <c r="AC2187" s="63"/>
      <c r="AD2187" s="81"/>
      <c r="AE2187" s="84"/>
      <c r="AF2187" s="84"/>
      <c r="AG2187" s="257"/>
      <c r="AH2187" s="84"/>
      <c r="AI2187" s="63"/>
      <c r="AJ2187" s="63"/>
      <c r="AK2187" s="81"/>
      <c r="AL2187" s="85"/>
      <c r="AM2187" s="66"/>
      <c r="AN2187" s="63"/>
      <c r="XFA2187" s="558" t="e">
        <f>MATCH(AE2187,tabla!$W$3:$W$20,0)-1</f>
        <v>#N/A</v>
      </c>
      <c r="XFB2187" s="558">
        <f>COUNTIF(tabla!$W$3:$W$20,'BD1'!AE2187)</f>
        <v>0</v>
      </c>
    </row>
    <row r="2188" spans="1:40 16381:16382" ht="24.95" customHeight="1" x14ac:dyDescent="0.2">
      <c r="A2188" s="248"/>
      <c r="B2188" s="248"/>
      <c r="C2188" s="248"/>
      <c r="D2188" s="84"/>
      <c r="E2188" s="86"/>
      <c r="F2188" s="249"/>
      <c r="G2188" s="84"/>
      <c r="H2188" s="84"/>
      <c r="I2188" s="177"/>
      <c r="J2188" s="84"/>
      <c r="K2188" s="477"/>
      <c r="L2188" s="174"/>
      <c r="M2188" s="251"/>
      <c r="N2188" s="280" t="str">
        <f t="shared" si="173"/>
        <v/>
      </c>
      <c r="O2188" s="252"/>
      <c r="P2188" s="253"/>
      <c r="Q2188" s="484"/>
      <c r="R2188" s="83"/>
      <c r="S2188" s="482"/>
      <c r="T2188" s="84"/>
      <c r="U2188" s="250"/>
      <c r="V2188" s="254"/>
      <c r="W2188" s="254"/>
      <c r="X2188" s="255"/>
      <c r="Y2188" s="255"/>
      <c r="Z2188" s="256"/>
      <c r="AA2188" s="63"/>
      <c r="AB2188" s="63"/>
      <c r="AC2188" s="63"/>
      <c r="AD2188" s="81"/>
      <c r="AE2188" s="84"/>
      <c r="AF2188" s="84"/>
      <c r="AG2188" s="257"/>
      <c r="AH2188" s="84"/>
      <c r="AI2188" s="63"/>
      <c r="AJ2188" s="63"/>
      <c r="AK2188" s="81"/>
      <c r="AL2188" s="85"/>
      <c r="AM2188" s="66"/>
      <c r="AN2188" s="63"/>
      <c r="XFA2188" s="558" t="e">
        <f>MATCH(AE2188,tabla!$W$3:$W$20,0)-1</f>
        <v>#N/A</v>
      </c>
      <c r="XFB2188" s="558">
        <f>COUNTIF(tabla!$W$3:$W$20,'BD1'!AE2188)</f>
        <v>0</v>
      </c>
    </row>
    <row r="2189" spans="1:40 16381:16382" ht="24.95" customHeight="1" x14ac:dyDescent="0.2">
      <c r="A2189" s="248"/>
      <c r="B2189" s="248"/>
      <c r="C2189" s="248"/>
      <c r="D2189" s="84"/>
      <c r="E2189" s="86"/>
      <c r="F2189" s="249"/>
      <c r="G2189" s="84"/>
      <c r="H2189" s="84"/>
      <c r="I2189" s="177"/>
      <c r="J2189" s="84"/>
      <c r="K2189" s="477"/>
      <c r="L2189" s="174"/>
      <c r="M2189" s="251"/>
      <c r="N2189" s="280" t="str">
        <f t="shared" si="173"/>
        <v/>
      </c>
      <c r="O2189" s="252"/>
      <c r="P2189" s="253"/>
      <c r="Q2189" s="484"/>
      <c r="R2189" s="83"/>
      <c r="S2189" s="482"/>
      <c r="T2189" s="84"/>
      <c r="U2189" s="250"/>
      <c r="V2189" s="254"/>
      <c r="W2189" s="254"/>
      <c r="X2189" s="255"/>
      <c r="Y2189" s="255"/>
      <c r="Z2189" s="256"/>
      <c r="AA2189" s="63"/>
      <c r="AB2189" s="63"/>
      <c r="AC2189" s="63"/>
      <c r="AD2189" s="81"/>
      <c r="AE2189" s="84"/>
      <c r="AF2189" s="84"/>
      <c r="AG2189" s="257"/>
      <c r="AH2189" s="84"/>
      <c r="AI2189" s="63"/>
      <c r="AJ2189" s="63"/>
      <c r="AK2189" s="81"/>
      <c r="AL2189" s="85"/>
      <c r="AM2189" s="66"/>
      <c r="AN2189" s="63"/>
      <c r="XFA2189" s="558" t="e">
        <f>MATCH(AE2189,tabla!$W$3:$W$20,0)-1</f>
        <v>#N/A</v>
      </c>
      <c r="XFB2189" s="558">
        <f>COUNTIF(tabla!$W$3:$W$20,'BD1'!AE2189)</f>
        <v>0</v>
      </c>
    </row>
    <row r="2190" spans="1:40 16381:16382" ht="24.95" customHeight="1" x14ac:dyDescent="0.2">
      <c r="A2190" s="248"/>
      <c r="B2190" s="248"/>
      <c r="C2190" s="248"/>
      <c r="D2190" s="84"/>
      <c r="E2190" s="86"/>
      <c r="F2190" s="249"/>
      <c r="G2190" s="84"/>
      <c r="H2190" s="84"/>
      <c r="I2190" s="177"/>
      <c r="J2190" s="84"/>
      <c r="K2190" s="477"/>
      <c r="L2190" s="174"/>
      <c r="M2190" s="251"/>
      <c r="N2190" s="280" t="str">
        <f t="shared" si="173"/>
        <v/>
      </c>
      <c r="O2190" s="252"/>
      <c r="P2190" s="253"/>
      <c r="Q2190" s="484"/>
      <c r="R2190" s="83"/>
      <c r="S2190" s="482"/>
      <c r="T2190" s="84"/>
      <c r="U2190" s="250"/>
      <c r="V2190" s="254"/>
      <c r="W2190" s="254"/>
      <c r="X2190" s="255"/>
      <c r="Y2190" s="255"/>
      <c r="Z2190" s="256"/>
      <c r="AA2190" s="63"/>
      <c r="AB2190" s="63"/>
      <c r="AC2190" s="63"/>
      <c r="AD2190" s="81"/>
      <c r="AE2190" s="84"/>
      <c r="AF2190" s="84"/>
      <c r="AG2190" s="257"/>
      <c r="AH2190" s="84"/>
      <c r="AI2190" s="63"/>
      <c r="AJ2190" s="63"/>
      <c r="AK2190" s="81"/>
      <c r="AL2190" s="85"/>
      <c r="AM2190" s="66"/>
      <c r="AN2190" s="63"/>
      <c r="XFA2190" s="558" t="e">
        <f>MATCH(AE2190,tabla!$W$3:$W$20,0)-1</f>
        <v>#N/A</v>
      </c>
      <c r="XFB2190" s="558">
        <f>COUNTIF(tabla!$W$3:$W$20,'BD1'!AE2190)</f>
        <v>0</v>
      </c>
    </row>
    <row r="2191" spans="1:40 16381:16382" ht="24.95" customHeight="1" x14ac:dyDescent="0.2">
      <c r="A2191" s="248"/>
      <c r="B2191" s="248"/>
      <c r="C2191" s="248"/>
      <c r="D2191" s="84"/>
      <c r="E2191" s="86"/>
      <c r="F2191" s="249"/>
      <c r="G2191" s="84"/>
      <c r="H2191" s="84"/>
      <c r="I2191" s="177"/>
      <c r="J2191" s="84"/>
      <c r="K2191" s="477"/>
      <c r="L2191" s="174"/>
      <c r="M2191" s="251"/>
      <c r="N2191" s="280" t="str">
        <f t="shared" si="173"/>
        <v/>
      </c>
      <c r="O2191" s="252"/>
      <c r="P2191" s="253"/>
      <c r="Q2191" s="484"/>
      <c r="R2191" s="83"/>
      <c r="S2191" s="482"/>
      <c r="T2191" s="84"/>
      <c r="U2191" s="250"/>
      <c r="V2191" s="254"/>
      <c r="W2191" s="254"/>
      <c r="X2191" s="255"/>
      <c r="Y2191" s="255"/>
      <c r="Z2191" s="256"/>
      <c r="AA2191" s="63"/>
      <c r="AB2191" s="63"/>
      <c r="AC2191" s="63"/>
      <c r="AD2191" s="81"/>
      <c r="AE2191" s="84"/>
      <c r="AF2191" s="84"/>
      <c r="AG2191" s="257"/>
      <c r="AH2191" s="84"/>
      <c r="AI2191" s="63"/>
      <c r="AJ2191" s="63"/>
      <c r="AK2191" s="81"/>
      <c r="AL2191" s="85"/>
      <c r="AM2191" s="66"/>
      <c r="AN2191" s="63"/>
      <c r="XFA2191" s="558" t="e">
        <f>MATCH(AE2191,tabla!$W$3:$W$20,0)-1</f>
        <v>#N/A</v>
      </c>
      <c r="XFB2191" s="558">
        <f>COUNTIF(tabla!$W$3:$W$20,'BD1'!AE2191)</f>
        <v>0</v>
      </c>
    </row>
    <row r="2192" spans="1:40 16381:16382" ht="24.95" customHeight="1" x14ac:dyDescent="0.2">
      <c r="A2192" s="248"/>
      <c r="B2192" s="248"/>
      <c r="C2192" s="248"/>
      <c r="D2192" s="84"/>
      <c r="E2192" s="86"/>
      <c r="F2192" s="249"/>
      <c r="G2192" s="84"/>
      <c r="H2192" s="84"/>
      <c r="I2192" s="177"/>
      <c r="J2192" s="84"/>
      <c r="K2192" s="477"/>
      <c r="L2192" s="174"/>
      <c r="M2192" s="251"/>
      <c r="N2192" s="280" t="str">
        <f t="shared" ref="N2192:N2255" si="174">IF(M2192="","",YEAR($M$2)-YEAR(M2192)-IF(DATE(YEAR($M$2),MONTH(M2192),DAY(M2192))&gt;$M$2,1,0))</f>
        <v/>
      </c>
      <c r="O2192" s="252"/>
      <c r="P2192" s="253"/>
      <c r="Q2192" s="484"/>
      <c r="R2192" s="83"/>
      <c r="S2192" s="482"/>
      <c r="T2192" s="84"/>
      <c r="U2192" s="250"/>
      <c r="V2192" s="254"/>
      <c r="W2192" s="254"/>
      <c r="X2192" s="255"/>
      <c r="Y2192" s="255"/>
      <c r="Z2192" s="256"/>
      <c r="AA2192" s="63"/>
      <c r="AB2192" s="63"/>
      <c r="AC2192" s="63"/>
      <c r="AD2192" s="81"/>
      <c r="AE2192" s="84"/>
      <c r="AF2192" s="84"/>
      <c r="AG2192" s="257"/>
      <c r="AH2192" s="84"/>
      <c r="AI2192" s="63"/>
      <c r="AJ2192" s="63"/>
      <c r="AK2192" s="81"/>
      <c r="AL2192" s="85"/>
      <c r="AM2192" s="66"/>
      <c r="AN2192" s="63"/>
      <c r="XFA2192" s="558" t="e">
        <f>MATCH(AE2192,tabla!$W$3:$W$20,0)-1</f>
        <v>#N/A</v>
      </c>
      <c r="XFB2192" s="558">
        <f>COUNTIF(tabla!$W$3:$W$20,'BD1'!AE2192)</f>
        <v>0</v>
      </c>
    </row>
    <row r="2193" spans="1:40 16381:16382" ht="24.95" customHeight="1" x14ac:dyDescent="0.2">
      <c r="A2193" s="248"/>
      <c r="B2193" s="248"/>
      <c r="C2193" s="248"/>
      <c r="D2193" s="84"/>
      <c r="E2193" s="86"/>
      <c r="F2193" s="249"/>
      <c r="G2193" s="84"/>
      <c r="H2193" s="84"/>
      <c r="I2193" s="177"/>
      <c r="J2193" s="84"/>
      <c r="K2193" s="477"/>
      <c r="L2193" s="174"/>
      <c r="M2193" s="251"/>
      <c r="N2193" s="280" t="str">
        <f t="shared" si="174"/>
        <v/>
      </c>
      <c r="O2193" s="252"/>
      <c r="P2193" s="253"/>
      <c r="Q2193" s="484"/>
      <c r="R2193" s="83"/>
      <c r="S2193" s="482"/>
      <c r="T2193" s="84"/>
      <c r="U2193" s="250"/>
      <c r="V2193" s="254"/>
      <c r="W2193" s="254"/>
      <c r="X2193" s="255"/>
      <c r="Y2193" s="255"/>
      <c r="Z2193" s="256"/>
      <c r="AA2193" s="63"/>
      <c r="AB2193" s="63"/>
      <c r="AC2193" s="63"/>
      <c r="AD2193" s="81"/>
      <c r="AE2193" s="84"/>
      <c r="AF2193" s="84"/>
      <c r="AG2193" s="257"/>
      <c r="AH2193" s="84"/>
      <c r="AI2193" s="63"/>
      <c r="AJ2193" s="63"/>
      <c r="AK2193" s="81"/>
      <c r="AL2193" s="85"/>
      <c r="AM2193" s="66"/>
      <c r="AN2193" s="63"/>
      <c r="XFA2193" s="558" t="e">
        <f>MATCH(AE2193,tabla!$W$3:$W$20,0)-1</f>
        <v>#N/A</v>
      </c>
      <c r="XFB2193" s="558">
        <f>COUNTIF(tabla!$W$3:$W$20,'BD1'!AE2193)</f>
        <v>0</v>
      </c>
    </row>
    <row r="2194" spans="1:40 16381:16382" ht="24.95" customHeight="1" x14ac:dyDescent="0.2">
      <c r="A2194" s="248"/>
      <c r="B2194" s="248"/>
      <c r="C2194" s="248"/>
      <c r="D2194" s="84"/>
      <c r="E2194" s="86"/>
      <c r="F2194" s="249"/>
      <c r="G2194" s="84"/>
      <c r="H2194" s="84"/>
      <c r="I2194" s="177"/>
      <c r="J2194" s="84"/>
      <c r="K2194" s="477"/>
      <c r="L2194" s="174"/>
      <c r="M2194" s="251"/>
      <c r="N2194" s="280" t="str">
        <f t="shared" si="174"/>
        <v/>
      </c>
      <c r="O2194" s="252"/>
      <c r="P2194" s="253"/>
      <c r="Q2194" s="484"/>
      <c r="R2194" s="83"/>
      <c r="S2194" s="482"/>
      <c r="T2194" s="84"/>
      <c r="U2194" s="250"/>
      <c r="V2194" s="254"/>
      <c r="W2194" s="254"/>
      <c r="X2194" s="255"/>
      <c r="Y2194" s="255"/>
      <c r="Z2194" s="256"/>
      <c r="AA2194" s="63"/>
      <c r="AB2194" s="63"/>
      <c r="AC2194" s="63"/>
      <c r="AD2194" s="81"/>
      <c r="AE2194" s="84"/>
      <c r="AF2194" s="84"/>
      <c r="AG2194" s="257"/>
      <c r="AH2194" s="84"/>
      <c r="AI2194" s="63"/>
      <c r="AJ2194" s="63"/>
      <c r="AK2194" s="81"/>
      <c r="AL2194" s="85"/>
      <c r="AM2194" s="66"/>
      <c r="AN2194" s="63"/>
      <c r="XFA2194" s="558" t="e">
        <f>MATCH(AE2194,tabla!$W$3:$W$20,0)-1</f>
        <v>#N/A</v>
      </c>
      <c r="XFB2194" s="558">
        <f>COUNTIF(tabla!$W$3:$W$20,'BD1'!AE2194)</f>
        <v>0</v>
      </c>
    </row>
    <row r="2195" spans="1:40 16381:16382" ht="24.95" customHeight="1" x14ac:dyDescent="0.2">
      <c r="A2195" s="248"/>
      <c r="B2195" s="248"/>
      <c r="C2195" s="248"/>
      <c r="D2195" s="84"/>
      <c r="E2195" s="86"/>
      <c r="F2195" s="249"/>
      <c r="G2195" s="84"/>
      <c r="H2195" s="84"/>
      <c r="I2195" s="177"/>
      <c r="J2195" s="84"/>
      <c r="K2195" s="477"/>
      <c r="L2195" s="174"/>
      <c r="M2195" s="251"/>
      <c r="N2195" s="280" t="str">
        <f t="shared" si="174"/>
        <v/>
      </c>
      <c r="O2195" s="252"/>
      <c r="P2195" s="253"/>
      <c r="Q2195" s="484"/>
      <c r="R2195" s="83"/>
      <c r="S2195" s="482"/>
      <c r="T2195" s="84"/>
      <c r="U2195" s="250"/>
      <c r="V2195" s="254"/>
      <c r="W2195" s="254"/>
      <c r="X2195" s="255"/>
      <c r="Y2195" s="255"/>
      <c r="Z2195" s="256"/>
      <c r="AA2195" s="63"/>
      <c r="AB2195" s="63"/>
      <c r="AC2195" s="63"/>
      <c r="AD2195" s="81"/>
      <c r="AE2195" s="84"/>
      <c r="AF2195" s="84"/>
      <c r="AG2195" s="257"/>
      <c r="AH2195" s="84"/>
      <c r="AI2195" s="63"/>
      <c r="AJ2195" s="63"/>
      <c r="AK2195" s="81"/>
      <c r="AL2195" s="85"/>
      <c r="AM2195" s="66"/>
      <c r="AN2195" s="63"/>
      <c r="XFA2195" s="558" t="e">
        <f>MATCH(AE2195,tabla!$W$3:$W$20,0)-1</f>
        <v>#N/A</v>
      </c>
      <c r="XFB2195" s="558">
        <f>COUNTIF(tabla!$W$3:$W$20,'BD1'!AE2195)</f>
        <v>0</v>
      </c>
    </row>
    <row r="2196" spans="1:40 16381:16382" ht="24.95" customHeight="1" x14ac:dyDescent="0.2">
      <c r="A2196" s="248"/>
      <c r="B2196" s="248"/>
      <c r="C2196" s="248"/>
      <c r="D2196" s="84"/>
      <c r="E2196" s="86"/>
      <c r="F2196" s="249"/>
      <c r="G2196" s="84"/>
      <c r="H2196" s="84"/>
      <c r="I2196" s="177"/>
      <c r="J2196" s="84"/>
      <c r="K2196" s="477"/>
      <c r="L2196" s="174"/>
      <c r="M2196" s="251"/>
      <c r="N2196" s="280" t="str">
        <f t="shared" si="174"/>
        <v/>
      </c>
      <c r="O2196" s="252"/>
      <c r="P2196" s="253"/>
      <c r="Q2196" s="484"/>
      <c r="R2196" s="83"/>
      <c r="S2196" s="482"/>
      <c r="T2196" s="84"/>
      <c r="U2196" s="250"/>
      <c r="V2196" s="254"/>
      <c r="W2196" s="254"/>
      <c r="X2196" s="255"/>
      <c r="Y2196" s="255"/>
      <c r="Z2196" s="256"/>
      <c r="AA2196" s="63"/>
      <c r="AB2196" s="63"/>
      <c r="AC2196" s="63"/>
      <c r="AD2196" s="81"/>
      <c r="AE2196" s="84"/>
      <c r="AF2196" s="84"/>
      <c r="AG2196" s="257"/>
      <c r="AH2196" s="84"/>
      <c r="AI2196" s="63"/>
      <c r="AJ2196" s="63"/>
      <c r="AK2196" s="81"/>
      <c r="AL2196" s="85"/>
      <c r="AM2196" s="66"/>
      <c r="AN2196" s="63"/>
      <c r="XFA2196" s="558" t="e">
        <f>MATCH(AE2196,tabla!$W$3:$W$20,0)-1</f>
        <v>#N/A</v>
      </c>
      <c r="XFB2196" s="558">
        <f>COUNTIF(tabla!$W$3:$W$20,'BD1'!AE2196)</f>
        <v>0</v>
      </c>
    </row>
    <row r="2197" spans="1:40 16381:16382" ht="24.95" customHeight="1" x14ac:dyDescent="0.2">
      <c r="A2197" s="248"/>
      <c r="B2197" s="248"/>
      <c r="C2197" s="248"/>
      <c r="D2197" s="84"/>
      <c r="E2197" s="86"/>
      <c r="F2197" s="249"/>
      <c r="G2197" s="84"/>
      <c r="H2197" s="84"/>
      <c r="I2197" s="177"/>
      <c r="J2197" s="84"/>
      <c r="K2197" s="477"/>
      <c r="L2197" s="174"/>
      <c r="M2197" s="251"/>
      <c r="N2197" s="280" t="str">
        <f t="shared" si="174"/>
        <v/>
      </c>
      <c r="O2197" s="252"/>
      <c r="P2197" s="253"/>
      <c r="Q2197" s="484"/>
      <c r="R2197" s="83"/>
      <c r="S2197" s="482"/>
      <c r="T2197" s="84"/>
      <c r="U2197" s="250"/>
      <c r="V2197" s="254"/>
      <c r="W2197" s="254"/>
      <c r="X2197" s="255"/>
      <c r="Y2197" s="255"/>
      <c r="Z2197" s="256"/>
      <c r="AA2197" s="63"/>
      <c r="AB2197" s="63"/>
      <c r="AC2197" s="63"/>
      <c r="AD2197" s="81"/>
      <c r="AE2197" s="84"/>
      <c r="AF2197" s="84"/>
      <c r="AG2197" s="257"/>
      <c r="AH2197" s="84"/>
      <c r="AI2197" s="63"/>
      <c r="AJ2197" s="63"/>
      <c r="AK2197" s="81"/>
      <c r="AL2197" s="85"/>
      <c r="AM2197" s="66"/>
      <c r="AN2197" s="63"/>
      <c r="XFA2197" s="558" t="e">
        <f>MATCH(AE2197,tabla!$W$3:$W$20,0)-1</f>
        <v>#N/A</v>
      </c>
      <c r="XFB2197" s="558">
        <f>COUNTIF(tabla!$W$3:$W$20,'BD1'!AE2197)</f>
        <v>0</v>
      </c>
    </row>
    <row r="2198" spans="1:40 16381:16382" ht="24.95" customHeight="1" x14ac:dyDescent="0.2">
      <c r="A2198" s="248"/>
      <c r="B2198" s="248"/>
      <c r="C2198" s="248"/>
      <c r="D2198" s="84"/>
      <c r="E2198" s="86"/>
      <c r="F2198" s="249"/>
      <c r="G2198" s="84"/>
      <c r="H2198" s="84"/>
      <c r="I2198" s="177"/>
      <c r="J2198" s="84"/>
      <c r="K2198" s="477"/>
      <c r="L2198" s="174"/>
      <c r="M2198" s="251"/>
      <c r="N2198" s="280" t="str">
        <f t="shared" si="174"/>
        <v/>
      </c>
      <c r="O2198" s="252"/>
      <c r="P2198" s="253"/>
      <c r="Q2198" s="484"/>
      <c r="R2198" s="83"/>
      <c r="S2198" s="482"/>
      <c r="T2198" s="84"/>
      <c r="U2198" s="250"/>
      <c r="V2198" s="254"/>
      <c r="W2198" s="254"/>
      <c r="X2198" s="255"/>
      <c r="Y2198" s="255"/>
      <c r="Z2198" s="256"/>
      <c r="AA2198" s="63"/>
      <c r="AB2198" s="63"/>
      <c r="AC2198" s="63"/>
      <c r="AD2198" s="81"/>
      <c r="AE2198" s="84"/>
      <c r="AF2198" s="84"/>
      <c r="AG2198" s="257"/>
      <c r="AH2198" s="84"/>
      <c r="AI2198" s="63"/>
      <c r="AJ2198" s="63"/>
      <c r="AK2198" s="81"/>
      <c r="AL2198" s="85"/>
      <c r="AM2198" s="66"/>
      <c r="AN2198" s="63"/>
      <c r="XFA2198" s="558" t="e">
        <f>MATCH(AE2198,tabla!$W$3:$W$20,0)-1</f>
        <v>#N/A</v>
      </c>
      <c r="XFB2198" s="558">
        <f>COUNTIF(tabla!$W$3:$W$20,'BD1'!AE2198)</f>
        <v>0</v>
      </c>
    </row>
    <row r="2199" spans="1:40 16381:16382" ht="24.95" customHeight="1" x14ac:dyDescent="0.2">
      <c r="A2199" s="248"/>
      <c r="B2199" s="248"/>
      <c r="C2199" s="248"/>
      <c r="D2199" s="84"/>
      <c r="E2199" s="86"/>
      <c r="F2199" s="249"/>
      <c r="G2199" s="84"/>
      <c r="H2199" s="84"/>
      <c r="I2199" s="177"/>
      <c r="J2199" s="84"/>
      <c r="K2199" s="477"/>
      <c r="L2199" s="174"/>
      <c r="M2199" s="251"/>
      <c r="N2199" s="280" t="str">
        <f t="shared" si="174"/>
        <v/>
      </c>
      <c r="O2199" s="252"/>
      <c r="P2199" s="253"/>
      <c r="Q2199" s="484"/>
      <c r="R2199" s="83"/>
      <c r="S2199" s="482"/>
      <c r="T2199" s="84"/>
      <c r="U2199" s="250"/>
      <c r="V2199" s="254"/>
      <c r="W2199" s="254"/>
      <c r="X2199" s="255"/>
      <c r="Y2199" s="255"/>
      <c r="Z2199" s="256"/>
      <c r="AA2199" s="63"/>
      <c r="AB2199" s="63"/>
      <c r="AC2199" s="63"/>
      <c r="AD2199" s="81"/>
      <c r="AE2199" s="84"/>
      <c r="AF2199" s="84"/>
      <c r="AG2199" s="257"/>
      <c r="AH2199" s="84"/>
      <c r="AI2199" s="63"/>
      <c r="AJ2199" s="63"/>
      <c r="AK2199" s="81"/>
      <c r="AL2199" s="85"/>
      <c r="AM2199" s="66"/>
      <c r="AN2199" s="63"/>
      <c r="XFA2199" s="558" t="e">
        <f>MATCH(AE2199,tabla!$W$3:$W$20,0)-1</f>
        <v>#N/A</v>
      </c>
      <c r="XFB2199" s="558">
        <f>COUNTIF(tabla!$W$3:$W$20,'BD1'!AE2199)</f>
        <v>0</v>
      </c>
    </row>
    <row r="2200" spans="1:40 16381:16382" ht="24.95" customHeight="1" x14ac:dyDescent="0.2">
      <c r="A2200" s="248"/>
      <c r="B2200" s="248"/>
      <c r="C2200" s="248"/>
      <c r="D2200" s="84"/>
      <c r="E2200" s="86"/>
      <c r="F2200" s="249"/>
      <c r="G2200" s="84"/>
      <c r="H2200" s="84"/>
      <c r="I2200" s="177"/>
      <c r="J2200" s="84"/>
      <c r="K2200" s="477"/>
      <c r="L2200" s="174"/>
      <c r="M2200" s="251"/>
      <c r="N2200" s="280" t="str">
        <f t="shared" si="174"/>
        <v/>
      </c>
      <c r="O2200" s="252"/>
      <c r="P2200" s="253"/>
      <c r="Q2200" s="484"/>
      <c r="R2200" s="83"/>
      <c r="S2200" s="482"/>
      <c r="T2200" s="84"/>
      <c r="U2200" s="250"/>
      <c r="V2200" s="254"/>
      <c r="W2200" s="254"/>
      <c r="X2200" s="255"/>
      <c r="Y2200" s="255"/>
      <c r="Z2200" s="256"/>
      <c r="AA2200" s="63"/>
      <c r="AB2200" s="63"/>
      <c r="AC2200" s="63"/>
      <c r="AD2200" s="81"/>
      <c r="AE2200" s="84"/>
      <c r="AF2200" s="84"/>
      <c r="AG2200" s="257"/>
      <c r="AH2200" s="84"/>
      <c r="AI2200" s="63"/>
      <c r="AJ2200" s="63"/>
      <c r="AK2200" s="81"/>
      <c r="AL2200" s="85"/>
      <c r="AM2200" s="66"/>
      <c r="AN2200" s="63"/>
      <c r="XFA2200" s="558" t="e">
        <f>MATCH(AE2200,tabla!$W$3:$W$20,0)-1</f>
        <v>#N/A</v>
      </c>
      <c r="XFB2200" s="558">
        <f>COUNTIF(tabla!$W$3:$W$20,'BD1'!AE2200)</f>
        <v>0</v>
      </c>
    </row>
    <row r="2201" spans="1:40 16381:16382" ht="24.95" customHeight="1" x14ac:dyDescent="0.2">
      <c r="A2201" s="248"/>
      <c r="B2201" s="248"/>
      <c r="C2201" s="248"/>
      <c r="D2201" s="84"/>
      <c r="E2201" s="86"/>
      <c r="F2201" s="249"/>
      <c r="G2201" s="84"/>
      <c r="H2201" s="84"/>
      <c r="I2201" s="177"/>
      <c r="J2201" s="84"/>
      <c r="K2201" s="477"/>
      <c r="L2201" s="174"/>
      <c r="M2201" s="251"/>
      <c r="N2201" s="280" t="str">
        <f t="shared" si="174"/>
        <v/>
      </c>
      <c r="O2201" s="252"/>
      <c r="P2201" s="253"/>
      <c r="Q2201" s="484"/>
      <c r="R2201" s="83"/>
      <c r="S2201" s="482"/>
      <c r="T2201" s="84"/>
      <c r="U2201" s="250"/>
      <c r="V2201" s="254"/>
      <c r="W2201" s="254"/>
      <c r="X2201" s="255"/>
      <c r="Y2201" s="255"/>
      <c r="Z2201" s="256"/>
      <c r="AA2201" s="63"/>
      <c r="AB2201" s="63"/>
      <c r="AC2201" s="63"/>
      <c r="AD2201" s="81"/>
      <c r="AE2201" s="84"/>
      <c r="AF2201" s="84"/>
      <c r="AG2201" s="257"/>
      <c r="AH2201" s="84"/>
      <c r="AI2201" s="63"/>
      <c r="AJ2201" s="63"/>
      <c r="AK2201" s="81"/>
      <c r="AL2201" s="85"/>
      <c r="AM2201" s="66"/>
      <c r="AN2201" s="63"/>
      <c r="XFA2201" s="558" t="e">
        <f>MATCH(AE2201,tabla!$W$3:$W$20,0)-1</f>
        <v>#N/A</v>
      </c>
      <c r="XFB2201" s="558">
        <f>COUNTIF(tabla!$W$3:$W$20,'BD1'!AE2201)</f>
        <v>0</v>
      </c>
    </row>
    <row r="2202" spans="1:40 16381:16382" ht="24.95" customHeight="1" x14ac:dyDescent="0.2">
      <c r="A2202" s="248"/>
      <c r="B2202" s="248"/>
      <c r="C2202" s="248"/>
      <c r="D2202" s="84"/>
      <c r="E2202" s="86"/>
      <c r="F2202" s="249"/>
      <c r="G2202" s="84"/>
      <c r="H2202" s="84"/>
      <c r="I2202" s="177"/>
      <c r="J2202" s="84"/>
      <c r="K2202" s="477"/>
      <c r="L2202" s="174"/>
      <c r="M2202" s="251"/>
      <c r="N2202" s="280" t="str">
        <f t="shared" si="174"/>
        <v/>
      </c>
      <c r="O2202" s="252"/>
      <c r="P2202" s="253"/>
      <c r="Q2202" s="484"/>
      <c r="R2202" s="83"/>
      <c r="S2202" s="482"/>
      <c r="T2202" s="84"/>
      <c r="U2202" s="250"/>
      <c r="V2202" s="254"/>
      <c r="W2202" s="254"/>
      <c r="X2202" s="255"/>
      <c r="Y2202" s="255"/>
      <c r="Z2202" s="256"/>
      <c r="AA2202" s="63"/>
      <c r="AB2202" s="63"/>
      <c r="AC2202" s="63"/>
      <c r="AD2202" s="81"/>
      <c r="AE2202" s="84"/>
      <c r="AF2202" s="84"/>
      <c r="AG2202" s="257"/>
      <c r="AH2202" s="84"/>
      <c r="AI2202" s="63"/>
      <c r="AJ2202" s="63"/>
      <c r="AK2202" s="81"/>
      <c r="AL2202" s="85"/>
      <c r="AM2202" s="66"/>
      <c r="AN2202" s="63"/>
      <c r="XFA2202" s="558" t="e">
        <f>MATCH(AE2202,tabla!$W$3:$W$20,0)-1</f>
        <v>#N/A</v>
      </c>
      <c r="XFB2202" s="558">
        <f>COUNTIF(tabla!$W$3:$W$20,'BD1'!AE2202)</f>
        <v>0</v>
      </c>
    </row>
    <row r="2203" spans="1:40 16381:16382" ht="24.95" customHeight="1" x14ac:dyDescent="0.2">
      <c r="A2203" s="248"/>
      <c r="B2203" s="248"/>
      <c r="C2203" s="248"/>
      <c r="D2203" s="84"/>
      <c r="E2203" s="86"/>
      <c r="F2203" s="249"/>
      <c r="G2203" s="84"/>
      <c r="H2203" s="84"/>
      <c r="I2203" s="177"/>
      <c r="J2203" s="84"/>
      <c r="K2203" s="477"/>
      <c r="L2203" s="174"/>
      <c r="M2203" s="251"/>
      <c r="N2203" s="280" t="str">
        <f t="shared" si="174"/>
        <v/>
      </c>
      <c r="O2203" s="252"/>
      <c r="P2203" s="253"/>
      <c r="Q2203" s="484"/>
      <c r="R2203" s="83"/>
      <c r="S2203" s="482"/>
      <c r="T2203" s="84"/>
      <c r="U2203" s="250"/>
      <c r="V2203" s="254"/>
      <c r="W2203" s="254"/>
      <c r="X2203" s="255"/>
      <c r="Y2203" s="255"/>
      <c r="Z2203" s="256"/>
      <c r="AA2203" s="63"/>
      <c r="AB2203" s="63"/>
      <c r="AC2203" s="63"/>
      <c r="AD2203" s="81"/>
      <c r="AE2203" s="84"/>
      <c r="AF2203" s="84"/>
      <c r="AG2203" s="257"/>
      <c r="AH2203" s="84"/>
      <c r="AI2203" s="63"/>
      <c r="AJ2203" s="63"/>
      <c r="AK2203" s="81"/>
      <c r="AL2203" s="85"/>
      <c r="AM2203" s="66"/>
      <c r="AN2203" s="63"/>
      <c r="XFA2203" s="558" t="e">
        <f>MATCH(AE2203,tabla!$W$3:$W$20,0)-1</f>
        <v>#N/A</v>
      </c>
      <c r="XFB2203" s="558">
        <f>COUNTIF(tabla!$W$3:$W$20,'BD1'!AE2203)</f>
        <v>0</v>
      </c>
    </row>
    <row r="2204" spans="1:40 16381:16382" ht="24.95" customHeight="1" x14ac:dyDescent="0.2">
      <c r="A2204" s="248"/>
      <c r="B2204" s="248"/>
      <c r="C2204" s="248"/>
      <c r="D2204" s="84"/>
      <c r="E2204" s="86"/>
      <c r="F2204" s="249"/>
      <c r="G2204" s="84"/>
      <c r="H2204" s="84"/>
      <c r="I2204" s="177"/>
      <c r="J2204" s="84"/>
      <c r="K2204" s="477"/>
      <c r="L2204" s="174"/>
      <c r="M2204" s="251"/>
      <c r="N2204" s="280" t="str">
        <f t="shared" si="174"/>
        <v/>
      </c>
      <c r="O2204" s="252"/>
      <c r="P2204" s="253"/>
      <c r="Q2204" s="484"/>
      <c r="R2204" s="83"/>
      <c r="S2204" s="482"/>
      <c r="T2204" s="84"/>
      <c r="U2204" s="250"/>
      <c r="V2204" s="254"/>
      <c r="W2204" s="254"/>
      <c r="X2204" s="255"/>
      <c r="Y2204" s="255"/>
      <c r="Z2204" s="256"/>
      <c r="AA2204" s="63"/>
      <c r="AB2204" s="63"/>
      <c r="AC2204" s="63"/>
      <c r="AD2204" s="81"/>
      <c r="AE2204" s="84"/>
      <c r="AF2204" s="84"/>
      <c r="AG2204" s="257"/>
      <c r="AH2204" s="84"/>
      <c r="AI2204" s="63"/>
      <c r="AJ2204" s="63"/>
      <c r="AK2204" s="81"/>
      <c r="AL2204" s="85"/>
      <c r="AM2204" s="66"/>
      <c r="AN2204" s="63"/>
      <c r="XFA2204" s="558" t="e">
        <f>MATCH(AE2204,tabla!$W$3:$W$20,0)-1</f>
        <v>#N/A</v>
      </c>
      <c r="XFB2204" s="558">
        <f>COUNTIF(tabla!$W$3:$W$20,'BD1'!AE2204)</f>
        <v>0</v>
      </c>
    </row>
    <row r="2205" spans="1:40 16381:16382" ht="24.95" customHeight="1" x14ac:dyDescent="0.2">
      <c r="A2205" s="248"/>
      <c r="B2205" s="248"/>
      <c r="C2205" s="248"/>
      <c r="D2205" s="84"/>
      <c r="E2205" s="86"/>
      <c r="F2205" s="249"/>
      <c r="G2205" s="84"/>
      <c r="H2205" s="84"/>
      <c r="I2205" s="177"/>
      <c r="J2205" s="84"/>
      <c r="K2205" s="477"/>
      <c r="L2205" s="174"/>
      <c r="M2205" s="251"/>
      <c r="N2205" s="280" t="str">
        <f t="shared" si="174"/>
        <v/>
      </c>
      <c r="O2205" s="252"/>
      <c r="P2205" s="253"/>
      <c r="Q2205" s="484"/>
      <c r="R2205" s="83"/>
      <c r="S2205" s="482"/>
      <c r="T2205" s="84"/>
      <c r="U2205" s="250"/>
      <c r="V2205" s="254"/>
      <c r="W2205" s="254"/>
      <c r="X2205" s="255"/>
      <c r="Y2205" s="255"/>
      <c r="Z2205" s="256"/>
      <c r="AA2205" s="63"/>
      <c r="AB2205" s="63"/>
      <c r="AC2205" s="63"/>
      <c r="AD2205" s="81"/>
      <c r="AE2205" s="84"/>
      <c r="AF2205" s="84"/>
      <c r="AG2205" s="257"/>
      <c r="AH2205" s="84"/>
      <c r="AI2205" s="63"/>
      <c r="AJ2205" s="63"/>
      <c r="AK2205" s="81"/>
      <c r="AL2205" s="85"/>
      <c r="AM2205" s="66"/>
      <c r="AN2205" s="63"/>
      <c r="XFA2205" s="558" t="e">
        <f>MATCH(AE2205,tabla!$W$3:$W$20,0)-1</f>
        <v>#N/A</v>
      </c>
      <c r="XFB2205" s="558">
        <f>COUNTIF(tabla!$W$3:$W$20,'BD1'!AE2205)</f>
        <v>0</v>
      </c>
    </row>
    <row r="2206" spans="1:40 16381:16382" ht="24.95" customHeight="1" x14ac:dyDescent="0.2">
      <c r="A2206" s="248"/>
      <c r="B2206" s="248"/>
      <c r="C2206" s="248"/>
      <c r="D2206" s="84"/>
      <c r="E2206" s="86"/>
      <c r="F2206" s="249"/>
      <c r="G2206" s="84"/>
      <c r="H2206" s="84"/>
      <c r="I2206" s="177"/>
      <c r="J2206" s="84"/>
      <c r="K2206" s="477"/>
      <c r="L2206" s="174"/>
      <c r="M2206" s="251"/>
      <c r="N2206" s="280" t="str">
        <f t="shared" si="174"/>
        <v/>
      </c>
      <c r="O2206" s="252"/>
      <c r="P2206" s="253"/>
      <c r="Q2206" s="484"/>
      <c r="R2206" s="83"/>
      <c r="S2206" s="482"/>
      <c r="T2206" s="84"/>
      <c r="U2206" s="250"/>
      <c r="V2206" s="254"/>
      <c r="W2206" s="254"/>
      <c r="X2206" s="255"/>
      <c r="Y2206" s="255"/>
      <c r="Z2206" s="256"/>
      <c r="AA2206" s="63"/>
      <c r="AB2206" s="63"/>
      <c r="AC2206" s="63"/>
      <c r="AD2206" s="81"/>
      <c r="AE2206" s="84"/>
      <c r="AF2206" s="84"/>
      <c r="AG2206" s="257"/>
      <c r="AH2206" s="84"/>
      <c r="AI2206" s="63"/>
      <c r="AJ2206" s="63"/>
      <c r="AK2206" s="81"/>
      <c r="AL2206" s="85"/>
      <c r="AM2206" s="66"/>
      <c r="AN2206" s="63"/>
      <c r="XFA2206" s="558" t="e">
        <f>MATCH(AE2206,tabla!$W$3:$W$20,0)-1</f>
        <v>#N/A</v>
      </c>
      <c r="XFB2206" s="558">
        <f>COUNTIF(tabla!$W$3:$W$20,'BD1'!AE2206)</f>
        <v>0</v>
      </c>
    </row>
    <row r="2207" spans="1:40 16381:16382" ht="24.95" customHeight="1" x14ac:dyDescent="0.2">
      <c r="A2207" s="248"/>
      <c r="B2207" s="248"/>
      <c r="C2207" s="248"/>
      <c r="D2207" s="84"/>
      <c r="E2207" s="86"/>
      <c r="F2207" s="249"/>
      <c r="G2207" s="84"/>
      <c r="H2207" s="84"/>
      <c r="I2207" s="177"/>
      <c r="J2207" s="84"/>
      <c r="K2207" s="477"/>
      <c r="L2207" s="174"/>
      <c r="M2207" s="251"/>
      <c r="N2207" s="280" t="str">
        <f t="shared" si="174"/>
        <v/>
      </c>
      <c r="O2207" s="252"/>
      <c r="P2207" s="253"/>
      <c r="Q2207" s="484"/>
      <c r="R2207" s="83"/>
      <c r="S2207" s="482"/>
      <c r="T2207" s="84"/>
      <c r="U2207" s="250"/>
      <c r="V2207" s="254"/>
      <c r="W2207" s="254"/>
      <c r="X2207" s="255"/>
      <c r="Y2207" s="255"/>
      <c r="Z2207" s="256"/>
      <c r="AA2207" s="63"/>
      <c r="AB2207" s="63"/>
      <c r="AC2207" s="63"/>
      <c r="AD2207" s="81"/>
      <c r="AE2207" s="84"/>
      <c r="AF2207" s="84"/>
      <c r="AG2207" s="257"/>
      <c r="AH2207" s="84"/>
      <c r="AI2207" s="63"/>
      <c r="AJ2207" s="63"/>
      <c r="AK2207" s="81"/>
      <c r="AL2207" s="85"/>
      <c r="AM2207" s="66"/>
      <c r="AN2207" s="63"/>
      <c r="XFA2207" s="558" t="e">
        <f>MATCH(AE2207,tabla!$W$3:$W$20,0)-1</f>
        <v>#N/A</v>
      </c>
      <c r="XFB2207" s="558">
        <f>COUNTIF(tabla!$W$3:$W$20,'BD1'!AE2207)</f>
        <v>0</v>
      </c>
    </row>
    <row r="2208" spans="1:40 16381:16382" ht="24.95" customHeight="1" x14ac:dyDescent="0.2">
      <c r="A2208" s="248"/>
      <c r="B2208" s="248"/>
      <c r="C2208" s="248"/>
      <c r="D2208" s="84"/>
      <c r="E2208" s="86"/>
      <c r="F2208" s="249"/>
      <c r="G2208" s="84"/>
      <c r="H2208" s="84"/>
      <c r="I2208" s="177"/>
      <c r="J2208" s="84"/>
      <c r="K2208" s="477"/>
      <c r="L2208" s="174"/>
      <c r="M2208" s="251"/>
      <c r="N2208" s="280" t="str">
        <f t="shared" si="174"/>
        <v/>
      </c>
      <c r="O2208" s="252"/>
      <c r="P2208" s="253"/>
      <c r="Q2208" s="484"/>
      <c r="R2208" s="83"/>
      <c r="S2208" s="482"/>
      <c r="T2208" s="84"/>
      <c r="U2208" s="250"/>
      <c r="V2208" s="254"/>
      <c r="W2208" s="254"/>
      <c r="X2208" s="255"/>
      <c r="Y2208" s="255"/>
      <c r="Z2208" s="256"/>
      <c r="AA2208" s="63"/>
      <c r="AB2208" s="63"/>
      <c r="AC2208" s="63"/>
      <c r="AD2208" s="81"/>
      <c r="AE2208" s="84"/>
      <c r="AF2208" s="84"/>
      <c r="AG2208" s="257"/>
      <c r="AH2208" s="84"/>
      <c r="AI2208" s="63"/>
      <c r="AJ2208" s="63"/>
      <c r="AK2208" s="81"/>
      <c r="AL2208" s="85"/>
      <c r="AM2208" s="66"/>
      <c r="AN2208" s="63"/>
      <c r="XFA2208" s="558" t="e">
        <f>MATCH(AE2208,tabla!$W$3:$W$20,0)-1</f>
        <v>#N/A</v>
      </c>
      <c r="XFB2208" s="558">
        <f>COUNTIF(tabla!$W$3:$W$20,'BD1'!AE2208)</f>
        <v>0</v>
      </c>
    </row>
    <row r="2209" spans="1:40 16381:16382" ht="24.95" customHeight="1" x14ac:dyDescent="0.2">
      <c r="A2209" s="248"/>
      <c r="B2209" s="248"/>
      <c r="C2209" s="248"/>
      <c r="D2209" s="84"/>
      <c r="E2209" s="86"/>
      <c r="F2209" s="249"/>
      <c r="G2209" s="84"/>
      <c r="H2209" s="84"/>
      <c r="I2209" s="177"/>
      <c r="J2209" s="84"/>
      <c r="K2209" s="477"/>
      <c r="L2209" s="174"/>
      <c r="M2209" s="251"/>
      <c r="N2209" s="280" t="str">
        <f t="shared" si="174"/>
        <v/>
      </c>
      <c r="O2209" s="252"/>
      <c r="P2209" s="253"/>
      <c r="Q2209" s="484"/>
      <c r="R2209" s="83"/>
      <c r="S2209" s="482"/>
      <c r="T2209" s="84"/>
      <c r="U2209" s="250"/>
      <c r="V2209" s="254"/>
      <c r="W2209" s="254"/>
      <c r="X2209" s="255"/>
      <c r="Y2209" s="255"/>
      <c r="Z2209" s="256"/>
      <c r="AA2209" s="63"/>
      <c r="AB2209" s="63"/>
      <c r="AC2209" s="63"/>
      <c r="AD2209" s="81"/>
      <c r="AE2209" s="84"/>
      <c r="AF2209" s="84"/>
      <c r="AG2209" s="257"/>
      <c r="AH2209" s="84"/>
      <c r="AI2209" s="63"/>
      <c r="AJ2209" s="63"/>
      <c r="AK2209" s="81"/>
      <c r="AL2209" s="85"/>
      <c r="AM2209" s="66"/>
      <c r="AN2209" s="63"/>
      <c r="XFA2209" s="558" t="e">
        <f>MATCH(AE2209,tabla!$W$3:$W$20,0)-1</f>
        <v>#N/A</v>
      </c>
      <c r="XFB2209" s="558">
        <f>COUNTIF(tabla!$W$3:$W$20,'BD1'!AE2209)</f>
        <v>0</v>
      </c>
    </row>
    <row r="2210" spans="1:40 16381:16382" ht="24.95" customHeight="1" x14ac:dyDescent="0.2">
      <c r="A2210" s="248"/>
      <c r="B2210" s="248"/>
      <c r="C2210" s="248"/>
      <c r="D2210" s="84"/>
      <c r="E2210" s="86"/>
      <c r="F2210" s="249"/>
      <c r="G2210" s="84"/>
      <c r="H2210" s="84"/>
      <c r="I2210" s="177"/>
      <c r="J2210" s="84"/>
      <c r="K2210" s="477"/>
      <c r="L2210" s="174"/>
      <c r="M2210" s="251"/>
      <c r="N2210" s="280" t="str">
        <f t="shared" si="174"/>
        <v/>
      </c>
      <c r="O2210" s="252"/>
      <c r="P2210" s="253"/>
      <c r="Q2210" s="484"/>
      <c r="R2210" s="83"/>
      <c r="S2210" s="482"/>
      <c r="T2210" s="84"/>
      <c r="U2210" s="250"/>
      <c r="V2210" s="254"/>
      <c r="W2210" s="254"/>
      <c r="X2210" s="255"/>
      <c r="Y2210" s="255"/>
      <c r="Z2210" s="256"/>
      <c r="AA2210" s="63"/>
      <c r="AB2210" s="63"/>
      <c r="AC2210" s="63"/>
      <c r="AD2210" s="81"/>
      <c r="AE2210" s="84"/>
      <c r="AF2210" s="84"/>
      <c r="AG2210" s="257"/>
      <c r="AH2210" s="84"/>
      <c r="AI2210" s="63"/>
      <c r="AJ2210" s="63"/>
      <c r="AK2210" s="81"/>
      <c r="AL2210" s="85"/>
      <c r="AM2210" s="66"/>
      <c r="AN2210" s="63"/>
      <c r="XFA2210" s="558" t="e">
        <f>MATCH(AE2210,tabla!$W$3:$W$20,0)-1</f>
        <v>#N/A</v>
      </c>
      <c r="XFB2210" s="558">
        <f>COUNTIF(tabla!$W$3:$W$20,'BD1'!AE2210)</f>
        <v>0</v>
      </c>
    </row>
    <row r="2211" spans="1:40 16381:16382" ht="24.95" customHeight="1" x14ac:dyDescent="0.2">
      <c r="A2211" s="248"/>
      <c r="B2211" s="248"/>
      <c r="C2211" s="248"/>
      <c r="D2211" s="84"/>
      <c r="E2211" s="86"/>
      <c r="F2211" s="249"/>
      <c r="G2211" s="84"/>
      <c r="H2211" s="84"/>
      <c r="I2211" s="177"/>
      <c r="J2211" s="84"/>
      <c r="K2211" s="477"/>
      <c r="L2211" s="174"/>
      <c r="M2211" s="251"/>
      <c r="N2211" s="280" t="str">
        <f t="shared" si="174"/>
        <v/>
      </c>
      <c r="O2211" s="252"/>
      <c r="P2211" s="253"/>
      <c r="Q2211" s="484"/>
      <c r="R2211" s="83"/>
      <c r="S2211" s="482"/>
      <c r="T2211" s="84"/>
      <c r="U2211" s="250"/>
      <c r="V2211" s="254"/>
      <c r="W2211" s="254"/>
      <c r="X2211" s="255"/>
      <c r="Y2211" s="255"/>
      <c r="Z2211" s="256"/>
      <c r="AA2211" s="63"/>
      <c r="AB2211" s="63"/>
      <c r="AC2211" s="63"/>
      <c r="AD2211" s="81"/>
      <c r="AE2211" s="84"/>
      <c r="AF2211" s="84"/>
      <c r="AG2211" s="257"/>
      <c r="AH2211" s="84"/>
      <c r="AI2211" s="63"/>
      <c r="AJ2211" s="63"/>
      <c r="AK2211" s="81"/>
      <c r="AL2211" s="85"/>
      <c r="AM2211" s="66"/>
      <c r="AN2211" s="63"/>
      <c r="XFA2211" s="558" t="e">
        <f>MATCH(AE2211,tabla!$W$3:$W$20,0)-1</f>
        <v>#N/A</v>
      </c>
      <c r="XFB2211" s="558">
        <f>COUNTIF(tabla!$W$3:$W$20,'BD1'!AE2211)</f>
        <v>0</v>
      </c>
    </row>
    <row r="2212" spans="1:40 16381:16382" ht="24.95" customHeight="1" x14ac:dyDescent="0.2">
      <c r="A2212" s="248"/>
      <c r="B2212" s="248"/>
      <c r="C2212" s="248"/>
      <c r="D2212" s="84"/>
      <c r="E2212" s="86"/>
      <c r="F2212" s="249"/>
      <c r="G2212" s="84"/>
      <c r="H2212" s="84"/>
      <c r="I2212" s="177"/>
      <c r="J2212" s="84"/>
      <c r="K2212" s="477"/>
      <c r="L2212" s="174"/>
      <c r="M2212" s="251"/>
      <c r="N2212" s="280" t="str">
        <f t="shared" si="174"/>
        <v/>
      </c>
      <c r="O2212" s="252"/>
      <c r="P2212" s="253"/>
      <c r="Q2212" s="484"/>
      <c r="R2212" s="83"/>
      <c r="S2212" s="482"/>
      <c r="T2212" s="84"/>
      <c r="U2212" s="250"/>
      <c r="V2212" s="254"/>
      <c r="W2212" s="254"/>
      <c r="X2212" s="255"/>
      <c r="Y2212" s="255"/>
      <c r="Z2212" s="256"/>
      <c r="AA2212" s="63"/>
      <c r="AB2212" s="63"/>
      <c r="AC2212" s="63"/>
      <c r="AD2212" s="81"/>
      <c r="AE2212" s="84"/>
      <c r="AF2212" s="84"/>
      <c r="AG2212" s="257"/>
      <c r="AH2212" s="84"/>
      <c r="AI2212" s="63"/>
      <c r="AJ2212" s="63"/>
      <c r="AK2212" s="81"/>
      <c r="AL2212" s="85"/>
      <c r="AM2212" s="66"/>
      <c r="AN2212" s="63"/>
      <c r="XFA2212" s="558" t="e">
        <f>MATCH(AE2212,tabla!$W$3:$W$20,0)-1</f>
        <v>#N/A</v>
      </c>
      <c r="XFB2212" s="558">
        <f>COUNTIF(tabla!$W$3:$W$20,'BD1'!AE2212)</f>
        <v>0</v>
      </c>
    </row>
    <row r="2213" spans="1:40 16381:16382" ht="24.95" customHeight="1" x14ac:dyDescent="0.2">
      <c r="A2213" s="248"/>
      <c r="B2213" s="248"/>
      <c r="C2213" s="248"/>
      <c r="D2213" s="84"/>
      <c r="E2213" s="86"/>
      <c r="F2213" s="249"/>
      <c r="G2213" s="84"/>
      <c r="H2213" s="84"/>
      <c r="I2213" s="177"/>
      <c r="J2213" s="84"/>
      <c r="K2213" s="477"/>
      <c r="L2213" s="174"/>
      <c r="M2213" s="251"/>
      <c r="N2213" s="280" t="str">
        <f t="shared" si="174"/>
        <v/>
      </c>
      <c r="O2213" s="252"/>
      <c r="P2213" s="253"/>
      <c r="Q2213" s="484"/>
      <c r="R2213" s="83"/>
      <c r="S2213" s="482"/>
      <c r="T2213" s="84"/>
      <c r="U2213" s="250"/>
      <c r="V2213" s="254"/>
      <c r="W2213" s="254"/>
      <c r="X2213" s="255"/>
      <c r="Y2213" s="255"/>
      <c r="Z2213" s="256"/>
      <c r="AA2213" s="63"/>
      <c r="AB2213" s="63"/>
      <c r="AC2213" s="63"/>
      <c r="AD2213" s="81"/>
      <c r="AE2213" s="84"/>
      <c r="AF2213" s="84"/>
      <c r="AG2213" s="257"/>
      <c r="AH2213" s="84"/>
      <c r="AI2213" s="63"/>
      <c r="AJ2213" s="63"/>
      <c r="AK2213" s="81"/>
      <c r="AL2213" s="85"/>
      <c r="AM2213" s="66"/>
      <c r="AN2213" s="63"/>
      <c r="XFA2213" s="558" t="e">
        <f>MATCH(AE2213,tabla!$W$3:$W$20,0)-1</f>
        <v>#N/A</v>
      </c>
      <c r="XFB2213" s="558">
        <f>COUNTIF(tabla!$W$3:$W$20,'BD1'!AE2213)</f>
        <v>0</v>
      </c>
    </row>
    <row r="2214" spans="1:40 16381:16382" ht="24.95" customHeight="1" x14ac:dyDescent="0.2">
      <c r="A2214" s="248"/>
      <c r="B2214" s="248"/>
      <c r="C2214" s="248"/>
      <c r="D2214" s="84"/>
      <c r="E2214" s="86"/>
      <c r="F2214" s="249"/>
      <c r="G2214" s="84"/>
      <c r="H2214" s="84"/>
      <c r="I2214" s="177"/>
      <c r="J2214" s="84"/>
      <c r="K2214" s="477"/>
      <c r="L2214" s="174"/>
      <c r="M2214" s="251"/>
      <c r="N2214" s="280" t="str">
        <f t="shared" si="174"/>
        <v/>
      </c>
      <c r="O2214" s="252"/>
      <c r="P2214" s="253"/>
      <c r="Q2214" s="484"/>
      <c r="R2214" s="83"/>
      <c r="S2214" s="482"/>
      <c r="T2214" s="84"/>
      <c r="U2214" s="250"/>
      <c r="V2214" s="254"/>
      <c r="W2214" s="254"/>
      <c r="X2214" s="255"/>
      <c r="Y2214" s="255"/>
      <c r="Z2214" s="256"/>
      <c r="AA2214" s="63"/>
      <c r="AB2214" s="63"/>
      <c r="AC2214" s="63"/>
      <c r="AD2214" s="81"/>
      <c r="AE2214" s="84"/>
      <c r="AF2214" s="84"/>
      <c r="AG2214" s="257"/>
      <c r="AH2214" s="84"/>
      <c r="AI2214" s="63"/>
      <c r="AJ2214" s="63"/>
      <c r="AK2214" s="81"/>
      <c r="AL2214" s="85"/>
      <c r="AM2214" s="66"/>
      <c r="AN2214" s="63"/>
      <c r="XFA2214" s="558" t="e">
        <f>MATCH(AE2214,tabla!$W$3:$W$20,0)-1</f>
        <v>#N/A</v>
      </c>
      <c r="XFB2214" s="558">
        <f>COUNTIF(tabla!$W$3:$W$20,'BD1'!AE2214)</f>
        <v>0</v>
      </c>
    </row>
    <row r="2215" spans="1:40 16381:16382" ht="24.95" customHeight="1" x14ac:dyDescent="0.2">
      <c r="A2215" s="248"/>
      <c r="B2215" s="248"/>
      <c r="C2215" s="248"/>
      <c r="D2215" s="84"/>
      <c r="E2215" s="86"/>
      <c r="F2215" s="249"/>
      <c r="G2215" s="84"/>
      <c r="H2215" s="84"/>
      <c r="I2215" s="177"/>
      <c r="J2215" s="84"/>
      <c r="K2215" s="477"/>
      <c r="L2215" s="174"/>
      <c r="M2215" s="251"/>
      <c r="N2215" s="280" t="str">
        <f t="shared" si="174"/>
        <v/>
      </c>
      <c r="O2215" s="252"/>
      <c r="P2215" s="253"/>
      <c r="Q2215" s="484"/>
      <c r="R2215" s="83"/>
      <c r="S2215" s="482"/>
      <c r="T2215" s="84"/>
      <c r="U2215" s="250"/>
      <c r="V2215" s="254"/>
      <c r="W2215" s="254"/>
      <c r="X2215" s="255"/>
      <c r="Y2215" s="255"/>
      <c r="Z2215" s="256"/>
      <c r="AA2215" s="63"/>
      <c r="AB2215" s="63"/>
      <c r="AC2215" s="63"/>
      <c r="AD2215" s="81"/>
      <c r="AE2215" s="84"/>
      <c r="AF2215" s="84"/>
      <c r="AG2215" s="257"/>
      <c r="AH2215" s="84"/>
      <c r="AI2215" s="63"/>
      <c r="AJ2215" s="63"/>
      <c r="AK2215" s="81"/>
      <c r="AL2215" s="85"/>
      <c r="AM2215" s="66"/>
      <c r="AN2215" s="63"/>
      <c r="XFA2215" s="558" t="e">
        <f>MATCH(AE2215,tabla!$W$3:$W$20,0)-1</f>
        <v>#N/A</v>
      </c>
      <c r="XFB2215" s="558">
        <f>COUNTIF(tabla!$W$3:$W$20,'BD1'!AE2215)</f>
        <v>0</v>
      </c>
    </row>
    <row r="2216" spans="1:40 16381:16382" ht="24.95" customHeight="1" x14ac:dyDescent="0.2">
      <c r="A2216" s="248"/>
      <c r="B2216" s="248"/>
      <c r="C2216" s="248"/>
      <c r="D2216" s="84"/>
      <c r="E2216" s="86"/>
      <c r="F2216" s="249"/>
      <c r="G2216" s="84"/>
      <c r="H2216" s="84"/>
      <c r="I2216" s="177"/>
      <c r="J2216" s="84"/>
      <c r="K2216" s="477"/>
      <c r="L2216" s="174"/>
      <c r="M2216" s="251"/>
      <c r="N2216" s="280" t="str">
        <f t="shared" si="174"/>
        <v/>
      </c>
      <c r="O2216" s="252"/>
      <c r="P2216" s="253"/>
      <c r="Q2216" s="484"/>
      <c r="R2216" s="83"/>
      <c r="S2216" s="482"/>
      <c r="T2216" s="84"/>
      <c r="U2216" s="250"/>
      <c r="V2216" s="254"/>
      <c r="W2216" s="254"/>
      <c r="X2216" s="255"/>
      <c r="Y2216" s="255"/>
      <c r="Z2216" s="256"/>
      <c r="AA2216" s="63"/>
      <c r="AB2216" s="63"/>
      <c r="AC2216" s="63"/>
      <c r="AD2216" s="81"/>
      <c r="AE2216" s="84"/>
      <c r="AF2216" s="84"/>
      <c r="AG2216" s="257"/>
      <c r="AH2216" s="84"/>
      <c r="AI2216" s="63"/>
      <c r="AJ2216" s="63"/>
      <c r="AK2216" s="81"/>
      <c r="AL2216" s="85"/>
      <c r="AM2216" s="66"/>
      <c r="AN2216" s="63"/>
      <c r="XFA2216" s="558" t="e">
        <f>MATCH(AE2216,tabla!$W$3:$W$20,0)-1</f>
        <v>#N/A</v>
      </c>
      <c r="XFB2216" s="558">
        <f>COUNTIF(tabla!$W$3:$W$20,'BD1'!AE2216)</f>
        <v>0</v>
      </c>
    </row>
    <row r="2217" spans="1:40 16381:16382" ht="24.95" customHeight="1" x14ac:dyDescent="0.2">
      <c r="A2217" s="248"/>
      <c r="B2217" s="248"/>
      <c r="C2217" s="248"/>
      <c r="D2217" s="84"/>
      <c r="E2217" s="86"/>
      <c r="F2217" s="249"/>
      <c r="G2217" s="84"/>
      <c r="H2217" s="84"/>
      <c r="I2217" s="177"/>
      <c r="J2217" s="84"/>
      <c r="K2217" s="477"/>
      <c r="L2217" s="174"/>
      <c r="M2217" s="251"/>
      <c r="N2217" s="280" t="str">
        <f t="shared" si="174"/>
        <v/>
      </c>
      <c r="O2217" s="252"/>
      <c r="P2217" s="253"/>
      <c r="Q2217" s="484"/>
      <c r="R2217" s="83"/>
      <c r="S2217" s="482"/>
      <c r="T2217" s="84"/>
      <c r="U2217" s="250"/>
      <c r="V2217" s="254"/>
      <c r="W2217" s="254"/>
      <c r="X2217" s="255"/>
      <c r="Y2217" s="255"/>
      <c r="Z2217" s="256"/>
      <c r="AA2217" s="63"/>
      <c r="AB2217" s="63"/>
      <c r="AC2217" s="63"/>
      <c r="AD2217" s="81"/>
      <c r="AE2217" s="84"/>
      <c r="AF2217" s="84"/>
      <c r="AG2217" s="257"/>
      <c r="AH2217" s="84"/>
      <c r="AI2217" s="63"/>
      <c r="AJ2217" s="63"/>
      <c r="AK2217" s="81"/>
      <c r="AL2217" s="85"/>
      <c r="AM2217" s="66"/>
      <c r="AN2217" s="63"/>
      <c r="XFA2217" s="558" t="e">
        <f>MATCH(AE2217,tabla!$W$3:$W$20,0)-1</f>
        <v>#N/A</v>
      </c>
      <c r="XFB2217" s="558">
        <f>COUNTIF(tabla!$W$3:$W$20,'BD1'!AE2217)</f>
        <v>0</v>
      </c>
    </row>
    <row r="2218" spans="1:40 16381:16382" ht="24.95" customHeight="1" x14ac:dyDescent="0.2">
      <c r="A2218" s="248"/>
      <c r="B2218" s="248"/>
      <c r="C2218" s="248"/>
      <c r="D2218" s="84"/>
      <c r="E2218" s="86"/>
      <c r="F2218" s="249"/>
      <c r="G2218" s="84"/>
      <c r="H2218" s="84"/>
      <c r="I2218" s="177"/>
      <c r="J2218" s="84"/>
      <c r="K2218" s="477"/>
      <c r="L2218" s="174"/>
      <c r="M2218" s="251"/>
      <c r="N2218" s="280" t="str">
        <f t="shared" si="174"/>
        <v/>
      </c>
      <c r="O2218" s="252"/>
      <c r="P2218" s="253"/>
      <c r="Q2218" s="484"/>
      <c r="R2218" s="83"/>
      <c r="S2218" s="482"/>
      <c r="T2218" s="84"/>
      <c r="U2218" s="250"/>
      <c r="V2218" s="254"/>
      <c r="W2218" s="254"/>
      <c r="X2218" s="255"/>
      <c r="Y2218" s="255"/>
      <c r="Z2218" s="256"/>
      <c r="AA2218" s="63"/>
      <c r="AB2218" s="63"/>
      <c r="AC2218" s="63"/>
      <c r="AD2218" s="81"/>
      <c r="AE2218" s="84"/>
      <c r="AF2218" s="84"/>
      <c r="AG2218" s="257"/>
      <c r="AH2218" s="84"/>
      <c r="AI2218" s="63"/>
      <c r="AJ2218" s="63"/>
      <c r="AK2218" s="81"/>
      <c r="AL2218" s="85"/>
      <c r="AM2218" s="66"/>
      <c r="AN2218" s="63"/>
      <c r="XFA2218" s="558" t="e">
        <f>MATCH(AE2218,tabla!$W$3:$W$20,0)-1</f>
        <v>#N/A</v>
      </c>
      <c r="XFB2218" s="558">
        <f>COUNTIF(tabla!$W$3:$W$20,'BD1'!AE2218)</f>
        <v>0</v>
      </c>
    </row>
    <row r="2219" spans="1:40 16381:16382" ht="24.95" customHeight="1" x14ac:dyDescent="0.2">
      <c r="A2219" s="248"/>
      <c r="B2219" s="248"/>
      <c r="C2219" s="248"/>
      <c r="D2219" s="84"/>
      <c r="E2219" s="86"/>
      <c r="F2219" s="249"/>
      <c r="G2219" s="84"/>
      <c r="H2219" s="84"/>
      <c r="I2219" s="177"/>
      <c r="J2219" s="84"/>
      <c r="K2219" s="477"/>
      <c r="L2219" s="174"/>
      <c r="M2219" s="251"/>
      <c r="N2219" s="280" t="str">
        <f t="shared" si="174"/>
        <v/>
      </c>
      <c r="O2219" s="252"/>
      <c r="P2219" s="253"/>
      <c r="Q2219" s="484"/>
      <c r="R2219" s="83"/>
      <c r="S2219" s="482"/>
      <c r="T2219" s="84"/>
      <c r="U2219" s="250"/>
      <c r="V2219" s="254"/>
      <c r="W2219" s="254"/>
      <c r="X2219" s="255"/>
      <c r="Y2219" s="255"/>
      <c r="Z2219" s="256"/>
      <c r="AA2219" s="63"/>
      <c r="AB2219" s="63"/>
      <c r="AC2219" s="63"/>
      <c r="AD2219" s="81"/>
      <c r="AE2219" s="84"/>
      <c r="AF2219" s="84"/>
      <c r="AG2219" s="257"/>
      <c r="AH2219" s="84"/>
      <c r="AI2219" s="63"/>
      <c r="AJ2219" s="63"/>
      <c r="AK2219" s="81"/>
      <c r="AL2219" s="85"/>
      <c r="AM2219" s="66"/>
      <c r="AN2219" s="63"/>
      <c r="XFA2219" s="558" t="e">
        <f>MATCH(AE2219,tabla!$W$3:$W$20,0)-1</f>
        <v>#N/A</v>
      </c>
      <c r="XFB2219" s="558">
        <f>COUNTIF(tabla!$W$3:$W$20,'BD1'!AE2219)</f>
        <v>0</v>
      </c>
    </row>
    <row r="2220" spans="1:40 16381:16382" ht="24.95" customHeight="1" x14ac:dyDescent="0.2">
      <c r="A2220" s="248"/>
      <c r="B2220" s="248"/>
      <c r="C2220" s="248"/>
      <c r="D2220" s="84"/>
      <c r="E2220" s="86"/>
      <c r="F2220" s="249"/>
      <c r="G2220" s="84"/>
      <c r="H2220" s="84"/>
      <c r="I2220" s="177"/>
      <c r="J2220" s="84"/>
      <c r="K2220" s="477"/>
      <c r="L2220" s="174"/>
      <c r="M2220" s="251"/>
      <c r="N2220" s="280" t="str">
        <f t="shared" si="174"/>
        <v/>
      </c>
      <c r="O2220" s="252"/>
      <c r="P2220" s="253"/>
      <c r="Q2220" s="484"/>
      <c r="R2220" s="83"/>
      <c r="S2220" s="482"/>
      <c r="T2220" s="84"/>
      <c r="U2220" s="250"/>
      <c r="V2220" s="254"/>
      <c r="W2220" s="254"/>
      <c r="X2220" s="255"/>
      <c r="Y2220" s="255"/>
      <c r="Z2220" s="256"/>
      <c r="AA2220" s="63"/>
      <c r="AB2220" s="63"/>
      <c r="AC2220" s="63"/>
      <c r="AD2220" s="81"/>
      <c r="AE2220" s="84"/>
      <c r="AF2220" s="84"/>
      <c r="AG2220" s="257"/>
      <c r="AH2220" s="84"/>
      <c r="AI2220" s="63"/>
      <c r="AJ2220" s="63"/>
      <c r="AK2220" s="81"/>
      <c r="AL2220" s="85"/>
      <c r="AM2220" s="66"/>
      <c r="AN2220" s="63"/>
      <c r="XFA2220" s="558" t="e">
        <f>MATCH(AE2220,tabla!$W$3:$W$20,0)-1</f>
        <v>#N/A</v>
      </c>
      <c r="XFB2220" s="558">
        <f>COUNTIF(tabla!$W$3:$W$20,'BD1'!AE2220)</f>
        <v>0</v>
      </c>
    </row>
    <row r="2221" spans="1:40 16381:16382" ht="24.95" customHeight="1" x14ac:dyDescent="0.2">
      <c r="A2221" s="248"/>
      <c r="B2221" s="248"/>
      <c r="C2221" s="248"/>
      <c r="D2221" s="84"/>
      <c r="E2221" s="86"/>
      <c r="F2221" s="249"/>
      <c r="G2221" s="84"/>
      <c r="H2221" s="84"/>
      <c r="I2221" s="177"/>
      <c r="J2221" s="84"/>
      <c r="K2221" s="477"/>
      <c r="L2221" s="174"/>
      <c r="M2221" s="251"/>
      <c r="N2221" s="280" t="str">
        <f t="shared" si="174"/>
        <v/>
      </c>
      <c r="O2221" s="252"/>
      <c r="P2221" s="253"/>
      <c r="Q2221" s="484"/>
      <c r="R2221" s="83"/>
      <c r="S2221" s="482"/>
      <c r="T2221" s="84"/>
      <c r="U2221" s="250"/>
      <c r="V2221" s="254"/>
      <c r="W2221" s="254"/>
      <c r="X2221" s="255"/>
      <c r="Y2221" s="255"/>
      <c r="Z2221" s="256"/>
      <c r="AA2221" s="63"/>
      <c r="AB2221" s="63"/>
      <c r="AC2221" s="63"/>
      <c r="AD2221" s="81"/>
      <c r="AE2221" s="84"/>
      <c r="AF2221" s="84"/>
      <c r="AG2221" s="257"/>
      <c r="AH2221" s="84"/>
      <c r="AI2221" s="63"/>
      <c r="AJ2221" s="63"/>
      <c r="AK2221" s="81"/>
      <c r="AL2221" s="85"/>
      <c r="AM2221" s="66"/>
      <c r="AN2221" s="63"/>
      <c r="XFA2221" s="558" t="e">
        <f>MATCH(AE2221,tabla!$W$3:$W$20,0)-1</f>
        <v>#N/A</v>
      </c>
      <c r="XFB2221" s="558">
        <f>COUNTIF(tabla!$W$3:$W$20,'BD1'!AE2221)</f>
        <v>0</v>
      </c>
    </row>
    <row r="2222" spans="1:40 16381:16382" ht="24.95" customHeight="1" x14ac:dyDescent="0.2">
      <c r="A2222" s="248"/>
      <c r="B2222" s="248"/>
      <c r="C2222" s="248"/>
      <c r="D2222" s="84"/>
      <c r="E2222" s="86"/>
      <c r="F2222" s="249"/>
      <c r="G2222" s="84"/>
      <c r="H2222" s="84"/>
      <c r="I2222" s="177"/>
      <c r="J2222" s="84"/>
      <c r="K2222" s="477"/>
      <c r="L2222" s="174"/>
      <c r="M2222" s="251"/>
      <c r="N2222" s="280" t="str">
        <f t="shared" si="174"/>
        <v/>
      </c>
      <c r="O2222" s="252"/>
      <c r="P2222" s="253"/>
      <c r="Q2222" s="484"/>
      <c r="R2222" s="83"/>
      <c r="S2222" s="482"/>
      <c r="T2222" s="84"/>
      <c r="U2222" s="250"/>
      <c r="V2222" s="254"/>
      <c r="W2222" s="254"/>
      <c r="X2222" s="255"/>
      <c r="Y2222" s="255"/>
      <c r="Z2222" s="256"/>
      <c r="AA2222" s="63"/>
      <c r="AB2222" s="63"/>
      <c r="AC2222" s="63"/>
      <c r="AD2222" s="81"/>
      <c r="AE2222" s="84"/>
      <c r="AF2222" s="84"/>
      <c r="AG2222" s="257"/>
      <c r="AH2222" s="84"/>
      <c r="AI2222" s="63"/>
      <c r="AJ2222" s="63"/>
      <c r="AK2222" s="81"/>
      <c r="AL2222" s="85"/>
      <c r="AM2222" s="66"/>
      <c r="AN2222" s="63"/>
      <c r="XFA2222" s="558" t="e">
        <f>MATCH(AE2222,tabla!$W$3:$W$20,0)-1</f>
        <v>#N/A</v>
      </c>
      <c r="XFB2222" s="558">
        <f>COUNTIF(tabla!$W$3:$W$20,'BD1'!AE2222)</f>
        <v>0</v>
      </c>
    </row>
    <row r="2223" spans="1:40 16381:16382" ht="24.95" customHeight="1" x14ac:dyDescent="0.2">
      <c r="A2223" s="248"/>
      <c r="B2223" s="248"/>
      <c r="C2223" s="248"/>
      <c r="D2223" s="84"/>
      <c r="E2223" s="86"/>
      <c r="F2223" s="249"/>
      <c r="G2223" s="84"/>
      <c r="H2223" s="84"/>
      <c r="I2223" s="177"/>
      <c r="J2223" s="84"/>
      <c r="K2223" s="477"/>
      <c r="L2223" s="174"/>
      <c r="M2223" s="251"/>
      <c r="N2223" s="280" t="str">
        <f t="shared" si="174"/>
        <v/>
      </c>
      <c r="O2223" s="252"/>
      <c r="P2223" s="253"/>
      <c r="Q2223" s="484"/>
      <c r="R2223" s="83"/>
      <c r="S2223" s="482"/>
      <c r="T2223" s="84"/>
      <c r="U2223" s="250"/>
      <c r="V2223" s="254"/>
      <c r="W2223" s="254"/>
      <c r="X2223" s="255"/>
      <c r="Y2223" s="255"/>
      <c r="Z2223" s="256"/>
      <c r="AA2223" s="63"/>
      <c r="AB2223" s="63"/>
      <c r="AC2223" s="63"/>
      <c r="AD2223" s="81"/>
      <c r="AE2223" s="84"/>
      <c r="AF2223" s="84"/>
      <c r="AG2223" s="257"/>
      <c r="AH2223" s="84"/>
      <c r="AI2223" s="63"/>
      <c r="AJ2223" s="63"/>
      <c r="AK2223" s="81"/>
      <c r="AL2223" s="85"/>
      <c r="AM2223" s="66"/>
      <c r="AN2223" s="63"/>
      <c r="XFA2223" s="558" t="e">
        <f>MATCH(AE2223,tabla!$W$3:$W$20,0)-1</f>
        <v>#N/A</v>
      </c>
      <c r="XFB2223" s="558">
        <f>COUNTIF(tabla!$W$3:$W$20,'BD1'!AE2223)</f>
        <v>0</v>
      </c>
    </row>
    <row r="2224" spans="1:40 16381:16382" ht="24.95" customHeight="1" x14ac:dyDescent="0.2">
      <c r="A2224" s="248"/>
      <c r="B2224" s="248"/>
      <c r="C2224" s="248"/>
      <c r="D2224" s="84"/>
      <c r="E2224" s="86"/>
      <c r="F2224" s="249"/>
      <c r="G2224" s="84"/>
      <c r="H2224" s="84"/>
      <c r="I2224" s="177"/>
      <c r="J2224" s="84"/>
      <c r="K2224" s="477"/>
      <c r="L2224" s="174"/>
      <c r="M2224" s="251"/>
      <c r="N2224" s="280" t="str">
        <f t="shared" si="174"/>
        <v/>
      </c>
      <c r="O2224" s="252"/>
      <c r="P2224" s="253"/>
      <c r="Q2224" s="484"/>
      <c r="R2224" s="83"/>
      <c r="S2224" s="482"/>
      <c r="T2224" s="84"/>
      <c r="U2224" s="250"/>
      <c r="V2224" s="254"/>
      <c r="W2224" s="254"/>
      <c r="X2224" s="255"/>
      <c r="Y2224" s="255"/>
      <c r="Z2224" s="256"/>
      <c r="AA2224" s="63"/>
      <c r="AB2224" s="63"/>
      <c r="AC2224" s="63"/>
      <c r="AD2224" s="81"/>
      <c r="AE2224" s="84"/>
      <c r="AF2224" s="84"/>
      <c r="AG2224" s="257"/>
      <c r="AH2224" s="84"/>
      <c r="AI2224" s="63"/>
      <c r="AJ2224" s="63"/>
      <c r="AK2224" s="81"/>
      <c r="AL2224" s="85"/>
      <c r="AM2224" s="66"/>
      <c r="AN2224" s="63"/>
      <c r="XFA2224" s="558" t="e">
        <f>MATCH(AE2224,tabla!$W$3:$W$20,0)-1</f>
        <v>#N/A</v>
      </c>
      <c r="XFB2224" s="558">
        <f>COUNTIF(tabla!$W$3:$W$20,'BD1'!AE2224)</f>
        <v>0</v>
      </c>
    </row>
    <row r="2225" spans="1:40 16381:16382" ht="24.95" customHeight="1" x14ac:dyDescent="0.2">
      <c r="A2225" s="248"/>
      <c r="B2225" s="248"/>
      <c r="C2225" s="248"/>
      <c r="D2225" s="84"/>
      <c r="E2225" s="86"/>
      <c r="F2225" s="249"/>
      <c r="G2225" s="84"/>
      <c r="H2225" s="84"/>
      <c r="I2225" s="177"/>
      <c r="J2225" s="84"/>
      <c r="K2225" s="477"/>
      <c r="L2225" s="174"/>
      <c r="M2225" s="251"/>
      <c r="N2225" s="280" t="str">
        <f t="shared" si="174"/>
        <v/>
      </c>
      <c r="O2225" s="252"/>
      <c r="P2225" s="253"/>
      <c r="Q2225" s="484"/>
      <c r="R2225" s="83"/>
      <c r="S2225" s="482"/>
      <c r="T2225" s="84"/>
      <c r="U2225" s="250"/>
      <c r="V2225" s="254"/>
      <c r="W2225" s="254"/>
      <c r="X2225" s="255"/>
      <c r="Y2225" s="255"/>
      <c r="Z2225" s="256"/>
      <c r="AA2225" s="63"/>
      <c r="AB2225" s="63"/>
      <c r="AC2225" s="63"/>
      <c r="AD2225" s="81"/>
      <c r="AE2225" s="84"/>
      <c r="AF2225" s="84"/>
      <c r="AG2225" s="257"/>
      <c r="AH2225" s="84"/>
      <c r="AI2225" s="63"/>
      <c r="AJ2225" s="63"/>
      <c r="AK2225" s="81"/>
      <c r="AL2225" s="85"/>
      <c r="AM2225" s="66"/>
      <c r="AN2225" s="63"/>
      <c r="XFA2225" s="558" t="e">
        <f>MATCH(AE2225,tabla!$W$3:$W$20,0)-1</f>
        <v>#N/A</v>
      </c>
      <c r="XFB2225" s="558">
        <f>COUNTIF(tabla!$W$3:$W$20,'BD1'!AE2225)</f>
        <v>0</v>
      </c>
    </row>
    <row r="2226" spans="1:40 16381:16382" ht="24.95" customHeight="1" x14ac:dyDescent="0.2">
      <c r="A2226" s="248"/>
      <c r="B2226" s="248"/>
      <c r="C2226" s="248"/>
      <c r="D2226" s="84"/>
      <c r="E2226" s="86"/>
      <c r="F2226" s="249"/>
      <c r="G2226" s="84"/>
      <c r="H2226" s="84"/>
      <c r="I2226" s="177"/>
      <c r="J2226" s="84"/>
      <c r="K2226" s="477"/>
      <c r="L2226" s="174"/>
      <c r="M2226" s="251"/>
      <c r="N2226" s="280" t="str">
        <f t="shared" si="174"/>
        <v/>
      </c>
      <c r="O2226" s="252"/>
      <c r="P2226" s="253"/>
      <c r="Q2226" s="484"/>
      <c r="R2226" s="83"/>
      <c r="S2226" s="482"/>
      <c r="T2226" s="84"/>
      <c r="U2226" s="250"/>
      <c r="V2226" s="254"/>
      <c r="W2226" s="254"/>
      <c r="X2226" s="255"/>
      <c r="Y2226" s="255"/>
      <c r="Z2226" s="256"/>
      <c r="AA2226" s="63"/>
      <c r="AB2226" s="63"/>
      <c r="AC2226" s="63"/>
      <c r="AD2226" s="81"/>
      <c r="AE2226" s="84"/>
      <c r="AF2226" s="84"/>
      <c r="AG2226" s="257"/>
      <c r="AH2226" s="84"/>
      <c r="AI2226" s="63"/>
      <c r="AJ2226" s="63"/>
      <c r="AK2226" s="81"/>
      <c r="AL2226" s="85"/>
      <c r="AM2226" s="66"/>
      <c r="AN2226" s="63"/>
      <c r="XFA2226" s="558" t="e">
        <f>MATCH(AE2226,tabla!$W$3:$W$20,0)-1</f>
        <v>#N/A</v>
      </c>
      <c r="XFB2226" s="558">
        <f>COUNTIF(tabla!$W$3:$W$20,'BD1'!AE2226)</f>
        <v>0</v>
      </c>
    </row>
    <row r="2227" spans="1:40 16381:16382" ht="24.95" customHeight="1" x14ac:dyDescent="0.2">
      <c r="A2227" s="248"/>
      <c r="B2227" s="248"/>
      <c r="C2227" s="248"/>
      <c r="D2227" s="84"/>
      <c r="E2227" s="86"/>
      <c r="F2227" s="249"/>
      <c r="G2227" s="84"/>
      <c r="H2227" s="84"/>
      <c r="I2227" s="177"/>
      <c r="J2227" s="84"/>
      <c r="K2227" s="477"/>
      <c r="L2227" s="174"/>
      <c r="M2227" s="251"/>
      <c r="N2227" s="280" t="str">
        <f t="shared" si="174"/>
        <v/>
      </c>
      <c r="O2227" s="252"/>
      <c r="P2227" s="253"/>
      <c r="Q2227" s="484"/>
      <c r="R2227" s="83"/>
      <c r="S2227" s="482"/>
      <c r="T2227" s="84"/>
      <c r="U2227" s="250"/>
      <c r="V2227" s="254"/>
      <c r="W2227" s="254"/>
      <c r="X2227" s="255"/>
      <c r="Y2227" s="255"/>
      <c r="Z2227" s="256"/>
      <c r="AA2227" s="63"/>
      <c r="AB2227" s="63"/>
      <c r="AC2227" s="63"/>
      <c r="AD2227" s="81"/>
      <c r="AE2227" s="84"/>
      <c r="AF2227" s="84"/>
      <c r="AG2227" s="257"/>
      <c r="AH2227" s="84"/>
      <c r="AI2227" s="63"/>
      <c r="AJ2227" s="63"/>
      <c r="AK2227" s="81"/>
      <c r="AL2227" s="85"/>
      <c r="AM2227" s="66"/>
      <c r="AN2227" s="63"/>
      <c r="XFA2227" s="558" t="e">
        <f>MATCH(AE2227,tabla!$W$3:$W$20,0)-1</f>
        <v>#N/A</v>
      </c>
      <c r="XFB2227" s="558">
        <f>COUNTIF(tabla!$W$3:$W$20,'BD1'!AE2227)</f>
        <v>0</v>
      </c>
    </row>
    <row r="2228" spans="1:40 16381:16382" ht="24.95" customHeight="1" x14ac:dyDescent="0.2">
      <c r="A2228" s="248"/>
      <c r="B2228" s="248"/>
      <c r="C2228" s="248"/>
      <c r="D2228" s="84"/>
      <c r="E2228" s="86"/>
      <c r="F2228" s="249"/>
      <c r="G2228" s="84"/>
      <c r="H2228" s="84"/>
      <c r="I2228" s="177"/>
      <c r="J2228" s="84"/>
      <c r="K2228" s="477"/>
      <c r="L2228" s="174"/>
      <c r="M2228" s="251"/>
      <c r="N2228" s="280" t="str">
        <f t="shared" si="174"/>
        <v/>
      </c>
      <c r="O2228" s="252"/>
      <c r="P2228" s="253"/>
      <c r="Q2228" s="484"/>
      <c r="R2228" s="83"/>
      <c r="S2228" s="482"/>
      <c r="T2228" s="84"/>
      <c r="U2228" s="250"/>
      <c r="V2228" s="254"/>
      <c r="W2228" s="254"/>
      <c r="X2228" s="255"/>
      <c r="Y2228" s="255"/>
      <c r="Z2228" s="256"/>
      <c r="AA2228" s="63"/>
      <c r="AB2228" s="63"/>
      <c r="AC2228" s="63"/>
      <c r="AD2228" s="81"/>
      <c r="AE2228" s="84"/>
      <c r="AF2228" s="84"/>
      <c r="AG2228" s="257"/>
      <c r="AH2228" s="84"/>
      <c r="AI2228" s="63"/>
      <c r="AJ2228" s="63"/>
      <c r="AK2228" s="81"/>
      <c r="AL2228" s="85"/>
      <c r="AM2228" s="66"/>
      <c r="AN2228" s="63"/>
      <c r="XFA2228" s="558" t="e">
        <f>MATCH(AE2228,tabla!$W$3:$W$20,0)-1</f>
        <v>#N/A</v>
      </c>
      <c r="XFB2228" s="558">
        <f>COUNTIF(tabla!$W$3:$W$20,'BD1'!AE2228)</f>
        <v>0</v>
      </c>
    </row>
    <row r="2229" spans="1:40 16381:16382" ht="24.95" customHeight="1" x14ac:dyDescent="0.2">
      <c r="A2229" s="248"/>
      <c r="B2229" s="248"/>
      <c r="C2229" s="248"/>
      <c r="D2229" s="84"/>
      <c r="E2229" s="86"/>
      <c r="F2229" s="249"/>
      <c r="G2229" s="84"/>
      <c r="H2229" s="84"/>
      <c r="I2229" s="177"/>
      <c r="J2229" s="84"/>
      <c r="K2229" s="477"/>
      <c r="L2229" s="174"/>
      <c r="M2229" s="251"/>
      <c r="N2229" s="280" t="str">
        <f t="shared" si="174"/>
        <v/>
      </c>
      <c r="O2229" s="252"/>
      <c r="P2229" s="253"/>
      <c r="Q2229" s="484"/>
      <c r="R2229" s="83"/>
      <c r="S2229" s="482"/>
      <c r="T2229" s="84"/>
      <c r="U2229" s="250"/>
      <c r="V2229" s="254"/>
      <c r="W2229" s="254"/>
      <c r="X2229" s="255"/>
      <c r="Y2229" s="255"/>
      <c r="Z2229" s="256"/>
      <c r="AA2229" s="63"/>
      <c r="AB2229" s="63"/>
      <c r="AC2229" s="63"/>
      <c r="AD2229" s="81"/>
      <c r="AE2229" s="84"/>
      <c r="AF2229" s="84"/>
      <c r="AG2229" s="257"/>
      <c r="AH2229" s="84"/>
      <c r="AI2229" s="63"/>
      <c r="AJ2229" s="63"/>
      <c r="AK2229" s="81"/>
      <c r="AL2229" s="85"/>
      <c r="AM2229" s="66"/>
      <c r="AN2229" s="63"/>
      <c r="XFA2229" s="558" t="e">
        <f>MATCH(AE2229,tabla!$W$3:$W$20,0)-1</f>
        <v>#N/A</v>
      </c>
      <c r="XFB2229" s="558">
        <f>COUNTIF(tabla!$W$3:$W$20,'BD1'!AE2229)</f>
        <v>0</v>
      </c>
    </row>
    <row r="2230" spans="1:40 16381:16382" ht="24.95" customHeight="1" x14ac:dyDescent="0.2">
      <c r="A2230" s="248"/>
      <c r="B2230" s="248"/>
      <c r="C2230" s="248"/>
      <c r="D2230" s="84"/>
      <c r="E2230" s="86"/>
      <c r="F2230" s="249"/>
      <c r="G2230" s="84"/>
      <c r="H2230" s="84"/>
      <c r="I2230" s="177"/>
      <c r="J2230" s="84"/>
      <c r="K2230" s="477"/>
      <c r="L2230" s="174"/>
      <c r="M2230" s="251"/>
      <c r="N2230" s="280" t="str">
        <f t="shared" si="174"/>
        <v/>
      </c>
      <c r="O2230" s="252"/>
      <c r="P2230" s="253"/>
      <c r="Q2230" s="484"/>
      <c r="R2230" s="83"/>
      <c r="S2230" s="482"/>
      <c r="T2230" s="84"/>
      <c r="U2230" s="250"/>
      <c r="V2230" s="254"/>
      <c r="W2230" s="254"/>
      <c r="X2230" s="255"/>
      <c r="Y2230" s="255"/>
      <c r="Z2230" s="256"/>
      <c r="AA2230" s="63"/>
      <c r="AB2230" s="63"/>
      <c r="AC2230" s="63"/>
      <c r="AD2230" s="81"/>
      <c r="AE2230" s="84"/>
      <c r="AF2230" s="84"/>
      <c r="AG2230" s="257"/>
      <c r="AH2230" s="84"/>
      <c r="AI2230" s="63"/>
      <c r="AJ2230" s="63"/>
      <c r="AK2230" s="81"/>
      <c r="AL2230" s="85"/>
      <c r="AM2230" s="66"/>
      <c r="AN2230" s="63"/>
      <c r="XFA2230" s="558" t="e">
        <f>MATCH(AE2230,tabla!$W$3:$W$20,0)-1</f>
        <v>#N/A</v>
      </c>
      <c r="XFB2230" s="558">
        <f>COUNTIF(tabla!$W$3:$W$20,'BD1'!AE2230)</f>
        <v>0</v>
      </c>
    </row>
    <row r="2231" spans="1:40 16381:16382" ht="24.95" customHeight="1" x14ac:dyDescent="0.2">
      <c r="A2231" s="248"/>
      <c r="B2231" s="248"/>
      <c r="C2231" s="248"/>
      <c r="D2231" s="84"/>
      <c r="E2231" s="86"/>
      <c r="F2231" s="249"/>
      <c r="G2231" s="84"/>
      <c r="H2231" s="84"/>
      <c r="I2231" s="177"/>
      <c r="J2231" s="84"/>
      <c r="K2231" s="477"/>
      <c r="L2231" s="174"/>
      <c r="M2231" s="251"/>
      <c r="N2231" s="280" t="str">
        <f t="shared" si="174"/>
        <v/>
      </c>
      <c r="O2231" s="252"/>
      <c r="P2231" s="253"/>
      <c r="Q2231" s="484"/>
      <c r="R2231" s="83"/>
      <c r="S2231" s="482"/>
      <c r="T2231" s="84"/>
      <c r="U2231" s="250"/>
      <c r="V2231" s="254"/>
      <c r="W2231" s="254"/>
      <c r="X2231" s="255"/>
      <c r="Y2231" s="255"/>
      <c r="Z2231" s="256"/>
      <c r="AA2231" s="63"/>
      <c r="AB2231" s="63"/>
      <c r="AC2231" s="63"/>
      <c r="AD2231" s="81"/>
      <c r="AE2231" s="84"/>
      <c r="AF2231" s="84"/>
      <c r="AG2231" s="257"/>
      <c r="AH2231" s="84"/>
      <c r="AI2231" s="63"/>
      <c r="AJ2231" s="63"/>
      <c r="AK2231" s="81"/>
      <c r="AL2231" s="85"/>
      <c r="AM2231" s="66"/>
      <c r="AN2231" s="63"/>
      <c r="XFA2231" s="558" t="e">
        <f>MATCH(AE2231,tabla!$W$3:$W$20,0)-1</f>
        <v>#N/A</v>
      </c>
      <c r="XFB2231" s="558">
        <f>COUNTIF(tabla!$W$3:$W$20,'BD1'!AE2231)</f>
        <v>0</v>
      </c>
    </row>
    <row r="2232" spans="1:40 16381:16382" ht="24.95" customHeight="1" x14ac:dyDescent="0.2">
      <c r="A2232" s="248"/>
      <c r="B2232" s="248"/>
      <c r="C2232" s="248"/>
      <c r="D2232" s="84"/>
      <c r="E2232" s="86"/>
      <c r="F2232" s="249"/>
      <c r="G2232" s="84"/>
      <c r="H2232" s="84"/>
      <c r="I2232" s="177"/>
      <c r="J2232" s="84"/>
      <c r="K2232" s="477"/>
      <c r="L2232" s="174"/>
      <c r="M2232" s="251"/>
      <c r="N2232" s="280" t="str">
        <f t="shared" si="174"/>
        <v/>
      </c>
      <c r="O2232" s="252"/>
      <c r="P2232" s="253"/>
      <c r="Q2232" s="484"/>
      <c r="R2232" s="83"/>
      <c r="S2232" s="482"/>
      <c r="T2232" s="84"/>
      <c r="U2232" s="250"/>
      <c r="V2232" s="254"/>
      <c r="W2232" s="254"/>
      <c r="X2232" s="255"/>
      <c r="Y2232" s="255"/>
      <c r="Z2232" s="256"/>
      <c r="AA2232" s="63"/>
      <c r="AB2232" s="63"/>
      <c r="AC2232" s="63"/>
      <c r="AD2232" s="81"/>
      <c r="AE2232" s="84"/>
      <c r="AF2232" s="84"/>
      <c r="AG2232" s="257"/>
      <c r="AH2232" s="84"/>
      <c r="AI2232" s="63"/>
      <c r="AJ2232" s="63"/>
      <c r="AK2232" s="81"/>
      <c r="AL2232" s="85"/>
      <c r="AM2232" s="66"/>
      <c r="AN2232" s="63"/>
      <c r="XFA2232" s="558" t="e">
        <f>MATCH(AE2232,tabla!$W$3:$W$20,0)-1</f>
        <v>#N/A</v>
      </c>
      <c r="XFB2232" s="558">
        <f>COUNTIF(tabla!$W$3:$W$20,'BD1'!AE2232)</f>
        <v>0</v>
      </c>
    </row>
    <row r="2233" spans="1:40 16381:16382" ht="24.95" customHeight="1" x14ac:dyDescent="0.2">
      <c r="A2233" s="248"/>
      <c r="B2233" s="248"/>
      <c r="C2233" s="248"/>
      <c r="D2233" s="84"/>
      <c r="E2233" s="86"/>
      <c r="F2233" s="249"/>
      <c r="G2233" s="84"/>
      <c r="H2233" s="84"/>
      <c r="I2233" s="177"/>
      <c r="J2233" s="84"/>
      <c r="K2233" s="477"/>
      <c r="L2233" s="174"/>
      <c r="M2233" s="251"/>
      <c r="N2233" s="280" t="str">
        <f t="shared" si="174"/>
        <v/>
      </c>
      <c r="O2233" s="252"/>
      <c r="P2233" s="253"/>
      <c r="Q2233" s="484"/>
      <c r="R2233" s="83"/>
      <c r="S2233" s="482"/>
      <c r="T2233" s="84"/>
      <c r="U2233" s="250"/>
      <c r="V2233" s="254"/>
      <c r="W2233" s="254"/>
      <c r="X2233" s="255"/>
      <c r="Y2233" s="255"/>
      <c r="Z2233" s="256"/>
      <c r="AA2233" s="63"/>
      <c r="AB2233" s="63"/>
      <c r="AC2233" s="63"/>
      <c r="AD2233" s="81"/>
      <c r="AE2233" s="84"/>
      <c r="AF2233" s="84"/>
      <c r="AG2233" s="257"/>
      <c r="AH2233" s="84"/>
      <c r="AI2233" s="63"/>
      <c r="AJ2233" s="63"/>
      <c r="AK2233" s="81"/>
      <c r="AL2233" s="85"/>
      <c r="AM2233" s="66"/>
      <c r="AN2233" s="63"/>
      <c r="XFA2233" s="558" t="e">
        <f>MATCH(AE2233,tabla!$W$3:$W$20,0)-1</f>
        <v>#N/A</v>
      </c>
      <c r="XFB2233" s="558">
        <f>COUNTIF(tabla!$W$3:$W$20,'BD1'!AE2233)</f>
        <v>0</v>
      </c>
    </row>
    <row r="2234" spans="1:40 16381:16382" ht="24.95" customHeight="1" x14ac:dyDescent="0.2">
      <c r="A2234" s="248"/>
      <c r="B2234" s="248"/>
      <c r="C2234" s="248"/>
      <c r="D2234" s="84"/>
      <c r="E2234" s="86"/>
      <c r="F2234" s="249"/>
      <c r="G2234" s="84"/>
      <c r="H2234" s="84"/>
      <c r="I2234" s="177"/>
      <c r="J2234" s="84"/>
      <c r="K2234" s="477"/>
      <c r="L2234" s="174"/>
      <c r="M2234" s="251"/>
      <c r="N2234" s="280" t="str">
        <f t="shared" si="174"/>
        <v/>
      </c>
      <c r="O2234" s="252"/>
      <c r="P2234" s="253"/>
      <c r="Q2234" s="484"/>
      <c r="R2234" s="83"/>
      <c r="S2234" s="482"/>
      <c r="T2234" s="84"/>
      <c r="U2234" s="250"/>
      <c r="V2234" s="254"/>
      <c r="W2234" s="254"/>
      <c r="X2234" s="255"/>
      <c r="Y2234" s="255"/>
      <c r="Z2234" s="256"/>
      <c r="AA2234" s="63"/>
      <c r="AB2234" s="63"/>
      <c r="AC2234" s="63"/>
      <c r="AD2234" s="81"/>
      <c r="AE2234" s="84"/>
      <c r="AF2234" s="84"/>
      <c r="AG2234" s="257"/>
      <c r="AH2234" s="84"/>
      <c r="AI2234" s="63"/>
      <c r="AJ2234" s="63"/>
      <c r="AK2234" s="81"/>
      <c r="AL2234" s="85"/>
      <c r="AM2234" s="66"/>
      <c r="AN2234" s="63"/>
      <c r="XFA2234" s="558" t="e">
        <f>MATCH(AE2234,tabla!$W$3:$W$20,0)-1</f>
        <v>#N/A</v>
      </c>
      <c r="XFB2234" s="558">
        <f>COUNTIF(tabla!$W$3:$W$20,'BD1'!AE2234)</f>
        <v>0</v>
      </c>
    </row>
    <row r="2235" spans="1:40 16381:16382" ht="24.95" customHeight="1" x14ac:dyDescent="0.2">
      <c r="A2235" s="248"/>
      <c r="B2235" s="248"/>
      <c r="C2235" s="248"/>
      <c r="D2235" s="84"/>
      <c r="E2235" s="86"/>
      <c r="F2235" s="249"/>
      <c r="G2235" s="84"/>
      <c r="H2235" s="84"/>
      <c r="I2235" s="177"/>
      <c r="J2235" s="84"/>
      <c r="K2235" s="477"/>
      <c r="L2235" s="174"/>
      <c r="M2235" s="251"/>
      <c r="N2235" s="280" t="str">
        <f t="shared" si="174"/>
        <v/>
      </c>
      <c r="O2235" s="252"/>
      <c r="P2235" s="253"/>
      <c r="Q2235" s="484"/>
      <c r="R2235" s="83"/>
      <c r="S2235" s="482"/>
      <c r="T2235" s="84"/>
      <c r="U2235" s="250"/>
      <c r="V2235" s="254"/>
      <c r="W2235" s="254"/>
      <c r="X2235" s="255"/>
      <c r="Y2235" s="255"/>
      <c r="Z2235" s="256"/>
      <c r="AA2235" s="63"/>
      <c r="AB2235" s="63"/>
      <c r="AC2235" s="63"/>
      <c r="AD2235" s="81"/>
      <c r="AE2235" s="84"/>
      <c r="AF2235" s="84"/>
      <c r="AG2235" s="257"/>
      <c r="AH2235" s="84"/>
      <c r="AI2235" s="63"/>
      <c r="AJ2235" s="63"/>
      <c r="AK2235" s="81"/>
      <c r="AL2235" s="85"/>
      <c r="AM2235" s="66"/>
      <c r="AN2235" s="63"/>
      <c r="XFA2235" s="558" t="e">
        <f>MATCH(AE2235,tabla!$W$3:$W$20,0)-1</f>
        <v>#N/A</v>
      </c>
      <c r="XFB2235" s="558">
        <f>COUNTIF(tabla!$W$3:$W$20,'BD1'!AE2235)</f>
        <v>0</v>
      </c>
    </row>
    <row r="2236" spans="1:40 16381:16382" ht="24.95" customHeight="1" x14ac:dyDescent="0.2">
      <c r="A2236" s="248"/>
      <c r="B2236" s="248"/>
      <c r="C2236" s="248"/>
      <c r="D2236" s="84"/>
      <c r="E2236" s="86"/>
      <c r="F2236" s="249"/>
      <c r="G2236" s="84"/>
      <c r="H2236" s="84"/>
      <c r="I2236" s="177"/>
      <c r="J2236" s="84"/>
      <c r="K2236" s="477"/>
      <c r="L2236" s="174"/>
      <c r="M2236" s="251"/>
      <c r="N2236" s="280" t="str">
        <f t="shared" si="174"/>
        <v/>
      </c>
      <c r="O2236" s="252"/>
      <c r="P2236" s="253"/>
      <c r="Q2236" s="484"/>
      <c r="R2236" s="83"/>
      <c r="S2236" s="482"/>
      <c r="T2236" s="84"/>
      <c r="U2236" s="250"/>
      <c r="V2236" s="254"/>
      <c r="W2236" s="254"/>
      <c r="X2236" s="255"/>
      <c r="Y2236" s="255"/>
      <c r="Z2236" s="256"/>
      <c r="AA2236" s="63"/>
      <c r="AB2236" s="63"/>
      <c r="AC2236" s="63"/>
      <c r="AD2236" s="81"/>
      <c r="AE2236" s="84"/>
      <c r="AF2236" s="84"/>
      <c r="AG2236" s="257"/>
      <c r="AH2236" s="84"/>
      <c r="AI2236" s="63"/>
      <c r="AJ2236" s="63"/>
      <c r="AK2236" s="81"/>
      <c r="AL2236" s="85"/>
      <c r="AM2236" s="66"/>
      <c r="AN2236" s="63"/>
      <c r="XFA2236" s="558" t="e">
        <f>MATCH(AE2236,tabla!$W$3:$W$20,0)-1</f>
        <v>#N/A</v>
      </c>
      <c r="XFB2236" s="558">
        <f>COUNTIF(tabla!$W$3:$W$20,'BD1'!AE2236)</f>
        <v>0</v>
      </c>
    </row>
    <row r="2237" spans="1:40 16381:16382" ht="24.95" customHeight="1" x14ac:dyDescent="0.2">
      <c r="A2237" s="248"/>
      <c r="B2237" s="248"/>
      <c r="C2237" s="248"/>
      <c r="D2237" s="84"/>
      <c r="E2237" s="86"/>
      <c r="F2237" s="249"/>
      <c r="G2237" s="84"/>
      <c r="H2237" s="84"/>
      <c r="I2237" s="177"/>
      <c r="J2237" s="84"/>
      <c r="K2237" s="477"/>
      <c r="L2237" s="174"/>
      <c r="M2237" s="251"/>
      <c r="N2237" s="280" t="str">
        <f t="shared" si="174"/>
        <v/>
      </c>
      <c r="O2237" s="252"/>
      <c r="P2237" s="253"/>
      <c r="Q2237" s="484"/>
      <c r="R2237" s="83"/>
      <c r="S2237" s="482"/>
      <c r="T2237" s="84"/>
      <c r="U2237" s="250"/>
      <c r="V2237" s="254"/>
      <c r="W2237" s="254"/>
      <c r="X2237" s="255"/>
      <c r="Y2237" s="255"/>
      <c r="Z2237" s="256"/>
      <c r="AA2237" s="63"/>
      <c r="AB2237" s="63"/>
      <c r="AC2237" s="63"/>
      <c r="AD2237" s="81"/>
      <c r="AE2237" s="84"/>
      <c r="AF2237" s="84"/>
      <c r="AG2237" s="257"/>
      <c r="AH2237" s="84"/>
      <c r="AI2237" s="63"/>
      <c r="AJ2237" s="63"/>
      <c r="AK2237" s="81"/>
      <c r="AL2237" s="85"/>
      <c r="AM2237" s="66"/>
      <c r="AN2237" s="63"/>
      <c r="XFA2237" s="558" t="e">
        <f>MATCH(AE2237,tabla!$W$3:$W$20,0)-1</f>
        <v>#N/A</v>
      </c>
      <c r="XFB2237" s="558">
        <f>COUNTIF(tabla!$W$3:$W$20,'BD1'!AE2237)</f>
        <v>0</v>
      </c>
    </row>
    <row r="2238" spans="1:40 16381:16382" ht="24.95" customHeight="1" x14ac:dyDescent="0.2">
      <c r="A2238" s="248"/>
      <c r="B2238" s="248"/>
      <c r="C2238" s="248"/>
      <c r="D2238" s="84"/>
      <c r="E2238" s="86"/>
      <c r="F2238" s="249"/>
      <c r="G2238" s="84"/>
      <c r="H2238" s="84"/>
      <c r="I2238" s="177"/>
      <c r="J2238" s="84"/>
      <c r="K2238" s="477"/>
      <c r="L2238" s="174"/>
      <c r="M2238" s="251"/>
      <c r="N2238" s="280" t="str">
        <f t="shared" si="174"/>
        <v/>
      </c>
      <c r="O2238" s="252"/>
      <c r="P2238" s="253"/>
      <c r="Q2238" s="484"/>
      <c r="R2238" s="83"/>
      <c r="S2238" s="482"/>
      <c r="T2238" s="84"/>
      <c r="U2238" s="250"/>
      <c r="V2238" s="254"/>
      <c r="W2238" s="254"/>
      <c r="X2238" s="255"/>
      <c r="Y2238" s="255"/>
      <c r="Z2238" s="256"/>
      <c r="AA2238" s="63"/>
      <c r="AB2238" s="63"/>
      <c r="AC2238" s="63"/>
      <c r="AD2238" s="81"/>
      <c r="AE2238" s="84"/>
      <c r="AF2238" s="84"/>
      <c r="AG2238" s="257"/>
      <c r="AH2238" s="84"/>
      <c r="AI2238" s="63"/>
      <c r="AJ2238" s="63"/>
      <c r="AK2238" s="81"/>
      <c r="AL2238" s="85"/>
      <c r="AM2238" s="66"/>
      <c r="AN2238" s="63"/>
      <c r="XFA2238" s="558" t="e">
        <f>MATCH(AE2238,tabla!$W$3:$W$20,0)-1</f>
        <v>#N/A</v>
      </c>
      <c r="XFB2238" s="558">
        <f>COUNTIF(tabla!$W$3:$W$20,'BD1'!AE2238)</f>
        <v>0</v>
      </c>
    </row>
    <row r="2239" spans="1:40 16381:16382" ht="24.95" customHeight="1" x14ac:dyDescent="0.2">
      <c r="A2239" s="248"/>
      <c r="B2239" s="248"/>
      <c r="C2239" s="248"/>
      <c r="D2239" s="84"/>
      <c r="E2239" s="86"/>
      <c r="F2239" s="249"/>
      <c r="G2239" s="84"/>
      <c r="H2239" s="84"/>
      <c r="I2239" s="177"/>
      <c r="J2239" s="84"/>
      <c r="K2239" s="477"/>
      <c r="L2239" s="174"/>
      <c r="M2239" s="251"/>
      <c r="N2239" s="280" t="str">
        <f t="shared" si="174"/>
        <v/>
      </c>
      <c r="O2239" s="252"/>
      <c r="P2239" s="253"/>
      <c r="Q2239" s="484"/>
      <c r="R2239" s="83"/>
      <c r="S2239" s="482"/>
      <c r="T2239" s="84"/>
      <c r="U2239" s="250"/>
      <c r="V2239" s="254"/>
      <c r="W2239" s="254"/>
      <c r="X2239" s="255"/>
      <c r="Y2239" s="255"/>
      <c r="Z2239" s="256"/>
      <c r="AA2239" s="63"/>
      <c r="AB2239" s="63"/>
      <c r="AC2239" s="63"/>
      <c r="AD2239" s="81"/>
      <c r="AE2239" s="84"/>
      <c r="AF2239" s="84"/>
      <c r="AG2239" s="257"/>
      <c r="AH2239" s="84"/>
      <c r="AI2239" s="63"/>
      <c r="AJ2239" s="63"/>
      <c r="AK2239" s="81"/>
      <c r="AL2239" s="85"/>
      <c r="AM2239" s="66"/>
      <c r="AN2239" s="63"/>
      <c r="XFA2239" s="558" t="e">
        <f>MATCH(AE2239,tabla!$W$3:$W$20,0)-1</f>
        <v>#N/A</v>
      </c>
      <c r="XFB2239" s="558">
        <f>COUNTIF(tabla!$W$3:$W$20,'BD1'!AE2239)</f>
        <v>0</v>
      </c>
    </row>
    <row r="2240" spans="1:40 16381:16382" ht="24.95" customHeight="1" x14ac:dyDescent="0.2">
      <c r="A2240" s="248"/>
      <c r="B2240" s="248"/>
      <c r="C2240" s="248"/>
      <c r="D2240" s="84"/>
      <c r="E2240" s="86"/>
      <c r="F2240" s="249"/>
      <c r="G2240" s="84"/>
      <c r="H2240" s="84"/>
      <c r="I2240" s="177"/>
      <c r="J2240" s="84"/>
      <c r="K2240" s="477"/>
      <c r="L2240" s="174"/>
      <c r="M2240" s="251"/>
      <c r="N2240" s="280" t="str">
        <f t="shared" si="174"/>
        <v/>
      </c>
      <c r="O2240" s="252"/>
      <c r="P2240" s="253"/>
      <c r="Q2240" s="484"/>
      <c r="R2240" s="83"/>
      <c r="S2240" s="482"/>
      <c r="T2240" s="84"/>
      <c r="U2240" s="250"/>
      <c r="V2240" s="254"/>
      <c r="W2240" s="254"/>
      <c r="X2240" s="255"/>
      <c r="Y2240" s="255"/>
      <c r="Z2240" s="256"/>
      <c r="AA2240" s="63"/>
      <c r="AB2240" s="63"/>
      <c r="AC2240" s="63"/>
      <c r="AD2240" s="81"/>
      <c r="AE2240" s="84"/>
      <c r="AF2240" s="84"/>
      <c r="AG2240" s="257"/>
      <c r="AH2240" s="84"/>
      <c r="AI2240" s="63"/>
      <c r="AJ2240" s="63"/>
      <c r="AK2240" s="81"/>
      <c r="AL2240" s="85"/>
      <c r="AM2240" s="66"/>
      <c r="AN2240" s="63"/>
      <c r="XFA2240" s="558" t="e">
        <f>MATCH(AE2240,tabla!$W$3:$W$20,0)-1</f>
        <v>#N/A</v>
      </c>
      <c r="XFB2240" s="558">
        <f>COUNTIF(tabla!$W$3:$W$20,'BD1'!AE2240)</f>
        <v>0</v>
      </c>
    </row>
    <row r="2241" spans="1:40 16381:16382" ht="24.95" customHeight="1" x14ac:dyDescent="0.2">
      <c r="A2241" s="248"/>
      <c r="B2241" s="248"/>
      <c r="C2241" s="248"/>
      <c r="D2241" s="84"/>
      <c r="E2241" s="86"/>
      <c r="F2241" s="249"/>
      <c r="G2241" s="84"/>
      <c r="H2241" s="84"/>
      <c r="I2241" s="177"/>
      <c r="J2241" s="84"/>
      <c r="K2241" s="477"/>
      <c r="L2241" s="174"/>
      <c r="M2241" s="251"/>
      <c r="N2241" s="280" t="str">
        <f t="shared" si="174"/>
        <v/>
      </c>
      <c r="O2241" s="252"/>
      <c r="P2241" s="253"/>
      <c r="Q2241" s="484"/>
      <c r="R2241" s="83"/>
      <c r="S2241" s="482"/>
      <c r="T2241" s="84"/>
      <c r="U2241" s="250"/>
      <c r="V2241" s="254"/>
      <c r="W2241" s="254"/>
      <c r="X2241" s="255"/>
      <c r="Y2241" s="255"/>
      <c r="Z2241" s="256"/>
      <c r="AA2241" s="63"/>
      <c r="AB2241" s="63"/>
      <c r="AC2241" s="63"/>
      <c r="AD2241" s="81"/>
      <c r="AE2241" s="84"/>
      <c r="AF2241" s="84"/>
      <c r="AG2241" s="257"/>
      <c r="AH2241" s="84"/>
      <c r="AI2241" s="63"/>
      <c r="AJ2241" s="63"/>
      <c r="AK2241" s="81"/>
      <c r="AL2241" s="85"/>
      <c r="AM2241" s="66"/>
      <c r="AN2241" s="63"/>
      <c r="XFA2241" s="558" t="e">
        <f>MATCH(AE2241,tabla!$W$3:$W$20,0)-1</f>
        <v>#N/A</v>
      </c>
      <c r="XFB2241" s="558">
        <f>COUNTIF(tabla!$W$3:$W$20,'BD1'!AE2241)</f>
        <v>0</v>
      </c>
    </row>
    <row r="2242" spans="1:40 16381:16382" ht="24.95" customHeight="1" x14ac:dyDescent="0.2">
      <c r="A2242" s="248"/>
      <c r="B2242" s="248"/>
      <c r="C2242" s="248"/>
      <c r="D2242" s="84"/>
      <c r="E2242" s="86"/>
      <c r="F2242" s="249"/>
      <c r="G2242" s="84"/>
      <c r="H2242" s="84"/>
      <c r="I2242" s="177"/>
      <c r="J2242" s="84"/>
      <c r="K2242" s="477"/>
      <c r="L2242" s="174"/>
      <c r="M2242" s="251"/>
      <c r="N2242" s="280" t="str">
        <f t="shared" si="174"/>
        <v/>
      </c>
      <c r="O2242" s="252"/>
      <c r="P2242" s="253"/>
      <c r="Q2242" s="484"/>
      <c r="R2242" s="83"/>
      <c r="S2242" s="482"/>
      <c r="T2242" s="84"/>
      <c r="U2242" s="250"/>
      <c r="V2242" s="254"/>
      <c r="W2242" s="254"/>
      <c r="X2242" s="255"/>
      <c r="Y2242" s="255"/>
      <c r="Z2242" s="256"/>
      <c r="AA2242" s="63"/>
      <c r="AB2242" s="63"/>
      <c r="AC2242" s="63"/>
      <c r="AD2242" s="81"/>
      <c r="AE2242" s="84"/>
      <c r="AF2242" s="84"/>
      <c r="AG2242" s="257"/>
      <c r="AH2242" s="84"/>
      <c r="AI2242" s="63"/>
      <c r="AJ2242" s="63"/>
      <c r="AK2242" s="81"/>
      <c r="AL2242" s="85"/>
      <c r="AM2242" s="66"/>
      <c r="AN2242" s="63"/>
      <c r="XFA2242" s="558" t="e">
        <f>MATCH(AE2242,tabla!$W$3:$W$20,0)-1</f>
        <v>#N/A</v>
      </c>
      <c r="XFB2242" s="558">
        <f>COUNTIF(tabla!$W$3:$W$20,'BD1'!AE2242)</f>
        <v>0</v>
      </c>
    </row>
    <row r="2243" spans="1:40 16381:16382" ht="24.95" customHeight="1" x14ac:dyDescent="0.2">
      <c r="A2243" s="248"/>
      <c r="B2243" s="248"/>
      <c r="C2243" s="248"/>
      <c r="D2243" s="84"/>
      <c r="E2243" s="86"/>
      <c r="F2243" s="249"/>
      <c r="G2243" s="84"/>
      <c r="H2243" s="84"/>
      <c r="I2243" s="177"/>
      <c r="J2243" s="84"/>
      <c r="K2243" s="477"/>
      <c r="L2243" s="174"/>
      <c r="M2243" s="251"/>
      <c r="N2243" s="280" t="str">
        <f t="shared" si="174"/>
        <v/>
      </c>
      <c r="O2243" s="252"/>
      <c r="P2243" s="253"/>
      <c r="Q2243" s="484"/>
      <c r="R2243" s="83"/>
      <c r="S2243" s="482"/>
      <c r="T2243" s="84"/>
      <c r="U2243" s="250"/>
      <c r="V2243" s="254"/>
      <c r="W2243" s="254"/>
      <c r="X2243" s="255"/>
      <c r="Y2243" s="255"/>
      <c r="Z2243" s="256"/>
      <c r="AA2243" s="63"/>
      <c r="AB2243" s="63"/>
      <c r="AC2243" s="63"/>
      <c r="AD2243" s="81"/>
      <c r="AE2243" s="84"/>
      <c r="AF2243" s="84"/>
      <c r="AG2243" s="257"/>
      <c r="AH2243" s="84"/>
      <c r="AI2243" s="63"/>
      <c r="AJ2243" s="63"/>
      <c r="AK2243" s="81"/>
      <c r="AL2243" s="85"/>
      <c r="AM2243" s="66"/>
      <c r="AN2243" s="63"/>
      <c r="XFA2243" s="558" t="e">
        <f>MATCH(AE2243,tabla!$W$3:$W$20,0)-1</f>
        <v>#N/A</v>
      </c>
      <c r="XFB2243" s="558">
        <f>COUNTIF(tabla!$W$3:$W$20,'BD1'!AE2243)</f>
        <v>0</v>
      </c>
    </row>
    <row r="2244" spans="1:40 16381:16382" ht="24.95" customHeight="1" x14ac:dyDescent="0.2">
      <c r="A2244" s="248"/>
      <c r="B2244" s="248"/>
      <c r="C2244" s="248"/>
      <c r="D2244" s="84"/>
      <c r="E2244" s="86"/>
      <c r="F2244" s="249"/>
      <c r="G2244" s="84"/>
      <c r="H2244" s="84"/>
      <c r="I2244" s="177"/>
      <c r="J2244" s="84"/>
      <c r="K2244" s="477"/>
      <c r="L2244" s="174"/>
      <c r="M2244" s="251"/>
      <c r="N2244" s="280" t="str">
        <f t="shared" si="174"/>
        <v/>
      </c>
      <c r="O2244" s="252"/>
      <c r="P2244" s="253"/>
      <c r="Q2244" s="484"/>
      <c r="R2244" s="83"/>
      <c r="S2244" s="482"/>
      <c r="T2244" s="84"/>
      <c r="U2244" s="250"/>
      <c r="V2244" s="254"/>
      <c r="W2244" s="254"/>
      <c r="X2244" s="255"/>
      <c r="Y2244" s="255"/>
      <c r="Z2244" s="256"/>
      <c r="AA2244" s="63"/>
      <c r="AB2244" s="63"/>
      <c r="AC2244" s="63"/>
      <c r="AD2244" s="81"/>
      <c r="AE2244" s="84"/>
      <c r="AF2244" s="84"/>
      <c r="AG2244" s="257"/>
      <c r="AH2244" s="84"/>
      <c r="AI2244" s="63"/>
      <c r="AJ2244" s="63"/>
      <c r="AK2244" s="81"/>
      <c r="AL2244" s="85"/>
      <c r="AM2244" s="66"/>
      <c r="AN2244" s="63"/>
      <c r="XFA2244" s="558" t="e">
        <f>MATCH(AE2244,tabla!$W$3:$W$20,0)-1</f>
        <v>#N/A</v>
      </c>
      <c r="XFB2244" s="558">
        <f>COUNTIF(tabla!$W$3:$W$20,'BD1'!AE2244)</f>
        <v>0</v>
      </c>
    </row>
    <row r="2245" spans="1:40 16381:16382" ht="24.95" customHeight="1" x14ac:dyDescent="0.2">
      <c r="A2245" s="248"/>
      <c r="B2245" s="248"/>
      <c r="C2245" s="248"/>
      <c r="D2245" s="84"/>
      <c r="E2245" s="86"/>
      <c r="F2245" s="249"/>
      <c r="G2245" s="84"/>
      <c r="H2245" s="84"/>
      <c r="I2245" s="177"/>
      <c r="J2245" s="84"/>
      <c r="K2245" s="477"/>
      <c r="L2245" s="174"/>
      <c r="M2245" s="251"/>
      <c r="N2245" s="280" t="str">
        <f t="shared" si="174"/>
        <v/>
      </c>
      <c r="O2245" s="252"/>
      <c r="P2245" s="253"/>
      <c r="Q2245" s="484"/>
      <c r="R2245" s="83"/>
      <c r="S2245" s="482"/>
      <c r="T2245" s="84"/>
      <c r="U2245" s="250"/>
      <c r="V2245" s="254"/>
      <c r="W2245" s="254"/>
      <c r="X2245" s="255"/>
      <c r="Y2245" s="255"/>
      <c r="Z2245" s="256"/>
      <c r="AA2245" s="63"/>
      <c r="AB2245" s="63"/>
      <c r="AC2245" s="63"/>
      <c r="AD2245" s="81"/>
      <c r="AE2245" s="84"/>
      <c r="AF2245" s="84"/>
      <c r="AG2245" s="257"/>
      <c r="AH2245" s="84"/>
      <c r="AI2245" s="63"/>
      <c r="AJ2245" s="63"/>
      <c r="AK2245" s="81"/>
      <c r="AL2245" s="85"/>
      <c r="AM2245" s="66"/>
      <c r="AN2245" s="63"/>
      <c r="XFA2245" s="558" t="e">
        <f>MATCH(AE2245,tabla!$W$3:$W$20,0)-1</f>
        <v>#N/A</v>
      </c>
      <c r="XFB2245" s="558">
        <f>COUNTIF(tabla!$W$3:$W$20,'BD1'!AE2245)</f>
        <v>0</v>
      </c>
    </row>
    <row r="2246" spans="1:40 16381:16382" ht="24.95" customHeight="1" x14ac:dyDescent="0.2">
      <c r="A2246" s="248"/>
      <c r="B2246" s="248"/>
      <c r="C2246" s="248"/>
      <c r="D2246" s="84"/>
      <c r="E2246" s="86"/>
      <c r="F2246" s="249"/>
      <c r="G2246" s="84"/>
      <c r="H2246" s="84"/>
      <c r="I2246" s="177"/>
      <c r="J2246" s="84"/>
      <c r="K2246" s="477"/>
      <c r="L2246" s="174"/>
      <c r="M2246" s="251"/>
      <c r="N2246" s="280" t="str">
        <f t="shared" si="174"/>
        <v/>
      </c>
      <c r="O2246" s="252"/>
      <c r="P2246" s="253"/>
      <c r="Q2246" s="484"/>
      <c r="R2246" s="83"/>
      <c r="S2246" s="482"/>
      <c r="T2246" s="84"/>
      <c r="U2246" s="250"/>
      <c r="V2246" s="254"/>
      <c r="W2246" s="254"/>
      <c r="X2246" s="255"/>
      <c r="Y2246" s="255"/>
      <c r="Z2246" s="256"/>
      <c r="AA2246" s="63"/>
      <c r="AB2246" s="63"/>
      <c r="AC2246" s="63"/>
      <c r="AD2246" s="81"/>
      <c r="AE2246" s="84"/>
      <c r="AF2246" s="84"/>
      <c r="AG2246" s="257"/>
      <c r="AH2246" s="84"/>
      <c r="AI2246" s="63"/>
      <c r="AJ2246" s="63"/>
      <c r="AK2246" s="81"/>
      <c r="AL2246" s="85"/>
      <c r="AM2246" s="66"/>
      <c r="AN2246" s="63"/>
      <c r="XFA2246" s="558" t="e">
        <f>MATCH(AE2246,tabla!$W$3:$W$20,0)-1</f>
        <v>#N/A</v>
      </c>
      <c r="XFB2246" s="558">
        <f>COUNTIF(tabla!$W$3:$W$20,'BD1'!AE2246)</f>
        <v>0</v>
      </c>
    </row>
    <row r="2247" spans="1:40 16381:16382" ht="24.95" customHeight="1" x14ac:dyDescent="0.2">
      <c r="A2247" s="248"/>
      <c r="B2247" s="248"/>
      <c r="C2247" s="248"/>
      <c r="D2247" s="84"/>
      <c r="E2247" s="86"/>
      <c r="F2247" s="249"/>
      <c r="G2247" s="84"/>
      <c r="H2247" s="84"/>
      <c r="I2247" s="177"/>
      <c r="J2247" s="84"/>
      <c r="K2247" s="477"/>
      <c r="L2247" s="174"/>
      <c r="M2247" s="251"/>
      <c r="N2247" s="280" t="str">
        <f t="shared" si="174"/>
        <v/>
      </c>
      <c r="O2247" s="252"/>
      <c r="P2247" s="253"/>
      <c r="Q2247" s="484"/>
      <c r="R2247" s="83"/>
      <c r="S2247" s="482"/>
      <c r="T2247" s="84"/>
      <c r="U2247" s="250"/>
      <c r="V2247" s="254"/>
      <c r="W2247" s="254"/>
      <c r="X2247" s="255"/>
      <c r="Y2247" s="255"/>
      <c r="Z2247" s="256"/>
      <c r="AA2247" s="63"/>
      <c r="AB2247" s="63"/>
      <c r="AC2247" s="63"/>
      <c r="AD2247" s="81"/>
      <c r="AE2247" s="84"/>
      <c r="AF2247" s="84"/>
      <c r="AG2247" s="257"/>
      <c r="AH2247" s="84"/>
      <c r="AI2247" s="63"/>
      <c r="AJ2247" s="63"/>
      <c r="AK2247" s="81"/>
      <c r="AL2247" s="85"/>
      <c r="AM2247" s="66"/>
      <c r="AN2247" s="63"/>
      <c r="XFA2247" s="558" t="e">
        <f>MATCH(AE2247,tabla!$W$3:$W$20,0)-1</f>
        <v>#N/A</v>
      </c>
      <c r="XFB2247" s="558">
        <f>COUNTIF(tabla!$W$3:$W$20,'BD1'!AE2247)</f>
        <v>0</v>
      </c>
    </row>
    <row r="2248" spans="1:40 16381:16382" ht="24.95" customHeight="1" x14ac:dyDescent="0.2">
      <c r="A2248" s="248"/>
      <c r="B2248" s="248"/>
      <c r="C2248" s="248"/>
      <c r="D2248" s="84"/>
      <c r="E2248" s="86"/>
      <c r="F2248" s="249"/>
      <c r="G2248" s="84"/>
      <c r="H2248" s="84"/>
      <c r="I2248" s="177"/>
      <c r="J2248" s="84"/>
      <c r="K2248" s="477"/>
      <c r="L2248" s="174"/>
      <c r="M2248" s="251"/>
      <c r="N2248" s="280" t="str">
        <f t="shared" si="174"/>
        <v/>
      </c>
      <c r="O2248" s="252"/>
      <c r="P2248" s="253"/>
      <c r="Q2248" s="484"/>
      <c r="R2248" s="83"/>
      <c r="S2248" s="482"/>
      <c r="T2248" s="84"/>
      <c r="U2248" s="250"/>
      <c r="V2248" s="254"/>
      <c r="W2248" s="254"/>
      <c r="X2248" s="255"/>
      <c r="Y2248" s="255"/>
      <c r="Z2248" s="256"/>
      <c r="AA2248" s="63"/>
      <c r="AB2248" s="63"/>
      <c r="AC2248" s="63"/>
      <c r="AD2248" s="81"/>
      <c r="AE2248" s="84"/>
      <c r="AF2248" s="84"/>
      <c r="AG2248" s="257"/>
      <c r="AH2248" s="84"/>
      <c r="AI2248" s="63"/>
      <c r="AJ2248" s="63"/>
      <c r="AK2248" s="81"/>
      <c r="AL2248" s="85"/>
      <c r="AM2248" s="66"/>
      <c r="AN2248" s="63"/>
      <c r="XFA2248" s="558" t="e">
        <f>MATCH(AE2248,tabla!$W$3:$W$20,0)-1</f>
        <v>#N/A</v>
      </c>
      <c r="XFB2248" s="558">
        <f>COUNTIF(tabla!$W$3:$W$20,'BD1'!AE2248)</f>
        <v>0</v>
      </c>
    </row>
    <row r="2249" spans="1:40 16381:16382" ht="24.95" customHeight="1" x14ac:dyDescent="0.2">
      <c r="A2249" s="248"/>
      <c r="B2249" s="248"/>
      <c r="C2249" s="248"/>
      <c r="D2249" s="84"/>
      <c r="E2249" s="86"/>
      <c r="F2249" s="249"/>
      <c r="G2249" s="84"/>
      <c r="H2249" s="84"/>
      <c r="I2249" s="177"/>
      <c r="J2249" s="84"/>
      <c r="K2249" s="477"/>
      <c r="L2249" s="174"/>
      <c r="M2249" s="251"/>
      <c r="N2249" s="280" t="str">
        <f t="shared" si="174"/>
        <v/>
      </c>
      <c r="O2249" s="252"/>
      <c r="P2249" s="253"/>
      <c r="Q2249" s="484"/>
      <c r="R2249" s="83"/>
      <c r="S2249" s="482"/>
      <c r="T2249" s="84"/>
      <c r="U2249" s="250"/>
      <c r="V2249" s="254"/>
      <c r="W2249" s="254"/>
      <c r="X2249" s="255"/>
      <c r="Y2249" s="255"/>
      <c r="Z2249" s="256"/>
      <c r="AA2249" s="63"/>
      <c r="AB2249" s="63"/>
      <c r="AC2249" s="63"/>
      <c r="AD2249" s="81"/>
      <c r="AE2249" s="84"/>
      <c r="AF2249" s="84"/>
      <c r="AG2249" s="257"/>
      <c r="AH2249" s="84"/>
      <c r="AI2249" s="63"/>
      <c r="AJ2249" s="63"/>
      <c r="AK2249" s="81"/>
      <c r="AL2249" s="85"/>
      <c r="AM2249" s="66"/>
      <c r="AN2249" s="63"/>
      <c r="XFA2249" s="558" t="e">
        <f>MATCH(AE2249,tabla!$W$3:$W$20,0)-1</f>
        <v>#N/A</v>
      </c>
      <c r="XFB2249" s="558">
        <f>COUNTIF(tabla!$W$3:$W$20,'BD1'!AE2249)</f>
        <v>0</v>
      </c>
    </row>
    <row r="2250" spans="1:40 16381:16382" ht="24.95" customHeight="1" x14ac:dyDescent="0.2">
      <c r="A2250" s="248"/>
      <c r="B2250" s="248"/>
      <c r="C2250" s="248"/>
      <c r="D2250" s="84"/>
      <c r="E2250" s="86"/>
      <c r="F2250" s="249"/>
      <c r="G2250" s="84"/>
      <c r="H2250" s="84"/>
      <c r="I2250" s="177"/>
      <c r="J2250" s="84"/>
      <c r="K2250" s="477"/>
      <c r="L2250" s="174"/>
      <c r="M2250" s="251"/>
      <c r="N2250" s="280" t="str">
        <f t="shared" si="174"/>
        <v/>
      </c>
      <c r="O2250" s="252"/>
      <c r="P2250" s="253"/>
      <c r="Q2250" s="484"/>
      <c r="R2250" s="83"/>
      <c r="S2250" s="482"/>
      <c r="T2250" s="84"/>
      <c r="U2250" s="250"/>
      <c r="V2250" s="254"/>
      <c r="W2250" s="254"/>
      <c r="X2250" s="255"/>
      <c r="Y2250" s="255"/>
      <c r="Z2250" s="256"/>
      <c r="AA2250" s="63"/>
      <c r="AB2250" s="63"/>
      <c r="AC2250" s="63"/>
      <c r="AD2250" s="81"/>
      <c r="AE2250" s="84"/>
      <c r="AF2250" s="84"/>
      <c r="AG2250" s="257"/>
      <c r="AH2250" s="84"/>
      <c r="AI2250" s="63"/>
      <c r="AJ2250" s="63"/>
      <c r="AK2250" s="81"/>
      <c r="AL2250" s="85"/>
      <c r="AM2250" s="66"/>
      <c r="AN2250" s="63"/>
      <c r="XFA2250" s="558" t="e">
        <f>MATCH(AE2250,tabla!$W$3:$W$20,0)-1</f>
        <v>#N/A</v>
      </c>
      <c r="XFB2250" s="558">
        <f>COUNTIF(tabla!$W$3:$W$20,'BD1'!AE2250)</f>
        <v>0</v>
      </c>
    </row>
    <row r="2251" spans="1:40 16381:16382" ht="24.95" customHeight="1" x14ac:dyDescent="0.2">
      <c r="A2251" s="248"/>
      <c r="B2251" s="248"/>
      <c r="C2251" s="248"/>
      <c r="D2251" s="84"/>
      <c r="E2251" s="86"/>
      <c r="F2251" s="249"/>
      <c r="G2251" s="84"/>
      <c r="H2251" s="84"/>
      <c r="I2251" s="177"/>
      <c r="J2251" s="84"/>
      <c r="K2251" s="477"/>
      <c r="L2251" s="174"/>
      <c r="M2251" s="251"/>
      <c r="N2251" s="280" t="str">
        <f t="shared" si="174"/>
        <v/>
      </c>
      <c r="O2251" s="252"/>
      <c r="P2251" s="253"/>
      <c r="Q2251" s="484"/>
      <c r="R2251" s="83"/>
      <c r="S2251" s="482"/>
      <c r="T2251" s="84"/>
      <c r="U2251" s="250"/>
      <c r="V2251" s="254"/>
      <c r="W2251" s="254"/>
      <c r="X2251" s="255"/>
      <c r="Y2251" s="255"/>
      <c r="Z2251" s="256"/>
      <c r="AA2251" s="63"/>
      <c r="AB2251" s="63"/>
      <c r="AC2251" s="63"/>
      <c r="AD2251" s="81"/>
      <c r="AE2251" s="84"/>
      <c r="AF2251" s="84"/>
      <c r="AG2251" s="257"/>
      <c r="AH2251" s="84"/>
      <c r="AI2251" s="63"/>
      <c r="AJ2251" s="63"/>
      <c r="AK2251" s="81"/>
      <c r="AL2251" s="85"/>
      <c r="AM2251" s="66"/>
      <c r="AN2251" s="63"/>
      <c r="XFA2251" s="558" t="e">
        <f>MATCH(AE2251,tabla!$W$3:$W$20,0)-1</f>
        <v>#N/A</v>
      </c>
      <c r="XFB2251" s="558">
        <f>COUNTIF(tabla!$W$3:$W$20,'BD1'!AE2251)</f>
        <v>0</v>
      </c>
    </row>
    <row r="2252" spans="1:40 16381:16382" ht="24.95" customHeight="1" x14ac:dyDescent="0.2">
      <c r="A2252" s="248"/>
      <c r="B2252" s="248"/>
      <c r="C2252" s="248"/>
      <c r="D2252" s="84"/>
      <c r="E2252" s="86"/>
      <c r="F2252" s="249"/>
      <c r="G2252" s="84"/>
      <c r="H2252" s="84"/>
      <c r="I2252" s="177"/>
      <c r="J2252" s="84"/>
      <c r="K2252" s="477"/>
      <c r="L2252" s="174"/>
      <c r="M2252" s="251"/>
      <c r="N2252" s="280" t="str">
        <f t="shared" si="174"/>
        <v/>
      </c>
      <c r="O2252" s="252"/>
      <c r="P2252" s="253"/>
      <c r="Q2252" s="484"/>
      <c r="R2252" s="83"/>
      <c r="S2252" s="482"/>
      <c r="T2252" s="84"/>
      <c r="U2252" s="250"/>
      <c r="V2252" s="254"/>
      <c r="W2252" s="254"/>
      <c r="X2252" s="255"/>
      <c r="Y2252" s="255"/>
      <c r="Z2252" s="256"/>
      <c r="AA2252" s="63"/>
      <c r="AB2252" s="63"/>
      <c r="AC2252" s="63"/>
      <c r="AD2252" s="81"/>
      <c r="AE2252" s="84"/>
      <c r="AF2252" s="84"/>
      <c r="AG2252" s="257"/>
      <c r="AH2252" s="84"/>
      <c r="AI2252" s="63"/>
      <c r="AJ2252" s="63"/>
      <c r="AK2252" s="81"/>
      <c r="AL2252" s="85"/>
      <c r="AM2252" s="66"/>
      <c r="AN2252" s="63"/>
      <c r="XFA2252" s="558" t="e">
        <f>MATCH(AE2252,tabla!$W$3:$W$20,0)-1</f>
        <v>#N/A</v>
      </c>
      <c r="XFB2252" s="558">
        <f>COUNTIF(tabla!$W$3:$W$20,'BD1'!AE2252)</f>
        <v>0</v>
      </c>
    </row>
    <row r="2253" spans="1:40 16381:16382" ht="24.95" customHeight="1" x14ac:dyDescent="0.2">
      <c r="A2253" s="248"/>
      <c r="B2253" s="248"/>
      <c r="C2253" s="248"/>
      <c r="D2253" s="84"/>
      <c r="E2253" s="86"/>
      <c r="F2253" s="249"/>
      <c r="G2253" s="84"/>
      <c r="H2253" s="84"/>
      <c r="I2253" s="177"/>
      <c r="J2253" s="84"/>
      <c r="K2253" s="477"/>
      <c r="L2253" s="174"/>
      <c r="M2253" s="251"/>
      <c r="N2253" s="280" t="str">
        <f t="shared" si="174"/>
        <v/>
      </c>
      <c r="O2253" s="252"/>
      <c r="P2253" s="253"/>
      <c r="Q2253" s="484"/>
      <c r="R2253" s="83"/>
      <c r="S2253" s="482"/>
      <c r="T2253" s="84"/>
      <c r="U2253" s="250"/>
      <c r="V2253" s="254"/>
      <c r="W2253" s="254"/>
      <c r="X2253" s="255"/>
      <c r="Y2253" s="255"/>
      <c r="Z2253" s="256"/>
      <c r="AA2253" s="63"/>
      <c r="AB2253" s="63"/>
      <c r="AC2253" s="63"/>
      <c r="AD2253" s="81"/>
      <c r="AE2253" s="84"/>
      <c r="AF2253" s="84"/>
      <c r="AG2253" s="257"/>
      <c r="AH2253" s="84"/>
      <c r="AI2253" s="63"/>
      <c r="AJ2253" s="63"/>
      <c r="AK2253" s="81"/>
      <c r="AL2253" s="85"/>
      <c r="AM2253" s="66"/>
      <c r="AN2253" s="63"/>
      <c r="XFA2253" s="558" t="e">
        <f>MATCH(AE2253,tabla!$W$3:$W$20,0)-1</f>
        <v>#N/A</v>
      </c>
      <c r="XFB2253" s="558">
        <f>COUNTIF(tabla!$W$3:$W$20,'BD1'!AE2253)</f>
        <v>0</v>
      </c>
    </row>
    <row r="2254" spans="1:40 16381:16382" ht="24.95" customHeight="1" x14ac:dyDescent="0.2">
      <c r="A2254" s="248"/>
      <c r="B2254" s="248"/>
      <c r="C2254" s="248"/>
      <c r="D2254" s="84"/>
      <c r="E2254" s="86"/>
      <c r="F2254" s="249"/>
      <c r="G2254" s="84"/>
      <c r="H2254" s="84"/>
      <c r="I2254" s="177"/>
      <c r="J2254" s="84"/>
      <c r="K2254" s="477"/>
      <c r="L2254" s="174"/>
      <c r="M2254" s="251"/>
      <c r="N2254" s="280" t="str">
        <f t="shared" si="174"/>
        <v/>
      </c>
      <c r="O2254" s="252"/>
      <c r="P2254" s="253"/>
      <c r="Q2254" s="484"/>
      <c r="R2254" s="83"/>
      <c r="S2254" s="482"/>
      <c r="T2254" s="84"/>
      <c r="U2254" s="250"/>
      <c r="V2254" s="254"/>
      <c r="W2254" s="254"/>
      <c r="X2254" s="255"/>
      <c r="Y2254" s="255"/>
      <c r="Z2254" s="256"/>
      <c r="AA2254" s="63"/>
      <c r="AB2254" s="63"/>
      <c r="AC2254" s="63"/>
      <c r="AD2254" s="81"/>
      <c r="AE2254" s="84"/>
      <c r="AF2254" s="84"/>
      <c r="AG2254" s="257"/>
      <c r="AH2254" s="84"/>
      <c r="AI2254" s="63"/>
      <c r="AJ2254" s="63"/>
      <c r="AK2254" s="81"/>
      <c r="AL2254" s="85"/>
      <c r="AM2254" s="66"/>
      <c r="AN2254" s="63"/>
      <c r="XFA2254" s="558" t="e">
        <f>MATCH(AE2254,tabla!$W$3:$W$20,0)-1</f>
        <v>#N/A</v>
      </c>
      <c r="XFB2254" s="558">
        <f>COUNTIF(tabla!$W$3:$W$20,'BD1'!AE2254)</f>
        <v>0</v>
      </c>
    </row>
    <row r="2255" spans="1:40 16381:16382" ht="24.95" customHeight="1" x14ac:dyDescent="0.2">
      <c r="A2255" s="248"/>
      <c r="B2255" s="248"/>
      <c r="C2255" s="248"/>
      <c r="D2255" s="84"/>
      <c r="E2255" s="86"/>
      <c r="F2255" s="249"/>
      <c r="G2255" s="84"/>
      <c r="H2255" s="84"/>
      <c r="I2255" s="177"/>
      <c r="J2255" s="84"/>
      <c r="K2255" s="477"/>
      <c r="L2255" s="174"/>
      <c r="M2255" s="251"/>
      <c r="N2255" s="280" t="str">
        <f t="shared" si="174"/>
        <v/>
      </c>
      <c r="O2255" s="252"/>
      <c r="P2255" s="253"/>
      <c r="Q2255" s="484"/>
      <c r="R2255" s="83"/>
      <c r="S2255" s="482"/>
      <c r="T2255" s="84"/>
      <c r="U2255" s="250"/>
      <c r="V2255" s="254"/>
      <c r="W2255" s="254"/>
      <c r="X2255" s="255"/>
      <c r="Y2255" s="255"/>
      <c r="Z2255" s="256"/>
      <c r="AA2255" s="63"/>
      <c r="AB2255" s="63"/>
      <c r="AC2255" s="63"/>
      <c r="AD2255" s="81"/>
      <c r="AE2255" s="84"/>
      <c r="AF2255" s="84"/>
      <c r="AG2255" s="257"/>
      <c r="AH2255" s="84"/>
      <c r="AI2255" s="63"/>
      <c r="AJ2255" s="63"/>
      <c r="AK2255" s="81"/>
      <c r="AL2255" s="85"/>
      <c r="AM2255" s="66"/>
      <c r="AN2255" s="63"/>
      <c r="XFA2255" s="558" t="e">
        <f>MATCH(AE2255,tabla!$W$3:$W$20,0)-1</f>
        <v>#N/A</v>
      </c>
      <c r="XFB2255" s="558">
        <f>COUNTIF(tabla!$W$3:$W$20,'BD1'!AE2255)</f>
        <v>0</v>
      </c>
    </row>
    <row r="2256" spans="1:40 16381:16382" ht="24.95" customHeight="1" x14ac:dyDescent="0.2">
      <c r="A2256" s="248"/>
      <c r="B2256" s="248"/>
      <c r="C2256" s="248"/>
      <c r="D2256" s="84"/>
      <c r="E2256" s="86"/>
      <c r="F2256" s="249"/>
      <c r="G2256" s="84"/>
      <c r="H2256" s="84"/>
      <c r="I2256" s="177"/>
      <c r="J2256" s="84"/>
      <c r="K2256" s="477"/>
      <c r="L2256" s="174"/>
      <c r="M2256" s="251"/>
      <c r="N2256" s="280" t="str">
        <f t="shared" ref="N2256:N2319" si="175">IF(M2256="","",YEAR($M$2)-YEAR(M2256)-IF(DATE(YEAR($M$2),MONTH(M2256),DAY(M2256))&gt;$M$2,1,0))</f>
        <v/>
      </c>
      <c r="O2256" s="252"/>
      <c r="P2256" s="253"/>
      <c r="Q2256" s="484"/>
      <c r="R2256" s="83"/>
      <c r="S2256" s="482"/>
      <c r="T2256" s="84"/>
      <c r="U2256" s="250"/>
      <c r="V2256" s="254"/>
      <c r="W2256" s="254"/>
      <c r="X2256" s="255"/>
      <c r="Y2256" s="255"/>
      <c r="Z2256" s="256"/>
      <c r="AA2256" s="63"/>
      <c r="AB2256" s="63"/>
      <c r="AC2256" s="63"/>
      <c r="AD2256" s="81"/>
      <c r="AE2256" s="84"/>
      <c r="AF2256" s="84"/>
      <c r="AG2256" s="257"/>
      <c r="AH2256" s="84"/>
      <c r="AI2256" s="63"/>
      <c r="AJ2256" s="63"/>
      <c r="AK2256" s="81"/>
      <c r="AL2256" s="85"/>
      <c r="AM2256" s="66"/>
      <c r="AN2256" s="63"/>
      <c r="XFA2256" s="558" t="e">
        <f>MATCH(AE2256,tabla!$W$3:$W$20,0)-1</f>
        <v>#N/A</v>
      </c>
      <c r="XFB2256" s="558">
        <f>COUNTIF(tabla!$W$3:$W$20,'BD1'!AE2256)</f>
        <v>0</v>
      </c>
    </row>
    <row r="2257" spans="1:40 16381:16382" ht="24.95" customHeight="1" x14ac:dyDescent="0.2">
      <c r="A2257" s="248"/>
      <c r="B2257" s="248"/>
      <c r="C2257" s="248"/>
      <c r="D2257" s="84"/>
      <c r="E2257" s="86"/>
      <c r="F2257" s="249"/>
      <c r="G2257" s="84"/>
      <c r="H2257" s="84"/>
      <c r="I2257" s="177"/>
      <c r="J2257" s="84"/>
      <c r="K2257" s="477"/>
      <c r="L2257" s="174"/>
      <c r="M2257" s="251"/>
      <c r="N2257" s="280" t="str">
        <f t="shared" si="175"/>
        <v/>
      </c>
      <c r="O2257" s="252"/>
      <c r="P2257" s="253"/>
      <c r="Q2257" s="484"/>
      <c r="R2257" s="83"/>
      <c r="S2257" s="482"/>
      <c r="T2257" s="84"/>
      <c r="U2257" s="250"/>
      <c r="V2257" s="254"/>
      <c r="W2257" s="254"/>
      <c r="X2257" s="255"/>
      <c r="Y2257" s="255"/>
      <c r="Z2257" s="256"/>
      <c r="AA2257" s="63"/>
      <c r="AB2257" s="63"/>
      <c r="AC2257" s="63"/>
      <c r="AD2257" s="81"/>
      <c r="AE2257" s="84"/>
      <c r="AF2257" s="84"/>
      <c r="AG2257" s="257"/>
      <c r="AH2257" s="84"/>
      <c r="AI2257" s="63"/>
      <c r="AJ2257" s="63"/>
      <c r="AK2257" s="81"/>
      <c r="AL2257" s="85"/>
      <c r="AM2257" s="66"/>
      <c r="AN2257" s="63"/>
      <c r="XFA2257" s="558" t="e">
        <f>MATCH(AE2257,tabla!$W$3:$W$20,0)-1</f>
        <v>#N/A</v>
      </c>
      <c r="XFB2257" s="558">
        <f>COUNTIF(tabla!$W$3:$W$20,'BD1'!AE2257)</f>
        <v>0</v>
      </c>
    </row>
    <row r="2258" spans="1:40 16381:16382" ht="24.95" customHeight="1" x14ac:dyDescent="0.2">
      <c r="A2258" s="248"/>
      <c r="B2258" s="248"/>
      <c r="C2258" s="248"/>
      <c r="D2258" s="84"/>
      <c r="E2258" s="86"/>
      <c r="F2258" s="249"/>
      <c r="G2258" s="84"/>
      <c r="H2258" s="84"/>
      <c r="I2258" s="177"/>
      <c r="J2258" s="84"/>
      <c r="K2258" s="477"/>
      <c r="L2258" s="174"/>
      <c r="M2258" s="251"/>
      <c r="N2258" s="280" t="str">
        <f t="shared" si="175"/>
        <v/>
      </c>
      <c r="O2258" s="252"/>
      <c r="P2258" s="253"/>
      <c r="Q2258" s="484"/>
      <c r="R2258" s="83"/>
      <c r="S2258" s="482"/>
      <c r="T2258" s="84"/>
      <c r="U2258" s="250"/>
      <c r="V2258" s="254"/>
      <c r="W2258" s="254"/>
      <c r="X2258" s="255"/>
      <c r="Y2258" s="255"/>
      <c r="Z2258" s="256"/>
      <c r="AA2258" s="63"/>
      <c r="AB2258" s="63"/>
      <c r="AC2258" s="63"/>
      <c r="AD2258" s="81"/>
      <c r="AE2258" s="84"/>
      <c r="AF2258" s="84"/>
      <c r="AG2258" s="257"/>
      <c r="AH2258" s="84"/>
      <c r="AI2258" s="63"/>
      <c r="AJ2258" s="63"/>
      <c r="AK2258" s="81"/>
      <c r="AL2258" s="85"/>
      <c r="AM2258" s="66"/>
      <c r="AN2258" s="63"/>
      <c r="XFA2258" s="558" t="e">
        <f>MATCH(AE2258,tabla!$W$3:$W$20,0)-1</f>
        <v>#N/A</v>
      </c>
      <c r="XFB2258" s="558">
        <f>COUNTIF(tabla!$W$3:$W$20,'BD1'!AE2258)</f>
        <v>0</v>
      </c>
    </row>
    <row r="2259" spans="1:40 16381:16382" ht="24.95" customHeight="1" x14ac:dyDescent="0.2">
      <c r="A2259" s="248"/>
      <c r="B2259" s="248"/>
      <c r="C2259" s="248"/>
      <c r="D2259" s="84"/>
      <c r="E2259" s="86"/>
      <c r="F2259" s="249"/>
      <c r="G2259" s="84"/>
      <c r="H2259" s="84"/>
      <c r="I2259" s="177"/>
      <c r="J2259" s="84"/>
      <c r="K2259" s="477"/>
      <c r="L2259" s="174"/>
      <c r="M2259" s="251"/>
      <c r="N2259" s="280" t="str">
        <f t="shared" si="175"/>
        <v/>
      </c>
      <c r="O2259" s="252"/>
      <c r="P2259" s="253"/>
      <c r="Q2259" s="484"/>
      <c r="R2259" s="83"/>
      <c r="S2259" s="482"/>
      <c r="T2259" s="84"/>
      <c r="U2259" s="250"/>
      <c r="V2259" s="254"/>
      <c r="W2259" s="254"/>
      <c r="X2259" s="255"/>
      <c r="Y2259" s="255"/>
      <c r="Z2259" s="256"/>
      <c r="AA2259" s="63"/>
      <c r="AB2259" s="63"/>
      <c r="AC2259" s="63"/>
      <c r="AD2259" s="81"/>
      <c r="AE2259" s="84"/>
      <c r="AF2259" s="84"/>
      <c r="AG2259" s="257"/>
      <c r="AH2259" s="84"/>
      <c r="AI2259" s="63"/>
      <c r="AJ2259" s="63"/>
      <c r="AK2259" s="81"/>
      <c r="AL2259" s="85"/>
      <c r="AM2259" s="66"/>
      <c r="AN2259" s="63"/>
      <c r="XFA2259" s="558" t="e">
        <f>MATCH(AE2259,tabla!$W$3:$W$20,0)-1</f>
        <v>#N/A</v>
      </c>
      <c r="XFB2259" s="558">
        <f>COUNTIF(tabla!$W$3:$W$20,'BD1'!AE2259)</f>
        <v>0</v>
      </c>
    </row>
    <row r="2260" spans="1:40 16381:16382" ht="24.95" customHeight="1" x14ac:dyDescent="0.2">
      <c r="A2260" s="248"/>
      <c r="B2260" s="248"/>
      <c r="C2260" s="248"/>
      <c r="D2260" s="84"/>
      <c r="E2260" s="86"/>
      <c r="F2260" s="249"/>
      <c r="G2260" s="84"/>
      <c r="H2260" s="84"/>
      <c r="I2260" s="177"/>
      <c r="J2260" s="84"/>
      <c r="K2260" s="477"/>
      <c r="L2260" s="174"/>
      <c r="M2260" s="251"/>
      <c r="N2260" s="280" t="str">
        <f t="shared" si="175"/>
        <v/>
      </c>
      <c r="O2260" s="252"/>
      <c r="P2260" s="253"/>
      <c r="Q2260" s="484"/>
      <c r="R2260" s="83"/>
      <c r="S2260" s="482"/>
      <c r="T2260" s="84"/>
      <c r="U2260" s="250"/>
      <c r="V2260" s="254"/>
      <c r="W2260" s="254"/>
      <c r="X2260" s="255"/>
      <c r="Y2260" s="255"/>
      <c r="Z2260" s="256"/>
      <c r="AA2260" s="63"/>
      <c r="AB2260" s="63"/>
      <c r="AC2260" s="63"/>
      <c r="AD2260" s="81"/>
      <c r="AE2260" s="84"/>
      <c r="AF2260" s="84"/>
      <c r="AG2260" s="257"/>
      <c r="AH2260" s="84"/>
      <c r="AI2260" s="63"/>
      <c r="AJ2260" s="63"/>
      <c r="AK2260" s="81"/>
      <c r="AL2260" s="85"/>
      <c r="AM2260" s="66"/>
      <c r="AN2260" s="63"/>
      <c r="XFA2260" s="558" t="e">
        <f>MATCH(AE2260,tabla!$W$3:$W$20,0)-1</f>
        <v>#N/A</v>
      </c>
      <c r="XFB2260" s="558">
        <f>COUNTIF(tabla!$W$3:$W$20,'BD1'!AE2260)</f>
        <v>0</v>
      </c>
    </row>
    <row r="2261" spans="1:40 16381:16382" ht="24.95" customHeight="1" x14ac:dyDescent="0.2">
      <c r="A2261" s="248"/>
      <c r="B2261" s="248"/>
      <c r="C2261" s="248"/>
      <c r="D2261" s="84"/>
      <c r="E2261" s="86"/>
      <c r="F2261" s="249"/>
      <c r="G2261" s="84"/>
      <c r="H2261" s="84"/>
      <c r="I2261" s="177"/>
      <c r="J2261" s="84"/>
      <c r="K2261" s="477"/>
      <c r="L2261" s="174"/>
      <c r="M2261" s="251"/>
      <c r="N2261" s="280" t="str">
        <f t="shared" si="175"/>
        <v/>
      </c>
      <c r="O2261" s="252"/>
      <c r="P2261" s="253"/>
      <c r="Q2261" s="484"/>
      <c r="R2261" s="83"/>
      <c r="S2261" s="482"/>
      <c r="T2261" s="84"/>
      <c r="U2261" s="250"/>
      <c r="V2261" s="254"/>
      <c r="W2261" s="254"/>
      <c r="X2261" s="255"/>
      <c r="Y2261" s="255"/>
      <c r="Z2261" s="256"/>
      <c r="AA2261" s="63"/>
      <c r="AB2261" s="63"/>
      <c r="AC2261" s="63"/>
      <c r="AD2261" s="81"/>
      <c r="AE2261" s="84"/>
      <c r="AF2261" s="84"/>
      <c r="AG2261" s="257"/>
      <c r="AH2261" s="84"/>
      <c r="AI2261" s="63"/>
      <c r="AJ2261" s="63"/>
      <c r="AK2261" s="81"/>
      <c r="AL2261" s="85"/>
      <c r="AM2261" s="66"/>
      <c r="AN2261" s="63"/>
      <c r="XFA2261" s="558" t="e">
        <f>MATCH(AE2261,tabla!$W$3:$W$20,0)-1</f>
        <v>#N/A</v>
      </c>
      <c r="XFB2261" s="558">
        <f>COUNTIF(tabla!$W$3:$W$20,'BD1'!AE2261)</f>
        <v>0</v>
      </c>
    </row>
    <row r="2262" spans="1:40 16381:16382" ht="24.95" customHeight="1" x14ac:dyDescent="0.2">
      <c r="A2262" s="248"/>
      <c r="B2262" s="248"/>
      <c r="C2262" s="248"/>
      <c r="D2262" s="84"/>
      <c r="E2262" s="86"/>
      <c r="F2262" s="249"/>
      <c r="G2262" s="84"/>
      <c r="H2262" s="84"/>
      <c r="I2262" s="177"/>
      <c r="J2262" s="84"/>
      <c r="K2262" s="477"/>
      <c r="L2262" s="174"/>
      <c r="M2262" s="251"/>
      <c r="N2262" s="280" t="str">
        <f t="shared" si="175"/>
        <v/>
      </c>
      <c r="O2262" s="252"/>
      <c r="P2262" s="253"/>
      <c r="Q2262" s="484"/>
      <c r="R2262" s="83"/>
      <c r="S2262" s="482"/>
      <c r="T2262" s="84"/>
      <c r="U2262" s="250"/>
      <c r="V2262" s="254"/>
      <c r="W2262" s="254"/>
      <c r="X2262" s="255"/>
      <c r="Y2262" s="255"/>
      <c r="Z2262" s="256"/>
      <c r="AA2262" s="63"/>
      <c r="AB2262" s="63"/>
      <c r="AC2262" s="63"/>
      <c r="AD2262" s="81"/>
      <c r="AE2262" s="84"/>
      <c r="AF2262" s="84"/>
      <c r="AG2262" s="257"/>
      <c r="AH2262" s="84"/>
      <c r="AI2262" s="63"/>
      <c r="AJ2262" s="63"/>
      <c r="AK2262" s="81"/>
      <c r="AL2262" s="85"/>
      <c r="AM2262" s="66"/>
      <c r="AN2262" s="63"/>
      <c r="XFA2262" s="558" t="e">
        <f>MATCH(AE2262,tabla!$W$3:$W$20,0)-1</f>
        <v>#N/A</v>
      </c>
      <c r="XFB2262" s="558">
        <f>COUNTIF(tabla!$W$3:$W$20,'BD1'!AE2262)</f>
        <v>0</v>
      </c>
    </row>
    <row r="2263" spans="1:40 16381:16382" ht="24.95" customHeight="1" x14ac:dyDescent="0.2">
      <c r="A2263" s="248"/>
      <c r="B2263" s="248"/>
      <c r="C2263" s="248"/>
      <c r="D2263" s="84"/>
      <c r="E2263" s="86"/>
      <c r="F2263" s="249"/>
      <c r="G2263" s="84"/>
      <c r="H2263" s="84"/>
      <c r="I2263" s="177"/>
      <c r="J2263" s="84"/>
      <c r="K2263" s="477"/>
      <c r="L2263" s="174"/>
      <c r="M2263" s="251"/>
      <c r="N2263" s="280" t="str">
        <f t="shared" si="175"/>
        <v/>
      </c>
      <c r="O2263" s="252"/>
      <c r="P2263" s="253"/>
      <c r="Q2263" s="484"/>
      <c r="R2263" s="83"/>
      <c r="S2263" s="482"/>
      <c r="T2263" s="84"/>
      <c r="U2263" s="250"/>
      <c r="V2263" s="254"/>
      <c r="W2263" s="254"/>
      <c r="X2263" s="255"/>
      <c r="Y2263" s="255"/>
      <c r="Z2263" s="256"/>
      <c r="AA2263" s="63"/>
      <c r="AB2263" s="63"/>
      <c r="AC2263" s="63"/>
      <c r="AD2263" s="81"/>
      <c r="AE2263" s="84"/>
      <c r="AF2263" s="84"/>
      <c r="AG2263" s="257"/>
      <c r="AH2263" s="84"/>
      <c r="AI2263" s="63"/>
      <c r="AJ2263" s="63"/>
      <c r="AK2263" s="81"/>
      <c r="AL2263" s="85"/>
      <c r="AM2263" s="66"/>
      <c r="AN2263" s="63"/>
      <c r="XFA2263" s="558" t="e">
        <f>MATCH(AE2263,tabla!$W$3:$W$20,0)-1</f>
        <v>#N/A</v>
      </c>
      <c r="XFB2263" s="558">
        <f>COUNTIF(tabla!$W$3:$W$20,'BD1'!AE2263)</f>
        <v>0</v>
      </c>
    </row>
    <row r="2264" spans="1:40 16381:16382" ht="24.95" customHeight="1" x14ac:dyDescent="0.2">
      <c r="A2264" s="248"/>
      <c r="B2264" s="248"/>
      <c r="C2264" s="248"/>
      <c r="D2264" s="84"/>
      <c r="E2264" s="86"/>
      <c r="F2264" s="249"/>
      <c r="G2264" s="84"/>
      <c r="H2264" s="84"/>
      <c r="I2264" s="177"/>
      <c r="J2264" s="84"/>
      <c r="K2264" s="477"/>
      <c r="L2264" s="174"/>
      <c r="M2264" s="251"/>
      <c r="N2264" s="280" t="str">
        <f t="shared" si="175"/>
        <v/>
      </c>
      <c r="O2264" s="252"/>
      <c r="P2264" s="253"/>
      <c r="Q2264" s="484"/>
      <c r="R2264" s="83"/>
      <c r="S2264" s="482"/>
      <c r="T2264" s="84"/>
      <c r="U2264" s="250"/>
      <c r="V2264" s="254"/>
      <c r="W2264" s="254"/>
      <c r="X2264" s="255"/>
      <c r="Y2264" s="255"/>
      <c r="Z2264" s="256"/>
      <c r="AA2264" s="63"/>
      <c r="AB2264" s="63"/>
      <c r="AC2264" s="63"/>
      <c r="AD2264" s="81"/>
      <c r="AE2264" s="84"/>
      <c r="AF2264" s="84"/>
      <c r="AG2264" s="257"/>
      <c r="AH2264" s="84"/>
      <c r="AI2264" s="63"/>
      <c r="AJ2264" s="63"/>
      <c r="AK2264" s="81"/>
      <c r="AL2264" s="85"/>
      <c r="AM2264" s="66"/>
      <c r="AN2264" s="63"/>
      <c r="XFA2264" s="558" t="e">
        <f>MATCH(AE2264,tabla!$W$3:$W$20,0)-1</f>
        <v>#N/A</v>
      </c>
      <c r="XFB2264" s="558">
        <f>COUNTIF(tabla!$W$3:$W$20,'BD1'!AE2264)</f>
        <v>0</v>
      </c>
    </row>
    <row r="2265" spans="1:40 16381:16382" ht="24.95" customHeight="1" x14ac:dyDescent="0.2">
      <c r="A2265" s="248"/>
      <c r="B2265" s="248"/>
      <c r="C2265" s="248"/>
      <c r="D2265" s="84"/>
      <c r="E2265" s="86"/>
      <c r="F2265" s="249"/>
      <c r="G2265" s="84"/>
      <c r="H2265" s="84"/>
      <c r="I2265" s="177"/>
      <c r="J2265" s="84"/>
      <c r="K2265" s="477"/>
      <c r="L2265" s="174"/>
      <c r="M2265" s="251"/>
      <c r="N2265" s="280" t="str">
        <f t="shared" si="175"/>
        <v/>
      </c>
      <c r="O2265" s="252"/>
      <c r="P2265" s="253"/>
      <c r="Q2265" s="484"/>
      <c r="R2265" s="83"/>
      <c r="S2265" s="482"/>
      <c r="T2265" s="84"/>
      <c r="U2265" s="250"/>
      <c r="V2265" s="254"/>
      <c r="W2265" s="254"/>
      <c r="X2265" s="255"/>
      <c r="Y2265" s="255"/>
      <c r="Z2265" s="256"/>
      <c r="AA2265" s="63"/>
      <c r="AB2265" s="63"/>
      <c r="AC2265" s="63"/>
      <c r="AD2265" s="81"/>
      <c r="AE2265" s="84"/>
      <c r="AF2265" s="84"/>
      <c r="AG2265" s="257"/>
      <c r="AH2265" s="84"/>
      <c r="AI2265" s="63"/>
      <c r="AJ2265" s="63"/>
      <c r="AK2265" s="81"/>
      <c r="AL2265" s="85"/>
      <c r="AM2265" s="66"/>
      <c r="AN2265" s="63"/>
      <c r="XFA2265" s="558" t="e">
        <f>MATCH(AE2265,tabla!$W$3:$W$20,0)-1</f>
        <v>#N/A</v>
      </c>
      <c r="XFB2265" s="558">
        <f>COUNTIF(tabla!$W$3:$W$20,'BD1'!AE2265)</f>
        <v>0</v>
      </c>
    </row>
    <row r="2266" spans="1:40 16381:16382" ht="24.95" customHeight="1" x14ac:dyDescent="0.2">
      <c r="A2266" s="248"/>
      <c r="B2266" s="248"/>
      <c r="C2266" s="248"/>
      <c r="D2266" s="84"/>
      <c r="E2266" s="86"/>
      <c r="F2266" s="249"/>
      <c r="G2266" s="84"/>
      <c r="H2266" s="84"/>
      <c r="I2266" s="177"/>
      <c r="J2266" s="84"/>
      <c r="K2266" s="477"/>
      <c r="L2266" s="174"/>
      <c r="M2266" s="251"/>
      <c r="N2266" s="280" t="str">
        <f t="shared" si="175"/>
        <v/>
      </c>
      <c r="O2266" s="252"/>
      <c r="P2266" s="253"/>
      <c r="Q2266" s="484"/>
      <c r="R2266" s="83"/>
      <c r="S2266" s="482"/>
      <c r="T2266" s="84"/>
      <c r="U2266" s="250"/>
      <c r="V2266" s="254"/>
      <c r="W2266" s="254"/>
      <c r="X2266" s="255"/>
      <c r="Y2266" s="255"/>
      <c r="Z2266" s="256"/>
      <c r="AA2266" s="63"/>
      <c r="AB2266" s="63"/>
      <c r="AC2266" s="63"/>
      <c r="AD2266" s="81"/>
      <c r="AE2266" s="84"/>
      <c r="AF2266" s="84"/>
      <c r="AG2266" s="257"/>
      <c r="AH2266" s="84"/>
      <c r="AI2266" s="63"/>
      <c r="AJ2266" s="63"/>
      <c r="AK2266" s="81"/>
      <c r="AL2266" s="85"/>
      <c r="AM2266" s="66"/>
      <c r="AN2266" s="63"/>
      <c r="XFA2266" s="558" t="e">
        <f>MATCH(AE2266,tabla!$W$3:$W$20,0)-1</f>
        <v>#N/A</v>
      </c>
      <c r="XFB2266" s="558">
        <f>COUNTIF(tabla!$W$3:$W$20,'BD1'!AE2266)</f>
        <v>0</v>
      </c>
    </row>
    <row r="2267" spans="1:40 16381:16382" ht="24.95" customHeight="1" x14ac:dyDescent="0.2">
      <c r="A2267" s="248"/>
      <c r="B2267" s="248"/>
      <c r="C2267" s="248"/>
      <c r="D2267" s="84"/>
      <c r="E2267" s="86"/>
      <c r="F2267" s="249"/>
      <c r="G2267" s="84"/>
      <c r="H2267" s="84"/>
      <c r="I2267" s="177"/>
      <c r="J2267" s="84"/>
      <c r="K2267" s="477"/>
      <c r="L2267" s="174"/>
      <c r="M2267" s="251"/>
      <c r="N2267" s="280" t="str">
        <f t="shared" si="175"/>
        <v/>
      </c>
      <c r="O2267" s="252"/>
      <c r="P2267" s="253"/>
      <c r="Q2267" s="484"/>
      <c r="R2267" s="83"/>
      <c r="S2267" s="482"/>
      <c r="T2267" s="84"/>
      <c r="U2267" s="250"/>
      <c r="V2267" s="254"/>
      <c r="W2267" s="254"/>
      <c r="X2267" s="255"/>
      <c r="Y2267" s="255"/>
      <c r="Z2267" s="256"/>
      <c r="AA2267" s="63"/>
      <c r="AB2267" s="63"/>
      <c r="AC2267" s="63"/>
      <c r="AD2267" s="81"/>
      <c r="AE2267" s="84"/>
      <c r="AF2267" s="84"/>
      <c r="AG2267" s="257"/>
      <c r="AH2267" s="84"/>
      <c r="AI2267" s="63"/>
      <c r="AJ2267" s="63"/>
      <c r="AK2267" s="81"/>
      <c r="AL2267" s="85"/>
      <c r="AM2267" s="66"/>
      <c r="AN2267" s="63"/>
      <c r="XFA2267" s="558" t="e">
        <f>MATCH(AE2267,tabla!$W$3:$W$20,0)-1</f>
        <v>#N/A</v>
      </c>
      <c r="XFB2267" s="558">
        <f>COUNTIF(tabla!$W$3:$W$20,'BD1'!AE2267)</f>
        <v>0</v>
      </c>
    </row>
    <row r="2268" spans="1:40 16381:16382" ht="24.95" customHeight="1" x14ac:dyDescent="0.2">
      <c r="A2268" s="248"/>
      <c r="B2268" s="248"/>
      <c r="C2268" s="248"/>
      <c r="D2268" s="84"/>
      <c r="E2268" s="86"/>
      <c r="F2268" s="249"/>
      <c r="G2268" s="84"/>
      <c r="H2268" s="84"/>
      <c r="I2268" s="177"/>
      <c r="J2268" s="84"/>
      <c r="K2268" s="477"/>
      <c r="L2268" s="174"/>
      <c r="M2268" s="251"/>
      <c r="N2268" s="280" t="str">
        <f t="shared" si="175"/>
        <v/>
      </c>
      <c r="O2268" s="252"/>
      <c r="P2268" s="253"/>
      <c r="Q2268" s="484"/>
      <c r="R2268" s="83"/>
      <c r="S2268" s="482"/>
      <c r="T2268" s="84"/>
      <c r="U2268" s="250"/>
      <c r="V2268" s="254"/>
      <c r="W2268" s="254"/>
      <c r="X2268" s="255"/>
      <c r="Y2268" s="255"/>
      <c r="Z2268" s="256"/>
      <c r="AA2268" s="63"/>
      <c r="AB2268" s="63"/>
      <c r="AC2268" s="63"/>
      <c r="AD2268" s="81"/>
      <c r="AE2268" s="84"/>
      <c r="AF2268" s="84"/>
      <c r="AG2268" s="257"/>
      <c r="AH2268" s="84"/>
      <c r="AI2268" s="63"/>
      <c r="AJ2268" s="63"/>
      <c r="AK2268" s="81"/>
      <c r="AL2268" s="85"/>
      <c r="AM2268" s="66"/>
      <c r="AN2268" s="63"/>
      <c r="XFA2268" s="558" t="e">
        <f>MATCH(AE2268,tabla!$W$3:$W$20,0)-1</f>
        <v>#N/A</v>
      </c>
      <c r="XFB2268" s="558">
        <f>COUNTIF(tabla!$W$3:$W$20,'BD1'!AE2268)</f>
        <v>0</v>
      </c>
    </row>
    <row r="2269" spans="1:40 16381:16382" ht="24.95" customHeight="1" x14ac:dyDescent="0.2">
      <c r="A2269" s="248"/>
      <c r="B2269" s="248"/>
      <c r="C2269" s="248"/>
      <c r="D2269" s="84"/>
      <c r="E2269" s="86"/>
      <c r="F2269" s="249"/>
      <c r="G2269" s="84"/>
      <c r="H2269" s="84"/>
      <c r="I2269" s="177"/>
      <c r="J2269" s="84"/>
      <c r="K2269" s="477"/>
      <c r="L2269" s="174"/>
      <c r="M2269" s="251"/>
      <c r="N2269" s="280" t="str">
        <f t="shared" si="175"/>
        <v/>
      </c>
      <c r="O2269" s="252"/>
      <c r="P2269" s="253"/>
      <c r="Q2269" s="484"/>
      <c r="R2269" s="83"/>
      <c r="S2269" s="482"/>
      <c r="T2269" s="84"/>
      <c r="U2269" s="250"/>
      <c r="V2269" s="254"/>
      <c r="W2269" s="254"/>
      <c r="X2269" s="255"/>
      <c r="Y2269" s="255"/>
      <c r="Z2269" s="256"/>
      <c r="AA2269" s="63"/>
      <c r="AB2269" s="63"/>
      <c r="AC2269" s="63"/>
      <c r="AD2269" s="81"/>
      <c r="AE2269" s="84"/>
      <c r="AF2269" s="84"/>
      <c r="AG2269" s="257"/>
      <c r="AH2269" s="84"/>
      <c r="AI2269" s="63"/>
      <c r="AJ2269" s="63"/>
      <c r="AK2269" s="81"/>
      <c r="AL2269" s="85"/>
      <c r="AM2269" s="66"/>
      <c r="AN2269" s="63"/>
      <c r="XFA2269" s="558" t="e">
        <f>MATCH(AE2269,tabla!$W$3:$W$20,0)-1</f>
        <v>#N/A</v>
      </c>
      <c r="XFB2269" s="558">
        <f>COUNTIF(tabla!$W$3:$W$20,'BD1'!AE2269)</f>
        <v>0</v>
      </c>
    </row>
    <row r="2270" spans="1:40 16381:16382" ht="24.95" customHeight="1" x14ac:dyDescent="0.2">
      <c r="A2270" s="248"/>
      <c r="B2270" s="248"/>
      <c r="C2270" s="248"/>
      <c r="D2270" s="84"/>
      <c r="E2270" s="86"/>
      <c r="F2270" s="249"/>
      <c r="G2270" s="84"/>
      <c r="H2270" s="84"/>
      <c r="I2270" s="177"/>
      <c r="J2270" s="84"/>
      <c r="K2270" s="477"/>
      <c r="L2270" s="174"/>
      <c r="M2270" s="251"/>
      <c r="N2270" s="280" t="str">
        <f t="shared" si="175"/>
        <v/>
      </c>
      <c r="O2270" s="252"/>
      <c r="P2270" s="253"/>
      <c r="Q2270" s="484"/>
      <c r="R2270" s="83"/>
      <c r="S2270" s="482"/>
      <c r="T2270" s="84"/>
      <c r="U2270" s="250"/>
      <c r="V2270" s="254"/>
      <c r="W2270" s="254"/>
      <c r="X2270" s="255"/>
      <c r="Y2270" s="255"/>
      <c r="Z2270" s="256"/>
      <c r="AA2270" s="63"/>
      <c r="AB2270" s="63"/>
      <c r="AC2270" s="63"/>
      <c r="AD2270" s="81"/>
      <c r="AE2270" s="84"/>
      <c r="AF2270" s="84"/>
      <c r="AG2270" s="257"/>
      <c r="AH2270" s="84"/>
      <c r="AI2270" s="63"/>
      <c r="AJ2270" s="63"/>
      <c r="AK2270" s="81"/>
      <c r="AL2270" s="85"/>
      <c r="AM2270" s="66"/>
      <c r="AN2270" s="63"/>
      <c r="XFA2270" s="558" t="e">
        <f>MATCH(AE2270,tabla!$W$3:$W$20,0)-1</f>
        <v>#N/A</v>
      </c>
      <c r="XFB2270" s="558">
        <f>COUNTIF(tabla!$W$3:$W$20,'BD1'!AE2270)</f>
        <v>0</v>
      </c>
    </row>
    <row r="2271" spans="1:40 16381:16382" ht="24.95" customHeight="1" x14ac:dyDescent="0.2">
      <c r="A2271" s="248"/>
      <c r="B2271" s="248"/>
      <c r="C2271" s="248"/>
      <c r="D2271" s="84"/>
      <c r="E2271" s="86"/>
      <c r="F2271" s="249"/>
      <c r="G2271" s="84"/>
      <c r="H2271" s="84"/>
      <c r="I2271" s="177"/>
      <c r="J2271" s="84"/>
      <c r="K2271" s="477"/>
      <c r="L2271" s="174"/>
      <c r="M2271" s="251"/>
      <c r="N2271" s="280" t="str">
        <f t="shared" si="175"/>
        <v/>
      </c>
      <c r="O2271" s="252"/>
      <c r="P2271" s="253"/>
      <c r="Q2271" s="484"/>
      <c r="R2271" s="83"/>
      <c r="S2271" s="482"/>
      <c r="T2271" s="84"/>
      <c r="U2271" s="250"/>
      <c r="V2271" s="254"/>
      <c r="W2271" s="254"/>
      <c r="X2271" s="255"/>
      <c r="Y2271" s="255"/>
      <c r="Z2271" s="256"/>
      <c r="AA2271" s="63"/>
      <c r="AB2271" s="63"/>
      <c r="AC2271" s="63"/>
      <c r="AD2271" s="81"/>
      <c r="AE2271" s="84"/>
      <c r="AF2271" s="84"/>
      <c r="AG2271" s="257"/>
      <c r="AH2271" s="84"/>
      <c r="AI2271" s="63"/>
      <c r="AJ2271" s="63"/>
      <c r="AK2271" s="81"/>
      <c r="AL2271" s="85"/>
      <c r="AM2271" s="66"/>
      <c r="AN2271" s="63"/>
      <c r="XFA2271" s="558" t="e">
        <f>MATCH(AE2271,tabla!$W$3:$W$20,0)-1</f>
        <v>#N/A</v>
      </c>
      <c r="XFB2271" s="558">
        <f>COUNTIF(tabla!$W$3:$W$20,'BD1'!AE2271)</f>
        <v>0</v>
      </c>
    </row>
    <row r="2272" spans="1:40 16381:16382" ht="24.95" customHeight="1" x14ac:dyDescent="0.2">
      <c r="A2272" s="248"/>
      <c r="B2272" s="248"/>
      <c r="C2272" s="248"/>
      <c r="D2272" s="84"/>
      <c r="E2272" s="86"/>
      <c r="F2272" s="249"/>
      <c r="G2272" s="84"/>
      <c r="H2272" s="84"/>
      <c r="I2272" s="177"/>
      <c r="J2272" s="84"/>
      <c r="K2272" s="477"/>
      <c r="L2272" s="174"/>
      <c r="M2272" s="251"/>
      <c r="N2272" s="280" t="str">
        <f t="shared" si="175"/>
        <v/>
      </c>
      <c r="O2272" s="252"/>
      <c r="P2272" s="253"/>
      <c r="Q2272" s="484"/>
      <c r="R2272" s="83"/>
      <c r="S2272" s="482"/>
      <c r="T2272" s="84"/>
      <c r="U2272" s="250"/>
      <c r="V2272" s="254"/>
      <c r="W2272" s="254"/>
      <c r="X2272" s="255"/>
      <c r="Y2272" s="255"/>
      <c r="Z2272" s="256"/>
      <c r="AA2272" s="63"/>
      <c r="AB2272" s="63"/>
      <c r="AC2272" s="63"/>
      <c r="AD2272" s="81"/>
      <c r="AE2272" s="84"/>
      <c r="AF2272" s="84"/>
      <c r="AG2272" s="257"/>
      <c r="AH2272" s="84"/>
      <c r="AI2272" s="63"/>
      <c r="AJ2272" s="63"/>
      <c r="AK2272" s="81"/>
      <c r="AL2272" s="85"/>
      <c r="AM2272" s="66"/>
      <c r="AN2272" s="63"/>
      <c r="XFA2272" s="558" t="e">
        <f>MATCH(AE2272,tabla!$W$3:$W$20,0)-1</f>
        <v>#N/A</v>
      </c>
      <c r="XFB2272" s="558">
        <f>COUNTIF(tabla!$W$3:$W$20,'BD1'!AE2272)</f>
        <v>0</v>
      </c>
    </row>
    <row r="2273" spans="1:40 16381:16382" ht="24.95" customHeight="1" x14ac:dyDescent="0.2">
      <c r="A2273" s="248"/>
      <c r="B2273" s="248"/>
      <c r="C2273" s="248"/>
      <c r="D2273" s="84"/>
      <c r="E2273" s="86"/>
      <c r="F2273" s="249"/>
      <c r="G2273" s="84"/>
      <c r="H2273" s="84"/>
      <c r="I2273" s="177"/>
      <c r="J2273" s="84"/>
      <c r="K2273" s="477"/>
      <c r="L2273" s="174"/>
      <c r="M2273" s="251"/>
      <c r="N2273" s="280" t="str">
        <f t="shared" si="175"/>
        <v/>
      </c>
      <c r="O2273" s="252"/>
      <c r="P2273" s="253"/>
      <c r="Q2273" s="484"/>
      <c r="R2273" s="83"/>
      <c r="S2273" s="482"/>
      <c r="T2273" s="84"/>
      <c r="U2273" s="250"/>
      <c r="V2273" s="254"/>
      <c r="W2273" s="254"/>
      <c r="X2273" s="255"/>
      <c r="Y2273" s="255"/>
      <c r="Z2273" s="256"/>
      <c r="AA2273" s="63"/>
      <c r="AB2273" s="63"/>
      <c r="AC2273" s="63"/>
      <c r="AD2273" s="81"/>
      <c r="AE2273" s="84"/>
      <c r="AF2273" s="84"/>
      <c r="AG2273" s="257"/>
      <c r="AH2273" s="84"/>
      <c r="AI2273" s="63"/>
      <c r="AJ2273" s="63"/>
      <c r="AK2273" s="81"/>
      <c r="AL2273" s="85"/>
      <c r="AM2273" s="66"/>
      <c r="AN2273" s="63"/>
      <c r="XFA2273" s="558" t="e">
        <f>MATCH(AE2273,tabla!$W$3:$W$20,0)-1</f>
        <v>#N/A</v>
      </c>
      <c r="XFB2273" s="558">
        <f>COUNTIF(tabla!$W$3:$W$20,'BD1'!AE2273)</f>
        <v>0</v>
      </c>
    </row>
    <row r="2274" spans="1:40 16381:16382" ht="24.95" customHeight="1" x14ac:dyDescent="0.2">
      <c r="A2274" s="248"/>
      <c r="B2274" s="248"/>
      <c r="C2274" s="248"/>
      <c r="D2274" s="84"/>
      <c r="E2274" s="86"/>
      <c r="F2274" s="249"/>
      <c r="G2274" s="84"/>
      <c r="H2274" s="84"/>
      <c r="I2274" s="177"/>
      <c r="J2274" s="84"/>
      <c r="K2274" s="477"/>
      <c r="L2274" s="174"/>
      <c r="M2274" s="251"/>
      <c r="N2274" s="280" t="str">
        <f t="shared" si="175"/>
        <v/>
      </c>
      <c r="O2274" s="252"/>
      <c r="P2274" s="253"/>
      <c r="Q2274" s="484"/>
      <c r="R2274" s="83"/>
      <c r="S2274" s="482"/>
      <c r="T2274" s="84"/>
      <c r="U2274" s="250"/>
      <c r="V2274" s="254"/>
      <c r="W2274" s="254"/>
      <c r="X2274" s="255"/>
      <c r="Y2274" s="255"/>
      <c r="Z2274" s="256"/>
      <c r="AA2274" s="63"/>
      <c r="AB2274" s="63"/>
      <c r="AC2274" s="63"/>
      <c r="AD2274" s="81"/>
      <c r="AE2274" s="84"/>
      <c r="AF2274" s="84"/>
      <c r="AG2274" s="257"/>
      <c r="AH2274" s="84"/>
      <c r="AI2274" s="63"/>
      <c r="AJ2274" s="63"/>
      <c r="AK2274" s="81"/>
      <c r="AL2274" s="85"/>
      <c r="AM2274" s="66"/>
      <c r="AN2274" s="63"/>
      <c r="XFA2274" s="558" t="e">
        <f>MATCH(AE2274,tabla!$W$3:$W$20,0)-1</f>
        <v>#N/A</v>
      </c>
      <c r="XFB2274" s="558">
        <f>COUNTIF(tabla!$W$3:$W$20,'BD1'!AE2274)</f>
        <v>0</v>
      </c>
    </row>
    <row r="2275" spans="1:40 16381:16382" ht="24.95" customHeight="1" x14ac:dyDescent="0.2">
      <c r="A2275" s="248"/>
      <c r="B2275" s="248"/>
      <c r="C2275" s="248"/>
      <c r="D2275" s="84"/>
      <c r="E2275" s="86"/>
      <c r="F2275" s="249"/>
      <c r="G2275" s="84"/>
      <c r="H2275" s="84"/>
      <c r="I2275" s="177"/>
      <c r="J2275" s="84"/>
      <c r="K2275" s="477"/>
      <c r="L2275" s="174"/>
      <c r="M2275" s="251"/>
      <c r="N2275" s="280" t="str">
        <f t="shared" si="175"/>
        <v/>
      </c>
      <c r="O2275" s="252"/>
      <c r="P2275" s="253"/>
      <c r="Q2275" s="484"/>
      <c r="R2275" s="83"/>
      <c r="S2275" s="482"/>
      <c r="T2275" s="84"/>
      <c r="U2275" s="250"/>
      <c r="V2275" s="254"/>
      <c r="W2275" s="254"/>
      <c r="X2275" s="255"/>
      <c r="Y2275" s="255"/>
      <c r="Z2275" s="256"/>
      <c r="AA2275" s="63"/>
      <c r="AB2275" s="63"/>
      <c r="AC2275" s="63"/>
      <c r="AD2275" s="81"/>
      <c r="AE2275" s="84"/>
      <c r="AF2275" s="84"/>
      <c r="AG2275" s="257"/>
      <c r="AH2275" s="84"/>
      <c r="AI2275" s="63"/>
      <c r="AJ2275" s="63"/>
      <c r="AK2275" s="81"/>
      <c r="AL2275" s="85"/>
      <c r="AM2275" s="66"/>
      <c r="AN2275" s="63"/>
      <c r="XFA2275" s="558" t="e">
        <f>MATCH(AE2275,tabla!$W$3:$W$20,0)-1</f>
        <v>#N/A</v>
      </c>
      <c r="XFB2275" s="558">
        <f>COUNTIF(tabla!$W$3:$W$20,'BD1'!AE2275)</f>
        <v>0</v>
      </c>
    </row>
    <row r="2276" spans="1:40 16381:16382" ht="24.95" customHeight="1" x14ac:dyDescent="0.2">
      <c r="A2276" s="248"/>
      <c r="B2276" s="248"/>
      <c r="C2276" s="248"/>
      <c r="D2276" s="84"/>
      <c r="E2276" s="86"/>
      <c r="F2276" s="249"/>
      <c r="G2276" s="84"/>
      <c r="H2276" s="84"/>
      <c r="I2276" s="177"/>
      <c r="J2276" s="84"/>
      <c r="K2276" s="477"/>
      <c r="L2276" s="174"/>
      <c r="M2276" s="251"/>
      <c r="N2276" s="280" t="str">
        <f t="shared" si="175"/>
        <v/>
      </c>
      <c r="O2276" s="252"/>
      <c r="P2276" s="253"/>
      <c r="Q2276" s="484"/>
      <c r="R2276" s="83"/>
      <c r="S2276" s="482"/>
      <c r="T2276" s="84"/>
      <c r="U2276" s="250"/>
      <c r="V2276" s="254"/>
      <c r="W2276" s="254"/>
      <c r="X2276" s="255"/>
      <c r="Y2276" s="255"/>
      <c r="Z2276" s="256"/>
      <c r="AA2276" s="63"/>
      <c r="AB2276" s="63"/>
      <c r="AC2276" s="63"/>
      <c r="AD2276" s="81"/>
      <c r="AE2276" s="84"/>
      <c r="AF2276" s="84"/>
      <c r="AG2276" s="257"/>
      <c r="AH2276" s="84"/>
      <c r="AI2276" s="63"/>
      <c r="AJ2276" s="63"/>
      <c r="AK2276" s="81"/>
      <c r="AL2276" s="85"/>
      <c r="AM2276" s="66"/>
      <c r="AN2276" s="63"/>
      <c r="XFA2276" s="558" t="e">
        <f>MATCH(AE2276,tabla!$W$3:$W$20,0)-1</f>
        <v>#N/A</v>
      </c>
      <c r="XFB2276" s="558">
        <f>COUNTIF(tabla!$W$3:$W$20,'BD1'!AE2276)</f>
        <v>0</v>
      </c>
    </row>
    <row r="2277" spans="1:40 16381:16382" ht="24.95" customHeight="1" x14ac:dyDescent="0.2">
      <c r="A2277" s="248"/>
      <c r="B2277" s="248"/>
      <c r="C2277" s="248"/>
      <c r="D2277" s="84"/>
      <c r="E2277" s="86"/>
      <c r="F2277" s="249"/>
      <c r="G2277" s="84"/>
      <c r="H2277" s="84"/>
      <c r="I2277" s="177"/>
      <c r="J2277" s="84"/>
      <c r="K2277" s="477"/>
      <c r="L2277" s="174"/>
      <c r="M2277" s="251"/>
      <c r="N2277" s="280" t="str">
        <f t="shared" si="175"/>
        <v/>
      </c>
      <c r="O2277" s="252"/>
      <c r="P2277" s="253"/>
      <c r="Q2277" s="484"/>
      <c r="R2277" s="83"/>
      <c r="S2277" s="482"/>
      <c r="T2277" s="84"/>
      <c r="U2277" s="250"/>
      <c r="V2277" s="254"/>
      <c r="W2277" s="254"/>
      <c r="X2277" s="255"/>
      <c r="Y2277" s="255"/>
      <c r="Z2277" s="256"/>
      <c r="AA2277" s="63"/>
      <c r="AB2277" s="63"/>
      <c r="AC2277" s="63"/>
      <c r="AD2277" s="81"/>
      <c r="AE2277" s="84"/>
      <c r="AF2277" s="84"/>
      <c r="AG2277" s="257"/>
      <c r="AH2277" s="84"/>
      <c r="AI2277" s="63"/>
      <c r="AJ2277" s="63"/>
      <c r="AK2277" s="81"/>
      <c r="AL2277" s="85"/>
      <c r="AM2277" s="66"/>
      <c r="AN2277" s="63"/>
      <c r="XFA2277" s="558" t="e">
        <f>MATCH(AE2277,tabla!$W$3:$W$20,0)-1</f>
        <v>#N/A</v>
      </c>
      <c r="XFB2277" s="558">
        <f>COUNTIF(tabla!$W$3:$W$20,'BD1'!AE2277)</f>
        <v>0</v>
      </c>
    </row>
    <row r="2278" spans="1:40 16381:16382" ht="24.95" customHeight="1" x14ac:dyDescent="0.2">
      <c r="A2278" s="248"/>
      <c r="B2278" s="248"/>
      <c r="C2278" s="248"/>
      <c r="D2278" s="84"/>
      <c r="E2278" s="86"/>
      <c r="F2278" s="249"/>
      <c r="G2278" s="84"/>
      <c r="H2278" s="84"/>
      <c r="I2278" s="177"/>
      <c r="J2278" s="84"/>
      <c r="K2278" s="477"/>
      <c r="L2278" s="174"/>
      <c r="M2278" s="251"/>
      <c r="N2278" s="280" t="str">
        <f t="shared" si="175"/>
        <v/>
      </c>
      <c r="O2278" s="252"/>
      <c r="P2278" s="253"/>
      <c r="Q2278" s="484"/>
      <c r="R2278" s="83"/>
      <c r="S2278" s="482"/>
      <c r="T2278" s="84"/>
      <c r="U2278" s="250"/>
      <c r="V2278" s="254"/>
      <c r="W2278" s="254"/>
      <c r="X2278" s="255"/>
      <c r="Y2278" s="255"/>
      <c r="Z2278" s="256"/>
      <c r="AA2278" s="63"/>
      <c r="AB2278" s="63"/>
      <c r="AC2278" s="63"/>
      <c r="AD2278" s="81"/>
      <c r="AE2278" s="84"/>
      <c r="AF2278" s="84"/>
      <c r="AG2278" s="257"/>
      <c r="AH2278" s="84"/>
      <c r="AI2278" s="63"/>
      <c r="AJ2278" s="63"/>
      <c r="AK2278" s="81"/>
      <c r="AL2278" s="85"/>
      <c r="AM2278" s="66"/>
      <c r="AN2278" s="63"/>
      <c r="XFA2278" s="558" t="e">
        <f>MATCH(AE2278,tabla!$W$3:$W$20,0)-1</f>
        <v>#N/A</v>
      </c>
      <c r="XFB2278" s="558">
        <f>COUNTIF(tabla!$W$3:$W$20,'BD1'!AE2278)</f>
        <v>0</v>
      </c>
    </row>
    <row r="2279" spans="1:40 16381:16382" ht="24.95" customHeight="1" x14ac:dyDescent="0.2">
      <c r="A2279" s="248"/>
      <c r="B2279" s="248"/>
      <c r="C2279" s="248"/>
      <c r="D2279" s="84"/>
      <c r="E2279" s="86"/>
      <c r="F2279" s="249"/>
      <c r="G2279" s="84"/>
      <c r="H2279" s="84"/>
      <c r="I2279" s="177"/>
      <c r="J2279" s="84"/>
      <c r="K2279" s="477"/>
      <c r="L2279" s="174"/>
      <c r="M2279" s="251"/>
      <c r="N2279" s="280" t="str">
        <f t="shared" si="175"/>
        <v/>
      </c>
      <c r="O2279" s="252"/>
      <c r="P2279" s="253"/>
      <c r="Q2279" s="484"/>
      <c r="R2279" s="83"/>
      <c r="S2279" s="482"/>
      <c r="T2279" s="84"/>
      <c r="U2279" s="250"/>
      <c r="V2279" s="254"/>
      <c r="W2279" s="254"/>
      <c r="X2279" s="255"/>
      <c r="Y2279" s="255"/>
      <c r="Z2279" s="256"/>
      <c r="AA2279" s="63"/>
      <c r="AB2279" s="63"/>
      <c r="AC2279" s="63"/>
      <c r="AD2279" s="81"/>
      <c r="AE2279" s="84"/>
      <c r="AF2279" s="84"/>
      <c r="AG2279" s="257"/>
      <c r="AH2279" s="84"/>
      <c r="AI2279" s="63"/>
      <c r="AJ2279" s="63"/>
      <c r="AK2279" s="81"/>
      <c r="AL2279" s="85"/>
      <c r="AM2279" s="66"/>
      <c r="AN2279" s="63"/>
      <c r="XFA2279" s="558" t="e">
        <f>MATCH(AE2279,tabla!$W$3:$W$20,0)-1</f>
        <v>#N/A</v>
      </c>
      <c r="XFB2279" s="558">
        <f>COUNTIF(tabla!$W$3:$W$20,'BD1'!AE2279)</f>
        <v>0</v>
      </c>
    </row>
    <row r="2280" spans="1:40 16381:16382" ht="24.95" customHeight="1" x14ac:dyDescent="0.2">
      <c r="A2280" s="248"/>
      <c r="B2280" s="248"/>
      <c r="C2280" s="248"/>
      <c r="D2280" s="84"/>
      <c r="E2280" s="86"/>
      <c r="F2280" s="249"/>
      <c r="G2280" s="84"/>
      <c r="H2280" s="84"/>
      <c r="I2280" s="177"/>
      <c r="J2280" s="84"/>
      <c r="K2280" s="477"/>
      <c r="L2280" s="174"/>
      <c r="M2280" s="251"/>
      <c r="N2280" s="280" t="str">
        <f t="shared" si="175"/>
        <v/>
      </c>
      <c r="O2280" s="252"/>
      <c r="P2280" s="253"/>
      <c r="Q2280" s="484"/>
      <c r="R2280" s="83"/>
      <c r="S2280" s="482"/>
      <c r="T2280" s="84"/>
      <c r="U2280" s="250"/>
      <c r="V2280" s="254"/>
      <c r="W2280" s="254"/>
      <c r="X2280" s="255"/>
      <c r="Y2280" s="255"/>
      <c r="Z2280" s="256"/>
      <c r="AA2280" s="63"/>
      <c r="AB2280" s="63"/>
      <c r="AC2280" s="63"/>
      <c r="AD2280" s="81"/>
      <c r="AE2280" s="84"/>
      <c r="AF2280" s="84"/>
      <c r="AG2280" s="257"/>
      <c r="AH2280" s="84"/>
      <c r="AI2280" s="63"/>
      <c r="AJ2280" s="63"/>
      <c r="AK2280" s="81"/>
      <c r="AL2280" s="85"/>
      <c r="AM2280" s="66"/>
      <c r="AN2280" s="63"/>
      <c r="XFA2280" s="558" t="e">
        <f>MATCH(AE2280,tabla!$W$3:$W$20,0)-1</f>
        <v>#N/A</v>
      </c>
      <c r="XFB2280" s="558">
        <f>COUNTIF(tabla!$W$3:$W$20,'BD1'!AE2280)</f>
        <v>0</v>
      </c>
    </row>
    <row r="2281" spans="1:40 16381:16382" ht="24.95" customHeight="1" x14ac:dyDescent="0.2">
      <c r="A2281" s="248"/>
      <c r="B2281" s="248"/>
      <c r="C2281" s="248"/>
      <c r="D2281" s="84"/>
      <c r="E2281" s="86"/>
      <c r="F2281" s="249"/>
      <c r="G2281" s="84"/>
      <c r="H2281" s="84"/>
      <c r="I2281" s="177"/>
      <c r="J2281" s="84"/>
      <c r="K2281" s="477"/>
      <c r="L2281" s="174"/>
      <c r="M2281" s="251"/>
      <c r="N2281" s="280" t="str">
        <f t="shared" si="175"/>
        <v/>
      </c>
      <c r="O2281" s="252"/>
      <c r="P2281" s="253"/>
      <c r="Q2281" s="484"/>
      <c r="R2281" s="83"/>
      <c r="S2281" s="482"/>
      <c r="T2281" s="84"/>
      <c r="U2281" s="250"/>
      <c r="V2281" s="254"/>
      <c r="W2281" s="254"/>
      <c r="X2281" s="255"/>
      <c r="Y2281" s="255"/>
      <c r="Z2281" s="256"/>
      <c r="AA2281" s="63"/>
      <c r="AB2281" s="63"/>
      <c r="AC2281" s="63"/>
      <c r="AD2281" s="81"/>
      <c r="AE2281" s="84"/>
      <c r="AF2281" s="84"/>
      <c r="AG2281" s="257"/>
      <c r="AH2281" s="84"/>
      <c r="AI2281" s="63"/>
      <c r="AJ2281" s="63"/>
      <c r="AK2281" s="81"/>
      <c r="AL2281" s="85"/>
      <c r="AM2281" s="66"/>
      <c r="AN2281" s="63"/>
      <c r="XFA2281" s="558" t="e">
        <f>MATCH(AE2281,tabla!$W$3:$W$20,0)-1</f>
        <v>#N/A</v>
      </c>
      <c r="XFB2281" s="558">
        <f>COUNTIF(tabla!$W$3:$W$20,'BD1'!AE2281)</f>
        <v>0</v>
      </c>
    </row>
    <row r="2282" spans="1:40 16381:16382" ht="24.95" customHeight="1" x14ac:dyDescent="0.2">
      <c r="A2282" s="248"/>
      <c r="B2282" s="248"/>
      <c r="C2282" s="248"/>
      <c r="D2282" s="84"/>
      <c r="E2282" s="86"/>
      <c r="F2282" s="249"/>
      <c r="G2282" s="84"/>
      <c r="H2282" s="84"/>
      <c r="I2282" s="177"/>
      <c r="J2282" s="84"/>
      <c r="K2282" s="477"/>
      <c r="L2282" s="174"/>
      <c r="M2282" s="251"/>
      <c r="N2282" s="280" t="str">
        <f t="shared" si="175"/>
        <v/>
      </c>
      <c r="O2282" s="252"/>
      <c r="P2282" s="253"/>
      <c r="Q2282" s="484"/>
      <c r="R2282" s="83"/>
      <c r="S2282" s="482"/>
      <c r="T2282" s="84"/>
      <c r="U2282" s="250"/>
      <c r="V2282" s="254"/>
      <c r="W2282" s="254"/>
      <c r="X2282" s="255"/>
      <c r="Y2282" s="255"/>
      <c r="Z2282" s="256"/>
      <c r="AA2282" s="63"/>
      <c r="AB2282" s="63"/>
      <c r="AC2282" s="63"/>
      <c r="AD2282" s="81"/>
      <c r="AE2282" s="84"/>
      <c r="AF2282" s="84"/>
      <c r="AG2282" s="257"/>
      <c r="AH2282" s="84"/>
      <c r="AI2282" s="63"/>
      <c r="AJ2282" s="63"/>
      <c r="AK2282" s="81"/>
      <c r="AL2282" s="85"/>
      <c r="AM2282" s="66"/>
      <c r="AN2282" s="63"/>
      <c r="XFA2282" s="558" t="e">
        <f>MATCH(AE2282,tabla!$W$3:$W$20,0)-1</f>
        <v>#N/A</v>
      </c>
      <c r="XFB2282" s="558">
        <f>COUNTIF(tabla!$W$3:$W$20,'BD1'!AE2282)</f>
        <v>0</v>
      </c>
    </row>
    <row r="2283" spans="1:40 16381:16382" ht="24.95" customHeight="1" x14ac:dyDescent="0.2">
      <c r="A2283" s="248"/>
      <c r="B2283" s="248"/>
      <c r="C2283" s="248"/>
      <c r="D2283" s="84"/>
      <c r="E2283" s="86"/>
      <c r="F2283" s="249"/>
      <c r="G2283" s="84"/>
      <c r="H2283" s="84"/>
      <c r="I2283" s="177"/>
      <c r="J2283" s="84"/>
      <c r="K2283" s="477"/>
      <c r="L2283" s="174"/>
      <c r="M2283" s="251"/>
      <c r="N2283" s="280" t="str">
        <f t="shared" si="175"/>
        <v/>
      </c>
      <c r="O2283" s="252"/>
      <c r="P2283" s="253"/>
      <c r="Q2283" s="484"/>
      <c r="R2283" s="83"/>
      <c r="S2283" s="482"/>
      <c r="T2283" s="84"/>
      <c r="U2283" s="250"/>
      <c r="V2283" s="254"/>
      <c r="W2283" s="254"/>
      <c r="X2283" s="255"/>
      <c r="Y2283" s="255"/>
      <c r="Z2283" s="256"/>
      <c r="AA2283" s="63"/>
      <c r="AB2283" s="63"/>
      <c r="AC2283" s="63"/>
      <c r="AD2283" s="81"/>
      <c r="AE2283" s="84"/>
      <c r="AF2283" s="84"/>
      <c r="AG2283" s="257"/>
      <c r="AH2283" s="84"/>
      <c r="AI2283" s="63"/>
      <c r="AJ2283" s="63"/>
      <c r="AK2283" s="81"/>
      <c r="AL2283" s="85"/>
      <c r="AM2283" s="66"/>
      <c r="AN2283" s="63"/>
      <c r="XFA2283" s="558" t="e">
        <f>MATCH(AE2283,tabla!$W$3:$W$20,0)-1</f>
        <v>#N/A</v>
      </c>
      <c r="XFB2283" s="558">
        <f>COUNTIF(tabla!$W$3:$W$20,'BD1'!AE2283)</f>
        <v>0</v>
      </c>
    </row>
    <row r="2284" spans="1:40 16381:16382" ht="24.95" customHeight="1" x14ac:dyDescent="0.2">
      <c r="A2284" s="248"/>
      <c r="B2284" s="248"/>
      <c r="C2284" s="248"/>
      <c r="D2284" s="84"/>
      <c r="E2284" s="86"/>
      <c r="F2284" s="249"/>
      <c r="G2284" s="84"/>
      <c r="H2284" s="84"/>
      <c r="I2284" s="177"/>
      <c r="J2284" s="84"/>
      <c r="K2284" s="477"/>
      <c r="L2284" s="174"/>
      <c r="M2284" s="251"/>
      <c r="N2284" s="280" t="str">
        <f t="shared" si="175"/>
        <v/>
      </c>
      <c r="O2284" s="252"/>
      <c r="P2284" s="253"/>
      <c r="Q2284" s="484"/>
      <c r="R2284" s="83"/>
      <c r="S2284" s="482"/>
      <c r="T2284" s="84"/>
      <c r="U2284" s="250"/>
      <c r="V2284" s="254"/>
      <c r="W2284" s="254"/>
      <c r="X2284" s="255"/>
      <c r="Y2284" s="255"/>
      <c r="Z2284" s="256"/>
      <c r="AA2284" s="63"/>
      <c r="AB2284" s="63"/>
      <c r="AC2284" s="63"/>
      <c r="AD2284" s="81"/>
      <c r="AE2284" s="84"/>
      <c r="AF2284" s="84"/>
      <c r="AG2284" s="257"/>
      <c r="AH2284" s="84"/>
      <c r="AI2284" s="63"/>
      <c r="AJ2284" s="63"/>
      <c r="AK2284" s="81"/>
      <c r="AL2284" s="85"/>
      <c r="AM2284" s="66"/>
      <c r="AN2284" s="63"/>
      <c r="XFA2284" s="558" t="e">
        <f>MATCH(AE2284,tabla!$W$3:$W$20,0)-1</f>
        <v>#N/A</v>
      </c>
      <c r="XFB2284" s="558">
        <f>COUNTIF(tabla!$W$3:$W$20,'BD1'!AE2284)</f>
        <v>0</v>
      </c>
    </row>
    <row r="2285" spans="1:40 16381:16382" ht="24.95" customHeight="1" x14ac:dyDescent="0.2">
      <c r="A2285" s="248"/>
      <c r="B2285" s="248"/>
      <c r="C2285" s="248"/>
      <c r="D2285" s="84"/>
      <c r="E2285" s="86"/>
      <c r="F2285" s="249"/>
      <c r="G2285" s="84"/>
      <c r="H2285" s="84"/>
      <c r="I2285" s="177"/>
      <c r="J2285" s="84"/>
      <c r="K2285" s="477"/>
      <c r="L2285" s="174"/>
      <c r="M2285" s="251"/>
      <c r="N2285" s="280" t="str">
        <f t="shared" si="175"/>
        <v/>
      </c>
      <c r="O2285" s="252"/>
      <c r="P2285" s="253"/>
      <c r="Q2285" s="484"/>
      <c r="R2285" s="83"/>
      <c r="S2285" s="482"/>
      <c r="T2285" s="84"/>
      <c r="U2285" s="250"/>
      <c r="V2285" s="254"/>
      <c r="W2285" s="254"/>
      <c r="X2285" s="255"/>
      <c r="Y2285" s="255"/>
      <c r="Z2285" s="256"/>
      <c r="AA2285" s="63"/>
      <c r="AB2285" s="63"/>
      <c r="AC2285" s="63"/>
      <c r="AD2285" s="81"/>
      <c r="AE2285" s="84"/>
      <c r="AF2285" s="84"/>
      <c r="AG2285" s="257"/>
      <c r="AH2285" s="84"/>
      <c r="AI2285" s="63"/>
      <c r="AJ2285" s="63"/>
      <c r="AK2285" s="81"/>
      <c r="AL2285" s="85"/>
      <c r="AM2285" s="66"/>
      <c r="AN2285" s="63"/>
      <c r="XFA2285" s="558" t="e">
        <f>MATCH(AE2285,tabla!$W$3:$W$20,0)-1</f>
        <v>#N/A</v>
      </c>
      <c r="XFB2285" s="558">
        <f>COUNTIF(tabla!$W$3:$W$20,'BD1'!AE2285)</f>
        <v>0</v>
      </c>
    </row>
    <row r="2286" spans="1:40 16381:16382" ht="24.95" customHeight="1" x14ac:dyDescent="0.2">
      <c r="A2286" s="248"/>
      <c r="B2286" s="248"/>
      <c r="C2286" s="248"/>
      <c r="D2286" s="84"/>
      <c r="E2286" s="86"/>
      <c r="F2286" s="249"/>
      <c r="G2286" s="84"/>
      <c r="H2286" s="84"/>
      <c r="I2286" s="177"/>
      <c r="J2286" s="84"/>
      <c r="K2286" s="477"/>
      <c r="L2286" s="174"/>
      <c r="M2286" s="251"/>
      <c r="N2286" s="280" t="str">
        <f t="shared" si="175"/>
        <v/>
      </c>
      <c r="O2286" s="252"/>
      <c r="P2286" s="253"/>
      <c r="Q2286" s="484"/>
      <c r="R2286" s="83"/>
      <c r="S2286" s="482"/>
      <c r="T2286" s="84"/>
      <c r="U2286" s="250"/>
      <c r="V2286" s="254"/>
      <c r="W2286" s="254"/>
      <c r="X2286" s="255"/>
      <c r="Y2286" s="255"/>
      <c r="Z2286" s="256"/>
      <c r="AA2286" s="63"/>
      <c r="AB2286" s="63"/>
      <c r="AC2286" s="63"/>
      <c r="AD2286" s="81"/>
      <c r="AE2286" s="84"/>
      <c r="AF2286" s="84"/>
      <c r="AG2286" s="257"/>
      <c r="AH2286" s="84"/>
      <c r="AI2286" s="63"/>
      <c r="AJ2286" s="63"/>
      <c r="AK2286" s="81"/>
      <c r="AL2286" s="85"/>
      <c r="AM2286" s="66"/>
      <c r="AN2286" s="63"/>
      <c r="XFA2286" s="558" t="e">
        <f>MATCH(AE2286,tabla!$W$3:$W$20,0)-1</f>
        <v>#N/A</v>
      </c>
      <c r="XFB2286" s="558">
        <f>COUNTIF(tabla!$W$3:$W$20,'BD1'!AE2286)</f>
        <v>0</v>
      </c>
    </row>
    <row r="2287" spans="1:40 16381:16382" ht="24.95" customHeight="1" x14ac:dyDescent="0.2">
      <c r="A2287" s="248"/>
      <c r="B2287" s="248"/>
      <c r="C2287" s="248"/>
      <c r="D2287" s="84"/>
      <c r="E2287" s="86"/>
      <c r="F2287" s="249"/>
      <c r="G2287" s="84"/>
      <c r="H2287" s="84"/>
      <c r="I2287" s="177"/>
      <c r="J2287" s="84"/>
      <c r="K2287" s="477"/>
      <c r="L2287" s="174"/>
      <c r="M2287" s="251"/>
      <c r="N2287" s="280" t="str">
        <f t="shared" si="175"/>
        <v/>
      </c>
      <c r="O2287" s="252"/>
      <c r="P2287" s="253"/>
      <c r="Q2287" s="484"/>
      <c r="R2287" s="83"/>
      <c r="S2287" s="482"/>
      <c r="T2287" s="84"/>
      <c r="U2287" s="250"/>
      <c r="V2287" s="254"/>
      <c r="W2287" s="254"/>
      <c r="X2287" s="255"/>
      <c r="Y2287" s="255"/>
      <c r="Z2287" s="256"/>
      <c r="AA2287" s="63"/>
      <c r="AB2287" s="63"/>
      <c r="AC2287" s="63"/>
      <c r="AD2287" s="81"/>
      <c r="AE2287" s="84"/>
      <c r="AF2287" s="84"/>
      <c r="AG2287" s="257"/>
      <c r="AH2287" s="84"/>
      <c r="AI2287" s="63"/>
      <c r="AJ2287" s="63"/>
      <c r="AK2287" s="81"/>
      <c r="AL2287" s="85"/>
      <c r="AM2287" s="66"/>
      <c r="AN2287" s="63"/>
      <c r="XFA2287" s="558" t="e">
        <f>MATCH(AE2287,tabla!$W$3:$W$20,0)-1</f>
        <v>#N/A</v>
      </c>
      <c r="XFB2287" s="558">
        <f>COUNTIF(tabla!$W$3:$W$20,'BD1'!AE2287)</f>
        <v>0</v>
      </c>
    </row>
    <row r="2288" spans="1:40 16381:16382" ht="24.95" customHeight="1" x14ac:dyDescent="0.2">
      <c r="A2288" s="248"/>
      <c r="B2288" s="248"/>
      <c r="C2288" s="248"/>
      <c r="D2288" s="84"/>
      <c r="E2288" s="86"/>
      <c r="F2288" s="249"/>
      <c r="G2288" s="84"/>
      <c r="H2288" s="84"/>
      <c r="I2288" s="177"/>
      <c r="J2288" s="84"/>
      <c r="K2288" s="477"/>
      <c r="L2288" s="174"/>
      <c r="M2288" s="251"/>
      <c r="N2288" s="280" t="str">
        <f t="shared" si="175"/>
        <v/>
      </c>
      <c r="O2288" s="252"/>
      <c r="P2288" s="253"/>
      <c r="Q2288" s="484"/>
      <c r="R2288" s="83"/>
      <c r="S2288" s="482"/>
      <c r="T2288" s="84"/>
      <c r="U2288" s="250"/>
      <c r="V2288" s="254"/>
      <c r="W2288" s="254"/>
      <c r="X2288" s="255"/>
      <c r="Y2288" s="255"/>
      <c r="Z2288" s="256"/>
      <c r="AA2288" s="63"/>
      <c r="AB2288" s="63"/>
      <c r="AC2288" s="63"/>
      <c r="AD2288" s="81"/>
      <c r="AE2288" s="84"/>
      <c r="AF2288" s="84"/>
      <c r="AG2288" s="257"/>
      <c r="AH2288" s="84"/>
      <c r="AI2288" s="63"/>
      <c r="AJ2288" s="63"/>
      <c r="AK2288" s="81"/>
      <c r="AL2288" s="85"/>
      <c r="AM2288" s="66"/>
      <c r="AN2288" s="63"/>
      <c r="XFA2288" s="558" t="e">
        <f>MATCH(AE2288,tabla!$W$3:$W$20,0)-1</f>
        <v>#N/A</v>
      </c>
      <c r="XFB2288" s="558">
        <f>COUNTIF(tabla!$W$3:$W$20,'BD1'!AE2288)</f>
        <v>0</v>
      </c>
    </row>
    <row r="2289" spans="1:40 16381:16382" ht="24.95" customHeight="1" x14ac:dyDescent="0.2">
      <c r="A2289" s="248"/>
      <c r="B2289" s="248"/>
      <c r="C2289" s="248"/>
      <c r="D2289" s="84"/>
      <c r="E2289" s="86"/>
      <c r="F2289" s="249"/>
      <c r="G2289" s="84"/>
      <c r="H2289" s="84"/>
      <c r="I2289" s="177"/>
      <c r="J2289" s="84"/>
      <c r="K2289" s="477"/>
      <c r="L2289" s="174"/>
      <c r="M2289" s="251"/>
      <c r="N2289" s="280" t="str">
        <f t="shared" si="175"/>
        <v/>
      </c>
      <c r="O2289" s="252"/>
      <c r="P2289" s="253"/>
      <c r="Q2289" s="484"/>
      <c r="R2289" s="83"/>
      <c r="S2289" s="482"/>
      <c r="T2289" s="84"/>
      <c r="U2289" s="250"/>
      <c r="V2289" s="254"/>
      <c r="W2289" s="254"/>
      <c r="X2289" s="255"/>
      <c r="Y2289" s="255"/>
      <c r="Z2289" s="256"/>
      <c r="AA2289" s="63"/>
      <c r="AB2289" s="63"/>
      <c r="AC2289" s="63"/>
      <c r="AD2289" s="81"/>
      <c r="AE2289" s="84"/>
      <c r="AF2289" s="84"/>
      <c r="AG2289" s="257"/>
      <c r="AH2289" s="84"/>
      <c r="AI2289" s="63"/>
      <c r="AJ2289" s="63"/>
      <c r="AK2289" s="81"/>
      <c r="AL2289" s="85"/>
      <c r="AM2289" s="66"/>
      <c r="AN2289" s="63"/>
      <c r="XFA2289" s="558" t="e">
        <f>MATCH(AE2289,tabla!$W$3:$W$20,0)-1</f>
        <v>#N/A</v>
      </c>
      <c r="XFB2289" s="558">
        <f>COUNTIF(tabla!$W$3:$W$20,'BD1'!AE2289)</f>
        <v>0</v>
      </c>
    </row>
    <row r="2290" spans="1:40 16381:16382" ht="24.95" customHeight="1" x14ac:dyDescent="0.2">
      <c r="A2290" s="248"/>
      <c r="B2290" s="248"/>
      <c r="C2290" s="248"/>
      <c r="D2290" s="84"/>
      <c r="E2290" s="86"/>
      <c r="F2290" s="249"/>
      <c r="G2290" s="84"/>
      <c r="H2290" s="84"/>
      <c r="I2290" s="177"/>
      <c r="J2290" s="84"/>
      <c r="K2290" s="477"/>
      <c r="L2290" s="174"/>
      <c r="M2290" s="251"/>
      <c r="N2290" s="280" t="str">
        <f t="shared" si="175"/>
        <v/>
      </c>
      <c r="O2290" s="252"/>
      <c r="P2290" s="253"/>
      <c r="Q2290" s="484"/>
      <c r="R2290" s="83"/>
      <c r="S2290" s="482"/>
      <c r="T2290" s="84"/>
      <c r="U2290" s="250"/>
      <c r="V2290" s="254"/>
      <c r="W2290" s="254"/>
      <c r="X2290" s="255"/>
      <c r="Y2290" s="255"/>
      <c r="Z2290" s="256"/>
      <c r="AA2290" s="63"/>
      <c r="AB2290" s="63"/>
      <c r="AC2290" s="63"/>
      <c r="AD2290" s="81"/>
      <c r="AE2290" s="84"/>
      <c r="AF2290" s="84"/>
      <c r="AG2290" s="257"/>
      <c r="AH2290" s="84"/>
      <c r="AI2290" s="63"/>
      <c r="AJ2290" s="63"/>
      <c r="AK2290" s="81"/>
      <c r="AL2290" s="85"/>
      <c r="AM2290" s="66"/>
      <c r="AN2290" s="63"/>
      <c r="XFA2290" s="558" t="e">
        <f>MATCH(AE2290,tabla!$W$3:$W$20,0)-1</f>
        <v>#N/A</v>
      </c>
      <c r="XFB2290" s="558">
        <f>COUNTIF(tabla!$W$3:$W$20,'BD1'!AE2290)</f>
        <v>0</v>
      </c>
    </row>
    <row r="2291" spans="1:40 16381:16382" ht="24.95" customHeight="1" x14ac:dyDescent="0.2">
      <c r="A2291" s="248"/>
      <c r="B2291" s="248"/>
      <c r="C2291" s="248"/>
      <c r="D2291" s="84"/>
      <c r="E2291" s="86"/>
      <c r="F2291" s="249"/>
      <c r="G2291" s="84"/>
      <c r="H2291" s="84"/>
      <c r="I2291" s="177"/>
      <c r="J2291" s="84"/>
      <c r="K2291" s="477"/>
      <c r="L2291" s="174"/>
      <c r="M2291" s="251"/>
      <c r="N2291" s="280" t="str">
        <f t="shared" si="175"/>
        <v/>
      </c>
      <c r="O2291" s="252"/>
      <c r="P2291" s="253"/>
      <c r="Q2291" s="484"/>
      <c r="R2291" s="83"/>
      <c r="S2291" s="482"/>
      <c r="T2291" s="84"/>
      <c r="U2291" s="250"/>
      <c r="V2291" s="254"/>
      <c r="W2291" s="254"/>
      <c r="X2291" s="255"/>
      <c r="Y2291" s="255"/>
      <c r="Z2291" s="256"/>
      <c r="AA2291" s="63"/>
      <c r="AB2291" s="63"/>
      <c r="AC2291" s="63"/>
      <c r="AD2291" s="81"/>
      <c r="AE2291" s="84"/>
      <c r="AF2291" s="84"/>
      <c r="AG2291" s="257"/>
      <c r="AH2291" s="84"/>
      <c r="AI2291" s="63"/>
      <c r="AJ2291" s="63"/>
      <c r="AK2291" s="81"/>
      <c r="AL2291" s="85"/>
      <c r="AM2291" s="66"/>
      <c r="AN2291" s="63"/>
      <c r="XFA2291" s="558" t="e">
        <f>MATCH(AE2291,tabla!$W$3:$W$20,0)-1</f>
        <v>#N/A</v>
      </c>
      <c r="XFB2291" s="558">
        <f>COUNTIF(tabla!$W$3:$W$20,'BD1'!AE2291)</f>
        <v>0</v>
      </c>
    </row>
    <row r="2292" spans="1:40 16381:16382" ht="24.95" customHeight="1" x14ac:dyDescent="0.2">
      <c r="A2292" s="248"/>
      <c r="B2292" s="248"/>
      <c r="C2292" s="248"/>
      <c r="D2292" s="84"/>
      <c r="E2292" s="86"/>
      <c r="F2292" s="249"/>
      <c r="G2292" s="84"/>
      <c r="H2292" s="84"/>
      <c r="I2292" s="177"/>
      <c r="J2292" s="84"/>
      <c r="K2292" s="477"/>
      <c r="L2292" s="174"/>
      <c r="M2292" s="251"/>
      <c r="N2292" s="280" t="str">
        <f t="shared" si="175"/>
        <v/>
      </c>
      <c r="O2292" s="252"/>
      <c r="P2292" s="253"/>
      <c r="Q2292" s="484"/>
      <c r="R2292" s="83"/>
      <c r="S2292" s="482"/>
      <c r="T2292" s="84"/>
      <c r="U2292" s="250"/>
      <c r="V2292" s="254"/>
      <c r="W2292" s="254"/>
      <c r="X2292" s="255"/>
      <c r="Y2292" s="255"/>
      <c r="Z2292" s="256"/>
      <c r="AA2292" s="63"/>
      <c r="AB2292" s="63"/>
      <c r="AC2292" s="63"/>
      <c r="AD2292" s="81"/>
      <c r="AE2292" s="84"/>
      <c r="AF2292" s="84"/>
      <c r="AG2292" s="257"/>
      <c r="AH2292" s="84"/>
      <c r="AI2292" s="63"/>
      <c r="AJ2292" s="63"/>
      <c r="AK2292" s="81"/>
      <c r="AL2292" s="85"/>
      <c r="AM2292" s="66"/>
      <c r="AN2292" s="63"/>
      <c r="XFA2292" s="558" t="e">
        <f>MATCH(AE2292,tabla!$W$3:$W$20,0)-1</f>
        <v>#N/A</v>
      </c>
      <c r="XFB2292" s="558">
        <f>COUNTIF(tabla!$W$3:$W$20,'BD1'!AE2292)</f>
        <v>0</v>
      </c>
    </row>
    <row r="2293" spans="1:40 16381:16382" ht="24.95" customHeight="1" x14ac:dyDescent="0.2">
      <c r="A2293" s="248"/>
      <c r="B2293" s="248"/>
      <c r="C2293" s="248"/>
      <c r="D2293" s="84"/>
      <c r="E2293" s="86"/>
      <c r="F2293" s="249"/>
      <c r="G2293" s="84"/>
      <c r="H2293" s="84"/>
      <c r="I2293" s="177"/>
      <c r="J2293" s="84"/>
      <c r="K2293" s="477"/>
      <c r="L2293" s="174"/>
      <c r="M2293" s="251"/>
      <c r="N2293" s="280" t="str">
        <f t="shared" si="175"/>
        <v/>
      </c>
      <c r="O2293" s="252"/>
      <c r="P2293" s="253"/>
      <c r="Q2293" s="484"/>
      <c r="R2293" s="83"/>
      <c r="S2293" s="482"/>
      <c r="T2293" s="84"/>
      <c r="U2293" s="250"/>
      <c r="V2293" s="254"/>
      <c r="W2293" s="254"/>
      <c r="X2293" s="255"/>
      <c r="Y2293" s="255"/>
      <c r="Z2293" s="256"/>
      <c r="AA2293" s="63"/>
      <c r="AB2293" s="63"/>
      <c r="AC2293" s="63"/>
      <c r="AD2293" s="81"/>
      <c r="AE2293" s="84"/>
      <c r="AF2293" s="84"/>
      <c r="AG2293" s="257"/>
      <c r="AH2293" s="84"/>
      <c r="AI2293" s="63"/>
      <c r="AJ2293" s="63"/>
      <c r="AK2293" s="81"/>
      <c r="AL2293" s="85"/>
      <c r="AM2293" s="66"/>
      <c r="AN2293" s="63"/>
      <c r="XFA2293" s="558" t="e">
        <f>MATCH(AE2293,tabla!$W$3:$W$20,0)-1</f>
        <v>#N/A</v>
      </c>
      <c r="XFB2293" s="558">
        <f>COUNTIF(tabla!$W$3:$W$20,'BD1'!AE2293)</f>
        <v>0</v>
      </c>
    </row>
    <row r="2294" spans="1:40 16381:16382" ht="24.95" customHeight="1" x14ac:dyDescent="0.2">
      <c r="A2294" s="248"/>
      <c r="B2294" s="248"/>
      <c r="C2294" s="248"/>
      <c r="D2294" s="84"/>
      <c r="E2294" s="86"/>
      <c r="F2294" s="249"/>
      <c r="G2294" s="84"/>
      <c r="H2294" s="84"/>
      <c r="I2294" s="177"/>
      <c r="J2294" s="84"/>
      <c r="K2294" s="477"/>
      <c r="L2294" s="174"/>
      <c r="M2294" s="251"/>
      <c r="N2294" s="280" t="str">
        <f t="shared" si="175"/>
        <v/>
      </c>
      <c r="O2294" s="252"/>
      <c r="P2294" s="253"/>
      <c r="Q2294" s="484"/>
      <c r="R2294" s="83"/>
      <c r="S2294" s="482"/>
      <c r="T2294" s="84"/>
      <c r="U2294" s="250"/>
      <c r="V2294" s="254"/>
      <c r="W2294" s="254"/>
      <c r="X2294" s="255"/>
      <c r="Y2294" s="255"/>
      <c r="Z2294" s="256"/>
      <c r="AA2294" s="63"/>
      <c r="AB2294" s="63"/>
      <c r="AC2294" s="63"/>
      <c r="AD2294" s="81"/>
      <c r="AE2294" s="84"/>
      <c r="AF2294" s="84"/>
      <c r="AG2294" s="257"/>
      <c r="AH2294" s="84"/>
      <c r="AI2294" s="63"/>
      <c r="AJ2294" s="63"/>
      <c r="AK2294" s="81"/>
      <c r="AL2294" s="85"/>
      <c r="AM2294" s="66"/>
      <c r="AN2294" s="63"/>
      <c r="XFA2294" s="558" t="e">
        <f>MATCH(AE2294,tabla!$W$3:$W$20,0)-1</f>
        <v>#N/A</v>
      </c>
      <c r="XFB2294" s="558">
        <f>COUNTIF(tabla!$W$3:$W$20,'BD1'!AE2294)</f>
        <v>0</v>
      </c>
    </row>
    <row r="2295" spans="1:40 16381:16382" ht="24.95" customHeight="1" x14ac:dyDescent="0.2">
      <c r="A2295" s="248"/>
      <c r="B2295" s="248"/>
      <c r="C2295" s="248"/>
      <c r="D2295" s="84"/>
      <c r="E2295" s="86"/>
      <c r="F2295" s="249"/>
      <c r="G2295" s="84"/>
      <c r="H2295" s="84"/>
      <c r="I2295" s="177"/>
      <c r="J2295" s="84"/>
      <c r="K2295" s="477"/>
      <c r="L2295" s="174"/>
      <c r="M2295" s="251"/>
      <c r="N2295" s="280" t="str">
        <f t="shared" si="175"/>
        <v/>
      </c>
      <c r="O2295" s="252"/>
      <c r="P2295" s="253"/>
      <c r="Q2295" s="484"/>
      <c r="R2295" s="83"/>
      <c r="S2295" s="482"/>
      <c r="T2295" s="84"/>
      <c r="U2295" s="250"/>
      <c r="V2295" s="254"/>
      <c r="W2295" s="254"/>
      <c r="X2295" s="255"/>
      <c r="Y2295" s="255"/>
      <c r="Z2295" s="256"/>
      <c r="AA2295" s="63"/>
      <c r="AB2295" s="63"/>
      <c r="AC2295" s="63"/>
      <c r="AD2295" s="81"/>
      <c r="AE2295" s="84"/>
      <c r="AF2295" s="84"/>
      <c r="AG2295" s="257"/>
      <c r="AH2295" s="84"/>
      <c r="AI2295" s="63"/>
      <c r="AJ2295" s="63"/>
      <c r="AK2295" s="81"/>
      <c r="AL2295" s="85"/>
      <c r="AM2295" s="66"/>
      <c r="AN2295" s="63"/>
      <c r="XFA2295" s="558" t="e">
        <f>MATCH(AE2295,tabla!$W$3:$W$20,0)-1</f>
        <v>#N/A</v>
      </c>
      <c r="XFB2295" s="558">
        <f>COUNTIF(tabla!$W$3:$W$20,'BD1'!AE2295)</f>
        <v>0</v>
      </c>
    </row>
    <row r="2296" spans="1:40 16381:16382" ht="24.95" customHeight="1" x14ac:dyDescent="0.2">
      <c r="A2296" s="248"/>
      <c r="B2296" s="248"/>
      <c r="C2296" s="248"/>
      <c r="D2296" s="84"/>
      <c r="E2296" s="86"/>
      <c r="F2296" s="249"/>
      <c r="G2296" s="84"/>
      <c r="H2296" s="84"/>
      <c r="I2296" s="177"/>
      <c r="J2296" s="84"/>
      <c r="K2296" s="477"/>
      <c r="L2296" s="174"/>
      <c r="M2296" s="251"/>
      <c r="N2296" s="280" t="str">
        <f t="shared" si="175"/>
        <v/>
      </c>
      <c r="O2296" s="252"/>
      <c r="P2296" s="253"/>
      <c r="Q2296" s="484"/>
      <c r="R2296" s="83"/>
      <c r="S2296" s="482"/>
      <c r="T2296" s="84"/>
      <c r="U2296" s="250"/>
      <c r="V2296" s="254"/>
      <c r="W2296" s="254"/>
      <c r="X2296" s="255"/>
      <c r="Y2296" s="255"/>
      <c r="Z2296" s="256"/>
      <c r="AA2296" s="63"/>
      <c r="AB2296" s="63"/>
      <c r="AC2296" s="63"/>
      <c r="AD2296" s="81"/>
      <c r="AE2296" s="84"/>
      <c r="AF2296" s="84"/>
      <c r="AG2296" s="257"/>
      <c r="AH2296" s="84"/>
      <c r="AI2296" s="63"/>
      <c r="AJ2296" s="63"/>
      <c r="AK2296" s="81"/>
      <c r="AL2296" s="85"/>
      <c r="AM2296" s="66"/>
      <c r="AN2296" s="63"/>
      <c r="XFA2296" s="558" t="e">
        <f>MATCH(AE2296,tabla!$W$3:$W$20,0)-1</f>
        <v>#N/A</v>
      </c>
      <c r="XFB2296" s="558">
        <f>COUNTIF(tabla!$W$3:$W$20,'BD1'!AE2296)</f>
        <v>0</v>
      </c>
    </row>
    <row r="2297" spans="1:40 16381:16382" ht="24.95" customHeight="1" x14ac:dyDescent="0.2">
      <c r="A2297" s="248"/>
      <c r="B2297" s="248"/>
      <c r="C2297" s="248"/>
      <c r="D2297" s="84"/>
      <c r="E2297" s="86"/>
      <c r="F2297" s="249"/>
      <c r="G2297" s="84"/>
      <c r="H2297" s="84"/>
      <c r="I2297" s="177"/>
      <c r="J2297" s="84"/>
      <c r="K2297" s="477"/>
      <c r="L2297" s="174"/>
      <c r="M2297" s="251"/>
      <c r="N2297" s="280" t="str">
        <f t="shared" si="175"/>
        <v/>
      </c>
      <c r="O2297" s="252"/>
      <c r="P2297" s="253"/>
      <c r="Q2297" s="484"/>
      <c r="R2297" s="83"/>
      <c r="S2297" s="482"/>
      <c r="T2297" s="84"/>
      <c r="U2297" s="250"/>
      <c r="V2297" s="254"/>
      <c r="W2297" s="254"/>
      <c r="X2297" s="255"/>
      <c r="Y2297" s="255"/>
      <c r="Z2297" s="256"/>
      <c r="AA2297" s="63"/>
      <c r="AB2297" s="63"/>
      <c r="AC2297" s="63"/>
      <c r="AD2297" s="81"/>
      <c r="AE2297" s="84"/>
      <c r="AF2297" s="84"/>
      <c r="AG2297" s="257"/>
      <c r="AH2297" s="84"/>
      <c r="AI2297" s="63"/>
      <c r="AJ2297" s="63"/>
      <c r="AK2297" s="81"/>
      <c r="AL2297" s="85"/>
      <c r="AM2297" s="66"/>
      <c r="AN2297" s="63"/>
      <c r="XFA2297" s="558" t="e">
        <f>MATCH(AE2297,tabla!$W$3:$W$20,0)-1</f>
        <v>#N/A</v>
      </c>
      <c r="XFB2297" s="558">
        <f>COUNTIF(tabla!$W$3:$W$20,'BD1'!AE2297)</f>
        <v>0</v>
      </c>
    </row>
    <row r="2298" spans="1:40 16381:16382" ht="24.95" customHeight="1" x14ac:dyDescent="0.2">
      <c r="A2298" s="248"/>
      <c r="B2298" s="248"/>
      <c r="C2298" s="248"/>
      <c r="D2298" s="84"/>
      <c r="E2298" s="86"/>
      <c r="F2298" s="249"/>
      <c r="G2298" s="84"/>
      <c r="H2298" s="84"/>
      <c r="I2298" s="177"/>
      <c r="J2298" s="84"/>
      <c r="K2298" s="477"/>
      <c r="L2298" s="174"/>
      <c r="M2298" s="251"/>
      <c r="N2298" s="280" t="str">
        <f t="shared" si="175"/>
        <v/>
      </c>
      <c r="O2298" s="252"/>
      <c r="P2298" s="253"/>
      <c r="Q2298" s="484"/>
      <c r="R2298" s="83"/>
      <c r="S2298" s="482"/>
      <c r="T2298" s="84"/>
      <c r="U2298" s="250"/>
      <c r="V2298" s="254"/>
      <c r="W2298" s="254"/>
      <c r="X2298" s="255"/>
      <c r="Y2298" s="255"/>
      <c r="Z2298" s="256"/>
      <c r="AA2298" s="63"/>
      <c r="AB2298" s="63"/>
      <c r="AC2298" s="63"/>
      <c r="AD2298" s="81"/>
      <c r="AE2298" s="84"/>
      <c r="AF2298" s="84"/>
      <c r="AG2298" s="257"/>
      <c r="AH2298" s="84"/>
      <c r="AI2298" s="63"/>
      <c r="AJ2298" s="63"/>
      <c r="AK2298" s="81"/>
      <c r="AL2298" s="85"/>
      <c r="AM2298" s="66"/>
      <c r="AN2298" s="63"/>
      <c r="XFA2298" s="558" t="e">
        <f>MATCH(AE2298,tabla!$W$3:$W$20,0)-1</f>
        <v>#N/A</v>
      </c>
      <c r="XFB2298" s="558">
        <f>COUNTIF(tabla!$W$3:$W$20,'BD1'!AE2298)</f>
        <v>0</v>
      </c>
    </row>
    <row r="2299" spans="1:40 16381:16382" ht="24.95" customHeight="1" x14ac:dyDescent="0.2">
      <c r="A2299" s="248"/>
      <c r="B2299" s="248"/>
      <c r="C2299" s="248"/>
      <c r="D2299" s="84"/>
      <c r="E2299" s="86"/>
      <c r="F2299" s="249"/>
      <c r="G2299" s="84"/>
      <c r="H2299" s="84"/>
      <c r="I2299" s="177"/>
      <c r="J2299" s="84"/>
      <c r="K2299" s="477"/>
      <c r="L2299" s="174"/>
      <c r="M2299" s="251"/>
      <c r="N2299" s="280" t="str">
        <f t="shared" si="175"/>
        <v/>
      </c>
      <c r="O2299" s="252"/>
      <c r="P2299" s="253"/>
      <c r="Q2299" s="484"/>
      <c r="R2299" s="83"/>
      <c r="S2299" s="482"/>
      <c r="T2299" s="84"/>
      <c r="U2299" s="250"/>
      <c r="V2299" s="254"/>
      <c r="W2299" s="254"/>
      <c r="X2299" s="255"/>
      <c r="Y2299" s="255"/>
      <c r="Z2299" s="256"/>
      <c r="AA2299" s="63"/>
      <c r="AB2299" s="63"/>
      <c r="AC2299" s="63"/>
      <c r="AD2299" s="81"/>
      <c r="AE2299" s="84"/>
      <c r="AF2299" s="84"/>
      <c r="AG2299" s="257"/>
      <c r="AH2299" s="84"/>
      <c r="AI2299" s="63"/>
      <c r="AJ2299" s="63"/>
      <c r="AK2299" s="81"/>
      <c r="AL2299" s="85"/>
      <c r="AM2299" s="66"/>
      <c r="AN2299" s="63"/>
      <c r="XFA2299" s="558" t="e">
        <f>MATCH(AE2299,tabla!$W$3:$W$20,0)-1</f>
        <v>#N/A</v>
      </c>
      <c r="XFB2299" s="558">
        <f>COUNTIF(tabla!$W$3:$W$20,'BD1'!AE2299)</f>
        <v>0</v>
      </c>
    </row>
    <row r="2300" spans="1:40 16381:16382" ht="24.95" customHeight="1" x14ac:dyDescent="0.2">
      <c r="A2300" s="248"/>
      <c r="B2300" s="248"/>
      <c r="C2300" s="248"/>
      <c r="D2300" s="84"/>
      <c r="E2300" s="86"/>
      <c r="F2300" s="249"/>
      <c r="G2300" s="84"/>
      <c r="H2300" s="84"/>
      <c r="I2300" s="177"/>
      <c r="J2300" s="84"/>
      <c r="K2300" s="477"/>
      <c r="L2300" s="174"/>
      <c r="M2300" s="251"/>
      <c r="N2300" s="280" t="str">
        <f t="shared" si="175"/>
        <v/>
      </c>
      <c r="O2300" s="252"/>
      <c r="P2300" s="253"/>
      <c r="Q2300" s="484"/>
      <c r="R2300" s="83"/>
      <c r="S2300" s="482"/>
      <c r="T2300" s="84"/>
      <c r="U2300" s="250"/>
      <c r="V2300" s="254"/>
      <c r="W2300" s="254"/>
      <c r="X2300" s="255"/>
      <c r="Y2300" s="255"/>
      <c r="Z2300" s="256"/>
      <c r="AA2300" s="63"/>
      <c r="AB2300" s="63"/>
      <c r="AC2300" s="63"/>
      <c r="AD2300" s="81"/>
      <c r="AE2300" s="84"/>
      <c r="AF2300" s="84"/>
      <c r="AG2300" s="257"/>
      <c r="AH2300" s="84"/>
      <c r="AI2300" s="63"/>
      <c r="AJ2300" s="63"/>
      <c r="AK2300" s="81"/>
      <c r="AL2300" s="85"/>
      <c r="AM2300" s="66"/>
      <c r="AN2300" s="63"/>
      <c r="XFA2300" s="558" t="e">
        <f>MATCH(AE2300,tabla!$W$3:$W$20,0)-1</f>
        <v>#N/A</v>
      </c>
      <c r="XFB2300" s="558">
        <f>COUNTIF(tabla!$W$3:$W$20,'BD1'!AE2300)</f>
        <v>0</v>
      </c>
    </row>
    <row r="2301" spans="1:40 16381:16382" ht="24.95" customHeight="1" x14ac:dyDescent="0.2">
      <c r="A2301" s="248"/>
      <c r="B2301" s="248"/>
      <c r="C2301" s="248"/>
      <c r="D2301" s="84"/>
      <c r="E2301" s="86"/>
      <c r="F2301" s="249"/>
      <c r="G2301" s="84"/>
      <c r="H2301" s="84"/>
      <c r="I2301" s="177"/>
      <c r="J2301" s="84"/>
      <c r="K2301" s="477"/>
      <c r="L2301" s="174"/>
      <c r="M2301" s="251"/>
      <c r="N2301" s="280" t="str">
        <f t="shared" si="175"/>
        <v/>
      </c>
      <c r="O2301" s="252"/>
      <c r="P2301" s="253"/>
      <c r="Q2301" s="484"/>
      <c r="R2301" s="83"/>
      <c r="S2301" s="482"/>
      <c r="T2301" s="84"/>
      <c r="U2301" s="250"/>
      <c r="V2301" s="254"/>
      <c r="W2301" s="254"/>
      <c r="X2301" s="255"/>
      <c r="Y2301" s="255"/>
      <c r="Z2301" s="256"/>
      <c r="AA2301" s="63"/>
      <c r="AB2301" s="63"/>
      <c r="AC2301" s="63"/>
      <c r="AD2301" s="81"/>
      <c r="AE2301" s="84"/>
      <c r="AF2301" s="84"/>
      <c r="AG2301" s="257"/>
      <c r="AH2301" s="84"/>
      <c r="AI2301" s="63"/>
      <c r="AJ2301" s="63"/>
      <c r="AK2301" s="81"/>
      <c r="AL2301" s="85"/>
      <c r="AM2301" s="66"/>
      <c r="AN2301" s="63"/>
      <c r="XFA2301" s="558" t="e">
        <f>MATCH(AE2301,tabla!$W$3:$W$20,0)-1</f>
        <v>#N/A</v>
      </c>
      <c r="XFB2301" s="558">
        <f>COUNTIF(tabla!$W$3:$W$20,'BD1'!AE2301)</f>
        <v>0</v>
      </c>
    </row>
    <row r="2302" spans="1:40 16381:16382" ht="24.95" customHeight="1" x14ac:dyDescent="0.2">
      <c r="A2302" s="248"/>
      <c r="B2302" s="248"/>
      <c r="C2302" s="248"/>
      <c r="D2302" s="84"/>
      <c r="E2302" s="86"/>
      <c r="F2302" s="249"/>
      <c r="G2302" s="84"/>
      <c r="H2302" s="84"/>
      <c r="I2302" s="177"/>
      <c r="J2302" s="84"/>
      <c r="K2302" s="477"/>
      <c r="L2302" s="174"/>
      <c r="M2302" s="251"/>
      <c r="N2302" s="280" t="str">
        <f t="shared" si="175"/>
        <v/>
      </c>
      <c r="O2302" s="252"/>
      <c r="P2302" s="253"/>
      <c r="Q2302" s="484"/>
      <c r="R2302" s="83"/>
      <c r="S2302" s="482"/>
      <c r="T2302" s="84"/>
      <c r="U2302" s="250"/>
      <c r="V2302" s="254"/>
      <c r="W2302" s="254"/>
      <c r="X2302" s="255"/>
      <c r="Y2302" s="255"/>
      <c r="Z2302" s="256"/>
      <c r="AA2302" s="63"/>
      <c r="AB2302" s="63"/>
      <c r="AC2302" s="63"/>
      <c r="AD2302" s="81"/>
      <c r="AE2302" s="84"/>
      <c r="AF2302" s="84"/>
      <c r="AG2302" s="257"/>
      <c r="AH2302" s="84"/>
      <c r="AI2302" s="63"/>
      <c r="AJ2302" s="63"/>
      <c r="AK2302" s="81"/>
      <c r="AL2302" s="85"/>
      <c r="AM2302" s="66"/>
      <c r="AN2302" s="63"/>
      <c r="XFA2302" s="558" t="e">
        <f>MATCH(AE2302,tabla!$W$3:$W$20,0)-1</f>
        <v>#N/A</v>
      </c>
      <c r="XFB2302" s="558">
        <f>COUNTIF(tabla!$W$3:$W$20,'BD1'!AE2302)</f>
        <v>0</v>
      </c>
    </row>
    <row r="2303" spans="1:40 16381:16382" ht="24.95" customHeight="1" x14ac:dyDescent="0.2">
      <c r="A2303" s="248"/>
      <c r="B2303" s="248"/>
      <c r="C2303" s="248"/>
      <c r="D2303" s="84"/>
      <c r="E2303" s="86"/>
      <c r="F2303" s="249"/>
      <c r="G2303" s="84"/>
      <c r="H2303" s="84"/>
      <c r="I2303" s="177"/>
      <c r="J2303" s="84"/>
      <c r="K2303" s="477"/>
      <c r="L2303" s="174"/>
      <c r="M2303" s="251"/>
      <c r="N2303" s="280" t="str">
        <f t="shared" si="175"/>
        <v/>
      </c>
      <c r="O2303" s="252"/>
      <c r="P2303" s="253"/>
      <c r="Q2303" s="484"/>
      <c r="R2303" s="83"/>
      <c r="S2303" s="482"/>
      <c r="T2303" s="84"/>
      <c r="U2303" s="250"/>
      <c r="V2303" s="254"/>
      <c r="W2303" s="254"/>
      <c r="X2303" s="255"/>
      <c r="Y2303" s="255"/>
      <c r="Z2303" s="256"/>
      <c r="AA2303" s="63"/>
      <c r="AB2303" s="63"/>
      <c r="AC2303" s="63"/>
      <c r="AD2303" s="81"/>
      <c r="AE2303" s="84"/>
      <c r="AF2303" s="84"/>
      <c r="AG2303" s="257"/>
      <c r="AH2303" s="84"/>
      <c r="AI2303" s="63"/>
      <c r="AJ2303" s="63"/>
      <c r="AK2303" s="81"/>
      <c r="AL2303" s="85"/>
      <c r="AM2303" s="66"/>
      <c r="AN2303" s="63"/>
      <c r="XFA2303" s="558" t="e">
        <f>MATCH(AE2303,tabla!$W$3:$W$20,0)-1</f>
        <v>#N/A</v>
      </c>
      <c r="XFB2303" s="558">
        <f>COUNTIF(tabla!$W$3:$W$20,'BD1'!AE2303)</f>
        <v>0</v>
      </c>
    </row>
    <row r="2304" spans="1:40 16381:16382" ht="24.95" customHeight="1" x14ac:dyDescent="0.2">
      <c r="A2304" s="248"/>
      <c r="B2304" s="248"/>
      <c r="C2304" s="248"/>
      <c r="D2304" s="84"/>
      <c r="E2304" s="86"/>
      <c r="F2304" s="249"/>
      <c r="G2304" s="84"/>
      <c r="H2304" s="84"/>
      <c r="I2304" s="177"/>
      <c r="J2304" s="84"/>
      <c r="K2304" s="477"/>
      <c r="L2304" s="174"/>
      <c r="M2304" s="251"/>
      <c r="N2304" s="280" t="str">
        <f t="shared" si="175"/>
        <v/>
      </c>
      <c r="O2304" s="252"/>
      <c r="P2304" s="253"/>
      <c r="Q2304" s="484"/>
      <c r="R2304" s="83"/>
      <c r="S2304" s="482"/>
      <c r="T2304" s="84"/>
      <c r="U2304" s="250"/>
      <c r="V2304" s="254"/>
      <c r="W2304" s="254"/>
      <c r="X2304" s="255"/>
      <c r="Y2304" s="255"/>
      <c r="Z2304" s="256"/>
      <c r="AA2304" s="63"/>
      <c r="AB2304" s="63"/>
      <c r="AC2304" s="63"/>
      <c r="AD2304" s="81"/>
      <c r="AE2304" s="84"/>
      <c r="AF2304" s="84"/>
      <c r="AG2304" s="257"/>
      <c r="AH2304" s="84"/>
      <c r="AI2304" s="63"/>
      <c r="AJ2304" s="63"/>
      <c r="AK2304" s="81"/>
      <c r="AL2304" s="85"/>
      <c r="AM2304" s="66"/>
      <c r="AN2304" s="63"/>
      <c r="XFA2304" s="558" t="e">
        <f>MATCH(AE2304,tabla!$W$3:$W$20,0)-1</f>
        <v>#N/A</v>
      </c>
      <c r="XFB2304" s="558">
        <f>COUNTIF(tabla!$W$3:$W$20,'BD1'!AE2304)</f>
        <v>0</v>
      </c>
    </row>
    <row r="2305" spans="1:40 16381:16382" ht="24.95" customHeight="1" x14ac:dyDescent="0.2">
      <c r="A2305" s="248"/>
      <c r="B2305" s="248"/>
      <c r="C2305" s="248"/>
      <c r="D2305" s="84"/>
      <c r="E2305" s="86"/>
      <c r="F2305" s="249"/>
      <c r="G2305" s="84"/>
      <c r="H2305" s="84"/>
      <c r="I2305" s="177"/>
      <c r="J2305" s="84"/>
      <c r="K2305" s="477"/>
      <c r="L2305" s="174"/>
      <c r="M2305" s="251"/>
      <c r="N2305" s="280" t="str">
        <f t="shared" si="175"/>
        <v/>
      </c>
      <c r="O2305" s="252"/>
      <c r="P2305" s="253"/>
      <c r="Q2305" s="484"/>
      <c r="R2305" s="83"/>
      <c r="S2305" s="482"/>
      <c r="T2305" s="84"/>
      <c r="U2305" s="250"/>
      <c r="V2305" s="254"/>
      <c r="W2305" s="254"/>
      <c r="X2305" s="255"/>
      <c r="Y2305" s="255"/>
      <c r="Z2305" s="256"/>
      <c r="AA2305" s="63"/>
      <c r="AB2305" s="63"/>
      <c r="AC2305" s="63"/>
      <c r="AD2305" s="81"/>
      <c r="AE2305" s="84"/>
      <c r="AF2305" s="84"/>
      <c r="AG2305" s="257"/>
      <c r="AH2305" s="84"/>
      <c r="AI2305" s="63"/>
      <c r="AJ2305" s="63"/>
      <c r="AK2305" s="81"/>
      <c r="AL2305" s="85"/>
      <c r="AM2305" s="66"/>
      <c r="AN2305" s="63"/>
      <c r="XFA2305" s="558" t="e">
        <f>MATCH(AE2305,tabla!$W$3:$W$20,0)-1</f>
        <v>#N/A</v>
      </c>
      <c r="XFB2305" s="558">
        <f>COUNTIF(tabla!$W$3:$W$20,'BD1'!AE2305)</f>
        <v>0</v>
      </c>
    </row>
    <row r="2306" spans="1:40 16381:16382" ht="24.95" customHeight="1" x14ac:dyDescent="0.2">
      <c r="A2306" s="248"/>
      <c r="B2306" s="248"/>
      <c r="C2306" s="248"/>
      <c r="D2306" s="84"/>
      <c r="E2306" s="86"/>
      <c r="F2306" s="249"/>
      <c r="G2306" s="84"/>
      <c r="H2306" s="84"/>
      <c r="I2306" s="177"/>
      <c r="J2306" s="84"/>
      <c r="K2306" s="477"/>
      <c r="L2306" s="174"/>
      <c r="M2306" s="251"/>
      <c r="N2306" s="280" t="str">
        <f t="shared" si="175"/>
        <v/>
      </c>
      <c r="O2306" s="252"/>
      <c r="P2306" s="253"/>
      <c r="Q2306" s="484"/>
      <c r="R2306" s="83"/>
      <c r="S2306" s="482"/>
      <c r="T2306" s="84"/>
      <c r="U2306" s="250"/>
      <c r="V2306" s="254"/>
      <c r="W2306" s="254"/>
      <c r="X2306" s="255"/>
      <c r="Y2306" s="255"/>
      <c r="Z2306" s="256"/>
      <c r="AA2306" s="63"/>
      <c r="AB2306" s="63"/>
      <c r="AC2306" s="63"/>
      <c r="AD2306" s="81"/>
      <c r="AE2306" s="84"/>
      <c r="AF2306" s="84"/>
      <c r="AG2306" s="257"/>
      <c r="AH2306" s="84"/>
      <c r="AI2306" s="63"/>
      <c r="AJ2306" s="63"/>
      <c r="AK2306" s="81"/>
      <c r="AL2306" s="85"/>
      <c r="AM2306" s="66"/>
      <c r="AN2306" s="63"/>
      <c r="XFA2306" s="558" t="e">
        <f>MATCH(AE2306,tabla!$W$3:$W$20,0)-1</f>
        <v>#N/A</v>
      </c>
      <c r="XFB2306" s="558">
        <f>COUNTIF(tabla!$W$3:$W$20,'BD1'!AE2306)</f>
        <v>0</v>
      </c>
    </row>
    <row r="2307" spans="1:40 16381:16382" ht="24.95" customHeight="1" x14ac:dyDescent="0.2">
      <c r="A2307" s="248"/>
      <c r="B2307" s="248"/>
      <c r="C2307" s="248"/>
      <c r="D2307" s="84"/>
      <c r="E2307" s="86"/>
      <c r="F2307" s="249"/>
      <c r="G2307" s="84"/>
      <c r="H2307" s="84"/>
      <c r="I2307" s="177"/>
      <c r="J2307" s="84"/>
      <c r="K2307" s="477"/>
      <c r="L2307" s="174"/>
      <c r="M2307" s="251"/>
      <c r="N2307" s="280" t="str">
        <f t="shared" si="175"/>
        <v/>
      </c>
      <c r="O2307" s="252"/>
      <c r="P2307" s="253"/>
      <c r="Q2307" s="484"/>
      <c r="R2307" s="83"/>
      <c r="S2307" s="482"/>
      <c r="T2307" s="84"/>
      <c r="U2307" s="250"/>
      <c r="V2307" s="254"/>
      <c r="W2307" s="254"/>
      <c r="X2307" s="255"/>
      <c r="Y2307" s="255"/>
      <c r="Z2307" s="256"/>
      <c r="AA2307" s="63"/>
      <c r="AB2307" s="63"/>
      <c r="AC2307" s="63"/>
      <c r="AD2307" s="81"/>
      <c r="AE2307" s="84"/>
      <c r="AF2307" s="84"/>
      <c r="AG2307" s="257"/>
      <c r="AH2307" s="84"/>
      <c r="AI2307" s="63"/>
      <c r="AJ2307" s="63"/>
      <c r="AK2307" s="81"/>
      <c r="AL2307" s="85"/>
      <c r="AM2307" s="66"/>
      <c r="AN2307" s="63"/>
      <c r="XFA2307" s="558" t="e">
        <f>MATCH(AE2307,tabla!$W$3:$W$20,0)-1</f>
        <v>#N/A</v>
      </c>
      <c r="XFB2307" s="558">
        <f>COUNTIF(tabla!$W$3:$W$20,'BD1'!AE2307)</f>
        <v>0</v>
      </c>
    </row>
    <row r="2308" spans="1:40 16381:16382" ht="24.95" customHeight="1" x14ac:dyDescent="0.2">
      <c r="A2308" s="248"/>
      <c r="B2308" s="248"/>
      <c r="C2308" s="248"/>
      <c r="D2308" s="84"/>
      <c r="E2308" s="86"/>
      <c r="F2308" s="249"/>
      <c r="G2308" s="84"/>
      <c r="H2308" s="84"/>
      <c r="I2308" s="177"/>
      <c r="J2308" s="84"/>
      <c r="K2308" s="477"/>
      <c r="L2308" s="174"/>
      <c r="M2308" s="251"/>
      <c r="N2308" s="280" t="str">
        <f t="shared" si="175"/>
        <v/>
      </c>
      <c r="O2308" s="252"/>
      <c r="P2308" s="253"/>
      <c r="Q2308" s="484"/>
      <c r="R2308" s="83"/>
      <c r="S2308" s="482"/>
      <c r="T2308" s="84"/>
      <c r="U2308" s="250"/>
      <c r="V2308" s="254"/>
      <c r="W2308" s="254"/>
      <c r="X2308" s="255"/>
      <c r="Y2308" s="255"/>
      <c r="Z2308" s="256"/>
      <c r="AA2308" s="63"/>
      <c r="AB2308" s="63"/>
      <c r="AC2308" s="63"/>
      <c r="AD2308" s="81"/>
      <c r="AE2308" s="84"/>
      <c r="AF2308" s="84"/>
      <c r="AG2308" s="257"/>
      <c r="AH2308" s="84"/>
      <c r="AI2308" s="63"/>
      <c r="AJ2308" s="63"/>
      <c r="AK2308" s="81"/>
      <c r="AL2308" s="85"/>
      <c r="AM2308" s="66"/>
      <c r="AN2308" s="63"/>
      <c r="XFA2308" s="558" t="e">
        <f>MATCH(AE2308,tabla!$W$3:$W$20,0)-1</f>
        <v>#N/A</v>
      </c>
      <c r="XFB2308" s="558">
        <f>COUNTIF(tabla!$W$3:$W$20,'BD1'!AE2308)</f>
        <v>0</v>
      </c>
    </row>
    <row r="2309" spans="1:40 16381:16382" ht="24.95" customHeight="1" x14ac:dyDescent="0.2">
      <c r="A2309" s="248"/>
      <c r="B2309" s="248"/>
      <c r="C2309" s="248"/>
      <c r="D2309" s="84"/>
      <c r="E2309" s="86"/>
      <c r="F2309" s="249"/>
      <c r="G2309" s="84"/>
      <c r="H2309" s="84"/>
      <c r="I2309" s="177"/>
      <c r="J2309" s="84"/>
      <c r="K2309" s="477"/>
      <c r="L2309" s="174"/>
      <c r="M2309" s="251"/>
      <c r="N2309" s="280" t="str">
        <f t="shared" si="175"/>
        <v/>
      </c>
      <c r="O2309" s="252"/>
      <c r="P2309" s="253"/>
      <c r="Q2309" s="484"/>
      <c r="R2309" s="83"/>
      <c r="S2309" s="482"/>
      <c r="T2309" s="84"/>
      <c r="U2309" s="250"/>
      <c r="V2309" s="254"/>
      <c r="W2309" s="254"/>
      <c r="X2309" s="255"/>
      <c r="Y2309" s="255"/>
      <c r="Z2309" s="256"/>
      <c r="AA2309" s="63"/>
      <c r="AB2309" s="63"/>
      <c r="AC2309" s="63"/>
      <c r="AD2309" s="81"/>
      <c r="AE2309" s="84"/>
      <c r="AF2309" s="84"/>
      <c r="AG2309" s="257"/>
      <c r="AH2309" s="84"/>
      <c r="AI2309" s="63"/>
      <c r="AJ2309" s="63"/>
      <c r="AK2309" s="81"/>
      <c r="AL2309" s="85"/>
      <c r="AM2309" s="66"/>
      <c r="AN2309" s="63"/>
      <c r="XFA2309" s="558" t="e">
        <f>MATCH(AE2309,tabla!$W$3:$W$20,0)-1</f>
        <v>#N/A</v>
      </c>
      <c r="XFB2309" s="558">
        <f>COUNTIF(tabla!$W$3:$W$20,'BD1'!AE2309)</f>
        <v>0</v>
      </c>
    </row>
    <row r="2310" spans="1:40 16381:16382" ht="24.95" customHeight="1" x14ac:dyDescent="0.2">
      <c r="A2310" s="248"/>
      <c r="B2310" s="248"/>
      <c r="C2310" s="248"/>
      <c r="D2310" s="84"/>
      <c r="E2310" s="86"/>
      <c r="F2310" s="249"/>
      <c r="G2310" s="84"/>
      <c r="H2310" s="84"/>
      <c r="I2310" s="177"/>
      <c r="J2310" s="84"/>
      <c r="K2310" s="477"/>
      <c r="L2310" s="174"/>
      <c r="M2310" s="251"/>
      <c r="N2310" s="280" t="str">
        <f t="shared" si="175"/>
        <v/>
      </c>
      <c r="O2310" s="252"/>
      <c r="P2310" s="253"/>
      <c r="Q2310" s="484"/>
      <c r="R2310" s="83"/>
      <c r="S2310" s="482"/>
      <c r="T2310" s="84"/>
      <c r="U2310" s="250"/>
      <c r="V2310" s="254"/>
      <c r="W2310" s="254"/>
      <c r="X2310" s="255"/>
      <c r="Y2310" s="255"/>
      <c r="Z2310" s="256"/>
      <c r="AA2310" s="63"/>
      <c r="AB2310" s="63"/>
      <c r="AC2310" s="63"/>
      <c r="AD2310" s="81"/>
      <c r="AE2310" s="84"/>
      <c r="AF2310" s="84"/>
      <c r="AG2310" s="257"/>
      <c r="AH2310" s="84"/>
      <c r="AI2310" s="63"/>
      <c r="AJ2310" s="63"/>
      <c r="AK2310" s="81"/>
      <c r="AL2310" s="85"/>
      <c r="AM2310" s="66"/>
      <c r="AN2310" s="63"/>
      <c r="XFA2310" s="558" t="e">
        <f>MATCH(AE2310,tabla!$W$3:$W$20,0)-1</f>
        <v>#N/A</v>
      </c>
      <c r="XFB2310" s="558">
        <f>COUNTIF(tabla!$W$3:$W$20,'BD1'!AE2310)</f>
        <v>0</v>
      </c>
    </row>
    <row r="2311" spans="1:40 16381:16382" ht="24.95" customHeight="1" x14ac:dyDescent="0.2">
      <c r="A2311" s="248"/>
      <c r="B2311" s="248"/>
      <c r="C2311" s="248"/>
      <c r="D2311" s="84"/>
      <c r="E2311" s="86"/>
      <c r="F2311" s="249"/>
      <c r="G2311" s="84"/>
      <c r="H2311" s="84"/>
      <c r="I2311" s="177"/>
      <c r="J2311" s="84"/>
      <c r="K2311" s="477"/>
      <c r="L2311" s="174"/>
      <c r="M2311" s="251"/>
      <c r="N2311" s="280" t="str">
        <f t="shared" si="175"/>
        <v/>
      </c>
      <c r="O2311" s="252"/>
      <c r="P2311" s="253"/>
      <c r="Q2311" s="484"/>
      <c r="R2311" s="83"/>
      <c r="S2311" s="482"/>
      <c r="T2311" s="84"/>
      <c r="U2311" s="250"/>
      <c r="V2311" s="254"/>
      <c r="W2311" s="254"/>
      <c r="X2311" s="255"/>
      <c r="Y2311" s="255"/>
      <c r="Z2311" s="256"/>
      <c r="AA2311" s="63"/>
      <c r="AB2311" s="63"/>
      <c r="AC2311" s="63"/>
      <c r="AD2311" s="81"/>
      <c r="AE2311" s="84"/>
      <c r="AF2311" s="84"/>
      <c r="AG2311" s="257"/>
      <c r="AH2311" s="84"/>
      <c r="AI2311" s="63"/>
      <c r="AJ2311" s="63"/>
      <c r="AK2311" s="81"/>
      <c r="AL2311" s="85"/>
      <c r="AM2311" s="66"/>
      <c r="AN2311" s="63"/>
      <c r="XFA2311" s="558" t="e">
        <f>MATCH(AE2311,tabla!$W$3:$W$20,0)-1</f>
        <v>#N/A</v>
      </c>
      <c r="XFB2311" s="558">
        <f>COUNTIF(tabla!$W$3:$W$20,'BD1'!AE2311)</f>
        <v>0</v>
      </c>
    </row>
    <row r="2312" spans="1:40 16381:16382" ht="24.95" customHeight="1" x14ac:dyDescent="0.2">
      <c r="A2312" s="248"/>
      <c r="B2312" s="248"/>
      <c r="C2312" s="248"/>
      <c r="D2312" s="84"/>
      <c r="E2312" s="86"/>
      <c r="F2312" s="249"/>
      <c r="G2312" s="84"/>
      <c r="H2312" s="84"/>
      <c r="I2312" s="177"/>
      <c r="J2312" s="84"/>
      <c r="K2312" s="477"/>
      <c r="L2312" s="174"/>
      <c r="M2312" s="251"/>
      <c r="N2312" s="280" t="str">
        <f t="shared" si="175"/>
        <v/>
      </c>
      <c r="O2312" s="252"/>
      <c r="P2312" s="253"/>
      <c r="Q2312" s="484"/>
      <c r="R2312" s="83"/>
      <c r="S2312" s="482"/>
      <c r="T2312" s="84"/>
      <c r="U2312" s="250"/>
      <c r="V2312" s="254"/>
      <c r="W2312" s="254"/>
      <c r="X2312" s="255"/>
      <c r="Y2312" s="255"/>
      <c r="Z2312" s="256"/>
      <c r="AA2312" s="63"/>
      <c r="AB2312" s="63"/>
      <c r="AC2312" s="63"/>
      <c r="AD2312" s="81"/>
      <c r="AE2312" s="84"/>
      <c r="AF2312" s="84"/>
      <c r="AG2312" s="257"/>
      <c r="AH2312" s="84"/>
      <c r="AI2312" s="63"/>
      <c r="AJ2312" s="63"/>
      <c r="AK2312" s="81"/>
      <c r="AL2312" s="85"/>
      <c r="AM2312" s="66"/>
      <c r="AN2312" s="63"/>
      <c r="XFA2312" s="558" t="e">
        <f>MATCH(AE2312,tabla!$W$3:$W$20,0)-1</f>
        <v>#N/A</v>
      </c>
      <c r="XFB2312" s="558">
        <f>COUNTIF(tabla!$W$3:$W$20,'BD1'!AE2312)</f>
        <v>0</v>
      </c>
    </row>
    <row r="2313" spans="1:40 16381:16382" ht="24.95" customHeight="1" x14ac:dyDescent="0.2">
      <c r="A2313" s="248"/>
      <c r="B2313" s="248"/>
      <c r="C2313" s="248"/>
      <c r="D2313" s="84"/>
      <c r="E2313" s="86"/>
      <c r="F2313" s="249"/>
      <c r="G2313" s="84"/>
      <c r="H2313" s="84"/>
      <c r="I2313" s="177"/>
      <c r="J2313" s="84"/>
      <c r="K2313" s="477"/>
      <c r="L2313" s="174"/>
      <c r="M2313" s="251"/>
      <c r="N2313" s="280" t="str">
        <f t="shared" si="175"/>
        <v/>
      </c>
      <c r="O2313" s="252"/>
      <c r="P2313" s="253"/>
      <c r="Q2313" s="484"/>
      <c r="R2313" s="83"/>
      <c r="S2313" s="482"/>
      <c r="T2313" s="84"/>
      <c r="U2313" s="250"/>
      <c r="V2313" s="254"/>
      <c r="W2313" s="254"/>
      <c r="X2313" s="255"/>
      <c r="Y2313" s="255"/>
      <c r="Z2313" s="256"/>
      <c r="AA2313" s="63"/>
      <c r="AB2313" s="63"/>
      <c r="AC2313" s="63"/>
      <c r="AD2313" s="81"/>
      <c r="AE2313" s="84"/>
      <c r="AF2313" s="84"/>
      <c r="AG2313" s="257"/>
      <c r="AH2313" s="84"/>
      <c r="AI2313" s="63"/>
      <c r="AJ2313" s="63"/>
      <c r="AK2313" s="81"/>
      <c r="AL2313" s="85"/>
      <c r="AM2313" s="66"/>
      <c r="AN2313" s="63"/>
      <c r="XFA2313" s="558" t="e">
        <f>MATCH(AE2313,tabla!$W$3:$W$20,0)-1</f>
        <v>#N/A</v>
      </c>
      <c r="XFB2313" s="558">
        <f>COUNTIF(tabla!$W$3:$W$20,'BD1'!AE2313)</f>
        <v>0</v>
      </c>
    </row>
    <row r="2314" spans="1:40 16381:16382" ht="24.95" customHeight="1" x14ac:dyDescent="0.2">
      <c r="A2314" s="248"/>
      <c r="B2314" s="248"/>
      <c r="C2314" s="248"/>
      <c r="D2314" s="84"/>
      <c r="E2314" s="86"/>
      <c r="F2314" s="249"/>
      <c r="G2314" s="84"/>
      <c r="H2314" s="84"/>
      <c r="I2314" s="177"/>
      <c r="J2314" s="84"/>
      <c r="K2314" s="477"/>
      <c r="L2314" s="174"/>
      <c r="M2314" s="251"/>
      <c r="N2314" s="280" t="str">
        <f t="shared" si="175"/>
        <v/>
      </c>
      <c r="O2314" s="252"/>
      <c r="P2314" s="253"/>
      <c r="Q2314" s="484"/>
      <c r="R2314" s="83"/>
      <c r="S2314" s="482"/>
      <c r="T2314" s="84"/>
      <c r="U2314" s="250"/>
      <c r="V2314" s="254"/>
      <c r="W2314" s="254"/>
      <c r="X2314" s="255"/>
      <c r="Y2314" s="255"/>
      <c r="Z2314" s="256"/>
      <c r="AA2314" s="63"/>
      <c r="AB2314" s="63"/>
      <c r="AC2314" s="63"/>
      <c r="AD2314" s="81"/>
      <c r="AE2314" s="84"/>
      <c r="AF2314" s="84"/>
      <c r="AG2314" s="257"/>
      <c r="AH2314" s="84"/>
      <c r="AI2314" s="63"/>
      <c r="AJ2314" s="63"/>
      <c r="AK2314" s="81"/>
      <c r="AL2314" s="85"/>
      <c r="AM2314" s="66"/>
      <c r="AN2314" s="63"/>
      <c r="XFA2314" s="558" t="e">
        <f>MATCH(AE2314,tabla!$W$3:$W$20,0)-1</f>
        <v>#N/A</v>
      </c>
      <c r="XFB2314" s="558">
        <f>COUNTIF(tabla!$W$3:$W$20,'BD1'!AE2314)</f>
        <v>0</v>
      </c>
    </row>
    <row r="2315" spans="1:40 16381:16382" ht="24.95" customHeight="1" x14ac:dyDescent="0.2">
      <c r="A2315" s="248"/>
      <c r="B2315" s="248"/>
      <c r="C2315" s="248"/>
      <c r="D2315" s="84"/>
      <c r="E2315" s="86"/>
      <c r="F2315" s="249"/>
      <c r="G2315" s="84"/>
      <c r="H2315" s="84"/>
      <c r="I2315" s="177"/>
      <c r="J2315" s="84"/>
      <c r="K2315" s="477"/>
      <c r="L2315" s="174"/>
      <c r="M2315" s="251"/>
      <c r="N2315" s="280" t="str">
        <f t="shared" si="175"/>
        <v/>
      </c>
      <c r="O2315" s="252"/>
      <c r="P2315" s="253"/>
      <c r="Q2315" s="484"/>
      <c r="R2315" s="83"/>
      <c r="S2315" s="482"/>
      <c r="T2315" s="84"/>
      <c r="U2315" s="250"/>
      <c r="V2315" s="254"/>
      <c r="W2315" s="254"/>
      <c r="X2315" s="255"/>
      <c r="Y2315" s="255"/>
      <c r="Z2315" s="256"/>
      <c r="AA2315" s="63"/>
      <c r="AB2315" s="63"/>
      <c r="AC2315" s="63"/>
      <c r="AD2315" s="81"/>
      <c r="AE2315" s="84"/>
      <c r="AF2315" s="84"/>
      <c r="AG2315" s="257"/>
      <c r="AH2315" s="84"/>
      <c r="AI2315" s="63"/>
      <c r="AJ2315" s="63"/>
      <c r="AK2315" s="81"/>
      <c r="AL2315" s="85"/>
      <c r="AM2315" s="66"/>
      <c r="AN2315" s="63"/>
      <c r="XFA2315" s="558" t="e">
        <f>MATCH(AE2315,tabla!$W$3:$W$20,0)-1</f>
        <v>#N/A</v>
      </c>
      <c r="XFB2315" s="558">
        <f>COUNTIF(tabla!$W$3:$W$20,'BD1'!AE2315)</f>
        <v>0</v>
      </c>
    </row>
    <row r="2316" spans="1:40 16381:16382" ht="24.95" customHeight="1" x14ac:dyDescent="0.2">
      <c r="A2316" s="248"/>
      <c r="B2316" s="248"/>
      <c r="C2316" s="248"/>
      <c r="D2316" s="84"/>
      <c r="E2316" s="86"/>
      <c r="F2316" s="249"/>
      <c r="G2316" s="84"/>
      <c r="H2316" s="84"/>
      <c r="I2316" s="177"/>
      <c r="J2316" s="84"/>
      <c r="K2316" s="477"/>
      <c r="L2316" s="174"/>
      <c r="M2316" s="251"/>
      <c r="N2316" s="280" t="str">
        <f t="shared" si="175"/>
        <v/>
      </c>
      <c r="O2316" s="252"/>
      <c r="P2316" s="253"/>
      <c r="Q2316" s="484"/>
      <c r="R2316" s="83"/>
      <c r="S2316" s="482"/>
      <c r="T2316" s="84"/>
      <c r="U2316" s="250"/>
      <c r="V2316" s="254"/>
      <c r="W2316" s="254"/>
      <c r="X2316" s="255"/>
      <c r="Y2316" s="255"/>
      <c r="Z2316" s="256"/>
      <c r="AA2316" s="63"/>
      <c r="AB2316" s="63"/>
      <c r="AC2316" s="63"/>
      <c r="AD2316" s="81"/>
      <c r="AE2316" s="84"/>
      <c r="AF2316" s="84"/>
      <c r="AG2316" s="257"/>
      <c r="AH2316" s="84"/>
      <c r="AI2316" s="63"/>
      <c r="AJ2316" s="63"/>
      <c r="AK2316" s="81"/>
      <c r="AL2316" s="85"/>
      <c r="AM2316" s="66"/>
      <c r="AN2316" s="63"/>
      <c r="XFA2316" s="558" t="e">
        <f>MATCH(AE2316,tabla!$W$3:$W$20,0)-1</f>
        <v>#N/A</v>
      </c>
      <c r="XFB2316" s="558">
        <f>COUNTIF(tabla!$W$3:$W$20,'BD1'!AE2316)</f>
        <v>0</v>
      </c>
    </row>
    <row r="2317" spans="1:40 16381:16382" ht="24.95" customHeight="1" x14ac:dyDescent="0.2">
      <c r="A2317" s="248"/>
      <c r="B2317" s="248"/>
      <c r="C2317" s="248"/>
      <c r="D2317" s="84"/>
      <c r="E2317" s="86"/>
      <c r="F2317" s="249"/>
      <c r="G2317" s="84"/>
      <c r="H2317" s="84"/>
      <c r="I2317" s="177"/>
      <c r="J2317" s="84"/>
      <c r="K2317" s="477"/>
      <c r="L2317" s="174"/>
      <c r="M2317" s="251"/>
      <c r="N2317" s="280" t="str">
        <f t="shared" si="175"/>
        <v/>
      </c>
      <c r="O2317" s="252"/>
      <c r="P2317" s="253"/>
      <c r="Q2317" s="484"/>
      <c r="R2317" s="83"/>
      <c r="S2317" s="482"/>
      <c r="T2317" s="84"/>
      <c r="U2317" s="250"/>
      <c r="V2317" s="254"/>
      <c r="W2317" s="254"/>
      <c r="X2317" s="255"/>
      <c r="Y2317" s="255"/>
      <c r="Z2317" s="256"/>
      <c r="AA2317" s="63"/>
      <c r="AB2317" s="63"/>
      <c r="AC2317" s="63"/>
      <c r="AD2317" s="81"/>
      <c r="AE2317" s="84"/>
      <c r="AF2317" s="84"/>
      <c r="AG2317" s="257"/>
      <c r="AH2317" s="84"/>
      <c r="AI2317" s="63"/>
      <c r="AJ2317" s="63"/>
      <c r="AK2317" s="81"/>
      <c r="AL2317" s="85"/>
      <c r="AM2317" s="66"/>
      <c r="AN2317" s="63"/>
      <c r="XFA2317" s="558" t="e">
        <f>MATCH(AE2317,tabla!$W$3:$W$20,0)-1</f>
        <v>#N/A</v>
      </c>
      <c r="XFB2317" s="558">
        <f>COUNTIF(tabla!$W$3:$W$20,'BD1'!AE2317)</f>
        <v>0</v>
      </c>
    </row>
    <row r="2318" spans="1:40 16381:16382" ht="24.95" customHeight="1" x14ac:dyDescent="0.2">
      <c r="A2318" s="248"/>
      <c r="B2318" s="248"/>
      <c r="C2318" s="248"/>
      <c r="D2318" s="84"/>
      <c r="E2318" s="86"/>
      <c r="F2318" s="249"/>
      <c r="G2318" s="84"/>
      <c r="H2318" s="84"/>
      <c r="I2318" s="177"/>
      <c r="J2318" s="84"/>
      <c r="K2318" s="477"/>
      <c r="L2318" s="174"/>
      <c r="M2318" s="251"/>
      <c r="N2318" s="280" t="str">
        <f t="shared" si="175"/>
        <v/>
      </c>
      <c r="O2318" s="252"/>
      <c r="P2318" s="253"/>
      <c r="Q2318" s="484"/>
      <c r="R2318" s="83"/>
      <c r="S2318" s="482"/>
      <c r="T2318" s="84"/>
      <c r="U2318" s="250"/>
      <c r="V2318" s="254"/>
      <c r="W2318" s="254"/>
      <c r="X2318" s="255"/>
      <c r="Y2318" s="255"/>
      <c r="Z2318" s="256"/>
      <c r="AA2318" s="63"/>
      <c r="AB2318" s="63"/>
      <c r="AC2318" s="63"/>
      <c r="AD2318" s="81"/>
      <c r="AE2318" s="84"/>
      <c r="AF2318" s="84"/>
      <c r="AG2318" s="257"/>
      <c r="AH2318" s="84"/>
      <c r="AI2318" s="63"/>
      <c r="AJ2318" s="63"/>
      <c r="AK2318" s="81"/>
      <c r="AL2318" s="85"/>
      <c r="AM2318" s="66"/>
      <c r="AN2318" s="63"/>
      <c r="XFA2318" s="558" t="e">
        <f>MATCH(AE2318,tabla!$W$3:$W$20,0)-1</f>
        <v>#N/A</v>
      </c>
      <c r="XFB2318" s="558">
        <f>COUNTIF(tabla!$W$3:$W$20,'BD1'!AE2318)</f>
        <v>0</v>
      </c>
    </row>
    <row r="2319" spans="1:40 16381:16382" ht="24.95" customHeight="1" x14ac:dyDescent="0.2">
      <c r="A2319" s="248"/>
      <c r="B2319" s="248"/>
      <c r="C2319" s="248"/>
      <c r="D2319" s="84"/>
      <c r="E2319" s="86"/>
      <c r="F2319" s="249"/>
      <c r="G2319" s="84"/>
      <c r="H2319" s="84"/>
      <c r="I2319" s="177"/>
      <c r="J2319" s="84"/>
      <c r="K2319" s="477"/>
      <c r="L2319" s="174"/>
      <c r="M2319" s="251"/>
      <c r="N2319" s="280" t="str">
        <f t="shared" si="175"/>
        <v/>
      </c>
      <c r="O2319" s="252"/>
      <c r="P2319" s="253"/>
      <c r="Q2319" s="484"/>
      <c r="R2319" s="83"/>
      <c r="S2319" s="482"/>
      <c r="T2319" s="84"/>
      <c r="U2319" s="250"/>
      <c r="V2319" s="254"/>
      <c r="W2319" s="254"/>
      <c r="X2319" s="255"/>
      <c r="Y2319" s="255"/>
      <c r="Z2319" s="256"/>
      <c r="AA2319" s="63"/>
      <c r="AB2319" s="63"/>
      <c r="AC2319" s="63"/>
      <c r="AD2319" s="81"/>
      <c r="AE2319" s="84"/>
      <c r="AF2319" s="84"/>
      <c r="AG2319" s="257"/>
      <c r="AH2319" s="84"/>
      <c r="AI2319" s="63"/>
      <c r="AJ2319" s="63"/>
      <c r="AK2319" s="81"/>
      <c r="AL2319" s="85"/>
      <c r="AM2319" s="66"/>
      <c r="AN2319" s="63"/>
      <c r="XFA2319" s="558" t="e">
        <f>MATCH(AE2319,tabla!$W$3:$W$20,0)-1</f>
        <v>#N/A</v>
      </c>
      <c r="XFB2319" s="558">
        <f>COUNTIF(tabla!$W$3:$W$20,'BD1'!AE2319)</f>
        <v>0</v>
      </c>
    </row>
    <row r="2320" spans="1:40 16381:16382" ht="24.95" customHeight="1" x14ac:dyDescent="0.2">
      <c r="A2320" s="248"/>
      <c r="B2320" s="248"/>
      <c r="C2320" s="248"/>
      <c r="D2320" s="84"/>
      <c r="E2320" s="86"/>
      <c r="F2320" s="249"/>
      <c r="G2320" s="84"/>
      <c r="H2320" s="84"/>
      <c r="I2320" s="177"/>
      <c r="J2320" s="84"/>
      <c r="K2320" s="477"/>
      <c r="L2320" s="174"/>
      <c r="M2320" s="251"/>
      <c r="N2320" s="280" t="str">
        <f t="shared" ref="N2320:N2383" si="176">IF(M2320="","",YEAR($M$2)-YEAR(M2320)-IF(DATE(YEAR($M$2),MONTH(M2320),DAY(M2320))&gt;$M$2,1,0))</f>
        <v/>
      </c>
      <c r="O2320" s="252"/>
      <c r="P2320" s="253"/>
      <c r="Q2320" s="484"/>
      <c r="R2320" s="83"/>
      <c r="S2320" s="482"/>
      <c r="T2320" s="84"/>
      <c r="U2320" s="250"/>
      <c r="V2320" s="254"/>
      <c r="W2320" s="254"/>
      <c r="X2320" s="255"/>
      <c r="Y2320" s="255"/>
      <c r="Z2320" s="256"/>
      <c r="AA2320" s="63"/>
      <c r="AB2320" s="63"/>
      <c r="AC2320" s="63"/>
      <c r="AD2320" s="81"/>
      <c r="AE2320" s="84"/>
      <c r="AF2320" s="84"/>
      <c r="AG2320" s="257"/>
      <c r="AH2320" s="84"/>
      <c r="AI2320" s="63"/>
      <c r="AJ2320" s="63"/>
      <c r="AK2320" s="81"/>
      <c r="AL2320" s="85"/>
      <c r="AM2320" s="66"/>
      <c r="AN2320" s="63"/>
      <c r="XFA2320" s="558" t="e">
        <f>MATCH(AE2320,tabla!$W$3:$W$20,0)-1</f>
        <v>#N/A</v>
      </c>
      <c r="XFB2320" s="558">
        <f>COUNTIF(tabla!$W$3:$W$20,'BD1'!AE2320)</f>
        <v>0</v>
      </c>
    </row>
    <row r="2321" spans="1:40 16381:16382" ht="24.95" customHeight="1" x14ac:dyDescent="0.2">
      <c r="A2321" s="248"/>
      <c r="B2321" s="248"/>
      <c r="C2321" s="248"/>
      <c r="D2321" s="84"/>
      <c r="E2321" s="86"/>
      <c r="F2321" s="249"/>
      <c r="G2321" s="84"/>
      <c r="H2321" s="84"/>
      <c r="I2321" s="177"/>
      <c r="J2321" s="84"/>
      <c r="K2321" s="477"/>
      <c r="L2321" s="174"/>
      <c r="M2321" s="251"/>
      <c r="N2321" s="280" t="str">
        <f t="shared" si="176"/>
        <v/>
      </c>
      <c r="O2321" s="252"/>
      <c r="P2321" s="253"/>
      <c r="Q2321" s="484"/>
      <c r="R2321" s="83"/>
      <c r="S2321" s="482"/>
      <c r="T2321" s="84"/>
      <c r="U2321" s="250"/>
      <c r="V2321" s="254"/>
      <c r="W2321" s="254"/>
      <c r="X2321" s="255"/>
      <c r="Y2321" s="255"/>
      <c r="Z2321" s="256"/>
      <c r="AA2321" s="63"/>
      <c r="AB2321" s="63"/>
      <c r="AC2321" s="63"/>
      <c r="AD2321" s="81"/>
      <c r="AE2321" s="84"/>
      <c r="AF2321" s="84"/>
      <c r="AG2321" s="257"/>
      <c r="AH2321" s="84"/>
      <c r="AI2321" s="63"/>
      <c r="AJ2321" s="63"/>
      <c r="AK2321" s="81"/>
      <c r="AL2321" s="85"/>
      <c r="AM2321" s="66"/>
      <c r="AN2321" s="63"/>
      <c r="XFA2321" s="558" t="e">
        <f>MATCH(AE2321,tabla!$W$3:$W$20,0)-1</f>
        <v>#N/A</v>
      </c>
      <c r="XFB2321" s="558">
        <f>COUNTIF(tabla!$W$3:$W$20,'BD1'!AE2321)</f>
        <v>0</v>
      </c>
    </row>
    <row r="2322" spans="1:40 16381:16382" ht="24.95" customHeight="1" x14ac:dyDescent="0.2">
      <c r="A2322" s="248"/>
      <c r="B2322" s="248"/>
      <c r="C2322" s="248"/>
      <c r="D2322" s="84"/>
      <c r="E2322" s="86"/>
      <c r="F2322" s="249"/>
      <c r="G2322" s="84"/>
      <c r="H2322" s="84"/>
      <c r="I2322" s="177"/>
      <c r="J2322" s="84"/>
      <c r="K2322" s="477"/>
      <c r="L2322" s="174"/>
      <c r="M2322" s="251"/>
      <c r="N2322" s="280" t="str">
        <f t="shared" si="176"/>
        <v/>
      </c>
      <c r="O2322" s="252"/>
      <c r="P2322" s="253"/>
      <c r="Q2322" s="484"/>
      <c r="R2322" s="83"/>
      <c r="S2322" s="482"/>
      <c r="T2322" s="84"/>
      <c r="U2322" s="250"/>
      <c r="V2322" s="254"/>
      <c r="W2322" s="254"/>
      <c r="X2322" s="255"/>
      <c r="Y2322" s="255"/>
      <c r="Z2322" s="256"/>
      <c r="AA2322" s="63"/>
      <c r="AB2322" s="63"/>
      <c r="AC2322" s="63"/>
      <c r="AD2322" s="81"/>
      <c r="AE2322" s="84"/>
      <c r="AF2322" s="84"/>
      <c r="AG2322" s="257"/>
      <c r="AH2322" s="84"/>
      <c r="AI2322" s="63"/>
      <c r="AJ2322" s="63"/>
      <c r="AK2322" s="81"/>
      <c r="AL2322" s="85"/>
      <c r="AM2322" s="66"/>
      <c r="AN2322" s="63"/>
      <c r="XFA2322" s="558" t="e">
        <f>MATCH(AE2322,tabla!$W$3:$W$20,0)-1</f>
        <v>#N/A</v>
      </c>
      <c r="XFB2322" s="558">
        <f>COUNTIF(tabla!$W$3:$W$20,'BD1'!AE2322)</f>
        <v>0</v>
      </c>
    </row>
    <row r="2323" spans="1:40 16381:16382" ht="24.95" customHeight="1" x14ac:dyDescent="0.2">
      <c r="A2323" s="248"/>
      <c r="B2323" s="248"/>
      <c r="C2323" s="248"/>
      <c r="D2323" s="84"/>
      <c r="E2323" s="86"/>
      <c r="F2323" s="249"/>
      <c r="G2323" s="84"/>
      <c r="H2323" s="84"/>
      <c r="I2323" s="177"/>
      <c r="J2323" s="84"/>
      <c r="K2323" s="477"/>
      <c r="L2323" s="174"/>
      <c r="M2323" s="251"/>
      <c r="N2323" s="280" t="str">
        <f t="shared" si="176"/>
        <v/>
      </c>
      <c r="O2323" s="252"/>
      <c r="P2323" s="253"/>
      <c r="Q2323" s="484"/>
      <c r="R2323" s="83"/>
      <c r="S2323" s="482"/>
      <c r="T2323" s="84"/>
      <c r="U2323" s="250"/>
      <c r="V2323" s="254"/>
      <c r="W2323" s="254"/>
      <c r="X2323" s="255"/>
      <c r="Y2323" s="255"/>
      <c r="Z2323" s="256"/>
      <c r="AA2323" s="63"/>
      <c r="AB2323" s="63"/>
      <c r="AC2323" s="63"/>
      <c r="AD2323" s="81"/>
      <c r="AE2323" s="84"/>
      <c r="AF2323" s="84"/>
      <c r="AG2323" s="257"/>
      <c r="AH2323" s="84"/>
      <c r="AI2323" s="63"/>
      <c r="AJ2323" s="63"/>
      <c r="AK2323" s="81"/>
      <c r="AL2323" s="85"/>
      <c r="AM2323" s="66"/>
      <c r="AN2323" s="63"/>
      <c r="XFA2323" s="558" t="e">
        <f>MATCH(AE2323,tabla!$W$3:$W$20,0)-1</f>
        <v>#N/A</v>
      </c>
      <c r="XFB2323" s="558">
        <f>COUNTIF(tabla!$W$3:$W$20,'BD1'!AE2323)</f>
        <v>0</v>
      </c>
    </row>
    <row r="2324" spans="1:40 16381:16382" ht="24.95" customHeight="1" x14ac:dyDescent="0.2">
      <c r="A2324" s="248"/>
      <c r="B2324" s="248"/>
      <c r="C2324" s="248"/>
      <c r="D2324" s="84"/>
      <c r="E2324" s="86"/>
      <c r="F2324" s="249"/>
      <c r="G2324" s="84"/>
      <c r="H2324" s="84"/>
      <c r="I2324" s="177"/>
      <c r="J2324" s="84"/>
      <c r="K2324" s="477"/>
      <c r="L2324" s="174"/>
      <c r="M2324" s="251"/>
      <c r="N2324" s="280" t="str">
        <f t="shared" si="176"/>
        <v/>
      </c>
      <c r="O2324" s="252"/>
      <c r="P2324" s="253"/>
      <c r="Q2324" s="484"/>
      <c r="R2324" s="83"/>
      <c r="S2324" s="482"/>
      <c r="T2324" s="84"/>
      <c r="U2324" s="250"/>
      <c r="V2324" s="254"/>
      <c r="W2324" s="254"/>
      <c r="X2324" s="255"/>
      <c r="Y2324" s="255"/>
      <c r="Z2324" s="256"/>
      <c r="AA2324" s="63"/>
      <c r="AB2324" s="63"/>
      <c r="AC2324" s="63"/>
      <c r="AD2324" s="81"/>
      <c r="AE2324" s="84"/>
      <c r="AF2324" s="84"/>
      <c r="AG2324" s="257"/>
      <c r="AH2324" s="84"/>
      <c r="AI2324" s="63"/>
      <c r="AJ2324" s="63"/>
      <c r="AK2324" s="81"/>
      <c r="AL2324" s="85"/>
      <c r="AM2324" s="66"/>
      <c r="AN2324" s="63"/>
      <c r="XFA2324" s="558" t="e">
        <f>MATCH(AE2324,tabla!$W$3:$W$20,0)-1</f>
        <v>#N/A</v>
      </c>
      <c r="XFB2324" s="558">
        <f>COUNTIF(tabla!$W$3:$W$20,'BD1'!AE2324)</f>
        <v>0</v>
      </c>
    </row>
    <row r="2325" spans="1:40 16381:16382" ht="24.95" customHeight="1" x14ac:dyDescent="0.2">
      <c r="A2325" s="248"/>
      <c r="B2325" s="248"/>
      <c r="C2325" s="248"/>
      <c r="D2325" s="84"/>
      <c r="E2325" s="86"/>
      <c r="F2325" s="249"/>
      <c r="G2325" s="84"/>
      <c r="H2325" s="84"/>
      <c r="I2325" s="177"/>
      <c r="J2325" s="84"/>
      <c r="K2325" s="477"/>
      <c r="L2325" s="174"/>
      <c r="M2325" s="251"/>
      <c r="N2325" s="280" t="str">
        <f t="shared" si="176"/>
        <v/>
      </c>
      <c r="O2325" s="252"/>
      <c r="P2325" s="253"/>
      <c r="Q2325" s="484"/>
      <c r="R2325" s="83"/>
      <c r="S2325" s="482"/>
      <c r="T2325" s="84"/>
      <c r="U2325" s="250"/>
      <c r="V2325" s="254"/>
      <c r="W2325" s="254"/>
      <c r="X2325" s="255"/>
      <c r="Y2325" s="255"/>
      <c r="Z2325" s="256"/>
      <c r="AA2325" s="63"/>
      <c r="AB2325" s="63"/>
      <c r="AC2325" s="63"/>
      <c r="AD2325" s="81"/>
      <c r="AE2325" s="84"/>
      <c r="AF2325" s="84"/>
      <c r="AG2325" s="257"/>
      <c r="AH2325" s="84"/>
      <c r="AI2325" s="63"/>
      <c r="AJ2325" s="63"/>
      <c r="AK2325" s="81"/>
      <c r="AL2325" s="85"/>
      <c r="AM2325" s="66"/>
      <c r="AN2325" s="63"/>
      <c r="XFA2325" s="558" t="e">
        <f>MATCH(AE2325,tabla!$W$3:$W$20,0)-1</f>
        <v>#N/A</v>
      </c>
      <c r="XFB2325" s="558">
        <f>COUNTIF(tabla!$W$3:$W$20,'BD1'!AE2325)</f>
        <v>0</v>
      </c>
    </row>
    <row r="2326" spans="1:40 16381:16382" ht="24.95" customHeight="1" x14ac:dyDescent="0.2">
      <c r="A2326" s="248"/>
      <c r="B2326" s="248"/>
      <c r="C2326" s="248"/>
      <c r="D2326" s="84"/>
      <c r="E2326" s="86"/>
      <c r="F2326" s="249"/>
      <c r="G2326" s="84"/>
      <c r="H2326" s="84"/>
      <c r="I2326" s="177"/>
      <c r="J2326" s="84"/>
      <c r="K2326" s="477"/>
      <c r="L2326" s="174"/>
      <c r="M2326" s="251"/>
      <c r="N2326" s="280" t="str">
        <f t="shared" si="176"/>
        <v/>
      </c>
      <c r="O2326" s="252"/>
      <c r="P2326" s="253"/>
      <c r="Q2326" s="484"/>
      <c r="R2326" s="83"/>
      <c r="S2326" s="482"/>
      <c r="T2326" s="84"/>
      <c r="U2326" s="250"/>
      <c r="V2326" s="254"/>
      <c r="W2326" s="254"/>
      <c r="X2326" s="255"/>
      <c r="Y2326" s="255"/>
      <c r="Z2326" s="256"/>
      <c r="AA2326" s="63"/>
      <c r="AB2326" s="63"/>
      <c r="AC2326" s="63"/>
      <c r="AD2326" s="81"/>
      <c r="AE2326" s="84"/>
      <c r="AF2326" s="84"/>
      <c r="AG2326" s="257"/>
      <c r="AH2326" s="84"/>
      <c r="AI2326" s="63"/>
      <c r="AJ2326" s="63"/>
      <c r="AK2326" s="81"/>
      <c r="AL2326" s="85"/>
      <c r="AM2326" s="66"/>
      <c r="AN2326" s="63"/>
      <c r="XFA2326" s="558" t="e">
        <f>MATCH(AE2326,tabla!$W$3:$W$20,0)-1</f>
        <v>#N/A</v>
      </c>
      <c r="XFB2326" s="558">
        <f>COUNTIF(tabla!$W$3:$W$20,'BD1'!AE2326)</f>
        <v>0</v>
      </c>
    </row>
    <row r="2327" spans="1:40 16381:16382" ht="24.95" customHeight="1" x14ac:dyDescent="0.2">
      <c r="A2327" s="248"/>
      <c r="B2327" s="248"/>
      <c r="C2327" s="248"/>
      <c r="D2327" s="84"/>
      <c r="E2327" s="86"/>
      <c r="F2327" s="249"/>
      <c r="G2327" s="84"/>
      <c r="H2327" s="84"/>
      <c r="I2327" s="177"/>
      <c r="J2327" s="84"/>
      <c r="K2327" s="477"/>
      <c r="L2327" s="174"/>
      <c r="M2327" s="251"/>
      <c r="N2327" s="280" t="str">
        <f t="shared" si="176"/>
        <v/>
      </c>
      <c r="O2327" s="252"/>
      <c r="P2327" s="253"/>
      <c r="Q2327" s="484"/>
      <c r="R2327" s="83"/>
      <c r="S2327" s="482"/>
      <c r="T2327" s="84"/>
      <c r="U2327" s="250"/>
      <c r="V2327" s="254"/>
      <c r="W2327" s="254"/>
      <c r="X2327" s="255"/>
      <c r="Y2327" s="255"/>
      <c r="Z2327" s="256"/>
      <c r="AA2327" s="63"/>
      <c r="AB2327" s="63"/>
      <c r="AC2327" s="63"/>
      <c r="AD2327" s="81"/>
      <c r="AE2327" s="84"/>
      <c r="AF2327" s="84"/>
      <c r="AG2327" s="257"/>
      <c r="AH2327" s="84"/>
      <c r="AI2327" s="63"/>
      <c r="AJ2327" s="63"/>
      <c r="AK2327" s="81"/>
      <c r="AL2327" s="85"/>
      <c r="AM2327" s="66"/>
      <c r="AN2327" s="63"/>
      <c r="XFA2327" s="558" t="e">
        <f>MATCH(AE2327,tabla!$W$3:$W$20,0)-1</f>
        <v>#N/A</v>
      </c>
      <c r="XFB2327" s="558">
        <f>COUNTIF(tabla!$W$3:$W$20,'BD1'!AE2327)</f>
        <v>0</v>
      </c>
    </row>
    <row r="2328" spans="1:40 16381:16382" ht="24.95" customHeight="1" x14ac:dyDescent="0.2">
      <c r="A2328" s="248"/>
      <c r="B2328" s="248"/>
      <c r="C2328" s="248"/>
      <c r="D2328" s="84"/>
      <c r="E2328" s="86"/>
      <c r="F2328" s="249"/>
      <c r="G2328" s="84"/>
      <c r="H2328" s="84"/>
      <c r="I2328" s="177"/>
      <c r="J2328" s="84"/>
      <c r="K2328" s="477"/>
      <c r="L2328" s="174"/>
      <c r="M2328" s="251"/>
      <c r="N2328" s="280" t="str">
        <f t="shared" si="176"/>
        <v/>
      </c>
      <c r="O2328" s="252"/>
      <c r="P2328" s="253"/>
      <c r="Q2328" s="484"/>
      <c r="R2328" s="83"/>
      <c r="S2328" s="482"/>
      <c r="T2328" s="84"/>
      <c r="U2328" s="250"/>
      <c r="V2328" s="254"/>
      <c r="W2328" s="254"/>
      <c r="X2328" s="255"/>
      <c r="Y2328" s="255"/>
      <c r="Z2328" s="256"/>
      <c r="AA2328" s="63"/>
      <c r="AB2328" s="63"/>
      <c r="AC2328" s="63"/>
      <c r="AD2328" s="81"/>
      <c r="AE2328" s="84"/>
      <c r="AF2328" s="84"/>
      <c r="AG2328" s="257"/>
      <c r="AH2328" s="84"/>
      <c r="AI2328" s="63"/>
      <c r="AJ2328" s="63"/>
      <c r="AK2328" s="81"/>
      <c r="AL2328" s="85"/>
      <c r="AM2328" s="66"/>
      <c r="AN2328" s="63"/>
      <c r="XFA2328" s="558" t="e">
        <f>MATCH(AE2328,tabla!$W$3:$W$20,0)-1</f>
        <v>#N/A</v>
      </c>
      <c r="XFB2328" s="558">
        <f>COUNTIF(tabla!$W$3:$W$20,'BD1'!AE2328)</f>
        <v>0</v>
      </c>
    </row>
    <row r="2329" spans="1:40 16381:16382" ht="24.95" customHeight="1" x14ac:dyDescent="0.2">
      <c r="A2329" s="248"/>
      <c r="B2329" s="248"/>
      <c r="C2329" s="248"/>
      <c r="D2329" s="84"/>
      <c r="E2329" s="86"/>
      <c r="F2329" s="249"/>
      <c r="G2329" s="84"/>
      <c r="H2329" s="84"/>
      <c r="I2329" s="177"/>
      <c r="J2329" s="84"/>
      <c r="K2329" s="477"/>
      <c r="L2329" s="174"/>
      <c r="M2329" s="251"/>
      <c r="N2329" s="280" t="str">
        <f t="shared" si="176"/>
        <v/>
      </c>
      <c r="O2329" s="252"/>
      <c r="P2329" s="253"/>
      <c r="Q2329" s="484"/>
      <c r="R2329" s="83"/>
      <c r="S2329" s="482"/>
      <c r="T2329" s="84"/>
      <c r="U2329" s="250"/>
      <c r="V2329" s="254"/>
      <c r="W2329" s="254"/>
      <c r="X2329" s="255"/>
      <c r="Y2329" s="255"/>
      <c r="Z2329" s="256"/>
      <c r="AA2329" s="63"/>
      <c r="AB2329" s="63"/>
      <c r="AC2329" s="63"/>
      <c r="AD2329" s="81"/>
      <c r="AE2329" s="84"/>
      <c r="AF2329" s="84"/>
      <c r="AG2329" s="257"/>
      <c r="AH2329" s="84"/>
      <c r="AI2329" s="63"/>
      <c r="AJ2329" s="63"/>
      <c r="AK2329" s="81"/>
      <c r="AL2329" s="85"/>
      <c r="AM2329" s="66"/>
      <c r="AN2329" s="63"/>
      <c r="XFA2329" s="558" t="e">
        <f>MATCH(AE2329,tabla!$W$3:$W$20,0)-1</f>
        <v>#N/A</v>
      </c>
      <c r="XFB2329" s="558">
        <f>COUNTIF(tabla!$W$3:$W$20,'BD1'!AE2329)</f>
        <v>0</v>
      </c>
    </row>
    <row r="2330" spans="1:40 16381:16382" ht="24.95" customHeight="1" x14ac:dyDescent="0.2">
      <c r="A2330" s="248"/>
      <c r="B2330" s="248"/>
      <c r="C2330" s="248"/>
      <c r="D2330" s="84"/>
      <c r="E2330" s="86"/>
      <c r="F2330" s="249"/>
      <c r="G2330" s="84"/>
      <c r="H2330" s="84"/>
      <c r="I2330" s="177"/>
      <c r="J2330" s="84"/>
      <c r="K2330" s="477"/>
      <c r="L2330" s="174"/>
      <c r="M2330" s="251"/>
      <c r="N2330" s="280" t="str">
        <f t="shared" si="176"/>
        <v/>
      </c>
      <c r="O2330" s="252"/>
      <c r="P2330" s="253"/>
      <c r="Q2330" s="484"/>
      <c r="R2330" s="83"/>
      <c r="S2330" s="482"/>
      <c r="T2330" s="84"/>
      <c r="U2330" s="250"/>
      <c r="V2330" s="254"/>
      <c r="W2330" s="254"/>
      <c r="X2330" s="255"/>
      <c r="Y2330" s="255"/>
      <c r="Z2330" s="256"/>
      <c r="AA2330" s="63"/>
      <c r="AB2330" s="63"/>
      <c r="AC2330" s="63"/>
      <c r="AD2330" s="81"/>
      <c r="AE2330" s="84"/>
      <c r="AF2330" s="84"/>
      <c r="AG2330" s="257"/>
      <c r="AH2330" s="84"/>
      <c r="AI2330" s="63"/>
      <c r="AJ2330" s="63"/>
      <c r="AK2330" s="81"/>
      <c r="AL2330" s="85"/>
      <c r="AM2330" s="66"/>
      <c r="AN2330" s="63"/>
      <c r="XFA2330" s="558" t="e">
        <f>MATCH(AE2330,tabla!$W$3:$W$20,0)-1</f>
        <v>#N/A</v>
      </c>
      <c r="XFB2330" s="558">
        <f>COUNTIF(tabla!$W$3:$W$20,'BD1'!AE2330)</f>
        <v>0</v>
      </c>
    </row>
    <row r="2331" spans="1:40 16381:16382" ht="24.95" customHeight="1" x14ac:dyDescent="0.2">
      <c r="A2331" s="248"/>
      <c r="B2331" s="248"/>
      <c r="C2331" s="248"/>
      <c r="D2331" s="84"/>
      <c r="E2331" s="86"/>
      <c r="F2331" s="249"/>
      <c r="G2331" s="84"/>
      <c r="H2331" s="84"/>
      <c r="I2331" s="177"/>
      <c r="J2331" s="84"/>
      <c r="K2331" s="477"/>
      <c r="L2331" s="174"/>
      <c r="M2331" s="251"/>
      <c r="N2331" s="280" t="str">
        <f t="shared" si="176"/>
        <v/>
      </c>
      <c r="O2331" s="252"/>
      <c r="P2331" s="253"/>
      <c r="Q2331" s="484"/>
      <c r="R2331" s="83"/>
      <c r="S2331" s="482"/>
      <c r="T2331" s="84"/>
      <c r="U2331" s="250"/>
      <c r="V2331" s="254"/>
      <c r="W2331" s="254"/>
      <c r="X2331" s="255"/>
      <c r="Y2331" s="255"/>
      <c r="Z2331" s="256"/>
      <c r="AA2331" s="63"/>
      <c r="AB2331" s="63"/>
      <c r="AC2331" s="63"/>
      <c r="AD2331" s="81"/>
      <c r="AE2331" s="84"/>
      <c r="AF2331" s="84"/>
      <c r="AG2331" s="257"/>
      <c r="AH2331" s="84"/>
      <c r="AI2331" s="63"/>
      <c r="AJ2331" s="63"/>
      <c r="AK2331" s="81"/>
      <c r="AL2331" s="85"/>
      <c r="AM2331" s="66"/>
      <c r="AN2331" s="63"/>
      <c r="XFA2331" s="558" t="e">
        <f>MATCH(AE2331,tabla!$W$3:$W$20,0)-1</f>
        <v>#N/A</v>
      </c>
      <c r="XFB2331" s="558">
        <f>COUNTIF(tabla!$W$3:$W$20,'BD1'!AE2331)</f>
        <v>0</v>
      </c>
    </row>
    <row r="2332" spans="1:40 16381:16382" ht="24.95" customHeight="1" x14ac:dyDescent="0.2">
      <c r="A2332" s="248"/>
      <c r="B2332" s="248"/>
      <c r="C2332" s="248"/>
      <c r="D2332" s="84"/>
      <c r="E2332" s="86"/>
      <c r="F2332" s="249"/>
      <c r="G2332" s="84"/>
      <c r="H2332" s="84"/>
      <c r="I2332" s="177"/>
      <c r="J2332" s="84"/>
      <c r="K2332" s="477"/>
      <c r="L2332" s="174"/>
      <c r="M2332" s="251"/>
      <c r="N2332" s="280" t="str">
        <f t="shared" si="176"/>
        <v/>
      </c>
      <c r="O2332" s="252"/>
      <c r="P2332" s="253"/>
      <c r="Q2332" s="484"/>
      <c r="R2332" s="83"/>
      <c r="S2332" s="482"/>
      <c r="T2332" s="84"/>
      <c r="U2332" s="250"/>
      <c r="V2332" s="254"/>
      <c r="W2332" s="254"/>
      <c r="X2332" s="255"/>
      <c r="Y2332" s="255"/>
      <c r="Z2332" s="256"/>
      <c r="AA2332" s="63"/>
      <c r="AB2332" s="63"/>
      <c r="AC2332" s="63"/>
      <c r="AD2332" s="81"/>
      <c r="AE2332" s="84"/>
      <c r="AF2332" s="84"/>
      <c r="AG2332" s="257"/>
      <c r="AH2332" s="84"/>
      <c r="AI2332" s="63"/>
      <c r="AJ2332" s="63"/>
      <c r="AK2332" s="81"/>
      <c r="AL2332" s="85"/>
      <c r="AM2332" s="66"/>
      <c r="AN2332" s="63"/>
      <c r="XFA2332" s="558" t="e">
        <f>MATCH(AE2332,tabla!$W$3:$W$20,0)-1</f>
        <v>#N/A</v>
      </c>
      <c r="XFB2332" s="558">
        <f>COUNTIF(tabla!$W$3:$W$20,'BD1'!AE2332)</f>
        <v>0</v>
      </c>
    </row>
    <row r="2333" spans="1:40 16381:16382" ht="24.95" customHeight="1" x14ac:dyDescent="0.2">
      <c r="A2333" s="248"/>
      <c r="B2333" s="248"/>
      <c r="C2333" s="248"/>
      <c r="D2333" s="84"/>
      <c r="E2333" s="86"/>
      <c r="F2333" s="249"/>
      <c r="G2333" s="84"/>
      <c r="H2333" s="84"/>
      <c r="I2333" s="177"/>
      <c r="J2333" s="84"/>
      <c r="K2333" s="477"/>
      <c r="L2333" s="174"/>
      <c r="M2333" s="251"/>
      <c r="N2333" s="280" t="str">
        <f t="shared" si="176"/>
        <v/>
      </c>
      <c r="O2333" s="252"/>
      <c r="P2333" s="253"/>
      <c r="Q2333" s="484"/>
      <c r="R2333" s="83"/>
      <c r="S2333" s="482"/>
      <c r="T2333" s="84"/>
      <c r="U2333" s="250"/>
      <c r="V2333" s="254"/>
      <c r="W2333" s="254"/>
      <c r="X2333" s="255"/>
      <c r="Y2333" s="255"/>
      <c r="Z2333" s="256"/>
      <c r="AA2333" s="63"/>
      <c r="AB2333" s="63"/>
      <c r="AC2333" s="63"/>
      <c r="AD2333" s="81"/>
      <c r="AE2333" s="84"/>
      <c r="AF2333" s="84"/>
      <c r="AG2333" s="257"/>
      <c r="AH2333" s="84"/>
      <c r="AI2333" s="63"/>
      <c r="AJ2333" s="63"/>
      <c r="AK2333" s="81"/>
      <c r="AL2333" s="85"/>
      <c r="AM2333" s="66"/>
      <c r="AN2333" s="63"/>
      <c r="XFA2333" s="558" t="e">
        <f>MATCH(AE2333,tabla!$W$3:$W$20,0)-1</f>
        <v>#N/A</v>
      </c>
      <c r="XFB2333" s="558">
        <f>COUNTIF(tabla!$W$3:$W$20,'BD1'!AE2333)</f>
        <v>0</v>
      </c>
    </row>
    <row r="2334" spans="1:40 16381:16382" ht="24.95" customHeight="1" x14ac:dyDescent="0.2">
      <c r="A2334" s="248"/>
      <c r="B2334" s="248"/>
      <c r="C2334" s="248"/>
      <c r="D2334" s="84"/>
      <c r="E2334" s="86"/>
      <c r="F2334" s="249"/>
      <c r="G2334" s="84"/>
      <c r="H2334" s="84"/>
      <c r="I2334" s="177"/>
      <c r="J2334" s="84"/>
      <c r="K2334" s="477"/>
      <c r="L2334" s="174"/>
      <c r="M2334" s="251"/>
      <c r="N2334" s="280" t="str">
        <f t="shared" si="176"/>
        <v/>
      </c>
      <c r="O2334" s="252"/>
      <c r="P2334" s="253"/>
      <c r="Q2334" s="484"/>
      <c r="R2334" s="83"/>
      <c r="S2334" s="482"/>
      <c r="T2334" s="84"/>
      <c r="U2334" s="250"/>
      <c r="V2334" s="254"/>
      <c r="W2334" s="254"/>
      <c r="X2334" s="255"/>
      <c r="Y2334" s="255"/>
      <c r="Z2334" s="256"/>
      <c r="AA2334" s="63"/>
      <c r="AB2334" s="63"/>
      <c r="AC2334" s="63"/>
      <c r="AD2334" s="81"/>
      <c r="AE2334" s="84"/>
      <c r="AF2334" s="84"/>
      <c r="AG2334" s="257"/>
      <c r="AH2334" s="84"/>
      <c r="AI2334" s="63"/>
      <c r="AJ2334" s="63"/>
      <c r="AK2334" s="81"/>
      <c r="AL2334" s="85"/>
      <c r="AM2334" s="66"/>
      <c r="AN2334" s="63"/>
      <c r="XFA2334" s="558" t="e">
        <f>MATCH(AE2334,tabla!$W$3:$W$20,0)-1</f>
        <v>#N/A</v>
      </c>
      <c r="XFB2334" s="558">
        <f>COUNTIF(tabla!$W$3:$W$20,'BD1'!AE2334)</f>
        <v>0</v>
      </c>
    </row>
    <row r="2335" spans="1:40 16381:16382" ht="24.95" customHeight="1" x14ac:dyDescent="0.2">
      <c r="A2335" s="248"/>
      <c r="B2335" s="248"/>
      <c r="C2335" s="248"/>
      <c r="D2335" s="84"/>
      <c r="E2335" s="86"/>
      <c r="F2335" s="249"/>
      <c r="G2335" s="84"/>
      <c r="H2335" s="84"/>
      <c r="I2335" s="177"/>
      <c r="J2335" s="84"/>
      <c r="K2335" s="477"/>
      <c r="L2335" s="174"/>
      <c r="M2335" s="251"/>
      <c r="N2335" s="280" t="str">
        <f t="shared" si="176"/>
        <v/>
      </c>
      <c r="O2335" s="252"/>
      <c r="P2335" s="253"/>
      <c r="Q2335" s="484"/>
      <c r="R2335" s="83"/>
      <c r="S2335" s="482"/>
      <c r="T2335" s="84"/>
      <c r="U2335" s="250"/>
      <c r="V2335" s="254"/>
      <c r="W2335" s="254"/>
      <c r="X2335" s="255"/>
      <c r="Y2335" s="255"/>
      <c r="Z2335" s="256"/>
      <c r="AA2335" s="63"/>
      <c r="AB2335" s="63"/>
      <c r="AC2335" s="63"/>
      <c r="AD2335" s="81"/>
      <c r="AE2335" s="84"/>
      <c r="AF2335" s="84"/>
      <c r="AG2335" s="257"/>
      <c r="AH2335" s="84"/>
      <c r="AI2335" s="63"/>
      <c r="AJ2335" s="63"/>
      <c r="AK2335" s="81"/>
      <c r="AL2335" s="85"/>
      <c r="AM2335" s="66"/>
      <c r="AN2335" s="63"/>
      <c r="XFA2335" s="558" t="e">
        <f>MATCH(AE2335,tabla!$W$3:$W$20,0)-1</f>
        <v>#N/A</v>
      </c>
      <c r="XFB2335" s="558">
        <f>COUNTIF(tabla!$W$3:$W$20,'BD1'!AE2335)</f>
        <v>0</v>
      </c>
    </row>
    <row r="2336" spans="1:40 16381:16382" ht="24.95" customHeight="1" x14ac:dyDescent="0.2">
      <c r="A2336" s="248"/>
      <c r="B2336" s="248"/>
      <c r="C2336" s="248"/>
      <c r="D2336" s="84"/>
      <c r="E2336" s="86"/>
      <c r="F2336" s="249"/>
      <c r="G2336" s="84"/>
      <c r="H2336" s="84"/>
      <c r="I2336" s="177"/>
      <c r="J2336" s="84"/>
      <c r="K2336" s="477"/>
      <c r="L2336" s="174"/>
      <c r="M2336" s="251"/>
      <c r="N2336" s="280" t="str">
        <f t="shared" si="176"/>
        <v/>
      </c>
      <c r="O2336" s="252"/>
      <c r="P2336" s="253"/>
      <c r="Q2336" s="484"/>
      <c r="R2336" s="83"/>
      <c r="S2336" s="482"/>
      <c r="T2336" s="84"/>
      <c r="U2336" s="250"/>
      <c r="V2336" s="254"/>
      <c r="W2336" s="254"/>
      <c r="X2336" s="255"/>
      <c r="Y2336" s="255"/>
      <c r="Z2336" s="256"/>
      <c r="AA2336" s="63"/>
      <c r="AB2336" s="63"/>
      <c r="AC2336" s="63"/>
      <c r="AD2336" s="81"/>
      <c r="AE2336" s="84"/>
      <c r="AF2336" s="84"/>
      <c r="AG2336" s="257"/>
      <c r="AH2336" s="84"/>
      <c r="AI2336" s="63"/>
      <c r="AJ2336" s="63"/>
      <c r="AK2336" s="81"/>
      <c r="AL2336" s="85"/>
      <c r="AM2336" s="66"/>
      <c r="AN2336" s="63"/>
      <c r="XFA2336" s="558" t="e">
        <f>MATCH(AE2336,tabla!$W$3:$W$20,0)-1</f>
        <v>#N/A</v>
      </c>
      <c r="XFB2336" s="558">
        <f>COUNTIF(tabla!$W$3:$W$20,'BD1'!AE2336)</f>
        <v>0</v>
      </c>
    </row>
    <row r="2337" spans="1:40 16381:16382" ht="24.95" customHeight="1" x14ac:dyDescent="0.2">
      <c r="A2337" s="248"/>
      <c r="B2337" s="248"/>
      <c r="C2337" s="248"/>
      <c r="D2337" s="84"/>
      <c r="E2337" s="86"/>
      <c r="F2337" s="249"/>
      <c r="G2337" s="84"/>
      <c r="H2337" s="84"/>
      <c r="I2337" s="177"/>
      <c r="J2337" s="84"/>
      <c r="K2337" s="477"/>
      <c r="L2337" s="174"/>
      <c r="M2337" s="251"/>
      <c r="N2337" s="280" t="str">
        <f t="shared" si="176"/>
        <v/>
      </c>
      <c r="O2337" s="252"/>
      <c r="P2337" s="253"/>
      <c r="Q2337" s="484"/>
      <c r="R2337" s="83"/>
      <c r="S2337" s="482"/>
      <c r="T2337" s="84"/>
      <c r="U2337" s="250"/>
      <c r="V2337" s="254"/>
      <c r="W2337" s="254"/>
      <c r="X2337" s="255"/>
      <c r="Y2337" s="255"/>
      <c r="Z2337" s="256"/>
      <c r="AA2337" s="63"/>
      <c r="AB2337" s="63"/>
      <c r="AC2337" s="63"/>
      <c r="AD2337" s="81"/>
      <c r="AE2337" s="84"/>
      <c r="AF2337" s="84"/>
      <c r="AG2337" s="257"/>
      <c r="AH2337" s="84"/>
      <c r="AI2337" s="63"/>
      <c r="AJ2337" s="63"/>
      <c r="AK2337" s="81"/>
      <c r="AL2337" s="85"/>
      <c r="AM2337" s="66"/>
      <c r="AN2337" s="63"/>
      <c r="XFA2337" s="558" t="e">
        <f>MATCH(AE2337,tabla!$W$3:$W$20,0)-1</f>
        <v>#N/A</v>
      </c>
      <c r="XFB2337" s="558">
        <f>COUNTIF(tabla!$W$3:$W$20,'BD1'!AE2337)</f>
        <v>0</v>
      </c>
    </row>
    <row r="2338" spans="1:40 16381:16382" ht="24.95" customHeight="1" x14ac:dyDescent="0.2">
      <c r="A2338" s="248"/>
      <c r="B2338" s="248"/>
      <c r="C2338" s="248"/>
      <c r="D2338" s="84"/>
      <c r="E2338" s="86"/>
      <c r="F2338" s="249"/>
      <c r="G2338" s="84"/>
      <c r="H2338" s="84"/>
      <c r="I2338" s="177"/>
      <c r="J2338" s="84"/>
      <c r="K2338" s="477"/>
      <c r="L2338" s="174"/>
      <c r="M2338" s="251"/>
      <c r="N2338" s="280" t="str">
        <f t="shared" si="176"/>
        <v/>
      </c>
      <c r="O2338" s="252"/>
      <c r="P2338" s="253"/>
      <c r="Q2338" s="484"/>
      <c r="R2338" s="83"/>
      <c r="S2338" s="482"/>
      <c r="T2338" s="84"/>
      <c r="U2338" s="250"/>
      <c r="V2338" s="254"/>
      <c r="W2338" s="254"/>
      <c r="X2338" s="255"/>
      <c r="Y2338" s="255"/>
      <c r="Z2338" s="256"/>
      <c r="AA2338" s="63"/>
      <c r="AB2338" s="63"/>
      <c r="AC2338" s="63"/>
      <c r="AD2338" s="81"/>
      <c r="AE2338" s="84"/>
      <c r="AF2338" s="84"/>
      <c r="AG2338" s="257"/>
      <c r="AH2338" s="84"/>
      <c r="AI2338" s="63"/>
      <c r="AJ2338" s="63"/>
      <c r="AK2338" s="81"/>
      <c r="AL2338" s="85"/>
      <c r="AM2338" s="66"/>
      <c r="AN2338" s="63"/>
      <c r="XFA2338" s="558" t="e">
        <f>MATCH(AE2338,tabla!$W$3:$W$20,0)-1</f>
        <v>#N/A</v>
      </c>
      <c r="XFB2338" s="558">
        <f>COUNTIF(tabla!$W$3:$W$20,'BD1'!AE2338)</f>
        <v>0</v>
      </c>
    </row>
    <row r="2339" spans="1:40 16381:16382" ht="24.95" customHeight="1" x14ac:dyDescent="0.2">
      <c r="A2339" s="248"/>
      <c r="B2339" s="248"/>
      <c r="C2339" s="248"/>
      <c r="D2339" s="84"/>
      <c r="E2339" s="86"/>
      <c r="F2339" s="249"/>
      <c r="G2339" s="84"/>
      <c r="H2339" s="84"/>
      <c r="I2339" s="177"/>
      <c r="J2339" s="84"/>
      <c r="K2339" s="477"/>
      <c r="L2339" s="174"/>
      <c r="M2339" s="251"/>
      <c r="N2339" s="280" t="str">
        <f t="shared" si="176"/>
        <v/>
      </c>
      <c r="O2339" s="252"/>
      <c r="P2339" s="253"/>
      <c r="Q2339" s="484"/>
      <c r="R2339" s="83"/>
      <c r="S2339" s="482"/>
      <c r="T2339" s="84"/>
      <c r="U2339" s="250"/>
      <c r="V2339" s="254"/>
      <c r="W2339" s="254"/>
      <c r="X2339" s="255"/>
      <c r="Y2339" s="255"/>
      <c r="Z2339" s="256"/>
      <c r="AA2339" s="63"/>
      <c r="AB2339" s="63"/>
      <c r="AC2339" s="63"/>
      <c r="AD2339" s="81"/>
      <c r="AE2339" s="84"/>
      <c r="AF2339" s="84"/>
      <c r="AG2339" s="257"/>
      <c r="AH2339" s="84"/>
      <c r="AI2339" s="63"/>
      <c r="AJ2339" s="63"/>
      <c r="AK2339" s="81"/>
      <c r="AL2339" s="85"/>
      <c r="AM2339" s="66"/>
      <c r="AN2339" s="63"/>
      <c r="XFA2339" s="558" t="e">
        <f>MATCH(AE2339,tabla!$W$3:$W$20,0)-1</f>
        <v>#N/A</v>
      </c>
      <c r="XFB2339" s="558">
        <f>COUNTIF(tabla!$W$3:$W$20,'BD1'!AE2339)</f>
        <v>0</v>
      </c>
    </row>
    <row r="2340" spans="1:40 16381:16382" ht="24.95" customHeight="1" x14ac:dyDescent="0.2">
      <c r="A2340" s="248"/>
      <c r="B2340" s="248"/>
      <c r="C2340" s="248"/>
      <c r="D2340" s="84"/>
      <c r="E2340" s="86"/>
      <c r="F2340" s="249"/>
      <c r="G2340" s="84"/>
      <c r="H2340" s="84"/>
      <c r="I2340" s="177"/>
      <c r="J2340" s="84"/>
      <c r="K2340" s="477"/>
      <c r="L2340" s="174"/>
      <c r="M2340" s="251"/>
      <c r="N2340" s="280" t="str">
        <f t="shared" si="176"/>
        <v/>
      </c>
      <c r="O2340" s="252"/>
      <c r="P2340" s="253"/>
      <c r="Q2340" s="484"/>
      <c r="R2340" s="83"/>
      <c r="S2340" s="482"/>
      <c r="T2340" s="84"/>
      <c r="U2340" s="250"/>
      <c r="V2340" s="254"/>
      <c r="W2340" s="254"/>
      <c r="X2340" s="255"/>
      <c r="Y2340" s="255"/>
      <c r="Z2340" s="256"/>
      <c r="AA2340" s="63"/>
      <c r="AB2340" s="63"/>
      <c r="AC2340" s="63"/>
      <c r="AD2340" s="81"/>
      <c r="AE2340" s="84"/>
      <c r="AF2340" s="84"/>
      <c r="AG2340" s="257"/>
      <c r="AH2340" s="84"/>
      <c r="AI2340" s="63"/>
      <c r="AJ2340" s="63"/>
      <c r="AK2340" s="81"/>
      <c r="AL2340" s="85"/>
      <c r="AM2340" s="66"/>
      <c r="AN2340" s="63"/>
      <c r="XFA2340" s="558" t="e">
        <f>MATCH(AE2340,tabla!$W$3:$W$20,0)-1</f>
        <v>#N/A</v>
      </c>
      <c r="XFB2340" s="558">
        <f>COUNTIF(tabla!$W$3:$W$20,'BD1'!AE2340)</f>
        <v>0</v>
      </c>
    </row>
    <row r="2341" spans="1:40 16381:16382" ht="24.95" customHeight="1" x14ac:dyDescent="0.2">
      <c r="A2341" s="248"/>
      <c r="B2341" s="248"/>
      <c r="C2341" s="248"/>
      <c r="D2341" s="84"/>
      <c r="E2341" s="86"/>
      <c r="F2341" s="249"/>
      <c r="G2341" s="84"/>
      <c r="H2341" s="84"/>
      <c r="I2341" s="177"/>
      <c r="J2341" s="84"/>
      <c r="K2341" s="477"/>
      <c r="L2341" s="174"/>
      <c r="M2341" s="251"/>
      <c r="N2341" s="280" t="str">
        <f t="shared" si="176"/>
        <v/>
      </c>
      <c r="O2341" s="252"/>
      <c r="P2341" s="253"/>
      <c r="Q2341" s="484"/>
      <c r="R2341" s="83"/>
      <c r="S2341" s="482"/>
      <c r="T2341" s="84"/>
      <c r="U2341" s="250"/>
      <c r="V2341" s="254"/>
      <c r="W2341" s="254"/>
      <c r="X2341" s="255"/>
      <c r="Y2341" s="255"/>
      <c r="Z2341" s="256"/>
      <c r="AA2341" s="63"/>
      <c r="AB2341" s="63"/>
      <c r="AC2341" s="63"/>
      <c r="AD2341" s="81"/>
      <c r="AE2341" s="84"/>
      <c r="AF2341" s="84"/>
      <c r="AG2341" s="257"/>
      <c r="AH2341" s="84"/>
      <c r="AI2341" s="63"/>
      <c r="AJ2341" s="63"/>
      <c r="AK2341" s="81"/>
      <c r="AL2341" s="85"/>
      <c r="AM2341" s="66"/>
      <c r="AN2341" s="63"/>
      <c r="XFA2341" s="558" t="e">
        <f>MATCH(AE2341,tabla!$W$3:$W$20,0)-1</f>
        <v>#N/A</v>
      </c>
      <c r="XFB2341" s="558">
        <f>COUNTIF(tabla!$W$3:$W$20,'BD1'!AE2341)</f>
        <v>0</v>
      </c>
    </row>
    <row r="2342" spans="1:40 16381:16382" ht="24.95" customHeight="1" x14ac:dyDescent="0.2">
      <c r="A2342" s="248"/>
      <c r="B2342" s="248"/>
      <c r="C2342" s="248"/>
      <c r="D2342" s="84"/>
      <c r="E2342" s="86"/>
      <c r="F2342" s="249"/>
      <c r="G2342" s="84"/>
      <c r="H2342" s="84"/>
      <c r="I2342" s="177"/>
      <c r="J2342" s="84"/>
      <c r="K2342" s="477"/>
      <c r="L2342" s="174"/>
      <c r="M2342" s="251"/>
      <c r="N2342" s="280" t="str">
        <f t="shared" si="176"/>
        <v/>
      </c>
      <c r="O2342" s="252"/>
      <c r="P2342" s="253"/>
      <c r="Q2342" s="484"/>
      <c r="R2342" s="83"/>
      <c r="S2342" s="482"/>
      <c r="T2342" s="84"/>
      <c r="U2342" s="250"/>
      <c r="V2342" s="254"/>
      <c r="W2342" s="254"/>
      <c r="X2342" s="255"/>
      <c r="Y2342" s="255"/>
      <c r="Z2342" s="256"/>
      <c r="AA2342" s="63"/>
      <c r="AB2342" s="63"/>
      <c r="AC2342" s="63"/>
      <c r="AD2342" s="81"/>
      <c r="AE2342" s="84"/>
      <c r="AF2342" s="84"/>
      <c r="AG2342" s="257"/>
      <c r="AH2342" s="84"/>
      <c r="AI2342" s="63"/>
      <c r="AJ2342" s="63"/>
      <c r="AK2342" s="81"/>
      <c r="AL2342" s="85"/>
      <c r="AM2342" s="66"/>
      <c r="AN2342" s="63"/>
      <c r="XFA2342" s="558" t="e">
        <f>MATCH(AE2342,tabla!$W$3:$W$20,0)-1</f>
        <v>#N/A</v>
      </c>
      <c r="XFB2342" s="558">
        <f>COUNTIF(tabla!$W$3:$W$20,'BD1'!AE2342)</f>
        <v>0</v>
      </c>
    </row>
    <row r="2343" spans="1:40 16381:16382" ht="24.95" customHeight="1" x14ac:dyDescent="0.2">
      <c r="A2343" s="248"/>
      <c r="B2343" s="248"/>
      <c r="C2343" s="248"/>
      <c r="D2343" s="84"/>
      <c r="E2343" s="86"/>
      <c r="F2343" s="249"/>
      <c r="G2343" s="84"/>
      <c r="H2343" s="84"/>
      <c r="I2343" s="177"/>
      <c r="J2343" s="84"/>
      <c r="K2343" s="477"/>
      <c r="L2343" s="174"/>
      <c r="M2343" s="251"/>
      <c r="N2343" s="280" t="str">
        <f t="shared" si="176"/>
        <v/>
      </c>
      <c r="O2343" s="252"/>
      <c r="P2343" s="253"/>
      <c r="Q2343" s="484"/>
      <c r="R2343" s="83"/>
      <c r="S2343" s="482"/>
      <c r="T2343" s="84"/>
      <c r="U2343" s="250"/>
      <c r="V2343" s="254"/>
      <c r="W2343" s="254"/>
      <c r="X2343" s="255"/>
      <c r="Y2343" s="255"/>
      <c r="Z2343" s="256"/>
      <c r="AA2343" s="63"/>
      <c r="AB2343" s="63"/>
      <c r="AC2343" s="63"/>
      <c r="AD2343" s="81"/>
      <c r="AE2343" s="84"/>
      <c r="AF2343" s="84"/>
      <c r="AG2343" s="257"/>
      <c r="AH2343" s="84"/>
      <c r="AI2343" s="63"/>
      <c r="AJ2343" s="63"/>
      <c r="AK2343" s="81"/>
      <c r="AL2343" s="85"/>
      <c r="AM2343" s="66"/>
      <c r="AN2343" s="63"/>
      <c r="XFA2343" s="558" t="e">
        <f>MATCH(AE2343,tabla!$W$3:$W$20,0)-1</f>
        <v>#N/A</v>
      </c>
      <c r="XFB2343" s="558">
        <f>COUNTIF(tabla!$W$3:$W$20,'BD1'!AE2343)</f>
        <v>0</v>
      </c>
    </row>
    <row r="2344" spans="1:40 16381:16382" ht="24.95" customHeight="1" x14ac:dyDescent="0.2">
      <c r="A2344" s="248"/>
      <c r="B2344" s="248"/>
      <c r="C2344" s="248"/>
      <c r="D2344" s="84"/>
      <c r="E2344" s="86"/>
      <c r="F2344" s="249"/>
      <c r="G2344" s="84"/>
      <c r="H2344" s="84"/>
      <c r="I2344" s="177"/>
      <c r="J2344" s="84"/>
      <c r="K2344" s="477"/>
      <c r="L2344" s="174"/>
      <c r="M2344" s="251"/>
      <c r="N2344" s="280" t="str">
        <f t="shared" si="176"/>
        <v/>
      </c>
      <c r="O2344" s="252"/>
      <c r="P2344" s="253"/>
      <c r="Q2344" s="484"/>
      <c r="R2344" s="83"/>
      <c r="S2344" s="482"/>
      <c r="T2344" s="84"/>
      <c r="U2344" s="250"/>
      <c r="V2344" s="254"/>
      <c r="W2344" s="254"/>
      <c r="X2344" s="255"/>
      <c r="Y2344" s="255"/>
      <c r="Z2344" s="256"/>
      <c r="AA2344" s="63"/>
      <c r="AB2344" s="63"/>
      <c r="AC2344" s="63"/>
      <c r="AD2344" s="81"/>
      <c r="AE2344" s="84"/>
      <c r="AF2344" s="84"/>
      <c r="AG2344" s="257"/>
      <c r="AH2344" s="84"/>
      <c r="AI2344" s="63"/>
      <c r="AJ2344" s="63"/>
      <c r="AK2344" s="81"/>
      <c r="AL2344" s="85"/>
      <c r="AM2344" s="66"/>
      <c r="AN2344" s="63"/>
      <c r="XFA2344" s="558" t="e">
        <f>MATCH(AE2344,tabla!$W$3:$W$20,0)-1</f>
        <v>#N/A</v>
      </c>
      <c r="XFB2344" s="558">
        <f>COUNTIF(tabla!$W$3:$W$20,'BD1'!AE2344)</f>
        <v>0</v>
      </c>
    </row>
    <row r="2345" spans="1:40 16381:16382" ht="24.95" customHeight="1" x14ac:dyDescent="0.2">
      <c r="A2345" s="248"/>
      <c r="B2345" s="248"/>
      <c r="C2345" s="248"/>
      <c r="D2345" s="84"/>
      <c r="E2345" s="86"/>
      <c r="F2345" s="249"/>
      <c r="G2345" s="84"/>
      <c r="H2345" s="84"/>
      <c r="I2345" s="177"/>
      <c r="J2345" s="84"/>
      <c r="K2345" s="477"/>
      <c r="L2345" s="174"/>
      <c r="M2345" s="251"/>
      <c r="N2345" s="280" t="str">
        <f t="shared" si="176"/>
        <v/>
      </c>
      <c r="O2345" s="252"/>
      <c r="P2345" s="253"/>
      <c r="Q2345" s="484"/>
      <c r="R2345" s="83"/>
      <c r="S2345" s="482"/>
      <c r="T2345" s="84"/>
      <c r="U2345" s="250"/>
      <c r="V2345" s="254"/>
      <c r="W2345" s="254"/>
      <c r="X2345" s="255"/>
      <c r="Y2345" s="255"/>
      <c r="Z2345" s="256"/>
      <c r="AA2345" s="63"/>
      <c r="AB2345" s="63"/>
      <c r="AC2345" s="63"/>
      <c r="AD2345" s="81"/>
      <c r="AE2345" s="84"/>
      <c r="AF2345" s="84"/>
      <c r="AG2345" s="257"/>
      <c r="AH2345" s="84"/>
      <c r="AI2345" s="63"/>
      <c r="AJ2345" s="63"/>
      <c r="AK2345" s="81"/>
      <c r="AL2345" s="85"/>
      <c r="AM2345" s="66"/>
      <c r="AN2345" s="63"/>
      <c r="XFA2345" s="558" t="e">
        <f>MATCH(AE2345,tabla!$W$3:$W$20,0)-1</f>
        <v>#N/A</v>
      </c>
      <c r="XFB2345" s="558">
        <f>COUNTIF(tabla!$W$3:$W$20,'BD1'!AE2345)</f>
        <v>0</v>
      </c>
    </row>
    <row r="2346" spans="1:40 16381:16382" ht="24.95" customHeight="1" x14ac:dyDescent="0.2">
      <c r="A2346" s="248"/>
      <c r="B2346" s="248"/>
      <c r="C2346" s="248"/>
      <c r="D2346" s="84"/>
      <c r="E2346" s="86"/>
      <c r="F2346" s="249"/>
      <c r="G2346" s="84"/>
      <c r="H2346" s="84"/>
      <c r="I2346" s="177"/>
      <c r="J2346" s="84"/>
      <c r="K2346" s="477"/>
      <c r="L2346" s="174"/>
      <c r="M2346" s="251"/>
      <c r="N2346" s="280" t="str">
        <f t="shared" si="176"/>
        <v/>
      </c>
      <c r="O2346" s="252"/>
      <c r="P2346" s="253"/>
      <c r="Q2346" s="484"/>
      <c r="R2346" s="83"/>
      <c r="S2346" s="482"/>
      <c r="T2346" s="84"/>
      <c r="U2346" s="250"/>
      <c r="V2346" s="254"/>
      <c r="W2346" s="254"/>
      <c r="X2346" s="255"/>
      <c r="Y2346" s="255"/>
      <c r="Z2346" s="256"/>
      <c r="AA2346" s="63"/>
      <c r="AB2346" s="63"/>
      <c r="AC2346" s="63"/>
      <c r="AD2346" s="81"/>
      <c r="AE2346" s="84"/>
      <c r="AF2346" s="84"/>
      <c r="AG2346" s="257"/>
      <c r="AH2346" s="84"/>
      <c r="AI2346" s="63"/>
      <c r="AJ2346" s="63"/>
      <c r="AK2346" s="81"/>
      <c r="AL2346" s="85"/>
      <c r="AM2346" s="66"/>
      <c r="AN2346" s="63"/>
      <c r="XFA2346" s="558" t="e">
        <f>MATCH(AE2346,tabla!$W$3:$W$20,0)-1</f>
        <v>#N/A</v>
      </c>
      <c r="XFB2346" s="558">
        <f>COUNTIF(tabla!$W$3:$W$20,'BD1'!AE2346)</f>
        <v>0</v>
      </c>
    </row>
    <row r="2347" spans="1:40 16381:16382" ht="24.95" customHeight="1" x14ac:dyDescent="0.2">
      <c r="A2347" s="248"/>
      <c r="B2347" s="248"/>
      <c r="C2347" s="248"/>
      <c r="D2347" s="84"/>
      <c r="E2347" s="86"/>
      <c r="F2347" s="249"/>
      <c r="G2347" s="84"/>
      <c r="H2347" s="84"/>
      <c r="I2347" s="177"/>
      <c r="J2347" s="84"/>
      <c r="K2347" s="477"/>
      <c r="L2347" s="174"/>
      <c r="M2347" s="251"/>
      <c r="N2347" s="280" t="str">
        <f t="shared" si="176"/>
        <v/>
      </c>
      <c r="O2347" s="252"/>
      <c r="P2347" s="253"/>
      <c r="Q2347" s="484"/>
      <c r="R2347" s="83"/>
      <c r="S2347" s="482"/>
      <c r="T2347" s="84"/>
      <c r="U2347" s="250"/>
      <c r="V2347" s="254"/>
      <c r="W2347" s="254"/>
      <c r="X2347" s="255"/>
      <c r="Y2347" s="255"/>
      <c r="Z2347" s="256"/>
      <c r="AA2347" s="63"/>
      <c r="AB2347" s="63"/>
      <c r="AC2347" s="63"/>
      <c r="AD2347" s="81"/>
      <c r="AE2347" s="84"/>
      <c r="AF2347" s="84"/>
      <c r="AG2347" s="257"/>
      <c r="AH2347" s="84"/>
      <c r="AI2347" s="63"/>
      <c r="AJ2347" s="63"/>
      <c r="AK2347" s="81"/>
      <c r="AL2347" s="85"/>
      <c r="AM2347" s="66"/>
      <c r="AN2347" s="63"/>
      <c r="XFA2347" s="558" t="e">
        <f>MATCH(AE2347,tabla!$W$3:$W$20,0)-1</f>
        <v>#N/A</v>
      </c>
      <c r="XFB2347" s="558">
        <f>COUNTIF(tabla!$W$3:$W$20,'BD1'!AE2347)</f>
        <v>0</v>
      </c>
    </row>
    <row r="2348" spans="1:40 16381:16382" ht="24.95" customHeight="1" x14ac:dyDescent="0.2">
      <c r="A2348" s="248"/>
      <c r="B2348" s="248"/>
      <c r="C2348" s="248"/>
      <c r="D2348" s="84"/>
      <c r="E2348" s="86"/>
      <c r="F2348" s="249"/>
      <c r="G2348" s="84"/>
      <c r="H2348" s="84"/>
      <c r="I2348" s="177"/>
      <c r="J2348" s="84"/>
      <c r="K2348" s="477"/>
      <c r="L2348" s="174"/>
      <c r="M2348" s="251"/>
      <c r="N2348" s="280" t="str">
        <f t="shared" si="176"/>
        <v/>
      </c>
      <c r="O2348" s="252"/>
      <c r="P2348" s="253"/>
      <c r="Q2348" s="484"/>
      <c r="R2348" s="83"/>
      <c r="S2348" s="482"/>
      <c r="T2348" s="84"/>
      <c r="U2348" s="250"/>
      <c r="V2348" s="254"/>
      <c r="W2348" s="254"/>
      <c r="X2348" s="255"/>
      <c r="Y2348" s="255"/>
      <c r="Z2348" s="256"/>
      <c r="AA2348" s="63"/>
      <c r="AB2348" s="63"/>
      <c r="AC2348" s="63"/>
      <c r="AD2348" s="81"/>
      <c r="AE2348" s="84"/>
      <c r="AF2348" s="84"/>
      <c r="AG2348" s="257"/>
      <c r="AH2348" s="84"/>
      <c r="AI2348" s="63"/>
      <c r="AJ2348" s="63"/>
      <c r="AK2348" s="81"/>
      <c r="AL2348" s="85"/>
      <c r="AM2348" s="66"/>
      <c r="AN2348" s="63"/>
      <c r="XFA2348" s="558" t="e">
        <f>MATCH(AE2348,tabla!$W$3:$W$20,0)-1</f>
        <v>#N/A</v>
      </c>
      <c r="XFB2348" s="558">
        <f>COUNTIF(tabla!$W$3:$W$20,'BD1'!AE2348)</f>
        <v>0</v>
      </c>
    </row>
    <row r="2349" spans="1:40 16381:16382" ht="24.95" customHeight="1" x14ac:dyDescent="0.2">
      <c r="A2349" s="248"/>
      <c r="B2349" s="248"/>
      <c r="C2349" s="248"/>
      <c r="D2349" s="84"/>
      <c r="E2349" s="86"/>
      <c r="F2349" s="249"/>
      <c r="G2349" s="84"/>
      <c r="H2349" s="84"/>
      <c r="I2349" s="177"/>
      <c r="J2349" s="84"/>
      <c r="K2349" s="477"/>
      <c r="L2349" s="174"/>
      <c r="M2349" s="251"/>
      <c r="N2349" s="280" t="str">
        <f t="shared" si="176"/>
        <v/>
      </c>
      <c r="O2349" s="252"/>
      <c r="P2349" s="253"/>
      <c r="Q2349" s="484"/>
      <c r="R2349" s="83"/>
      <c r="S2349" s="482"/>
      <c r="T2349" s="84"/>
      <c r="U2349" s="250"/>
      <c r="V2349" s="254"/>
      <c r="W2349" s="254"/>
      <c r="X2349" s="255"/>
      <c r="Y2349" s="255"/>
      <c r="Z2349" s="256"/>
      <c r="AA2349" s="63"/>
      <c r="AB2349" s="63"/>
      <c r="AC2349" s="63"/>
      <c r="AD2349" s="81"/>
      <c r="AE2349" s="84"/>
      <c r="AF2349" s="84"/>
      <c r="AG2349" s="257"/>
      <c r="AH2349" s="84"/>
      <c r="AI2349" s="63"/>
      <c r="AJ2349" s="63"/>
      <c r="AK2349" s="81"/>
      <c r="AL2349" s="85"/>
      <c r="AM2349" s="66"/>
      <c r="AN2349" s="63"/>
      <c r="XFA2349" s="558" t="e">
        <f>MATCH(AE2349,tabla!$W$3:$W$20,0)-1</f>
        <v>#N/A</v>
      </c>
      <c r="XFB2349" s="558">
        <f>COUNTIF(tabla!$W$3:$W$20,'BD1'!AE2349)</f>
        <v>0</v>
      </c>
    </row>
    <row r="2350" spans="1:40 16381:16382" ht="24.95" customHeight="1" x14ac:dyDescent="0.2">
      <c r="A2350" s="248"/>
      <c r="B2350" s="248"/>
      <c r="C2350" s="248"/>
      <c r="D2350" s="84"/>
      <c r="E2350" s="86"/>
      <c r="F2350" s="249"/>
      <c r="G2350" s="84"/>
      <c r="H2350" s="84"/>
      <c r="I2350" s="177"/>
      <c r="J2350" s="84"/>
      <c r="K2350" s="477"/>
      <c r="L2350" s="174"/>
      <c r="M2350" s="251"/>
      <c r="N2350" s="280" t="str">
        <f t="shared" si="176"/>
        <v/>
      </c>
      <c r="O2350" s="252"/>
      <c r="P2350" s="253"/>
      <c r="Q2350" s="484"/>
      <c r="R2350" s="83"/>
      <c r="S2350" s="482"/>
      <c r="T2350" s="84"/>
      <c r="U2350" s="250"/>
      <c r="V2350" s="254"/>
      <c r="W2350" s="254"/>
      <c r="X2350" s="255"/>
      <c r="Y2350" s="255"/>
      <c r="Z2350" s="256"/>
      <c r="AA2350" s="63"/>
      <c r="AB2350" s="63"/>
      <c r="AC2350" s="63"/>
      <c r="AD2350" s="81"/>
      <c r="AE2350" s="84"/>
      <c r="AF2350" s="84"/>
      <c r="AG2350" s="257"/>
      <c r="AH2350" s="84"/>
      <c r="AI2350" s="63"/>
      <c r="AJ2350" s="63"/>
      <c r="AK2350" s="81"/>
      <c r="AL2350" s="85"/>
      <c r="AM2350" s="66"/>
      <c r="AN2350" s="63"/>
      <c r="XFA2350" s="558" t="e">
        <f>MATCH(AE2350,tabla!$W$3:$W$20,0)-1</f>
        <v>#N/A</v>
      </c>
      <c r="XFB2350" s="558">
        <f>COUNTIF(tabla!$W$3:$W$20,'BD1'!AE2350)</f>
        <v>0</v>
      </c>
    </row>
    <row r="2351" spans="1:40 16381:16382" ht="24.95" customHeight="1" x14ac:dyDescent="0.2">
      <c r="A2351" s="248"/>
      <c r="B2351" s="248"/>
      <c r="C2351" s="248"/>
      <c r="D2351" s="84"/>
      <c r="E2351" s="86"/>
      <c r="F2351" s="249"/>
      <c r="G2351" s="84"/>
      <c r="H2351" s="84"/>
      <c r="I2351" s="177"/>
      <c r="J2351" s="84"/>
      <c r="K2351" s="477"/>
      <c r="L2351" s="174"/>
      <c r="M2351" s="251"/>
      <c r="N2351" s="280" t="str">
        <f t="shared" si="176"/>
        <v/>
      </c>
      <c r="O2351" s="252"/>
      <c r="P2351" s="253"/>
      <c r="Q2351" s="484"/>
      <c r="R2351" s="83"/>
      <c r="S2351" s="482"/>
      <c r="T2351" s="84"/>
      <c r="U2351" s="250"/>
      <c r="V2351" s="254"/>
      <c r="W2351" s="254"/>
      <c r="X2351" s="255"/>
      <c r="Y2351" s="255"/>
      <c r="Z2351" s="256"/>
      <c r="AA2351" s="63"/>
      <c r="AB2351" s="63"/>
      <c r="AC2351" s="63"/>
      <c r="AD2351" s="81"/>
      <c r="AE2351" s="84"/>
      <c r="AF2351" s="84"/>
      <c r="AG2351" s="257"/>
      <c r="AH2351" s="84"/>
      <c r="AI2351" s="63"/>
      <c r="AJ2351" s="63"/>
      <c r="AK2351" s="81"/>
      <c r="AL2351" s="85"/>
      <c r="AM2351" s="66"/>
      <c r="AN2351" s="63"/>
      <c r="XFA2351" s="558" t="e">
        <f>MATCH(AE2351,tabla!$W$3:$W$20,0)-1</f>
        <v>#N/A</v>
      </c>
      <c r="XFB2351" s="558">
        <f>COUNTIF(tabla!$W$3:$W$20,'BD1'!AE2351)</f>
        <v>0</v>
      </c>
    </row>
    <row r="2352" spans="1:40 16381:16382" ht="24.95" customHeight="1" x14ac:dyDescent="0.2">
      <c r="A2352" s="248"/>
      <c r="B2352" s="248"/>
      <c r="C2352" s="248"/>
      <c r="D2352" s="84"/>
      <c r="E2352" s="86"/>
      <c r="F2352" s="249"/>
      <c r="G2352" s="84"/>
      <c r="H2352" s="84"/>
      <c r="I2352" s="177"/>
      <c r="J2352" s="84"/>
      <c r="K2352" s="477"/>
      <c r="L2352" s="174"/>
      <c r="M2352" s="251"/>
      <c r="N2352" s="280" t="str">
        <f t="shared" si="176"/>
        <v/>
      </c>
      <c r="O2352" s="252"/>
      <c r="P2352" s="253"/>
      <c r="Q2352" s="484"/>
      <c r="R2352" s="83"/>
      <c r="S2352" s="482"/>
      <c r="T2352" s="84"/>
      <c r="U2352" s="250"/>
      <c r="V2352" s="254"/>
      <c r="W2352" s="254"/>
      <c r="X2352" s="255"/>
      <c r="Y2352" s="255"/>
      <c r="Z2352" s="256"/>
      <c r="AA2352" s="63"/>
      <c r="AB2352" s="63"/>
      <c r="AC2352" s="63"/>
      <c r="AD2352" s="81"/>
      <c r="AE2352" s="84"/>
      <c r="AF2352" s="84"/>
      <c r="AG2352" s="257"/>
      <c r="AH2352" s="84"/>
      <c r="AI2352" s="63"/>
      <c r="AJ2352" s="63"/>
      <c r="AK2352" s="81"/>
      <c r="AL2352" s="85"/>
      <c r="AM2352" s="66"/>
      <c r="AN2352" s="63"/>
      <c r="XFA2352" s="558" t="e">
        <f>MATCH(AE2352,tabla!$W$3:$W$20,0)-1</f>
        <v>#N/A</v>
      </c>
      <c r="XFB2352" s="558">
        <f>COUNTIF(tabla!$W$3:$W$20,'BD1'!AE2352)</f>
        <v>0</v>
      </c>
    </row>
    <row r="2353" spans="1:40 16381:16382" ht="24.95" customHeight="1" x14ac:dyDescent="0.2">
      <c r="A2353" s="248"/>
      <c r="B2353" s="248"/>
      <c r="C2353" s="248"/>
      <c r="D2353" s="84"/>
      <c r="E2353" s="86"/>
      <c r="F2353" s="249"/>
      <c r="G2353" s="84"/>
      <c r="H2353" s="84"/>
      <c r="I2353" s="177"/>
      <c r="J2353" s="84"/>
      <c r="K2353" s="477"/>
      <c r="L2353" s="174"/>
      <c r="M2353" s="251"/>
      <c r="N2353" s="280" t="str">
        <f t="shared" si="176"/>
        <v/>
      </c>
      <c r="O2353" s="252"/>
      <c r="P2353" s="253"/>
      <c r="Q2353" s="484"/>
      <c r="R2353" s="83"/>
      <c r="S2353" s="482"/>
      <c r="T2353" s="84"/>
      <c r="U2353" s="250"/>
      <c r="V2353" s="254"/>
      <c r="W2353" s="254"/>
      <c r="X2353" s="255"/>
      <c r="Y2353" s="255"/>
      <c r="Z2353" s="256"/>
      <c r="AA2353" s="63"/>
      <c r="AB2353" s="63"/>
      <c r="AC2353" s="63"/>
      <c r="AD2353" s="81"/>
      <c r="AE2353" s="84"/>
      <c r="AF2353" s="84"/>
      <c r="AG2353" s="257"/>
      <c r="AH2353" s="84"/>
      <c r="AI2353" s="63"/>
      <c r="AJ2353" s="63"/>
      <c r="AK2353" s="81"/>
      <c r="AL2353" s="85"/>
      <c r="AM2353" s="66"/>
      <c r="AN2353" s="63"/>
      <c r="XFA2353" s="558" t="e">
        <f>MATCH(AE2353,tabla!$W$3:$W$20,0)-1</f>
        <v>#N/A</v>
      </c>
      <c r="XFB2353" s="558">
        <f>COUNTIF(tabla!$W$3:$W$20,'BD1'!AE2353)</f>
        <v>0</v>
      </c>
    </row>
    <row r="2354" spans="1:40 16381:16382" ht="24.95" customHeight="1" x14ac:dyDescent="0.2">
      <c r="A2354" s="248"/>
      <c r="B2354" s="248"/>
      <c r="C2354" s="248"/>
      <c r="D2354" s="84"/>
      <c r="E2354" s="86"/>
      <c r="F2354" s="249"/>
      <c r="G2354" s="84"/>
      <c r="H2354" s="84"/>
      <c r="I2354" s="177"/>
      <c r="J2354" s="84"/>
      <c r="K2354" s="477"/>
      <c r="L2354" s="174"/>
      <c r="M2354" s="251"/>
      <c r="N2354" s="280" t="str">
        <f t="shared" si="176"/>
        <v/>
      </c>
      <c r="O2354" s="252"/>
      <c r="P2354" s="253"/>
      <c r="Q2354" s="484"/>
      <c r="R2354" s="83"/>
      <c r="S2354" s="482"/>
      <c r="T2354" s="84"/>
      <c r="U2354" s="250"/>
      <c r="V2354" s="254"/>
      <c r="W2354" s="254"/>
      <c r="X2354" s="255"/>
      <c r="Y2354" s="255"/>
      <c r="Z2354" s="256"/>
      <c r="AA2354" s="63"/>
      <c r="AB2354" s="63"/>
      <c r="AC2354" s="63"/>
      <c r="AD2354" s="81"/>
      <c r="AE2354" s="84"/>
      <c r="AF2354" s="84"/>
      <c r="AG2354" s="257"/>
      <c r="AH2354" s="84"/>
      <c r="AI2354" s="63"/>
      <c r="AJ2354" s="63"/>
      <c r="AK2354" s="81"/>
      <c r="AL2354" s="85"/>
      <c r="AM2354" s="66"/>
      <c r="AN2354" s="63"/>
      <c r="XFA2354" s="558" t="e">
        <f>MATCH(AE2354,tabla!$W$3:$W$20,0)-1</f>
        <v>#N/A</v>
      </c>
      <c r="XFB2354" s="558">
        <f>COUNTIF(tabla!$W$3:$W$20,'BD1'!AE2354)</f>
        <v>0</v>
      </c>
    </row>
    <row r="2355" spans="1:40 16381:16382" ht="24.95" customHeight="1" x14ac:dyDescent="0.2">
      <c r="A2355" s="248"/>
      <c r="B2355" s="248"/>
      <c r="C2355" s="248"/>
      <c r="D2355" s="84"/>
      <c r="E2355" s="86"/>
      <c r="F2355" s="249"/>
      <c r="G2355" s="84"/>
      <c r="H2355" s="84"/>
      <c r="I2355" s="177"/>
      <c r="J2355" s="84"/>
      <c r="K2355" s="477"/>
      <c r="L2355" s="174"/>
      <c r="M2355" s="251"/>
      <c r="N2355" s="280" t="str">
        <f t="shared" si="176"/>
        <v/>
      </c>
      <c r="O2355" s="252"/>
      <c r="P2355" s="253"/>
      <c r="Q2355" s="484"/>
      <c r="R2355" s="83"/>
      <c r="S2355" s="482"/>
      <c r="T2355" s="84"/>
      <c r="U2355" s="250"/>
      <c r="V2355" s="254"/>
      <c r="W2355" s="254"/>
      <c r="X2355" s="255"/>
      <c r="Y2355" s="255"/>
      <c r="Z2355" s="256"/>
      <c r="AA2355" s="63"/>
      <c r="AB2355" s="63"/>
      <c r="AC2355" s="63"/>
      <c r="AD2355" s="81"/>
      <c r="AE2355" s="84"/>
      <c r="AF2355" s="84"/>
      <c r="AG2355" s="257"/>
      <c r="AH2355" s="84"/>
      <c r="AI2355" s="63"/>
      <c r="AJ2355" s="63"/>
      <c r="AK2355" s="81"/>
      <c r="AL2355" s="85"/>
      <c r="AM2355" s="66"/>
      <c r="AN2355" s="63"/>
      <c r="XFA2355" s="558" t="e">
        <f>MATCH(AE2355,tabla!$W$3:$W$20,0)-1</f>
        <v>#N/A</v>
      </c>
      <c r="XFB2355" s="558">
        <f>COUNTIF(tabla!$W$3:$W$20,'BD1'!AE2355)</f>
        <v>0</v>
      </c>
    </row>
    <row r="2356" spans="1:40 16381:16382" ht="24.95" customHeight="1" x14ac:dyDescent="0.2">
      <c r="A2356" s="248"/>
      <c r="B2356" s="248"/>
      <c r="C2356" s="248"/>
      <c r="D2356" s="84"/>
      <c r="E2356" s="86"/>
      <c r="F2356" s="249"/>
      <c r="G2356" s="84"/>
      <c r="H2356" s="84"/>
      <c r="I2356" s="177"/>
      <c r="J2356" s="84"/>
      <c r="K2356" s="477"/>
      <c r="L2356" s="174"/>
      <c r="M2356" s="251"/>
      <c r="N2356" s="280" t="str">
        <f t="shared" si="176"/>
        <v/>
      </c>
      <c r="O2356" s="252"/>
      <c r="P2356" s="253"/>
      <c r="Q2356" s="484"/>
      <c r="R2356" s="83"/>
      <c r="S2356" s="482"/>
      <c r="T2356" s="84"/>
      <c r="U2356" s="250"/>
      <c r="V2356" s="254"/>
      <c r="W2356" s="254"/>
      <c r="X2356" s="255"/>
      <c r="Y2356" s="255"/>
      <c r="Z2356" s="256"/>
      <c r="AA2356" s="63"/>
      <c r="AB2356" s="63"/>
      <c r="AC2356" s="63"/>
      <c r="AD2356" s="81"/>
      <c r="AE2356" s="84"/>
      <c r="AF2356" s="84"/>
      <c r="AG2356" s="257"/>
      <c r="AH2356" s="84"/>
      <c r="AI2356" s="63"/>
      <c r="AJ2356" s="63"/>
      <c r="AK2356" s="81"/>
      <c r="AL2356" s="85"/>
      <c r="AM2356" s="66"/>
      <c r="AN2356" s="63"/>
      <c r="XFA2356" s="558" t="e">
        <f>MATCH(AE2356,tabla!$W$3:$W$20,0)-1</f>
        <v>#N/A</v>
      </c>
      <c r="XFB2356" s="558">
        <f>COUNTIF(tabla!$W$3:$W$20,'BD1'!AE2356)</f>
        <v>0</v>
      </c>
    </row>
    <row r="2357" spans="1:40 16381:16382" ht="24.95" customHeight="1" x14ac:dyDescent="0.2">
      <c r="A2357" s="248"/>
      <c r="B2357" s="248"/>
      <c r="C2357" s="248"/>
      <c r="D2357" s="84"/>
      <c r="E2357" s="86"/>
      <c r="F2357" s="249"/>
      <c r="G2357" s="84"/>
      <c r="H2357" s="84"/>
      <c r="I2357" s="177"/>
      <c r="J2357" s="84"/>
      <c r="K2357" s="477"/>
      <c r="L2357" s="174"/>
      <c r="M2357" s="251"/>
      <c r="N2357" s="280" t="str">
        <f t="shared" si="176"/>
        <v/>
      </c>
      <c r="O2357" s="252"/>
      <c r="P2357" s="253"/>
      <c r="Q2357" s="484"/>
      <c r="R2357" s="83"/>
      <c r="S2357" s="482"/>
      <c r="T2357" s="84"/>
      <c r="U2357" s="250"/>
      <c r="V2357" s="254"/>
      <c r="W2357" s="254"/>
      <c r="X2357" s="255"/>
      <c r="Y2357" s="255"/>
      <c r="Z2357" s="256"/>
      <c r="AA2357" s="63"/>
      <c r="AB2357" s="63"/>
      <c r="AC2357" s="63"/>
      <c r="AD2357" s="81"/>
      <c r="AE2357" s="84"/>
      <c r="AF2357" s="84"/>
      <c r="AG2357" s="257"/>
      <c r="AH2357" s="84"/>
      <c r="AI2357" s="63"/>
      <c r="AJ2357" s="63"/>
      <c r="AK2357" s="81"/>
      <c r="AL2357" s="85"/>
      <c r="AM2357" s="66"/>
      <c r="AN2357" s="63"/>
      <c r="XFA2357" s="558" t="e">
        <f>MATCH(AE2357,tabla!$W$3:$W$20,0)-1</f>
        <v>#N/A</v>
      </c>
      <c r="XFB2357" s="558">
        <f>COUNTIF(tabla!$W$3:$W$20,'BD1'!AE2357)</f>
        <v>0</v>
      </c>
    </row>
    <row r="2358" spans="1:40 16381:16382" ht="24.95" customHeight="1" x14ac:dyDescent="0.2">
      <c r="A2358" s="248"/>
      <c r="B2358" s="248"/>
      <c r="C2358" s="248"/>
      <c r="D2358" s="84"/>
      <c r="E2358" s="86"/>
      <c r="F2358" s="249"/>
      <c r="G2358" s="84"/>
      <c r="H2358" s="84"/>
      <c r="I2358" s="177"/>
      <c r="J2358" s="84"/>
      <c r="K2358" s="477"/>
      <c r="L2358" s="174"/>
      <c r="M2358" s="251"/>
      <c r="N2358" s="280" t="str">
        <f t="shared" si="176"/>
        <v/>
      </c>
      <c r="O2358" s="252"/>
      <c r="P2358" s="253"/>
      <c r="Q2358" s="484"/>
      <c r="R2358" s="83"/>
      <c r="S2358" s="482"/>
      <c r="T2358" s="84"/>
      <c r="U2358" s="250"/>
      <c r="V2358" s="254"/>
      <c r="W2358" s="254"/>
      <c r="X2358" s="255"/>
      <c r="Y2358" s="255"/>
      <c r="Z2358" s="256"/>
      <c r="AA2358" s="63"/>
      <c r="AB2358" s="63"/>
      <c r="AC2358" s="63"/>
      <c r="AD2358" s="81"/>
      <c r="AE2358" s="84"/>
      <c r="AF2358" s="84"/>
      <c r="AG2358" s="257"/>
      <c r="AH2358" s="84"/>
      <c r="AI2358" s="63"/>
      <c r="AJ2358" s="63"/>
      <c r="AK2358" s="81"/>
      <c r="AL2358" s="85"/>
      <c r="AM2358" s="66"/>
      <c r="AN2358" s="63"/>
      <c r="XFA2358" s="558" t="e">
        <f>MATCH(AE2358,tabla!$W$3:$W$20,0)-1</f>
        <v>#N/A</v>
      </c>
      <c r="XFB2358" s="558">
        <f>COUNTIF(tabla!$W$3:$W$20,'BD1'!AE2358)</f>
        <v>0</v>
      </c>
    </row>
    <row r="2359" spans="1:40 16381:16382" ht="24.95" customHeight="1" x14ac:dyDescent="0.2">
      <c r="A2359" s="248"/>
      <c r="B2359" s="248"/>
      <c r="C2359" s="248"/>
      <c r="D2359" s="84"/>
      <c r="E2359" s="86"/>
      <c r="F2359" s="249"/>
      <c r="G2359" s="84"/>
      <c r="H2359" s="84"/>
      <c r="I2359" s="177"/>
      <c r="J2359" s="84"/>
      <c r="K2359" s="477"/>
      <c r="L2359" s="174"/>
      <c r="M2359" s="251"/>
      <c r="N2359" s="280" t="str">
        <f t="shared" si="176"/>
        <v/>
      </c>
      <c r="O2359" s="252"/>
      <c r="P2359" s="253"/>
      <c r="Q2359" s="484"/>
      <c r="R2359" s="83"/>
      <c r="S2359" s="482"/>
      <c r="T2359" s="84"/>
      <c r="U2359" s="250"/>
      <c r="V2359" s="254"/>
      <c r="W2359" s="254"/>
      <c r="X2359" s="255"/>
      <c r="Y2359" s="255"/>
      <c r="Z2359" s="256"/>
      <c r="AA2359" s="63"/>
      <c r="AB2359" s="63"/>
      <c r="AC2359" s="63"/>
      <c r="AD2359" s="81"/>
      <c r="AE2359" s="84"/>
      <c r="AF2359" s="84"/>
      <c r="AG2359" s="257"/>
      <c r="AH2359" s="84"/>
      <c r="AI2359" s="63"/>
      <c r="AJ2359" s="63"/>
      <c r="AK2359" s="81"/>
      <c r="AL2359" s="85"/>
      <c r="AM2359" s="66"/>
      <c r="AN2359" s="63"/>
      <c r="XFA2359" s="558" t="e">
        <f>MATCH(AE2359,tabla!$W$3:$W$20,0)-1</f>
        <v>#N/A</v>
      </c>
      <c r="XFB2359" s="558">
        <f>COUNTIF(tabla!$W$3:$W$20,'BD1'!AE2359)</f>
        <v>0</v>
      </c>
    </row>
    <row r="2360" spans="1:40 16381:16382" ht="24.95" customHeight="1" x14ac:dyDescent="0.2">
      <c r="A2360" s="248"/>
      <c r="B2360" s="248"/>
      <c r="C2360" s="248"/>
      <c r="D2360" s="84"/>
      <c r="E2360" s="86"/>
      <c r="F2360" s="249"/>
      <c r="G2360" s="84"/>
      <c r="H2360" s="84"/>
      <c r="I2360" s="177"/>
      <c r="J2360" s="84"/>
      <c r="K2360" s="477"/>
      <c r="L2360" s="174"/>
      <c r="M2360" s="251"/>
      <c r="N2360" s="280" t="str">
        <f t="shared" si="176"/>
        <v/>
      </c>
      <c r="O2360" s="252"/>
      <c r="P2360" s="253"/>
      <c r="Q2360" s="484"/>
      <c r="R2360" s="83"/>
      <c r="S2360" s="482"/>
      <c r="T2360" s="84"/>
      <c r="U2360" s="250"/>
      <c r="V2360" s="254"/>
      <c r="W2360" s="254"/>
      <c r="X2360" s="255"/>
      <c r="Y2360" s="255"/>
      <c r="Z2360" s="256"/>
      <c r="AA2360" s="63"/>
      <c r="AB2360" s="63"/>
      <c r="AC2360" s="63"/>
      <c r="AD2360" s="81"/>
      <c r="AE2360" s="84"/>
      <c r="AF2360" s="84"/>
      <c r="AG2360" s="257"/>
      <c r="AH2360" s="84"/>
      <c r="AI2360" s="63"/>
      <c r="AJ2360" s="63"/>
      <c r="AK2360" s="81"/>
      <c r="AL2360" s="85"/>
      <c r="AM2360" s="66"/>
      <c r="AN2360" s="63"/>
      <c r="XFA2360" s="558" t="e">
        <f>MATCH(AE2360,tabla!$W$3:$W$20,0)-1</f>
        <v>#N/A</v>
      </c>
      <c r="XFB2360" s="558">
        <f>COUNTIF(tabla!$W$3:$W$20,'BD1'!AE2360)</f>
        <v>0</v>
      </c>
    </row>
    <row r="2361" spans="1:40 16381:16382" ht="24.95" customHeight="1" x14ac:dyDescent="0.2">
      <c r="A2361" s="248"/>
      <c r="B2361" s="248"/>
      <c r="C2361" s="248"/>
      <c r="D2361" s="84"/>
      <c r="E2361" s="86"/>
      <c r="F2361" s="249"/>
      <c r="G2361" s="84"/>
      <c r="H2361" s="84"/>
      <c r="I2361" s="177"/>
      <c r="J2361" s="84"/>
      <c r="K2361" s="477"/>
      <c r="L2361" s="174"/>
      <c r="M2361" s="251"/>
      <c r="N2361" s="280" t="str">
        <f t="shared" si="176"/>
        <v/>
      </c>
      <c r="O2361" s="252"/>
      <c r="P2361" s="253"/>
      <c r="Q2361" s="484"/>
      <c r="R2361" s="83"/>
      <c r="S2361" s="482"/>
      <c r="T2361" s="84"/>
      <c r="U2361" s="250"/>
      <c r="V2361" s="254"/>
      <c r="W2361" s="254"/>
      <c r="X2361" s="255"/>
      <c r="Y2361" s="255"/>
      <c r="Z2361" s="256"/>
      <c r="AA2361" s="63"/>
      <c r="AB2361" s="63"/>
      <c r="AC2361" s="63"/>
      <c r="AD2361" s="81"/>
      <c r="AE2361" s="84"/>
      <c r="AF2361" s="84"/>
      <c r="AG2361" s="257"/>
      <c r="AH2361" s="84"/>
      <c r="AI2361" s="63"/>
      <c r="AJ2361" s="63"/>
      <c r="AK2361" s="81"/>
      <c r="AL2361" s="85"/>
      <c r="AM2361" s="66"/>
      <c r="AN2361" s="63"/>
      <c r="XFA2361" s="558" t="e">
        <f>MATCH(AE2361,tabla!$W$3:$W$20,0)-1</f>
        <v>#N/A</v>
      </c>
      <c r="XFB2361" s="558">
        <f>COUNTIF(tabla!$W$3:$W$20,'BD1'!AE2361)</f>
        <v>0</v>
      </c>
    </row>
    <row r="2362" spans="1:40 16381:16382" ht="24.95" customHeight="1" x14ac:dyDescent="0.2">
      <c r="A2362" s="248"/>
      <c r="B2362" s="248"/>
      <c r="C2362" s="248"/>
      <c r="D2362" s="84"/>
      <c r="E2362" s="86"/>
      <c r="F2362" s="249"/>
      <c r="G2362" s="84"/>
      <c r="H2362" s="84"/>
      <c r="I2362" s="177"/>
      <c r="J2362" s="84"/>
      <c r="K2362" s="477"/>
      <c r="L2362" s="174"/>
      <c r="M2362" s="251"/>
      <c r="N2362" s="280" t="str">
        <f t="shared" si="176"/>
        <v/>
      </c>
      <c r="O2362" s="252"/>
      <c r="P2362" s="253"/>
      <c r="Q2362" s="484"/>
      <c r="R2362" s="83"/>
      <c r="S2362" s="482"/>
      <c r="T2362" s="84"/>
      <c r="U2362" s="250"/>
      <c r="V2362" s="254"/>
      <c r="W2362" s="254"/>
      <c r="X2362" s="255"/>
      <c r="Y2362" s="255"/>
      <c r="Z2362" s="256"/>
      <c r="AA2362" s="63"/>
      <c r="AB2362" s="63"/>
      <c r="AC2362" s="63"/>
      <c r="AD2362" s="81"/>
      <c r="AE2362" s="84"/>
      <c r="AF2362" s="84"/>
      <c r="AG2362" s="257"/>
      <c r="AH2362" s="84"/>
      <c r="AI2362" s="63"/>
      <c r="AJ2362" s="63"/>
      <c r="AK2362" s="81"/>
      <c r="AL2362" s="85"/>
      <c r="AM2362" s="66"/>
      <c r="AN2362" s="63"/>
      <c r="XFA2362" s="558" t="e">
        <f>MATCH(AE2362,tabla!$W$3:$W$20,0)-1</f>
        <v>#N/A</v>
      </c>
      <c r="XFB2362" s="558">
        <f>COUNTIF(tabla!$W$3:$W$20,'BD1'!AE2362)</f>
        <v>0</v>
      </c>
    </row>
    <row r="2363" spans="1:40 16381:16382" ht="24.95" customHeight="1" x14ac:dyDescent="0.2">
      <c r="A2363" s="248"/>
      <c r="B2363" s="248"/>
      <c r="C2363" s="248"/>
      <c r="D2363" s="84"/>
      <c r="E2363" s="86"/>
      <c r="F2363" s="249"/>
      <c r="G2363" s="84"/>
      <c r="H2363" s="84"/>
      <c r="I2363" s="177"/>
      <c r="J2363" s="84"/>
      <c r="K2363" s="477"/>
      <c r="L2363" s="174"/>
      <c r="M2363" s="251"/>
      <c r="N2363" s="280" t="str">
        <f t="shared" si="176"/>
        <v/>
      </c>
      <c r="O2363" s="252"/>
      <c r="P2363" s="253"/>
      <c r="Q2363" s="484"/>
      <c r="R2363" s="83"/>
      <c r="S2363" s="482"/>
      <c r="T2363" s="84"/>
      <c r="U2363" s="250"/>
      <c r="V2363" s="254"/>
      <c r="W2363" s="254"/>
      <c r="X2363" s="255"/>
      <c r="Y2363" s="255"/>
      <c r="Z2363" s="256"/>
      <c r="AA2363" s="63"/>
      <c r="AB2363" s="63"/>
      <c r="AC2363" s="63"/>
      <c r="AD2363" s="81"/>
      <c r="AE2363" s="84"/>
      <c r="AF2363" s="84"/>
      <c r="AG2363" s="257"/>
      <c r="AH2363" s="84"/>
      <c r="AI2363" s="63"/>
      <c r="AJ2363" s="63"/>
      <c r="AK2363" s="81"/>
      <c r="AL2363" s="85"/>
      <c r="AM2363" s="66"/>
      <c r="AN2363" s="63"/>
      <c r="XFA2363" s="558" t="e">
        <f>MATCH(AE2363,tabla!$W$3:$W$20,0)-1</f>
        <v>#N/A</v>
      </c>
      <c r="XFB2363" s="558">
        <f>COUNTIF(tabla!$W$3:$W$20,'BD1'!AE2363)</f>
        <v>0</v>
      </c>
    </row>
    <row r="2364" spans="1:40 16381:16382" ht="24.95" customHeight="1" x14ac:dyDescent="0.2">
      <c r="A2364" s="248"/>
      <c r="B2364" s="248"/>
      <c r="C2364" s="248"/>
      <c r="D2364" s="84"/>
      <c r="E2364" s="86"/>
      <c r="F2364" s="249"/>
      <c r="G2364" s="84"/>
      <c r="H2364" s="84"/>
      <c r="I2364" s="177"/>
      <c r="J2364" s="84"/>
      <c r="K2364" s="477"/>
      <c r="L2364" s="174"/>
      <c r="M2364" s="251"/>
      <c r="N2364" s="280" t="str">
        <f t="shared" si="176"/>
        <v/>
      </c>
      <c r="O2364" s="252"/>
      <c r="P2364" s="253"/>
      <c r="Q2364" s="484"/>
      <c r="R2364" s="83"/>
      <c r="S2364" s="482"/>
      <c r="T2364" s="84"/>
      <c r="U2364" s="250"/>
      <c r="V2364" s="254"/>
      <c r="W2364" s="254"/>
      <c r="X2364" s="255"/>
      <c r="Y2364" s="255"/>
      <c r="Z2364" s="256"/>
      <c r="AA2364" s="63"/>
      <c r="AB2364" s="63"/>
      <c r="AC2364" s="63"/>
      <c r="AD2364" s="81"/>
      <c r="AE2364" s="84"/>
      <c r="AF2364" s="84"/>
      <c r="AG2364" s="257"/>
      <c r="AH2364" s="84"/>
      <c r="AI2364" s="63"/>
      <c r="AJ2364" s="63"/>
      <c r="AK2364" s="81"/>
      <c r="AL2364" s="85"/>
      <c r="AM2364" s="66"/>
      <c r="AN2364" s="63"/>
      <c r="XFA2364" s="558" t="e">
        <f>MATCH(AE2364,tabla!$W$3:$W$20,0)-1</f>
        <v>#N/A</v>
      </c>
      <c r="XFB2364" s="558">
        <f>COUNTIF(tabla!$W$3:$W$20,'BD1'!AE2364)</f>
        <v>0</v>
      </c>
    </row>
    <row r="2365" spans="1:40 16381:16382" ht="24.95" customHeight="1" x14ac:dyDescent="0.2">
      <c r="A2365" s="248"/>
      <c r="B2365" s="248"/>
      <c r="C2365" s="248"/>
      <c r="D2365" s="84"/>
      <c r="E2365" s="86"/>
      <c r="F2365" s="249"/>
      <c r="G2365" s="84"/>
      <c r="H2365" s="84"/>
      <c r="I2365" s="177"/>
      <c r="J2365" s="84"/>
      <c r="K2365" s="477"/>
      <c r="L2365" s="174"/>
      <c r="M2365" s="251"/>
      <c r="N2365" s="280" t="str">
        <f t="shared" si="176"/>
        <v/>
      </c>
      <c r="O2365" s="252"/>
      <c r="P2365" s="253"/>
      <c r="Q2365" s="484"/>
      <c r="R2365" s="83"/>
      <c r="S2365" s="482"/>
      <c r="T2365" s="84"/>
      <c r="U2365" s="250"/>
      <c r="V2365" s="254"/>
      <c r="W2365" s="254"/>
      <c r="X2365" s="255"/>
      <c r="Y2365" s="255"/>
      <c r="Z2365" s="256"/>
      <c r="AA2365" s="63"/>
      <c r="AB2365" s="63"/>
      <c r="AC2365" s="63"/>
      <c r="AD2365" s="81"/>
      <c r="AE2365" s="84"/>
      <c r="AF2365" s="84"/>
      <c r="AG2365" s="257"/>
      <c r="AH2365" s="84"/>
      <c r="AI2365" s="63"/>
      <c r="AJ2365" s="63"/>
      <c r="AK2365" s="81"/>
      <c r="AL2365" s="85"/>
      <c r="AM2365" s="66"/>
      <c r="AN2365" s="63"/>
      <c r="XFA2365" s="558" t="e">
        <f>MATCH(AE2365,tabla!$W$3:$W$20,0)-1</f>
        <v>#N/A</v>
      </c>
      <c r="XFB2365" s="558">
        <f>COUNTIF(tabla!$W$3:$W$20,'BD1'!AE2365)</f>
        <v>0</v>
      </c>
    </row>
    <row r="2366" spans="1:40 16381:16382" ht="24.95" customHeight="1" x14ac:dyDescent="0.2">
      <c r="A2366" s="248"/>
      <c r="B2366" s="248"/>
      <c r="C2366" s="248"/>
      <c r="D2366" s="84"/>
      <c r="E2366" s="86"/>
      <c r="F2366" s="249"/>
      <c r="G2366" s="84"/>
      <c r="H2366" s="84"/>
      <c r="I2366" s="177"/>
      <c r="J2366" s="84"/>
      <c r="K2366" s="477"/>
      <c r="L2366" s="174"/>
      <c r="M2366" s="251"/>
      <c r="N2366" s="280" t="str">
        <f t="shared" si="176"/>
        <v/>
      </c>
      <c r="O2366" s="252"/>
      <c r="P2366" s="253"/>
      <c r="Q2366" s="484"/>
      <c r="R2366" s="83"/>
      <c r="S2366" s="482"/>
      <c r="T2366" s="84"/>
      <c r="U2366" s="250"/>
      <c r="V2366" s="254"/>
      <c r="W2366" s="254"/>
      <c r="X2366" s="255"/>
      <c r="Y2366" s="255"/>
      <c r="Z2366" s="256"/>
      <c r="AA2366" s="63"/>
      <c r="AB2366" s="63"/>
      <c r="AC2366" s="63"/>
      <c r="AD2366" s="81"/>
      <c r="AE2366" s="84"/>
      <c r="AF2366" s="84"/>
      <c r="AG2366" s="257"/>
      <c r="AH2366" s="84"/>
      <c r="AI2366" s="63"/>
      <c r="AJ2366" s="63"/>
      <c r="AK2366" s="81"/>
      <c r="AL2366" s="85"/>
      <c r="AM2366" s="66"/>
      <c r="AN2366" s="63"/>
      <c r="XFA2366" s="558" t="e">
        <f>MATCH(AE2366,tabla!$W$3:$W$20,0)-1</f>
        <v>#N/A</v>
      </c>
      <c r="XFB2366" s="558">
        <f>COUNTIF(tabla!$W$3:$W$20,'BD1'!AE2366)</f>
        <v>0</v>
      </c>
    </row>
    <row r="2367" spans="1:40 16381:16382" ht="24.95" customHeight="1" x14ac:dyDescent="0.2">
      <c r="A2367" s="248"/>
      <c r="B2367" s="248"/>
      <c r="C2367" s="248"/>
      <c r="D2367" s="84"/>
      <c r="E2367" s="86"/>
      <c r="F2367" s="249"/>
      <c r="G2367" s="84"/>
      <c r="H2367" s="84"/>
      <c r="I2367" s="177"/>
      <c r="J2367" s="84"/>
      <c r="K2367" s="477"/>
      <c r="L2367" s="174"/>
      <c r="M2367" s="251"/>
      <c r="N2367" s="280" t="str">
        <f t="shared" si="176"/>
        <v/>
      </c>
      <c r="O2367" s="252"/>
      <c r="P2367" s="253"/>
      <c r="Q2367" s="484"/>
      <c r="R2367" s="83"/>
      <c r="S2367" s="482"/>
      <c r="T2367" s="84"/>
      <c r="U2367" s="250"/>
      <c r="V2367" s="254"/>
      <c r="W2367" s="254"/>
      <c r="X2367" s="255"/>
      <c r="Y2367" s="255"/>
      <c r="Z2367" s="256"/>
      <c r="AA2367" s="63"/>
      <c r="AB2367" s="63"/>
      <c r="AC2367" s="63"/>
      <c r="AD2367" s="81"/>
      <c r="AE2367" s="84"/>
      <c r="AF2367" s="84"/>
      <c r="AG2367" s="257"/>
      <c r="AH2367" s="84"/>
      <c r="AI2367" s="63"/>
      <c r="AJ2367" s="63"/>
      <c r="AK2367" s="81"/>
      <c r="AL2367" s="85"/>
      <c r="AM2367" s="66"/>
      <c r="AN2367" s="63"/>
      <c r="XFA2367" s="558" t="e">
        <f>MATCH(AE2367,tabla!$W$3:$W$20,0)-1</f>
        <v>#N/A</v>
      </c>
      <c r="XFB2367" s="558">
        <f>COUNTIF(tabla!$W$3:$W$20,'BD1'!AE2367)</f>
        <v>0</v>
      </c>
    </row>
    <row r="2368" spans="1:40 16381:16382" ht="24.95" customHeight="1" x14ac:dyDescent="0.2">
      <c r="A2368" s="248"/>
      <c r="B2368" s="248"/>
      <c r="C2368" s="248"/>
      <c r="D2368" s="84"/>
      <c r="E2368" s="86"/>
      <c r="F2368" s="249"/>
      <c r="G2368" s="84"/>
      <c r="H2368" s="84"/>
      <c r="I2368" s="177"/>
      <c r="J2368" s="84"/>
      <c r="K2368" s="477"/>
      <c r="L2368" s="174"/>
      <c r="M2368" s="251"/>
      <c r="N2368" s="280" t="str">
        <f t="shared" si="176"/>
        <v/>
      </c>
      <c r="O2368" s="252"/>
      <c r="P2368" s="253"/>
      <c r="Q2368" s="484"/>
      <c r="R2368" s="83"/>
      <c r="S2368" s="482"/>
      <c r="T2368" s="84"/>
      <c r="U2368" s="250"/>
      <c r="V2368" s="254"/>
      <c r="W2368" s="254"/>
      <c r="X2368" s="255"/>
      <c r="Y2368" s="255"/>
      <c r="Z2368" s="256"/>
      <c r="AA2368" s="63"/>
      <c r="AB2368" s="63"/>
      <c r="AC2368" s="63"/>
      <c r="AD2368" s="81"/>
      <c r="AE2368" s="84"/>
      <c r="AF2368" s="84"/>
      <c r="AG2368" s="257"/>
      <c r="AH2368" s="84"/>
      <c r="AI2368" s="63"/>
      <c r="AJ2368" s="63"/>
      <c r="AK2368" s="81"/>
      <c r="AL2368" s="85"/>
      <c r="AM2368" s="66"/>
      <c r="AN2368" s="63"/>
      <c r="XFA2368" s="558" t="e">
        <f>MATCH(AE2368,tabla!$W$3:$W$20,0)-1</f>
        <v>#N/A</v>
      </c>
      <c r="XFB2368" s="558">
        <f>COUNTIF(tabla!$W$3:$W$20,'BD1'!AE2368)</f>
        <v>0</v>
      </c>
    </row>
    <row r="2369" spans="1:40 16381:16382" ht="24.95" customHeight="1" x14ac:dyDescent="0.2">
      <c r="A2369" s="248"/>
      <c r="B2369" s="248"/>
      <c r="C2369" s="248"/>
      <c r="D2369" s="84"/>
      <c r="E2369" s="86"/>
      <c r="F2369" s="249"/>
      <c r="G2369" s="84"/>
      <c r="H2369" s="84"/>
      <c r="I2369" s="177"/>
      <c r="J2369" s="84"/>
      <c r="K2369" s="477"/>
      <c r="L2369" s="174"/>
      <c r="M2369" s="251"/>
      <c r="N2369" s="280" t="str">
        <f t="shared" si="176"/>
        <v/>
      </c>
      <c r="O2369" s="252"/>
      <c r="P2369" s="253"/>
      <c r="Q2369" s="484"/>
      <c r="R2369" s="83"/>
      <c r="S2369" s="482"/>
      <c r="T2369" s="84"/>
      <c r="U2369" s="250"/>
      <c r="V2369" s="254"/>
      <c r="W2369" s="254"/>
      <c r="X2369" s="255"/>
      <c r="Y2369" s="255"/>
      <c r="Z2369" s="256"/>
      <c r="AA2369" s="63"/>
      <c r="AB2369" s="63"/>
      <c r="AC2369" s="63"/>
      <c r="AD2369" s="81"/>
      <c r="AE2369" s="84"/>
      <c r="AF2369" s="84"/>
      <c r="AG2369" s="257"/>
      <c r="AH2369" s="84"/>
      <c r="AI2369" s="63"/>
      <c r="AJ2369" s="63"/>
      <c r="AK2369" s="81"/>
      <c r="AL2369" s="85"/>
      <c r="AM2369" s="66"/>
      <c r="AN2369" s="63"/>
      <c r="XFA2369" s="558" t="e">
        <f>MATCH(AE2369,tabla!$W$3:$W$20,0)-1</f>
        <v>#N/A</v>
      </c>
      <c r="XFB2369" s="558">
        <f>COUNTIF(tabla!$W$3:$W$20,'BD1'!AE2369)</f>
        <v>0</v>
      </c>
    </row>
    <row r="2370" spans="1:40 16381:16382" ht="24.95" customHeight="1" x14ac:dyDescent="0.2">
      <c r="A2370" s="248"/>
      <c r="B2370" s="248"/>
      <c r="C2370" s="248"/>
      <c r="D2370" s="84"/>
      <c r="E2370" s="86"/>
      <c r="F2370" s="249"/>
      <c r="G2370" s="84"/>
      <c r="H2370" s="84"/>
      <c r="I2370" s="177"/>
      <c r="J2370" s="84"/>
      <c r="K2370" s="477"/>
      <c r="L2370" s="174"/>
      <c r="M2370" s="251"/>
      <c r="N2370" s="280" t="str">
        <f t="shared" si="176"/>
        <v/>
      </c>
      <c r="O2370" s="252"/>
      <c r="P2370" s="253"/>
      <c r="Q2370" s="484"/>
      <c r="R2370" s="83"/>
      <c r="S2370" s="482"/>
      <c r="T2370" s="84"/>
      <c r="U2370" s="250"/>
      <c r="V2370" s="254"/>
      <c r="W2370" s="254"/>
      <c r="X2370" s="255"/>
      <c r="Y2370" s="255"/>
      <c r="Z2370" s="256"/>
      <c r="AA2370" s="63"/>
      <c r="AB2370" s="63"/>
      <c r="AC2370" s="63"/>
      <c r="AD2370" s="81"/>
      <c r="AE2370" s="84"/>
      <c r="AF2370" s="84"/>
      <c r="AG2370" s="257"/>
      <c r="AH2370" s="84"/>
      <c r="AI2370" s="63"/>
      <c r="AJ2370" s="63"/>
      <c r="AK2370" s="81"/>
      <c r="AL2370" s="85"/>
      <c r="AM2370" s="66"/>
      <c r="AN2370" s="63"/>
      <c r="XFA2370" s="558" t="e">
        <f>MATCH(AE2370,tabla!$W$3:$W$20,0)-1</f>
        <v>#N/A</v>
      </c>
      <c r="XFB2370" s="558">
        <f>COUNTIF(tabla!$W$3:$W$20,'BD1'!AE2370)</f>
        <v>0</v>
      </c>
    </row>
    <row r="2371" spans="1:40 16381:16382" ht="24.95" customHeight="1" x14ac:dyDescent="0.2">
      <c r="A2371" s="248"/>
      <c r="B2371" s="248"/>
      <c r="C2371" s="248"/>
      <c r="D2371" s="84"/>
      <c r="E2371" s="86"/>
      <c r="F2371" s="249"/>
      <c r="G2371" s="84"/>
      <c r="H2371" s="84"/>
      <c r="I2371" s="177"/>
      <c r="J2371" s="84"/>
      <c r="K2371" s="477"/>
      <c r="L2371" s="174"/>
      <c r="M2371" s="251"/>
      <c r="N2371" s="280" t="str">
        <f t="shared" si="176"/>
        <v/>
      </c>
      <c r="O2371" s="252"/>
      <c r="P2371" s="253"/>
      <c r="Q2371" s="484"/>
      <c r="R2371" s="83"/>
      <c r="S2371" s="482"/>
      <c r="T2371" s="84"/>
      <c r="U2371" s="250"/>
      <c r="V2371" s="254"/>
      <c r="W2371" s="254"/>
      <c r="X2371" s="255"/>
      <c r="Y2371" s="255"/>
      <c r="Z2371" s="256"/>
      <c r="AA2371" s="63"/>
      <c r="AB2371" s="63"/>
      <c r="AC2371" s="63"/>
      <c r="AD2371" s="81"/>
      <c r="AE2371" s="84"/>
      <c r="AF2371" s="84"/>
      <c r="AG2371" s="257"/>
      <c r="AH2371" s="84"/>
      <c r="AI2371" s="63"/>
      <c r="AJ2371" s="63"/>
      <c r="AK2371" s="81"/>
      <c r="AL2371" s="85"/>
      <c r="AM2371" s="66"/>
      <c r="AN2371" s="63"/>
      <c r="XFA2371" s="558" t="e">
        <f>MATCH(AE2371,tabla!$W$3:$W$20,0)-1</f>
        <v>#N/A</v>
      </c>
      <c r="XFB2371" s="558">
        <f>COUNTIF(tabla!$W$3:$W$20,'BD1'!AE2371)</f>
        <v>0</v>
      </c>
    </row>
    <row r="2372" spans="1:40 16381:16382" ht="24.95" customHeight="1" x14ac:dyDescent="0.2">
      <c r="A2372" s="248"/>
      <c r="B2372" s="248"/>
      <c r="C2372" s="248"/>
      <c r="D2372" s="84"/>
      <c r="E2372" s="86"/>
      <c r="F2372" s="249"/>
      <c r="G2372" s="84"/>
      <c r="H2372" s="84"/>
      <c r="I2372" s="177"/>
      <c r="J2372" s="84"/>
      <c r="K2372" s="477"/>
      <c r="L2372" s="174"/>
      <c r="M2372" s="251"/>
      <c r="N2372" s="280" t="str">
        <f t="shared" si="176"/>
        <v/>
      </c>
      <c r="O2372" s="252"/>
      <c r="P2372" s="253"/>
      <c r="Q2372" s="484"/>
      <c r="R2372" s="83"/>
      <c r="S2372" s="482"/>
      <c r="T2372" s="84"/>
      <c r="U2372" s="250"/>
      <c r="V2372" s="254"/>
      <c r="W2372" s="254"/>
      <c r="X2372" s="255"/>
      <c r="Y2372" s="255"/>
      <c r="Z2372" s="256"/>
      <c r="AA2372" s="63"/>
      <c r="AB2372" s="63"/>
      <c r="AC2372" s="63"/>
      <c r="AD2372" s="81"/>
      <c r="AE2372" s="84"/>
      <c r="AF2372" s="84"/>
      <c r="AG2372" s="257"/>
      <c r="AH2372" s="84"/>
      <c r="AI2372" s="63"/>
      <c r="AJ2372" s="63"/>
      <c r="AK2372" s="81"/>
      <c r="AL2372" s="85"/>
      <c r="AM2372" s="66"/>
      <c r="AN2372" s="63"/>
      <c r="XFA2372" s="558" t="e">
        <f>MATCH(AE2372,tabla!$W$3:$W$20,0)-1</f>
        <v>#N/A</v>
      </c>
      <c r="XFB2372" s="558">
        <f>COUNTIF(tabla!$W$3:$W$20,'BD1'!AE2372)</f>
        <v>0</v>
      </c>
    </row>
    <row r="2373" spans="1:40 16381:16382" ht="24.95" customHeight="1" x14ac:dyDescent="0.2">
      <c r="A2373" s="248"/>
      <c r="B2373" s="248"/>
      <c r="C2373" s="248"/>
      <c r="D2373" s="84"/>
      <c r="E2373" s="86"/>
      <c r="F2373" s="249"/>
      <c r="G2373" s="84"/>
      <c r="H2373" s="84"/>
      <c r="I2373" s="177"/>
      <c r="J2373" s="84"/>
      <c r="K2373" s="477"/>
      <c r="L2373" s="174"/>
      <c r="M2373" s="251"/>
      <c r="N2373" s="280" t="str">
        <f t="shared" si="176"/>
        <v/>
      </c>
      <c r="O2373" s="252"/>
      <c r="P2373" s="253"/>
      <c r="Q2373" s="484"/>
      <c r="R2373" s="83"/>
      <c r="S2373" s="482"/>
      <c r="T2373" s="84"/>
      <c r="U2373" s="250"/>
      <c r="V2373" s="254"/>
      <c r="W2373" s="254"/>
      <c r="X2373" s="255"/>
      <c r="Y2373" s="255"/>
      <c r="Z2373" s="256"/>
      <c r="AA2373" s="63"/>
      <c r="AB2373" s="63"/>
      <c r="AC2373" s="63"/>
      <c r="AD2373" s="81"/>
      <c r="AE2373" s="84"/>
      <c r="AF2373" s="84"/>
      <c r="AG2373" s="257"/>
      <c r="AH2373" s="84"/>
      <c r="AI2373" s="63"/>
      <c r="AJ2373" s="63"/>
      <c r="AK2373" s="81"/>
      <c r="AL2373" s="85"/>
      <c r="AM2373" s="66"/>
      <c r="AN2373" s="63"/>
      <c r="XFA2373" s="558" t="e">
        <f>MATCH(AE2373,tabla!$W$3:$W$20,0)-1</f>
        <v>#N/A</v>
      </c>
      <c r="XFB2373" s="558">
        <f>COUNTIF(tabla!$W$3:$W$20,'BD1'!AE2373)</f>
        <v>0</v>
      </c>
    </row>
    <row r="2374" spans="1:40 16381:16382" ht="24.95" customHeight="1" x14ac:dyDescent="0.2">
      <c r="A2374" s="248"/>
      <c r="B2374" s="248"/>
      <c r="C2374" s="248"/>
      <c r="D2374" s="84"/>
      <c r="E2374" s="86"/>
      <c r="F2374" s="249"/>
      <c r="G2374" s="84"/>
      <c r="H2374" s="84"/>
      <c r="I2374" s="177"/>
      <c r="J2374" s="84"/>
      <c r="K2374" s="477"/>
      <c r="L2374" s="174"/>
      <c r="M2374" s="251"/>
      <c r="N2374" s="280" t="str">
        <f t="shared" si="176"/>
        <v/>
      </c>
      <c r="O2374" s="252"/>
      <c r="P2374" s="253"/>
      <c r="Q2374" s="484"/>
      <c r="R2374" s="83"/>
      <c r="S2374" s="482"/>
      <c r="T2374" s="84"/>
      <c r="U2374" s="250"/>
      <c r="V2374" s="254"/>
      <c r="W2374" s="254"/>
      <c r="X2374" s="255"/>
      <c r="Y2374" s="255"/>
      <c r="Z2374" s="256"/>
      <c r="AA2374" s="63"/>
      <c r="AB2374" s="63"/>
      <c r="AC2374" s="63"/>
      <c r="AD2374" s="81"/>
      <c r="AE2374" s="84"/>
      <c r="AF2374" s="84"/>
      <c r="AG2374" s="257"/>
      <c r="AH2374" s="84"/>
      <c r="AI2374" s="63"/>
      <c r="AJ2374" s="63"/>
      <c r="AK2374" s="81"/>
      <c r="AL2374" s="85"/>
      <c r="AM2374" s="66"/>
      <c r="AN2374" s="63"/>
      <c r="XFA2374" s="558" t="e">
        <f>MATCH(AE2374,tabla!$W$3:$W$20,0)-1</f>
        <v>#N/A</v>
      </c>
      <c r="XFB2374" s="558">
        <f>COUNTIF(tabla!$W$3:$W$20,'BD1'!AE2374)</f>
        <v>0</v>
      </c>
    </row>
    <row r="2375" spans="1:40 16381:16382" ht="24.95" customHeight="1" x14ac:dyDescent="0.2">
      <c r="A2375" s="248"/>
      <c r="B2375" s="248"/>
      <c r="C2375" s="248"/>
      <c r="D2375" s="84"/>
      <c r="E2375" s="86"/>
      <c r="F2375" s="249"/>
      <c r="G2375" s="84"/>
      <c r="H2375" s="84"/>
      <c r="I2375" s="177"/>
      <c r="J2375" s="84"/>
      <c r="K2375" s="477"/>
      <c r="L2375" s="174"/>
      <c r="M2375" s="251"/>
      <c r="N2375" s="280" t="str">
        <f t="shared" si="176"/>
        <v/>
      </c>
      <c r="O2375" s="252"/>
      <c r="P2375" s="253"/>
      <c r="Q2375" s="484"/>
      <c r="R2375" s="83"/>
      <c r="S2375" s="482"/>
      <c r="T2375" s="84"/>
      <c r="U2375" s="250"/>
      <c r="V2375" s="254"/>
      <c r="W2375" s="254"/>
      <c r="X2375" s="255"/>
      <c r="Y2375" s="255"/>
      <c r="Z2375" s="256"/>
      <c r="AA2375" s="63"/>
      <c r="AB2375" s="63"/>
      <c r="AC2375" s="63"/>
      <c r="AD2375" s="81"/>
      <c r="AE2375" s="84"/>
      <c r="AF2375" s="84"/>
      <c r="AG2375" s="257"/>
      <c r="AH2375" s="84"/>
      <c r="AI2375" s="63"/>
      <c r="AJ2375" s="63"/>
      <c r="AK2375" s="81"/>
      <c r="AL2375" s="85"/>
      <c r="AM2375" s="66"/>
      <c r="AN2375" s="63"/>
      <c r="XFA2375" s="558" t="e">
        <f>MATCH(AE2375,tabla!$W$3:$W$20,0)-1</f>
        <v>#N/A</v>
      </c>
      <c r="XFB2375" s="558">
        <f>COUNTIF(tabla!$W$3:$W$20,'BD1'!AE2375)</f>
        <v>0</v>
      </c>
    </row>
    <row r="2376" spans="1:40 16381:16382" ht="24.95" customHeight="1" x14ac:dyDescent="0.2">
      <c r="A2376" s="248"/>
      <c r="B2376" s="248"/>
      <c r="C2376" s="248"/>
      <c r="D2376" s="84"/>
      <c r="E2376" s="86"/>
      <c r="F2376" s="249"/>
      <c r="G2376" s="84"/>
      <c r="H2376" s="84"/>
      <c r="I2376" s="177"/>
      <c r="J2376" s="84"/>
      <c r="K2376" s="477"/>
      <c r="L2376" s="174"/>
      <c r="M2376" s="251"/>
      <c r="N2376" s="280" t="str">
        <f t="shared" si="176"/>
        <v/>
      </c>
      <c r="O2376" s="252"/>
      <c r="P2376" s="253"/>
      <c r="Q2376" s="484"/>
      <c r="R2376" s="83"/>
      <c r="S2376" s="482"/>
      <c r="T2376" s="84"/>
      <c r="U2376" s="250"/>
      <c r="V2376" s="254"/>
      <c r="W2376" s="254"/>
      <c r="X2376" s="255"/>
      <c r="Y2376" s="255"/>
      <c r="Z2376" s="256"/>
      <c r="AA2376" s="63"/>
      <c r="AB2376" s="63"/>
      <c r="AC2376" s="63"/>
      <c r="AD2376" s="81"/>
      <c r="AE2376" s="84"/>
      <c r="AF2376" s="84"/>
      <c r="AG2376" s="257"/>
      <c r="AH2376" s="84"/>
      <c r="AI2376" s="63"/>
      <c r="AJ2376" s="63"/>
      <c r="AK2376" s="81"/>
      <c r="AL2376" s="85"/>
      <c r="AM2376" s="66"/>
      <c r="AN2376" s="63"/>
      <c r="XFA2376" s="558" t="e">
        <f>MATCH(AE2376,tabla!$W$3:$W$20,0)-1</f>
        <v>#N/A</v>
      </c>
      <c r="XFB2376" s="558">
        <f>COUNTIF(tabla!$W$3:$W$20,'BD1'!AE2376)</f>
        <v>0</v>
      </c>
    </row>
    <row r="2377" spans="1:40 16381:16382" ht="24.95" customHeight="1" x14ac:dyDescent="0.2">
      <c r="A2377" s="248"/>
      <c r="B2377" s="248"/>
      <c r="C2377" s="248"/>
      <c r="D2377" s="84"/>
      <c r="E2377" s="86"/>
      <c r="F2377" s="249"/>
      <c r="G2377" s="84"/>
      <c r="H2377" s="84"/>
      <c r="I2377" s="177"/>
      <c r="J2377" s="84"/>
      <c r="K2377" s="477"/>
      <c r="L2377" s="174"/>
      <c r="M2377" s="251"/>
      <c r="N2377" s="280" t="str">
        <f t="shared" si="176"/>
        <v/>
      </c>
      <c r="O2377" s="252"/>
      <c r="P2377" s="253"/>
      <c r="Q2377" s="484"/>
      <c r="R2377" s="83"/>
      <c r="S2377" s="482"/>
      <c r="T2377" s="84"/>
      <c r="U2377" s="250"/>
      <c r="V2377" s="254"/>
      <c r="W2377" s="254"/>
      <c r="X2377" s="255"/>
      <c r="Y2377" s="255"/>
      <c r="Z2377" s="256"/>
      <c r="AA2377" s="63"/>
      <c r="AB2377" s="63"/>
      <c r="AC2377" s="63"/>
      <c r="AD2377" s="81"/>
      <c r="AE2377" s="84"/>
      <c r="AF2377" s="84"/>
      <c r="AG2377" s="257"/>
      <c r="AH2377" s="84"/>
      <c r="AI2377" s="63"/>
      <c r="AJ2377" s="63"/>
      <c r="AK2377" s="81"/>
      <c r="AL2377" s="85"/>
      <c r="AM2377" s="66"/>
      <c r="AN2377" s="63"/>
      <c r="XFA2377" s="558" t="e">
        <f>MATCH(AE2377,tabla!$W$3:$W$20,0)-1</f>
        <v>#N/A</v>
      </c>
      <c r="XFB2377" s="558">
        <f>COUNTIF(tabla!$W$3:$W$20,'BD1'!AE2377)</f>
        <v>0</v>
      </c>
    </row>
    <row r="2378" spans="1:40 16381:16382" ht="24.95" customHeight="1" x14ac:dyDescent="0.2">
      <c r="A2378" s="248"/>
      <c r="B2378" s="248"/>
      <c r="C2378" s="248"/>
      <c r="D2378" s="84"/>
      <c r="E2378" s="86"/>
      <c r="F2378" s="249"/>
      <c r="G2378" s="84"/>
      <c r="H2378" s="84"/>
      <c r="I2378" s="177"/>
      <c r="J2378" s="84"/>
      <c r="K2378" s="477"/>
      <c r="L2378" s="174"/>
      <c r="M2378" s="251"/>
      <c r="N2378" s="280" t="str">
        <f t="shared" si="176"/>
        <v/>
      </c>
      <c r="O2378" s="252"/>
      <c r="P2378" s="253"/>
      <c r="Q2378" s="484"/>
      <c r="R2378" s="83"/>
      <c r="S2378" s="482"/>
      <c r="T2378" s="84"/>
      <c r="U2378" s="250"/>
      <c r="V2378" s="254"/>
      <c r="W2378" s="254"/>
      <c r="X2378" s="255"/>
      <c r="Y2378" s="255"/>
      <c r="Z2378" s="256"/>
      <c r="AA2378" s="63"/>
      <c r="AB2378" s="63"/>
      <c r="AC2378" s="63"/>
      <c r="AD2378" s="81"/>
      <c r="AE2378" s="84"/>
      <c r="AF2378" s="84"/>
      <c r="AG2378" s="257"/>
      <c r="AH2378" s="84"/>
      <c r="AI2378" s="63"/>
      <c r="AJ2378" s="63"/>
      <c r="AK2378" s="81"/>
      <c r="AL2378" s="85"/>
      <c r="AM2378" s="66"/>
      <c r="AN2378" s="63"/>
      <c r="XFA2378" s="558" t="e">
        <f>MATCH(AE2378,tabla!$W$3:$W$20,0)-1</f>
        <v>#N/A</v>
      </c>
      <c r="XFB2378" s="558">
        <f>COUNTIF(tabla!$W$3:$W$20,'BD1'!AE2378)</f>
        <v>0</v>
      </c>
    </row>
    <row r="2379" spans="1:40 16381:16382" ht="24.95" customHeight="1" x14ac:dyDescent="0.2">
      <c r="A2379" s="248"/>
      <c r="B2379" s="248"/>
      <c r="C2379" s="248"/>
      <c r="D2379" s="84"/>
      <c r="E2379" s="86"/>
      <c r="F2379" s="249"/>
      <c r="G2379" s="84"/>
      <c r="H2379" s="84"/>
      <c r="I2379" s="177"/>
      <c r="J2379" s="84"/>
      <c r="K2379" s="477"/>
      <c r="L2379" s="174"/>
      <c r="M2379" s="251"/>
      <c r="N2379" s="280" t="str">
        <f t="shared" si="176"/>
        <v/>
      </c>
      <c r="O2379" s="252"/>
      <c r="P2379" s="253"/>
      <c r="Q2379" s="484"/>
      <c r="R2379" s="83"/>
      <c r="S2379" s="482"/>
      <c r="T2379" s="84"/>
      <c r="U2379" s="250"/>
      <c r="V2379" s="254"/>
      <c r="W2379" s="254"/>
      <c r="X2379" s="255"/>
      <c r="Y2379" s="255"/>
      <c r="Z2379" s="256"/>
      <c r="AA2379" s="63"/>
      <c r="AB2379" s="63"/>
      <c r="AC2379" s="63"/>
      <c r="AD2379" s="81"/>
      <c r="AE2379" s="84"/>
      <c r="AF2379" s="84"/>
      <c r="AG2379" s="257"/>
      <c r="AH2379" s="84"/>
      <c r="AI2379" s="63"/>
      <c r="AJ2379" s="63"/>
      <c r="AK2379" s="81"/>
      <c r="AL2379" s="85"/>
      <c r="AM2379" s="66"/>
      <c r="AN2379" s="63"/>
      <c r="XFA2379" s="558" t="e">
        <f>MATCH(AE2379,tabla!$W$3:$W$20,0)-1</f>
        <v>#N/A</v>
      </c>
      <c r="XFB2379" s="558">
        <f>COUNTIF(tabla!$W$3:$W$20,'BD1'!AE2379)</f>
        <v>0</v>
      </c>
    </row>
    <row r="2380" spans="1:40 16381:16382" ht="24.95" customHeight="1" x14ac:dyDescent="0.2">
      <c r="A2380" s="248"/>
      <c r="B2380" s="248"/>
      <c r="C2380" s="248"/>
      <c r="D2380" s="84"/>
      <c r="E2380" s="86"/>
      <c r="F2380" s="249"/>
      <c r="G2380" s="84"/>
      <c r="H2380" s="84"/>
      <c r="I2380" s="177"/>
      <c r="J2380" s="84"/>
      <c r="K2380" s="477"/>
      <c r="L2380" s="174"/>
      <c r="M2380" s="251"/>
      <c r="N2380" s="280" t="str">
        <f t="shared" si="176"/>
        <v/>
      </c>
      <c r="O2380" s="252"/>
      <c r="P2380" s="253"/>
      <c r="Q2380" s="484"/>
      <c r="R2380" s="83"/>
      <c r="S2380" s="482"/>
      <c r="T2380" s="84"/>
      <c r="U2380" s="250"/>
      <c r="V2380" s="254"/>
      <c r="W2380" s="254"/>
      <c r="X2380" s="255"/>
      <c r="Y2380" s="255"/>
      <c r="Z2380" s="256"/>
      <c r="AA2380" s="63"/>
      <c r="AB2380" s="63"/>
      <c r="AC2380" s="63"/>
      <c r="AD2380" s="81"/>
      <c r="AE2380" s="84"/>
      <c r="AF2380" s="84"/>
      <c r="AG2380" s="257"/>
      <c r="AH2380" s="84"/>
      <c r="AI2380" s="63"/>
      <c r="AJ2380" s="63"/>
      <c r="AK2380" s="81"/>
      <c r="AL2380" s="85"/>
      <c r="AM2380" s="66"/>
      <c r="AN2380" s="63"/>
      <c r="XFA2380" s="558" t="e">
        <f>MATCH(AE2380,tabla!$W$3:$W$20,0)-1</f>
        <v>#N/A</v>
      </c>
      <c r="XFB2380" s="558">
        <f>COUNTIF(tabla!$W$3:$W$20,'BD1'!AE2380)</f>
        <v>0</v>
      </c>
    </row>
    <row r="2381" spans="1:40 16381:16382" ht="24.95" customHeight="1" x14ac:dyDescent="0.2">
      <c r="A2381" s="248"/>
      <c r="B2381" s="248"/>
      <c r="C2381" s="248"/>
      <c r="D2381" s="84"/>
      <c r="E2381" s="86"/>
      <c r="F2381" s="249"/>
      <c r="G2381" s="84"/>
      <c r="H2381" s="84"/>
      <c r="I2381" s="177"/>
      <c r="J2381" s="84"/>
      <c r="K2381" s="477"/>
      <c r="L2381" s="174"/>
      <c r="M2381" s="251"/>
      <c r="N2381" s="280" t="str">
        <f t="shared" si="176"/>
        <v/>
      </c>
      <c r="O2381" s="252"/>
      <c r="P2381" s="253"/>
      <c r="Q2381" s="484"/>
      <c r="R2381" s="83"/>
      <c r="S2381" s="482"/>
      <c r="T2381" s="84"/>
      <c r="U2381" s="250"/>
      <c r="V2381" s="254"/>
      <c r="W2381" s="254"/>
      <c r="X2381" s="255"/>
      <c r="Y2381" s="255"/>
      <c r="Z2381" s="256"/>
      <c r="AA2381" s="63"/>
      <c r="AB2381" s="63"/>
      <c r="AC2381" s="63"/>
      <c r="AD2381" s="81"/>
      <c r="AE2381" s="84"/>
      <c r="AF2381" s="84"/>
      <c r="AG2381" s="257"/>
      <c r="AH2381" s="84"/>
      <c r="AI2381" s="63"/>
      <c r="AJ2381" s="63"/>
      <c r="AK2381" s="81"/>
      <c r="AL2381" s="85"/>
      <c r="AM2381" s="66"/>
      <c r="AN2381" s="63"/>
      <c r="XFA2381" s="558" t="e">
        <f>MATCH(AE2381,tabla!$W$3:$W$20,0)-1</f>
        <v>#N/A</v>
      </c>
      <c r="XFB2381" s="558">
        <f>COUNTIF(tabla!$W$3:$W$20,'BD1'!AE2381)</f>
        <v>0</v>
      </c>
    </row>
    <row r="2382" spans="1:40 16381:16382" ht="24.95" customHeight="1" x14ac:dyDescent="0.2">
      <c r="A2382" s="248"/>
      <c r="B2382" s="248"/>
      <c r="C2382" s="248"/>
      <c r="D2382" s="84"/>
      <c r="E2382" s="86"/>
      <c r="F2382" s="249"/>
      <c r="G2382" s="84"/>
      <c r="H2382" s="84"/>
      <c r="I2382" s="177"/>
      <c r="J2382" s="84"/>
      <c r="K2382" s="477"/>
      <c r="L2382" s="174"/>
      <c r="M2382" s="251"/>
      <c r="N2382" s="280" t="str">
        <f t="shared" si="176"/>
        <v/>
      </c>
      <c r="O2382" s="252"/>
      <c r="P2382" s="253"/>
      <c r="Q2382" s="484"/>
      <c r="R2382" s="83"/>
      <c r="S2382" s="482"/>
      <c r="T2382" s="84"/>
      <c r="U2382" s="250"/>
      <c r="V2382" s="254"/>
      <c r="W2382" s="254"/>
      <c r="X2382" s="255"/>
      <c r="Y2382" s="255"/>
      <c r="Z2382" s="256"/>
      <c r="AA2382" s="63"/>
      <c r="AB2382" s="63"/>
      <c r="AC2382" s="63"/>
      <c r="AD2382" s="81"/>
      <c r="AE2382" s="84"/>
      <c r="AF2382" s="84"/>
      <c r="AG2382" s="257"/>
      <c r="AH2382" s="84"/>
      <c r="AI2382" s="63"/>
      <c r="AJ2382" s="63"/>
      <c r="AK2382" s="81"/>
      <c r="AL2382" s="85"/>
      <c r="AM2382" s="66"/>
      <c r="AN2382" s="63"/>
      <c r="XFA2382" s="558" t="e">
        <f>MATCH(AE2382,tabla!$W$3:$W$20,0)-1</f>
        <v>#N/A</v>
      </c>
      <c r="XFB2382" s="558">
        <f>COUNTIF(tabla!$W$3:$W$20,'BD1'!AE2382)</f>
        <v>0</v>
      </c>
    </row>
    <row r="2383" spans="1:40 16381:16382" ht="24.95" customHeight="1" x14ac:dyDescent="0.2">
      <c r="A2383" s="248"/>
      <c r="B2383" s="248"/>
      <c r="C2383" s="248"/>
      <c r="D2383" s="84"/>
      <c r="E2383" s="86"/>
      <c r="F2383" s="249"/>
      <c r="G2383" s="84"/>
      <c r="H2383" s="84"/>
      <c r="I2383" s="177"/>
      <c r="J2383" s="84"/>
      <c r="K2383" s="477"/>
      <c r="L2383" s="174"/>
      <c r="M2383" s="251"/>
      <c r="N2383" s="280" t="str">
        <f t="shared" si="176"/>
        <v/>
      </c>
      <c r="O2383" s="252"/>
      <c r="P2383" s="253"/>
      <c r="Q2383" s="484"/>
      <c r="R2383" s="83"/>
      <c r="S2383" s="482"/>
      <c r="T2383" s="84"/>
      <c r="U2383" s="250"/>
      <c r="V2383" s="254"/>
      <c r="W2383" s="254"/>
      <c r="X2383" s="255"/>
      <c r="Y2383" s="255"/>
      <c r="Z2383" s="256"/>
      <c r="AA2383" s="63"/>
      <c r="AB2383" s="63"/>
      <c r="AC2383" s="63"/>
      <c r="AD2383" s="81"/>
      <c r="AE2383" s="84"/>
      <c r="AF2383" s="84"/>
      <c r="AG2383" s="257"/>
      <c r="AH2383" s="84"/>
      <c r="AI2383" s="63"/>
      <c r="AJ2383" s="63"/>
      <c r="AK2383" s="81"/>
      <c r="AL2383" s="85"/>
      <c r="AM2383" s="66"/>
      <c r="AN2383" s="63"/>
      <c r="XFA2383" s="558" t="e">
        <f>MATCH(AE2383,tabla!$W$3:$W$20,0)-1</f>
        <v>#N/A</v>
      </c>
      <c r="XFB2383" s="558">
        <f>COUNTIF(tabla!$W$3:$W$20,'BD1'!AE2383)</f>
        <v>0</v>
      </c>
    </row>
    <row r="2384" spans="1:40 16381:16382" ht="24.95" customHeight="1" x14ac:dyDescent="0.2">
      <c r="A2384" s="248"/>
      <c r="B2384" s="248"/>
      <c r="C2384" s="248"/>
      <c r="D2384" s="84"/>
      <c r="E2384" s="86"/>
      <c r="F2384" s="249"/>
      <c r="G2384" s="84"/>
      <c r="H2384" s="84"/>
      <c r="I2384" s="177"/>
      <c r="J2384" s="84"/>
      <c r="K2384" s="477"/>
      <c r="L2384" s="174"/>
      <c r="M2384" s="251"/>
      <c r="N2384" s="280" t="str">
        <f t="shared" ref="N2384:N2447" si="177">IF(M2384="","",YEAR($M$2)-YEAR(M2384)-IF(DATE(YEAR($M$2),MONTH(M2384),DAY(M2384))&gt;$M$2,1,0))</f>
        <v/>
      </c>
      <c r="O2384" s="252"/>
      <c r="P2384" s="253"/>
      <c r="Q2384" s="484"/>
      <c r="R2384" s="83"/>
      <c r="S2384" s="482"/>
      <c r="T2384" s="84"/>
      <c r="U2384" s="250"/>
      <c r="V2384" s="254"/>
      <c r="W2384" s="254"/>
      <c r="X2384" s="255"/>
      <c r="Y2384" s="255"/>
      <c r="Z2384" s="256"/>
      <c r="AA2384" s="63"/>
      <c r="AB2384" s="63"/>
      <c r="AC2384" s="63"/>
      <c r="AD2384" s="81"/>
      <c r="AE2384" s="84"/>
      <c r="AF2384" s="84"/>
      <c r="AG2384" s="257"/>
      <c r="AH2384" s="84"/>
      <c r="AI2384" s="63"/>
      <c r="AJ2384" s="63"/>
      <c r="AK2384" s="81"/>
      <c r="AL2384" s="85"/>
      <c r="AM2384" s="66"/>
      <c r="AN2384" s="63"/>
      <c r="XFA2384" s="558" t="e">
        <f>MATCH(AE2384,tabla!$W$3:$W$20,0)-1</f>
        <v>#N/A</v>
      </c>
      <c r="XFB2384" s="558">
        <f>COUNTIF(tabla!$W$3:$W$20,'BD1'!AE2384)</f>
        <v>0</v>
      </c>
    </row>
    <row r="2385" spans="1:40 16381:16382" ht="24.95" customHeight="1" x14ac:dyDescent="0.2">
      <c r="A2385" s="248"/>
      <c r="B2385" s="248"/>
      <c r="C2385" s="248"/>
      <c r="D2385" s="84"/>
      <c r="E2385" s="86"/>
      <c r="F2385" s="249"/>
      <c r="G2385" s="84"/>
      <c r="H2385" s="84"/>
      <c r="I2385" s="177"/>
      <c r="J2385" s="84"/>
      <c r="K2385" s="477"/>
      <c r="L2385" s="174"/>
      <c r="M2385" s="251"/>
      <c r="N2385" s="280" t="str">
        <f t="shared" si="177"/>
        <v/>
      </c>
      <c r="O2385" s="252"/>
      <c r="P2385" s="253"/>
      <c r="Q2385" s="484"/>
      <c r="R2385" s="83"/>
      <c r="S2385" s="482"/>
      <c r="T2385" s="84"/>
      <c r="U2385" s="250"/>
      <c r="V2385" s="254"/>
      <c r="W2385" s="254"/>
      <c r="X2385" s="255"/>
      <c r="Y2385" s="255"/>
      <c r="Z2385" s="256"/>
      <c r="AA2385" s="63"/>
      <c r="AB2385" s="63"/>
      <c r="AC2385" s="63"/>
      <c r="AD2385" s="81"/>
      <c r="AE2385" s="84"/>
      <c r="AF2385" s="84"/>
      <c r="AG2385" s="257"/>
      <c r="AH2385" s="84"/>
      <c r="AI2385" s="63"/>
      <c r="AJ2385" s="63"/>
      <c r="AK2385" s="81"/>
      <c r="AL2385" s="85"/>
      <c r="AM2385" s="66"/>
      <c r="AN2385" s="63"/>
      <c r="XFA2385" s="558" t="e">
        <f>MATCH(AE2385,tabla!$W$3:$W$20,0)-1</f>
        <v>#N/A</v>
      </c>
      <c r="XFB2385" s="558">
        <f>COUNTIF(tabla!$W$3:$W$20,'BD1'!AE2385)</f>
        <v>0</v>
      </c>
    </row>
    <row r="2386" spans="1:40 16381:16382" ht="24.95" customHeight="1" x14ac:dyDescent="0.2">
      <c r="A2386" s="248"/>
      <c r="B2386" s="248"/>
      <c r="C2386" s="248"/>
      <c r="D2386" s="84"/>
      <c r="E2386" s="86"/>
      <c r="F2386" s="249"/>
      <c r="G2386" s="84"/>
      <c r="H2386" s="84"/>
      <c r="I2386" s="177"/>
      <c r="J2386" s="84"/>
      <c r="K2386" s="477"/>
      <c r="L2386" s="174"/>
      <c r="M2386" s="251"/>
      <c r="N2386" s="280" t="str">
        <f t="shared" si="177"/>
        <v/>
      </c>
      <c r="O2386" s="252"/>
      <c r="P2386" s="253"/>
      <c r="Q2386" s="484"/>
      <c r="R2386" s="83"/>
      <c r="S2386" s="482"/>
      <c r="T2386" s="84"/>
      <c r="U2386" s="250"/>
      <c r="V2386" s="254"/>
      <c r="W2386" s="254"/>
      <c r="X2386" s="255"/>
      <c r="Y2386" s="255"/>
      <c r="Z2386" s="256"/>
      <c r="AA2386" s="63"/>
      <c r="AB2386" s="63"/>
      <c r="AC2386" s="63"/>
      <c r="AD2386" s="81"/>
      <c r="AE2386" s="84"/>
      <c r="AF2386" s="84"/>
      <c r="AG2386" s="257"/>
      <c r="AH2386" s="84"/>
      <c r="AI2386" s="63"/>
      <c r="AJ2386" s="63"/>
      <c r="AK2386" s="81"/>
      <c r="AL2386" s="85"/>
      <c r="AM2386" s="66"/>
      <c r="AN2386" s="63"/>
      <c r="XFA2386" s="558" t="e">
        <f>MATCH(AE2386,tabla!$W$3:$W$20,0)-1</f>
        <v>#N/A</v>
      </c>
      <c r="XFB2386" s="558">
        <f>COUNTIF(tabla!$W$3:$W$20,'BD1'!AE2386)</f>
        <v>0</v>
      </c>
    </row>
    <row r="2387" spans="1:40 16381:16382" ht="24.95" customHeight="1" x14ac:dyDescent="0.2">
      <c r="A2387" s="248"/>
      <c r="B2387" s="248"/>
      <c r="C2387" s="248"/>
      <c r="D2387" s="84"/>
      <c r="E2387" s="86"/>
      <c r="F2387" s="249"/>
      <c r="G2387" s="84"/>
      <c r="H2387" s="84"/>
      <c r="I2387" s="177"/>
      <c r="J2387" s="84"/>
      <c r="K2387" s="477"/>
      <c r="L2387" s="174"/>
      <c r="M2387" s="251"/>
      <c r="N2387" s="280" t="str">
        <f t="shared" si="177"/>
        <v/>
      </c>
      <c r="O2387" s="252"/>
      <c r="P2387" s="253"/>
      <c r="Q2387" s="484"/>
      <c r="R2387" s="83"/>
      <c r="S2387" s="482"/>
      <c r="T2387" s="84"/>
      <c r="U2387" s="250"/>
      <c r="V2387" s="254"/>
      <c r="W2387" s="254"/>
      <c r="X2387" s="255"/>
      <c r="Y2387" s="255"/>
      <c r="Z2387" s="256"/>
      <c r="AA2387" s="63"/>
      <c r="AB2387" s="63"/>
      <c r="AC2387" s="63"/>
      <c r="AD2387" s="81"/>
      <c r="AE2387" s="84"/>
      <c r="AF2387" s="84"/>
      <c r="AG2387" s="257"/>
      <c r="AH2387" s="84"/>
      <c r="AI2387" s="63"/>
      <c r="AJ2387" s="63"/>
      <c r="AK2387" s="81"/>
      <c r="AL2387" s="85"/>
      <c r="AM2387" s="66"/>
      <c r="AN2387" s="63"/>
      <c r="XFA2387" s="558" t="e">
        <f>MATCH(AE2387,tabla!$W$3:$W$20,0)-1</f>
        <v>#N/A</v>
      </c>
      <c r="XFB2387" s="558">
        <f>COUNTIF(tabla!$W$3:$W$20,'BD1'!AE2387)</f>
        <v>0</v>
      </c>
    </row>
    <row r="2388" spans="1:40 16381:16382" ht="24.95" customHeight="1" x14ac:dyDescent="0.2">
      <c r="A2388" s="248"/>
      <c r="B2388" s="248"/>
      <c r="C2388" s="248"/>
      <c r="D2388" s="84"/>
      <c r="E2388" s="86"/>
      <c r="F2388" s="249"/>
      <c r="G2388" s="84"/>
      <c r="H2388" s="84"/>
      <c r="I2388" s="177"/>
      <c r="J2388" s="84"/>
      <c r="K2388" s="477"/>
      <c r="L2388" s="174"/>
      <c r="M2388" s="251"/>
      <c r="N2388" s="280" t="str">
        <f t="shared" si="177"/>
        <v/>
      </c>
      <c r="O2388" s="252"/>
      <c r="P2388" s="253"/>
      <c r="Q2388" s="484"/>
      <c r="R2388" s="83"/>
      <c r="S2388" s="482"/>
      <c r="T2388" s="84"/>
      <c r="U2388" s="250"/>
      <c r="V2388" s="254"/>
      <c r="W2388" s="254"/>
      <c r="X2388" s="255"/>
      <c r="Y2388" s="255"/>
      <c r="Z2388" s="256"/>
      <c r="AA2388" s="63"/>
      <c r="AB2388" s="63"/>
      <c r="AC2388" s="63"/>
      <c r="AD2388" s="81"/>
      <c r="AE2388" s="84"/>
      <c r="AF2388" s="84"/>
      <c r="AG2388" s="257"/>
      <c r="AH2388" s="84"/>
      <c r="AI2388" s="63"/>
      <c r="AJ2388" s="63"/>
      <c r="AK2388" s="81"/>
      <c r="AL2388" s="85"/>
      <c r="AM2388" s="66"/>
      <c r="AN2388" s="63"/>
      <c r="XFA2388" s="558" t="e">
        <f>MATCH(AE2388,tabla!$W$3:$W$20,0)-1</f>
        <v>#N/A</v>
      </c>
      <c r="XFB2388" s="558">
        <f>COUNTIF(tabla!$W$3:$W$20,'BD1'!AE2388)</f>
        <v>0</v>
      </c>
    </row>
    <row r="2389" spans="1:40 16381:16382" ht="24.95" customHeight="1" x14ac:dyDescent="0.2">
      <c r="A2389" s="248"/>
      <c r="B2389" s="248"/>
      <c r="C2389" s="248"/>
      <c r="D2389" s="84"/>
      <c r="E2389" s="86"/>
      <c r="F2389" s="249"/>
      <c r="G2389" s="84"/>
      <c r="H2389" s="84"/>
      <c r="I2389" s="177"/>
      <c r="J2389" s="84"/>
      <c r="K2389" s="477"/>
      <c r="L2389" s="174"/>
      <c r="M2389" s="251"/>
      <c r="N2389" s="280" t="str">
        <f t="shared" si="177"/>
        <v/>
      </c>
      <c r="O2389" s="252"/>
      <c r="P2389" s="253"/>
      <c r="Q2389" s="484"/>
      <c r="R2389" s="83"/>
      <c r="S2389" s="482"/>
      <c r="T2389" s="84"/>
      <c r="U2389" s="250"/>
      <c r="V2389" s="254"/>
      <c r="W2389" s="254"/>
      <c r="X2389" s="255"/>
      <c r="Y2389" s="255"/>
      <c r="Z2389" s="256"/>
      <c r="AA2389" s="63"/>
      <c r="AB2389" s="63"/>
      <c r="AC2389" s="63"/>
      <c r="AD2389" s="81"/>
      <c r="AE2389" s="84"/>
      <c r="AF2389" s="84"/>
      <c r="AG2389" s="257"/>
      <c r="AH2389" s="84"/>
      <c r="AI2389" s="63"/>
      <c r="AJ2389" s="63"/>
      <c r="AK2389" s="81"/>
      <c r="AL2389" s="85"/>
      <c r="AM2389" s="66"/>
      <c r="AN2389" s="63"/>
      <c r="XFA2389" s="558" t="e">
        <f>MATCH(AE2389,tabla!$W$3:$W$20,0)-1</f>
        <v>#N/A</v>
      </c>
      <c r="XFB2389" s="558">
        <f>COUNTIF(tabla!$W$3:$W$20,'BD1'!AE2389)</f>
        <v>0</v>
      </c>
    </row>
    <row r="2390" spans="1:40 16381:16382" ht="24.95" customHeight="1" x14ac:dyDescent="0.2">
      <c r="A2390" s="248"/>
      <c r="B2390" s="248"/>
      <c r="C2390" s="248"/>
      <c r="D2390" s="84"/>
      <c r="E2390" s="86"/>
      <c r="F2390" s="249"/>
      <c r="G2390" s="84"/>
      <c r="H2390" s="84"/>
      <c r="I2390" s="177"/>
      <c r="J2390" s="84"/>
      <c r="K2390" s="477"/>
      <c r="L2390" s="174"/>
      <c r="M2390" s="251"/>
      <c r="N2390" s="280" t="str">
        <f t="shared" si="177"/>
        <v/>
      </c>
      <c r="O2390" s="252"/>
      <c r="P2390" s="253"/>
      <c r="Q2390" s="484"/>
      <c r="R2390" s="83"/>
      <c r="S2390" s="482"/>
      <c r="T2390" s="84"/>
      <c r="U2390" s="250"/>
      <c r="V2390" s="254"/>
      <c r="W2390" s="254"/>
      <c r="X2390" s="255"/>
      <c r="Y2390" s="255"/>
      <c r="Z2390" s="256"/>
      <c r="AA2390" s="63"/>
      <c r="AB2390" s="63"/>
      <c r="AC2390" s="63"/>
      <c r="AD2390" s="81"/>
      <c r="AE2390" s="84"/>
      <c r="AF2390" s="84"/>
      <c r="AG2390" s="257"/>
      <c r="AH2390" s="84"/>
      <c r="AI2390" s="63"/>
      <c r="AJ2390" s="63"/>
      <c r="AK2390" s="81"/>
      <c r="AL2390" s="85"/>
      <c r="AM2390" s="66"/>
      <c r="AN2390" s="63"/>
      <c r="XFA2390" s="558" t="e">
        <f>MATCH(AE2390,tabla!$W$3:$W$20,0)-1</f>
        <v>#N/A</v>
      </c>
      <c r="XFB2390" s="558">
        <f>COUNTIF(tabla!$W$3:$W$20,'BD1'!AE2390)</f>
        <v>0</v>
      </c>
    </row>
    <row r="2391" spans="1:40 16381:16382" ht="24.95" customHeight="1" x14ac:dyDescent="0.2">
      <c r="A2391" s="248"/>
      <c r="B2391" s="248"/>
      <c r="C2391" s="248"/>
      <c r="D2391" s="84"/>
      <c r="E2391" s="86"/>
      <c r="F2391" s="249"/>
      <c r="G2391" s="84"/>
      <c r="H2391" s="84"/>
      <c r="I2391" s="177"/>
      <c r="J2391" s="84"/>
      <c r="K2391" s="477"/>
      <c r="L2391" s="174"/>
      <c r="M2391" s="251"/>
      <c r="N2391" s="280" t="str">
        <f t="shared" si="177"/>
        <v/>
      </c>
      <c r="O2391" s="252"/>
      <c r="P2391" s="253"/>
      <c r="Q2391" s="484"/>
      <c r="R2391" s="83"/>
      <c r="S2391" s="482"/>
      <c r="T2391" s="84"/>
      <c r="U2391" s="250"/>
      <c r="V2391" s="254"/>
      <c r="W2391" s="254"/>
      <c r="X2391" s="255"/>
      <c r="Y2391" s="255"/>
      <c r="Z2391" s="256"/>
      <c r="AA2391" s="63"/>
      <c r="AB2391" s="63"/>
      <c r="AC2391" s="63"/>
      <c r="AD2391" s="81"/>
      <c r="AE2391" s="84"/>
      <c r="AF2391" s="84"/>
      <c r="AG2391" s="257"/>
      <c r="AH2391" s="84"/>
      <c r="AI2391" s="63"/>
      <c r="AJ2391" s="63"/>
      <c r="AK2391" s="81"/>
      <c r="AL2391" s="85"/>
      <c r="AM2391" s="66"/>
      <c r="AN2391" s="63"/>
      <c r="XFA2391" s="558" t="e">
        <f>MATCH(AE2391,tabla!$W$3:$W$20,0)-1</f>
        <v>#N/A</v>
      </c>
      <c r="XFB2391" s="558">
        <f>COUNTIF(tabla!$W$3:$W$20,'BD1'!AE2391)</f>
        <v>0</v>
      </c>
    </row>
    <row r="2392" spans="1:40 16381:16382" ht="24.95" customHeight="1" x14ac:dyDescent="0.2">
      <c r="A2392" s="248"/>
      <c r="B2392" s="248"/>
      <c r="C2392" s="248"/>
      <c r="D2392" s="84"/>
      <c r="E2392" s="86"/>
      <c r="F2392" s="249"/>
      <c r="G2392" s="84"/>
      <c r="H2392" s="84"/>
      <c r="I2392" s="177"/>
      <c r="J2392" s="84"/>
      <c r="K2392" s="477"/>
      <c r="L2392" s="174"/>
      <c r="M2392" s="251"/>
      <c r="N2392" s="280" t="str">
        <f t="shared" si="177"/>
        <v/>
      </c>
      <c r="O2392" s="252"/>
      <c r="P2392" s="253"/>
      <c r="Q2392" s="484"/>
      <c r="R2392" s="83"/>
      <c r="S2392" s="482"/>
      <c r="T2392" s="84"/>
      <c r="U2392" s="250"/>
      <c r="V2392" s="254"/>
      <c r="W2392" s="254"/>
      <c r="X2392" s="255"/>
      <c r="Y2392" s="255"/>
      <c r="Z2392" s="256"/>
      <c r="AA2392" s="63"/>
      <c r="AB2392" s="63"/>
      <c r="AC2392" s="63"/>
      <c r="AD2392" s="81"/>
      <c r="AE2392" s="84"/>
      <c r="AF2392" s="84"/>
      <c r="AG2392" s="257"/>
      <c r="AH2392" s="84"/>
      <c r="AI2392" s="63"/>
      <c r="AJ2392" s="63"/>
      <c r="AK2392" s="81"/>
      <c r="AL2392" s="85"/>
      <c r="AM2392" s="66"/>
      <c r="AN2392" s="63"/>
      <c r="XFA2392" s="558" t="e">
        <f>MATCH(AE2392,tabla!$W$3:$W$20,0)-1</f>
        <v>#N/A</v>
      </c>
      <c r="XFB2392" s="558">
        <f>COUNTIF(tabla!$W$3:$W$20,'BD1'!AE2392)</f>
        <v>0</v>
      </c>
    </row>
    <row r="2393" spans="1:40 16381:16382" ht="24.95" customHeight="1" x14ac:dyDescent="0.2">
      <c r="A2393" s="248"/>
      <c r="B2393" s="248"/>
      <c r="C2393" s="248"/>
      <c r="D2393" s="84"/>
      <c r="E2393" s="86"/>
      <c r="F2393" s="249"/>
      <c r="G2393" s="84"/>
      <c r="H2393" s="84"/>
      <c r="I2393" s="177"/>
      <c r="J2393" s="84"/>
      <c r="K2393" s="477"/>
      <c r="L2393" s="174"/>
      <c r="M2393" s="251"/>
      <c r="N2393" s="280" t="str">
        <f t="shared" si="177"/>
        <v/>
      </c>
      <c r="O2393" s="252"/>
      <c r="P2393" s="253"/>
      <c r="Q2393" s="484"/>
      <c r="R2393" s="83"/>
      <c r="S2393" s="482"/>
      <c r="T2393" s="84"/>
      <c r="U2393" s="250"/>
      <c r="V2393" s="254"/>
      <c r="W2393" s="254"/>
      <c r="X2393" s="255"/>
      <c r="Y2393" s="255"/>
      <c r="Z2393" s="256"/>
      <c r="AA2393" s="63"/>
      <c r="AB2393" s="63"/>
      <c r="AC2393" s="63"/>
      <c r="AD2393" s="81"/>
      <c r="AE2393" s="84"/>
      <c r="AF2393" s="84"/>
      <c r="AG2393" s="257"/>
      <c r="AH2393" s="84"/>
      <c r="AI2393" s="63"/>
      <c r="AJ2393" s="63"/>
      <c r="AK2393" s="81"/>
      <c r="AL2393" s="85"/>
      <c r="AM2393" s="66"/>
      <c r="AN2393" s="63"/>
      <c r="XFA2393" s="558" t="e">
        <f>MATCH(AE2393,tabla!$W$3:$W$20,0)-1</f>
        <v>#N/A</v>
      </c>
      <c r="XFB2393" s="558">
        <f>COUNTIF(tabla!$W$3:$W$20,'BD1'!AE2393)</f>
        <v>0</v>
      </c>
    </row>
    <row r="2394" spans="1:40 16381:16382" ht="24.95" customHeight="1" x14ac:dyDescent="0.2">
      <c r="A2394" s="248"/>
      <c r="B2394" s="248"/>
      <c r="C2394" s="248"/>
      <c r="D2394" s="84"/>
      <c r="E2394" s="86"/>
      <c r="F2394" s="249"/>
      <c r="G2394" s="84"/>
      <c r="H2394" s="84"/>
      <c r="I2394" s="177"/>
      <c r="J2394" s="84"/>
      <c r="K2394" s="477"/>
      <c r="L2394" s="174"/>
      <c r="M2394" s="251"/>
      <c r="N2394" s="280" t="str">
        <f t="shared" si="177"/>
        <v/>
      </c>
      <c r="O2394" s="252"/>
      <c r="P2394" s="253"/>
      <c r="Q2394" s="484"/>
      <c r="R2394" s="83"/>
      <c r="S2394" s="482"/>
      <c r="T2394" s="84"/>
      <c r="U2394" s="250"/>
      <c r="V2394" s="254"/>
      <c r="W2394" s="254"/>
      <c r="X2394" s="255"/>
      <c r="Y2394" s="255"/>
      <c r="Z2394" s="256"/>
      <c r="AA2394" s="63"/>
      <c r="AB2394" s="63"/>
      <c r="AC2394" s="63"/>
      <c r="AD2394" s="81"/>
      <c r="AE2394" s="84"/>
      <c r="AF2394" s="84"/>
      <c r="AG2394" s="257"/>
      <c r="AH2394" s="84"/>
      <c r="AI2394" s="63"/>
      <c r="AJ2394" s="63"/>
      <c r="AK2394" s="81"/>
      <c r="AL2394" s="85"/>
      <c r="AM2394" s="66"/>
      <c r="AN2394" s="63"/>
      <c r="XFA2394" s="558" t="e">
        <f>MATCH(AE2394,tabla!$W$3:$W$20,0)-1</f>
        <v>#N/A</v>
      </c>
      <c r="XFB2394" s="558">
        <f>COUNTIF(tabla!$W$3:$W$20,'BD1'!AE2394)</f>
        <v>0</v>
      </c>
    </row>
    <row r="2395" spans="1:40 16381:16382" ht="24.95" customHeight="1" x14ac:dyDescent="0.2">
      <c r="A2395" s="248"/>
      <c r="B2395" s="248"/>
      <c r="C2395" s="248"/>
      <c r="D2395" s="84"/>
      <c r="E2395" s="86"/>
      <c r="F2395" s="249"/>
      <c r="G2395" s="84"/>
      <c r="H2395" s="84"/>
      <c r="I2395" s="177"/>
      <c r="J2395" s="84"/>
      <c r="K2395" s="477"/>
      <c r="L2395" s="174"/>
      <c r="M2395" s="251"/>
      <c r="N2395" s="280" t="str">
        <f t="shared" si="177"/>
        <v/>
      </c>
      <c r="O2395" s="252"/>
      <c r="P2395" s="253"/>
      <c r="Q2395" s="484"/>
      <c r="R2395" s="83"/>
      <c r="S2395" s="482"/>
      <c r="T2395" s="84"/>
      <c r="U2395" s="250"/>
      <c r="V2395" s="254"/>
      <c r="W2395" s="254"/>
      <c r="X2395" s="255"/>
      <c r="Y2395" s="255"/>
      <c r="Z2395" s="256"/>
      <c r="AA2395" s="63"/>
      <c r="AB2395" s="63"/>
      <c r="AC2395" s="63"/>
      <c r="AD2395" s="81"/>
      <c r="AE2395" s="84"/>
      <c r="AF2395" s="84"/>
      <c r="AG2395" s="257"/>
      <c r="AH2395" s="84"/>
      <c r="AI2395" s="63"/>
      <c r="AJ2395" s="63"/>
      <c r="AK2395" s="81"/>
      <c r="AL2395" s="85"/>
      <c r="AM2395" s="66"/>
      <c r="AN2395" s="63"/>
      <c r="XFA2395" s="558" t="e">
        <f>MATCH(AE2395,tabla!$W$3:$W$20,0)-1</f>
        <v>#N/A</v>
      </c>
      <c r="XFB2395" s="558">
        <f>COUNTIF(tabla!$W$3:$W$20,'BD1'!AE2395)</f>
        <v>0</v>
      </c>
    </row>
    <row r="2396" spans="1:40 16381:16382" ht="24.95" customHeight="1" x14ac:dyDescent="0.2">
      <c r="A2396" s="248"/>
      <c r="B2396" s="248"/>
      <c r="C2396" s="248"/>
      <c r="D2396" s="84"/>
      <c r="E2396" s="86"/>
      <c r="F2396" s="249"/>
      <c r="G2396" s="84"/>
      <c r="H2396" s="84"/>
      <c r="I2396" s="177"/>
      <c r="J2396" s="84"/>
      <c r="K2396" s="477"/>
      <c r="L2396" s="174"/>
      <c r="M2396" s="251"/>
      <c r="N2396" s="280" t="str">
        <f t="shared" si="177"/>
        <v/>
      </c>
      <c r="O2396" s="252"/>
      <c r="P2396" s="253"/>
      <c r="Q2396" s="484"/>
      <c r="R2396" s="83"/>
      <c r="S2396" s="482"/>
      <c r="T2396" s="84"/>
      <c r="U2396" s="250"/>
      <c r="V2396" s="254"/>
      <c r="W2396" s="254"/>
      <c r="X2396" s="255"/>
      <c r="Y2396" s="255"/>
      <c r="Z2396" s="256"/>
      <c r="AA2396" s="63"/>
      <c r="AB2396" s="63"/>
      <c r="AC2396" s="63"/>
      <c r="AD2396" s="81"/>
      <c r="AE2396" s="84"/>
      <c r="AF2396" s="84"/>
      <c r="AG2396" s="257"/>
      <c r="AH2396" s="84"/>
      <c r="AI2396" s="63"/>
      <c r="AJ2396" s="63"/>
      <c r="AK2396" s="81"/>
      <c r="AL2396" s="85"/>
      <c r="AM2396" s="66"/>
      <c r="AN2396" s="63"/>
      <c r="XFA2396" s="558" t="e">
        <f>MATCH(AE2396,tabla!$W$3:$W$20,0)-1</f>
        <v>#N/A</v>
      </c>
      <c r="XFB2396" s="558">
        <f>COUNTIF(tabla!$W$3:$W$20,'BD1'!AE2396)</f>
        <v>0</v>
      </c>
    </row>
    <row r="2397" spans="1:40 16381:16382" ht="24.95" customHeight="1" x14ac:dyDescent="0.2">
      <c r="A2397" s="248"/>
      <c r="B2397" s="248"/>
      <c r="C2397" s="248"/>
      <c r="D2397" s="84"/>
      <c r="E2397" s="86"/>
      <c r="F2397" s="249"/>
      <c r="G2397" s="84"/>
      <c r="H2397" s="84"/>
      <c r="I2397" s="177"/>
      <c r="J2397" s="84"/>
      <c r="K2397" s="477"/>
      <c r="L2397" s="174"/>
      <c r="M2397" s="251"/>
      <c r="N2397" s="280" t="str">
        <f t="shared" si="177"/>
        <v/>
      </c>
      <c r="O2397" s="252"/>
      <c r="P2397" s="253"/>
      <c r="Q2397" s="484"/>
      <c r="R2397" s="83"/>
      <c r="S2397" s="482"/>
      <c r="T2397" s="84"/>
      <c r="U2397" s="250"/>
      <c r="V2397" s="254"/>
      <c r="W2397" s="254"/>
      <c r="X2397" s="255"/>
      <c r="Y2397" s="255"/>
      <c r="Z2397" s="256"/>
      <c r="AA2397" s="63"/>
      <c r="AB2397" s="63"/>
      <c r="AC2397" s="63"/>
      <c r="AD2397" s="81"/>
      <c r="AE2397" s="84"/>
      <c r="AF2397" s="84"/>
      <c r="AG2397" s="257"/>
      <c r="AH2397" s="84"/>
      <c r="AI2397" s="63"/>
      <c r="AJ2397" s="63"/>
      <c r="AK2397" s="81"/>
      <c r="AL2397" s="85"/>
      <c r="AM2397" s="66"/>
      <c r="AN2397" s="63"/>
      <c r="XFA2397" s="558" t="e">
        <f>MATCH(AE2397,tabla!$W$3:$W$20,0)-1</f>
        <v>#N/A</v>
      </c>
      <c r="XFB2397" s="558">
        <f>COUNTIF(tabla!$W$3:$W$20,'BD1'!AE2397)</f>
        <v>0</v>
      </c>
    </row>
    <row r="2398" spans="1:40 16381:16382" ht="24.95" customHeight="1" x14ac:dyDescent="0.2">
      <c r="A2398" s="248"/>
      <c r="B2398" s="248"/>
      <c r="C2398" s="248"/>
      <c r="D2398" s="84"/>
      <c r="E2398" s="86"/>
      <c r="F2398" s="249"/>
      <c r="G2398" s="84"/>
      <c r="H2398" s="84"/>
      <c r="I2398" s="177"/>
      <c r="J2398" s="84"/>
      <c r="K2398" s="477"/>
      <c r="L2398" s="174"/>
      <c r="M2398" s="251"/>
      <c r="N2398" s="280" t="str">
        <f t="shared" si="177"/>
        <v/>
      </c>
      <c r="O2398" s="252"/>
      <c r="P2398" s="253"/>
      <c r="Q2398" s="484"/>
      <c r="R2398" s="83"/>
      <c r="S2398" s="482"/>
      <c r="T2398" s="84"/>
      <c r="U2398" s="250"/>
      <c r="V2398" s="254"/>
      <c r="W2398" s="254"/>
      <c r="X2398" s="255"/>
      <c r="Y2398" s="255"/>
      <c r="Z2398" s="256"/>
      <c r="AA2398" s="63"/>
      <c r="AB2398" s="63"/>
      <c r="AC2398" s="63"/>
      <c r="AD2398" s="81"/>
      <c r="AE2398" s="84"/>
      <c r="AF2398" s="84"/>
      <c r="AG2398" s="257"/>
      <c r="AH2398" s="84"/>
      <c r="AI2398" s="63"/>
      <c r="AJ2398" s="63"/>
      <c r="AK2398" s="81"/>
      <c r="AL2398" s="85"/>
      <c r="AM2398" s="66"/>
      <c r="AN2398" s="63"/>
      <c r="XFA2398" s="558" t="e">
        <f>MATCH(AE2398,tabla!$W$3:$W$20,0)-1</f>
        <v>#N/A</v>
      </c>
      <c r="XFB2398" s="558">
        <f>COUNTIF(tabla!$W$3:$W$20,'BD1'!AE2398)</f>
        <v>0</v>
      </c>
    </row>
    <row r="2399" spans="1:40 16381:16382" ht="24.95" customHeight="1" x14ac:dyDescent="0.2">
      <c r="A2399" s="248"/>
      <c r="B2399" s="248"/>
      <c r="C2399" s="248"/>
      <c r="D2399" s="84"/>
      <c r="E2399" s="86"/>
      <c r="F2399" s="249"/>
      <c r="G2399" s="84"/>
      <c r="H2399" s="84"/>
      <c r="I2399" s="177"/>
      <c r="J2399" s="84"/>
      <c r="K2399" s="477"/>
      <c r="L2399" s="174"/>
      <c r="M2399" s="251"/>
      <c r="N2399" s="280" t="str">
        <f t="shared" si="177"/>
        <v/>
      </c>
      <c r="O2399" s="252"/>
      <c r="P2399" s="253"/>
      <c r="Q2399" s="484"/>
      <c r="R2399" s="83"/>
      <c r="S2399" s="482"/>
      <c r="T2399" s="84"/>
      <c r="U2399" s="250"/>
      <c r="V2399" s="254"/>
      <c r="W2399" s="254"/>
      <c r="X2399" s="255"/>
      <c r="Y2399" s="255"/>
      <c r="Z2399" s="256"/>
      <c r="AA2399" s="63"/>
      <c r="AB2399" s="63"/>
      <c r="AC2399" s="63"/>
      <c r="AD2399" s="81"/>
      <c r="AE2399" s="84"/>
      <c r="AF2399" s="84"/>
      <c r="AG2399" s="257"/>
      <c r="AH2399" s="84"/>
      <c r="AI2399" s="63"/>
      <c r="AJ2399" s="63"/>
      <c r="AK2399" s="81"/>
      <c r="AL2399" s="85"/>
      <c r="AM2399" s="66"/>
      <c r="AN2399" s="63"/>
      <c r="XFA2399" s="558" t="e">
        <f>MATCH(AE2399,tabla!$W$3:$W$20,0)-1</f>
        <v>#N/A</v>
      </c>
      <c r="XFB2399" s="558">
        <f>COUNTIF(tabla!$W$3:$W$20,'BD1'!AE2399)</f>
        <v>0</v>
      </c>
    </row>
    <row r="2400" spans="1:40 16381:16382" ht="24.95" customHeight="1" x14ac:dyDescent="0.2">
      <c r="A2400" s="248"/>
      <c r="B2400" s="248"/>
      <c r="C2400" s="248"/>
      <c r="D2400" s="84"/>
      <c r="E2400" s="86"/>
      <c r="F2400" s="249"/>
      <c r="G2400" s="84"/>
      <c r="H2400" s="84"/>
      <c r="I2400" s="177"/>
      <c r="J2400" s="84"/>
      <c r="K2400" s="477"/>
      <c r="L2400" s="174"/>
      <c r="M2400" s="251"/>
      <c r="N2400" s="280" t="str">
        <f t="shared" si="177"/>
        <v/>
      </c>
      <c r="O2400" s="252"/>
      <c r="P2400" s="253"/>
      <c r="Q2400" s="484"/>
      <c r="R2400" s="83"/>
      <c r="S2400" s="482"/>
      <c r="T2400" s="84"/>
      <c r="U2400" s="250"/>
      <c r="V2400" s="254"/>
      <c r="W2400" s="254"/>
      <c r="X2400" s="255"/>
      <c r="Y2400" s="255"/>
      <c r="Z2400" s="256"/>
      <c r="AA2400" s="63"/>
      <c r="AB2400" s="63"/>
      <c r="AC2400" s="63"/>
      <c r="AD2400" s="81"/>
      <c r="AE2400" s="84"/>
      <c r="AF2400" s="84"/>
      <c r="AG2400" s="257"/>
      <c r="AH2400" s="84"/>
      <c r="AI2400" s="63"/>
      <c r="AJ2400" s="63"/>
      <c r="AK2400" s="81"/>
      <c r="AL2400" s="85"/>
      <c r="AM2400" s="66"/>
      <c r="AN2400" s="63"/>
      <c r="XFA2400" s="558" t="e">
        <f>MATCH(AE2400,tabla!$W$3:$W$20,0)-1</f>
        <v>#N/A</v>
      </c>
      <c r="XFB2400" s="558">
        <f>COUNTIF(tabla!$W$3:$W$20,'BD1'!AE2400)</f>
        <v>0</v>
      </c>
    </row>
    <row r="2401" spans="1:40 16381:16382" ht="24.95" customHeight="1" x14ac:dyDescent="0.2">
      <c r="A2401" s="248"/>
      <c r="B2401" s="248"/>
      <c r="C2401" s="248"/>
      <c r="D2401" s="84"/>
      <c r="E2401" s="86"/>
      <c r="F2401" s="249"/>
      <c r="G2401" s="84"/>
      <c r="H2401" s="84"/>
      <c r="I2401" s="177"/>
      <c r="J2401" s="84"/>
      <c r="K2401" s="477"/>
      <c r="L2401" s="174"/>
      <c r="M2401" s="251"/>
      <c r="N2401" s="280" t="str">
        <f t="shared" si="177"/>
        <v/>
      </c>
      <c r="O2401" s="252"/>
      <c r="P2401" s="253"/>
      <c r="Q2401" s="484"/>
      <c r="R2401" s="83"/>
      <c r="S2401" s="482"/>
      <c r="T2401" s="84"/>
      <c r="U2401" s="250"/>
      <c r="V2401" s="254"/>
      <c r="W2401" s="254"/>
      <c r="X2401" s="255"/>
      <c r="Y2401" s="255"/>
      <c r="Z2401" s="256"/>
      <c r="AA2401" s="63"/>
      <c r="AB2401" s="63"/>
      <c r="AC2401" s="63"/>
      <c r="AD2401" s="81"/>
      <c r="AE2401" s="84"/>
      <c r="AF2401" s="84"/>
      <c r="AG2401" s="257"/>
      <c r="AH2401" s="84"/>
      <c r="AI2401" s="63"/>
      <c r="AJ2401" s="63"/>
      <c r="AK2401" s="81"/>
      <c r="AL2401" s="85"/>
      <c r="AM2401" s="66"/>
      <c r="AN2401" s="63"/>
      <c r="XFA2401" s="558" t="e">
        <f>MATCH(AE2401,tabla!$W$3:$W$20,0)-1</f>
        <v>#N/A</v>
      </c>
      <c r="XFB2401" s="558">
        <f>COUNTIF(tabla!$W$3:$W$20,'BD1'!AE2401)</f>
        <v>0</v>
      </c>
    </row>
    <row r="2402" spans="1:40 16381:16382" ht="24.95" customHeight="1" x14ac:dyDescent="0.2">
      <c r="A2402" s="248"/>
      <c r="B2402" s="248"/>
      <c r="C2402" s="248"/>
      <c r="D2402" s="84"/>
      <c r="E2402" s="86"/>
      <c r="F2402" s="249"/>
      <c r="G2402" s="84"/>
      <c r="H2402" s="84"/>
      <c r="I2402" s="177"/>
      <c r="J2402" s="84"/>
      <c r="K2402" s="477"/>
      <c r="L2402" s="174"/>
      <c r="M2402" s="251"/>
      <c r="N2402" s="280" t="str">
        <f t="shared" si="177"/>
        <v/>
      </c>
      <c r="O2402" s="252"/>
      <c r="P2402" s="253"/>
      <c r="Q2402" s="484"/>
      <c r="R2402" s="83"/>
      <c r="S2402" s="482"/>
      <c r="T2402" s="84"/>
      <c r="U2402" s="250"/>
      <c r="V2402" s="254"/>
      <c r="W2402" s="254"/>
      <c r="X2402" s="255"/>
      <c r="Y2402" s="255"/>
      <c r="Z2402" s="256"/>
      <c r="AA2402" s="63"/>
      <c r="AB2402" s="63"/>
      <c r="AC2402" s="63"/>
      <c r="AD2402" s="81"/>
      <c r="AE2402" s="84"/>
      <c r="AF2402" s="84"/>
      <c r="AG2402" s="257"/>
      <c r="AH2402" s="84"/>
      <c r="AI2402" s="63"/>
      <c r="AJ2402" s="63"/>
      <c r="AK2402" s="81"/>
      <c r="AL2402" s="85"/>
      <c r="AM2402" s="66"/>
      <c r="AN2402" s="63"/>
      <c r="XFA2402" s="558" t="e">
        <f>MATCH(AE2402,tabla!$W$3:$W$20,0)-1</f>
        <v>#N/A</v>
      </c>
      <c r="XFB2402" s="558">
        <f>COUNTIF(tabla!$W$3:$W$20,'BD1'!AE2402)</f>
        <v>0</v>
      </c>
    </row>
    <row r="2403" spans="1:40 16381:16382" ht="24.95" customHeight="1" x14ac:dyDescent="0.2">
      <c r="A2403" s="248"/>
      <c r="B2403" s="248"/>
      <c r="C2403" s="248"/>
      <c r="D2403" s="84"/>
      <c r="E2403" s="86"/>
      <c r="F2403" s="249"/>
      <c r="G2403" s="84"/>
      <c r="H2403" s="84"/>
      <c r="I2403" s="177"/>
      <c r="J2403" s="84"/>
      <c r="K2403" s="477"/>
      <c r="L2403" s="174"/>
      <c r="M2403" s="251"/>
      <c r="N2403" s="280" t="str">
        <f t="shared" si="177"/>
        <v/>
      </c>
      <c r="O2403" s="252"/>
      <c r="P2403" s="253"/>
      <c r="Q2403" s="484"/>
      <c r="R2403" s="83"/>
      <c r="S2403" s="482"/>
      <c r="T2403" s="84"/>
      <c r="U2403" s="250"/>
      <c r="V2403" s="254"/>
      <c r="W2403" s="254"/>
      <c r="X2403" s="255"/>
      <c r="Y2403" s="255"/>
      <c r="Z2403" s="256"/>
      <c r="AA2403" s="63"/>
      <c r="AB2403" s="63"/>
      <c r="AC2403" s="63"/>
      <c r="AD2403" s="81"/>
      <c r="AE2403" s="84"/>
      <c r="AF2403" s="84"/>
      <c r="AG2403" s="257"/>
      <c r="AH2403" s="84"/>
      <c r="AI2403" s="63"/>
      <c r="AJ2403" s="63"/>
      <c r="AK2403" s="81"/>
      <c r="AL2403" s="85"/>
      <c r="AM2403" s="66"/>
      <c r="AN2403" s="63"/>
      <c r="XFA2403" s="558" t="e">
        <f>MATCH(AE2403,tabla!$W$3:$W$20,0)-1</f>
        <v>#N/A</v>
      </c>
      <c r="XFB2403" s="558">
        <f>COUNTIF(tabla!$W$3:$W$20,'BD1'!AE2403)</f>
        <v>0</v>
      </c>
    </row>
    <row r="2404" spans="1:40 16381:16382" ht="24.95" customHeight="1" x14ac:dyDescent="0.2">
      <c r="A2404" s="248"/>
      <c r="B2404" s="248"/>
      <c r="C2404" s="248"/>
      <c r="D2404" s="84"/>
      <c r="E2404" s="86"/>
      <c r="F2404" s="249"/>
      <c r="G2404" s="84"/>
      <c r="H2404" s="84"/>
      <c r="I2404" s="177"/>
      <c r="J2404" s="84"/>
      <c r="K2404" s="477"/>
      <c r="L2404" s="174"/>
      <c r="M2404" s="251"/>
      <c r="N2404" s="280" t="str">
        <f t="shared" si="177"/>
        <v/>
      </c>
      <c r="O2404" s="252"/>
      <c r="P2404" s="253"/>
      <c r="Q2404" s="484"/>
      <c r="R2404" s="83"/>
      <c r="S2404" s="482"/>
      <c r="T2404" s="84"/>
      <c r="U2404" s="250"/>
      <c r="V2404" s="254"/>
      <c r="W2404" s="254"/>
      <c r="X2404" s="255"/>
      <c r="Y2404" s="255"/>
      <c r="Z2404" s="256"/>
      <c r="AA2404" s="63"/>
      <c r="AB2404" s="63"/>
      <c r="AC2404" s="63"/>
      <c r="AD2404" s="81"/>
      <c r="AE2404" s="84"/>
      <c r="AF2404" s="84"/>
      <c r="AG2404" s="257"/>
      <c r="AH2404" s="84"/>
      <c r="AI2404" s="63"/>
      <c r="AJ2404" s="63"/>
      <c r="AK2404" s="81"/>
      <c r="AL2404" s="85"/>
      <c r="AM2404" s="66"/>
      <c r="AN2404" s="63"/>
      <c r="XFA2404" s="558" t="e">
        <f>MATCH(AE2404,tabla!$W$3:$W$20,0)-1</f>
        <v>#N/A</v>
      </c>
      <c r="XFB2404" s="558">
        <f>COUNTIF(tabla!$W$3:$W$20,'BD1'!AE2404)</f>
        <v>0</v>
      </c>
    </row>
    <row r="2405" spans="1:40 16381:16382" ht="24.95" customHeight="1" x14ac:dyDescent="0.2">
      <c r="A2405" s="248"/>
      <c r="B2405" s="248"/>
      <c r="C2405" s="248"/>
      <c r="D2405" s="84"/>
      <c r="E2405" s="86"/>
      <c r="F2405" s="249"/>
      <c r="G2405" s="84"/>
      <c r="H2405" s="84"/>
      <c r="I2405" s="177"/>
      <c r="J2405" s="84"/>
      <c r="K2405" s="477"/>
      <c r="L2405" s="174"/>
      <c r="M2405" s="251"/>
      <c r="N2405" s="280" t="str">
        <f t="shared" si="177"/>
        <v/>
      </c>
      <c r="O2405" s="252"/>
      <c r="P2405" s="253"/>
      <c r="Q2405" s="484"/>
      <c r="R2405" s="83"/>
      <c r="S2405" s="482"/>
      <c r="T2405" s="84"/>
      <c r="U2405" s="250"/>
      <c r="V2405" s="254"/>
      <c r="W2405" s="254"/>
      <c r="X2405" s="255"/>
      <c r="Y2405" s="255"/>
      <c r="Z2405" s="256"/>
      <c r="AA2405" s="63"/>
      <c r="AB2405" s="63"/>
      <c r="AC2405" s="63"/>
      <c r="AD2405" s="81"/>
      <c r="AE2405" s="84"/>
      <c r="AF2405" s="84"/>
      <c r="AG2405" s="257"/>
      <c r="AH2405" s="84"/>
      <c r="AI2405" s="63"/>
      <c r="AJ2405" s="63"/>
      <c r="AK2405" s="81"/>
      <c r="AL2405" s="85"/>
      <c r="AM2405" s="66"/>
      <c r="AN2405" s="63"/>
      <c r="XFA2405" s="558" t="e">
        <f>MATCH(AE2405,tabla!$W$3:$W$20,0)-1</f>
        <v>#N/A</v>
      </c>
      <c r="XFB2405" s="558">
        <f>COUNTIF(tabla!$W$3:$W$20,'BD1'!AE2405)</f>
        <v>0</v>
      </c>
    </row>
    <row r="2406" spans="1:40 16381:16382" ht="24.95" customHeight="1" x14ac:dyDescent="0.2">
      <c r="A2406" s="248"/>
      <c r="B2406" s="248"/>
      <c r="C2406" s="248"/>
      <c r="D2406" s="84"/>
      <c r="E2406" s="86"/>
      <c r="F2406" s="249"/>
      <c r="G2406" s="84"/>
      <c r="H2406" s="84"/>
      <c r="I2406" s="177"/>
      <c r="J2406" s="84"/>
      <c r="K2406" s="477"/>
      <c r="L2406" s="174"/>
      <c r="M2406" s="251"/>
      <c r="N2406" s="280" t="str">
        <f t="shared" si="177"/>
        <v/>
      </c>
      <c r="O2406" s="252"/>
      <c r="P2406" s="253"/>
      <c r="Q2406" s="484"/>
      <c r="R2406" s="83"/>
      <c r="S2406" s="482"/>
      <c r="T2406" s="84"/>
      <c r="U2406" s="250"/>
      <c r="V2406" s="254"/>
      <c r="W2406" s="254"/>
      <c r="X2406" s="255"/>
      <c r="Y2406" s="255"/>
      <c r="Z2406" s="256"/>
      <c r="AA2406" s="63"/>
      <c r="AB2406" s="63"/>
      <c r="AC2406" s="63"/>
      <c r="AD2406" s="81"/>
      <c r="AE2406" s="84"/>
      <c r="AF2406" s="84"/>
      <c r="AG2406" s="257"/>
      <c r="AH2406" s="84"/>
      <c r="AI2406" s="63"/>
      <c r="AJ2406" s="63"/>
      <c r="AK2406" s="81"/>
      <c r="AL2406" s="85"/>
      <c r="AM2406" s="66"/>
      <c r="AN2406" s="63"/>
      <c r="XFA2406" s="558" t="e">
        <f>MATCH(AE2406,tabla!$W$3:$W$20,0)-1</f>
        <v>#N/A</v>
      </c>
      <c r="XFB2406" s="558">
        <f>COUNTIF(tabla!$W$3:$W$20,'BD1'!AE2406)</f>
        <v>0</v>
      </c>
    </row>
    <row r="2407" spans="1:40 16381:16382" ht="24.95" customHeight="1" x14ac:dyDescent="0.2">
      <c r="A2407" s="248"/>
      <c r="B2407" s="248"/>
      <c r="C2407" s="248"/>
      <c r="D2407" s="84"/>
      <c r="E2407" s="86"/>
      <c r="F2407" s="249"/>
      <c r="G2407" s="84"/>
      <c r="H2407" s="84"/>
      <c r="I2407" s="177"/>
      <c r="J2407" s="84"/>
      <c r="K2407" s="477"/>
      <c r="L2407" s="174"/>
      <c r="M2407" s="251"/>
      <c r="N2407" s="280" t="str">
        <f t="shared" si="177"/>
        <v/>
      </c>
      <c r="O2407" s="252"/>
      <c r="P2407" s="253"/>
      <c r="Q2407" s="484"/>
      <c r="R2407" s="83"/>
      <c r="S2407" s="482"/>
      <c r="T2407" s="84"/>
      <c r="U2407" s="250"/>
      <c r="V2407" s="254"/>
      <c r="W2407" s="254"/>
      <c r="X2407" s="255"/>
      <c r="Y2407" s="255"/>
      <c r="Z2407" s="256"/>
      <c r="AA2407" s="63"/>
      <c r="AB2407" s="63"/>
      <c r="AC2407" s="63"/>
      <c r="AD2407" s="81"/>
      <c r="AE2407" s="84"/>
      <c r="AF2407" s="84"/>
      <c r="AG2407" s="257"/>
      <c r="AH2407" s="84"/>
      <c r="AI2407" s="63"/>
      <c r="AJ2407" s="63"/>
      <c r="AK2407" s="81"/>
      <c r="AL2407" s="85"/>
      <c r="AM2407" s="66"/>
      <c r="AN2407" s="63"/>
      <c r="XFA2407" s="558" t="e">
        <f>MATCH(AE2407,tabla!$W$3:$W$20,0)-1</f>
        <v>#N/A</v>
      </c>
      <c r="XFB2407" s="558">
        <f>COUNTIF(tabla!$W$3:$W$20,'BD1'!AE2407)</f>
        <v>0</v>
      </c>
    </row>
    <row r="2408" spans="1:40 16381:16382" ht="24.95" customHeight="1" x14ac:dyDescent="0.2">
      <c r="A2408" s="248"/>
      <c r="B2408" s="248"/>
      <c r="C2408" s="248"/>
      <c r="D2408" s="84"/>
      <c r="E2408" s="86"/>
      <c r="F2408" s="249"/>
      <c r="G2408" s="84"/>
      <c r="H2408" s="84"/>
      <c r="I2408" s="177"/>
      <c r="J2408" s="84"/>
      <c r="K2408" s="477"/>
      <c r="L2408" s="174"/>
      <c r="M2408" s="251"/>
      <c r="N2408" s="280" t="str">
        <f t="shared" si="177"/>
        <v/>
      </c>
      <c r="O2408" s="252"/>
      <c r="P2408" s="253"/>
      <c r="Q2408" s="484"/>
      <c r="R2408" s="83"/>
      <c r="S2408" s="482"/>
      <c r="T2408" s="84"/>
      <c r="U2408" s="250"/>
      <c r="V2408" s="254"/>
      <c r="W2408" s="254"/>
      <c r="X2408" s="255"/>
      <c r="Y2408" s="255"/>
      <c r="Z2408" s="256"/>
      <c r="AA2408" s="63"/>
      <c r="AB2408" s="63"/>
      <c r="AC2408" s="63"/>
      <c r="AD2408" s="81"/>
      <c r="AE2408" s="84"/>
      <c r="AF2408" s="84"/>
      <c r="AG2408" s="257"/>
      <c r="AH2408" s="84"/>
      <c r="AI2408" s="63"/>
      <c r="AJ2408" s="63"/>
      <c r="AK2408" s="81"/>
      <c r="AL2408" s="85"/>
      <c r="AM2408" s="66"/>
      <c r="AN2408" s="63"/>
      <c r="XFA2408" s="558" t="e">
        <f>MATCH(AE2408,tabla!$W$3:$W$20,0)-1</f>
        <v>#N/A</v>
      </c>
      <c r="XFB2408" s="558">
        <f>COUNTIF(tabla!$W$3:$W$20,'BD1'!AE2408)</f>
        <v>0</v>
      </c>
    </row>
    <row r="2409" spans="1:40 16381:16382" ht="24.95" customHeight="1" x14ac:dyDescent="0.2">
      <c r="A2409" s="248"/>
      <c r="B2409" s="248"/>
      <c r="C2409" s="248"/>
      <c r="D2409" s="84"/>
      <c r="E2409" s="86"/>
      <c r="F2409" s="249"/>
      <c r="G2409" s="84"/>
      <c r="H2409" s="84"/>
      <c r="I2409" s="177"/>
      <c r="J2409" s="84"/>
      <c r="K2409" s="477"/>
      <c r="L2409" s="174"/>
      <c r="M2409" s="251"/>
      <c r="N2409" s="280" t="str">
        <f t="shared" si="177"/>
        <v/>
      </c>
      <c r="O2409" s="252"/>
      <c r="P2409" s="253"/>
      <c r="Q2409" s="484"/>
      <c r="R2409" s="83"/>
      <c r="S2409" s="482"/>
      <c r="T2409" s="84"/>
      <c r="U2409" s="250"/>
      <c r="V2409" s="254"/>
      <c r="W2409" s="254"/>
      <c r="X2409" s="255"/>
      <c r="Y2409" s="255"/>
      <c r="Z2409" s="256"/>
      <c r="AA2409" s="63"/>
      <c r="AB2409" s="63"/>
      <c r="AC2409" s="63"/>
      <c r="AD2409" s="81"/>
      <c r="AE2409" s="84"/>
      <c r="AF2409" s="84"/>
      <c r="AG2409" s="257"/>
      <c r="AH2409" s="84"/>
      <c r="AI2409" s="63"/>
      <c r="AJ2409" s="63"/>
      <c r="AK2409" s="81"/>
      <c r="AL2409" s="85"/>
      <c r="AM2409" s="66"/>
      <c r="AN2409" s="63"/>
      <c r="XFA2409" s="558" t="e">
        <f>MATCH(AE2409,tabla!$W$3:$W$20,0)-1</f>
        <v>#N/A</v>
      </c>
      <c r="XFB2409" s="558">
        <f>COUNTIF(tabla!$W$3:$W$20,'BD1'!AE2409)</f>
        <v>0</v>
      </c>
    </row>
    <row r="2410" spans="1:40 16381:16382" ht="24.95" customHeight="1" x14ac:dyDescent="0.2">
      <c r="A2410" s="248"/>
      <c r="B2410" s="248"/>
      <c r="C2410" s="248"/>
      <c r="D2410" s="84"/>
      <c r="E2410" s="86"/>
      <c r="F2410" s="249"/>
      <c r="G2410" s="84"/>
      <c r="H2410" s="84"/>
      <c r="I2410" s="177"/>
      <c r="J2410" s="84"/>
      <c r="K2410" s="477"/>
      <c r="L2410" s="174"/>
      <c r="M2410" s="251"/>
      <c r="N2410" s="280" t="str">
        <f t="shared" si="177"/>
        <v/>
      </c>
      <c r="O2410" s="252"/>
      <c r="P2410" s="253"/>
      <c r="Q2410" s="484"/>
      <c r="R2410" s="83"/>
      <c r="S2410" s="482"/>
      <c r="T2410" s="84"/>
      <c r="U2410" s="250"/>
      <c r="V2410" s="254"/>
      <c r="W2410" s="254"/>
      <c r="X2410" s="255"/>
      <c r="Y2410" s="255"/>
      <c r="Z2410" s="256"/>
      <c r="AA2410" s="63"/>
      <c r="AB2410" s="63"/>
      <c r="AC2410" s="63"/>
      <c r="AD2410" s="81"/>
      <c r="AE2410" s="84"/>
      <c r="AF2410" s="84"/>
      <c r="AG2410" s="257"/>
      <c r="AH2410" s="84"/>
      <c r="AI2410" s="63"/>
      <c r="AJ2410" s="63"/>
      <c r="AK2410" s="81"/>
      <c r="AL2410" s="85"/>
      <c r="AM2410" s="66"/>
      <c r="AN2410" s="63"/>
      <c r="XFA2410" s="558" t="e">
        <f>MATCH(AE2410,tabla!$W$3:$W$20,0)-1</f>
        <v>#N/A</v>
      </c>
      <c r="XFB2410" s="558">
        <f>COUNTIF(tabla!$W$3:$W$20,'BD1'!AE2410)</f>
        <v>0</v>
      </c>
    </row>
    <row r="2411" spans="1:40 16381:16382" ht="24.95" customHeight="1" x14ac:dyDescent="0.2">
      <c r="A2411" s="248"/>
      <c r="B2411" s="248"/>
      <c r="C2411" s="248"/>
      <c r="D2411" s="84"/>
      <c r="E2411" s="86"/>
      <c r="F2411" s="249"/>
      <c r="G2411" s="84"/>
      <c r="H2411" s="84"/>
      <c r="I2411" s="177"/>
      <c r="J2411" s="84"/>
      <c r="K2411" s="477"/>
      <c r="L2411" s="174"/>
      <c r="M2411" s="251"/>
      <c r="N2411" s="280" t="str">
        <f t="shared" si="177"/>
        <v/>
      </c>
      <c r="O2411" s="252"/>
      <c r="P2411" s="253"/>
      <c r="Q2411" s="484"/>
      <c r="R2411" s="83"/>
      <c r="S2411" s="482"/>
      <c r="T2411" s="84"/>
      <c r="U2411" s="250"/>
      <c r="V2411" s="254"/>
      <c r="W2411" s="254"/>
      <c r="X2411" s="255"/>
      <c r="Y2411" s="255"/>
      <c r="Z2411" s="256"/>
      <c r="AA2411" s="63"/>
      <c r="AB2411" s="63"/>
      <c r="AC2411" s="63"/>
      <c r="AD2411" s="81"/>
      <c r="AE2411" s="84"/>
      <c r="AF2411" s="84"/>
      <c r="AG2411" s="257"/>
      <c r="AH2411" s="84"/>
      <c r="AI2411" s="63"/>
      <c r="AJ2411" s="63"/>
      <c r="AK2411" s="81"/>
      <c r="AL2411" s="85"/>
      <c r="AM2411" s="66"/>
      <c r="AN2411" s="63"/>
      <c r="XFA2411" s="558" t="e">
        <f>MATCH(AE2411,tabla!$W$3:$W$20,0)-1</f>
        <v>#N/A</v>
      </c>
      <c r="XFB2411" s="558">
        <f>COUNTIF(tabla!$W$3:$W$20,'BD1'!AE2411)</f>
        <v>0</v>
      </c>
    </row>
    <row r="2412" spans="1:40 16381:16382" ht="24.95" customHeight="1" x14ac:dyDescent="0.2">
      <c r="A2412" s="248"/>
      <c r="B2412" s="248"/>
      <c r="C2412" s="248"/>
      <c r="D2412" s="84"/>
      <c r="E2412" s="86"/>
      <c r="F2412" s="249"/>
      <c r="G2412" s="84"/>
      <c r="H2412" s="84"/>
      <c r="I2412" s="177"/>
      <c r="J2412" s="84"/>
      <c r="K2412" s="477"/>
      <c r="L2412" s="174"/>
      <c r="M2412" s="251"/>
      <c r="N2412" s="280" t="str">
        <f t="shared" si="177"/>
        <v/>
      </c>
      <c r="O2412" s="252"/>
      <c r="P2412" s="253"/>
      <c r="Q2412" s="484"/>
      <c r="R2412" s="83"/>
      <c r="S2412" s="482"/>
      <c r="T2412" s="84"/>
      <c r="U2412" s="250"/>
      <c r="V2412" s="254"/>
      <c r="W2412" s="254"/>
      <c r="X2412" s="255"/>
      <c r="Y2412" s="255"/>
      <c r="Z2412" s="256"/>
      <c r="AA2412" s="63"/>
      <c r="AB2412" s="63"/>
      <c r="AC2412" s="63"/>
      <c r="AD2412" s="81"/>
      <c r="AE2412" s="84"/>
      <c r="AF2412" s="84"/>
      <c r="AG2412" s="257"/>
      <c r="AH2412" s="84"/>
      <c r="AI2412" s="63"/>
      <c r="AJ2412" s="63"/>
      <c r="AK2412" s="81"/>
      <c r="AL2412" s="85"/>
      <c r="AM2412" s="66"/>
      <c r="AN2412" s="63"/>
      <c r="XFA2412" s="558" t="e">
        <f>MATCH(AE2412,tabla!$W$3:$W$20,0)-1</f>
        <v>#N/A</v>
      </c>
      <c r="XFB2412" s="558">
        <f>COUNTIF(tabla!$W$3:$W$20,'BD1'!AE2412)</f>
        <v>0</v>
      </c>
    </row>
    <row r="2413" spans="1:40 16381:16382" ht="24.95" customHeight="1" x14ac:dyDescent="0.2">
      <c r="A2413" s="248"/>
      <c r="B2413" s="248"/>
      <c r="C2413" s="248"/>
      <c r="D2413" s="84"/>
      <c r="E2413" s="86"/>
      <c r="F2413" s="249"/>
      <c r="G2413" s="84"/>
      <c r="H2413" s="84"/>
      <c r="I2413" s="177"/>
      <c r="J2413" s="84"/>
      <c r="K2413" s="477"/>
      <c r="L2413" s="174"/>
      <c r="M2413" s="251"/>
      <c r="N2413" s="280" t="str">
        <f t="shared" si="177"/>
        <v/>
      </c>
      <c r="O2413" s="252"/>
      <c r="P2413" s="253"/>
      <c r="Q2413" s="484"/>
      <c r="R2413" s="83"/>
      <c r="S2413" s="482"/>
      <c r="T2413" s="84"/>
      <c r="U2413" s="250"/>
      <c r="V2413" s="254"/>
      <c r="W2413" s="254"/>
      <c r="X2413" s="255"/>
      <c r="Y2413" s="255"/>
      <c r="Z2413" s="256"/>
      <c r="AA2413" s="63"/>
      <c r="AB2413" s="63"/>
      <c r="AC2413" s="63"/>
      <c r="AD2413" s="81"/>
      <c r="AE2413" s="84"/>
      <c r="AF2413" s="84"/>
      <c r="AG2413" s="257"/>
      <c r="AH2413" s="84"/>
      <c r="AI2413" s="63"/>
      <c r="AJ2413" s="63"/>
      <c r="AK2413" s="81"/>
      <c r="AL2413" s="85"/>
      <c r="AM2413" s="66"/>
      <c r="AN2413" s="63"/>
      <c r="XFA2413" s="558" t="e">
        <f>MATCH(AE2413,tabla!$W$3:$W$20,0)-1</f>
        <v>#N/A</v>
      </c>
      <c r="XFB2413" s="558">
        <f>COUNTIF(tabla!$W$3:$W$20,'BD1'!AE2413)</f>
        <v>0</v>
      </c>
    </row>
    <row r="2414" spans="1:40 16381:16382" ht="24.95" customHeight="1" x14ac:dyDescent="0.2">
      <c r="A2414" s="248"/>
      <c r="B2414" s="248"/>
      <c r="C2414" s="248"/>
      <c r="D2414" s="84"/>
      <c r="E2414" s="86"/>
      <c r="F2414" s="249"/>
      <c r="G2414" s="84"/>
      <c r="H2414" s="84"/>
      <c r="I2414" s="177"/>
      <c r="J2414" s="84"/>
      <c r="K2414" s="477"/>
      <c r="L2414" s="174"/>
      <c r="M2414" s="251"/>
      <c r="N2414" s="280" t="str">
        <f t="shared" si="177"/>
        <v/>
      </c>
      <c r="O2414" s="252"/>
      <c r="P2414" s="253"/>
      <c r="Q2414" s="484"/>
      <c r="R2414" s="83"/>
      <c r="S2414" s="482"/>
      <c r="T2414" s="84"/>
      <c r="U2414" s="250"/>
      <c r="V2414" s="254"/>
      <c r="W2414" s="254"/>
      <c r="X2414" s="255"/>
      <c r="Y2414" s="255"/>
      <c r="Z2414" s="256"/>
      <c r="AA2414" s="63"/>
      <c r="AB2414" s="63"/>
      <c r="AC2414" s="63"/>
      <c r="AD2414" s="81"/>
      <c r="AE2414" s="84"/>
      <c r="AF2414" s="84"/>
      <c r="AG2414" s="257"/>
      <c r="AH2414" s="84"/>
      <c r="AI2414" s="63"/>
      <c r="AJ2414" s="63"/>
      <c r="AK2414" s="81"/>
      <c r="AL2414" s="85"/>
      <c r="AM2414" s="66"/>
      <c r="AN2414" s="63"/>
      <c r="XFA2414" s="558" t="e">
        <f>MATCH(AE2414,tabla!$W$3:$W$20,0)-1</f>
        <v>#N/A</v>
      </c>
      <c r="XFB2414" s="558">
        <f>COUNTIF(tabla!$W$3:$W$20,'BD1'!AE2414)</f>
        <v>0</v>
      </c>
    </row>
    <row r="2415" spans="1:40 16381:16382" ht="24.95" customHeight="1" x14ac:dyDescent="0.2">
      <c r="A2415" s="248"/>
      <c r="B2415" s="248"/>
      <c r="C2415" s="248"/>
      <c r="D2415" s="84"/>
      <c r="E2415" s="86"/>
      <c r="F2415" s="249"/>
      <c r="G2415" s="84"/>
      <c r="H2415" s="84"/>
      <c r="I2415" s="177"/>
      <c r="J2415" s="84"/>
      <c r="K2415" s="477"/>
      <c r="L2415" s="174"/>
      <c r="M2415" s="251"/>
      <c r="N2415" s="280" t="str">
        <f t="shared" si="177"/>
        <v/>
      </c>
      <c r="O2415" s="252"/>
      <c r="P2415" s="253"/>
      <c r="Q2415" s="484"/>
      <c r="R2415" s="83"/>
      <c r="S2415" s="482"/>
      <c r="T2415" s="84"/>
      <c r="U2415" s="250"/>
      <c r="V2415" s="254"/>
      <c r="W2415" s="254"/>
      <c r="X2415" s="255"/>
      <c r="Y2415" s="255"/>
      <c r="Z2415" s="256"/>
      <c r="AA2415" s="63"/>
      <c r="AB2415" s="63"/>
      <c r="AC2415" s="63"/>
      <c r="AD2415" s="81"/>
      <c r="AE2415" s="84"/>
      <c r="AF2415" s="84"/>
      <c r="AG2415" s="257"/>
      <c r="AH2415" s="84"/>
      <c r="AI2415" s="63"/>
      <c r="AJ2415" s="63"/>
      <c r="AK2415" s="81"/>
      <c r="AL2415" s="85"/>
      <c r="AM2415" s="66"/>
      <c r="AN2415" s="63"/>
      <c r="XFA2415" s="558" t="e">
        <f>MATCH(AE2415,tabla!$W$3:$W$20,0)-1</f>
        <v>#N/A</v>
      </c>
      <c r="XFB2415" s="558">
        <f>COUNTIF(tabla!$W$3:$W$20,'BD1'!AE2415)</f>
        <v>0</v>
      </c>
    </row>
    <row r="2416" spans="1:40 16381:16382" ht="24.95" customHeight="1" x14ac:dyDescent="0.2">
      <c r="A2416" s="248"/>
      <c r="B2416" s="248"/>
      <c r="C2416" s="248"/>
      <c r="D2416" s="84"/>
      <c r="E2416" s="86"/>
      <c r="F2416" s="249"/>
      <c r="G2416" s="84"/>
      <c r="H2416" s="84"/>
      <c r="I2416" s="177"/>
      <c r="J2416" s="84"/>
      <c r="K2416" s="477"/>
      <c r="L2416" s="174"/>
      <c r="M2416" s="251"/>
      <c r="N2416" s="280" t="str">
        <f t="shared" si="177"/>
        <v/>
      </c>
      <c r="O2416" s="252"/>
      <c r="P2416" s="253"/>
      <c r="Q2416" s="484"/>
      <c r="R2416" s="83"/>
      <c r="S2416" s="482"/>
      <c r="T2416" s="84"/>
      <c r="U2416" s="250"/>
      <c r="V2416" s="254"/>
      <c r="W2416" s="254"/>
      <c r="X2416" s="255"/>
      <c r="Y2416" s="255"/>
      <c r="Z2416" s="256"/>
      <c r="AA2416" s="63"/>
      <c r="AB2416" s="63"/>
      <c r="AC2416" s="63"/>
      <c r="AD2416" s="81"/>
      <c r="AE2416" s="84"/>
      <c r="AF2416" s="84"/>
      <c r="AG2416" s="257"/>
      <c r="AH2416" s="84"/>
      <c r="AI2416" s="63"/>
      <c r="AJ2416" s="63"/>
      <c r="AK2416" s="81"/>
      <c r="AL2416" s="85"/>
      <c r="AM2416" s="66"/>
      <c r="AN2416" s="63"/>
      <c r="XFA2416" s="558" t="e">
        <f>MATCH(AE2416,tabla!$W$3:$W$20,0)-1</f>
        <v>#N/A</v>
      </c>
      <c r="XFB2416" s="558">
        <f>COUNTIF(tabla!$W$3:$W$20,'BD1'!AE2416)</f>
        <v>0</v>
      </c>
    </row>
    <row r="2417" spans="1:40 16381:16382" ht="24.95" customHeight="1" x14ac:dyDescent="0.2">
      <c r="A2417" s="248"/>
      <c r="B2417" s="248"/>
      <c r="C2417" s="248"/>
      <c r="D2417" s="84"/>
      <c r="E2417" s="86"/>
      <c r="F2417" s="249"/>
      <c r="G2417" s="84"/>
      <c r="H2417" s="84"/>
      <c r="I2417" s="177"/>
      <c r="J2417" s="84"/>
      <c r="K2417" s="477"/>
      <c r="L2417" s="174"/>
      <c r="M2417" s="251"/>
      <c r="N2417" s="280" t="str">
        <f t="shared" si="177"/>
        <v/>
      </c>
      <c r="O2417" s="252"/>
      <c r="P2417" s="253"/>
      <c r="Q2417" s="484"/>
      <c r="R2417" s="83"/>
      <c r="S2417" s="482"/>
      <c r="T2417" s="84"/>
      <c r="U2417" s="250"/>
      <c r="V2417" s="254"/>
      <c r="W2417" s="254"/>
      <c r="X2417" s="255"/>
      <c r="Y2417" s="255"/>
      <c r="Z2417" s="256"/>
      <c r="AA2417" s="63"/>
      <c r="AB2417" s="63"/>
      <c r="AC2417" s="63"/>
      <c r="AD2417" s="81"/>
      <c r="AE2417" s="84"/>
      <c r="AF2417" s="84"/>
      <c r="AG2417" s="257"/>
      <c r="AH2417" s="84"/>
      <c r="AI2417" s="63"/>
      <c r="AJ2417" s="63"/>
      <c r="AK2417" s="81"/>
      <c r="AL2417" s="85"/>
      <c r="AM2417" s="66"/>
      <c r="AN2417" s="63"/>
      <c r="XFA2417" s="558" t="e">
        <f>MATCH(AE2417,tabla!$W$3:$W$20,0)-1</f>
        <v>#N/A</v>
      </c>
      <c r="XFB2417" s="558">
        <f>COUNTIF(tabla!$W$3:$W$20,'BD1'!AE2417)</f>
        <v>0</v>
      </c>
    </row>
    <row r="2418" spans="1:40 16381:16382" ht="24.95" customHeight="1" x14ac:dyDescent="0.2">
      <c r="A2418" s="248"/>
      <c r="B2418" s="248"/>
      <c r="C2418" s="248"/>
      <c r="D2418" s="84"/>
      <c r="E2418" s="86"/>
      <c r="F2418" s="249"/>
      <c r="G2418" s="84"/>
      <c r="H2418" s="84"/>
      <c r="I2418" s="177"/>
      <c r="J2418" s="84"/>
      <c r="K2418" s="477"/>
      <c r="L2418" s="174"/>
      <c r="M2418" s="251"/>
      <c r="N2418" s="280" t="str">
        <f t="shared" si="177"/>
        <v/>
      </c>
      <c r="O2418" s="252"/>
      <c r="P2418" s="253"/>
      <c r="Q2418" s="484"/>
      <c r="R2418" s="83"/>
      <c r="S2418" s="482"/>
      <c r="T2418" s="84"/>
      <c r="U2418" s="250"/>
      <c r="V2418" s="254"/>
      <c r="W2418" s="254"/>
      <c r="X2418" s="255"/>
      <c r="Y2418" s="255"/>
      <c r="Z2418" s="256"/>
      <c r="AA2418" s="63"/>
      <c r="AB2418" s="63"/>
      <c r="AC2418" s="63"/>
      <c r="AD2418" s="81"/>
      <c r="AE2418" s="84"/>
      <c r="AF2418" s="84"/>
      <c r="AG2418" s="257"/>
      <c r="AH2418" s="84"/>
      <c r="AI2418" s="63"/>
      <c r="AJ2418" s="63"/>
      <c r="AK2418" s="81"/>
      <c r="AL2418" s="85"/>
      <c r="AM2418" s="66"/>
      <c r="AN2418" s="63"/>
      <c r="XFA2418" s="558" t="e">
        <f>MATCH(AE2418,tabla!$W$3:$W$20,0)-1</f>
        <v>#N/A</v>
      </c>
      <c r="XFB2418" s="558">
        <f>COUNTIF(tabla!$W$3:$W$20,'BD1'!AE2418)</f>
        <v>0</v>
      </c>
    </row>
    <row r="2419" spans="1:40 16381:16382" ht="24.95" customHeight="1" x14ac:dyDescent="0.2">
      <c r="A2419" s="248"/>
      <c r="B2419" s="248"/>
      <c r="C2419" s="248"/>
      <c r="D2419" s="84"/>
      <c r="E2419" s="86"/>
      <c r="F2419" s="249"/>
      <c r="G2419" s="84"/>
      <c r="H2419" s="84"/>
      <c r="I2419" s="177"/>
      <c r="J2419" s="84"/>
      <c r="K2419" s="477"/>
      <c r="L2419" s="174"/>
      <c r="M2419" s="251"/>
      <c r="N2419" s="280" t="str">
        <f t="shared" si="177"/>
        <v/>
      </c>
      <c r="O2419" s="252"/>
      <c r="P2419" s="253"/>
      <c r="Q2419" s="484"/>
      <c r="R2419" s="83"/>
      <c r="S2419" s="482"/>
      <c r="T2419" s="84"/>
      <c r="U2419" s="250"/>
      <c r="V2419" s="254"/>
      <c r="W2419" s="254"/>
      <c r="X2419" s="255"/>
      <c r="Y2419" s="255"/>
      <c r="Z2419" s="256"/>
      <c r="AA2419" s="63"/>
      <c r="AB2419" s="63"/>
      <c r="AC2419" s="63"/>
      <c r="AD2419" s="81"/>
      <c r="AE2419" s="84"/>
      <c r="AF2419" s="84"/>
      <c r="AG2419" s="257"/>
      <c r="AH2419" s="84"/>
      <c r="AI2419" s="63"/>
      <c r="AJ2419" s="63"/>
      <c r="AK2419" s="81"/>
      <c r="AL2419" s="85"/>
      <c r="AM2419" s="66"/>
      <c r="AN2419" s="63"/>
      <c r="XFA2419" s="558" t="e">
        <f>MATCH(AE2419,tabla!$W$3:$W$20,0)-1</f>
        <v>#N/A</v>
      </c>
      <c r="XFB2419" s="558">
        <f>COUNTIF(tabla!$W$3:$W$20,'BD1'!AE2419)</f>
        <v>0</v>
      </c>
    </row>
    <row r="2420" spans="1:40 16381:16382" ht="24.95" customHeight="1" x14ac:dyDescent="0.2">
      <c r="A2420" s="248"/>
      <c r="B2420" s="248"/>
      <c r="C2420" s="248"/>
      <c r="D2420" s="84"/>
      <c r="E2420" s="86"/>
      <c r="F2420" s="249"/>
      <c r="G2420" s="84"/>
      <c r="H2420" s="84"/>
      <c r="I2420" s="177"/>
      <c r="J2420" s="84"/>
      <c r="K2420" s="477"/>
      <c r="L2420" s="174"/>
      <c r="M2420" s="251"/>
      <c r="N2420" s="280" t="str">
        <f t="shared" si="177"/>
        <v/>
      </c>
      <c r="O2420" s="252"/>
      <c r="P2420" s="253"/>
      <c r="Q2420" s="484"/>
      <c r="R2420" s="83"/>
      <c r="S2420" s="482"/>
      <c r="T2420" s="84"/>
      <c r="U2420" s="250"/>
      <c r="V2420" s="254"/>
      <c r="W2420" s="254"/>
      <c r="X2420" s="255"/>
      <c r="Y2420" s="255"/>
      <c r="Z2420" s="256"/>
      <c r="AA2420" s="63"/>
      <c r="AB2420" s="63"/>
      <c r="AC2420" s="63"/>
      <c r="AD2420" s="81"/>
      <c r="AE2420" s="84"/>
      <c r="AF2420" s="84"/>
      <c r="AG2420" s="257"/>
      <c r="AH2420" s="84"/>
      <c r="AI2420" s="63"/>
      <c r="AJ2420" s="63"/>
      <c r="AK2420" s="81"/>
      <c r="AL2420" s="85"/>
      <c r="AM2420" s="66"/>
      <c r="AN2420" s="63"/>
      <c r="XFA2420" s="558" t="e">
        <f>MATCH(AE2420,tabla!$W$3:$W$20,0)-1</f>
        <v>#N/A</v>
      </c>
      <c r="XFB2420" s="558">
        <f>COUNTIF(tabla!$W$3:$W$20,'BD1'!AE2420)</f>
        <v>0</v>
      </c>
    </row>
    <row r="2421" spans="1:40 16381:16382" ht="24.95" customHeight="1" x14ac:dyDescent="0.2">
      <c r="A2421" s="248"/>
      <c r="B2421" s="248"/>
      <c r="C2421" s="248"/>
      <c r="D2421" s="84"/>
      <c r="E2421" s="86"/>
      <c r="F2421" s="249"/>
      <c r="G2421" s="84"/>
      <c r="H2421" s="84"/>
      <c r="I2421" s="177"/>
      <c r="J2421" s="84"/>
      <c r="K2421" s="477"/>
      <c r="L2421" s="174"/>
      <c r="M2421" s="251"/>
      <c r="N2421" s="280" t="str">
        <f t="shared" si="177"/>
        <v/>
      </c>
      <c r="O2421" s="252"/>
      <c r="P2421" s="253"/>
      <c r="Q2421" s="484"/>
      <c r="R2421" s="83"/>
      <c r="S2421" s="482"/>
      <c r="T2421" s="84"/>
      <c r="U2421" s="250"/>
      <c r="V2421" s="254"/>
      <c r="W2421" s="254"/>
      <c r="X2421" s="255"/>
      <c r="Y2421" s="255"/>
      <c r="Z2421" s="256"/>
      <c r="AA2421" s="63"/>
      <c r="AB2421" s="63"/>
      <c r="AC2421" s="63"/>
      <c r="AD2421" s="81"/>
      <c r="AE2421" s="84"/>
      <c r="AF2421" s="84"/>
      <c r="AG2421" s="257"/>
      <c r="AH2421" s="84"/>
      <c r="AI2421" s="63"/>
      <c r="AJ2421" s="63"/>
      <c r="AK2421" s="81"/>
      <c r="AL2421" s="85"/>
      <c r="AM2421" s="66"/>
      <c r="AN2421" s="63"/>
      <c r="XFA2421" s="558" t="e">
        <f>MATCH(AE2421,tabla!$W$3:$W$20,0)-1</f>
        <v>#N/A</v>
      </c>
      <c r="XFB2421" s="558">
        <f>COUNTIF(tabla!$W$3:$W$20,'BD1'!AE2421)</f>
        <v>0</v>
      </c>
    </row>
    <row r="2422" spans="1:40 16381:16382" ht="24.95" customHeight="1" x14ac:dyDescent="0.2">
      <c r="A2422" s="248"/>
      <c r="B2422" s="248"/>
      <c r="C2422" s="248"/>
      <c r="D2422" s="84"/>
      <c r="E2422" s="86"/>
      <c r="F2422" s="249"/>
      <c r="G2422" s="84"/>
      <c r="H2422" s="84"/>
      <c r="I2422" s="177"/>
      <c r="J2422" s="84"/>
      <c r="K2422" s="477"/>
      <c r="L2422" s="174"/>
      <c r="M2422" s="251"/>
      <c r="N2422" s="280" t="str">
        <f t="shared" si="177"/>
        <v/>
      </c>
      <c r="O2422" s="252"/>
      <c r="P2422" s="253"/>
      <c r="Q2422" s="484"/>
      <c r="R2422" s="83"/>
      <c r="S2422" s="482"/>
      <c r="T2422" s="84"/>
      <c r="U2422" s="250"/>
      <c r="V2422" s="254"/>
      <c r="W2422" s="254"/>
      <c r="X2422" s="255"/>
      <c r="Y2422" s="255"/>
      <c r="Z2422" s="256"/>
      <c r="AA2422" s="63"/>
      <c r="AB2422" s="63"/>
      <c r="AC2422" s="63"/>
      <c r="AD2422" s="81"/>
      <c r="AE2422" s="84"/>
      <c r="AF2422" s="84"/>
      <c r="AG2422" s="257"/>
      <c r="AH2422" s="84"/>
      <c r="AI2422" s="63"/>
      <c r="AJ2422" s="63"/>
      <c r="AK2422" s="81"/>
      <c r="AL2422" s="85"/>
      <c r="AM2422" s="66"/>
      <c r="AN2422" s="63"/>
      <c r="XFA2422" s="558" t="e">
        <f>MATCH(AE2422,tabla!$W$3:$W$20,0)-1</f>
        <v>#N/A</v>
      </c>
      <c r="XFB2422" s="558">
        <f>COUNTIF(tabla!$W$3:$W$20,'BD1'!AE2422)</f>
        <v>0</v>
      </c>
    </row>
    <row r="2423" spans="1:40 16381:16382" ht="24.95" customHeight="1" x14ac:dyDescent="0.2">
      <c r="A2423" s="248"/>
      <c r="B2423" s="248"/>
      <c r="C2423" s="248"/>
      <c r="D2423" s="84"/>
      <c r="E2423" s="86"/>
      <c r="F2423" s="249"/>
      <c r="G2423" s="84"/>
      <c r="H2423" s="84"/>
      <c r="I2423" s="177"/>
      <c r="J2423" s="84"/>
      <c r="K2423" s="477"/>
      <c r="L2423" s="174"/>
      <c r="M2423" s="251"/>
      <c r="N2423" s="280" t="str">
        <f t="shared" si="177"/>
        <v/>
      </c>
      <c r="O2423" s="252"/>
      <c r="P2423" s="253"/>
      <c r="Q2423" s="484"/>
      <c r="R2423" s="83"/>
      <c r="S2423" s="482"/>
      <c r="T2423" s="84"/>
      <c r="U2423" s="250"/>
      <c r="V2423" s="254"/>
      <c r="W2423" s="254"/>
      <c r="X2423" s="255"/>
      <c r="Y2423" s="255"/>
      <c r="Z2423" s="256"/>
      <c r="AA2423" s="63"/>
      <c r="AB2423" s="63"/>
      <c r="AC2423" s="63"/>
      <c r="AD2423" s="81"/>
      <c r="AE2423" s="84"/>
      <c r="AF2423" s="84"/>
      <c r="AG2423" s="257"/>
      <c r="AH2423" s="84"/>
      <c r="AI2423" s="63"/>
      <c r="AJ2423" s="63"/>
      <c r="AK2423" s="81"/>
      <c r="AL2423" s="85"/>
      <c r="AM2423" s="66"/>
      <c r="AN2423" s="63"/>
      <c r="XFA2423" s="558" t="e">
        <f>MATCH(AE2423,tabla!$W$3:$W$20,0)-1</f>
        <v>#N/A</v>
      </c>
      <c r="XFB2423" s="558">
        <f>COUNTIF(tabla!$W$3:$W$20,'BD1'!AE2423)</f>
        <v>0</v>
      </c>
    </row>
    <row r="2424" spans="1:40 16381:16382" ht="24.95" customHeight="1" x14ac:dyDescent="0.2">
      <c r="A2424" s="248"/>
      <c r="B2424" s="248"/>
      <c r="C2424" s="248"/>
      <c r="D2424" s="84"/>
      <c r="E2424" s="86"/>
      <c r="F2424" s="249"/>
      <c r="G2424" s="84"/>
      <c r="H2424" s="84"/>
      <c r="I2424" s="177"/>
      <c r="J2424" s="84"/>
      <c r="K2424" s="477"/>
      <c r="L2424" s="174"/>
      <c r="M2424" s="251"/>
      <c r="N2424" s="280" t="str">
        <f t="shared" si="177"/>
        <v/>
      </c>
      <c r="O2424" s="252"/>
      <c r="P2424" s="253"/>
      <c r="Q2424" s="484"/>
      <c r="R2424" s="83"/>
      <c r="S2424" s="482"/>
      <c r="T2424" s="84"/>
      <c r="U2424" s="250"/>
      <c r="V2424" s="254"/>
      <c r="W2424" s="254"/>
      <c r="X2424" s="255"/>
      <c r="Y2424" s="255"/>
      <c r="Z2424" s="256"/>
      <c r="AA2424" s="63"/>
      <c r="AB2424" s="63"/>
      <c r="AC2424" s="63"/>
      <c r="AD2424" s="81"/>
      <c r="AE2424" s="84"/>
      <c r="AF2424" s="84"/>
      <c r="AG2424" s="257"/>
      <c r="AH2424" s="84"/>
      <c r="AI2424" s="63"/>
      <c r="AJ2424" s="63"/>
      <c r="AK2424" s="81"/>
      <c r="AL2424" s="85"/>
      <c r="AM2424" s="66"/>
      <c r="AN2424" s="63"/>
      <c r="XFA2424" s="558" t="e">
        <f>MATCH(AE2424,tabla!$W$3:$W$20,0)-1</f>
        <v>#N/A</v>
      </c>
      <c r="XFB2424" s="558">
        <f>COUNTIF(tabla!$W$3:$W$20,'BD1'!AE2424)</f>
        <v>0</v>
      </c>
    </row>
    <row r="2425" spans="1:40 16381:16382" ht="24.95" customHeight="1" x14ac:dyDescent="0.2">
      <c r="A2425" s="248"/>
      <c r="B2425" s="248"/>
      <c r="C2425" s="248"/>
      <c r="D2425" s="84"/>
      <c r="E2425" s="86"/>
      <c r="F2425" s="249"/>
      <c r="G2425" s="84"/>
      <c r="H2425" s="84"/>
      <c r="I2425" s="177"/>
      <c r="J2425" s="84"/>
      <c r="K2425" s="477"/>
      <c r="L2425" s="174"/>
      <c r="M2425" s="251"/>
      <c r="N2425" s="280" t="str">
        <f t="shared" si="177"/>
        <v/>
      </c>
      <c r="O2425" s="252"/>
      <c r="P2425" s="253"/>
      <c r="Q2425" s="484"/>
      <c r="R2425" s="83"/>
      <c r="S2425" s="482"/>
      <c r="T2425" s="84"/>
      <c r="U2425" s="250"/>
      <c r="V2425" s="254"/>
      <c r="W2425" s="254"/>
      <c r="X2425" s="255"/>
      <c r="Y2425" s="255"/>
      <c r="Z2425" s="256"/>
      <c r="AA2425" s="63"/>
      <c r="AB2425" s="63"/>
      <c r="AC2425" s="63"/>
      <c r="AD2425" s="81"/>
      <c r="AE2425" s="84"/>
      <c r="AF2425" s="84"/>
      <c r="AG2425" s="257"/>
      <c r="AH2425" s="84"/>
      <c r="AI2425" s="63"/>
      <c r="AJ2425" s="63"/>
      <c r="AK2425" s="81"/>
      <c r="AL2425" s="85"/>
      <c r="AM2425" s="66"/>
      <c r="AN2425" s="63"/>
      <c r="XFA2425" s="558" t="e">
        <f>MATCH(AE2425,tabla!$W$3:$W$20,0)-1</f>
        <v>#N/A</v>
      </c>
      <c r="XFB2425" s="558">
        <f>COUNTIF(tabla!$W$3:$W$20,'BD1'!AE2425)</f>
        <v>0</v>
      </c>
    </row>
    <row r="2426" spans="1:40 16381:16382" ht="24.95" customHeight="1" x14ac:dyDescent="0.2">
      <c r="A2426" s="248"/>
      <c r="B2426" s="248"/>
      <c r="C2426" s="248"/>
      <c r="D2426" s="84"/>
      <c r="E2426" s="86"/>
      <c r="F2426" s="249"/>
      <c r="G2426" s="84"/>
      <c r="H2426" s="84"/>
      <c r="I2426" s="177"/>
      <c r="J2426" s="84"/>
      <c r="K2426" s="477"/>
      <c r="L2426" s="174"/>
      <c r="M2426" s="251"/>
      <c r="N2426" s="280" t="str">
        <f t="shared" si="177"/>
        <v/>
      </c>
      <c r="O2426" s="252"/>
      <c r="P2426" s="253"/>
      <c r="Q2426" s="484"/>
      <c r="R2426" s="83"/>
      <c r="S2426" s="482"/>
      <c r="T2426" s="84"/>
      <c r="U2426" s="250"/>
      <c r="V2426" s="254"/>
      <c r="W2426" s="254"/>
      <c r="X2426" s="255"/>
      <c r="Y2426" s="255"/>
      <c r="Z2426" s="256"/>
      <c r="AA2426" s="63"/>
      <c r="AB2426" s="63"/>
      <c r="AC2426" s="63"/>
      <c r="AD2426" s="81"/>
      <c r="AE2426" s="84"/>
      <c r="AF2426" s="84"/>
      <c r="AG2426" s="257"/>
      <c r="AH2426" s="84"/>
      <c r="AI2426" s="63"/>
      <c r="AJ2426" s="63"/>
      <c r="AK2426" s="81"/>
      <c r="AL2426" s="85"/>
      <c r="AM2426" s="66"/>
      <c r="AN2426" s="63"/>
      <c r="XFA2426" s="558" t="e">
        <f>MATCH(AE2426,tabla!$W$3:$W$20,0)-1</f>
        <v>#N/A</v>
      </c>
      <c r="XFB2426" s="558">
        <f>COUNTIF(tabla!$W$3:$W$20,'BD1'!AE2426)</f>
        <v>0</v>
      </c>
    </row>
    <row r="2427" spans="1:40 16381:16382" ht="24.95" customHeight="1" x14ac:dyDescent="0.2">
      <c r="A2427" s="248"/>
      <c r="B2427" s="248"/>
      <c r="C2427" s="248"/>
      <c r="D2427" s="84"/>
      <c r="E2427" s="86"/>
      <c r="F2427" s="249"/>
      <c r="G2427" s="84"/>
      <c r="H2427" s="84"/>
      <c r="I2427" s="177"/>
      <c r="J2427" s="84"/>
      <c r="K2427" s="477"/>
      <c r="L2427" s="174"/>
      <c r="M2427" s="251"/>
      <c r="N2427" s="280" t="str">
        <f t="shared" si="177"/>
        <v/>
      </c>
      <c r="O2427" s="252"/>
      <c r="P2427" s="253"/>
      <c r="Q2427" s="484"/>
      <c r="R2427" s="83"/>
      <c r="S2427" s="482"/>
      <c r="T2427" s="84"/>
      <c r="U2427" s="250"/>
      <c r="V2427" s="254"/>
      <c r="W2427" s="254"/>
      <c r="X2427" s="255"/>
      <c r="Y2427" s="255"/>
      <c r="Z2427" s="256"/>
      <c r="AA2427" s="63"/>
      <c r="AB2427" s="63"/>
      <c r="AC2427" s="63"/>
      <c r="AD2427" s="81"/>
      <c r="AE2427" s="84"/>
      <c r="AF2427" s="84"/>
      <c r="AG2427" s="257"/>
      <c r="AH2427" s="84"/>
      <c r="AI2427" s="63"/>
      <c r="AJ2427" s="63"/>
      <c r="AK2427" s="81"/>
      <c r="AL2427" s="85"/>
      <c r="AM2427" s="66"/>
      <c r="AN2427" s="63"/>
      <c r="XFA2427" s="558" t="e">
        <f>MATCH(AE2427,tabla!$W$3:$W$20,0)-1</f>
        <v>#N/A</v>
      </c>
      <c r="XFB2427" s="558">
        <f>COUNTIF(tabla!$W$3:$W$20,'BD1'!AE2427)</f>
        <v>0</v>
      </c>
    </row>
    <row r="2428" spans="1:40 16381:16382" ht="24.95" customHeight="1" x14ac:dyDescent="0.2">
      <c r="A2428" s="248"/>
      <c r="B2428" s="248"/>
      <c r="C2428" s="248"/>
      <c r="D2428" s="84"/>
      <c r="E2428" s="86"/>
      <c r="F2428" s="249"/>
      <c r="G2428" s="84"/>
      <c r="H2428" s="84"/>
      <c r="I2428" s="177"/>
      <c r="J2428" s="84"/>
      <c r="K2428" s="477"/>
      <c r="L2428" s="174"/>
      <c r="M2428" s="251"/>
      <c r="N2428" s="280" t="str">
        <f t="shared" si="177"/>
        <v/>
      </c>
      <c r="O2428" s="252"/>
      <c r="P2428" s="253"/>
      <c r="Q2428" s="484"/>
      <c r="R2428" s="83"/>
      <c r="S2428" s="482"/>
      <c r="T2428" s="84"/>
      <c r="U2428" s="250"/>
      <c r="V2428" s="254"/>
      <c r="W2428" s="254"/>
      <c r="X2428" s="255"/>
      <c r="Y2428" s="255"/>
      <c r="Z2428" s="256"/>
      <c r="AA2428" s="63"/>
      <c r="AB2428" s="63"/>
      <c r="AC2428" s="63"/>
      <c r="AD2428" s="81"/>
      <c r="AE2428" s="84"/>
      <c r="AF2428" s="84"/>
      <c r="AG2428" s="257"/>
      <c r="AH2428" s="84"/>
      <c r="AI2428" s="63"/>
      <c r="AJ2428" s="63"/>
      <c r="AK2428" s="81"/>
      <c r="AL2428" s="85"/>
      <c r="AM2428" s="66"/>
      <c r="AN2428" s="63"/>
      <c r="XFA2428" s="558" t="e">
        <f>MATCH(AE2428,tabla!$W$3:$W$20,0)-1</f>
        <v>#N/A</v>
      </c>
      <c r="XFB2428" s="558">
        <f>COUNTIF(tabla!$W$3:$W$20,'BD1'!AE2428)</f>
        <v>0</v>
      </c>
    </row>
    <row r="2429" spans="1:40 16381:16382" ht="24.95" customHeight="1" x14ac:dyDescent="0.2">
      <c r="A2429" s="248"/>
      <c r="B2429" s="248"/>
      <c r="C2429" s="248"/>
      <c r="D2429" s="84"/>
      <c r="E2429" s="86"/>
      <c r="F2429" s="249"/>
      <c r="G2429" s="84"/>
      <c r="H2429" s="84"/>
      <c r="I2429" s="177"/>
      <c r="J2429" s="84"/>
      <c r="K2429" s="477"/>
      <c r="L2429" s="174"/>
      <c r="M2429" s="251"/>
      <c r="N2429" s="280" t="str">
        <f t="shared" si="177"/>
        <v/>
      </c>
      <c r="O2429" s="252"/>
      <c r="P2429" s="253"/>
      <c r="Q2429" s="484"/>
      <c r="R2429" s="83"/>
      <c r="S2429" s="482"/>
      <c r="T2429" s="84"/>
      <c r="U2429" s="250"/>
      <c r="V2429" s="254"/>
      <c r="W2429" s="254"/>
      <c r="X2429" s="255"/>
      <c r="Y2429" s="255"/>
      <c r="Z2429" s="256"/>
      <c r="AA2429" s="63"/>
      <c r="AB2429" s="63"/>
      <c r="AC2429" s="63"/>
      <c r="AD2429" s="81"/>
      <c r="AE2429" s="84"/>
      <c r="AF2429" s="84"/>
      <c r="AG2429" s="257"/>
      <c r="AH2429" s="84"/>
      <c r="AI2429" s="63"/>
      <c r="AJ2429" s="63"/>
      <c r="AK2429" s="81"/>
      <c r="AL2429" s="85"/>
      <c r="AM2429" s="66"/>
      <c r="AN2429" s="63"/>
      <c r="XFA2429" s="558" t="e">
        <f>MATCH(AE2429,tabla!$W$3:$W$20,0)-1</f>
        <v>#N/A</v>
      </c>
      <c r="XFB2429" s="558">
        <f>COUNTIF(tabla!$W$3:$W$20,'BD1'!AE2429)</f>
        <v>0</v>
      </c>
    </row>
    <row r="2430" spans="1:40 16381:16382" ht="24.95" customHeight="1" x14ac:dyDescent="0.2">
      <c r="A2430" s="248"/>
      <c r="B2430" s="248"/>
      <c r="C2430" s="248"/>
      <c r="D2430" s="84"/>
      <c r="E2430" s="86"/>
      <c r="F2430" s="249"/>
      <c r="G2430" s="84"/>
      <c r="H2430" s="84"/>
      <c r="I2430" s="177"/>
      <c r="J2430" s="84"/>
      <c r="K2430" s="477"/>
      <c r="L2430" s="174"/>
      <c r="M2430" s="251"/>
      <c r="N2430" s="280" t="str">
        <f t="shared" si="177"/>
        <v/>
      </c>
      <c r="O2430" s="252"/>
      <c r="P2430" s="253"/>
      <c r="Q2430" s="484"/>
      <c r="R2430" s="83"/>
      <c r="S2430" s="482"/>
      <c r="T2430" s="84"/>
      <c r="U2430" s="250"/>
      <c r="V2430" s="254"/>
      <c r="W2430" s="254"/>
      <c r="X2430" s="255"/>
      <c r="Y2430" s="255"/>
      <c r="Z2430" s="256"/>
      <c r="AA2430" s="63"/>
      <c r="AB2430" s="63"/>
      <c r="AC2430" s="63"/>
      <c r="AD2430" s="81"/>
      <c r="AE2430" s="84"/>
      <c r="AF2430" s="84"/>
      <c r="AG2430" s="257"/>
      <c r="AH2430" s="84"/>
      <c r="AI2430" s="63"/>
      <c r="AJ2430" s="63"/>
      <c r="AK2430" s="81"/>
      <c r="AL2430" s="85"/>
      <c r="AM2430" s="66"/>
      <c r="AN2430" s="63"/>
      <c r="XFA2430" s="558" t="e">
        <f>MATCH(AE2430,tabla!$W$3:$W$20,0)-1</f>
        <v>#N/A</v>
      </c>
      <c r="XFB2430" s="558">
        <f>COUNTIF(tabla!$W$3:$W$20,'BD1'!AE2430)</f>
        <v>0</v>
      </c>
    </row>
    <row r="2431" spans="1:40 16381:16382" ht="24.95" customHeight="1" x14ac:dyDescent="0.2">
      <c r="A2431" s="248"/>
      <c r="B2431" s="248"/>
      <c r="C2431" s="248"/>
      <c r="D2431" s="84"/>
      <c r="E2431" s="86"/>
      <c r="F2431" s="249"/>
      <c r="G2431" s="84"/>
      <c r="H2431" s="84"/>
      <c r="I2431" s="177"/>
      <c r="J2431" s="84"/>
      <c r="K2431" s="477"/>
      <c r="L2431" s="174"/>
      <c r="M2431" s="251"/>
      <c r="N2431" s="280" t="str">
        <f t="shared" si="177"/>
        <v/>
      </c>
      <c r="O2431" s="252"/>
      <c r="P2431" s="253"/>
      <c r="Q2431" s="484"/>
      <c r="R2431" s="83"/>
      <c r="S2431" s="482"/>
      <c r="T2431" s="84"/>
      <c r="U2431" s="250"/>
      <c r="V2431" s="254"/>
      <c r="W2431" s="254"/>
      <c r="X2431" s="255"/>
      <c r="Y2431" s="255"/>
      <c r="Z2431" s="256"/>
      <c r="AA2431" s="63"/>
      <c r="AB2431" s="63"/>
      <c r="AC2431" s="63"/>
      <c r="AD2431" s="81"/>
      <c r="AE2431" s="84"/>
      <c r="AF2431" s="84"/>
      <c r="AG2431" s="257"/>
      <c r="AH2431" s="84"/>
      <c r="AI2431" s="63"/>
      <c r="AJ2431" s="63"/>
      <c r="AK2431" s="81"/>
      <c r="AL2431" s="85"/>
      <c r="AM2431" s="66"/>
      <c r="AN2431" s="63"/>
      <c r="XFA2431" s="558" t="e">
        <f>MATCH(AE2431,tabla!$W$3:$W$20,0)-1</f>
        <v>#N/A</v>
      </c>
      <c r="XFB2431" s="558">
        <f>COUNTIF(tabla!$W$3:$W$20,'BD1'!AE2431)</f>
        <v>0</v>
      </c>
    </row>
    <row r="2432" spans="1:40 16381:16382" ht="24.95" customHeight="1" x14ac:dyDescent="0.2">
      <c r="A2432" s="248"/>
      <c r="B2432" s="248"/>
      <c r="C2432" s="248"/>
      <c r="D2432" s="84"/>
      <c r="E2432" s="86"/>
      <c r="F2432" s="249"/>
      <c r="G2432" s="84"/>
      <c r="H2432" s="84"/>
      <c r="I2432" s="177"/>
      <c r="J2432" s="84"/>
      <c r="K2432" s="477"/>
      <c r="L2432" s="174"/>
      <c r="M2432" s="251"/>
      <c r="N2432" s="280" t="str">
        <f t="shared" si="177"/>
        <v/>
      </c>
      <c r="O2432" s="252"/>
      <c r="P2432" s="253"/>
      <c r="Q2432" s="484"/>
      <c r="R2432" s="83"/>
      <c r="S2432" s="482"/>
      <c r="T2432" s="84"/>
      <c r="U2432" s="250"/>
      <c r="V2432" s="254"/>
      <c r="W2432" s="254"/>
      <c r="X2432" s="255"/>
      <c r="Y2432" s="255"/>
      <c r="Z2432" s="256"/>
      <c r="AA2432" s="63"/>
      <c r="AB2432" s="63"/>
      <c r="AC2432" s="63"/>
      <c r="AD2432" s="81"/>
      <c r="AE2432" s="84"/>
      <c r="AF2432" s="84"/>
      <c r="AG2432" s="257"/>
      <c r="AH2432" s="84"/>
      <c r="AI2432" s="63"/>
      <c r="AJ2432" s="63"/>
      <c r="AK2432" s="81"/>
      <c r="AL2432" s="85"/>
      <c r="AM2432" s="66"/>
      <c r="AN2432" s="63"/>
      <c r="XFA2432" s="558" t="e">
        <f>MATCH(AE2432,tabla!$W$3:$W$20,0)-1</f>
        <v>#N/A</v>
      </c>
      <c r="XFB2432" s="558">
        <f>COUNTIF(tabla!$W$3:$W$20,'BD1'!AE2432)</f>
        <v>0</v>
      </c>
    </row>
    <row r="2433" spans="1:40 16381:16382" ht="24.95" customHeight="1" x14ac:dyDescent="0.2">
      <c r="A2433" s="248"/>
      <c r="B2433" s="248"/>
      <c r="C2433" s="248"/>
      <c r="D2433" s="84"/>
      <c r="E2433" s="86"/>
      <c r="F2433" s="249"/>
      <c r="G2433" s="84"/>
      <c r="H2433" s="84"/>
      <c r="I2433" s="177"/>
      <c r="J2433" s="84"/>
      <c r="K2433" s="477"/>
      <c r="L2433" s="174"/>
      <c r="M2433" s="251"/>
      <c r="N2433" s="280" t="str">
        <f t="shared" si="177"/>
        <v/>
      </c>
      <c r="O2433" s="252"/>
      <c r="P2433" s="253"/>
      <c r="Q2433" s="484"/>
      <c r="R2433" s="83"/>
      <c r="S2433" s="482"/>
      <c r="T2433" s="84"/>
      <c r="U2433" s="250"/>
      <c r="V2433" s="254"/>
      <c r="W2433" s="254"/>
      <c r="X2433" s="255"/>
      <c r="Y2433" s="255"/>
      <c r="Z2433" s="256"/>
      <c r="AA2433" s="63"/>
      <c r="AB2433" s="63"/>
      <c r="AC2433" s="63"/>
      <c r="AD2433" s="81"/>
      <c r="AE2433" s="84"/>
      <c r="AF2433" s="84"/>
      <c r="AG2433" s="257"/>
      <c r="AH2433" s="84"/>
      <c r="AI2433" s="63"/>
      <c r="AJ2433" s="63"/>
      <c r="AK2433" s="81"/>
      <c r="AL2433" s="85"/>
      <c r="AM2433" s="66"/>
      <c r="AN2433" s="63"/>
      <c r="XFA2433" s="558" t="e">
        <f>MATCH(AE2433,tabla!$W$3:$W$20,0)-1</f>
        <v>#N/A</v>
      </c>
      <c r="XFB2433" s="558">
        <f>COUNTIF(tabla!$W$3:$W$20,'BD1'!AE2433)</f>
        <v>0</v>
      </c>
    </row>
    <row r="2434" spans="1:40 16381:16382" ht="24.95" customHeight="1" x14ac:dyDescent="0.2">
      <c r="A2434" s="248"/>
      <c r="B2434" s="248"/>
      <c r="C2434" s="248"/>
      <c r="D2434" s="84"/>
      <c r="E2434" s="86"/>
      <c r="F2434" s="249"/>
      <c r="G2434" s="84"/>
      <c r="H2434" s="84"/>
      <c r="I2434" s="177"/>
      <c r="J2434" s="84"/>
      <c r="K2434" s="477"/>
      <c r="L2434" s="174"/>
      <c r="M2434" s="251"/>
      <c r="N2434" s="280" t="str">
        <f t="shared" si="177"/>
        <v/>
      </c>
      <c r="O2434" s="252"/>
      <c r="P2434" s="253"/>
      <c r="Q2434" s="484"/>
      <c r="R2434" s="83"/>
      <c r="S2434" s="482"/>
      <c r="T2434" s="84"/>
      <c r="U2434" s="250"/>
      <c r="V2434" s="254"/>
      <c r="W2434" s="254"/>
      <c r="X2434" s="255"/>
      <c r="Y2434" s="255"/>
      <c r="Z2434" s="256"/>
      <c r="AA2434" s="63"/>
      <c r="AB2434" s="63"/>
      <c r="AC2434" s="63"/>
      <c r="AD2434" s="81"/>
      <c r="AE2434" s="84"/>
      <c r="AF2434" s="84"/>
      <c r="AG2434" s="257"/>
      <c r="AH2434" s="84"/>
      <c r="AI2434" s="63"/>
      <c r="AJ2434" s="63"/>
      <c r="AK2434" s="81"/>
      <c r="AL2434" s="85"/>
      <c r="AM2434" s="66"/>
      <c r="AN2434" s="63"/>
      <c r="XFA2434" s="558" t="e">
        <f>MATCH(AE2434,tabla!$W$3:$W$20,0)-1</f>
        <v>#N/A</v>
      </c>
      <c r="XFB2434" s="558">
        <f>COUNTIF(tabla!$W$3:$W$20,'BD1'!AE2434)</f>
        <v>0</v>
      </c>
    </row>
    <row r="2435" spans="1:40 16381:16382" ht="24.95" customHeight="1" x14ac:dyDescent="0.2">
      <c r="A2435" s="248"/>
      <c r="B2435" s="248"/>
      <c r="C2435" s="248"/>
      <c r="D2435" s="84"/>
      <c r="E2435" s="86"/>
      <c r="F2435" s="249"/>
      <c r="G2435" s="84"/>
      <c r="H2435" s="84"/>
      <c r="I2435" s="177"/>
      <c r="J2435" s="84"/>
      <c r="K2435" s="477"/>
      <c r="L2435" s="174"/>
      <c r="M2435" s="251"/>
      <c r="N2435" s="280" t="str">
        <f t="shared" si="177"/>
        <v/>
      </c>
      <c r="O2435" s="252"/>
      <c r="P2435" s="253"/>
      <c r="Q2435" s="484"/>
      <c r="R2435" s="83"/>
      <c r="S2435" s="482"/>
      <c r="T2435" s="84"/>
      <c r="U2435" s="250"/>
      <c r="V2435" s="254"/>
      <c r="W2435" s="254"/>
      <c r="X2435" s="255"/>
      <c r="Y2435" s="255"/>
      <c r="Z2435" s="256"/>
      <c r="AA2435" s="63"/>
      <c r="AB2435" s="63"/>
      <c r="AC2435" s="63"/>
      <c r="AD2435" s="81"/>
      <c r="AE2435" s="84"/>
      <c r="AF2435" s="84"/>
      <c r="AG2435" s="257"/>
      <c r="AH2435" s="84"/>
      <c r="AI2435" s="63"/>
      <c r="AJ2435" s="63"/>
      <c r="AK2435" s="81"/>
      <c r="AL2435" s="85"/>
      <c r="AM2435" s="66"/>
      <c r="AN2435" s="63"/>
      <c r="XFA2435" s="558" t="e">
        <f>MATCH(AE2435,tabla!$W$3:$W$20,0)-1</f>
        <v>#N/A</v>
      </c>
      <c r="XFB2435" s="558">
        <f>COUNTIF(tabla!$W$3:$W$20,'BD1'!AE2435)</f>
        <v>0</v>
      </c>
    </row>
    <row r="2436" spans="1:40 16381:16382" ht="24.95" customHeight="1" x14ac:dyDescent="0.2">
      <c r="A2436" s="248"/>
      <c r="B2436" s="248"/>
      <c r="C2436" s="248"/>
      <c r="D2436" s="84"/>
      <c r="E2436" s="86"/>
      <c r="F2436" s="249"/>
      <c r="G2436" s="84"/>
      <c r="H2436" s="84"/>
      <c r="I2436" s="177"/>
      <c r="J2436" s="84"/>
      <c r="K2436" s="477"/>
      <c r="L2436" s="174"/>
      <c r="M2436" s="251"/>
      <c r="N2436" s="280" t="str">
        <f t="shared" si="177"/>
        <v/>
      </c>
      <c r="O2436" s="252"/>
      <c r="P2436" s="253"/>
      <c r="Q2436" s="484"/>
      <c r="R2436" s="83"/>
      <c r="S2436" s="482"/>
      <c r="T2436" s="84"/>
      <c r="U2436" s="250"/>
      <c r="V2436" s="254"/>
      <c r="W2436" s="254"/>
      <c r="X2436" s="255"/>
      <c r="Y2436" s="255"/>
      <c r="Z2436" s="256"/>
      <c r="AA2436" s="63"/>
      <c r="AB2436" s="63"/>
      <c r="AC2436" s="63"/>
      <c r="AD2436" s="81"/>
      <c r="AE2436" s="84"/>
      <c r="AF2436" s="84"/>
      <c r="AG2436" s="257"/>
      <c r="AH2436" s="84"/>
      <c r="AI2436" s="63"/>
      <c r="AJ2436" s="63"/>
      <c r="AK2436" s="81"/>
      <c r="AL2436" s="85"/>
      <c r="AM2436" s="66"/>
      <c r="AN2436" s="63"/>
      <c r="XFA2436" s="558" t="e">
        <f>MATCH(AE2436,tabla!$W$3:$W$20,0)-1</f>
        <v>#N/A</v>
      </c>
      <c r="XFB2436" s="558">
        <f>COUNTIF(tabla!$W$3:$W$20,'BD1'!AE2436)</f>
        <v>0</v>
      </c>
    </row>
    <row r="2437" spans="1:40 16381:16382" ht="24.95" customHeight="1" x14ac:dyDescent="0.2">
      <c r="A2437" s="248"/>
      <c r="B2437" s="248"/>
      <c r="C2437" s="248"/>
      <c r="D2437" s="84"/>
      <c r="E2437" s="86"/>
      <c r="F2437" s="249"/>
      <c r="G2437" s="84"/>
      <c r="H2437" s="84"/>
      <c r="I2437" s="177"/>
      <c r="J2437" s="84"/>
      <c r="K2437" s="477"/>
      <c r="L2437" s="174"/>
      <c r="M2437" s="251"/>
      <c r="N2437" s="280" t="str">
        <f t="shared" si="177"/>
        <v/>
      </c>
      <c r="O2437" s="252"/>
      <c r="P2437" s="253"/>
      <c r="Q2437" s="484"/>
      <c r="R2437" s="83"/>
      <c r="S2437" s="482"/>
      <c r="T2437" s="84"/>
      <c r="U2437" s="250"/>
      <c r="V2437" s="254"/>
      <c r="W2437" s="254"/>
      <c r="X2437" s="255"/>
      <c r="Y2437" s="255"/>
      <c r="Z2437" s="256"/>
      <c r="AA2437" s="63"/>
      <c r="AB2437" s="63"/>
      <c r="AC2437" s="63"/>
      <c r="AD2437" s="81"/>
      <c r="AE2437" s="84"/>
      <c r="AF2437" s="84"/>
      <c r="AG2437" s="257"/>
      <c r="AH2437" s="84"/>
      <c r="AI2437" s="63"/>
      <c r="AJ2437" s="63"/>
      <c r="AK2437" s="81"/>
      <c r="AL2437" s="85"/>
      <c r="AM2437" s="66"/>
      <c r="AN2437" s="63"/>
      <c r="XFA2437" s="558" t="e">
        <f>MATCH(AE2437,tabla!$W$3:$W$20,0)-1</f>
        <v>#N/A</v>
      </c>
      <c r="XFB2437" s="558">
        <f>COUNTIF(tabla!$W$3:$W$20,'BD1'!AE2437)</f>
        <v>0</v>
      </c>
    </row>
    <row r="2438" spans="1:40 16381:16382" ht="24.95" customHeight="1" x14ac:dyDescent="0.2">
      <c r="A2438" s="248"/>
      <c r="B2438" s="248"/>
      <c r="C2438" s="248"/>
      <c r="D2438" s="84"/>
      <c r="E2438" s="86"/>
      <c r="F2438" s="249"/>
      <c r="G2438" s="84"/>
      <c r="H2438" s="84"/>
      <c r="I2438" s="177"/>
      <c r="J2438" s="84"/>
      <c r="K2438" s="477"/>
      <c r="L2438" s="174"/>
      <c r="M2438" s="251"/>
      <c r="N2438" s="280" t="str">
        <f t="shared" si="177"/>
        <v/>
      </c>
      <c r="O2438" s="252"/>
      <c r="P2438" s="253"/>
      <c r="Q2438" s="484"/>
      <c r="R2438" s="83"/>
      <c r="S2438" s="482"/>
      <c r="T2438" s="84"/>
      <c r="U2438" s="250"/>
      <c r="V2438" s="254"/>
      <c r="W2438" s="254"/>
      <c r="X2438" s="255"/>
      <c r="Y2438" s="255"/>
      <c r="Z2438" s="256"/>
      <c r="AA2438" s="63"/>
      <c r="AB2438" s="63"/>
      <c r="AC2438" s="63"/>
      <c r="AD2438" s="81"/>
      <c r="AE2438" s="84"/>
      <c r="AF2438" s="84"/>
      <c r="AG2438" s="257"/>
      <c r="AH2438" s="84"/>
      <c r="AI2438" s="63"/>
      <c r="AJ2438" s="63"/>
      <c r="AK2438" s="81"/>
      <c r="AL2438" s="85"/>
      <c r="AM2438" s="66"/>
      <c r="AN2438" s="63"/>
      <c r="XFA2438" s="558" t="e">
        <f>MATCH(AE2438,tabla!$W$3:$W$20,0)-1</f>
        <v>#N/A</v>
      </c>
      <c r="XFB2438" s="558">
        <f>COUNTIF(tabla!$W$3:$W$20,'BD1'!AE2438)</f>
        <v>0</v>
      </c>
    </row>
    <row r="2439" spans="1:40 16381:16382" ht="24.95" customHeight="1" x14ac:dyDescent="0.2">
      <c r="A2439" s="248"/>
      <c r="B2439" s="248"/>
      <c r="C2439" s="248"/>
      <c r="D2439" s="84"/>
      <c r="E2439" s="86"/>
      <c r="F2439" s="249"/>
      <c r="G2439" s="84"/>
      <c r="H2439" s="84"/>
      <c r="I2439" s="177"/>
      <c r="J2439" s="84"/>
      <c r="K2439" s="477"/>
      <c r="L2439" s="174"/>
      <c r="M2439" s="251"/>
      <c r="N2439" s="280" t="str">
        <f t="shared" si="177"/>
        <v/>
      </c>
      <c r="O2439" s="252"/>
      <c r="P2439" s="253"/>
      <c r="Q2439" s="484"/>
      <c r="R2439" s="83"/>
      <c r="S2439" s="482"/>
      <c r="T2439" s="84"/>
      <c r="U2439" s="250"/>
      <c r="V2439" s="254"/>
      <c r="W2439" s="254"/>
      <c r="X2439" s="255"/>
      <c r="Y2439" s="255"/>
      <c r="Z2439" s="256"/>
      <c r="AA2439" s="63"/>
      <c r="AB2439" s="63"/>
      <c r="AC2439" s="63"/>
      <c r="AD2439" s="81"/>
      <c r="AE2439" s="84"/>
      <c r="AF2439" s="84"/>
      <c r="AG2439" s="257"/>
      <c r="AH2439" s="84"/>
      <c r="AI2439" s="63"/>
      <c r="AJ2439" s="63"/>
      <c r="AK2439" s="81"/>
      <c r="AL2439" s="85"/>
      <c r="AM2439" s="66"/>
      <c r="AN2439" s="63"/>
      <c r="XFA2439" s="558" t="e">
        <f>MATCH(AE2439,tabla!$W$3:$W$20,0)-1</f>
        <v>#N/A</v>
      </c>
      <c r="XFB2439" s="558">
        <f>COUNTIF(tabla!$W$3:$W$20,'BD1'!AE2439)</f>
        <v>0</v>
      </c>
    </row>
    <row r="2440" spans="1:40 16381:16382" ht="24.95" customHeight="1" x14ac:dyDescent="0.2">
      <c r="A2440" s="248"/>
      <c r="B2440" s="248"/>
      <c r="C2440" s="248"/>
      <c r="D2440" s="84"/>
      <c r="E2440" s="86"/>
      <c r="F2440" s="249"/>
      <c r="G2440" s="84"/>
      <c r="H2440" s="84"/>
      <c r="I2440" s="177"/>
      <c r="J2440" s="84"/>
      <c r="K2440" s="477"/>
      <c r="L2440" s="174"/>
      <c r="M2440" s="251"/>
      <c r="N2440" s="280" t="str">
        <f t="shared" si="177"/>
        <v/>
      </c>
      <c r="O2440" s="252"/>
      <c r="P2440" s="253"/>
      <c r="Q2440" s="484"/>
      <c r="R2440" s="83"/>
      <c r="S2440" s="482"/>
      <c r="T2440" s="84"/>
      <c r="U2440" s="250"/>
      <c r="V2440" s="254"/>
      <c r="W2440" s="254"/>
      <c r="X2440" s="255"/>
      <c r="Y2440" s="255"/>
      <c r="Z2440" s="256"/>
      <c r="AA2440" s="63"/>
      <c r="AB2440" s="63"/>
      <c r="AC2440" s="63"/>
      <c r="AD2440" s="81"/>
      <c r="AE2440" s="84"/>
      <c r="AF2440" s="84"/>
      <c r="AG2440" s="257"/>
      <c r="AH2440" s="84"/>
      <c r="AI2440" s="63"/>
      <c r="AJ2440" s="63"/>
      <c r="AK2440" s="81"/>
      <c r="AL2440" s="85"/>
      <c r="AM2440" s="66"/>
      <c r="AN2440" s="63"/>
      <c r="XFA2440" s="558" t="e">
        <f>MATCH(AE2440,tabla!$W$3:$W$20,0)-1</f>
        <v>#N/A</v>
      </c>
      <c r="XFB2440" s="558">
        <f>COUNTIF(tabla!$W$3:$W$20,'BD1'!AE2440)</f>
        <v>0</v>
      </c>
    </row>
    <row r="2441" spans="1:40 16381:16382" ht="24.95" customHeight="1" x14ac:dyDescent="0.2">
      <c r="A2441" s="248"/>
      <c r="B2441" s="248"/>
      <c r="C2441" s="248"/>
      <c r="D2441" s="84"/>
      <c r="E2441" s="86"/>
      <c r="F2441" s="249"/>
      <c r="G2441" s="84"/>
      <c r="H2441" s="84"/>
      <c r="I2441" s="177"/>
      <c r="J2441" s="84"/>
      <c r="K2441" s="477"/>
      <c r="L2441" s="174"/>
      <c r="M2441" s="251"/>
      <c r="N2441" s="280" t="str">
        <f t="shared" si="177"/>
        <v/>
      </c>
      <c r="O2441" s="252"/>
      <c r="P2441" s="253"/>
      <c r="Q2441" s="484"/>
      <c r="R2441" s="83"/>
      <c r="S2441" s="482"/>
      <c r="T2441" s="84"/>
      <c r="U2441" s="250"/>
      <c r="V2441" s="254"/>
      <c r="W2441" s="254"/>
      <c r="X2441" s="255"/>
      <c r="Y2441" s="255"/>
      <c r="Z2441" s="256"/>
      <c r="AA2441" s="63"/>
      <c r="AB2441" s="63"/>
      <c r="AC2441" s="63"/>
      <c r="AD2441" s="81"/>
      <c r="AE2441" s="84"/>
      <c r="AF2441" s="84"/>
      <c r="AG2441" s="257"/>
      <c r="AH2441" s="84"/>
      <c r="AI2441" s="63"/>
      <c r="AJ2441" s="63"/>
      <c r="AK2441" s="81"/>
      <c r="AL2441" s="85"/>
      <c r="AM2441" s="66"/>
      <c r="AN2441" s="63"/>
      <c r="XFA2441" s="558" t="e">
        <f>MATCH(AE2441,tabla!$W$3:$W$20,0)-1</f>
        <v>#N/A</v>
      </c>
      <c r="XFB2441" s="558">
        <f>COUNTIF(tabla!$W$3:$W$20,'BD1'!AE2441)</f>
        <v>0</v>
      </c>
    </row>
    <row r="2442" spans="1:40 16381:16382" ht="24.95" customHeight="1" x14ac:dyDescent="0.2">
      <c r="A2442" s="248"/>
      <c r="B2442" s="248"/>
      <c r="C2442" s="248"/>
      <c r="D2442" s="84"/>
      <c r="E2442" s="86"/>
      <c r="F2442" s="249"/>
      <c r="G2442" s="84"/>
      <c r="H2442" s="84"/>
      <c r="I2442" s="177"/>
      <c r="J2442" s="84"/>
      <c r="K2442" s="477"/>
      <c r="L2442" s="174"/>
      <c r="M2442" s="251"/>
      <c r="N2442" s="280" t="str">
        <f t="shared" si="177"/>
        <v/>
      </c>
      <c r="O2442" s="252"/>
      <c r="P2442" s="253"/>
      <c r="Q2442" s="484"/>
      <c r="R2442" s="83"/>
      <c r="S2442" s="482"/>
      <c r="T2442" s="84"/>
      <c r="U2442" s="250"/>
      <c r="V2442" s="254"/>
      <c r="W2442" s="254"/>
      <c r="X2442" s="255"/>
      <c r="Y2442" s="255"/>
      <c r="Z2442" s="256"/>
      <c r="AA2442" s="63"/>
      <c r="AB2442" s="63"/>
      <c r="AC2442" s="63"/>
      <c r="AD2442" s="81"/>
      <c r="AE2442" s="84"/>
      <c r="AF2442" s="84"/>
      <c r="AG2442" s="257"/>
      <c r="AH2442" s="84"/>
      <c r="AI2442" s="63"/>
      <c r="AJ2442" s="63"/>
      <c r="AK2442" s="81"/>
      <c r="AL2442" s="85"/>
      <c r="AM2442" s="66"/>
      <c r="AN2442" s="63"/>
      <c r="XFA2442" s="558" t="e">
        <f>MATCH(AE2442,tabla!$W$3:$W$20,0)-1</f>
        <v>#N/A</v>
      </c>
      <c r="XFB2442" s="558">
        <f>COUNTIF(tabla!$W$3:$W$20,'BD1'!AE2442)</f>
        <v>0</v>
      </c>
    </row>
    <row r="2443" spans="1:40 16381:16382" ht="24.95" customHeight="1" x14ac:dyDescent="0.2">
      <c r="A2443" s="248"/>
      <c r="B2443" s="248"/>
      <c r="C2443" s="248"/>
      <c r="D2443" s="84"/>
      <c r="E2443" s="86"/>
      <c r="F2443" s="249"/>
      <c r="G2443" s="84"/>
      <c r="H2443" s="84"/>
      <c r="I2443" s="177"/>
      <c r="J2443" s="84"/>
      <c r="K2443" s="477"/>
      <c r="L2443" s="174"/>
      <c r="M2443" s="251"/>
      <c r="N2443" s="280" t="str">
        <f t="shared" si="177"/>
        <v/>
      </c>
      <c r="O2443" s="252"/>
      <c r="P2443" s="253"/>
      <c r="Q2443" s="484"/>
      <c r="R2443" s="83"/>
      <c r="S2443" s="482"/>
      <c r="T2443" s="84"/>
      <c r="U2443" s="250"/>
      <c r="V2443" s="254"/>
      <c r="W2443" s="254"/>
      <c r="X2443" s="255"/>
      <c r="Y2443" s="255"/>
      <c r="Z2443" s="256"/>
      <c r="AA2443" s="63"/>
      <c r="AB2443" s="63"/>
      <c r="AC2443" s="63"/>
      <c r="AD2443" s="81"/>
      <c r="AE2443" s="84"/>
      <c r="AF2443" s="84"/>
      <c r="AG2443" s="257"/>
      <c r="AH2443" s="84"/>
      <c r="AI2443" s="63"/>
      <c r="AJ2443" s="63"/>
      <c r="AK2443" s="81"/>
      <c r="AL2443" s="85"/>
      <c r="AM2443" s="66"/>
      <c r="AN2443" s="63"/>
      <c r="XFA2443" s="558" t="e">
        <f>MATCH(AE2443,tabla!$W$3:$W$20,0)-1</f>
        <v>#N/A</v>
      </c>
      <c r="XFB2443" s="558">
        <f>COUNTIF(tabla!$W$3:$W$20,'BD1'!AE2443)</f>
        <v>0</v>
      </c>
    </row>
    <row r="2444" spans="1:40 16381:16382" ht="24.95" customHeight="1" x14ac:dyDescent="0.2">
      <c r="A2444" s="248"/>
      <c r="B2444" s="248"/>
      <c r="C2444" s="248"/>
      <c r="D2444" s="84"/>
      <c r="E2444" s="86"/>
      <c r="F2444" s="249"/>
      <c r="G2444" s="84"/>
      <c r="H2444" s="84"/>
      <c r="I2444" s="177"/>
      <c r="J2444" s="84"/>
      <c r="K2444" s="477"/>
      <c r="L2444" s="174"/>
      <c r="M2444" s="251"/>
      <c r="N2444" s="280" t="str">
        <f t="shared" si="177"/>
        <v/>
      </c>
      <c r="O2444" s="252"/>
      <c r="P2444" s="253"/>
      <c r="Q2444" s="484"/>
      <c r="R2444" s="83"/>
      <c r="S2444" s="482"/>
      <c r="T2444" s="84"/>
      <c r="U2444" s="250"/>
      <c r="V2444" s="254"/>
      <c r="W2444" s="254"/>
      <c r="X2444" s="255"/>
      <c r="Y2444" s="255"/>
      <c r="Z2444" s="256"/>
      <c r="AA2444" s="63"/>
      <c r="AB2444" s="63"/>
      <c r="AC2444" s="63"/>
      <c r="AD2444" s="81"/>
      <c r="AE2444" s="84"/>
      <c r="AF2444" s="84"/>
      <c r="AG2444" s="257"/>
      <c r="AH2444" s="84"/>
      <c r="AI2444" s="63"/>
      <c r="AJ2444" s="63"/>
      <c r="AK2444" s="81"/>
      <c r="AL2444" s="85"/>
      <c r="AM2444" s="66"/>
      <c r="AN2444" s="63"/>
      <c r="XFA2444" s="558" t="e">
        <f>MATCH(AE2444,tabla!$W$3:$W$20,0)-1</f>
        <v>#N/A</v>
      </c>
      <c r="XFB2444" s="558">
        <f>COUNTIF(tabla!$W$3:$W$20,'BD1'!AE2444)</f>
        <v>0</v>
      </c>
    </row>
    <row r="2445" spans="1:40 16381:16382" ht="24.95" customHeight="1" x14ac:dyDescent="0.2">
      <c r="A2445" s="248"/>
      <c r="B2445" s="248"/>
      <c r="C2445" s="248"/>
      <c r="D2445" s="84"/>
      <c r="E2445" s="86"/>
      <c r="F2445" s="249"/>
      <c r="G2445" s="84"/>
      <c r="H2445" s="84"/>
      <c r="I2445" s="177"/>
      <c r="J2445" s="84"/>
      <c r="K2445" s="477"/>
      <c r="L2445" s="174"/>
      <c r="M2445" s="251"/>
      <c r="N2445" s="280" t="str">
        <f t="shared" si="177"/>
        <v/>
      </c>
      <c r="O2445" s="252"/>
      <c r="P2445" s="253"/>
      <c r="Q2445" s="484"/>
      <c r="R2445" s="83"/>
      <c r="S2445" s="482"/>
      <c r="T2445" s="84"/>
      <c r="U2445" s="250"/>
      <c r="V2445" s="254"/>
      <c r="W2445" s="254"/>
      <c r="X2445" s="255"/>
      <c r="Y2445" s="255"/>
      <c r="Z2445" s="256"/>
      <c r="AA2445" s="63"/>
      <c r="AB2445" s="63"/>
      <c r="AC2445" s="63"/>
      <c r="AD2445" s="81"/>
      <c r="AE2445" s="84"/>
      <c r="AF2445" s="84"/>
      <c r="AG2445" s="257"/>
      <c r="AH2445" s="84"/>
      <c r="AI2445" s="63"/>
      <c r="AJ2445" s="63"/>
      <c r="AK2445" s="81"/>
      <c r="AL2445" s="85"/>
      <c r="AM2445" s="66"/>
      <c r="AN2445" s="63"/>
      <c r="XFA2445" s="558" t="e">
        <f>MATCH(AE2445,tabla!$W$3:$W$20,0)-1</f>
        <v>#N/A</v>
      </c>
      <c r="XFB2445" s="558">
        <f>COUNTIF(tabla!$W$3:$W$20,'BD1'!AE2445)</f>
        <v>0</v>
      </c>
    </row>
    <row r="2446" spans="1:40 16381:16382" ht="24.95" customHeight="1" x14ac:dyDescent="0.2">
      <c r="A2446" s="248"/>
      <c r="B2446" s="248"/>
      <c r="C2446" s="248"/>
      <c r="D2446" s="84"/>
      <c r="E2446" s="86"/>
      <c r="F2446" s="249"/>
      <c r="G2446" s="84"/>
      <c r="H2446" s="84"/>
      <c r="I2446" s="177"/>
      <c r="J2446" s="84"/>
      <c r="K2446" s="477"/>
      <c r="L2446" s="174"/>
      <c r="M2446" s="251"/>
      <c r="N2446" s="280" t="str">
        <f t="shared" si="177"/>
        <v/>
      </c>
      <c r="O2446" s="252"/>
      <c r="P2446" s="253"/>
      <c r="Q2446" s="484"/>
      <c r="R2446" s="83"/>
      <c r="S2446" s="482"/>
      <c r="T2446" s="84"/>
      <c r="U2446" s="250"/>
      <c r="V2446" s="254"/>
      <c r="W2446" s="254"/>
      <c r="X2446" s="255"/>
      <c r="Y2446" s="255"/>
      <c r="Z2446" s="256"/>
      <c r="AA2446" s="63"/>
      <c r="AB2446" s="63"/>
      <c r="AC2446" s="63"/>
      <c r="AD2446" s="81"/>
      <c r="AE2446" s="84"/>
      <c r="AF2446" s="84"/>
      <c r="AG2446" s="257"/>
      <c r="AH2446" s="84"/>
      <c r="AI2446" s="63"/>
      <c r="AJ2446" s="63"/>
      <c r="AK2446" s="81"/>
      <c r="AL2446" s="85"/>
      <c r="AM2446" s="66"/>
      <c r="AN2446" s="63"/>
      <c r="XFA2446" s="558" t="e">
        <f>MATCH(AE2446,tabla!$W$3:$W$20,0)-1</f>
        <v>#N/A</v>
      </c>
      <c r="XFB2446" s="558">
        <f>COUNTIF(tabla!$W$3:$W$20,'BD1'!AE2446)</f>
        <v>0</v>
      </c>
    </row>
    <row r="2447" spans="1:40 16381:16382" ht="24.95" customHeight="1" x14ac:dyDescent="0.2">
      <c r="A2447" s="248"/>
      <c r="B2447" s="248"/>
      <c r="C2447" s="248"/>
      <c r="D2447" s="84"/>
      <c r="E2447" s="86"/>
      <c r="F2447" s="249"/>
      <c r="G2447" s="84"/>
      <c r="H2447" s="84"/>
      <c r="I2447" s="177"/>
      <c r="J2447" s="84"/>
      <c r="K2447" s="477"/>
      <c r="L2447" s="174"/>
      <c r="M2447" s="251"/>
      <c r="N2447" s="280" t="str">
        <f t="shared" si="177"/>
        <v/>
      </c>
      <c r="O2447" s="252"/>
      <c r="P2447" s="253"/>
      <c r="Q2447" s="484"/>
      <c r="R2447" s="83"/>
      <c r="S2447" s="482"/>
      <c r="T2447" s="84"/>
      <c r="U2447" s="250"/>
      <c r="V2447" s="254"/>
      <c r="W2447" s="254"/>
      <c r="X2447" s="255"/>
      <c r="Y2447" s="255"/>
      <c r="Z2447" s="256"/>
      <c r="AA2447" s="63"/>
      <c r="AB2447" s="63"/>
      <c r="AC2447" s="63"/>
      <c r="AD2447" s="81"/>
      <c r="AE2447" s="84"/>
      <c r="AF2447" s="84"/>
      <c r="AG2447" s="257"/>
      <c r="AH2447" s="84"/>
      <c r="AI2447" s="63"/>
      <c r="AJ2447" s="63"/>
      <c r="AK2447" s="81"/>
      <c r="AL2447" s="85"/>
      <c r="AM2447" s="66"/>
      <c r="AN2447" s="63"/>
      <c r="XFA2447" s="558" t="e">
        <f>MATCH(AE2447,tabla!$W$3:$W$20,0)-1</f>
        <v>#N/A</v>
      </c>
      <c r="XFB2447" s="558">
        <f>COUNTIF(tabla!$W$3:$W$20,'BD1'!AE2447)</f>
        <v>0</v>
      </c>
    </row>
    <row r="2448" spans="1:40 16381:16382" ht="24.95" customHeight="1" x14ac:dyDescent="0.2">
      <c r="A2448" s="248"/>
      <c r="B2448" s="248"/>
      <c r="C2448" s="248"/>
      <c r="D2448" s="84"/>
      <c r="E2448" s="86"/>
      <c r="F2448" s="249"/>
      <c r="G2448" s="84"/>
      <c r="H2448" s="84"/>
      <c r="I2448" s="177"/>
      <c r="J2448" s="84"/>
      <c r="K2448" s="477"/>
      <c r="L2448" s="174"/>
      <c r="M2448" s="251"/>
      <c r="N2448" s="280" t="str">
        <f t="shared" ref="N2448:N2500" si="178">IF(M2448="","",YEAR($M$2)-YEAR(M2448)-IF(DATE(YEAR($M$2),MONTH(M2448),DAY(M2448))&gt;$M$2,1,0))</f>
        <v/>
      </c>
      <c r="O2448" s="252"/>
      <c r="P2448" s="253"/>
      <c r="Q2448" s="484"/>
      <c r="R2448" s="83"/>
      <c r="S2448" s="482"/>
      <c r="T2448" s="84"/>
      <c r="U2448" s="250"/>
      <c r="V2448" s="254"/>
      <c r="W2448" s="254"/>
      <c r="X2448" s="255"/>
      <c r="Y2448" s="255"/>
      <c r="Z2448" s="256"/>
      <c r="AA2448" s="63"/>
      <c r="AB2448" s="63"/>
      <c r="AC2448" s="63"/>
      <c r="AD2448" s="81"/>
      <c r="AE2448" s="84"/>
      <c r="AF2448" s="84"/>
      <c r="AG2448" s="257"/>
      <c r="AH2448" s="84"/>
      <c r="AI2448" s="63"/>
      <c r="AJ2448" s="63"/>
      <c r="AK2448" s="81"/>
      <c r="AL2448" s="85"/>
      <c r="AM2448" s="66"/>
      <c r="AN2448" s="63"/>
      <c r="XFA2448" s="558" t="e">
        <f>MATCH(AE2448,tabla!$W$3:$W$20,0)-1</f>
        <v>#N/A</v>
      </c>
      <c r="XFB2448" s="558">
        <f>COUNTIF(tabla!$W$3:$W$20,'BD1'!AE2448)</f>
        <v>0</v>
      </c>
    </row>
    <row r="2449" spans="1:40 16381:16382" ht="24.95" customHeight="1" x14ac:dyDescent="0.2">
      <c r="A2449" s="248"/>
      <c r="B2449" s="248"/>
      <c r="C2449" s="248"/>
      <c r="D2449" s="84"/>
      <c r="E2449" s="86"/>
      <c r="F2449" s="249"/>
      <c r="G2449" s="84"/>
      <c r="H2449" s="84"/>
      <c r="I2449" s="177"/>
      <c r="J2449" s="84"/>
      <c r="K2449" s="477"/>
      <c r="L2449" s="174"/>
      <c r="M2449" s="251"/>
      <c r="N2449" s="280" t="str">
        <f t="shared" si="178"/>
        <v/>
      </c>
      <c r="O2449" s="252"/>
      <c r="P2449" s="253"/>
      <c r="Q2449" s="484"/>
      <c r="R2449" s="83"/>
      <c r="S2449" s="482"/>
      <c r="T2449" s="84"/>
      <c r="U2449" s="250"/>
      <c r="V2449" s="254"/>
      <c r="W2449" s="254"/>
      <c r="X2449" s="255"/>
      <c r="Y2449" s="255"/>
      <c r="Z2449" s="256"/>
      <c r="AA2449" s="63"/>
      <c r="AB2449" s="63"/>
      <c r="AC2449" s="63"/>
      <c r="AD2449" s="81"/>
      <c r="AE2449" s="84"/>
      <c r="AF2449" s="84"/>
      <c r="AG2449" s="257"/>
      <c r="AH2449" s="84"/>
      <c r="AI2449" s="63"/>
      <c r="AJ2449" s="63"/>
      <c r="AK2449" s="81"/>
      <c r="AL2449" s="85"/>
      <c r="AM2449" s="66"/>
      <c r="AN2449" s="63"/>
      <c r="XFA2449" s="558" t="e">
        <f>MATCH(AE2449,tabla!$W$3:$W$20,0)-1</f>
        <v>#N/A</v>
      </c>
      <c r="XFB2449" s="558">
        <f>COUNTIF(tabla!$W$3:$W$20,'BD1'!AE2449)</f>
        <v>0</v>
      </c>
    </row>
    <row r="2450" spans="1:40 16381:16382" ht="24.95" customHeight="1" x14ac:dyDescent="0.2">
      <c r="A2450" s="248"/>
      <c r="B2450" s="248"/>
      <c r="C2450" s="248"/>
      <c r="D2450" s="84"/>
      <c r="E2450" s="86"/>
      <c r="F2450" s="249"/>
      <c r="G2450" s="84"/>
      <c r="H2450" s="84"/>
      <c r="I2450" s="177"/>
      <c r="J2450" s="84"/>
      <c r="K2450" s="477"/>
      <c r="L2450" s="174"/>
      <c r="M2450" s="251"/>
      <c r="N2450" s="280" t="str">
        <f t="shared" si="178"/>
        <v/>
      </c>
      <c r="O2450" s="252"/>
      <c r="P2450" s="253"/>
      <c r="Q2450" s="484"/>
      <c r="R2450" s="83"/>
      <c r="S2450" s="482"/>
      <c r="T2450" s="84"/>
      <c r="U2450" s="250"/>
      <c r="V2450" s="254"/>
      <c r="W2450" s="254"/>
      <c r="X2450" s="255"/>
      <c r="Y2450" s="255"/>
      <c r="Z2450" s="256"/>
      <c r="AA2450" s="63"/>
      <c r="AB2450" s="63"/>
      <c r="AC2450" s="63"/>
      <c r="AD2450" s="81"/>
      <c r="AE2450" s="84"/>
      <c r="AF2450" s="84"/>
      <c r="AG2450" s="257"/>
      <c r="AH2450" s="84"/>
      <c r="AI2450" s="63"/>
      <c r="AJ2450" s="63"/>
      <c r="AK2450" s="81"/>
      <c r="AL2450" s="85"/>
      <c r="AM2450" s="66"/>
      <c r="AN2450" s="63"/>
      <c r="XFA2450" s="558" t="e">
        <f>MATCH(AE2450,tabla!$W$3:$W$20,0)-1</f>
        <v>#N/A</v>
      </c>
      <c r="XFB2450" s="558">
        <f>COUNTIF(tabla!$W$3:$W$20,'BD1'!AE2450)</f>
        <v>0</v>
      </c>
    </row>
    <row r="2451" spans="1:40 16381:16382" ht="24.95" customHeight="1" x14ac:dyDescent="0.2">
      <c r="A2451" s="248"/>
      <c r="B2451" s="248"/>
      <c r="C2451" s="248"/>
      <c r="D2451" s="84"/>
      <c r="E2451" s="86"/>
      <c r="F2451" s="249"/>
      <c r="G2451" s="84"/>
      <c r="H2451" s="84"/>
      <c r="I2451" s="177"/>
      <c r="J2451" s="84"/>
      <c r="K2451" s="477"/>
      <c r="L2451" s="174"/>
      <c r="M2451" s="251"/>
      <c r="N2451" s="280" t="str">
        <f t="shared" si="178"/>
        <v/>
      </c>
      <c r="O2451" s="252"/>
      <c r="P2451" s="253"/>
      <c r="Q2451" s="484"/>
      <c r="R2451" s="83"/>
      <c r="S2451" s="482"/>
      <c r="T2451" s="84"/>
      <c r="U2451" s="250"/>
      <c r="V2451" s="254"/>
      <c r="W2451" s="254"/>
      <c r="X2451" s="255"/>
      <c r="Y2451" s="255"/>
      <c r="Z2451" s="256"/>
      <c r="AA2451" s="63"/>
      <c r="AB2451" s="63"/>
      <c r="AC2451" s="63"/>
      <c r="AD2451" s="81"/>
      <c r="AE2451" s="84"/>
      <c r="AF2451" s="84"/>
      <c r="AG2451" s="257"/>
      <c r="AH2451" s="84"/>
      <c r="AI2451" s="63"/>
      <c r="AJ2451" s="63"/>
      <c r="AK2451" s="81"/>
      <c r="AL2451" s="85"/>
      <c r="AM2451" s="66"/>
      <c r="AN2451" s="63"/>
      <c r="XFA2451" s="558" t="e">
        <f>MATCH(AE2451,tabla!$W$3:$W$20,0)-1</f>
        <v>#N/A</v>
      </c>
      <c r="XFB2451" s="558">
        <f>COUNTIF(tabla!$W$3:$W$20,'BD1'!AE2451)</f>
        <v>0</v>
      </c>
    </row>
    <row r="2452" spans="1:40 16381:16382" ht="24.95" customHeight="1" x14ac:dyDescent="0.2">
      <c r="A2452" s="248"/>
      <c r="B2452" s="248"/>
      <c r="C2452" s="248"/>
      <c r="D2452" s="84"/>
      <c r="E2452" s="86"/>
      <c r="F2452" s="249"/>
      <c r="G2452" s="84"/>
      <c r="H2452" s="84"/>
      <c r="I2452" s="177"/>
      <c r="J2452" s="84"/>
      <c r="K2452" s="477"/>
      <c r="L2452" s="174"/>
      <c r="M2452" s="251"/>
      <c r="N2452" s="280" t="str">
        <f t="shared" si="178"/>
        <v/>
      </c>
      <c r="O2452" s="252"/>
      <c r="P2452" s="253"/>
      <c r="Q2452" s="484"/>
      <c r="R2452" s="83"/>
      <c r="S2452" s="482"/>
      <c r="T2452" s="84"/>
      <c r="U2452" s="250"/>
      <c r="V2452" s="254"/>
      <c r="W2452" s="254"/>
      <c r="X2452" s="255"/>
      <c r="Y2452" s="255"/>
      <c r="Z2452" s="256"/>
      <c r="AA2452" s="63"/>
      <c r="AB2452" s="63"/>
      <c r="AC2452" s="63"/>
      <c r="AD2452" s="81"/>
      <c r="AE2452" s="84"/>
      <c r="AF2452" s="84"/>
      <c r="AG2452" s="257"/>
      <c r="AH2452" s="84"/>
      <c r="AI2452" s="63"/>
      <c r="AJ2452" s="63"/>
      <c r="AK2452" s="81"/>
      <c r="AL2452" s="85"/>
      <c r="AM2452" s="66"/>
      <c r="AN2452" s="63"/>
      <c r="XFA2452" s="558" t="e">
        <f>MATCH(AE2452,tabla!$W$3:$W$20,0)-1</f>
        <v>#N/A</v>
      </c>
      <c r="XFB2452" s="558">
        <f>COUNTIF(tabla!$W$3:$W$20,'BD1'!AE2452)</f>
        <v>0</v>
      </c>
    </row>
    <row r="2453" spans="1:40 16381:16382" ht="24.95" customHeight="1" x14ac:dyDescent="0.2">
      <c r="A2453" s="248"/>
      <c r="B2453" s="248"/>
      <c r="C2453" s="248"/>
      <c r="D2453" s="84"/>
      <c r="E2453" s="86"/>
      <c r="F2453" s="249"/>
      <c r="G2453" s="84"/>
      <c r="H2453" s="84"/>
      <c r="I2453" s="177"/>
      <c r="J2453" s="84"/>
      <c r="K2453" s="477"/>
      <c r="L2453" s="174"/>
      <c r="M2453" s="251"/>
      <c r="N2453" s="280" t="str">
        <f t="shared" si="178"/>
        <v/>
      </c>
      <c r="O2453" s="252"/>
      <c r="P2453" s="253"/>
      <c r="Q2453" s="484"/>
      <c r="R2453" s="83"/>
      <c r="S2453" s="482"/>
      <c r="T2453" s="84"/>
      <c r="U2453" s="250"/>
      <c r="V2453" s="254"/>
      <c r="W2453" s="254"/>
      <c r="X2453" s="255"/>
      <c r="Y2453" s="255"/>
      <c r="Z2453" s="256"/>
      <c r="AA2453" s="63"/>
      <c r="AB2453" s="63"/>
      <c r="AC2453" s="63"/>
      <c r="AD2453" s="81"/>
      <c r="AE2453" s="84"/>
      <c r="AF2453" s="84"/>
      <c r="AG2453" s="257"/>
      <c r="AH2453" s="84"/>
      <c r="AI2453" s="63"/>
      <c r="AJ2453" s="63"/>
      <c r="AK2453" s="81"/>
      <c r="AL2453" s="85"/>
      <c r="AM2453" s="66"/>
      <c r="AN2453" s="63"/>
      <c r="XFA2453" s="558" t="e">
        <f>MATCH(AE2453,tabla!$W$3:$W$20,0)-1</f>
        <v>#N/A</v>
      </c>
      <c r="XFB2453" s="558">
        <f>COUNTIF(tabla!$W$3:$W$20,'BD1'!AE2453)</f>
        <v>0</v>
      </c>
    </row>
    <row r="2454" spans="1:40 16381:16382" ht="24.95" customHeight="1" x14ac:dyDescent="0.2">
      <c r="A2454" s="248"/>
      <c r="B2454" s="248"/>
      <c r="C2454" s="248"/>
      <c r="D2454" s="84"/>
      <c r="E2454" s="86"/>
      <c r="F2454" s="249"/>
      <c r="G2454" s="84"/>
      <c r="H2454" s="84"/>
      <c r="I2454" s="177"/>
      <c r="J2454" s="84"/>
      <c r="K2454" s="477"/>
      <c r="L2454" s="174"/>
      <c r="M2454" s="251"/>
      <c r="N2454" s="280" t="str">
        <f t="shared" si="178"/>
        <v/>
      </c>
      <c r="O2454" s="252"/>
      <c r="P2454" s="253"/>
      <c r="Q2454" s="484"/>
      <c r="R2454" s="83"/>
      <c r="S2454" s="482"/>
      <c r="T2454" s="84"/>
      <c r="U2454" s="250"/>
      <c r="V2454" s="254"/>
      <c r="W2454" s="254"/>
      <c r="X2454" s="255"/>
      <c r="Y2454" s="255"/>
      <c r="Z2454" s="256"/>
      <c r="AA2454" s="63"/>
      <c r="AB2454" s="63"/>
      <c r="AC2454" s="63"/>
      <c r="AD2454" s="81"/>
      <c r="AE2454" s="84"/>
      <c r="AF2454" s="84"/>
      <c r="AG2454" s="257"/>
      <c r="AH2454" s="84"/>
      <c r="AI2454" s="63"/>
      <c r="AJ2454" s="63"/>
      <c r="AK2454" s="81"/>
      <c r="AL2454" s="85"/>
      <c r="AM2454" s="66"/>
      <c r="AN2454" s="63"/>
      <c r="XFA2454" s="558" t="e">
        <f>MATCH(AE2454,tabla!$W$3:$W$20,0)-1</f>
        <v>#N/A</v>
      </c>
      <c r="XFB2454" s="558">
        <f>COUNTIF(tabla!$W$3:$W$20,'BD1'!AE2454)</f>
        <v>0</v>
      </c>
    </row>
    <row r="2455" spans="1:40 16381:16382" ht="24.95" customHeight="1" x14ac:dyDescent="0.2">
      <c r="A2455" s="248"/>
      <c r="B2455" s="248"/>
      <c r="C2455" s="248"/>
      <c r="D2455" s="84"/>
      <c r="E2455" s="86"/>
      <c r="F2455" s="249"/>
      <c r="G2455" s="84"/>
      <c r="H2455" s="84"/>
      <c r="I2455" s="177"/>
      <c r="J2455" s="84"/>
      <c r="K2455" s="477"/>
      <c r="L2455" s="174"/>
      <c r="M2455" s="251"/>
      <c r="N2455" s="280" t="str">
        <f t="shared" si="178"/>
        <v/>
      </c>
      <c r="O2455" s="252"/>
      <c r="P2455" s="253"/>
      <c r="Q2455" s="484"/>
      <c r="R2455" s="83"/>
      <c r="S2455" s="482"/>
      <c r="T2455" s="84"/>
      <c r="U2455" s="250"/>
      <c r="V2455" s="254"/>
      <c r="W2455" s="254"/>
      <c r="X2455" s="255"/>
      <c r="Y2455" s="255"/>
      <c r="Z2455" s="256"/>
      <c r="AA2455" s="63"/>
      <c r="AB2455" s="63"/>
      <c r="AC2455" s="63"/>
      <c r="AD2455" s="81"/>
      <c r="AE2455" s="84"/>
      <c r="AF2455" s="84"/>
      <c r="AG2455" s="257"/>
      <c r="AH2455" s="84"/>
      <c r="AI2455" s="63"/>
      <c r="AJ2455" s="63"/>
      <c r="AK2455" s="81"/>
      <c r="AL2455" s="85"/>
      <c r="AM2455" s="66"/>
      <c r="AN2455" s="63"/>
      <c r="XFA2455" s="558" t="e">
        <f>MATCH(AE2455,tabla!$W$3:$W$20,0)-1</f>
        <v>#N/A</v>
      </c>
      <c r="XFB2455" s="558">
        <f>COUNTIF(tabla!$W$3:$W$20,'BD1'!AE2455)</f>
        <v>0</v>
      </c>
    </row>
    <row r="2456" spans="1:40 16381:16382" ht="24.95" customHeight="1" x14ac:dyDescent="0.2">
      <c r="A2456" s="248"/>
      <c r="B2456" s="248"/>
      <c r="C2456" s="248"/>
      <c r="D2456" s="84"/>
      <c r="E2456" s="86"/>
      <c r="F2456" s="249"/>
      <c r="G2456" s="84"/>
      <c r="H2456" s="84"/>
      <c r="I2456" s="177"/>
      <c r="J2456" s="84"/>
      <c r="K2456" s="477"/>
      <c r="L2456" s="174"/>
      <c r="M2456" s="251"/>
      <c r="N2456" s="280" t="str">
        <f t="shared" si="178"/>
        <v/>
      </c>
      <c r="O2456" s="252"/>
      <c r="P2456" s="253"/>
      <c r="Q2456" s="484"/>
      <c r="R2456" s="83"/>
      <c r="S2456" s="482"/>
      <c r="T2456" s="84"/>
      <c r="U2456" s="250"/>
      <c r="V2456" s="254"/>
      <c r="W2456" s="254"/>
      <c r="X2456" s="255"/>
      <c r="Y2456" s="255"/>
      <c r="Z2456" s="256"/>
      <c r="AA2456" s="63"/>
      <c r="AB2456" s="63"/>
      <c r="AC2456" s="63"/>
      <c r="AD2456" s="81"/>
      <c r="AE2456" s="84"/>
      <c r="AF2456" s="84"/>
      <c r="AG2456" s="257"/>
      <c r="AH2456" s="84"/>
      <c r="AI2456" s="63"/>
      <c r="AJ2456" s="63"/>
      <c r="AK2456" s="81"/>
      <c r="AL2456" s="85"/>
      <c r="AM2456" s="66"/>
      <c r="AN2456" s="63"/>
      <c r="XFA2456" s="558" t="e">
        <f>MATCH(AE2456,tabla!$W$3:$W$20,0)-1</f>
        <v>#N/A</v>
      </c>
      <c r="XFB2456" s="558">
        <f>COUNTIF(tabla!$W$3:$W$20,'BD1'!AE2456)</f>
        <v>0</v>
      </c>
    </row>
    <row r="2457" spans="1:40 16381:16382" ht="24.95" customHeight="1" x14ac:dyDescent="0.2">
      <c r="A2457" s="248"/>
      <c r="B2457" s="248"/>
      <c r="C2457" s="248"/>
      <c r="D2457" s="84"/>
      <c r="E2457" s="86"/>
      <c r="F2457" s="249"/>
      <c r="G2457" s="84"/>
      <c r="H2457" s="84"/>
      <c r="I2457" s="177"/>
      <c r="J2457" s="84"/>
      <c r="K2457" s="477"/>
      <c r="L2457" s="174"/>
      <c r="M2457" s="251"/>
      <c r="N2457" s="280" t="str">
        <f t="shared" si="178"/>
        <v/>
      </c>
      <c r="O2457" s="252"/>
      <c r="P2457" s="253"/>
      <c r="Q2457" s="484"/>
      <c r="R2457" s="83"/>
      <c r="S2457" s="482"/>
      <c r="T2457" s="84"/>
      <c r="U2457" s="250"/>
      <c r="V2457" s="254"/>
      <c r="W2457" s="254"/>
      <c r="X2457" s="255"/>
      <c r="Y2457" s="255"/>
      <c r="Z2457" s="256"/>
      <c r="AA2457" s="63"/>
      <c r="AB2457" s="63"/>
      <c r="AC2457" s="63"/>
      <c r="AD2457" s="81"/>
      <c r="AE2457" s="84"/>
      <c r="AF2457" s="84"/>
      <c r="AG2457" s="257"/>
      <c r="AH2457" s="84"/>
      <c r="AI2457" s="63"/>
      <c r="AJ2457" s="63"/>
      <c r="AK2457" s="81"/>
      <c r="AL2457" s="85"/>
      <c r="AM2457" s="66"/>
      <c r="AN2457" s="63"/>
      <c r="XFA2457" s="558" t="e">
        <f>MATCH(AE2457,tabla!$W$3:$W$20,0)-1</f>
        <v>#N/A</v>
      </c>
      <c r="XFB2457" s="558">
        <f>COUNTIF(tabla!$W$3:$W$20,'BD1'!AE2457)</f>
        <v>0</v>
      </c>
    </row>
    <row r="2458" spans="1:40 16381:16382" ht="24.95" customHeight="1" x14ac:dyDescent="0.2">
      <c r="A2458" s="248"/>
      <c r="B2458" s="248"/>
      <c r="C2458" s="248"/>
      <c r="D2458" s="84"/>
      <c r="E2458" s="86"/>
      <c r="F2458" s="249"/>
      <c r="G2458" s="84"/>
      <c r="H2458" s="84"/>
      <c r="I2458" s="177"/>
      <c r="J2458" s="84"/>
      <c r="K2458" s="477"/>
      <c r="L2458" s="174"/>
      <c r="M2458" s="251"/>
      <c r="N2458" s="280" t="str">
        <f t="shared" si="178"/>
        <v/>
      </c>
      <c r="O2458" s="252"/>
      <c r="P2458" s="253"/>
      <c r="Q2458" s="484"/>
      <c r="R2458" s="83"/>
      <c r="S2458" s="482"/>
      <c r="T2458" s="84"/>
      <c r="U2458" s="250"/>
      <c r="V2458" s="254"/>
      <c r="W2458" s="254"/>
      <c r="X2458" s="255"/>
      <c r="Y2458" s="255"/>
      <c r="Z2458" s="256"/>
      <c r="AA2458" s="63"/>
      <c r="AB2458" s="63"/>
      <c r="AC2458" s="63"/>
      <c r="AD2458" s="81"/>
      <c r="AE2458" s="84"/>
      <c r="AF2458" s="84"/>
      <c r="AG2458" s="257"/>
      <c r="AH2458" s="84"/>
      <c r="AI2458" s="63"/>
      <c r="AJ2458" s="63"/>
      <c r="AK2458" s="81"/>
      <c r="AL2458" s="85"/>
      <c r="AM2458" s="66"/>
      <c r="AN2458" s="63"/>
      <c r="XFA2458" s="558" t="e">
        <f>MATCH(AE2458,tabla!$W$3:$W$20,0)-1</f>
        <v>#N/A</v>
      </c>
      <c r="XFB2458" s="558">
        <f>COUNTIF(tabla!$W$3:$W$20,'BD1'!AE2458)</f>
        <v>0</v>
      </c>
    </row>
    <row r="2459" spans="1:40 16381:16382" ht="24.95" customHeight="1" x14ac:dyDescent="0.2">
      <c r="A2459" s="248"/>
      <c r="B2459" s="248"/>
      <c r="C2459" s="248"/>
      <c r="D2459" s="84"/>
      <c r="E2459" s="86"/>
      <c r="F2459" s="249"/>
      <c r="G2459" s="84"/>
      <c r="H2459" s="84"/>
      <c r="I2459" s="177"/>
      <c r="J2459" s="84"/>
      <c r="K2459" s="477"/>
      <c r="L2459" s="174"/>
      <c r="M2459" s="251"/>
      <c r="N2459" s="280" t="str">
        <f t="shared" si="178"/>
        <v/>
      </c>
      <c r="O2459" s="252"/>
      <c r="P2459" s="253"/>
      <c r="Q2459" s="484"/>
      <c r="R2459" s="83"/>
      <c r="S2459" s="482"/>
      <c r="T2459" s="84"/>
      <c r="U2459" s="250"/>
      <c r="V2459" s="254"/>
      <c r="W2459" s="254"/>
      <c r="X2459" s="255"/>
      <c r="Y2459" s="255"/>
      <c r="Z2459" s="256"/>
      <c r="AA2459" s="63"/>
      <c r="AB2459" s="63"/>
      <c r="AC2459" s="63"/>
      <c r="AD2459" s="81"/>
      <c r="AE2459" s="84"/>
      <c r="AF2459" s="84"/>
      <c r="AG2459" s="257"/>
      <c r="AH2459" s="84"/>
      <c r="AI2459" s="63"/>
      <c r="AJ2459" s="63"/>
      <c r="AK2459" s="81"/>
      <c r="AL2459" s="85"/>
      <c r="AM2459" s="66"/>
      <c r="AN2459" s="63"/>
      <c r="XFA2459" s="558" t="e">
        <f>MATCH(AE2459,tabla!$W$3:$W$20,0)-1</f>
        <v>#N/A</v>
      </c>
      <c r="XFB2459" s="558">
        <f>COUNTIF(tabla!$W$3:$W$20,'BD1'!AE2459)</f>
        <v>0</v>
      </c>
    </row>
    <row r="2460" spans="1:40 16381:16382" ht="24.95" customHeight="1" x14ac:dyDescent="0.2">
      <c r="A2460" s="248"/>
      <c r="B2460" s="248"/>
      <c r="C2460" s="248"/>
      <c r="D2460" s="84"/>
      <c r="E2460" s="86"/>
      <c r="F2460" s="249"/>
      <c r="G2460" s="84"/>
      <c r="H2460" s="84"/>
      <c r="I2460" s="177"/>
      <c r="J2460" s="84"/>
      <c r="K2460" s="477"/>
      <c r="L2460" s="174"/>
      <c r="M2460" s="251"/>
      <c r="N2460" s="280" t="str">
        <f t="shared" si="178"/>
        <v/>
      </c>
      <c r="O2460" s="252"/>
      <c r="P2460" s="253"/>
      <c r="Q2460" s="484"/>
      <c r="R2460" s="83"/>
      <c r="S2460" s="482"/>
      <c r="T2460" s="84"/>
      <c r="U2460" s="250"/>
      <c r="V2460" s="254"/>
      <c r="W2460" s="254"/>
      <c r="X2460" s="255"/>
      <c r="Y2460" s="255"/>
      <c r="Z2460" s="256"/>
      <c r="AA2460" s="63"/>
      <c r="AB2460" s="63"/>
      <c r="AC2460" s="63"/>
      <c r="AD2460" s="81"/>
      <c r="AE2460" s="84"/>
      <c r="AF2460" s="84"/>
      <c r="AG2460" s="257"/>
      <c r="AH2460" s="84"/>
      <c r="AI2460" s="63"/>
      <c r="AJ2460" s="63"/>
      <c r="AK2460" s="81"/>
      <c r="AL2460" s="85"/>
      <c r="AM2460" s="66"/>
      <c r="AN2460" s="63"/>
      <c r="XFA2460" s="558" t="e">
        <f>MATCH(AE2460,tabla!$W$3:$W$20,0)-1</f>
        <v>#N/A</v>
      </c>
      <c r="XFB2460" s="558">
        <f>COUNTIF(tabla!$W$3:$W$20,'BD1'!AE2460)</f>
        <v>0</v>
      </c>
    </row>
    <row r="2461" spans="1:40 16381:16382" ht="24.95" customHeight="1" x14ac:dyDescent="0.2">
      <c r="A2461" s="248"/>
      <c r="B2461" s="248"/>
      <c r="C2461" s="248"/>
      <c r="D2461" s="84"/>
      <c r="E2461" s="86"/>
      <c r="F2461" s="249"/>
      <c r="G2461" s="84"/>
      <c r="H2461" s="84"/>
      <c r="I2461" s="177"/>
      <c r="J2461" s="84"/>
      <c r="K2461" s="477"/>
      <c r="L2461" s="174"/>
      <c r="M2461" s="251"/>
      <c r="N2461" s="280" t="str">
        <f t="shared" si="178"/>
        <v/>
      </c>
      <c r="O2461" s="252"/>
      <c r="P2461" s="253"/>
      <c r="Q2461" s="484"/>
      <c r="R2461" s="83"/>
      <c r="S2461" s="482"/>
      <c r="T2461" s="84"/>
      <c r="U2461" s="250"/>
      <c r="V2461" s="254"/>
      <c r="W2461" s="254"/>
      <c r="X2461" s="255"/>
      <c r="Y2461" s="255"/>
      <c r="Z2461" s="256"/>
      <c r="AA2461" s="63"/>
      <c r="AB2461" s="63"/>
      <c r="AC2461" s="63"/>
      <c r="AD2461" s="81"/>
      <c r="AE2461" s="84"/>
      <c r="AF2461" s="84"/>
      <c r="AG2461" s="257"/>
      <c r="AH2461" s="84"/>
      <c r="AI2461" s="63"/>
      <c r="AJ2461" s="63"/>
      <c r="AK2461" s="81"/>
      <c r="AL2461" s="85"/>
      <c r="AM2461" s="66"/>
      <c r="AN2461" s="63"/>
      <c r="XFA2461" s="558" t="e">
        <f>MATCH(AE2461,tabla!$W$3:$W$20,0)-1</f>
        <v>#N/A</v>
      </c>
      <c r="XFB2461" s="558">
        <f>COUNTIF(tabla!$W$3:$W$20,'BD1'!AE2461)</f>
        <v>0</v>
      </c>
    </row>
    <row r="2462" spans="1:40 16381:16382" ht="24.95" customHeight="1" x14ac:dyDescent="0.2">
      <c r="A2462" s="248"/>
      <c r="B2462" s="248"/>
      <c r="C2462" s="248"/>
      <c r="D2462" s="84"/>
      <c r="E2462" s="86"/>
      <c r="F2462" s="249"/>
      <c r="G2462" s="84"/>
      <c r="H2462" s="84"/>
      <c r="I2462" s="177"/>
      <c r="J2462" s="84"/>
      <c r="K2462" s="477"/>
      <c r="L2462" s="174"/>
      <c r="M2462" s="251"/>
      <c r="N2462" s="280" t="str">
        <f t="shared" si="178"/>
        <v/>
      </c>
      <c r="O2462" s="252"/>
      <c r="P2462" s="253"/>
      <c r="Q2462" s="484"/>
      <c r="R2462" s="83"/>
      <c r="S2462" s="482"/>
      <c r="T2462" s="84"/>
      <c r="U2462" s="250"/>
      <c r="V2462" s="254"/>
      <c r="W2462" s="254"/>
      <c r="X2462" s="255"/>
      <c r="Y2462" s="255"/>
      <c r="Z2462" s="256"/>
      <c r="AA2462" s="63"/>
      <c r="AB2462" s="63"/>
      <c r="AC2462" s="63"/>
      <c r="AD2462" s="81"/>
      <c r="AE2462" s="84"/>
      <c r="AF2462" s="84"/>
      <c r="AG2462" s="257"/>
      <c r="AH2462" s="84"/>
      <c r="AI2462" s="63"/>
      <c r="AJ2462" s="63"/>
      <c r="AK2462" s="81"/>
      <c r="AL2462" s="85"/>
      <c r="AM2462" s="66"/>
      <c r="AN2462" s="63"/>
      <c r="XFA2462" s="558" t="e">
        <f>MATCH(AE2462,tabla!$W$3:$W$20,0)-1</f>
        <v>#N/A</v>
      </c>
      <c r="XFB2462" s="558">
        <f>COUNTIF(tabla!$W$3:$W$20,'BD1'!AE2462)</f>
        <v>0</v>
      </c>
    </row>
    <row r="2463" spans="1:40 16381:16382" ht="24.95" customHeight="1" x14ac:dyDescent="0.2">
      <c r="A2463" s="248"/>
      <c r="B2463" s="248"/>
      <c r="C2463" s="248"/>
      <c r="D2463" s="84"/>
      <c r="E2463" s="86"/>
      <c r="F2463" s="249"/>
      <c r="G2463" s="84"/>
      <c r="H2463" s="84"/>
      <c r="I2463" s="177"/>
      <c r="J2463" s="84"/>
      <c r="K2463" s="477"/>
      <c r="L2463" s="174"/>
      <c r="M2463" s="251"/>
      <c r="N2463" s="280" t="str">
        <f t="shared" si="178"/>
        <v/>
      </c>
      <c r="O2463" s="252"/>
      <c r="P2463" s="253"/>
      <c r="Q2463" s="484"/>
      <c r="R2463" s="83"/>
      <c r="S2463" s="482"/>
      <c r="T2463" s="84"/>
      <c r="U2463" s="250"/>
      <c r="V2463" s="254"/>
      <c r="W2463" s="254"/>
      <c r="X2463" s="255"/>
      <c r="Y2463" s="255"/>
      <c r="Z2463" s="256"/>
      <c r="AA2463" s="63"/>
      <c r="AB2463" s="63"/>
      <c r="AC2463" s="63"/>
      <c r="AD2463" s="81"/>
      <c r="AE2463" s="84"/>
      <c r="AF2463" s="84"/>
      <c r="AG2463" s="257"/>
      <c r="AH2463" s="84"/>
      <c r="AI2463" s="63"/>
      <c r="AJ2463" s="63"/>
      <c r="AK2463" s="81"/>
      <c r="AL2463" s="85"/>
      <c r="AM2463" s="66"/>
      <c r="AN2463" s="63"/>
      <c r="XFA2463" s="558" t="e">
        <f>MATCH(AE2463,tabla!$W$3:$W$20,0)-1</f>
        <v>#N/A</v>
      </c>
      <c r="XFB2463" s="558">
        <f>COUNTIF(tabla!$W$3:$W$20,'BD1'!AE2463)</f>
        <v>0</v>
      </c>
    </row>
    <row r="2464" spans="1:40 16381:16382" ht="24.95" customHeight="1" x14ac:dyDescent="0.2">
      <c r="A2464" s="248"/>
      <c r="B2464" s="248"/>
      <c r="C2464" s="248"/>
      <c r="D2464" s="84"/>
      <c r="E2464" s="86"/>
      <c r="F2464" s="249"/>
      <c r="G2464" s="84"/>
      <c r="H2464" s="84"/>
      <c r="I2464" s="177"/>
      <c r="J2464" s="84"/>
      <c r="K2464" s="477"/>
      <c r="L2464" s="174"/>
      <c r="M2464" s="251"/>
      <c r="N2464" s="280" t="str">
        <f t="shared" si="178"/>
        <v/>
      </c>
      <c r="O2464" s="252"/>
      <c r="P2464" s="253"/>
      <c r="Q2464" s="484"/>
      <c r="R2464" s="83"/>
      <c r="S2464" s="482"/>
      <c r="T2464" s="84"/>
      <c r="U2464" s="250"/>
      <c r="V2464" s="254"/>
      <c r="W2464" s="254"/>
      <c r="X2464" s="255"/>
      <c r="Y2464" s="255"/>
      <c r="Z2464" s="256"/>
      <c r="AA2464" s="63"/>
      <c r="AB2464" s="63"/>
      <c r="AC2464" s="63"/>
      <c r="AD2464" s="81"/>
      <c r="AE2464" s="84"/>
      <c r="AF2464" s="84"/>
      <c r="AG2464" s="257"/>
      <c r="AH2464" s="84"/>
      <c r="AI2464" s="63"/>
      <c r="AJ2464" s="63"/>
      <c r="AK2464" s="81"/>
      <c r="AL2464" s="85"/>
      <c r="AM2464" s="66"/>
      <c r="AN2464" s="63"/>
      <c r="XFA2464" s="558" t="e">
        <f>MATCH(AE2464,tabla!$W$3:$W$20,0)-1</f>
        <v>#N/A</v>
      </c>
      <c r="XFB2464" s="558">
        <f>COUNTIF(tabla!$W$3:$W$20,'BD1'!AE2464)</f>
        <v>0</v>
      </c>
    </row>
    <row r="2465" spans="1:40 16381:16382" ht="24.95" customHeight="1" x14ac:dyDescent="0.2">
      <c r="A2465" s="248"/>
      <c r="B2465" s="248"/>
      <c r="C2465" s="248"/>
      <c r="D2465" s="84"/>
      <c r="E2465" s="86"/>
      <c r="F2465" s="249"/>
      <c r="G2465" s="84"/>
      <c r="H2465" s="84"/>
      <c r="I2465" s="177"/>
      <c r="J2465" s="84"/>
      <c r="K2465" s="477"/>
      <c r="L2465" s="174"/>
      <c r="M2465" s="251"/>
      <c r="N2465" s="280" t="str">
        <f t="shared" si="178"/>
        <v/>
      </c>
      <c r="O2465" s="252"/>
      <c r="P2465" s="253"/>
      <c r="Q2465" s="484"/>
      <c r="R2465" s="83"/>
      <c r="S2465" s="482"/>
      <c r="T2465" s="84"/>
      <c r="U2465" s="250"/>
      <c r="V2465" s="254"/>
      <c r="W2465" s="254"/>
      <c r="X2465" s="255"/>
      <c r="Y2465" s="255"/>
      <c r="Z2465" s="256"/>
      <c r="AA2465" s="63"/>
      <c r="AB2465" s="63"/>
      <c r="AC2465" s="63"/>
      <c r="AD2465" s="81"/>
      <c r="AE2465" s="84"/>
      <c r="AF2465" s="84"/>
      <c r="AG2465" s="257"/>
      <c r="AH2465" s="84"/>
      <c r="AI2465" s="63"/>
      <c r="AJ2465" s="63"/>
      <c r="AK2465" s="81"/>
      <c r="AL2465" s="85"/>
      <c r="AM2465" s="66"/>
      <c r="AN2465" s="63"/>
      <c r="XFA2465" s="558" t="e">
        <f>MATCH(AE2465,tabla!$W$3:$W$20,0)-1</f>
        <v>#N/A</v>
      </c>
      <c r="XFB2465" s="558">
        <f>COUNTIF(tabla!$W$3:$W$20,'BD1'!AE2465)</f>
        <v>0</v>
      </c>
    </row>
    <row r="2466" spans="1:40 16381:16382" ht="24.95" customHeight="1" x14ac:dyDescent="0.2">
      <c r="A2466" s="248"/>
      <c r="B2466" s="248"/>
      <c r="C2466" s="248"/>
      <c r="D2466" s="84"/>
      <c r="E2466" s="86"/>
      <c r="F2466" s="249"/>
      <c r="G2466" s="84"/>
      <c r="H2466" s="84"/>
      <c r="I2466" s="177"/>
      <c r="J2466" s="84"/>
      <c r="K2466" s="477"/>
      <c r="L2466" s="174"/>
      <c r="M2466" s="251"/>
      <c r="N2466" s="280" t="str">
        <f t="shared" si="178"/>
        <v/>
      </c>
      <c r="O2466" s="252"/>
      <c r="P2466" s="253"/>
      <c r="Q2466" s="484"/>
      <c r="R2466" s="83"/>
      <c r="S2466" s="482"/>
      <c r="T2466" s="84"/>
      <c r="U2466" s="250"/>
      <c r="V2466" s="254"/>
      <c r="W2466" s="254"/>
      <c r="X2466" s="255"/>
      <c r="Y2466" s="255"/>
      <c r="Z2466" s="256"/>
      <c r="AA2466" s="63"/>
      <c r="AB2466" s="63"/>
      <c r="AC2466" s="63"/>
      <c r="AD2466" s="81"/>
      <c r="AE2466" s="84"/>
      <c r="AF2466" s="84"/>
      <c r="AG2466" s="257"/>
      <c r="AH2466" s="84"/>
      <c r="AI2466" s="63"/>
      <c r="AJ2466" s="63"/>
      <c r="AK2466" s="81"/>
      <c r="AL2466" s="85"/>
      <c r="AM2466" s="66"/>
      <c r="AN2466" s="63"/>
      <c r="XFA2466" s="558" t="e">
        <f>MATCH(AE2466,tabla!$W$3:$W$20,0)-1</f>
        <v>#N/A</v>
      </c>
      <c r="XFB2466" s="558">
        <f>COUNTIF(tabla!$W$3:$W$20,'BD1'!AE2466)</f>
        <v>0</v>
      </c>
    </row>
    <row r="2467" spans="1:40 16381:16382" ht="24.95" customHeight="1" x14ac:dyDescent="0.2">
      <c r="A2467" s="248"/>
      <c r="B2467" s="248"/>
      <c r="C2467" s="248"/>
      <c r="D2467" s="84"/>
      <c r="E2467" s="86"/>
      <c r="F2467" s="249"/>
      <c r="G2467" s="84"/>
      <c r="H2467" s="84"/>
      <c r="I2467" s="177"/>
      <c r="J2467" s="84"/>
      <c r="K2467" s="477"/>
      <c r="L2467" s="174"/>
      <c r="M2467" s="251"/>
      <c r="N2467" s="280" t="str">
        <f t="shared" si="178"/>
        <v/>
      </c>
      <c r="O2467" s="252"/>
      <c r="P2467" s="253"/>
      <c r="Q2467" s="484"/>
      <c r="R2467" s="83"/>
      <c r="S2467" s="482"/>
      <c r="T2467" s="84"/>
      <c r="U2467" s="250"/>
      <c r="V2467" s="254"/>
      <c r="W2467" s="254"/>
      <c r="X2467" s="255"/>
      <c r="Y2467" s="255"/>
      <c r="Z2467" s="256"/>
      <c r="AA2467" s="63"/>
      <c r="AB2467" s="63"/>
      <c r="AC2467" s="63"/>
      <c r="AD2467" s="81"/>
      <c r="AE2467" s="84"/>
      <c r="AF2467" s="84"/>
      <c r="AG2467" s="257"/>
      <c r="AH2467" s="84"/>
      <c r="AI2467" s="63"/>
      <c r="AJ2467" s="63"/>
      <c r="AK2467" s="81"/>
      <c r="AL2467" s="85"/>
      <c r="AM2467" s="66"/>
      <c r="AN2467" s="63"/>
      <c r="XFA2467" s="558" t="e">
        <f>MATCH(AE2467,tabla!$W$3:$W$20,0)-1</f>
        <v>#N/A</v>
      </c>
      <c r="XFB2467" s="558">
        <f>COUNTIF(tabla!$W$3:$W$20,'BD1'!AE2467)</f>
        <v>0</v>
      </c>
    </row>
    <row r="2468" spans="1:40 16381:16382" ht="24.95" customHeight="1" x14ac:dyDescent="0.2">
      <c r="A2468" s="248"/>
      <c r="B2468" s="248"/>
      <c r="C2468" s="248"/>
      <c r="D2468" s="84"/>
      <c r="E2468" s="86"/>
      <c r="F2468" s="249"/>
      <c r="G2468" s="84"/>
      <c r="H2468" s="84"/>
      <c r="I2468" s="177"/>
      <c r="J2468" s="84"/>
      <c r="K2468" s="477"/>
      <c r="L2468" s="174"/>
      <c r="M2468" s="251"/>
      <c r="N2468" s="280" t="str">
        <f t="shared" si="178"/>
        <v/>
      </c>
      <c r="O2468" s="252"/>
      <c r="P2468" s="253"/>
      <c r="Q2468" s="484"/>
      <c r="R2468" s="83"/>
      <c r="S2468" s="482"/>
      <c r="T2468" s="84"/>
      <c r="U2468" s="250"/>
      <c r="V2468" s="254"/>
      <c r="W2468" s="254"/>
      <c r="X2468" s="255"/>
      <c r="Y2468" s="255"/>
      <c r="Z2468" s="256"/>
      <c r="AA2468" s="63"/>
      <c r="AB2468" s="63"/>
      <c r="AC2468" s="63"/>
      <c r="AD2468" s="81"/>
      <c r="AE2468" s="84"/>
      <c r="AF2468" s="84"/>
      <c r="AG2468" s="257"/>
      <c r="AH2468" s="84"/>
      <c r="AI2468" s="63"/>
      <c r="AJ2468" s="63"/>
      <c r="AK2468" s="81"/>
      <c r="AL2468" s="85"/>
      <c r="AM2468" s="66"/>
      <c r="AN2468" s="63"/>
      <c r="XFA2468" s="558" t="e">
        <f>MATCH(AE2468,tabla!$W$3:$W$20,0)-1</f>
        <v>#N/A</v>
      </c>
      <c r="XFB2468" s="558">
        <f>COUNTIF(tabla!$W$3:$W$20,'BD1'!AE2468)</f>
        <v>0</v>
      </c>
    </row>
    <row r="2469" spans="1:40 16381:16382" ht="24.95" customHeight="1" x14ac:dyDescent="0.2">
      <c r="A2469" s="248"/>
      <c r="B2469" s="248"/>
      <c r="C2469" s="248"/>
      <c r="D2469" s="84"/>
      <c r="E2469" s="86"/>
      <c r="F2469" s="249"/>
      <c r="G2469" s="84"/>
      <c r="H2469" s="84"/>
      <c r="I2469" s="177"/>
      <c r="J2469" s="84"/>
      <c r="K2469" s="477"/>
      <c r="L2469" s="174"/>
      <c r="M2469" s="251"/>
      <c r="N2469" s="280" t="str">
        <f t="shared" si="178"/>
        <v/>
      </c>
      <c r="O2469" s="252"/>
      <c r="P2469" s="253"/>
      <c r="Q2469" s="484"/>
      <c r="R2469" s="83"/>
      <c r="S2469" s="482"/>
      <c r="T2469" s="84"/>
      <c r="U2469" s="250"/>
      <c r="V2469" s="254"/>
      <c r="W2469" s="254"/>
      <c r="X2469" s="255"/>
      <c r="Y2469" s="255"/>
      <c r="Z2469" s="256"/>
      <c r="AA2469" s="63"/>
      <c r="AB2469" s="63"/>
      <c r="AC2469" s="63"/>
      <c r="AD2469" s="81"/>
      <c r="AE2469" s="84"/>
      <c r="AF2469" s="84"/>
      <c r="AG2469" s="257"/>
      <c r="AH2469" s="84"/>
      <c r="AI2469" s="63"/>
      <c r="AJ2469" s="63"/>
      <c r="AK2469" s="81"/>
      <c r="AL2469" s="85"/>
      <c r="AM2469" s="66"/>
      <c r="AN2469" s="63"/>
      <c r="XFA2469" s="558" t="e">
        <f>MATCH(AE2469,tabla!$W$3:$W$20,0)-1</f>
        <v>#N/A</v>
      </c>
      <c r="XFB2469" s="558">
        <f>COUNTIF(tabla!$W$3:$W$20,'BD1'!AE2469)</f>
        <v>0</v>
      </c>
    </row>
    <row r="2470" spans="1:40 16381:16382" ht="24.95" customHeight="1" x14ac:dyDescent="0.2">
      <c r="A2470" s="248"/>
      <c r="B2470" s="248"/>
      <c r="C2470" s="248"/>
      <c r="D2470" s="84"/>
      <c r="E2470" s="86"/>
      <c r="F2470" s="249"/>
      <c r="G2470" s="84"/>
      <c r="H2470" s="84"/>
      <c r="I2470" s="177"/>
      <c r="J2470" s="84"/>
      <c r="K2470" s="477"/>
      <c r="L2470" s="174"/>
      <c r="M2470" s="251"/>
      <c r="N2470" s="280" t="str">
        <f t="shared" si="178"/>
        <v/>
      </c>
      <c r="O2470" s="252"/>
      <c r="P2470" s="253"/>
      <c r="Q2470" s="484"/>
      <c r="R2470" s="83"/>
      <c r="S2470" s="482"/>
      <c r="T2470" s="84"/>
      <c r="U2470" s="250"/>
      <c r="V2470" s="254"/>
      <c r="W2470" s="254"/>
      <c r="X2470" s="255"/>
      <c r="Y2470" s="255"/>
      <c r="Z2470" s="256"/>
      <c r="AA2470" s="63"/>
      <c r="AB2470" s="63"/>
      <c r="AC2470" s="63"/>
      <c r="AD2470" s="81"/>
      <c r="AE2470" s="84"/>
      <c r="AF2470" s="84"/>
      <c r="AG2470" s="257"/>
      <c r="AH2470" s="84"/>
      <c r="AI2470" s="63"/>
      <c r="AJ2470" s="63"/>
      <c r="AK2470" s="81"/>
      <c r="AL2470" s="85"/>
      <c r="AM2470" s="66"/>
      <c r="AN2470" s="63"/>
      <c r="XFA2470" s="558" t="e">
        <f>MATCH(AE2470,tabla!$W$3:$W$20,0)-1</f>
        <v>#N/A</v>
      </c>
      <c r="XFB2470" s="558">
        <f>COUNTIF(tabla!$W$3:$W$20,'BD1'!AE2470)</f>
        <v>0</v>
      </c>
    </row>
    <row r="2471" spans="1:40 16381:16382" ht="24.95" customHeight="1" x14ac:dyDescent="0.2">
      <c r="A2471" s="248"/>
      <c r="B2471" s="248"/>
      <c r="C2471" s="248"/>
      <c r="D2471" s="84"/>
      <c r="E2471" s="86"/>
      <c r="F2471" s="249"/>
      <c r="G2471" s="84"/>
      <c r="H2471" s="84"/>
      <c r="I2471" s="177"/>
      <c r="J2471" s="84"/>
      <c r="K2471" s="477"/>
      <c r="L2471" s="174"/>
      <c r="M2471" s="251"/>
      <c r="N2471" s="280" t="str">
        <f t="shared" si="178"/>
        <v/>
      </c>
      <c r="O2471" s="252"/>
      <c r="P2471" s="253"/>
      <c r="Q2471" s="484"/>
      <c r="R2471" s="83"/>
      <c r="S2471" s="482"/>
      <c r="T2471" s="84"/>
      <c r="U2471" s="250"/>
      <c r="V2471" s="254"/>
      <c r="W2471" s="254"/>
      <c r="X2471" s="255"/>
      <c r="Y2471" s="255"/>
      <c r="Z2471" s="256"/>
      <c r="AA2471" s="63"/>
      <c r="AB2471" s="63"/>
      <c r="AC2471" s="63"/>
      <c r="AD2471" s="81"/>
      <c r="AE2471" s="84"/>
      <c r="AF2471" s="84"/>
      <c r="AG2471" s="257"/>
      <c r="AH2471" s="84"/>
      <c r="AI2471" s="63"/>
      <c r="AJ2471" s="63"/>
      <c r="AK2471" s="81"/>
      <c r="AL2471" s="85"/>
      <c r="AM2471" s="66"/>
      <c r="AN2471" s="63"/>
      <c r="XFA2471" s="558" t="e">
        <f>MATCH(AE2471,tabla!$W$3:$W$20,0)-1</f>
        <v>#N/A</v>
      </c>
      <c r="XFB2471" s="558">
        <f>COUNTIF(tabla!$W$3:$W$20,'BD1'!AE2471)</f>
        <v>0</v>
      </c>
    </row>
    <row r="2472" spans="1:40 16381:16382" ht="24.95" customHeight="1" x14ac:dyDescent="0.2">
      <c r="A2472" s="248"/>
      <c r="B2472" s="248"/>
      <c r="C2472" s="248"/>
      <c r="D2472" s="84"/>
      <c r="E2472" s="86"/>
      <c r="F2472" s="249"/>
      <c r="G2472" s="84"/>
      <c r="H2472" s="84"/>
      <c r="I2472" s="177"/>
      <c r="J2472" s="84"/>
      <c r="K2472" s="477"/>
      <c r="L2472" s="174"/>
      <c r="M2472" s="251"/>
      <c r="N2472" s="280" t="str">
        <f t="shared" si="178"/>
        <v/>
      </c>
      <c r="O2472" s="252"/>
      <c r="P2472" s="253"/>
      <c r="Q2472" s="484"/>
      <c r="R2472" s="83"/>
      <c r="S2472" s="482"/>
      <c r="T2472" s="84"/>
      <c r="U2472" s="250"/>
      <c r="V2472" s="254"/>
      <c r="W2472" s="254"/>
      <c r="X2472" s="255"/>
      <c r="Y2472" s="255"/>
      <c r="Z2472" s="256"/>
      <c r="AA2472" s="63"/>
      <c r="AB2472" s="63"/>
      <c r="AC2472" s="63"/>
      <c r="AD2472" s="81"/>
      <c r="AE2472" s="84"/>
      <c r="AF2472" s="84"/>
      <c r="AG2472" s="257"/>
      <c r="AH2472" s="84"/>
      <c r="AI2472" s="63"/>
      <c r="AJ2472" s="63"/>
      <c r="AK2472" s="81"/>
      <c r="AL2472" s="85"/>
      <c r="AM2472" s="66"/>
      <c r="AN2472" s="63"/>
      <c r="XFA2472" s="558" t="e">
        <f>MATCH(AE2472,tabla!$W$3:$W$20,0)-1</f>
        <v>#N/A</v>
      </c>
      <c r="XFB2472" s="558">
        <f>COUNTIF(tabla!$W$3:$W$20,'BD1'!AE2472)</f>
        <v>0</v>
      </c>
    </row>
    <row r="2473" spans="1:40 16381:16382" ht="24.95" customHeight="1" x14ac:dyDescent="0.2">
      <c r="A2473" s="248"/>
      <c r="B2473" s="248"/>
      <c r="C2473" s="248"/>
      <c r="D2473" s="84"/>
      <c r="E2473" s="86"/>
      <c r="F2473" s="249"/>
      <c r="G2473" s="84"/>
      <c r="H2473" s="84"/>
      <c r="I2473" s="177"/>
      <c r="J2473" s="84"/>
      <c r="K2473" s="477"/>
      <c r="L2473" s="174"/>
      <c r="M2473" s="251"/>
      <c r="N2473" s="280" t="str">
        <f t="shared" si="178"/>
        <v/>
      </c>
      <c r="O2473" s="252"/>
      <c r="P2473" s="253"/>
      <c r="Q2473" s="484"/>
      <c r="R2473" s="83"/>
      <c r="S2473" s="482"/>
      <c r="T2473" s="84"/>
      <c r="U2473" s="250"/>
      <c r="V2473" s="254"/>
      <c r="W2473" s="254"/>
      <c r="X2473" s="255"/>
      <c r="Y2473" s="255"/>
      <c r="Z2473" s="256"/>
      <c r="AA2473" s="63"/>
      <c r="AB2473" s="63"/>
      <c r="AC2473" s="63"/>
      <c r="AD2473" s="81"/>
      <c r="AE2473" s="84"/>
      <c r="AF2473" s="84"/>
      <c r="AG2473" s="257"/>
      <c r="AH2473" s="84"/>
      <c r="AI2473" s="63"/>
      <c r="AJ2473" s="63"/>
      <c r="AK2473" s="81"/>
      <c r="AL2473" s="85"/>
      <c r="AM2473" s="66"/>
      <c r="AN2473" s="63"/>
      <c r="XFA2473" s="558" t="e">
        <f>MATCH(AE2473,tabla!$W$3:$W$20,0)-1</f>
        <v>#N/A</v>
      </c>
      <c r="XFB2473" s="558">
        <f>COUNTIF(tabla!$W$3:$W$20,'BD1'!AE2473)</f>
        <v>0</v>
      </c>
    </row>
    <row r="2474" spans="1:40 16381:16382" ht="24.95" customHeight="1" x14ac:dyDescent="0.2">
      <c r="A2474" s="248"/>
      <c r="B2474" s="248"/>
      <c r="C2474" s="248"/>
      <c r="D2474" s="84"/>
      <c r="E2474" s="86"/>
      <c r="F2474" s="249"/>
      <c r="G2474" s="84"/>
      <c r="H2474" s="84"/>
      <c r="I2474" s="177"/>
      <c r="J2474" s="84"/>
      <c r="K2474" s="477"/>
      <c r="L2474" s="174"/>
      <c r="M2474" s="251"/>
      <c r="N2474" s="280" t="str">
        <f t="shared" si="178"/>
        <v/>
      </c>
      <c r="O2474" s="252"/>
      <c r="P2474" s="253"/>
      <c r="Q2474" s="484"/>
      <c r="R2474" s="83"/>
      <c r="S2474" s="482"/>
      <c r="T2474" s="84"/>
      <c r="U2474" s="250"/>
      <c r="V2474" s="254"/>
      <c r="W2474" s="254"/>
      <c r="X2474" s="255"/>
      <c r="Y2474" s="255"/>
      <c r="Z2474" s="256"/>
      <c r="AA2474" s="63"/>
      <c r="AB2474" s="63"/>
      <c r="AC2474" s="63"/>
      <c r="AD2474" s="81"/>
      <c r="AE2474" s="84"/>
      <c r="AF2474" s="84"/>
      <c r="AG2474" s="257"/>
      <c r="AH2474" s="84"/>
      <c r="AI2474" s="63"/>
      <c r="AJ2474" s="63"/>
      <c r="AK2474" s="81"/>
      <c r="AL2474" s="85"/>
      <c r="AM2474" s="66"/>
      <c r="AN2474" s="63"/>
      <c r="XFA2474" s="558" t="e">
        <f>MATCH(AE2474,tabla!$W$3:$W$20,0)-1</f>
        <v>#N/A</v>
      </c>
      <c r="XFB2474" s="558">
        <f>COUNTIF(tabla!$W$3:$W$20,'BD1'!AE2474)</f>
        <v>0</v>
      </c>
    </row>
    <row r="2475" spans="1:40 16381:16382" ht="24.95" customHeight="1" x14ac:dyDescent="0.2">
      <c r="A2475" s="248"/>
      <c r="B2475" s="248"/>
      <c r="C2475" s="248"/>
      <c r="D2475" s="84"/>
      <c r="E2475" s="86"/>
      <c r="F2475" s="249"/>
      <c r="G2475" s="84"/>
      <c r="H2475" s="84"/>
      <c r="I2475" s="177"/>
      <c r="J2475" s="84"/>
      <c r="K2475" s="477"/>
      <c r="L2475" s="174"/>
      <c r="M2475" s="251"/>
      <c r="N2475" s="280" t="str">
        <f t="shared" si="178"/>
        <v/>
      </c>
      <c r="O2475" s="252"/>
      <c r="P2475" s="253"/>
      <c r="Q2475" s="484"/>
      <c r="R2475" s="83"/>
      <c r="S2475" s="482"/>
      <c r="T2475" s="84"/>
      <c r="U2475" s="250"/>
      <c r="V2475" s="254"/>
      <c r="W2475" s="254"/>
      <c r="X2475" s="255"/>
      <c r="Y2475" s="255"/>
      <c r="Z2475" s="256"/>
      <c r="AA2475" s="63"/>
      <c r="AB2475" s="63"/>
      <c r="AC2475" s="63"/>
      <c r="AD2475" s="81"/>
      <c r="AE2475" s="84"/>
      <c r="AF2475" s="84"/>
      <c r="AG2475" s="257"/>
      <c r="AH2475" s="84"/>
      <c r="AI2475" s="63"/>
      <c r="AJ2475" s="63"/>
      <c r="AK2475" s="81"/>
      <c r="AL2475" s="85"/>
      <c r="AM2475" s="66"/>
      <c r="AN2475" s="63"/>
      <c r="XFA2475" s="558" t="e">
        <f>MATCH(AE2475,tabla!$W$3:$W$20,0)-1</f>
        <v>#N/A</v>
      </c>
      <c r="XFB2475" s="558">
        <f>COUNTIF(tabla!$W$3:$W$20,'BD1'!AE2475)</f>
        <v>0</v>
      </c>
    </row>
    <row r="2476" spans="1:40 16381:16382" ht="24.95" customHeight="1" x14ac:dyDescent="0.2">
      <c r="A2476" s="248"/>
      <c r="B2476" s="248"/>
      <c r="C2476" s="248"/>
      <c r="D2476" s="84"/>
      <c r="E2476" s="86"/>
      <c r="F2476" s="249"/>
      <c r="G2476" s="84"/>
      <c r="H2476" s="84"/>
      <c r="I2476" s="177"/>
      <c r="J2476" s="84"/>
      <c r="K2476" s="477"/>
      <c r="L2476" s="174"/>
      <c r="M2476" s="251"/>
      <c r="N2476" s="280" t="str">
        <f t="shared" si="178"/>
        <v/>
      </c>
      <c r="O2476" s="252"/>
      <c r="P2476" s="253"/>
      <c r="Q2476" s="484"/>
      <c r="R2476" s="83"/>
      <c r="S2476" s="482"/>
      <c r="T2476" s="84"/>
      <c r="U2476" s="250"/>
      <c r="V2476" s="254"/>
      <c r="W2476" s="254"/>
      <c r="X2476" s="255"/>
      <c r="Y2476" s="255"/>
      <c r="Z2476" s="256"/>
      <c r="AA2476" s="63"/>
      <c r="AB2476" s="63"/>
      <c r="AC2476" s="63"/>
      <c r="AD2476" s="81"/>
      <c r="AE2476" s="84"/>
      <c r="AF2476" s="84"/>
      <c r="AG2476" s="257"/>
      <c r="AH2476" s="84"/>
      <c r="AI2476" s="63"/>
      <c r="AJ2476" s="63"/>
      <c r="AK2476" s="81"/>
      <c r="AL2476" s="85"/>
      <c r="AM2476" s="66"/>
      <c r="AN2476" s="63"/>
      <c r="XFA2476" s="558" t="e">
        <f>MATCH(AE2476,tabla!$W$3:$W$20,0)-1</f>
        <v>#N/A</v>
      </c>
      <c r="XFB2476" s="558">
        <f>COUNTIF(tabla!$W$3:$W$20,'BD1'!AE2476)</f>
        <v>0</v>
      </c>
    </row>
    <row r="2477" spans="1:40 16381:16382" ht="24.95" customHeight="1" x14ac:dyDescent="0.2">
      <c r="A2477" s="248"/>
      <c r="B2477" s="248"/>
      <c r="C2477" s="248"/>
      <c r="D2477" s="84"/>
      <c r="E2477" s="86"/>
      <c r="F2477" s="249"/>
      <c r="G2477" s="84"/>
      <c r="H2477" s="84"/>
      <c r="I2477" s="177"/>
      <c r="J2477" s="84"/>
      <c r="K2477" s="477"/>
      <c r="L2477" s="174"/>
      <c r="M2477" s="251"/>
      <c r="N2477" s="280" t="str">
        <f t="shared" si="178"/>
        <v/>
      </c>
      <c r="O2477" s="252"/>
      <c r="P2477" s="253"/>
      <c r="Q2477" s="484"/>
      <c r="R2477" s="83"/>
      <c r="S2477" s="482"/>
      <c r="T2477" s="84"/>
      <c r="U2477" s="250"/>
      <c r="V2477" s="254"/>
      <c r="W2477" s="254"/>
      <c r="X2477" s="255"/>
      <c r="Y2477" s="255"/>
      <c r="Z2477" s="256"/>
      <c r="AA2477" s="63"/>
      <c r="AB2477" s="63"/>
      <c r="AC2477" s="63"/>
      <c r="AD2477" s="81"/>
      <c r="AE2477" s="84"/>
      <c r="AF2477" s="84"/>
      <c r="AG2477" s="257"/>
      <c r="AH2477" s="84"/>
      <c r="AI2477" s="63"/>
      <c r="AJ2477" s="63"/>
      <c r="AK2477" s="81"/>
      <c r="AL2477" s="85"/>
      <c r="AM2477" s="66"/>
      <c r="AN2477" s="63"/>
      <c r="XFA2477" s="558" t="e">
        <f>MATCH(AE2477,tabla!$W$3:$W$20,0)-1</f>
        <v>#N/A</v>
      </c>
      <c r="XFB2477" s="558">
        <f>COUNTIF(tabla!$W$3:$W$20,'BD1'!AE2477)</f>
        <v>0</v>
      </c>
    </row>
    <row r="2478" spans="1:40 16381:16382" ht="24.95" customHeight="1" x14ac:dyDescent="0.2">
      <c r="A2478" s="248"/>
      <c r="B2478" s="248"/>
      <c r="C2478" s="248"/>
      <c r="D2478" s="84"/>
      <c r="E2478" s="86"/>
      <c r="F2478" s="249"/>
      <c r="G2478" s="84"/>
      <c r="H2478" s="84"/>
      <c r="I2478" s="177"/>
      <c r="J2478" s="84"/>
      <c r="K2478" s="477"/>
      <c r="L2478" s="174"/>
      <c r="M2478" s="251"/>
      <c r="N2478" s="280" t="str">
        <f t="shared" si="178"/>
        <v/>
      </c>
      <c r="O2478" s="252"/>
      <c r="P2478" s="253"/>
      <c r="Q2478" s="484"/>
      <c r="R2478" s="83"/>
      <c r="S2478" s="482"/>
      <c r="T2478" s="84"/>
      <c r="U2478" s="250"/>
      <c r="V2478" s="254"/>
      <c r="W2478" s="254"/>
      <c r="X2478" s="255"/>
      <c r="Y2478" s="255"/>
      <c r="Z2478" s="256"/>
      <c r="AA2478" s="63"/>
      <c r="AB2478" s="63"/>
      <c r="AC2478" s="63"/>
      <c r="AD2478" s="81"/>
      <c r="AE2478" s="84"/>
      <c r="AF2478" s="84"/>
      <c r="AG2478" s="257"/>
      <c r="AH2478" s="84"/>
      <c r="AI2478" s="63"/>
      <c r="AJ2478" s="63"/>
      <c r="AK2478" s="81"/>
      <c r="AL2478" s="85"/>
      <c r="AM2478" s="66"/>
      <c r="AN2478" s="63"/>
      <c r="XFA2478" s="558" t="e">
        <f>MATCH(AE2478,tabla!$W$3:$W$20,0)-1</f>
        <v>#N/A</v>
      </c>
      <c r="XFB2478" s="558">
        <f>COUNTIF(tabla!$W$3:$W$20,'BD1'!AE2478)</f>
        <v>0</v>
      </c>
    </row>
    <row r="2479" spans="1:40 16381:16382" ht="24.95" customHeight="1" x14ac:dyDescent="0.2">
      <c r="A2479" s="248"/>
      <c r="B2479" s="248"/>
      <c r="C2479" s="248"/>
      <c r="D2479" s="84"/>
      <c r="E2479" s="86"/>
      <c r="F2479" s="249"/>
      <c r="G2479" s="84"/>
      <c r="H2479" s="84"/>
      <c r="I2479" s="177"/>
      <c r="J2479" s="84"/>
      <c r="K2479" s="477"/>
      <c r="L2479" s="174"/>
      <c r="M2479" s="251"/>
      <c r="N2479" s="280" t="str">
        <f t="shared" si="178"/>
        <v/>
      </c>
      <c r="O2479" s="252"/>
      <c r="P2479" s="253"/>
      <c r="Q2479" s="484"/>
      <c r="R2479" s="83"/>
      <c r="S2479" s="482"/>
      <c r="T2479" s="84"/>
      <c r="U2479" s="250"/>
      <c r="V2479" s="254"/>
      <c r="W2479" s="254"/>
      <c r="X2479" s="255"/>
      <c r="Y2479" s="255"/>
      <c r="Z2479" s="256"/>
      <c r="AA2479" s="63"/>
      <c r="AB2479" s="63"/>
      <c r="AC2479" s="63"/>
      <c r="AD2479" s="81"/>
      <c r="AE2479" s="84"/>
      <c r="AF2479" s="84"/>
      <c r="AG2479" s="257"/>
      <c r="AH2479" s="84"/>
      <c r="AI2479" s="63"/>
      <c r="AJ2479" s="63"/>
      <c r="AK2479" s="81"/>
      <c r="AL2479" s="85"/>
      <c r="AM2479" s="66"/>
      <c r="AN2479" s="63"/>
      <c r="XFA2479" s="558" t="e">
        <f>MATCH(AE2479,tabla!$W$3:$W$20,0)-1</f>
        <v>#N/A</v>
      </c>
      <c r="XFB2479" s="558">
        <f>COUNTIF(tabla!$W$3:$W$20,'BD1'!AE2479)</f>
        <v>0</v>
      </c>
    </row>
    <row r="2480" spans="1:40 16381:16382" ht="24.95" customHeight="1" x14ac:dyDescent="0.2">
      <c r="A2480" s="248"/>
      <c r="B2480" s="248"/>
      <c r="C2480" s="248"/>
      <c r="D2480" s="84"/>
      <c r="E2480" s="86"/>
      <c r="F2480" s="249"/>
      <c r="G2480" s="84"/>
      <c r="H2480" s="84"/>
      <c r="I2480" s="177"/>
      <c r="J2480" s="84"/>
      <c r="K2480" s="477"/>
      <c r="L2480" s="174"/>
      <c r="M2480" s="251"/>
      <c r="N2480" s="280" t="str">
        <f t="shared" si="178"/>
        <v/>
      </c>
      <c r="O2480" s="252"/>
      <c r="P2480" s="253"/>
      <c r="Q2480" s="484"/>
      <c r="R2480" s="83"/>
      <c r="S2480" s="482"/>
      <c r="T2480" s="84"/>
      <c r="U2480" s="250"/>
      <c r="V2480" s="254"/>
      <c r="W2480" s="254"/>
      <c r="X2480" s="255"/>
      <c r="Y2480" s="255"/>
      <c r="Z2480" s="256"/>
      <c r="AA2480" s="63"/>
      <c r="AB2480" s="63"/>
      <c r="AC2480" s="63"/>
      <c r="AD2480" s="81"/>
      <c r="AE2480" s="84"/>
      <c r="AF2480" s="84"/>
      <c r="AG2480" s="257"/>
      <c r="AH2480" s="84"/>
      <c r="AI2480" s="63"/>
      <c r="AJ2480" s="63"/>
      <c r="AK2480" s="81"/>
      <c r="AL2480" s="85"/>
      <c r="AM2480" s="66"/>
      <c r="AN2480" s="63"/>
      <c r="XFA2480" s="558" t="e">
        <f>MATCH(AE2480,tabla!$W$3:$W$20,0)-1</f>
        <v>#N/A</v>
      </c>
      <c r="XFB2480" s="558">
        <f>COUNTIF(tabla!$W$3:$W$20,'BD1'!AE2480)</f>
        <v>0</v>
      </c>
    </row>
    <row r="2481" spans="1:40 16381:16382" ht="24.95" customHeight="1" x14ac:dyDescent="0.2">
      <c r="A2481" s="248"/>
      <c r="B2481" s="248"/>
      <c r="C2481" s="248"/>
      <c r="D2481" s="84"/>
      <c r="E2481" s="86"/>
      <c r="F2481" s="249"/>
      <c r="G2481" s="84"/>
      <c r="H2481" s="84"/>
      <c r="I2481" s="177"/>
      <c r="J2481" s="84"/>
      <c r="K2481" s="477"/>
      <c r="L2481" s="174"/>
      <c r="M2481" s="251"/>
      <c r="N2481" s="280" t="str">
        <f t="shared" si="178"/>
        <v/>
      </c>
      <c r="O2481" s="252"/>
      <c r="P2481" s="253"/>
      <c r="Q2481" s="484"/>
      <c r="R2481" s="83"/>
      <c r="S2481" s="482"/>
      <c r="T2481" s="84"/>
      <c r="U2481" s="250"/>
      <c r="V2481" s="254"/>
      <c r="W2481" s="254"/>
      <c r="X2481" s="255"/>
      <c r="Y2481" s="255"/>
      <c r="Z2481" s="256"/>
      <c r="AA2481" s="63"/>
      <c r="AB2481" s="63"/>
      <c r="AC2481" s="63"/>
      <c r="AD2481" s="81"/>
      <c r="AE2481" s="84"/>
      <c r="AF2481" s="84"/>
      <c r="AG2481" s="257"/>
      <c r="AH2481" s="84"/>
      <c r="AI2481" s="63"/>
      <c r="AJ2481" s="63"/>
      <c r="AK2481" s="81"/>
      <c r="AL2481" s="85"/>
      <c r="AM2481" s="66"/>
      <c r="AN2481" s="63"/>
      <c r="XFA2481" s="558" t="e">
        <f>MATCH(AE2481,tabla!$W$3:$W$20,0)-1</f>
        <v>#N/A</v>
      </c>
      <c r="XFB2481" s="558">
        <f>COUNTIF(tabla!$W$3:$W$20,'BD1'!AE2481)</f>
        <v>0</v>
      </c>
    </row>
    <row r="2482" spans="1:40 16381:16382" ht="24.95" customHeight="1" x14ac:dyDescent="0.2">
      <c r="A2482" s="248"/>
      <c r="B2482" s="248"/>
      <c r="C2482" s="248"/>
      <c r="D2482" s="84"/>
      <c r="E2482" s="86"/>
      <c r="F2482" s="249"/>
      <c r="G2482" s="84"/>
      <c r="H2482" s="84"/>
      <c r="I2482" s="177"/>
      <c r="J2482" s="84"/>
      <c r="K2482" s="477"/>
      <c r="L2482" s="174"/>
      <c r="M2482" s="251"/>
      <c r="N2482" s="280" t="str">
        <f t="shared" si="178"/>
        <v/>
      </c>
      <c r="O2482" s="252"/>
      <c r="P2482" s="253"/>
      <c r="Q2482" s="484"/>
      <c r="R2482" s="83"/>
      <c r="S2482" s="482"/>
      <c r="T2482" s="84"/>
      <c r="U2482" s="250"/>
      <c r="V2482" s="254"/>
      <c r="W2482" s="254"/>
      <c r="X2482" s="255"/>
      <c r="Y2482" s="255"/>
      <c r="Z2482" s="256"/>
      <c r="AA2482" s="63"/>
      <c r="AB2482" s="63"/>
      <c r="AC2482" s="63"/>
      <c r="AD2482" s="81"/>
      <c r="AE2482" s="84"/>
      <c r="AF2482" s="84"/>
      <c r="AG2482" s="257"/>
      <c r="AH2482" s="84"/>
      <c r="AI2482" s="63"/>
      <c r="AJ2482" s="63"/>
      <c r="AK2482" s="81"/>
      <c r="AL2482" s="85"/>
      <c r="AM2482" s="66"/>
      <c r="AN2482" s="63"/>
      <c r="XFA2482" s="558" t="e">
        <f>MATCH(AE2482,tabla!$W$3:$W$20,0)-1</f>
        <v>#N/A</v>
      </c>
      <c r="XFB2482" s="558">
        <f>COUNTIF(tabla!$W$3:$W$20,'BD1'!AE2482)</f>
        <v>0</v>
      </c>
    </row>
    <row r="2483" spans="1:40 16381:16382" ht="24.95" customHeight="1" x14ac:dyDescent="0.2">
      <c r="A2483" s="248"/>
      <c r="B2483" s="248"/>
      <c r="C2483" s="248"/>
      <c r="D2483" s="84"/>
      <c r="E2483" s="86"/>
      <c r="F2483" s="249"/>
      <c r="G2483" s="84"/>
      <c r="H2483" s="84"/>
      <c r="I2483" s="177"/>
      <c r="J2483" s="84"/>
      <c r="K2483" s="477"/>
      <c r="L2483" s="174"/>
      <c r="M2483" s="251"/>
      <c r="N2483" s="280" t="str">
        <f t="shared" si="178"/>
        <v/>
      </c>
      <c r="O2483" s="252"/>
      <c r="P2483" s="253"/>
      <c r="Q2483" s="484"/>
      <c r="R2483" s="83"/>
      <c r="S2483" s="482"/>
      <c r="T2483" s="84"/>
      <c r="U2483" s="250"/>
      <c r="V2483" s="254"/>
      <c r="W2483" s="254"/>
      <c r="X2483" s="255"/>
      <c r="Y2483" s="255"/>
      <c r="Z2483" s="256"/>
      <c r="AA2483" s="63"/>
      <c r="AB2483" s="63"/>
      <c r="AC2483" s="63"/>
      <c r="AD2483" s="81"/>
      <c r="AE2483" s="84"/>
      <c r="AF2483" s="84"/>
      <c r="AG2483" s="257"/>
      <c r="AH2483" s="84"/>
      <c r="AI2483" s="63"/>
      <c r="AJ2483" s="63"/>
      <c r="AK2483" s="81"/>
      <c r="AL2483" s="85"/>
      <c r="AM2483" s="66"/>
      <c r="AN2483" s="63"/>
      <c r="XFA2483" s="558" t="e">
        <f>MATCH(AE2483,tabla!$W$3:$W$20,0)-1</f>
        <v>#N/A</v>
      </c>
      <c r="XFB2483" s="558">
        <f>COUNTIF(tabla!$W$3:$W$20,'BD1'!AE2483)</f>
        <v>0</v>
      </c>
    </row>
    <row r="2484" spans="1:40 16381:16382" ht="24.95" customHeight="1" x14ac:dyDescent="0.2">
      <c r="A2484" s="248"/>
      <c r="B2484" s="248"/>
      <c r="C2484" s="248"/>
      <c r="D2484" s="84"/>
      <c r="E2484" s="86"/>
      <c r="F2484" s="249"/>
      <c r="G2484" s="84"/>
      <c r="H2484" s="84"/>
      <c r="I2484" s="177"/>
      <c r="J2484" s="84"/>
      <c r="K2484" s="477"/>
      <c r="L2484" s="174"/>
      <c r="M2484" s="251"/>
      <c r="N2484" s="280" t="str">
        <f t="shared" si="178"/>
        <v/>
      </c>
      <c r="O2484" s="252"/>
      <c r="P2484" s="253"/>
      <c r="Q2484" s="484"/>
      <c r="R2484" s="83"/>
      <c r="S2484" s="482"/>
      <c r="T2484" s="84"/>
      <c r="U2484" s="250"/>
      <c r="V2484" s="254"/>
      <c r="W2484" s="254"/>
      <c r="X2484" s="255"/>
      <c r="Y2484" s="255"/>
      <c r="Z2484" s="256"/>
      <c r="AA2484" s="63"/>
      <c r="AB2484" s="63"/>
      <c r="AC2484" s="63"/>
      <c r="AD2484" s="81"/>
      <c r="AE2484" s="84"/>
      <c r="AF2484" s="84"/>
      <c r="AG2484" s="257"/>
      <c r="AH2484" s="84"/>
      <c r="AI2484" s="63"/>
      <c r="AJ2484" s="63"/>
      <c r="AK2484" s="81"/>
      <c r="AL2484" s="85"/>
      <c r="AM2484" s="66"/>
      <c r="AN2484" s="63"/>
      <c r="XFA2484" s="558" t="e">
        <f>MATCH(AE2484,tabla!$W$3:$W$20,0)-1</f>
        <v>#N/A</v>
      </c>
      <c r="XFB2484" s="558">
        <f>COUNTIF(tabla!$W$3:$W$20,'BD1'!AE2484)</f>
        <v>0</v>
      </c>
    </row>
    <row r="2485" spans="1:40 16381:16382" ht="24.95" customHeight="1" x14ac:dyDescent="0.2">
      <c r="A2485" s="248"/>
      <c r="B2485" s="248"/>
      <c r="C2485" s="248"/>
      <c r="D2485" s="84"/>
      <c r="E2485" s="86"/>
      <c r="F2485" s="249"/>
      <c r="G2485" s="84"/>
      <c r="H2485" s="84"/>
      <c r="I2485" s="177"/>
      <c r="J2485" s="84"/>
      <c r="K2485" s="477"/>
      <c r="L2485" s="174"/>
      <c r="M2485" s="251"/>
      <c r="N2485" s="280" t="str">
        <f t="shared" si="178"/>
        <v/>
      </c>
      <c r="O2485" s="252"/>
      <c r="P2485" s="253"/>
      <c r="Q2485" s="484"/>
      <c r="R2485" s="83"/>
      <c r="S2485" s="482"/>
      <c r="T2485" s="84"/>
      <c r="U2485" s="250"/>
      <c r="V2485" s="254"/>
      <c r="W2485" s="254"/>
      <c r="X2485" s="255"/>
      <c r="Y2485" s="255"/>
      <c r="Z2485" s="256"/>
      <c r="AA2485" s="63"/>
      <c r="AB2485" s="63"/>
      <c r="AC2485" s="63"/>
      <c r="AD2485" s="81"/>
      <c r="AE2485" s="84"/>
      <c r="AF2485" s="84"/>
      <c r="AG2485" s="257"/>
      <c r="AH2485" s="84"/>
      <c r="AI2485" s="63"/>
      <c r="AJ2485" s="63"/>
      <c r="AK2485" s="81"/>
      <c r="AL2485" s="85"/>
      <c r="AM2485" s="66"/>
      <c r="AN2485" s="63"/>
      <c r="XFA2485" s="558" t="e">
        <f>MATCH(AE2485,tabla!$W$3:$W$20,0)-1</f>
        <v>#N/A</v>
      </c>
      <c r="XFB2485" s="558">
        <f>COUNTIF(tabla!$W$3:$W$20,'BD1'!AE2485)</f>
        <v>0</v>
      </c>
    </row>
    <row r="2486" spans="1:40 16381:16382" ht="24.95" customHeight="1" x14ac:dyDescent="0.2">
      <c r="A2486" s="248"/>
      <c r="B2486" s="248"/>
      <c r="C2486" s="248"/>
      <c r="D2486" s="84"/>
      <c r="E2486" s="86"/>
      <c r="F2486" s="249"/>
      <c r="G2486" s="84"/>
      <c r="H2486" s="84"/>
      <c r="I2486" s="177"/>
      <c r="J2486" s="84"/>
      <c r="K2486" s="477"/>
      <c r="L2486" s="174"/>
      <c r="M2486" s="251"/>
      <c r="N2486" s="280" t="str">
        <f t="shared" si="178"/>
        <v/>
      </c>
      <c r="O2486" s="252"/>
      <c r="P2486" s="253"/>
      <c r="Q2486" s="484"/>
      <c r="R2486" s="83"/>
      <c r="S2486" s="482"/>
      <c r="T2486" s="84"/>
      <c r="U2486" s="250"/>
      <c r="V2486" s="254"/>
      <c r="W2486" s="254"/>
      <c r="X2486" s="255"/>
      <c r="Y2486" s="255"/>
      <c r="Z2486" s="256"/>
      <c r="AA2486" s="63"/>
      <c r="AB2486" s="63"/>
      <c r="AC2486" s="63"/>
      <c r="AD2486" s="81"/>
      <c r="AE2486" s="84"/>
      <c r="AF2486" s="84"/>
      <c r="AG2486" s="257"/>
      <c r="AH2486" s="84"/>
      <c r="AI2486" s="63"/>
      <c r="AJ2486" s="63"/>
      <c r="AK2486" s="81"/>
      <c r="AL2486" s="85"/>
      <c r="AM2486" s="66"/>
      <c r="AN2486" s="63"/>
      <c r="XFA2486" s="558" t="e">
        <f>MATCH(AE2486,tabla!$W$3:$W$20,0)-1</f>
        <v>#N/A</v>
      </c>
      <c r="XFB2486" s="558">
        <f>COUNTIF(tabla!$W$3:$W$20,'BD1'!AE2486)</f>
        <v>0</v>
      </c>
    </row>
    <row r="2487" spans="1:40 16381:16382" ht="24.95" customHeight="1" x14ac:dyDescent="0.2">
      <c r="A2487" s="248"/>
      <c r="B2487" s="248"/>
      <c r="C2487" s="248"/>
      <c r="D2487" s="84"/>
      <c r="E2487" s="86"/>
      <c r="F2487" s="249"/>
      <c r="G2487" s="84"/>
      <c r="H2487" s="84"/>
      <c r="I2487" s="177"/>
      <c r="J2487" s="84"/>
      <c r="K2487" s="477"/>
      <c r="L2487" s="174"/>
      <c r="M2487" s="251"/>
      <c r="N2487" s="280" t="str">
        <f t="shared" si="178"/>
        <v/>
      </c>
      <c r="O2487" s="252"/>
      <c r="P2487" s="253"/>
      <c r="Q2487" s="484"/>
      <c r="R2487" s="83"/>
      <c r="S2487" s="482"/>
      <c r="T2487" s="84"/>
      <c r="U2487" s="250"/>
      <c r="V2487" s="254"/>
      <c r="W2487" s="254"/>
      <c r="X2487" s="255"/>
      <c r="Y2487" s="255"/>
      <c r="Z2487" s="256"/>
      <c r="AA2487" s="63"/>
      <c r="AB2487" s="63"/>
      <c r="AC2487" s="63"/>
      <c r="AD2487" s="81"/>
      <c r="AE2487" s="84"/>
      <c r="AF2487" s="84"/>
      <c r="AG2487" s="257"/>
      <c r="AH2487" s="84"/>
      <c r="AI2487" s="63"/>
      <c r="AJ2487" s="63"/>
      <c r="AK2487" s="81"/>
      <c r="AL2487" s="85"/>
      <c r="AM2487" s="66"/>
      <c r="AN2487" s="63"/>
      <c r="XFA2487" s="558" t="e">
        <f>MATCH(AE2487,tabla!$W$3:$W$20,0)-1</f>
        <v>#N/A</v>
      </c>
      <c r="XFB2487" s="558">
        <f>COUNTIF(tabla!$W$3:$W$20,'BD1'!AE2487)</f>
        <v>0</v>
      </c>
    </row>
    <row r="2488" spans="1:40 16381:16382" ht="24.95" customHeight="1" x14ac:dyDescent="0.2">
      <c r="A2488" s="248"/>
      <c r="B2488" s="248"/>
      <c r="C2488" s="248"/>
      <c r="D2488" s="84"/>
      <c r="E2488" s="86"/>
      <c r="F2488" s="249"/>
      <c r="G2488" s="84"/>
      <c r="H2488" s="84"/>
      <c r="I2488" s="177"/>
      <c r="J2488" s="84"/>
      <c r="K2488" s="477"/>
      <c r="L2488" s="174"/>
      <c r="M2488" s="251"/>
      <c r="N2488" s="280" t="str">
        <f t="shared" si="178"/>
        <v/>
      </c>
      <c r="O2488" s="252"/>
      <c r="P2488" s="253"/>
      <c r="Q2488" s="484"/>
      <c r="R2488" s="83"/>
      <c r="S2488" s="482"/>
      <c r="T2488" s="84"/>
      <c r="U2488" s="250"/>
      <c r="V2488" s="254"/>
      <c r="W2488" s="254"/>
      <c r="X2488" s="255"/>
      <c r="Y2488" s="255"/>
      <c r="Z2488" s="256"/>
      <c r="AA2488" s="63"/>
      <c r="AB2488" s="63"/>
      <c r="AC2488" s="63"/>
      <c r="AD2488" s="81"/>
      <c r="AE2488" s="84"/>
      <c r="AF2488" s="84"/>
      <c r="AG2488" s="257"/>
      <c r="AH2488" s="84"/>
      <c r="AI2488" s="63"/>
      <c r="AJ2488" s="63"/>
      <c r="AK2488" s="81"/>
      <c r="AL2488" s="85"/>
      <c r="AM2488" s="66"/>
      <c r="AN2488" s="63"/>
      <c r="XFA2488" s="558" t="e">
        <f>MATCH(AE2488,tabla!$W$3:$W$20,0)-1</f>
        <v>#N/A</v>
      </c>
      <c r="XFB2488" s="558">
        <f>COUNTIF(tabla!$W$3:$W$20,'BD1'!AE2488)</f>
        <v>0</v>
      </c>
    </row>
    <row r="2489" spans="1:40 16381:16382" ht="24.95" customHeight="1" x14ac:dyDescent="0.2">
      <c r="A2489" s="248"/>
      <c r="B2489" s="248"/>
      <c r="C2489" s="248"/>
      <c r="D2489" s="84"/>
      <c r="E2489" s="86"/>
      <c r="F2489" s="249"/>
      <c r="G2489" s="84"/>
      <c r="H2489" s="84"/>
      <c r="I2489" s="177"/>
      <c r="J2489" s="84"/>
      <c r="K2489" s="477"/>
      <c r="L2489" s="174"/>
      <c r="M2489" s="251"/>
      <c r="N2489" s="280" t="str">
        <f t="shared" si="178"/>
        <v/>
      </c>
      <c r="O2489" s="252"/>
      <c r="P2489" s="253"/>
      <c r="Q2489" s="484"/>
      <c r="R2489" s="83"/>
      <c r="S2489" s="482"/>
      <c r="T2489" s="84"/>
      <c r="U2489" s="250"/>
      <c r="V2489" s="254"/>
      <c r="W2489" s="254"/>
      <c r="X2489" s="255"/>
      <c r="Y2489" s="255"/>
      <c r="Z2489" s="256"/>
      <c r="AA2489" s="63"/>
      <c r="AB2489" s="63"/>
      <c r="AC2489" s="63"/>
      <c r="AD2489" s="81"/>
      <c r="AE2489" s="84"/>
      <c r="AF2489" s="84"/>
      <c r="AG2489" s="257"/>
      <c r="AH2489" s="84"/>
      <c r="AI2489" s="63"/>
      <c r="AJ2489" s="63"/>
      <c r="AK2489" s="81"/>
      <c r="AL2489" s="85"/>
      <c r="AM2489" s="66"/>
      <c r="AN2489" s="63"/>
      <c r="XFA2489" s="558" t="e">
        <f>MATCH(AE2489,tabla!$W$3:$W$20,0)-1</f>
        <v>#N/A</v>
      </c>
      <c r="XFB2489" s="558">
        <f>COUNTIF(tabla!$W$3:$W$20,'BD1'!AE2489)</f>
        <v>0</v>
      </c>
    </row>
    <row r="2490" spans="1:40 16381:16382" ht="24.95" customHeight="1" x14ac:dyDescent="0.2">
      <c r="A2490" s="248"/>
      <c r="B2490" s="248"/>
      <c r="C2490" s="248"/>
      <c r="D2490" s="84"/>
      <c r="E2490" s="86"/>
      <c r="F2490" s="249"/>
      <c r="G2490" s="84"/>
      <c r="H2490" s="84"/>
      <c r="I2490" s="177"/>
      <c r="J2490" s="84"/>
      <c r="K2490" s="477"/>
      <c r="L2490" s="174"/>
      <c r="M2490" s="251"/>
      <c r="N2490" s="280" t="str">
        <f t="shared" si="178"/>
        <v/>
      </c>
      <c r="O2490" s="252"/>
      <c r="P2490" s="253"/>
      <c r="Q2490" s="484"/>
      <c r="R2490" s="83"/>
      <c r="S2490" s="482"/>
      <c r="T2490" s="84"/>
      <c r="U2490" s="250"/>
      <c r="V2490" s="254"/>
      <c r="W2490" s="254"/>
      <c r="X2490" s="255"/>
      <c r="Y2490" s="255"/>
      <c r="Z2490" s="256"/>
      <c r="AA2490" s="63"/>
      <c r="AB2490" s="63"/>
      <c r="AC2490" s="63"/>
      <c r="AD2490" s="81"/>
      <c r="AE2490" s="84"/>
      <c r="AF2490" s="84"/>
      <c r="AG2490" s="257"/>
      <c r="AH2490" s="84"/>
      <c r="AI2490" s="63"/>
      <c r="AJ2490" s="63"/>
      <c r="AK2490" s="81"/>
      <c r="AL2490" s="85"/>
      <c r="AM2490" s="66"/>
      <c r="AN2490" s="63"/>
      <c r="XFA2490" s="558" t="e">
        <f>MATCH(AE2490,tabla!$W$3:$W$20,0)-1</f>
        <v>#N/A</v>
      </c>
      <c r="XFB2490" s="558">
        <f>COUNTIF(tabla!$W$3:$W$20,'BD1'!AE2490)</f>
        <v>0</v>
      </c>
    </row>
    <row r="2491" spans="1:40 16381:16382" ht="24.95" customHeight="1" x14ac:dyDescent="0.2">
      <c r="A2491" s="248"/>
      <c r="B2491" s="248"/>
      <c r="C2491" s="248"/>
      <c r="D2491" s="84"/>
      <c r="E2491" s="86"/>
      <c r="F2491" s="249"/>
      <c r="G2491" s="84"/>
      <c r="H2491" s="84"/>
      <c r="I2491" s="177"/>
      <c r="J2491" s="84"/>
      <c r="K2491" s="477"/>
      <c r="L2491" s="174"/>
      <c r="M2491" s="251"/>
      <c r="N2491" s="280" t="str">
        <f t="shared" si="178"/>
        <v/>
      </c>
      <c r="O2491" s="252"/>
      <c r="P2491" s="253"/>
      <c r="Q2491" s="484"/>
      <c r="R2491" s="83"/>
      <c r="S2491" s="482"/>
      <c r="T2491" s="84"/>
      <c r="U2491" s="250"/>
      <c r="V2491" s="254"/>
      <c r="W2491" s="254"/>
      <c r="X2491" s="255"/>
      <c r="Y2491" s="255"/>
      <c r="Z2491" s="256"/>
      <c r="AA2491" s="63"/>
      <c r="AB2491" s="63"/>
      <c r="AC2491" s="63"/>
      <c r="AD2491" s="81"/>
      <c r="AE2491" s="84"/>
      <c r="AF2491" s="84"/>
      <c r="AG2491" s="257"/>
      <c r="AH2491" s="84"/>
      <c r="AI2491" s="63"/>
      <c r="AJ2491" s="63"/>
      <c r="AK2491" s="81"/>
      <c r="AL2491" s="85"/>
      <c r="AM2491" s="66"/>
      <c r="AN2491" s="63"/>
      <c r="XFA2491" s="558" t="e">
        <f>MATCH(AE2491,tabla!$W$3:$W$20,0)-1</f>
        <v>#N/A</v>
      </c>
      <c r="XFB2491" s="558">
        <f>COUNTIF(tabla!$W$3:$W$20,'BD1'!AE2491)</f>
        <v>0</v>
      </c>
    </row>
    <row r="2492" spans="1:40 16381:16382" ht="24.95" customHeight="1" x14ac:dyDescent="0.2">
      <c r="A2492" s="248"/>
      <c r="B2492" s="248"/>
      <c r="C2492" s="248"/>
      <c r="D2492" s="84"/>
      <c r="E2492" s="86"/>
      <c r="F2492" s="249"/>
      <c r="G2492" s="84"/>
      <c r="H2492" s="84"/>
      <c r="I2492" s="177"/>
      <c r="J2492" s="84"/>
      <c r="K2492" s="477"/>
      <c r="L2492" s="174"/>
      <c r="M2492" s="251"/>
      <c r="N2492" s="280" t="str">
        <f t="shared" si="178"/>
        <v/>
      </c>
      <c r="O2492" s="252"/>
      <c r="P2492" s="253"/>
      <c r="Q2492" s="484"/>
      <c r="R2492" s="83"/>
      <c r="S2492" s="482"/>
      <c r="T2492" s="84"/>
      <c r="U2492" s="250"/>
      <c r="V2492" s="254"/>
      <c r="W2492" s="254"/>
      <c r="X2492" s="255"/>
      <c r="Y2492" s="255"/>
      <c r="Z2492" s="256"/>
      <c r="AA2492" s="63"/>
      <c r="AB2492" s="63"/>
      <c r="AC2492" s="63"/>
      <c r="AD2492" s="81"/>
      <c r="AE2492" s="84"/>
      <c r="AF2492" s="84"/>
      <c r="AG2492" s="257"/>
      <c r="AH2492" s="84"/>
      <c r="AI2492" s="63"/>
      <c r="AJ2492" s="63"/>
      <c r="AK2492" s="81"/>
      <c r="AL2492" s="85"/>
      <c r="AM2492" s="66"/>
      <c r="AN2492" s="63"/>
      <c r="XFA2492" s="558" t="e">
        <f>MATCH(AE2492,tabla!$W$3:$W$20,0)-1</f>
        <v>#N/A</v>
      </c>
      <c r="XFB2492" s="558">
        <f>COUNTIF(tabla!$W$3:$W$20,'BD1'!AE2492)</f>
        <v>0</v>
      </c>
    </row>
    <row r="2493" spans="1:40 16381:16382" ht="24.95" customHeight="1" x14ac:dyDescent="0.2">
      <c r="A2493" s="248"/>
      <c r="B2493" s="248"/>
      <c r="C2493" s="248"/>
      <c r="D2493" s="84"/>
      <c r="E2493" s="86"/>
      <c r="F2493" s="249"/>
      <c r="G2493" s="84"/>
      <c r="H2493" s="84"/>
      <c r="I2493" s="177"/>
      <c r="J2493" s="84"/>
      <c r="K2493" s="477"/>
      <c r="L2493" s="174"/>
      <c r="M2493" s="251"/>
      <c r="N2493" s="280" t="str">
        <f t="shared" si="178"/>
        <v/>
      </c>
      <c r="O2493" s="252"/>
      <c r="P2493" s="253"/>
      <c r="Q2493" s="484"/>
      <c r="R2493" s="83"/>
      <c r="S2493" s="482"/>
      <c r="T2493" s="84"/>
      <c r="U2493" s="250"/>
      <c r="V2493" s="254"/>
      <c r="W2493" s="254"/>
      <c r="X2493" s="255"/>
      <c r="Y2493" s="255"/>
      <c r="Z2493" s="256"/>
      <c r="AA2493" s="63"/>
      <c r="AB2493" s="63"/>
      <c r="AC2493" s="63"/>
      <c r="AD2493" s="81"/>
      <c r="AE2493" s="84"/>
      <c r="AF2493" s="84"/>
      <c r="AG2493" s="257"/>
      <c r="AH2493" s="84"/>
      <c r="AI2493" s="63"/>
      <c r="AJ2493" s="63"/>
      <c r="AK2493" s="81"/>
      <c r="AL2493" s="85"/>
      <c r="AM2493" s="66"/>
      <c r="AN2493" s="63"/>
      <c r="XFA2493" s="558" t="e">
        <f>MATCH(AE2493,tabla!$W$3:$W$20,0)-1</f>
        <v>#N/A</v>
      </c>
      <c r="XFB2493" s="558">
        <f>COUNTIF(tabla!$W$3:$W$20,'BD1'!AE2493)</f>
        <v>0</v>
      </c>
    </row>
    <row r="2494" spans="1:40 16381:16382" ht="24.95" customHeight="1" x14ac:dyDescent="0.2">
      <c r="A2494" s="248"/>
      <c r="B2494" s="248"/>
      <c r="C2494" s="248"/>
      <c r="D2494" s="84"/>
      <c r="E2494" s="86"/>
      <c r="F2494" s="249"/>
      <c r="G2494" s="84"/>
      <c r="H2494" s="84"/>
      <c r="I2494" s="177"/>
      <c r="J2494" s="84"/>
      <c r="K2494" s="477"/>
      <c r="L2494" s="174"/>
      <c r="M2494" s="251"/>
      <c r="N2494" s="280" t="str">
        <f t="shared" si="178"/>
        <v/>
      </c>
      <c r="O2494" s="252"/>
      <c r="P2494" s="253"/>
      <c r="Q2494" s="484"/>
      <c r="R2494" s="83"/>
      <c r="S2494" s="482"/>
      <c r="T2494" s="84"/>
      <c r="U2494" s="250"/>
      <c r="V2494" s="254"/>
      <c r="W2494" s="254"/>
      <c r="X2494" s="255"/>
      <c r="Y2494" s="255"/>
      <c r="Z2494" s="256"/>
      <c r="AA2494" s="63"/>
      <c r="AB2494" s="63"/>
      <c r="AC2494" s="63"/>
      <c r="AD2494" s="81"/>
      <c r="AE2494" s="84"/>
      <c r="AF2494" s="84"/>
      <c r="AG2494" s="257"/>
      <c r="AH2494" s="84"/>
      <c r="AI2494" s="63"/>
      <c r="AJ2494" s="63"/>
      <c r="AK2494" s="81"/>
      <c r="AL2494" s="85"/>
      <c r="AM2494" s="66"/>
      <c r="AN2494" s="63"/>
      <c r="XFA2494" s="558" t="e">
        <f>MATCH(AE2494,tabla!$W$3:$W$20,0)-1</f>
        <v>#N/A</v>
      </c>
      <c r="XFB2494" s="558">
        <f>COUNTIF(tabla!$W$3:$W$20,'BD1'!AE2494)</f>
        <v>0</v>
      </c>
    </row>
    <row r="2495" spans="1:40 16381:16382" ht="24.95" customHeight="1" x14ac:dyDescent="0.2">
      <c r="A2495" s="248"/>
      <c r="B2495" s="248"/>
      <c r="C2495" s="248"/>
      <c r="D2495" s="84"/>
      <c r="E2495" s="86"/>
      <c r="F2495" s="249"/>
      <c r="G2495" s="84"/>
      <c r="H2495" s="84"/>
      <c r="I2495" s="177"/>
      <c r="J2495" s="84"/>
      <c r="K2495" s="477"/>
      <c r="L2495" s="174"/>
      <c r="M2495" s="251"/>
      <c r="N2495" s="280" t="str">
        <f t="shared" si="178"/>
        <v/>
      </c>
      <c r="O2495" s="252"/>
      <c r="P2495" s="253"/>
      <c r="Q2495" s="484"/>
      <c r="R2495" s="83"/>
      <c r="S2495" s="482"/>
      <c r="T2495" s="84"/>
      <c r="U2495" s="250"/>
      <c r="V2495" s="254"/>
      <c r="W2495" s="254"/>
      <c r="X2495" s="255"/>
      <c r="Y2495" s="255"/>
      <c r="Z2495" s="256"/>
      <c r="AA2495" s="63"/>
      <c r="AB2495" s="63"/>
      <c r="AC2495" s="63"/>
      <c r="AD2495" s="81"/>
      <c r="AE2495" s="84"/>
      <c r="AF2495" s="84"/>
      <c r="AG2495" s="257"/>
      <c r="AH2495" s="84"/>
      <c r="AI2495" s="63"/>
      <c r="AJ2495" s="63"/>
      <c r="AK2495" s="81"/>
      <c r="AL2495" s="85"/>
      <c r="AM2495" s="66"/>
      <c r="AN2495" s="63"/>
      <c r="XFA2495" s="558" t="e">
        <f>MATCH(AE2495,tabla!$W$3:$W$20,0)-1</f>
        <v>#N/A</v>
      </c>
      <c r="XFB2495" s="558">
        <f>COUNTIF(tabla!$W$3:$W$20,'BD1'!AE2495)</f>
        <v>0</v>
      </c>
    </row>
    <row r="2496" spans="1:40 16381:16382" ht="24.95" customHeight="1" x14ac:dyDescent="0.2">
      <c r="A2496" s="248"/>
      <c r="B2496" s="248"/>
      <c r="C2496" s="248"/>
      <c r="D2496" s="84"/>
      <c r="E2496" s="86"/>
      <c r="F2496" s="249"/>
      <c r="G2496" s="84"/>
      <c r="H2496" s="84"/>
      <c r="I2496" s="177"/>
      <c r="J2496" s="84"/>
      <c r="K2496" s="477"/>
      <c r="L2496" s="174"/>
      <c r="M2496" s="251"/>
      <c r="N2496" s="280" t="str">
        <f t="shared" si="178"/>
        <v/>
      </c>
      <c r="O2496" s="252"/>
      <c r="P2496" s="253"/>
      <c r="Q2496" s="484"/>
      <c r="R2496" s="83"/>
      <c r="S2496" s="482"/>
      <c r="T2496" s="84"/>
      <c r="U2496" s="250"/>
      <c r="V2496" s="254"/>
      <c r="W2496" s="254"/>
      <c r="X2496" s="255"/>
      <c r="Y2496" s="255"/>
      <c r="Z2496" s="256"/>
      <c r="AA2496" s="63"/>
      <c r="AB2496" s="63"/>
      <c r="AC2496" s="63"/>
      <c r="AD2496" s="81"/>
      <c r="AE2496" s="84"/>
      <c r="AF2496" s="84"/>
      <c r="AG2496" s="257"/>
      <c r="AH2496" s="84"/>
      <c r="AI2496" s="63"/>
      <c r="AJ2496" s="63"/>
      <c r="AK2496" s="81"/>
      <c r="AL2496" s="85"/>
      <c r="AM2496" s="66"/>
      <c r="AN2496" s="63"/>
      <c r="XFA2496" s="558" t="e">
        <f>MATCH(AE2496,tabla!$W$3:$W$20,0)-1</f>
        <v>#N/A</v>
      </c>
      <c r="XFB2496" s="558">
        <f>COUNTIF(tabla!$W$3:$W$20,'BD1'!AE2496)</f>
        <v>0</v>
      </c>
    </row>
    <row r="2497" spans="1:40 16381:16382" ht="24.95" customHeight="1" x14ac:dyDescent="0.2">
      <c r="A2497" s="248"/>
      <c r="B2497" s="248"/>
      <c r="C2497" s="248"/>
      <c r="D2497" s="84"/>
      <c r="E2497" s="86"/>
      <c r="F2497" s="249"/>
      <c r="G2497" s="84"/>
      <c r="H2497" s="84"/>
      <c r="I2497" s="177"/>
      <c r="J2497" s="84"/>
      <c r="K2497" s="477"/>
      <c r="L2497" s="174"/>
      <c r="M2497" s="251"/>
      <c r="N2497" s="280" t="str">
        <f t="shared" si="178"/>
        <v/>
      </c>
      <c r="O2497" s="252"/>
      <c r="P2497" s="253"/>
      <c r="Q2497" s="484"/>
      <c r="R2497" s="83"/>
      <c r="S2497" s="482"/>
      <c r="T2497" s="84"/>
      <c r="U2497" s="250"/>
      <c r="V2497" s="254"/>
      <c r="W2497" s="254"/>
      <c r="X2497" s="255"/>
      <c r="Y2497" s="255"/>
      <c r="Z2497" s="256"/>
      <c r="AA2497" s="63"/>
      <c r="AB2497" s="63"/>
      <c r="AC2497" s="63"/>
      <c r="AD2497" s="81"/>
      <c r="AE2497" s="84"/>
      <c r="AF2497" s="84"/>
      <c r="AG2497" s="257"/>
      <c r="AH2497" s="84"/>
      <c r="AI2497" s="63"/>
      <c r="AJ2497" s="63"/>
      <c r="AK2497" s="81"/>
      <c r="AL2497" s="85"/>
      <c r="AM2497" s="66"/>
      <c r="AN2497" s="63"/>
      <c r="XFA2497" s="558" t="e">
        <f>MATCH(AE2497,tabla!$W$3:$W$20,0)-1</f>
        <v>#N/A</v>
      </c>
      <c r="XFB2497" s="558">
        <f>COUNTIF(tabla!$W$3:$W$20,'BD1'!AE2497)</f>
        <v>0</v>
      </c>
    </row>
    <row r="2498" spans="1:40 16381:16382" ht="24.95" customHeight="1" x14ac:dyDescent="0.2">
      <c r="A2498" s="248"/>
      <c r="B2498" s="248"/>
      <c r="C2498" s="248"/>
      <c r="D2498" s="84"/>
      <c r="E2498" s="86"/>
      <c r="F2498" s="249"/>
      <c r="G2498" s="84"/>
      <c r="H2498" s="84"/>
      <c r="I2498" s="177"/>
      <c r="J2498" s="84"/>
      <c r="K2498" s="477"/>
      <c r="L2498" s="174"/>
      <c r="M2498" s="251"/>
      <c r="N2498" s="280" t="str">
        <f t="shared" si="178"/>
        <v/>
      </c>
      <c r="O2498" s="252"/>
      <c r="P2498" s="253"/>
      <c r="Q2498" s="484"/>
      <c r="R2498" s="83"/>
      <c r="S2498" s="482"/>
      <c r="T2498" s="84"/>
      <c r="U2498" s="250"/>
      <c r="V2498" s="254"/>
      <c r="W2498" s="254"/>
      <c r="X2498" s="255"/>
      <c r="Y2498" s="255"/>
      <c r="Z2498" s="256"/>
      <c r="AA2498" s="63"/>
      <c r="AB2498" s="63"/>
      <c r="AC2498" s="63"/>
      <c r="AD2498" s="81"/>
      <c r="AE2498" s="84"/>
      <c r="AF2498" s="84"/>
      <c r="AG2498" s="257"/>
      <c r="AH2498" s="84"/>
      <c r="AI2498" s="63"/>
      <c r="AJ2498" s="63"/>
      <c r="AK2498" s="81"/>
      <c r="AL2498" s="85"/>
      <c r="AM2498" s="66"/>
      <c r="AN2498" s="63"/>
      <c r="XFA2498" s="558" t="e">
        <f>MATCH(AE2498,tabla!$W$3:$W$20,0)-1</f>
        <v>#N/A</v>
      </c>
      <c r="XFB2498" s="558">
        <f>COUNTIF(tabla!$W$3:$W$20,'BD1'!AE2498)</f>
        <v>0</v>
      </c>
    </row>
    <row r="2499" spans="1:40 16381:16382" ht="24.95" customHeight="1" x14ac:dyDescent="0.2">
      <c r="A2499" s="248"/>
      <c r="B2499" s="248"/>
      <c r="C2499" s="248"/>
      <c r="D2499" s="84"/>
      <c r="E2499" s="86"/>
      <c r="F2499" s="249"/>
      <c r="G2499" s="84"/>
      <c r="H2499" s="84"/>
      <c r="I2499" s="177"/>
      <c r="J2499" s="84"/>
      <c r="K2499" s="477"/>
      <c r="L2499" s="174"/>
      <c r="M2499" s="251"/>
      <c r="N2499" s="280" t="str">
        <f t="shared" si="178"/>
        <v/>
      </c>
      <c r="O2499" s="252"/>
      <c r="P2499" s="253"/>
      <c r="Q2499" s="484"/>
      <c r="R2499" s="83"/>
      <c r="S2499" s="482"/>
      <c r="T2499" s="84"/>
      <c r="U2499" s="250"/>
      <c r="V2499" s="254"/>
      <c r="W2499" s="254"/>
      <c r="X2499" s="255"/>
      <c r="Y2499" s="255"/>
      <c r="Z2499" s="256"/>
      <c r="AA2499" s="63"/>
      <c r="AB2499" s="63"/>
      <c r="AC2499" s="63"/>
      <c r="AD2499" s="81"/>
      <c r="AE2499" s="84"/>
      <c r="AF2499" s="84"/>
      <c r="AG2499" s="257"/>
      <c r="AH2499" s="84"/>
      <c r="AI2499" s="63"/>
      <c r="AJ2499" s="63"/>
      <c r="AK2499" s="81"/>
      <c r="AL2499" s="85"/>
      <c r="AM2499" s="66"/>
      <c r="AN2499" s="63"/>
      <c r="XFA2499" s="558" t="e">
        <f>MATCH(AE2499,tabla!$W$3:$W$20,0)-1</f>
        <v>#N/A</v>
      </c>
      <c r="XFB2499" s="558">
        <f>COUNTIF(tabla!$W$3:$W$20,'BD1'!AE2499)</f>
        <v>0</v>
      </c>
    </row>
    <row r="2500" spans="1:40 16381:16382" ht="24.95" customHeight="1" x14ac:dyDescent="0.2">
      <c r="A2500" s="248"/>
      <c r="B2500" s="248"/>
      <c r="C2500" s="248"/>
      <c r="D2500" s="84"/>
      <c r="E2500" s="86"/>
      <c r="F2500" s="249"/>
      <c r="G2500" s="84"/>
      <c r="H2500" s="84"/>
      <c r="I2500" s="177"/>
      <c r="J2500" s="84"/>
      <c r="K2500" s="477"/>
      <c r="L2500" s="174"/>
      <c r="M2500" s="251"/>
      <c r="N2500" s="280" t="str">
        <f t="shared" si="178"/>
        <v/>
      </c>
      <c r="O2500" s="252"/>
      <c r="P2500" s="253"/>
      <c r="Q2500" s="484"/>
      <c r="R2500" s="83"/>
      <c r="S2500" s="482"/>
      <c r="T2500" s="84"/>
      <c r="U2500" s="250"/>
      <c r="V2500" s="254"/>
      <c r="W2500" s="254"/>
      <c r="X2500" s="255"/>
      <c r="Y2500" s="255"/>
      <c r="Z2500" s="256"/>
      <c r="AA2500" s="63"/>
      <c r="AB2500" s="63"/>
      <c r="AC2500" s="63"/>
      <c r="AD2500" s="81"/>
      <c r="AE2500" s="84"/>
      <c r="AF2500" s="84"/>
      <c r="AG2500" s="257"/>
      <c r="AH2500" s="84"/>
      <c r="AI2500" s="63"/>
      <c r="AJ2500" s="63"/>
      <c r="AK2500" s="81"/>
      <c r="AL2500" s="85"/>
      <c r="AM2500" s="66"/>
      <c r="AN2500" s="63"/>
      <c r="XFA2500" s="558" t="e">
        <f>MATCH(AE2500,tabla!$W$3:$W$20,0)-1</f>
        <v>#N/A</v>
      </c>
      <c r="XFB2500" s="558">
        <f>COUNTIF(tabla!$W$3:$W$20,'BD1'!AE2500)</f>
        <v>0</v>
      </c>
    </row>
    <row r="2501" spans="1:40 16381:16382" ht="24.95" customHeight="1" x14ac:dyDescent="0.2">
      <c r="A2501" s="248"/>
      <c r="B2501" s="248"/>
      <c r="C2501" s="248"/>
      <c r="D2501" s="84"/>
      <c r="E2501" s="86"/>
      <c r="F2501" s="249"/>
      <c r="G2501" s="84"/>
      <c r="H2501" s="84"/>
      <c r="I2501" s="250"/>
      <c r="J2501" s="84"/>
      <c r="K2501" s="477"/>
      <c r="L2501" s="174"/>
      <c r="M2501" s="251"/>
      <c r="N2501" s="86"/>
      <c r="O2501" s="252"/>
      <c r="P2501" s="253"/>
      <c r="Q2501" s="484"/>
      <c r="R2501" s="83"/>
      <c r="S2501" s="482"/>
      <c r="T2501" s="84"/>
      <c r="U2501" s="250"/>
      <c r="V2501" s="254"/>
      <c r="W2501" s="254"/>
      <c r="X2501" s="255"/>
      <c r="Y2501" s="255"/>
      <c r="Z2501" s="256"/>
      <c r="AA2501" s="63"/>
      <c r="AB2501" s="63"/>
      <c r="AC2501" s="63"/>
      <c r="AD2501" s="81"/>
      <c r="AE2501" s="84"/>
      <c r="AF2501" s="84"/>
      <c r="AG2501" s="257"/>
      <c r="AH2501" s="84"/>
      <c r="AI2501" s="63"/>
      <c r="AJ2501" s="63"/>
      <c r="AK2501" s="81"/>
      <c r="AL2501" s="85"/>
      <c r="AM2501" s="85"/>
      <c r="AN2501" s="63"/>
    </row>
    <row r="2502" spans="1:40 16381:16382" ht="24.95" customHeight="1" x14ac:dyDescent="0.2">
      <c r="A2502" s="248"/>
      <c r="B2502" s="248"/>
      <c r="C2502" s="248"/>
      <c r="D2502" s="84"/>
      <c r="E2502" s="86"/>
      <c r="F2502" s="249"/>
      <c r="G2502" s="84"/>
      <c r="H2502" s="84"/>
      <c r="I2502" s="250"/>
      <c r="J2502" s="84"/>
      <c r="K2502" s="477"/>
      <c r="L2502" s="174"/>
      <c r="M2502" s="251"/>
      <c r="N2502" s="86"/>
      <c r="O2502" s="252"/>
      <c r="P2502" s="253"/>
      <c r="Q2502" s="484"/>
      <c r="R2502" s="83"/>
      <c r="S2502" s="482"/>
      <c r="T2502" s="84"/>
      <c r="U2502" s="250"/>
      <c r="V2502" s="254"/>
      <c r="W2502" s="254"/>
      <c r="X2502" s="255"/>
      <c r="Y2502" s="255"/>
      <c r="Z2502" s="256"/>
      <c r="AA2502" s="63"/>
      <c r="AB2502" s="63"/>
      <c r="AC2502" s="63"/>
      <c r="AD2502" s="81"/>
      <c r="AE2502" s="84"/>
      <c r="AF2502" s="84"/>
      <c r="AG2502" s="257"/>
      <c r="AH2502" s="84"/>
      <c r="AI2502" s="63"/>
      <c r="AJ2502" s="63"/>
      <c r="AK2502" s="81"/>
      <c r="AL2502" s="85"/>
      <c r="AM2502" s="85"/>
      <c r="AN2502" s="63"/>
    </row>
    <row r="2503" spans="1:40 16381:16382" ht="24.95" customHeight="1" x14ac:dyDescent="0.2">
      <c r="A2503" s="248"/>
      <c r="B2503" s="248"/>
      <c r="C2503" s="248"/>
      <c r="D2503" s="84"/>
      <c r="E2503" s="86"/>
      <c r="F2503" s="249"/>
      <c r="G2503" s="84"/>
      <c r="H2503" s="84"/>
      <c r="I2503" s="250"/>
      <c r="J2503" s="84"/>
      <c r="K2503" s="477"/>
      <c r="L2503" s="174"/>
      <c r="M2503" s="251"/>
      <c r="N2503" s="86"/>
      <c r="O2503" s="252"/>
      <c r="P2503" s="253"/>
      <c r="Q2503" s="484"/>
      <c r="R2503" s="83"/>
      <c r="S2503" s="482"/>
      <c r="T2503" s="84"/>
      <c r="U2503" s="250"/>
      <c r="V2503" s="254"/>
      <c r="W2503" s="254"/>
      <c r="X2503" s="255"/>
      <c r="Y2503" s="255"/>
      <c r="Z2503" s="256"/>
      <c r="AA2503" s="63"/>
      <c r="AB2503" s="63"/>
      <c r="AC2503" s="63"/>
      <c r="AD2503" s="81"/>
      <c r="AE2503" s="84"/>
      <c r="AF2503" s="84"/>
      <c r="AG2503" s="257"/>
      <c r="AH2503" s="84"/>
      <c r="AI2503" s="63"/>
      <c r="AJ2503" s="63"/>
      <c r="AK2503" s="81"/>
      <c r="AL2503" s="85"/>
      <c r="AM2503" s="85"/>
      <c r="AN2503" s="63"/>
    </row>
    <row r="2504" spans="1:40 16381:16382" ht="24.95" customHeight="1" x14ac:dyDescent="0.2">
      <c r="A2504" s="248"/>
      <c r="B2504" s="248"/>
      <c r="C2504" s="248"/>
      <c r="D2504" s="84"/>
      <c r="E2504" s="86"/>
      <c r="F2504" s="249"/>
      <c r="G2504" s="84"/>
      <c r="H2504" s="84"/>
      <c r="I2504" s="250"/>
      <c r="J2504" s="84"/>
      <c r="K2504" s="477"/>
      <c r="L2504" s="174"/>
      <c r="M2504" s="251"/>
      <c r="N2504" s="86"/>
      <c r="O2504" s="252"/>
      <c r="P2504" s="253"/>
      <c r="Q2504" s="484"/>
      <c r="R2504" s="83"/>
      <c r="S2504" s="482"/>
      <c r="T2504" s="84"/>
      <c r="U2504" s="250"/>
      <c r="V2504" s="254"/>
      <c r="W2504" s="254"/>
      <c r="X2504" s="255"/>
      <c r="Y2504" s="255"/>
      <c r="Z2504" s="256"/>
      <c r="AA2504" s="63"/>
      <c r="AB2504" s="63"/>
      <c r="AC2504" s="63"/>
      <c r="AD2504" s="81"/>
      <c r="AE2504" s="84"/>
      <c r="AF2504" s="84"/>
      <c r="AG2504" s="257"/>
      <c r="AH2504" s="84"/>
      <c r="AI2504" s="63"/>
      <c r="AJ2504" s="63"/>
      <c r="AK2504" s="81"/>
      <c r="AL2504" s="85"/>
      <c r="AM2504" s="85"/>
      <c r="AN2504" s="63"/>
    </row>
    <row r="2505" spans="1:40 16381:16382" ht="24.95" customHeight="1" x14ac:dyDescent="0.2">
      <c r="A2505" s="248"/>
      <c r="B2505" s="248"/>
      <c r="C2505" s="248"/>
      <c r="D2505" s="84"/>
      <c r="E2505" s="86"/>
      <c r="F2505" s="249"/>
      <c r="G2505" s="84"/>
      <c r="H2505" s="84"/>
      <c r="I2505" s="250"/>
      <c r="J2505" s="84"/>
      <c r="K2505" s="477"/>
      <c r="L2505" s="174"/>
      <c r="M2505" s="251"/>
      <c r="N2505" s="86"/>
      <c r="O2505" s="252"/>
      <c r="P2505" s="253"/>
      <c r="Q2505" s="484"/>
      <c r="R2505" s="83"/>
      <c r="S2505" s="482"/>
      <c r="T2505" s="84"/>
      <c r="U2505" s="250"/>
      <c r="V2505" s="254"/>
      <c r="W2505" s="254"/>
      <c r="X2505" s="255"/>
      <c r="Y2505" s="255"/>
      <c r="Z2505" s="256"/>
      <c r="AA2505" s="63"/>
      <c r="AB2505" s="63"/>
      <c r="AC2505" s="63"/>
      <c r="AD2505" s="81"/>
      <c r="AE2505" s="84"/>
      <c r="AF2505" s="84"/>
      <c r="AG2505" s="257"/>
      <c r="AH2505" s="84"/>
      <c r="AI2505" s="63"/>
      <c r="AJ2505" s="63"/>
      <c r="AK2505" s="81"/>
      <c r="AL2505" s="85"/>
      <c r="AM2505" s="85"/>
      <c r="AN2505" s="63"/>
    </row>
    <row r="2506" spans="1:40 16381:16382" ht="24.95" customHeight="1" x14ac:dyDescent="0.2">
      <c r="A2506" s="248"/>
      <c r="B2506" s="248"/>
      <c r="C2506" s="248"/>
      <c r="D2506" s="84"/>
      <c r="E2506" s="86"/>
      <c r="F2506" s="249"/>
      <c r="G2506" s="84"/>
      <c r="H2506" s="84"/>
      <c r="I2506" s="250"/>
      <c r="J2506" s="84"/>
      <c r="K2506" s="477"/>
      <c r="L2506" s="174"/>
      <c r="M2506" s="251"/>
      <c r="N2506" s="86"/>
      <c r="O2506" s="252"/>
      <c r="P2506" s="253"/>
      <c r="Q2506" s="484"/>
      <c r="R2506" s="83"/>
      <c r="S2506" s="482"/>
      <c r="T2506" s="84"/>
      <c r="U2506" s="250"/>
      <c r="V2506" s="254"/>
      <c r="W2506" s="254"/>
      <c r="X2506" s="255"/>
      <c r="Y2506" s="255"/>
      <c r="Z2506" s="256"/>
      <c r="AA2506" s="63"/>
      <c r="AB2506" s="63"/>
      <c r="AC2506" s="63"/>
      <c r="AD2506" s="81"/>
      <c r="AE2506" s="84"/>
      <c r="AF2506" s="84"/>
      <c r="AG2506" s="257"/>
      <c r="AH2506" s="84"/>
      <c r="AI2506" s="63"/>
      <c r="AJ2506" s="63"/>
      <c r="AK2506" s="81"/>
      <c r="AL2506" s="85"/>
      <c r="AM2506" s="85"/>
      <c r="AN2506" s="63"/>
    </row>
    <row r="2507" spans="1:40 16381:16382" ht="24.95" customHeight="1" x14ac:dyDescent="0.2">
      <c r="A2507" s="248"/>
      <c r="B2507" s="248"/>
      <c r="C2507" s="248"/>
      <c r="D2507" s="84"/>
      <c r="E2507" s="86"/>
      <c r="F2507" s="249"/>
      <c r="G2507" s="84"/>
      <c r="H2507" s="84"/>
      <c r="I2507" s="250"/>
      <c r="J2507" s="84"/>
      <c r="K2507" s="477"/>
      <c r="L2507" s="174"/>
      <c r="M2507" s="251"/>
      <c r="N2507" s="86"/>
      <c r="O2507" s="252"/>
      <c r="P2507" s="253"/>
      <c r="Q2507" s="484"/>
      <c r="R2507" s="83"/>
      <c r="S2507" s="482"/>
      <c r="T2507" s="84"/>
      <c r="U2507" s="250"/>
      <c r="V2507" s="254"/>
      <c r="W2507" s="254"/>
      <c r="X2507" s="255"/>
      <c r="Y2507" s="255"/>
      <c r="Z2507" s="256"/>
      <c r="AA2507" s="63"/>
      <c r="AB2507" s="63"/>
      <c r="AC2507" s="63"/>
      <c r="AD2507" s="81"/>
      <c r="AE2507" s="84"/>
      <c r="AF2507" s="84"/>
      <c r="AG2507" s="257"/>
      <c r="AH2507" s="84"/>
      <c r="AI2507" s="63"/>
      <c r="AJ2507" s="63"/>
      <c r="AK2507" s="81"/>
      <c r="AL2507" s="85"/>
      <c r="AM2507" s="85"/>
      <c r="AN2507" s="63"/>
    </row>
    <row r="2508" spans="1:40 16381:16382" ht="24.95" customHeight="1" x14ac:dyDescent="0.2">
      <c r="A2508" s="248"/>
      <c r="B2508" s="248"/>
      <c r="C2508" s="248"/>
      <c r="D2508" s="84"/>
      <c r="E2508" s="86"/>
      <c r="F2508" s="249"/>
      <c r="G2508" s="84"/>
      <c r="H2508" s="84"/>
      <c r="I2508" s="250"/>
      <c r="J2508" s="84"/>
      <c r="K2508" s="477"/>
      <c r="L2508" s="174"/>
      <c r="M2508" s="251"/>
      <c r="N2508" s="86"/>
      <c r="O2508" s="252"/>
      <c r="P2508" s="253"/>
      <c r="Q2508" s="484"/>
      <c r="R2508" s="83"/>
      <c r="S2508" s="482"/>
      <c r="T2508" s="84"/>
      <c r="U2508" s="250"/>
      <c r="V2508" s="254"/>
      <c r="W2508" s="254"/>
      <c r="X2508" s="255"/>
      <c r="Y2508" s="255"/>
      <c r="Z2508" s="256"/>
      <c r="AA2508" s="63"/>
      <c r="AB2508" s="63"/>
      <c r="AC2508" s="63"/>
      <c r="AD2508" s="81"/>
      <c r="AE2508" s="84"/>
      <c r="AF2508" s="84"/>
      <c r="AG2508" s="257"/>
      <c r="AH2508" s="84"/>
      <c r="AI2508" s="63"/>
      <c r="AJ2508" s="63"/>
      <c r="AK2508" s="81"/>
      <c r="AL2508" s="85"/>
      <c r="AM2508" s="85"/>
      <c r="AN2508" s="63"/>
    </row>
    <row r="2509" spans="1:40 16381:16382" ht="24.95" customHeight="1" x14ac:dyDescent="0.2">
      <c r="A2509" s="248"/>
      <c r="B2509" s="248"/>
      <c r="C2509" s="248"/>
      <c r="D2509" s="84"/>
      <c r="E2509" s="86"/>
      <c r="F2509" s="249"/>
      <c r="G2509" s="84"/>
      <c r="H2509" s="84"/>
      <c r="I2509" s="250"/>
      <c r="J2509" s="84"/>
      <c r="K2509" s="477"/>
      <c r="L2509" s="174"/>
      <c r="M2509" s="251"/>
      <c r="N2509" s="86"/>
      <c r="O2509" s="252"/>
      <c r="P2509" s="253"/>
      <c r="Q2509" s="484"/>
      <c r="R2509" s="83"/>
      <c r="S2509" s="482"/>
      <c r="T2509" s="84"/>
      <c r="U2509" s="250"/>
      <c r="V2509" s="254"/>
      <c r="W2509" s="254"/>
      <c r="X2509" s="255"/>
      <c r="Y2509" s="255"/>
      <c r="Z2509" s="256"/>
      <c r="AA2509" s="63"/>
      <c r="AB2509" s="63"/>
      <c r="AC2509" s="63"/>
      <c r="AD2509" s="81"/>
      <c r="AE2509" s="84"/>
      <c r="AF2509" s="84"/>
      <c r="AG2509" s="257"/>
      <c r="AH2509" s="84"/>
      <c r="AI2509" s="63"/>
      <c r="AJ2509" s="63"/>
      <c r="AK2509" s="81"/>
      <c r="AL2509" s="85"/>
      <c r="AM2509" s="85"/>
      <c r="AN2509" s="63"/>
    </row>
    <row r="2510" spans="1:40 16381:16382" ht="24.95" customHeight="1" x14ac:dyDescent="0.2">
      <c r="A2510" s="248"/>
      <c r="B2510" s="248"/>
      <c r="C2510" s="248"/>
      <c r="D2510" s="84"/>
      <c r="E2510" s="86"/>
      <c r="F2510" s="249"/>
      <c r="G2510" s="84"/>
      <c r="H2510" s="84"/>
      <c r="I2510" s="250"/>
      <c r="J2510" s="84"/>
      <c r="K2510" s="477"/>
      <c r="L2510" s="174"/>
      <c r="M2510" s="251"/>
      <c r="N2510" s="86"/>
      <c r="O2510" s="252"/>
      <c r="P2510" s="253"/>
      <c r="Q2510" s="484"/>
      <c r="R2510" s="83"/>
      <c r="S2510" s="482"/>
      <c r="T2510" s="84"/>
      <c r="U2510" s="250"/>
      <c r="V2510" s="254"/>
      <c r="W2510" s="254"/>
      <c r="X2510" s="255"/>
      <c r="Y2510" s="255"/>
      <c r="Z2510" s="256"/>
      <c r="AA2510" s="63"/>
      <c r="AB2510" s="63"/>
      <c r="AC2510" s="63"/>
      <c r="AD2510" s="81"/>
      <c r="AE2510" s="84"/>
      <c r="AF2510" s="84"/>
      <c r="AG2510" s="257"/>
      <c r="AH2510" s="84"/>
      <c r="AI2510" s="63"/>
      <c r="AJ2510" s="63"/>
      <c r="AK2510" s="81"/>
      <c r="AL2510" s="85"/>
      <c r="AM2510" s="85"/>
      <c r="AN2510" s="63"/>
    </row>
    <row r="2511" spans="1:40 16381:16382" ht="24.95" customHeight="1" x14ac:dyDescent="0.2">
      <c r="A2511" s="248"/>
      <c r="B2511" s="248"/>
      <c r="C2511" s="248"/>
      <c r="D2511" s="84"/>
      <c r="E2511" s="86"/>
      <c r="F2511" s="249"/>
      <c r="G2511" s="84"/>
      <c r="H2511" s="84"/>
      <c r="I2511" s="250"/>
      <c r="J2511" s="84"/>
      <c r="K2511" s="477"/>
      <c r="L2511" s="174"/>
      <c r="M2511" s="251"/>
      <c r="N2511" s="86"/>
      <c r="O2511" s="252"/>
      <c r="P2511" s="253"/>
      <c r="Q2511" s="484"/>
      <c r="R2511" s="83"/>
      <c r="S2511" s="482"/>
      <c r="T2511" s="84"/>
      <c r="U2511" s="250"/>
      <c r="V2511" s="254"/>
      <c r="W2511" s="254"/>
      <c r="X2511" s="255"/>
      <c r="Y2511" s="255"/>
      <c r="Z2511" s="256"/>
      <c r="AA2511" s="63"/>
      <c r="AB2511" s="63"/>
      <c r="AC2511" s="63"/>
      <c r="AD2511" s="81"/>
      <c r="AE2511" s="84"/>
      <c r="AF2511" s="84"/>
      <c r="AG2511" s="257"/>
      <c r="AH2511" s="84"/>
      <c r="AI2511" s="63"/>
      <c r="AJ2511" s="63"/>
      <c r="AK2511" s="81"/>
      <c r="AL2511" s="85"/>
      <c r="AM2511" s="85"/>
      <c r="AN2511" s="63"/>
    </row>
    <row r="2512" spans="1:40 16381:16382" ht="24.95" customHeight="1" x14ac:dyDescent="0.2">
      <c r="A2512" s="248"/>
      <c r="B2512" s="248"/>
      <c r="C2512" s="248"/>
      <c r="D2512" s="84"/>
      <c r="E2512" s="86"/>
      <c r="F2512" s="249"/>
      <c r="G2512" s="84"/>
      <c r="H2512" s="84"/>
      <c r="I2512" s="250"/>
      <c r="J2512" s="84"/>
      <c r="K2512" s="477"/>
      <c r="L2512" s="174"/>
      <c r="M2512" s="251"/>
      <c r="N2512" s="86"/>
      <c r="O2512" s="252"/>
      <c r="P2512" s="253"/>
      <c r="Q2512" s="484"/>
      <c r="R2512" s="83"/>
      <c r="S2512" s="482"/>
      <c r="T2512" s="84"/>
      <c r="U2512" s="250"/>
      <c r="V2512" s="254"/>
      <c r="W2512" s="254"/>
      <c r="X2512" s="255"/>
      <c r="Y2512" s="255"/>
      <c r="Z2512" s="256"/>
      <c r="AA2512" s="63"/>
      <c r="AB2512" s="63"/>
      <c r="AC2512" s="63"/>
      <c r="AD2512" s="81"/>
      <c r="AE2512" s="84"/>
      <c r="AF2512" s="84"/>
      <c r="AG2512" s="257"/>
      <c r="AH2512" s="84"/>
      <c r="AI2512" s="63"/>
      <c r="AJ2512" s="63"/>
      <c r="AK2512" s="81"/>
      <c r="AL2512" s="85"/>
      <c r="AM2512" s="85"/>
      <c r="AN2512" s="63"/>
    </row>
    <row r="2513" spans="1:40" ht="24.95" customHeight="1" x14ac:dyDescent="0.2">
      <c r="A2513" s="248"/>
      <c r="B2513" s="248"/>
      <c r="C2513" s="248"/>
      <c r="D2513" s="84"/>
      <c r="E2513" s="86"/>
      <c r="F2513" s="249"/>
      <c r="G2513" s="84"/>
      <c r="H2513" s="84"/>
      <c r="I2513" s="250"/>
      <c r="J2513" s="84"/>
      <c r="K2513" s="477"/>
      <c r="L2513" s="174"/>
      <c r="M2513" s="251"/>
      <c r="N2513" s="86"/>
      <c r="O2513" s="252"/>
      <c r="P2513" s="253"/>
      <c r="Q2513" s="484"/>
      <c r="R2513" s="83"/>
      <c r="S2513" s="482"/>
      <c r="T2513" s="84"/>
      <c r="U2513" s="250"/>
      <c r="V2513" s="254"/>
      <c r="W2513" s="254"/>
      <c r="X2513" s="255"/>
      <c r="Y2513" s="255"/>
      <c r="Z2513" s="256"/>
      <c r="AA2513" s="63"/>
      <c r="AB2513" s="63"/>
      <c r="AC2513" s="63"/>
      <c r="AD2513" s="81"/>
      <c r="AE2513" s="84"/>
      <c r="AF2513" s="84"/>
      <c r="AG2513" s="257"/>
      <c r="AH2513" s="84"/>
      <c r="AI2513" s="63"/>
      <c r="AJ2513" s="63"/>
      <c r="AK2513" s="81"/>
      <c r="AL2513" s="85"/>
      <c r="AM2513" s="85"/>
      <c r="AN2513" s="63"/>
    </row>
    <row r="2514" spans="1:40" ht="24.95" customHeight="1" x14ac:dyDescent="0.2">
      <c r="A2514" s="248"/>
      <c r="B2514" s="248"/>
      <c r="C2514" s="248"/>
      <c r="D2514" s="84"/>
      <c r="E2514" s="86"/>
      <c r="F2514" s="249"/>
      <c r="G2514" s="84"/>
      <c r="H2514" s="84"/>
      <c r="I2514" s="250"/>
      <c r="J2514" s="84"/>
      <c r="K2514" s="477"/>
      <c r="L2514" s="174"/>
      <c r="M2514" s="251"/>
      <c r="N2514" s="86"/>
      <c r="O2514" s="252"/>
      <c r="P2514" s="253"/>
      <c r="Q2514" s="484"/>
      <c r="R2514" s="83"/>
      <c r="S2514" s="482"/>
      <c r="T2514" s="84"/>
      <c r="U2514" s="250"/>
      <c r="V2514" s="254"/>
      <c r="W2514" s="254"/>
      <c r="X2514" s="255"/>
      <c r="Y2514" s="255"/>
      <c r="Z2514" s="256"/>
      <c r="AA2514" s="63"/>
      <c r="AB2514" s="63"/>
      <c r="AC2514" s="63"/>
      <c r="AD2514" s="81"/>
      <c r="AE2514" s="84"/>
      <c r="AF2514" s="84"/>
      <c r="AG2514" s="257"/>
      <c r="AH2514" s="84"/>
      <c r="AI2514" s="63"/>
      <c r="AJ2514" s="63"/>
      <c r="AK2514" s="81"/>
      <c r="AL2514" s="85"/>
      <c r="AM2514" s="85"/>
      <c r="AN2514" s="63"/>
    </row>
    <row r="2515" spans="1:40" ht="24.95" customHeight="1" x14ac:dyDescent="0.2">
      <c r="A2515" s="248"/>
      <c r="B2515" s="248"/>
      <c r="C2515" s="248"/>
      <c r="D2515" s="84"/>
      <c r="E2515" s="86"/>
      <c r="F2515" s="249"/>
      <c r="G2515" s="84"/>
      <c r="H2515" s="84"/>
      <c r="I2515" s="250"/>
      <c r="J2515" s="84"/>
      <c r="K2515" s="477"/>
      <c r="L2515" s="174"/>
      <c r="M2515" s="251"/>
      <c r="N2515" s="86"/>
      <c r="O2515" s="252"/>
      <c r="P2515" s="253"/>
      <c r="Q2515" s="484"/>
      <c r="R2515" s="83"/>
      <c r="S2515" s="482"/>
      <c r="T2515" s="84"/>
      <c r="U2515" s="250"/>
      <c r="V2515" s="254"/>
      <c r="W2515" s="254"/>
      <c r="X2515" s="255"/>
      <c r="Y2515" s="255"/>
      <c r="Z2515" s="256"/>
      <c r="AA2515" s="63"/>
      <c r="AB2515" s="63"/>
      <c r="AC2515" s="63"/>
      <c r="AD2515" s="81"/>
      <c r="AE2515" s="84"/>
      <c r="AF2515" s="84"/>
      <c r="AG2515" s="257"/>
      <c r="AH2515" s="84"/>
      <c r="AI2515" s="63"/>
      <c r="AJ2515" s="63"/>
      <c r="AK2515" s="81"/>
      <c r="AL2515" s="85"/>
      <c r="AM2515" s="85"/>
      <c r="AN2515" s="63"/>
    </row>
    <row r="2516" spans="1:40" ht="24.95" customHeight="1" x14ac:dyDescent="0.2">
      <c r="A2516" s="248"/>
      <c r="B2516" s="248"/>
      <c r="C2516" s="248"/>
      <c r="D2516" s="84"/>
      <c r="E2516" s="86"/>
      <c r="F2516" s="249"/>
      <c r="G2516" s="84"/>
      <c r="H2516" s="84"/>
      <c r="I2516" s="250"/>
      <c r="J2516" s="84"/>
      <c r="K2516" s="477"/>
      <c r="L2516" s="174"/>
      <c r="M2516" s="251"/>
      <c r="N2516" s="86"/>
      <c r="O2516" s="252"/>
      <c r="P2516" s="253"/>
      <c r="Q2516" s="484"/>
      <c r="R2516" s="83"/>
      <c r="S2516" s="482"/>
      <c r="T2516" s="84"/>
      <c r="U2516" s="250"/>
      <c r="V2516" s="254"/>
      <c r="W2516" s="254"/>
      <c r="X2516" s="255"/>
      <c r="Y2516" s="255"/>
      <c r="Z2516" s="256"/>
      <c r="AA2516" s="63"/>
      <c r="AB2516" s="63"/>
      <c r="AC2516" s="63"/>
      <c r="AD2516" s="81"/>
      <c r="AE2516" s="84"/>
      <c r="AF2516" s="84"/>
      <c r="AG2516" s="257"/>
      <c r="AH2516" s="84"/>
      <c r="AI2516" s="63"/>
      <c r="AJ2516" s="63"/>
      <c r="AK2516" s="81"/>
      <c r="AL2516" s="85"/>
      <c r="AM2516" s="85"/>
      <c r="AN2516" s="63"/>
    </row>
    <row r="2517" spans="1:40" ht="24.95" customHeight="1" x14ac:dyDescent="0.2">
      <c r="A2517" s="248"/>
      <c r="B2517" s="248"/>
      <c r="C2517" s="248"/>
      <c r="D2517" s="84"/>
      <c r="E2517" s="86"/>
      <c r="F2517" s="249"/>
      <c r="G2517" s="84"/>
      <c r="H2517" s="84"/>
      <c r="I2517" s="250"/>
      <c r="J2517" s="84"/>
      <c r="K2517" s="477"/>
      <c r="L2517" s="174"/>
      <c r="M2517" s="251"/>
      <c r="N2517" s="86"/>
      <c r="O2517" s="252"/>
      <c r="P2517" s="253"/>
      <c r="Q2517" s="484"/>
      <c r="R2517" s="83"/>
      <c r="S2517" s="482"/>
      <c r="T2517" s="84"/>
      <c r="U2517" s="250"/>
      <c r="V2517" s="254"/>
      <c r="W2517" s="254"/>
      <c r="X2517" s="255"/>
      <c r="Y2517" s="255"/>
      <c r="Z2517" s="256"/>
      <c r="AA2517" s="63"/>
      <c r="AB2517" s="63"/>
      <c r="AC2517" s="63"/>
      <c r="AD2517" s="81"/>
      <c r="AE2517" s="84"/>
      <c r="AF2517" s="84"/>
      <c r="AG2517" s="257"/>
      <c r="AH2517" s="84"/>
      <c r="AI2517" s="63"/>
      <c r="AJ2517" s="63"/>
      <c r="AK2517" s="81"/>
      <c r="AL2517" s="85"/>
      <c r="AM2517" s="85"/>
      <c r="AN2517" s="63"/>
    </row>
    <row r="2518" spans="1:40" ht="24.95" customHeight="1" x14ac:dyDescent="0.2">
      <c r="A2518" s="248"/>
      <c r="B2518" s="248"/>
      <c r="C2518" s="248"/>
      <c r="D2518" s="84"/>
      <c r="E2518" s="86"/>
      <c r="F2518" s="249"/>
      <c r="G2518" s="84"/>
      <c r="H2518" s="84"/>
      <c r="I2518" s="250"/>
      <c r="J2518" s="84"/>
      <c r="K2518" s="477"/>
      <c r="L2518" s="174"/>
      <c r="M2518" s="251"/>
      <c r="N2518" s="86"/>
      <c r="O2518" s="252"/>
      <c r="P2518" s="253"/>
      <c r="Q2518" s="484"/>
      <c r="R2518" s="83"/>
      <c r="S2518" s="482"/>
      <c r="T2518" s="84"/>
      <c r="U2518" s="250"/>
      <c r="V2518" s="254"/>
      <c r="W2518" s="254"/>
      <c r="X2518" s="255"/>
      <c r="Y2518" s="255"/>
      <c r="Z2518" s="256"/>
      <c r="AA2518" s="63"/>
      <c r="AB2518" s="63"/>
      <c r="AC2518" s="63"/>
      <c r="AD2518" s="81"/>
      <c r="AE2518" s="84"/>
      <c r="AF2518" s="84"/>
      <c r="AG2518" s="257"/>
      <c r="AH2518" s="84"/>
      <c r="AI2518" s="63"/>
      <c r="AJ2518" s="63"/>
      <c r="AK2518" s="81"/>
      <c r="AL2518" s="85"/>
      <c r="AM2518" s="85"/>
      <c r="AN2518" s="63"/>
    </row>
    <row r="2519" spans="1:40" ht="24.95" customHeight="1" x14ac:dyDescent="0.2">
      <c r="A2519" s="248"/>
      <c r="B2519" s="248"/>
      <c r="C2519" s="248"/>
      <c r="D2519" s="84"/>
      <c r="E2519" s="86"/>
      <c r="F2519" s="249"/>
      <c r="G2519" s="84"/>
      <c r="H2519" s="84"/>
      <c r="I2519" s="250"/>
      <c r="J2519" s="84"/>
      <c r="K2519" s="477"/>
      <c r="L2519" s="174"/>
      <c r="M2519" s="251"/>
      <c r="N2519" s="86"/>
      <c r="O2519" s="252"/>
      <c r="P2519" s="253"/>
      <c r="Q2519" s="484"/>
      <c r="R2519" s="83"/>
      <c r="S2519" s="482"/>
      <c r="T2519" s="84"/>
      <c r="U2519" s="250"/>
      <c r="V2519" s="254"/>
      <c r="W2519" s="254"/>
      <c r="X2519" s="255"/>
      <c r="Y2519" s="255"/>
      <c r="Z2519" s="256"/>
      <c r="AA2519" s="63"/>
      <c r="AB2519" s="63"/>
      <c r="AC2519" s="63"/>
      <c r="AD2519" s="81"/>
      <c r="AE2519" s="84"/>
      <c r="AF2519" s="84"/>
      <c r="AG2519" s="257"/>
      <c r="AH2519" s="84"/>
      <c r="AI2519" s="63"/>
      <c r="AJ2519" s="63"/>
      <c r="AK2519" s="81"/>
      <c r="AL2519" s="85"/>
      <c r="AM2519" s="85"/>
      <c r="AN2519" s="63"/>
    </row>
    <row r="2520" spans="1:40" ht="24.95" customHeight="1" x14ac:dyDescent="0.2">
      <c r="A2520" s="248"/>
      <c r="B2520" s="248"/>
      <c r="C2520" s="248"/>
      <c r="D2520" s="84"/>
      <c r="E2520" s="86"/>
      <c r="F2520" s="249"/>
      <c r="G2520" s="84"/>
      <c r="H2520" s="84"/>
      <c r="I2520" s="250"/>
      <c r="J2520" s="84"/>
      <c r="K2520" s="477"/>
      <c r="L2520" s="174"/>
      <c r="M2520" s="251"/>
      <c r="N2520" s="86"/>
      <c r="O2520" s="252"/>
      <c r="P2520" s="253"/>
      <c r="Q2520" s="484"/>
      <c r="R2520" s="83"/>
      <c r="S2520" s="482"/>
      <c r="T2520" s="84"/>
      <c r="U2520" s="250"/>
      <c r="V2520" s="254"/>
      <c r="W2520" s="254"/>
      <c r="X2520" s="255"/>
      <c r="Y2520" s="255"/>
      <c r="Z2520" s="256"/>
      <c r="AA2520" s="63"/>
      <c r="AB2520" s="63"/>
      <c r="AC2520" s="63"/>
      <c r="AD2520" s="81"/>
      <c r="AE2520" s="84"/>
      <c r="AF2520" s="84"/>
      <c r="AG2520" s="257"/>
      <c r="AH2520" s="84"/>
      <c r="AI2520" s="63"/>
      <c r="AJ2520" s="63"/>
      <c r="AK2520" s="81"/>
      <c r="AL2520" s="85"/>
      <c r="AM2520" s="85"/>
      <c r="AN2520" s="63"/>
    </row>
    <row r="2521" spans="1:40" ht="24.95" customHeight="1" x14ac:dyDescent="0.2">
      <c r="A2521" s="248"/>
      <c r="B2521" s="248"/>
      <c r="C2521" s="248"/>
      <c r="D2521" s="84"/>
      <c r="E2521" s="86"/>
      <c r="F2521" s="249"/>
      <c r="G2521" s="84"/>
      <c r="H2521" s="84"/>
      <c r="I2521" s="250"/>
      <c r="J2521" s="84"/>
      <c r="K2521" s="477"/>
      <c r="L2521" s="174"/>
      <c r="M2521" s="251"/>
      <c r="N2521" s="86"/>
      <c r="O2521" s="252"/>
      <c r="P2521" s="253"/>
      <c r="Q2521" s="484"/>
      <c r="R2521" s="83"/>
      <c r="S2521" s="482"/>
      <c r="T2521" s="84"/>
      <c r="U2521" s="250"/>
      <c r="V2521" s="254"/>
      <c r="W2521" s="254"/>
      <c r="X2521" s="255"/>
      <c r="Y2521" s="255"/>
      <c r="Z2521" s="256"/>
      <c r="AA2521" s="63"/>
      <c r="AB2521" s="63"/>
      <c r="AC2521" s="63"/>
      <c r="AD2521" s="81"/>
      <c r="AE2521" s="84"/>
      <c r="AF2521" s="84"/>
      <c r="AG2521" s="257"/>
      <c r="AH2521" s="84"/>
      <c r="AI2521" s="63"/>
      <c r="AJ2521" s="63"/>
      <c r="AK2521" s="81"/>
      <c r="AL2521" s="85"/>
      <c r="AM2521" s="85"/>
      <c r="AN2521" s="63"/>
    </row>
    <row r="2522" spans="1:40" ht="24.95" customHeight="1" x14ac:dyDescent="0.2">
      <c r="A2522" s="248"/>
      <c r="B2522" s="248"/>
      <c r="C2522" s="248"/>
      <c r="D2522" s="84"/>
      <c r="E2522" s="86"/>
      <c r="F2522" s="249"/>
      <c r="G2522" s="84"/>
      <c r="H2522" s="84"/>
      <c r="I2522" s="250"/>
      <c r="J2522" s="84"/>
      <c r="K2522" s="477"/>
      <c r="L2522" s="174"/>
      <c r="M2522" s="251"/>
      <c r="N2522" s="86"/>
      <c r="O2522" s="252"/>
      <c r="P2522" s="253"/>
      <c r="Q2522" s="484"/>
      <c r="R2522" s="83"/>
      <c r="S2522" s="482"/>
      <c r="T2522" s="84"/>
      <c r="U2522" s="250"/>
      <c r="V2522" s="254"/>
      <c r="W2522" s="254"/>
      <c r="X2522" s="255"/>
      <c r="Y2522" s="255"/>
      <c r="Z2522" s="256"/>
      <c r="AA2522" s="63"/>
      <c r="AB2522" s="63"/>
      <c r="AC2522" s="63"/>
      <c r="AD2522" s="81"/>
      <c r="AE2522" s="84"/>
      <c r="AF2522" s="84"/>
      <c r="AG2522" s="257"/>
      <c r="AH2522" s="84"/>
      <c r="AI2522" s="63"/>
      <c r="AJ2522" s="63"/>
      <c r="AK2522" s="81"/>
      <c r="AL2522" s="85"/>
      <c r="AM2522" s="85"/>
      <c r="AN2522" s="63"/>
    </row>
    <row r="2523" spans="1:40" ht="24.95" customHeight="1" x14ac:dyDescent="0.2">
      <c r="A2523" s="248"/>
      <c r="B2523" s="248"/>
      <c r="C2523" s="248"/>
      <c r="D2523" s="84"/>
      <c r="E2523" s="86"/>
      <c r="F2523" s="249"/>
      <c r="G2523" s="84"/>
      <c r="H2523" s="84"/>
      <c r="I2523" s="250"/>
      <c r="J2523" s="84"/>
      <c r="K2523" s="477"/>
      <c r="L2523" s="174"/>
      <c r="M2523" s="251"/>
      <c r="N2523" s="86"/>
      <c r="O2523" s="252"/>
      <c r="P2523" s="253"/>
      <c r="Q2523" s="484"/>
      <c r="R2523" s="83"/>
      <c r="S2523" s="482"/>
      <c r="T2523" s="84"/>
      <c r="U2523" s="250"/>
      <c r="V2523" s="254"/>
      <c r="W2523" s="254"/>
      <c r="X2523" s="255"/>
      <c r="Y2523" s="255"/>
      <c r="Z2523" s="256"/>
      <c r="AA2523" s="63"/>
      <c r="AB2523" s="63"/>
      <c r="AC2523" s="63"/>
      <c r="AD2523" s="81"/>
      <c r="AE2523" s="84"/>
      <c r="AF2523" s="84"/>
      <c r="AG2523" s="257"/>
      <c r="AH2523" s="84"/>
      <c r="AI2523" s="63"/>
      <c r="AJ2523" s="63"/>
      <c r="AK2523" s="81"/>
      <c r="AL2523" s="85"/>
      <c r="AM2523" s="85"/>
      <c r="AN2523" s="63"/>
    </row>
    <row r="2524" spans="1:40" ht="24.95" customHeight="1" x14ac:dyDescent="0.2">
      <c r="A2524" s="248"/>
      <c r="B2524" s="248"/>
      <c r="C2524" s="248"/>
      <c r="D2524" s="84"/>
      <c r="E2524" s="86"/>
      <c r="F2524" s="249"/>
      <c r="G2524" s="84"/>
      <c r="H2524" s="84"/>
      <c r="I2524" s="250"/>
      <c r="J2524" s="84"/>
      <c r="K2524" s="477"/>
      <c r="L2524" s="174"/>
      <c r="M2524" s="251"/>
      <c r="N2524" s="86"/>
      <c r="O2524" s="252"/>
      <c r="P2524" s="253"/>
      <c r="Q2524" s="484"/>
      <c r="R2524" s="83"/>
      <c r="S2524" s="482"/>
      <c r="T2524" s="84"/>
      <c r="U2524" s="250"/>
      <c r="V2524" s="254"/>
      <c r="W2524" s="254"/>
      <c r="X2524" s="255"/>
      <c r="Y2524" s="255"/>
      <c r="Z2524" s="256"/>
      <c r="AA2524" s="63"/>
      <c r="AB2524" s="63"/>
      <c r="AC2524" s="63"/>
      <c r="AD2524" s="81"/>
      <c r="AE2524" s="84"/>
      <c r="AF2524" s="84"/>
      <c r="AG2524" s="257"/>
      <c r="AH2524" s="84"/>
      <c r="AI2524" s="63"/>
      <c r="AJ2524" s="63"/>
      <c r="AK2524" s="81"/>
      <c r="AL2524" s="85"/>
      <c r="AM2524" s="85"/>
      <c r="AN2524" s="63"/>
    </row>
    <row r="2525" spans="1:40" ht="24.95" customHeight="1" x14ac:dyDescent="0.2">
      <c r="A2525" s="248"/>
      <c r="B2525" s="248"/>
      <c r="C2525" s="248"/>
      <c r="D2525" s="84"/>
      <c r="E2525" s="86"/>
      <c r="F2525" s="249"/>
      <c r="G2525" s="84"/>
      <c r="H2525" s="84"/>
      <c r="I2525" s="250"/>
      <c r="J2525" s="84"/>
      <c r="K2525" s="477"/>
      <c r="L2525" s="174"/>
      <c r="M2525" s="251"/>
      <c r="N2525" s="86"/>
      <c r="O2525" s="252"/>
      <c r="P2525" s="253"/>
      <c r="Q2525" s="484"/>
      <c r="R2525" s="83"/>
      <c r="S2525" s="482"/>
      <c r="T2525" s="84"/>
      <c r="U2525" s="250"/>
      <c r="V2525" s="254"/>
      <c r="W2525" s="254"/>
      <c r="X2525" s="255"/>
      <c r="Y2525" s="255"/>
      <c r="Z2525" s="256"/>
      <c r="AA2525" s="63"/>
      <c r="AB2525" s="63"/>
      <c r="AC2525" s="63"/>
      <c r="AD2525" s="81"/>
      <c r="AE2525" s="84"/>
      <c r="AF2525" s="84"/>
      <c r="AG2525" s="257"/>
      <c r="AH2525" s="84"/>
      <c r="AI2525" s="63"/>
      <c r="AJ2525" s="63"/>
      <c r="AK2525" s="81"/>
      <c r="AL2525" s="85"/>
      <c r="AM2525" s="85"/>
      <c r="AN2525" s="63"/>
    </row>
    <row r="2526" spans="1:40" ht="24.95" customHeight="1" x14ac:dyDescent="0.2">
      <c r="A2526" s="248"/>
      <c r="B2526" s="248"/>
      <c r="C2526" s="248"/>
      <c r="D2526" s="84"/>
      <c r="E2526" s="86"/>
      <c r="F2526" s="249"/>
      <c r="G2526" s="84"/>
      <c r="H2526" s="84"/>
      <c r="I2526" s="250"/>
      <c r="J2526" s="84"/>
      <c r="K2526" s="477"/>
      <c r="L2526" s="174"/>
      <c r="M2526" s="251"/>
      <c r="N2526" s="86"/>
      <c r="O2526" s="252"/>
      <c r="P2526" s="253"/>
      <c r="Q2526" s="484"/>
      <c r="R2526" s="83"/>
      <c r="S2526" s="482"/>
      <c r="T2526" s="84"/>
      <c r="U2526" s="250"/>
      <c r="V2526" s="254"/>
      <c r="W2526" s="254"/>
      <c r="X2526" s="255"/>
      <c r="Y2526" s="255"/>
      <c r="Z2526" s="256"/>
      <c r="AA2526" s="63"/>
      <c r="AB2526" s="63"/>
      <c r="AC2526" s="63"/>
      <c r="AD2526" s="81"/>
      <c r="AE2526" s="84"/>
      <c r="AF2526" s="84"/>
      <c r="AG2526" s="257"/>
      <c r="AH2526" s="84"/>
      <c r="AI2526" s="63"/>
      <c r="AJ2526" s="63"/>
      <c r="AK2526" s="81"/>
      <c r="AL2526" s="85"/>
      <c r="AM2526" s="85"/>
      <c r="AN2526" s="63"/>
    </row>
    <row r="2527" spans="1:40" ht="24.95" customHeight="1" x14ac:dyDescent="0.2">
      <c r="A2527" s="248"/>
      <c r="B2527" s="248"/>
      <c r="C2527" s="248"/>
      <c r="D2527" s="84"/>
      <c r="E2527" s="86"/>
      <c r="F2527" s="249"/>
      <c r="G2527" s="84"/>
      <c r="H2527" s="84"/>
      <c r="I2527" s="250"/>
      <c r="J2527" s="84"/>
      <c r="K2527" s="477"/>
      <c r="L2527" s="174"/>
      <c r="M2527" s="251"/>
      <c r="N2527" s="86"/>
      <c r="O2527" s="252"/>
      <c r="P2527" s="253"/>
      <c r="Q2527" s="484"/>
      <c r="R2527" s="83"/>
      <c r="S2527" s="482"/>
      <c r="T2527" s="84"/>
      <c r="U2527" s="250"/>
      <c r="V2527" s="254"/>
      <c r="W2527" s="254"/>
      <c r="X2527" s="255"/>
      <c r="Y2527" s="255"/>
      <c r="Z2527" s="256"/>
      <c r="AA2527" s="63"/>
      <c r="AB2527" s="63"/>
      <c r="AC2527" s="63"/>
      <c r="AD2527" s="81"/>
      <c r="AE2527" s="84"/>
      <c r="AF2527" s="84"/>
      <c r="AG2527" s="257"/>
      <c r="AH2527" s="84"/>
      <c r="AI2527" s="63"/>
      <c r="AJ2527" s="63"/>
      <c r="AK2527" s="81"/>
      <c r="AL2527" s="85"/>
      <c r="AM2527" s="85"/>
      <c r="AN2527" s="63"/>
    </row>
    <row r="2528" spans="1:40" ht="24.95" customHeight="1" x14ac:dyDescent="0.2">
      <c r="A2528" s="248"/>
      <c r="B2528" s="248"/>
      <c r="C2528" s="248"/>
      <c r="D2528" s="84"/>
      <c r="E2528" s="86"/>
      <c r="F2528" s="249"/>
      <c r="G2528" s="84"/>
      <c r="H2528" s="84"/>
      <c r="I2528" s="250"/>
      <c r="J2528" s="84"/>
      <c r="K2528" s="477"/>
      <c r="L2528" s="174"/>
      <c r="M2528" s="251"/>
      <c r="N2528" s="86"/>
      <c r="O2528" s="252"/>
      <c r="P2528" s="253"/>
      <c r="Q2528" s="484"/>
      <c r="R2528" s="83"/>
      <c r="S2528" s="482"/>
      <c r="T2528" s="84"/>
      <c r="U2528" s="250"/>
      <c r="V2528" s="254"/>
      <c r="W2528" s="254"/>
      <c r="X2528" s="255"/>
      <c r="Y2528" s="255"/>
      <c r="Z2528" s="256"/>
      <c r="AA2528" s="63"/>
      <c r="AB2528" s="63"/>
      <c r="AC2528" s="63"/>
      <c r="AD2528" s="81"/>
      <c r="AE2528" s="84"/>
      <c r="AF2528" s="84"/>
      <c r="AG2528" s="257"/>
      <c r="AH2528" s="84"/>
      <c r="AI2528" s="63"/>
      <c r="AJ2528" s="63"/>
      <c r="AK2528" s="81"/>
      <c r="AL2528" s="85"/>
      <c r="AM2528" s="85"/>
      <c r="AN2528" s="63"/>
    </row>
    <row r="2529" spans="1:40" ht="24.95" customHeight="1" x14ac:dyDescent="0.2">
      <c r="A2529" s="248"/>
      <c r="B2529" s="248"/>
      <c r="C2529" s="248"/>
      <c r="D2529" s="84"/>
      <c r="E2529" s="86"/>
      <c r="F2529" s="249"/>
      <c r="G2529" s="84"/>
      <c r="H2529" s="84"/>
      <c r="I2529" s="250"/>
      <c r="J2529" s="84"/>
      <c r="K2529" s="477"/>
      <c r="L2529" s="174"/>
      <c r="M2529" s="251"/>
      <c r="N2529" s="86"/>
      <c r="O2529" s="252"/>
      <c r="P2529" s="253"/>
      <c r="Q2529" s="484"/>
      <c r="R2529" s="83"/>
      <c r="S2529" s="482"/>
      <c r="T2529" s="84"/>
      <c r="U2529" s="250"/>
      <c r="V2529" s="254"/>
      <c r="W2529" s="254"/>
      <c r="X2529" s="255"/>
      <c r="Y2529" s="255"/>
      <c r="Z2529" s="256"/>
      <c r="AA2529" s="63"/>
      <c r="AB2529" s="63"/>
      <c r="AC2529" s="63"/>
      <c r="AD2529" s="81"/>
      <c r="AE2529" s="84"/>
      <c r="AF2529" s="84"/>
      <c r="AG2529" s="257"/>
      <c r="AH2529" s="84"/>
      <c r="AI2529" s="63"/>
      <c r="AJ2529" s="63"/>
      <c r="AK2529" s="81"/>
      <c r="AL2529" s="85"/>
      <c r="AM2529" s="85"/>
      <c r="AN2529" s="63"/>
    </row>
    <row r="2530" spans="1:40" ht="24.95" customHeight="1" x14ac:dyDescent="0.2">
      <c r="A2530" s="248"/>
      <c r="B2530" s="248"/>
      <c r="C2530" s="248"/>
      <c r="D2530" s="84"/>
      <c r="E2530" s="86"/>
      <c r="F2530" s="249"/>
      <c r="G2530" s="84"/>
      <c r="H2530" s="84"/>
      <c r="I2530" s="250"/>
      <c r="J2530" s="84"/>
      <c r="K2530" s="477"/>
      <c r="L2530" s="174"/>
      <c r="M2530" s="251"/>
      <c r="N2530" s="86"/>
      <c r="O2530" s="252"/>
      <c r="P2530" s="253"/>
      <c r="Q2530" s="484"/>
      <c r="R2530" s="83"/>
      <c r="S2530" s="482"/>
      <c r="T2530" s="84"/>
      <c r="U2530" s="250"/>
      <c r="V2530" s="254"/>
      <c r="W2530" s="254"/>
      <c r="X2530" s="255"/>
      <c r="Y2530" s="255"/>
      <c r="Z2530" s="256"/>
      <c r="AA2530" s="63"/>
      <c r="AB2530" s="63"/>
      <c r="AC2530" s="63"/>
      <c r="AD2530" s="81"/>
      <c r="AE2530" s="84"/>
      <c r="AF2530" s="84"/>
      <c r="AG2530" s="257"/>
      <c r="AH2530" s="84"/>
      <c r="AI2530" s="63"/>
      <c r="AJ2530" s="63"/>
      <c r="AK2530" s="81"/>
      <c r="AL2530" s="85"/>
      <c r="AM2530" s="85"/>
      <c r="AN2530" s="63"/>
    </row>
    <row r="2531" spans="1:40" ht="24.95" customHeight="1" x14ac:dyDescent="0.2">
      <c r="A2531" s="248"/>
      <c r="B2531" s="248"/>
      <c r="C2531" s="248"/>
      <c r="D2531" s="84"/>
      <c r="E2531" s="86"/>
      <c r="F2531" s="249"/>
      <c r="G2531" s="84"/>
      <c r="H2531" s="84"/>
      <c r="I2531" s="250"/>
      <c r="J2531" s="84"/>
      <c r="K2531" s="477"/>
      <c r="L2531" s="174"/>
      <c r="M2531" s="251"/>
      <c r="N2531" s="86"/>
      <c r="O2531" s="252"/>
      <c r="P2531" s="253"/>
      <c r="Q2531" s="484"/>
      <c r="R2531" s="83"/>
      <c r="S2531" s="482"/>
      <c r="T2531" s="84"/>
      <c r="U2531" s="250"/>
      <c r="V2531" s="254"/>
      <c r="W2531" s="254"/>
      <c r="X2531" s="255"/>
      <c r="Y2531" s="255"/>
      <c r="Z2531" s="256"/>
      <c r="AA2531" s="63"/>
      <c r="AB2531" s="63"/>
      <c r="AC2531" s="63"/>
      <c r="AD2531" s="81"/>
      <c r="AE2531" s="84"/>
      <c r="AF2531" s="84"/>
      <c r="AG2531" s="257"/>
      <c r="AH2531" s="84"/>
      <c r="AI2531" s="63"/>
      <c r="AJ2531" s="63"/>
      <c r="AK2531" s="81"/>
      <c r="AL2531" s="85"/>
      <c r="AM2531" s="85"/>
      <c r="AN2531" s="63"/>
    </row>
    <row r="2532" spans="1:40" ht="24.95" customHeight="1" x14ac:dyDescent="0.2">
      <c r="A2532" s="248"/>
      <c r="B2532" s="248"/>
      <c r="C2532" s="248"/>
      <c r="D2532" s="84"/>
      <c r="E2532" s="86"/>
      <c r="F2532" s="249"/>
      <c r="G2532" s="84"/>
      <c r="H2532" s="84"/>
      <c r="I2532" s="250"/>
      <c r="J2532" s="84"/>
      <c r="K2532" s="477"/>
      <c r="L2532" s="174"/>
      <c r="M2532" s="251"/>
      <c r="N2532" s="86"/>
      <c r="O2532" s="252"/>
      <c r="P2532" s="253"/>
      <c r="Q2532" s="484"/>
      <c r="R2532" s="83"/>
      <c r="S2532" s="482"/>
      <c r="T2532" s="84"/>
      <c r="U2532" s="250"/>
      <c r="V2532" s="254"/>
      <c r="W2532" s="254"/>
      <c r="X2532" s="255"/>
      <c r="Y2532" s="255"/>
      <c r="Z2532" s="256"/>
      <c r="AA2532" s="63"/>
      <c r="AB2532" s="63"/>
      <c r="AC2532" s="63"/>
      <c r="AD2532" s="81"/>
      <c r="AE2532" s="84"/>
      <c r="AF2532" s="84"/>
      <c r="AG2532" s="257"/>
      <c r="AH2532" s="84"/>
      <c r="AI2532" s="63"/>
      <c r="AJ2532" s="63"/>
      <c r="AK2532" s="81"/>
      <c r="AL2532" s="85"/>
      <c r="AM2532" s="85"/>
      <c r="AN2532" s="63"/>
    </row>
    <row r="2533" spans="1:40" ht="24.95" customHeight="1" x14ac:dyDescent="0.2">
      <c r="A2533" s="248"/>
      <c r="B2533" s="248"/>
      <c r="C2533" s="248"/>
      <c r="D2533" s="84"/>
      <c r="E2533" s="86"/>
      <c r="F2533" s="249"/>
      <c r="G2533" s="84"/>
      <c r="H2533" s="84"/>
      <c r="I2533" s="250"/>
      <c r="J2533" s="84"/>
      <c r="K2533" s="477"/>
      <c r="L2533" s="174"/>
      <c r="M2533" s="251"/>
      <c r="N2533" s="86"/>
      <c r="O2533" s="252"/>
      <c r="P2533" s="253"/>
      <c r="Q2533" s="484"/>
      <c r="R2533" s="83"/>
      <c r="S2533" s="482"/>
      <c r="T2533" s="84"/>
      <c r="U2533" s="250"/>
      <c r="V2533" s="254"/>
      <c r="W2533" s="254"/>
      <c r="X2533" s="255"/>
      <c r="Y2533" s="255"/>
      <c r="Z2533" s="256"/>
      <c r="AA2533" s="63"/>
      <c r="AB2533" s="63"/>
      <c r="AC2533" s="63"/>
      <c r="AD2533" s="81"/>
      <c r="AE2533" s="84"/>
      <c r="AF2533" s="84"/>
      <c r="AG2533" s="257"/>
      <c r="AH2533" s="84"/>
      <c r="AI2533" s="63"/>
      <c r="AJ2533" s="63"/>
      <c r="AK2533" s="81"/>
      <c r="AL2533" s="85"/>
      <c r="AM2533" s="85"/>
      <c r="AN2533" s="63"/>
    </row>
    <row r="2534" spans="1:40" ht="24.95" customHeight="1" x14ac:dyDescent="0.2">
      <c r="A2534" s="248"/>
      <c r="B2534" s="248"/>
      <c r="C2534" s="248"/>
      <c r="D2534" s="84"/>
      <c r="E2534" s="86"/>
      <c r="F2534" s="249"/>
      <c r="G2534" s="84"/>
      <c r="H2534" s="84"/>
      <c r="I2534" s="250"/>
      <c r="J2534" s="84"/>
      <c r="K2534" s="477"/>
      <c r="L2534" s="174"/>
      <c r="M2534" s="251"/>
      <c r="N2534" s="86"/>
      <c r="O2534" s="252"/>
      <c r="P2534" s="253"/>
      <c r="Q2534" s="484"/>
      <c r="R2534" s="83"/>
      <c r="S2534" s="482"/>
      <c r="T2534" s="84"/>
      <c r="U2534" s="250"/>
      <c r="V2534" s="254"/>
      <c r="W2534" s="254"/>
      <c r="X2534" s="255"/>
      <c r="Y2534" s="255"/>
      <c r="Z2534" s="256"/>
      <c r="AA2534" s="63"/>
      <c r="AB2534" s="63"/>
      <c r="AC2534" s="63"/>
      <c r="AD2534" s="81"/>
      <c r="AE2534" s="84"/>
      <c r="AF2534" s="84"/>
      <c r="AG2534" s="257"/>
      <c r="AH2534" s="84"/>
      <c r="AI2534" s="63"/>
      <c r="AJ2534" s="63"/>
      <c r="AK2534" s="81"/>
      <c r="AL2534" s="85"/>
      <c r="AM2534" s="85"/>
      <c r="AN2534" s="63"/>
    </row>
    <row r="2535" spans="1:40" ht="24.95" customHeight="1" x14ac:dyDescent="0.2">
      <c r="A2535" s="248"/>
      <c r="B2535" s="248"/>
      <c r="C2535" s="248"/>
      <c r="D2535" s="84"/>
      <c r="E2535" s="86"/>
      <c r="F2535" s="249"/>
      <c r="G2535" s="84"/>
      <c r="H2535" s="84"/>
      <c r="I2535" s="250"/>
      <c r="J2535" s="84"/>
      <c r="K2535" s="477"/>
      <c r="L2535" s="174"/>
      <c r="M2535" s="251"/>
      <c r="N2535" s="86"/>
      <c r="O2535" s="252"/>
      <c r="P2535" s="253"/>
      <c r="Q2535" s="484"/>
      <c r="R2535" s="83"/>
      <c r="S2535" s="482"/>
      <c r="T2535" s="84"/>
      <c r="U2535" s="250"/>
      <c r="V2535" s="254"/>
      <c r="W2535" s="254"/>
      <c r="X2535" s="255"/>
      <c r="Y2535" s="255"/>
      <c r="Z2535" s="256"/>
      <c r="AA2535" s="63"/>
      <c r="AB2535" s="63"/>
      <c r="AC2535" s="63"/>
      <c r="AD2535" s="81"/>
      <c r="AE2535" s="84"/>
      <c r="AF2535" s="84"/>
      <c r="AG2535" s="257"/>
      <c r="AH2535" s="84"/>
      <c r="AI2535" s="63"/>
      <c r="AJ2535" s="63"/>
      <c r="AK2535" s="81"/>
      <c r="AL2535" s="85"/>
      <c r="AM2535" s="85"/>
      <c r="AN2535" s="63"/>
    </row>
    <row r="2536" spans="1:40" ht="24.95" customHeight="1" x14ac:dyDescent="0.2">
      <c r="A2536" s="248"/>
      <c r="B2536" s="248"/>
      <c r="C2536" s="248"/>
      <c r="D2536" s="84"/>
      <c r="E2536" s="86"/>
      <c r="F2536" s="249"/>
      <c r="G2536" s="84"/>
      <c r="H2536" s="84"/>
      <c r="I2536" s="250"/>
      <c r="J2536" s="84"/>
      <c r="K2536" s="477"/>
      <c r="L2536" s="174"/>
      <c r="M2536" s="251"/>
      <c r="N2536" s="86"/>
      <c r="O2536" s="252"/>
      <c r="P2536" s="253"/>
      <c r="Q2536" s="484"/>
      <c r="R2536" s="83"/>
      <c r="S2536" s="482"/>
      <c r="T2536" s="84"/>
      <c r="U2536" s="250"/>
      <c r="V2536" s="254"/>
      <c r="W2536" s="254"/>
      <c r="X2536" s="255"/>
      <c r="Y2536" s="255"/>
      <c r="Z2536" s="256"/>
      <c r="AA2536" s="63"/>
      <c r="AB2536" s="63"/>
      <c r="AC2536" s="63"/>
      <c r="AD2536" s="81"/>
      <c r="AE2536" s="84"/>
      <c r="AF2536" s="84"/>
      <c r="AG2536" s="257"/>
      <c r="AH2536" s="84"/>
      <c r="AI2536" s="63"/>
      <c r="AJ2536" s="63"/>
      <c r="AK2536" s="81"/>
      <c r="AL2536" s="85"/>
      <c r="AM2536" s="85"/>
      <c r="AN2536" s="63"/>
    </row>
    <row r="2537" spans="1:40" ht="24.95" customHeight="1" x14ac:dyDescent="0.2">
      <c r="A2537" s="248"/>
      <c r="B2537" s="248"/>
      <c r="C2537" s="248"/>
      <c r="D2537" s="84"/>
      <c r="E2537" s="86"/>
      <c r="F2537" s="249"/>
      <c r="G2537" s="84"/>
      <c r="H2537" s="84"/>
      <c r="I2537" s="250"/>
      <c r="J2537" s="84"/>
      <c r="K2537" s="477"/>
      <c r="L2537" s="174"/>
      <c r="M2537" s="251"/>
      <c r="N2537" s="86"/>
      <c r="O2537" s="252"/>
      <c r="P2537" s="253"/>
      <c r="Q2537" s="484"/>
      <c r="R2537" s="83"/>
      <c r="S2537" s="482"/>
      <c r="T2537" s="84"/>
      <c r="U2537" s="250"/>
      <c r="V2537" s="254"/>
      <c r="W2537" s="254"/>
      <c r="X2537" s="255"/>
      <c r="Y2537" s="255"/>
      <c r="Z2537" s="256"/>
      <c r="AA2537" s="63"/>
      <c r="AB2537" s="63"/>
      <c r="AC2537" s="63"/>
      <c r="AD2537" s="81"/>
      <c r="AE2537" s="84"/>
      <c r="AF2537" s="84"/>
      <c r="AG2537" s="257"/>
      <c r="AH2537" s="84"/>
      <c r="AI2537" s="63"/>
      <c r="AJ2537" s="63"/>
      <c r="AK2537" s="81"/>
      <c r="AL2537" s="85"/>
      <c r="AM2537" s="85"/>
      <c r="AN2537" s="63"/>
    </row>
    <row r="2538" spans="1:40" ht="24.95" customHeight="1" x14ac:dyDescent="0.2">
      <c r="A2538" s="248"/>
      <c r="B2538" s="248"/>
      <c r="C2538" s="248"/>
      <c r="D2538" s="84"/>
      <c r="E2538" s="86"/>
      <c r="F2538" s="249"/>
      <c r="G2538" s="84"/>
      <c r="H2538" s="84"/>
      <c r="I2538" s="250"/>
      <c r="J2538" s="84"/>
      <c r="K2538" s="477"/>
      <c r="L2538" s="174"/>
      <c r="M2538" s="251"/>
      <c r="N2538" s="86"/>
      <c r="O2538" s="252"/>
      <c r="P2538" s="253"/>
      <c r="Q2538" s="484"/>
      <c r="R2538" s="83"/>
      <c r="S2538" s="482"/>
      <c r="T2538" s="84"/>
      <c r="U2538" s="250"/>
      <c r="V2538" s="254"/>
      <c r="W2538" s="254"/>
      <c r="X2538" s="255"/>
      <c r="Y2538" s="255"/>
      <c r="Z2538" s="256"/>
      <c r="AA2538" s="63"/>
      <c r="AB2538" s="63"/>
      <c r="AC2538" s="63"/>
      <c r="AD2538" s="81"/>
      <c r="AE2538" s="84"/>
      <c r="AF2538" s="84"/>
      <c r="AG2538" s="257"/>
      <c r="AH2538" s="84"/>
      <c r="AI2538" s="63"/>
      <c r="AJ2538" s="63"/>
      <c r="AK2538" s="81"/>
      <c r="AL2538" s="85"/>
      <c r="AM2538" s="85"/>
      <c r="AN2538" s="63"/>
    </row>
    <row r="2539" spans="1:40" ht="24.95" customHeight="1" x14ac:dyDescent="0.2">
      <c r="A2539" s="248"/>
      <c r="B2539" s="248"/>
      <c r="C2539" s="248"/>
      <c r="D2539" s="84"/>
      <c r="E2539" s="86"/>
      <c r="F2539" s="249"/>
      <c r="G2539" s="84"/>
      <c r="H2539" s="84"/>
      <c r="I2539" s="250"/>
      <c r="J2539" s="84"/>
      <c r="K2539" s="477"/>
      <c r="L2539" s="174"/>
      <c r="M2539" s="251"/>
      <c r="N2539" s="86"/>
      <c r="O2539" s="252"/>
      <c r="P2539" s="253"/>
      <c r="Q2539" s="484"/>
      <c r="R2539" s="83"/>
      <c r="S2539" s="482"/>
      <c r="T2539" s="84"/>
      <c r="U2539" s="250"/>
      <c r="V2539" s="254"/>
      <c r="W2539" s="254"/>
      <c r="X2539" s="255"/>
      <c r="Y2539" s="255"/>
      <c r="Z2539" s="256"/>
      <c r="AA2539" s="63"/>
      <c r="AB2539" s="63"/>
      <c r="AC2539" s="63"/>
      <c r="AD2539" s="81"/>
      <c r="AE2539" s="84"/>
      <c r="AF2539" s="84"/>
      <c r="AG2539" s="257"/>
      <c r="AH2539" s="84"/>
      <c r="AI2539" s="63"/>
      <c r="AJ2539" s="63"/>
      <c r="AK2539" s="81"/>
      <c r="AL2539" s="85"/>
      <c r="AM2539" s="85"/>
      <c r="AN2539" s="63"/>
    </row>
    <row r="2540" spans="1:40" ht="24.95" customHeight="1" x14ac:dyDescent="0.2">
      <c r="A2540" s="248"/>
      <c r="B2540" s="248"/>
      <c r="C2540" s="248"/>
      <c r="D2540" s="84"/>
      <c r="E2540" s="86"/>
      <c r="F2540" s="249"/>
      <c r="G2540" s="84"/>
      <c r="H2540" s="84"/>
      <c r="I2540" s="250"/>
      <c r="J2540" s="84"/>
      <c r="K2540" s="477"/>
      <c r="L2540" s="174"/>
      <c r="M2540" s="251"/>
      <c r="N2540" s="86"/>
      <c r="O2540" s="252"/>
      <c r="P2540" s="253"/>
      <c r="Q2540" s="484"/>
      <c r="R2540" s="83"/>
      <c r="S2540" s="482"/>
      <c r="T2540" s="84"/>
      <c r="U2540" s="250"/>
      <c r="V2540" s="254"/>
      <c r="W2540" s="254"/>
      <c r="X2540" s="255"/>
      <c r="Y2540" s="255"/>
      <c r="Z2540" s="256"/>
      <c r="AA2540" s="63"/>
      <c r="AB2540" s="63"/>
      <c r="AC2540" s="63"/>
      <c r="AD2540" s="81"/>
      <c r="AE2540" s="84"/>
      <c r="AF2540" s="84"/>
      <c r="AG2540" s="257"/>
      <c r="AH2540" s="84"/>
      <c r="AI2540" s="63"/>
      <c r="AJ2540" s="63"/>
      <c r="AK2540" s="81"/>
      <c r="AL2540" s="85"/>
      <c r="AM2540" s="85"/>
      <c r="AN2540" s="63"/>
    </row>
    <row r="2541" spans="1:40" ht="24.95" customHeight="1" x14ac:dyDescent="0.2">
      <c r="A2541" s="248"/>
      <c r="B2541" s="248"/>
      <c r="C2541" s="248"/>
      <c r="D2541" s="84"/>
      <c r="E2541" s="86"/>
      <c r="F2541" s="249"/>
      <c r="G2541" s="84"/>
      <c r="H2541" s="84"/>
      <c r="I2541" s="250"/>
      <c r="J2541" s="84"/>
      <c r="K2541" s="477"/>
      <c r="L2541" s="174"/>
      <c r="M2541" s="251"/>
      <c r="N2541" s="86"/>
      <c r="O2541" s="252"/>
      <c r="P2541" s="253"/>
      <c r="Q2541" s="484"/>
      <c r="R2541" s="83"/>
      <c r="S2541" s="482"/>
      <c r="T2541" s="84"/>
      <c r="U2541" s="250"/>
      <c r="V2541" s="254"/>
      <c r="W2541" s="254"/>
      <c r="X2541" s="255"/>
      <c r="Y2541" s="255"/>
      <c r="Z2541" s="256"/>
      <c r="AA2541" s="63"/>
      <c r="AB2541" s="63"/>
      <c r="AC2541" s="63"/>
      <c r="AD2541" s="81"/>
      <c r="AE2541" s="84"/>
      <c r="AF2541" s="84"/>
      <c r="AG2541" s="257"/>
      <c r="AH2541" s="84"/>
      <c r="AI2541" s="63"/>
      <c r="AJ2541" s="63"/>
      <c r="AK2541" s="81"/>
      <c r="AL2541" s="85"/>
      <c r="AM2541" s="85"/>
      <c r="AN2541" s="63"/>
    </row>
    <row r="2542" spans="1:40" ht="24.95" customHeight="1" x14ac:dyDescent="0.2">
      <c r="A2542" s="248"/>
      <c r="B2542" s="248"/>
      <c r="C2542" s="248"/>
      <c r="D2542" s="84"/>
      <c r="E2542" s="86"/>
      <c r="F2542" s="249"/>
      <c r="G2542" s="84"/>
      <c r="H2542" s="84"/>
      <c r="I2542" s="250"/>
      <c r="J2542" s="84"/>
      <c r="K2542" s="477"/>
      <c r="L2542" s="174"/>
      <c r="M2542" s="251"/>
      <c r="N2542" s="86"/>
      <c r="O2542" s="252"/>
      <c r="P2542" s="253"/>
      <c r="Q2542" s="484"/>
      <c r="R2542" s="83"/>
      <c r="S2542" s="482"/>
      <c r="T2542" s="84"/>
      <c r="U2542" s="250"/>
      <c r="V2542" s="254"/>
      <c r="W2542" s="254"/>
      <c r="X2542" s="255"/>
      <c r="Y2542" s="255"/>
      <c r="Z2542" s="256"/>
      <c r="AA2542" s="63"/>
      <c r="AB2542" s="63"/>
      <c r="AC2542" s="63"/>
      <c r="AD2542" s="81"/>
      <c r="AE2542" s="84"/>
      <c r="AF2542" s="84"/>
      <c r="AG2542" s="257"/>
      <c r="AH2542" s="84"/>
      <c r="AI2542" s="63"/>
      <c r="AJ2542" s="63"/>
      <c r="AK2542" s="81"/>
      <c r="AL2542" s="85"/>
      <c r="AM2542" s="85"/>
      <c r="AN2542" s="63"/>
    </row>
    <row r="2543" spans="1:40" ht="24.95" customHeight="1" x14ac:dyDescent="0.2">
      <c r="A2543" s="248"/>
      <c r="B2543" s="248"/>
      <c r="C2543" s="248"/>
      <c r="D2543" s="84"/>
      <c r="E2543" s="86"/>
      <c r="F2543" s="249"/>
      <c r="G2543" s="84"/>
      <c r="H2543" s="84"/>
      <c r="I2543" s="250"/>
      <c r="J2543" s="84"/>
      <c r="K2543" s="477"/>
      <c r="L2543" s="174"/>
      <c r="M2543" s="251"/>
      <c r="N2543" s="86"/>
      <c r="O2543" s="252"/>
      <c r="P2543" s="253"/>
      <c r="Q2543" s="484"/>
      <c r="R2543" s="83"/>
      <c r="S2543" s="482"/>
      <c r="T2543" s="84"/>
      <c r="U2543" s="250"/>
      <c r="V2543" s="254"/>
      <c r="W2543" s="254"/>
      <c r="X2543" s="255"/>
      <c r="Y2543" s="255"/>
      <c r="Z2543" s="256"/>
      <c r="AA2543" s="63"/>
      <c r="AB2543" s="63"/>
      <c r="AC2543" s="63"/>
      <c r="AD2543" s="81"/>
      <c r="AE2543" s="84"/>
      <c r="AF2543" s="84"/>
      <c r="AG2543" s="257"/>
      <c r="AH2543" s="84"/>
      <c r="AI2543" s="63"/>
      <c r="AJ2543" s="63"/>
      <c r="AK2543" s="81"/>
      <c r="AL2543" s="85"/>
      <c r="AM2543" s="85"/>
      <c r="AN2543" s="63"/>
    </row>
    <row r="2544" spans="1:40" ht="24.95" customHeight="1" x14ac:dyDescent="0.2">
      <c r="A2544" s="248"/>
      <c r="B2544" s="248"/>
      <c r="C2544" s="248"/>
      <c r="D2544" s="84"/>
      <c r="E2544" s="86"/>
      <c r="F2544" s="249"/>
      <c r="G2544" s="84"/>
      <c r="H2544" s="84"/>
      <c r="I2544" s="250"/>
      <c r="J2544" s="84"/>
      <c r="K2544" s="477"/>
      <c r="L2544" s="174"/>
      <c r="M2544" s="251"/>
      <c r="N2544" s="86"/>
      <c r="O2544" s="252"/>
      <c r="P2544" s="253"/>
      <c r="Q2544" s="484"/>
      <c r="R2544" s="83"/>
      <c r="S2544" s="482"/>
      <c r="T2544" s="84"/>
      <c r="U2544" s="250"/>
      <c r="V2544" s="254"/>
      <c r="W2544" s="254"/>
      <c r="X2544" s="255"/>
      <c r="Y2544" s="255"/>
      <c r="Z2544" s="256"/>
      <c r="AA2544" s="63"/>
      <c r="AB2544" s="63"/>
      <c r="AC2544" s="63"/>
      <c r="AD2544" s="81"/>
      <c r="AE2544" s="84"/>
      <c r="AF2544" s="84"/>
      <c r="AG2544" s="257"/>
      <c r="AH2544" s="84"/>
      <c r="AI2544" s="63"/>
      <c r="AJ2544" s="63"/>
      <c r="AK2544" s="81"/>
      <c r="AL2544" s="85"/>
      <c r="AM2544" s="85"/>
      <c r="AN2544" s="63"/>
    </row>
    <row r="2545" spans="1:40" ht="24.95" customHeight="1" x14ac:dyDescent="0.2">
      <c r="A2545" s="248"/>
      <c r="B2545" s="248"/>
      <c r="C2545" s="248"/>
      <c r="D2545" s="84"/>
      <c r="E2545" s="86"/>
      <c r="F2545" s="249"/>
      <c r="G2545" s="84"/>
      <c r="H2545" s="84"/>
      <c r="I2545" s="250"/>
      <c r="J2545" s="84"/>
      <c r="K2545" s="477"/>
      <c r="L2545" s="174"/>
      <c r="M2545" s="251"/>
      <c r="N2545" s="86"/>
      <c r="O2545" s="252"/>
      <c r="P2545" s="253"/>
      <c r="Q2545" s="484"/>
      <c r="R2545" s="83"/>
      <c r="S2545" s="482"/>
      <c r="T2545" s="84"/>
      <c r="U2545" s="250"/>
      <c r="V2545" s="254"/>
      <c r="W2545" s="254"/>
      <c r="X2545" s="255"/>
      <c r="Y2545" s="255"/>
      <c r="Z2545" s="256"/>
      <c r="AA2545" s="63"/>
      <c r="AB2545" s="63"/>
      <c r="AC2545" s="63"/>
      <c r="AD2545" s="81"/>
      <c r="AE2545" s="84"/>
      <c r="AF2545" s="84"/>
      <c r="AG2545" s="257"/>
      <c r="AH2545" s="84"/>
      <c r="AI2545" s="63"/>
      <c r="AJ2545" s="63"/>
      <c r="AK2545" s="81"/>
      <c r="AL2545" s="85"/>
      <c r="AM2545" s="85"/>
      <c r="AN2545" s="63"/>
    </row>
    <row r="2546" spans="1:40" ht="24.95" customHeight="1" x14ac:dyDescent="0.2">
      <c r="A2546" s="248"/>
      <c r="B2546" s="248"/>
      <c r="C2546" s="248"/>
      <c r="D2546" s="84"/>
      <c r="E2546" s="86"/>
      <c r="F2546" s="249"/>
      <c r="G2546" s="84"/>
      <c r="H2546" s="84"/>
      <c r="I2546" s="250"/>
      <c r="J2546" s="84"/>
      <c r="K2546" s="477"/>
      <c r="L2546" s="174"/>
      <c r="M2546" s="251"/>
      <c r="N2546" s="86"/>
      <c r="O2546" s="252"/>
      <c r="P2546" s="253"/>
      <c r="Q2546" s="484"/>
      <c r="R2546" s="83"/>
      <c r="S2546" s="482"/>
      <c r="T2546" s="84"/>
      <c r="U2546" s="250"/>
      <c r="V2546" s="254"/>
      <c r="W2546" s="254"/>
      <c r="X2546" s="255"/>
      <c r="Y2546" s="255"/>
      <c r="Z2546" s="256"/>
      <c r="AA2546" s="63"/>
      <c r="AB2546" s="63"/>
      <c r="AC2546" s="63"/>
      <c r="AD2546" s="81"/>
      <c r="AE2546" s="84"/>
      <c r="AF2546" s="84"/>
      <c r="AG2546" s="257"/>
      <c r="AH2546" s="84"/>
      <c r="AI2546" s="63"/>
      <c r="AJ2546" s="63"/>
      <c r="AK2546" s="81"/>
      <c r="AL2546" s="85"/>
      <c r="AM2546" s="85"/>
      <c r="AN2546" s="63"/>
    </row>
    <row r="2547" spans="1:40" ht="24.95" customHeight="1" x14ac:dyDescent="0.2">
      <c r="A2547" s="248"/>
      <c r="B2547" s="248"/>
      <c r="C2547" s="248"/>
      <c r="D2547" s="84"/>
      <c r="E2547" s="86"/>
      <c r="F2547" s="249"/>
      <c r="G2547" s="84"/>
      <c r="H2547" s="84"/>
      <c r="I2547" s="250"/>
      <c r="J2547" s="84"/>
      <c r="K2547" s="477"/>
      <c r="L2547" s="174"/>
      <c r="M2547" s="251"/>
      <c r="N2547" s="86"/>
      <c r="O2547" s="252"/>
      <c r="P2547" s="253"/>
      <c r="Q2547" s="484"/>
      <c r="R2547" s="83"/>
      <c r="S2547" s="482"/>
      <c r="T2547" s="84"/>
      <c r="U2547" s="250"/>
      <c r="V2547" s="254"/>
      <c r="W2547" s="254"/>
      <c r="X2547" s="255"/>
      <c r="Y2547" s="255"/>
      <c r="Z2547" s="256"/>
      <c r="AA2547" s="63"/>
      <c r="AB2547" s="63"/>
      <c r="AC2547" s="63"/>
      <c r="AD2547" s="81"/>
      <c r="AE2547" s="84"/>
      <c r="AF2547" s="84"/>
      <c r="AG2547" s="257"/>
      <c r="AH2547" s="84"/>
      <c r="AI2547" s="63"/>
      <c r="AJ2547" s="63"/>
      <c r="AK2547" s="81"/>
      <c r="AL2547" s="85"/>
      <c r="AM2547" s="85"/>
      <c r="AN2547" s="63"/>
    </row>
    <row r="2548" spans="1:40" ht="24.95" customHeight="1" x14ac:dyDescent="0.2">
      <c r="A2548" s="248"/>
      <c r="B2548" s="248"/>
      <c r="C2548" s="248"/>
      <c r="D2548" s="84"/>
      <c r="E2548" s="86"/>
      <c r="F2548" s="249"/>
      <c r="G2548" s="84"/>
      <c r="H2548" s="84"/>
      <c r="I2548" s="250"/>
      <c r="J2548" s="84"/>
      <c r="K2548" s="477"/>
      <c r="L2548" s="174"/>
      <c r="M2548" s="251"/>
      <c r="N2548" s="86"/>
      <c r="O2548" s="252"/>
      <c r="P2548" s="253"/>
      <c r="Q2548" s="484"/>
      <c r="R2548" s="83"/>
      <c r="S2548" s="482"/>
      <c r="T2548" s="84"/>
      <c r="U2548" s="250"/>
      <c r="V2548" s="254"/>
      <c r="W2548" s="254"/>
      <c r="X2548" s="255"/>
      <c r="Y2548" s="255"/>
      <c r="Z2548" s="256"/>
      <c r="AA2548" s="63"/>
      <c r="AB2548" s="63"/>
      <c r="AC2548" s="63"/>
      <c r="AD2548" s="81"/>
      <c r="AE2548" s="84"/>
      <c r="AF2548" s="84"/>
      <c r="AG2548" s="257"/>
      <c r="AH2548" s="84"/>
      <c r="AI2548" s="63"/>
      <c r="AJ2548" s="63"/>
      <c r="AK2548" s="81"/>
      <c r="AL2548" s="85"/>
      <c r="AM2548" s="85"/>
      <c r="AN2548" s="63"/>
    </row>
    <row r="2549" spans="1:40" ht="24.95" customHeight="1" x14ac:dyDescent="0.2">
      <c r="A2549" s="248"/>
      <c r="B2549" s="248"/>
      <c r="C2549" s="248"/>
      <c r="D2549" s="84"/>
      <c r="E2549" s="86"/>
      <c r="F2549" s="249"/>
      <c r="G2549" s="84"/>
      <c r="H2549" s="84"/>
      <c r="I2549" s="250"/>
      <c r="J2549" s="84"/>
      <c r="K2549" s="477"/>
      <c r="L2549" s="174"/>
      <c r="M2549" s="251"/>
      <c r="N2549" s="86"/>
      <c r="O2549" s="252"/>
      <c r="P2549" s="253"/>
      <c r="Q2549" s="484"/>
      <c r="R2549" s="83"/>
      <c r="S2549" s="482"/>
      <c r="T2549" s="84"/>
      <c r="U2549" s="250"/>
      <c r="V2549" s="254"/>
      <c r="W2549" s="254"/>
      <c r="X2549" s="255"/>
      <c r="Y2549" s="255"/>
      <c r="Z2549" s="256"/>
      <c r="AA2549" s="63"/>
      <c r="AB2549" s="63"/>
      <c r="AC2549" s="63"/>
      <c r="AD2549" s="81"/>
      <c r="AE2549" s="84"/>
      <c r="AF2549" s="84"/>
      <c r="AG2549" s="257"/>
      <c r="AH2549" s="84"/>
      <c r="AI2549" s="63"/>
      <c r="AJ2549" s="63"/>
      <c r="AK2549" s="81"/>
      <c r="AL2549" s="85"/>
      <c r="AM2549" s="85"/>
      <c r="AN2549" s="63"/>
    </row>
    <row r="2550" spans="1:40" ht="24.95" customHeight="1" x14ac:dyDescent="0.2">
      <c r="A2550" s="248"/>
      <c r="B2550" s="248"/>
      <c r="C2550" s="248"/>
      <c r="D2550" s="84"/>
      <c r="E2550" s="86"/>
      <c r="F2550" s="249"/>
      <c r="G2550" s="84"/>
      <c r="H2550" s="84"/>
      <c r="I2550" s="250"/>
      <c r="J2550" s="84"/>
      <c r="K2550" s="477"/>
      <c r="L2550" s="174"/>
      <c r="M2550" s="251"/>
      <c r="N2550" s="86"/>
      <c r="O2550" s="252"/>
      <c r="P2550" s="253"/>
      <c r="Q2550" s="484"/>
      <c r="R2550" s="83"/>
      <c r="S2550" s="482"/>
      <c r="T2550" s="84"/>
      <c r="U2550" s="250"/>
      <c r="V2550" s="254"/>
      <c r="W2550" s="254"/>
      <c r="X2550" s="255"/>
      <c r="Y2550" s="255"/>
      <c r="Z2550" s="256"/>
      <c r="AA2550" s="63"/>
      <c r="AB2550" s="63"/>
      <c r="AC2550" s="63"/>
      <c r="AD2550" s="81"/>
      <c r="AE2550" s="84"/>
      <c r="AF2550" s="84"/>
      <c r="AG2550" s="257"/>
      <c r="AH2550" s="84"/>
      <c r="AI2550" s="63"/>
      <c r="AJ2550" s="63"/>
      <c r="AK2550" s="81"/>
      <c r="AL2550" s="85"/>
      <c r="AM2550" s="85"/>
      <c r="AN2550" s="63"/>
    </row>
    <row r="2551" spans="1:40" ht="24.95" customHeight="1" x14ac:dyDescent="0.2">
      <c r="A2551" s="248"/>
      <c r="B2551" s="248"/>
      <c r="C2551" s="248"/>
      <c r="D2551" s="84"/>
      <c r="E2551" s="86"/>
      <c r="F2551" s="249"/>
      <c r="G2551" s="84"/>
      <c r="H2551" s="84"/>
      <c r="I2551" s="250"/>
      <c r="J2551" s="84"/>
      <c r="K2551" s="477"/>
      <c r="L2551" s="174"/>
      <c r="M2551" s="251"/>
      <c r="N2551" s="86"/>
      <c r="O2551" s="252"/>
      <c r="P2551" s="253"/>
      <c r="Q2551" s="484"/>
      <c r="R2551" s="83"/>
      <c r="S2551" s="482"/>
      <c r="T2551" s="84"/>
      <c r="U2551" s="250"/>
      <c r="V2551" s="254"/>
      <c r="W2551" s="254"/>
      <c r="X2551" s="255"/>
      <c r="Y2551" s="255"/>
      <c r="Z2551" s="256"/>
      <c r="AA2551" s="63"/>
      <c r="AB2551" s="63"/>
      <c r="AC2551" s="63"/>
      <c r="AD2551" s="81"/>
      <c r="AE2551" s="84"/>
      <c r="AF2551" s="84"/>
      <c r="AG2551" s="257"/>
      <c r="AH2551" s="84"/>
      <c r="AI2551" s="63"/>
      <c r="AJ2551" s="63"/>
      <c r="AK2551" s="81"/>
      <c r="AL2551" s="85"/>
      <c r="AM2551" s="85"/>
      <c r="AN2551" s="63"/>
    </row>
    <row r="2552" spans="1:40" ht="24.95" customHeight="1" x14ac:dyDescent="0.2">
      <c r="A2552" s="248"/>
      <c r="B2552" s="248"/>
      <c r="C2552" s="248"/>
      <c r="D2552" s="84"/>
      <c r="E2552" s="86"/>
      <c r="F2552" s="249"/>
      <c r="G2552" s="84"/>
      <c r="H2552" s="84"/>
      <c r="I2552" s="250"/>
      <c r="J2552" s="84"/>
      <c r="K2552" s="477"/>
      <c r="L2552" s="174"/>
      <c r="M2552" s="251"/>
      <c r="N2552" s="86"/>
      <c r="O2552" s="252"/>
      <c r="P2552" s="253"/>
      <c r="Q2552" s="484"/>
      <c r="R2552" s="83"/>
      <c r="S2552" s="482"/>
      <c r="T2552" s="84"/>
      <c r="U2552" s="250"/>
      <c r="V2552" s="254"/>
      <c r="W2552" s="254"/>
      <c r="X2552" s="255"/>
      <c r="Y2552" s="255"/>
      <c r="Z2552" s="256"/>
      <c r="AA2552" s="63"/>
      <c r="AB2552" s="63"/>
      <c r="AC2552" s="63"/>
      <c r="AD2552" s="81"/>
      <c r="AE2552" s="84"/>
      <c r="AF2552" s="84"/>
      <c r="AG2552" s="257"/>
      <c r="AH2552" s="84"/>
      <c r="AI2552" s="63"/>
      <c r="AJ2552" s="63"/>
      <c r="AK2552" s="81"/>
      <c r="AL2552" s="85"/>
      <c r="AM2552" s="85"/>
      <c r="AN2552" s="63"/>
    </row>
    <row r="2553" spans="1:40" ht="24.95" customHeight="1" x14ac:dyDescent="0.2">
      <c r="A2553" s="248"/>
      <c r="B2553" s="248"/>
      <c r="C2553" s="248"/>
      <c r="D2553" s="84"/>
      <c r="E2553" s="86"/>
      <c r="F2553" s="249"/>
      <c r="G2553" s="84"/>
      <c r="H2553" s="84"/>
      <c r="I2553" s="250"/>
      <c r="J2553" s="84"/>
      <c r="K2553" s="477"/>
      <c r="L2553" s="174"/>
      <c r="M2553" s="251"/>
      <c r="N2553" s="86"/>
      <c r="O2553" s="252"/>
      <c r="P2553" s="253"/>
      <c r="Q2553" s="484"/>
      <c r="R2553" s="83"/>
      <c r="S2553" s="482"/>
      <c r="T2553" s="84"/>
      <c r="U2553" s="250"/>
      <c r="V2553" s="254"/>
      <c r="W2553" s="254"/>
      <c r="X2553" s="255"/>
      <c r="Y2553" s="255"/>
      <c r="Z2553" s="256"/>
      <c r="AA2553" s="63"/>
      <c r="AB2553" s="63"/>
      <c r="AC2553" s="63"/>
      <c r="AD2553" s="81"/>
      <c r="AE2553" s="84"/>
      <c r="AF2553" s="84"/>
      <c r="AG2553" s="257"/>
      <c r="AH2553" s="84"/>
      <c r="AI2553" s="63"/>
      <c r="AJ2553" s="63"/>
      <c r="AK2553" s="81"/>
      <c r="AL2553" s="85"/>
      <c r="AM2553" s="85"/>
      <c r="AN2553" s="63"/>
    </row>
    <row r="2554" spans="1:40" ht="24.95" customHeight="1" x14ac:dyDescent="0.2">
      <c r="A2554" s="248"/>
      <c r="B2554" s="248"/>
      <c r="C2554" s="248"/>
      <c r="D2554" s="84"/>
      <c r="E2554" s="86"/>
      <c r="F2554" s="249"/>
      <c r="G2554" s="84"/>
      <c r="H2554" s="84"/>
      <c r="I2554" s="250"/>
      <c r="J2554" s="84"/>
      <c r="K2554" s="477"/>
      <c r="L2554" s="174"/>
      <c r="M2554" s="251"/>
      <c r="N2554" s="86"/>
      <c r="O2554" s="252"/>
      <c r="P2554" s="253"/>
      <c r="Q2554" s="484"/>
      <c r="R2554" s="83"/>
      <c r="S2554" s="482"/>
      <c r="T2554" s="84"/>
      <c r="U2554" s="250"/>
      <c r="V2554" s="254"/>
      <c r="W2554" s="254"/>
      <c r="X2554" s="255"/>
      <c r="Y2554" s="255"/>
      <c r="Z2554" s="256"/>
      <c r="AA2554" s="63"/>
      <c r="AB2554" s="63"/>
      <c r="AC2554" s="63"/>
      <c r="AD2554" s="81"/>
      <c r="AE2554" s="84"/>
      <c r="AF2554" s="84"/>
      <c r="AG2554" s="257"/>
      <c r="AH2554" s="84"/>
      <c r="AI2554" s="63"/>
      <c r="AJ2554" s="63"/>
      <c r="AK2554" s="81"/>
      <c r="AL2554" s="85"/>
      <c r="AM2554" s="85"/>
      <c r="AN2554" s="63"/>
    </row>
    <row r="2555" spans="1:40" ht="24.95" customHeight="1" x14ac:dyDescent="0.2">
      <c r="A2555" s="248"/>
      <c r="B2555" s="248"/>
      <c r="C2555" s="248"/>
      <c r="D2555" s="84"/>
      <c r="E2555" s="86"/>
      <c r="F2555" s="249"/>
      <c r="G2555" s="84"/>
      <c r="H2555" s="84"/>
      <c r="I2555" s="250"/>
      <c r="J2555" s="84"/>
      <c r="K2555" s="477"/>
      <c r="L2555" s="174"/>
      <c r="M2555" s="251"/>
      <c r="N2555" s="86"/>
      <c r="O2555" s="252"/>
      <c r="P2555" s="253"/>
      <c r="Q2555" s="484"/>
      <c r="R2555" s="83"/>
      <c r="S2555" s="482"/>
      <c r="T2555" s="84"/>
      <c r="U2555" s="250"/>
      <c r="V2555" s="254"/>
      <c r="W2555" s="254"/>
      <c r="X2555" s="255"/>
      <c r="Y2555" s="255"/>
      <c r="Z2555" s="256"/>
      <c r="AA2555" s="63"/>
      <c r="AB2555" s="63"/>
      <c r="AC2555" s="63"/>
      <c r="AD2555" s="81"/>
      <c r="AE2555" s="84"/>
      <c r="AF2555" s="84"/>
      <c r="AG2555" s="257"/>
      <c r="AH2555" s="84"/>
      <c r="AI2555" s="63"/>
      <c r="AJ2555" s="63"/>
      <c r="AK2555" s="81"/>
      <c r="AL2555" s="85"/>
      <c r="AM2555" s="85"/>
      <c r="AN2555" s="63"/>
    </row>
    <row r="2556" spans="1:40" ht="24.95" customHeight="1" x14ac:dyDescent="0.2">
      <c r="A2556" s="248"/>
      <c r="B2556" s="248"/>
      <c r="C2556" s="248"/>
      <c r="D2556" s="84"/>
      <c r="E2556" s="86"/>
      <c r="F2556" s="249"/>
      <c r="G2556" s="84"/>
      <c r="H2556" s="84"/>
      <c r="I2556" s="250"/>
      <c r="J2556" s="84"/>
      <c r="K2556" s="477"/>
      <c r="L2556" s="174"/>
      <c r="M2556" s="251"/>
      <c r="N2556" s="86"/>
      <c r="O2556" s="252"/>
      <c r="P2556" s="253"/>
      <c r="Q2556" s="484"/>
      <c r="R2556" s="83"/>
      <c r="S2556" s="482"/>
      <c r="T2556" s="84"/>
      <c r="U2556" s="250"/>
      <c r="V2556" s="254"/>
      <c r="W2556" s="254"/>
      <c r="X2556" s="255"/>
      <c r="Y2556" s="255"/>
      <c r="Z2556" s="256"/>
      <c r="AA2556" s="63"/>
      <c r="AB2556" s="63"/>
      <c r="AC2556" s="63"/>
      <c r="AD2556" s="81"/>
      <c r="AE2556" s="84"/>
      <c r="AF2556" s="84"/>
      <c r="AG2556" s="257"/>
      <c r="AH2556" s="84"/>
      <c r="AI2556" s="63"/>
      <c r="AJ2556" s="63"/>
      <c r="AK2556" s="81"/>
      <c r="AL2556" s="85"/>
      <c r="AM2556" s="85"/>
      <c r="AN2556" s="63"/>
    </row>
    <row r="2557" spans="1:40" ht="24.95" customHeight="1" x14ac:dyDescent="0.2">
      <c r="A2557" s="248"/>
      <c r="B2557" s="248"/>
      <c r="C2557" s="248"/>
      <c r="D2557" s="84"/>
      <c r="E2557" s="86"/>
      <c r="F2557" s="249"/>
      <c r="G2557" s="84"/>
      <c r="H2557" s="84"/>
      <c r="I2557" s="250"/>
      <c r="J2557" s="84"/>
      <c r="K2557" s="477"/>
      <c r="L2557" s="174"/>
      <c r="M2557" s="251"/>
      <c r="N2557" s="86"/>
      <c r="O2557" s="252"/>
      <c r="P2557" s="253"/>
      <c r="Q2557" s="484"/>
      <c r="R2557" s="83"/>
      <c r="S2557" s="482"/>
      <c r="T2557" s="84"/>
      <c r="U2557" s="250"/>
      <c r="V2557" s="254"/>
      <c r="W2557" s="254"/>
      <c r="X2557" s="255"/>
      <c r="Y2557" s="255"/>
      <c r="Z2557" s="256"/>
      <c r="AA2557" s="63"/>
      <c r="AB2557" s="63"/>
      <c r="AC2557" s="63"/>
      <c r="AD2557" s="81"/>
      <c r="AE2557" s="84"/>
      <c r="AF2557" s="84"/>
      <c r="AG2557" s="257"/>
      <c r="AH2557" s="84"/>
      <c r="AI2557" s="63"/>
      <c r="AJ2557" s="63"/>
      <c r="AK2557" s="81"/>
      <c r="AL2557" s="85"/>
      <c r="AM2557" s="85"/>
      <c r="AN2557" s="63"/>
    </row>
    <row r="2558" spans="1:40" ht="24.95" customHeight="1" x14ac:dyDescent="0.2">
      <c r="A2558" s="248"/>
      <c r="B2558" s="248"/>
      <c r="C2558" s="248"/>
      <c r="D2558" s="84"/>
      <c r="E2558" s="86"/>
      <c r="F2558" s="249"/>
      <c r="G2558" s="84"/>
      <c r="H2558" s="84"/>
      <c r="I2558" s="250"/>
      <c r="J2558" s="84"/>
      <c r="K2558" s="477"/>
      <c r="L2558" s="174"/>
      <c r="M2558" s="251"/>
      <c r="N2558" s="86"/>
      <c r="O2558" s="252"/>
      <c r="P2558" s="253"/>
      <c r="Q2558" s="484"/>
      <c r="R2558" s="83"/>
      <c r="S2558" s="482"/>
      <c r="T2558" s="84"/>
      <c r="U2558" s="250"/>
      <c r="V2558" s="254"/>
      <c r="W2558" s="254"/>
      <c r="X2558" s="255"/>
      <c r="Y2558" s="255"/>
      <c r="Z2558" s="256"/>
      <c r="AA2558" s="63"/>
      <c r="AB2558" s="63"/>
      <c r="AC2558" s="63"/>
      <c r="AD2558" s="81"/>
      <c r="AE2558" s="84"/>
      <c r="AF2558" s="84"/>
      <c r="AG2558" s="257"/>
      <c r="AH2558" s="84"/>
      <c r="AI2558" s="63"/>
      <c r="AJ2558" s="63"/>
      <c r="AK2558" s="81"/>
      <c r="AL2558" s="85"/>
      <c r="AM2558" s="85"/>
      <c r="AN2558" s="63"/>
    </row>
    <row r="2559" spans="1:40" ht="24.95" customHeight="1" x14ac:dyDescent="0.2">
      <c r="A2559" s="248"/>
      <c r="B2559" s="248"/>
      <c r="C2559" s="248"/>
      <c r="D2559" s="84"/>
      <c r="E2559" s="86"/>
      <c r="F2559" s="249"/>
      <c r="G2559" s="84"/>
      <c r="H2559" s="84"/>
      <c r="I2559" s="250"/>
      <c r="J2559" s="84"/>
      <c r="K2559" s="477"/>
      <c r="L2559" s="174"/>
      <c r="M2559" s="251"/>
      <c r="N2559" s="86"/>
      <c r="O2559" s="252"/>
      <c r="P2559" s="253"/>
      <c r="Q2559" s="484"/>
      <c r="R2559" s="83"/>
      <c r="S2559" s="482"/>
      <c r="T2559" s="84"/>
      <c r="U2559" s="250"/>
      <c r="V2559" s="254"/>
      <c r="W2559" s="254"/>
      <c r="X2559" s="255"/>
      <c r="Y2559" s="255"/>
      <c r="Z2559" s="256"/>
      <c r="AA2559" s="63"/>
      <c r="AB2559" s="63"/>
      <c r="AC2559" s="63"/>
      <c r="AD2559" s="81"/>
      <c r="AE2559" s="84"/>
      <c r="AF2559" s="84"/>
      <c r="AG2559" s="257"/>
      <c r="AH2559" s="84"/>
      <c r="AI2559" s="63"/>
      <c r="AJ2559" s="63"/>
      <c r="AK2559" s="81"/>
      <c r="AL2559" s="85"/>
      <c r="AM2559" s="85"/>
      <c r="AN2559" s="63"/>
    </row>
    <row r="2560" spans="1:40" ht="24.95" customHeight="1" x14ac:dyDescent="0.2">
      <c r="A2560" s="248"/>
      <c r="B2560" s="248"/>
      <c r="C2560" s="248"/>
      <c r="D2560" s="84"/>
      <c r="E2560" s="86"/>
      <c r="F2560" s="249"/>
      <c r="G2560" s="84"/>
      <c r="H2560" s="84"/>
      <c r="I2560" s="250"/>
      <c r="J2560" s="84"/>
      <c r="K2560" s="477"/>
      <c r="L2560" s="174"/>
      <c r="M2560" s="251"/>
      <c r="N2560" s="86"/>
      <c r="O2560" s="252"/>
      <c r="P2560" s="253"/>
      <c r="Q2560" s="484"/>
      <c r="R2560" s="83"/>
      <c r="S2560" s="482"/>
      <c r="T2560" s="84"/>
      <c r="U2560" s="250"/>
      <c r="V2560" s="254"/>
      <c r="W2560" s="254"/>
      <c r="X2560" s="255"/>
      <c r="Y2560" s="255"/>
      <c r="Z2560" s="256"/>
      <c r="AA2560" s="63"/>
      <c r="AB2560" s="63"/>
      <c r="AC2560" s="63"/>
      <c r="AD2560" s="81"/>
      <c r="AE2560" s="84"/>
      <c r="AF2560" s="84"/>
      <c r="AG2560" s="257"/>
      <c r="AH2560" s="84"/>
      <c r="AI2560" s="63"/>
      <c r="AJ2560" s="63"/>
      <c r="AK2560" s="81"/>
      <c r="AL2560" s="85"/>
      <c r="AM2560" s="85"/>
      <c r="AN2560" s="63"/>
    </row>
    <row r="2561" spans="1:40" ht="24.95" customHeight="1" x14ac:dyDescent="0.2">
      <c r="A2561" s="248"/>
      <c r="B2561" s="248"/>
      <c r="C2561" s="248"/>
      <c r="D2561" s="84"/>
      <c r="E2561" s="86"/>
      <c r="F2561" s="249"/>
      <c r="G2561" s="84"/>
      <c r="H2561" s="84"/>
      <c r="I2561" s="250"/>
      <c r="J2561" s="84"/>
      <c r="K2561" s="477"/>
      <c r="L2561" s="174"/>
      <c r="M2561" s="251"/>
      <c r="N2561" s="86"/>
      <c r="O2561" s="252"/>
      <c r="P2561" s="253"/>
      <c r="Q2561" s="484"/>
      <c r="R2561" s="83"/>
      <c r="S2561" s="482"/>
      <c r="T2561" s="84"/>
      <c r="U2561" s="250"/>
      <c r="V2561" s="254"/>
      <c r="W2561" s="254"/>
      <c r="X2561" s="255"/>
      <c r="Y2561" s="255"/>
      <c r="Z2561" s="256"/>
      <c r="AA2561" s="63"/>
      <c r="AB2561" s="63"/>
      <c r="AC2561" s="63"/>
      <c r="AD2561" s="81"/>
      <c r="AE2561" s="84"/>
      <c r="AF2561" s="84"/>
      <c r="AG2561" s="257"/>
      <c r="AH2561" s="84"/>
      <c r="AI2561" s="63"/>
      <c r="AJ2561" s="63"/>
      <c r="AK2561" s="81"/>
      <c r="AL2561" s="85"/>
      <c r="AM2561" s="85"/>
      <c r="AN2561" s="63"/>
    </row>
    <row r="2562" spans="1:40" ht="24.95" customHeight="1" x14ac:dyDescent="0.2">
      <c r="A2562" s="248"/>
      <c r="B2562" s="248"/>
      <c r="C2562" s="248"/>
      <c r="D2562" s="84"/>
      <c r="E2562" s="86"/>
      <c r="F2562" s="249"/>
      <c r="G2562" s="84"/>
      <c r="H2562" s="84"/>
      <c r="I2562" s="250"/>
      <c r="J2562" s="84"/>
      <c r="K2562" s="477"/>
      <c r="L2562" s="174"/>
      <c r="M2562" s="251"/>
      <c r="N2562" s="86"/>
      <c r="O2562" s="252"/>
      <c r="P2562" s="253"/>
      <c r="Q2562" s="484"/>
      <c r="R2562" s="83"/>
      <c r="S2562" s="482"/>
      <c r="T2562" s="84"/>
      <c r="U2562" s="250"/>
      <c r="V2562" s="254"/>
      <c r="W2562" s="254"/>
      <c r="X2562" s="255"/>
      <c r="Y2562" s="255"/>
      <c r="Z2562" s="256"/>
      <c r="AA2562" s="63"/>
      <c r="AB2562" s="63"/>
      <c r="AC2562" s="63"/>
      <c r="AD2562" s="81"/>
      <c r="AE2562" s="84"/>
      <c r="AF2562" s="84"/>
      <c r="AG2562" s="257"/>
      <c r="AH2562" s="84"/>
      <c r="AI2562" s="63"/>
      <c r="AJ2562" s="63"/>
      <c r="AK2562" s="81"/>
      <c r="AL2562" s="85"/>
      <c r="AM2562" s="85"/>
      <c r="AN2562" s="63"/>
    </row>
    <row r="2563" spans="1:40" ht="24.95" customHeight="1" x14ac:dyDescent="0.2">
      <c r="A2563" s="248"/>
      <c r="B2563" s="248"/>
      <c r="C2563" s="248"/>
      <c r="D2563" s="84"/>
      <c r="E2563" s="86"/>
      <c r="F2563" s="249"/>
      <c r="G2563" s="84"/>
      <c r="H2563" s="84"/>
      <c r="I2563" s="250"/>
      <c r="J2563" s="84"/>
      <c r="K2563" s="477"/>
      <c r="L2563" s="174"/>
      <c r="M2563" s="251"/>
      <c r="N2563" s="86"/>
      <c r="O2563" s="252"/>
      <c r="P2563" s="253"/>
      <c r="Q2563" s="484"/>
      <c r="R2563" s="83"/>
      <c r="S2563" s="482"/>
      <c r="T2563" s="84"/>
      <c r="U2563" s="250"/>
      <c r="V2563" s="254"/>
      <c r="W2563" s="254"/>
      <c r="X2563" s="255"/>
      <c r="Y2563" s="255"/>
      <c r="Z2563" s="256"/>
      <c r="AA2563" s="63"/>
      <c r="AB2563" s="63"/>
      <c r="AC2563" s="63"/>
      <c r="AD2563" s="81"/>
      <c r="AE2563" s="84"/>
      <c r="AF2563" s="84"/>
      <c r="AG2563" s="257"/>
      <c r="AH2563" s="84"/>
      <c r="AI2563" s="63"/>
      <c r="AJ2563" s="63"/>
      <c r="AK2563" s="81"/>
      <c r="AL2563" s="85"/>
      <c r="AM2563" s="85"/>
      <c r="AN2563" s="63"/>
    </row>
    <row r="2564" spans="1:40" ht="24.95" customHeight="1" x14ac:dyDescent="0.2">
      <c r="A2564" s="248"/>
      <c r="B2564" s="248"/>
      <c r="C2564" s="248"/>
      <c r="D2564" s="84"/>
      <c r="E2564" s="86"/>
      <c r="F2564" s="249"/>
      <c r="G2564" s="84"/>
      <c r="H2564" s="84"/>
      <c r="I2564" s="250"/>
      <c r="J2564" s="84"/>
      <c r="K2564" s="477"/>
      <c r="L2564" s="174"/>
      <c r="M2564" s="251"/>
      <c r="N2564" s="86"/>
      <c r="O2564" s="252"/>
      <c r="P2564" s="253"/>
      <c r="Q2564" s="484"/>
      <c r="R2564" s="83"/>
      <c r="S2564" s="482"/>
      <c r="T2564" s="84"/>
      <c r="U2564" s="250"/>
      <c r="V2564" s="254"/>
      <c r="W2564" s="254"/>
      <c r="X2564" s="255"/>
      <c r="Y2564" s="255"/>
      <c r="Z2564" s="256"/>
      <c r="AA2564" s="63"/>
      <c r="AB2564" s="63"/>
      <c r="AC2564" s="63"/>
      <c r="AD2564" s="81"/>
      <c r="AE2564" s="84"/>
      <c r="AF2564" s="84"/>
      <c r="AG2564" s="257"/>
      <c r="AH2564" s="84"/>
      <c r="AI2564" s="63"/>
      <c r="AJ2564" s="63"/>
      <c r="AK2564" s="81"/>
      <c r="AL2564" s="85"/>
      <c r="AM2564" s="85"/>
      <c r="AN2564" s="63"/>
    </row>
    <row r="2565" spans="1:40" ht="24.95" customHeight="1" x14ac:dyDescent="0.2">
      <c r="A2565" s="248"/>
      <c r="B2565" s="248"/>
      <c r="C2565" s="248"/>
      <c r="D2565" s="84"/>
      <c r="E2565" s="86"/>
      <c r="F2565" s="249"/>
      <c r="G2565" s="84"/>
      <c r="H2565" s="84"/>
      <c r="I2565" s="250"/>
      <c r="J2565" s="84"/>
      <c r="K2565" s="477"/>
      <c r="L2565" s="174"/>
      <c r="M2565" s="251"/>
      <c r="N2565" s="86"/>
      <c r="O2565" s="252"/>
      <c r="P2565" s="253"/>
      <c r="Q2565" s="484"/>
      <c r="R2565" s="83"/>
      <c r="S2565" s="482"/>
      <c r="T2565" s="84"/>
      <c r="U2565" s="250"/>
      <c r="V2565" s="254"/>
      <c r="W2565" s="254"/>
      <c r="X2565" s="255"/>
      <c r="Y2565" s="255"/>
      <c r="Z2565" s="256"/>
      <c r="AA2565" s="63"/>
      <c r="AB2565" s="63"/>
      <c r="AC2565" s="63"/>
      <c r="AD2565" s="81"/>
      <c r="AE2565" s="84"/>
      <c r="AF2565" s="84"/>
      <c r="AG2565" s="257"/>
      <c r="AH2565" s="84"/>
      <c r="AI2565" s="63"/>
      <c r="AJ2565" s="63"/>
      <c r="AK2565" s="81"/>
      <c r="AL2565" s="85"/>
      <c r="AM2565" s="85"/>
      <c r="AN2565" s="63"/>
    </row>
    <row r="2566" spans="1:40" ht="24.95" customHeight="1" x14ac:dyDescent="0.2">
      <c r="A2566" s="248"/>
      <c r="B2566" s="248"/>
      <c r="C2566" s="248"/>
      <c r="D2566" s="84"/>
      <c r="E2566" s="86"/>
      <c r="F2566" s="249"/>
      <c r="G2566" s="84"/>
      <c r="H2566" s="84"/>
      <c r="I2566" s="250"/>
      <c r="J2566" s="84"/>
      <c r="K2566" s="477"/>
      <c r="L2566" s="174"/>
      <c r="M2566" s="251"/>
      <c r="N2566" s="86"/>
      <c r="O2566" s="252"/>
      <c r="P2566" s="253"/>
      <c r="Q2566" s="484"/>
      <c r="R2566" s="83"/>
      <c r="S2566" s="482"/>
      <c r="T2566" s="84"/>
      <c r="U2566" s="250"/>
      <c r="V2566" s="254"/>
      <c r="W2566" s="254"/>
      <c r="X2566" s="255"/>
      <c r="Y2566" s="255"/>
      <c r="Z2566" s="256"/>
      <c r="AA2566" s="63"/>
      <c r="AB2566" s="63"/>
      <c r="AC2566" s="63"/>
      <c r="AD2566" s="81"/>
      <c r="AE2566" s="84"/>
      <c r="AF2566" s="84"/>
      <c r="AG2566" s="257"/>
      <c r="AH2566" s="84"/>
      <c r="AI2566" s="63"/>
      <c r="AJ2566" s="63"/>
      <c r="AK2566" s="81"/>
      <c r="AL2566" s="85"/>
      <c r="AM2566" s="85"/>
      <c r="AN2566" s="63"/>
    </row>
    <row r="2567" spans="1:40" ht="24.95" customHeight="1" x14ac:dyDescent="0.2">
      <c r="A2567" s="248"/>
      <c r="B2567" s="248"/>
      <c r="C2567" s="248"/>
      <c r="D2567" s="84"/>
      <c r="E2567" s="86"/>
      <c r="F2567" s="249"/>
      <c r="G2567" s="84"/>
      <c r="H2567" s="84"/>
      <c r="I2567" s="250"/>
      <c r="J2567" s="84"/>
      <c r="K2567" s="477"/>
      <c r="L2567" s="174"/>
      <c r="M2567" s="251"/>
      <c r="N2567" s="86"/>
      <c r="O2567" s="252"/>
      <c r="P2567" s="253"/>
      <c r="Q2567" s="484"/>
      <c r="R2567" s="83"/>
      <c r="S2567" s="482"/>
      <c r="T2567" s="84"/>
      <c r="U2567" s="250"/>
      <c r="V2567" s="254"/>
      <c r="W2567" s="254"/>
      <c r="X2567" s="255"/>
      <c r="Y2567" s="255"/>
      <c r="Z2567" s="256"/>
      <c r="AA2567" s="63"/>
      <c r="AB2567" s="63"/>
      <c r="AC2567" s="63"/>
      <c r="AD2567" s="81"/>
      <c r="AE2567" s="84"/>
      <c r="AF2567" s="84"/>
      <c r="AG2567" s="257"/>
      <c r="AH2567" s="84"/>
      <c r="AI2567" s="63"/>
      <c r="AJ2567" s="63"/>
      <c r="AK2567" s="81"/>
      <c r="AL2567" s="85"/>
      <c r="AM2567" s="85"/>
      <c r="AN2567" s="63"/>
    </row>
    <row r="2568" spans="1:40" ht="24.95" customHeight="1" x14ac:dyDescent="0.2">
      <c r="A2568" s="248"/>
      <c r="B2568" s="248"/>
      <c r="C2568" s="248"/>
      <c r="D2568" s="84"/>
      <c r="E2568" s="86"/>
      <c r="F2568" s="249"/>
      <c r="G2568" s="84"/>
      <c r="H2568" s="84"/>
      <c r="I2568" s="250"/>
      <c r="J2568" s="84"/>
      <c r="K2568" s="477"/>
      <c r="L2568" s="174"/>
      <c r="M2568" s="251"/>
      <c r="N2568" s="86"/>
      <c r="O2568" s="252"/>
      <c r="P2568" s="253"/>
      <c r="Q2568" s="484"/>
      <c r="R2568" s="83"/>
      <c r="S2568" s="482"/>
      <c r="T2568" s="84"/>
      <c r="U2568" s="250"/>
      <c r="V2568" s="254"/>
      <c r="W2568" s="254"/>
      <c r="X2568" s="255"/>
      <c r="Y2568" s="255"/>
      <c r="Z2568" s="256"/>
      <c r="AA2568" s="63"/>
      <c r="AB2568" s="63"/>
      <c r="AC2568" s="63"/>
      <c r="AD2568" s="81"/>
      <c r="AE2568" s="84"/>
      <c r="AF2568" s="84"/>
      <c r="AG2568" s="257"/>
      <c r="AH2568" s="84"/>
      <c r="AI2568" s="63"/>
      <c r="AJ2568" s="63"/>
      <c r="AK2568" s="81"/>
      <c r="AL2568" s="85"/>
      <c r="AM2568" s="85"/>
      <c r="AN2568" s="63"/>
    </row>
    <row r="2569" spans="1:40" ht="24.95" customHeight="1" x14ac:dyDescent="0.2">
      <c r="A2569" s="248"/>
      <c r="B2569" s="248"/>
      <c r="C2569" s="248"/>
      <c r="D2569" s="84"/>
      <c r="E2569" s="86"/>
      <c r="F2569" s="249"/>
      <c r="G2569" s="84"/>
      <c r="H2569" s="84"/>
      <c r="I2569" s="250"/>
      <c r="J2569" s="84"/>
      <c r="K2569" s="477"/>
      <c r="L2569" s="174"/>
      <c r="M2569" s="251"/>
      <c r="N2569" s="86"/>
      <c r="O2569" s="252"/>
      <c r="P2569" s="253"/>
      <c r="Q2569" s="484"/>
      <c r="R2569" s="83"/>
      <c r="S2569" s="482"/>
      <c r="T2569" s="84"/>
      <c r="U2569" s="250"/>
      <c r="V2569" s="254"/>
      <c r="W2569" s="254"/>
      <c r="X2569" s="255"/>
      <c r="Y2569" s="255"/>
      <c r="Z2569" s="256"/>
      <c r="AA2569" s="63"/>
      <c r="AB2569" s="63"/>
      <c r="AC2569" s="63"/>
      <c r="AD2569" s="81"/>
      <c r="AE2569" s="84"/>
      <c r="AF2569" s="84"/>
      <c r="AG2569" s="257"/>
      <c r="AH2569" s="84"/>
      <c r="AI2569" s="63"/>
      <c r="AJ2569" s="63"/>
      <c r="AK2569" s="81"/>
      <c r="AL2569" s="85"/>
      <c r="AM2569" s="85"/>
      <c r="AN2569" s="63"/>
    </row>
    <row r="2570" spans="1:40" ht="24.95" customHeight="1" x14ac:dyDescent="0.2">
      <c r="A2570" s="248"/>
      <c r="B2570" s="248"/>
      <c r="C2570" s="248"/>
      <c r="D2570" s="84"/>
      <c r="E2570" s="86"/>
      <c r="F2570" s="249"/>
      <c r="G2570" s="84"/>
      <c r="H2570" s="84"/>
      <c r="I2570" s="250"/>
      <c r="J2570" s="84"/>
      <c r="K2570" s="477"/>
      <c r="L2570" s="174"/>
      <c r="M2570" s="251"/>
      <c r="N2570" s="86"/>
      <c r="O2570" s="252"/>
      <c r="P2570" s="253"/>
      <c r="Q2570" s="484"/>
      <c r="R2570" s="83"/>
      <c r="S2570" s="482"/>
      <c r="T2570" s="84"/>
      <c r="U2570" s="250"/>
      <c r="V2570" s="254"/>
      <c r="W2570" s="254"/>
      <c r="X2570" s="255"/>
      <c r="Y2570" s="255"/>
      <c r="Z2570" s="256"/>
      <c r="AA2570" s="63"/>
      <c r="AB2570" s="63"/>
      <c r="AC2570" s="63"/>
      <c r="AD2570" s="81"/>
      <c r="AE2570" s="84"/>
      <c r="AF2570" s="84"/>
      <c r="AG2570" s="257"/>
      <c r="AH2570" s="84"/>
      <c r="AI2570" s="63"/>
      <c r="AJ2570" s="63"/>
      <c r="AK2570" s="81"/>
      <c r="AL2570" s="85"/>
      <c r="AM2570" s="85"/>
      <c r="AN2570" s="63"/>
    </row>
    <row r="2571" spans="1:40" ht="24.95" customHeight="1" x14ac:dyDescent="0.2">
      <c r="A2571" s="248"/>
      <c r="B2571" s="248"/>
      <c r="C2571" s="248"/>
      <c r="D2571" s="84"/>
      <c r="E2571" s="86"/>
      <c r="F2571" s="249"/>
      <c r="G2571" s="84"/>
      <c r="H2571" s="84"/>
      <c r="I2571" s="250"/>
      <c r="J2571" s="84"/>
      <c r="K2571" s="477"/>
      <c r="L2571" s="174"/>
      <c r="M2571" s="251"/>
      <c r="N2571" s="86"/>
      <c r="O2571" s="252"/>
      <c r="P2571" s="253"/>
      <c r="Q2571" s="484"/>
      <c r="R2571" s="83"/>
      <c r="S2571" s="482"/>
      <c r="T2571" s="84"/>
      <c r="U2571" s="250"/>
      <c r="V2571" s="254"/>
      <c r="W2571" s="254"/>
      <c r="X2571" s="255"/>
      <c r="Y2571" s="255"/>
      <c r="Z2571" s="256"/>
      <c r="AA2571" s="63"/>
      <c r="AB2571" s="63"/>
      <c r="AC2571" s="63"/>
      <c r="AD2571" s="81"/>
      <c r="AE2571" s="84"/>
      <c r="AF2571" s="84"/>
      <c r="AG2571" s="257"/>
      <c r="AH2571" s="84"/>
      <c r="AI2571" s="63"/>
      <c r="AJ2571" s="63"/>
      <c r="AK2571" s="81"/>
      <c r="AL2571" s="85"/>
      <c r="AM2571" s="85"/>
      <c r="AN2571" s="63"/>
    </row>
    <row r="2572" spans="1:40" ht="24.95" customHeight="1" x14ac:dyDescent="0.2">
      <c r="A2572" s="248"/>
      <c r="B2572" s="248"/>
      <c r="C2572" s="248"/>
      <c r="D2572" s="84"/>
      <c r="E2572" s="86"/>
      <c r="F2572" s="249"/>
      <c r="G2572" s="84"/>
      <c r="H2572" s="84"/>
      <c r="I2572" s="250"/>
      <c r="J2572" s="84"/>
      <c r="K2572" s="477"/>
      <c r="L2572" s="174"/>
      <c r="M2572" s="251"/>
      <c r="N2572" s="86"/>
      <c r="O2572" s="252"/>
      <c r="P2572" s="253"/>
      <c r="Q2572" s="484"/>
      <c r="R2572" s="83"/>
      <c r="S2572" s="482"/>
      <c r="T2572" s="84"/>
      <c r="U2572" s="250"/>
      <c r="V2572" s="254"/>
      <c r="W2572" s="254"/>
      <c r="X2572" s="255"/>
      <c r="Y2572" s="255"/>
      <c r="Z2572" s="256"/>
      <c r="AA2572" s="63"/>
      <c r="AB2572" s="63"/>
      <c r="AC2572" s="63"/>
      <c r="AD2572" s="81"/>
      <c r="AE2572" s="84"/>
      <c r="AF2572" s="84"/>
      <c r="AG2572" s="257"/>
      <c r="AH2572" s="84"/>
      <c r="AI2572" s="63"/>
      <c r="AJ2572" s="63"/>
      <c r="AK2572" s="81"/>
      <c r="AL2572" s="85"/>
      <c r="AM2572" s="85"/>
      <c r="AN2572" s="63"/>
    </row>
    <row r="2573" spans="1:40" ht="24.95" customHeight="1" x14ac:dyDescent="0.2">
      <c r="A2573" s="248"/>
      <c r="B2573" s="248"/>
      <c r="C2573" s="248"/>
      <c r="D2573" s="84"/>
      <c r="E2573" s="86"/>
      <c r="F2573" s="249"/>
      <c r="G2573" s="84"/>
      <c r="H2573" s="84"/>
      <c r="I2573" s="250"/>
      <c r="J2573" s="84"/>
      <c r="K2573" s="477"/>
      <c r="L2573" s="174"/>
      <c r="M2573" s="251"/>
      <c r="N2573" s="86"/>
      <c r="O2573" s="252"/>
      <c r="P2573" s="253"/>
      <c r="Q2573" s="484"/>
      <c r="R2573" s="83"/>
      <c r="S2573" s="482"/>
      <c r="T2573" s="84"/>
      <c r="U2573" s="250"/>
      <c r="V2573" s="254"/>
      <c r="W2573" s="254"/>
      <c r="X2573" s="255"/>
      <c r="Y2573" s="255"/>
      <c r="Z2573" s="256"/>
      <c r="AA2573" s="63"/>
      <c r="AB2573" s="63"/>
      <c r="AC2573" s="63"/>
      <c r="AD2573" s="81"/>
      <c r="AE2573" s="84"/>
      <c r="AF2573" s="84"/>
      <c r="AG2573" s="257"/>
      <c r="AH2573" s="84"/>
      <c r="AI2573" s="63"/>
      <c r="AJ2573" s="63"/>
      <c r="AK2573" s="81"/>
      <c r="AL2573" s="85"/>
      <c r="AM2573" s="85"/>
      <c r="AN2573" s="63"/>
    </row>
    <row r="2574" spans="1:40" ht="24.95" customHeight="1" x14ac:dyDescent="0.2">
      <c r="A2574" s="248"/>
      <c r="B2574" s="248"/>
      <c r="C2574" s="248"/>
      <c r="D2574" s="84"/>
      <c r="E2574" s="86"/>
      <c r="F2574" s="249"/>
      <c r="G2574" s="84"/>
      <c r="H2574" s="84"/>
      <c r="I2574" s="250"/>
      <c r="J2574" s="84"/>
      <c r="K2574" s="477"/>
      <c r="L2574" s="174"/>
      <c r="M2574" s="251"/>
      <c r="N2574" s="86"/>
      <c r="O2574" s="252"/>
      <c r="P2574" s="253"/>
      <c r="Q2574" s="484"/>
      <c r="R2574" s="83"/>
      <c r="S2574" s="482"/>
      <c r="T2574" s="84"/>
      <c r="U2574" s="250"/>
      <c r="V2574" s="254"/>
      <c r="W2574" s="254"/>
      <c r="X2574" s="255"/>
      <c r="Y2574" s="255"/>
      <c r="Z2574" s="256"/>
      <c r="AA2574" s="63"/>
      <c r="AB2574" s="63"/>
      <c r="AC2574" s="63"/>
      <c r="AD2574" s="81"/>
      <c r="AE2574" s="84"/>
      <c r="AF2574" s="84"/>
      <c r="AG2574" s="257"/>
      <c r="AH2574" s="84"/>
      <c r="AI2574" s="63"/>
      <c r="AJ2574" s="63"/>
      <c r="AK2574" s="81"/>
      <c r="AL2574" s="85"/>
      <c r="AM2574" s="85"/>
      <c r="AN2574" s="63"/>
    </row>
    <row r="2575" spans="1:40" ht="24.95" customHeight="1" x14ac:dyDescent="0.2">
      <c r="A2575" s="248"/>
      <c r="B2575" s="248"/>
      <c r="C2575" s="248"/>
      <c r="D2575" s="84"/>
      <c r="E2575" s="86"/>
      <c r="F2575" s="249"/>
      <c r="G2575" s="84"/>
      <c r="H2575" s="84"/>
      <c r="I2575" s="250"/>
      <c r="J2575" s="84"/>
      <c r="K2575" s="477"/>
      <c r="L2575" s="174"/>
      <c r="M2575" s="251"/>
      <c r="N2575" s="86"/>
      <c r="O2575" s="252"/>
      <c r="P2575" s="253"/>
      <c r="Q2575" s="484"/>
      <c r="R2575" s="83"/>
      <c r="S2575" s="482"/>
      <c r="T2575" s="84"/>
      <c r="U2575" s="250"/>
      <c r="V2575" s="254"/>
      <c r="W2575" s="254"/>
      <c r="X2575" s="255"/>
      <c r="Y2575" s="255"/>
      <c r="Z2575" s="256"/>
      <c r="AA2575" s="63"/>
      <c r="AB2575" s="63"/>
      <c r="AC2575" s="63"/>
      <c r="AD2575" s="81"/>
      <c r="AE2575" s="84"/>
      <c r="AF2575" s="84"/>
      <c r="AG2575" s="257"/>
      <c r="AH2575" s="84"/>
      <c r="AI2575" s="63"/>
      <c r="AJ2575" s="63"/>
      <c r="AK2575" s="81"/>
      <c r="AL2575" s="85"/>
      <c r="AM2575" s="85"/>
      <c r="AN2575" s="63"/>
    </row>
    <row r="2576" spans="1:40" ht="24.95" customHeight="1" x14ac:dyDescent="0.2">
      <c r="A2576" s="248"/>
      <c r="B2576" s="248"/>
      <c r="C2576" s="248"/>
      <c r="D2576" s="84"/>
      <c r="E2576" s="86"/>
      <c r="F2576" s="249"/>
      <c r="G2576" s="84"/>
      <c r="H2576" s="84"/>
      <c r="I2576" s="250"/>
      <c r="J2576" s="84"/>
      <c r="K2576" s="477"/>
      <c r="L2576" s="174"/>
      <c r="M2576" s="251"/>
      <c r="N2576" s="86"/>
      <c r="O2576" s="252"/>
      <c r="P2576" s="253"/>
      <c r="Q2576" s="484"/>
      <c r="R2576" s="83"/>
      <c r="S2576" s="482"/>
      <c r="T2576" s="84"/>
      <c r="U2576" s="250"/>
      <c r="V2576" s="254"/>
      <c r="W2576" s="254"/>
      <c r="X2576" s="255"/>
      <c r="Y2576" s="255"/>
      <c r="Z2576" s="256"/>
      <c r="AA2576" s="63"/>
      <c r="AB2576" s="63"/>
      <c r="AC2576" s="63"/>
      <c r="AD2576" s="81"/>
      <c r="AE2576" s="84"/>
      <c r="AF2576" s="84"/>
      <c r="AG2576" s="257"/>
      <c r="AH2576" s="84"/>
      <c r="AI2576" s="63"/>
      <c r="AJ2576" s="63"/>
      <c r="AK2576" s="81"/>
      <c r="AL2576" s="85"/>
      <c r="AM2576" s="85"/>
      <c r="AN2576" s="63"/>
    </row>
    <row r="2577" spans="1:40" ht="24.95" customHeight="1" x14ac:dyDescent="0.2">
      <c r="A2577" s="248"/>
      <c r="B2577" s="248"/>
      <c r="C2577" s="248"/>
      <c r="D2577" s="84"/>
      <c r="E2577" s="86"/>
      <c r="F2577" s="249"/>
      <c r="G2577" s="84"/>
      <c r="H2577" s="84"/>
      <c r="I2577" s="250"/>
      <c r="J2577" s="84"/>
      <c r="K2577" s="477"/>
      <c r="L2577" s="174"/>
      <c r="M2577" s="251"/>
      <c r="N2577" s="86"/>
      <c r="O2577" s="252"/>
      <c r="P2577" s="253"/>
      <c r="Q2577" s="484"/>
      <c r="R2577" s="83"/>
      <c r="S2577" s="482"/>
      <c r="T2577" s="84"/>
      <c r="U2577" s="250"/>
      <c r="V2577" s="254"/>
      <c r="W2577" s="254"/>
      <c r="X2577" s="255"/>
      <c r="Y2577" s="255"/>
      <c r="Z2577" s="256"/>
      <c r="AA2577" s="63"/>
      <c r="AB2577" s="63"/>
      <c r="AC2577" s="63"/>
      <c r="AD2577" s="81"/>
      <c r="AE2577" s="84"/>
      <c r="AF2577" s="84"/>
      <c r="AG2577" s="257"/>
      <c r="AH2577" s="84"/>
      <c r="AI2577" s="63"/>
      <c r="AJ2577" s="63"/>
      <c r="AK2577" s="81"/>
      <c r="AL2577" s="85"/>
      <c r="AM2577" s="85"/>
      <c r="AN2577" s="63"/>
    </row>
    <row r="2578" spans="1:40" ht="24.95" customHeight="1" x14ac:dyDescent="0.2">
      <c r="A2578" s="248"/>
      <c r="B2578" s="248"/>
      <c r="C2578" s="248"/>
      <c r="D2578" s="84"/>
      <c r="E2578" s="86"/>
      <c r="F2578" s="249"/>
      <c r="G2578" s="84"/>
      <c r="H2578" s="84"/>
      <c r="I2578" s="250"/>
      <c r="J2578" s="84"/>
      <c r="K2578" s="477"/>
      <c r="L2578" s="174"/>
      <c r="M2578" s="251"/>
      <c r="N2578" s="86"/>
      <c r="O2578" s="252"/>
      <c r="P2578" s="253"/>
      <c r="Q2578" s="484"/>
      <c r="R2578" s="83"/>
      <c r="S2578" s="482"/>
      <c r="T2578" s="84"/>
      <c r="U2578" s="250"/>
      <c r="V2578" s="254"/>
      <c r="W2578" s="254"/>
      <c r="X2578" s="255"/>
      <c r="Y2578" s="255"/>
      <c r="Z2578" s="256"/>
      <c r="AA2578" s="63"/>
      <c r="AB2578" s="63"/>
      <c r="AC2578" s="63"/>
      <c r="AD2578" s="81"/>
      <c r="AE2578" s="84"/>
      <c r="AF2578" s="84"/>
      <c r="AG2578" s="257"/>
      <c r="AH2578" s="84"/>
      <c r="AI2578" s="63"/>
      <c r="AJ2578" s="63"/>
      <c r="AK2578" s="81"/>
      <c r="AL2578" s="85"/>
      <c r="AM2578" s="85"/>
      <c r="AN2578" s="63"/>
    </row>
    <row r="2579" spans="1:40" ht="24.95" customHeight="1" x14ac:dyDescent="0.2">
      <c r="A2579" s="248"/>
      <c r="B2579" s="248"/>
      <c r="C2579" s="248"/>
      <c r="D2579" s="84"/>
      <c r="E2579" s="86"/>
      <c r="F2579" s="249"/>
      <c r="G2579" s="84"/>
      <c r="H2579" s="84"/>
      <c r="I2579" s="250"/>
      <c r="J2579" s="84"/>
      <c r="K2579" s="477"/>
      <c r="L2579" s="174"/>
      <c r="M2579" s="251"/>
      <c r="N2579" s="86"/>
      <c r="O2579" s="252"/>
      <c r="P2579" s="253"/>
      <c r="Q2579" s="484"/>
      <c r="R2579" s="83"/>
      <c r="S2579" s="482"/>
      <c r="T2579" s="84"/>
      <c r="U2579" s="250"/>
      <c r="V2579" s="254"/>
      <c r="W2579" s="254"/>
      <c r="X2579" s="255"/>
      <c r="Y2579" s="255"/>
      <c r="Z2579" s="256"/>
      <c r="AA2579" s="63"/>
      <c r="AB2579" s="63"/>
      <c r="AC2579" s="63"/>
      <c r="AD2579" s="81"/>
      <c r="AE2579" s="84"/>
      <c r="AF2579" s="84"/>
      <c r="AG2579" s="257"/>
      <c r="AH2579" s="84"/>
      <c r="AI2579" s="63"/>
      <c r="AJ2579" s="63"/>
      <c r="AK2579" s="81"/>
      <c r="AL2579" s="85"/>
      <c r="AM2579" s="85"/>
      <c r="AN2579" s="63"/>
    </row>
    <row r="2580" spans="1:40" ht="24.95" customHeight="1" x14ac:dyDescent="0.2">
      <c r="A2580" s="248"/>
      <c r="B2580" s="248"/>
      <c r="C2580" s="248"/>
      <c r="D2580" s="84"/>
      <c r="E2580" s="86"/>
      <c r="F2580" s="249"/>
      <c r="G2580" s="84"/>
      <c r="H2580" s="84"/>
      <c r="I2580" s="250"/>
      <c r="J2580" s="84"/>
      <c r="K2580" s="477"/>
      <c r="L2580" s="174"/>
      <c r="M2580" s="251"/>
      <c r="N2580" s="86"/>
      <c r="O2580" s="252"/>
      <c r="P2580" s="253"/>
      <c r="Q2580" s="484"/>
      <c r="R2580" s="83"/>
      <c r="S2580" s="482"/>
      <c r="T2580" s="84"/>
      <c r="U2580" s="250"/>
      <c r="V2580" s="254"/>
      <c r="W2580" s="254"/>
      <c r="X2580" s="255"/>
      <c r="Y2580" s="255"/>
      <c r="Z2580" s="256"/>
      <c r="AA2580" s="63"/>
      <c r="AB2580" s="63"/>
      <c r="AC2580" s="63"/>
      <c r="AD2580" s="81"/>
      <c r="AE2580" s="84"/>
      <c r="AF2580" s="84"/>
      <c r="AG2580" s="257"/>
      <c r="AH2580" s="84"/>
      <c r="AI2580" s="63"/>
      <c r="AJ2580" s="63"/>
      <c r="AK2580" s="81"/>
      <c r="AL2580" s="85"/>
      <c r="AM2580" s="85"/>
      <c r="AN2580" s="63"/>
    </row>
    <row r="2581" spans="1:40" ht="24.95" customHeight="1" x14ac:dyDescent="0.2">
      <c r="A2581" s="248"/>
      <c r="B2581" s="248"/>
      <c r="C2581" s="248"/>
      <c r="D2581" s="84"/>
      <c r="E2581" s="86"/>
      <c r="F2581" s="249"/>
      <c r="G2581" s="84"/>
      <c r="H2581" s="84"/>
      <c r="I2581" s="250"/>
      <c r="J2581" s="84"/>
      <c r="K2581" s="477"/>
      <c r="L2581" s="174"/>
      <c r="M2581" s="251"/>
      <c r="N2581" s="86"/>
      <c r="O2581" s="252"/>
      <c r="P2581" s="253"/>
      <c r="Q2581" s="484"/>
      <c r="R2581" s="83"/>
      <c r="S2581" s="482"/>
      <c r="T2581" s="84"/>
      <c r="U2581" s="250"/>
      <c r="V2581" s="254"/>
      <c r="W2581" s="254"/>
      <c r="X2581" s="255"/>
      <c r="Y2581" s="255"/>
      <c r="Z2581" s="256"/>
      <c r="AA2581" s="63"/>
      <c r="AB2581" s="63"/>
      <c r="AC2581" s="63"/>
      <c r="AD2581" s="81"/>
      <c r="AE2581" s="84"/>
      <c r="AF2581" s="84"/>
      <c r="AG2581" s="257"/>
      <c r="AH2581" s="84"/>
      <c r="AI2581" s="63"/>
      <c r="AJ2581" s="63"/>
      <c r="AK2581" s="81"/>
      <c r="AL2581" s="85"/>
      <c r="AM2581" s="85"/>
      <c r="AN2581" s="63"/>
    </row>
    <row r="2582" spans="1:40" ht="24.95" customHeight="1" x14ac:dyDescent="0.2">
      <c r="A2582" s="248"/>
      <c r="B2582" s="248"/>
      <c r="C2582" s="248"/>
      <c r="D2582" s="84"/>
      <c r="E2582" s="86"/>
      <c r="F2582" s="249"/>
      <c r="G2582" s="84"/>
      <c r="H2582" s="84"/>
      <c r="I2582" s="250"/>
      <c r="J2582" s="84"/>
      <c r="K2582" s="477"/>
      <c r="L2582" s="174"/>
      <c r="M2582" s="251"/>
      <c r="N2582" s="86"/>
      <c r="O2582" s="252"/>
      <c r="P2582" s="253"/>
      <c r="Q2582" s="484"/>
      <c r="R2582" s="83"/>
      <c r="S2582" s="482"/>
      <c r="T2582" s="84"/>
      <c r="U2582" s="250"/>
      <c r="V2582" s="254"/>
      <c r="W2582" s="254"/>
      <c r="X2582" s="255"/>
      <c r="Y2582" s="255"/>
      <c r="Z2582" s="256"/>
      <c r="AA2582" s="63"/>
      <c r="AB2582" s="63"/>
      <c r="AC2582" s="63"/>
      <c r="AD2582" s="81"/>
      <c r="AE2582" s="84"/>
      <c r="AF2582" s="84"/>
      <c r="AG2582" s="257"/>
      <c r="AH2582" s="84"/>
      <c r="AI2582" s="63"/>
      <c r="AJ2582" s="63"/>
      <c r="AK2582" s="81"/>
      <c r="AL2582" s="85"/>
      <c r="AM2582" s="85"/>
      <c r="AN2582" s="63"/>
    </row>
    <row r="2583" spans="1:40" ht="24.95" customHeight="1" x14ac:dyDescent="0.2">
      <c r="A2583" s="248"/>
      <c r="B2583" s="248"/>
      <c r="C2583" s="248"/>
      <c r="D2583" s="84"/>
      <c r="E2583" s="86"/>
      <c r="F2583" s="249"/>
      <c r="G2583" s="84"/>
      <c r="H2583" s="84"/>
      <c r="I2583" s="250"/>
      <c r="J2583" s="84"/>
      <c r="K2583" s="477"/>
      <c r="L2583" s="174"/>
      <c r="M2583" s="251"/>
      <c r="N2583" s="86"/>
      <c r="O2583" s="252"/>
      <c r="P2583" s="253"/>
      <c r="Q2583" s="484"/>
      <c r="R2583" s="83"/>
      <c r="S2583" s="482"/>
      <c r="T2583" s="84"/>
      <c r="U2583" s="250"/>
      <c r="V2583" s="254"/>
      <c r="W2583" s="254"/>
      <c r="X2583" s="255"/>
      <c r="Y2583" s="255"/>
      <c r="Z2583" s="256"/>
      <c r="AA2583" s="63"/>
      <c r="AB2583" s="63"/>
      <c r="AC2583" s="63"/>
      <c r="AD2583" s="81"/>
      <c r="AE2583" s="84"/>
      <c r="AF2583" s="84"/>
      <c r="AG2583" s="257"/>
      <c r="AH2583" s="84"/>
      <c r="AI2583" s="63"/>
      <c r="AJ2583" s="63"/>
      <c r="AK2583" s="81"/>
      <c r="AL2583" s="85"/>
      <c r="AM2583" s="85"/>
      <c r="AN2583" s="63"/>
    </row>
    <row r="2584" spans="1:40" ht="24.95" customHeight="1" x14ac:dyDescent="0.2">
      <c r="A2584" s="248"/>
      <c r="B2584" s="248"/>
      <c r="C2584" s="248"/>
      <c r="D2584" s="84"/>
      <c r="E2584" s="86"/>
      <c r="F2584" s="249"/>
      <c r="G2584" s="84"/>
      <c r="H2584" s="84"/>
      <c r="I2584" s="250"/>
      <c r="J2584" s="84"/>
      <c r="K2584" s="477"/>
      <c r="L2584" s="174"/>
      <c r="M2584" s="251"/>
      <c r="N2584" s="86"/>
      <c r="O2584" s="252"/>
      <c r="P2584" s="253"/>
      <c r="Q2584" s="484"/>
      <c r="R2584" s="83"/>
      <c r="S2584" s="482"/>
      <c r="T2584" s="84"/>
      <c r="U2584" s="250"/>
      <c r="V2584" s="254"/>
      <c r="W2584" s="254"/>
      <c r="X2584" s="255"/>
      <c r="Y2584" s="255"/>
      <c r="Z2584" s="256"/>
      <c r="AA2584" s="63"/>
      <c r="AB2584" s="63"/>
      <c r="AC2584" s="63"/>
      <c r="AD2584" s="81"/>
      <c r="AE2584" s="84"/>
      <c r="AF2584" s="84"/>
      <c r="AG2584" s="257"/>
      <c r="AH2584" s="84"/>
      <c r="AI2584" s="63"/>
      <c r="AJ2584" s="63"/>
      <c r="AK2584" s="81"/>
      <c r="AL2584" s="85"/>
      <c r="AM2584" s="85"/>
      <c r="AN2584" s="63"/>
    </row>
    <row r="2585" spans="1:40" ht="24.95" customHeight="1" x14ac:dyDescent="0.2">
      <c r="A2585" s="248"/>
      <c r="B2585" s="248"/>
      <c r="C2585" s="248"/>
      <c r="D2585" s="84"/>
      <c r="E2585" s="86"/>
      <c r="F2585" s="249"/>
      <c r="G2585" s="84"/>
      <c r="H2585" s="84"/>
      <c r="I2585" s="250"/>
      <c r="J2585" s="84"/>
      <c r="K2585" s="477"/>
      <c r="L2585" s="174"/>
      <c r="M2585" s="251"/>
      <c r="N2585" s="86"/>
      <c r="O2585" s="252"/>
      <c r="P2585" s="253"/>
      <c r="Q2585" s="484"/>
      <c r="R2585" s="83"/>
      <c r="S2585" s="482"/>
      <c r="T2585" s="84"/>
      <c r="U2585" s="250"/>
      <c r="V2585" s="254"/>
      <c r="W2585" s="254"/>
      <c r="X2585" s="255"/>
      <c r="Y2585" s="255"/>
      <c r="Z2585" s="256"/>
      <c r="AA2585" s="63"/>
      <c r="AB2585" s="63"/>
      <c r="AC2585" s="63"/>
      <c r="AD2585" s="81"/>
      <c r="AE2585" s="84"/>
      <c r="AF2585" s="84"/>
      <c r="AG2585" s="257"/>
      <c r="AH2585" s="84"/>
      <c r="AI2585" s="63"/>
      <c r="AJ2585" s="63"/>
      <c r="AK2585" s="81"/>
      <c r="AL2585" s="85"/>
      <c r="AM2585" s="85"/>
      <c r="AN2585" s="63"/>
    </row>
    <row r="2586" spans="1:40" ht="24.95" customHeight="1" x14ac:dyDescent="0.2">
      <c r="A2586" s="248"/>
      <c r="B2586" s="248"/>
      <c r="C2586" s="248"/>
      <c r="D2586" s="84"/>
      <c r="E2586" s="86"/>
      <c r="F2586" s="249"/>
      <c r="G2586" s="84"/>
      <c r="H2586" s="84"/>
      <c r="I2586" s="250"/>
      <c r="J2586" s="84"/>
      <c r="K2586" s="477"/>
      <c r="L2586" s="174"/>
      <c r="M2586" s="251"/>
      <c r="N2586" s="86"/>
      <c r="O2586" s="252"/>
      <c r="P2586" s="253"/>
      <c r="Q2586" s="484"/>
      <c r="R2586" s="83"/>
      <c r="S2586" s="482"/>
      <c r="T2586" s="84"/>
      <c r="U2586" s="250"/>
      <c r="V2586" s="254"/>
      <c r="W2586" s="254"/>
      <c r="X2586" s="255"/>
      <c r="Y2586" s="255"/>
      <c r="Z2586" s="256"/>
      <c r="AA2586" s="63"/>
      <c r="AB2586" s="63"/>
      <c r="AC2586" s="63"/>
      <c r="AD2586" s="81"/>
      <c r="AE2586" s="84"/>
      <c r="AF2586" s="84"/>
      <c r="AG2586" s="257"/>
      <c r="AH2586" s="84"/>
      <c r="AI2586" s="63"/>
      <c r="AJ2586" s="63"/>
      <c r="AK2586" s="81"/>
      <c r="AL2586" s="85"/>
      <c r="AM2586" s="85"/>
      <c r="AN2586" s="63"/>
    </row>
    <row r="2587" spans="1:40" ht="24.95" customHeight="1" x14ac:dyDescent="0.2">
      <c r="A2587" s="248"/>
      <c r="B2587" s="248"/>
      <c r="C2587" s="248"/>
      <c r="D2587" s="84"/>
      <c r="E2587" s="86"/>
      <c r="F2587" s="249"/>
      <c r="G2587" s="84"/>
      <c r="H2587" s="84"/>
      <c r="I2587" s="250"/>
      <c r="J2587" s="84"/>
      <c r="K2587" s="477"/>
      <c r="L2587" s="174"/>
      <c r="M2587" s="251"/>
      <c r="N2587" s="86"/>
      <c r="O2587" s="252"/>
      <c r="P2587" s="253"/>
      <c r="Q2587" s="484"/>
      <c r="R2587" s="83"/>
      <c r="S2587" s="482"/>
      <c r="T2587" s="84"/>
      <c r="U2587" s="250"/>
      <c r="V2587" s="254"/>
      <c r="W2587" s="254"/>
      <c r="X2587" s="255"/>
      <c r="Y2587" s="255"/>
      <c r="Z2587" s="256"/>
      <c r="AA2587" s="63"/>
      <c r="AB2587" s="63"/>
      <c r="AC2587" s="63"/>
      <c r="AD2587" s="81"/>
      <c r="AE2587" s="84"/>
      <c r="AF2587" s="84"/>
      <c r="AG2587" s="257"/>
      <c r="AH2587" s="84"/>
      <c r="AI2587" s="63"/>
      <c r="AJ2587" s="63"/>
      <c r="AK2587" s="81"/>
      <c r="AL2587" s="85"/>
      <c r="AM2587" s="85"/>
      <c r="AN2587" s="63"/>
    </row>
    <row r="2588" spans="1:40" ht="24.95" customHeight="1" x14ac:dyDescent="0.2">
      <c r="A2588" s="248"/>
      <c r="B2588" s="248"/>
      <c r="C2588" s="248"/>
      <c r="D2588" s="84"/>
      <c r="E2588" s="86"/>
      <c r="F2588" s="249"/>
      <c r="G2588" s="84"/>
      <c r="H2588" s="84"/>
      <c r="I2588" s="250"/>
      <c r="J2588" s="84"/>
      <c r="K2588" s="477"/>
      <c r="L2588" s="174"/>
      <c r="M2588" s="251"/>
      <c r="N2588" s="86"/>
      <c r="O2588" s="252"/>
      <c r="P2588" s="253"/>
      <c r="Q2588" s="484"/>
      <c r="R2588" s="83"/>
      <c r="S2588" s="482"/>
      <c r="T2588" s="84"/>
      <c r="U2588" s="250"/>
      <c r="V2588" s="254"/>
      <c r="W2588" s="254"/>
      <c r="X2588" s="255"/>
      <c r="Y2588" s="255"/>
      <c r="Z2588" s="256"/>
      <c r="AA2588" s="63"/>
      <c r="AB2588" s="63"/>
      <c r="AC2588" s="63"/>
      <c r="AD2588" s="81"/>
      <c r="AE2588" s="84"/>
      <c r="AF2588" s="84"/>
      <c r="AG2588" s="257"/>
      <c r="AH2588" s="84"/>
      <c r="AI2588" s="63"/>
      <c r="AJ2588" s="63"/>
      <c r="AK2588" s="81"/>
      <c r="AL2588" s="85"/>
      <c r="AM2588" s="85"/>
      <c r="AN2588" s="63"/>
    </row>
    <row r="2589" spans="1:40" ht="24.95" customHeight="1" x14ac:dyDescent="0.2">
      <c r="A2589" s="248"/>
      <c r="B2589" s="248"/>
      <c r="C2589" s="248"/>
      <c r="D2589" s="84"/>
      <c r="E2589" s="86"/>
      <c r="F2589" s="249"/>
      <c r="G2589" s="84"/>
      <c r="H2589" s="84"/>
      <c r="I2589" s="250"/>
      <c r="J2589" s="84"/>
      <c r="K2589" s="477"/>
      <c r="L2589" s="174"/>
      <c r="M2589" s="251"/>
      <c r="N2589" s="86"/>
      <c r="O2589" s="252"/>
      <c r="P2589" s="253"/>
      <c r="Q2589" s="484"/>
      <c r="R2589" s="83"/>
      <c r="S2589" s="482"/>
      <c r="T2589" s="84"/>
      <c r="U2589" s="250"/>
      <c r="V2589" s="254"/>
      <c r="W2589" s="254"/>
      <c r="X2589" s="255"/>
      <c r="Y2589" s="255"/>
      <c r="Z2589" s="256"/>
      <c r="AA2589" s="63"/>
      <c r="AB2589" s="63"/>
      <c r="AC2589" s="63"/>
      <c r="AD2589" s="81"/>
      <c r="AE2589" s="84"/>
      <c r="AF2589" s="84"/>
      <c r="AG2589" s="257"/>
      <c r="AH2589" s="84"/>
      <c r="AI2589" s="63"/>
      <c r="AJ2589" s="63"/>
      <c r="AK2589" s="81"/>
      <c r="AL2589" s="85"/>
      <c r="AM2589" s="85"/>
      <c r="AN2589" s="63"/>
    </row>
    <row r="2590" spans="1:40" ht="24.95" customHeight="1" x14ac:dyDescent="0.2">
      <c r="A2590" s="248"/>
      <c r="B2590" s="248"/>
      <c r="C2590" s="248"/>
      <c r="D2590" s="84"/>
      <c r="E2590" s="86"/>
      <c r="F2590" s="249"/>
      <c r="G2590" s="84"/>
      <c r="H2590" s="84"/>
      <c r="I2590" s="250"/>
      <c r="J2590" s="84"/>
      <c r="K2590" s="477"/>
      <c r="L2590" s="174"/>
      <c r="M2590" s="251"/>
      <c r="N2590" s="86"/>
      <c r="O2590" s="252"/>
      <c r="P2590" s="253"/>
      <c r="Q2590" s="484"/>
      <c r="R2590" s="83"/>
      <c r="S2590" s="482"/>
      <c r="T2590" s="84"/>
      <c r="U2590" s="250"/>
      <c r="V2590" s="254"/>
      <c r="W2590" s="254"/>
      <c r="X2590" s="255"/>
      <c r="Y2590" s="255"/>
      <c r="Z2590" s="256"/>
      <c r="AA2590" s="63"/>
      <c r="AB2590" s="63"/>
      <c r="AC2590" s="63"/>
      <c r="AD2590" s="81"/>
      <c r="AE2590" s="84"/>
      <c r="AF2590" s="84"/>
      <c r="AG2590" s="257"/>
      <c r="AH2590" s="84"/>
      <c r="AI2590" s="63"/>
      <c r="AJ2590" s="63"/>
      <c r="AK2590" s="81"/>
      <c r="AL2590" s="85"/>
      <c r="AM2590" s="85"/>
      <c r="AN2590" s="63"/>
    </row>
    <row r="2591" spans="1:40" ht="24.95" customHeight="1" x14ac:dyDescent="0.2">
      <c r="A2591" s="248"/>
      <c r="B2591" s="248"/>
      <c r="C2591" s="248"/>
      <c r="D2591" s="84"/>
      <c r="E2591" s="86"/>
      <c r="F2591" s="249"/>
      <c r="G2591" s="84"/>
      <c r="H2591" s="84"/>
      <c r="I2591" s="250"/>
      <c r="J2591" s="84"/>
      <c r="K2591" s="477"/>
      <c r="L2591" s="174"/>
      <c r="M2591" s="251"/>
      <c r="N2591" s="86"/>
      <c r="O2591" s="252"/>
      <c r="P2591" s="253"/>
      <c r="Q2591" s="484"/>
      <c r="R2591" s="83"/>
      <c r="S2591" s="482"/>
      <c r="T2591" s="84"/>
      <c r="U2591" s="250"/>
      <c r="V2591" s="254"/>
      <c r="W2591" s="254"/>
      <c r="X2591" s="255"/>
      <c r="Y2591" s="255"/>
      <c r="Z2591" s="256"/>
      <c r="AA2591" s="63"/>
      <c r="AB2591" s="63"/>
      <c r="AC2591" s="63"/>
      <c r="AD2591" s="81"/>
      <c r="AE2591" s="84"/>
      <c r="AF2591" s="84"/>
      <c r="AG2591" s="257"/>
      <c r="AH2591" s="84"/>
      <c r="AI2591" s="63"/>
      <c r="AJ2591" s="63"/>
      <c r="AK2591" s="81"/>
      <c r="AL2591" s="85"/>
      <c r="AM2591" s="85"/>
      <c r="AN2591" s="63"/>
    </row>
    <row r="2592" spans="1:40" ht="24.95" customHeight="1" x14ac:dyDescent="0.2">
      <c r="A2592" s="248"/>
      <c r="B2592" s="248"/>
      <c r="C2592" s="248"/>
      <c r="D2592" s="84"/>
      <c r="E2592" s="86"/>
      <c r="F2592" s="249"/>
      <c r="G2592" s="84"/>
      <c r="H2592" s="84"/>
      <c r="I2592" s="250"/>
      <c r="J2592" s="84"/>
      <c r="K2592" s="477"/>
      <c r="L2592" s="174"/>
      <c r="M2592" s="251"/>
      <c r="N2592" s="86"/>
      <c r="O2592" s="252"/>
      <c r="P2592" s="253"/>
      <c r="Q2592" s="484"/>
      <c r="R2592" s="83"/>
      <c r="S2592" s="482"/>
      <c r="T2592" s="84"/>
      <c r="U2592" s="250"/>
      <c r="V2592" s="254"/>
      <c r="W2592" s="254"/>
      <c r="X2592" s="255"/>
      <c r="Y2592" s="255"/>
      <c r="Z2592" s="256"/>
      <c r="AA2592" s="63"/>
      <c r="AB2592" s="63"/>
      <c r="AC2592" s="63"/>
      <c r="AD2592" s="81"/>
      <c r="AE2592" s="84"/>
      <c r="AF2592" s="84"/>
      <c r="AG2592" s="257"/>
      <c r="AH2592" s="84"/>
      <c r="AI2592" s="63"/>
      <c r="AJ2592" s="63"/>
      <c r="AK2592" s="81"/>
      <c r="AL2592" s="85"/>
      <c r="AM2592" s="85"/>
      <c r="AN2592" s="63"/>
    </row>
    <row r="2593" spans="1:40" ht="24.95" customHeight="1" x14ac:dyDescent="0.2">
      <c r="A2593" s="248"/>
      <c r="B2593" s="248"/>
      <c r="C2593" s="248"/>
      <c r="D2593" s="84"/>
      <c r="E2593" s="86"/>
      <c r="F2593" s="249"/>
      <c r="G2593" s="84"/>
      <c r="H2593" s="84"/>
      <c r="I2593" s="250"/>
      <c r="J2593" s="84"/>
      <c r="K2593" s="477"/>
      <c r="L2593" s="174"/>
      <c r="M2593" s="251"/>
      <c r="N2593" s="86"/>
      <c r="O2593" s="252"/>
      <c r="P2593" s="253"/>
      <c r="Q2593" s="484"/>
      <c r="R2593" s="83"/>
      <c r="S2593" s="482"/>
      <c r="T2593" s="84"/>
      <c r="U2593" s="250"/>
      <c r="V2593" s="254"/>
      <c r="W2593" s="254"/>
      <c r="X2593" s="255"/>
      <c r="Y2593" s="255"/>
      <c r="Z2593" s="256"/>
      <c r="AA2593" s="63"/>
      <c r="AB2593" s="63"/>
      <c r="AC2593" s="63"/>
      <c r="AD2593" s="81"/>
      <c r="AE2593" s="84"/>
      <c r="AF2593" s="84"/>
      <c r="AG2593" s="257"/>
      <c r="AH2593" s="84"/>
      <c r="AI2593" s="63"/>
      <c r="AJ2593" s="63"/>
      <c r="AK2593" s="81"/>
      <c r="AL2593" s="85"/>
      <c r="AM2593" s="85"/>
      <c r="AN2593" s="63"/>
    </row>
    <row r="2594" spans="1:40" ht="24.95" customHeight="1" x14ac:dyDescent="0.2">
      <c r="A2594" s="248"/>
      <c r="B2594" s="248"/>
      <c r="C2594" s="248"/>
      <c r="D2594" s="84"/>
      <c r="E2594" s="86"/>
      <c r="F2594" s="249"/>
      <c r="G2594" s="84"/>
      <c r="H2594" s="84"/>
      <c r="I2594" s="250"/>
      <c r="J2594" s="84"/>
      <c r="K2594" s="477"/>
      <c r="L2594" s="174"/>
      <c r="M2594" s="251"/>
      <c r="N2594" s="86"/>
      <c r="O2594" s="252"/>
      <c r="P2594" s="253"/>
      <c r="Q2594" s="484"/>
      <c r="R2594" s="83"/>
      <c r="S2594" s="482"/>
      <c r="T2594" s="84"/>
      <c r="U2594" s="250"/>
      <c r="V2594" s="254"/>
      <c r="W2594" s="254"/>
      <c r="X2594" s="255"/>
      <c r="Y2594" s="255"/>
      <c r="Z2594" s="256"/>
      <c r="AA2594" s="63"/>
      <c r="AB2594" s="63"/>
      <c r="AC2594" s="63"/>
      <c r="AD2594" s="81"/>
      <c r="AE2594" s="84"/>
      <c r="AF2594" s="84"/>
      <c r="AG2594" s="257"/>
      <c r="AH2594" s="84"/>
      <c r="AI2594" s="63"/>
      <c r="AJ2594" s="63"/>
      <c r="AK2594" s="81"/>
      <c r="AL2594" s="85"/>
      <c r="AM2594" s="85"/>
      <c r="AN2594" s="63"/>
    </row>
    <row r="2595" spans="1:40" ht="24.95" customHeight="1" x14ac:dyDescent="0.2">
      <c r="A2595" s="248"/>
      <c r="B2595" s="248"/>
      <c r="C2595" s="248"/>
      <c r="D2595" s="84"/>
      <c r="E2595" s="86"/>
      <c r="F2595" s="249"/>
      <c r="G2595" s="84"/>
      <c r="H2595" s="84"/>
      <c r="I2595" s="250"/>
      <c r="J2595" s="84"/>
      <c r="K2595" s="477"/>
      <c r="L2595" s="174"/>
      <c r="M2595" s="251"/>
      <c r="N2595" s="86"/>
      <c r="O2595" s="252"/>
      <c r="P2595" s="253"/>
      <c r="Q2595" s="484"/>
      <c r="R2595" s="83"/>
      <c r="S2595" s="482"/>
      <c r="T2595" s="84"/>
      <c r="U2595" s="250"/>
      <c r="V2595" s="254"/>
      <c r="W2595" s="254"/>
      <c r="X2595" s="255"/>
      <c r="Y2595" s="255"/>
      <c r="Z2595" s="256"/>
      <c r="AA2595" s="63"/>
      <c r="AB2595" s="63"/>
      <c r="AC2595" s="63"/>
      <c r="AD2595" s="81"/>
      <c r="AE2595" s="84"/>
      <c r="AF2595" s="84"/>
      <c r="AG2595" s="257"/>
      <c r="AH2595" s="84"/>
      <c r="AI2595" s="63"/>
      <c r="AJ2595" s="63"/>
      <c r="AK2595" s="81"/>
      <c r="AL2595" s="85"/>
      <c r="AM2595" s="85"/>
      <c r="AN2595" s="63"/>
    </row>
    <row r="2596" spans="1:40" ht="24.95" customHeight="1" x14ac:dyDescent="0.2">
      <c r="A2596" s="248"/>
      <c r="B2596" s="248"/>
      <c r="C2596" s="248"/>
      <c r="D2596" s="84"/>
      <c r="E2596" s="86"/>
      <c r="F2596" s="249"/>
      <c r="G2596" s="84"/>
      <c r="H2596" s="84"/>
      <c r="I2596" s="250"/>
      <c r="J2596" s="84"/>
      <c r="K2596" s="477"/>
      <c r="L2596" s="174"/>
      <c r="M2596" s="251"/>
      <c r="N2596" s="86"/>
      <c r="O2596" s="252"/>
      <c r="P2596" s="253"/>
      <c r="Q2596" s="484"/>
      <c r="R2596" s="83"/>
      <c r="S2596" s="482"/>
      <c r="T2596" s="84"/>
      <c r="U2596" s="250"/>
      <c r="V2596" s="254"/>
      <c r="W2596" s="254"/>
      <c r="X2596" s="255"/>
      <c r="Y2596" s="255"/>
      <c r="Z2596" s="256"/>
      <c r="AA2596" s="63"/>
      <c r="AB2596" s="63"/>
      <c r="AC2596" s="63"/>
      <c r="AD2596" s="81"/>
      <c r="AE2596" s="84"/>
      <c r="AF2596" s="84"/>
      <c r="AG2596" s="257"/>
      <c r="AH2596" s="84"/>
      <c r="AI2596" s="63"/>
      <c r="AJ2596" s="63"/>
      <c r="AK2596" s="81"/>
      <c r="AL2596" s="85"/>
      <c r="AM2596" s="85"/>
      <c r="AN2596" s="63"/>
    </row>
    <row r="2597" spans="1:40" ht="24.95" customHeight="1" x14ac:dyDescent="0.2">
      <c r="A2597" s="248"/>
      <c r="B2597" s="248"/>
      <c r="C2597" s="248"/>
      <c r="D2597" s="84"/>
      <c r="E2597" s="86"/>
      <c r="F2597" s="249"/>
      <c r="G2597" s="84"/>
      <c r="H2597" s="84"/>
      <c r="I2597" s="250"/>
      <c r="J2597" s="84"/>
      <c r="K2597" s="477"/>
      <c r="L2597" s="174"/>
      <c r="M2597" s="251"/>
      <c r="N2597" s="86"/>
      <c r="O2597" s="252"/>
      <c r="P2597" s="253"/>
      <c r="Q2597" s="484"/>
      <c r="R2597" s="83"/>
      <c r="S2597" s="482"/>
      <c r="T2597" s="84"/>
      <c r="U2597" s="250"/>
      <c r="V2597" s="254"/>
      <c r="W2597" s="254"/>
      <c r="X2597" s="255"/>
      <c r="Y2597" s="255"/>
      <c r="Z2597" s="256"/>
      <c r="AA2597" s="63"/>
      <c r="AB2597" s="63"/>
      <c r="AC2597" s="63"/>
      <c r="AD2597" s="81"/>
      <c r="AE2597" s="84"/>
      <c r="AF2597" s="84"/>
      <c r="AG2597" s="257"/>
      <c r="AH2597" s="84"/>
      <c r="AI2597" s="63"/>
      <c r="AJ2597" s="63"/>
      <c r="AK2597" s="81"/>
      <c r="AL2597" s="85"/>
      <c r="AM2597" s="85"/>
      <c r="AN2597" s="63"/>
    </row>
    <row r="2598" spans="1:40" ht="24.95" customHeight="1" x14ac:dyDescent="0.2">
      <c r="A2598" s="248"/>
      <c r="B2598" s="248"/>
      <c r="C2598" s="248"/>
      <c r="D2598" s="84"/>
      <c r="E2598" s="86"/>
      <c r="F2598" s="249"/>
      <c r="G2598" s="84"/>
      <c r="H2598" s="84"/>
      <c r="I2598" s="250"/>
      <c r="J2598" s="84"/>
      <c r="K2598" s="477"/>
      <c r="L2598" s="174"/>
      <c r="M2598" s="251"/>
      <c r="N2598" s="86"/>
      <c r="O2598" s="252"/>
      <c r="P2598" s="253"/>
      <c r="Q2598" s="484"/>
      <c r="R2598" s="83"/>
      <c r="S2598" s="482"/>
      <c r="T2598" s="84"/>
      <c r="U2598" s="250"/>
      <c r="V2598" s="254"/>
      <c r="W2598" s="254"/>
      <c r="X2598" s="255"/>
      <c r="Y2598" s="255"/>
      <c r="Z2598" s="256"/>
      <c r="AA2598" s="63"/>
      <c r="AB2598" s="63"/>
      <c r="AC2598" s="63"/>
      <c r="AD2598" s="81"/>
      <c r="AE2598" s="84"/>
      <c r="AF2598" s="84"/>
      <c r="AG2598" s="257"/>
      <c r="AH2598" s="84"/>
      <c r="AI2598" s="63"/>
      <c r="AJ2598" s="63"/>
      <c r="AK2598" s="81"/>
      <c r="AL2598" s="85"/>
      <c r="AM2598" s="85"/>
      <c r="AN2598" s="63"/>
    </row>
    <row r="2599" spans="1:40" ht="24.95" customHeight="1" x14ac:dyDescent="0.2">
      <c r="A2599" s="248"/>
      <c r="B2599" s="248"/>
      <c r="C2599" s="248"/>
      <c r="D2599" s="84"/>
      <c r="E2599" s="86"/>
      <c r="F2599" s="249"/>
      <c r="G2599" s="84"/>
      <c r="H2599" s="84"/>
      <c r="I2599" s="250"/>
      <c r="J2599" s="84"/>
      <c r="K2599" s="477"/>
      <c r="L2599" s="174"/>
      <c r="M2599" s="251"/>
      <c r="N2599" s="86"/>
      <c r="O2599" s="252"/>
      <c r="P2599" s="253"/>
      <c r="Q2599" s="484"/>
      <c r="R2599" s="83"/>
      <c r="S2599" s="482"/>
      <c r="T2599" s="84"/>
      <c r="U2599" s="250"/>
      <c r="V2599" s="254"/>
      <c r="W2599" s="254"/>
      <c r="X2599" s="255"/>
      <c r="Y2599" s="255"/>
      <c r="Z2599" s="256"/>
      <c r="AA2599" s="63"/>
      <c r="AB2599" s="63"/>
      <c r="AC2599" s="63"/>
      <c r="AD2599" s="81"/>
      <c r="AE2599" s="84"/>
      <c r="AF2599" s="84"/>
      <c r="AG2599" s="257"/>
      <c r="AH2599" s="84"/>
      <c r="AI2599" s="63"/>
      <c r="AJ2599" s="63"/>
      <c r="AK2599" s="81"/>
      <c r="AL2599" s="85"/>
      <c r="AM2599" s="85"/>
      <c r="AN2599" s="63"/>
    </row>
    <row r="2600" spans="1:40" ht="24.95" customHeight="1" x14ac:dyDescent="0.2">
      <c r="A2600" s="248"/>
      <c r="B2600" s="248"/>
      <c r="C2600" s="248"/>
      <c r="D2600" s="84"/>
      <c r="E2600" s="86"/>
      <c r="F2600" s="249"/>
      <c r="G2600" s="84"/>
      <c r="H2600" s="84"/>
      <c r="I2600" s="250"/>
      <c r="J2600" s="84"/>
      <c r="K2600" s="477"/>
      <c r="L2600" s="174"/>
      <c r="M2600" s="251"/>
      <c r="N2600" s="86"/>
      <c r="O2600" s="252"/>
      <c r="P2600" s="253"/>
      <c r="Q2600" s="484"/>
      <c r="R2600" s="83"/>
      <c r="S2600" s="482"/>
      <c r="T2600" s="84"/>
      <c r="U2600" s="250"/>
      <c r="V2600" s="254"/>
      <c r="W2600" s="254"/>
      <c r="X2600" s="255"/>
      <c r="Y2600" s="255"/>
      <c r="Z2600" s="256"/>
      <c r="AA2600" s="63"/>
      <c r="AB2600" s="63"/>
      <c r="AC2600" s="63"/>
      <c r="AD2600" s="81"/>
      <c r="AE2600" s="84"/>
      <c r="AF2600" s="84"/>
      <c r="AG2600" s="257"/>
      <c r="AH2600" s="84"/>
      <c r="AI2600" s="63"/>
      <c r="AJ2600" s="63"/>
      <c r="AK2600" s="81"/>
      <c r="AL2600" s="85"/>
      <c r="AM2600" s="85"/>
      <c r="AN2600" s="63"/>
    </row>
    <row r="2601" spans="1:40" ht="24.95" customHeight="1" x14ac:dyDescent="0.2">
      <c r="A2601" s="248"/>
      <c r="B2601" s="248"/>
      <c r="C2601" s="248"/>
      <c r="D2601" s="84"/>
      <c r="E2601" s="86"/>
      <c r="F2601" s="249"/>
      <c r="G2601" s="84"/>
      <c r="H2601" s="84"/>
      <c r="I2601" s="250"/>
      <c r="J2601" s="84"/>
      <c r="K2601" s="477"/>
      <c r="L2601" s="174"/>
      <c r="M2601" s="251"/>
      <c r="N2601" s="86"/>
      <c r="O2601" s="252"/>
      <c r="P2601" s="253"/>
      <c r="Q2601" s="484"/>
      <c r="R2601" s="83"/>
      <c r="S2601" s="482"/>
      <c r="T2601" s="84"/>
      <c r="U2601" s="250"/>
      <c r="V2601" s="254"/>
      <c r="W2601" s="254"/>
      <c r="X2601" s="255"/>
      <c r="Y2601" s="255"/>
      <c r="Z2601" s="256"/>
      <c r="AA2601" s="63"/>
      <c r="AB2601" s="63"/>
      <c r="AC2601" s="63"/>
      <c r="AD2601" s="81"/>
      <c r="AE2601" s="84"/>
      <c r="AF2601" s="84"/>
      <c r="AG2601" s="257"/>
      <c r="AH2601" s="84"/>
      <c r="AI2601" s="63"/>
      <c r="AJ2601" s="63"/>
      <c r="AK2601" s="81"/>
      <c r="AL2601" s="85"/>
      <c r="AM2601" s="85"/>
      <c r="AN2601" s="63"/>
    </row>
    <row r="2602" spans="1:40" ht="24.95" customHeight="1" x14ac:dyDescent="0.2">
      <c r="A2602" s="248"/>
      <c r="B2602" s="248"/>
      <c r="C2602" s="248"/>
      <c r="D2602" s="84"/>
      <c r="E2602" s="86"/>
      <c r="F2602" s="249"/>
      <c r="G2602" s="84"/>
      <c r="H2602" s="84"/>
      <c r="I2602" s="250"/>
      <c r="J2602" s="84"/>
      <c r="K2602" s="477"/>
      <c r="L2602" s="174"/>
      <c r="M2602" s="251"/>
      <c r="N2602" s="86"/>
      <c r="O2602" s="252"/>
      <c r="P2602" s="253"/>
      <c r="Q2602" s="484"/>
      <c r="R2602" s="83"/>
      <c r="S2602" s="482"/>
      <c r="T2602" s="84"/>
      <c r="U2602" s="250"/>
      <c r="V2602" s="254"/>
      <c r="W2602" s="254"/>
      <c r="X2602" s="255"/>
      <c r="Y2602" s="255"/>
      <c r="Z2602" s="256"/>
      <c r="AA2602" s="63"/>
      <c r="AB2602" s="63"/>
      <c r="AC2602" s="63"/>
      <c r="AD2602" s="81"/>
      <c r="AE2602" s="84"/>
      <c r="AF2602" s="84"/>
      <c r="AG2602" s="257"/>
      <c r="AH2602" s="84"/>
      <c r="AI2602" s="63"/>
      <c r="AJ2602" s="63"/>
      <c r="AK2602" s="81"/>
      <c r="AL2602" s="85"/>
      <c r="AM2602" s="85"/>
      <c r="AN2602" s="63"/>
    </row>
    <row r="2603" spans="1:40" ht="24.95" customHeight="1" x14ac:dyDescent="0.2">
      <c r="A2603" s="248"/>
      <c r="B2603" s="248"/>
      <c r="C2603" s="248"/>
      <c r="D2603" s="84"/>
      <c r="E2603" s="86"/>
      <c r="F2603" s="249"/>
      <c r="G2603" s="84"/>
      <c r="H2603" s="84"/>
      <c r="I2603" s="250"/>
      <c r="J2603" s="84"/>
      <c r="K2603" s="477"/>
      <c r="L2603" s="174"/>
      <c r="M2603" s="251"/>
      <c r="N2603" s="86"/>
      <c r="O2603" s="252"/>
      <c r="P2603" s="253"/>
      <c r="Q2603" s="484"/>
      <c r="R2603" s="83"/>
      <c r="S2603" s="482"/>
      <c r="T2603" s="84"/>
      <c r="U2603" s="250"/>
      <c r="V2603" s="254"/>
      <c r="W2603" s="254"/>
      <c r="X2603" s="255"/>
      <c r="Y2603" s="255"/>
      <c r="Z2603" s="256"/>
      <c r="AA2603" s="63"/>
      <c r="AB2603" s="63"/>
      <c r="AC2603" s="63"/>
      <c r="AD2603" s="81"/>
      <c r="AE2603" s="84"/>
      <c r="AF2603" s="84"/>
      <c r="AG2603" s="257"/>
      <c r="AH2603" s="84"/>
      <c r="AI2603" s="63"/>
      <c r="AJ2603" s="63"/>
      <c r="AK2603" s="81"/>
      <c r="AL2603" s="85"/>
      <c r="AM2603" s="85"/>
      <c r="AN2603" s="63"/>
    </row>
    <row r="2604" spans="1:40" ht="24.95" customHeight="1" x14ac:dyDescent="0.2">
      <c r="A2604" s="248"/>
      <c r="B2604" s="248"/>
      <c r="C2604" s="248"/>
      <c r="D2604" s="84"/>
      <c r="E2604" s="86"/>
      <c r="F2604" s="249"/>
      <c r="G2604" s="84"/>
      <c r="H2604" s="84"/>
      <c r="I2604" s="250"/>
      <c r="J2604" s="84"/>
      <c r="K2604" s="477"/>
      <c r="L2604" s="174"/>
      <c r="M2604" s="251"/>
      <c r="N2604" s="86"/>
      <c r="O2604" s="252"/>
      <c r="P2604" s="253"/>
      <c r="Q2604" s="484"/>
      <c r="R2604" s="83"/>
      <c r="S2604" s="482"/>
      <c r="T2604" s="84"/>
      <c r="U2604" s="250"/>
      <c r="V2604" s="254"/>
      <c r="W2604" s="254"/>
      <c r="X2604" s="255"/>
      <c r="Y2604" s="255"/>
      <c r="Z2604" s="256"/>
      <c r="AA2604" s="63"/>
      <c r="AB2604" s="63"/>
      <c r="AC2604" s="63"/>
      <c r="AD2604" s="81"/>
      <c r="AE2604" s="84"/>
      <c r="AF2604" s="84"/>
      <c r="AG2604" s="257"/>
      <c r="AH2604" s="84"/>
      <c r="AI2604" s="63"/>
      <c r="AJ2604" s="63"/>
      <c r="AK2604" s="81"/>
      <c r="AL2604" s="85"/>
      <c r="AM2604" s="85"/>
      <c r="AN2604" s="63"/>
    </row>
    <row r="2605" spans="1:40" ht="24.95" customHeight="1" x14ac:dyDescent="0.2">
      <c r="A2605" s="248"/>
      <c r="B2605" s="248"/>
      <c r="C2605" s="248"/>
      <c r="D2605" s="84"/>
      <c r="E2605" s="86"/>
      <c r="F2605" s="249"/>
      <c r="G2605" s="84"/>
      <c r="H2605" s="84"/>
      <c r="I2605" s="250"/>
      <c r="J2605" s="84"/>
      <c r="K2605" s="477"/>
      <c r="L2605" s="174"/>
      <c r="M2605" s="251"/>
      <c r="N2605" s="86"/>
      <c r="O2605" s="252"/>
      <c r="P2605" s="253"/>
      <c r="Q2605" s="484"/>
      <c r="R2605" s="83"/>
      <c r="S2605" s="482"/>
      <c r="T2605" s="84"/>
      <c r="U2605" s="250"/>
      <c r="V2605" s="254"/>
      <c r="W2605" s="254"/>
      <c r="X2605" s="255"/>
      <c r="Y2605" s="255"/>
      <c r="Z2605" s="256"/>
      <c r="AA2605" s="63"/>
      <c r="AB2605" s="63"/>
      <c r="AC2605" s="63"/>
      <c r="AD2605" s="81"/>
      <c r="AE2605" s="84"/>
      <c r="AF2605" s="84"/>
      <c r="AG2605" s="257"/>
      <c r="AH2605" s="84"/>
      <c r="AI2605" s="63"/>
      <c r="AJ2605" s="63"/>
      <c r="AK2605" s="81"/>
      <c r="AL2605" s="85"/>
      <c r="AM2605" s="85"/>
      <c r="AN2605" s="63"/>
    </row>
    <row r="2606" spans="1:40" ht="24.95" customHeight="1" x14ac:dyDescent="0.2">
      <c r="A2606" s="248"/>
      <c r="B2606" s="248"/>
      <c r="C2606" s="248"/>
      <c r="D2606" s="84"/>
      <c r="E2606" s="86"/>
      <c r="F2606" s="249"/>
      <c r="G2606" s="84"/>
      <c r="H2606" s="84"/>
      <c r="I2606" s="250"/>
      <c r="J2606" s="84"/>
      <c r="K2606" s="477"/>
      <c r="L2606" s="174"/>
      <c r="M2606" s="251"/>
      <c r="N2606" s="86"/>
      <c r="O2606" s="252"/>
      <c r="P2606" s="253"/>
      <c r="Q2606" s="484"/>
      <c r="R2606" s="83"/>
      <c r="S2606" s="482"/>
      <c r="T2606" s="84"/>
      <c r="U2606" s="250"/>
      <c r="V2606" s="254"/>
      <c r="W2606" s="254"/>
      <c r="X2606" s="255"/>
      <c r="Y2606" s="255"/>
      <c r="Z2606" s="256"/>
      <c r="AA2606" s="63"/>
      <c r="AB2606" s="63"/>
      <c r="AC2606" s="63"/>
      <c r="AD2606" s="81"/>
      <c r="AE2606" s="84"/>
      <c r="AF2606" s="84"/>
      <c r="AG2606" s="257"/>
      <c r="AH2606" s="84"/>
      <c r="AI2606" s="63"/>
      <c r="AJ2606" s="63"/>
      <c r="AK2606" s="81"/>
      <c r="AL2606" s="85"/>
      <c r="AM2606" s="85"/>
      <c r="AN2606" s="63"/>
    </row>
    <row r="2607" spans="1:40" ht="24.95" customHeight="1" x14ac:dyDescent="0.2">
      <c r="A2607" s="248"/>
      <c r="B2607" s="248"/>
      <c r="C2607" s="248"/>
      <c r="D2607" s="84"/>
      <c r="E2607" s="86"/>
      <c r="F2607" s="249"/>
      <c r="G2607" s="84"/>
      <c r="H2607" s="84"/>
      <c r="I2607" s="250"/>
      <c r="J2607" s="84"/>
      <c r="K2607" s="477"/>
      <c r="L2607" s="174"/>
      <c r="M2607" s="251"/>
      <c r="N2607" s="86"/>
      <c r="O2607" s="252"/>
      <c r="P2607" s="253"/>
      <c r="Q2607" s="484"/>
      <c r="R2607" s="83"/>
      <c r="S2607" s="482"/>
      <c r="T2607" s="84"/>
      <c r="U2607" s="250"/>
      <c r="V2607" s="254"/>
      <c r="W2607" s="254"/>
      <c r="X2607" s="255"/>
      <c r="Y2607" s="255"/>
      <c r="Z2607" s="256"/>
      <c r="AA2607" s="63"/>
      <c r="AB2607" s="63"/>
      <c r="AC2607" s="63"/>
      <c r="AD2607" s="81"/>
      <c r="AE2607" s="84"/>
      <c r="AF2607" s="84"/>
      <c r="AG2607" s="257"/>
      <c r="AH2607" s="84"/>
      <c r="AI2607" s="63"/>
      <c r="AJ2607" s="63"/>
      <c r="AK2607" s="81"/>
      <c r="AL2607" s="85"/>
      <c r="AM2607" s="85"/>
      <c r="AN2607" s="63"/>
    </row>
    <row r="2608" spans="1:40" ht="24.95" customHeight="1" x14ac:dyDescent="0.2">
      <c r="A2608" s="248"/>
      <c r="B2608" s="248"/>
      <c r="C2608" s="248"/>
      <c r="D2608" s="84"/>
      <c r="E2608" s="86"/>
      <c r="F2608" s="249"/>
      <c r="G2608" s="84"/>
      <c r="H2608" s="84"/>
      <c r="I2608" s="250"/>
      <c r="J2608" s="84"/>
      <c r="K2608" s="477"/>
      <c r="L2608" s="174"/>
      <c r="M2608" s="251"/>
      <c r="N2608" s="86"/>
      <c r="O2608" s="252"/>
      <c r="P2608" s="253"/>
      <c r="Q2608" s="484"/>
      <c r="R2608" s="83"/>
      <c r="S2608" s="482"/>
      <c r="T2608" s="84"/>
      <c r="U2608" s="250"/>
      <c r="V2608" s="254"/>
      <c r="W2608" s="254"/>
      <c r="X2608" s="255"/>
      <c r="Y2608" s="255"/>
      <c r="Z2608" s="256"/>
      <c r="AA2608" s="63"/>
      <c r="AB2608" s="63"/>
      <c r="AC2608" s="63"/>
      <c r="AD2608" s="81"/>
      <c r="AE2608" s="84"/>
      <c r="AF2608" s="84"/>
      <c r="AG2608" s="257"/>
      <c r="AH2608" s="84"/>
      <c r="AI2608" s="63"/>
      <c r="AJ2608" s="63"/>
      <c r="AK2608" s="81"/>
      <c r="AL2608" s="85"/>
      <c r="AM2608" s="85"/>
      <c r="AN2608" s="63"/>
    </row>
    <row r="2609" spans="1:40" ht="24.95" customHeight="1" x14ac:dyDescent="0.2">
      <c r="A2609" s="248"/>
      <c r="B2609" s="248"/>
      <c r="C2609" s="248"/>
      <c r="D2609" s="84"/>
      <c r="E2609" s="86"/>
      <c r="F2609" s="249"/>
      <c r="G2609" s="84"/>
      <c r="H2609" s="84"/>
      <c r="I2609" s="250"/>
      <c r="J2609" s="84"/>
      <c r="K2609" s="477"/>
      <c r="L2609" s="174"/>
      <c r="M2609" s="251"/>
      <c r="N2609" s="86"/>
      <c r="O2609" s="252"/>
      <c r="P2609" s="253"/>
      <c r="Q2609" s="484"/>
      <c r="R2609" s="83"/>
      <c r="S2609" s="482"/>
      <c r="T2609" s="84"/>
      <c r="U2609" s="250"/>
      <c r="V2609" s="254"/>
      <c r="W2609" s="254"/>
      <c r="X2609" s="255"/>
      <c r="Y2609" s="255"/>
      <c r="Z2609" s="256"/>
      <c r="AA2609" s="63"/>
      <c r="AB2609" s="63"/>
      <c r="AC2609" s="63"/>
      <c r="AD2609" s="81"/>
      <c r="AE2609" s="84"/>
      <c r="AF2609" s="84"/>
      <c r="AG2609" s="257"/>
      <c r="AH2609" s="84"/>
      <c r="AI2609" s="63"/>
      <c r="AJ2609" s="63"/>
      <c r="AK2609" s="81"/>
      <c r="AL2609" s="85"/>
      <c r="AM2609" s="85"/>
      <c r="AN2609" s="63"/>
    </row>
    <row r="2610" spans="1:40" ht="24.95" customHeight="1" x14ac:dyDescent="0.2">
      <c r="A2610" s="248"/>
      <c r="B2610" s="248"/>
      <c r="C2610" s="248"/>
      <c r="D2610" s="84"/>
      <c r="E2610" s="86"/>
      <c r="F2610" s="249"/>
      <c r="G2610" s="84"/>
      <c r="H2610" s="84"/>
      <c r="I2610" s="250"/>
      <c r="J2610" s="84"/>
      <c r="K2610" s="477"/>
      <c r="L2610" s="174"/>
      <c r="M2610" s="251"/>
      <c r="N2610" s="86"/>
      <c r="O2610" s="252"/>
      <c r="P2610" s="253"/>
      <c r="Q2610" s="484"/>
      <c r="R2610" s="83"/>
      <c r="S2610" s="482"/>
      <c r="T2610" s="84"/>
      <c r="U2610" s="250"/>
      <c r="V2610" s="254"/>
      <c r="W2610" s="254"/>
      <c r="X2610" s="255"/>
      <c r="Y2610" s="255"/>
      <c r="Z2610" s="256"/>
      <c r="AA2610" s="63"/>
      <c r="AB2610" s="63"/>
      <c r="AC2610" s="63"/>
      <c r="AD2610" s="81"/>
      <c r="AE2610" s="84"/>
      <c r="AF2610" s="84"/>
      <c r="AG2610" s="257"/>
      <c r="AH2610" s="84"/>
      <c r="AI2610" s="63"/>
      <c r="AJ2610" s="63"/>
      <c r="AK2610" s="81"/>
      <c r="AL2610" s="85"/>
      <c r="AM2610" s="85"/>
      <c r="AN2610" s="63"/>
    </row>
    <row r="2611" spans="1:40" ht="24.95" customHeight="1" x14ac:dyDescent="0.2">
      <c r="A2611" s="248"/>
      <c r="B2611" s="248"/>
      <c r="C2611" s="248"/>
      <c r="D2611" s="84"/>
      <c r="E2611" s="86"/>
      <c r="F2611" s="249"/>
      <c r="G2611" s="84"/>
      <c r="H2611" s="84"/>
      <c r="I2611" s="250"/>
      <c r="J2611" s="84"/>
      <c r="K2611" s="477"/>
      <c r="L2611" s="174"/>
      <c r="M2611" s="251"/>
      <c r="N2611" s="86"/>
      <c r="O2611" s="252"/>
      <c r="P2611" s="253"/>
      <c r="Q2611" s="484"/>
      <c r="R2611" s="83"/>
      <c r="S2611" s="482"/>
      <c r="T2611" s="84"/>
      <c r="U2611" s="250"/>
      <c r="V2611" s="254"/>
      <c r="W2611" s="254"/>
      <c r="X2611" s="255"/>
      <c r="Y2611" s="255"/>
      <c r="Z2611" s="256"/>
      <c r="AA2611" s="63"/>
      <c r="AB2611" s="63"/>
      <c r="AC2611" s="63"/>
      <c r="AD2611" s="81"/>
      <c r="AE2611" s="84"/>
      <c r="AF2611" s="84"/>
      <c r="AG2611" s="257"/>
      <c r="AH2611" s="84"/>
      <c r="AI2611" s="63"/>
      <c r="AJ2611" s="63"/>
      <c r="AK2611" s="81"/>
      <c r="AL2611" s="85"/>
      <c r="AM2611" s="85"/>
      <c r="AN2611" s="63"/>
    </row>
    <row r="2612" spans="1:40" ht="24.95" customHeight="1" x14ac:dyDescent="0.2">
      <c r="A2612" s="248"/>
      <c r="B2612" s="248"/>
      <c r="C2612" s="248"/>
      <c r="D2612" s="84"/>
      <c r="E2612" s="86"/>
      <c r="F2612" s="249"/>
      <c r="G2612" s="84"/>
      <c r="H2612" s="84"/>
      <c r="I2612" s="250"/>
      <c r="J2612" s="84"/>
      <c r="K2612" s="477"/>
      <c r="L2612" s="174"/>
      <c r="M2612" s="251"/>
      <c r="N2612" s="86"/>
      <c r="O2612" s="252"/>
      <c r="P2612" s="253"/>
      <c r="Q2612" s="484"/>
      <c r="R2612" s="83"/>
      <c r="S2612" s="482"/>
      <c r="T2612" s="84"/>
      <c r="U2612" s="250"/>
      <c r="V2612" s="254"/>
      <c r="W2612" s="254"/>
      <c r="X2612" s="255"/>
      <c r="Y2612" s="255"/>
      <c r="Z2612" s="256"/>
      <c r="AA2612" s="63"/>
      <c r="AB2612" s="63"/>
      <c r="AC2612" s="63"/>
      <c r="AD2612" s="81"/>
      <c r="AE2612" s="84"/>
      <c r="AF2612" s="84"/>
      <c r="AG2612" s="257"/>
      <c r="AH2612" s="84"/>
      <c r="AI2612" s="63"/>
      <c r="AJ2612" s="63"/>
      <c r="AK2612" s="81"/>
      <c r="AL2612" s="85"/>
      <c r="AM2612" s="85"/>
      <c r="AN2612" s="63"/>
    </row>
    <row r="2613" spans="1:40" ht="24.95" customHeight="1" x14ac:dyDescent="0.2">
      <c r="A2613" s="248"/>
      <c r="B2613" s="248"/>
      <c r="C2613" s="248"/>
      <c r="D2613" s="84"/>
      <c r="E2613" s="86"/>
      <c r="F2613" s="249"/>
      <c r="G2613" s="84"/>
      <c r="H2613" s="84"/>
      <c r="I2613" s="250"/>
      <c r="J2613" s="84"/>
      <c r="K2613" s="477"/>
      <c r="L2613" s="174"/>
      <c r="M2613" s="251"/>
      <c r="N2613" s="86"/>
      <c r="O2613" s="252"/>
      <c r="P2613" s="253"/>
      <c r="Q2613" s="484"/>
      <c r="R2613" s="83"/>
      <c r="S2613" s="482"/>
      <c r="T2613" s="84"/>
      <c r="U2613" s="250"/>
      <c r="V2613" s="254"/>
      <c r="W2613" s="254"/>
      <c r="X2613" s="255"/>
      <c r="Y2613" s="255"/>
      <c r="Z2613" s="256"/>
      <c r="AA2613" s="63"/>
      <c r="AB2613" s="63"/>
      <c r="AC2613" s="63"/>
      <c r="AD2613" s="81"/>
      <c r="AE2613" s="84"/>
      <c r="AF2613" s="84"/>
      <c r="AG2613" s="257"/>
      <c r="AH2613" s="84"/>
      <c r="AI2613" s="63"/>
      <c r="AJ2613" s="63"/>
      <c r="AK2613" s="81"/>
      <c r="AL2613" s="85"/>
      <c r="AM2613" s="85"/>
      <c r="AN2613" s="63"/>
    </row>
    <row r="2614" spans="1:40" ht="24.95" customHeight="1" x14ac:dyDescent="0.2">
      <c r="A2614" s="248"/>
      <c r="B2614" s="248"/>
      <c r="C2614" s="248"/>
      <c r="D2614" s="84"/>
      <c r="E2614" s="86"/>
      <c r="F2614" s="249"/>
      <c r="G2614" s="84"/>
      <c r="H2614" s="84"/>
      <c r="I2614" s="250"/>
      <c r="J2614" s="84"/>
      <c r="K2614" s="477"/>
      <c r="L2614" s="174"/>
      <c r="M2614" s="251"/>
      <c r="N2614" s="86"/>
      <c r="O2614" s="252"/>
      <c r="P2614" s="253"/>
      <c r="Q2614" s="484"/>
      <c r="R2614" s="83"/>
      <c r="S2614" s="482"/>
      <c r="T2614" s="84"/>
      <c r="U2614" s="250"/>
      <c r="V2614" s="254"/>
      <c r="W2614" s="254"/>
      <c r="X2614" s="255"/>
      <c r="Y2614" s="255"/>
      <c r="Z2614" s="256"/>
      <c r="AA2614" s="63"/>
      <c r="AB2614" s="63"/>
      <c r="AC2614" s="63"/>
      <c r="AD2614" s="81"/>
      <c r="AE2614" s="84"/>
      <c r="AF2614" s="84"/>
      <c r="AG2614" s="257"/>
      <c r="AH2614" s="84"/>
      <c r="AI2614" s="63"/>
      <c r="AJ2614" s="63"/>
      <c r="AK2614" s="81"/>
      <c r="AL2614" s="85"/>
      <c r="AM2614" s="85"/>
      <c r="AN2614" s="63"/>
    </row>
    <row r="2615" spans="1:40" ht="24.95" customHeight="1" x14ac:dyDescent="0.2">
      <c r="A2615" s="248"/>
      <c r="B2615" s="248"/>
      <c r="C2615" s="248"/>
      <c r="D2615" s="84"/>
      <c r="E2615" s="86"/>
      <c r="F2615" s="249"/>
      <c r="G2615" s="84"/>
      <c r="H2615" s="84"/>
      <c r="I2615" s="250"/>
      <c r="J2615" s="84"/>
      <c r="K2615" s="477"/>
      <c r="L2615" s="174"/>
      <c r="M2615" s="251"/>
      <c r="N2615" s="86"/>
      <c r="O2615" s="252"/>
      <c r="P2615" s="253"/>
      <c r="Q2615" s="484"/>
      <c r="R2615" s="83"/>
      <c r="S2615" s="482"/>
      <c r="T2615" s="84"/>
      <c r="U2615" s="250"/>
      <c r="V2615" s="254"/>
      <c r="W2615" s="254"/>
      <c r="X2615" s="255"/>
      <c r="Y2615" s="255"/>
      <c r="Z2615" s="256"/>
      <c r="AA2615" s="63"/>
      <c r="AB2615" s="63"/>
      <c r="AC2615" s="63"/>
      <c r="AD2615" s="81"/>
      <c r="AE2615" s="84"/>
      <c r="AF2615" s="84"/>
      <c r="AG2615" s="257"/>
      <c r="AH2615" s="84"/>
      <c r="AI2615" s="63"/>
      <c r="AJ2615" s="63"/>
      <c r="AK2615" s="81"/>
      <c r="AL2615" s="85"/>
      <c r="AM2615" s="85"/>
      <c r="AN2615" s="63"/>
    </row>
    <row r="2616" spans="1:40" ht="24.95" customHeight="1" x14ac:dyDescent="0.2">
      <c r="A2616" s="248"/>
      <c r="B2616" s="248"/>
      <c r="C2616" s="248"/>
      <c r="D2616" s="84"/>
      <c r="E2616" s="86"/>
      <c r="F2616" s="249"/>
      <c r="G2616" s="84"/>
      <c r="H2616" s="84"/>
      <c r="I2616" s="250"/>
      <c r="J2616" s="84"/>
      <c r="K2616" s="477"/>
      <c r="L2616" s="174"/>
      <c r="M2616" s="251"/>
      <c r="N2616" s="86"/>
      <c r="O2616" s="252"/>
      <c r="P2616" s="253"/>
      <c r="Q2616" s="484"/>
      <c r="R2616" s="83"/>
      <c r="S2616" s="482"/>
      <c r="T2616" s="84"/>
      <c r="U2616" s="250"/>
      <c r="V2616" s="254"/>
      <c r="W2616" s="254"/>
      <c r="X2616" s="255"/>
      <c r="Y2616" s="255"/>
      <c r="Z2616" s="256"/>
      <c r="AA2616" s="63"/>
      <c r="AB2616" s="63"/>
      <c r="AC2616" s="63"/>
      <c r="AD2616" s="81"/>
      <c r="AE2616" s="84"/>
      <c r="AF2616" s="84"/>
      <c r="AG2616" s="257"/>
      <c r="AH2616" s="84"/>
      <c r="AI2616" s="63"/>
      <c r="AJ2616" s="63"/>
      <c r="AK2616" s="81"/>
      <c r="AL2616" s="85"/>
      <c r="AM2616" s="85"/>
      <c r="AN2616" s="63"/>
    </row>
    <row r="2617" spans="1:40" ht="24.95" customHeight="1" x14ac:dyDescent="0.2">
      <c r="A2617" s="248"/>
      <c r="B2617" s="248"/>
      <c r="C2617" s="248"/>
      <c r="D2617" s="84"/>
      <c r="E2617" s="86"/>
      <c r="F2617" s="249"/>
      <c r="G2617" s="84"/>
      <c r="H2617" s="84"/>
      <c r="I2617" s="250"/>
      <c r="J2617" s="84"/>
      <c r="K2617" s="477"/>
      <c r="L2617" s="174"/>
      <c r="M2617" s="251"/>
      <c r="N2617" s="86"/>
      <c r="O2617" s="252"/>
      <c r="P2617" s="253"/>
      <c r="Q2617" s="484"/>
      <c r="R2617" s="83"/>
      <c r="S2617" s="482"/>
      <c r="T2617" s="84"/>
      <c r="U2617" s="250"/>
      <c r="V2617" s="254"/>
      <c r="W2617" s="254"/>
      <c r="X2617" s="255"/>
      <c r="Y2617" s="255"/>
      <c r="Z2617" s="256"/>
      <c r="AA2617" s="63"/>
      <c r="AB2617" s="63"/>
      <c r="AC2617" s="63"/>
      <c r="AD2617" s="81"/>
      <c r="AE2617" s="84"/>
      <c r="AF2617" s="84"/>
      <c r="AG2617" s="257"/>
      <c r="AH2617" s="84"/>
      <c r="AI2617" s="63"/>
      <c r="AJ2617" s="63"/>
      <c r="AK2617" s="81"/>
      <c r="AL2617" s="85"/>
      <c r="AM2617" s="85"/>
      <c r="AN2617" s="63"/>
    </row>
    <row r="2618" spans="1:40" ht="24.95" customHeight="1" x14ac:dyDescent="0.2">
      <c r="A2618" s="248"/>
      <c r="B2618" s="248"/>
      <c r="C2618" s="248"/>
      <c r="D2618" s="84"/>
      <c r="E2618" s="86"/>
      <c r="F2618" s="249"/>
      <c r="G2618" s="84"/>
      <c r="H2618" s="84"/>
      <c r="I2618" s="250"/>
      <c r="J2618" s="84"/>
      <c r="K2618" s="477"/>
      <c r="L2618" s="174"/>
      <c r="M2618" s="251"/>
      <c r="N2618" s="86"/>
      <c r="O2618" s="252"/>
      <c r="P2618" s="253"/>
      <c r="Q2618" s="484"/>
      <c r="R2618" s="83"/>
      <c r="S2618" s="482"/>
      <c r="T2618" s="84"/>
      <c r="U2618" s="250"/>
      <c r="V2618" s="254"/>
      <c r="W2618" s="254"/>
      <c r="X2618" s="255"/>
      <c r="Y2618" s="255"/>
      <c r="Z2618" s="256"/>
      <c r="AA2618" s="63"/>
      <c r="AB2618" s="63"/>
      <c r="AC2618" s="63"/>
      <c r="AD2618" s="81"/>
      <c r="AE2618" s="84"/>
      <c r="AF2618" s="84"/>
      <c r="AG2618" s="257"/>
      <c r="AH2618" s="84"/>
      <c r="AI2618" s="63"/>
      <c r="AJ2618" s="63"/>
      <c r="AK2618" s="81"/>
      <c r="AL2618" s="85"/>
      <c r="AM2618" s="85"/>
      <c r="AN2618" s="63"/>
    </row>
    <row r="2619" spans="1:40" ht="24.95" customHeight="1" x14ac:dyDescent="0.2">
      <c r="A2619" s="248"/>
      <c r="B2619" s="248"/>
      <c r="C2619" s="248"/>
      <c r="D2619" s="84"/>
      <c r="E2619" s="86"/>
      <c r="F2619" s="249"/>
      <c r="G2619" s="84"/>
      <c r="H2619" s="84"/>
      <c r="I2619" s="250"/>
      <c r="J2619" s="84"/>
      <c r="K2619" s="477"/>
      <c r="L2619" s="174"/>
      <c r="M2619" s="251"/>
      <c r="N2619" s="86"/>
      <c r="O2619" s="252"/>
      <c r="P2619" s="253"/>
      <c r="Q2619" s="484"/>
      <c r="R2619" s="83"/>
      <c r="S2619" s="482"/>
      <c r="T2619" s="84"/>
      <c r="U2619" s="250"/>
      <c r="V2619" s="254"/>
      <c r="W2619" s="254"/>
      <c r="X2619" s="255"/>
      <c r="Y2619" s="255"/>
      <c r="Z2619" s="256"/>
      <c r="AA2619" s="63"/>
      <c r="AB2619" s="63"/>
      <c r="AC2619" s="63"/>
      <c r="AD2619" s="81"/>
      <c r="AE2619" s="84"/>
      <c r="AF2619" s="84"/>
      <c r="AG2619" s="257"/>
      <c r="AH2619" s="84"/>
      <c r="AI2619" s="63"/>
      <c r="AJ2619" s="63"/>
      <c r="AK2619" s="81"/>
      <c r="AL2619" s="85"/>
      <c r="AM2619" s="85"/>
      <c r="AN2619" s="63"/>
    </row>
    <row r="2620" spans="1:40" ht="24.95" customHeight="1" x14ac:dyDescent="0.2">
      <c r="A2620" s="248"/>
      <c r="B2620" s="248"/>
      <c r="C2620" s="248"/>
      <c r="D2620" s="84"/>
      <c r="E2620" s="86"/>
      <c r="F2620" s="249"/>
      <c r="G2620" s="84"/>
      <c r="H2620" s="84"/>
      <c r="I2620" s="250"/>
      <c r="J2620" s="84"/>
      <c r="K2620" s="477"/>
      <c r="L2620" s="174"/>
      <c r="M2620" s="251"/>
      <c r="N2620" s="86"/>
      <c r="O2620" s="252"/>
      <c r="P2620" s="253"/>
      <c r="Q2620" s="484"/>
      <c r="R2620" s="83"/>
      <c r="S2620" s="482"/>
      <c r="T2620" s="84"/>
      <c r="U2620" s="250"/>
      <c r="V2620" s="254"/>
      <c r="W2620" s="254"/>
      <c r="X2620" s="255"/>
      <c r="Y2620" s="255"/>
      <c r="Z2620" s="256"/>
      <c r="AA2620" s="63"/>
      <c r="AB2620" s="63"/>
      <c r="AC2620" s="63"/>
      <c r="AD2620" s="81"/>
      <c r="AE2620" s="84"/>
      <c r="AF2620" s="84"/>
      <c r="AG2620" s="257"/>
      <c r="AH2620" s="84"/>
      <c r="AI2620" s="63"/>
      <c r="AJ2620" s="63"/>
      <c r="AK2620" s="81"/>
      <c r="AL2620" s="85"/>
      <c r="AM2620" s="85"/>
      <c r="AN2620" s="63"/>
    </row>
    <row r="2621" spans="1:40" ht="24.95" customHeight="1" x14ac:dyDescent="0.2">
      <c r="A2621" s="248"/>
      <c r="B2621" s="248"/>
      <c r="C2621" s="248"/>
      <c r="D2621" s="84"/>
      <c r="E2621" s="86"/>
      <c r="F2621" s="249"/>
      <c r="G2621" s="84"/>
      <c r="H2621" s="84"/>
      <c r="I2621" s="250"/>
      <c r="J2621" s="84"/>
      <c r="K2621" s="477"/>
      <c r="L2621" s="174"/>
      <c r="M2621" s="251"/>
      <c r="N2621" s="86"/>
      <c r="O2621" s="252"/>
      <c r="P2621" s="253"/>
      <c r="Q2621" s="484"/>
      <c r="R2621" s="83"/>
      <c r="S2621" s="482"/>
      <c r="T2621" s="84"/>
      <c r="U2621" s="250"/>
      <c r="V2621" s="254"/>
      <c r="W2621" s="254"/>
      <c r="X2621" s="255"/>
      <c r="Y2621" s="255"/>
      <c r="Z2621" s="256"/>
      <c r="AA2621" s="63"/>
      <c r="AB2621" s="63"/>
      <c r="AC2621" s="63"/>
      <c r="AD2621" s="81"/>
      <c r="AE2621" s="84"/>
      <c r="AF2621" s="84"/>
      <c r="AG2621" s="257"/>
      <c r="AH2621" s="84"/>
      <c r="AI2621" s="63"/>
      <c r="AJ2621" s="63"/>
      <c r="AK2621" s="81"/>
      <c r="AL2621" s="85"/>
      <c r="AM2621" s="85"/>
      <c r="AN2621" s="63"/>
    </row>
    <row r="2622" spans="1:40" ht="24.95" customHeight="1" x14ac:dyDescent="0.2">
      <c r="A2622" s="248"/>
      <c r="B2622" s="248"/>
      <c r="C2622" s="248"/>
      <c r="D2622" s="84"/>
      <c r="E2622" s="86"/>
      <c r="F2622" s="249"/>
      <c r="G2622" s="84"/>
      <c r="H2622" s="84"/>
      <c r="I2622" s="250"/>
      <c r="J2622" s="84"/>
      <c r="K2622" s="477"/>
      <c r="L2622" s="174"/>
      <c r="M2622" s="251"/>
      <c r="N2622" s="86"/>
      <c r="O2622" s="252"/>
      <c r="P2622" s="253"/>
      <c r="Q2622" s="484"/>
      <c r="R2622" s="83"/>
      <c r="S2622" s="482"/>
      <c r="T2622" s="84"/>
      <c r="U2622" s="250"/>
      <c r="V2622" s="254"/>
      <c r="W2622" s="254"/>
      <c r="X2622" s="255"/>
      <c r="Y2622" s="255"/>
      <c r="Z2622" s="256"/>
      <c r="AA2622" s="63"/>
      <c r="AB2622" s="63"/>
      <c r="AC2622" s="63"/>
      <c r="AD2622" s="81"/>
      <c r="AE2622" s="84"/>
      <c r="AF2622" s="84"/>
      <c r="AG2622" s="257"/>
      <c r="AH2622" s="84"/>
      <c r="AI2622" s="63"/>
      <c r="AJ2622" s="63"/>
      <c r="AK2622" s="81"/>
      <c r="AL2622" s="85"/>
      <c r="AM2622" s="85"/>
      <c r="AN2622" s="63"/>
    </row>
    <row r="2623" spans="1:40" ht="24.95" customHeight="1" x14ac:dyDescent="0.2">
      <c r="A2623" s="248"/>
      <c r="B2623" s="248"/>
      <c r="C2623" s="248"/>
      <c r="D2623" s="84"/>
      <c r="E2623" s="86"/>
      <c r="F2623" s="249"/>
      <c r="G2623" s="84"/>
      <c r="H2623" s="84"/>
      <c r="I2623" s="250"/>
      <c r="J2623" s="84"/>
      <c r="K2623" s="477"/>
      <c r="L2623" s="174"/>
      <c r="M2623" s="251"/>
      <c r="N2623" s="86"/>
      <c r="O2623" s="252"/>
      <c r="P2623" s="253"/>
      <c r="Q2623" s="484"/>
      <c r="R2623" s="83"/>
      <c r="S2623" s="482"/>
      <c r="T2623" s="84"/>
      <c r="U2623" s="250"/>
      <c r="V2623" s="254"/>
      <c r="W2623" s="254"/>
      <c r="X2623" s="255"/>
      <c r="Y2623" s="255"/>
      <c r="Z2623" s="256"/>
      <c r="AA2623" s="63"/>
      <c r="AB2623" s="63"/>
      <c r="AC2623" s="63"/>
      <c r="AD2623" s="81"/>
      <c r="AE2623" s="84"/>
      <c r="AF2623" s="84"/>
      <c r="AG2623" s="257"/>
      <c r="AH2623" s="84"/>
      <c r="AI2623" s="63"/>
      <c r="AJ2623" s="63"/>
      <c r="AK2623" s="81"/>
      <c r="AL2623" s="85"/>
      <c r="AM2623" s="85"/>
      <c r="AN2623" s="63"/>
    </row>
    <row r="2624" spans="1:40" ht="24.95" customHeight="1" x14ac:dyDescent="0.2">
      <c r="A2624" s="248"/>
      <c r="B2624" s="248"/>
      <c r="C2624" s="248"/>
      <c r="D2624" s="84"/>
      <c r="E2624" s="86"/>
      <c r="F2624" s="249"/>
      <c r="G2624" s="84"/>
      <c r="H2624" s="84"/>
      <c r="I2624" s="250"/>
      <c r="J2624" s="84"/>
      <c r="K2624" s="477"/>
      <c r="L2624" s="174"/>
      <c r="M2624" s="251"/>
      <c r="N2624" s="86"/>
      <c r="O2624" s="252"/>
      <c r="P2624" s="253"/>
      <c r="Q2624" s="484"/>
      <c r="R2624" s="83"/>
      <c r="S2624" s="482"/>
      <c r="T2624" s="84"/>
      <c r="U2624" s="250"/>
      <c r="V2624" s="254"/>
      <c r="W2624" s="254"/>
      <c r="X2624" s="255"/>
      <c r="Y2624" s="255"/>
      <c r="Z2624" s="256"/>
      <c r="AA2624" s="63"/>
      <c r="AB2624" s="63"/>
      <c r="AC2624" s="63"/>
      <c r="AD2624" s="81"/>
      <c r="AE2624" s="84"/>
      <c r="AF2624" s="84"/>
      <c r="AG2624" s="257"/>
      <c r="AH2624" s="84"/>
      <c r="AI2624" s="63"/>
      <c r="AJ2624" s="63"/>
      <c r="AK2624" s="81"/>
      <c r="AL2624" s="85"/>
      <c r="AM2624" s="85"/>
      <c r="AN2624" s="63"/>
    </row>
    <row r="2625" spans="1:40" ht="24.95" customHeight="1" x14ac:dyDescent="0.2">
      <c r="A2625" s="248"/>
      <c r="B2625" s="248"/>
      <c r="C2625" s="248"/>
      <c r="D2625" s="84"/>
      <c r="E2625" s="86"/>
      <c r="F2625" s="249"/>
      <c r="G2625" s="84"/>
      <c r="H2625" s="84"/>
      <c r="I2625" s="250"/>
      <c r="J2625" s="84"/>
      <c r="K2625" s="477"/>
      <c r="L2625" s="174"/>
      <c r="M2625" s="251"/>
      <c r="N2625" s="86"/>
      <c r="O2625" s="252"/>
      <c r="P2625" s="253"/>
      <c r="Q2625" s="484"/>
      <c r="R2625" s="83"/>
      <c r="S2625" s="482"/>
      <c r="T2625" s="84"/>
      <c r="U2625" s="250"/>
      <c r="V2625" s="254"/>
      <c r="W2625" s="254"/>
      <c r="X2625" s="255"/>
      <c r="Y2625" s="255"/>
      <c r="Z2625" s="256"/>
      <c r="AA2625" s="63"/>
      <c r="AB2625" s="63"/>
      <c r="AC2625" s="63"/>
      <c r="AD2625" s="81"/>
      <c r="AE2625" s="84"/>
      <c r="AF2625" s="84"/>
      <c r="AG2625" s="257"/>
      <c r="AH2625" s="84"/>
      <c r="AI2625" s="63"/>
      <c r="AJ2625" s="63"/>
      <c r="AK2625" s="81"/>
      <c r="AL2625" s="85"/>
      <c r="AM2625" s="85"/>
      <c r="AN2625" s="63"/>
    </row>
    <row r="2626" spans="1:40" ht="24.95" customHeight="1" x14ac:dyDescent="0.2">
      <c r="A2626" s="248"/>
      <c r="B2626" s="248"/>
      <c r="C2626" s="248"/>
      <c r="D2626" s="84"/>
      <c r="E2626" s="86"/>
      <c r="F2626" s="249"/>
      <c r="G2626" s="84"/>
      <c r="H2626" s="84"/>
      <c r="I2626" s="250"/>
      <c r="J2626" s="84"/>
      <c r="K2626" s="477"/>
      <c r="L2626" s="174"/>
      <c r="M2626" s="251"/>
      <c r="N2626" s="86"/>
      <c r="O2626" s="252"/>
      <c r="P2626" s="253"/>
      <c r="Q2626" s="484"/>
      <c r="R2626" s="83"/>
      <c r="S2626" s="482"/>
      <c r="T2626" s="84"/>
      <c r="U2626" s="250"/>
      <c r="V2626" s="254"/>
      <c r="W2626" s="254"/>
      <c r="X2626" s="255"/>
      <c r="Y2626" s="255"/>
      <c r="Z2626" s="256"/>
      <c r="AA2626" s="63"/>
      <c r="AB2626" s="63"/>
      <c r="AC2626" s="63"/>
      <c r="AD2626" s="81"/>
      <c r="AE2626" s="84"/>
      <c r="AF2626" s="84"/>
      <c r="AG2626" s="257"/>
      <c r="AH2626" s="84"/>
      <c r="AI2626" s="63"/>
      <c r="AJ2626" s="63"/>
      <c r="AK2626" s="81"/>
      <c r="AL2626" s="85"/>
      <c r="AM2626" s="85"/>
      <c r="AN2626" s="63"/>
    </row>
    <row r="2627" spans="1:40" ht="24.95" customHeight="1" x14ac:dyDescent="0.2">
      <c r="A2627" s="248"/>
      <c r="B2627" s="248"/>
      <c r="C2627" s="248"/>
      <c r="D2627" s="84"/>
      <c r="E2627" s="86"/>
      <c r="F2627" s="249"/>
      <c r="G2627" s="84"/>
      <c r="H2627" s="84"/>
      <c r="I2627" s="250"/>
      <c r="J2627" s="84"/>
      <c r="K2627" s="477"/>
      <c r="L2627" s="174"/>
      <c r="M2627" s="251"/>
      <c r="N2627" s="86"/>
      <c r="O2627" s="252"/>
      <c r="P2627" s="253"/>
      <c r="Q2627" s="484"/>
      <c r="R2627" s="83"/>
      <c r="S2627" s="482"/>
      <c r="T2627" s="84"/>
      <c r="U2627" s="250"/>
      <c r="V2627" s="254"/>
      <c r="W2627" s="254"/>
      <c r="X2627" s="255"/>
      <c r="Y2627" s="255"/>
      <c r="Z2627" s="256"/>
      <c r="AA2627" s="63"/>
      <c r="AB2627" s="63"/>
      <c r="AC2627" s="63"/>
      <c r="AD2627" s="81"/>
      <c r="AE2627" s="84"/>
      <c r="AF2627" s="84"/>
      <c r="AG2627" s="257"/>
      <c r="AH2627" s="84"/>
      <c r="AI2627" s="63"/>
      <c r="AJ2627" s="63"/>
      <c r="AK2627" s="81"/>
      <c r="AL2627" s="85"/>
      <c r="AM2627" s="85"/>
      <c r="AN2627" s="63"/>
    </row>
    <row r="2628" spans="1:40" ht="24.95" customHeight="1" x14ac:dyDescent="0.2">
      <c r="A2628" s="248"/>
      <c r="B2628" s="248"/>
      <c r="C2628" s="248"/>
      <c r="D2628" s="84"/>
      <c r="E2628" s="86"/>
      <c r="F2628" s="249"/>
      <c r="G2628" s="84"/>
      <c r="H2628" s="84"/>
      <c r="I2628" s="250"/>
      <c r="J2628" s="84"/>
      <c r="K2628" s="477"/>
      <c r="L2628" s="174"/>
      <c r="M2628" s="251"/>
      <c r="N2628" s="86"/>
      <c r="O2628" s="252"/>
      <c r="P2628" s="253"/>
      <c r="Q2628" s="484"/>
      <c r="R2628" s="83"/>
      <c r="S2628" s="482"/>
      <c r="T2628" s="84"/>
      <c r="U2628" s="250"/>
      <c r="V2628" s="254"/>
      <c r="W2628" s="254"/>
      <c r="X2628" s="255"/>
      <c r="Y2628" s="255"/>
      <c r="Z2628" s="256"/>
      <c r="AA2628" s="63"/>
      <c r="AB2628" s="63"/>
      <c r="AC2628" s="63"/>
      <c r="AD2628" s="81"/>
      <c r="AE2628" s="84"/>
      <c r="AF2628" s="84"/>
      <c r="AG2628" s="257"/>
      <c r="AH2628" s="84"/>
      <c r="AI2628" s="63"/>
      <c r="AJ2628" s="63"/>
      <c r="AK2628" s="81"/>
      <c r="AL2628" s="85"/>
      <c r="AM2628" s="85"/>
      <c r="AN2628" s="63"/>
    </row>
    <row r="2629" spans="1:40" ht="24.95" customHeight="1" x14ac:dyDescent="0.2">
      <c r="A2629" s="248"/>
      <c r="B2629" s="248"/>
      <c r="C2629" s="248"/>
      <c r="D2629" s="84"/>
      <c r="E2629" s="86"/>
      <c r="F2629" s="249"/>
      <c r="G2629" s="84"/>
      <c r="H2629" s="84"/>
      <c r="I2629" s="250"/>
      <c r="J2629" s="84"/>
      <c r="K2629" s="477"/>
      <c r="L2629" s="174"/>
      <c r="M2629" s="251"/>
      <c r="N2629" s="86"/>
      <c r="O2629" s="252"/>
      <c r="P2629" s="253"/>
      <c r="Q2629" s="484"/>
      <c r="R2629" s="83"/>
      <c r="S2629" s="482"/>
      <c r="T2629" s="84"/>
      <c r="U2629" s="250"/>
      <c r="V2629" s="254"/>
      <c r="W2629" s="254"/>
      <c r="X2629" s="255"/>
      <c r="Y2629" s="255"/>
      <c r="Z2629" s="256"/>
      <c r="AA2629" s="63"/>
      <c r="AB2629" s="63"/>
      <c r="AC2629" s="63"/>
      <c r="AD2629" s="81"/>
      <c r="AE2629" s="84"/>
      <c r="AF2629" s="84"/>
      <c r="AG2629" s="257"/>
      <c r="AH2629" s="84"/>
      <c r="AI2629" s="63"/>
      <c r="AJ2629" s="63"/>
      <c r="AK2629" s="81"/>
      <c r="AL2629" s="85"/>
      <c r="AM2629" s="85"/>
      <c r="AN2629" s="63"/>
    </row>
    <row r="2630" spans="1:40" ht="24.95" customHeight="1" x14ac:dyDescent="0.2">
      <c r="A2630" s="248"/>
      <c r="B2630" s="248"/>
      <c r="C2630" s="248"/>
      <c r="D2630" s="84"/>
      <c r="E2630" s="86"/>
      <c r="F2630" s="249"/>
      <c r="G2630" s="84"/>
      <c r="H2630" s="84"/>
      <c r="I2630" s="250"/>
      <c r="J2630" s="84"/>
      <c r="K2630" s="477"/>
      <c r="L2630" s="174"/>
      <c r="M2630" s="251"/>
      <c r="N2630" s="86"/>
      <c r="O2630" s="252"/>
      <c r="P2630" s="253"/>
      <c r="Q2630" s="484"/>
      <c r="R2630" s="83"/>
      <c r="S2630" s="482"/>
      <c r="T2630" s="84"/>
      <c r="U2630" s="250"/>
      <c r="V2630" s="254"/>
      <c r="W2630" s="254"/>
      <c r="X2630" s="255"/>
      <c r="Y2630" s="255"/>
      <c r="Z2630" s="256"/>
      <c r="AA2630" s="63"/>
      <c r="AB2630" s="63"/>
      <c r="AC2630" s="63"/>
      <c r="AD2630" s="81"/>
      <c r="AE2630" s="84"/>
      <c r="AF2630" s="84"/>
      <c r="AG2630" s="257"/>
      <c r="AH2630" s="84"/>
      <c r="AI2630" s="63"/>
      <c r="AJ2630" s="63"/>
      <c r="AK2630" s="81"/>
      <c r="AL2630" s="85"/>
      <c r="AM2630" s="85"/>
      <c r="AN2630" s="63"/>
    </row>
    <row r="2631" spans="1:40" ht="24.95" customHeight="1" x14ac:dyDescent="0.2">
      <c r="A2631" s="248"/>
      <c r="B2631" s="248"/>
      <c r="C2631" s="248"/>
      <c r="D2631" s="84"/>
      <c r="E2631" s="86"/>
      <c r="F2631" s="249"/>
      <c r="G2631" s="84"/>
      <c r="H2631" s="84"/>
      <c r="I2631" s="250"/>
      <c r="J2631" s="84"/>
      <c r="K2631" s="477"/>
      <c r="L2631" s="174"/>
      <c r="M2631" s="251"/>
      <c r="N2631" s="86"/>
      <c r="O2631" s="252"/>
      <c r="P2631" s="253"/>
      <c r="Q2631" s="484"/>
      <c r="R2631" s="83"/>
      <c r="S2631" s="482"/>
      <c r="T2631" s="84"/>
      <c r="U2631" s="250"/>
      <c r="V2631" s="254"/>
      <c r="W2631" s="254"/>
      <c r="X2631" s="255"/>
      <c r="Y2631" s="255"/>
      <c r="Z2631" s="256"/>
      <c r="AA2631" s="63"/>
      <c r="AB2631" s="63"/>
      <c r="AC2631" s="63"/>
      <c r="AD2631" s="81"/>
      <c r="AE2631" s="84"/>
      <c r="AF2631" s="84"/>
      <c r="AG2631" s="257"/>
      <c r="AH2631" s="84"/>
      <c r="AI2631" s="63"/>
      <c r="AJ2631" s="63"/>
      <c r="AK2631" s="81"/>
      <c r="AL2631" s="85"/>
      <c r="AM2631" s="85"/>
      <c r="AN2631" s="63"/>
    </row>
    <row r="2632" spans="1:40" ht="24.95" customHeight="1" x14ac:dyDescent="0.2">
      <c r="A2632" s="248"/>
      <c r="B2632" s="248"/>
      <c r="C2632" s="248"/>
      <c r="D2632" s="84"/>
      <c r="E2632" s="86"/>
      <c r="F2632" s="249"/>
      <c r="G2632" s="84"/>
      <c r="H2632" s="84"/>
      <c r="I2632" s="250"/>
      <c r="J2632" s="84"/>
      <c r="K2632" s="477"/>
      <c r="L2632" s="174"/>
      <c r="M2632" s="251"/>
      <c r="N2632" s="86"/>
      <c r="O2632" s="252"/>
      <c r="P2632" s="253"/>
      <c r="Q2632" s="484"/>
      <c r="R2632" s="83"/>
      <c r="S2632" s="482"/>
      <c r="T2632" s="84"/>
      <c r="U2632" s="250"/>
      <c r="V2632" s="254"/>
      <c r="W2632" s="254"/>
      <c r="X2632" s="255"/>
      <c r="Y2632" s="255"/>
      <c r="Z2632" s="256"/>
      <c r="AA2632" s="63"/>
      <c r="AB2632" s="63"/>
      <c r="AC2632" s="63"/>
      <c r="AD2632" s="81"/>
      <c r="AE2632" s="84"/>
      <c r="AF2632" s="84"/>
      <c r="AG2632" s="257"/>
      <c r="AH2632" s="84"/>
      <c r="AI2632" s="63"/>
      <c r="AJ2632" s="63"/>
      <c r="AK2632" s="81"/>
      <c r="AL2632" s="85"/>
      <c r="AM2632" s="85"/>
      <c r="AN2632" s="63"/>
    </row>
    <row r="2633" spans="1:40" ht="24.95" customHeight="1" x14ac:dyDescent="0.2">
      <c r="A2633" s="248"/>
      <c r="B2633" s="248"/>
      <c r="C2633" s="248"/>
      <c r="D2633" s="84"/>
      <c r="E2633" s="86"/>
      <c r="F2633" s="249"/>
      <c r="G2633" s="84"/>
      <c r="H2633" s="84"/>
      <c r="I2633" s="250"/>
      <c r="J2633" s="84"/>
      <c r="K2633" s="477"/>
      <c r="L2633" s="174"/>
      <c r="M2633" s="251"/>
      <c r="N2633" s="86"/>
      <c r="O2633" s="252"/>
      <c r="P2633" s="253"/>
      <c r="Q2633" s="484"/>
      <c r="R2633" s="83"/>
      <c r="S2633" s="482"/>
      <c r="T2633" s="84"/>
      <c r="U2633" s="250"/>
      <c r="V2633" s="254"/>
      <c r="W2633" s="254"/>
      <c r="X2633" s="255"/>
      <c r="Y2633" s="255"/>
      <c r="Z2633" s="256"/>
      <c r="AA2633" s="63"/>
      <c r="AB2633" s="63"/>
      <c r="AC2633" s="63"/>
      <c r="AD2633" s="81"/>
      <c r="AE2633" s="84"/>
      <c r="AF2633" s="84"/>
      <c r="AG2633" s="257"/>
      <c r="AH2633" s="84"/>
      <c r="AI2633" s="63"/>
      <c r="AJ2633" s="63"/>
      <c r="AK2633" s="81"/>
      <c r="AL2633" s="85"/>
      <c r="AM2633" s="85"/>
      <c r="AN2633" s="63"/>
    </row>
    <row r="2634" spans="1:40" ht="24.95" customHeight="1" x14ac:dyDescent="0.2">
      <c r="A2634" s="248"/>
      <c r="B2634" s="248"/>
      <c r="C2634" s="248"/>
      <c r="D2634" s="84"/>
      <c r="E2634" s="86"/>
      <c r="F2634" s="249"/>
      <c r="G2634" s="84"/>
      <c r="H2634" s="84"/>
      <c r="I2634" s="250"/>
      <c r="J2634" s="84"/>
      <c r="K2634" s="477"/>
      <c r="L2634" s="174"/>
      <c r="M2634" s="251"/>
      <c r="N2634" s="86"/>
      <c r="O2634" s="252"/>
      <c r="P2634" s="253"/>
      <c r="Q2634" s="484"/>
      <c r="R2634" s="83"/>
      <c r="S2634" s="482"/>
      <c r="T2634" s="84"/>
      <c r="U2634" s="250"/>
      <c r="V2634" s="254"/>
      <c r="W2634" s="254"/>
      <c r="X2634" s="255"/>
      <c r="Y2634" s="255"/>
      <c r="Z2634" s="256"/>
      <c r="AA2634" s="63"/>
      <c r="AB2634" s="63"/>
      <c r="AC2634" s="63"/>
      <c r="AD2634" s="81"/>
      <c r="AE2634" s="84"/>
      <c r="AF2634" s="84"/>
      <c r="AG2634" s="257"/>
      <c r="AH2634" s="84"/>
      <c r="AI2634" s="63"/>
      <c r="AJ2634" s="63"/>
      <c r="AK2634" s="81"/>
      <c r="AL2634" s="85"/>
      <c r="AM2634" s="85"/>
      <c r="AN2634" s="63"/>
    </row>
    <row r="2635" spans="1:40" ht="24.95" customHeight="1" x14ac:dyDescent="0.2">
      <c r="A2635" s="248"/>
      <c r="B2635" s="248"/>
      <c r="C2635" s="248"/>
      <c r="D2635" s="84"/>
      <c r="E2635" s="86"/>
      <c r="F2635" s="249"/>
      <c r="G2635" s="84"/>
      <c r="H2635" s="84"/>
      <c r="I2635" s="250"/>
      <c r="J2635" s="84"/>
      <c r="K2635" s="477"/>
      <c r="L2635" s="174"/>
      <c r="M2635" s="251"/>
      <c r="N2635" s="86"/>
      <c r="O2635" s="252"/>
      <c r="P2635" s="253"/>
      <c r="Q2635" s="484"/>
      <c r="R2635" s="83"/>
      <c r="S2635" s="482"/>
      <c r="T2635" s="84"/>
      <c r="U2635" s="250"/>
      <c r="V2635" s="254"/>
      <c r="W2635" s="254"/>
      <c r="X2635" s="255"/>
      <c r="Y2635" s="255"/>
      <c r="Z2635" s="256"/>
      <c r="AA2635" s="63"/>
      <c r="AB2635" s="63"/>
      <c r="AC2635" s="63"/>
      <c r="AD2635" s="81"/>
      <c r="AE2635" s="84"/>
      <c r="AF2635" s="84"/>
      <c r="AG2635" s="257"/>
      <c r="AH2635" s="84"/>
      <c r="AI2635" s="63"/>
      <c r="AJ2635" s="63"/>
      <c r="AK2635" s="81"/>
      <c r="AL2635" s="85"/>
      <c r="AM2635" s="85"/>
      <c r="AN2635" s="63"/>
    </row>
    <row r="2636" spans="1:40" ht="24.95" customHeight="1" x14ac:dyDescent="0.2">
      <c r="A2636" s="248"/>
      <c r="B2636" s="248"/>
      <c r="C2636" s="248"/>
      <c r="D2636" s="84"/>
      <c r="E2636" s="86"/>
      <c r="F2636" s="249"/>
      <c r="G2636" s="84"/>
      <c r="H2636" s="84"/>
      <c r="I2636" s="250"/>
      <c r="J2636" s="84"/>
      <c r="K2636" s="477"/>
      <c r="L2636" s="174"/>
      <c r="M2636" s="251"/>
      <c r="N2636" s="86"/>
      <c r="O2636" s="252"/>
      <c r="P2636" s="253"/>
      <c r="Q2636" s="484"/>
      <c r="R2636" s="83"/>
      <c r="S2636" s="482"/>
      <c r="T2636" s="84"/>
      <c r="U2636" s="250"/>
      <c r="V2636" s="254"/>
      <c r="W2636" s="254"/>
      <c r="X2636" s="255"/>
      <c r="Y2636" s="255"/>
      <c r="Z2636" s="256"/>
      <c r="AA2636" s="63"/>
      <c r="AB2636" s="63"/>
      <c r="AC2636" s="63"/>
      <c r="AD2636" s="81"/>
      <c r="AE2636" s="84"/>
      <c r="AF2636" s="84"/>
      <c r="AG2636" s="257"/>
      <c r="AH2636" s="84"/>
      <c r="AI2636" s="63"/>
      <c r="AJ2636" s="63"/>
      <c r="AK2636" s="81"/>
      <c r="AL2636" s="85"/>
      <c r="AM2636" s="85"/>
      <c r="AN2636" s="63"/>
    </row>
    <row r="2637" spans="1:40" ht="24.95" customHeight="1" x14ac:dyDescent="0.2">
      <c r="A2637" s="248"/>
      <c r="B2637" s="248"/>
      <c r="C2637" s="248"/>
      <c r="D2637" s="84"/>
      <c r="E2637" s="86"/>
      <c r="F2637" s="249"/>
      <c r="G2637" s="84"/>
      <c r="H2637" s="84"/>
      <c r="I2637" s="250"/>
      <c r="J2637" s="84"/>
      <c r="K2637" s="477"/>
      <c r="L2637" s="174"/>
      <c r="M2637" s="251"/>
      <c r="N2637" s="86"/>
      <c r="O2637" s="252"/>
      <c r="P2637" s="253"/>
      <c r="Q2637" s="484"/>
      <c r="R2637" s="83"/>
      <c r="S2637" s="482"/>
      <c r="T2637" s="84"/>
      <c r="U2637" s="250"/>
      <c r="V2637" s="254"/>
      <c r="W2637" s="254"/>
      <c r="X2637" s="255"/>
      <c r="Y2637" s="255"/>
      <c r="Z2637" s="256"/>
      <c r="AA2637" s="63"/>
      <c r="AB2637" s="63"/>
      <c r="AC2637" s="63"/>
      <c r="AD2637" s="81"/>
      <c r="AE2637" s="84"/>
      <c r="AF2637" s="84"/>
      <c r="AG2637" s="257"/>
      <c r="AH2637" s="84"/>
      <c r="AI2637" s="63"/>
      <c r="AJ2637" s="63"/>
      <c r="AK2637" s="81"/>
      <c r="AL2637" s="85"/>
      <c r="AM2637" s="85"/>
      <c r="AN2637" s="63"/>
    </row>
    <row r="2638" spans="1:40" ht="24.95" customHeight="1" x14ac:dyDescent="0.2">
      <c r="A2638" s="248"/>
      <c r="B2638" s="248"/>
      <c r="C2638" s="248"/>
      <c r="D2638" s="84"/>
      <c r="E2638" s="86"/>
      <c r="F2638" s="249"/>
      <c r="G2638" s="84"/>
      <c r="H2638" s="84"/>
      <c r="I2638" s="250"/>
      <c r="J2638" s="84"/>
      <c r="K2638" s="477"/>
      <c r="L2638" s="174"/>
      <c r="M2638" s="251"/>
      <c r="N2638" s="86"/>
      <c r="O2638" s="252"/>
      <c r="P2638" s="253"/>
      <c r="Q2638" s="484"/>
      <c r="R2638" s="83"/>
      <c r="S2638" s="482"/>
      <c r="T2638" s="84"/>
      <c r="U2638" s="250"/>
      <c r="V2638" s="254"/>
      <c r="W2638" s="254"/>
      <c r="X2638" s="255"/>
      <c r="Y2638" s="255"/>
      <c r="Z2638" s="256"/>
      <c r="AA2638" s="63"/>
      <c r="AB2638" s="63"/>
      <c r="AC2638" s="63"/>
      <c r="AD2638" s="81"/>
      <c r="AE2638" s="84"/>
      <c r="AF2638" s="84"/>
      <c r="AG2638" s="257"/>
      <c r="AH2638" s="84"/>
      <c r="AI2638" s="63"/>
      <c r="AJ2638" s="63"/>
      <c r="AK2638" s="81"/>
      <c r="AL2638" s="85"/>
      <c r="AM2638" s="85"/>
      <c r="AN2638" s="63"/>
    </row>
    <row r="2639" spans="1:40" ht="24.95" customHeight="1" x14ac:dyDescent="0.2">
      <c r="A2639" s="248"/>
      <c r="B2639" s="248"/>
      <c r="C2639" s="248"/>
      <c r="D2639" s="84"/>
      <c r="E2639" s="86"/>
      <c r="F2639" s="249"/>
      <c r="G2639" s="84"/>
      <c r="H2639" s="84"/>
      <c r="I2639" s="250"/>
      <c r="J2639" s="84"/>
      <c r="K2639" s="477"/>
      <c r="L2639" s="174"/>
      <c r="M2639" s="251"/>
      <c r="N2639" s="86"/>
      <c r="O2639" s="252"/>
      <c r="P2639" s="253"/>
      <c r="Q2639" s="484"/>
      <c r="R2639" s="83"/>
      <c r="S2639" s="482"/>
      <c r="T2639" s="84"/>
      <c r="U2639" s="250"/>
      <c r="V2639" s="254"/>
      <c r="W2639" s="254"/>
      <c r="X2639" s="255"/>
      <c r="Y2639" s="255"/>
      <c r="Z2639" s="256"/>
      <c r="AA2639" s="63"/>
      <c r="AB2639" s="63"/>
      <c r="AC2639" s="63"/>
      <c r="AD2639" s="81"/>
      <c r="AE2639" s="84"/>
      <c r="AF2639" s="84"/>
      <c r="AG2639" s="257"/>
      <c r="AH2639" s="84"/>
      <c r="AI2639" s="63"/>
      <c r="AJ2639" s="63"/>
      <c r="AK2639" s="81"/>
      <c r="AL2639" s="85"/>
      <c r="AM2639" s="85"/>
      <c r="AN2639" s="63"/>
    </row>
    <row r="2640" spans="1:40" ht="24.95" customHeight="1" x14ac:dyDescent="0.2">
      <c r="A2640" s="248"/>
      <c r="B2640" s="248"/>
      <c r="C2640" s="248"/>
      <c r="D2640" s="84"/>
      <c r="E2640" s="86"/>
      <c r="F2640" s="249"/>
      <c r="G2640" s="84"/>
      <c r="H2640" s="84"/>
      <c r="I2640" s="250"/>
      <c r="J2640" s="84"/>
      <c r="K2640" s="477"/>
      <c r="L2640" s="174"/>
      <c r="M2640" s="251"/>
      <c r="N2640" s="86"/>
      <c r="O2640" s="252"/>
      <c r="P2640" s="253"/>
      <c r="Q2640" s="484"/>
      <c r="R2640" s="83"/>
      <c r="S2640" s="482"/>
      <c r="T2640" s="84"/>
      <c r="U2640" s="250"/>
      <c r="V2640" s="254"/>
      <c r="W2640" s="254"/>
      <c r="X2640" s="255"/>
      <c r="Y2640" s="255"/>
      <c r="Z2640" s="256"/>
      <c r="AA2640" s="63"/>
      <c r="AB2640" s="63"/>
      <c r="AC2640" s="63"/>
      <c r="AD2640" s="81"/>
      <c r="AE2640" s="84"/>
      <c r="AF2640" s="84"/>
      <c r="AG2640" s="257"/>
      <c r="AH2640" s="84"/>
      <c r="AI2640" s="63"/>
      <c r="AJ2640" s="63"/>
      <c r="AK2640" s="81"/>
      <c r="AL2640" s="85"/>
      <c r="AM2640" s="85"/>
      <c r="AN2640" s="63"/>
    </row>
    <row r="2641" spans="1:40" ht="24.95" customHeight="1" x14ac:dyDescent="0.2">
      <c r="A2641" s="248"/>
      <c r="B2641" s="248"/>
      <c r="C2641" s="248"/>
      <c r="D2641" s="84"/>
      <c r="E2641" s="86"/>
      <c r="F2641" s="249"/>
      <c r="G2641" s="84"/>
      <c r="H2641" s="84"/>
      <c r="I2641" s="250"/>
      <c r="J2641" s="84"/>
      <c r="K2641" s="477"/>
      <c r="L2641" s="174"/>
      <c r="M2641" s="251"/>
      <c r="N2641" s="86"/>
      <c r="O2641" s="252"/>
      <c r="P2641" s="253"/>
      <c r="Q2641" s="484"/>
      <c r="R2641" s="83"/>
      <c r="S2641" s="482"/>
      <c r="T2641" s="84"/>
      <c r="U2641" s="250"/>
      <c r="V2641" s="254"/>
      <c r="W2641" s="254"/>
      <c r="X2641" s="255"/>
      <c r="Y2641" s="255"/>
      <c r="Z2641" s="256"/>
      <c r="AA2641" s="63"/>
      <c r="AB2641" s="63"/>
      <c r="AC2641" s="63"/>
      <c r="AD2641" s="81"/>
      <c r="AE2641" s="84"/>
      <c r="AF2641" s="84"/>
      <c r="AG2641" s="257"/>
      <c r="AH2641" s="84"/>
      <c r="AI2641" s="63"/>
      <c r="AJ2641" s="63"/>
      <c r="AK2641" s="81"/>
      <c r="AL2641" s="85"/>
      <c r="AM2641" s="85"/>
      <c r="AN2641" s="63"/>
    </row>
    <row r="2642" spans="1:40" ht="24.95" customHeight="1" x14ac:dyDescent="0.2">
      <c r="A2642" s="248"/>
      <c r="B2642" s="248"/>
      <c r="C2642" s="248"/>
      <c r="D2642" s="84"/>
      <c r="E2642" s="86"/>
      <c r="F2642" s="249"/>
      <c r="G2642" s="84"/>
      <c r="H2642" s="84"/>
      <c r="I2642" s="250"/>
      <c r="J2642" s="84"/>
      <c r="K2642" s="477"/>
      <c r="L2642" s="174"/>
      <c r="M2642" s="251"/>
      <c r="N2642" s="86"/>
      <c r="O2642" s="252"/>
      <c r="P2642" s="253"/>
      <c r="Q2642" s="484"/>
      <c r="R2642" s="83"/>
      <c r="S2642" s="482"/>
      <c r="T2642" s="84"/>
      <c r="U2642" s="250"/>
      <c r="V2642" s="254"/>
      <c r="W2642" s="254"/>
      <c r="X2642" s="255"/>
      <c r="Y2642" s="255"/>
      <c r="Z2642" s="256"/>
      <c r="AA2642" s="63"/>
      <c r="AB2642" s="63"/>
      <c r="AC2642" s="63"/>
      <c r="AD2642" s="81"/>
      <c r="AE2642" s="84"/>
      <c r="AF2642" s="84"/>
      <c r="AG2642" s="257"/>
      <c r="AH2642" s="84"/>
      <c r="AI2642" s="63"/>
      <c r="AJ2642" s="63"/>
      <c r="AK2642" s="81"/>
      <c r="AL2642" s="85"/>
      <c r="AM2642" s="85"/>
      <c r="AN2642" s="63"/>
    </row>
    <row r="2643" spans="1:40" ht="24.95" customHeight="1" x14ac:dyDescent="0.2">
      <c r="A2643" s="248"/>
      <c r="B2643" s="248"/>
      <c r="C2643" s="248"/>
      <c r="D2643" s="84"/>
      <c r="E2643" s="86"/>
      <c r="F2643" s="249"/>
      <c r="G2643" s="84"/>
      <c r="H2643" s="84"/>
      <c r="I2643" s="250"/>
      <c r="J2643" s="84"/>
      <c r="K2643" s="477"/>
      <c r="L2643" s="174"/>
      <c r="M2643" s="251"/>
      <c r="N2643" s="86"/>
      <c r="O2643" s="252"/>
      <c r="P2643" s="253"/>
      <c r="Q2643" s="484"/>
      <c r="R2643" s="83"/>
      <c r="S2643" s="482"/>
      <c r="T2643" s="84"/>
      <c r="U2643" s="250"/>
      <c r="V2643" s="254"/>
      <c r="W2643" s="254"/>
      <c r="X2643" s="255"/>
      <c r="Y2643" s="255"/>
      <c r="Z2643" s="256"/>
      <c r="AA2643" s="63"/>
      <c r="AB2643" s="63"/>
      <c r="AC2643" s="63"/>
      <c r="AD2643" s="81"/>
      <c r="AE2643" s="84"/>
      <c r="AF2643" s="84"/>
      <c r="AG2643" s="257"/>
      <c r="AH2643" s="84"/>
      <c r="AI2643" s="63"/>
      <c r="AJ2643" s="63"/>
      <c r="AK2643" s="81"/>
      <c r="AL2643" s="85"/>
      <c r="AM2643" s="85"/>
      <c r="AN2643" s="63"/>
    </row>
    <row r="2644" spans="1:40" ht="24.95" customHeight="1" x14ac:dyDescent="0.2">
      <c r="A2644" s="248"/>
      <c r="B2644" s="248"/>
      <c r="C2644" s="248"/>
      <c r="D2644" s="84"/>
      <c r="E2644" s="86"/>
      <c r="F2644" s="249"/>
      <c r="G2644" s="84"/>
      <c r="H2644" s="84"/>
      <c r="I2644" s="250"/>
      <c r="J2644" s="84"/>
      <c r="K2644" s="477"/>
      <c r="L2644" s="174"/>
      <c r="M2644" s="251"/>
      <c r="N2644" s="86"/>
      <c r="O2644" s="252"/>
      <c r="P2644" s="253"/>
      <c r="Q2644" s="484"/>
      <c r="R2644" s="83"/>
      <c r="S2644" s="482"/>
      <c r="T2644" s="84"/>
      <c r="U2644" s="250"/>
      <c r="V2644" s="254"/>
      <c r="W2644" s="254"/>
      <c r="X2644" s="255"/>
      <c r="Y2644" s="255"/>
      <c r="Z2644" s="256"/>
      <c r="AA2644" s="63"/>
      <c r="AB2644" s="63"/>
      <c r="AC2644" s="63"/>
      <c r="AD2644" s="81"/>
      <c r="AE2644" s="84"/>
      <c r="AF2644" s="84"/>
      <c r="AG2644" s="257"/>
      <c r="AH2644" s="84"/>
      <c r="AI2644" s="63"/>
      <c r="AJ2644" s="63"/>
      <c r="AK2644" s="81"/>
      <c r="AL2644" s="85"/>
      <c r="AM2644" s="85"/>
      <c r="AN2644" s="63"/>
    </row>
    <row r="2645" spans="1:40" ht="24.95" customHeight="1" x14ac:dyDescent="0.2">
      <c r="A2645" s="248"/>
      <c r="B2645" s="248"/>
      <c r="C2645" s="248"/>
      <c r="D2645" s="84"/>
      <c r="E2645" s="86"/>
      <c r="F2645" s="249"/>
      <c r="G2645" s="84"/>
      <c r="H2645" s="84"/>
      <c r="I2645" s="250"/>
      <c r="J2645" s="84"/>
      <c r="K2645" s="477"/>
      <c r="L2645" s="174"/>
      <c r="M2645" s="251"/>
      <c r="N2645" s="86"/>
      <c r="O2645" s="252"/>
      <c r="P2645" s="253"/>
      <c r="Q2645" s="484"/>
      <c r="R2645" s="83"/>
      <c r="S2645" s="482"/>
      <c r="T2645" s="84"/>
      <c r="U2645" s="250"/>
      <c r="V2645" s="254"/>
      <c r="W2645" s="254"/>
      <c r="X2645" s="255"/>
      <c r="Y2645" s="255"/>
      <c r="Z2645" s="256"/>
      <c r="AA2645" s="63"/>
      <c r="AB2645" s="63"/>
      <c r="AC2645" s="63"/>
      <c r="AD2645" s="81"/>
      <c r="AE2645" s="84"/>
      <c r="AF2645" s="84"/>
      <c r="AG2645" s="257"/>
      <c r="AH2645" s="84"/>
      <c r="AI2645" s="63"/>
      <c r="AJ2645" s="63"/>
      <c r="AK2645" s="81"/>
      <c r="AL2645" s="85"/>
      <c r="AM2645" s="85"/>
      <c r="AN2645" s="63"/>
    </row>
    <row r="2646" spans="1:40" ht="24.95" customHeight="1" x14ac:dyDescent="0.2">
      <c r="A2646" s="248"/>
      <c r="B2646" s="248"/>
      <c r="C2646" s="248"/>
      <c r="D2646" s="84"/>
      <c r="E2646" s="86"/>
      <c r="F2646" s="249"/>
      <c r="G2646" s="84"/>
      <c r="H2646" s="84"/>
      <c r="I2646" s="250"/>
      <c r="J2646" s="84"/>
      <c r="K2646" s="477"/>
      <c r="L2646" s="174"/>
      <c r="M2646" s="251"/>
      <c r="N2646" s="86"/>
      <c r="O2646" s="252"/>
      <c r="P2646" s="253"/>
      <c r="Q2646" s="484"/>
      <c r="R2646" s="83"/>
      <c r="S2646" s="482"/>
      <c r="T2646" s="84"/>
      <c r="U2646" s="250"/>
      <c r="V2646" s="254"/>
      <c r="W2646" s="254"/>
      <c r="X2646" s="255"/>
      <c r="Y2646" s="255"/>
      <c r="Z2646" s="256"/>
      <c r="AA2646" s="63"/>
      <c r="AB2646" s="63"/>
      <c r="AC2646" s="63"/>
      <c r="AD2646" s="81"/>
      <c r="AE2646" s="84"/>
      <c r="AF2646" s="84"/>
      <c r="AG2646" s="257"/>
      <c r="AH2646" s="84"/>
      <c r="AI2646" s="63"/>
      <c r="AJ2646" s="63"/>
      <c r="AK2646" s="81"/>
      <c r="AL2646" s="85"/>
      <c r="AM2646" s="85"/>
      <c r="AN2646" s="63"/>
    </row>
    <row r="2647" spans="1:40" ht="24.95" customHeight="1" x14ac:dyDescent="0.2">
      <c r="A2647" s="248"/>
      <c r="B2647" s="248"/>
      <c r="C2647" s="248"/>
      <c r="D2647" s="84"/>
      <c r="E2647" s="86"/>
      <c r="F2647" s="249"/>
      <c r="G2647" s="84"/>
      <c r="H2647" s="84"/>
      <c r="I2647" s="250"/>
      <c r="J2647" s="84"/>
      <c r="K2647" s="477"/>
      <c r="L2647" s="174"/>
      <c r="M2647" s="251"/>
      <c r="N2647" s="86"/>
      <c r="O2647" s="252"/>
      <c r="P2647" s="253"/>
      <c r="Q2647" s="484"/>
      <c r="R2647" s="83"/>
      <c r="S2647" s="482"/>
      <c r="T2647" s="84"/>
      <c r="U2647" s="250"/>
      <c r="V2647" s="254"/>
      <c r="W2647" s="254"/>
      <c r="X2647" s="255"/>
      <c r="Y2647" s="255"/>
      <c r="Z2647" s="256"/>
      <c r="AA2647" s="63"/>
      <c r="AB2647" s="63"/>
      <c r="AC2647" s="63"/>
      <c r="AD2647" s="81"/>
      <c r="AE2647" s="84"/>
      <c r="AF2647" s="84"/>
      <c r="AG2647" s="257"/>
      <c r="AH2647" s="84"/>
      <c r="AI2647" s="63"/>
      <c r="AJ2647" s="63"/>
      <c r="AK2647" s="81"/>
      <c r="AL2647" s="85"/>
      <c r="AM2647" s="85"/>
      <c r="AN2647" s="63"/>
    </row>
    <row r="2648" spans="1:40" ht="24.95" customHeight="1" x14ac:dyDescent="0.2">
      <c r="A2648" s="248"/>
      <c r="B2648" s="248"/>
      <c r="C2648" s="248"/>
      <c r="D2648" s="84"/>
      <c r="E2648" s="86"/>
      <c r="F2648" s="249"/>
      <c r="G2648" s="84"/>
      <c r="H2648" s="84"/>
      <c r="I2648" s="250"/>
      <c r="J2648" s="84"/>
      <c r="K2648" s="477"/>
      <c r="L2648" s="174"/>
      <c r="M2648" s="251"/>
      <c r="N2648" s="86"/>
      <c r="O2648" s="252"/>
      <c r="P2648" s="253"/>
      <c r="Q2648" s="484"/>
      <c r="R2648" s="83"/>
      <c r="S2648" s="482"/>
      <c r="T2648" s="84"/>
      <c r="U2648" s="250"/>
      <c r="V2648" s="254"/>
      <c r="W2648" s="254"/>
      <c r="X2648" s="255"/>
      <c r="Y2648" s="255"/>
      <c r="Z2648" s="256"/>
      <c r="AA2648" s="63"/>
      <c r="AB2648" s="63"/>
      <c r="AC2648" s="63"/>
      <c r="AD2648" s="81"/>
      <c r="AE2648" s="84"/>
      <c r="AF2648" s="84"/>
      <c r="AG2648" s="257"/>
      <c r="AH2648" s="84"/>
      <c r="AI2648" s="63"/>
      <c r="AJ2648" s="63"/>
      <c r="AK2648" s="81"/>
      <c r="AL2648" s="85"/>
      <c r="AM2648" s="85"/>
      <c r="AN2648" s="63"/>
    </row>
    <row r="2649" spans="1:40" ht="24.95" customHeight="1" x14ac:dyDescent="0.2">
      <c r="A2649" s="248"/>
      <c r="B2649" s="248"/>
      <c r="C2649" s="248"/>
      <c r="D2649" s="84"/>
      <c r="E2649" s="86"/>
      <c r="F2649" s="249"/>
      <c r="G2649" s="84"/>
      <c r="H2649" s="84"/>
      <c r="I2649" s="250"/>
      <c r="J2649" s="84"/>
      <c r="K2649" s="477"/>
      <c r="L2649" s="174"/>
      <c r="M2649" s="251"/>
      <c r="N2649" s="86"/>
      <c r="O2649" s="252"/>
      <c r="P2649" s="253"/>
      <c r="Q2649" s="484"/>
      <c r="R2649" s="83"/>
      <c r="S2649" s="482"/>
      <c r="T2649" s="84"/>
      <c r="U2649" s="250"/>
      <c r="V2649" s="254"/>
      <c r="W2649" s="254"/>
      <c r="X2649" s="255"/>
      <c r="Y2649" s="255"/>
      <c r="Z2649" s="256"/>
      <c r="AA2649" s="63"/>
      <c r="AB2649" s="63"/>
      <c r="AC2649" s="63"/>
      <c r="AD2649" s="81"/>
      <c r="AE2649" s="84"/>
      <c r="AF2649" s="84"/>
      <c r="AG2649" s="257"/>
      <c r="AH2649" s="84"/>
      <c r="AI2649" s="63"/>
      <c r="AJ2649" s="63"/>
      <c r="AK2649" s="81"/>
      <c r="AL2649" s="85"/>
      <c r="AM2649" s="85"/>
      <c r="AN2649" s="63"/>
    </row>
    <row r="2650" spans="1:40" ht="24.95" customHeight="1" x14ac:dyDescent="0.2">
      <c r="A2650" s="248"/>
      <c r="B2650" s="248"/>
      <c r="C2650" s="248"/>
      <c r="D2650" s="84"/>
      <c r="E2650" s="86"/>
      <c r="F2650" s="249"/>
      <c r="G2650" s="84"/>
      <c r="H2650" s="84"/>
      <c r="I2650" s="250"/>
      <c r="J2650" s="84"/>
      <c r="K2650" s="477"/>
      <c r="L2650" s="174"/>
      <c r="M2650" s="251"/>
      <c r="N2650" s="86"/>
      <c r="O2650" s="252"/>
      <c r="P2650" s="253"/>
      <c r="Q2650" s="484"/>
      <c r="R2650" s="83"/>
      <c r="S2650" s="482"/>
      <c r="T2650" s="84"/>
      <c r="U2650" s="250"/>
      <c r="V2650" s="254"/>
      <c r="W2650" s="254"/>
      <c r="X2650" s="255"/>
      <c r="Y2650" s="255"/>
      <c r="Z2650" s="256"/>
      <c r="AA2650" s="63"/>
      <c r="AB2650" s="63"/>
      <c r="AC2650" s="63"/>
      <c r="AD2650" s="81"/>
      <c r="AE2650" s="84"/>
      <c r="AF2650" s="84"/>
      <c r="AG2650" s="257"/>
      <c r="AH2650" s="84"/>
      <c r="AI2650" s="63"/>
      <c r="AJ2650" s="63"/>
      <c r="AK2650" s="81"/>
      <c r="AL2650" s="85"/>
      <c r="AM2650" s="85"/>
      <c r="AN2650" s="63"/>
    </row>
    <row r="2651" spans="1:40" ht="24.95" customHeight="1" x14ac:dyDescent="0.2">
      <c r="A2651" s="248"/>
      <c r="B2651" s="248"/>
      <c r="C2651" s="248"/>
      <c r="D2651" s="84"/>
      <c r="E2651" s="86"/>
      <c r="F2651" s="249"/>
      <c r="G2651" s="84"/>
      <c r="H2651" s="84"/>
      <c r="I2651" s="250"/>
      <c r="J2651" s="84"/>
      <c r="K2651" s="477"/>
      <c r="L2651" s="174"/>
      <c r="M2651" s="251"/>
      <c r="N2651" s="86"/>
      <c r="O2651" s="252"/>
      <c r="P2651" s="253"/>
      <c r="Q2651" s="484"/>
      <c r="R2651" s="83"/>
      <c r="S2651" s="482"/>
      <c r="T2651" s="84"/>
      <c r="U2651" s="250"/>
      <c r="V2651" s="254"/>
      <c r="W2651" s="254"/>
      <c r="X2651" s="255"/>
      <c r="Y2651" s="255"/>
      <c r="Z2651" s="256"/>
      <c r="AA2651" s="63"/>
      <c r="AB2651" s="63"/>
      <c r="AC2651" s="63"/>
      <c r="AD2651" s="81"/>
      <c r="AE2651" s="84"/>
      <c r="AF2651" s="84"/>
      <c r="AG2651" s="257"/>
      <c r="AH2651" s="84"/>
      <c r="AI2651" s="63"/>
      <c r="AJ2651" s="63"/>
      <c r="AK2651" s="81"/>
      <c r="AL2651" s="85"/>
      <c r="AM2651" s="85"/>
      <c r="AN2651" s="63"/>
    </row>
    <row r="2652" spans="1:40" ht="24.95" customHeight="1" x14ac:dyDescent="0.2">
      <c r="A2652" s="248"/>
      <c r="B2652" s="248"/>
      <c r="C2652" s="248"/>
      <c r="D2652" s="84"/>
      <c r="E2652" s="86"/>
      <c r="F2652" s="249"/>
      <c r="G2652" s="84"/>
      <c r="H2652" s="84"/>
      <c r="I2652" s="250"/>
      <c r="J2652" s="84"/>
      <c r="K2652" s="477"/>
      <c r="L2652" s="174"/>
      <c r="M2652" s="251"/>
      <c r="N2652" s="86"/>
      <c r="O2652" s="252"/>
      <c r="P2652" s="253"/>
      <c r="Q2652" s="484"/>
      <c r="R2652" s="83"/>
      <c r="S2652" s="482"/>
      <c r="T2652" s="84"/>
      <c r="U2652" s="250"/>
      <c r="V2652" s="254"/>
      <c r="W2652" s="254"/>
      <c r="X2652" s="255"/>
      <c r="Y2652" s="255"/>
      <c r="Z2652" s="256"/>
      <c r="AA2652" s="63"/>
      <c r="AB2652" s="63"/>
      <c r="AC2652" s="63"/>
      <c r="AD2652" s="81"/>
      <c r="AE2652" s="84"/>
      <c r="AF2652" s="84"/>
      <c r="AG2652" s="257"/>
      <c r="AH2652" s="84"/>
      <c r="AI2652" s="63"/>
      <c r="AJ2652" s="63"/>
      <c r="AK2652" s="81"/>
      <c r="AL2652" s="85"/>
      <c r="AM2652" s="85"/>
      <c r="AN2652" s="63"/>
    </row>
    <row r="2653" spans="1:40" ht="24.95" customHeight="1" x14ac:dyDescent="0.2">
      <c r="A2653" s="248"/>
      <c r="B2653" s="248"/>
      <c r="C2653" s="248"/>
      <c r="D2653" s="84"/>
      <c r="E2653" s="86"/>
      <c r="F2653" s="249"/>
      <c r="G2653" s="84"/>
      <c r="H2653" s="84"/>
      <c r="I2653" s="250"/>
      <c r="J2653" s="84"/>
      <c r="K2653" s="477"/>
      <c r="L2653" s="174"/>
      <c r="M2653" s="251"/>
      <c r="N2653" s="86"/>
      <c r="O2653" s="252"/>
      <c r="P2653" s="253"/>
      <c r="Q2653" s="484"/>
      <c r="R2653" s="83"/>
      <c r="S2653" s="482"/>
      <c r="T2653" s="84"/>
      <c r="U2653" s="250"/>
      <c r="V2653" s="254"/>
      <c r="W2653" s="254"/>
      <c r="X2653" s="255"/>
      <c r="Y2653" s="255"/>
      <c r="Z2653" s="256"/>
      <c r="AA2653" s="63"/>
      <c r="AB2653" s="63"/>
      <c r="AC2653" s="63"/>
      <c r="AD2653" s="81"/>
      <c r="AE2653" s="84"/>
      <c r="AF2653" s="84"/>
      <c r="AG2653" s="257"/>
      <c r="AH2653" s="84"/>
      <c r="AI2653" s="63"/>
      <c r="AJ2653" s="63"/>
      <c r="AK2653" s="81"/>
      <c r="AL2653" s="85"/>
      <c r="AM2653" s="85"/>
      <c r="AN2653" s="63"/>
    </row>
    <row r="2654" spans="1:40" ht="24.95" customHeight="1" x14ac:dyDescent="0.2">
      <c r="A2654" s="248"/>
      <c r="B2654" s="248"/>
      <c r="C2654" s="248"/>
      <c r="D2654" s="84"/>
      <c r="E2654" s="86"/>
      <c r="F2654" s="249"/>
      <c r="G2654" s="84"/>
      <c r="H2654" s="84"/>
      <c r="I2654" s="250"/>
      <c r="J2654" s="84"/>
      <c r="K2654" s="477"/>
      <c r="L2654" s="174"/>
      <c r="M2654" s="251"/>
      <c r="N2654" s="86"/>
      <c r="O2654" s="252"/>
      <c r="P2654" s="253"/>
      <c r="Q2654" s="484"/>
      <c r="R2654" s="83"/>
      <c r="S2654" s="482"/>
      <c r="T2654" s="84"/>
      <c r="U2654" s="250"/>
      <c r="V2654" s="254"/>
      <c r="W2654" s="254"/>
      <c r="X2654" s="255"/>
      <c r="Y2654" s="255"/>
      <c r="Z2654" s="256"/>
      <c r="AA2654" s="63"/>
      <c r="AB2654" s="63"/>
      <c r="AC2654" s="63"/>
      <c r="AD2654" s="81"/>
      <c r="AE2654" s="84"/>
      <c r="AF2654" s="84"/>
      <c r="AG2654" s="257"/>
      <c r="AH2654" s="84"/>
      <c r="AI2654" s="63"/>
      <c r="AJ2654" s="63"/>
      <c r="AK2654" s="81"/>
      <c r="AL2654" s="85"/>
      <c r="AM2654" s="85"/>
      <c r="AN2654" s="63"/>
    </row>
    <row r="2655" spans="1:40" ht="24.95" customHeight="1" x14ac:dyDescent="0.2">
      <c r="A2655" s="248"/>
      <c r="B2655" s="248"/>
      <c r="C2655" s="248"/>
      <c r="D2655" s="84"/>
      <c r="E2655" s="86"/>
      <c r="F2655" s="249"/>
      <c r="G2655" s="84"/>
      <c r="H2655" s="84"/>
      <c r="I2655" s="250"/>
      <c r="J2655" s="84"/>
      <c r="K2655" s="477"/>
      <c r="L2655" s="174"/>
      <c r="M2655" s="251"/>
      <c r="N2655" s="86"/>
      <c r="O2655" s="252"/>
      <c r="P2655" s="253"/>
      <c r="Q2655" s="484"/>
      <c r="R2655" s="83"/>
      <c r="S2655" s="482"/>
      <c r="T2655" s="84"/>
      <c r="U2655" s="250"/>
      <c r="V2655" s="254"/>
      <c r="W2655" s="254"/>
      <c r="X2655" s="255"/>
      <c r="Y2655" s="255"/>
      <c r="Z2655" s="256"/>
      <c r="AA2655" s="63"/>
      <c r="AB2655" s="63"/>
      <c r="AC2655" s="63"/>
      <c r="AD2655" s="81"/>
      <c r="AE2655" s="84"/>
      <c r="AF2655" s="84"/>
      <c r="AG2655" s="257"/>
      <c r="AH2655" s="84"/>
      <c r="AI2655" s="63"/>
      <c r="AJ2655" s="63"/>
      <c r="AK2655" s="81"/>
      <c r="AL2655" s="85"/>
      <c r="AM2655" s="85"/>
      <c r="AN2655" s="63"/>
    </row>
    <row r="2656" spans="1:40" ht="24.95" customHeight="1" x14ac:dyDescent="0.2">
      <c r="A2656" s="248"/>
      <c r="B2656" s="248"/>
      <c r="C2656" s="248"/>
      <c r="D2656" s="84"/>
      <c r="E2656" s="86"/>
      <c r="F2656" s="249"/>
      <c r="G2656" s="84"/>
      <c r="H2656" s="84"/>
      <c r="I2656" s="250"/>
      <c r="J2656" s="84"/>
      <c r="K2656" s="477"/>
      <c r="L2656" s="174"/>
      <c r="M2656" s="251"/>
      <c r="N2656" s="86"/>
      <c r="O2656" s="252"/>
      <c r="P2656" s="253"/>
      <c r="Q2656" s="484"/>
      <c r="R2656" s="83"/>
      <c r="S2656" s="482"/>
      <c r="T2656" s="84"/>
      <c r="U2656" s="250"/>
      <c r="V2656" s="254"/>
      <c r="W2656" s="254"/>
      <c r="X2656" s="255"/>
      <c r="Y2656" s="255"/>
      <c r="Z2656" s="256"/>
      <c r="AA2656" s="63"/>
      <c r="AB2656" s="63"/>
      <c r="AC2656" s="63"/>
      <c r="AD2656" s="81"/>
      <c r="AE2656" s="84"/>
      <c r="AF2656" s="84"/>
      <c r="AG2656" s="257"/>
      <c r="AH2656" s="84"/>
      <c r="AI2656" s="63"/>
      <c r="AJ2656" s="63"/>
      <c r="AK2656" s="81"/>
      <c r="AL2656" s="85"/>
      <c r="AM2656" s="85"/>
      <c r="AN2656" s="63"/>
    </row>
    <row r="2657" spans="1:40" ht="24.95" customHeight="1" x14ac:dyDescent="0.2">
      <c r="A2657" s="248"/>
      <c r="B2657" s="248"/>
      <c r="C2657" s="248"/>
      <c r="D2657" s="84"/>
      <c r="E2657" s="86"/>
      <c r="F2657" s="249"/>
      <c r="G2657" s="84"/>
      <c r="H2657" s="84"/>
      <c r="I2657" s="250"/>
      <c r="J2657" s="84"/>
      <c r="K2657" s="477"/>
      <c r="L2657" s="174"/>
      <c r="M2657" s="251"/>
      <c r="N2657" s="86"/>
      <c r="O2657" s="252"/>
      <c r="P2657" s="253"/>
      <c r="Q2657" s="484"/>
      <c r="R2657" s="83"/>
      <c r="S2657" s="482"/>
      <c r="T2657" s="84"/>
      <c r="U2657" s="250"/>
      <c r="V2657" s="254"/>
      <c r="W2657" s="254"/>
      <c r="X2657" s="255"/>
      <c r="Y2657" s="255"/>
      <c r="Z2657" s="256"/>
      <c r="AA2657" s="63"/>
      <c r="AB2657" s="63"/>
      <c r="AC2657" s="63"/>
      <c r="AD2657" s="81"/>
      <c r="AE2657" s="84"/>
      <c r="AF2657" s="84"/>
      <c r="AG2657" s="257"/>
      <c r="AH2657" s="84"/>
      <c r="AI2657" s="63"/>
      <c r="AJ2657" s="63"/>
      <c r="AK2657" s="81"/>
      <c r="AL2657" s="85"/>
      <c r="AM2657" s="85"/>
      <c r="AN2657" s="63"/>
    </row>
    <row r="2658" spans="1:40" ht="24.95" customHeight="1" x14ac:dyDescent="0.2">
      <c r="A2658" s="248"/>
      <c r="B2658" s="248"/>
      <c r="C2658" s="248"/>
      <c r="D2658" s="84"/>
      <c r="E2658" s="86"/>
      <c r="F2658" s="249"/>
      <c r="G2658" s="84"/>
      <c r="H2658" s="84"/>
      <c r="I2658" s="250"/>
      <c r="J2658" s="84"/>
      <c r="K2658" s="477"/>
      <c r="L2658" s="174"/>
      <c r="M2658" s="251"/>
      <c r="N2658" s="86"/>
      <c r="O2658" s="252"/>
      <c r="P2658" s="253"/>
      <c r="Q2658" s="484"/>
      <c r="R2658" s="83"/>
      <c r="S2658" s="482"/>
      <c r="T2658" s="84"/>
      <c r="U2658" s="250"/>
      <c r="V2658" s="254"/>
      <c r="W2658" s="254"/>
      <c r="X2658" s="255"/>
      <c r="Y2658" s="255"/>
      <c r="Z2658" s="256"/>
      <c r="AA2658" s="63"/>
      <c r="AB2658" s="63"/>
      <c r="AC2658" s="63"/>
      <c r="AD2658" s="81"/>
      <c r="AE2658" s="84"/>
      <c r="AF2658" s="84"/>
      <c r="AG2658" s="257"/>
      <c r="AH2658" s="84"/>
      <c r="AI2658" s="63"/>
      <c r="AJ2658" s="63"/>
      <c r="AK2658" s="81"/>
      <c r="AL2658" s="85"/>
      <c r="AM2658" s="85"/>
      <c r="AN2658" s="63"/>
    </row>
    <row r="2659" spans="1:40" ht="24.95" customHeight="1" x14ac:dyDescent="0.2">
      <c r="A2659" s="248"/>
      <c r="B2659" s="248"/>
      <c r="C2659" s="248"/>
      <c r="D2659" s="84"/>
      <c r="E2659" s="86"/>
      <c r="F2659" s="249"/>
      <c r="G2659" s="84"/>
      <c r="H2659" s="84"/>
      <c r="I2659" s="250"/>
      <c r="J2659" s="84"/>
      <c r="K2659" s="477"/>
      <c r="L2659" s="174"/>
      <c r="M2659" s="251"/>
      <c r="N2659" s="86"/>
      <c r="O2659" s="252"/>
      <c r="P2659" s="253"/>
      <c r="Q2659" s="484"/>
      <c r="R2659" s="83"/>
      <c r="S2659" s="482"/>
      <c r="T2659" s="84"/>
      <c r="U2659" s="250"/>
      <c r="V2659" s="254"/>
      <c r="W2659" s="254"/>
      <c r="X2659" s="255"/>
      <c r="Y2659" s="255"/>
      <c r="Z2659" s="256"/>
      <c r="AA2659" s="63"/>
      <c r="AB2659" s="63"/>
      <c r="AC2659" s="63"/>
      <c r="AD2659" s="81"/>
      <c r="AE2659" s="84"/>
      <c r="AF2659" s="84"/>
      <c r="AG2659" s="257"/>
      <c r="AH2659" s="84"/>
      <c r="AI2659" s="63"/>
      <c r="AJ2659" s="63"/>
      <c r="AK2659" s="81"/>
      <c r="AL2659" s="85"/>
      <c r="AM2659" s="85"/>
      <c r="AN2659" s="63"/>
    </row>
    <row r="2660" spans="1:40" ht="24.95" customHeight="1" x14ac:dyDescent="0.2">
      <c r="A2660" s="248"/>
      <c r="B2660" s="248"/>
      <c r="C2660" s="248"/>
      <c r="D2660" s="84"/>
      <c r="E2660" s="86"/>
      <c r="F2660" s="249"/>
      <c r="G2660" s="84"/>
      <c r="H2660" s="84"/>
      <c r="I2660" s="250"/>
      <c r="J2660" s="84"/>
      <c r="K2660" s="477"/>
      <c r="L2660" s="174"/>
      <c r="M2660" s="251"/>
      <c r="N2660" s="86"/>
      <c r="O2660" s="252"/>
      <c r="P2660" s="253"/>
      <c r="Q2660" s="484"/>
      <c r="R2660" s="83"/>
      <c r="S2660" s="482"/>
      <c r="T2660" s="84"/>
      <c r="U2660" s="250"/>
      <c r="V2660" s="254"/>
      <c r="W2660" s="254"/>
      <c r="X2660" s="255"/>
      <c r="Y2660" s="255"/>
      <c r="Z2660" s="256"/>
      <c r="AA2660" s="63"/>
      <c r="AB2660" s="63"/>
      <c r="AC2660" s="63"/>
      <c r="AD2660" s="81"/>
      <c r="AE2660" s="84"/>
      <c r="AF2660" s="84"/>
      <c r="AG2660" s="257"/>
      <c r="AH2660" s="84"/>
      <c r="AI2660" s="63"/>
      <c r="AJ2660" s="63"/>
      <c r="AK2660" s="81"/>
      <c r="AL2660" s="85"/>
      <c r="AM2660" s="85"/>
      <c r="AN2660" s="63"/>
    </row>
    <row r="2661" spans="1:40" ht="24.95" customHeight="1" x14ac:dyDescent="0.2">
      <c r="A2661" s="248"/>
      <c r="B2661" s="248"/>
      <c r="C2661" s="248"/>
      <c r="D2661" s="84"/>
      <c r="E2661" s="86"/>
      <c r="F2661" s="249"/>
      <c r="G2661" s="84"/>
      <c r="H2661" s="84"/>
      <c r="I2661" s="250"/>
      <c r="J2661" s="84"/>
      <c r="K2661" s="477"/>
      <c r="L2661" s="174"/>
      <c r="M2661" s="251"/>
      <c r="N2661" s="86"/>
      <c r="O2661" s="252"/>
      <c r="P2661" s="253"/>
      <c r="Q2661" s="484"/>
      <c r="R2661" s="83"/>
      <c r="S2661" s="482"/>
      <c r="T2661" s="84"/>
      <c r="U2661" s="250"/>
      <c r="V2661" s="254"/>
      <c r="W2661" s="254"/>
      <c r="X2661" s="255"/>
      <c r="Y2661" s="255"/>
      <c r="Z2661" s="256"/>
      <c r="AA2661" s="63"/>
      <c r="AB2661" s="63"/>
      <c r="AC2661" s="63"/>
      <c r="AD2661" s="81"/>
      <c r="AE2661" s="84"/>
      <c r="AF2661" s="84"/>
      <c r="AG2661" s="257"/>
      <c r="AH2661" s="84"/>
      <c r="AI2661" s="63"/>
      <c r="AJ2661" s="63"/>
      <c r="AK2661" s="81"/>
      <c r="AL2661" s="85"/>
      <c r="AM2661" s="85"/>
      <c r="AN2661" s="63"/>
    </row>
    <row r="2662" spans="1:40" ht="24.95" customHeight="1" x14ac:dyDescent="0.2">
      <c r="A2662" s="248"/>
      <c r="B2662" s="248"/>
      <c r="C2662" s="248"/>
      <c r="D2662" s="84"/>
      <c r="E2662" s="86"/>
      <c r="F2662" s="249"/>
      <c r="G2662" s="84"/>
      <c r="H2662" s="84"/>
      <c r="I2662" s="250"/>
      <c r="J2662" s="84"/>
      <c r="K2662" s="477"/>
      <c r="L2662" s="174"/>
      <c r="M2662" s="251"/>
      <c r="N2662" s="86"/>
      <c r="O2662" s="252"/>
      <c r="P2662" s="253"/>
      <c r="Q2662" s="484"/>
      <c r="R2662" s="83"/>
      <c r="S2662" s="482"/>
      <c r="T2662" s="84"/>
      <c r="U2662" s="250"/>
      <c r="V2662" s="254"/>
      <c r="W2662" s="254"/>
      <c r="X2662" s="255"/>
      <c r="Y2662" s="255"/>
      <c r="Z2662" s="256"/>
      <c r="AA2662" s="63"/>
      <c r="AB2662" s="63"/>
      <c r="AC2662" s="63"/>
      <c r="AD2662" s="81"/>
      <c r="AE2662" s="84"/>
      <c r="AF2662" s="84"/>
      <c r="AG2662" s="257"/>
      <c r="AH2662" s="84"/>
      <c r="AI2662" s="63"/>
      <c r="AJ2662" s="63"/>
      <c r="AK2662" s="81"/>
      <c r="AL2662" s="85"/>
      <c r="AM2662" s="85"/>
      <c r="AN2662" s="63"/>
    </row>
    <row r="2663" spans="1:40" ht="24.95" customHeight="1" x14ac:dyDescent="0.2">
      <c r="A2663" s="248"/>
      <c r="B2663" s="248"/>
      <c r="C2663" s="248"/>
      <c r="D2663" s="84"/>
      <c r="E2663" s="86"/>
      <c r="F2663" s="249"/>
      <c r="G2663" s="84"/>
      <c r="H2663" s="84"/>
      <c r="I2663" s="250"/>
      <c r="J2663" s="84"/>
      <c r="K2663" s="477"/>
      <c r="L2663" s="174"/>
      <c r="M2663" s="251"/>
      <c r="N2663" s="86"/>
      <c r="O2663" s="252"/>
      <c r="P2663" s="253"/>
      <c r="Q2663" s="484"/>
      <c r="R2663" s="83"/>
      <c r="S2663" s="482"/>
      <c r="T2663" s="84"/>
      <c r="U2663" s="250"/>
      <c r="V2663" s="254"/>
      <c r="W2663" s="254"/>
      <c r="X2663" s="255"/>
      <c r="Y2663" s="255"/>
      <c r="Z2663" s="256"/>
      <c r="AA2663" s="63"/>
      <c r="AB2663" s="63"/>
      <c r="AC2663" s="63"/>
      <c r="AD2663" s="81"/>
      <c r="AE2663" s="84"/>
      <c r="AF2663" s="84"/>
      <c r="AG2663" s="257"/>
      <c r="AH2663" s="84"/>
      <c r="AI2663" s="63"/>
      <c r="AJ2663" s="63"/>
      <c r="AK2663" s="81"/>
      <c r="AL2663" s="85"/>
      <c r="AM2663" s="85"/>
      <c r="AN2663" s="63"/>
    </row>
    <row r="2664" spans="1:40" ht="24.95" customHeight="1" x14ac:dyDescent="0.2">
      <c r="A2664" s="248"/>
      <c r="B2664" s="248"/>
      <c r="C2664" s="248"/>
      <c r="D2664" s="84"/>
      <c r="E2664" s="86"/>
      <c r="F2664" s="249"/>
      <c r="G2664" s="84"/>
      <c r="H2664" s="84"/>
      <c r="I2664" s="250"/>
      <c r="J2664" s="84"/>
      <c r="K2664" s="477"/>
      <c r="L2664" s="174"/>
      <c r="M2664" s="251"/>
      <c r="N2664" s="86"/>
      <c r="O2664" s="252"/>
      <c r="P2664" s="253"/>
      <c r="Q2664" s="484"/>
      <c r="R2664" s="83"/>
      <c r="S2664" s="482"/>
      <c r="T2664" s="84"/>
      <c r="U2664" s="250"/>
      <c r="V2664" s="254"/>
      <c r="W2664" s="254"/>
      <c r="X2664" s="255"/>
      <c r="Y2664" s="255"/>
      <c r="Z2664" s="256"/>
      <c r="AA2664" s="63"/>
      <c r="AB2664" s="63"/>
      <c r="AC2664" s="63"/>
      <c r="AD2664" s="81"/>
      <c r="AE2664" s="84"/>
      <c r="AF2664" s="84"/>
      <c r="AG2664" s="257"/>
      <c r="AH2664" s="84"/>
      <c r="AI2664" s="63"/>
      <c r="AJ2664" s="63"/>
      <c r="AK2664" s="81"/>
      <c r="AL2664" s="85"/>
      <c r="AM2664" s="85"/>
      <c r="AN2664" s="63"/>
    </row>
    <row r="2665" spans="1:40" ht="24.95" customHeight="1" x14ac:dyDescent="0.2">
      <c r="A2665" s="248"/>
      <c r="B2665" s="248"/>
      <c r="C2665" s="248"/>
      <c r="D2665" s="84"/>
      <c r="E2665" s="86"/>
      <c r="F2665" s="249"/>
      <c r="G2665" s="84"/>
      <c r="H2665" s="84"/>
      <c r="I2665" s="250"/>
      <c r="J2665" s="84"/>
      <c r="K2665" s="477"/>
      <c r="L2665" s="174"/>
      <c r="M2665" s="251"/>
      <c r="N2665" s="86"/>
      <c r="O2665" s="252"/>
      <c r="P2665" s="253"/>
      <c r="Q2665" s="484"/>
      <c r="R2665" s="83"/>
      <c r="S2665" s="482"/>
      <c r="T2665" s="84"/>
      <c r="U2665" s="250"/>
      <c r="V2665" s="254"/>
      <c r="W2665" s="254"/>
      <c r="X2665" s="255"/>
      <c r="Y2665" s="255"/>
      <c r="Z2665" s="256"/>
      <c r="AA2665" s="63"/>
      <c r="AB2665" s="63"/>
      <c r="AC2665" s="63"/>
      <c r="AD2665" s="81"/>
      <c r="AE2665" s="84"/>
      <c r="AF2665" s="84"/>
      <c r="AG2665" s="257"/>
      <c r="AH2665" s="84"/>
      <c r="AI2665" s="63"/>
      <c r="AJ2665" s="63"/>
      <c r="AK2665" s="81"/>
      <c r="AL2665" s="85"/>
      <c r="AM2665" s="85"/>
      <c r="AN2665" s="63"/>
    </row>
    <row r="2666" spans="1:40" ht="24.95" customHeight="1" x14ac:dyDescent="0.2">
      <c r="A2666" s="248"/>
      <c r="B2666" s="248"/>
      <c r="C2666" s="248"/>
      <c r="D2666" s="84"/>
      <c r="E2666" s="86"/>
      <c r="F2666" s="249"/>
      <c r="G2666" s="84"/>
      <c r="H2666" s="84"/>
      <c r="I2666" s="250"/>
      <c r="J2666" s="84"/>
      <c r="K2666" s="477"/>
      <c r="L2666" s="174"/>
      <c r="M2666" s="251"/>
      <c r="N2666" s="86"/>
      <c r="O2666" s="252"/>
      <c r="P2666" s="253"/>
      <c r="Q2666" s="484"/>
      <c r="R2666" s="83"/>
      <c r="S2666" s="482"/>
      <c r="T2666" s="84"/>
      <c r="U2666" s="250"/>
      <c r="V2666" s="254"/>
      <c r="W2666" s="254"/>
      <c r="X2666" s="255"/>
      <c r="Y2666" s="255"/>
      <c r="Z2666" s="256"/>
      <c r="AA2666" s="63"/>
      <c r="AB2666" s="63"/>
      <c r="AC2666" s="63"/>
      <c r="AD2666" s="81"/>
      <c r="AE2666" s="84"/>
      <c r="AF2666" s="84"/>
      <c r="AG2666" s="257"/>
      <c r="AH2666" s="84"/>
      <c r="AI2666" s="63"/>
      <c r="AJ2666" s="63"/>
      <c r="AK2666" s="81"/>
      <c r="AL2666" s="85"/>
      <c r="AM2666" s="85"/>
      <c r="AN2666" s="63"/>
    </row>
    <row r="2667" spans="1:40" ht="24.95" customHeight="1" x14ac:dyDescent="0.2">
      <c r="A2667" s="248"/>
      <c r="B2667" s="248"/>
      <c r="C2667" s="248"/>
      <c r="D2667" s="84"/>
      <c r="E2667" s="86"/>
      <c r="F2667" s="249"/>
      <c r="G2667" s="84"/>
      <c r="H2667" s="84"/>
      <c r="I2667" s="250"/>
      <c r="J2667" s="84"/>
      <c r="K2667" s="477"/>
      <c r="L2667" s="174"/>
      <c r="M2667" s="251"/>
      <c r="N2667" s="86"/>
      <c r="O2667" s="252"/>
      <c r="P2667" s="253"/>
      <c r="Q2667" s="484"/>
      <c r="R2667" s="83"/>
      <c r="S2667" s="482"/>
      <c r="T2667" s="84"/>
      <c r="U2667" s="250"/>
      <c r="V2667" s="254"/>
      <c r="W2667" s="254"/>
      <c r="X2667" s="255"/>
      <c r="Y2667" s="255"/>
      <c r="Z2667" s="256"/>
      <c r="AA2667" s="63"/>
      <c r="AB2667" s="63"/>
      <c r="AC2667" s="63"/>
      <c r="AD2667" s="81"/>
      <c r="AE2667" s="84"/>
      <c r="AF2667" s="84"/>
      <c r="AG2667" s="257"/>
      <c r="AH2667" s="84"/>
      <c r="AI2667" s="63"/>
      <c r="AJ2667" s="63"/>
      <c r="AK2667" s="81"/>
      <c r="AL2667" s="85"/>
      <c r="AM2667" s="85"/>
      <c r="AN2667" s="63"/>
    </row>
    <row r="2668" spans="1:40" ht="24.95" customHeight="1" x14ac:dyDescent="0.2">
      <c r="A2668" s="248"/>
      <c r="B2668" s="248"/>
      <c r="C2668" s="248"/>
      <c r="D2668" s="84"/>
      <c r="E2668" s="86"/>
      <c r="F2668" s="249"/>
      <c r="G2668" s="84"/>
      <c r="H2668" s="84"/>
      <c r="I2668" s="250"/>
      <c r="J2668" s="84"/>
      <c r="K2668" s="477"/>
      <c r="L2668" s="174"/>
      <c r="M2668" s="251"/>
      <c r="N2668" s="86"/>
      <c r="O2668" s="252"/>
      <c r="P2668" s="253"/>
      <c r="Q2668" s="484"/>
      <c r="R2668" s="83"/>
      <c r="S2668" s="482"/>
      <c r="T2668" s="84"/>
      <c r="U2668" s="250"/>
      <c r="V2668" s="254"/>
      <c r="W2668" s="254"/>
      <c r="X2668" s="255"/>
      <c r="Y2668" s="255"/>
      <c r="Z2668" s="256"/>
      <c r="AA2668" s="63"/>
      <c r="AB2668" s="63"/>
      <c r="AC2668" s="63"/>
      <c r="AD2668" s="81"/>
      <c r="AE2668" s="84"/>
      <c r="AF2668" s="84"/>
      <c r="AG2668" s="257"/>
      <c r="AH2668" s="84"/>
      <c r="AI2668" s="63"/>
      <c r="AJ2668" s="63"/>
      <c r="AK2668" s="81"/>
      <c r="AL2668" s="85"/>
      <c r="AM2668" s="85"/>
      <c r="AN2668" s="63"/>
    </row>
    <row r="2669" spans="1:40" ht="24.95" customHeight="1" x14ac:dyDescent="0.2">
      <c r="A2669" s="248"/>
      <c r="B2669" s="248"/>
      <c r="C2669" s="248"/>
      <c r="D2669" s="84"/>
      <c r="E2669" s="86"/>
      <c r="F2669" s="249"/>
      <c r="G2669" s="84"/>
      <c r="H2669" s="84"/>
      <c r="I2669" s="250"/>
      <c r="J2669" s="84"/>
      <c r="K2669" s="477"/>
      <c r="L2669" s="174"/>
      <c r="M2669" s="251"/>
      <c r="N2669" s="86"/>
      <c r="O2669" s="252"/>
      <c r="P2669" s="253"/>
      <c r="Q2669" s="484"/>
      <c r="R2669" s="83"/>
      <c r="S2669" s="482"/>
      <c r="T2669" s="84"/>
      <c r="U2669" s="250"/>
      <c r="V2669" s="254"/>
      <c r="W2669" s="254"/>
      <c r="X2669" s="255"/>
      <c r="Y2669" s="255"/>
      <c r="Z2669" s="256"/>
      <c r="AA2669" s="63"/>
      <c r="AB2669" s="63"/>
      <c r="AC2669" s="63"/>
      <c r="AD2669" s="81"/>
      <c r="AE2669" s="84"/>
      <c r="AF2669" s="84"/>
      <c r="AG2669" s="257"/>
      <c r="AH2669" s="84"/>
      <c r="AI2669" s="63"/>
      <c r="AJ2669" s="63"/>
      <c r="AK2669" s="81"/>
      <c r="AL2669" s="85"/>
      <c r="AM2669" s="85"/>
      <c r="AN2669" s="63"/>
    </row>
    <row r="2670" spans="1:40" ht="24.95" customHeight="1" x14ac:dyDescent="0.2">
      <c r="A2670" s="248"/>
      <c r="B2670" s="248"/>
      <c r="C2670" s="248"/>
      <c r="D2670" s="84"/>
      <c r="E2670" s="86"/>
      <c r="F2670" s="249"/>
      <c r="G2670" s="84"/>
      <c r="H2670" s="84"/>
      <c r="I2670" s="250"/>
      <c r="J2670" s="84"/>
      <c r="K2670" s="477"/>
      <c r="L2670" s="174"/>
      <c r="M2670" s="251"/>
      <c r="N2670" s="86"/>
      <c r="O2670" s="252"/>
      <c r="P2670" s="253"/>
      <c r="Q2670" s="484"/>
      <c r="R2670" s="83"/>
      <c r="S2670" s="482"/>
      <c r="T2670" s="84"/>
      <c r="U2670" s="250"/>
      <c r="V2670" s="254"/>
      <c r="W2670" s="254"/>
      <c r="X2670" s="255"/>
      <c r="Y2670" s="255"/>
      <c r="Z2670" s="256"/>
      <c r="AA2670" s="63"/>
      <c r="AB2670" s="63"/>
      <c r="AC2670" s="63"/>
      <c r="AD2670" s="81"/>
      <c r="AE2670" s="84"/>
      <c r="AF2670" s="84"/>
      <c r="AG2670" s="257"/>
      <c r="AH2670" s="84"/>
      <c r="AI2670" s="63"/>
      <c r="AJ2670" s="63"/>
      <c r="AK2670" s="81"/>
      <c r="AL2670" s="85"/>
      <c r="AM2670" s="85"/>
      <c r="AN2670" s="63"/>
    </row>
    <row r="2671" spans="1:40" ht="24.95" customHeight="1" x14ac:dyDescent="0.2">
      <c r="A2671" s="248"/>
      <c r="B2671" s="248"/>
      <c r="C2671" s="248"/>
      <c r="D2671" s="84"/>
      <c r="E2671" s="86"/>
      <c r="F2671" s="249"/>
      <c r="G2671" s="84"/>
      <c r="H2671" s="84"/>
      <c r="I2671" s="250"/>
      <c r="J2671" s="84"/>
      <c r="K2671" s="477"/>
      <c r="L2671" s="174"/>
      <c r="M2671" s="251"/>
      <c r="N2671" s="86"/>
      <c r="O2671" s="252"/>
      <c r="P2671" s="253"/>
      <c r="Q2671" s="484"/>
      <c r="R2671" s="83"/>
      <c r="S2671" s="482"/>
      <c r="T2671" s="84"/>
      <c r="U2671" s="250"/>
      <c r="V2671" s="254"/>
      <c r="W2671" s="254"/>
      <c r="X2671" s="255"/>
      <c r="Y2671" s="255"/>
      <c r="Z2671" s="256"/>
      <c r="AA2671" s="63"/>
      <c r="AB2671" s="63"/>
      <c r="AC2671" s="63"/>
      <c r="AD2671" s="81"/>
      <c r="AE2671" s="84"/>
      <c r="AF2671" s="84"/>
      <c r="AG2671" s="257"/>
      <c r="AH2671" s="84"/>
      <c r="AI2671" s="63"/>
      <c r="AJ2671" s="63"/>
      <c r="AK2671" s="81"/>
      <c r="AL2671" s="85"/>
      <c r="AM2671" s="85"/>
      <c r="AN2671" s="63"/>
    </row>
    <row r="2672" spans="1:40" ht="24.95" customHeight="1" x14ac:dyDescent="0.2">
      <c r="A2672" s="248"/>
      <c r="B2672" s="248"/>
      <c r="C2672" s="248"/>
      <c r="D2672" s="84"/>
      <c r="E2672" s="86"/>
      <c r="F2672" s="249"/>
      <c r="G2672" s="84"/>
      <c r="H2672" s="84"/>
      <c r="I2672" s="250"/>
      <c r="J2672" s="84"/>
      <c r="K2672" s="477"/>
      <c r="L2672" s="174"/>
      <c r="M2672" s="251"/>
      <c r="N2672" s="86"/>
      <c r="O2672" s="252"/>
      <c r="P2672" s="253"/>
      <c r="Q2672" s="484"/>
      <c r="R2672" s="83"/>
      <c r="S2672" s="482"/>
      <c r="T2672" s="84"/>
      <c r="U2672" s="250"/>
      <c r="V2672" s="254"/>
      <c r="W2672" s="254"/>
      <c r="X2672" s="255"/>
      <c r="Y2672" s="255"/>
      <c r="Z2672" s="256"/>
      <c r="AA2672" s="63"/>
      <c r="AB2672" s="63"/>
      <c r="AC2672" s="63"/>
      <c r="AD2672" s="81"/>
      <c r="AE2672" s="84"/>
      <c r="AF2672" s="84"/>
      <c r="AG2672" s="257"/>
      <c r="AH2672" s="84"/>
      <c r="AI2672" s="63"/>
      <c r="AJ2672" s="63"/>
      <c r="AK2672" s="81"/>
      <c r="AL2672" s="85"/>
      <c r="AM2672" s="85"/>
      <c r="AN2672" s="63"/>
    </row>
    <row r="2673" spans="1:40" ht="24.95" customHeight="1" x14ac:dyDescent="0.2">
      <c r="A2673" s="248"/>
      <c r="B2673" s="248"/>
      <c r="C2673" s="248"/>
      <c r="D2673" s="84"/>
      <c r="E2673" s="86"/>
      <c r="F2673" s="249"/>
      <c r="G2673" s="84"/>
      <c r="H2673" s="84"/>
      <c r="I2673" s="250"/>
      <c r="J2673" s="84"/>
      <c r="K2673" s="477"/>
      <c r="L2673" s="174"/>
      <c r="M2673" s="251"/>
      <c r="N2673" s="86"/>
      <c r="O2673" s="252"/>
      <c r="P2673" s="253"/>
      <c r="Q2673" s="484"/>
      <c r="R2673" s="83"/>
      <c r="S2673" s="482"/>
      <c r="T2673" s="84"/>
      <c r="U2673" s="250"/>
      <c r="V2673" s="254"/>
      <c r="W2673" s="254"/>
      <c r="X2673" s="255"/>
      <c r="Y2673" s="255"/>
      <c r="Z2673" s="256"/>
      <c r="AA2673" s="63"/>
      <c r="AB2673" s="63"/>
      <c r="AC2673" s="63"/>
      <c r="AD2673" s="81"/>
      <c r="AE2673" s="84"/>
      <c r="AF2673" s="84"/>
      <c r="AG2673" s="257"/>
      <c r="AH2673" s="84"/>
      <c r="AI2673" s="63"/>
      <c r="AJ2673" s="63"/>
      <c r="AK2673" s="81"/>
      <c r="AL2673" s="85"/>
      <c r="AM2673" s="85"/>
      <c r="AN2673" s="63"/>
    </row>
    <row r="2674" spans="1:40" ht="24.95" customHeight="1" x14ac:dyDescent="0.2">
      <c r="A2674" s="248"/>
      <c r="B2674" s="248"/>
      <c r="C2674" s="248"/>
      <c r="D2674" s="84"/>
      <c r="E2674" s="86"/>
      <c r="F2674" s="249"/>
      <c r="G2674" s="84"/>
      <c r="H2674" s="84"/>
      <c r="I2674" s="250"/>
      <c r="J2674" s="84"/>
      <c r="K2674" s="477"/>
      <c r="L2674" s="174"/>
      <c r="M2674" s="251"/>
      <c r="N2674" s="86"/>
      <c r="O2674" s="252"/>
      <c r="P2674" s="253"/>
      <c r="Q2674" s="484"/>
      <c r="R2674" s="83"/>
      <c r="S2674" s="482"/>
      <c r="T2674" s="84"/>
      <c r="U2674" s="250"/>
      <c r="V2674" s="254"/>
      <c r="W2674" s="254"/>
      <c r="X2674" s="255"/>
      <c r="Y2674" s="255"/>
      <c r="Z2674" s="256"/>
      <c r="AA2674" s="63"/>
      <c r="AB2674" s="63"/>
      <c r="AC2674" s="63"/>
      <c r="AD2674" s="81"/>
      <c r="AE2674" s="84"/>
      <c r="AF2674" s="84"/>
      <c r="AG2674" s="257"/>
      <c r="AH2674" s="84"/>
      <c r="AI2674" s="63"/>
      <c r="AJ2674" s="63"/>
      <c r="AK2674" s="81"/>
      <c r="AL2674" s="85"/>
      <c r="AM2674" s="85"/>
      <c r="AN2674" s="63"/>
    </row>
    <row r="2675" spans="1:40" ht="24.95" customHeight="1" x14ac:dyDescent="0.2">
      <c r="A2675" s="248"/>
      <c r="B2675" s="248"/>
      <c r="C2675" s="248"/>
      <c r="D2675" s="84"/>
      <c r="E2675" s="86"/>
      <c r="F2675" s="249"/>
      <c r="G2675" s="84"/>
      <c r="H2675" s="84"/>
      <c r="I2675" s="250"/>
      <c r="J2675" s="84"/>
      <c r="K2675" s="477"/>
      <c r="L2675" s="174"/>
      <c r="M2675" s="251"/>
      <c r="N2675" s="86"/>
      <c r="O2675" s="252"/>
      <c r="P2675" s="253"/>
      <c r="Q2675" s="484"/>
      <c r="R2675" s="83"/>
      <c r="S2675" s="482"/>
      <c r="T2675" s="84"/>
      <c r="U2675" s="250"/>
      <c r="V2675" s="254"/>
      <c r="W2675" s="254"/>
      <c r="X2675" s="255"/>
      <c r="Y2675" s="255"/>
      <c r="Z2675" s="256"/>
      <c r="AA2675" s="63"/>
      <c r="AB2675" s="63"/>
      <c r="AC2675" s="63"/>
      <c r="AD2675" s="81"/>
      <c r="AE2675" s="84"/>
      <c r="AF2675" s="84"/>
      <c r="AG2675" s="257"/>
      <c r="AH2675" s="84"/>
      <c r="AI2675" s="63"/>
      <c r="AJ2675" s="63"/>
      <c r="AK2675" s="81"/>
      <c r="AL2675" s="85"/>
      <c r="AM2675" s="85"/>
      <c r="AN2675" s="63"/>
    </row>
    <row r="2676" spans="1:40" ht="24.95" customHeight="1" x14ac:dyDescent="0.2">
      <c r="A2676" s="248"/>
      <c r="B2676" s="248"/>
      <c r="C2676" s="248"/>
      <c r="D2676" s="84"/>
      <c r="E2676" s="86"/>
      <c r="F2676" s="249"/>
      <c r="G2676" s="84"/>
      <c r="H2676" s="84"/>
      <c r="I2676" s="250"/>
      <c r="J2676" s="84"/>
      <c r="K2676" s="477"/>
      <c r="L2676" s="174"/>
      <c r="M2676" s="251"/>
      <c r="N2676" s="86"/>
      <c r="O2676" s="252"/>
      <c r="P2676" s="253"/>
      <c r="Q2676" s="484"/>
      <c r="R2676" s="83"/>
      <c r="S2676" s="482"/>
      <c r="T2676" s="84"/>
      <c r="U2676" s="250"/>
      <c r="V2676" s="254"/>
      <c r="W2676" s="254"/>
      <c r="X2676" s="255"/>
      <c r="Y2676" s="255"/>
      <c r="Z2676" s="256"/>
      <c r="AA2676" s="63"/>
      <c r="AB2676" s="63"/>
      <c r="AC2676" s="63"/>
      <c r="AD2676" s="81"/>
      <c r="AE2676" s="84"/>
      <c r="AF2676" s="84"/>
      <c r="AG2676" s="257"/>
      <c r="AH2676" s="84"/>
      <c r="AI2676" s="63"/>
      <c r="AJ2676" s="63"/>
      <c r="AK2676" s="81"/>
      <c r="AL2676" s="85"/>
      <c r="AM2676" s="85"/>
      <c r="AN2676" s="63"/>
    </row>
    <row r="2677" spans="1:40" ht="24.95" customHeight="1" x14ac:dyDescent="0.2">
      <c r="A2677" s="248"/>
      <c r="B2677" s="248"/>
      <c r="C2677" s="248"/>
      <c r="D2677" s="84"/>
      <c r="E2677" s="86"/>
      <c r="F2677" s="249"/>
      <c r="G2677" s="84"/>
      <c r="H2677" s="84"/>
      <c r="I2677" s="250"/>
      <c r="J2677" s="84"/>
      <c r="K2677" s="477"/>
      <c r="L2677" s="174"/>
      <c r="M2677" s="251"/>
      <c r="N2677" s="86"/>
      <c r="O2677" s="252"/>
      <c r="P2677" s="253"/>
      <c r="Q2677" s="484"/>
      <c r="R2677" s="83"/>
      <c r="S2677" s="482"/>
      <c r="T2677" s="84"/>
      <c r="U2677" s="250"/>
      <c r="V2677" s="254"/>
      <c r="W2677" s="254"/>
      <c r="X2677" s="255"/>
      <c r="Y2677" s="255"/>
      <c r="Z2677" s="256"/>
      <c r="AA2677" s="63"/>
      <c r="AB2677" s="63"/>
      <c r="AC2677" s="63"/>
      <c r="AD2677" s="81"/>
      <c r="AE2677" s="84"/>
      <c r="AF2677" s="84"/>
      <c r="AG2677" s="257"/>
      <c r="AH2677" s="84"/>
      <c r="AI2677" s="63"/>
      <c r="AJ2677" s="63"/>
      <c r="AK2677" s="81"/>
      <c r="AL2677" s="85"/>
      <c r="AM2677" s="85"/>
      <c r="AN2677" s="63"/>
    </row>
    <row r="2678" spans="1:40" ht="24.95" customHeight="1" x14ac:dyDescent="0.2">
      <c r="A2678" s="248"/>
      <c r="B2678" s="248"/>
      <c r="C2678" s="248"/>
      <c r="D2678" s="84"/>
      <c r="E2678" s="86"/>
      <c r="F2678" s="249"/>
      <c r="G2678" s="84"/>
      <c r="H2678" s="84"/>
      <c r="I2678" s="250"/>
      <c r="J2678" s="84"/>
      <c r="K2678" s="477"/>
      <c r="L2678" s="174"/>
      <c r="M2678" s="251"/>
      <c r="N2678" s="86"/>
      <c r="O2678" s="252"/>
      <c r="P2678" s="253"/>
      <c r="Q2678" s="484"/>
      <c r="R2678" s="83"/>
      <c r="S2678" s="482"/>
      <c r="T2678" s="84"/>
      <c r="U2678" s="250"/>
      <c r="V2678" s="254"/>
      <c r="W2678" s="254"/>
      <c r="X2678" s="255"/>
      <c r="Y2678" s="255"/>
      <c r="Z2678" s="256"/>
      <c r="AA2678" s="63"/>
      <c r="AB2678" s="63"/>
      <c r="AC2678" s="63"/>
      <c r="AD2678" s="81"/>
      <c r="AE2678" s="84"/>
      <c r="AF2678" s="84"/>
      <c r="AG2678" s="257"/>
      <c r="AH2678" s="84"/>
      <c r="AI2678" s="63"/>
      <c r="AJ2678" s="63"/>
      <c r="AK2678" s="81"/>
      <c r="AL2678" s="85"/>
      <c r="AM2678" s="85"/>
      <c r="AN2678" s="63"/>
    </row>
    <row r="2679" spans="1:40" ht="24.95" customHeight="1" x14ac:dyDescent="0.2">
      <c r="A2679" s="248"/>
      <c r="B2679" s="248"/>
      <c r="C2679" s="248"/>
      <c r="D2679" s="84"/>
      <c r="E2679" s="86"/>
      <c r="F2679" s="249"/>
      <c r="G2679" s="84"/>
      <c r="H2679" s="84"/>
      <c r="I2679" s="250"/>
      <c r="J2679" s="84"/>
      <c r="K2679" s="477"/>
      <c r="L2679" s="174"/>
      <c r="M2679" s="251"/>
      <c r="N2679" s="86"/>
      <c r="O2679" s="252"/>
      <c r="P2679" s="253"/>
      <c r="Q2679" s="484"/>
      <c r="R2679" s="83"/>
      <c r="S2679" s="482"/>
      <c r="T2679" s="84"/>
      <c r="U2679" s="250"/>
      <c r="V2679" s="254"/>
      <c r="W2679" s="254"/>
      <c r="X2679" s="255"/>
      <c r="Y2679" s="255"/>
      <c r="Z2679" s="256"/>
      <c r="AA2679" s="63"/>
      <c r="AB2679" s="63"/>
      <c r="AC2679" s="63"/>
      <c r="AD2679" s="81"/>
      <c r="AE2679" s="84"/>
      <c r="AF2679" s="84"/>
      <c r="AG2679" s="257"/>
      <c r="AH2679" s="84"/>
      <c r="AI2679" s="63"/>
      <c r="AJ2679" s="63"/>
      <c r="AK2679" s="81"/>
      <c r="AL2679" s="85"/>
      <c r="AM2679" s="85"/>
      <c r="AN2679" s="63"/>
    </row>
    <row r="2680" spans="1:40" ht="24.95" customHeight="1" x14ac:dyDescent="0.2">
      <c r="A2680" s="248"/>
      <c r="B2680" s="248"/>
      <c r="C2680" s="248"/>
      <c r="D2680" s="84"/>
      <c r="E2680" s="86"/>
      <c r="F2680" s="249"/>
      <c r="G2680" s="84"/>
      <c r="H2680" s="84"/>
      <c r="I2680" s="250"/>
      <c r="J2680" s="84"/>
      <c r="K2680" s="477"/>
      <c r="L2680" s="174"/>
      <c r="M2680" s="251"/>
      <c r="N2680" s="86"/>
      <c r="O2680" s="252"/>
      <c r="P2680" s="253"/>
      <c r="Q2680" s="484"/>
      <c r="R2680" s="83"/>
      <c r="S2680" s="482"/>
      <c r="T2680" s="84"/>
      <c r="U2680" s="250"/>
      <c r="V2680" s="254"/>
      <c r="W2680" s="254"/>
      <c r="X2680" s="255"/>
      <c r="Y2680" s="255"/>
      <c r="Z2680" s="256"/>
      <c r="AA2680" s="63"/>
      <c r="AB2680" s="63"/>
      <c r="AC2680" s="63"/>
      <c r="AD2680" s="81"/>
      <c r="AE2680" s="84"/>
      <c r="AF2680" s="84"/>
      <c r="AG2680" s="257"/>
      <c r="AH2680" s="84"/>
      <c r="AI2680" s="63"/>
      <c r="AJ2680" s="63"/>
      <c r="AK2680" s="81"/>
      <c r="AL2680" s="85"/>
      <c r="AM2680" s="85"/>
      <c r="AN2680" s="63"/>
    </row>
    <row r="2681" spans="1:40" ht="24.95" customHeight="1" x14ac:dyDescent="0.2">
      <c r="A2681" s="248"/>
      <c r="B2681" s="248"/>
      <c r="C2681" s="248"/>
      <c r="D2681" s="84"/>
      <c r="E2681" s="86"/>
      <c r="F2681" s="249"/>
      <c r="G2681" s="84"/>
      <c r="H2681" s="84"/>
      <c r="I2681" s="250"/>
      <c r="J2681" s="84"/>
      <c r="K2681" s="477"/>
      <c r="L2681" s="174"/>
      <c r="M2681" s="251"/>
      <c r="N2681" s="86"/>
      <c r="O2681" s="252"/>
      <c r="P2681" s="253"/>
      <c r="Q2681" s="484"/>
      <c r="R2681" s="83"/>
      <c r="S2681" s="482"/>
      <c r="T2681" s="84"/>
      <c r="U2681" s="250"/>
      <c r="V2681" s="254"/>
      <c r="W2681" s="254"/>
      <c r="X2681" s="255"/>
      <c r="Y2681" s="255"/>
      <c r="Z2681" s="256"/>
      <c r="AA2681" s="63"/>
      <c r="AB2681" s="63"/>
      <c r="AC2681" s="63"/>
      <c r="AD2681" s="81"/>
      <c r="AE2681" s="84"/>
      <c r="AF2681" s="84"/>
      <c r="AG2681" s="257"/>
      <c r="AH2681" s="84"/>
      <c r="AI2681" s="63"/>
      <c r="AJ2681" s="63"/>
      <c r="AK2681" s="81"/>
      <c r="AL2681" s="85"/>
      <c r="AM2681" s="85"/>
      <c r="AN2681" s="63"/>
    </row>
    <row r="2682" spans="1:40" ht="24.95" customHeight="1" x14ac:dyDescent="0.2">
      <c r="A2682" s="248"/>
      <c r="B2682" s="248"/>
      <c r="C2682" s="248"/>
      <c r="D2682" s="84"/>
      <c r="E2682" s="86"/>
      <c r="F2682" s="249"/>
      <c r="G2682" s="84"/>
      <c r="H2682" s="84"/>
      <c r="I2682" s="250"/>
      <c r="J2682" s="84"/>
      <c r="K2682" s="477"/>
      <c r="L2682" s="174"/>
      <c r="M2682" s="251"/>
      <c r="N2682" s="86"/>
      <c r="O2682" s="252"/>
      <c r="P2682" s="253"/>
      <c r="Q2682" s="484"/>
      <c r="R2682" s="83"/>
      <c r="S2682" s="482"/>
      <c r="T2682" s="84"/>
      <c r="U2682" s="250"/>
      <c r="V2682" s="254"/>
      <c r="W2682" s="254"/>
      <c r="X2682" s="255"/>
      <c r="Y2682" s="255"/>
      <c r="Z2682" s="256"/>
      <c r="AA2682" s="63"/>
      <c r="AB2682" s="63"/>
      <c r="AC2682" s="63"/>
      <c r="AD2682" s="81"/>
      <c r="AE2682" s="84"/>
      <c r="AF2682" s="84"/>
      <c r="AG2682" s="257"/>
      <c r="AH2682" s="84"/>
      <c r="AI2682" s="63"/>
      <c r="AJ2682" s="63"/>
      <c r="AK2682" s="81"/>
      <c r="AL2682" s="85"/>
      <c r="AM2682" s="85"/>
      <c r="AN2682" s="63"/>
    </row>
    <row r="2683" spans="1:40" ht="24.95" customHeight="1" x14ac:dyDescent="0.2">
      <c r="A2683" s="248"/>
      <c r="B2683" s="248"/>
      <c r="C2683" s="248"/>
      <c r="D2683" s="84"/>
      <c r="E2683" s="86"/>
      <c r="F2683" s="249"/>
      <c r="G2683" s="84"/>
      <c r="H2683" s="84"/>
      <c r="I2683" s="250"/>
      <c r="J2683" s="84"/>
      <c r="K2683" s="477"/>
      <c r="L2683" s="174"/>
      <c r="M2683" s="251"/>
      <c r="N2683" s="86"/>
      <c r="O2683" s="252"/>
      <c r="P2683" s="253"/>
      <c r="Q2683" s="484"/>
      <c r="R2683" s="83"/>
      <c r="S2683" s="482"/>
      <c r="T2683" s="84"/>
      <c r="U2683" s="250"/>
      <c r="V2683" s="254"/>
      <c r="W2683" s="254"/>
      <c r="X2683" s="255"/>
      <c r="Y2683" s="255"/>
      <c r="Z2683" s="256"/>
      <c r="AA2683" s="63"/>
      <c r="AB2683" s="63"/>
      <c r="AC2683" s="63"/>
      <c r="AD2683" s="81"/>
      <c r="AE2683" s="84"/>
      <c r="AF2683" s="84"/>
      <c r="AG2683" s="257"/>
      <c r="AH2683" s="84"/>
      <c r="AI2683" s="63"/>
      <c r="AJ2683" s="63"/>
      <c r="AK2683" s="81"/>
      <c r="AL2683" s="85"/>
      <c r="AM2683" s="85"/>
      <c r="AN2683" s="63"/>
    </row>
    <row r="2684" spans="1:40" ht="24.95" customHeight="1" x14ac:dyDescent="0.2">
      <c r="A2684" s="248"/>
      <c r="B2684" s="248"/>
      <c r="C2684" s="248"/>
      <c r="D2684" s="84"/>
      <c r="E2684" s="86"/>
      <c r="F2684" s="249"/>
      <c r="G2684" s="84"/>
      <c r="H2684" s="84"/>
      <c r="I2684" s="250"/>
      <c r="J2684" s="84"/>
      <c r="K2684" s="477"/>
      <c r="L2684" s="174"/>
      <c r="M2684" s="251"/>
      <c r="N2684" s="86"/>
      <c r="O2684" s="252"/>
      <c r="P2684" s="253"/>
      <c r="Q2684" s="484"/>
      <c r="R2684" s="83"/>
      <c r="S2684" s="482"/>
      <c r="T2684" s="84"/>
      <c r="U2684" s="250"/>
      <c r="V2684" s="254"/>
      <c r="W2684" s="254"/>
      <c r="X2684" s="255"/>
      <c r="Y2684" s="255"/>
      <c r="Z2684" s="256"/>
      <c r="AA2684" s="63"/>
      <c r="AB2684" s="63"/>
      <c r="AC2684" s="63"/>
      <c r="AD2684" s="81"/>
      <c r="AE2684" s="84"/>
      <c r="AF2684" s="84"/>
      <c r="AG2684" s="257"/>
      <c r="AH2684" s="84"/>
      <c r="AI2684" s="63"/>
      <c r="AJ2684" s="63"/>
      <c r="AK2684" s="81"/>
      <c r="AL2684" s="85"/>
      <c r="AM2684" s="85"/>
      <c r="AN2684" s="63"/>
    </row>
    <row r="2685" spans="1:40" ht="24.95" customHeight="1" x14ac:dyDescent="0.2">
      <c r="A2685" s="248"/>
      <c r="B2685" s="248"/>
      <c r="C2685" s="248"/>
      <c r="D2685" s="84"/>
      <c r="E2685" s="86"/>
      <c r="F2685" s="249"/>
      <c r="G2685" s="84"/>
      <c r="H2685" s="84"/>
      <c r="I2685" s="250"/>
      <c r="J2685" s="84"/>
      <c r="K2685" s="477"/>
      <c r="L2685" s="174"/>
      <c r="M2685" s="251"/>
      <c r="N2685" s="86"/>
      <c r="O2685" s="252"/>
      <c r="P2685" s="253"/>
      <c r="Q2685" s="484"/>
      <c r="R2685" s="83"/>
      <c r="S2685" s="482"/>
      <c r="T2685" s="84"/>
      <c r="U2685" s="250"/>
      <c r="V2685" s="254"/>
      <c r="W2685" s="254"/>
      <c r="X2685" s="255"/>
      <c r="Y2685" s="255"/>
      <c r="Z2685" s="256"/>
      <c r="AA2685" s="63"/>
      <c r="AB2685" s="63"/>
      <c r="AC2685" s="63"/>
      <c r="AD2685" s="81"/>
      <c r="AE2685" s="84"/>
      <c r="AF2685" s="84"/>
      <c r="AG2685" s="257"/>
      <c r="AH2685" s="84"/>
      <c r="AI2685" s="63"/>
      <c r="AJ2685" s="63"/>
      <c r="AK2685" s="81"/>
      <c r="AL2685" s="85"/>
      <c r="AM2685" s="85"/>
      <c r="AN2685" s="63"/>
    </row>
    <row r="2686" spans="1:40" ht="24.95" customHeight="1" x14ac:dyDescent="0.2">
      <c r="A2686" s="248"/>
      <c r="B2686" s="248"/>
      <c r="C2686" s="248"/>
      <c r="D2686" s="84"/>
      <c r="E2686" s="86"/>
      <c r="F2686" s="249"/>
      <c r="G2686" s="84"/>
      <c r="H2686" s="84"/>
      <c r="I2686" s="250"/>
      <c r="J2686" s="84"/>
      <c r="K2686" s="477"/>
      <c r="L2686" s="174"/>
      <c r="M2686" s="251"/>
      <c r="N2686" s="86"/>
      <c r="O2686" s="252"/>
      <c r="P2686" s="253"/>
      <c r="Q2686" s="484"/>
      <c r="R2686" s="83"/>
      <c r="S2686" s="482"/>
      <c r="T2686" s="84"/>
      <c r="U2686" s="250"/>
      <c r="V2686" s="254"/>
      <c r="W2686" s="254"/>
      <c r="X2686" s="255"/>
      <c r="Y2686" s="255"/>
      <c r="Z2686" s="256"/>
      <c r="AA2686" s="63"/>
      <c r="AB2686" s="63"/>
      <c r="AC2686" s="63"/>
      <c r="AD2686" s="81"/>
      <c r="AE2686" s="84"/>
      <c r="AF2686" s="84"/>
      <c r="AG2686" s="257"/>
      <c r="AH2686" s="84"/>
      <c r="AI2686" s="63"/>
      <c r="AJ2686" s="63"/>
      <c r="AK2686" s="81"/>
      <c r="AL2686" s="85"/>
      <c r="AM2686" s="85"/>
      <c r="AN2686" s="63"/>
    </row>
    <row r="2687" spans="1:40" ht="24.95" customHeight="1" x14ac:dyDescent="0.2">
      <c r="A2687" s="248"/>
      <c r="B2687" s="248"/>
      <c r="C2687" s="248"/>
      <c r="D2687" s="84"/>
      <c r="E2687" s="86"/>
      <c r="F2687" s="249"/>
      <c r="G2687" s="84"/>
      <c r="H2687" s="84"/>
      <c r="I2687" s="250"/>
      <c r="J2687" s="84"/>
      <c r="K2687" s="477"/>
      <c r="L2687" s="174"/>
      <c r="M2687" s="251"/>
      <c r="N2687" s="86"/>
      <c r="O2687" s="252"/>
      <c r="P2687" s="253"/>
      <c r="Q2687" s="484"/>
      <c r="R2687" s="83"/>
      <c r="S2687" s="482"/>
      <c r="T2687" s="84"/>
      <c r="U2687" s="250"/>
      <c r="V2687" s="254"/>
      <c r="W2687" s="254"/>
      <c r="X2687" s="255"/>
      <c r="Y2687" s="255"/>
      <c r="Z2687" s="256"/>
      <c r="AA2687" s="63"/>
      <c r="AB2687" s="63"/>
      <c r="AC2687" s="63"/>
      <c r="AD2687" s="81"/>
      <c r="AE2687" s="84"/>
      <c r="AF2687" s="84"/>
      <c r="AG2687" s="257"/>
      <c r="AH2687" s="84"/>
      <c r="AI2687" s="63"/>
      <c r="AJ2687" s="63"/>
      <c r="AK2687" s="81"/>
      <c r="AL2687" s="85"/>
      <c r="AM2687" s="85"/>
      <c r="AN2687" s="63"/>
    </row>
    <row r="2688" spans="1:40" ht="24.95" customHeight="1" x14ac:dyDescent="0.2">
      <c r="A2688" s="248"/>
      <c r="B2688" s="248"/>
      <c r="C2688" s="248"/>
      <c r="D2688" s="84"/>
      <c r="E2688" s="86"/>
      <c r="F2688" s="249"/>
      <c r="G2688" s="84"/>
      <c r="H2688" s="84"/>
      <c r="I2688" s="250"/>
      <c r="J2688" s="84"/>
      <c r="K2688" s="477"/>
      <c r="L2688" s="174"/>
      <c r="M2688" s="251"/>
      <c r="N2688" s="86"/>
      <c r="O2688" s="252"/>
      <c r="P2688" s="253"/>
      <c r="Q2688" s="484"/>
      <c r="R2688" s="83"/>
      <c r="S2688" s="482"/>
      <c r="T2688" s="84"/>
      <c r="U2688" s="250"/>
      <c r="V2688" s="254"/>
      <c r="W2688" s="254"/>
      <c r="X2688" s="255"/>
      <c r="Y2688" s="255"/>
      <c r="Z2688" s="256"/>
      <c r="AA2688" s="63"/>
      <c r="AB2688" s="63"/>
      <c r="AC2688" s="63"/>
      <c r="AD2688" s="81"/>
      <c r="AE2688" s="84"/>
      <c r="AF2688" s="84"/>
      <c r="AG2688" s="257"/>
      <c r="AH2688" s="84"/>
      <c r="AI2688" s="63"/>
      <c r="AJ2688" s="63"/>
      <c r="AK2688" s="81"/>
      <c r="AL2688" s="85"/>
      <c r="AM2688" s="85"/>
      <c r="AN2688" s="63"/>
    </row>
    <row r="2689" spans="1:40" ht="24.95" customHeight="1" x14ac:dyDescent="0.2">
      <c r="A2689" s="248"/>
      <c r="B2689" s="248"/>
      <c r="C2689" s="248"/>
      <c r="D2689" s="84"/>
      <c r="E2689" s="86"/>
      <c r="F2689" s="249"/>
      <c r="G2689" s="84"/>
      <c r="H2689" s="84"/>
      <c r="I2689" s="250"/>
      <c r="J2689" s="84"/>
      <c r="K2689" s="477"/>
      <c r="L2689" s="174"/>
      <c r="M2689" s="251"/>
      <c r="N2689" s="86"/>
      <c r="O2689" s="252"/>
      <c r="P2689" s="253"/>
      <c r="Q2689" s="484"/>
      <c r="R2689" s="83"/>
      <c r="S2689" s="482"/>
      <c r="T2689" s="84"/>
      <c r="U2689" s="250"/>
      <c r="V2689" s="254"/>
      <c r="W2689" s="254"/>
      <c r="X2689" s="255"/>
      <c r="Y2689" s="255"/>
      <c r="Z2689" s="256"/>
      <c r="AA2689" s="63"/>
      <c r="AB2689" s="63"/>
      <c r="AC2689" s="63"/>
      <c r="AD2689" s="81"/>
      <c r="AE2689" s="84"/>
      <c r="AF2689" s="84"/>
      <c r="AG2689" s="257"/>
      <c r="AH2689" s="84"/>
      <c r="AI2689" s="63"/>
      <c r="AJ2689" s="63"/>
      <c r="AK2689" s="81"/>
      <c r="AL2689" s="85"/>
      <c r="AM2689" s="85"/>
      <c r="AN2689" s="63"/>
    </row>
    <row r="2690" spans="1:40" ht="24.95" customHeight="1" x14ac:dyDescent="0.2">
      <c r="A2690" s="248"/>
      <c r="B2690" s="248"/>
      <c r="C2690" s="248"/>
      <c r="D2690" s="84"/>
      <c r="E2690" s="86"/>
      <c r="F2690" s="249"/>
      <c r="G2690" s="84"/>
      <c r="H2690" s="84"/>
      <c r="I2690" s="250"/>
      <c r="J2690" s="84"/>
      <c r="K2690" s="477"/>
      <c r="L2690" s="174"/>
      <c r="M2690" s="251"/>
      <c r="N2690" s="86"/>
      <c r="O2690" s="252"/>
      <c r="P2690" s="253"/>
      <c r="Q2690" s="484"/>
      <c r="R2690" s="83"/>
      <c r="S2690" s="482"/>
      <c r="T2690" s="84"/>
      <c r="U2690" s="250"/>
      <c r="V2690" s="254"/>
      <c r="W2690" s="254"/>
      <c r="X2690" s="255"/>
      <c r="Y2690" s="255"/>
      <c r="Z2690" s="256"/>
      <c r="AA2690" s="63"/>
      <c r="AB2690" s="63"/>
      <c r="AC2690" s="63"/>
      <c r="AD2690" s="81"/>
      <c r="AE2690" s="84"/>
      <c r="AF2690" s="84"/>
      <c r="AG2690" s="257"/>
      <c r="AH2690" s="84"/>
      <c r="AI2690" s="63"/>
      <c r="AJ2690" s="63"/>
      <c r="AK2690" s="81"/>
      <c r="AL2690" s="85"/>
      <c r="AM2690" s="85"/>
      <c r="AN2690" s="63"/>
    </row>
    <row r="2691" spans="1:40" ht="24.95" customHeight="1" x14ac:dyDescent="0.2">
      <c r="A2691" s="248"/>
      <c r="B2691" s="248"/>
      <c r="C2691" s="248"/>
      <c r="D2691" s="84"/>
      <c r="E2691" s="86"/>
      <c r="F2691" s="249"/>
      <c r="G2691" s="84"/>
      <c r="H2691" s="84"/>
      <c r="I2691" s="250"/>
      <c r="J2691" s="84"/>
      <c r="K2691" s="477"/>
      <c r="L2691" s="174"/>
      <c r="M2691" s="251"/>
      <c r="N2691" s="86"/>
      <c r="O2691" s="252"/>
      <c r="P2691" s="253"/>
      <c r="Q2691" s="484"/>
      <c r="R2691" s="83"/>
      <c r="S2691" s="482"/>
      <c r="T2691" s="84"/>
      <c r="U2691" s="250"/>
      <c r="V2691" s="254"/>
      <c r="W2691" s="254"/>
      <c r="X2691" s="255"/>
      <c r="Y2691" s="255"/>
      <c r="Z2691" s="256"/>
      <c r="AA2691" s="63"/>
      <c r="AB2691" s="63"/>
      <c r="AC2691" s="63"/>
      <c r="AD2691" s="81"/>
      <c r="AE2691" s="84"/>
      <c r="AF2691" s="84"/>
      <c r="AG2691" s="257"/>
      <c r="AH2691" s="84"/>
      <c r="AI2691" s="63"/>
      <c r="AJ2691" s="63"/>
      <c r="AK2691" s="81"/>
      <c r="AL2691" s="85"/>
      <c r="AM2691" s="85"/>
      <c r="AN2691" s="63"/>
    </row>
    <row r="2692" spans="1:40" ht="24.95" customHeight="1" x14ac:dyDescent="0.2">
      <c r="A2692" s="248"/>
      <c r="B2692" s="248"/>
      <c r="C2692" s="248"/>
      <c r="D2692" s="84"/>
      <c r="E2692" s="86"/>
      <c r="F2692" s="249"/>
      <c r="G2692" s="84"/>
      <c r="H2692" s="84"/>
      <c r="I2692" s="250"/>
      <c r="J2692" s="84"/>
      <c r="K2692" s="477"/>
      <c r="L2692" s="174"/>
      <c r="M2692" s="251"/>
      <c r="N2692" s="86"/>
      <c r="O2692" s="252"/>
      <c r="P2692" s="253"/>
      <c r="Q2692" s="484"/>
      <c r="R2692" s="83"/>
      <c r="S2692" s="482"/>
      <c r="T2692" s="84"/>
      <c r="U2692" s="250"/>
      <c r="V2692" s="254"/>
      <c r="W2692" s="254"/>
      <c r="X2692" s="255"/>
      <c r="Y2692" s="255"/>
      <c r="Z2692" s="256"/>
      <c r="AA2692" s="63"/>
      <c r="AB2692" s="63"/>
      <c r="AC2692" s="63"/>
      <c r="AD2692" s="81"/>
      <c r="AE2692" s="84"/>
      <c r="AF2692" s="84"/>
      <c r="AG2692" s="257"/>
      <c r="AH2692" s="84"/>
      <c r="AI2692" s="63"/>
      <c r="AJ2692" s="63"/>
      <c r="AK2692" s="81"/>
      <c r="AL2692" s="85"/>
      <c r="AM2692" s="85"/>
      <c r="AN2692" s="63"/>
    </row>
    <row r="2693" spans="1:40" ht="24.95" customHeight="1" x14ac:dyDescent="0.2">
      <c r="A2693" s="248"/>
      <c r="B2693" s="248"/>
      <c r="C2693" s="248"/>
      <c r="D2693" s="84"/>
      <c r="E2693" s="86"/>
      <c r="F2693" s="249"/>
      <c r="G2693" s="84"/>
      <c r="H2693" s="84"/>
      <c r="I2693" s="250"/>
      <c r="J2693" s="84"/>
      <c r="K2693" s="477"/>
      <c r="L2693" s="174"/>
      <c r="M2693" s="251"/>
      <c r="N2693" s="86"/>
      <c r="O2693" s="252"/>
      <c r="P2693" s="253"/>
      <c r="Q2693" s="484"/>
      <c r="R2693" s="83"/>
      <c r="S2693" s="482"/>
      <c r="T2693" s="84"/>
      <c r="U2693" s="250"/>
      <c r="V2693" s="254"/>
      <c r="W2693" s="254"/>
      <c r="X2693" s="255"/>
      <c r="Y2693" s="255"/>
      <c r="Z2693" s="256"/>
      <c r="AA2693" s="63"/>
      <c r="AB2693" s="63"/>
      <c r="AC2693" s="63"/>
      <c r="AD2693" s="81"/>
      <c r="AE2693" s="84"/>
      <c r="AF2693" s="84"/>
      <c r="AG2693" s="257"/>
      <c r="AH2693" s="84"/>
      <c r="AI2693" s="63"/>
      <c r="AJ2693" s="63"/>
      <c r="AK2693" s="81"/>
      <c r="AL2693" s="85"/>
      <c r="AM2693" s="85"/>
      <c r="AN2693" s="63"/>
    </row>
    <row r="2694" spans="1:40" ht="24.95" customHeight="1" x14ac:dyDescent="0.2">
      <c r="A2694" s="248"/>
      <c r="B2694" s="248"/>
      <c r="C2694" s="248"/>
      <c r="D2694" s="84"/>
      <c r="E2694" s="86"/>
      <c r="F2694" s="249"/>
      <c r="G2694" s="84"/>
      <c r="H2694" s="84"/>
      <c r="I2694" s="250"/>
      <c r="J2694" s="84"/>
      <c r="K2694" s="477"/>
      <c r="L2694" s="174"/>
      <c r="M2694" s="251"/>
      <c r="N2694" s="86"/>
      <c r="O2694" s="252"/>
      <c r="P2694" s="253"/>
      <c r="Q2694" s="484"/>
      <c r="R2694" s="83"/>
      <c r="S2694" s="482"/>
      <c r="T2694" s="84"/>
      <c r="U2694" s="250"/>
      <c r="V2694" s="254"/>
      <c r="W2694" s="254"/>
      <c r="X2694" s="255"/>
      <c r="Y2694" s="255"/>
      <c r="Z2694" s="256"/>
      <c r="AA2694" s="63"/>
      <c r="AB2694" s="63"/>
      <c r="AC2694" s="63"/>
      <c r="AD2694" s="81"/>
      <c r="AE2694" s="84"/>
      <c r="AF2694" s="84"/>
      <c r="AG2694" s="257"/>
      <c r="AH2694" s="84"/>
      <c r="AI2694" s="63"/>
      <c r="AJ2694" s="63"/>
      <c r="AK2694" s="81"/>
      <c r="AL2694" s="85"/>
      <c r="AM2694" s="85"/>
      <c r="AN2694" s="63"/>
    </row>
    <row r="2695" spans="1:40" ht="24.95" customHeight="1" x14ac:dyDescent="0.2">
      <c r="A2695" s="248"/>
      <c r="B2695" s="248"/>
      <c r="C2695" s="248"/>
      <c r="D2695" s="84"/>
      <c r="E2695" s="86"/>
      <c r="F2695" s="249"/>
      <c r="G2695" s="84"/>
      <c r="H2695" s="84"/>
      <c r="I2695" s="250"/>
      <c r="J2695" s="84"/>
      <c r="K2695" s="477"/>
      <c r="L2695" s="174"/>
      <c r="M2695" s="251"/>
      <c r="N2695" s="86"/>
      <c r="O2695" s="252"/>
      <c r="P2695" s="253"/>
      <c r="Q2695" s="484"/>
      <c r="R2695" s="83"/>
      <c r="S2695" s="482"/>
      <c r="T2695" s="84"/>
      <c r="U2695" s="250"/>
      <c r="V2695" s="254"/>
      <c r="W2695" s="254"/>
      <c r="X2695" s="255"/>
      <c r="Y2695" s="255"/>
      <c r="Z2695" s="256"/>
      <c r="AA2695" s="63"/>
      <c r="AB2695" s="63"/>
      <c r="AC2695" s="63"/>
      <c r="AD2695" s="81"/>
      <c r="AE2695" s="84"/>
      <c r="AF2695" s="84"/>
      <c r="AG2695" s="257"/>
      <c r="AH2695" s="84"/>
      <c r="AI2695" s="63"/>
      <c r="AJ2695" s="63"/>
      <c r="AK2695" s="81"/>
      <c r="AL2695" s="85"/>
      <c r="AM2695" s="85"/>
      <c r="AN2695" s="63"/>
    </row>
    <row r="2696" spans="1:40" ht="24.95" customHeight="1" x14ac:dyDescent="0.2">
      <c r="A2696" s="248"/>
      <c r="B2696" s="248"/>
      <c r="C2696" s="248"/>
      <c r="D2696" s="84"/>
      <c r="E2696" s="86"/>
      <c r="F2696" s="249"/>
      <c r="G2696" s="84"/>
      <c r="H2696" s="84"/>
      <c r="I2696" s="250"/>
      <c r="J2696" s="84"/>
      <c r="K2696" s="477"/>
      <c r="L2696" s="174"/>
      <c r="M2696" s="251"/>
      <c r="N2696" s="86"/>
      <c r="O2696" s="252"/>
      <c r="P2696" s="253"/>
      <c r="Q2696" s="484"/>
      <c r="R2696" s="83"/>
      <c r="S2696" s="482"/>
      <c r="T2696" s="84"/>
      <c r="U2696" s="250"/>
      <c r="V2696" s="254"/>
      <c r="W2696" s="254"/>
      <c r="X2696" s="255"/>
      <c r="Y2696" s="255"/>
      <c r="Z2696" s="256"/>
      <c r="AA2696" s="63"/>
      <c r="AB2696" s="63"/>
      <c r="AC2696" s="63"/>
      <c r="AD2696" s="81"/>
      <c r="AE2696" s="84"/>
      <c r="AF2696" s="84"/>
      <c r="AG2696" s="257"/>
      <c r="AH2696" s="84"/>
      <c r="AI2696" s="63"/>
      <c r="AJ2696" s="63"/>
      <c r="AK2696" s="81"/>
      <c r="AL2696" s="85"/>
      <c r="AM2696" s="85"/>
      <c r="AN2696" s="63"/>
    </row>
    <row r="2697" spans="1:40" ht="24.95" customHeight="1" x14ac:dyDescent="0.2">
      <c r="A2697" s="248"/>
      <c r="B2697" s="248"/>
      <c r="C2697" s="248"/>
      <c r="D2697" s="84"/>
      <c r="E2697" s="86"/>
      <c r="F2697" s="249"/>
      <c r="G2697" s="84"/>
      <c r="H2697" s="84"/>
      <c r="I2697" s="250"/>
      <c r="J2697" s="84"/>
      <c r="K2697" s="477"/>
      <c r="L2697" s="174"/>
      <c r="M2697" s="251"/>
      <c r="N2697" s="86"/>
      <c r="O2697" s="252"/>
      <c r="P2697" s="253"/>
      <c r="Q2697" s="484"/>
      <c r="R2697" s="83"/>
      <c r="S2697" s="482"/>
      <c r="T2697" s="84"/>
      <c r="U2697" s="250"/>
      <c r="V2697" s="254"/>
      <c r="W2697" s="254"/>
      <c r="X2697" s="255"/>
      <c r="Y2697" s="255"/>
      <c r="Z2697" s="256"/>
      <c r="AA2697" s="63"/>
      <c r="AB2697" s="63"/>
      <c r="AC2697" s="63"/>
      <c r="AD2697" s="81"/>
      <c r="AE2697" s="84"/>
      <c r="AF2697" s="84"/>
      <c r="AG2697" s="257"/>
      <c r="AH2697" s="84"/>
      <c r="AI2697" s="63"/>
      <c r="AJ2697" s="63"/>
      <c r="AK2697" s="81"/>
      <c r="AL2697" s="85"/>
      <c r="AM2697" s="85"/>
      <c r="AN2697" s="63"/>
    </row>
    <row r="2698" spans="1:40" ht="24.95" customHeight="1" x14ac:dyDescent="0.2">
      <c r="A2698" s="248"/>
      <c r="B2698" s="248"/>
      <c r="C2698" s="248"/>
      <c r="D2698" s="84"/>
      <c r="E2698" s="86"/>
      <c r="F2698" s="249"/>
      <c r="G2698" s="84"/>
      <c r="H2698" s="84"/>
      <c r="I2698" s="250"/>
      <c r="J2698" s="84"/>
      <c r="K2698" s="477"/>
      <c r="L2698" s="174"/>
      <c r="M2698" s="251"/>
      <c r="N2698" s="86"/>
      <c r="O2698" s="252"/>
      <c r="P2698" s="253"/>
      <c r="Q2698" s="484"/>
      <c r="R2698" s="83"/>
      <c r="S2698" s="482"/>
      <c r="T2698" s="84"/>
      <c r="U2698" s="250"/>
      <c r="V2698" s="254"/>
      <c r="W2698" s="254"/>
      <c r="X2698" s="255"/>
      <c r="Y2698" s="255"/>
      <c r="Z2698" s="256"/>
      <c r="AA2698" s="63"/>
      <c r="AB2698" s="63"/>
      <c r="AC2698" s="63"/>
      <c r="AD2698" s="81"/>
      <c r="AE2698" s="84"/>
      <c r="AF2698" s="84"/>
      <c r="AG2698" s="257"/>
      <c r="AH2698" s="84"/>
      <c r="AI2698" s="63"/>
      <c r="AJ2698" s="63"/>
      <c r="AK2698" s="81"/>
      <c r="AL2698" s="85"/>
      <c r="AM2698" s="85"/>
      <c r="AN2698" s="63"/>
    </row>
    <row r="2699" spans="1:40" ht="20.100000000000001" customHeight="1" x14ac:dyDescent="0.2">
      <c r="A2699" s="248"/>
      <c r="B2699" s="248"/>
      <c r="C2699" s="248"/>
      <c r="D2699" s="84"/>
      <c r="E2699" s="86"/>
      <c r="F2699" s="249"/>
      <c r="G2699" s="84"/>
      <c r="H2699" s="84"/>
      <c r="I2699" s="250"/>
      <c r="J2699" s="84"/>
      <c r="K2699" s="477"/>
      <c r="L2699" s="174"/>
      <c r="M2699" s="251"/>
      <c r="N2699" s="86"/>
      <c r="O2699" s="252"/>
      <c r="P2699" s="253"/>
      <c r="Q2699" s="484"/>
      <c r="R2699" s="83"/>
      <c r="S2699" s="482"/>
      <c r="T2699" s="84"/>
      <c r="U2699" s="250"/>
      <c r="V2699" s="254"/>
      <c r="W2699" s="254"/>
      <c r="X2699" s="255"/>
      <c r="Y2699" s="255"/>
      <c r="Z2699" s="256"/>
      <c r="AA2699" s="63"/>
      <c r="AB2699" s="63"/>
      <c r="AC2699" s="63"/>
      <c r="AD2699" s="81"/>
      <c r="AE2699" s="84"/>
      <c r="AF2699" s="84"/>
      <c r="AG2699" s="257"/>
      <c r="AH2699" s="84"/>
      <c r="AI2699" s="63"/>
      <c r="AJ2699" s="63"/>
      <c r="AK2699" s="81"/>
      <c r="AL2699" s="85"/>
      <c r="AM2699" s="85"/>
      <c r="AN2699" s="63"/>
    </row>
    <row r="2700" spans="1:40" ht="20.100000000000001" customHeight="1" x14ac:dyDescent="0.2">
      <c r="A2700" s="248"/>
      <c r="B2700" s="248"/>
      <c r="C2700" s="248"/>
      <c r="D2700" s="84"/>
      <c r="E2700" s="86"/>
      <c r="F2700" s="249"/>
      <c r="G2700" s="84"/>
      <c r="H2700" s="84"/>
      <c r="I2700" s="250"/>
      <c r="J2700" s="84"/>
      <c r="K2700" s="477"/>
      <c r="L2700" s="174"/>
      <c r="M2700" s="251"/>
      <c r="N2700" s="86"/>
      <c r="O2700" s="252"/>
      <c r="P2700" s="253"/>
      <c r="Q2700" s="484"/>
      <c r="R2700" s="83"/>
      <c r="S2700" s="482"/>
      <c r="T2700" s="84"/>
      <c r="U2700" s="250"/>
      <c r="V2700" s="254"/>
      <c r="W2700" s="254"/>
      <c r="X2700" s="255"/>
      <c r="Y2700" s="255"/>
      <c r="Z2700" s="256"/>
      <c r="AA2700" s="63"/>
      <c r="AB2700" s="63"/>
      <c r="AC2700" s="63"/>
      <c r="AD2700" s="81"/>
      <c r="AE2700" s="84"/>
      <c r="AF2700" s="84"/>
      <c r="AG2700" s="257"/>
      <c r="AH2700" s="84"/>
      <c r="AI2700" s="63"/>
      <c r="AJ2700" s="63"/>
      <c r="AK2700" s="81"/>
      <c r="AL2700" s="85"/>
      <c r="AM2700" s="85"/>
      <c r="AN2700" s="63"/>
    </row>
    <row r="2701" spans="1:40" ht="20.100000000000001" customHeight="1" x14ac:dyDescent="0.2">
      <c r="A2701" s="248"/>
      <c r="B2701" s="248"/>
      <c r="C2701" s="248"/>
      <c r="D2701" s="84"/>
      <c r="E2701" s="86"/>
      <c r="F2701" s="249"/>
      <c r="G2701" s="84"/>
      <c r="H2701" s="84"/>
      <c r="I2701" s="250"/>
      <c r="J2701" s="84"/>
      <c r="K2701" s="477"/>
      <c r="L2701" s="174"/>
      <c r="M2701" s="251"/>
      <c r="N2701" s="86"/>
      <c r="O2701" s="252"/>
      <c r="P2701" s="253"/>
      <c r="Q2701" s="484"/>
      <c r="R2701" s="83"/>
      <c r="S2701" s="482"/>
      <c r="T2701" s="84"/>
      <c r="U2701" s="250"/>
      <c r="V2701" s="254"/>
      <c r="W2701" s="254"/>
      <c r="X2701" s="255"/>
      <c r="Y2701" s="255"/>
      <c r="Z2701" s="256"/>
      <c r="AA2701" s="63"/>
      <c r="AB2701" s="63"/>
      <c r="AC2701" s="63"/>
      <c r="AD2701" s="81"/>
      <c r="AE2701" s="84"/>
      <c r="AF2701" s="84"/>
      <c r="AG2701" s="257"/>
      <c r="AH2701" s="84"/>
      <c r="AI2701" s="63"/>
      <c r="AJ2701" s="63"/>
      <c r="AK2701" s="81"/>
      <c r="AL2701" s="85"/>
      <c r="AM2701" s="85"/>
      <c r="AN2701" s="63"/>
    </row>
    <row r="2702" spans="1:40" ht="20.100000000000001" customHeight="1" x14ac:dyDescent="0.2">
      <c r="A2702" s="248"/>
      <c r="B2702" s="248"/>
      <c r="C2702" s="248"/>
      <c r="D2702" s="84"/>
      <c r="E2702" s="86"/>
      <c r="F2702" s="249"/>
      <c r="G2702" s="84"/>
      <c r="H2702" s="84"/>
      <c r="I2702" s="250"/>
      <c r="J2702" s="84"/>
      <c r="K2702" s="477"/>
      <c r="L2702" s="174"/>
      <c r="M2702" s="251"/>
      <c r="N2702" s="86"/>
      <c r="O2702" s="252"/>
      <c r="P2702" s="253"/>
      <c r="Q2702" s="484"/>
      <c r="R2702" s="83"/>
      <c r="S2702" s="482"/>
      <c r="T2702" s="84"/>
      <c r="U2702" s="250"/>
      <c r="V2702" s="254"/>
      <c r="W2702" s="254"/>
      <c r="X2702" s="255"/>
      <c r="Y2702" s="255"/>
      <c r="Z2702" s="256"/>
      <c r="AA2702" s="63"/>
      <c r="AB2702" s="63"/>
      <c r="AC2702" s="63"/>
      <c r="AD2702" s="81"/>
      <c r="AE2702" s="84"/>
      <c r="AF2702" s="84"/>
      <c r="AG2702" s="257"/>
      <c r="AH2702" s="84"/>
      <c r="AI2702" s="63"/>
      <c r="AJ2702" s="63"/>
      <c r="AK2702" s="81"/>
      <c r="AL2702" s="85"/>
      <c r="AM2702" s="85"/>
      <c r="AN2702" s="63"/>
    </row>
    <row r="2703" spans="1:40" ht="20.100000000000001" customHeight="1" x14ac:dyDescent="0.2">
      <c r="A2703" s="248"/>
      <c r="B2703" s="248"/>
      <c r="C2703" s="248"/>
      <c r="D2703" s="84"/>
      <c r="E2703" s="86"/>
      <c r="F2703" s="249"/>
      <c r="G2703" s="84"/>
      <c r="H2703" s="84"/>
      <c r="I2703" s="250"/>
      <c r="J2703" s="84"/>
      <c r="K2703" s="477"/>
      <c r="L2703" s="174"/>
      <c r="M2703" s="251"/>
      <c r="N2703" s="86"/>
      <c r="O2703" s="252"/>
      <c r="P2703" s="253"/>
      <c r="Q2703" s="484"/>
      <c r="R2703" s="83"/>
      <c r="S2703" s="482"/>
      <c r="T2703" s="84"/>
      <c r="U2703" s="250"/>
      <c r="V2703" s="254"/>
      <c r="W2703" s="254"/>
      <c r="X2703" s="255"/>
      <c r="Y2703" s="255"/>
      <c r="Z2703" s="256"/>
      <c r="AA2703" s="63"/>
      <c r="AB2703" s="63"/>
      <c r="AC2703" s="63"/>
      <c r="AD2703" s="81"/>
      <c r="AE2703" s="84"/>
      <c r="AF2703" s="84"/>
      <c r="AG2703" s="257"/>
      <c r="AH2703" s="84"/>
      <c r="AI2703" s="63"/>
      <c r="AJ2703" s="63"/>
      <c r="AK2703" s="81"/>
      <c r="AL2703" s="85"/>
      <c r="AM2703" s="85"/>
      <c r="AN2703" s="63"/>
    </row>
    <row r="2704" spans="1:40" ht="20.100000000000001" customHeight="1" x14ac:dyDescent="0.2">
      <c r="A2704" s="248"/>
      <c r="B2704" s="248"/>
      <c r="C2704" s="248"/>
      <c r="D2704" s="84"/>
      <c r="E2704" s="86"/>
      <c r="F2704" s="249"/>
      <c r="G2704" s="84"/>
      <c r="H2704" s="84"/>
      <c r="I2704" s="250"/>
      <c r="J2704" s="84"/>
      <c r="K2704" s="477"/>
      <c r="L2704" s="174"/>
      <c r="M2704" s="251"/>
      <c r="N2704" s="86"/>
      <c r="O2704" s="252"/>
      <c r="P2704" s="253"/>
      <c r="Q2704" s="484"/>
      <c r="R2704" s="83"/>
      <c r="S2704" s="482"/>
      <c r="T2704" s="84"/>
      <c r="U2704" s="250"/>
      <c r="V2704" s="254"/>
      <c r="W2704" s="254"/>
      <c r="X2704" s="255"/>
      <c r="Y2704" s="255"/>
      <c r="Z2704" s="256"/>
      <c r="AA2704" s="63"/>
      <c r="AB2704" s="63"/>
      <c r="AC2704" s="63"/>
      <c r="AD2704" s="81"/>
      <c r="AE2704" s="84"/>
      <c r="AF2704" s="84"/>
      <c r="AG2704" s="257"/>
      <c r="AH2704" s="84"/>
      <c r="AI2704" s="63"/>
      <c r="AJ2704" s="63"/>
      <c r="AK2704" s="81"/>
      <c r="AL2704" s="85"/>
      <c r="AM2704" s="85"/>
      <c r="AN2704" s="63"/>
    </row>
    <row r="2705" spans="1:40" ht="20.100000000000001" customHeight="1" x14ac:dyDescent="0.2">
      <c r="A2705" s="248"/>
      <c r="B2705" s="248"/>
      <c r="C2705" s="248"/>
      <c r="D2705" s="84"/>
      <c r="E2705" s="86"/>
      <c r="F2705" s="249"/>
      <c r="G2705" s="84"/>
      <c r="H2705" s="84"/>
      <c r="I2705" s="250"/>
      <c r="J2705" s="84"/>
      <c r="K2705" s="477"/>
      <c r="L2705" s="174"/>
      <c r="M2705" s="251"/>
      <c r="N2705" s="86"/>
      <c r="O2705" s="252"/>
      <c r="P2705" s="253"/>
      <c r="Q2705" s="484"/>
      <c r="R2705" s="83"/>
      <c r="S2705" s="482"/>
      <c r="T2705" s="84"/>
      <c r="U2705" s="250"/>
      <c r="V2705" s="254"/>
      <c r="W2705" s="254"/>
      <c r="X2705" s="255"/>
      <c r="Y2705" s="255"/>
      <c r="Z2705" s="256"/>
      <c r="AA2705" s="63"/>
      <c r="AB2705" s="63"/>
      <c r="AC2705" s="63"/>
      <c r="AD2705" s="81"/>
      <c r="AE2705" s="84"/>
      <c r="AF2705" s="84"/>
      <c r="AG2705" s="257"/>
      <c r="AH2705" s="84"/>
      <c r="AI2705" s="63"/>
      <c r="AJ2705" s="63"/>
      <c r="AK2705" s="81"/>
      <c r="AL2705" s="85"/>
      <c r="AM2705" s="85"/>
      <c r="AN2705" s="63"/>
    </row>
    <row r="2706" spans="1:40" ht="20.100000000000001" customHeight="1" x14ac:dyDescent="0.2">
      <c r="A2706" s="248"/>
      <c r="B2706" s="248"/>
      <c r="C2706" s="248"/>
      <c r="D2706" s="84"/>
      <c r="E2706" s="86"/>
      <c r="F2706" s="249"/>
      <c r="G2706" s="84"/>
      <c r="H2706" s="84"/>
      <c r="I2706" s="250"/>
      <c r="J2706" s="84"/>
      <c r="K2706" s="477"/>
      <c r="L2706" s="174"/>
      <c r="M2706" s="251"/>
      <c r="N2706" s="86"/>
      <c r="O2706" s="252"/>
      <c r="P2706" s="253"/>
      <c r="Q2706" s="484"/>
      <c r="R2706" s="83"/>
      <c r="S2706" s="482"/>
      <c r="T2706" s="84"/>
      <c r="U2706" s="250"/>
      <c r="V2706" s="254"/>
      <c r="W2706" s="254"/>
      <c r="X2706" s="255"/>
      <c r="Y2706" s="255"/>
      <c r="Z2706" s="256"/>
      <c r="AA2706" s="63"/>
      <c r="AB2706" s="63"/>
      <c r="AC2706" s="63"/>
      <c r="AD2706" s="81"/>
      <c r="AE2706" s="84"/>
      <c r="AF2706" s="84"/>
      <c r="AG2706" s="257"/>
      <c r="AH2706" s="84"/>
      <c r="AI2706" s="63"/>
      <c r="AJ2706" s="63"/>
      <c r="AK2706" s="81"/>
      <c r="AL2706" s="85"/>
      <c r="AM2706" s="85"/>
      <c r="AN2706" s="63"/>
    </row>
    <row r="2707" spans="1:40" ht="20.100000000000001" customHeight="1" x14ac:dyDescent="0.2">
      <c r="A2707" s="248"/>
      <c r="B2707" s="248"/>
      <c r="C2707" s="248"/>
      <c r="D2707" s="84"/>
      <c r="E2707" s="86"/>
      <c r="F2707" s="249"/>
      <c r="G2707" s="84"/>
      <c r="H2707" s="84"/>
      <c r="I2707" s="250"/>
      <c r="J2707" s="84"/>
      <c r="K2707" s="477"/>
      <c r="L2707" s="174"/>
      <c r="M2707" s="251"/>
      <c r="N2707" s="86"/>
      <c r="O2707" s="252"/>
      <c r="P2707" s="253"/>
      <c r="Q2707" s="484"/>
      <c r="R2707" s="83"/>
      <c r="S2707" s="482"/>
      <c r="T2707" s="84"/>
      <c r="U2707" s="250"/>
      <c r="V2707" s="254"/>
      <c r="W2707" s="254"/>
      <c r="X2707" s="255"/>
      <c r="Y2707" s="255"/>
      <c r="Z2707" s="256"/>
      <c r="AA2707" s="63"/>
      <c r="AB2707" s="63"/>
      <c r="AC2707" s="63"/>
      <c r="AD2707" s="81"/>
      <c r="AE2707" s="84"/>
      <c r="AF2707" s="84"/>
      <c r="AG2707" s="257"/>
      <c r="AH2707" s="84"/>
      <c r="AI2707" s="63"/>
      <c r="AJ2707" s="63"/>
      <c r="AK2707" s="81"/>
      <c r="AL2707" s="85"/>
      <c r="AM2707" s="85"/>
      <c r="AN2707" s="63"/>
    </row>
    <row r="2708" spans="1:40" ht="20.100000000000001" customHeight="1" x14ac:dyDescent="0.2">
      <c r="A2708" s="248"/>
      <c r="B2708" s="248"/>
      <c r="C2708" s="248"/>
      <c r="D2708" s="84"/>
      <c r="E2708" s="86"/>
      <c r="F2708" s="249"/>
      <c r="G2708" s="84"/>
      <c r="H2708" s="84"/>
      <c r="I2708" s="250"/>
      <c r="J2708" s="84"/>
      <c r="K2708" s="477"/>
      <c r="L2708" s="174"/>
      <c r="M2708" s="251"/>
      <c r="N2708" s="86"/>
      <c r="O2708" s="252"/>
      <c r="P2708" s="253"/>
      <c r="Q2708" s="484"/>
      <c r="R2708" s="83"/>
      <c r="S2708" s="482"/>
      <c r="T2708" s="84"/>
      <c r="U2708" s="250"/>
      <c r="V2708" s="254"/>
      <c r="W2708" s="254"/>
      <c r="X2708" s="255"/>
      <c r="Y2708" s="255"/>
      <c r="Z2708" s="256"/>
      <c r="AA2708" s="63"/>
      <c r="AB2708" s="63"/>
      <c r="AC2708" s="63"/>
      <c r="AD2708" s="81"/>
      <c r="AE2708" s="84"/>
      <c r="AF2708" s="84"/>
      <c r="AG2708" s="257"/>
      <c r="AH2708" s="84"/>
      <c r="AI2708" s="63"/>
      <c r="AJ2708" s="63"/>
      <c r="AK2708" s="81"/>
      <c r="AL2708" s="85"/>
      <c r="AM2708" s="85"/>
      <c r="AN2708" s="63"/>
    </row>
    <row r="2709" spans="1:40" ht="20.100000000000001" customHeight="1" x14ac:dyDescent="0.2">
      <c r="A2709" s="248"/>
      <c r="B2709" s="248"/>
      <c r="C2709" s="248"/>
      <c r="D2709" s="84"/>
      <c r="E2709" s="86"/>
      <c r="F2709" s="249"/>
      <c r="G2709" s="84"/>
      <c r="H2709" s="84"/>
      <c r="I2709" s="250"/>
      <c r="J2709" s="84"/>
      <c r="K2709" s="477"/>
      <c r="L2709" s="174"/>
      <c r="M2709" s="251"/>
      <c r="N2709" s="86"/>
      <c r="O2709" s="252"/>
      <c r="P2709" s="253"/>
      <c r="Q2709" s="484"/>
      <c r="R2709" s="83"/>
      <c r="S2709" s="482"/>
      <c r="T2709" s="84"/>
      <c r="U2709" s="250"/>
      <c r="V2709" s="254"/>
      <c r="W2709" s="254"/>
      <c r="X2709" s="255"/>
      <c r="Y2709" s="255"/>
      <c r="Z2709" s="256"/>
      <c r="AA2709" s="63"/>
      <c r="AB2709" s="63"/>
      <c r="AC2709" s="63"/>
      <c r="AD2709" s="81"/>
      <c r="AE2709" s="84"/>
      <c r="AF2709" s="84"/>
      <c r="AG2709" s="257"/>
      <c r="AH2709" s="84"/>
      <c r="AI2709" s="63"/>
      <c r="AJ2709" s="63"/>
      <c r="AK2709" s="81"/>
      <c r="AL2709" s="85"/>
      <c r="AM2709" s="85"/>
      <c r="AN2709" s="63"/>
    </row>
    <row r="2710" spans="1:40" ht="20.100000000000001" customHeight="1" x14ac:dyDescent="0.2">
      <c r="A2710" s="248"/>
      <c r="B2710" s="248"/>
      <c r="C2710" s="248"/>
      <c r="D2710" s="84"/>
      <c r="E2710" s="86"/>
      <c r="F2710" s="249"/>
      <c r="G2710" s="84"/>
      <c r="H2710" s="84"/>
      <c r="I2710" s="250"/>
      <c r="J2710" s="84"/>
      <c r="K2710" s="477"/>
      <c r="L2710" s="174"/>
      <c r="M2710" s="251"/>
      <c r="N2710" s="86"/>
      <c r="O2710" s="252"/>
      <c r="P2710" s="253"/>
      <c r="Q2710" s="484"/>
      <c r="R2710" s="83"/>
      <c r="S2710" s="482"/>
      <c r="T2710" s="84"/>
      <c r="U2710" s="250"/>
      <c r="V2710" s="254"/>
      <c r="W2710" s="254"/>
      <c r="X2710" s="255"/>
      <c r="Y2710" s="255"/>
      <c r="Z2710" s="256"/>
      <c r="AA2710" s="63"/>
      <c r="AB2710" s="63"/>
      <c r="AC2710" s="63"/>
      <c r="AD2710" s="81"/>
      <c r="AE2710" s="84"/>
      <c r="AF2710" s="84"/>
      <c r="AG2710" s="257"/>
      <c r="AH2710" s="84"/>
      <c r="AI2710" s="63"/>
      <c r="AJ2710" s="63"/>
      <c r="AK2710" s="81"/>
      <c r="AL2710" s="85"/>
      <c r="AM2710" s="85"/>
      <c r="AN2710" s="63"/>
    </row>
    <row r="2711" spans="1:40" ht="20.100000000000001" customHeight="1" x14ac:dyDescent="0.2">
      <c r="A2711" s="248"/>
      <c r="B2711" s="248"/>
      <c r="C2711" s="248"/>
      <c r="D2711" s="84"/>
      <c r="E2711" s="86"/>
      <c r="F2711" s="249"/>
      <c r="G2711" s="84"/>
      <c r="H2711" s="84"/>
      <c r="I2711" s="250"/>
      <c r="J2711" s="84"/>
      <c r="K2711" s="477"/>
      <c r="L2711" s="174"/>
      <c r="M2711" s="251"/>
      <c r="N2711" s="86"/>
      <c r="O2711" s="252"/>
      <c r="P2711" s="253"/>
      <c r="Q2711" s="484"/>
      <c r="R2711" s="83"/>
      <c r="S2711" s="482"/>
      <c r="T2711" s="84"/>
      <c r="U2711" s="250"/>
      <c r="V2711" s="254"/>
      <c r="W2711" s="254"/>
      <c r="X2711" s="255"/>
      <c r="Y2711" s="255"/>
      <c r="Z2711" s="256"/>
      <c r="AA2711" s="63"/>
      <c r="AB2711" s="63"/>
      <c r="AC2711" s="63"/>
      <c r="AD2711" s="81"/>
      <c r="AE2711" s="84"/>
      <c r="AF2711" s="84"/>
      <c r="AG2711" s="257"/>
      <c r="AH2711" s="84"/>
      <c r="AI2711" s="63"/>
      <c r="AJ2711" s="63"/>
      <c r="AK2711" s="81"/>
      <c r="AL2711" s="85"/>
      <c r="AM2711" s="85"/>
      <c r="AN2711" s="63"/>
    </row>
    <row r="2712" spans="1:40" ht="20.100000000000001" customHeight="1" x14ac:dyDescent="0.2">
      <c r="A2712" s="248"/>
      <c r="B2712" s="248"/>
      <c r="C2712" s="248"/>
      <c r="D2712" s="84"/>
      <c r="E2712" s="86"/>
      <c r="F2712" s="249"/>
      <c r="G2712" s="84"/>
      <c r="H2712" s="84"/>
      <c r="I2712" s="250"/>
      <c r="J2712" s="84"/>
      <c r="K2712" s="477"/>
      <c r="L2712" s="174"/>
      <c r="M2712" s="251"/>
      <c r="N2712" s="86"/>
      <c r="O2712" s="252"/>
      <c r="P2712" s="253"/>
      <c r="Q2712" s="484"/>
      <c r="R2712" s="83"/>
      <c r="S2712" s="482"/>
      <c r="T2712" s="84"/>
      <c r="U2712" s="250"/>
      <c r="V2712" s="254"/>
      <c r="W2712" s="254"/>
      <c r="X2712" s="255"/>
      <c r="Y2712" s="255"/>
      <c r="Z2712" s="256"/>
      <c r="AA2712" s="63"/>
      <c r="AB2712" s="63"/>
      <c r="AC2712" s="63"/>
      <c r="AD2712" s="81"/>
      <c r="AE2712" s="84"/>
      <c r="AF2712" s="84"/>
      <c r="AG2712" s="257"/>
      <c r="AH2712" s="84"/>
      <c r="AI2712" s="63"/>
      <c r="AJ2712" s="63"/>
      <c r="AK2712" s="81"/>
      <c r="AL2712" s="85"/>
      <c r="AM2712" s="85"/>
      <c r="AN2712" s="63"/>
    </row>
    <row r="2713" spans="1:40" ht="20.100000000000001" customHeight="1" x14ac:dyDescent="0.2">
      <c r="A2713" s="248"/>
      <c r="B2713" s="248"/>
      <c r="C2713" s="248"/>
      <c r="D2713" s="84"/>
      <c r="E2713" s="86"/>
      <c r="F2713" s="249"/>
      <c r="G2713" s="84"/>
      <c r="H2713" s="84"/>
      <c r="I2713" s="250"/>
      <c r="J2713" s="84"/>
      <c r="K2713" s="477"/>
      <c r="L2713" s="174"/>
      <c r="M2713" s="251"/>
      <c r="N2713" s="86"/>
      <c r="O2713" s="252"/>
      <c r="P2713" s="253"/>
      <c r="Q2713" s="484"/>
      <c r="R2713" s="83"/>
      <c r="S2713" s="482"/>
      <c r="T2713" s="84"/>
      <c r="U2713" s="250"/>
      <c r="V2713" s="254"/>
      <c r="W2713" s="254"/>
      <c r="X2713" s="255"/>
      <c r="Y2713" s="255"/>
      <c r="Z2713" s="256"/>
      <c r="AA2713" s="63"/>
      <c r="AB2713" s="63"/>
      <c r="AC2713" s="63"/>
      <c r="AD2713" s="81"/>
      <c r="AE2713" s="84"/>
      <c r="AF2713" s="84"/>
      <c r="AG2713" s="257"/>
      <c r="AH2713" s="84"/>
      <c r="AI2713" s="63"/>
      <c r="AJ2713" s="63"/>
      <c r="AK2713" s="81"/>
      <c r="AL2713" s="85"/>
      <c r="AM2713" s="85"/>
      <c r="AN2713" s="63"/>
    </row>
    <row r="2714" spans="1:40" ht="20.100000000000001" customHeight="1" x14ac:dyDescent="0.2">
      <c r="A2714" s="248"/>
      <c r="B2714" s="248"/>
      <c r="C2714" s="248"/>
      <c r="D2714" s="84"/>
      <c r="E2714" s="86"/>
      <c r="F2714" s="249"/>
      <c r="G2714" s="84"/>
      <c r="H2714" s="84"/>
      <c r="I2714" s="250"/>
      <c r="J2714" s="84"/>
      <c r="K2714" s="477"/>
      <c r="L2714" s="174"/>
      <c r="M2714" s="251"/>
      <c r="N2714" s="86"/>
      <c r="O2714" s="252"/>
      <c r="P2714" s="253"/>
      <c r="Q2714" s="484"/>
      <c r="R2714" s="83"/>
      <c r="S2714" s="482"/>
      <c r="T2714" s="84"/>
      <c r="U2714" s="250"/>
      <c r="V2714" s="254"/>
      <c r="W2714" s="254"/>
      <c r="X2714" s="255"/>
      <c r="Y2714" s="255"/>
      <c r="Z2714" s="256"/>
      <c r="AA2714" s="63"/>
      <c r="AB2714" s="63"/>
      <c r="AC2714" s="63"/>
      <c r="AD2714" s="81"/>
      <c r="AE2714" s="84"/>
      <c r="AF2714" s="84"/>
      <c r="AG2714" s="257"/>
      <c r="AH2714" s="84"/>
      <c r="AI2714" s="63"/>
      <c r="AJ2714" s="63"/>
      <c r="AK2714" s="81"/>
      <c r="AL2714" s="85"/>
      <c r="AM2714" s="85"/>
      <c r="AN2714" s="63"/>
    </row>
    <row r="2715" spans="1:40" ht="20.100000000000001" customHeight="1" x14ac:dyDescent="0.2">
      <c r="A2715" s="248"/>
      <c r="B2715" s="248"/>
      <c r="C2715" s="248"/>
      <c r="D2715" s="84"/>
      <c r="E2715" s="86"/>
      <c r="F2715" s="249"/>
      <c r="G2715" s="84"/>
      <c r="H2715" s="84"/>
      <c r="I2715" s="250"/>
      <c r="J2715" s="84"/>
      <c r="K2715" s="477"/>
      <c r="L2715" s="174"/>
      <c r="M2715" s="251"/>
      <c r="N2715" s="86"/>
      <c r="O2715" s="252"/>
      <c r="P2715" s="253"/>
      <c r="Q2715" s="484"/>
      <c r="R2715" s="83"/>
      <c r="S2715" s="482"/>
      <c r="T2715" s="84"/>
      <c r="U2715" s="250"/>
      <c r="V2715" s="254"/>
      <c r="W2715" s="254"/>
      <c r="X2715" s="255"/>
      <c r="Y2715" s="255"/>
      <c r="Z2715" s="256"/>
      <c r="AA2715" s="63"/>
      <c r="AB2715" s="63"/>
      <c r="AC2715" s="63"/>
      <c r="AD2715" s="81"/>
      <c r="AE2715" s="84"/>
      <c r="AF2715" s="84"/>
      <c r="AG2715" s="257"/>
      <c r="AH2715" s="84"/>
      <c r="AI2715" s="63"/>
      <c r="AJ2715" s="63"/>
      <c r="AK2715" s="81"/>
      <c r="AL2715" s="85"/>
      <c r="AM2715" s="85"/>
      <c r="AN2715" s="63"/>
    </row>
    <row r="2716" spans="1:40" ht="20.100000000000001" customHeight="1" x14ac:dyDescent="0.2">
      <c r="A2716" s="248"/>
      <c r="B2716" s="248"/>
      <c r="C2716" s="248"/>
      <c r="D2716" s="84"/>
      <c r="E2716" s="86"/>
      <c r="F2716" s="249"/>
      <c r="G2716" s="84"/>
      <c r="H2716" s="84"/>
      <c r="I2716" s="250"/>
      <c r="J2716" s="84"/>
      <c r="K2716" s="477"/>
      <c r="L2716" s="174"/>
      <c r="M2716" s="251"/>
      <c r="N2716" s="86"/>
      <c r="O2716" s="252"/>
      <c r="P2716" s="253"/>
      <c r="Q2716" s="484"/>
      <c r="R2716" s="83"/>
      <c r="S2716" s="482"/>
      <c r="T2716" s="84"/>
      <c r="U2716" s="250"/>
      <c r="V2716" s="254"/>
      <c r="W2716" s="254"/>
      <c r="X2716" s="255"/>
      <c r="Y2716" s="255"/>
      <c r="Z2716" s="256"/>
      <c r="AA2716" s="63"/>
      <c r="AB2716" s="63"/>
      <c r="AC2716" s="63"/>
      <c r="AD2716" s="81"/>
      <c r="AE2716" s="84"/>
      <c r="AF2716" s="84"/>
      <c r="AG2716" s="257"/>
      <c r="AH2716" s="84"/>
      <c r="AI2716" s="63"/>
      <c r="AJ2716" s="63"/>
      <c r="AK2716" s="81"/>
      <c r="AL2716" s="85"/>
      <c r="AM2716" s="85"/>
      <c r="AN2716" s="63"/>
    </row>
    <row r="2717" spans="1:40" ht="20.100000000000001" customHeight="1" x14ac:dyDescent="0.2">
      <c r="A2717" s="248"/>
      <c r="B2717" s="248"/>
      <c r="C2717" s="248"/>
      <c r="D2717" s="84"/>
      <c r="E2717" s="86"/>
      <c r="F2717" s="249"/>
      <c r="G2717" s="84"/>
      <c r="H2717" s="84"/>
      <c r="I2717" s="250"/>
      <c r="J2717" s="84"/>
      <c r="K2717" s="477"/>
      <c r="L2717" s="174"/>
      <c r="M2717" s="251"/>
      <c r="N2717" s="86"/>
      <c r="O2717" s="252"/>
      <c r="P2717" s="253"/>
      <c r="Q2717" s="484"/>
      <c r="R2717" s="83"/>
      <c r="S2717" s="482"/>
      <c r="T2717" s="84"/>
      <c r="U2717" s="250"/>
      <c r="V2717" s="254"/>
      <c r="W2717" s="254"/>
      <c r="X2717" s="255"/>
      <c r="Y2717" s="255"/>
      <c r="Z2717" s="256"/>
      <c r="AA2717" s="63"/>
      <c r="AB2717" s="63"/>
      <c r="AC2717" s="63"/>
      <c r="AD2717" s="81"/>
      <c r="AE2717" s="84"/>
      <c r="AF2717" s="84"/>
      <c r="AG2717" s="257"/>
      <c r="AH2717" s="84"/>
      <c r="AI2717" s="63"/>
      <c r="AJ2717" s="63"/>
      <c r="AK2717" s="81"/>
      <c r="AL2717" s="85"/>
      <c r="AM2717" s="85"/>
      <c r="AN2717" s="63"/>
    </row>
    <row r="2718" spans="1:40" ht="20.100000000000001" customHeight="1" x14ac:dyDescent="0.2">
      <c r="A2718" s="248"/>
      <c r="B2718" s="248"/>
      <c r="C2718" s="248"/>
      <c r="D2718" s="84"/>
      <c r="E2718" s="86"/>
      <c r="F2718" s="249"/>
      <c r="G2718" s="84"/>
      <c r="H2718" s="84"/>
      <c r="I2718" s="250"/>
      <c r="J2718" s="84"/>
      <c r="K2718" s="477"/>
      <c r="L2718" s="174"/>
      <c r="M2718" s="251"/>
      <c r="N2718" s="86"/>
      <c r="O2718" s="252"/>
      <c r="P2718" s="253"/>
      <c r="Q2718" s="484"/>
      <c r="R2718" s="83"/>
      <c r="S2718" s="482"/>
      <c r="T2718" s="84"/>
      <c r="U2718" s="250"/>
      <c r="V2718" s="254"/>
      <c r="W2718" s="254"/>
      <c r="X2718" s="255"/>
      <c r="Y2718" s="255"/>
      <c r="Z2718" s="256"/>
      <c r="AA2718" s="63"/>
      <c r="AB2718" s="63"/>
      <c r="AC2718" s="63"/>
      <c r="AD2718" s="81"/>
      <c r="AE2718" s="84"/>
      <c r="AF2718" s="84"/>
      <c r="AG2718" s="257"/>
      <c r="AH2718" s="84"/>
      <c r="AI2718" s="63"/>
      <c r="AJ2718" s="63"/>
      <c r="AK2718" s="81"/>
      <c r="AL2718" s="85"/>
      <c r="AM2718" s="85"/>
      <c r="AN2718" s="63"/>
    </row>
    <row r="2719" spans="1:40" ht="20.100000000000001" customHeight="1" x14ac:dyDescent="0.2">
      <c r="A2719" s="248"/>
      <c r="B2719" s="248"/>
      <c r="C2719" s="248"/>
      <c r="D2719" s="84"/>
      <c r="E2719" s="86"/>
      <c r="F2719" s="249"/>
      <c r="G2719" s="84"/>
      <c r="H2719" s="84"/>
      <c r="I2719" s="250"/>
      <c r="J2719" s="84"/>
      <c r="K2719" s="477"/>
      <c r="L2719" s="174"/>
      <c r="M2719" s="251"/>
      <c r="N2719" s="86"/>
      <c r="O2719" s="252"/>
      <c r="P2719" s="253"/>
      <c r="Q2719" s="484"/>
      <c r="R2719" s="83"/>
      <c r="S2719" s="482"/>
      <c r="T2719" s="84"/>
      <c r="U2719" s="250"/>
      <c r="V2719" s="254"/>
      <c r="W2719" s="254"/>
      <c r="X2719" s="255"/>
      <c r="Y2719" s="255"/>
      <c r="Z2719" s="256"/>
      <c r="AA2719" s="63"/>
      <c r="AB2719" s="63"/>
      <c r="AC2719" s="63"/>
      <c r="AD2719" s="81"/>
      <c r="AE2719" s="84"/>
      <c r="AF2719" s="84"/>
      <c r="AG2719" s="257"/>
      <c r="AH2719" s="84"/>
      <c r="AI2719" s="63"/>
      <c r="AJ2719" s="63"/>
      <c r="AK2719" s="81"/>
      <c r="AL2719" s="85"/>
      <c r="AM2719" s="85"/>
      <c r="AN2719" s="63"/>
    </row>
    <row r="2720" spans="1:40" ht="20.100000000000001" customHeight="1" x14ac:dyDescent="0.2">
      <c r="A2720" s="248"/>
      <c r="B2720" s="248"/>
      <c r="C2720" s="248"/>
      <c r="D2720" s="84"/>
      <c r="E2720" s="86"/>
      <c r="F2720" s="249"/>
      <c r="G2720" s="84"/>
      <c r="H2720" s="84"/>
      <c r="I2720" s="250"/>
      <c r="J2720" s="84"/>
      <c r="K2720" s="477"/>
      <c r="L2720" s="174"/>
      <c r="M2720" s="251"/>
      <c r="N2720" s="86"/>
      <c r="O2720" s="252"/>
      <c r="P2720" s="253"/>
      <c r="Q2720" s="484"/>
      <c r="R2720" s="83"/>
      <c r="S2720" s="482"/>
      <c r="T2720" s="84"/>
      <c r="U2720" s="250"/>
      <c r="V2720" s="254"/>
      <c r="W2720" s="254"/>
      <c r="X2720" s="255"/>
      <c r="Y2720" s="255"/>
      <c r="Z2720" s="256"/>
      <c r="AA2720" s="63"/>
      <c r="AB2720" s="63"/>
      <c r="AC2720" s="63"/>
      <c r="AD2720" s="81"/>
      <c r="AE2720" s="84"/>
      <c r="AF2720" s="84"/>
      <c r="AG2720" s="257"/>
      <c r="AH2720" s="84"/>
      <c r="AI2720" s="63"/>
      <c r="AJ2720" s="63"/>
      <c r="AK2720" s="81"/>
      <c r="AL2720" s="85"/>
      <c r="AM2720" s="85"/>
      <c r="AN2720" s="63"/>
    </row>
    <row r="2721" spans="1:40" ht="20.100000000000001" customHeight="1" x14ac:dyDescent="0.2">
      <c r="A2721" s="248"/>
      <c r="B2721" s="248"/>
      <c r="C2721" s="248"/>
      <c r="D2721" s="84"/>
      <c r="E2721" s="86"/>
      <c r="F2721" s="249"/>
      <c r="G2721" s="84"/>
      <c r="H2721" s="84"/>
      <c r="I2721" s="250"/>
      <c r="J2721" s="84"/>
      <c r="K2721" s="477"/>
      <c r="L2721" s="174"/>
      <c r="M2721" s="251"/>
      <c r="N2721" s="86"/>
      <c r="O2721" s="252"/>
      <c r="P2721" s="253"/>
      <c r="Q2721" s="484"/>
      <c r="R2721" s="83"/>
      <c r="S2721" s="482"/>
      <c r="T2721" s="84"/>
      <c r="U2721" s="250"/>
      <c r="V2721" s="254"/>
      <c r="W2721" s="254"/>
      <c r="X2721" s="255"/>
      <c r="Y2721" s="255"/>
      <c r="Z2721" s="256"/>
      <c r="AA2721" s="63"/>
      <c r="AB2721" s="63"/>
      <c r="AC2721" s="63"/>
      <c r="AD2721" s="81"/>
      <c r="AE2721" s="84"/>
      <c r="AF2721" s="84"/>
      <c r="AG2721" s="257"/>
      <c r="AH2721" s="84"/>
      <c r="AI2721" s="63"/>
      <c r="AJ2721" s="63"/>
      <c r="AK2721" s="81"/>
      <c r="AL2721" s="85"/>
      <c r="AM2721" s="85"/>
      <c r="AN2721" s="63"/>
    </row>
    <row r="2722" spans="1:40" ht="20.100000000000001" customHeight="1" x14ac:dyDescent="0.2">
      <c r="A2722" s="248"/>
      <c r="B2722" s="248"/>
      <c r="C2722" s="248"/>
      <c r="D2722" s="84"/>
      <c r="E2722" s="86"/>
      <c r="F2722" s="249"/>
      <c r="G2722" s="84"/>
      <c r="H2722" s="84"/>
      <c r="I2722" s="250"/>
      <c r="J2722" s="84"/>
      <c r="K2722" s="477"/>
      <c r="L2722" s="174"/>
      <c r="M2722" s="251"/>
      <c r="N2722" s="86"/>
      <c r="O2722" s="252"/>
      <c r="P2722" s="253"/>
      <c r="Q2722" s="484"/>
      <c r="R2722" s="83"/>
      <c r="S2722" s="482"/>
      <c r="T2722" s="84"/>
      <c r="U2722" s="250"/>
      <c r="V2722" s="254"/>
      <c r="W2722" s="254"/>
      <c r="X2722" s="255"/>
      <c r="Y2722" s="255"/>
      <c r="Z2722" s="256"/>
      <c r="AA2722" s="63"/>
      <c r="AB2722" s="63"/>
      <c r="AC2722" s="63"/>
      <c r="AD2722" s="81"/>
      <c r="AE2722" s="84"/>
      <c r="AF2722" s="84"/>
      <c r="AG2722" s="257"/>
      <c r="AH2722" s="84"/>
      <c r="AI2722" s="63"/>
      <c r="AJ2722" s="63"/>
      <c r="AK2722" s="81"/>
      <c r="AL2722" s="85"/>
      <c r="AM2722" s="85"/>
      <c r="AN2722" s="63"/>
    </row>
    <row r="2723" spans="1:40" ht="20.100000000000001" customHeight="1" x14ac:dyDescent="0.2">
      <c r="A2723" s="248"/>
      <c r="B2723" s="248"/>
      <c r="C2723" s="248"/>
      <c r="D2723" s="84"/>
      <c r="E2723" s="86"/>
      <c r="F2723" s="249"/>
      <c r="G2723" s="84"/>
      <c r="H2723" s="84"/>
      <c r="I2723" s="250"/>
      <c r="J2723" s="84"/>
      <c r="K2723" s="477"/>
      <c r="L2723" s="174"/>
      <c r="M2723" s="251"/>
      <c r="N2723" s="86"/>
      <c r="O2723" s="252"/>
      <c r="P2723" s="253"/>
      <c r="Q2723" s="484"/>
      <c r="R2723" s="83"/>
      <c r="S2723" s="482"/>
      <c r="T2723" s="84"/>
      <c r="U2723" s="250"/>
      <c r="V2723" s="254"/>
      <c r="W2723" s="254"/>
      <c r="X2723" s="255"/>
      <c r="Y2723" s="255"/>
      <c r="Z2723" s="256"/>
      <c r="AA2723" s="63"/>
      <c r="AB2723" s="63"/>
      <c r="AC2723" s="63"/>
      <c r="AD2723" s="81"/>
      <c r="AE2723" s="84"/>
      <c r="AF2723" s="84"/>
      <c r="AG2723" s="257"/>
      <c r="AH2723" s="84"/>
      <c r="AI2723" s="63"/>
      <c r="AJ2723" s="63"/>
      <c r="AK2723" s="81"/>
      <c r="AL2723" s="85"/>
      <c r="AM2723" s="85"/>
      <c r="AN2723" s="63"/>
    </row>
    <row r="2724" spans="1:40" ht="20.100000000000001" customHeight="1" x14ac:dyDescent="0.2">
      <c r="A2724" s="248"/>
      <c r="B2724" s="248"/>
      <c r="C2724" s="248"/>
      <c r="D2724" s="84"/>
      <c r="E2724" s="86"/>
      <c r="F2724" s="249"/>
      <c r="G2724" s="84"/>
      <c r="H2724" s="84"/>
      <c r="I2724" s="250"/>
      <c r="J2724" s="84"/>
      <c r="K2724" s="477"/>
      <c r="L2724" s="174"/>
      <c r="M2724" s="251"/>
      <c r="N2724" s="86"/>
      <c r="O2724" s="252"/>
      <c r="P2724" s="253"/>
      <c r="Q2724" s="484"/>
      <c r="R2724" s="83"/>
      <c r="S2724" s="482"/>
      <c r="T2724" s="84"/>
      <c r="U2724" s="250"/>
      <c r="V2724" s="254"/>
      <c r="W2724" s="254"/>
      <c r="X2724" s="255"/>
      <c r="Y2724" s="255"/>
      <c r="Z2724" s="256"/>
      <c r="AA2724" s="63"/>
      <c r="AB2724" s="63"/>
      <c r="AC2724" s="63"/>
      <c r="AD2724" s="81"/>
      <c r="AE2724" s="84"/>
      <c r="AF2724" s="84"/>
      <c r="AG2724" s="257"/>
      <c r="AH2724" s="84"/>
      <c r="AI2724" s="63"/>
      <c r="AJ2724" s="63"/>
      <c r="AK2724" s="81"/>
      <c r="AL2724" s="85"/>
      <c r="AM2724" s="85"/>
      <c r="AN2724" s="63"/>
    </row>
    <row r="2725" spans="1:40" ht="20.100000000000001" customHeight="1" x14ac:dyDescent="0.2">
      <c r="A2725" s="248"/>
      <c r="B2725" s="248"/>
      <c r="C2725" s="248"/>
      <c r="D2725" s="84"/>
      <c r="E2725" s="86"/>
      <c r="F2725" s="249"/>
      <c r="G2725" s="84"/>
      <c r="H2725" s="84"/>
      <c r="I2725" s="250"/>
      <c r="J2725" s="84"/>
      <c r="K2725" s="477"/>
      <c r="L2725" s="174"/>
      <c r="M2725" s="251"/>
      <c r="N2725" s="86"/>
      <c r="O2725" s="252"/>
      <c r="P2725" s="253"/>
      <c r="Q2725" s="484"/>
      <c r="R2725" s="83"/>
      <c r="S2725" s="482"/>
      <c r="T2725" s="84"/>
      <c r="U2725" s="250"/>
      <c r="V2725" s="254"/>
      <c r="W2725" s="254"/>
      <c r="X2725" s="255"/>
      <c r="Y2725" s="255"/>
      <c r="Z2725" s="256"/>
      <c r="AA2725" s="63"/>
      <c r="AB2725" s="63"/>
      <c r="AC2725" s="63"/>
      <c r="AD2725" s="81"/>
      <c r="AE2725" s="84"/>
      <c r="AF2725" s="84"/>
      <c r="AG2725" s="257"/>
      <c r="AH2725" s="84"/>
      <c r="AI2725" s="63"/>
      <c r="AJ2725" s="63"/>
      <c r="AK2725" s="81"/>
      <c r="AL2725" s="85"/>
      <c r="AM2725" s="85"/>
      <c r="AN2725" s="63"/>
    </row>
    <row r="2726" spans="1:40" ht="20.100000000000001" customHeight="1" x14ac:dyDescent="0.2">
      <c r="A2726" s="248"/>
      <c r="B2726" s="248"/>
      <c r="C2726" s="248"/>
      <c r="D2726" s="84"/>
      <c r="E2726" s="86"/>
      <c r="F2726" s="249"/>
      <c r="G2726" s="84"/>
      <c r="H2726" s="84"/>
      <c r="I2726" s="250"/>
      <c r="J2726" s="84"/>
      <c r="K2726" s="477"/>
      <c r="L2726" s="174"/>
      <c r="M2726" s="251"/>
      <c r="N2726" s="86"/>
      <c r="O2726" s="252"/>
      <c r="P2726" s="253"/>
      <c r="Q2726" s="484"/>
      <c r="R2726" s="83"/>
      <c r="S2726" s="482"/>
      <c r="T2726" s="84"/>
      <c r="U2726" s="250"/>
      <c r="V2726" s="254"/>
      <c r="W2726" s="254"/>
      <c r="X2726" s="255"/>
      <c r="Y2726" s="255"/>
      <c r="Z2726" s="256"/>
      <c r="AA2726" s="63"/>
      <c r="AB2726" s="63"/>
      <c r="AC2726" s="63"/>
      <c r="AD2726" s="81"/>
      <c r="AE2726" s="84"/>
      <c r="AF2726" s="84"/>
      <c r="AG2726" s="257"/>
      <c r="AH2726" s="84"/>
      <c r="AI2726" s="63"/>
      <c r="AJ2726" s="63"/>
      <c r="AK2726" s="81"/>
      <c r="AL2726" s="85"/>
      <c r="AM2726" s="85"/>
      <c r="AN2726" s="63"/>
    </row>
    <row r="2727" spans="1:40" ht="20.100000000000001" customHeight="1" x14ac:dyDescent="0.2">
      <c r="A2727" s="248"/>
      <c r="B2727" s="248"/>
      <c r="C2727" s="248"/>
      <c r="D2727" s="84"/>
      <c r="E2727" s="86"/>
      <c r="F2727" s="249"/>
      <c r="G2727" s="84"/>
      <c r="H2727" s="84"/>
      <c r="I2727" s="250"/>
      <c r="J2727" s="84"/>
      <c r="K2727" s="477"/>
      <c r="L2727" s="174"/>
      <c r="M2727" s="251"/>
      <c r="N2727" s="86"/>
      <c r="O2727" s="252"/>
      <c r="P2727" s="253"/>
      <c r="Q2727" s="484"/>
      <c r="R2727" s="83"/>
      <c r="S2727" s="482"/>
      <c r="T2727" s="84"/>
      <c r="U2727" s="250"/>
      <c r="V2727" s="254"/>
      <c r="W2727" s="254"/>
      <c r="X2727" s="255"/>
      <c r="Y2727" s="255"/>
      <c r="Z2727" s="256"/>
      <c r="AA2727" s="63"/>
      <c r="AB2727" s="63"/>
      <c r="AC2727" s="63"/>
      <c r="AD2727" s="81"/>
      <c r="AE2727" s="84"/>
      <c r="AF2727" s="84"/>
      <c r="AG2727" s="257"/>
      <c r="AH2727" s="84"/>
      <c r="AI2727" s="63"/>
      <c r="AJ2727" s="63"/>
      <c r="AK2727" s="81"/>
      <c r="AL2727" s="85"/>
      <c r="AM2727" s="85"/>
      <c r="AN2727" s="63"/>
    </row>
    <row r="2728" spans="1:40" ht="20.100000000000001" customHeight="1" x14ac:dyDescent="0.2">
      <c r="A2728" s="248"/>
      <c r="B2728" s="248"/>
      <c r="C2728" s="248"/>
      <c r="D2728" s="84"/>
      <c r="E2728" s="86"/>
      <c r="F2728" s="249"/>
      <c r="G2728" s="84"/>
      <c r="H2728" s="84"/>
      <c r="I2728" s="250"/>
      <c r="J2728" s="84"/>
      <c r="K2728" s="477"/>
      <c r="L2728" s="174"/>
      <c r="M2728" s="251"/>
      <c r="N2728" s="86"/>
      <c r="O2728" s="252"/>
      <c r="P2728" s="253"/>
      <c r="Q2728" s="484"/>
      <c r="R2728" s="83"/>
      <c r="S2728" s="482"/>
      <c r="T2728" s="84"/>
      <c r="U2728" s="250"/>
      <c r="V2728" s="254"/>
      <c r="W2728" s="254"/>
      <c r="X2728" s="255"/>
      <c r="Y2728" s="255"/>
      <c r="Z2728" s="256"/>
      <c r="AA2728" s="63"/>
      <c r="AB2728" s="63"/>
      <c r="AC2728" s="63"/>
      <c r="AD2728" s="81"/>
      <c r="AE2728" s="84"/>
      <c r="AF2728" s="84"/>
      <c r="AG2728" s="257"/>
      <c r="AH2728" s="84"/>
      <c r="AI2728" s="63"/>
      <c r="AJ2728" s="63"/>
      <c r="AK2728" s="81"/>
      <c r="AL2728" s="85"/>
      <c r="AM2728" s="85"/>
      <c r="AN2728" s="63"/>
    </row>
    <row r="2729" spans="1:40" ht="20.100000000000001" customHeight="1" x14ac:dyDescent="0.2">
      <c r="A2729" s="248"/>
      <c r="B2729" s="248"/>
      <c r="C2729" s="248"/>
      <c r="D2729" s="84"/>
      <c r="E2729" s="86"/>
      <c r="F2729" s="249"/>
      <c r="G2729" s="84"/>
      <c r="H2729" s="84"/>
      <c r="I2729" s="250"/>
      <c r="J2729" s="84"/>
      <c r="K2729" s="477"/>
      <c r="L2729" s="174"/>
      <c r="M2729" s="251"/>
      <c r="N2729" s="86"/>
      <c r="O2729" s="252"/>
      <c r="P2729" s="253"/>
      <c r="Q2729" s="484"/>
      <c r="R2729" s="83"/>
      <c r="S2729" s="482"/>
      <c r="T2729" s="84"/>
      <c r="U2729" s="250"/>
      <c r="V2729" s="254"/>
      <c r="W2729" s="254"/>
      <c r="X2729" s="255"/>
      <c r="Y2729" s="255"/>
      <c r="Z2729" s="256"/>
      <c r="AA2729" s="63"/>
      <c r="AB2729" s="63"/>
      <c r="AC2729" s="63"/>
      <c r="AD2729" s="81"/>
      <c r="AE2729" s="84"/>
      <c r="AF2729" s="84"/>
      <c r="AG2729" s="257"/>
      <c r="AH2729" s="84"/>
      <c r="AI2729" s="63"/>
      <c r="AJ2729" s="63"/>
      <c r="AK2729" s="81"/>
      <c r="AL2729" s="85"/>
      <c r="AM2729" s="85"/>
      <c r="AN2729" s="63"/>
    </row>
    <row r="2730" spans="1:40" ht="20.100000000000001" customHeight="1" x14ac:dyDescent="0.2">
      <c r="A2730" s="248"/>
      <c r="B2730" s="248"/>
      <c r="C2730" s="248"/>
      <c r="D2730" s="84"/>
      <c r="E2730" s="86"/>
      <c r="F2730" s="249"/>
      <c r="G2730" s="84"/>
      <c r="H2730" s="84"/>
      <c r="I2730" s="250"/>
      <c r="J2730" s="84"/>
      <c r="K2730" s="477"/>
      <c r="L2730" s="174"/>
      <c r="M2730" s="251"/>
      <c r="N2730" s="86"/>
      <c r="O2730" s="252"/>
      <c r="P2730" s="253"/>
      <c r="Q2730" s="484"/>
      <c r="R2730" s="83"/>
      <c r="S2730" s="482"/>
      <c r="T2730" s="84"/>
      <c r="U2730" s="250"/>
      <c r="V2730" s="254"/>
      <c r="W2730" s="254"/>
      <c r="X2730" s="255"/>
      <c r="Y2730" s="255"/>
      <c r="Z2730" s="256"/>
      <c r="AA2730" s="63"/>
      <c r="AB2730" s="63"/>
      <c r="AC2730" s="63"/>
      <c r="AD2730" s="81"/>
      <c r="AE2730" s="84"/>
      <c r="AF2730" s="84"/>
      <c r="AG2730" s="257"/>
      <c r="AH2730" s="84"/>
      <c r="AI2730" s="63"/>
      <c r="AJ2730" s="63"/>
      <c r="AK2730" s="81"/>
      <c r="AL2730" s="85"/>
      <c r="AM2730" s="85"/>
      <c r="AN2730" s="63"/>
    </row>
    <row r="2731" spans="1:40" ht="20.100000000000001" customHeight="1" x14ac:dyDescent="0.2">
      <c r="A2731" s="248"/>
      <c r="B2731" s="248"/>
      <c r="C2731" s="248"/>
      <c r="D2731" s="84"/>
      <c r="E2731" s="86"/>
      <c r="F2731" s="249"/>
      <c r="G2731" s="84"/>
      <c r="H2731" s="84"/>
      <c r="I2731" s="250"/>
      <c r="J2731" s="84"/>
      <c r="K2731" s="477"/>
      <c r="L2731" s="174"/>
      <c r="M2731" s="251"/>
      <c r="N2731" s="86"/>
      <c r="O2731" s="252"/>
      <c r="P2731" s="253"/>
      <c r="Q2731" s="484"/>
      <c r="R2731" s="83"/>
      <c r="S2731" s="482"/>
      <c r="T2731" s="84"/>
      <c r="U2731" s="250"/>
      <c r="V2731" s="254"/>
      <c r="W2731" s="254"/>
      <c r="X2731" s="255"/>
      <c r="Y2731" s="255"/>
      <c r="Z2731" s="256"/>
      <c r="AA2731" s="63"/>
      <c r="AB2731" s="63"/>
      <c r="AC2731" s="63"/>
      <c r="AD2731" s="81"/>
      <c r="AE2731" s="84"/>
      <c r="AF2731" s="84"/>
      <c r="AG2731" s="257"/>
      <c r="AH2731" s="84"/>
      <c r="AI2731" s="63"/>
      <c r="AJ2731" s="63"/>
      <c r="AK2731" s="81"/>
      <c r="AL2731" s="85"/>
      <c r="AM2731" s="85"/>
      <c r="AN2731" s="63"/>
    </row>
    <row r="2732" spans="1:40" ht="20.100000000000001" customHeight="1" x14ac:dyDescent="0.2">
      <c r="A2732" s="248"/>
      <c r="B2732" s="248"/>
      <c r="C2732" s="248"/>
      <c r="D2732" s="84"/>
      <c r="E2732" s="86"/>
      <c r="F2732" s="249"/>
      <c r="G2732" s="84"/>
      <c r="H2732" s="84"/>
      <c r="I2732" s="250"/>
      <c r="J2732" s="84"/>
      <c r="K2732" s="477"/>
      <c r="L2732" s="174"/>
      <c r="M2732" s="251"/>
      <c r="N2732" s="86"/>
      <c r="O2732" s="252"/>
      <c r="P2732" s="253"/>
      <c r="Q2732" s="484"/>
      <c r="R2732" s="83"/>
      <c r="S2732" s="482"/>
      <c r="T2732" s="84"/>
      <c r="U2732" s="250"/>
      <c r="V2732" s="254"/>
      <c r="W2732" s="254"/>
      <c r="X2732" s="255"/>
      <c r="Y2732" s="255"/>
      <c r="Z2732" s="256"/>
      <c r="AA2732" s="63"/>
      <c r="AB2732" s="63"/>
      <c r="AC2732" s="63"/>
      <c r="AD2732" s="81"/>
      <c r="AE2732" s="84"/>
      <c r="AF2732" s="84"/>
      <c r="AG2732" s="257"/>
      <c r="AH2732" s="84"/>
      <c r="AI2732" s="63"/>
      <c r="AJ2732" s="63"/>
      <c r="AK2732" s="81"/>
      <c r="AL2732" s="85"/>
      <c r="AM2732" s="85"/>
      <c r="AN2732" s="63"/>
    </row>
    <row r="2733" spans="1:40" ht="20.100000000000001" customHeight="1" x14ac:dyDescent="0.2">
      <c r="A2733" s="248"/>
      <c r="B2733" s="248"/>
      <c r="C2733" s="248"/>
      <c r="D2733" s="84"/>
      <c r="E2733" s="86"/>
      <c r="F2733" s="249"/>
      <c r="G2733" s="84"/>
      <c r="H2733" s="84"/>
      <c r="I2733" s="250"/>
      <c r="J2733" s="84"/>
      <c r="K2733" s="477"/>
      <c r="L2733" s="174"/>
      <c r="M2733" s="251"/>
      <c r="N2733" s="86"/>
      <c r="O2733" s="252"/>
      <c r="P2733" s="253"/>
      <c r="Q2733" s="484"/>
      <c r="R2733" s="83"/>
      <c r="S2733" s="482"/>
      <c r="T2733" s="84"/>
      <c r="U2733" s="250"/>
      <c r="V2733" s="254"/>
      <c r="W2733" s="254"/>
      <c r="X2733" s="255"/>
      <c r="Y2733" s="255"/>
      <c r="Z2733" s="256"/>
      <c r="AA2733" s="63"/>
      <c r="AB2733" s="63"/>
      <c r="AC2733" s="63"/>
      <c r="AD2733" s="81"/>
      <c r="AE2733" s="84"/>
      <c r="AF2733" s="84"/>
      <c r="AG2733" s="257"/>
      <c r="AH2733" s="84"/>
      <c r="AI2733" s="63"/>
      <c r="AJ2733" s="63"/>
      <c r="AK2733" s="81"/>
      <c r="AL2733" s="85"/>
      <c r="AM2733" s="85"/>
      <c r="AN2733" s="63"/>
    </row>
    <row r="2734" spans="1:40" ht="20.100000000000001" customHeight="1" x14ac:dyDescent="0.2">
      <c r="A2734" s="248"/>
      <c r="B2734" s="248"/>
      <c r="C2734" s="248"/>
      <c r="D2734" s="84"/>
      <c r="E2734" s="86"/>
      <c r="F2734" s="249"/>
      <c r="G2734" s="84"/>
      <c r="H2734" s="84"/>
      <c r="I2734" s="250"/>
      <c r="J2734" s="84"/>
      <c r="K2734" s="477"/>
      <c r="L2734" s="174"/>
      <c r="M2734" s="251"/>
      <c r="N2734" s="86"/>
      <c r="O2734" s="252"/>
      <c r="P2734" s="253"/>
      <c r="Q2734" s="484"/>
      <c r="R2734" s="83"/>
      <c r="S2734" s="482"/>
      <c r="T2734" s="84"/>
      <c r="U2734" s="250"/>
      <c r="V2734" s="254"/>
      <c r="W2734" s="254"/>
      <c r="X2734" s="255"/>
      <c r="Y2734" s="255"/>
      <c r="Z2734" s="256"/>
      <c r="AA2734" s="63"/>
      <c r="AB2734" s="63"/>
      <c r="AC2734" s="63"/>
      <c r="AD2734" s="81"/>
      <c r="AE2734" s="84"/>
      <c r="AF2734" s="84"/>
      <c r="AG2734" s="257"/>
      <c r="AH2734" s="84"/>
      <c r="AI2734" s="63"/>
      <c r="AJ2734" s="63"/>
      <c r="AK2734" s="81"/>
      <c r="AL2734" s="85"/>
      <c r="AM2734" s="85"/>
      <c r="AN2734" s="63"/>
    </row>
    <row r="2735" spans="1:40" ht="20.100000000000001" customHeight="1" x14ac:dyDescent="0.2">
      <c r="A2735" s="248"/>
      <c r="B2735" s="248"/>
      <c r="C2735" s="248"/>
      <c r="D2735" s="84"/>
      <c r="E2735" s="86"/>
      <c r="F2735" s="249"/>
      <c r="G2735" s="84"/>
      <c r="H2735" s="84"/>
      <c r="I2735" s="250"/>
      <c r="J2735" s="84"/>
      <c r="K2735" s="477"/>
      <c r="L2735" s="174"/>
      <c r="M2735" s="251"/>
      <c r="N2735" s="86"/>
      <c r="O2735" s="252"/>
      <c r="P2735" s="253"/>
      <c r="Q2735" s="484"/>
      <c r="R2735" s="83"/>
      <c r="S2735" s="482"/>
      <c r="T2735" s="84"/>
      <c r="U2735" s="250"/>
      <c r="V2735" s="254"/>
      <c r="W2735" s="254"/>
      <c r="X2735" s="255"/>
      <c r="Y2735" s="255"/>
      <c r="Z2735" s="256"/>
      <c r="AA2735" s="63"/>
      <c r="AB2735" s="63"/>
      <c r="AC2735" s="63"/>
      <c r="AD2735" s="81"/>
      <c r="AE2735" s="84"/>
      <c r="AF2735" s="84"/>
      <c r="AG2735" s="257"/>
      <c r="AH2735" s="84"/>
      <c r="AI2735" s="63"/>
      <c r="AJ2735" s="63"/>
      <c r="AK2735" s="81"/>
      <c r="AL2735" s="85"/>
      <c r="AM2735" s="85"/>
      <c r="AN2735" s="63"/>
    </row>
    <row r="2736" spans="1:40" ht="20.100000000000001" customHeight="1" x14ac:dyDescent="0.2">
      <c r="A2736" s="248"/>
      <c r="B2736" s="248"/>
      <c r="C2736" s="248"/>
      <c r="D2736" s="84"/>
      <c r="E2736" s="86"/>
      <c r="F2736" s="249"/>
      <c r="G2736" s="84"/>
      <c r="H2736" s="84"/>
      <c r="I2736" s="250"/>
      <c r="J2736" s="84"/>
      <c r="K2736" s="477"/>
      <c r="L2736" s="174"/>
      <c r="M2736" s="251"/>
      <c r="N2736" s="86"/>
      <c r="O2736" s="252"/>
      <c r="P2736" s="253"/>
      <c r="Q2736" s="484"/>
      <c r="R2736" s="83"/>
      <c r="S2736" s="482"/>
      <c r="T2736" s="84"/>
      <c r="U2736" s="250"/>
      <c r="V2736" s="254"/>
      <c r="W2736" s="254"/>
      <c r="X2736" s="255"/>
      <c r="Y2736" s="255"/>
      <c r="Z2736" s="256"/>
      <c r="AA2736" s="63"/>
      <c r="AB2736" s="63"/>
      <c r="AC2736" s="63"/>
      <c r="AD2736" s="81"/>
      <c r="AE2736" s="84"/>
      <c r="AF2736" s="84"/>
      <c r="AG2736" s="257"/>
      <c r="AH2736" s="84"/>
      <c r="AI2736" s="63"/>
      <c r="AJ2736" s="63"/>
      <c r="AK2736" s="81"/>
      <c r="AL2736" s="85"/>
      <c r="AM2736" s="85"/>
      <c r="AN2736" s="63"/>
    </row>
    <row r="2737" spans="1:40" ht="20.100000000000001" customHeight="1" x14ac:dyDescent="0.2">
      <c r="A2737" s="248"/>
      <c r="B2737" s="248"/>
      <c r="C2737" s="248"/>
      <c r="D2737" s="84"/>
      <c r="E2737" s="86"/>
      <c r="F2737" s="249"/>
      <c r="G2737" s="84"/>
      <c r="H2737" s="84"/>
      <c r="I2737" s="250"/>
      <c r="J2737" s="84"/>
      <c r="K2737" s="477"/>
      <c r="L2737" s="174"/>
      <c r="M2737" s="251"/>
      <c r="N2737" s="86"/>
      <c r="O2737" s="252"/>
      <c r="P2737" s="253"/>
      <c r="Q2737" s="484"/>
      <c r="R2737" s="83"/>
      <c r="S2737" s="482"/>
      <c r="T2737" s="84"/>
      <c r="U2737" s="250"/>
      <c r="V2737" s="254"/>
      <c r="W2737" s="254"/>
      <c r="X2737" s="255"/>
      <c r="Y2737" s="255"/>
      <c r="Z2737" s="256"/>
      <c r="AA2737" s="63"/>
      <c r="AB2737" s="63"/>
      <c r="AC2737" s="63"/>
      <c r="AD2737" s="81"/>
      <c r="AE2737" s="84"/>
      <c r="AF2737" s="84"/>
      <c r="AG2737" s="257"/>
      <c r="AH2737" s="84"/>
      <c r="AI2737" s="63"/>
      <c r="AJ2737" s="63"/>
      <c r="AK2737" s="81"/>
      <c r="AL2737" s="85"/>
      <c r="AM2737" s="85"/>
      <c r="AN2737" s="63"/>
    </row>
    <row r="2738" spans="1:40" ht="20.100000000000001" customHeight="1" x14ac:dyDescent="0.2">
      <c r="A2738" s="248"/>
      <c r="B2738" s="248"/>
      <c r="C2738" s="248"/>
      <c r="D2738" s="84"/>
      <c r="E2738" s="86"/>
      <c r="F2738" s="249"/>
      <c r="G2738" s="84"/>
      <c r="H2738" s="84"/>
      <c r="I2738" s="250"/>
      <c r="J2738" s="84"/>
      <c r="K2738" s="477"/>
      <c r="L2738" s="174"/>
      <c r="M2738" s="251"/>
      <c r="N2738" s="86"/>
      <c r="O2738" s="252"/>
      <c r="P2738" s="253"/>
      <c r="Q2738" s="484"/>
      <c r="R2738" s="83"/>
      <c r="S2738" s="482"/>
      <c r="T2738" s="84"/>
      <c r="U2738" s="250"/>
      <c r="V2738" s="254"/>
      <c r="W2738" s="254"/>
      <c r="X2738" s="255"/>
      <c r="Y2738" s="255"/>
      <c r="Z2738" s="256"/>
      <c r="AA2738" s="63"/>
      <c r="AB2738" s="63"/>
      <c r="AC2738" s="63"/>
      <c r="AD2738" s="81"/>
      <c r="AE2738" s="84"/>
      <c r="AF2738" s="84"/>
      <c r="AG2738" s="257"/>
      <c r="AH2738" s="84"/>
      <c r="AI2738" s="63"/>
      <c r="AJ2738" s="63"/>
      <c r="AK2738" s="81"/>
      <c r="AL2738" s="85"/>
      <c r="AM2738" s="85"/>
      <c r="AN2738" s="63"/>
    </row>
    <row r="2739" spans="1:40" ht="20.100000000000001" customHeight="1" x14ac:dyDescent="0.2">
      <c r="A2739" s="248"/>
      <c r="B2739" s="248"/>
      <c r="C2739" s="248"/>
      <c r="D2739" s="84"/>
      <c r="E2739" s="86"/>
      <c r="F2739" s="249"/>
      <c r="G2739" s="84"/>
      <c r="H2739" s="84"/>
      <c r="I2739" s="250"/>
      <c r="J2739" s="84"/>
      <c r="K2739" s="477"/>
      <c r="L2739" s="174"/>
      <c r="M2739" s="251"/>
      <c r="N2739" s="86"/>
      <c r="O2739" s="252"/>
      <c r="P2739" s="253"/>
      <c r="Q2739" s="484"/>
      <c r="R2739" s="83"/>
      <c r="S2739" s="482"/>
      <c r="T2739" s="84"/>
      <c r="U2739" s="250"/>
      <c r="V2739" s="254"/>
      <c r="W2739" s="254"/>
      <c r="X2739" s="255"/>
      <c r="Y2739" s="255"/>
      <c r="Z2739" s="256"/>
      <c r="AA2739" s="63"/>
      <c r="AB2739" s="63"/>
      <c r="AC2739" s="63"/>
      <c r="AD2739" s="81"/>
      <c r="AE2739" s="84"/>
      <c r="AF2739" s="84"/>
      <c r="AG2739" s="257"/>
      <c r="AH2739" s="84"/>
      <c r="AI2739" s="63"/>
      <c r="AJ2739" s="63"/>
      <c r="AK2739" s="81"/>
      <c r="AL2739" s="85"/>
      <c r="AM2739" s="85"/>
      <c r="AN2739" s="63"/>
    </row>
    <row r="2740" spans="1:40" ht="20.100000000000001" customHeight="1" x14ac:dyDescent="0.2">
      <c r="A2740" s="248"/>
      <c r="B2740" s="248"/>
      <c r="C2740" s="248"/>
      <c r="D2740" s="84"/>
      <c r="E2740" s="86"/>
      <c r="F2740" s="249"/>
      <c r="G2740" s="84"/>
      <c r="H2740" s="84"/>
      <c r="I2740" s="250"/>
      <c r="J2740" s="84"/>
      <c r="K2740" s="477"/>
      <c r="L2740" s="174"/>
      <c r="M2740" s="251"/>
      <c r="N2740" s="86"/>
      <c r="O2740" s="252"/>
      <c r="P2740" s="253"/>
      <c r="Q2740" s="484"/>
      <c r="R2740" s="83"/>
      <c r="S2740" s="482"/>
      <c r="T2740" s="84"/>
      <c r="U2740" s="250"/>
      <c r="V2740" s="254"/>
      <c r="W2740" s="254"/>
      <c r="X2740" s="255"/>
      <c r="Y2740" s="255"/>
      <c r="Z2740" s="256"/>
      <c r="AA2740" s="63"/>
      <c r="AB2740" s="63"/>
      <c r="AC2740" s="63"/>
      <c r="AD2740" s="81"/>
      <c r="AE2740" s="84"/>
      <c r="AF2740" s="84"/>
      <c r="AG2740" s="257"/>
      <c r="AH2740" s="84"/>
      <c r="AI2740" s="63"/>
      <c r="AJ2740" s="63"/>
      <c r="AK2740" s="81"/>
      <c r="AL2740" s="85"/>
      <c r="AM2740" s="85"/>
      <c r="AN2740" s="63"/>
    </row>
    <row r="2741" spans="1:40" ht="20.100000000000001" customHeight="1" x14ac:dyDescent="0.2">
      <c r="A2741" s="248"/>
      <c r="B2741" s="248"/>
      <c r="C2741" s="248"/>
      <c r="D2741" s="84"/>
      <c r="E2741" s="86"/>
      <c r="F2741" s="249"/>
      <c r="G2741" s="84"/>
      <c r="H2741" s="84"/>
      <c r="I2741" s="250"/>
      <c r="J2741" s="84"/>
      <c r="K2741" s="477"/>
      <c r="L2741" s="174"/>
      <c r="M2741" s="251"/>
      <c r="N2741" s="86"/>
      <c r="O2741" s="252"/>
      <c r="P2741" s="253"/>
      <c r="Q2741" s="484"/>
      <c r="R2741" s="83"/>
      <c r="S2741" s="482"/>
      <c r="T2741" s="84"/>
      <c r="U2741" s="250"/>
      <c r="V2741" s="254"/>
      <c r="W2741" s="254"/>
      <c r="X2741" s="255"/>
      <c r="Y2741" s="255"/>
      <c r="Z2741" s="256"/>
      <c r="AA2741" s="63"/>
      <c r="AB2741" s="63"/>
      <c r="AC2741" s="63"/>
      <c r="AD2741" s="81"/>
      <c r="AE2741" s="84"/>
      <c r="AF2741" s="84"/>
      <c r="AG2741" s="257"/>
      <c r="AH2741" s="84"/>
      <c r="AI2741" s="63"/>
      <c r="AJ2741" s="63"/>
      <c r="AK2741" s="81"/>
      <c r="AL2741" s="85"/>
      <c r="AM2741" s="85"/>
      <c r="AN2741" s="63"/>
    </row>
    <row r="2742" spans="1:40" ht="20.100000000000001" customHeight="1" x14ac:dyDescent="0.2">
      <c r="A2742" s="248"/>
      <c r="B2742" s="248"/>
      <c r="C2742" s="248"/>
      <c r="D2742" s="84"/>
      <c r="E2742" s="86"/>
      <c r="F2742" s="249"/>
      <c r="G2742" s="84"/>
      <c r="H2742" s="84"/>
      <c r="I2742" s="250"/>
      <c r="J2742" s="84"/>
      <c r="K2742" s="477"/>
      <c r="L2742" s="174"/>
      <c r="M2742" s="251"/>
      <c r="N2742" s="86"/>
      <c r="O2742" s="252"/>
      <c r="P2742" s="253"/>
      <c r="Q2742" s="484"/>
      <c r="R2742" s="83"/>
      <c r="S2742" s="482"/>
      <c r="T2742" s="84"/>
      <c r="U2742" s="250"/>
      <c r="V2742" s="254"/>
      <c r="W2742" s="254"/>
      <c r="X2742" s="255"/>
      <c r="Y2742" s="255"/>
      <c r="Z2742" s="256"/>
      <c r="AA2742" s="63"/>
      <c r="AB2742" s="63"/>
      <c r="AC2742" s="63"/>
      <c r="AD2742" s="81"/>
      <c r="AE2742" s="84"/>
      <c r="AF2742" s="84"/>
      <c r="AG2742" s="257"/>
      <c r="AH2742" s="84"/>
      <c r="AI2742" s="63"/>
      <c r="AJ2742" s="63"/>
      <c r="AK2742" s="81"/>
      <c r="AL2742" s="85"/>
      <c r="AM2742" s="85"/>
      <c r="AN2742" s="63"/>
    </row>
    <row r="2743" spans="1:40" ht="20.100000000000001" customHeight="1" x14ac:dyDescent="0.2">
      <c r="A2743" s="248"/>
      <c r="B2743" s="248"/>
      <c r="C2743" s="248"/>
      <c r="D2743" s="84"/>
      <c r="E2743" s="86"/>
      <c r="F2743" s="249"/>
      <c r="G2743" s="84"/>
      <c r="H2743" s="84"/>
      <c r="I2743" s="250"/>
      <c r="J2743" s="84"/>
      <c r="K2743" s="477"/>
      <c r="L2743" s="174"/>
      <c r="M2743" s="251"/>
      <c r="N2743" s="86"/>
      <c r="O2743" s="252"/>
      <c r="P2743" s="253"/>
      <c r="Q2743" s="484"/>
      <c r="R2743" s="83"/>
      <c r="S2743" s="482"/>
      <c r="T2743" s="84"/>
      <c r="U2743" s="250"/>
      <c r="V2743" s="254"/>
      <c r="W2743" s="254"/>
      <c r="X2743" s="255"/>
      <c r="Y2743" s="255"/>
      <c r="Z2743" s="256"/>
      <c r="AA2743" s="63"/>
      <c r="AB2743" s="63"/>
      <c r="AC2743" s="63"/>
      <c r="AD2743" s="81"/>
      <c r="AE2743" s="84"/>
      <c r="AF2743" s="84"/>
      <c r="AG2743" s="257"/>
      <c r="AH2743" s="84"/>
      <c r="AI2743" s="63"/>
      <c r="AJ2743" s="63"/>
      <c r="AK2743" s="81"/>
      <c r="AL2743" s="85"/>
      <c r="AM2743" s="85"/>
      <c r="AN2743" s="63"/>
    </row>
    <row r="2744" spans="1:40" ht="20.100000000000001" customHeight="1" x14ac:dyDescent="0.2">
      <c r="A2744" s="248"/>
      <c r="B2744" s="248"/>
      <c r="C2744" s="248"/>
      <c r="D2744" s="84"/>
      <c r="E2744" s="86"/>
      <c r="F2744" s="249"/>
      <c r="G2744" s="84"/>
      <c r="H2744" s="84"/>
      <c r="I2744" s="250"/>
      <c r="J2744" s="84"/>
      <c r="K2744" s="477"/>
      <c r="L2744" s="174"/>
      <c r="M2744" s="251"/>
      <c r="N2744" s="86"/>
      <c r="O2744" s="252"/>
      <c r="P2744" s="253"/>
      <c r="Q2744" s="484"/>
      <c r="R2744" s="83"/>
      <c r="S2744" s="482"/>
      <c r="T2744" s="84"/>
      <c r="U2744" s="250"/>
      <c r="V2744" s="254"/>
      <c r="W2744" s="254"/>
      <c r="X2744" s="255"/>
      <c r="Y2744" s="255"/>
      <c r="Z2744" s="256"/>
      <c r="AA2744" s="63"/>
      <c r="AB2744" s="63"/>
      <c r="AC2744" s="63"/>
      <c r="AD2744" s="81"/>
      <c r="AE2744" s="84"/>
      <c r="AF2744" s="84"/>
      <c r="AG2744" s="257"/>
      <c r="AH2744" s="84"/>
      <c r="AI2744" s="63"/>
      <c r="AJ2744" s="63"/>
      <c r="AK2744" s="81"/>
      <c r="AL2744" s="85"/>
      <c r="AM2744" s="85"/>
      <c r="AN2744" s="63"/>
    </row>
    <row r="2745" spans="1:40" ht="20.100000000000001" customHeight="1" x14ac:dyDescent="0.2">
      <c r="A2745" s="248"/>
      <c r="B2745" s="248"/>
      <c r="C2745" s="248"/>
      <c r="D2745" s="84"/>
      <c r="E2745" s="86"/>
      <c r="F2745" s="249"/>
      <c r="G2745" s="84"/>
      <c r="H2745" s="84"/>
      <c r="I2745" s="250"/>
      <c r="J2745" s="84"/>
      <c r="K2745" s="477"/>
      <c r="L2745" s="174"/>
      <c r="M2745" s="251"/>
      <c r="N2745" s="86"/>
      <c r="O2745" s="252"/>
      <c r="P2745" s="253"/>
      <c r="Q2745" s="484"/>
      <c r="R2745" s="83"/>
      <c r="S2745" s="482"/>
      <c r="T2745" s="84"/>
      <c r="U2745" s="250"/>
      <c r="V2745" s="254"/>
      <c r="W2745" s="254"/>
      <c r="X2745" s="255"/>
      <c r="Y2745" s="255"/>
      <c r="Z2745" s="256"/>
      <c r="AA2745" s="63"/>
      <c r="AB2745" s="63"/>
      <c r="AC2745" s="63"/>
      <c r="AD2745" s="81"/>
      <c r="AE2745" s="84"/>
      <c r="AF2745" s="84"/>
      <c r="AG2745" s="257"/>
      <c r="AH2745" s="84"/>
      <c r="AI2745" s="63"/>
      <c r="AJ2745" s="63"/>
      <c r="AK2745" s="81"/>
      <c r="AL2745" s="85"/>
      <c r="AM2745" s="85"/>
      <c r="AN2745" s="63"/>
    </row>
    <row r="2746" spans="1:40" ht="20.100000000000001" customHeight="1" x14ac:dyDescent="0.2">
      <c r="A2746" s="248"/>
      <c r="B2746" s="248"/>
      <c r="C2746" s="248"/>
      <c r="D2746" s="84"/>
      <c r="E2746" s="86"/>
      <c r="F2746" s="249"/>
      <c r="G2746" s="84"/>
      <c r="H2746" s="84"/>
      <c r="I2746" s="250"/>
      <c r="J2746" s="84"/>
      <c r="K2746" s="477"/>
      <c r="L2746" s="174"/>
      <c r="M2746" s="251"/>
      <c r="N2746" s="86"/>
      <c r="O2746" s="252"/>
      <c r="P2746" s="253"/>
      <c r="Q2746" s="484"/>
      <c r="R2746" s="83"/>
      <c r="S2746" s="482"/>
      <c r="T2746" s="84"/>
      <c r="U2746" s="250"/>
      <c r="V2746" s="254"/>
      <c r="W2746" s="254"/>
      <c r="X2746" s="255"/>
      <c r="Y2746" s="255"/>
      <c r="Z2746" s="256"/>
      <c r="AA2746" s="63"/>
      <c r="AB2746" s="63"/>
      <c r="AC2746" s="63"/>
      <c r="AD2746" s="81"/>
      <c r="AE2746" s="84"/>
      <c r="AF2746" s="84"/>
      <c r="AG2746" s="257"/>
      <c r="AH2746" s="84"/>
      <c r="AI2746" s="63"/>
      <c r="AJ2746" s="63"/>
      <c r="AK2746" s="81"/>
      <c r="AL2746" s="85"/>
      <c r="AM2746" s="85"/>
      <c r="AN2746" s="63"/>
    </row>
    <row r="2747" spans="1:40" ht="20.100000000000001" customHeight="1" x14ac:dyDescent="0.2">
      <c r="A2747" s="248"/>
      <c r="B2747" s="248"/>
      <c r="C2747" s="248"/>
      <c r="D2747" s="84"/>
      <c r="E2747" s="86"/>
      <c r="F2747" s="249"/>
      <c r="G2747" s="84"/>
      <c r="H2747" s="84"/>
      <c r="I2747" s="250"/>
      <c r="J2747" s="84"/>
      <c r="K2747" s="477"/>
      <c r="L2747" s="174"/>
      <c r="M2747" s="251"/>
      <c r="N2747" s="86"/>
      <c r="O2747" s="252"/>
      <c r="P2747" s="253"/>
      <c r="Q2747" s="484"/>
      <c r="R2747" s="83"/>
      <c r="S2747" s="482"/>
      <c r="T2747" s="84"/>
      <c r="U2747" s="250"/>
      <c r="V2747" s="254"/>
      <c r="W2747" s="254"/>
      <c r="X2747" s="255"/>
      <c r="Y2747" s="255"/>
      <c r="Z2747" s="256"/>
      <c r="AA2747" s="63"/>
      <c r="AB2747" s="63"/>
      <c r="AC2747" s="63"/>
      <c r="AD2747" s="81"/>
      <c r="AE2747" s="84"/>
      <c r="AF2747" s="84"/>
      <c r="AG2747" s="257"/>
      <c r="AH2747" s="84"/>
      <c r="AI2747" s="63"/>
      <c r="AJ2747" s="63"/>
      <c r="AK2747" s="81"/>
      <c r="AL2747" s="85"/>
      <c r="AM2747" s="85"/>
      <c r="AN2747" s="63"/>
    </row>
    <row r="2748" spans="1:40" ht="20.100000000000001" customHeight="1" x14ac:dyDescent="0.2">
      <c r="A2748" s="248"/>
      <c r="B2748" s="248"/>
      <c r="C2748" s="248"/>
      <c r="D2748" s="84"/>
      <c r="E2748" s="86"/>
      <c r="F2748" s="249"/>
      <c r="G2748" s="84"/>
      <c r="H2748" s="84"/>
      <c r="I2748" s="250"/>
      <c r="J2748" s="84"/>
      <c r="K2748" s="477"/>
      <c r="L2748" s="174"/>
      <c r="M2748" s="251"/>
      <c r="N2748" s="86"/>
      <c r="O2748" s="252"/>
      <c r="P2748" s="253"/>
      <c r="Q2748" s="484"/>
      <c r="R2748" s="83"/>
      <c r="S2748" s="482"/>
      <c r="T2748" s="84"/>
      <c r="U2748" s="250"/>
      <c r="V2748" s="254"/>
      <c r="W2748" s="254"/>
      <c r="X2748" s="255"/>
      <c r="Y2748" s="255"/>
      <c r="Z2748" s="256"/>
      <c r="AA2748" s="63"/>
      <c r="AB2748" s="63"/>
      <c r="AC2748" s="63"/>
      <c r="AD2748" s="81"/>
      <c r="AE2748" s="84"/>
      <c r="AF2748" s="84"/>
      <c r="AG2748" s="257"/>
      <c r="AH2748" s="84"/>
      <c r="AI2748" s="63"/>
      <c r="AJ2748" s="63"/>
      <c r="AK2748" s="81"/>
      <c r="AL2748" s="85"/>
      <c r="AM2748" s="85"/>
      <c r="AN2748" s="63"/>
    </row>
    <row r="2749" spans="1:40" ht="20.100000000000001" customHeight="1" x14ac:dyDescent="0.2">
      <c r="A2749" s="248"/>
      <c r="B2749" s="248"/>
      <c r="C2749" s="248"/>
      <c r="D2749" s="84"/>
      <c r="E2749" s="86"/>
      <c r="F2749" s="249"/>
      <c r="G2749" s="84"/>
      <c r="H2749" s="84"/>
      <c r="I2749" s="250"/>
      <c r="J2749" s="84"/>
      <c r="K2749" s="477"/>
      <c r="L2749" s="174"/>
      <c r="M2749" s="251"/>
      <c r="N2749" s="86"/>
      <c r="O2749" s="252"/>
      <c r="P2749" s="253"/>
      <c r="Q2749" s="484"/>
      <c r="R2749" s="83"/>
      <c r="S2749" s="482"/>
      <c r="T2749" s="84"/>
      <c r="U2749" s="250"/>
      <c r="V2749" s="254"/>
      <c r="W2749" s="254"/>
      <c r="X2749" s="255"/>
      <c r="Y2749" s="255"/>
      <c r="Z2749" s="256"/>
      <c r="AA2749" s="63"/>
      <c r="AB2749" s="63"/>
      <c r="AC2749" s="63"/>
      <c r="AD2749" s="81"/>
      <c r="AE2749" s="84"/>
      <c r="AF2749" s="84"/>
      <c r="AG2749" s="257"/>
      <c r="AH2749" s="84"/>
      <c r="AI2749" s="63"/>
      <c r="AJ2749" s="63"/>
      <c r="AK2749" s="81"/>
      <c r="AL2749" s="85"/>
      <c r="AM2749" s="85"/>
      <c r="AN2749" s="63"/>
    </row>
    <row r="2750" spans="1:40" ht="20.100000000000001" customHeight="1" x14ac:dyDescent="0.2">
      <c r="A2750" s="248"/>
      <c r="B2750" s="248"/>
      <c r="C2750" s="248"/>
      <c r="D2750" s="84"/>
      <c r="E2750" s="86"/>
      <c r="F2750" s="249"/>
      <c r="G2750" s="84"/>
      <c r="H2750" s="84"/>
      <c r="I2750" s="250"/>
      <c r="J2750" s="84"/>
      <c r="K2750" s="477"/>
      <c r="L2750" s="174"/>
      <c r="M2750" s="251"/>
      <c r="N2750" s="86"/>
      <c r="O2750" s="252"/>
      <c r="P2750" s="253"/>
      <c r="Q2750" s="484"/>
      <c r="R2750" s="83"/>
      <c r="S2750" s="482"/>
      <c r="T2750" s="84"/>
      <c r="U2750" s="250"/>
      <c r="V2750" s="254"/>
      <c r="W2750" s="254"/>
      <c r="X2750" s="255"/>
      <c r="Y2750" s="255"/>
      <c r="Z2750" s="256"/>
      <c r="AA2750" s="63"/>
      <c r="AB2750" s="63"/>
      <c r="AC2750" s="63"/>
      <c r="AD2750" s="81"/>
      <c r="AE2750" s="84"/>
      <c r="AF2750" s="84"/>
      <c r="AG2750" s="257"/>
      <c r="AH2750" s="84"/>
      <c r="AI2750" s="63"/>
      <c r="AJ2750" s="63"/>
      <c r="AK2750" s="81"/>
      <c r="AL2750" s="85"/>
      <c r="AM2750" s="85"/>
      <c r="AN2750" s="63"/>
    </row>
    <row r="2751" spans="1:40" ht="20.100000000000001" customHeight="1" x14ac:dyDescent="0.2">
      <c r="A2751" s="248"/>
      <c r="B2751" s="248"/>
      <c r="C2751" s="248"/>
      <c r="D2751" s="84"/>
      <c r="E2751" s="86"/>
      <c r="F2751" s="249"/>
      <c r="G2751" s="84"/>
      <c r="H2751" s="84"/>
      <c r="I2751" s="250"/>
      <c r="J2751" s="84"/>
      <c r="K2751" s="477"/>
      <c r="L2751" s="174"/>
      <c r="M2751" s="251"/>
      <c r="N2751" s="86"/>
      <c r="O2751" s="252"/>
      <c r="P2751" s="253"/>
      <c r="Q2751" s="484"/>
      <c r="R2751" s="83"/>
      <c r="S2751" s="482"/>
      <c r="T2751" s="84"/>
      <c r="U2751" s="250"/>
      <c r="V2751" s="254"/>
      <c r="W2751" s="254"/>
      <c r="X2751" s="255"/>
      <c r="Y2751" s="255"/>
      <c r="Z2751" s="256"/>
      <c r="AA2751" s="63"/>
      <c r="AB2751" s="63"/>
      <c r="AC2751" s="63"/>
      <c r="AD2751" s="81"/>
      <c r="AE2751" s="84"/>
      <c r="AF2751" s="84"/>
      <c r="AG2751" s="257"/>
      <c r="AH2751" s="84"/>
      <c r="AI2751" s="63"/>
      <c r="AJ2751" s="63"/>
      <c r="AK2751" s="81"/>
      <c r="AL2751" s="85"/>
      <c r="AM2751" s="85"/>
      <c r="AN2751" s="63"/>
    </row>
    <row r="2752" spans="1:40" ht="20.100000000000001" customHeight="1" x14ac:dyDescent="0.2">
      <c r="A2752" s="248"/>
      <c r="B2752" s="248"/>
      <c r="C2752" s="248"/>
      <c r="D2752" s="84"/>
      <c r="E2752" s="86"/>
      <c r="F2752" s="249"/>
      <c r="G2752" s="84"/>
      <c r="H2752" s="84"/>
      <c r="I2752" s="250"/>
      <c r="J2752" s="84"/>
      <c r="K2752" s="477"/>
      <c r="L2752" s="174"/>
      <c r="M2752" s="251"/>
      <c r="N2752" s="86"/>
      <c r="O2752" s="252"/>
      <c r="P2752" s="253"/>
      <c r="Q2752" s="484"/>
      <c r="R2752" s="83"/>
      <c r="S2752" s="482"/>
      <c r="T2752" s="84"/>
      <c r="U2752" s="250"/>
      <c r="V2752" s="254"/>
      <c r="W2752" s="254"/>
      <c r="X2752" s="255"/>
      <c r="Y2752" s="255"/>
      <c r="Z2752" s="256"/>
      <c r="AA2752" s="63"/>
      <c r="AB2752" s="63"/>
      <c r="AC2752" s="63"/>
      <c r="AD2752" s="81"/>
      <c r="AE2752" s="84"/>
      <c r="AF2752" s="84"/>
      <c r="AG2752" s="257"/>
      <c r="AH2752" s="84"/>
      <c r="AI2752" s="63"/>
      <c r="AJ2752" s="63"/>
      <c r="AK2752" s="81"/>
      <c r="AL2752" s="85"/>
      <c r="AM2752" s="85"/>
      <c r="AN2752" s="63"/>
    </row>
    <row r="2753" spans="1:40" ht="20.100000000000001" customHeight="1" x14ac:dyDescent="0.2">
      <c r="A2753" s="248"/>
      <c r="B2753" s="248"/>
      <c r="C2753" s="248"/>
      <c r="D2753" s="84"/>
      <c r="E2753" s="86"/>
      <c r="F2753" s="249"/>
      <c r="G2753" s="84"/>
      <c r="H2753" s="84"/>
      <c r="I2753" s="250"/>
      <c r="J2753" s="84"/>
      <c r="K2753" s="477"/>
      <c r="L2753" s="174"/>
      <c r="M2753" s="251"/>
      <c r="N2753" s="86"/>
      <c r="O2753" s="252"/>
      <c r="P2753" s="253"/>
      <c r="Q2753" s="484"/>
      <c r="R2753" s="83"/>
      <c r="S2753" s="482"/>
      <c r="T2753" s="84"/>
      <c r="U2753" s="250"/>
      <c r="V2753" s="254"/>
      <c r="W2753" s="254"/>
      <c r="X2753" s="255"/>
      <c r="Y2753" s="255"/>
      <c r="Z2753" s="256"/>
      <c r="AA2753" s="63"/>
      <c r="AB2753" s="63"/>
      <c r="AC2753" s="63"/>
      <c r="AD2753" s="81"/>
      <c r="AE2753" s="84"/>
      <c r="AF2753" s="84"/>
      <c r="AG2753" s="257"/>
      <c r="AH2753" s="84"/>
      <c r="AI2753" s="63"/>
      <c r="AJ2753" s="63"/>
      <c r="AK2753" s="81"/>
      <c r="AL2753" s="85"/>
      <c r="AM2753" s="85"/>
      <c r="AN2753" s="63"/>
    </row>
    <row r="2754" spans="1:40" ht="20.100000000000001" customHeight="1" x14ac:dyDescent="0.2">
      <c r="A2754" s="248"/>
      <c r="B2754" s="248"/>
      <c r="C2754" s="248"/>
      <c r="D2754" s="84"/>
      <c r="E2754" s="86"/>
      <c r="F2754" s="249"/>
      <c r="G2754" s="84"/>
      <c r="H2754" s="84"/>
      <c r="I2754" s="250"/>
      <c r="J2754" s="84"/>
      <c r="K2754" s="477"/>
      <c r="L2754" s="174"/>
      <c r="M2754" s="251"/>
      <c r="N2754" s="86"/>
      <c r="O2754" s="252"/>
      <c r="P2754" s="253"/>
      <c r="Q2754" s="484"/>
      <c r="R2754" s="83"/>
      <c r="S2754" s="482"/>
      <c r="T2754" s="84"/>
      <c r="U2754" s="250"/>
      <c r="V2754" s="254"/>
      <c r="W2754" s="254"/>
      <c r="X2754" s="255"/>
      <c r="Y2754" s="255"/>
      <c r="Z2754" s="256"/>
      <c r="AA2754" s="63"/>
      <c r="AB2754" s="63"/>
      <c r="AC2754" s="63"/>
      <c r="AD2754" s="81"/>
      <c r="AE2754" s="84"/>
      <c r="AF2754" s="84"/>
      <c r="AG2754" s="257"/>
      <c r="AH2754" s="84"/>
      <c r="AI2754" s="63"/>
      <c r="AJ2754" s="63"/>
      <c r="AK2754" s="81"/>
      <c r="AL2754" s="85"/>
      <c r="AM2754" s="85"/>
      <c r="AN2754" s="63"/>
    </row>
    <row r="2755" spans="1:40" ht="20.100000000000001" customHeight="1" x14ac:dyDescent="0.2">
      <c r="A2755" s="248"/>
      <c r="B2755" s="248"/>
      <c r="C2755" s="248"/>
      <c r="D2755" s="84"/>
      <c r="E2755" s="86"/>
      <c r="F2755" s="249"/>
      <c r="G2755" s="84"/>
      <c r="H2755" s="84"/>
      <c r="I2755" s="250"/>
      <c r="J2755" s="84"/>
      <c r="K2755" s="477"/>
      <c r="L2755" s="174"/>
      <c r="M2755" s="251"/>
      <c r="N2755" s="86"/>
      <c r="O2755" s="252"/>
      <c r="P2755" s="253"/>
      <c r="Q2755" s="484"/>
      <c r="R2755" s="83"/>
      <c r="S2755" s="482"/>
      <c r="T2755" s="84"/>
      <c r="U2755" s="250"/>
      <c r="V2755" s="254"/>
      <c r="W2755" s="254"/>
      <c r="X2755" s="255"/>
      <c r="Y2755" s="255"/>
      <c r="Z2755" s="256"/>
      <c r="AA2755" s="63"/>
      <c r="AB2755" s="63"/>
      <c r="AC2755" s="63"/>
      <c r="AD2755" s="81"/>
      <c r="AE2755" s="84"/>
      <c r="AF2755" s="84"/>
      <c r="AG2755" s="257"/>
      <c r="AH2755" s="84"/>
      <c r="AI2755" s="63"/>
      <c r="AJ2755" s="63"/>
      <c r="AK2755" s="81"/>
      <c r="AL2755" s="85"/>
      <c r="AM2755" s="85"/>
      <c r="AN2755" s="63"/>
    </row>
    <row r="2756" spans="1:40" ht="20.100000000000001" customHeight="1" x14ac:dyDescent="0.2">
      <c r="A2756" s="248"/>
      <c r="B2756" s="248"/>
      <c r="C2756" s="248"/>
      <c r="D2756" s="84"/>
      <c r="E2756" s="86"/>
      <c r="F2756" s="249"/>
      <c r="G2756" s="84"/>
      <c r="H2756" s="84"/>
      <c r="I2756" s="250"/>
      <c r="J2756" s="84"/>
      <c r="K2756" s="477"/>
      <c r="L2756" s="174"/>
      <c r="M2756" s="251"/>
      <c r="N2756" s="86"/>
      <c r="O2756" s="252"/>
      <c r="P2756" s="253"/>
      <c r="Q2756" s="484"/>
      <c r="R2756" s="83"/>
      <c r="S2756" s="482"/>
      <c r="T2756" s="84"/>
      <c r="U2756" s="250"/>
      <c r="V2756" s="254"/>
      <c r="W2756" s="254"/>
      <c r="X2756" s="255"/>
      <c r="Y2756" s="255"/>
      <c r="Z2756" s="256"/>
      <c r="AA2756" s="63"/>
      <c r="AB2756" s="63"/>
      <c r="AC2756" s="63"/>
      <c r="AD2756" s="81"/>
      <c r="AE2756" s="84"/>
      <c r="AF2756" s="84"/>
      <c r="AG2756" s="257"/>
      <c r="AH2756" s="84"/>
      <c r="AI2756" s="63"/>
      <c r="AJ2756" s="63"/>
      <c r="AK2756" s="81"/>
      <c r="AL2756" s="85"/>
      <c r="AM2756" s="85"/>
      <c r="AN2756" s="63"/>
    </row>
    <row r="2757" spans="1:40" ht="20.100000000000001" customHeight="1" x14ac:dyDescent="0.2">
      <c r="A2757" s="248"/>
      <c r="B2757" s="248"/>
      <c r="C2757" s="248"/>
      <c r="D2757" s="84"/>
      <c r="E2757" s="86"/>
      <c r="F2757" s="249"/>
      <c r="G2757" s="84"/>
      <c r="H2757" s="84"/>
      <c r="I2757" s="250"/>
      <c r="J2757" s="84"/>
      <c r="K2757" s="477"/>
      <c r="L2757" s="174"/>
      <c r="M2757" s="251"/>
      <c r="N2757" s="86"/>
      <c r="O2757" s="252"/>
      <c r="P2757" s="253"/>
      <c r="Q2757" s="484"/>
      <c r="R2757" s="83"/>
      <c r="S2757" s="482"/>
      <c r="T2757" s="84"/>
      <c r="U2757" s="250"/>
      <c r="V2757" s="254"/>
      <c r="W2757" s="254"/>
      <c r="X2757" s="255"/>
      <c r="Y2757" s="255"/>
      <c r="Z2757" s="256"/>
      <c r="AA2757" s="63"/>
      <c r="AB2757" s="63"/>
      <c r="AC2757" s="63"/>
      <c r="AD2757" s="81"/>
      <c r="AE2757" s="84"/>
      <c r="AF2757" s="84"/>
      <c r="AG2757" s="257"/>
      <c r="AH2757" s="84"/>
      <c r="AI2757" s="63"/>
      <c r="AJ2757" s="63"/>
      <c r="AK2757" s="81"/>
      <c r="AL2757" s="85"/>
      <c r="AM2757" s="85"/>
      <c r="AN2757" s="63"/>
    </row>
    <row r="2758" spans="1:40" ht="20.100000000000001" customHeight="1" x14ac:dyDescent="0.2">
      <c r="A2758" s="248"/>
      <c r="B2758" s="248"/>
      <c r="C2758" s="248"/>
      <c r="D2758" s="84"/>
      <c r="E2758" s="86"/>
      <c r="F2758" s="249"/>
      <c r="G2758" s="84"/>
      <c r="H2758" s="84"/>
      <c r="I2758" s="250"/>
      <c r="J2758" s="84"/>
      <c r="K2758" s="477"/>
      <c r="L2758" s="174"/>
      <c r="M2758" s="251"/>
      <c r="N2758" s="86"/>
      <c r="O2758" s="252"/>
      <c r="P2758" s="253"/>
      <c r="Q2758" s="484"/>
      <c r="R2758" s="83"/>
      <c r="S2758" s="482"/>
      <c r="T2758" s="84"/>
      <c r="U2758" s="250"/>
      <c r="V2758" s="254"/>
      <c r="W2758" s="254"/>
      <c r="X2758" s="255"/>
      <c r="Y2758" s="255"/>
      <c r="Z2758" s="256"/>
      <c r="AA2758" s="63"/>
      <c r="AB2758" s="63"/>
      <c r="AC2758" s="63"/>
      <c r="AD2758" s="81"/>
      <c r="AE2758" s="84"/>
      <c r="AF2758" s="84"/>
      <c r="AG2758" s="257"/>
      <c r="AH2758" s="84"/>
      <c r="AI2758" s="63"/>
      <c r="AJ2758" s="63"/>
      <c r="AK2758" s="81"/>
      <c r="AL2758" s="85"/>
      <c r="AM2758" s="85"/>
      <c r="AN2758" s="63"/>
    </row>
    <row r="2759" spans="1:40" ht="20.100000000000001" customHeight="1" x14ac:dyDescent="0.2">
      <c r="A2759" s="248"/>
      <c r="B2759" s="248"/>
      <c r="C2759" s="248"/>
      <c r="D2759" s="84"/>
      <c r="E2759" s="86"/>
      <c r="F2759" s="249"/>
      <c r="G2759" s="84"/>
      <c r="H2759" s="84"/>
      <c r="I2759" s="250"/>
      <c r="J2759" s="84"/>
      <c r="K2759" s="477"/>
      <c r="L2759" s="174"/>
      <c r="M2759" s="251"/>
      <c r="N2759" s="86"/>
      <c r="O2759" s="252"/>
      <c r="P2759" s="253"/>
      <c r="Q2759" s="484"/>
      <c r="R2759" s="83"/>
      <c r="S2759" s="482"/>
      <c r="T2759" s="84"/>
      <c r="U2759" s="250"/>
      <c r="V2759" s="254"/>
      <c r="W2759" s="254"/>
      <c r="X2759" s="255"/>
      <c r="Y2759" s="255"/>
      <c r="Z2759" s="256"/>
      <c r="AA2759" s="63"/>
      <c r="AB2759" s="63"/>
      <c r="AC2759" s="63"/>
      <c r="AD2759" s="81"/>
      <c r="AE2759" s="84"/>
      <c r="AF2759" s="84"/>
      <c r="AG2759" s="257"/>
      <c r="AH2759" s="84"/>
      <c r="AI2759" s="63"/>
      <c r="AJ2759" s="63"/>
      <c r="AK2759" s="81"/>
      <c r="AL2759" s="85"/>
      <c r="AM2759" s="85"/>
      <c r="AN2759" s="63"/>
    </row>
    <row r="2760" spans="1:40" ht="20.100000000000001" customHeight="1" x14ac:dyDescent="0.2">
      <c r="A2760" s="248"/>
      <c r="B2760" s="248"/>
      <c r="C2760" s="248"/>
      <c r="D2760" s="84"/>
      <c r="E2760" s="86"/>
      <c r="F2760" s="249"/>
      <c r="G2760" s="84"/>
      <c r="H2760" s="84"/>
      <c r="I2760" s="250"/>
      <c r="J2760" s="84"/>
      <c r="K2760" s="477"/>
      <c r="L2760" s="174"/>
      <c r="M2760" s="251"/>
      <c r="N2760" s="86"/>
      <c r="O2760" s="252"/>
      <c r="P2760" s="253"/>
      <c r="Q2760" s="484"/>
      <c r="R2760" s="83"/>
      <c r="S2760" s="482"/>
      <c r="T2760" s="84"/>
      <c r="U2760" s="250"/>
      <c r="V2760" s="254"/>
      <c r="W2760" s="254"/>
      <c r="X2760" s="255"/>
      <c r="Y2760" s="255"/>
      <c r="Z2760" s="256"/>
      <c r="AA2760" s="63"/>
      <c r="AB2760" s="63"/>
      <c r="AC2760" s="63"/>
      <c r="AD2760" s="81"/>
      <c r="AE2760" s="84"/>
      <c r="AF2760" s="84"/>
      <c r="AG2760" s="257"/>
      <c r="AH2760" s="84"/>
      <c r="AI2760" s="63"/>
      <c r="AJ2760" s="63"/>
      <c r="AK2760" s="81"/>
      <c r="AL2760" s="85"/>
      <c r="AM2760" s="85"/>
      <c r="AN2760" s="63"/>
    </row>
    <row r="2761" spans="1:40" ht="20.100000000000001" customHeight="1" x14ac:dyDescent="0.2">
      <c r="A2761" s="248"/>
      <c r="B2761" s="248"/>
      <c r="C2761" s="248"/>
      <c r="D2761" s="84"/>
      <c r="E2761" s="86"/>
      <c r="F2761" s="249"/>
      <c r="G2761" s="84"/>
      <c r="H2761" s="84"/>
      <c r="I2761" s="250"/>
      <c r="J2761" s="84"/>
      <c r="K2761" s="477"/>
      <c r="L2761" s="174"/>
      <c r="M2761" s="251"/>
      <c r="N2761" s="86"/>
      <c r="O2761" s="252"/>
      <c r="P2761" s="253"/>
      <c r="Q2761" s="484"/>
      <c r="R2761" s="83"/>
      <c r="S2761" s="482"/>
      <c r="T2761" s="84"/>
      <c r="U2761" s="250"/>
      <c r="V2761" s="254"/>
      <c r="W2761" s="254"/>
      <c r="X2761" s="255"/>
      <c r="Y2761" s="255"/>
      <c r="Z2761" s="256"/>
      <c r="AA2761" s="63"/>
      <c r="AB2761" s="63"/>
      <c r="AC2761" s="63"/>
      <c r="AD2761" s="81"/>
      <c r="AE2761" s="84"/>
      <c r="AF2761" s="84"/>
      <c r="AG2761" s="257"/>
      <c r="AH2761" s="84"/>
      <c r="AI2761" s="63"/>
      <c r="AJ2761" s="63"/>
      <c r="AK2761" s="81"/>
      <c r="AL2761" s="85"/>
      <c r="AM2761" s="85"/>
      <c r="AN2761" s="63"/>
    </row>
    <row r="2762" spans="1:40" ht="20.100000000000001" customHeight="1" x14ac:dyDescent="0.2">
      <c r="A2762" s="248"/>
      <c r="B2762" s="248"/>
      <c r="C2762" s="248"/>
      <c r="D2762" s="84"/>
      <c r="E2762" s="86"/>
      <c r="F2762" s="249"/>
      <c r="G2762" s="84"/>
      <c r="H2762" s="84"/>
      <c r="I2762" s="250"/>
      <c r="J2762" s="84"/>
      <c r="K2762" s="477"/>
      <c r="L2762" s="174"/>
      <c r="M2762" s="251"/>
      <c r="N2762" s="86"/>
      <c r="O2762" s="252"/>
      <c r="P2762" s="253"/>
      <c r="Q2762" s="484"/>
      <c r="R2762" s="83"/>
      <c r="S2762" s="482"/>
      <c r="T2762" s="84"/>
      <c r="U2762" s="250"/>
      <c r="V2762" s="254"/>
      <c r="W2762" s="254"/>
      <c r="X2762" s="255"/>
      <c r="Y2762" s="255"/>
      <c r="Z2762" s="256"/>
      <c r="AA2762" s="63"/>
      <c r="AB2762" s="63"/>
      <c r="AC2762" s="63"/>
      <c r="AD2762" s="81"/>
      <c r="AE2762" s="84"/>
      <c r="AF2762" s="84"/>
      <c r="AG2762" s="257"/>
      <c r="AH2762" s="84"/>
      <c r="AI2762" s="63"/>
      <c r="AJ2762" s="63"/>
      <c r="AK2762" s="81"/>
      <c r="AL2762" s="85"/>
      <c r="AM2762" s="85"/>
      <c r="AN2762" s="63"/>
    </row>
    <row r="2763" spans="1:40" ht="20.100000000000001" customHeight="1" x14ac:dyDescent="0.2">
      <c r="A2763" s="248"/>
      <c r="B2763" s="248"/>
      <c r="C2763" s="248"/>
      <c r="D2763" s="84"/>
      <c r="E2763" s="86"/>
      <c r="F2763" s="249"/>
      <c r="G2763" s="84"/>
      <c r="H2763" s="84"/>
      <c r="I2763" s="250"/>
      <c r="J2763" s="84"/>
      <c r="K2763" s="477"/>
      <c r="L2763" s="174"/>
      <c r="M2763" s="251"/>
      <c r="N2763" s="86"/>
      <c r="O2763" s="252"/>
      <c r="P2763" s="253"/>
      <c r="Q2763" s="484"/>
      <c r="R2763" s="83"/>
      <c r="S2763" s="482"/>
      <c r="T2763" s="84"/>
      <c r="U2763" s="250"/>
      <c r="V2763" s="254"/>
      <c r="W2763" s="254"/>
      <c r="X2763" s="255"/>
      <c r="Y2763" s="255"/>
      <c r="Z2763" s="256"/>
      <c r="AA2763" s="63"/>
      <c r="AB2763" s="63"/>
      <c r="AC2763" s="63"/>
      <c r="AD2763" s="81"/>
      <c r="AE2763" s="84"/>
      <c r="AF2763" s="84"/>
      <c r="AG2763" s="257"/>
      <c r="AH2763" s="84"/>
      <c r="AI2763" s="63"/>
      <c r="AJ2763" s="63"/>
      <c r="AK2763" s="81"/>
      <c r="AL2763" s="85"/>
      <c r="AM2763" s="85"/>
      <c r="AN2763" s="63"/>
    </row>
    <row r="2764" spans="1:40" ht="20.100000000000001" customHeight="1" x14ac:dyDescent="0.2">
      <c r="A2764" s="248"/>
      <c r="B2764" s="248"/>
      <c r="C2764" s="248"/>
      <c r="D2764" s="84"/>
      <c r="E2764" s="86"/>
      <c r="F2764" s="249"/>
      <c r="G2764" s="84"/>
      <c r="H2764" s="84"/>
      <c r="I2764" s="250"/>
      <c r="J2764" s="84"/>
      <c r="K2764" s="477"/>
      <c r="L2764" s="174"/>
      <c r="M2764" s="251"/>
      <c r="N2764" s="86"/>
      <c r="O2764" s="252"/>
      <c r="P2764" s="253"/>
      <c r="Q2764" s="484"/>
      <c r="R2764" s="83"/>
      <c r="S2764" s="482"/>
      <c r="T2764" s="84"/>
      <c r="U2764" s="250"/>
      <c r="V2764" s="254"/>
      <c r="W2764" s="254"/>
      <c r="X2764" s="255"/>
      <c r="Y2764" s="255"/>
      <c r="Z2764" s="256"/>
      <c r="AA2764" s="63"/>
      <c r="AB2764" s="63"/>
      <c r="AC2764" s="63"/>
      <c r="AD2764" s="81"/>
      <c r="AE2764" s="84"/>
      <c r="AF2764" s="84"/>
      <c r="AG2764" s="257"/>
      <c r="AH2764" s="84"/>
      <c r="AI2764" s="63"/>
      <c r="AJ2764" s="63"/>
      <c r="AK2764" s="81"/>
      <c r="AL2764" s="85"/>
      <c r="AM2764" s="85"/>
      <c r="AN2764" s="63"/>
    </row>
    <row r="2765" spans="1:40" ht="20.100000000000001" customHeight="1" x14ac:dyDescent="0.2">
      <c r="A2765" s="248"/>
      <c r="B2765" s="248"/>
      <c r="C2765" s="248"/>
      <c r="D2765" s="84"/>
      <c r="E2765" s="86"/>
      <c r="F2765" s="249"/>
      <c r="G2765" s="84"/>
      <c r="H2765" s="84"/>
      <c r="I2765" s="250"/>
      <c r="J2765" s="84"/>
      <c r="K2765" s="477"/>
      <c r="L2765" s="174"/>
      <c r="M2765" s="251"/>
      <c r="N2765" s="86"/>
      <c r="O2765" s="252"/>
      <c r="P2765" s="253"/>
      <c r="Q2765" s="484"/>
      <c r="R2765" s="83"/>
      <c r="S2765" s="482"/>
      <c r="T2765" s="84"/>
      <c r="U2765" s="250"/>
      <c r="V2765" s="254"/>
      <c r="W2765" s="254"/>
      <c r="X2765" s="255"/>
      <c r="Y2765" s="255"/>
      <c r="Z2765" s="256"/>
      <c r="AA2765" s="63"/>
      <c r="AB2765" s="63"/>
      <c r="AC2765" s="63"/>
      <c r="AD2765" s="81"/>
      <c r="AE2765" s="84"/>
      <c r="AF2765" s="84"/>
      <c r="AG2765" s="257"/>
      <c r="AH2765" s="84"/>
      <c r="AI2765" s="63"/>
      <c r="AJ2765" s="63"/>
      <c r="AK2765" s="81"/>
      <c r="AL2765" s="85"/>
      <c r="AM2765" s="85"/>
      <c r="AN2765" s="63"/>
    </row>
    <row r="2766" spans="1:40" ht="20.100000000000001" customHeight="1" x14ac:dyDescent="0.2">
      <c r="A2766" s="248"/>
      <c r="B2766" s="248"/>
      <c r="C2766" s="248"/>
      <c r="D2766" s="84"/>
      <c r="E2766" s="86"/>
      <c r="F2766" s="249"/>
      <c r="G2766" s="84"/>
      <c r="H2766" s="84"/>
      <c r="I2766" s="250"/>
      <c r="J2766" s="84"/>
      <c r="K2766" s="477"/>
      <c r="L2766" s="174"/>
      <c r="M2766" s="251"/>
      <c r="N2766" s="86"/>
      <c r="O2766" s="252"/>
      <c r="P2766" s="253"/>
      <c r="Q2766" s="484"/>
      <c r="R2766" s="83"/>
      <c r="S2766" s="482"/>
      <c r="T2766" s="84"/>
      <c r="U2766" s="250"/>
      <c r="V2766" s="254"/>
      <c r="W2766" s="254"/>
      <c r="X2766" s="255"/>
      <c r="Y2766" s="255"/>
      <c r="Z2766" s="256"/>
      <c r="AA2766" s="63"/>
      <c r="AB2766" s="63"/>
      <c r="AC2766" s="63"/>
      <c r="AD2766" s="81"/>
      <c r="AE2766" s="84"/>
      <c r="AF2766" s="84"/>
      <c r="AG2766" s="257"/>
      <c r="AH2766" s="84"/>
      <c r="AI2766" s="63"/>
      <c r="AJ2766" s="63"/>
      <c r="AK2766" s="81"/>
      <c r="AL2766" s="85"/>
      <c r="AM2766" s="85"/>
      <c r="AN2766" s="63"/>
    </row>
    <row r="2767" spans="1:40" ht="20.100000000000001" customHeight="1" x14ac:dyDescent="0.2">
      <c r="A2767" s="248"/>
      <c r="B2767" s="248"/>
      <c r="C2767" s="248"/>
      <c r="D2767" s="84"/>
      <c r="E2767" s="86"/>
      <c r="F2767" s="249"/>
      <c r="G2767" s="84"/>
      <c r="H2767" s="84"/>
      <c r="I2767" s="250"/>
      <c r="J2767" s="84"/>
      <c r="K2767" s="477"/>
      <c r="L2767" s="174"/>
      <c r="M2767" s="251"/>
      <c r="N2767" s="86"/>
      <c r="O2767" s="252"/>
      <c r="P2767" s="253"/>
      <c r="Q2767" s="484"/>
      <c r="R2767" s="83"/>
      <c r="S2767" s="482"/>
      <c r="T2767" s="84"/>
      <c r="U2767" s="250"/>
      <c r="V2767" s="254"/>
      <c r="W2767" s="254"/>
      <c r="X2767" s="255"/>
      <c r="Y2767" s="255"/>
      <c r="Z2767" s="256"/>
      <c r="AA2767" s="63"/>
      <c r="AB2767" s="63"/>
      <c r="AC2767" s="63"/>
      <c r="AD2767" s="81"/>
      <c r="AE2767" s="84"/>
      <c r="AF2767" s="84"/>
      <c r="AG2767" s="257"/>
      <c r="AH2767" s="84"/>
      <c r="AI2767" s="63"/>
      <c r="AJ2767" s="63"/>
      <c r="AK2767" s="81"/>
      <c r="AL2767" s="85"/>
      <c r="AM2767" s="85"/>
      <c r="AN2767" s="63"/>
    </row>
    <row r="2768" spans="1:40" ht="20.100000000000001" customHeight="1" x14ac:dyDescent="0.2">
      <c r="A2768" s="248"/>
      <c r="B2768" s="248"/>
      <c r="C2768" s="248"/>
      <c r="D2768" s="84"/>
      <c r="E2768" s="86"/>
      <c r="F2768" s="249"/>
      <c r="G2768" s="84"/>
      <c r="H2768" s="84"/>
      <c r="I2768" s="250"/>
      <c r="J2768" s="84"/>
      <c r="K2768" s="477"/>
      <c r="L2768" s="174"/>
      <c r="M2768" s="251"/>
      <c r="N2768" s="86"/>
      <c r="O2768" s="252"/>
      <c r="P2768" s="253"/>
      <c r="Q2768" s="484"/>
      <c r="R2768" s="83"/>
      <c r="S2768" s="482"/>
      <c r="T2768" s="84"/>
      <c r="U2768" s="250"/>
      <c r="V2768" s="254"/>
      <c r="W2768" s="254"/>
      <c r="X2768" s="255"/>
      <c r="Y2768" s="255"/>
      <c r="Z2768" s="256"/>
      <c r="AA2768" s="63"/>
      <c r="AB2768" s="63"/>
      <c r="AC2768" s="63"/>
      <c r="AD2768" s="81"/>
      <c r="AE2768" s="84"/>
      <c r="AF2768" s="84"/>
      <c r="AG2768" s="257"/>
      <c r="AH2768" s="84"/>
      <c r="AI2768" s="63"/>
      <c r="AJ2768" s="63"/>
      <c r="AK2768" s="81"/>
      <c r="AL2768" s="85"/>
      <c r="AM2768" s="85"/>
      <c r="AN2768" s="63"/>
    </row>
    <row r="2769" spans="1:40" ht="20.100000000000001" customHeight="1" x14ac:dyDescent="0.2">
      <c r="A2769" s="248"/>
      <c r="B2769" s="248"/>
      <c r="C2769" s="248"/>
      <c r="D2769" s="84"/>
      <c r="E2769" s="86"/>
      <c r="F2769" s="249"/>
      <c r="G2769" s="84"/>
      <c r="H2769" s="84"/>
      <c r="I2769" s="250"/>
      <c r="J2769" s="84"/>
      <c r="K2769" s="477"/>
      <c r="L2769" s="174"/>
      <c r="M2769" s="251"/>
      <c r="N2769" s="86"/>
      <c r="O2769" s="252"/>
      <c r="P2769" s="253"/>
      <c r="Q2769" s="484"/>
      <c r="R2769" s="83"/>
      <c r="S2769" s="482"/>
      <c r="T2769" s="84"/>
      <c r="U2769" s="250"/>
      <c r="V2769" s="254"/>
      <c r="W2769" s="254"/>
      <c r="X2769" s="255"/>
      <c r="Y2769" s="255"/>
      <c r="Z2769" s="256"/>
      <c r="AA2769" s="63"/>
      <c r="AB2769" s="63"/>
      <c r="AC2769" s="63"/>
      <c r="AD2769" s="81"/>
      <c r="AE2769" s="84"/>
      <c r="AF2769" s="84"/>
      <c r="AG2769" s="257"/>
      <c r="AH2769" s="84"/>
      <c r="AI2769" s="63"/>
      <c r="AJ2769" s="63"/>
      <c r="AK2769" s="81"/>
      <c r="AL2769" s="85"/>
      <c r="AM2769" s="85"/>
      <c r="AN2769" s="63"/>
    </row>
    <row r="2770" spans="1:40" ht="20.100000000000001" customHeight="1" x14ac:dyDescent="0.2">
      <c r="A2770" s="248"/>
      <c r="B2770" s="248"/>
      <c r="C2770" s="248"/>
      <c r="D2770" s="84"/>
      <c r="E2770" s="86"/>
      <c r="F2770" s="249"/>
      <c r="G2770" s="84"/>
      <c r="H2770" s="84"/>
      <c r="I2770" s="250"/>
      <c r="J2770" s="84"/>
      <c r="K2770" s="477"/>
      <c r="L2770" s="174"/>
      <c r="M2770" s="251"/>
      <c r="N2770" s="86"/>
      <c r="O2770" s="252"/>
      <c r="P2770" s="253"/>
      <c r="Q2770" s="484"/>
      <c r="R2770" s="83"/>
      <c r="S2770" s="482"/>
      <c r="T2770" s="84"/>
      <c r="U2770" s="250"/>
      <c r="V2770" s="254"/>
      <c r="W2770" s="254"/>
      <c r="X2770" s="255"/>
      <c r="Y2770" s="255"/>
      <c r="Z2770" s="256"/>
      <c r="AA2770" s="63"/>
      <c r="AB2770" s="63"/>
      <c r="AC2770" s="63"/>
      <c r="AD2770" s="81"/>
      <c r="AE2770" s="84"/>
      <c r="AF2770" s="84"/>
      <c r="AG2770" s="257"/>
      <c r="AH2770" s="84"/>
      <c r="AI2770" s="63"/>
      <c r="AJ2770" s="63"/>
      <c r="AK2770" s="81"/>
      <c r="AL2770" s="85"/>
      <c r="AM2770" s="85"/>
      <c r="AN2770" s="63"/>
    </row>
    <row r="2771" spans="1:40" ht="20.100000000000001" customHeight="1" x14ac:dyDescent="0.2">
      <c r="A2771" s="248"/>
      <c r="B2771" s="248"/>
      <c r="C2771" s="248"/>
      <c r="D2771" s="84"/>
      <c r="E2771" s="86"/>
      <c r="F2771" s="249"/>
      <c r="G2771" s="84"/>
      <c r="H2771" s="84"/>
      <c r="I2771" s="250"/>
      <c r="J2771" s="84"/>
      <c r="K2771" s="477"/>
      <c r="L2771" s="174"/>
      <c r="M2771" s="251"/>
      <c r="N2771" s="86"/>
      <c r="O2771" s="252"/>
      <c r="P2771" s="253"/>
      <c r="Q2771" s="484"/>
      <c r="R2771" s="83"/>
      <c r="S2771" s="482"/>
      <c r="T2771" s="84"/>
      <c r="U2771" s="250"/>
      <c r="V2771" s="254"/>
      <c r="W2771" s="254"/>
      <c r="X2771" s="255"/>
      <c r="Y2771" s="255"/>
      <c r="Z2771" s="256"/>
      <c r="AA2771" s="63"/>
      <c r="AB2771" s="63"/>
      <c r="AC2771" s="63"/>
      <c r="AD2771" s="81"/>
      <c r="AE2771" s="84"/>
      <c r="AF2771" s="84"/>
      <c r="AG2771" s="257"/>
      <c r="AH2771" s="84"/>
      <c r="AI2771" s="63"/>
      <c r="AJ2771" s="63"/>
      <c r="AK2771" s="81"/>
      <c r="AL2771" s="85"/>
      <c r="AM2771" s="85"/>
      <c r="AN2771" s="63"/>
    </row>
    <row r="2772" spans="1:40" ht="20.100000000000001" customHeight="1" x14ac:dyDescent="0.2">
      <c r="A2772" s="248"/>
      <c r="B2772" s="248"/>
      <c r="C2772" s="248"/>
      <c r="D2772" s="84"/>
      <c r="E2772" s="86"/>
      <c r="F2772" s="249"/>
      <c r="G2772" s="84"/>
      <c r="H2772" s="84"/>
      <c r="I2772" s="250"/>
      <c r="J2772" s="84"/>
      <c r="K2772" s="477"/>
      <c r="L2772" s="174"/>
      <c r="M2772" s="251"/>
      <c r="N2772" s="86"/>
      <c r="O2772" s="252"/>
      <c r="P2772" s="253"/>
      <c r="Q2772" s="484"/>
      <c r="R2772" s="83"/>
      <c r="S2772" s="482"/>
      <c r="T2772" s="84"/>
      <c r="U2772" s="250"/>
      <c r="V2772" s="254"/>
      <c r="W2772" s="254"/>
      <c r="X2772" s="255"/>
      <c r="Y2772" s="255"/>
      <c r="Z2772" s="256"/>
      <c r="AA2772" s="63"/>
      <c r="AB2772" s="63"/>
      <c r="AC2772" s="63"/>
      <c r="AD2772" s="81"/>
      <c r="AE2772" s="84"/>
      <c r="AF2772" s="84"/>
      <c r="AG2772" s="257"/>
      <c r="AH2772" s="84"/>
      <c r="AI2772" s="63"/>
      <c r="AJ2772" s="63"/>
      <c r="AK2772" s="81"/>
      <c r="AL2772" s="85"/>
      <c r="AM2772" s="85"/>
      <c r="AN2772" s="63"/>
    </row>
    <row r="2773" spans="1:40" ht="20.100000000000001" customHeight="1" x14ac:dyDescent="0.2">
      <c r="A2773" s="248"/>
      <c r="B2773" s="248"/>
      <c r="C2773" s="248"/>
      <c r="D2773" s="84"/>
      <c r="E2773" s="86"/>
      <c r="F2773" s="249"/>
      <c r="G2773" s="84"/>
      <c r="H2773" s="84"/>
      <c r="I2773" s="250"/>
      <c r="J2773" s="84"/>
      <c r="K2773" s="477"/>
      <c r="L2773" s="174"/>
      <c r="M2773" s="251"/>
      <c r="N2773" s="86"/>
      <c r="O2773" s="252"/>
      <c r="P2773" s="253"/>
      <c r="Q2773" s="484"/>
      <c r="R2773" s="83"/>
      <c r="S2773" s="482"/>
      <c r="T2773" s="84"/>
      <c r="U2773" s="250"/>
      <c r="V2773" s="254"/>
      <c r="W2773" s="254"/>
      <c r="X2773" s="255"/>
      <c r="Y2773" s="255"/>
      <c r="Z2773" s="256"/>
      <c r="AA2773" s="63"/>
      <c r="AB2773" s="63"/>
      <c r="AC2773" s="63"/>
      <c r="AD2773" s="81"/>
      <c r="AE2773" s="84"/>
      <c r="AF2773" s="84"/>
      <c r="AG2773" s="257"/>
      <c r="AH2773" s="84"/>
      <c r="AI2773" s="63"/>
      <c r="AJ2773" s="63"/>
      <c r="AK2773" s="81"/>
      <c r="AL2773" s="85"/>
      <c r="AM2773" s="85"/>
      <c r="AN2773" s="63"/>
    </row>
    <row r="2774" spans="1:40" ht="20.100000000000001" customHeight="1" x14ac:dyDescent="0.2">
      <c r="A2774" s="248"/>
      <c r="B2774" s="248"/>
      <c r="C2774" s="248"/>
      <c r="D2774" s="84"/>
      <c r="E2774" s="86"/>
      <c r="F2774" s="249"/>
      <c r="G2774" s="84"/>
      <c r="H2774" s="84"/>
      <c r="I2774" s="250"/>
      <c r="J2774" s="84"/>
      <c r="K2774" s="477"/>
      <c r="L2774" s="174"/>
      <c r="M2774" s="251"/>
      <c r="N2774" s="86"/>
      <c r="O2774" s="252"/>
      <c r="P2774" s="253"/>
      <c r="Q2774" s="484"/>
      <c r="R2774" s="83"/>
      <c r="S2774" s="482"/>
      <c r="T2774" s="84"/>
      <c r="U2774" s="250"/>
      <c r="V2774" s="254"/>
      <c r="W2774" s="254"/>
      <c r="X2774" s="255"/>
      <c r="Y2774" s="255"/>
      <c r="Z2774" s="256"/>
      <c r="AA2774" s="63"/>
      <c r="AB2774" s="63"/>
      <c r="AC2774" s="63"/>
      <c r="AD2774" s="81"/>
      <c r="AE2774" s="84"/>
      <c r="AF2774" s="84"/>
      <c r="AG2774" s="257"/>
      <c r="AH2774" s="84"/>
      <c r="AI2774" s="63"/>
      <c r="AJ2774" s="63"/>
      <c r="AK2774" s="81"/>
      <c r="AL2774" s="85"/>
      <c r="AM2774" s="85"/>
      <c r="AN2774" s="63"/>
    </row>
    <row r="2775" spans="1:40" ht="20.100000000000001" customHeight="1" x14ac:dyDescent="0.2">
      <c r="A2775" s="248"/>
      <c r="B2775" s="248"/>
      <c r="C2775" s="248"/>
      <c r="D2775" s="84"/>
      <c r="E2775" s="86"/>
      <c r="F2775" s="249"/>
      <c r="G2775" s="84"/>
      <c r="H2775" s="84"/>
      <c r="I2775" s="250"/>
      <c r="J2775" s="84"/>
      <c r="K2775" s="477"/>
      <c r="L2775" s="174"/>
      <c r="M2775" s="251"/>
      <c r="N2775" s="86"/>
      <c r="O2775" s="252"/>
      <c r="P2775" s="253"/>
      <c r="Q2775" s="484"/>
      <c r="R2775" s="83"/>
      <c r="S2775" s="482"/>
      <c r="T2775" s="84"/>
      <c r="U2775" s="250"/>
      <c r="V2775" s="254"/>
      <c r="W2775" s="254"/>
      <c r="X2775" s="255"/>
      <c r="Y2775" s="255"/>
      <c r="Z2775" s="256"/>
      <c r="AA2775" s="63"/>
      <c r="AB2775" s="63"/>
      <c r="AC2775" s="63"/>
      <c r="AD2775" s="81"/>
      <c r="AE2775" s="84"/>
      <c r="AF2775" s="84"/>
      <c r="AG2775" s="257"/>
      <c r="AH2775" s="84"/>
      <c r="AI2775" s="63"/>
      <c r="AJ2775" s="63"/>
      <c r="AK2775" s="81"/>
      <c r="AL2775" s="85"/>
      <c r="AM2775" s="85"/>
      <c r="AN2775" s="63"/>
    </row>
    <row r="2776" spans="1:40" ht="20.100000000000001" customHeight="1" x14ac:dyDescent="0.2">
      <c r="A2776" s="248"/>
      <c r="B2776" s="248"/>
      <c r="C2776" s="248"/>
      <c r="D2776" s="84"/>
      <c r="E2776" s="86"/>
      <c r="F2776" s="249"/>
      <c r="G2776" s="84"/>
      <c r="H2776" s="84"/>
      <c r="I2776" s="250"/>
      <c r="J2776" s="84"/>
      <c r="K2776" s="477"/>
      <c r="L2776" s="174"/>
      <c r="M2776" s="251"/>
      <c r="N2776" s="86"/>
      <c r="O2776" s="252"/>
      <c r="P2776" s="253"/>
      <c r="Q2776" s="484"/>
      <c r="R2776" s="83"/>
      <c r="S2776" s="482"/>
      <c r="T2776" s="84"/>
      <c r="U2776" s="250"/>
      <c r="V2776" s="254"/>
      <c r="W2776" s="254"/>
      <c r="X2776" s="255"/>
      <c r="Y2776" s="255"/>
      <c r="Z2776" s="256"/>
      <c r="AA2776" s="63"/>
      <c r="AB2776" s="63"/>
      <c r="AC2776" s="63"/>
      <c r="AD2776" s="81"/>
      <c r="AE2776" s="84"/>
      <c r="AF2776" s="84"/>
      <c r="AG2776" s="257"/>
      <c r="AH2776" s="84"/>
      <c r="AI2776" s="63"/>
      <c r="AJ2776" s="63"/>
      <c r="AK2776" s="81"/>
      <c r="AL2776" s="85"/>
      <c r="AM2776" s="85"/>
      <c r="AN2776" s="63"/>
    </row>
    <row r="2777" spans="1:40" ht="20.100000000000001" customHeight="1" x14ac:dyDescent="0.2">
      <c r="A2777" s="248"/>
      <c r="B2777" s="248"/>
      <c r="C2777" s="248"/>
      <c r="D2777" s="84"/>
      <c r="E2777" s="86"/>
      <c r="F2777" s="249"/>
      <c r="G2777" s="84"/>
      <c r="H2777" s="84"/>
      <c r="I2777" s="250"/>
      <c r="J2777" s="84"/>
      <c r="K2777" s="477"/>
      <c r="L2777" s="174"/>
      <c r="M2777" s="251"/>
      <c r="N2777" s="86"/>
      <c r="O2777" s="252"/>
      <c r="P2777" s="253"/>
      <c r="Q2777" s="484"/>
      <c r="R2777" s="83"/>
      <c r="S2777" s="482"/>
      <c r="T2777" s="84"/>
      <c r="U2777" s="250"/>
      <c r="V2777" s="254"/>
      <c r="W2777" s="254"/>
      <c r="X2777" s="255"/>
      <c r="Y2777" s="255"/>
      <c r="Z2777" s="256"/>
      <c r="AA2777" s="63"/>
      <c r="AB2777" s="63"/>
      <c r="AC2777" s="63"/>
      <c r="AD2777" s="81"/>
      <c r="AE2777" s="84"/>
      <c r="AF2777" s="84"/>
      <c r="AG2777" s="257"/>
      <c r="AH2777" s="84"/>
      <c r="AI2777" s="63"/>
      <c r="AJ2777" s="63"/>
      <c r="AK2777" s="81"/>
      <c r="AL2777" s="85"/>
      <c r="AM2777" s="85"/>
      <c r="AN2777" s="63"/>
    </row>
    <row r="2778" spans="1:40" ht="20.100000000000001" customHeight="1" x14ac:dyDescent="0.2">
      <c r="A2778" s="248"/>
      <c r="B2778" s="248"/>
      <c r="C2778" s="248"/>
      <c r="D2778" s="84"/>
      <c r="E2778" s="86"/>
      <c r="F2778" s="249"/>
      <c r="G2778" s="84"/>
      <c r="H2778" s="84"/>
      <c r="I2778" s="250"/>
      <c r="J2778" s="84"/>
      <c r="K2778" s="477"/>
      <c r="L2778" s="174"/>
      <c r="M2778" s="251"/>
      <c r="N2778" s="86"/>
      <c r="O2778" s="252"/>
      <c r="P2778" s="253"/>
      <c r="Q2778" s="484"/>
      <c r="R2778" s="83"/>
      <c r="S2778" s="482"/>
      <c r="T2778" s="84"/>
      <c r="U2778" s="250"/>
      <c r="V2778" s="254"/>
      <c r="W2778" s="254"/>
      <c r="X2778" s="255"/>
      <c r="Y2778" s="255"/>
      <c r="Z2778" s="256"/>
      <c r="AA2778" s="63"/>
      <c r="AB2778" s="63"/>
      <c r="AC2778" s="63"/>
      <c r="AD2778" s="81"/>
      <c r="AE2778" s="84"/>
      <c r="AF2778" s="84"/>
      <c r="AG2778" s="257"/>
      <c r="AH2778" s="84"/>
      <c r="AI2778" s="63"/>
      <c r="AJ2778" s="63"/>
      <c r="AK2778" s="81"/>
      <c r="AL2778" s="85"/>
      <c r="AM2778" s="85"/>
      <c r="AN2778" s="63"/>
    </row>
    <row r="2779" spans="1:40" ht="20.100000000000001" customHeight="1" x14ac:dyDescent="0.2">
      <c r="A2779" s="248"/>
      <c r="B2779" s="248"/>
      <c r="C2779" s="248"/>
      <c r="D2779" s="84"/>
      <c r="E2779" s="86"/>
      <c r="F2779" s="249"/>
      <c r="G2779" s="84"/>
      <c r="H2779" s="84"/>
      <c r="I2779" s="250"/>
      <c r="J2779" s="84"/>
      <c r="K2779" s="477"/>
      <c r="L2779" s="174"/>
      <c r="M2779" s="251"/>
      <c r="N2779" s="86"/>
      <c r="O2779" s="252"/>
      <c r="P2779" s="253"/>
      <c r="Q2779" s="484"/>
      <c r="R2779" s="83"/>
      <c r="S2779" s="482"/>
      <c r="T2779" s="84"/>
      <c r="U2779" s="250"/>
      <c r="V2779" s="254"/>
      <c r="W2779" s="254"/>
      <c r="X2779" s="255"/>
      <c r="Y2779" s="255"/>
      <c r="Z2779" s="256"/>
      <c r="AA2779" s="63"/>
      <c r="AB2779" s="63"/>
      <c r="AC2779" s="63"/>
      <c r="AD2779" s="81"/>
      <c r="AE2779" s="84"/>
      <c r="AF2779" s="84"/>
      <c r="AG2779" s="257"/>
      <c r="AH2779" s="84"/>
      <c r="AI2779" s="63"/>
      <c r="AJ2779" s="63"/>
      <c r="AK2779" s="81"/>
      <c r="AL2779" s="85"/>
      <c r="AM2779" s="85"/>
      <c r="AN2779" s="63"/>
    </row>
    <row r="2780" spans="1:40" ht="20.100000000000001" customHeight="1" x14ac:dyDescent="0.2">
      <c r="A2780" s="248"/>
      <c r="B2780" s="248"/>
      <c r="C2780" s="248"/>
      <c r="D2780" s="84"/>
      <c r="E2780" s="86"/>
      <c r="F2780" s="249"/>
      <c r="G2780" s="84"/>
      <c r="H2780" s="84"/>
      <c r="I2780" s="250"/>
      <c r="J2780" s="84"/>
      <c r="K2780" s="477"/>
      <c r="L2780" s="174"/>
      <c r="M2780" s="251"/>
      <c r="N2780" s="86"/>
      <c r="O2780" s="252"/>
      <c r="P2780" s="253"/>
      <c r="Q2780" s="484"/>
      <c r="R2780" s="83"/>
      <c r="S2780" s="482"/>
      <c r="T2780" s="84"/>
      <c r="U2780" s="250"/>
      <c r="V2780" s="254"/>
      <c r="W2780" s="254"/>
      <c r="X2780" s="255"/>
      <c r="Y2780" s="255"/>
      <c r="Z2780" s="256"/>
      <c r="AA2780" s="63"/>
      <c r="AB2780" s="63"/>
      <c r="AC2780" s="63"/>
      <c r="AD2780" s="81"/>
      <c r="AE2780" s="84"/>
      <c r="AF2780" s="84"/>
      <c r="AG2780" s="257"/>
      <c r="AH2780" s="84"/>
      <c r="AI2780" s="63"/>
      <c r="AJ2780" s="63"/>
      <c r="AK2780" s="81"/>
      <c r="AL2780" s="85"/>
      <c r="AM2780" s="85"/>
      <c r="AN2780" s="63"/>
    </row>
    <row r="2781" spans="1:40" ht="20.100000000000001" customHeight="1" x14ac:dyDescent="0.2">
      <c r="A2781" s="248"/>
      <c r="B2781" s="248"/>
      <c r="C2781" s="248"/>
      <c r="D2781" s="84"/>
      <c r="E2781" s="86"/>
      <c r="F2781" s="249"/>
      <c r="G2781" s="84"/>
      <c r="H2781" s="84"/>
      <c r="I2781" s="250"/>
      <c r="J2781" s="84"/>
      <c r="K2781" s="477"/>
      <c r="L2781" s="174"/>
      <c r="M2781" s="251"/>
      <c r="N2781" s="86"/>
      <c r="O2781" s="252"/>
      <c r="P2781" s="253"/>
      <c r="Q2781" s="484"/>
      <c r="R2781" s="83"/>
      <c r="S2781" s="482"/>
      <c r="T2781" s="84"/>
      <c r="U2781" s="250"/>
      <c r="V2781" s="254"/>
      <c r="W2781" s="254"/>
      <c r="X2781" s="255"/>
      <c r="Y2781" s="255"/>
      <c r="Z2781" s="256"/>
      <c r="AA2781" s="63"/>
      <c r="AB2781" s="63"/>
      <c r="AC2781" s="63"/>
      <c r="AD2781" s="81"/>
      <c r="AE2781" s="84"/>
      <c r="AF2781" s="84"/>
      <c r="AG2781" s="257"/>
      <c r="AH2781" s="84"/>
      <c r="AI2781" s="63"/>
      <c r="AJ2781" s="63"/>
      <c r="AK2781" s="81"/>
      <c r="AL2781" s="85"/>
      <c r="AM2781" s="85"/>
      <c r="AN2781" s="63"/>
    </row>
    <row r="2782" spans="1:40" ht="20.100000000000001" customHeight="1" x14ac:dyDescent="0.2">
      <c r="A2782" s="248"/>
      <c r="B2782" s="248"/>
      <c r="C2782" s="248"/>
      <c r="D2782" s="84"/>
      <c r="E2782" s="86"/>
      <c r="F2782" s="249"/>
      <c r="G2782" s="84"/>
      <c r="H2782" s="84"/>
      <c r="I2782" s="250"/>
      <c r="J2782" s="84"/>
      <c r="K2782" s="477"/>
      <c r="L2782" s="174"/>
      <c r="M2782" s="251"/>
      <c r="N2782" s="86"/>
      <c r="O2782" s="252"/>
      <c r="P2782" s="253"/>
      <c r="Q2782" s="484"/>
      <c r="R2782" s="83"/>
      <c r="S2782" s="482"/>
      <c r="T2782" s="84"/>
      <c r="U2782" s="250"/>
      <c r="V2782" s="254"/>
      <c r="W2782" s="254"/>
      <c r="X2782" s="255"/>
      <c r="Y2782" s="255"/>
      <c r="Z2782" s="256"/>
      <c r="AA2782" s="63"/>
      <c r="AB2782" s="63"/>
      <c r="AC2782" s="63"/>
      <c r="AD2782" s="81"/>
      <c r="AE2782" s="84"/>
      <c r="AF2782" s="84"/>
      <c r="AG2782" s="257"/>
      <c r="AH2782" s="84"/>
      <c r="AI2782" s="63"/>
      <c r="AJ2782" s="63"/>
      <c r="AK2782" s="81"/>
      <c r="AL2782" s="85"/>
      <c r="AM2782" s="85"/>
      <c r="AN2782" s="63"/>
    </row>
    <row r="2783" spans="1:40" ht="20.100000000000001" customHeight="1" x14ac:dyDescent="0.2">
      <c r="A2783" s="248"/>
      <c r="B2783" s="248"/>
      <c r="C2783" s="248"/>
      <c r="D2783" s="84"/>
      <c r="E2783" s="86"/>
      <c r="F2783" s="249"/>
      <c r="G2783" s="84"/>
      <c r="H2783" s="84"/>
      <c r="I2783" s="250"/>
      <c r="J2783" s="84"/>
      <c r="K2783" s="477"/>
      <c r="L2783" s="174"/>
      <c r="M2783" s="251"/>
      <c r="N2783" s="86"/>
      <c r="O2783" s="252"/>
      <c r="P2783" s="253"/>
      <c r="Q2783" s="484"/>
      <c r="R2783" s="83"/>
      <c r="S2783" s="482"/>
      <c r="T2783" s="84"/>
      <c r="U2783" s="250"/>
      <c r="V2783" s="254"/>
      <c r="W2783" s="254"/>
      <c r="X2783" s="255"/>
      <c r="Y2783" s="255"/>
      <c r="Z2783" s="256"/>
      <c r="AA2783" s="63"/>
      <c r="AB2783" s="63"/>
      <c r="AC2783" s="63"/>
      <c r="AD2783" s="81"/>
      <c r="AE2783" s="84"/>
      <c r="AF2783" s="84"/>
      <c r="AG2783" s="257"/>
      <c r="AH2783" s="84"/>
      <c r="AI2783" s="63"/>
      <c r="AJ2783" s="63"/>
      <c r="AK2783" s="81"/>
      <c r="AL2783" s="85"/>
      <c r="AM2783" s="85"/>
      <c r="AN2783" s="63"/>
    </row>
    <row r="2784" spans="1:40" ht="20.100000000000001" customHeight="1" x14ac:dyDescent="0.2">
      <c r="A2784" s="248"/>
      <c r="B2784" s="248"/>
      <c r="C2784" s="248"/>
      <c r="D2784" s="84"/>
      <c r="E2784" s="86"/>
      <c r="F2784" s="249"/>
      <c r="G2784" s="84"/>
      <c r="H2784" s="84"/>
      <c r="I2784" s="250"/>
      <c r="J2784" s="84"/>
      <c r="K2784" s="477"/>
      <c r="L2784" s="174"/>
      <c r="M2784" s="251"/>
      <c r="N2784" s="86"/>
      <c r="O2784" s="252"/>
      <c r="P2784" s="253"/>
      <c r="Q2784" s="484"/>
      <c r="R2784" s="83"/>
      <c r="S2784" s="482"/>
      <c r="T2784" s="84"/>
      <c r="U2784" s="250"/>
      <c r="V2784" s="254"/>
      <c r="W2784" s="254"/>
      <c r="X2784" s="255"/>
      <c r="Y2784" s="255"/>
      <c r="Z2784" s="256"/>
      <c r="AA2784" s="63"/>
      <c r="AB2784" s="63"/>
      <c r="AC2784" s="63"/>
      <c r="AD2784" s="81"/>
      <c r="AE2784" s="84"/>
      <c r="AF2784" s="84"/>
      <c r="AG2784" s="257"/>
      <c r="AH2784" s="84"/>
      <c r="AI2784" s="63"/>
      <c r="AJ2784" s="63"/>
      <c r="AK2784" s="81"/>
      <c r="AL2784" s="85"/>
      <c r="AM2784" s="85"/>
      <c r="AN2784" s="63"/>
    </row>
    <row r="2785" spans="1:40" ht="20.100000000000001" customHeight="1" x14ac:dyDescent="0.2">
      <c r="A2785" s="248"/>
      <c r="B2785" s="248"/>
      <c r="C2785" s="248"/>
      <c r="D2785" s="84"/>
      <c r="E2785" s="86"/>
      <c r="F2785" s="249"/>
      <c r="G2785" s="84"/>
      <c r="H2785" s="84"/>
      <c r="I2785" s="250"/>
      <c r="J2785" s="84"/>
      <c r="K2785" s="477"/>
      <c r="L2785" s="174"/>
      <c r="M2785" s="251"/>
      <c r="N2785" s="86"/>
      <c r="O2785" s="252"/>
      <c r="P2785" s="253"/>
      <c r="Q2785" s="484"/>
      <c r="R2785" s="83"/>
      <c r="S2785" s="482"/>
      <c r="T2785" s="84"/>
      <c r="U2785" s="250"/>
      <c r="V2785" s="254"/>
      <c r="W2785" s="254"/>
      <c r="X2785" s="255"/>
      <c r="Y2785" s="255"/>
      <c r="Z2785" s="256"/>
      <c r="AA2785" s="63"/>
      <c r="AB2785" s="63"/>
      <c r="AC2785" s="63"/>
      <c r="AD2785" s="81"/>
      <c r="AE2785" s="84"/>
      <c r="AF2785" s="84"/>
      <c r="AG2785" s="257"/>
      <c r="AH2785" s="84"/>
      <c r="AI2785" s="63"/>
      <c r="AJ2785" s="63"/>
      <c r="AK2785" s="81"/>
      <c r="AL2785" s="85"/>
      <c r="AM2785" s="85"/>
      <c r="AN2785" s="63"/>
    </row>
    <row r="2786" spans="1:40" ht="20.100000000000001" customHeight="1" x14ac:dyDescent="0.2">
      <c r="A2786" s="248"/>
      <c r="B2786" s="248"/>
      <c r="C2786" s="248"/>
      <c r="D2786" s="84"/>
      <c r="E2786" s="86"/>
      <c r="F2786" s="249"/>
      <c r="G2786" s="84"/>
      <c r="H2786" s="84"/>
      <c r="I2786" s="250"/>
      <c r="J2786" s="84"/>
      <c r="K2786" s="477"/>
      <c r="L2786" s="174"/>
      <c r="M2786" s="251"/>
      <c r="N2786" s="86"/>
      <c r="O2786" s="252"/>
      <c r="P2786" s="253"/>
      <c r="Q2786" s="484"/>
      <c r="R2786" s="83"/>
      <c r="S2786" s="482"/>
      <c r="T2786" s="84"/>
      <c r="U2786" s="250"/>
      <c r="V2786" s="254"/>
      <c r="W2786" s="254"/>
      <c r="X2786" s="255"/>
      <c r="Y2786" s="255"/>
      <c r="Z2786" s="256"/>
      <c r="AA2786" s="63"/>
      <c r="AB2786" s="63"/>
      <c r="AC2786" s="63"/>
      <c r="AD2786" s="81"/>
      <c r="AE2786" s="84"/>
      <c r="AF2786" s="84"/>
      <c r="AG2786" s="257"/>
      <c r="AH2786" s="84"/>
      <c r="AI2786" s="63"/>
      <c r="AJ2786" s="63"/>
      <c r="AK2786" s="81"/>
      <c r="AL2786" s="85"/>
      <c r="AM2786" s="85"/>
      <c r="AN2786" s="63"/>
    </row>
    <row r="2787" spans="1:40" ht="20.100000000000001" customHeight="1" x14ac:dyDescent="0.2">
      <c r="A2787" s="248"/>
      <c r="B2787" s="248"/>
      <c r="C2787" s="248"/>
      <c r="D2787" s="84"/>
      <c r="E2787" s="86"/>
      <c r="F2787" s="249"/>
      <c r="G2787" s="84"/>
      <c r="H2787" s="84"/>
      <c r="I2787" s="250"/>
      <c r="J2787" s="84"/>
      <c r="K2787" s="477"/>
      <c r="L2787" s="174"/>
      <c r="M2787" s="251"/>
      <c r="N2787" s="86"/>
      <c r="O2787" s="252"/>
      <c r="P2787" s="253"/>
      <c r="Q2787" s="484"/>
      <c r="R2787" s="83"/>
      <c r="S2787" s="482"/>
      <c r="T2787" s="84"/>
      <c r="U2787" s="250"/>
      <c r="V2787" s="254"/>
      <c r="W2787" s="254"/>
      <c r="X2787" s="255"/>
      <c r="Y2787" s="255"/>
      <c r="Z2787" s="256"/>
      <c r="AA2787" s="63"/>
      <c r="AB2787" s="63"/>
      <c r="AC2787" s="63"/>
      <c r="AD2787" s="81"/>
      <c r="AE2787" s="84"/>
      <c r="AF2787" s="84"/>
      <c r="AG2787" s="257"/>
      <c r="AH2787" s="84"/>
      <c r="AI2787" s="63"/>
      <c r="AJ2787" s="63"/>
      <c r="AK2787" s="81"/>
      <c r="AL2787" s="85"/>
      <c r="AM2787" s="85"/>
      <c r="AN2787" s="63"/>
    </row>
    <row r="2788" spans="1:40" ht="20.100000000000001" customHeight="1" x14ac:dyDescent="0.2">
      <c r="A2788" s="248"/>
      <c r="B2788" s="248"/>
      <c r="C2788" s="248"/>
      <c r="D2788" s="84"/>
      <c r="E2788" s="86"/>
      <c r="F2788" s="249"/>
      <c r="G2788" s="84"/>
      <c r="H2788" s="84"/>
      <c r="I2788" s="250"/>
      <c r="J2788" s="84"/>
      <c r="K2788" s="477"/>
      <c r="L2788" s="174"/>
      <c r="M2788" s="251"/>
      <c r="N2788" s="86"/>
      <c r="O2788" s="252"/>
      <c r="P2788" s="253"/>
      <c r="Q2788" s="484"/>
      <c r="R2788" s="83"/>
      <c r="S2788" s="482"/>
      <c r="T2788" s="84"/>
      <c r="U2788" s="250"/>
      <c r="V2788" s="254"/>
      <c r="W2788" s="254"/>
      <c r="X2788" s="255"/>
      <c r="Y2788" s="255"/>
      <c r="Z2788" s="256"/>
      <c r="AA2788" s="63"/>
      <c r="AB2788" s="63"/>
      <c r="AC2788" s="63"/>
      <c r="AD2788" s="81"/>
      <c r="AE2788" s="84"/>
      <c r="AF2788" s="84"/>
      <c r="AG2788" s="257"/>
      <c r="AH2788" s="84"/>
      <c r="AI2788" s="63"/>
      <c r="AJ2788" s="63"/>
      <c r="AK2788" s="81"/>
      <c r="AL2788" s="85"/>
      <c r="AM2788" s="85"/>
      <c r="AN2788" s="63"/>
    </row>
    <row r="2789" spans="1:40" ht="20.100000000000001" customHeight="1" x14ac:dyDescent="0.2">
      <c r="A2789" s="248"/>
      <c r="B2789" s="248"/>
      <c r="C2789" s="248"/>
      <c r="D2789" s="84"/>
      <c r="E2789" s="86"/>
      <c r="F2789" s="249"/>
      <c r="G2789" s="84"/>
      <c r="H2789" s="84"/>
      <c r="I2789" s="250"/>
      <c r="J2789" s="84"/>
      <c r="K2789" s="477"/>
      <c r="L2789" s="174"/>
      <c r="M2789" s="251"/>
      <c r="N2789" s="86"/>
      <c r="O2789" s="252"/>
      <c r="P2789" s="253"/>
      <c r="Q2789" s="484"/>
      <c r="R2789" s="83"/>
      <c r="S2789" s="482"/>
      <c r="T2789" s="84"/>
      <c r="U2789" s="250"/>
      <c r="V2789" s="254"/>
      <c r="W2789" s="254"/>
      <c r="X2789" s="255"/>
      <c r="Y2789" s="255"/>
      <c r="Z2789" s="256"/>
      <c r="AA2789" s="63"/>
      <c r="AB2789" s="63"/>
      <c r="AC2789" s="63"/>
      <c r="AD2789" s="81"/>
      <c r="AE2789" s="84"/>
      <c r="AF2789" s="84"/>
      <c r="AG2789" s="257"/>
      <c r="AH2789" s="84"/>
      <c r="AI2789" s="63"/>
      <c r="AJ2789" s="63"/>
      <c r="AK2789" s="81"/>
      <c r="AL2789" s="85"/>
      <c r="AM2789" s="85"/>
      <c r="AN2789" s="63"/>
    </row>
    <row r="2790" spans="1:40" ht="20.100000000000001" customHeight="1" x14ac:dyDescent="0.2">
      <c r="A2790" s="248"/>
      <c r="B2790" s="248"/>
      <c r="C2790" s="248"/>
      <c r="D2790" s="84"/>
      <c r="E2790" s="86"/>
      <c r="F2790" s="249"/>
      <c r="G2790" s="84"/>
      <c r="H2790" s="84"/>
      <c r="I2790" s="250"/>
      <c r="J2790" s="84"/>
      <c r="K2790" s="477"/>
      <c r="L2790" s="174"/>
      <c r="M2790" s="251"/>
      <c r="N2790" s="86"/>
      <c r="O2790" s="252"/>
      <c r="P2790" s="253"/>
      <c r="Q2790" s="484"/>
      <c r="R2790" s="83"/>
      <c r="S2790" s="482"/>
      <c r="T2790" s="84"/>
      <c r="U2790" s="250"/>
      <c r="V2790" s="254"/>
      <c r="W2790" s="254"/>
      <c r="X2790" s="255"/>
      <c r="Y2790" s="255"/>
      <c r="Z2790" s="256"/>
      <c r="AA2790" s="63"/>
      <c r="AB2790" s="63"/>
      <c r="AC2790" s="63"/>
      <c r="AD2790" s="81"/>
      <c r="AE2790" s="84"/>
      <c r="AF2790" s="84"/>
      <c r="AG2790" s="257"/>
      <c r="AH2790" s="84"/>
      <c r="AI2790" s="63"/>
      <c r="AJ2790" s="63"/>
      <c r="AK2790" s="81"/>
      <c r="AL2790" s="85"/>
      <c r="AM2790" s="85"/>
      <c r="AN2790" s="63"/>
    </row>
    <row r="2791" spans="1:40" ht="20.100000000000001" customHeight="1" x14ac:dyDescent="0.2">
      <c r="A2791" s="248"/>
      <c r="B2791" s="248"/>
      <c r="C2791" s="248"/>
      <c r="D2791" s="84"/>
      <c r="E2791" s="86"/>
      <c r="F2791" s="249"/>
      <c r="G2791" s="84"/>
      <c r="H2791" s="84"/>
      <c r="I2791" s="250"/>
      <c r="J2791" s="84"/>
      <c r="K2791" s="477"/>
      <c r="L2791" s="174"/>
      <c r="M2791" s="251"/>
      <c r="N2791" s="86"/>
      <c r="O2791" s="252"/>
      <c r="P2791" s="253"/>
      <c r="Q2791" s="484"/>
      <c r="R2791" s="83"/>
      <c r="S2791" s="482"/>
      <c r="T2791" s="84"/>
      <c r="U2791" s="250"/>
      <c r="V2791" s="254"/>
      <c r="W2791" s="254"/>
      <c r="X2791" s="255"/>
      <c r="Y2791" s="255"/>
      <c r="Z2791" s="256"/>
      <c r="AA2791" s="63"/>
      <c r="AB2791" s="63"/>
      <c r="AC2791" s="63"/>
      <c r="AD2791" s="81"/>
      <c r="AE2791" s="84"/>
      <c r="AF2791" s="84"/>
      <c r="AG2791" s="257"/>
      <c r="AH2791" s="84"/>
      <c r="AI2791" s="63"/>
      <c r="AJ2791" s="63"/>
      <c r="AK2791" s="81"/>
      <c r="AL2791" s="85"/>
      <c r="AM2791" s="85"/>
      <c r="AN2791" s="63"/>
    </row>
    <row r="2792" spans="1:40" ht="20.100000000000001" customHeight="1" x14ac:dyDescent="0.2">
      <c r="A2792" s="248"/>
      <c r="B2792" s="248"/>
      <c r="C2792" s="248"/>
      <c r="D2792" s="84"/>
      <c r="E2792" s="86"/>
      <c r="F2792" s="249"/>
      <c r="G2792" s="84"/>
      <c r="H2792" s="84"/>
      <c r="I2792" s="250"/>
      <c r="J2792" s="84"/>
      <c r="K2792" s="477"/>
      <c r="L2792" s="174"/>
      <c r="M2792" s="251"/>
      <c r="N2792" s="86"/>
      <c r="O2792" s="252"/>
      <c r="P2792" s="253"/>
      <c r="Q2792" s="484"/>
      <c r="R2792" s="83"/>
      <c r="S2792" s="482"/>
      <c r="T2792" s="84"/>
      <c r="U2792" s="250"/>
      <c r="V2792" s="254"/>
      <c r="W2792" s="254"/>
      <c r="X2792" s="255"/>
      <c r="Y2792" s="255"/>
      <c r="Z2792" s="256"/>
      <c r="AA2792" s="63"/>
      <c r="AB2792" s="63"/>
      <c r="AC2792" s="63"/>
      <c r="AD2792" s="81"/>
      <c r="AE2792" s="84"/>
      <c r="AF2792" s="84"/>
      <c r="AG2792" s="257"/>
      <c r="AH2792" s="84"/>
      <c r="AI2792" s="63"/>
      <c r="AJ2792" s="63"/>
      <c r="AK2792" s="81"/>
      <c r="AL2792" s="85"/>
      <c r="AM2792" s="85"/>
      <c r="AN2792" s="63"/>
    </row>
    <row r="2793" spans="1:40" ht="20.100000000000001" customHeight="1" x14ac:dyDescent="0.2">
      <c r="A2793" s="248"/>
      <c r="B2793" s="248"/>
      <c r="C2793" s="248"/>
      <c r="D2793" s="84"/>
      <c r="E2793" s="86"/>
      <c r="F2793" s="249"/>
      <c r="G2793" s="84"/>
      <c r="H2793" s="84"/>
      <c r="I2793" s="250"/>
      <c r="J2793" s="84"/>
      <c r="K2793" s="477"/>
      <c r="L2793" s="174"/>
      <c r="M2793" s="251"/>
      <c r="N2793" s="86"/>
      <c r="O2793" s="252"/>
      <c r="P2793" s="253"/>
      <c r="Q2793" s="484"/>
      <c r="R2793" s="83"/>
      <c r="S2793" s="482"/>
      <c r="T2793" s="84"/>
      <c r="U2793" s="250"/>
      <c r="V2793" s="254"/>
      <c r="W2793" s="254"/>
      <c r="X2793" s="255"/>
      <c r="Y2793" s="255"/>
      <c r="Z2793" s="256"/>
      <c r="AA2793" s="63"/>
      <c r="AB2793" s="63"/>
      <c r="AC2793" s="63"/>
      <c r="AD2793" s="81"/>
      <c r="AE2793" s="84"/>
      <c r="AF2793" s="84"/>
      <c r="AG2793" s="257"/>
      <c r="AH2793" s="84"/>
      <c r="AI2793" s="63"/>
      <c r="AJ2793" s="63"/>
      <c r="AK2793" s="81"/>
      <c r="AL2793" s="85"/>
      <c r="AM2793" s="85"/>
      <c r="AN2793" s="63"/>
    </row>
    <row r="2794" spans="1:40" ht="20.100000000000001" customHeight="1" x14ac:dyDescent="0.2">
      <c r="A2794" s="248"/>
      <c r="B2794" s="248"/>
      <c r="C2794" s="248"/>
      <c r="D2794" s="84"/>
      <c r="E2794" s="86"/>
      <c r="F2794" s="249"/>
      <c r="G2794" s="84"/>
      <c r="H2794" s="84"/>
      <c r="I2794" s="250"/>
      <c r="J2794" s="84"/>
      <c r="K2794" s="477"/>
      <c r="L2794" s="174"/>
      <c r="M2794" s="251"/>
      <c r="N2794" s="86"/>
      <c r="O2794" s="252"/>
      <c r="P2794" s="253"/>
      <c r="Q2794" s="484"/>
      <c r="R2794" s="83"/>
      <c r="S2794" s="482"/>
      <c r="T2794" s="84"/>
      <c r="U2794" s="250"/>
      <c r="V2794" s="254"/>
      <c r="W2794" s="254"/>
      <c r="X2794" s="255"/>
      <c r="Y2794" s="255"/>
      <c r="Z2794" s="256"/>
      <c r="AA2794" s="63"/>
      <c r="AB2794" s="63"/>
      <c r="AC2794" s="63"/>
      <c r="AD2794" s="81"/>
      <c r="AE2794" s="84"/>
      <c r="AF2794" s="84"/>
      <c r="AG2794" s="257"/>
      <c r="AH2794" s="84"/>
      <c r="AI2794" s="63"/>
      <c r="AJ2794" s="63"/>
      <c r="AK2794" s="81"/>
      <c r="AL2794" s="85"/>
      <c r="AM2794" s="85"/>
      <c r="AN2794" s="63"/>
    </row>
    <row r="2795" spans="1:40" ht="20.100000000000001" customHeight="1" x14ac:dyDescent="0.2">
      <c r="A2795" s="248"/>
      <c r="B2795" s="248"/>
      <c r="C2795" s="248"/>
      <c r="D2795" s="84"/>
      <c r="E2795" s="86"/>
      <c r="F2795" s="249"/>
      <c r="G2795" s="84"/>
      <c r="H2795" s="84"/>
      <c r="I2795" s="250"/>
      <c r="J2795" s="84"/>
      <c r="K2795" s="477"/>
      <c r="L2795" s="174"/>
      <c r="M2795" s="251"/>
      <c r="N2795" s="86"/>
      <c r="O2795" s="252"/>
      <c r="P2795" s="253"/>
      <c r="Q2795" s="484"/>
      <c r="R2795" s="83"/>
      <c r="S2795" s="482"/>
      <c r="T2795" s="84"/>
      <c r="U2795" s="250"/>
      <c r="V2795" s="254"/>
      <c r="W2795" s="254"/>
      <c r="X2795" s="255"/>
      <c r="Y2795" s="255"/>
      <c r="Z2795" s="256"/>
      <c r="AA2795" s="63"/>
      <c r="AB2795" s="63"/>
      <c r="AC2795" s="63"/>
      <c r="AD2795" s="81"/>
      <c r="AE2795" s="84"/>
      <c r="AF2795" s="84"/>
      <c r="AG2795" s="257"/>
      <c r="AH2795" s="84"/>
      <c r="AI2795" s="63"/>
      <c r="AJ2795" s="63"/>
      <c r="AK2795" s="81"/>
      <c r="AL2795" s="85"/>
      <c r="AM2795" s="85"/>
      <c r="AN2795" s="63"/>
    </row>
    <row r="2796" spans="1:40" ht="20.100000000000001" customHeight="1" x14ac:dyDescent="0.2">
      <c r="A2796" s="248"/>
      <c r="B2796" s="248"/>
      <c r="C2796" s="248"/>
      <c r="D2796" s="84"/>
      <c r="E2796" s="86"/>
      <c r="F2796" s="249"/>
      <c r="G2796" s="84"/>
      <c r="H2796" s="84"/>
      <c r="I2796" s="250"/>
      <c r="J2796" s="84"/>
      <c r="K2796" s="477"/>
      <c r="L2796" s="174"/>
      <c r="M2796" s="251"/>
      <c r="N2796" s="86"/>
      <c r="O2796" s="252"/>
      <c r="P2796" s="253"/>
      <c r="Q2796" s="484"/>
      <c r="R2796" s="83"/>
      <c r="S2796" s="482"/>
      <c r="T2796" s="84"/>
      <c r="U2796" s="250"/>
      <c r="V2796" s="254"/>
      <c r="W2796" s="254"/>
      <c r="X2796" s="255"/>
      <c r="Y2796" s="255"/>
      <c r="Z2796" s="256"/>
      <c r="AA2796" s="63"/>
      <c r="AB2796" s="63"/>
      <c r="AC2796" s="63"/>
      <c r="AD2796" s="81"/>
      <c r="AE2796" s="84"/>
      <c r="AF2796" s="84"/>
      <c r="AG2796" s="257"/>
      <c r="AH2796" s="84"/>
      <c r="AI2796" s="63"/>
      <c r="AJ2796" s="63"/>
      <c r="AK2796" s="81"/>
      <c r="AL2796" s="85"/>
      <c r="AM2796" s="85"/>
      <c r="AN2796" s="63"/>
    </row>
    <row r="2797" spans="1:40" ht="20.100000000000001" customHeight="1" x14ac:dyDescent="0.2">
      <c r="A2797" s="248"/>
      <c r="B2797" s="248"/>
      <c r="C2797" s="248"/>
      <c r="D2797" s="84"/>
      <c r="E2797" s="86"/>
      <c r="F2797" s="249"/>
      <c r="G2797" s="84"/>
      <c r="H2797" s="84"/>
      <c r="I2797" s="250"/>
      <c r="J2797" s="84"/>
      <c r="K2797" s="477"/>
      <c r="L2797" s="174"/>
      <c r="M2797" s="251"/>
      <c r="N2797" s="86"/>
      <c r="O2797" s="252"/>
      <c r="P2797" s="253"/>
      <c r="Q2797" s="484"/>
      <c r="R2797" s="83"/>
      <c r="S2797" s="482"/>
      <c r="T2797" s="84"/>
      <c r="U2797" s="250"/>
      <c r="V2797" s="254"/>
      <c r="W2797" s="254"/>
      <c r="X2797" s="255"/>
      <c r="Y2797" s="255"/>
      <c r="Z2797" s="256"/>
      <c r="AA2797" s="63"/>
      <c r="AB2797" s="63"/>
      <c r="AC2797" s="63"/>
      <c r="AD2797" s="81"/>
      <c r="AE2797" s="84"/>
      <c r="AF2797" s="84"/>
      <c r="AG2797" s="257"/>
      <c r="AH2797" s="84"/>
      <c r="AI2797" s="63"/>
      <c r="AJ2797" s="63"/>
      <c r="AK2797" s="81"/>
      <c r="AL2797" s="85"/>
      <c r="AM2797" s="85"/>
      <c r="AN2797" s="63"/>
    </row>
    <row r="2798" spans="1:40" ht="20.100000000000001" customHeight="1" x14ac:dyDescent="0.2">
      <c r="A2798" s="248"/>
      <c r="B2798" s="248"/>
      <c r="C2798" s="248"/>
      <c r="D2798" s="84"/>
      <c r="E2798" s="86"/>
      <c r="F2798" s="249"/>
      <c r="G2798" s="84"/>
      <c r="H2798" s="84"/>
      <c r="I2798" s="250"/>
      <c r="J2798" s="84"/>
      <c r="K2798" s="477"/>
      <c r="L2798" s="174"/>
      <c r="M2798" s="251"/>
      <c r="N2798" s="86"/>
      <c r="O2798" s="252"/>
      <c r="P2798" s="253"/>
      <c r="Q2798" s="484"/>
      <c r="R2798" s="83"/>
      <c r="S2798" s="482"/>
      <c r="T2798" s="84"/>
      <c r="U2798" s="250"/>
      <c r="V2798" s="254"/>
      <c r="W2798" s="254"/>
      <c r="X2798" s="255"/>
      <c r="Y2798" s="255"/>
      <c r="Z2798" s="256"/>
      <c r="AA2798" s="63"/>
      <c r="AB2798" s="63"/>
      <c r="AC2798" s="63"/>
      <c r="AD2798" s="81"/>
      <c r="AE2798" s="84"/>
      <c r="AF2798" s="84"/>
      <c r="AG2798" s="257"/>
      <c r="AH2798" s="84"/>
      <c r="AI2798" s="63"/>
      <c r="AJ2798" s="63"/>
      <c r="AK2798" s="81"/>
      <c r="AL2798" s="85"/>
      <c r="AM2798" s="85"/>
      <c r="AN2798" s="63"/>
    </row>
    <row r="2799" spans="1:40" ht="20.100000000000001" customHeight="1" x14ac:dyDescent="0.2">
      <c r="A2799" s="248"/>
      <c r="B2799" s="248"/>
      <c r="C2799" s="248"/>
      <c r="D2799" s="84"/>
      <c r="E2799" s="86"/>
      <c r="F2799" s="249"/>
      <c r="G2799" s="84"/>
      <c r="H2799" s="84"/>
      <c r="I2799" s="250"/>
      <c r="J2799" s="84"/>
      <c r="K2799" s="477"/>
      <c r="L2799" s="174"/>
      <c r="M2799" s="251"/>
      <c r="N2799" s="86"/>
      <c r="O2799" s="252"/>
      <c r="P2799" s="253"/>
      <c r="Q2799" s="484"/>
      <c r="R2799" s="83"/>
      <c r="S2799" s="482"/>
      <c r="T2799" s="84"/>
      <c r="U2799" s="250"/>
      <c r="V2799" s="254"/>
      <c r="W2799" s="254"/>
      <c r="X2799" s="255"/>
      <c r="Y2799" s="255"/>
      <c r="Z2799" s="256"/>
      <c r="AA2799" s="63"/>
      <c r="AB2799" s="63"/>
      <c r="AC2799" s="63"/>
      <c r="AD2799" s="81"/>
      <c r="AE2799" s="84"/>
      <c r="AF2799" s="84"/>
      <c r="AG2799" s="257"/>
      <c r="AH2799" s="84"/>
      <c r="AI2799" s="63"/>
      <c r="AJ2799" s="63"/>
      <c r="AK2799" s="81"/>
      <c r="AL2799" s="85"/>
      <c r="AM2799" s="85"/>
      <c r="AN2799" s="63"/>
    </row>
    <row r="2800" spans="1:40" ht="20.100000000000001" customHeight="1" x14ac:dyDescent="0.2">
      <c r="A2800" s="248"/>
      <c r="B2800" s="248"/>
      <c r="C2800" s="248"/>
      <c r="D2800" s="84"/>
      <c r="E2800" s="86"/>
      <c r="F2800" s="249"/>
      <c r="G2800" s="84"/>
      <c r="H2800" s="84"/>
      <c r="I2800" s="250"/>
      <c r="J2800" s="84"/>
      <c r="K2800" s="477"/>
      <c r="L2800" s="174"/>
      <c r="M2800" s="251"/>
      <c r="N2800" s="86"/>
      <c r="O2800" s="252"/>
      <c r="P2800" s="253"/>
      <c r="Q2800" s="484"/>
      <c r="R2800" s="83"/>
      <c r="S2800" s="482"/>
      <c r="T2800" s="84"/>
      <c r="U2800" s="250"/>
      <c r="V2800" s="254"/>
      <c r="W2800" s="254"/>
      <c r="X2800" s="255"/>
      <c r="Y2800" s="255"/>
      <c r="Z2800" s="256"/>
      <c r="AA2800" s="63"/>
      <c r="AB2800" s="63"/>
      <c r="AC2800" s="63"/>
      <c r="AD2800" s="81"/>
      <c r="AE2800" s="84"/>
      <c r="AF2800" s="84"/>
      <c r="AG2800" s="257"/>
      <c r="AH2800" s="84"/>
      <c r="AI2800" s="63"/>
      <c r="AJ2800" s="63"/>
      <c r="AK2800" s="81"/>
      <c r="AL2800" s="85"/>
      <c r="AM2800" s="85"/>
      <c r="AN2800" s="63"/>
    </row>
    <row r="2801" spans="1:40" ht="20.100000000000001" customHeight="1" x14ac:dyDescent="0.2">
      <c r="A2801" s="248"/>
      <c r="B2801" s="248"/>
      <c r="C2801" s="248"/>
      <c r="D2801" s="84"/>
      <c r="E2801" s="86"/>
      <c r="F2801" s="249"/>
      <c r="G2801" s="84"/>
      <c r="H2801" s="84"/>
      <c r="I2801" s="250"/>
      <c r="J2801" s="84"/>
      <c r="K2801" s="477"/>
      <c r="L2801" s="174"/>
      <c r="M2801" s="251"/>
      <c r="N2801" s="86"/>
      <c r="O2801" s="252"/>
      <c r="P2801" s="253"/>
      <c r="Q2801" s="484"/>
      <c r="R2801" s="83"/>
      <c r="S2801" s="482"/>
      <c r="T2801" s="84"/>
      <c r="U2801" s="250"/>
      <c r="V2801" s="254"/>
      <c r="W2801" s="254"/>
      <c r="X2801" s="255"/>
      <c r="Y2801" s="255"/>
      <c r="Z2801" s="256"/>
      <c r="AA2801" s="63"/>
      <c r="AB2801" s="63"/>
      <c r="AC2801" s="63"/>
      <c r="AD2801" s="81"/>
      <c r="AE2801" s="84"/>
      <c r="AF2801" s="84"/>
      <c r="AG2801" s="257"/>
      <c r="AH2801" s="84"/>
      <c r="AI2801" s="63"/>
      <c r="AJ2801" s="63"/>
      <c r="AK2801" s="81"/>
      <c r="AL2801" s="85"/>
      <c r="AM2801" s="85"/>
      <c r="AN2801" s="63"/>
    </row>
    <row r="2802" spans="1:40" ht="20.100000000000001" customHeight="1" x14ac:dyDescent="0.2">
      <c r="A2802" s="248"/>
      <c r="B2802" s="248"/>
      <c r="C2802" s="248"/>
      <c r="D2802" s="84"/>
      <c r="E2802" s="86"/>
      <c r="F2802" s="249"/>
      <c r="G2802" s="84"/>
      <c r="H2802" s="84"/>
      <c r="I2802" s="250"/>
      <c r="J2802" s="84"/>
      <c r="K2802" s="477"/>
      <c r="L2802" s="174"/>
      <c r="M2802" s="251"/>
      <c r="N2802" s="86"/>
      <c r="O2802" s="252"/>
      <c r="P2802" s="253"/>
      <c r="Q2802" s="484"/>
      <c r="R2802" s="83"/>
      <c r="S2802" s="482"/>
      <c r="T2802" s="84"/>
      <c r="U2802" s="250"/>
      <c r="V2802" s="254"/>
      <c r="W2802" s="254"/>
      <c r="X2802" s="255"/>
      <c r="Y2802" s="255"/>
      <c r="Z2802" s="256"/>
      <c r="AA2802" s="63"/>
      <c r="AB2802" s="63"/>
      <c r="AC2802" s="63"/>
      <c r="AD2802" s="81"/>
      <c r="AE2802" s="84"/>
      <c r="AF2802" s="84"/>
      <c r="AG2802" s="257"/>
      <c r="AH2802" s="84"/>
      <c r="AI2802" s="63"/>
      <c r="AJ2802" s="63"/>
      <c r="AK2802" s="81"/>
      <c r="AL2802" s="85"/>
      <c r="AM2802" s="85"/>
      <c r="AN2802" s="63"/>
    </row>
    <row r="2803" spans="1:40" ht="20.100000000000001" customHeight="1" x14ac:dyDescent="0.2">
      <c r="A2803" s="248"/>
      <c r="B2803" s="248"/>
      <c r="C2803" s="248"/>
      <c r="D2803" s="84"/>
      <c r="E2803" s="86"/>
      <c r="F2803" s="249"/>
      <c r="G2803" s="84"/>
      <c r="H2803" s="84"/>
      <c r="I2803" s="250"/>
      <c r="J2803" s="84"/>
      <c r="K2803" s="477"/>
      <c r="L2803" s="174"/>
      <c r="M2803" s="251"/>
      <c r="N2803" s="86"/>
      <c r="O2803" s="252"/>
      <c r="P2803" s="253"/>
      <c r="Q2803" s="484"/>
      <c r="R2803" s="83"/>
      <c r="S2803" s="482"/>
      <c r="T2803" s="84"/>
      <c r="U2803" s="250"/>
      <c r="V2803" s="254"/>
      <c r="W2803" s="254"/>
      <c r="X2803" s="255"/>
      <c r="Y2803" s="255"/>
      <c r="Z2803" s="256"/>
      <c r="AA2803" s="63"/>
      <c r="AB2803" s="63"/>
      <c r="AC2803" s="63"/>
      <c r="AD2803" s="81"/>
      <c r="AE2803" s="84"/>
      <c r="AF2803" s="84"/>
      <c r="AG2803" s="257"/>
      <c r="AH2803" s="84"/>
      <c r="AI2803" s="63"/>
      <c r="AJ2803" s="63"/>
      <c r="AK2803" s="81"/>
      <c r="AL2803" s="85"/>
      <c r="AM2803" s="85"/>
      <c r="AN2803" s="63"/>
    </row>
    <row r="2804" spans="1:40" ht="20.100000000000001" customHeight="1" x14ac:dyDescent="0.2">
      <c r="A2804" s="248"/>
      <c r="B2804" s="248"/>
      <c r="C2804" s="248"/>
      <c r="D2804" s="84"/>
      <c r="E2804" s="86"/>
      <c r="F2804" s="249"/>
      <c r="G2804" s="84"/>
      <c r="H2804" s="84"/>
      <c r="I2804" s="250"/>
      <c r="J2804" s="84"/>
      <c r="K2804" s="477"/>
      <c r="L2804" s="174"/>
      <c r="M2804" s="251"/>
      <c r="N2804" s="86"/>
      <c r="O2804" s="252"/>
      <c r="P2804" s="253"/>
      <c r="Q2804" s="484"/>
      <c r="R2804" s="83"/>
      <c r="S2804" s="482"/>
      <c r="T2804" s="84"/>
      <c r="U2804" s="250"/>
      <c r="V2804" s="254"/>
      <c r="W2804" s="254"/>
      <c r="X2804" s="255"/>
      <c r="Y2804" s="255"/>
      <c r="Z2804" s="256"/>
      <c r="AA2804" s="63"/>
      <c r="AB2804" s="63"/>
      <c r="AC2804" s="63"/>
      <c r="AD2804" s="81"/>
      <c r="AE2804" s="84"/>
      <c r="AF2804" s="84"/>
      <c r="AG2804" s="257"/>
      <c r="AH2804" s="84"/>
      <c r="AI2804" s="63"/>
      <c r="AJ2804" s="63"/>
      <c r="AK2804" s="81"/>
      <c r="AL2804" s="85"/>
      <c r="AM2804" s="85"/>
      <c r="AN2804" s="63"/>
    </row>
    <row r="2805" spans="1:40" ht="20.100000000000001" customHeight="1" x14ac:dyDescent="0.2">
      <c r="A2805" s="248"/>
      <c r="B2805" s="248"/>
      <c r="C2805" s="248"/>
      <c r="D2805" s="84"/>
      <c r="E2805" s="86"/>
      <c r="F2805" s="249"/>
      <c r="G2805" s="84"/>
      <c r="H2805" s="84"/>
      <c r="I2805" s="250"/>
      <c r="J2805" s="84"/>
      <c r="K2805" s="477"/>
      <c r="L2805" s="174"/>
      <c r="M2805" s="251"/>
      <c r="N2805" s="86"/>
      <c r="O2805" s="252"/>
      <c r="P2805" s="253"/>
      <c r="Q2805" s="484"/>
      <c r="R2805" s="83"/>
      <c r="S2805" s="482"/>
      <c r="T2805" s="84"/>
      <c r="U2805" s="250"/>
      <c r="V2805" s="254"/>
      <c r="W2805" s="254"/>
      <c r="X2805" s="255"/>
      <c r="Y2805" s="255"/>
      <c r="Z2805" s="256"/>
      <c r="AA2805" s="63"/>
      <c r="AB2805" s="63"/>
      <c r="AC2805" s="63"/>
      <c r="AD2805" s="81"/>
      <c r="AE2805" s="84"/>
      <c r="AF2805" s="84"/>
      <c r="AG2805" s="257"/>
      <c r="AH2805" s="84"/>
      <c r="AI2805" s="63"/>
      <c r="AJ2805" s="63"/>
      <c r="AK2805" s="81"/>
      <c r="AL2805" s="85"/>
      <c r="AM2805" s="85"/>
      <c r="AN2805" s="63"/>
    </row>
    <row r="2806" spans="1:40" ht="20.100000000000001" customHeight="1" x14ac:dyDescent="0.2">
      <c r="A2806" s="248"/>
      <c r="B2806" s="248"/>
      <c r="C2806" s="248"/>
      <c r="D2806" s="84"/>
      <c r="E2806" s="86"/>
      <c r="F2806" s="249"/>
      <c r="G2806" s="84"/>
      <c r="H2806" s="84"/>
      <c r="I2806" s="250"/>
      <c r="J2806" s="84"/>
      <c r="K2806" s="477"/>
      <c r="L2806" s="174"/>
      <c r="M2806" s="251"/>
      <c r="N2806" s="86"/>
      <c r="O2806" s="252"/>
      <c r="P2806" s="253"/>
      <c r="Q2806" s="484"/>
      <c r="R2806" s="83"/>
      <c r="S2806" s="482"/>
      <c r="T2806" s="84"/>
      <c r="U2806" s="250"/>
      <c r="V2806" s="254"/>
      <c r="W2806" s="254"/>
      <c r="X2806" s="255"/>
      <c r="Y2806" s="255"/>
      <c r="Z2806" s="256"/>
      <c r="AA2806" s="63"/>
      <c r="AB2806" s="63"/>
      <c r="AC2806" s="63"/>
      <c r="AD2806" s="81"/>
      <c r="AE2806" s="84"/>
      <c r="AF2806" s="84"/>
      <c r="AG2806" s="257"/>
      <c r="AH2806" s="84"/>
      <c r="AI2806" s="63"/>
      <c r="AJ2806" s="63"/>
      <c r="AK2806" s="81"/>
      <c r="AL2806" s="85"/>
      <c r="AM2806" s="85"/>
      <c r="AN2806" s="63"/>
    </row>
    <row r="2807" spans="1:40" ht="20.100000000000001" customHeight="1" x14ac:dyDescent="0.2">
      <c r="A2807" s="248"/>
      <c r="B2807" s="248"/>
      <c r="C2807" s="248"/>
      <c r="D2807" s="84"/>
      <c r="E2807" s="86"/>
      <c r="F2807" s="249"/>
      <c r="G2807" s="84"/>
      <c r="H2807" s="84"/>
      <c r="I2807" s="250"/>
      <c r="J2807" s="84"/>
      <c r="K2807" s="477"/>
      <c r="L2807" s="174"/>
      <c r="M2807" s="251"/>
      <c r="N2807" s="86"/>
      <c r="O2807" s="252"/>
      <c r="P2807" s="253"/>
      <c r="Q2807" s="484"/>
      <c r="R2807" s="83"/>
      <c r="S2807" s="482"/>
      <c r="T2807" s="84"/>
      <c r="U2807" s="250"/>
      <c r="V2807" s="254"/>
      <c r="W2807" s="254"/>
      <c r="X2807" s="255"/>
      <c r="Y2807" s="255"/>
      <c r="Z2807" s="256"/>
      <c r="AA2807" s="63"/>
      <c r="AB2807" s="63"/>
      <c r="AC2807" s="63"/>
      <c r="AD2807" s="81"/>
      <c r="AE2807" s="84"/>
      <c r="AF2807" s="84"/>
      <c r="AG2807" s="257"/>
      <c r="AH2807" s="84"/>
      <c r="AI2807" s="63"/>
      <c r="AJ2807" s="63"/>
      <c r="AK2807" s="81"/>
      <c r="AL2807" s="85"/>
      <c r="AM2807" s="85"/>
      <c r="AN2807" s="63"/>
    </row>
    <row r="2808" spans="1:40" ht="20.100000000000001" customHeight="1" x14ac:dyDescent="0.2">
      <c r="A2808" s="248"/>
      <c r="B2808" s="248"/>
      <c r="C2808" s="248"/>
      <c r="D2808" s="84"/>
      <c r="E2808" s="86"/>
      <c r="F2808" s="249"/>
      <c r="G2808" s="84"/>
      <c r="H2808" s="84"/>
      <c r="I2808" s="250"/>
      <c r="J2808" s="84"/>
      <c r="K2808" s="477"/>
      <c r="L2808" s="174"/>
      <c r="M2808" s="251"/>
      <c r="N2808" s="86"/>
      <c r="O2808" s="252"/>
      <c r="P2808" s="253"/>
      <c r="Q2808" s="484"/>
      <c r="R2808" s="83"/>
      <c r="S2808" s="482"/>
      <c r="T2808" s="84"/>
      <c r="U2808" s="250"/>
      <c r="V2808" s="254"/>
      <c r="W2808" s="254"/>
      <c r="X2808" s="255"/>
      <c r="Y2808" s="255"/>
      <c r="Z2808" s="256"/>
      <c r="AA2808" s="63"/>
      <c r="AB2808" s="63"/>
      <c r="AC2808" s="63"/>
      <c r="AD2808" s="81"/>
      <c r="AE2808" s="84"/>
      <c r="AF2808" s="84"/>
      <c r="AG2808" s="257"/>
      <c r="AH2808" s="84"/>
      <c r="AI2808" s="63"/>
      <c r="AJ2808" s="63"/>
      <c r="AK2808" s="81"/>
      <c r="AL2808" s="85"/>
      <c r="AM2808" s="85"/>
      <c r="AN2808" s="63"/>
    </row>
    <row r="2809" spans="1:40" ht="20.100000000000001" customHeight="1" x14ac:dyDescent="0.2">
      <c r="A2809" s="248"/>
      <c r="B2809" s="248"/>
      <c r="C2809" s="248"/>
      <c r="D2809" s="84"/>
      <c r="E2809" s="86"/>
      <c r="F2809" s="249"/>
      <c r="G2809" s="84"/>
      <c r="H2809" s="84"/>
      <c r="I2809" s="250"/>
      <c r="J2809" s="84"/>
      <c r="K2809" s="477"/>
      <c r="L2809" s="174"/>
      <c r="M2809" s="251"/>
      <c r="N2809" s="86"/>
      <c r="O2809" s="252"/>
      <c r="P2809" s="253"/>
      <c r="Q2809" s="484"/>
      <c r="R2809" s="83"/>
      <c r="S2809" s="482"/>
      <c r="T2809" s="84"/>
      <c r="U2809" s="250"/>
      <c r="V2809" s="254"/>
      <c r="W2809" s="254"/>
      <c r="X2809" s="255"/>
      <c r="Y2809" s="255"/>
      <c r="Z2809" s="256"/>
      <c r="AA2809" s="63"/>
      <c r="AB2809" s="63"/>
      <c r="AC2809" s="63"/>
      <c r="AD2809" s="81"/>
      <c r="AE2809" s="84"/>
      <c r="AF2809" s="84"/>
      <c r="AG2809" s="257"/>
      <c r="AH2809" s="84"/>
      <c r="AI2809" s="63"/>
      <c r="AJ2809" s="63"/>
      <c r="AK2809" s="81"/>
      <c r="AL2809" s="85"/>
      <c r="AM2809" s="85"/>
      <c r="AN2809" s="63"/>
    </row>
    <row r="2810" spans="1:40" ht="20.100000000000001" customHeight="1" x14ac:dyDescent="0.2">
      <c r="A2810" s="248"/>
      <c r="B2810" s="248"/>
      <c r="C2810" s="248"/>
      <c r="D2810" s="84"/>
      <c r="E2810" s="86"/>
      <c r="F2810" s="249"/>
      <c r="G2810" s="84"/>
      <c r="H2810" s="84"/>
      <c r="I2810" s="250"/>
      <c r="J2810" s="84"/>
      <c r="K2810" s="477"/>
      <c r="L2810" s="174"/>
      <c r="M2810" s="251"/>
      <c r="N2810" s="86"/>
      <c r="O2810" s="252"/>
      <c r="P2810" s="253"/>
      <c r="Q2810" s="484"/>
      <c r="R2810" s="83"/>
      <c r="S2810" s="482"/>
      <c r="T2810" s="84"/>
      <c r="U2810" s="250"/>
      <c r="V2810" s="254"/>
      <c r="W2810" s="254"/>
      <c r="X2810" s="255"/>
      <c r="Y2810" s="255"/>
      <c r="Z2810" s="256"/>
      <c r="AA2810" s="63"/>
      <c r="AB2810" s="63"/>
      <c r="AC2810" s="63"/>
      <c r="AD2810" s="81"/>
      <c r="AE2810" s="84"/>
      <c r="AF2810" s="84"/>
      <c r="AG2810" s="257"/>
      <c r="AH2810" s="84"/>
      <c r="AI2810" s="63"/>
      <c r="AJ2810" s="63"/>
      <c r="AK2810" s="81"/>
      <c r="AL2810" s="85"/>
      <c r="AM2810" s="85"/>
      <c r="AN2810" s="63"/>
    </row>
    <row r="2811" spans="1:40" ht="20.100000000000001" customHeight="1" x14ac:dyDescent="0.2">
      <c r="A2811" s="248"/>
      <c r="B2811" s="248"/>
      <c r="C2811" s="248"/>
      <c r="D2811" s="84"/>
      <c r="E2811" s="86"/>
      <c r="F2811" s="249"/>
      <c r="G2811" s="84"/>
      <c r="H2811" s="84"/>
      <c r="I2811" s="250"/>
      <c r="J2811" s="84"/>
      <c r="K2811" s="477"/>
      <c r="L2811" s="174"/>
      <c r="M2811" s="251"/>
      <c r="N2811" s="86"/>
      <c r="O2811" s="252"/>
      <c r="P2811" s="253"/>
      <c r="Q2811" s="484"/>
      <c r="R2811" s="83"/>
      <c r="S2811" s="482"/>
      <c r="T2811" s="84"/>
      <c r="U2811" s="250"/>
      <c r="V2811" s="254"/>
      <c r="W2811" s="254"/>
      <c r="X2811" s="255"/>
      <c r="Y2811" s="255"/>
      <c r="Z2811" s="256"/>
      <c r="AA2811" s="63"/>
      <c r="AB2811" s="63"/>
      <c r="AC2811" s="63"/>
      <c r="AD2811" s="81"/>
      <c r="AE2811" s="84"/>
      <c r="AF2811" s="84"/>
      <c r="AG2811" s="257"/>
      <c r="AH2811" s="84"/>
      <c r="AI2811" s="63"/>
      <c r="AJ2811" s="63"/>
      <c r="AK2811" s="81"/>
      <c r="AL2811" s="85"/>
      <c r="AM2811" s="85"/>
      <c r="AN2811" s="63"/>
    </row>
    <row r="2812" spans="1:40" ht="20.100000000000001" customHeight="1" x14ac:dyDescent="0.2">
      <c r="A2812" s="248"/>
      <c r="B2812" s="248"/>
      <c r="C2812" s="248"/>
      <c r="D2812" s="84"/>
      <c r="E2812" s="86"/>
      <c r="F2812" s="249"/>
      <c r="G2812" s="84"/>
      <c r="H2812" s="84"/>
      <c r="I2812" s="250"/>
      <c r="J2812" s="84"/>
      <c r="K2812" s="477"/>
      <c r="L2812" s="174"/>
      <c r="M2812" s="251"/>
      <c r="N2812" s="86"/>
      <c r="O2812" s="252"/>
      <c r="P2812" s="253"/>
      <c r="Q2812" s="484"/>
      <c r="R2812" s="83"/>
      <c r="S2812" s="482"/>
      <c r="T2812" s="84"/>
      <c r="U2812" s="250"/>
      <c r="V2812" s="254"/>
      <c r="W2812" s="254"/>
      <c r="X2812" s="255"/>
      <c r="Y2812" s="255"/>
      <c r="Z2812" s="256"/>
      <c r="AA2812" s="63"/>
      <c r="AB2812" s="63"/>
      <c r="AC2812" s="63"/>
      <c r="AD2812" s="81"/>
      <c r="AE2812" s="84"/>
      <c r="AF2812" s="84"/>
      <c r="AG2812" s="257"/>
      <c r="AH2812" s="84"/>
      <c r="AI2812" s="63"/>
      <c r="AJ2812" s="63"/>
      <c r="AK2812" s="81"/>
      <c r="AL2812" s="85"/>
      <c r="AM2812" s="85"/>
      <c r="AN2812" s="63"/>
    </row>
    <row r="2813" spans="1:40" ht="20.100000000000001" customHeight="1" x14ac:dyDescent="0.2">
      <c r="A2813" s="248"/>
      <c r="B2813" s="248"/>
      <c r="C2813" s="248"/>
      <c r="D2813" s="84"/>
      <c r="E2813" s="86"/>
      <c r="F2813" s="249"/>
      <c r="G2813" s="84"/>
      <c r="H2813" s="84"/>
      <c r="I2813" s="250"/>
      <c r="J2813" s="84"/>
      <c r="K2813" s="477"/>
      <c r="L2813" s="174"/>
      <c r="M2813" s="251"/>
      <c r="N2813" s="86"/>
      <c r="O2813" s="252"/>
      <c r="P2813" s="253"/>
      <c r="Q2813" s="484"/>
      <c r="R2813" s="83"/>
      <c r="S2813" s="482"/>
      <c r="T2813" s="84"/>
      <c r="U2813" s="250"/>
      <c r="V2813" s="254"/>
      <c r="W2813" s="254"/>
      <c r="X2813" s="255"/>
      <c r="Y2813" s="255"/>
      <c r="Z2813" s="256"/>
      <c r="AA2813" s="63"/>
      <c r="AB2813" s="63"/>
      <c r="AC2813" s="63"/>
      <c r="AD2813" s="81"/>
      <c r="AE2813" s="84"/>
      <c r="AF2813" s="84"/>
      <c r="AG2813" s="257"/>
      <c r="AH2813" s="84"/>
      <c r="AI2813" s="63"/>
      <c r="AJ2813" s="63"/>
      <c r="AK2813" s="81"/>
      <c r="AL2813" s="85"/>
      <c r="AM2813" s="85"/>
      <c r="AN2813" s="63"/>
    </row>
    <row r="2814" spans="1:40" ht="20.100000000000001" customHeight="1" x14ac:dyDescent="0.2">
      <c r="A2814" s="248"/>
      <c r="B2814" s="248"/>
      <c r="C2814" s="248"/>
      <c r="D2814" s="84"/>
      <c r="E2814" s="86"/>
      <c r="F2814" s="249"/>
      <c r="G2814" s="84"/>
      <c r="H2814" s="84"/>
      <c r="I2814" s="250"/>
      <c r="J2814" s="84"/>
      <c r="K2814" s="477"/>
      <c r="L2814" s="174"/>
      <c r="M2814" s="251"/>
      <c r="N2814" s="86"/>
      <c r="O2814" s="252"/>
      <c r="P2814" s="253"/>
      <c r="Q2814" s="484"/>
      <c r="R2814" s="83"/>
      <c r="S2814" s="482"/>
      <c r="T2814" s="84"/>
      <c r="U2814" s="250"/>
      <c r="V2814" s="254"/>
      <c r="W2814" s="254"/>
      <c r="X2814" s="255"/>
      <c r="Y2814" s="255"/>
      <c r="Z2814" s="256"/>
      <c r="AA2814" s="63"/>
      <c r="AB2814" s="63"/>
      <c r="AC2814" s="63"/>
      <c r="AD2814" s="81"/>
      <c r="AE2814" s="84"/>
      <c r="AF2814" s="84"/>
      <c r="AG2814" s="257"/>
      <c r="AH2814" s="84"/>
      <c r="AI2814" s="63"/>
      <c r="AJ2814" s="63"/>
      <c r="AK2814" s="81"/>
      <c r="AL2814" s="85"/>
      <c r="AM2814" s="85"/>
      <c r="AN2814" s="63"/>
    </row>
    <row r="2815" spans="1:40" ht="20.100000000000001" customHeight="1" x14ac:dyDescent="0.2">
      <c r="A2815" s="248"/>
      <c r="B2815" s="248"/>
      <c r="C2815" s="248"/>
      <c r="D2815" s="84"/>
      <c r="E2815" s="86"/>
      <c r="F2815" s="249"/>
      <c r="G2815" s="84"/>
      <c r="H2815" s="84"/>
      <c r="I2815" s="250"/>
      <c r="J2815" s="84"/>
      <c r="K2815" s="477"/>
      <c r="L2815" s="174"/>
      <c r="M2815" s="251"/>
      <c r="N2815" s="86"/>
      <c r="O2815" s="252"/>
      <c r="P2815" s="253"/>
      <c r="Q2815" s="484"/>
      <c r="R2815" s="83"/>
      <c r="S2815" s="482"/>
      <c r="T2815" s="84"/>
      <c r="U2815" s="250"/>
      <c r="V2815" s="254"/>
      <c r="W2815" s="254"/>
      <c r="X2815" s="255"/>
      <c r="Y2815" s="255"/>
      <c r="Z2815" s="256"/>
      <c r="AA2815" s="63"/>
      <c r="AB2815" s="63"/>
      <c r="AC2815" s="63"/>
      <c r="AD2815" s="81"/>
      <c r="AE2815" s="84"/>
      <c r="AF2815" s="84"/>
      <c r="AG2815" s="257"/>
      <c r="AH2815" s="84"/>
      <c r="AI2815" s="63"/>
      <c r="AJ2815" s="63"/>
      <c r="AK2815" s="81"/>
      <c r="AL2815" s="85"/>
      <c r="AM2815" s="85"/>
      <c r="AN2815" s="63"/>
    </row>
    <row r="2816" spans="1:40" ht="20.100000000000001" customHeight="1" x14ac:dyDescent="0.2">
      <c r="A2816" s="248"/>
      <c r="B2816" s="248"/>
      <c r="C2816" s="248"/>
      <c r="D2816" s="84"/>
      <c r="E2816" s="86"/>
      <c r="F2816" s="249"/>
      <c r="G2816" s="84"/>
      <c r="H2816" s="84"/>
      <c r="I2816" s="250"/>
      <c r="J2816" s="84"/>
      <c r="K2816" s="477"/>
      <c r="L2816" s="174"/>
      <c r="M2816" s="251"/>
      <c r="N2816" s="86"/>
      <c r="O2816" s="252"/>
      <c r="P2816" s="253"/>
      <c r="Q2816" s="484"/>
      <c r="R2816" s="83"/>
      <c r="S2816" s="482"/>
      <c r="T2816" s="84"/>
      <c r="U2816" s="250"/>
      <c r="V2816" s="254"/>
      <c r="W2816" s="254"/>
      <c r="X2816" s="255"/>
      <c r="Y2816" s="255"/>
      <c r="Z2816" s="256"/>
      <c r="AA2816" s="63"/>
      <c r="AB2816" s="63"/>
      <c r="AC2816" s="63"/>
      <c r="AD2816" s="81"/>
      <c r="AE2816" s="84"/>
      <c r="AF2816" s="84"/>
      <c r="AG2816" s="257"/>
      <c r="AH2816" s="84"/>
      <c r="AI2816" s="63"/>
      <c r="AJ2816" s="63"/>
      <c r="AK2816" s="81"/>
      <c r="AL2816" s="85"/>
      <c r="AM2816" s="85"/>
      <c r="AN2816" s="63"/>
    </row>
    <row r="2817" spans="1:40" ht="20.100000000000001" customHeight="1" x14ac:dyDescent="0.2">
      <c r="A2817" s="248"/>
      <c r="B2817" s="248"/>
      <c r="C2817" s="248"/>
      <c r="D2817" s="84"/>
      <c r="E2817" s="86"/>
      <c r="F2817" s="249"/>
      <c r="G2817" s="84"/>
      <c r="H2817" s="84"/>
      <c r="I2817" s="250"/>
      <c r="J2817" s="84"/>
      <c r="K2817" s="477"/>
      <c r="L2817" s="174"/>
      <c r="M2817" s="251"/>
      <c r="N2817" s="86"/>
      <c r="O2817" s="252"/>
      <c r="P2817" s="253"/>
      <c r="Q2817" s="484"/>
      <c r="R2817" s="83"/>
      <c r="S2817" s="482"/>
      <c r="T2817" s="84"/>
      <c r="U2817" s="250"/>
      <c r="V2817" s="254"/>
      <c r="W2817" s="254"/>
      <c r="X2817" s="255"/>
      <c r="Y2817" s="255"/>
      <c r="Z2817" s="256"/>
      <c r="AA2817" s="63"/>
      <c r="AB2817" s="63"/>
      <c r="AC2817" s="63"/>
      <c r="AD2817" s="81"/>
      <c r="AE2817" s="84"/>
      <c r="AF2817" s="84"/>
      <c r="AG2817" s="257"/>
      <c r="AH2817" s="84"/>
      <c r="AI2817" s="63"/>
      <c r="AJ2817" s="63"/>
      <c r="AK2817" s="81"/>
      <c r="AL2817" s="85"/>
      <c r="AM2817" s="85"/>
      <c r="AN2817" s="63"/>
    </row>
    <row r="2818" spans="1:40" ht="20.100000000000001" customHeight="1" x14ac:dyDescent="0.2">
      <c r="A2818" s="248"/>
      <c r="B2818" s="248"/>
      <c r="C2818" s="248"/>
      <c r="D2818" s="84"/>
      <c r="E2818" s="86"/>
      <c r="F2818" s="249"/>
      <c r="G2818" s="84"/>
      <c r="H2818" s="84"/>
      <c r="I2818" s="250"/>
      <c r="J2818" s="84"/>
      <c r="K2818" s="477"/>
      <c r="L2818" s="174"/>
      <c r="M2818" s="251"/>
      <c r="N2818" s="86"/>
      <c r="O2818" s="252"/>
      <c r="P2818" s="253"/>
      <c r="Q2818" s="484"/>
      <c r="R2818" s="83"/>
      <c r="S2818" s="482"/>
      <c r="T2818" s="84"/>
      <c r="U2818" s="250"/>
      <c r="V2818" s="254"/>
      <c r="W2818" s="254"/>
      <c r="X2818" s="255"/>
      <c r="Y2818" s="255"/>
      <c r="Z2818" s="256"/>
      <c r="AA2818" s="63"/>
      <c r="AB2818" s="63"/>
      <c r="AC2818" s="63"/>
      <c r="AD2818" s="81"/>
      <c r="AE2818" s="84"/>
      <c r="AF2818" s="84"/>
      <c r="AG2818" s="257"/>
      <c r="AH2818" s="84"/>
      <c r="AI2818" s="63"/>
      <c r="AJ2818" s="63"/>
      <c r="AK2818" s="81"/>
      <c r="AL2818" s="85"/>
      <c r="AM2818" s="85"/>
      <c r="AN2818" s="63"/>
    </row>
    <row r="2819" spans="1:40" ht="20.100000000000001" customHeight="1" x14ac:dyDescent="0.2">
      <c r="A2819" s="248"/>
      <c r="B2819" s="248"/>
      <c r="C2819" s="248"/>
      <c r="D2819" s="84"/>
      <c r="E2819" s="86"/>
      <c r="F2819" s="249"/>
      <c r="G2819" s="84"/>
      <c r="H2819" s="84"/>
      <c r="I2819" s="250"/>
      <c r="J2819" s="84"/>
      <c r="K2819" s="477"/>
      <c r="L2819" s="174"/>
      <c r="M2819" s="251"/>
      <c r="N2819" s="86"/>
      <c r="O2819" s="252"/>
      <c r="P2819" s="253"/>
      <c r="Q2819" s="484"/>
      <c r="R2819" s="83"/>
      <c r="S2819" s="482"/>
      <c r="T2819" s="84"/>
      <c r="U2819" s="250"/>
      <c r="V2819" s="254"/>
      <c r="W2819" s="254"/>
      <c r="X2819" s="255"/>
      <c r="Y2819" s="255"/>
      <c r="Z2819" s="256"/>
      <c r="AA2819" s="63"/>
      <c r="AB2819" s="63"/>
      <c r="AC2819" s="63"/>
      <c r="AD2819" s="81"/>
      <c r="AE2819" s="84"/>
      <c r="AF2819" s="84"/>
      <c r="AG2819" s="257"/>
      <c r="AH2819" s="84"/>
      <c r="AI2819" s="63"/>
      <c r="AJ2819" s="63"/>
      <c r="AK2819" s="81"/>
      <c r="AL2819" s="85"/>
      <c r="AM2819" s="85"/>
      <c r="AN2819" s="63"/>
    </row>
    <row r="2820" spans="1:40" ht="20.100000000000001" customHeight="1" x14ac:dyDescent="0.2">
      <c r="A2820" s="248"/>
      <c r="B2820" s="248"/>
      <c r="C2820" s="248"/>
      <c r="D2820" s="84"/>
      <c r="E2820" s="86"/>
      <c r="F2820" s="249"/>
      <c r="G2820" s="84"/>
      <c r="H2820" s="84"/>
      <c r="I2820" s="250"/>
      <c r="J2820" s="84"/>
      <c r="K2820" s="477"/>
      <c r="L2820" s="174"/>
      <c r="M2820" s="251"/>
      <c r="N2820" s="86"/>
      <c r="O2820" s="252"/>
      <c r="P2820" s="253"/>
      <c r="Q2820" s="484"/>
      <c r="R2820" s="83"/>
      <c r="S2820" s="482"/>
      <c r="T2820" s="84"/>
      <c r="U2820" s="250"/>
      <c r="V2820" s="254"/>
      <c r="W2820" s="254"/>
      <c r="X2820" s="255"/>
      <c r="Y2820" s="255"/>
      <c r="Z2820" s="256"/>
      <c r="AA2820" s="63"/>
      <c r="AB2820" s="63"/>
      <c r="AC2820" s="63"/>
      <c r="AD2820" s="81"/>
      <c r="AE2820" s="84"/>
      <c r="AF2820" s="84"/>
      <c r="AG2820" s="257"/>
      <c r="AH2820" s="84"/>
      <c r="AI2820" s="63"/>
      <c r="AJ2820" s="63"/>
      <c r="AK2820" s="81"/>
      <c r="AL2820" s="85"/>
      <c r="AM2820" s="85"/>
      <c r="AN2820" s="63"/>
    </row>
    <row r="2821" spans="1:40" ht="20.100000000000001" customHeight="1" x14ac:dyDescent="0.2">
      <c r="A2821" s="248"/>
      <c r="B2821" s="248"/>
      <c r="C2821" s="248"/>
      <c r="D2821" s="84"/>
      <c r="E2821" s="86"/>
      <c r="F2821" s="249"/>
      <c r="G2821" s="84"/>
      <c r="H2821" s="84"/>
      <c r="I2821" s="250"/>
      <c r="J2821" s="84"/>
      <c r="K2821" s="477"/>
      <c r="L2821" s="174"/>
      <c r="M2821" s="251"/>
      <c r="N2821" s="86"/>
      <c r="O2821" s="252"/>
      <c r="P2821" s="253"/>
      <c r="Q2821" s="484"/>
      <c r="R2821" s="83"/>
      <c r="S2821" s="482"/>
      <c r="T2821" s="84"/>
      <c r="U2821" s="250"/>
      <c r="V2821" s="254"/>
      <c r="W2821" s="254"/>
      <c r="X2821" s="255"/>
      <c r="Y2821" s="255"/>
      <c r="Z2821" s="256"/>
      <c r="AA2821" s="63"/>
      <c r="AB2821" s="63"/>
      <c r="AC2821" s="63"/>
      <c r="AD2821" s="81"/>
      <c r="AE2821" s="84"/>
      <c r="AF2821" s="84"/>
      <c r="AG2821" s="257"/>
      <c r="AH2821" s="84"/>
      <c r="AI2821" s="63"/>
      <c r="AJ2821" s="63"/>
      <c r="AK2821" s="81"/>
      <c r="AL2821" s="85"/>
      <c r="AM2821" s="85"/>
      <c r="AN2821" s="63"/>
    </row>
    <row r="2822" spans="1:40" ht="20.100000000000001" customHeight="1" x14ac:dyDescent="0.2">
      <c r="A2822" s="248"/>
      <c r="B2822" s="248"/>
      <c r="C2822" s="248"/>
      <c r="D2822" s="84"/>
      <c r="E2822" s="86"/>
      <c r="F2822" s="249"/>
      <c r="G2822" s="84"/>
      <c r="H2822" s="84"/>
      <c r="I2822" s="250"/>
      <c r="J2822" s="84"/>
      <c r="K2822" s="477"/>
      <c r="L2822" s="174"/>
      <c r="M2822" s="251"/>
      <c r="N2822" s="86"/>
      <c r="O2822" s="252"/>
      <c r="P2822" s="253"/>
      <c r="Q2822" s="484"/>
      <c r="R2822" s="83"/>
      <c r="S2822" s="482"/>
      <c r="T2822" s="84"/>
      <c r="U2822" s="250"/>
      <c r="V2822" s="254"/>
      <c r="W2822" s="254"/>
      <c r="X2822" s="255"/>
      <c r="Y2822" s="255"/>
      <c r="Z2822" s="256"/>
      <c r="AA2822" s="63"/>
      <c r="AB2822" s="63"/>
      <c r="AC2822" s="63"/>
      <c r="AD2822" s="81"/>
      <c r="AE2822" s="84"/>
      <c r="AF2822" s="84"/>
      <c r="AG2822" s="257"/>
      <c r="AH2822" s="84"/>
      <c r="AI2822" s="63"/>
      <c r="AJ2822" s="63"/>
      <c r="AK2822" s="81"/>
      <c r="AL2822" s="85"/>
      <c r="AM2822" s="85"/>
      <c r="AN2822" s="63"/>
    </row>
    <row r="2823" spans="1:40" ht="20.100000000000001" customHeight="1" x14ac:dyDescent="0.2">
      <c r="A2823" s="248"/>
      <c r="B2823" s="248"/>
      <c r="C2823" s="248"/>
      <c r="D2823" s="84"/>
      <c r="E2823" s="86"/>
      <c r="F2823" s="249"/>
      <c r="G2823" s="84"/>
      <c r="H2823" s="84"/>
      <c r="I2823" s="250"/>
      <c r="J2823" s="84"/>
      <c r="K2823" s="477"/>
      <c r="L2823" s="174"/>
      <c r="M2823" s="251"/>
      <c r="N2823" s="86"/>
      <c r="O2823" s="252"/>
      <c r="P2823" s="253"/>
      <c r="Q2823" s="484"/>
      <c r="R2823" s="83"/>
      <c r="S2823" s="482"/>
      <c r="T2823" s="84"/>
      <c r="U2823" s="250"/>
      <c r="V2823" s="254"/>
      <c r="W2823" s="254"/>
      <c r="X2823" s="255"/>
      <c r="Y2823" s="255"/>
      <c r="Z2823" s="256"/>
      <c r="AA2823" s="63"/>
      <c r="AB2823" s="63"/>
      <c r="AC2823" s="63"/>
      <c r="AD2823" s="81"/>
      <c r="AE2823" s="84"/>
      <c r="AF2823" s="84"/>
      <c r="AG2823" s="257"/>
      <c r="AH2823" s="84"/>
      <c r="AI2823" s="63"/>
      <c r="AJ2823" s="63"/>
      <c r="AK2823" s="81"/>
      <c r="AL2823" s="85"/>
      <c r="AM2823" s="85"/>
      <c r="AN2823" s="63"/>
    </row>
    <row r="2824" spans="1:40" ht="20.100000000000001" customHeight="1" x14ac:dyDescent="0.2">
      <c r="A2824" s="248"/>
      <c r="B2824" s="248"/>
      <c r="C2824" s="248"/>
      <c r="D2824" s="84"/>
      <c r="E2824" s="86"/>
      <c r="F2824" s="249"/>
      <c r="G2824" s="84"/>
      <c r="H2824" s="84"/>
      <c r="I2824" s="250"/>
      <c r="J2824" s="84"/>
      <c r="K2824" s="477"/>
      <c r="L2824" s="174"/>
      <c r="M2824" s="251"/>
      <c r="N2824" s="86"/>
      <c r="O2824" s="252"/>
      <c r="P2824" s="253"/>
      <c r="Q2824" s="484"/>
      <c r="R2824" s="83"/>
      <c r="S2824" s="482"/>
      <c r="T2824" s="84"/>
      <c r="U2824" s="250"/>
      <c r="V2824" s="254"/>
      <c r="W2824" s="254"/>
      <c r="X2824" s="255"/>
      <c r="Y2824" s="255"/>
      <c r="Z2824" s="256"/>
      <c r="AA2824" s="63"/>
      <c r="AB2824" s="63"/>
      <c r="AC2824" s="63"/>
      <c r="AD2824" s="81"/>
      <c r="AE2824" s="84"/>
      <c r="AF2824" s="84"/>
      <c r="AG2824" s="257"/>
      <c r="AH2824" s="84"/>
      <c r="AI2824" s="63"/>
      <c r="AJ2824" s="63"/>
      <c r="AK2824" s="81"/>
      <c r="AL2824" s="85"/>
      <c r="AM2824" s="85"/>
      <c r="AN2824" s="63"/>
    </row>
    <row r="2825" spans="1:40" ht="20.100000000000001" customHeight="1" x14ac:dyDescent="0.2">
      <c r="A2825" s="248"/>
      <c r="B2825" s="248"/>
      <c r="C2825" s="248"/>
      <c r="D2825" s="84"/>
      <c r="E2825" s="86"/>
      <c r="F2825" s="249"/>
      <c r="G2825" s="84"/>
      <c r="H2825" s="84"/>
      <c r="I2825" s="250"/>
      <c r="J2825" s="84"/>
      <c r="K2825" s="477"/>
      <c r="L2825" s="174"/>
      <c r="M2825" s="251"/>
      <c r="N2825" s="86"/>
      <c r="O2825" s="252"/>
      <c r="P2825" s="253"/>
      <c r="Q2825" s="484"/>
      <c r="R2825" s="83"/>
      <c r="S2825" s="482"/>
      <c r="T2825" s="84"/>
      <c r="U2825" s="250"/>
      <c r="V2825" s="254"/>
      <c r="W2825" s="254"/>
      <c r="X2825" s="255"/>
      <c r="Y2825" s="255"/>
      <c r="Z2825" s="256"/>
      <c r="AA2825" s="63"/>
      <c r="AB2825" s="63"/>
      <c r="AC2825" s="63"/>
      <c r="AD2825" s="81"/>
      <c r="AE2825" s="84"/>
      <c r="AF2825" s="84"/>
      <c r="AG2825" s="257"/>
      <c r="AH2825" s="84"/>
      <c r="AI2825" s="63"/>
      <c r="AJ2825" s="63"/>
      <c r="AK2825" s="81"/>
      <c r="AL2825" s="85"/>
      <c r="AM2825" s="85"/>
      <c r="AN2825" s="63"/>
    </row>
    <row r="2826" spans="1:40" ht="20.100000000000001" customHeight="1" x14ac:dyDescent="0.2">
      <c r="A2826" s="248"/>
      <c r="B2826" s="248"/>
      <c r="C2826" s="248"/>
      <c r="D2826" s="84"/>
      <c r="E2826" s="86"/>
      <c r="F2826" s="249"/>
      <c r="G2826" s="84"/>
      <c r="H2826" s="84"/>
      <c r="I2826" s="250"/>
      <c r="J2826" s="84"/>
      <c r="K2826" s="477"/>
      <c r="L2826" s="174"/>
      <c r="M2826" s="251"/>
      <c r="N2826" s="86"/>
      <c r="O2826" s="252"/>
      <c r="P2826" s="253"/>
      <c r="Q2826" s="484"/>
      <c r="R2826" s="83"/>
      <c r="S2826" s="482"/>
      <c r="T2826" s="84"/>
      <c r="U2826" s="250"/>
      <c r="V2826" s="254"/>
      <c r="W2826" s="254"/>
      <c r="X2826" s="255"/>
      <c r="Y2826" s="255"/>
      <c r="Z2826" s="256"/>
      <c r="AA2826" s="63"/>
      <c r="AB2826" s="63"/>
      <c r="AC2826" s="63"/>
      <c r="AD2826" s="81"/>
      <c r="AE2826" s="84"/>
      <c r="AF2826" s="84"/>
      <c r="AG2826" s="257"/>
      <c r="AH2826" s="84"/>
      <c r="AI2826" s="63"/>
      <c r="AJ2826" s="63"/>
      <c r="AK2826" s="81"/>
      <c r="AL2826" s="85"/>
      <c r="AM2826" s="85"/>
      <c r="AN2826" s="63"/>
    </row>
    <row r="2827" spans="1:40" ht="20.100000000000001" customHeight="1" x14ac:dyDescent="0.2">
      <c r="A2827" s="248"/>
      <c r="B2827" s="248"/>
      <c r="C2827" s="248"/>
      <c r="D2827" s="84"/>
      <c r="E2827" s="86"/>
      <c r="F2827" s="249"/>
      <c r="G2827" s="84"/>
      <c r="H2827" s="84"/>
      <c r="I2827" s="250"/>
      <c r="J2827" s="84"/>
      <c r="K2827" s="477"/>
      <c r="L2827" s="174"/>
      <c r="M2827" s="251"/>
      <c r="N2827" s="86"/>
      <c r="O2827" s="252"/>
      <c r="P2827" s="253"/>
      <c r="Q2827" s="484"/>
      <c r="R2827" s="83"/>
      <c r="S2827" s="482"/>
      <c r="T2827" s="84"/>
      <c r="U2827" s="250"/>
      <c r="V2827" s="254"/>
      <c r="W2827" s="254"/>
      <c r="X2827" s="255"/>
      <c r="Y2827" s="255"/>
      <c r="Z2827" s="256"/>
      <c r="AA2827" s="63"/>
      <c r="AB2827" s="63"/>
      <c r="AC2827" s="63"/>
      <c r="AD2827" s="81"/>
      <c r="AE2827" s="84"/>
      <c r="AF2827" s="84"/>
      <c r="AG2827" s="257"/>
      <c r="AH2827" s="84"/>
      <c r="AI2827" s="63"/>
      <c r="AJ2827" s="63"/>
      <c r="AK2827" s="81"/>
      <c r="AL2827" s="85"/>
      <c r="AM2827" s="85"/>
      <c r="AN2827" s="63"/>
    </row>
    <row r="2828" spans="1:40" ht="20.100000000000001" customHeight="1" x14ac:dyDescent="0.2">
      <c r="A2828" s="248"/>
      <c r="B2828" s="248"/>
      <c r="C2828" s="248"/>
      <c r="D2828" s="84"/>
      <c r="E2828" s="86"/>
      <c r="F2828" s="249"/>
      <c r="G2828" s="84"/>
      <c r="H2828" s="84"/>
      <c r="I2828" s="250"/>
      <c r="J2828" s="84"/>
      <c r="K2828" s="477"/>
      <c r="L2828" s="174"/>
      <c r="M2828" s="251"/>
      <c r="N2828" s="86"/>
      <c r="O2828" s="252"/>
      <c r="P2828" s="253"/>
      <c r="Q2828" s="484"/>
      <c r="R2828" s="83"/>
      <c r="S2828" s="482"/>
      <c r="T2828" s="84"/>
      <c r="U2828" s="250"/>
      <c r="V2828" s="254"/>
      <c r="W2828" s="254"/>
      <c r="X2828" s="255"/>
      <c r="Y2828" s="255"/>
      <c r="Z2828" s="256"/>
      <c r="AA2828" s="63"/>
      <c r="AB2828" s="63"/>
      <c r="AC2828" s="63"/>
      <c r="AD2828" s="81"/>
      <c r="AE2828" s="84"/>
      <c r="AF2828" s="84"/>
      <c r="AG2828" s="257"/>
      <c r="AH2828" s="84"/>
      <c r="AI2828" s="63"/>
      <c r="AJ2828" s="63"/>
      <c r="AK2828" s="81"/>
      <c r="AL2828" s="85"/>
      <c r="AM2828" s="85"/>
      <c r="AN2828" s="63"/>
    </row>
    <row r="2829" spans="1:40" ht="20.100000000000001" customHeight="1" x14ac:dyDescent="0.2">
      <c r="A2829" s="248"/>
      <c r="B2829" s="248"/>
      <c r="C2829" s="248"/>
      <c r="D2829" s="84"/>
      <c r="E2829" s="86"/>
      <c r="F2829" s="249"/>
      <c r="G2829" s="84"/>
      <c r="H2829" s="84"/>
      <c r="I2829" s="250"/>
      <c r="J2829" s="84"/>
      <c r="K2829" s="477"/>
      <c r="L2829" s="174"/>
      <c r="M2829" s="251"/>
      <c r="N2829" s="86"/>
      <c r="O2829" s="252"/>
      <c r="P2829" s="253"/>
      <c r="Q2829" s="484"/>
      <c r="R2829" s="83"/>
      <c r="S2829" s="482"/>
      <c r="T2829" s="84"/>
      <c r="U2829" s="250"/>
      <c r="V2829" s="254"/>
      <c r="W2829" s="254"/>
      <c r="X2829" s="255"/>
      <c r="Y2829" s="255"/>
      <c r="Z2829" s="256"/>
      <c r="AA2829" s="63"/>
      <c r="AB2829" s="63"/>
      <c r="AC2829" s="63"/>
      <c r="AD2829" s="81"/>
      <c r="AE2829" s="84"/>
      <c r="AF2829" s="84"/>
      <c r="AG2829" s="257"/>
      <c r="AH2829" s="84"/>
      <c r="AI2829" s="63"/>
      <c r="AJ2829" s="63"/>
      <c r="AK2829" s="81"/>
      <c r="AL2829" s="85"/>
      <c r="AM2829" s="85"/>
      <c r="AN2829" s="63"/>
    </row>
    <row r="2830" spans="1:40" ht="20.100000000000001" customHeight="1" x14ac:dyDescent="0.2">
      <c r="A2830" s="248"/>
      <c r="B2830" s="248"/>
      <c r="C2830" s="248"/>
      <c r="D2830" s="84"/>
      <c r="E2830" s="86"/>
      <c r="F2830" s="249"/>
      <c r="G2830" s="84"/>
      <c r="H2830" s="84"/>
      <c r="I2830" s="250"/>
      <c r="J2830" s="84"/>
      <c r="K2830" s="477"/>
      <c r="L2830" s="174"/>
      <c r="M2830" s="251"/>
      <c r="N2830" s="86"/>
      <c r="O2830" s="252"/>
      <c r="P2830" s="253"/>
      <c r="Q2830" s="484"/>
      <c r="R2830" s="83"/>
      <c r="S2830" s="482"/>
      <c r="T2830" s="84"/>
      <c r="U2830" s="250"/>
      <c r="V2830" s="254"/>
      <c r="W2830" s="254"/>
      <c r="X2830" s="255"/>
      <c r="Y2830" s="255"/>
      <c r="Z2830" s="256"/>
      <c r="AA2830" s="63"/>
      <c r="AB2830" s="63"/>
      <c r="AC2830" s="63"/>
      <c r="AD2830" s="81"/>
      <c r="AE2830" s="84"/>
      <c r="AF2830" s="84"/>
      <c r="AG2830" s="257"/>
      <c r="AH2830" s="84"/>
      <c r="AI2830" s="63"/>
      <c r="AJ2830" s="63"/>
      <c r="AK2830" s="81"/>
      <c r="AL2830" s="85"/>
      <c r="AM2830" s="85"/>
      <c r="AN2830" s="63"/>
    </row>
    <row r="2831" spans="1:40" ht="20.100000000000001" customHeight="1" x14ac:dyDescent="0.2">
      <c r="A2831" s="248"/>
      <c r="B2831" s="248"/>
      <c r="C2831" s="248"/>
      <c r="D2831" s="84"/>
      <c r="E2831" s="86"/>
      <c r="F2831" s="249"/>
      <c r="G2831" s="84"/>
      <c r="H2831" s="84"/>
      <c r="I2831" s="250"/>
      <c r="J2831" s="84"/>
      <c r="K2831" s="477"/>
      <c r="L2831" s="174"/>
      <c r="M2831" s="251"/>
      <c r="N2831" s="86"/>
      <c r="O2831" s="252"/>
      <c r="P2831" s="253"/>
      <c r="Q2831" s="484"/>
      <c r="R2831" s="83"/>
      <c r="S2831" s="482"/>
      <c r="T2831" s="84"/>
      <c r="U2831" s="250"/>
      <c r="V2831" s="254"/>
      <c r="W2831" s="254"/>
      <c r="X2831" s="255"/>
      <c r="Y2831" s="255"/>
      <c r="Z2831" s="256"/>
      <c r="AA2831" s="63"/>
      <c r="AB2831" s="63"/>
      <c r="AC2831" s="63"/>
      <c r="AD2831" s="81"/>
      <c r="AE2831" s="84"/>
      <c r="AF2831" s="84"/>
      <c r="AG2831" s="257"/>
      <c r="AH2831" s="84"/>
      <c r="AI2831" s="63"/>
      <c r="AJ2831" s="63"/>
      <c r="AK2831" s="81"/>
      <c r="AL2831" s="85"/>
      <c r="AM2831" s="85"/>
      <c r="AN2831" s="63"/>
    </row>
    <row r="2832" spans="1:40" ht="20.100000000000001" customHeight="1" x14ac:dyDescent="0.2">
      <c r="A2832" s="248"/>
      <c r="B2832" s="248"/>
      <c r="C2832" s="248"/>
      <c r="D2832" s="84"/>
      <c r="E2832" s="86"/>
      <c r="F2832" s="249"/>
      <c r="G2832" s="84"/>
      <c r="H2832" s="84"/>
      <c r="I2832" s="250"/>
      <c r="J2832" s="84"/>
      <c r="K2832" s="477"/>
      <c r="L2832" s="174"/>
      <c r="M2832" s="251"/>
      <c r="N2832" s="86"/>
      <c r="O2832" s="252"/>
      <c r="P2832" s="253"/>
      <c r="Q2832" s="484"/>
      <c r="R2832" s="83"/>
      <c r="S2832" s="482"/>
      <c r="T2832" s="84"/>
      <c r="U2832" s="250"/>
      <c r="V2832" s="254"/>
      <c r="W2832" s="254"/>
      <c r="X2832" s="255"/>
      <c r="Y2832" s="255"/>
      <c r="Z2832" s="256"/>
      <c r="AA2832" s="63"/>
      <c r="AB2832" s="63"/>
      <c r="AC2832" s="63"/>
      <c r="AD2832" s="81"/>
      <c r="AE2832" s="84"/>
      <c r="AF2832" s="84"/>
      <c r="AG2832" s="257"/>
      <c r="AH2832" s="84"/>
      <c r="AI2832" s="63"/>
      <c r="AJ2832" s="63"/>
      <c r="AK2832" s="81"/>
      <c r="AL2832" s="85"/>
      <c r="AM2832" s="85"/>
      <c r="AN2832" s="63"/>
    </row>
    <row r="2833" spans="1:40" ht="20.100000000000001" customHeight="1" x14ac:dyDescent="0.2">
      <c r="A2833" s="248"/>
      <c r="B2833" s="248"/>
      <c r="C2833" s="248"/>
      <c r="D2833" s="84"/>
      <c r="E2833" s="86"/>
      <c r="F2833" s="249"/>
      <c r="G2833" s="84"/>
      <c r="H2833" s="84"/>
      <c r="I2833" s="250"/>
      <c r="J2833" s="84"/>
      <c r="K2833" s="477"/>
      <c r="L2833" s="174"/>
      <c r="M2833" s="251"/>
      <c r="N2833" s="86"/>
      <c r="O2833" s="252"/>
      <c r="P2833" s="253"/>
      <c r="Q2833" s="484"/>
      <c r="R2833" s="83"/>
      <c r="S2833" s="482"/>
      <c r="T2833" s="84"/>
      <c r="U2833" s="250"/>
      <c r="V2833" s="254"/>
      <c r="W2833" s="254"/>
      <c r="X2833" s="255"/>
      <c r="Y2833" s="255"/>
      <c r="Z2833" s="256"/>
      <c r="AA2833" s="63"/>
      <c r="AB2833" s="63"/>
      <c r="AC2833" s="63"/>
      <c r="AD2833" s="81"/>
      <c r="AE2833" s="84"/>
      <c r="AF2833" s="84"/>
      <c r="AG2833" s="257"/>
      <c r="AH2833" s="84"/>
      <c r="AI2833" s="63"/>
      <c r="AJ2833" s="63"/>
      <c r="AK2833" s="81"/>
      <c r="AL2833" s="85"/>
      <c r="AM2833" s="85"/>
      <c r="AN2833" s="63"/>
    </row>
    <row r="2834" spans="1:40" ht="20.100000000000001" customHeight="1" x14ac:dyDescent="0.2">
      <c r="A2834" s="248"/>
      <c r="B2834" s="248"/>
      <c r="C2834" s="248"/>
      <c r="D2834" s="84"/>
      <c r="E2834" s="86"/>
      <c r="F2834" s="249"/>
      <c r="G2834" s="84"/>
      <c r="H2834" s="84"/>
      <c r="I2834" s="250"/>
      <c r="J2834" s="84"/>
      <c r="K2834" s="477"/>
      <c r="L2834" s="174"/>
      <c r="M2834" s="251"/>
      <c r="N2834" s="86"/>
      <c r="O2834" s="252"/>
      <c r="P2834" s="253"/>
      <c r="Q2834" s="484"/>
      <c r="R2834" s="83"/>
      <c r="S2834" s="482"/>
      <c r="T2834" s="84"/>
      <c r="U2834" s="250"/>
      <c r="V2834" s="254"/>
      <c r="W2834" s="254"/>
      <c r="X2834" s="255"/>
      <c r="Y2834" s="255"/>
      <c r="Z2834" s="256"/>
      <c r="AA2834" s="63"/>
      <c r="AB2834" s="63"/>
      <c r="AC2834" s="63"/>
      <c r="AD2834" s="81"/>
      <c r="AE2834" s="84"/>
      <c r="AF2834" s="84"/>
      <c r="AG2834" s="257"/>
      <c r="AH2834" s="84"/>
      <c r="AI2834" s="63"/>
      <c r="AJ2834" s="63"/>
      <c r="AK2834" s="81"/>
      <c r="AL2834" s="85"/>
      <c r="AM2834" s="85"/>
      <c r="AN2834" s="63"/>
    </row>
    <row r="2835" spans="1:40" ht="20.100000000000001" customHeight="1" x14ac:dyDescent="0.2">
      <c r="A2835" s="248"/>
      <c r="B2835" s="248"/>
      <c r="C2835" s="248"/>
      <c r="D2835" s="84"/>
      <c r="E2835" s="86"/>
      <c r="F2835" s="249"/>
      <c r="G2835" s="84"/>
      <c r="H2835" s="84"/>
      <c r="I2835" s="250"/>
      <c r="J2835" s="84"/>
      <c r="K2835" s="477"/>
      <c r="L2835" s="174"/>
      <c r="M2835" s="251"/>
      <c r="N2835" s="86"/>
      <c r="O2835" s="252"/>
      <c r="P2835" s="253"/>
      <c r="Q2835" s="484"/>
      <c r="R2835" s="83"/>
      <c r="S2835" s="482"/>
      <c r="T2835" s="84"/>
      <c r="U2835" s="250"/>
      <c r="V2835" s="254"/>
      <c r="W2835" s="254"/>
      <c r="X2835" s="255"/>
      <c r="Y2835" s="255"/>
      <c r="Z2835" s="256"/>
      <c r="AA2835" s="63"/>
      <c r="AB2835" s="63"/>
      <c r="AC2835" s="63"/>
      <c r="AD2835" s="81"/>
      <c r="AE2835" s="84"/>
      <c r="AF2835" s="84"/>
      <c r="AG2835" s="257"/>
      <c r="AH2835" s="84"/>
      <c r="AI2835" s="63"/>
      <c r="AJ2835" s="63"/>
      <c r="AK2835" s="81"/>
      <c r="AL2835" s="85"/>
      <c r="AM2835" s="85"/>
      <c r="AN2835" s="63"/>
    </row>
    <row r="2836" spans="1:40" ht="20.100000000000001" customHeight="1" x14ac:dyDescent="0.2">
      <c r="A2836" s="248"/>
      <c r="B2836" s="248"/>
      <c r="C2836" s="248"/>
      <c r="D2836" s="84"/>
      <c r="E2836" s="86"/>
      <c r="F2836" s="249"/>
      <c r="G2836" s="84"/>
      <c r="H2836" s="84"/>
      <c r="I2836" s="250"/>
      <c r="J2836" s="84"/>
      <c r="K2836" s="477"/>
      <c r="L2836" s="174"/>
      <c r="M2836" s="251"/>
      <c r="N2836" s="86"/>
      <c r="O2836" s="252"/>
      <c r="P2836" s="253"/>
      <c r="Q2836" s="484"/>
      <c r="R2836" s="83"/>
      <c r="S2836" s="482"/>
      <c r="T2836" s="84"/>
      <c r="U2836" s="250"/>
      <c r="V2836" s="254"/>
      <c r="W2836" s="254"/>
      <c r="X2836" s="255"/>
      <c r="Y2836" s="255"/>
      <c r="Z2836" s="256"/>
      <c r="AA2836" s="63"/>
      <c r="AB2836" s="63"/>
      <c r="AC2836" s="63"/>
      <c r="AD2836" s="81"/>
      <c r="AE2836" s="84"/>
      <c r="AF2836" s="84"/>
      <c r="AG2836" s="257"/>
      <c r="AH2836" s="84"/>
      <c r="AI2836" s="63"/>
      <c r="AJ2836" s="63"/>
      <c r="AK2836" s="81"/>
      <c r="AL2836" s="85"/>
      <c r="AM2836" s="85"/>
      <c r="AN2836" s="63"/>
    </row>
    <row r="2837" spans="1:40" ht="20.100000000000001" customHeight="1" x14ac:dyDescent="0.2">
      <c r="A2837" s="248"/>
      <c r="B2837" s="248"/>
      <c r="C2837" s="248"/>
      <c r="D2837" s="84"/>
      <c r="E2837" s="86"/>
      <c r="F2837" s="249"/>
      <c r="G2837" s="84"/>
      <c r="H2837" s="84"/>
      <c r="I2837" s="250"/>
      <c r="J2837" s="84"/>
      <c r="K2837" s="477"/>
      <c r="L2837" s="174"/>
      <c r="M2837" s="251"/>
      <c r="N2837" s="86"/>
      <c r="O2837" s="252"/>
      <c r="P2837" s="253"/>
      <c r="Q2837" s="484"/>
      <c r="R2837" s="83"/>
      <c r="S2837" s="482"/>
      <c r="T2837" s="84"/>
      <c r="U2837" s="250"/>
      <c r="V2837" s="254"/>
      <c r="W2837" s="254"/>
      <c r="X2837" s="255"/>
      <c r="Y2837" s="255"/>
      <c r="Z2837" s="256"/>
      <c r="AA2837" s="63"/>
      <c r="AB2837" s="63"/>
      <c r="AC2837" s="63"/>
      <c r="AD2837" s="81"/>
      <c r="AE2837" s="84"/>
      <c r="AF2837" s="84"/>
      <c r="AG2837" s="257"/>
      <c r="AH2837" s="84"/>
      <c r="AI2837" s="63"/>
      <c r="AJ2837" s="63"/>
      <c r="AK2837" s="81"/>
      <c r="AL2837" s="85"/>
      <c r="AM2837" s="85"/>
      <c r="AN2837" s="63"/>
    </row>
    <row r="2838" spans="1:40" ht="20.100000000000001" customHeight="1" x14ac:dyDescent="0.2">
      <c r="A2838" s="248"/>
      <c r="B2838" s="248"/>
      <c r="C2838" s="248"/>
      <c r="D2838" s="84"/>
      <c r="E2838" s="86"/>
      <c r="F2838" s="249"/>
      <c r="G2838" s="84"/>
      <c r="H2838" s="84"/>
      <c r="I2838" s="250"/>
      <c r="J2838" s="84"/>
      <c r="K2838" s="477"/>
      <c r="L2838" s="174"/>
      <c r="M2838" s="251"/>
      <c r="N2838" s="86"/>
      <c r="O2838" s="252"/>
      <c r="P2838" s="253"/>
      <c r="Q2838" s="484"/>
      <c r="R2838" s="83"/>
      <c r="S2838" s="482"/>
      <c r="T2838" s="84"/>
      <c r="U2838" s="250"/>
      <c r="V2838" s="254"/>
      <c r="W2838" s="254"/>
      <c r="X2838" s="255"/>
      <c r="Y2838" s="255"/>
      <c r="Z2838" s="256"/>
      <c r="AA2838" s="63"/>
      <c r="AB2838" s="63"/>
      <c r="AC2838" s="63"/>
      <c r="AD2838" s="81"/>
      <c r="AE2838" s="84"/>
      <c r="AF2838" s="84"/>
      <c r="AG2838" s="257"/>
      <c r="AH2838" s="84"/>
      <c r="AI2838" s="63"/>
      <c r="AJ2838" s="63"/>
      <c r="AK2838" s="81"/>
      <c r="AL2838" s="85"/>
      <c r="AM2838" s="85"/>
      <c r="AN2838" s="63"/>
    </row>
    <row r="2839" spans="1:40" ht="20.100000000000001" customHeight="1" x14ac:dyDescent="0.2">
      <c r="A2839" s="248"/>
      <c r="B2839" s="248"/>
      <c r="C2839" s="248"/>
      <c r="D2839" s="84"/>
      <c r="E2839" s="86"/>
      <c r="F2839" s="249"/>
      <c r="G2839" s="84"/>
      <c r="H2839" s="84"/>
      <c r="I2839" s="250"/>
      <c r="J2839" s="84"/>
      <c r="K2839" s="477"/>
      <c r="L2839" s="174"/>
      <c r="M2839" s="251"/>
      <c r="N2839" s="86"/>
      <c r="O2839" s="252"/>
      <c r="P2839" s="253"/>
      <c r="Q2839" s="484"/>
      <c r="R2839" s="83"/>
      <c r="S2839" s="482"/>
      <c r="T2839" s="84"/>
      <c r="U2839" s="250"/>
      <c r="V2839" s="254"/>
      <c r="W2839" s="254"/>
      <c r="X2839" s="255"/>
      <c r="Y2839" s="255"/>
      <c r="Z2839" s="256"/>
      <c r="AA2839" s="63"/>
      <c r="AB2839" s="63"/>
      <c r="AC2839" s="63"/>
      <c r="AD2839" s="81"/>
      <c r="AE2839" s="84"/>
      <c r="AF2839" s="84"/>
      <c r="AG2839" s="257"/>
      <c r="AH2839" s="84"/>
      <c r="AI2839" s="63"/>
      <c r="AJ2839" s="63"/>
      <c r="AK2839" s="81"/>
      <c r="AL2839" s="85"/>
      <c r="AM2839" s="85"/>
      <c r="AN2839" s="63"/>
    </row>
    <row r="2840" spans="1:40" ht="20.100000000000001" customHeight="1" x14ac:dyDescent="0.2">
      <c r="A2840" s="248"/>
      <c r="B2840" s="248"/>
      <c r="C2840" s="248"/>
      <c r="D2840" s="84"/>
      <c r="E2840" s="86"/>
      <c r="F2840" s="249"/>
      <c r="G2840" s="84"/>
      <c r="H2840" s="84"/>
      <c r="I2840" s="250"/>
      <c r="J2840" s="84"/>
      <c r="K2840" s="477"/>
      <c r="L2840" s="174"/>
      <c r="M2840" s="251"/>
      <c r="N2840" s="86"/>
      <c r="O2840" s="252"/>
      <c r="P2840" s="253"/>
      <c r="Q2840" s="484"/>
      <c r="R2840" s="83"/>
      <c r="S2840" s="482"/>
      <c r="T2840" s="84"/>
      <c r="U2840" s="250"/>
      <c r="V2840" s="254"/>
      <c r="W2840" s="254"/>
      <c r="X2840" s="255"/>
      <c r="Y2840" s="255"/>
      <c r="Z2840" s="256"/>
      <c r="AA2840" s="63"/>
      <c r="AB2840" s="63"/>
      <c r="AC2840" s="63"/>
      <c r="AD2840" s="81"/>
      <c r="AE2840" s="84"/>
      <c r="AF2840" s="84"/>
      <c r="AG2840" s="257"/>
      <c r="AH2840" s="84"/>
      <c r="AI2840" s="63"/>
      <c r="AJ2840" s="63"/>
      <c r="AK2840" s="81"/>
      <c r="AL2840" s="85"/>
      <c r="AM2840" s="85"/>
      <c r="AN2840" s="63"/>
    </row>
    <row r="2841" spans="1:40" ht="20.100000000000001" customHeight="1" x14ac:dyDescent="0.2">
      <c r="A2841" s="248"/>
      <c r="B2841" s="248"/>
      <c r="C2841" s="248"/>
      <c r="D2841" s="84"/>
      <c r="E2841" s="86"/>
      <c r="F2841" s="249"/>
      <c r="G2841" s="84"/>
      <c r="H2841" s="84"/>
      <c r="I2841" s="250"/>
      <c r="J2841" s="84"/>
      <c r="K2841" s="477"/>
      <c r="L2841" s="174"/>
      <c r="M2841" s="251"/>
      <c r="N2841" s="86"/>
      <c r="O2841" s="252"/>
      <c r="P2841" s="253"/>
      <c r="Q2841" s="484"/>
      <c r="R2841" s="83"/>
      <c r="S2841" s="482"/>
      <c r="T2841" s="84"/>
      <c r="U2841" s="250"/>
      <c r="V2841" s="254"/>
      <c r="W2841" s="254"/>
      <c r="X2841" s="255"/>
      <c r="Y2841" s="255"/>
      <c r="Z2841" s="256"/>
      <c r="AA2841" s="63"/>
      <c r="AB2841" s="63"/>
      <c r="AC2841" s="63"/>
      <c r="AD2841" s="81"/>
      <c r="AE2841" s="84"/>
      <c r="AF2841" s="84"/>
      <c r="AG2841" s="257"/>
      <c r="AH2841" s="84"/>
      <c r="AI2841" s="63"/>
      <c r="AJ2841" s="63"/>
      <c r="AK2841" s="81"/>
      <c r="AL2841" s="85"/>
      <c r="AM2841" s="85"/>
      <c r="AN2841" s="63"/>
    </row>
    <row r="2842" spans="1:40" ht="20.100000000000001" customHeight="1" x14ac:dyDescent="0.2">
      <c r="A2842" s="248"/>
      <c r="B2842" s="248"/>
      <c r="C2842" s="248"/>
      <c r="D2842" s="84"/>
      <c r="E2842" s="86"/>
      <c r="F2842" s="249"/>
      <c r="G2842" s="84"/>
      <c r="H2842" s="84"/>
      <c r="I2842" s="250"/>
      <c r="J2842" s="84"/>
      <c r="K2842" s="477"/>
      <c r="L2842" s="174"/>
      <c r="M2842" s="251"/>
      <c r="N2842" s="86"/>
      <c r="O2842" s="252"/>
      <c r="P2842" s="253"/>
      <c r="Q2842" s="484"/>
      <c r="R2842" s="83"/>
      <c r="S2842" s="482"/>
      <c r="T2842" s="84"/>
      <c r="U2842" s="250"/>
      <c r="V2842" s="254"/>
      <c r="W2842" s="254"/>
      <c r="X2842" s="255"/>
      <c r="Y2842" s="255"/>
      <c r="Z2842" s="256"/>
      <c r="AA2842" s="63"/>
      <c r="AB2842" s="63"/>
      <c r="AC2842" s="63"/>
      <c r="AD2842" s="81"/>
      <c r="AE2842" s="84"/>
      <c r="AF2842" s="84"/>
      <c r="AG2842" s="257"/>
      <c r="AH2842" s="84"/>
      <c r="AI2842" s="63"/>
      <c r="AJ2842" s="63"/>
      <c r="AK2842" s="81"/>
      <c r="AL2842" s="85"/>
      <c r="AM2842" s="85"/>
      <c r="AN2842" s="63"/>
    </row>
    <row r="2843" spans="1:40" ht="20.100000000000001" customHeight="1" x14ac:dyDescent="0.2">
      <c r="A2843" s="248"/>
      <c r="B2843" s="248"/>
      <c r="C2843" s="248"/>
      <c r="D2843" s="84"/>
      <c r="E2843" s="86"/>
      <c r="F2843" s="249"/>
      <c r="G2843" s="84"/>
      <c r="H2843" s="84"/>
      <c r="I2843" s="250"/>
      <c r="J2843" s="84"/>
      <c r="K2843" s="477"/>
      <c r="L2843" s="174"/>
      <c r="M2843" s="251"/>
      <c r="N2843" s="86"/>
      <c r="O2843" s="252"/>
      <c r="P2843" s="253"/>
      <c r="Q2843" s="484"/>
      <c r="R2843" s="83"/>
      <c r="S2843" s="482"/>
      <c r="T2843" s="84"/>
      <c r="U2843" s="250"/>
      <c r="V2843" s="254"/>
      <c r="W2843" s="254"/>
      <c r="X2843" s="255"/>
      <c r="Y2843" s="255"/>
      <c r="Z2843" s="256"/>
      <c r="AA2843" s="63"/>
      <c r="AB2843" s="63"/>
      <c r="AC2843" s="63"/>
      <c r="AD2843" s="81"/>
      <c r="AE2843" s="84"/>
      <c r="AF2843" s="84"/>
      <c r="AG2843" s="257"/>
      <c r="AH2843" s="84"/>
      <c r="AI2843" s="63"/>
      <c r="AJ2843" s="63"/>
      <c r="AK2843" s="81"/>
      <c r="AL2843" s="85"/>
      <c r="AM2843" s="85"/>
      <c r="AN2843" s="63"/>
    </row>
    <row r="2844" spans="1:40" ht="20.100000000000001" customHeight="1" x14ac:dyDescent="0.2">
      <c r="A2844" s="248"/>
      <c r="B2844" s="248"/>
      <c r="C2844" s="248"/>
      <c r="D2844" s="84"/>
      <c r="E2844" s="86"/>
      <c r="F2844" s="249"/>
      <c r="G2844" s="84"/>
      <c r="H2844" s="84"/>
      <c r="I2844" s="250"/>
      <c r="J2844" s="84"/>
      <c r="K2844" s="477"/>
      <c r="L2844" s="174"/>
      <c r="M2844" s="251"/>
      <c r="N2844" s="86"/>
      <c r="O2844" s="252"/>
      <c r="P2844" s="253"/>
      <c r="Q2844" s="484"/>
      <c r="R2844" s="83"/>
      <c r="S2844" s="482"/>
      <c r="T2844" s="84"/>
      <c r="U2844" s="250"/>
      <c r="V2844" s="254"/>
      <c r="W2844" s="254"/>
      <c r="X2844" s="255"/>
      <c r="Y2844" s="255"/>
      <c r="Z2844" s="256"/>
      <c r="AA2844" s="63"/>
      <c r="AB2844" s="63"/>
      <c r="AC2844" s="63"/>
      <c r="AD2844" s="81"/>
      <c r="AE2844" s="84"/>
      <c r="AF2844" s="84"/>
      <c r="AG2844" s="257"/>
      <c r="AH2844" s="84"/>
      <c r="AI2844" s="63"/>
      <c r="AJ2844" s="63"/>
      <c r="AK2844" s="81"/>
      <c r="AL2844" s="85"/>
      <c r="AM2844" s="85"/>
      <c r="AN2844" s="63"/>
    </row>
    <row r="2845" spans="1:40" ht="20.100000000000001" customHeight="1" x14ac:dyDescent="0.2">
      <c r="A2845" s="248"/>
      <c r="B2845" s="248"/>
      <c r="C2845" s="248"/>
      <c r="D2845" s="84"/>
      <c r="E2845" s="86"/>
      <c r="F2845" s="249"/>
      <c r="G2845" s="84"/>
      <c r="H2845" s="84"/>
      <c r="I2845" s="250"/>
      <c r="J2845" s="84"/>
      <c r="K2845" s="477"/>
      <c r="L2845" s="174"/>
      <c r="M2845" s="251"/>
      <c r="N2845" s="86"/>
      <c r="O2845" s="252"/>
      <c r="P2845" s="253"/>
      <c r="Q2845" s="484"/>
      <c r="R2845" s="83"/>
      <c r="S2845" s="482"/>
      <c r="T2845" s="84"/>
      <c r="U2845" s="250"/>
      <c r="V2845" s="254"/>
      <c r="W2845" s="254"/>
      <c r="X2845" s="255"/>
      <c r="Y2845" s="255"/>
      <c r="Z2845" s="256"/>
      <c r="AA2845" s="63"/>
      <c r="AB2845" s="63"/>
      <c r="AC2845" s="63"/>
      <c r="AD2845" s="81"/>
      <c r="AE2845" s="84"/>
      <c r="AF2845" s="84"/>
      <c r="AG2845" s="257"/>
      <c r="AH2845" s="84"/>
      <c r="AI2845" s="63"/>
      <c r="AJ2845" s="63"/>
      <c r="AK2845" s="81"/>
      <c r="AL2845" s="85"/>
      <c r="AM2845" s="85"/>
      <c r="AN2845" s="63"/>
    </row>
    <row r="2846" spans="1:40" ht="20.100000000000001" customHeight="1" x14ac:dyDescent="0.2">
      <c r="A2846" s="248"/>
      <c r="B2846" s="248"/>
      <c r="C2846" s="248"/>
      <c r="D2846" s="84"/>
      <c r="E2846" s="86"/>
      <c r="F2846" s="249"/>
      <c r="G2846" s="84"/>
      <c r="H2846" s="84"/>
      <c r="I2846" s="250"/>
      <c r="J2846" s="84"/>
      <c r="K2846" s="477"/>
      <c r="L2846" s="174"/>
      <c r="M2846" s="251"/>
      <c r="N2846" s="86"/>
      <c r="O2846" s="252"/>
      <c r="P2846" s="253"/>
      <c r="Q2846" s="484"/>
      <c r="R2846" s="83"/>
      <c r="S2846" s="482"/>
      <c r="T2846" s="84"/>
      <c r="U2846" s="250"/>
      <c r="V2846" s="254"/>
      <c r="W2846" s="254"/>
      <c r="X2846" s="255"/>
      <c r="Y2846" s="255"/>
      <c r="Z2846" s="256"/>
      <c r="AA2846" s="63"/>
      <c r="AB2846" s="63"/>
      <c r="AC2846" s="63"/>
      <c r="AD2846" s="81"/>
      <c r="AE2846" s="84"/>
      <c r="AF2846" s="84"/>
      <c r="AG2846" s="257"/>
      <c r="AH2846" s="84"/>
      <c r="AI2846" s="63"/>
      <c r="AJ2846" s="63"/>
      <c r="AK2846" s="81"/>
      <c r="AL2846" s="85"/>
      <c r="AM2846" s="85"/>
      <c r="AN2846" s="63"/>
    </row>
    <row r="2847" spans="1:40" ht="20.100000000000001" customHeight="1" x14ac:dyDescent="0.2">
      <c r="A2847" s="248"/>
      <c r="B2847" s="248"/>
      <c r="C2847" s="248"/>
      <c r="D2847" s="84"/>
      <c r="E2847" s="86"/>
      <c r="F2847" s="249"/>
      <c r="G2847" s="84"/>
      <c r="H2847" s="84"/>
      <c r="I2847" s="250"/>
      <c r="J2847" s="84"/>
      <c r="K2847" s="477"/>
      <c r="L2847" s="174"/>
      <c r="M2847" s="251"/>
      <c r="N2847" s="86"/>
      <c r="O2847" s="252"/>
      <c r="P2847" s="253"/>
      <c r="Q2847" s="484"/>
      <c r="R2847" s="83"/>
      <c r="S2847" s="482"/>
      <c r="T2847" s="84"/>
      <c r="U2847" s="250"/>
      <c r="V2847" s="254"/>
      <c r="W2847" s="254"/>
      <c r="X2847" s="255"/>
      <c r="Y2847" s="255"/>
      <c r="Z2847" s="256"/>
      <c r="AA2847" s="63"/>
      <c r="AB2847" s="63"/>
      <c r="AC2847" s="63"/>
      <c r="AD2847" s="81"/>
      <c r="AE2847" s="84"/>
      <c r="AF2847" s="84"/>
      <c r="AG2847" s="257"/>
      <c r="AH2847" s="84"/>
      <c r="AI2847" s="63"/>
      <c r="AJ2847" s="63"/>
      <c r="AK2847" s="81"/>
      <c r="AL2847" s="85"/>
      <c r="AM2847" s="85"/>
      <c r="AN2847" s="63"/>
    </row>
    <row r="2848" spans="1:40" ht="20.100000000000001" customHeight="1" x14ac:dyDescent="0.2">
      <c r="A2848" s="248"/>
      <c r="B2848" s="248"/>
      <c r="C2848" s="248"/>
      <c r="D2848" s="84"/>
      <c r="E2848" s="86"/>
      <c r="F2848" s="249"/>
      <c r="G2848" s="84"/>
      <c r="H2848" s="84"/>
      <c r="I2848" s="250"/>
      <c r="J2848" s="84"/>
      <c r="K2848" s="477"/>
      <c r="L2848" s="174"/>
      <c r="M2848" s="251"/>
      <c r="N2848" s="86"/>
      <c r="O2848" s="252"/>
      <c r="P2848" s="253"/>
      <c r="Q2848" s="484"/>
      <c r="R2848" s="83"/>
      <c r="S2848" s="482"/>
      <c r="T2848" s="84"/>
      <c r="U2848" s="250"/>
      <c r="V2848" s="254"/>
      <c r="W2848" s="254"/>
      <c r="X2848" s="255"/>
      <c r="Y2848" s="255"/>
      <c r="Z2848" s="256"/>
      <c r="AA2848" s="63"/>
      <c r="AB2848" s="63"/>
      <c r="AC2848" s="63"/>
      <c r="AD2848" s="81"/>
      <c r="AE2848" s="84"/>
      <c r="AF2848" s="84"/>
      <c r="AG2848" s="257"/>
      <c r="AH2848" s="84"/>
      <c r="AI2848" s="63"/>
      <c r="AJ2848" s="63"/>
      <c r="AK2848" s="81"/>
      <c r="AL2848" s="85"/>
      <c r="AM2848" s="85"/>
      <c r="AN2848" s="63"/>
    </row>
    <row r="2849" spans="1:40" ht="20.100000000000001" customHeight="1" x14ac:dyDescent="0.2">
      <c r="A2849" s="248"/>
      <c r="B2849" s="248"/>
      <c r="C2849" s="248"/>
      <c r="D2849" s="84"/>
      <c r="E2849" s="86"/>
      <c r="F2849" s="249"/>
      <c r="G2849" s="84"/>
      <c r="H2849" s="84"/>
      <c r="I2849" s="250"/>
      <c r="J2849" s="84"/>
      <c r="K2849" s="477"/>
      <c r="L2849" s="174"/>
      <c r="M2849" s="251"/>
      <c r="N2849" s="86"/>
      <c r="O2849" s="252"/>
      <c r="P2849" s="253"/>
      <c r="Q2849" s="484"/>
      <c r="R2849" s="83"/>
      <c r="S2849" s="482"/>
      <c r="T2849" s="84"/>
      <c r="U2849" s="250"/>
      <c r="V2849" s="254"/>
      <c r="W2849" s="254"/>
      <c r="X2849" s="255"/>
      <c r="Y2849" s="255"/>
      <c r="Z2849" s="256"/>
      <c r="AA2849" s="63"/>
      <c r="AB2849" s="63"/>
      <c r="AC2849" s="63"/>
      <c r="AD2849" s="81"/>
      <c r="AE2849" s="84"/>
      <c r="AF2849" s="84"/>
      <c r="AG2849" s="257"/>
      <c r="AH2849" s="84"/>
      <c r="AI2849" s="63"/>
      <c r="AJ2849" s="63"/>
      <c r="AK2849" s="81"/>
      <c r="AL2849" s="85"/>
      <c r="AM2849" s="85"/>
      <c r="AN2849" s="63"/>
    </row>
    <row r="2850" spans="1:40" ht="20.100000000000001" customHeight="1" x14ac:dyDescent="0.2">
      <c r="A2850" s="248"/>
      <c r="B2850" s="248"/>
      <c r="C2850" s="248"/>
      <c r="D2850" s="84"/>
      <c r="E2850" s="86"/>
      <c r="F2850" s="249"/>
      <c r="G2850" s="84"/>
      <c r="H2850" s="84"/>
      <c r="I2850" s="250"/>
      <c r="J2850" s="84"/>
      <c r="K2850" s="477"/>
      <c r="L2850" s="174"/>
      <c r="M2850" s="251"/>
      <c r="N2850" s="86"/>
      <c r="O2850" s="252"/>
      <c r="P2850" s="253"/>
      <c r="Q2850" s="484"/>
      <c r="R2850" s="83"/>
      <c r="S2850" s="482"/>
      <c r="T2850" s="84"/>
      <c r="U2850" s="250"/>
      <c r="V2850" s="254"/>
      <c r="W2850" s="254"/>
      <c r="X2850" s="255"/>
      <c r="Y2850" s="255"/>
      <c r="Z2850" s="256"/>
      <c r="AA2850" s="63"/>
      <c r="AB2850" s="63"/>
      <c r="AC2850" s="63"/>
      <c r="AD2850" s="81"/>
      <c r="AE2850" s="84"/>
      <c r="AF2850" s="84"/>
      <c r="AG2850" s="257"/>
      <c r="AH2850" s="84"/>
      <c r="AI2850" s="63"/>
      <c r="AJ2850" s="63"/>
      <c r="AK2850" s="81"/>
      <c r="AL2850" s="85"/>
      <c r="AM2850" s="85"/>
      <c r="AN2850" s="63"/>
    </row>
    <row r="2851" spans="1:40" ht="20.100000000000001" customHeight="1" x14ac:dyDescent="0.2">
      <c r="A2851" s="248"/>
      <c r="B2851" s="248"/>
      <c r="C2851" s="248"/>
      <c r="D2851" s="84"/>
      <c r="E2851" s="86"/>
      <c r="F2851" s="249"/>
      <c r="G2851" s="84"/>
      <c r="H2851" s="84"/>
      <c r="I2851" s="250"/>
      <c r="J2851" s="84"/>
      <c r="K2851" s="477"/>
      <c r="L2851" s="174"/>
      <c r="M2851" s="251"/>
      <c r="N2851" s="86"/>
      <c r="O2851" s="252"/>
      <c r="P2851" s="253"/>
      <c r="Q2851" s="484"/>
      <c r="R2851" s="83"/>
      <c r="S2851" s="482"/>
      <c r="T2851" s="84"/>
      <c r="U2851" s="250"/>
      <c r="V2851" s="254"/>
      <c r="W2851" s="254"/>
      <c r="X2851" s="255"/>
      <c r="Y2851" s="255"/>
      <c r="Z2851" s="256"/>
      <c r="AA2851" s="63"/>
      <c r="AB2851" s="63"/>
      <c r="AC2851" s="63"/>
      <c r="AD2851" s="81"/>
      <c r="AE2851" s="84"/>
      <c r="AF2851" s="84"/>
      <c r="AG2851" s="257"/>
      <c r="AH2851" s="84"/>
      <c r="AI2851" s="63"/>
      <c r="AJ2851" s="63"/>
      <c r="AK2851" s="81"/>
      <c r="AL2851" s="85"/>
      <c r="AM2851" s="85"/>
      <c r="AN2851" s="63"/>
    </row>
    <row r="2852" spans="1:40" ht="20.100000000000001" customHeight="1" x14ac:dyDescent="0.2">
      <c r="A2852" s="248"/>
      <c r="B2852" s="248"/>
      <c r="C2852" s="248"/>
      <c r="D2852" s="84"/>
      <c r="E2852" s="86"/>
      <c r="F2852" s="249"/>
      <c r="G2852" s="84"/>
      <c r="H2852" s="84"/>
      <c r="I2852" s="250"/>
      <c r="J2852" s="84"/>
      <c r="K2852" s="477"/>
      <c r="L2852" s="174"/>
      <c r="M2852" s="251"/>
      <c r="N2852" s="86"/>
      <c r="O2852" s="252"/>
      <c r="P2852" s="253"/>
      <c r="Q2852" s="484"/>
      <c r="R2852" s="83"/>
      <c r="S2852" s="482"/>
      <c r="T2852" s="84"/>
      <c r="U2852" s="250"/>
      <c r="V2852" s="254"/>
      <c r="W2852" s="254"/>
      <c r="X2852" s="255"/>
      <c r="Y2852" s="255"/>
      <c r="Z2852" s="256"/>
      <c r="AA2852" s="63"/>
      <c r="AB2852" s="63"/>
      <c r="AC2852" s="63"/>
      <c r="AD2852" s="81"/>
      <c r="AE2852" s="84"/>
      <c r="AF2852" s="84"/>
      <c r="AG2852" s="257"/>
      <c r="AH2852" s="84"/>
      <c r="AI2852" s="63"/>
      <c r="AJ2852" s="63"/>
      <c r="AK2852" s="81"/>
      <c r="AL2852" s="85"/>
      <c r="AM2852" s="85"/>
      <c r="AN2852" s="63"/>
    </row>
    <row r="2853" spans="1:40" ht="20.100000000000001" customHeight="1" x14ac:dyDescent="0.2">
      <c r="A2853" s="248"/>
      <c r="B2853" s="248"/>
      <c r="C2853" s="248"/>
      <c r="D2853" s="84"/>
      <c r="E2853" s="86"/>
      <c r="F2853" s="249"/>
      <c r="G2853" s="84"/>
      <c r="H2853" s="84"/>
      <c r="I2853" s="250"/>
      <c r="J2853" s="84"/>
      <c r="K2853" s="477"/>
      <c r="L2853" s="174"/>
      <c r="M2853" s="251"/>
      <c r="N2853" s="86"/>
      <c r="O2853" s="252"/>
      <c r="P2853" s="253"/>
      <c r="Q2853" s="484"/>
      <c r="R2853" s="83"/>
      <c r="S2853" s="482"/>
      <c r="T2853" s="84"/>
      <c r="U2853" s="250"/>
      <c r="V2853" s="254"/>
      <c r="W2853" s="254"/>
      <c r="X2853" s="255"/>
      <c r="Y2853" s="255"/>
      <c r="Z2853" s="256"/>
      <c r="AA2853" s="63"/>
      <c r="AB2853" s="63"/>
      <c r="AC2853" s="63"/>
      <c r="AD2853" s="81"/>
      <c r="AE2853" s="84"/>
      <c r="AF2853" s="84"/>
      <c r="AG2853" s="257"/>
      <c r="AH2853" s="84"/>
      <c r="AI2853" s="63"/>
      <c r="AJ2853" s="63"/>
      <c r="AK2853" s="81"/>
      <c r="AL2853" s="85"/>
      <c r="AM2853" s="85"/>
      <c r="AN2853" s="63"/>
    </row>
    <row r="2854" spans="1:40" ht="20.100000000000001" customHeight="1" x14ac:dyDescent="0.2">
      <c r="A2854" s="248"/>
      <c r="B2854" s="248"/>
      <c r="C2854" s="248"/>
      <c r="D2854" s="84"/>
      <c r="E2854" s="86"/>
      <c r="F2854" s="249"/>
      <c r="G2854" s="84"/>
      <c r="H2854" s="84"/>
      <c r="I2854" s="250"/>
      <c r="J2854" s="84"/>
      <c r="K2854" s="477"/>
      <c r="L2854" s="174"/>
      <c r="M2854" s="251"/>
      <c r="N2854" s="86"/>
      <c r="O2854" s="252"/>
      <c r="P2854" s="253"/>
      <c r="Q2854" s="484"/>
      <c r="R2854" s="83"/>
      <c r="S2854" s="482"/>
      <c r="T2854" s="84"/>
      <c r="U2854" s="250"/>
      <c r="V2854" s="254"/>
      <c r="W2854" s="254"/>
      <c r="X2854" s="255"/>
      <c r="Y2854" s="255"/>
      <c r="Z2854" s="256"/>
      <c r="AA2854" s="63"/>
      <c r="AB2854" s="63"/>
      <c r="AC2854" s="63"/>
      <c r="AD2854" s="81"/>
      <c r="AE2854" s="84"/>
      <c r="AF2854" s="84"/>
      <c r="AG2854" s="257"/>
      <c r="AH2854" s="84"/>
      <c r="AI2854" s="63"/>
      <c r="AJ2854" s="63"/>
      <c r="AK2854" s="81"/>
      <c r="AL2854" s="85"/>
      <c r="AM2854" s="85"/>
      <c r="AN2854" s="63"/>
    </row>
    <row r="2855" spans="1:40" ht="20.100000000000001" customHeight="1" x14ac:dyDescent="0.2">
      <c r="A2855" s="248"/>
      <c r="B2855" s="248"/>
      <c r="C2855" s="248"/>
      <c r="D2855" s="84"/>
      <c r="E2855" s="86"/>
      <c r="F2855" s="249"/>
      <c r="G2855" s="84"/>
      <c r="H2855" s="84"/>
      <c r="I2855" s="250"/>
      <c r="J2855" s="84"/>
      <c r="K2855" s="477"/>
      <c r="L2855" s="174"/>
      <c r="M2855" s="251"/>
      <c r="N2855" s="86"/>
      <c r="O2855" s="252"/>
      <c r="P2855" s="253"/>
      <c r="Q2855" s="484"/>
      <c r="R2855" s="83"/>
      <c r="S2855" s="482"/>
      <c r="T2855" s="84"/>
      <c r="U2855" s="250"/>
      <c r="V2855" s="254"/>
      <c r="W2855" s="254"/>
      <c r="X2855" s="255"/>
      <c r="Y2855" s="255"/>
      <c r="Z2855" s="256"/>
      <c r="AA2855" s="63"/>
      <c r="AB2855" s="63"/>
      <c r="AC2855" s="63"/>
      <c r="AD2855" s="81"/>
      <c r="AE2855" s="84"/>
      <c r="AF2855" s="84"/>
      <c r="AG2855" s="257"/>
      <c r="AH2855" s="84"/>
      <c r="AI2855" s="63"/>
      <c r="AJ2855" s="63"/>
      <c r="AK2855" s="81"/>
      <c r="AL2855" s="85"/>
      <c r="AM2855" s="85"/>
      <c r="AN2855" s="63"/>
    </row>
    <row r="2856" spans="1:40" ht="20.100000000000001" customHeight="1" x14ac:dyDescent="0.2">
      <c r="A2856" s="248"/>
      <c r="B2856" s="248"/>
      <c r="C2856" s="248"/>
      <c r="D2856" s="84"/>
      <c r="E2856" s="86"/>
      <c r="F2856" s="249"/>
      <c r="G2856" s="84"/>
      <c r="H2856" s="84"/>
      <c r="I2856" s="250"/>
      <c r="J2856" s="84"/>
      <c r="K2856" s="477"/>
      <c r="L2856" s="174"/>
      <c r="M2856" s="251"/>
      <c r="N2856" s="86"/>
      <c r="O2856" s="252"/>
      <c r="P2856" s="253"/>
      <c r="Q2856" s="484"/>
      <c r="R2856" s="83"/>
      <c r="S2856" s="482"/>
      <c r="T2856" s="84"/>
      <c r="U2856" s="250"/>
      <c r="V2856" s="254"/>
      <c r="W2856" s="254"/>
      <c r="X2856" s="255"/>
      <c r="Y2856" s="255"/>
      <c r="Z2856" s="256"/>
      <c r="AA2856" s="63"/>
      <c r="AB2856" s="63"/>
      <c r="AC2856" s="63"/>
      <c r="AD2856" s="81"/>
      <c r="AE2856" s="84"/>
      <c r="AF2856" s="84"/>
      <c r="AG2856" s="257"/>
      <c r="AH2856" s="84"/>
      <c r="AI2856" s="63"/>
      <c r="AJ2856" s="63"/>
      <c r="AK2856" s="81"/>
      <c r="AL2856" s="85"/>
      <c r="AM2856" s="85"/>
      <c r="AN2856" s="63"/>
    </row>
    <row r="2857" spans="1:40" ht="20.100000000000001" customHeight="1" x14ac:dyDescent="0.2">
      <c r="A2857" s="248"/>
      <c r="B2857" s="248"/>
      <c r="C2857" s="248"/>
      <c r="D2857" s="84"/>
      <c r="E2857" s="86"/>
      <c r="F2857" s="249"/>
      <c r="G2857" s="84"/>
      <c r="H2857" s="84"/>
      <c r="I2857" s="250"/>
      <c r="J2857" s="84"/>
      <c r="K2857" s="477"/>
      <c r="L2857" s="174"/>
      <c r="M2857" s="251"/>
      <c r="N2857" s="86"/>
      <c r="O2857" s="252"/>
      <c r="P2857" s="253"/>
      <c r="Q2857" s="484"/>
      <c r="R2857" s="83"/>
      <c r="S2857" s="482"/>
      <c r="T2857" s="84"/>
      <c r="U2857" s="250"/>
      <c r="V2857" s="254"/>
      <c r="W2857" s="254"/>
      <c r="X2857" s="255"/>
      <c r="Y2857" s="255"/>
      <c r="Z2857" s="256"/>
      <c r="AA2857" s="63"/>
      <c r="AB2857" s="63"/>
      <c r="AC2857" s="63"/>
      <c r="AD2857" s="81"/>
      <c r="AE2857" s="84"/>
      <c r="AF2857" s="84"/>
      <c r="AG2857" s="257"/>
      <c r="AH2857" s="84"/>
      <c r="AI2857" s="63"/>
      <c r="AJ2857" s="63"/>
      <c r="AK2857" s="81"/>
      <c r="AL2857" s="85"/>
      <c r="AM2857" s="85"/>
      <c r="AN2857" s="63"/>
    </row>
    <row r="2858" spans="1:40" ht="20.100000000000001" customHeight="1" x14ac:dyDescent="0.2">
      <c r="A2858" s="248"/>
      <c r="B2858" s="248"/>
      <c r="C2858" s="248"/>
      <c r="D2858" s="84"/>
      <c r="E2858" s="86"/>
      <c r="F2858" s="249"/>
      <c r="G2858" s="84"/>
      <c r="H2858" s="84"/>
      <c r="I2858" s="250"/>
      <c r="J2858" s="84"/>
      <c r="K2858" s="477"/>
      <c r="L2858" s="174"/>
      <c r="M2858" s="251"/>
      <c r="N2858" s="86"/>
      <c r="O2858" s="252"/>
      <c r="P2858" s="253"/>
      <c r="Q2858" s="484"/>
      <c r="R2858" s="83"/>
      <c r="S2858" s="482"/>
      <c r="T2858" s="84"/>
      <c r="U2858" s="250"/>
      <c r="V2858" s="254"/>
      <c r="W2858" s="254"/>
      <c r="X2858" s="255"/>
      <c r="Y2858" s="255"/>
      <c r="Z2858" s="256"/>
      <c r="AA2858" s="63"/>
      <c r="AB2858" s="63"/>
      <c r="AC2858" s="63"/>
      <c r="AD2858" s="81"/>
      <c r="AE2858" s="84"/>
      <c r="AF2858" s="84"/>
      <c r="AG2858" s="257"/>
      <c r="AH2858" s="84"/>
      <c r="AI2858" s="63"/>
      <c r="AJ2858" s="63"/>
      <c r="AK2858" s="81"/>
      <c r="AL2858" s="85"/>
      <c r="AM2858" s="85"/>
      <c r="AN2858" s="63"/>
    </row>
    <row r="2859" spans="1:40" ht="20.100000000000001" customHeight="1" x14ac:dyDescent="0.2">
      <c r="A2859" s="248"/>
      <c r="B2859" s="248"/>
      <c r="C2859" s="248"/>
      <c r="D2859" s="84"/>
      <c r="E2859" s="86"/>
      <c r="F2859" s="249"/>
      <c r="G2859" s="84"/>
      <c r="H2859" s="84"/>
      <c r="I2859" s="250"/>
      <c r="J2859" s="84"/>
      <c r="K2859" s="477"/>
      <c r="L2859" s="174"/>
      <c r="M2859" s="251"/>
      <c r="N2859" s="86"/>
      <c r="O2859" s="252"/>
      <c r="P2859" s="253"/>
      <c r="Q2859" s="484"/>
      <c r="R2859" s="83"/>
      <c r="S2859" s="482"/>
      <c r="T2859" s="84"/>
      <c r="U2859" s="250"/>
      <c r="V2859" s="254"/>
      <c r="W2859" s="254"/>
      <c r="X2859" s="255"/>
      <c r="Y2859" s="255"/>
      <c r="Z2859" s="256"/>
      <c r="AA2859" s="63"/>
      <c r="AB2859" s="63"/>
      <c r="AC2859" s="63"/>
      <c r="AD2859" s="81"/>
      <c r="AE2859" s="84"/>
      <c r="AF2859" s="84"/>
      <c r="AG2859" s="257"/>
      <c r="AH2859" s="84"/>
      <c r="AI2859" s="63"/>
      <c r="AJ2859" s="63"/>
      <c r="AK2859" s="81"/>
      <c r="AL2859" s="85"/>
      <c r="AM2859" s="85"/>
      <c r="AN2859" s="63"/>
    </row>
    <row r="2860" spans="1:40" ht="20.100000000000001" customHeight="1" x14ac:dyDescent="0.2">
      <c r="A2860" s="248"/>
      <c r="B2860" s="248"/>
      <c r="C2860" s="248"/>
      <c r="D2860" s="84"/>
      <c r="E2860" s="86"/>
      <c r="F2860" s="249"/>
      <c r="G2860" s="84"/>
      <c r="H2860" s="84"/>
      <c r="I2860" s="250"/>
      <c r="J2860" s="84"/>
      <c r="K2860" s="477"/>
      <c r="L2860" s="174"/>
      <c r="M2860" s="251"/>
      <c r="N2860" s="86"/>
      <c r="O2860" s="252"/>
      <c r="P2860" s="253"/>
      <c r="Q2860" s="484"/>
      <c r="R2860" s="83"/>
      <c r="S2860" s="482"/>
      <c r="T2860" s="84"/>
      <c r="U2860" s="250"/>
      <c r="V2860" s="254"/>
      <c r="W2860" s="254"/>
      <c r="X2860" s="255"/>
      <c r="Y2860" s="255"/>
      <c r="Z2860" s="256"/>
      <c r="AA2860" s="63"/>
      <c r="AB2860" s="63"/>
      <c r="AC2860" s="63"/>
      <c r="AD2860" s="81"/>
      <c r="AE2860" s="84"/>
      <c r="AF2860" s="84"/>
      <c r="AG2860" s="257"/>
      <c r="AH2860" s="84"/>
      <c r="AI2860" s="63"/>
      <c r="AJ2860" s="63"/>
      <c r="AK2860" s="81"/>
      <c r="AL2860" s="85"/>
      <c r="AM2860" s="85"/>
      <c r="AN2860" s="63"/>
    </row>
    <row r="2861" spans="1:40" ht="20.100000000000001" customHeight="1" x14ac:dyDescent="0.2">
      <c r="A2861" s="248"/>
      <c r="B2861" s="248"/>
      <c r="C2861" s="248"/>
      <c r="D2861" s="84"/>
      <c r="E2861" s="86"/>
      <c r="F2861" s="249"/>
      <c r="G2861" s="84"/>
      <c r="H2861" s="84"/>
      <c r="I2861" s="250"/>
      <c r="J2861" s="84"/>
      <c r="K2861" s="477"/>
      <c r="L2861" s="174"/>
      <c r="M2861" s="251"/>
      <c r="N2861" s="86"/>
      <c r="O2861" s="252"/>
      <c r="P2861" s="253"/>
      <c r="Q2861" s="484"/>
      <c r="R2861" s="83"/>
      <c r="S2861" s="482"/>
      <c r="T2861" s="84"/>
      <c r="U2861" s="250"/>
      <c r="V2861" s="254"/>
      <c r="W2861" s="254"/>
      <c r="X2861" s="255"/>
      <c r="Y2861" s="255"/>
      <c r="Z2861" s="256"/>
      <c r="AA2861" s="63"/>
      <c r="AB2861" s="63"/>
      <c r="AC2861" s="63"/>
      <c r="AD2861" s="81"/>
      <c r="AE2861" s="84"/>
      <c r="AF2861" s="84"/>
      <c r="AG2861" s="257"/>
      <c r="AH2861" s="84"/>
      <c r="AI2861" s="63"/>
      <c r="AJ2861" s="63"/>
      <c r="AK2861" s="81"/>
      <c r="AL2861" s="85"/>
      <c r="AM2861" s="85"/>
      <c r="AN2861" s="63"/>
    </row>
    <row r="2862" spans="1:40" ht="20.100000000000001" customHeight="1" x14ac:dyDescent="0.2">
      <c r="A2862" s="248"/>
      <c r="B2862" s="248"/>
      <c r="C2862" s="248"/>
      <c r="D2862" s="84"/>
      <c r="E2862" s="86"/>
      <c r="F2862" s="249"/>
      <c r="G2862" s="84"/>
      <c r="H2862" s="84"/>
      <c r="I2862" s="250"/>
      <c r="J2862" s="84"/>
      <c r="K2862" s="477"/>
      <c r="L2862" s="174"/>
      <c r="M2862" s="251"/>
      <c r="N2862" s="86"/>
      <c r="O2862" s="252"/>
      <c r="P2862" s="253"/>
      <c r="Q2862" s="484"/>
      <c r="R2862" s="83"/>
      <c r="S2862" s="482"/>
      <c r="T2862" s="84"/>
      <c r="U2862" s="250"/>
      <c r="V2862" s="254"/>
      <c r="W2862" s="254"/>
      <c r="X2862" s="255"/>
      <c r="Y2862" s="255"/>
      <c r="Z2862" s="256"/>
      <c r="AA2862" s="63"/>
      <c r="AB2862" s="63"/>
      <c r="AC2862" s="63"/>
      <c r="AD2862" s="81"/>
      <c r="AE2862" s="84"/>
      <c r="AF2862" s="84"/>
      <c r="AG2862" s="257"/>
      <c r="AH2862" s="84"/>
      <c r="AI2862" s="63"/>
      <c r="AJ2862" s="63"/>
      <c r="AK2862" s="81"/>
      <c r="AL2862" s="85"/>
      <c r="AM2862" s="85"/>
      <c r="AN2862" s="63"/>
    </row>
    <row r="2863" spans="1:40" ht="20.100000000000001" customHeight="1" x14ac:dyDescent="0.2">
      <c r="A2863" s="248"/>
      <c r="B2863" s="248"/>
      <c r="C2863" s="248"/>
      <c r="D2863" s="84"/>
      <c r="E2863" s="86"/>
      <c r="F2863" s="249"/>
      <c r="G2863" s="84"/>
      <c r="H2863" s="84"/>
      <c r="I2863" s="250"/>
      <c r="J2863" s="84"/>
      <c r="K2863" s="477"/>
      <c r="L2863" s="174"/>
      <c r="M2863" s="251"/>
      <c r="N2863" s="86"/>
      <c r="O2863" s="252"/>
      <c r="P2863" s="253"/>
      <c r="Q2863" s="484"/>
      <c r="R2863" s="83"/>
      <c r="S2863" s="482"/>
      <c r="T2863" s="84"/>
      <c r="U2863" s="250"/>
      <c r="V2863" s="254"/>
      <c r="W2863" s="254"/>
      <c r="X2863" s="255"/>
      <c r="Y2863" s="255"/>
      <c r="Z2863" s="256"/>
      <c r="AA2863" s="63"/>
      <c r="AB2863" s="63"/>
      <c r="AC2863" s="63"/>
      <c r="AD2863" s="81"/>
      <c r="AE2863" s="84"/>
      <c r="AF2863" s="84"/>
      <c r="AG2863" s="257"/>
      <c r="AH2863" s="84"/>
      <c r="AI2863" s="63"/>
      <c r="AJ2863" s="63"/>
      <c r="AK2863" s="81"/>
      <c r="AL2863" s="85"/>
      <c r="AM2863" s="85"/>
      <c r="AN2863" s="63"/>
    </row>
    <row r="2864" spans="1:40" ht="20.100000000000001" customHeight="1" x14ac:dyDescent="0.2">
      <c r="A2864" s="248"/>
      <c r="B2864" s="248"/>
      <c r="C2864" s="248"/>
      <c r="D2864" s="84"/>
      <c r="E2864" s="86"/>
      <c r="F2864" s="249"/>
      <c r="G2864" s="84"/>
      <c r="H2864" s="84"/>
      <c r="I2864" s="250"/>
      <c r="J2864" s="84"/>
      <c r="K2864" s="477"/>
      <c r="L2864" s="174"/>
      <c r="M2864" s="251"/>
      <c r="N2864" s="86"/>
      <c r="O2864" s="252"/>
      <c r="P2864" s="253"/>
      <c r="Q2864" s="484"/>
      <c r="R2864" s="83"/>
      <c r="S2864" s="482"/>
      <c r="T2864" s="84"/>
      <c r="U2864" s="250"/>
      <c r="V2864" s="254"/>
      <c r="W2864" s="254"/>
      <c r="X2864" s="255"/>
      <c r="Y2864" s="255"/>
      <c r="Z2864" s="256"/>
      <c r="AA2864" s="63"/>
      <c r="AB2864" s="63"/>
      <c r="AC2864" s="63"/>
      <c r="AD2864" s="81"/>
      <c r="AE2864" s="84"/>
      <c r="AF2864" s="84"/>
      <c r="AG2864" s="257"/>
      <c r="AH2864" s="84"/>
      <c r="AI2864" s="63"/>
      <c r="AJ2864" s="63"/>
      <c r="AK2864" s="81"/>
      <c r="AL2864" s="85"/>
      <c r="AM2864" s="85"/>
      <c r="AN2864" s="63"/>
    </row>
    <row r="2865" spans="1:40" ht="20.100000000000001" customHeight="1" x14ac:dyDescent="0.2">
      <c r="A2865" s="248"/>
      <c r="B2865" s="248"/>
      <c r="C2865" s="248"/>
      <c r="D2865" s="84"/>
      <c r="E2865" s="86"/>
      <c r="F2865" s="249"/>
      <c r="G2865" s="84"/>
      <c r="H2865" s="84"/>
      <c r="I2865" s="250"/>
      <c r="J2865" s="84"/>
      <c r="K2865" s="477"/>
      <c r="L2865" s="174"/>
      <c r="M2865" s="251"/>
      <c r="N2865" s="86"/>
      <c r="O2865" s="252"/>
      <c r="P2865" s="253"/>
      <c r="Q2865" s="484"/>
      <c r="R2865" s="83"/>
      <c r="S2865" s="482"/>
      <c r="T2865" s="84"/>
      <c r="U2865" s="250"/>
      <c r="V2865" s="254"/>
      <c r="W2865" s="254"/>
      <c r="X2865" s="255"/>
      <c r="Y2865" s="255"/>
      <c r="Z2865" s="256"/>
      <c r="AA2865" s="63"/>
      <c r="AB2865" s="63"/>
      <c r="AC2865" s="63"/>
      <c r="AD2865" s="81"/>
      <c r="AE2865" s="84"/>
      <c r="AF2865" s="84"/>
      <c r="AG2865" s="257"/>
      <c r="AH2865" s="84"/>
      <c r="AI2865" s="63"/>
      <c r="AJ2865" s="63"/>
      <c r="AK2865" s="81"/>
      <c r="AL2865" s="85"/>
      <c r="AM2865" s="85"/>
      <c r="AN2865" s="63"/>
    </row>
    <row r="2866" spans="1:40" ht="20.100000000000001" customHeight="1" x14ac:dyDescent="0.2">
      <c r="A2866" s="248"/>
      <c r="B2866" s="248"/>
      <c r="C2866" s="248"/>
      <c r="D2866" s="84"/>
      <c r="E2866" s="86"/>
      <c r="F2866" s="249"/>
      <c r="G2866" s="84"/>
      <c r="H2866" s="84"/>
      <c r="I2866" s="250"/>
      <c r="J2866" s="84"/>
      <c r="K2866" s="477"/>
      <c r="L2866" s="174"/>
      <c r="M2866" s="251"/>
      <c r="N2866" s="86"/>
      <c r="O2866" s="252"/>
      <c r="P2866" s="253"/>
      <c r="Q2866" s="484"/>
      <c r="R2866" s="83"/>
      <c r="S2866" s="482"/>
      <c r="T2866" s="84"/>
      <c r="U2866" s="250"/>
      <c r="V2866" s="254"/>
      <c r="W2866" s="254"/>
      <c r="X2866" s="255"/>
      <c r="Y2866" s="255"/>
      <c r="Z2866" s="256"/>
      <c r="AA2866" s="63"/>
      <c r="AB2866" s="63"/>
      <c r="AC2866" s="63"/>
      <c r="AD2866" s="81"/>
      <c r="AE2866" s="84"/>
      <c r="AF2866" s="84"/>
      <c r="AG2866" s="257"/>
      <c r="AH2866" s="84"/>
      <c r="AI2866" s="63"/>
      <c r="AJ2866" s="63"/>
      <c r="AK2866" s="81"/>
      <c r="AL2866" s="85"/>
      <c r="AM2866" s="85"/>
      <c r="AN2866" s="63"/>
    </row>
    <row r="2867" spans="1:40" ht="20.100000000000001" customHeight="1" x14ac:dyDescent="0.2">
      <c r="A2867" s="248"/>
      <c r="B2867" s="248"/>
      <c r="C2867" s="248"/>
      <c r="D2867" s="84"/>
      <c r="E2867" s="86"/>
      <c r="F2867" s="249"/>
      <c r="G2867" s="84"/>
      <c r="H2867" s="84"/>
      <c r="I2867" s="250"/>
      <c r="J2867" s="84"/>
      <c r="K2867" s="477"/>
      <c r="L2867" s="174"/>
      <c r="M2867" s="251"/>
      <c r="N2867" s="86"/>
      <c r="O2867" s="252"/>
      <c r="P2867" s="253"/>
      <c r="Q2867" s="484"/>
      <c r="R2867" s="83"/>
      <c r="S2867" s="482"/>
      <c r="T2867" s="84"/>
      <c r="U2867" s="250"/>
      <c r="V2867" s="254"/>
      <c r="W2867" s="254"/>
      <c r="X2867" s="255"/>
      <c r="Y2867" s="255"/>
      <c r="Z2867" s="256"/>
      <c r="AA2867" s="63"/>
      <c r="AB2867" s="63"/>
      <c r="AC2867" s="63"/>
      <c r="AD2867" s="81"/>
      <c r="AE2867" s="84"/>
      <c r="AF2867" s="84"/>
      <c r="AG2867" s="257"/>
      <c r="AH2867" s="84"/>
      <c r="AI2867" s="63"/>
      <c r="AJ2867" s="63"/>
      <c r="AK2867" s="81"/>
      <c r="AL2867" s="85"/>
      <c r="AM2867" s="85"/>
      <c r="AN2867" s="63"/>
    </row>
    <row r="2868" spans="1:40" ht="20.100000000000001" customHeight="1" x14ac:dyDescent="0.2">
      <c r="A2868" s="248"/>
      <c r="B2868" s="248"/>
      <c r="C2868" s="248"/>
      <c r="D2868" s="84"/>
      <c r="E2868" s="86"/>
      <c r="F2868" s="249"/>
      <c r="G2868" s="84"/>
      <c r="H2868" s="84"/>
      <c r="I2868" s="250"/>
      <c r="J2868" s="84"/>
      <c r="K2868" s="477"/>
      <c r="L2868" s="174"/>
      <c r="M2868" s="251"/>
      <c r="N2868" s="86"/>
      <c r="O2868" s="252"/>
      <c r="P2868" s="253"/>
      <c r="Q2868" s="484"/>
      <c r="R2868" s="83"/>
      <c r="S2868" s="482"/>
      <c r="T2868" s="84"/>
      <c r="U2868" s="250"/>
      <c r="V2868" s="254"/>
      <c r="W2868" s="254"/>
      <c r="X2868" s="255"/>
      <c r="Y2868" s="255"/>
      <c r="Z2868" s="256"/>
      <c r="AA2868" s="63"/>
      <c r="AB2868" s="63"/>
      <c r="AC2868" s="63"/>
      <c r="AD2868" s="81"/>
      <c r="AE2868" s="84"/>
      <c r="AF2868" s="84"/>
      <c r="AG2868" s="257"/>
      <c r="AH2868" s="84"/>
      <c r="AI2868" s="63"/>
      <c r="AJ2868" s="63"/>
      <c r="AK2868" s="81"/>
      <c r="AL2868" s="85"/>
      <c r="AM2868" s="85"/>
      <c r="AN2868" s="63"/>
    </row>
    <row r="2869" spans="1:40" ht="20.100000000000001" customHeight="1" x14ac:dyDescent="0.2">
      <c r="A2869" s="248"/>
      <c r="B2869" s="248"/>
      <c r="C2869" s="248"/>
      <c r="D2869" s="84"/>
      <c r="E2869" s="86"/>
      <c r="F2869" s="249"/>
      <c r="G2869" s="84"/>
      <c r="H2869" s="84"/>
      <c r="I2869" s="250"/>
      <c r="J2869" s="84"/>
      <c r="K2869" s="477"/>
      <c r="L2869" s="174"/>
      <c r="M2869" s="251"/>
      <c r="N2869" s="86"/>
      <c r="O2869" s="252"/>
      <c r="P2869" s="253"/>
      <c r="Q2869" s="484"/>
      <c r="R2869" s="83"/>
      <c r="S2869" s="482"/>
      <c r="T2869" s="84"/>
      <c r="U2869" s="250"/>
      <c r="V2869" s="254"/>
      <c r="W2869" s="254"/>
      <c r="X2869" s="255"/>
      <c r="Y2869" s="255"/>
      <c r="Z2869" s="256"/>
      <c r="AA2869" s="63"/>
      <c r="AB2869" s="63"/>
      <c r="AC2869" s="63"/>
      <c r="AD2869" s="81"/>
      <c r="AE2869" s="84"/>
      <c r="AF2869" s="84"/>
      <c r="AG2869" s="257"/>
      <c r="AH2869" s="84"/>
      <c r="AI2869" s="63"/>
      <c r="AJ2869" s="63"/>
      <c r="AK2869" s="81"/>
      <c r="AL2869" s="85"/>
      <c r="AM2869" s="85"/>
      <c r="AN2869" s="63"/>
    </row>
    <row r="2870" spans="1:40" ht="20.100000000000001" customHeight="1" x14ac:dyDescent="0.2">
      <c r="A2870" s="248"/>
      <c r="B2870" s="248"/>
      <c r="C2870" s="248"/>
      <c r="D2870" s="84"/>
      <c r="E2870" s="86"/>
      <c r="F2870" s="249"/>
      <c r="G2870" s="84"/>
      <c r="H2870" s="84"/>
      <c r="I2870" s="250"/>
      <c r="J2870" s="84"/>
      <c r="K2870" s="477"/>
      <c r="L2870" s="174"/>
      <c r="M2870" s="251"/>
      <c r="N2870" s="86"/>
      <c r="O2870" s="252"/>
      <c r="P2870" s="253"/>
      <c r="Q2870" s="484"/>
      <c r="R2870" s="83"/>
      <c r="S2870" s="482"/>
      <c r="T2870" s="84"/>
      <c r="U2870" s="250"/>
      <c r="V2870" s="254"/>
      <c r="W2870" s="254"/>
      <c r="X2870" s="255"/>
      <c r="Y2870" s="255"/>
      <c r="Z2870" s="256"/>
      <c r="AA2870" s="63"/>
      <c r="AB2870" s="63"/>
      <c r="AC2870" s="63"/>
      <c r="AD2870" s="81"/>
      <c r="AE2870" s="84"/>
      <c r="AF2870" s="84"/>
      <c r="AG2870" s="257"/>
      <c r="AH2870" s="84"/>
      <c r="AI2870" s="63"/>
      <c r="AJ2870" s="63"/>
      <c r="AK2870" s="81"/>
      <c r="AL2870" s="85"/>
      <c r="AM2870" s="85"/>
      <c r="AN2870" s="63"/>
    </row>
    <row r="2871" spans="1:40" ht="20.100000000000001" customHeight="1" x14ac:dyDescent="0.2">
      <c r="A2871" s="248"/>
      <c r="B2871" s="248"/>
      <c r="C2871" s="248"/>
      <c r="D2871" s="84"/>
      <c r="E2871" s="86"/>
      <c r="F2871" s="249"/>
      <c r="G2871" s="84"/>
      <c r="H2871" s="84"/>
      <c r="I2871" s="250"/>
      <c r="J2871" s="84"/>
      <c r="K2871" s="477"/>
      <c r="L2871" s="174"/>
      <c r="M2871" s="251"/>
      <c r="N2871" s="86"/>
      <c r="O2871" s="252"/>
      <c r="P2871" s="253"/>
      <c r="Q2871" s="484"/>
      <c r="R2871" s="83"/>
      <c r="S2871" s="482"/>
      <c r="T2871" s="84"/>
      <c r="U2871" s="250"/>
      <c r="V2871" s="254"/>
      <c r="W2871" s="254"/>
      <c r="X2871" s="255"/>
      <c r="Y2871" s="255"/>
      <c r="Z2871" s="256"/>
      <c r="AA2871" s="63"/>
      <c r="AB2871" s="63"/>
      <c r="AC2871" s="63"/>
      <c r="AD2871" s="81"/>
      <c r="AE2871" s="84"/>
      <c r="AF2871" s="84"/>
      <c r="AG2871" s="257"/>
      <c r="AH2871" s="84"/>
      <c r="AI2871" s="63"/>
      <c r="AJ2871" s="63"/>
      <c r="AK2871" s="81"/>
      <c r="AL2871" s="85"/>
      <c r="AM2871" s="85"/>
      <c r="AN2871" s="63"/>
    </row>
    <row r="2872" spans="1:40" ht="20.100000000000001" customHeight="1" x14ac:dyDescent="0.2">
      <c r="A2872" s="248"/>
      <c r="B2872" s="248"/>
      <c r="C2872" s="248"/>
      <c r="D2872" s="84"/>
      <c r="E2872" s="86"/>
      <c r="F2872" s="249"/>
      <c r="G2872" s="84"/>
      <c r="H2872" s="84"/>
      <c r="I2872" s="250"/>
      <c r="J2872" s="84"/>
      <c r="K2872" s="477"/>
      <c r="L2872" s="174"/>
      <c r="M2872" s="251"/>
      <c r="N2872" s="86"/>
      <c r="O2872" s="252"/>
      <c r="P2872" s="253"/>
      <c r="Q2872" s="484"/>
      <c r="R2872" s="83"/>
      <c r="S2872" s="482"/>
      <c r="T2872" s="84"/>
      <c r="U2872" s="250"/>
      <c r="V2872" s="254"/>
      <c r="W2872" s="254"/>
      <c r="X2872" s="255"/>
      <c r="Y2872" s="255"/>
      <c r="Z2872" s="256"/>
      <c r="AA2872" s="63"/>
      <c r="AB2872" s="63"/>
      <c r="AC2872" s="63"/>
      <c r="AD2872" s="81"/>
      <c r="AE2872" s="84"/>
      <c r="AF2872" s="84"/>
      <c r="AG2872" s="257"/>
      <c r="AH2872" s="84"/>
      <c r="AI2872" s="63"/>
      <c r="AJ2872" s="63"/>
      <c r="AK2872" s="81"/>
      <c r="AL2872" s="85"/>
      <c r="AM2872" s="85"/>
      <c r="AN2872" s="63"/>
    </row>
    <row r="2873" spans="1:40" ht="20.100000000000001" customHeight="1" x14ac:dyDescent="0.2">
      <c r="A2873" s="248"/>
      <c r="B2873" s="248"/>
      <c r="C2873" s="248"/>
      <c r="D2873" s="84"/>
      <c r="E2873" s="86"/>
      <c r="F2873" s="249"/>
      <c r="G2873" s="84"/>
      <c r="H2873" s="84"/>
      <c r="I2873" s="250"/>
      <c r="J2873" s="84"/>
      <c r="K2873" s="477"/>
      <c r="L2873" s="174"/>
      <c r="M2873" s="251"/>
      <c r="N2873" s="86"/>
      <c r="O2873" s="252"/>
      <c r="P2873" s="253"/>
      <c r="Q2873" s="484"/>
      <c r="R2873" s="83"/>
      <c r="S2873" s="482"/>
      <c r="T2873" s="84"/>
      <c r="U2873" s="250"/>
      <c r="V2873" s="254"/>
      <c r="W2873" s="254"/>
      <c r="X2873" s="255"/>
      <c r="Y2873" s="255"/>
      <c r="Z2873" s="256"/>
      <c r="AA2873" s="63"/>
      <c r="AB2873" s="63"/>
      <c r="AC2873" s="63"/>
      <c r="AD2873" s="81"/>
      <c r="AE2873" s="84"/>
      <c r="AF2873" s="84"/>
      <c r="AG2873" s="257"/>
      <c r="AH2873" s="84"/>
      <c r="AI2873" s="63"/>
      <c r="AJ2873" s="63"/>
      <c r="AK2873" s="81"/>
      <c r="AL2873" s="85"/>
      <c r="AM2873" s="85"/>
      <c r="AN2873" s="63"/>
    </row>
    <row r="2874" spans="1:40" ht="20.100000000000001" customHeight="1" x14ac:dyDescent="0.2">
      <c r="A2874" s="248"/>
      <c r="B2874" s="248"/>
      <c r="C2874" s="248"/>
      <c r="D2874" s="84"/>
      <c r="E2874" s="86"/>
      <c r="F2874" s="249"/>
      <c r="G2874" s="84"/>
      <c r="H2874" s="84"/>
      <c r="I2874" s="250"/>
      <c r="J2874" s="84"/>
      <c r="K2874" s="477"/>
      <c r="L2874" s="174"/>
      <c r="M2874" s="251"/>
      <c r="N2874" s="86"/>
      <c r="O2874" s="252"/>
      <c r="P2874" s="253"/>
      <c r="Q2874" s="484"/>
      <c r="R2874" s="83"/>
      <c r="S2874" s="482"/>
      <c r="T2874" s="84"/>
      <c r="U2874" s="250"/>
      <c r="V2874" s="254"/>
      <c r="W2874" s="254"/>
      <c r="X2874" s="255"/>
      <c r="Y2874" s="255"/>
      <c r="Z2874" s="256"/>
      <c r="AA2874" s="63"/>
      <c r="AB2874" s="63"/>
      <c r="AC2874" s="63"/>
      <c r="AD2874" s="81"/>
      <c r="AE2874" s="84"/>
      <c r="AF2874" s="84"/>
      <c r="AG2874" s="257"/>
      <c r="AH2874" s="84"/>
      <c r="AI2874" s="63"/>
      <c r="AJ2874" s="63"/>
      <c r="AK2874" s="81"/>
      <c r="AL2874" s="85"/>
      <c r="AM2874" s="85"/>
      <c r="AN2874" s="63"/>
    </row>
    <row r="2875" spans="1:40" ht="20.100000000000001" customHeight="1" x14ac:dyDescent="0.2">
      <c r="A2875" s="248"/>
      <c r="B2875" s="248"/>
      <c r="C2875" s="248"/>
      <c r="D2875" s="84"/>
      <c r="E2875" s="86"/>
      <c r="F2875" s="249"/>
      <c r="G2875" s="84"/>
      <c r="H2875" s="84"/>
      <c r="I2875" s="250"/>
      <c r="J2875" s="84"/>
      <c r="K2875" s="477"/>
      <c r="L2875" s="174"/>
      <c r="M2875" s="251"/>
      <c r="N2875" s="86"/>
      <c r="O2875" s="252"/>
      <c r="P2875" s="253"/>
      <c r="Q2875" s="484"/>
      <c r="R2875" s="83"/>
      <c r="S2875" s="482"/>
      <c r="T2875" s="84"/>
      <c r="U2875" s="250"/>
      <c r="V2875" s="254"/>
      <c r="W2875" s="254"/>
      <c r="X2875" s="255"/>
      <c r="Y2875" s="255"/>
      <c r="Z2875" s="256"/>
      <c r="AA2875" s="63"/>
      <c r="AB2875" s="63"/>
      <c r="AC2875" s="63"/>
      <c r="AD2875" s="81"/>
      <c r="AE2875" s="84"/>
      <c r="AF2875" s="84"/>
      <c r="AG2875" s="257"/>
      <c r="AH2875" s="84"/>
      <c r="AI2875" s="63"/>
      <c r="AJ2875" s="63"/>
      <c r="AK2875" s="81"/>
      <c r="AL2875" s="85"/>
      <c r="AM2875" s="85"/>
      <c r="AN2875" s="63"/>
    </row>
    <row r="2876" spans="1:40" ht="20.100000000000001" customHeight="1" x14ac:dyDescent="0.2">
      <c r="A2876" s="248"/>
      <c r="B2876" s="248"/>
      <c r="C2876" s="248"/>
      <c r="D2876" s="84"/>
      <c r="E2876" s="86"/>
      <c r="F2876" s="249"/>
      <c r="G2876" s="84"/>
      <c r="H2876" s="84"/>
      <c r="I2876" s="250"/>
      <c r="J2876" s="84"/>
      <c r="K2876" s="477"/>
      <c r="L2876" s="174"/>
      <c r="M2876" s="251"/>
      <c r="N2876" s="86"/>
      <c r="O2876" s="252"/>
      <c r="P2876" s="253"/>
      <c r="Q2876" s="484"/>
      <c r="R2876" s="83"/>
      <c r="S2876" s="482"/>
      <c r="T2876" s="84"/>
      <c r="U2876" s="250"/>
      <c r="V2876" s="254"/>
      <c r="W2876" s="254"/>
      <c r="X2876" s="255"/>
      <c r="Y2876" s="255"/>
      <c r="Z2876" s="256"/>
      <c r="AA2876" s="63"/>
      <c r="AB2876" s="63"/>
      <c r="AC2876" s="63"/>
      <c r="AD2876" s="81"/>
      <c r="AE2876" s="84"/>
      <c r="AF2876" s="84"/>
      <c r="AG2876" s="257"/>
      <c r="AH2876" s="84"/>
      <c r="AI2876" s="63"/>
      <c r="AJ2876" s="63"/>
      <c r="AK2876" s="81"/>
      <c r="AL2876" s="85"/>
      <c r="AM2876" s="85"/>
      <c r="AN2876" s="63"/>
    </row>
    <row r="2877" spans="1:40" ht="20.100000000000001" customHeight="1" x14ac:dyDescent="0.2">
      <c r="A2877" s="248"/>
      <c r="B2877" s="248"/>
      <c r="C2877" s="248"/>
      <c r="D2877" s="84"/>
      <c r="E2877" s="86"/>
      <c r="F2877" s="249"/>
      <c r="G2877" s="84"/>
      <c r="H2877" s="84"/>
      <c r="I2877" s="250"/>
      <c r="J2877" s="84"/>
      <c r="K2877" s="477"/>
      <c r="L2877" s="174"/>
      <c r="M2877" s="251"/>
      <c r="N2877" s="86"/>
      <c r="O2877" s="252"/>
      <c r="P2877" s="253"/>
      <c r="Q2877" s="484"/>
      <c r="R2877" s="83"/>
      <c r="S2877" s="482"/>
      <c r="T2877" s="84"/>
      <c r="U2877" s="250"/>
      <c r="V2877" s="254"/>
      <c r="W2877" s="254"/>
      <c r="X2877" s="255"/>
      <c r="Y2877" s="255"/>
      <c r="Z2877" s="256"/>
      <c r="AA2877" s="63"/>
      <c r="AB2877" s="63"/>
      <c r="AC2877" s="63"/>
      <c r="AD2877" s="81"/>
      <c r="AE2877" s="84"/>
      <c r="AF2877" s="84"/>
      <c r="AG2877" s="257"/>
      <c r="AH2877" s="84"/>
      <c r="AI2877" s="63"/>
      <c r="AJ2877" s="63"/>
      <c r="AK2877" s="81"/>
      <c r="AL2877" s="85"/>
      <c r="AM2877" s="85"/>
      <c r="AN2877" s="63"/>
    </row>
    <row r="2878" spans="1:40" ht="20.100000000000001" customHeight="1" x14ac:dyDescent="0.2">
      <c r="A2878" s="248"/>
      <c r="B2878" s="248"/>
      <c r="C2878" s="248"/>
      <c r="D2878" s="84"/>
      <c r="E2878" s="86"/>
      <c r="F2878" s="249"/>
      <c r="G2878" s="84"/>
      <c r="H2878" s="84"/>
      <c r="I2878" s="250"/>
      <c r="J2878" s="84"/>
      <c r="K2878" s="477"/>
      <c r="L2878" s="174"/>
      <c r="M2878" s="251"/>
      <c r="N2878" s="86"/>
      <c r="O2878" s="252"/>
      <c r="P2878" s="253"/>
      <c r="Q2878" s="484"/>
      <c r="R2878" s="83"/>
      <c r="S2878" s="482"/>
      <c r="T2878" s="84"/>
      <c r="U2878" s="250"/>
      <c r="V2878" s="254"/>
      <c r="W2878" s="254"/>
      <c r="X2878" s="255"/>
      <c r="Y2878" s="255"/>
      <c r="Z2878" s="256"/>
      <c r="AA2878" s="63"/>
      <c r="AB2878" s="63"/>
      <c r="AC2878" s="63"/>
      <c r="AD2878" s="81"/>
      <c r="AE2878" s="84"/>
      <c r="AF2878" s="84"/>
      <c r="AG2878" s="257"/>
      <c r="AH2878" s="84"/>
      <c r="AI2878" s="63"/>
      <c r="AJ2878" s="63"/>
      <c r="AK2878" s="81"/>
      <c r="AL2878" s="85"/>
      <c r="AM2878" s="85"/>
      <c r="AN2878" s="63"/>
    </row>
    <row r="2879" spans="1:40" ht="20.100000000000001" customHeight="1" x14ac:dyDescent="0.2">
      <c r="A2879" s="248"/>
      <c r="B2879" s="248"/>
      <c r="C2879" s="248"/>
      <c r="D2879" s="84"/>
      <c r="E2879" s="86"/>
      <c r="F2879" s="249"/>
      <c r="G2879" s="84"/>
      <c r="H2879" s="84"/>
      <c r="I2879" s="250"/>
      <c r="J2879" s="84"/>
      <c r="K2879" s="477"/>
      <c r="L2879" s="174"/>
      <c r="M2879" s="251"/>
      <c r="N2879" s="86"/>
      <c r="O2879" s="252"/>
      <c r="P2879" s="253"/>
      <c r="Q2879" s="484"/>
      <c r="R2879" s="83"/>
      <c r="S2879" s="482"/>
      <c r="T2879" s="84"/>
      <c r="U2879" s="250"/>
      <c r="V2879" s="254"/>
      <c r="W2879" s="254"/>
      <c r="X2879" s="255"/>
      <c r="Y2879" s="255"/>
      <c r="Z2879" s="256"/>
      <c r="AA2879" s="63"/>
      <c r="AB2879" s="63"/>
      <c r="AC2879" s="63"/>
      <c r="AD2879" s="81"/>
      <c r="AE2879" s="84"/>
      <c r="AF2879" s="84"/>
      <c r="AG2879" s="257"/>
      <c r="AH2879" s="84"/>
      <c r="AI2879" s="63"/>
      <c r="AJ2879" s="63"/>
      <c r="AK2879" s="81"/>
      <c r="AL2879" s="85"/>
      <c r="AM2879" s="85"/>
      <c r="AN2879" s="63"/>
    </row>
    <row r="2880" spans="1:40" ht="20.100000000000001" customHeight="1" x14ac:dyDescent="0.2">
      <c r="A2880" s="248"/>
      <c r="B2880" s="248"/>
      <c r="C2880" s="248"/>
      <c r="D2880" s="84"/>
      <c r="E2880" s="86"/>
      <c r="F2880" s="249"/>
      <c r="G2880" s="84"/>
      <c r="H2880" s="84"/>
      <c r="I2880" s="250"/>
      <c r="J2880" s="84"/>
      <c r="K2880" s="477"/>
      <c r="L2880" s="174"/>
      <c r="M2880" s="251"/>
      <c r="N2880" s="86"/>
      <c r="O2880" s="252"/>
      <c r="P2880" s="253"/>
      <c r="Q2880" s="484"/>
      <c r="R2880" s="83"/>
      <c r="S2880" s="482"/>
      <c r="T2880" s="84"/>
      <c r="U2880" s="250"/>
      <c r="V2880" s="254"/>
      <c r="W2880" s="254"/>
      <c r="X2880" s="255"/>
      <c r="Y2880" s="255"/>
      <c r="Z2880" s="256"/>
      <c r="AA2880" s="63"/>
      <c r="AB2880" s="63"/>
      <c r="AC2880" s="63"/>
      <c r="AD2880" s="81"/>
      <c r="AE2880" s="84"/>
      <c r="AF2880" s="84"/>
      <c r="AG2880" s="257"/>
      <c r="AH2880" s="84"/>
      <c r="AI2880" s="63"/>
      <c r="AJ2880" s="63"/>
      <c r="AK2880" s="81"/>
      <c r="AL2880" s="85"/>
      <c r="AM2880" s="85"/>
      <c r="AN2880" s="63"/>
    </row>
    <row r="2881" spans="1:40" ht="20.100000000000001" customHeight="1" x14ac:dyDescent="0.2">
      <c r="A2881" s="248"/>
      <c r="B2881" s="248"/>
      <c r="C2881" s="248"/>
      <c r="D2881" s="84"/>
      <c r="E2881" s="86"/>
      <c r="F2881" s="249"/>
      <c r="G2881" s="84"/>
      <c r="H2881" s="84"/>
      <c r="I2881" s="250"/>
      <c r="J2881" s="84"/>
      <c r="K2881" s="477"/>
      <c r="L2881" s="174"/>
      <c r="M2881" s="251"/>
      <c r="N2881" s="86"/>
      <c r="O2881" s="252"/>
      <c r="P2881" s="253"/>
      <c r="Q2881" s="484"/>
      <c r="R2881" s="83"/>
      <c r="S2881" s="482"/>
      <c r="T2881" s="84"/>
      <c r="U2881" s="250"/>
      <c r="V2881" s="254"/>
      <c r="W2881" s="254"/>
      <c r="X2881" s="255"/>
      <c r="Y2881" s="255"/>
      <c r="Z2881" s="256"/>
      <c r="AA2881" s="63"/>
      <c r="AB2881" s="63"/>
      <c r="AC2881" s="63"/>
      <c r="AD2881" s="81"/>
      <c r="AE2881" s="84"/>
      <c r="AF2881" s="84"/>
      <c r="AG2881" s="257"/>
      <c r="AH2881" s="84"/>
      <c r="AI2881" s="63"/>
      <c r="AJ2881" s="63"/>
      <c r="AK2881" s="81"/>
      <c r="AL2881" s="85"/>
      <c r="AM2881" s="85"/>
      <c r="AN2881" s="63"/>
    </row>
    <row r="2882" spans="1:40" ht="20.100000000000001" customHeight="1" x14ac:dyDescent="0.2">
      <c r="A2882" s="248"/>
      <c r="B2882" s="248"/>
      <c r="C2882" s="248"/>
      <c r="D2882" s="84"/>
      <c r="E2882" s="86"/>
      <c r="F2882" s="249"/>
      <c r="G2882" s="84"/>
      <c r="H2882" s="84"/>
      <c r="I2882" s="250"/>
      <c r="J2882" s="84"/>
      <c r="K2882" s="477"/>
      <c r="L2882" s="174"/>
      <c r="M2882" s="251"/>
      <c r="N2882" s="86"/>
      <c r="O2882" s="252"/>
      <c r="P2882" s="253"/>
      <c r="Q2882" s="484"/>
      <c r="R2882" s="83"/>
      <c r="S2882" s="482"/>
      <c r="T2882" s="84"/>
      <c r="U2882" s="250"/>
      <c r="V2882" s="254"/>
      <c r="W2882" s="254"/>
      <c r="X2882" s="255"/>
      <c r="Y2882" s="255"/>
      <c r="Z2882" s="256"/>
      <c r="AA2882" s="63"/>
      <c r="AB2882" s="63"/>
      <c r="AC2882" s="63"/>
      <c r="AD2882" s="81"/>
      <c r="AE2882" s="84"/>
      <c r="AF2882" s="84"/>
      <c r="AG2882" s="257"/>
      <c r="AH2882" s="84"/>
      <c r="AI2882" s="63"/>
      <c r="AJ2882" s="63"/>
      <c r="AK2882" s="81"/>
      <c r="AL2882" s="85"/>
      <c r="AM2882" s="85"/>
      <c r="AN2882" s="63"/>
    </row>
    <row r="2883" spans="1:40" ht="20.100000000000001" customHeight="1" x14ac:dyDescent="0.2">
      <c r="A2883" s="248"/>
      <c r="B2883" s="248"/>
      <c r="C2883" s="248"/>
      <c r="D2883" s="84"/>
      <c r="E2883" s="86"/>
      <c r="F2883" s="249"/>
      <c r="G2883" s="84"/>
      <c r="H2883" s="84"/>
      <c r="I2883" s="250"/>
      <c r="J2883" s="84"/>
      <c r="K2883" s="477"/>
      <c r="L2883" s="174"/>
      <c r="M2883" s="251"/>
      <c r="N2883" s="86"/>
      <c r="O2883" s="252"/>
      <c r="P2883" s="253"/>
      <c r="Q2883" s="484"/>
      <c r="R2883" s="83"/>
      <c r="S2883" s="482"/>
      <c r="T2883" s="84"/>
      <c r="U2883" s="250"/>
      <c r="V2883" s="254"/>
      <c r="W2883" s="254"/>
      <c r="X2883" s="255"/>
      <c r="Y2883" s="255"/>
      <c r="Z2883" s="256"/>
      <c r="AA2883" s="63"/>
      <c r="AB2883" s="63"/>
      <c r="AC2883" s="63"/>
      <c r="AD2883" s="81"/>
      <c r="AE2883" s="84"/>
      <c r="AF2883" s="84"/>
      <c r="AG2883" s="257"/>
      <c r="AH2883" s="84"/>
      <c r="AI2883" s="63"/>
      <c r="AJ2883" s="63"/>
      <c r="AK2883" s="81"/>
      <c r="AL2883" s="85"/>
      <c r="AM2883" s="85"/>
      <c r="AN2883" s="63"/>
    </row>
    <row r="2884" spans="1:40" ht="20.100000000000001" customHeight="1" x14ac:dyDescent="0.2">
      <c r="A2884" s="248"/>
      <c r="B2884" s="248"/>
      <c r="C2884" s="248"/>
      <c r="D2884" s="84"/>
      <c r="E2884" s="86"/>
      <c r="F2884" s="249"/>
      <c r="G2884" s="84"/>
      <c r="H2884" s="84"/>
      <c r="I2884" s="250"/>
      <c r="J2884" s="84"/>
      <c r="K2884" s="477"/>
      <c r="L2884" s="174"/>
      <c r="M2884" s="251"/>
      <c r="N2884" s="86"/>
      <c r="O2884" s="252"/>
      <c r="P2884" s="253"/>
      <c r="Q2884" s="484"/>
      <c r="R2884" s="83"/>
      <c r="S2884" s="482"/>
      <c r="T2884" s="84"/>
      <c r="U2884" s="250"/>
      <c r="V2884" s="254"/>
      <c r="W2884" s="254"/>
      <c r="X2884" s="255"/>
      <c r="Y2884" s="255"/>
      <c r="Z2884" s="256"/>
      <c r="AA2884" s="63"/>
      <c r="AB2884" s="63"/>
      <c r="AC2884" s="63"/>
      <c r="AD2884" s="81"/>
      <c r="AE2884" s="84"/>
      <c r="AF2884" s="84"/>
      <c r="AG2884" s="257"/>
      <c r="AH2884" s="84"/>
      <c r="AI2884" s="63"/>
      <c r="AJ2884" s="63"/>
      <c r="AK2884" s="81"/>
      <c r="AL2884" s="85"/>
      <c r="AM2884" s="85"/>
      <c r="AN2884" s="63"/>
    </row>
    <row r="2885" spans="1:40" ht="20.100000000000001" customHeight="1" x14ac:dyDescent="0.2">
      <c r="A2885" s="248"/>
      <c r="B2885" s="248"/>
      <c r="C2885" s="248"/>
      <c r="D2885" s="84"/>
      <c r="E2885" s="86"/>
      <c r="F2885" s="249"/>
      <c r="G2885" s="84"/>
      <c r="H2885" s="84"/>
      <c r="I2885" s="250"/>
      <c r="J2885" s="84"/>
      <c r="K2885" s="477"/>
      <c r="L2885" s="174"/>
      <c r="M2885" s="251"/>
      <c r="N2885" s="86"/>
      <c r="O2885" s="252"/>
      <c r="P2885" s="253"/>
      <c r="Q2885" s="484"/>
      <c r="R2885" s="83"/>
      <c r="S2885" s="482"/>
      <c r="T2885" s="84"/>
      <c r="U2885" s="250"/>
      <c r="V2885" s="254"/>
      <c r="W2885" s="254"/>
      <c r="X2885" s="255"/>
      <c r="Y2885" s="255"/>
      <c r="Z2885" s="256"/>
      <c r="AA2885" s="63"/>
      <c r="AB2885" s="63"/>
      <c r="AC2885" s="63"/>
      <c r="AD2885" s="81"/>
      <c r="AE2885" s="84"/>
      <c r="AF2885" s="84"/>
      <c r="AG2885" s="257"/>
      <c r="AH2885" s="84"/>
      <c r="AI2885" s="63"/>
      <c r="AJ2885" s="63"/>
      <c r="AK2885" s="81"/>
      <c r="AL2885" s="85"/>
      <c r="AM2885" s="85"/>
      <c r="AN2885" s="63"/>
    </row>
    <row r="2886" spans="1:40" ht="20.100000000000001" customHeight="1" x14ac:dyDescent="0.2">
      <c r="A2886" s="248"/>
      <c r="B2886" s="248"/>
      <c r="C2886" s="248"/>
      <c r="D2886" s="84"/>
      <c r="E2886" s="86"/>
      <c r="F2886" s="249"/>
      <c r="G2886" s="84"/>
      <c r="H2886" s="84"/>
      <c r="I2886" s="250"/>
      <c r="J2886" s="84"/>
      <c r="K2886" s="477"/>
      <c r="L2886" s="174"/>
      <c r="M2886" s="251"/>
      <c r="N2886" s="86"/>
      <c r="O2886" s="252"/>
      <c r="P2886" s="253"/>
      <c r="Q2886" s="484"/>
      <c r="R2886" s="83"/>
      <c r="S2886" s="482"/>
      <c r="T2886" s="84"/>
      <c r="U2886" s="250"/>
      <c r="V2886" s="254"/>
      <c r="W2886" s="254"/>
      <c r="X2886" s="255"/>
      <c r="Y2886" s="255"/>
      <c r="Z2886" s="256"/>
      <c r="AA2886" s="63"/>
      <c r="AB2886" s="63"/>
      <c r="AC2886" s="63"/>
      <c r="AD2886" s="81"/>
      <c r="AE2886" s="84"/>
      <c r="AF2886" s="84"/>
      <c r="AG2886" s="257"/>
      <c r="AH2886" s="84"/>
      <c r="AI2886" s="63"/>
      <c r="AJ2886" s="63"/>
      <c r="AK2886" s="81"/>
      <c r="AL2886" s="85"/>
      <c r="AM2886" s="85"/>
      <c r="AN2886" s="63"/>
    </row>
    <row r="2887" spans="1:40" ht="20.100000000000001" customHeight="1" x14ac:dyDescent="0.2">
      <c r="A2887" s="248"/>
      <c r="B2887" s="248"/>
      <c r="C2887" s="248"/>
      <c r="D2887" s="84"/>
      <c r="E2887" s="86"/>
      <c r="F2887" s="249"/>
      <c r="G2887" s="84"/>
      <c r="H2887" s="84"/>
      <c r="I2887" s="250"/>
      <c r="J2887" s="84"/>
      <c r="K2887" s="477"/>
      <c r="L2887" s="174"/>
      <c r="M2887" s="251"/>
      <c r="N2887" s="86"/>
      <c r="O2887" s="252"/>
      <c r="P2887" s="253"/>
      <c r="Q2887" s="484"/>
      <c r="R2887" s="83"/>
      <c r="S2887" s="482"/>
      <c r="T2887" s="84"/>
      <c r="U2887" s="250"/>
      <c r="V2887" s="254"/>
      <c r="W2887" s="254"/>
      <c r="X2887" s="255"/>
      <c r="Y2887" s="255"/>
      <c r="Z2887" s="256"/>
      <c r="AA2887" s="63"/>
      <c r="AB2887" s="63"/>
      <c r="AC2887" s="63"/>
      <c r="AD2887" s="81"/>
      <c r="AE2887" s="84"/>
      <c r="AF2887" s="84"/>
      <c r="AG2887" s="257"/>
      <c r="AH2887" s="84"/>
      <c r="AI2887" s="63"/>
      <c r="AJ2887" s="63"/>
      <c r="AK2887" s="81"/>
      <c r="AL2887" s="85"/>
      <c r="AM2887" s="85"/>
      <c r="AN2887" s="63"/>
    </row>
    <row r="2888" spans="1:40" ht="20.100000000000001" customHeight="1" x14ac:dyDescent="0.2">
      <c r="A2888" s="248"/>
      <c r="B2888" s="248"/>
      <c r="C2888" s="248"/>
      <c r="D2888" s="84"/>
      <c r="E2888" s="86"/>
      <c r="F2888" s="249"/>
      <c r="G2888" s="84"/>
      <c r="H2888" s="84"/>
      <c r="I2888" s="250"/>
      <c r="J2888" s="84"/>
      <c r="K2888" s="477"/>
      <c r="L2888" s="174"/>
      <c r="M2888" s="251"/>
      <c r="N2888" s="86"/>
      <c r="O2888" s="252"/>
      <c r="P2888" s="253"/>
      <c r="Q2888" s="484"/>
      <c r="R2888" s="83"/>
      <c r="S2888" s="482"/>
      <c r="T2888" s="84"/>
      <c r="U2888" s="250"/>
      <c r="V2888" s="254"/>
      <c r="W2888" s="254"/>
      <c r="X2888" s="255"/>
      <c r="Y2888" s="255"/>
      <c r="Z2888" s="256"/>
      <c r="AA2888" s="63"/>
      <c r="AB2888" s="63"/>
      <c r="AC2888" s="63"/>
      <c r="AD2888" s="81"/>
      <c r="AE2888" s="84"/>
      <c r="AF2888" s="84"/>
      <c r="AG2888" s="257"/>
      <c r="AH2888" s="84"/>
      <c r="AI2888" s="63"/>
      <c r="AJ2888" s="63"/>
      <c r="AK2888" s="81"/>
      <c r="AL2888" s="85"/>
      <c r="AM2888" s="85"/>
      <c r="AN2888" s="63"/>
    </row>
    <row r="2889" spans="1:40" ht="20.100000000000001" customHeight="1" x14ac:dyDescent="0.2">
      <c r="A2889" s="248"/>
      <c r="B2889" s="248"/>
      <c r="C2889" s="248"/>
      <c r="D2889" s="84"/>
      <c r="E2889" s="86"/>
      <c r="F2889" s="249"/>
      <c r="G2889" s="84"/>
      <c r="H2889" s="84"/>
      <c r="I2889" s="250"/>
      <c r="J2889" s="84"/>
      <c r="K2889" s="477"/>
      <c r="L2889" s="174"/>
      <c r="M2889" s="251"/>
      <c r="N2889" s="86"/>
      <c r="O2889" s="252"/>
      <c r="P2889" s="253"/>
      <c r="Q2889" s="484"/>
      <c r="R2889" s="83"/>
      <c r="S2889" s="482"/>
      <c r="T2889" s="84"/>
      <c r="U2889" s="250"/>
      <c r="V2889" s="254"/>
      <c r="W2889" s="254"/>
      <c r="X2889" s="255"/>
      <c r="Y2889" s="255"/>
      <c r="Z2889" s="256"/>
      <c r="AA2889" s="63"/>
      <c r="AB2889" s="63"/>
      <c r="AC2889" s="63"/>
      <c r="AD2889" s="81"/>
      <c r="AE2889" s="84"/>
      <c r="AF2889" s="84"/>
      <c r="AG2889" s="257"/>
      <c r="AH2889" s="84"/>
      <c r="AI2889" s="63"/>
      <c r="AJ2889" s="63"/>
      <c r="AK2889" s="81"/>
      <c r="AL2889" s="85"/>
      <c r="AM2889" s="85"/>
      <c r="AN2889" s="63"/>
    </row>
    <row r="2890" spans="1:40" ht="20.100000000000001" customHeight="1" x14ac:dyDescent="0.2">
      <c r="A2890" s="248"/>
      <c r="B2890" s="248"/>
      <c r="C2890" s="248"/>
      <c r="D2890" s="84"/>
      <c r="E2890" s="86"/>
      <c r="F2890" s="249"/>
      <c r="G2890" s="84"/>
      <c r="H2890" s="84"/>
      <c r="I2890" s="250"/>
      <c r="J2890" s="84"/>
      <c r="K2890" s="477"/>
      <c r="L2890" s="174"/>
      <c r="M2890" s="251"/>
      <c r="N2890" s="86"/>
      <c r="O2890" s="252"/>
      <c r="P2890" s="253"/>
      <c r="Q2890" s="484"/>
      <c r="R2890" s="83"/>
      <c r="S2890" s="482"/>
      <c r="T2890" s="84"/>
      <c r="U2890" s="250"/>
      <c r="V2890" s="254"/>
      <c r="W2890" s="254"/>
      <c r="X2890" s="255"/>
      <c r="Y2890" s="255"/>
      <c r="Z2890" s="256"/>
      <c r="AA2890" s="63"/>
      <c r="AB2890" s="63"/>
      <c r="AC2890" s="63"/>
      <c r="AD2890" s="81"/>
      <c r="AE2890" s="84"/>
      <c r="AF2890" s="84"/>
      <c r="AG2890" s="257"/>
      <c r="AH2890" s="84"/>
      <c r="AI2890" s="63"/>
      <c r="AJ2890" s="63"/>
      <c r="AK2890" s="81"/>
      <c r="AL2890" s="85"/>
      <c r="AM2890" s="85"/>
      <c r="AN2890" s="63"/>
    </row>
    <row r="2891" spans="1:40" ht="20.100000000000001" customHeight="1" x14ac:dyDescent="0.2">
      <c r="A2891" s="248"/>
      <c r="B2891" s="248"/>
      <c r="C2891" s="248"/>
      <c r="D2891" s="84"/>
      <c r="E2891" s="86"/>
      <c r="F2891" s="249"/>
      <c r="G2891" s="84"/>
      <c r="H2891" s="84"/>
      <c r="I2891" s="250"/>
      <c r="J2891" s="84"/>
      <c r="K2891" s="477"/>
      <c r="L2891" s="174"/>
      <c r="M2891" s="251"/>
      <c r="N2891" s="86"/>
      <c r="O2891" s="252"/>
      <c r="P2891" s="253"/>
      <c r="Q2891" s="484"/>
      <c r="R2891" s="83"/>
      <c r="S2891" s="482"/>
      <c r="T2891" s="84"/>
      <c r="U2891" s="250"/>
      <c r="V2891" s="254"/>
      <c r="W2891" s="254"/>
      <c r="X2891" s="255"/>
      <c r="Y2891" s="255"/>
      <c r="Z2891" s="256"/>
      <c r="AA2891" s="63"/>
      <c r="AB2891" s="63"/>
      <c r="AC2891" s="63"/>
      <c r="AD2891" s="81"/>
      <c r="AE2891" s="84"/>
      <c r="AF2891" s="84"/>
      <c r="AG2891" s="257"/>
      <c r="AH2891" s="84"/>
      <c r="AI2891" s="63"/>
      <c r="AJ2891" s="63"/>
      <c r="AK2891" s="81"/>
      <c r="AL2891" s="85"/>
      <c r="AM2891" s="85"/>
      <c r="AN2891" s="63"/>
    </row>
    <row r="2892" spans="1:40" ht="20.100000000000001" customHeight="1" x14ac:dyDescent="0.2">
      <c r="A2892" s="248"/>
      <c r="B2892" s="248"/>
      <c r="C2892" s="248"/>
      <c r="D2892" s="84"/>
      <c r="E2892" s="86"/>
      <c r="F2892" s="249"/>
      <c r="G2892" s="84"/>
      <c r="H2892" s="84"/>
      <c r="I2892" s="250"/>
      <c r="J2892" s="84"/>
      <c r="K2892" s="477"/>
      <c r="L2892" s="174"/>
      <c r="M2892" s="251"/>
      <c r="N2892" s="86"/>
      <c r="O2892" s="252"/>
      <c r="P2892" s="253"/>
      <c r="Q2892" s="484"/>
      <c r="R2892" s="83"/>
      <c r="S2892" s="482"/>
      <c r="T2892" s="84"/>
      <c r="U2892" s="250"/>
      <c r="V2892" s="254"/>
      <c r="W2892" s="254"/>
      <c r="X2892" s="255"/>
      <c r="Y2892" s="255"/>
      <c r="Z2892" s="256"/>
      <c r="AA2892" s="63"/>
      <c r="AB2892" s="63"/>
      <c r="AC2892" s="63"/>
      <c r="AD2892" s="81"/>
      <c r="AE2892" s="84"/>
      <c r="AF2892" s="84"/>
      <c r="AG2892" s="257"/>
      <c r="AH2892" s="84"/>
      <c r="AI2892" s="63"/>
      <c r="AJ2892" s="63"/>
      <c r="AK2892" s="81"/>
      <c r="AL2892" s="85"/>
      <c r="AM2892" s="85"/>
      <c r="AN2892" s="63"/>
    </row>
    <row r="2893" spans="1:40" ht="20.100000000000001" customHeight="1" x14ac:dyDescent="0.2">
      <c r="A2893" s="248"/>
      <c r="B2893" s="248"/>
      <c r="C2893" s="248"/>
      <c r="D2893" s="84"/>
      <c r="E2893" s="86"/>
      <c r="F2893" s="249"/>
      <c r="G2893" s="84"/>
      <c r="H2893" s="84"/>
      <c r="I2893" s="250"/>
      <c r="J2893" s="84"/>
      <c r="K2893" s="477"/>
      <c r="L2893" s="174"/>
      <c r="M2893" s="251"/>
      <c r="N2893" s="86"/>
      <c r="O2893" s="252"/>
      <c r="P2893" s="253"/>
      <c r="Q2893" s="484"/>
      <c r="R2893" s="83"/>
      <c r="S2893" s="482"/>
      <c r="T2893" s="84"/>
      <c r="U2893" s="250"/>
      <c r="V2893" s="254"/>
      <c r="W2893" s="254"/>
      <c r="X2893" s="255"/>
      <c r="Y2893" s="255"/>
      <c r="Z2893" s="256"/>
      <c r="AA2893" s="63"/>
      <c r="AB2893" s="63"/>
      <c r="AC2893" s="63"/>
      <c r="AD2893" s="81"/>
      <c r="AE2893" s="84"/>
      <c r="AF2893" s="84"/>
      <c r="AG2893" s="257"/>
      <c r="AH2893" s="84"/>
      <c r="AI2893" s="63"/>
      <c r="AJ2893" s="63"/>
      <c r="AK2893" s="81"/>
      <c r="AL2893" s="85"/>
      <c r="AM2893" s="85"/>
      <c r="AN2893" s="63"/>
    </row>
    <row r="2894" spans="1:40" ht="20.100000000000001" customHeight="1" x14ac:dyDescent="0.2">
      <c r="A2894" s="248"/>
      <c r="B2894" s="248"/>
      <c r="C2894" s="248"/>
      <c r="D2894" s="84"/>
      <c r="E2894" s="86"/>
      <c r="F2894" s="249"/>
      <c r="G2894" s="84"/>
      <c r="H2894" s="84"/>
      <c r="I2894" s="250"/>
      <c r="J2894" s="84"/>
      <c r="K2894" s="477"/>
      <c r="L2894" s="174"/>
      <c r="M2894" s="251"/>
      <c r="N2894" s="86"/>
      <c r="O2894" s="252"/>
      <c r="P2894" s="253"/>
      <c r="Q2894" s="484"/>
      <c r="R2894" s="83"/>
      <c r="S2894" s="482"/>
      <c r="T2894" s="84"/>
      <c r="U2894" s="250"/>
      <c r="V2894" s="254"/>
      <c r="W2894" s="254"/>
      <c r="X2894" s="255"/>
      <c r="Y2894" s="255"/>
      <c r="Z2894" s="256"/>
      <c r="AA2894" s="63"/>
      <c r="AB2894" s="63"/>
      <c r="AC2894" s="63"/>
      <c r="AD2894" s="81"/>
      <c r="AE2894" s="84"/>
      <c r="AF2894" s="84"/>
      <c r="AG2894" s="257"/>
      <c r="AH2894" s="84"/>
      <c r="AI2894" s="63"/>
      <c r="AJ2894" s="63"/>
      <c r="AK2894" s="81"/>
      <c r="AL2894" s="85"/>
      <c r="AM2894" s="85"/>
      <c r="AN2894" s="63"/>
    </row>
    <row r="2895" spans="1:40" ht="20.100000000000001" customHeight="1" x14ac:dyDescent="0.2">
      <c r="A2895" s="248"/>
      <c r="B2895" s="248"/>
      <c r="C2895" s="248"/>
      <c r="D2895" s="84"/>
      <c r="E2895" s="86"/>
      <c r="F2895" s="249"/>
      <c r="G2895" s="84"/>
      <c r="H2895" s="84"/>
      <c r="I2895" s="250"/>
      <c r="J2895" s="84"/>
      <c r="K2895" s="477"/>
      <c r="L2895" s="174"/>
      <c r="M2895" s="251"/>
      <c r="N2895" s="86"/>
      <c r="O2895" s="252"/>
      <c r="P2895" s="253"/>
      <c r="Q2895" s="484"/>
      <c r="R2895" s="83"/>
      <c r="S2895" s="482"/>
      <c r="T2895" s="84"/>
      <c r="U2895" s="250"/>
      <c r="V2895" s="254"/>
      <c r="W2895" s="254"/>
      <c r="X2895" s="255"/>
      <c r="Y2895" s="255"/>
      <c r="Z2895" s="256"/>
      <c r="AA2895" s="63"/>
      <c r="AB2895" s="63"/>
      <c r="AC2895" s="63"/>
      <c r="AD2895" s="81"/>
      <c r="AE2895" s="84"/>
      <c r="AF2895" s="84"/>
      <c r="AG2895" s="257"/>
      <c r="AH2895" s="84"/>
      <c r="AI2895" s="63"/>
      <c r="AJ2895" s="63"/>
      <c r="AK2895" s="81"/>
      <c r="AL2895" s="85"/>
      <c r="AM2895" s="85"/>
      <c r="AN2895" s="63"/>
    </row>
    <row r="2896" spans="1:40" ht="20.100000000000001" customHeight="1" x14ac:dyDescent="0.2">
      <c r="A2896" s="248"/>
      <c r="B2896" s="248"/>
      <c r="C2896" s="248"/>
      <c r="D2896" s="84"/>
      <c r="E2896" s="86"/>
      <c r="F2896" s="249"/>
      <c r="G2896" s="84"/>
      <c r="H2896" s="84"/>
      <c r="I2896" s="250"/>
      <c r="J2896" s="84"/>
      <c r="K2896" s="477"/>
      <c r="L2896" s="174"/>
      <c r="M2896" s="251"/>
      <c r="N2896" s="86"/>
      <c r="O2896" s="252"/>
      <c r="P2896" s="253"/>
      <c r="Q2896" s="484"/>
      <c r="R2896" s="83"/>
      <c r="S2896" s="482"/>
      <c r="T2896" s="84"/>
      <c r="U2896" s="250"/>
      <c r="V2896" s="254"/>
      <c r="W2896" s="254"/>
      <c r="X2896" s="255"/>
      <c r="Y2896" s="255"/>
      <c r="Z2896" s="256"/>
      <c r="AA2896" s="63"/>
      <c r="AB2896" s="63"/>
      <c r="AC2896" s="63"/>
      <c r="AD2896" s="81"/>
      <c r="AE2896" s="84"/>
      <c r="AF2896" s="84"/>
      <c r="AG2896" s="257"/>
      <c r="AH2896" s="84"/>
      <c r="AI2896" s="63"/>
      <c r="AJ2896" s="63"/>
      <c r="AK2896" s="81"/>
      <c r="AL2896" s="85"/>
      <c r="AM2896" s="85"/>
      <c r="AN2896" s="63"/>
    </row>
    <row r="2897" spans="1:40" ht="20.100000000000001" customHeight="1" x14ac:dyDescent="0.2">
      <c r="A2897" s="248"/>
      <c r="B2897" s="248"/>
      <c r="C2897" s="248"/>
      <c r="D2897" s="84"/>
      <c r="E2897" s="86"/>
      <c r="F2897" s="249"/>
      <c r="G2897" s="84"/>
      <c r="H2897" s="84"/>
      <c r="I2897" s="250"/>
      <c r="J2897" s="84"/>
      <c r="K2897" s="477"/>
      <c r="L2897" s="174"/>
      <c r="M2897" s="251"/>
      <c r="N2897" s="86"/>
      <c r="O2897" s="252"/>
      <c r="P2897" s="253"/>
      <c r="Q2897" s="484"/>
      <c r="R2897" s="83"/>
      <c r="S2897" s="482"/>
      <c r="T2897" s="84"/>
      <c r="U2897" s="250"/>
      <c r="V2897" s="254"/>
      <c r="W2897" s="254"/>
      <c r="X2897" s="255"/>
      <c r="Y2897" s="255"/>
      <c r="Z2897" s="256"/>
      <c r="AA2897" s="63"/>
      <c r="AB2897" s="63"/>
      <c r="AC2897" s="63"/>
      <c r="AD2897" s="81"/>
      <c r="AE2897" s="84"/>
      <c r="AF2897" s="84"/>
      <c r="AG2897" s="257"/>
      <c r="AH2897" s="84"/>
      <c r="AI2897" s="63"/>
      <c r="AJ2897" s="63"/>
      <c r="AK2897" s="81"/>
      <c r="AL2897" s="85"/>
      <c r="AM2897" s="85"/>
      <c r="AN2897" s="63"/>
    </row>
    <row r="2898" spans="1:40" ht="20.100000000000001" customHeight="1" x14ac:dyDescent="0.2">
      <c r="A2898" s="248"/>
      <c r="B2898" s="248"/>
      <c r="C2898" s="248"/>
      <c r="D2898" s="84"/>
      <c r="E2898" s="86"/>
      <c r="F2898" s="249"/>
      <c r="G2898" s="84"/>
      <c r="H2898" s="84"/>
      <c r="I2898" s="250"/>
      <c r="J2898" s="84"/>
      <c r="K2898" s="477"/>
      <c r="L2898" s="174"/>
      <c r="M2898" s="251"/>
      <c r="N2898" s="86"/>
      <c r="O2898" s="252"/>
      <c r="P2898" s="253"/>
      <c r="Q2898" s="484"/>
      <c r="R2898" s="83"/>
      <c r="S2898" s="482"/>
      <c r="T2898" s="84"/>
      <c r="U2898" s="250"/>
      <c r="V2898" s="254"/>
      <c r="W2898" s="254"/>
      <c r="X2898" s="255"/>
      <c r="Y2898" s="255"/>
      <c r="Z2898" s="256"/>
      <c r="AA2898" s="63"/>
      <c r="AB2898" s="63"/>
      <c r="AC2898" s="63"/>
      <c r="AD2898" s="81"/>
      <c r="AE2898" s="84"/>
      <c r="AF2898" s="84"/>
      <c r="AG2898" s="257"/>
      <c r="AH2898" s="84"/>
      <c r="AI2898" s="63"/>
      <c r="AJ2898" s="63"/>
      <c r="AK2898" s="81"/>
      <c r="AL2898" s="85"/>
      <c r="AM2898" s="85"/>
      <c r="AN2898" s="63"/>
    </row>
    <row r="2899" spans="1:40" ht="20.100000000000001" customHeight="1" x14ac:dyDescent="0.2">
      <c r="A2899" s="248"/>
      <c r="B2899" s="248"/>
      <c r="C2899" s="248"/>
      <c r="D2899" s="84"/>
      <c r="E2899" s="86"/>
      <c r="F2899" s="249"/>
      <c r="G2899" s="84"/>
      <c r="H2899" s="84"/>
      <c r="I2899" s="250"/>
      <c r="J2899" s="84"/>
      <c r="K2899" s="477"/>
      <c r="L2899" s="174"/>
      <c r="M2899" s="251"/>
      <c r="N2899" s="86"/>
      <c r="O2899" s="252"/>
      <c r="P2899" s="253"/>
      <c r="Q2899" s="484"/>
      <c r="R2899" s="83"/>
      <c r="S2899" s="482"/>
      <c r="T2899" s="84"/>
      <c r="U2899" s="250"/>
      <c r="V2899" s="254"/>
      <c r="W2899" s="254"/>
      <c r="X2899" s="255"/>
      <c r="Y2899" s="255"/>
      <c r="Z2899" s="256"/>
      <c r="AA2899" s="63"/>
      <c r="AB2899" s="63"/>
      <c r="AC2899" s="63"/>
      <c r="AD2899" s="81"/>
      <c r="AE2899" s="84"/>
      <c r="AF2899" s="84"/>
      <c r="AG2899" s="257"/>
      <c r="AH2899" s="84"/>
      <c r="AI2899" s="63"/>
      <c r="AJ2899" s="63"/>
      <c r="AK2899" s="81"/>
      <c r="AL2899" s="85"/>
      <c r="AM2899" s="85"/>
      <c r="AN2899" s="63"/>
    </row>
    <row r="2900" spans="1:40" ht="20.100000000000001" customHeight="1" x14ac:dyDescent="0.2">
      <c r="A2900" s="248"/>
      <c r="B2900" s="248"/>
      <c r="C2900" s="248"/>
      <c r="D2900" s="84"/>
      <c r="E2900" s="86"/>
      <c r="F2900" s="249"/>
      <c r="G2900" s="84"/>
      <c r="H2900" s="84"/>
      <c r="I2900" s="250"/>
      <c r="J2900" s="84"/>
      <c r="K2900" s="477"/>
      <c r="L2900" s="174"/>
      <c r="M2900" s="251"/>
      <c r="N2900" s="86"/>
      <c r="O2900" s="252"/>
      <c r="P2900" s="253"/>
      <c r="Q2900" s="484"/>
      <c r="R2900" s="83"/>
      <c r="S2900" s="482"/>
      <c r="T2900" s="84"/>
      <c r="U2900" s="250"/>
      <c r="V2900" s="254"/>
      <c r="W2900" s="254"/>
      <c r="X2900" s="255"/>
      <c r="Y2900" s="255"/>
      <c r="Z2900" s="256"/>
      <c r="AA2900" s="63"/>
      <c r="AB2900" s="63"/>
      <c r="AC2900" s="63"/>
      <c r="AD2900" s="81"/>
      <c r="AE2900" s="84"/>
      <c r="AF2900" s="84"/>
      <c r="AG2900" s="257"/>
      <c r="AH2900" s="84"/>
      <c r="AI2900" s="63"/>
      <c r="AJ2900" s="63"/>
      <c r="AK2900" s="81"/>
      <c r="AL2900" s="85"/>
      <c r="AM2900" s="85"/>
      <c r="AN2900" s="63"/>
    </row>
    <row r="2901" spans="1:40" ht="20.100000000000001" customHeight="1" x14ac:dyDescent="0.2">
      <c r="A2901" s="248"/>
      <c r="B2901" s="248"/>
      <c r="C2901" s="248"/>
      <c r="D2901" s="84"/>
      <c r="E2901" s="86"/>
      <c r="F2901" s="249"/>
      <c r="G2901" s="84"/>
      <c r="H2901" s="84"/>
      <c r="I2901" s="250"/>
      <c r="J2901" s="84"/>
      <c r="K2901" s="477"/>
      <c r="L2901" s="174"/>
      <c r="M2901" s="251"/>
      <c r="N2901" s="86"/>
      <c r="O2901" s="252"/>
      <c r="P2901" s="253"/>
      <c r="Q2901" s="484"/>
      <c r="R2901" s="83"/>
      <c r="S2901" s="482"/>
      <c r="T2901" s="84"/>
      <c r="U2901" s="250"/>
      <c r="V2901" s="254"/>
      <c r="W2901" s="254"/>
      <c r="X2901" s="255"/>
      <c r="Y2901" s="255"/>
      <c r="Z2901" s="256"/>
      <c r="AA2901" s="63"/>
      <c r="AB2901" s="63"/>
      <c r="AC2901" s="63"/>
      <c r="AD2901" s="81"/>
      <c r="AE2901" s="84"/>
      <c r="AF2901" s="84"/>
      <c r="AG2901" s="257"/>
      <c r="AH2901" s="84"/>
      <c r="AI2901" s="63"/>
      <c r="AJ2901" s="63"/>
      <c r="AK2901" s="81"/>
      <c r="AL2901" s="85"/>
      <c r="AM2901" s="85"/>
      <c r="AN2901" s="63"/>
    </row>
    <row r="2902" spans="1:40" ht="20.100000000000001" customHeight="1" x14ac:dyDescent="0.2">
      <c r="A2902" s="248"/>
      <c r="B2902" s="248"/>
      <c r="C2902" s="248"/>
      <c r="D2902" s="84"/>
      <c r="E2902" s="86"/>
      <c r="F2902" s="249"/>
      <c r="G2902" s="84"/>
      <c r="H2902" s="84"/>
      <c r="I2902" s="250"/>
      <c r="J2902" s="84"/>
      <c r="K2902" s="477"/>
      <c r="L2902" s="174"/>
      <c r="M2902" s="251"/>
      <c r="N2902" s="86"/>
      <c r="O2902" s="252"/>
      <c r="P2902" s="253"/>
      <c r="Q2902" s="484"/>
      <c r="R2902" s="83"/>
      <c r="S2902" s="482"/>
      <c r="T2902" s="84"/>
      <c r="U2902" s="250"/>
      <c r="V2902" s="254"/>
      <c r="W2902" s="254"/>
      <c r="X2902" s="255"/>
      <c r="Y2902" s="255"/>
      <c r="Z2902" s="256"/>
      <c r="AA2902" s="63"/>
      <c r="AB2902" s="63"/>
      <c r="AC2902" s="63"/>
      <c r="AD2902" s="81"/>
      <c r="AE2902" s="84"/>
      <c r="AF2902" s="84"/>
      <c r="AG2902" s="257"/>
      <c r="AH2902" s="84"/>
      <c r="AI2902" s="63"/>
      <c r="AJ2902" s="63"/>
      <c r="AK2902" s="81"/>
      <c r="AL2902" s="85"/>
      <c r="AM2902" s="85"/>
      <c r="AN2902" s="63"/>
    </row>
    <row r="2903" spans="1:40" ht="20.100000000000001" customHeight="1" x14ac:dyDescent="0.2">
      <c r="A2903" s="248"/>
      <c r="B2903" s="248"/>
      <c r="C2903" s="248"/>
      <c r="D2903" s="84"/>
      <c r="E2903" s="86"/>
      <c r="F2903" s="249"/>
      <c r="G2903" s="84"/>
      <c r="H2903" s="84"/>
      <c r="I2903" s="250"/>
      <c r="J2903" s="84"/>
      <c r="K2903" s="477"/>
      <c r="L2903" s="174"/>
      <c r="M2903" s="251"/>
      <c r="N2903" s="86"/>
      <c r="O2903" s="252"/>
      <c r="P2903" s="253"/>
      <c r="Q2903" s="484"/>
      <c r="R2903" s="83"/>
      <c r="S2903" s="482"/>
      <c r="T2903" s="84"/>
      <c r="U2903" s="250"/>
      <c r="V2903" s="254"/>
      <c r="W2903" s="254"/>
      <c r="X2903" s="255"/>
      <c r="Y2903" s="255"/>
      <c r="Z2903" s="256"/>
      <c r="AA2903" s="63"/>
      <c r="AB2903" s="63"/>
      <c r="AC2903" s="63"/>
      <c r="AD2903" s="81"/>
      <c r="AE2903" s="84"/>
      <c r="AF2903" s="84"/>
      <c r="AG2903" s="257"/>
      <c r="AH2903" s="84"/>
      <c r="AI2903" s="63"/>
      <c r="AJ2903" s="63"/>
      <c r="AK2903" s="81"/>
      <c r="AL2903" s="85"/>
      <c r="AM2903" s="85"/>
      <c r="AN2903" s="63"/>
    </row>
    <row r="2904" spans="1:40" ht="20.100000000000001" customHeight="1" x14ac:dyDescent="0.2">
      <c r="A2904" s="248"/>
      <c r="B2904" s="248"/>
      <c r="C2904" s="248"/>
      <c r="D2904" s="84"/>
      <c r="E2904" s="86"/>
      <c r="F2904" s="249"/>
      <c r="G2904" s="84"/>
      <c r="H2904" s="84"/>
      <c r="I2904" s="250"/>
      <c r="J2904" s="84"/>
      <c r="K2904" s="477"/>
      <c r="L2904" s="174"/>
      <c r="M2904" s="251"/>
      <c r="N2904" s="86"/>
      <c r="O2904" s="252"/>
      <c r="P2904" s="253"/>
      <c r="Q2904" s="484"/>
      <c r="R2904" s="83"/>
      <c r="S2904" s="482"/>
      <c r="T2904" s="84"/>
      <c r="U2904" s="250"/>
      <c r="V2904" s="254"/>
      <c r="W2904" s="254"/>
      <c r="X2904" s="255"/>
      <c r="Y2904" s="255"/>
      <c r="Z2904" s="256"/>
      <c r="AA2904" s="63"/>
      <c r="AB2904" s="63"/>
      <c r="AC2904" s="63"/>
      <c r="AD2904" s="81"/>
      <c r="AE2904" s="84"/>
      <c r="AF2904" s="84"/>
      <c r="AG2904" s="257"/>
      <c r="AH2904" s="84"/>
      <c r="AI2904" s="63"/>
      <c r="AJ2904" s="63"/>
      <c r="AK2904" s="81"/>
      <c r="AL2904" s="85"/>
      <c r="AM2904" s="85"/>
      <c r="AN2904" s="63"/>
    </row>
    <row r="2905" spans="1:40" ht="20.100000000000001" customHeight="1" x14ac:dyDescent="0.2">
      <c r="A2905" s="248"/>
      <c r="B2905" s="248"/>
      <c r="C2905" s="248"/>
      <c r="D2905" s="84"/>
      <c r="E2905" s="86"/>
      <c r="F2905" s="249"/>
      <c r="G2905" s="84"/>
      <c r="H2905" s="84"/>
      <c r="I2905" s="250"/>
      <c r="J2905" s="84"/>
      <c r="K2905" s="477"/>
      <c r="L2905" s="174"/>
      <c r="M2905" s="251"/>
      <c r="N2905" s="86"/>
      <c r="O2905" s="252"/>
      <c r="P2905" s="253"/>
      <c r="Q2905" s="484"/>
      <c r="R2905" s="83"/>
      <c r="S2905" s="482"/>
      <c r="T2905" s="84"/>
      <c r="U2905" s="250"/>
      <c r="V2905" s="254"/>
      <c r="W2905" s="254"/>
      <c r="X2905" s="255"/>
      <c r="Y2905" s="255"/>
      <c r="Z2905" s="256"/>
      <c r="AA2905" s="63"/>
      <c r="AB2905" s="63"/>
      <c r="AC2905" s="63"/>
      <c r="AD2905" s="81"/>
      <c r="AE2905" s="84"/>
      <c r="AF2905" s="84"/>
      <c r="AG2905" s="257"/>
      <c r="AH2905" s="84"/>
      <c r="AI2905" s="63"/>
      <c r="AJ2905" s="63"/>
      <c r="AK2905" s="81"/>
      <c r="AL2905" s="85"/>
      <c r="AM2905" s="85"/>
      <c r="AN2905" s="63"/>
    </row>
    <row r="2906" spans="1:40" ht="20.100000000000001" customHeight="1" x14ac:dyDescent="0.2">
      <c r="A2906" s="248"/>
      <c r="B2906" s="248"/>
      <c r="C2906" s="248"/>
      <c r="D2906" s="84"/>
      <c r="E2906" s="86"/>
      <c r="F2906" s="249"/>
      <c r="G2906" s="84"/>
      <c r="H2906" s="84"/>
      <c r="I2906" s="250"/>
      <c r="J2906" s="84"/>
      <c r="K2906" s="477"/>
      <c r="L2906" s="174"/>
      <c r="M2906" s="251"/>
      <c r="N2906" s="86"/>
      <c r="O2906" s="252"/>
      <c r="P2906" s="253"/>
      <c r="Q2906" s="484"/>
      <c r="R2906" s="83"/>
      <c r="S2906" s="482"/>
      <c r="T2906" s="84"/>
      <c r="U2906" s="250"/>
      <c r="V2906" s="254"/>
      <c r="W2906" s="254"/>
      <c r="X2906" s="255"/>
      <c r="Y2906" s="255"/>
      <c r="Z2906" s="256"/>
      <c r="AA2906" s="63"/>
      <c r="AB2906" s="63"/>
      <c r="AC2906" s="63"/>
      <c r="AD2906" s="81"/>
      <c r="AE2906" s="84"/>
      <c r="AF2906" s="84"/>
      <c r="AG2906" s="257"/>
      <c r="AH2906" s="84"/>
      <c r="AI2906" s="63"/>
      <c r="AJ2906" s="63"/>
      <c r="AK2906" s="81"/>
      <c r="AL2906" s="85"/>
      <c r="AM2906" s="85"/>
      <c r="AN2906" s="63"/>
    </row>
    <row r="2907" spans="1:40" ht="20.100000000000001" customHeight="1" x14ac:dyDescent="0.2">
      <c r="A2907" s="248"/>
      <c r="B2907" s="248"/>
      <c r="C2907" s="248"/>
      <c r="D2907" s="84"/>
      <c r="E2907" s="86"/>
      <c r="F2907" s="249"/>
      <c r="G2907" s="84"/>
      <c r="H2907" s="84"/>
      <c r="I2907" s="250"/>
      <c r="J2907" s="84"/>
      <c r="K2907" s="477"/>
      <c r="L2907" s="174"/>
      <c r="M2907" s="251"/>
      <c r="N2907" s="86"/>
      <c r="O2907" s="252"/>
      <c r="P2907" s="253"/>
      <c r="Q2907" s="484"/>
      <c r="R2907" s="83"/>
      <c r="S2907" s="482"/>
      <c r="T2907" s="84"/>
      <c r="U2907" s="250"/>
      <c r="V2907" s="254"/>
      <c r="W2907" s="254"/>
      <c r="X2907" s="255"/>
      <c r="Y2907" s="255"/>
      <c r="Z2907" s="256"/>
      <c r="AA2907" s="63"/>
      <c r="AB2907" s="63"/>
      <c r="AC2907" s="63"/>
      <c r="AD2907" s="81"/>
      <c r="AE2907" s="84"/>
      <c r="AF2907" s="84"/>
      <c r="AG2907" s="257"/>
      <c r="AH2907" s="84"/>
      <c r="AI2907" s="63"/>
      <c r="AJ2907" s="63"/>
      <c r="AK2907" s="81"/>
      <c r="AL2907" s="85"/>
      <c r="AM2907" s="85"/>
      <c r="AN2907" s="63"/>
    </row>
    <row r="2908" spans="1:40" ht="20.100000000000001" customHeight="1" x14ac:dyDescent="0.2">
      <c r="A2908" s="248"/>
      <c r="B2908" s="248"/>
      <c r="C2908" s="248"/>
      <c r="D2908" s="84"/>
      <c r="E2908" s="86"/>
      <c r="F2908" s="249"/>
      <c r="G2908" s="84"/>
      <c r="H2908" s="84"/>
      <c r="I2908" s="250"/>
      <c r="J2908" s="84"/>
      <c r="K2908" s="477"/>
      <c r="L2908" s="174"/>
      <c r="M2908" s="251"/>
      <c r="N2908" s="86"/>
      <c r="O2908" s="252"/>
      <c r="P2908" s="253"/>
      <c r="Q2908" s="484"/>
      <c r="R2908" s="83"/>
      <c r="S2908" s="482"/>
      <c r="T2908" s="84"/>
      <c r="U2908" s="250"/>
      <c r="V2908" s="254"/>
      <c r="W2908" s="254"/>
      <c r="X2908" s="255"/>
      <c r="Y2908" s="255"/>
      <c r="Z2908" s="256"/>
      <c r="AA2908" s="63"/>
      <c r="AB2908" s="63"/>
      <c r="AC2908" s="63"/>
      <c r="AD2908" s="81"/>
      <c r="AE2908" s="84"/>
      <c r="AF2908" s="84"/>
      <c r="AG2908" s="257"/>
      <c r="AH2908" s="84"/>
      <c r="AI2908" s="63"/>
      <c r="AJ2908" s="63"/>
      <c r="AK2908" s="81"/>
      <c r="AL2908" s="85"/>
      <c r="AM2908" s="85"/>
      <c r="AN2908" s="63"/>
    </row>
    <row r="2909" spans="1:40" ht="20.100000000000001" customHeight="1" x14ac:dyDescent="0.2">
      <c r="A2909" s="248"/>
      <c r="B2909" s="248"/>
      <c r="C2909" s="248"/>
      <c r="D2909" s="84"/>
      <c r="E2909" s="86"/>
      <c r="F2909" s="249"/>
      <c r="G2909" s="84"/>
      <c r="H2909" s="84"/>
      <c r="I2909" s="250"/>
      <c r="J2909" s="84"/>
      <c r="K2909" s="477"/>
      <c r="L2909" s="174"/>
      <c r="M2909" s="251"/>
      <c r="N2909" s="86"/>
      <c r="O2909" s="252"/>
      <c r="P2909" s="253"/>
      <c r="Q2909" s="484"/>
      <c r="R2909" s="83"/>
      <c r="S2909" s="482"/>
      <c r="T2909" s="84"/>
      <c r="U2909" s="250"/>
      <c r="V2909" s="254"/>
      <c r="W2909" s="254"/>
      <c r="X2909" s="255"/>
      <c r="Y2909" s="255"/>
      <c r="Z2909" s="256"/>
      <c r="AA2909" s="63"/>
      <c r="AB2909" s="63"/>
      <c r="AC2909" s="63"/>
      <c r="AD2909" s="81"/>
      <c r="AE2909" s="84"/>
      <c r="AF2909" s="84"/>
      <c r="AG2909" s="257"/>
      <c r="AH2909" s="84"/>
      <c r="AI2909" s="63"/>
      <c r="AJ2909" s="63"/>
      <c r="AK2909" s="81"/>
      <c r="AL2909" s="85"/>
      <c r="AM2909" s="85"/>
      <c r="AN2909" s="63"/>
    </row>
    <row r="2910" spans="1:40" ht="20.100000000000001" customHeight="1" x14ac:dyDescent="0.2">
      <c r="A2910" s="248"/>
      <c r="B2910" s="248"/>
      <c r="C2910" s="248"/>
      <c r="D2910" s="84"/>
      <c r="E2910" s="86"/>
      <c r="F2910" s="249"/>
      <c r="G2910" s="84"/>
      <c r="H2910" s="84"/>
      <c r="I2910" s="250"/>
      <c r="J2910" s="84"/>
      <c r="K2910" s="477"/>
      <c r="L2910" s="174"/>
      <c r="M2910" s="251"/>
      <c r="N2910" s="86"/>
      <c r="O2910" s="252"/>
      <c r="P2910" s="253"/>
      <c r="Q2910" s="484"/>
      <c r="R2910" s="83"/>
      <c r="S2910" s="482"/>
      <c r="T2910" s="84"/>
      <c r="U2910" s="250"/>
      <c r="V2910" s="254"/>
      <c r="W2910" s="254"/>
      <c r="X2910" s="255"/>
      <c r="Y2910" s="255"/>
      <c r="Z2910" s="256"/>
      <c r="AA2910" s="63"/>
      <c r="AB2910" s="63"/>
      <c r="AC2910" s="63"/>
      <c r="AD2910" s="81"/>
      <c r="AE2910" s="84"/>
      <c r="AF2910" s="84"/>
      <c r="AG2910" s="257"/>
      <c r="AH2910" s="84"/>
      <c r="AI2910" s="63"/>
      <c r="AJ2910" s="63"/>
      <c r="AK2910" s="81"/>
      <c r="AL2910" s="85"/>
      <c r="AM2910" s="85"/>
      <c r="AN2910" s="63"/>
    </row>
    <row r="2911" spans="1:40" ht="20.100000000000001" customHeight="1" x14ac:dyDescent="0.2">
      <c r="A2911" s="248"/>
      <c r="B2911" s="248"/>
      <c r="C2911" s="248"/>
      <c r="D2911" s="84"/>
      <c r="E2911" s="86"/>
      <c r="F2911" s="249"/>
      <c r="G2911" s="84"/>
      <c r="H2911" s="84"/>
      <c r="I2911" s="250"/>
      <c r="J2911" s="84"/>
      <c r="K2911" s="477"/>
      <c r="L2911" s="174"/>
      <c r="M2911" s="251"/>
      <c r="N2911" s="86"/>
      <c r="O2911" s="252"/>
      <c r="P2911" s="253"/>
      <c r="Q2911" s="484"/>
      <c r="R2911" s="83"/>
      <c r="S2911" s="482"/>
      <c r="T2911" s="84"/>
      <c r="U2911" s="250"/>
      <c r="V2911" s="254"/>
      <c r="W2911" s="254"/>
      <c r="X2911" s="255"/>
      <c r="Y2911" s="255"/>
      <c r="Z2911" s="256"/>
      <c r="AA2911" s="63"/>
      <c r="AB2911" s="63"/>
      <c r="AC2911" s="63"/>
      <c r="AD2911" s="81"/>
      <c r="AE2911" s="84"/>
      <c r="AF2911" s="84"/>
      <c r="AG2911" s="257"/>
      <c r="AH2911" s="84"/>
      <c r="AI2911" s="63"/>
      <c r="AJ2911" s="63"/>
      <c r="AK2911" s="81"/>
      <c r="AL2911" s="85"/>
      <c r="AM2911" s="85"/>
      <c r="AN2911" s="63"/>
    </row>
    <row r="2912" spans="1:40" ht="20.100000000000001" customHeight="1" x14ac:dyDescent="0.2">
      <c r="A2912" s="248"/>
      <c r="B2912" s="248"/>
      <c r="C2912" s="248"/>
      <c r="D2912" s="84"/>
      <c r="E2912" s="86"/>
      <c r="F2912" s="249"/>
      <c r="G2912" s="84"/>
      <c r="H2912" s="84"/>
      <c r="I2912" s="250"/>
      <c r="J2912" s="84"/>
      <c r="K2912" s="477"/>
      <c r="L2912" s="174"/>
      <c r="M2912" s="251"/>
      <c r="N2912" s="86"/>
      <c r="O2912" s="252"/>
      <c r="P2912" s="253"/>
      <c r="Q2912" s="484"/>
      <c r="R2912" s="83"/>
      <c r="S2912" s="482"/>
      <c r="T2912" s="84"/>
      <c r="U2912" s="250"/>
      <c r="V2912" s="254"/>
      <c r="W2912" s="254"/>
      <c r="X2912" s="255"/>
      <c r="Y2912" s="255"/>
      <c r="Z2912" s="256"/>
      <c r="AA2912" s="63"/>
      <c r="AB2912" s="63"/>
      <c r="AC2912" s="63"/>
      <c r="AD2912" s="81"/>
      <c r="AE2912" s="84"/>
      <c r="AF2912" s="84"/>
      <c r="AG2912" s="257"/>
      <c r="AH2912" s="84"/>
      <c r="AI2912" s="63"/>
      <c r="AJ2912" s="63"/>
      <c r="AK2912" s="81"/>
      <c r="AL2912" s="85"/>
      <c r="AM2912" s="85"/>
      <c r="AN2912" s="63"/>
    </row>
    <row r="2913" spans="1:40" ht="20.100000000000001" customHeight="1" x14ac:dyDescent="0.2">
      <c r="A2913" s="248"/>
      <c r="B2913" s="248"/>
      <c r="C2913" s="248"/>
      <c r="D2913" s="84"/>
      <c r="E2913" s="86"/>
      <c r="F2913" s="249"/>
      <c r="G2913" s="84"/>
      <c r="H2913" s="84"/>
      <c r="I2913" s="250"/>
      <c r="J2913" s="84"/>
      <c r="K2913" s="477"/>
      <c r="L2913" s="174"/>
      <c r="M2913" s="251"/>
      <c r="N2913" s="86"/>
      <c r="O2913" s="252"/>
      <c r="P2913" s="253"/>
      <c r="Q2913" s="484"/>
      <c r="R2913" s="83"/>
      <c r="S2913" s="482"/>
      <c r="T2913" s="84"/>
      <c r="U2913" s="250"/>
      <c r="V2913" s="254"/>
      <c r="W2913" s="254"/>
      <c r="X2913" s="255"/>
      <c r="Y2913" s="255"/>
      <c r="Z2913" s="256"/>
      <c r="AA2913" s="63"/>
      <c r="AB2913" s="63"/>
      <c r="AC2913" s="63"/>
      <c r="AD2913" s="81"/>
      <c r="AE2913" s="84"/>
      <c r="AF2913" s="84"/>
      <c r="AG2913" s="257"/>
      <c r="AH2913" s="84"/>
      <c r="AI2913" s="63"/>
      <c r="AJ2913" s="63"/>
      <c r="AK2913" s="81"/>
      <c r="AL2913" s="85"/>
      <c r="AM2913" s="85"/>
      <c r="AN2913" s="63"/>
    </row>
    <row r="2914" spans="1:40" ht="20.100000000000001" customHeight="1" x14ac:dyDescent="0.2">
      <c r="A2914" s="248"/>
      <c r="B2914" s="248"/>
      <c r="C2914" s="248"/>
      <c r="D2914" s="84"/>
      <c r="E2914" s="86"/>
      <c r="F2914" s="249"/>
      <c r="G2914" s="84"/>
      <c r="H2914" s="84"/>
      <c r="I2914" s="250"/>
      <c r="J2914" s="84"/>
      <c r="K2914" s="477"/>
      <c r="L2914" s="174"/>
      <c r="M2914" s="251"/>
      <c r="N2914" s="86"/>
      <c r="O2914" s="252"/>
      <c r="P2914" s="253"/>
      <c r="Q2914" s="484"/>
      <c r="R2914" s="83"/>
      <c r="S2914" s="482"/>
      <c r="T2914" s="84"/>
      <c r="U2914" s="250"/>
      <c r="V2914" s="254"/>
      <c r="W2914" s="254"/>
      <c r="X2914" s="255"/>
      <c r="Y2914" s="255"/>
      <c r="Z2914" s="256"/>
      <c r="AA2914" s="63"/>
      <c r="AB2914" s="63"/>
      <c r="AC2914" s="63"/>
      <c r="AD2914" s="81"/>
      <c r="AE2914" s="84"/>
      <c r="AF2914" s="84"/>
      <c r="AG2914" s="257"/>
      <c r="AH2914" s="84"/>
      <c r="AI2914" s="63"/>
      <c r="AJ2914" s="63"/>
      <c r="AK2914" s="81"/>
      <c r="AL2914" s="85"/>
      <c r="AM2914" s="85"/>
      <c r="AN2914" s="63"/>
    </row>
    <row r="2915" spans="1:40" ht="20.100000000000001" customHeight="1" x14ac:dyDescent="0.2">
      <c r="A2915" s="248"/>
      <c r="B2915" s="248"/>
      <c r="C2915" s="248"/>
      <c r="D2915" s="84"/>
      <c r="E2915" s="86"/>
      <c r="F2915" s="249"/>
      <c r="G2915" s="84"/>
      <c r="H2915" s="84"/>
      <c r="I2915" s="250"/>
      <c r="J2915" s="84"/>
      <c r="K2915" s="477"/>
      <c r="L2915" s="174"/>
      <c r="M2915" s="251"/>
      <c r="N2915" s="86"/>
      <c r="O2915" s="252"/>
      <c r="P2915" s="253"/>
      <c r="Q2915" s="484"/>
      <c r="R2915" s="83"/>
      <c r="S2915" s="482"/>
      <c r="T2915" s="84"/>
      <c r="U2915" s="250"/>
      <c r="V2915" s="254"/>
      <c r="W2915" s="254"/>
      <c r="X2915" s="255"/>
      <c r="Y2915" s="255"/>
      <c r="Z2915" s="256"/>
      <c r="AA2915" s="63"/>
      <c r="AB2915" s="63"/>
      <c r="AC2915" s="63"/>
      <c r="AD2915" s="81"/>
      <c r="AE2915" s="84"/>
      <c r="AF2915" s="84"/>
      <c r="AG2915" s="257"/>
      <c r="AH2915" s="84"/>
      <c r="AI2915" s="63"/>
      <c r="AJ2915" s="63"/>
      <c r="AK2915" s="81"/>
      <c r="AL2915" s="85"/>
      <c r="AM2915" s="85"/>
      <c r="AN2915" s="63"/>
    </row>
    <row r="2916" spans="1:40" ht="20.100000000000001" customHeight="1" x14ac:dyDescent="0.2">
      <c r="A2916" s="248"/>
      <c r="B2916" s="248"/>
      <c r="C2916" s="248"/>
      <c r="D2916" s="84"/>
      <c r="E2916" s="86"/>
      <c r="F2916" s="249"/>
      <c r="G2916" s="84"/>
      <c r="H2916" s="84"/>
      <c r="I2916" s="250"/>
      <c r="J2916" s="84"/>
      <c r="K2916" s="477"/>
      <c r="L2916" s="174"/>
      <c r="M2916" s="251"/>
      <c r="N2916" s="86"/>
      <c r="O2916" s="252"/>
      <c r="P2916" s="253"/>
      <c r="Q2916" s="484"/>
      <c r="R2916" s="83"/>
      <c r="S2916" s="482"/>
      <c r="T2916" s="84"/>
      <c r="U2916" s="250"/>
      <c r="V2916" s="254"/>
      <c r="W2916" s="254"/>
      <c r="X2916" s="255"/>
      <c r="Y2916" s="255"/>
      <c r="Z2916" s="256"/>
      <c r="AA2916" s="63"/>
      <c r="AB2916" s="63"/>
      <c r="AC2916" s="63"/>
      <c r="AD2916" s="81"/>
      <c r="AE2916" s="84"/>
      <c r="AF2916" s="84"/>
      <c r="AG2916" s="257"/>
      <c r="AH2916" s="84"/>
      <c r="AI2916" s="63"/>
      <c r="AJ2916" s="63"/>
      <c r="AK2916" s="81"/>
      <c r="AL2916" s="85"/>
      <c r="AM2916" s="85"/>
      <c r="AN2916" s="63"/>
    </row>
    <row r="2917" spans="1:40" ht="20.100000000000001" customHeight="1" x14ac:dyDescent="0.2">
      <c r="A2917" s="248"/>
      <c r="B2917" s="248"/>
      <c r="C2917" s="248"/>
      <c r="D2917" s="84"/>
      <c r="E2917" s="86"/>
      <c r="F2917" s="249"/>
      <c r="G2917" s="84"/>
      <c r="H2917" s="84"/>
      <c r="I2917" s="250"/>
      <c r="J2917" s="84"/>
      <c r="K2917" s="477"/>
      <c r="L2917" s="174"/>
      <c r="M2917" s="251"/>
      <c r="N2917" s="86"/>
      <c r="O2917" s="252"/>
      <c r="P2917" s="253"/>
      <c r="Q2917" s="484"/>
      <c r="R2917" s="83"/>
      <c r="S2917" s="482"/>
      <c r="T2917" s="84"/>
      <c r="U2917" s="250"/>
      <c r="V2917" s="254"/>
      <c r="W2917" s="254"/>
      <c r="X2917" s="255"/>
      <c r="Y2917" s="255"/>
      <c r="Z2917" s="256"/>
      <c r="AA2917" s="63"/>
      <c r="AB2917" s="63"/>
      <c r="AC2917" s="63"/>
      <c r="AD2917" s="81"/>
      <c r="AE2917" s="84"/>
      <c r="AF2917" s="84"/>
      <c r="AG2917" s="257"/>
      <c r="AH2917" s="84"/>
      <c r="AI2917" s="63"/>
      <c r="AJ2917" s="63"/>
      <c r="AK2917" s="81"/>
      <c r="AL2917" s="85"/>
      <c r="AM2917" s="85"/>
      <c r="AN2917" s="63"/>
    </row>
    <row r="2918" spans="1:40" ht="20.100000000000001" customHeight="1" x14ac:dyDescent="0.2">
      <c r="A2918" s="248"/>
      <c r="B2918" s="248"/>
      <c r="C2918" s="248"/>
      <c r="D2918" s="84"/>
      <c r="E2918" s="86"/>
      <c r="F2918" s="249"/>
      <c r="G2918" s="84"/>
      <c r="H2918" s="84"/>
      <c r="I2918" s="250"/>
      <c r="J2918" s="84"/>
      <c r="K2918" s="477"/>
      <c r="L2918" s="174"/>
      <c r="M2918" s="251"/>
      <c r="N2918" s="86"/>
      <c r="O2918" s="252"/>
      <c r="P2918" s="253"/>
      <c r="Q2918" s="484"/>
      <c r="R2918" s="83"/>
      <c r="S2918" s="482"/>
      <c r="T2918" s="84"/>
      <c r="U2918" s="250"/>
      <c r="V2918" s="254"/>
      <c r="W2918" s="254"/>
      <c r="X2918" s="255"/>
      <c r="Y2918" s="255"/>
      <c r="Z2918" s="256"/>
      <c r="AA2918" s="63"/>
      <c r="AB2918" s="63"/>
      <c r="AC2918" s="63"/>
      <c r="AD2918" s="81"/>
      <c r="AE2918" s="84"/>
      <c r="AF2918" s="84"/>
      <c r="AG2918" s="257"/>
      <c r="AH2918" s="84"/>
      <c r="AI2918" s="63"/>
      <c r="AJ2918" s="63"/>
      <c r="AK2918" s="81"/>
      <c r="AL2918" s="85"/>
      <c r="AM2918" s="85"/>
      <c r="AN2918" s="63"/>
    </row>
    <row r="2919" spans="1:40" ht="20.100000000000001" customHeight="1" x14ac:dyDescent="0.2">
      <c r="A2919" s="248"/>
      <c r="B2919" s="248"/>
      <c r="C2919" s="248"/>
      <c r="D2919" s="84"/>
      <c r="E2919" s="86"/>
      <c r="F2919" s="249"/>
      <c r="G2919" s="84"/>
      <c r="H2919" s="84"/>
      <c r="I2919" s="250"/>
      <c r="J2919" s="84"/>
      <c r="K2919" s="477"/>
      <c r="L2919" s="174"/>
      <c r="M2919" s="251"/>
      <c r="N2919" s="86"/>
      <c r="O2919" s="252"/>
      <c r="P2919" s="253"/>
      <c r="Q2919" s="484"/>
      <c r="R2919" s="83"/>
      <c r="S2919" s="482"/>
      <c r="T2919" s="84"/>
      <c r="U2919" s="250"/>
      <c r="V2919" s="254"/>
      <c r="W2919" s="254"/>
      <c r="X2919" s="255"/>
      <c r="Y2919" s="255"/>
      <c r="Z2919" s="256"/>
      <c r="AA2919" s="63"/>
      <c r="AB2919" s="63"/>
      <c r="AC2919" s="63"/>
      <c r="AD2919" s="81"/>
      <c r="AE2919" s="84"/>
      <c r="AF2919" s="84"/>
      <c r="AG2919" s="257"/>
      <c r="AH2919" s="84"/>
      <c r="AI2919" s="63"/>
      <c r="AJ2919" s="63"/>
      <c r="AK2919" s="81"/>
      <c r="AL2919" s="85"/>
      <c r="AM2919" s="85"/>
      <c r="AN2919" s="63"/>
    </row>
    <row r="2920" spans="1:40" ht="20.100000000000001" customHeight="1" x14ac:dyDescent="0.2">
      <c r="A2920" s="248"/>
      <c r="B2920" s="248"/>
      <c r="C2920" s="248"/>
      <c r="D2920" s="84"/>
      <c r="E2920" s="86"/>
      <c r="F2920" s="249"/>
      <c r="G2920" s="84"/>
      <c r="H2920" s="84"/>
      <c r="I2920" s="250"/>
      <c r="J2920" s="84"/>
      <c r="K2920" s="477"/>
      <c r="L2920" s="174"/>
      <c r="M2920" s="251"/>
      <c r="N2920" s="86"/>
      <c r="O2920" s="252"/>
      <c r="P2920" s="253"/>
      <c r="Q2920" s="484"/>
      <c r="R2920" s="83"/>
      <c r="S2920" s="482"/>
      <c r="T2920" s="84"/>
      <c r="U2920" s="250"/>
      <c r="V2920" s="254"/>
      <c r="W2920" s="254"/>
      <c r="X2920" s="255"/>
      <c r="Y2920" s="255"/>
      <c r="Z2920" s="256"/>
      <c r="AA2920" s="63"/>
      <c r="AB2920" s="63"/>
      <c r="AC2920" s="63"/>
      <c r="AD2920" s="81"/>
      <c r="AE2920" s="84"/>
      <c r="AF2920" s="84"/>
      <c r="AG2920" s="257"/>
      <c r="AH2920" s="84"/>
      <c r="AI2920" s="63"/>
      <c r="AJ2920" s="63"/>
      <c r="AK2920" s="81"/>
      <c r="AL2920" s="85"/>
      <c r="AM2920" s="85"/>
      <c r="AN2920" s="63"/>
    </row>
    <row r="2921" spans="1:40" ht="20.100000000000001" customHeight="1" x14ac:dyDescent="0.2">
      <c r="A2921" s="248"/>
      <c r="B2921" s="248"/>
      <c r="C2921" s="248"/>
      <c r="D2921" s="84"/>
      <c r="E2921" s="86"/>
      <c r="F2921" s="249"/>
      <c r="G2921" s="84"/>
      <c r="H2921" s="84"/>
      <c r="I2921" s="250"/>
      <c r="J2921" s="84"/>
      <c r="K2921" s="477"/>
      <c r="L2921" s="174"/>
      <c r="M2921" s="251"/>
      <c r="N2921" s="86"/>
      <c r="O2921" s="252"/>
      <c r="P2921" s="253"/>
      <c r="Q2921" s="484"/>
      <c r="R2921" s="83"/>
      <c r="S2921" s="482"/>
      <c r="T2921" s="84"/>
      <c r="U2921" s="250"/>
      <c r="V2921" s="254"/>
      <c r="W2921" s="254"/>
      <c r="X2921" s="255"/>
      <c r="Y2921" s="255"/>
      <c r="Z2921" s="256"/>
      <c r="AA2921" s="63"/>
      <c r="AB2921" s="63"/>
      <c r="AC2921" s="63"/>
      <c r="AD2921" s="81"/>
      <c r="AE2921" s="84"/>
      <c r="AF2921" s="84"/>
      <c r="AG2921" s="257"/>
      <c r="AH2921" s="84"/>
      <c r="AI2921" s="63"/>
      <c r="AJ2921" s="63"/>
      <c r="AK2921" s="81"/>
      <c r="AL2921" s="85"/>
      <c r="AM2921" s="85"/>
      <c r="AN2921" s="63"/>
    </row>
    <row r="2922" spans="1:40" ht="20.100000000000001" customHeight="1" x14ac:dyDescent="0.2">
      <c r="A2922" s="248"/>
      <c r="B2922" s="248"/>
      <c r="C2922" s="248"/>
      <c r="D2922" s="84"/>
      <c r="E2922" s="86"/>
      <c r="F2922" s="249"/>
      <c r="G2922" s="84"/>
      <c r="H2922" s="84"/>
      <c r="I2922" s="250"/>
      <c r="J2922" s="84"/>
      <c r="K2922" s="477"/>
      <c r="L2922" s="174"/>
      <c r="M2922" s="251"/>
      <c r="N2922" s="86"/>
      <c r="O2922" s="252"/>
      <c r="P2922" s="253"/>
      <c r="Q2922" s="484"/>
      <c r="R2922" s="83"/>
      <c r="S2922" s="482"/>
      <c r="T2922" s="84"/>
      <c r="U2922" s="250"/>
      <c r="V2922" s="254"/>
      <c r="W2922" s="254"/>
      <c r="X2922" s="255"/>
      <c r="Y2922" s="255"/>
      <c r="Z2922" s="256"/>
      <c r="AA2922" s="63"/>
      <c r="AB2922" s="63"/>
      <c r="AC2922" s="63"/>
      <c r="AD2922" s="81"/>
      <c r="AE2922" s="84"/>
      <c r="AF2922" s="84"/>
      <c r="AG2922" s="257"/>
      <c r="AH2922" s="84"/>
      <c r="AI2922" s="63"/>
      <c r="AJ2922" s="63"/>
      <c r="AK2922" s="81"/>
      <c r="AL2922" s="85"/>
      <c r="AM2922" s="85"/>
      <c r="AN2922" s="63"/>
    </row>
    <row r="2923" spans="1:40" ht="20.100000000000001" customHeight="1" x14ac:dyDescent="0.2">
      <c r="A2923" s="258"/>
      <c r="B2923" s="258"/>
      <c r="C2923" s="258"/>
      <c r="D2923" s="28"/>
      <c r="E2923" s="259"/>
      <c r="F2923" s="260"/>
      <c r="G2923" s="28"/>
      <c r="H2923" s="28"/>
      <c r="I2923" s="261"/>
      <c r="J2923" s="28"/>
      <c r="K2923" s="478"/>
      <c r="L2923" s="479"/>
      <c r="M2923" s="262"/>
      <c r="N2923" s="259"/>
      <c r="O2923" s="263"/>
      <c r="P2923" s="264"/>
      <c r="Q2923" s="485"/>
      <c r="R2923" s="44"/>
      <c r="S2923" s="487"/>
      <c r="T2923" s="28"/>
      <c r="U2923" s="261"/>
      <c r="V2923" s="265"/>
      <c r="W2923" s="265"/>
      <c r="X2923" s="266"/>
      <c r="Y2923" s="266"/>
      <c r="Z2923" s="267"/>
      <c r="AA2923" s="30"/>
      <c r="AB2923" s="30"/>
      <c r="AC2923" s="30"/>
      <c r="AD2923" s="268"/>
      <c r="AE2923" s="28"/>
      <c r="AF2923" s="28"/>
      <c r="AG2923" s="269"/>
      <c r="AH2923" s="28"/>
      <c r="AI2923" s="30"/>
      <c r="AJ2923" s="30"/>
      <c r="AK2923" s="268"/>
      <c r="AL2923" s="270"/>
      <c r="AM2923" s="271"/>
      <c r="AN2923" s="30"/>
    </row>
    <row r="2924" spans="1:40" ht="20.100000000000001" customHeight="1" x14ac:dyDescent="0.2">
      <c r="A2924" s="258"/>
      <c r="B2924" s="258"/>
      <c r="C2924" s="258"/>
      <c r="D2924" s="28"/>
      <c r="E2924" s="259"/>
      <c r="F2924" s="260"/>
      <c r="G2924" s="28"/>
      <c r="H2924" s="28"/>
      <c r="I2924" s="261"/>
      <c r="J2924" s="28"/>
      <c r="K2924" s="478"/>
      <c r="L2924" s="479"/>
      <c r="M2924" s="262"/>
      <c r="N2924" s="259"/>
      <c r="O2924" s="263"/>
      <c r="P2924" s="264"/>
      <c r="Q2924" s="485"/>
      <c r="R2924" s="44"/>
      <c r="S2924" s="487"/>
      <c r="T2924" s="28"/>
      <c r="U2924" s="261"/>
      <c r="V2924" s="265"/>
      <c r="W2924" s="265"/>
      <c r="X2924" s="266"/>
      <c r="Y2924" s="266"/>
      <c r="Z2924" s="267"/>
      <c r="AA2924" s="30"/>
      <c r="AB2924" s="30"/>
      <c r="AC2924" s="30"/>
      <c r="AD2924" s="268"/>
      <c r="AE2924" s="28"/>
      <c r="AF2924" s="28"/>
      <c r="AG2924" s="269"/>
      <c r="AH2924" s="28"/>
      <c r="AI2924" s="30"/>
      <c r="AJ2924" s="30"/>
      <c r="AK2924" s="268"/>
      <c r="AL2924" s="270"/>
      <c r="AM2924" s="271"/>
      <c r="AN2924" s="30"/>
    </row>
    <row r="2925" spans="1:40" ht="20.100000000000001" customHeight="1" x14ac:dyDescent="0.2">
      <c r="A2925" s="258"/>
      <c r="B2925" s="258"/>
      <c r="C2925" s="258"/>
      <c r="D2925" s="28"/>
      <c r="E2925" s="259"/>
      <c r="F2925" s="260"/>
      <c r="G2925" s="28"/>
      <c r="H2925" s="28"/>
      <c r="I2925" s="261"/>
      <c r="J2925" s="28"/>
      <c r="K2925" s="478"/>
      <c r="L2925" s="479"/>
      <c r="M2925" s="262"/>
      <c r="N2925" s="259"/>
      <c r="O2925" s="263"/>
      <c r="P2925" s="264"/>
      <c r="Q2925" s="485"/>
      <c r="R2925" s="44"/>
      <c r="S2925" s="487"/>
      <c r="T2925" s="28"/>
      <c r="U2925" s="261"/>
      <c r="V2925" s="265"/>
      <c r="W2925" s="265"/>
      <c r="X2925" s="266"/>
      <c r="Y2925" s="266"/>
      <c r="Z2925" s="267"/>
      <c r="AA2925" s="30"/>
      <c r="AB2925" s="30"/>
      <c r="AC2925" s="30"/>
      <c r="AD2925" s="268"/>
      <c r="AE2925" s="28"/>
      <c r="AF2925" s="28"/>
      <c r="AG2925" s="269"/>
      <c r="AH2925" s="28"/>
      <c r="AI2925" s="30"/>
      <c r="AJ2925" s="30"/>
      <c r="AK2925" s="268"/>
      <c r="AL2925" s="270"/>
      <c r="AM2925" s="271"/>
      <c r="AN2925" s="30"/>
    </row>
    <row r="2926" spans="1:40" ht="20.100000000000001" customHeight="1" x14ac:dyDescent="0.2">
      <c r="A2926" s="258"/>
      <c r="B2926" s="258"/>
      <c r="C2926" s="258"/>
      <c r="D2926" s="28"/>
      <c r="E2926" s="259"/>
      <c r="F2926" s="260"/>
      <c r="G2926" s="28"/>
      <c r="H2926" s="28"/>
      <c r="I2926" s="261"/>
      <c r="J2926" s="28"/>
      <c r="K2926" s="478"/>
      <c r="L2926" s="479"/>
      <c r="M2926" s="262"/>
      <c r="N2926" s="259"/>
      <c r="O2926" s="263"/>
      <c r="P2926" s="264"/>
      <c r="Q2926" s="485"/>
      <c r="R2926" s="44"/>
      <c r="S2926" s="487"/>
      <c r="T2926" s="28"/>
      <c r="U2926" s="261"/>
      <c r="V2926" s="265"/>
      <c r="W2926" s="265"/>
      <c r="X2926" s="266"/>
      <c r="Y2926" s="266"/>
      <c r="Z2926" s="267"/>
      <c r="AA2926" s="30"/>
      <c r="AB2926" s="30"/>
      <c r="AC2926" s="30"/>
      <c r="AD2926" s="268"/>
      <c r="AE2926" s="28"/>
      <c r="AF2926" s="28"/>
      <c r="AG2926" s="269"/>
      <c r="AH2926" s="28"/>
      <c r="AI2926" s="30"/>
      <c r="AJ2926" s="30"/>
      <c r="AK2926" s="268"/>
      <c r="AL2926" s="270"/>
      <c r="AM2926" s="271"/>
      <c r="AN2926" s="30"/>
    </row>
    <row r="2927" spans="1:40" ht="20.100000000000001" customHeight="1" x14ac:dyDescent="0.2">
      <c r="A2927" s="258"/>
      <c r="B2927" s="258"/>
      <c r="C2927" s="258"/>
      <c r="D2927" s="28"/>
      <c r="E2927" s="259"/>
      <c r="F2927" s="260"/>
      <c r="G2927" s="28"/>
      <c r="H2927" s="28"/>
      <c r="I2927" s="261"/>
      <c r="J2927" s="28"/>
      <c r="K2927" s="478"/>
      <c r="L2927" s="479"/>
      <c r="M2927" s="262"/>
      <c r="N2927" s="259"/>
      <c r="O2927" s="263"/>
      <c r="P2927" s="264"/>
      <c r="Q2927" s="485"/>
      <c r="R2927" s="44"/>
      <c r="S2927" s="487"/>
      <c r="T2927" s="28"/>
      <c r="U2927" s="261"/>
      <c r="V2927" s="265"/>
      <c r="W2927" s="265"/>
      <c r="X2927" s="266"/>
      <c r="Y2927" s="266"/>
      <c r="Z2927" s="267"/>
      <c r="AA2927" s="30"/>
      <c r="AB2927" s="30"/>
      <c r="AC2927" s="30"/>
      <c r="AD2927" s="268"/>
      <c r="AE2927" s="28"/>
      <c r="AF2927" s="28"/>
      <c r="AG2927" s="269"/>
      <c r="AH2927" s="28"/>
      <c r="AI2927" s="30"/>
      <c r="AJ2927" s="30"/>
      <c r="AK2927" s="268"/>
      <c r="AL2927" s="270"/>
      <c r="AM2927" s="271"/>
      <c r="AN2927" s="30"/>
    </row>
    <row r="2928" spans="1:40" ht="20.100000000000001" customHeight="1" x14ac:dyDescent="0.2">
      <c r="A2928" s="258"/>
      <c r="B2928" s="258"/>
      <c r="C2928" s="258"/>
      <c r="D2928" s="28"/>
      <c r="E2928" s="259"/>
      <c r="F2928" s="260"/>
      <c r="G2928" s="28"/>
      <c r="H2928" s="28"/>
      <c r="I2928" s="261"/>
      <c r="J2928" s="28"/>
      <c r="K2928" s="478"/>
      <c r="L2928" s="479"/>
      <c r="M2928" s="262"/>
      <c r="N2928" s="259"/>
      <c r="O2928" s="263"/>
      <c r="P2928" s="264"/>
      <c r="Q2928" s="485"/>
      <c r="R2928" s="44"/>
      <c r="S2928" s="487"/>
      <c r="T2928" s="28"/>
      <c r="U2928" s="261"/>
      <c r="V2928" s="265"/>
      <c r="W2928" s="265"/>
      <c r="X2928" s="266"/>
      <c r="Y2928" s="266"/>
      <c r="Z2928" s="267"/>
      <c r="AA2928" s="30"/>
      <c r="AB2928" s="30"/>
      <c r="AC2928" s="30"/>
      <c r="AD2928" s="268"/>
      <c r="AE2928" s="28"/>
      <c r="AF2928" s="28"/>
      <c r="AG2928" s="269"/>
      <c r="AH2928" s="28"/>
      <c r="AI2928" s="30"/>
      <c r="AJ2928" s="30"/>
      <c r="AK2928" s="268"/>
      <c r="AL2928" s="270"/>
      <c r="AM2928" s="271"/>
      <c r="AN2928" s="30"/>
    </row>
    <row r="2929" spans="1:40" ht="20.100000000000001" customHeight="1" x14ac:dyDescent="0.2">
      <c r="A2929" s="258"/>
      <c r="B2929" s="258"/>
      <c r="C2929" s="258"/>
      <c r="D2929" s="28"/>
      <c r="E2929" s="259"/>
      <c r="F2929" s="260"/>
      <c r="G2929" s="28"/>
      <c r="H2929" s="28"/>
      <c r="I2929" s="261"/>
      <c r="J2929" s="28"/>
      <c r="K2929" s="478"/>
      <c r="L2929" s="479"/>
      <c r="M2929" s="262"/>
      <c r="N2929" s="259"/>
      <c r="O2929" s="263"/>
      <c r="P2929" s="264"/>
      <c r="Q2929" s="485"/>
      <c r="R2929" s="44"/>
      <c r="S2929" s="487"/>
      <c r="T2929" s="28"/>
      <c r="U2929" s="261"/>
      <c r="V2929" s="265"/>
      <c r="W2929" s="265"/>
      <c r="X2929" s="266"/>
      <c r="Y2929" s="266"/>
      <c r="Z2929" s="267"/>
      <c r="AA2929" s="30"/>
      <c r="AB2929" s="30"/>
      <c r="AC2929" s="30"/>
      <c r="AD2929" s="268"/>
      <c r="AE2929" s="28"/>
      <c r="AF2929" s="28"/>
      <c r="AG2929" s="269"/>
      <c r="AH2929" s="28"/>
      <c r="AI2929" s="30"/>
      <c r="AJ2929" s="30"/>
      <c r="AK2929" s="268"/>
      <c r="AL2929" s="270"/>
      <c r="AM2929" s="271"/>
      <c r="AN2929" s="30"/>
    </row>
    <row r="2930" spans="1:40" ht="20.100000000000001" customHeight="1" x14ac:dyDescent="0.2">
      <c r="A2930" s="258"/>
      <c r="B2930" s="258"/>
      <c r="C2930" s="258"/>
      <c r="D2930" s="28"/>
      <c r="E2930" s="259"/>
      <c r="F2930" s="260"/>
      <c r="G2930" s="28"/>
      <c r="H2930" s="28"/>
      <c r="I2930" s="261"/>
      <c r="J2930" s="28"/>
      <c r="K2930" s="478"/>
      <c r="L2930" s="479"/>
      <c r="M2930" s="262"/>
      <c r="N2930" s="259"/>
      <c r="O2930" s="263"/>
      <c r="P2930" s="264"/>
      <c r="Q2930" s="485"/>
      <c r="R2930" s="44"/>
      <c r="S2930" s="487"/>
      <c r="T2930" s="28"/>
      <c r="U2930" s="261"/>
      <c r="V2930" s="265"/>
      <c r="W2930" s="265"/>
      <c r="X2930" s="266"/>
      <c r="Y2930" s="266"/>
      <c r="Z2930" s="267"/>
      <c r="AA2930" s="30"/>
      <c r="AB2930" s="30"/>
      <c r="AC2930" s="30"/>
      <c r="AD2930" s="268"/>
      <c r="AE2930" s="28"/>
      <c r="AF2930" s="28"/>
      <c r="AG2930" s="269"/>
      <c r="AH2930" s="28"/>
      <c r="AI2930" s="30"/>
      <c r="AJ2930" s="30"/>
      <c r="AK2930" s="268"/>
      <c r="AL2930" s="270"/>
      <c r="AM2930" s="271"/>
      <c r="AN2930" s="30"/>
    </row>
    <row r="2931" spans="1:40" ht="20.100000000000001" customHeight="1" x14ac:dyDescent="0.2">
      <c r="A2931" s="258"/>
      <c r="B2931" s="258"/>
      <c r="C2931" s="258"/>
      <c r="D2931" s="28"/>
      <c r="E2931" s="259"/>
      <c r="F2931" s="260"/>
      <c r="G2931" s="28"/>
      <c r="H2931" s="28"/>
      <c r="I2931" s="261"/>
      <c r="J2931" s="28"/>
      <c r="K2931" s="478"/>
      <c r="L2931" s="479"/>
      <c r="M2931" s="262"/>
      <c r="N2931" s="259"/>
      <c r="O2931" s="263"/>
      <c r="P2931" s="264"/>
      <c r="Q2931" s="485"/>
      <c r="R2931" s="44"/>
      <c r="S2931" s="487"/>
      <c r="T2931" s="28"/>
      <c r="U2931" s="261"/>
      <c r="V2931" s="265"/>
      <c r="W2931" s="265"/>
      <c r="X2931" s="266"/>
      <c r="Y2931" s="266"/>
      <c r="Z2931" s="267"/>
      <c r="AA2931" s="30"/>
      <c r="AB2931" s="30"/>
      <c r="AC2931" s="30"/>
      <c r="AD2931" s="268"/>
      <c r="AE2931" s="28"/>
      <c r="AF2931" s="28"/>
      <c r="AG2931" s="269"/>
      <c r="AH2931" s="28"/>
      <c r="AI2931" s="30"/>
      <c r="AJ2931" s="30"/>
      <c r="AK2931" s="268"/>
      <c r="AL2931" s="270"/>
      <c r="AM2931" s="271"/>
      <c r="AN2931" s="30"/>
    </row>
    <row r="2932" spans="1:40" ht="20.100000000000001" customHeight="1" x14ac:dyDescent="0.2">
      <c r="A2932" s="258"/>
      <c r="B2932" s="258"/>
      <c r="C2932" s="258"/>
      <c r="D2932" s="28"/>
      <c r="E2932" s="259"/>
      <c r="F2932" s="260"/>
      <c r="G2932" s="28"/>
      <c r="H2932" s="28"/>
      <c r="I2932" s="261"/>
      <c r="J2932" s="28"/>
      <c r="K2932" s="478"/>
      <c r="L2932" s="479"/>
      <c r="M2932" s="262"/>
      <c r="N2932" s="259"/>
      <c r="O2932" s="263"/>
      <c r="P2932" s="264"/>
      <c r="Q2932" s="485"/>
      <c r="R2932" s="44"/>
      <c r="S2932" s="487"/>
      <c r="T2932" s="28"/>
      <c r="U2932" s="261"/>
      <c r="V2932" s="265"/>
      <c r="W2932" s="265"/>
      <c r="X2932" s="266"/>
      <c r="Y2932" s="266"/>
      <c r="Z2932" s="267"/>
      <c r="AA2932" s="30"/>
      <c r="AB2932" s="30"/>
      <c r="AC2932" s="30"/>
      <c r="AD2932" s="268"/>
      <c r="AE2932" s="28"/>
      <c r="AF2932" s="28"/>
      <c r="AG2932" s="269"/>
      <c r="AH2932" s="28"/>
      <c r="AI2932" s="30"/>
      <c r="AJ2932" s="30"/>
      <c r="AK2932" s="268"/>
      <c r="AL2932" s="270"/>
      <c r="AM2932" s="271"/>
      <c r="AN2932" s="30"/>
    </row>
    <row r="2933" spans="1:40" ht="20.100000000000001" customHeight="1" x14ac:dyDescent="0.2">
      <c r="A2933" s="258"/>
      <c r="B2933" s="258"/>
      <c r="C2933" s="258"/>
      <c r="D2933" s="28"/>
      <c r="E2933" s="259"/>
      <c r="F2933" s="260"/>
      <c r="G2933" s="28"/>
      <c r="H2933" s="28"/>
      <c r="I2933" s="261"/>
      <c r="J2933" s="28"/>
      <c r="K2933" s="478"/>
      <c r="L2933" s="479"/>
      <c r="M2933" s="262"/>
      <c r="N2933" s="259"/>
      <c r="O2933" s="263"/>
      <c r="P2933" s="264"/>
      <c r="Q2933" s="485"/>
      <c r="R2933" s="44"/>
      <c r="S2933" s="487"/>
      <c r="T2933" s="28"/>
      <c r="U2933" s="261"/>
      <c r="V2933" s="265"/>
      <c r="W2933" s="265"/>
      <c r="X2933" s="266"/>
      <c r="Y2933" s="266"/>
      <c r="Z2933" s="267"/>
      <c r="AA2933" s="30"/>
      <c r="AB2933" s="30"/>
      <c r="AC2933" s="30"/>
      <c r="AD2933" s="268"/>
      <c r="AE2933" s="28"/>
      <c r="AF2933" s="28"/>
      <c r="AG2933" s="269"/>
      <c r="AH2933" s="28"/>
      <c r="AI2933" s="30"/>
      <c r="AJ2933" s="30"/>
      <c r="AK2933" s="268"/>
      <c r="AL2933" s="270"/>
      <c r="AM2933" s="271"/>
      <c r="AN2933" s="30"/>
    </row>
    <row r="2934" spans="1:40" ht="20.100000000000001" customHeight="1" x14ac:dyDescent="0.2">
      <c r="A2934" s="258"/>
      <c r="B2934" s="258"/>
      <c r="C2934" s="258"/>
      <c r="D2934" s="28"/>
      <c r="E2934" s="259"/>
      <c r="F2934" s="260"/>
      <c r="G2934" s="28"/>
      <c r="H2934" s="28"/>
      <c r="I2934" s="261"/>
      <c r="J2934" s="28"/>
      <c r="K2934" s="478"/>
      <c r="L2934" s="479"/>
      <c r="M2934" s="262"/>
      <c r="N2934" s="259"/>
      <c r="O2934" s="263"/>
      <c r="P2934" s="264"/>
      <c r="Q2934" s="485"/>
      <c r="R2934" s="44"/>
      <c r="S2934" s="487"/>
      <c r="T2934" s="28"/>
      <c r="U2934" s="261"/>
      <c r="V2934" s="265"/>
      <c r="W2934" s="265"/>
      <c r="X2934" s="266"/>
      <c r="Y2934" s="266"/>
      <c r="Z2934" s="267"/>
      <c r="AA2934" s="30"/>
      <c r="AB2934" s="30"/>
      <c r="AC2934" s="30"/>
      <c r="AD2934" s="268"/>
      <c r="AE2934" s="28"/>
      <c r="AF2934" s="28"/>
      <c r="AG2934" s="269"/>
      <c r="AH2934" s="28"/>
      <c r="AI2934" s="30"/>
      <c r="AJ2934" s="30"/>
      <c r="AK2934" s="268"/>
      <c r="AL2934" s="270"/>
      <c r="AM2934" s="271"/>
      <c r="AN2934" s="30"/>
    </row>
    <row r="2935" spans="1:40" ht="20.100000000000001" customHeight="1" x14ac:dyDescent="0.2">
      <c r="A2935" s="258"/>
      <c r="B2935" s="258"/>
      <c r="C2935" s="258"/>
      <c r="D2935" s="28"/>
      <c r="E2935" s="259"/>
      <c r="F2935" s="260"/>
      <c r="G2935" s="28"/>
      <c r="H2935" s="28"/>
      <c r="I2935" s="261"/>
      <c r="J2935" s="28"/>
      <c r="K2935" s="478"/>
      <c r="L2935" s="479"/>
      <c r="M2935" s="262"/>
      <c r="N2935" s="259"/>
      <c r="O2935" s="263"/>
      <c r="P2935" s="264"/>
      <c r="Q2935" s="485"/>
      <c r="R2935" s="44"/>
      <c r="S2935" s="487"/>
      <c r="T2935" s="28"/>
      <c r="U2935" s="261"/>
      <c r="V2935" s="265"/>
      <c r="W2935" s="265"/>
      <c r="X2935" s="266"/>
      <c r="Y2935" s="266"/>
      <c r="Z2935" s="267"/>
      <c r="AA2935" s="30"/>
      <c r="AB2935" s="30"/>
      <c r="AC2935" s="30"/>
      <c r="AD2935" s="268"/>
      <c r="AE2935" s="28"/>
      <c r="AF2935" s="28"/>
      <c r="AG2935" s="269"/>
      <c r="AH2935" s="28"/>
      <c r="AI2935" s="30"/>
      <c r="AJ2935" s="30"/>
      <c r="AK2935" s="268"/>
      <c r="AL2935" s="270"/>
      <c r="AM2935" s="271"/>
      <c r="AN2935" s="30"/>
    </row>
    <row r="2936" spans="1:40" ht="20.100000000000001" customHeight="1" x14ac:dyDescent="0.2">
      <c r="A2936" s="258"/>
      <c r="B2936" s="258"/>
      <c r="C2936" s="258"/>
      <c r="D2936" s="28"/>
      <c r="E2936" s="259"/>
      <c r="F2936" s="260"/>
      <c r="G2936" s="28"/>
      <c r="H2936" s="28"/>
      <c r="I2936" s="261"/>
      <c r="J2936" s="28"/>
      <c r="K2936" s="478"/>
      <c r="L2936" s="479"/>
      <c r="M2936" s="262"/>
      <c r="N2936" s="259"/>
      <c r="O2936" s="263"/>
      <c r="P2936" s="264"/>
      <c r="Q2936" s="485"/>
      <c r="R2936" s="44"/>
      <c r="S2936" s="487"/>
      <c r="T2936" s="28"/>
      <c r="U2936" s="261"/>
      <c r="V2936" s="265"/>
      <c r="W2936" s="265"/>
      <c r="X2936" s="266"/>
      <c r="Y2936" s="266"/>
      <c r="Z2936" s="267"/>
      <c r="AA2936" s="30"/>
      <c r="AB2936" s="30"/>
      <c r="AC2936" s="30"/>
      <c r="AD2936" s="268"/>
      <c r="AE2936" s="28"/>
      <c r="AF2936" s="28"/>
      <c r="AG2936" s="269"/>
      <c r="AH2936" s="28"/>
      <c r="AI2936" s="30"/>
      <c r="AJ2936" s="30"/>
      <c r="AK2936" s="268"/>
      <c r="AL2936" s="270"/>
      <c r="AM2936" s="271"/>
      <c r="AN2936" s="30"/>
    </row>
    <row r="2937" spans="1:40" ht="20.100000000000001" customHeight="1" x14ac:dyDescent="0.2">
      <c r="A2937" s="258"/>
      <c r="B2937" s="258"/>
      <c r="C2937" s="258"/>
      <c r="D2937" s="28"/>
      <c r="E2937" s="259"/>
      <c r="F2937" s="260"/>
      <c r="G2937" s="28"/>
      <c r="H2937" s="28"/>
      <c r="I2937" s="261"/>
      <c r="J2937" s="28"/>
      <c r="K2937" s="478"/>
      <c r="L2937" s="479"/>
      <c r="M2937" s="262"/>
      <c r="N2937" s="259"/>
      <c r="O2937" s="263"/>
      <c r="P2937" s="264"/>
      <c r="Q2937" s="485"/>
      <c r="R2937" s="44"/>
      <c r="S2937" s="487"/>
      <c r="T2937" s="28"/>
      <c r="U2937" s="261"/>
      <c r="V2937" s="265"/>
      <c r="W2937" s="265"/>
      <c r="X2937" s="266"/>
      <c r="Y2937" s="266"/>
      <c r="Z2937" s="267"/>
      <c r="AA2937" s="30"/>
      <c r="AB2937" s="30"/>
      <c r="AC2937" s="30"/>
      <c r="AD2937" s="268"/>
      <c r="AE2937" s="28"/>
      <c r="AF2937" s="28"/>
      <c r="AG2937" s="269"/>
      <c r="AH2937" s="28"/>
      <c r="AI2937" s="30"/>
      <c r="AJ2937" s="30"/>
      <c r="AK2937" s="268"/>
      <c r="AL2937" s="270"/>
      <c r="AM2937" s="271"/>
      <c r="AN2937" s="30"/>
    </row>
    <row r="2938" spans="1:40" ht="20.100000000000001" customHeight="1" x14ac:dyDescent="0.2">
      <c r="A2938" s="258"/>
      <c r="B2938" s="258"/>
      <c r="C2938" s="258"/>
      <c r="D2938" s="28"/>
      <c r="E2938" s="259"/>
      <c r="F2938" s="260"/>
      <c r="G2938" s="28"/>
      <c r="H2938" s="28"/>
      <c r="I2938" s="261"/>
      <c r="J2938" s="28"/>
      <c r="K2938" s="478"/>
      <c r="L2938" s="479"/>
      <c r="M2938" s="262"/>
      <c r="N2938" s="259"/>
      <c r="O2938" s="263"/>
      <c r="P2938" s="264"/>
      <c r="Q2938" s="485"/>
      <c r="R2938" s="44"/>
      <c r="S2938" s="487"/>
      <c r="T2938" s="28"/>
      <c r="U2938" s="261"/>
      <c r="V2938" s="265"/>
      <c r="W2938" s="265"/>
      <c r="X2938" s="266"/>
      <c r="Y2938" s="266"/>
      <c r="Z2938" s="267"/>
      <c r="AA2938" s="30"/>
      <c r="AB2938" s="30"/>
      <c r="AC2938" s="30"/>
      <c r="AD2938" s="268"/>
      <c r="AE2938" s="28"/>
      <c r="AF2938" s="28"/>
      <c r="AG2938" s="269"/>
      <c r="AH2938" s="28"/>
      <c r="AI2938" s="30"/>
      <c r="AJ2938" s="30"/>
      <c r="AK2938" s="268"/>
      <c r="AL2938" s="270"/>
      <c r="AM2938" s="271"/>
      <c r="AN2938" s="30"/>
    </row>
    <row r="2939" spans="1:40" ht="20.100000000000001" customHeight="1" x14ac:dyDescent="0.2">
      <c r="A2939" s="258"/>
      <c r="B2939" s="258"/>
      <c r="C2939" s="258"/>
      <c r="D2939" s="28"/>
      <c r="E2939" s="259"/>
      <c r="F2939" s="260"/>
      <c r="G2939" s="28"/>
      <c r="H2939" s="28"/>
      <c r="I2939" s="261"/>
      <c r="J2939" s="28"/>
      <c r="K2939" s="478"/>
      <c r="L2939" s="479"/>
      <c r="M2939" s="262"/>
      <c r="N2939" s="259"/>
      <c r="O2939" s="263"/>
      <c r="P2939" s="264"/>
      <c r="Q2939" s="485"/>
      <c r="R2939" s="44"/>
      <c r="S2939" s="487"/>
      <c r="T2939" s="28"/>
      <c r="U2939" s="261"/>
      <c r="V2939" s="265"/>
      <c r="W2939" s="265"/>
      <c r="X2939" s="266"/>
      <c r="Y2939" s="266"/>
      <c r="Z2939" s="267"/>
      <c r="AA2939" s="30"/>
      <c r="AB2939" s="30"/>
      <c r="AC2939" s="30"/>
      <c r="AD2939" s="268"/>
      <c r="AE2939" s="28"/>
      <c r="AF2939" s="28"/>
      <c r="AG2939" s="269"/>
      <c r="AH2939" s="28"/>
      <c r="AI2939" s="30"/>
      <c r="AJ2939" s="30"/>
      <c r="AK2939" s="268"/>
      <c r="AL2939" s="270"/>
      <c r="AM2939" s="271"/>
      <c r="AN2939" s="30"/>
    </row>
    <row r="2940" spans="1:40" ht="20.100000000000001" customHeight="1" x14ac:dyDescent="0.2">
      <c r="A2940" s="258"/>
      <c r="B2940" s="258"/>
      <c r="C2940" s="258"/>
      <c r="D2940" s="28"/>
      <c r="E2940" s="259"/>
      <c r="F2940" s="260"/>
      <c r="G2940" s="28"/>
      <c r="H2940" s="28"/>
      <c r="I2940" s="261"/>
      <c r="J2940" s="28"/>
      <c r="K2940" s="478"/>
      <c r="L2940" s="479"/>
      <c r="M2940" s="262"/>
      <c r="N2940" s="259"/>
      <c r="O2940" s="263"/>
      <c r="P2940" s="264"/>
      <c r="Q2940" s="485"/>
      <c r="R2940" s="44"/>
      <c r="S2940" s="487"/>
      <c r="T2940" s="28"/>
      <c r="U2940" s="261"/>
      <c r="V2940" s="265"/>
      <c r="W2940" s="265"/>
      <c r="X2940" s="266"/>
      <c r="Y2940" s="266"/>
      <c r="Z2940" s="267"/>
      <c r="AA2940" s="30"/>
      <c r="AB2940" s="30"/>
      <c r="AC2940" s="30"/>
      <c r="AD2940" s="268"/>
      <c r="AE2940" s="28"/>
      <c r="AF2940" s="28"/>
      <c r="AG2940" s="269"/>
      <c r="AH2940" s="28"/>
      <c r="AI2940" s="30"/>
      <c r="AJ2940" s="30"/>
      <c r="AK2940" s="268"/>
      <c r="AL2940" s="270"/>
      <c r="AM2940" s="271"/>
      <c r="AN2940" s="30"/>
    </row>
    <row r="2941" spans="1:40" ht="20.100000000000001" customHeight="1" x14ac:dyDescent="0.2">
      <c r="A2941" s="258"/>
      <c r="B2941" s="258"/>
      <c r="C2941" s="258"/>
      <c r="D2941" s="28"/>
      <c r="E2941" s="259"/>
      <c r="F2941" s="260"/>
      <c r="G2941" s="28"/>
      <c r="H2941" s="28"/>
      <c r="I2941" s="261"/>
      <c r="J2941" s="28"/>
      <c r="K2941" s="478"/>
      <c r="L2941" s="479"/>
      <c r="M2941" s="262"/>
      <c r="N2941" s="259"/>
      <c r="O2941" s="263"/>
      <c r="P2941" s="264"/>
      <c r="Q2941" s="485"/>
      <c r="R2941" s="44"/>
      <c r="S2941" s="487"/>
      <c r="T2941" s="28"/>
      <c r="U2941" s="261"/>
      <c r="V2941" s="265"/>
      <c r="W2941" s="265"/>
      <c r="X2941" s="266"/>
      <c r="Y2941" s="266"/>
      <c r="Z2941" s="267"/>
      <c r="AA2941" s="30"/>
      <c r="AB2941" s="30"/>
      <c r="AC2941" s="30"/>
      <c r="AD2941" s="268"/>
      <c r="AE2941" s="28"/>
      <c r="AF2941" s="28"/>
      <c r="AG2941" s="269"/>
      <c r="AH2941" s="28"/>
      <c r="AI2941" s="30"/>
      <c r="AJ2941" s="30"/>
      <c r="AK2941" s="268"/>
      <c r="AL2941" s="270"/>
      <c r="AM2941" s="271"/>
      <c r="AN2941" s="30"/>
    </row>
    <row r="2942" spans="1:40" ht="20.100000000000001" customHeight="1" x14ac:dyDescent="0.2">
      <c r="A2942" s="258"/>
      <c r="B2942" s="258"/>
      <c r="C2942" s="258"/>
      <c r="D2942" s="28"/>
      <c r="E2942" s="259"/>
      <c r="F2942" s="260"/>
      <c r="G2942" s="28"/>
      <c r="H2942" s="28"/>
      <c r="I2942" s="261"/>
      <c r="J2942" s="28"/>
      <c r="K2942" s="478"/>
      <c r="L2942" s="479"/>
      <c r="M2942" s="262"/>
      <c r="N2942" s="259"/>
      <c r="O2942" s="263"/>
      <c r="P2942" s="264"/>
      <c r="Q2942" s="485"/>
      <c r="R2942" s="44"/>
      <c r="S2942" s="487"/>
      <c r="T2942" s="28"/>
      <c r="U2942" s="261"/>
      <c r="V2942" s="265"/>
      <c r="W2942" s="265"/>
      <c r="X2942" s="266"/>
      <c r="Y2942" s="266"/>
      <c r="Z2942" s="267"/>
      <c r="AA2942" s="30"/>
      <c r="AB2942" s="30"/>
      <c r="AC2942" s="30"/>
      <c r="AD2942" s="268"/>
      <c r="AE2942" s="28"/>
      <c r="AF2942" s="28"/>
      <c r="AG2942" s="269"/>
      <c r="AH2942" s="28"/>
      <c r="AI2942" s="30"/>
      <c r="AJ2942" s="30"/>
      <c r="AK2942" s="268"/>
      <c r="AL2942" s="270"/>
      <c r="AM2942" s="271"/>
      <c r="AN2942" s="30"/>
    </row>
    <row r="2943" spans="1:40" ht="20.100000000000001" customHeight="1" x14ac:dyDescent="0.2">
      <c r="A2943" s="258"/>
      <c r="B2943" s="258"/>
      <c r="C2943" s="258"/>
      <c r="D2943" s="28"/>
      <c r="E2943" s="259"/>
      <c r="F2943" s="260"/>
      <c r="G2943" s="28"/>
      <c r="H2943" s="28"/>
      <c r="I2943" s="261"/>
      <c r="J2943" s="28"/>
      <c r="K2943" s="478"/>
      <c r="L2943" s="479"/>
      <c r="M2943" s="262"/>
      <c r="N2943" s="259"/>
      <c r="O2943" s="263"/>
      <c r="P2943" s="264"/>
      <c r="Q2943" s="485"/>
      <c r="R2943" s="44"/>
      <c r="S2943" s="487"/>
      <c r="T2943" s="28"/>
      <c r="U2943" s="261"/>
      <c r="V2943" s="265"/>
      <c r="W2943" s="265"/>
      <c r="X2943" s="266"/>
      <c r="Y2943" s="266"/>
      <c r="Z2943" s="267"/>
      <c r="AA2943" s="30"/>
      <c r="AB2943" s="30"/>
      <c r="AC2943" s="30"/>
      <c r="AD2943" s="268"/>
      <c r="AE2943" s="28"/>
      <c r="AF2943" s="28"/>
      <c r="AG2943" s="269"/>
      <c r="AH2943" s="28"/>
      <c r="AI2943" s="30"/>
      <c r="AJ2943" s="30"/>
      <c r="AK2943" s="268"/>
      <c r="AL2943" s="270"/>
      <c r="AM2943" s="271"/>
      <c r="AN2943" s="30"/>
    </row>
    <row r="2944" spans="1:40" ht="20.100000000000001" customHeight="1" x14ac:dyDescent="0.2">
      <c r="A2944" s="258"/>
      <c r="B2944" s="258"/>
      <c r="C2944" s="258"/>
      <c r="D2944" s="28"/>
      <c r="E2944" s="259"/>
      <c r="F2944" s="260"/>
      <c r="G2944" s="28"/>
      <c r="H2944" s="28"/>
      <c r="I2944" s="261"/>
      <c r="J2944" s="28"/>
      <c r="K2944" s="478"/>
      <c r="L2944" s="479"/>
      <c r="M2944" s="262"/>
      <c r="N2944" s="259"/>
      <c r="O2944" s="263"/>
      <c r="P2944" s="264"/>
      <c r="Q2944" s="485"/>
      <c r="R2944" s="44"/>
      <c r="S2944" s="487"/>
      <c r="T2944" s="28"/>
      <c r="U2944" s="261"/>
      <c r="V2944" s="265"/>
      <c r="W2944" s="265"/>
      <c r="X2944" s="266"/>
      <c r="Y2944" s="266"/>
      <c r="Z2944" s="267"/>
      <c r="AA2944" s="30"/>
      <c r="AB2944" s="30"/>
      <c r="AC2944" s="30"/>
      <c r="AD2944" s="268"/>
      <c r="AE2944" s="28"/>
      <c r="AF2944" s="28"/>
      <c r="AG2944" s="269"/>
      <c r="AH2944" s="28"/>
      <c r="AI2944" s="30"/>
      <c r="AJ2944" s="30"/>
      <c r="AK2944" s="268"/>
      <c r="AL2944" s="270"/>
      <c r="AM2944" s="271"/>
      <c r="AN2944" s="30"/>
    </row>
    <row r="2945" spans="1:40" ht="20.100000000000001" customHeight="1" x14ac:dyDescent="0.2">
      <c r="A2945" s="258"/>
      <c r="B2945" s="258"/>
      <c r="C2945" s="258"/>
      <c r="D2945" s="28"/>
      <c r="E2945" s="259"/>
      <c r="F2945" s="260"/>
      <c r="G2945" s="28"/>
      <c r="H2945" s="28"/>
      <c r="I2945" s="261"/>
      <c r="J2945" s="28"/>
      <c r="K2945" s="478"/>
      <c r="L2945" s="479"/>
      <c r="M2945" s="262"/>
      <c r="N2945" s="259"/>
      <c r="O2945" s="263"/>
      <c r="P2945" s="264"/>
      <c r="Q2945" s="485"/>
      <c r="R2945" s="44"/>
      <c r="S2945" s="487"/>
      <c r="T2945" s="28"/>
      <c r="U2945" s="261"/>
      <c r="V2945" s="265"/>
      <c r="W2945" s="265"/>
      <c r="X2945" s="266"/>
      <c r="Y2945" s="266"/>
      <c r="Z2945" s="267"/>
      <c r="AA2945" s="30"/>
      <c r="AB2945" s="30"/>
      <c r="AC2945" s="30"/>
      <c r="AD2945" s="268"/>
      <c r="AE2945" s="28"/>
      <c r="AF2945" s="28"/>
      <c r="AG2945" s="269"/>
      <c r="AH2945" s="28"/>
      <c r="AI2945" s="30"/>
      <c r="AJ2945" s="30"/>
      <c r="AK2945" s="268"/>
      <c r="AL2945" s="270"/>
      <c r="AM2945" s="271"/>
      <c r="AN2945" s="30"/>
    </row>
    <row r="2946" spans="1:40" ht="20.100000000000001" customHeight="1" x14ac:dyDescent="0.2">
      <c r="A2946" s="258"/>
      <c r="B2946" s="258"/>
      <c r="C2946" s="258"/>
      <c r="D2946" s="28"/>
      <c r="E2946" s="259"/>
      <c r="F2946" s="260"/>
      <c r="G2946" s="28"/>
      <c r="H2946" s="28"/>
      <c r="I2946" s="261"/>
      <c r="J2946" s="28"/>
      <c r="K2946" s="478"/>
      <c r="L2946" s="479"/>
      <c r="M2946" s="262"/>
      <c r="N2946" s="259"/>
      <c r="O2946" s="263"/>
      <c r="P2946" s="264"/>
      <c r="Q2946" s="485"/>
      <c r="R2946" s="44"/>
      <c r="S2946" s="487"/>
      <c r="T2946" s="28"/>
      <c r="U2946" s="261"/>
      <c r="V2946" s="265"/>
      <c r="W2946" s="265"/>
      <c r="X2946" s="266"/>
      <c r="Y2946" s="266"/>
      <c r="Z2946" s="267"/>
      <c r="AA2946" s="30"/>
      <c r="AB2946" s="30"/>
      <c r="AC2946" s="30"/>
      <c r="AD2946" s="268"/>
      <c r="AE2946" s="28"/>
      <c r="AF2946" s="28"/>
      <c r="AG2946" s="269"/>
      <c r="AH2946" s="28"/>
      <c r="AI2946" s="30"/>
      <c r="AJ2946" s="30"/>
      <c r="AK2946" s="268"/>
      <c r="AL2946" s="270"/>
      <c r="AM2946" s="271"/>
      <c r="AN2946" s="30"/>
    </row>
    <row r="2947" spans="1:40" ht="20.100000000000001" customHeight="1" x14ac:dyDescent="0.2">
      <c r="A2947" s="258"/>
      <c r="B2947" s="258"/>
      <c r="C2947" s="258"/>
      <c r="D2947" s="28"/>
      <c r="E2947" s="259"/>
      <c r="F2947" s="260"/>
      <c r="G2947" s="28"/>
      <c r="H2947" s="28"/>
      <c r="I2947" s="261"/>
      <c r="J2947" s="28"/>
      <c r="K2947" s="478"/>
      <c r="L2947" s="479"/>
      <c r="M2947" s="262"/>
      <c r="N2947" s="259"/>
      <c r="O2947" s="263"/>
      <c r="P2947" s="264"/>
      <c r="Q2947" s="485"/>
      <c r="R2947" s="44"/>
      <c r="S2947" s="487"/>
      <c r="T2947" s="28"/>
      <c r="U2947" s="261"/>
      <c r="V2947" s="265"/>
      <c r="W2947" s="265"/>
      <c r="X2947" s="266"/>
      <c r="Y2947" s="266"/>
      <c r="Z2947" s="267"/>
      <c r="AA2947" s="30"/>
      <c r="AB2947" s="30"/>
      <c r="AC2947" s="30"/>
      <c r="AD2947" s="268"/>
      <c r="AE2947" s="28"/>
      <c r="AF2947" s="28"/>
      <c r="AG2947" s="269"/>
      <c r="AH2947" s="28"/>
      <c r="AI2947" s="30"/>
      <c r="AJ2947" s="30"/>
      <c r="AK2947" s="268"/>
      <c r="AL2947" s="270"/>
      <c r="AM2947" s="271"/>
      <c r="AN2947" s="30"/>
    </row>
    <row r="2948" spans="1:40" ht="20.100000000000001" customHeight="1" x14ac:dyDescent="0.2">
      <c r="A2948" s="258"/>
      <c r="B2948" s="258"/>
      <c r="C2948" s="258"/>
      <c r="D2948" s="28"/>
      <c r="E2948" s="259"/>
      <c r="F2948" s="260"/>
      <c r="G2948" s="28"/>
      <c r="H2948" s="28"/>
      <c r="I2948" s="261"/>
      <c r="J2948" s="28"/>
      <c r="K2948" s="478"/>
      <c r="L2948" s="479"/>
      <c r="M2948" s="262"/>
      <c r="N2948" s="259"/>
      <c r="O2948" s="263"/>
      <c r="P2948" s="264"/>
      <c r="Q2948" s="485"/>
      <c r="R2948" s="44"/>
      <c r="S2948" s="487"/>
      <c r="T2948" s="28"/>
      <c r="U2948" s="261"/>
      <c r="V2948" s="265"/>
      <c r="W2948" s="265"/>
      <c r="X2948" s="266"/>
      <c r="Y2948" s="266"/>
      <c r="Z2948" s="267"/>
      <c r="AA2948" s="30"/>
      <c r="AB2948" s="30"/>
      <c r="AC2948" s="30"/>
      <c r="AD2948" s="268"/>
      <c r="AE2948" s="28"/>
      <c r="AF2948" s="28"/>
      <c r="AG2948" s="269"/>
      <c r="AH2948" s="28"/>
      <c r="AI2948" s="30"/>
      <c r="AJ2948" s="30"/>
      <c r="AK2948" s="268"/>
      <c r="AL2948" s="270"/>
      <c r="AM2948" s="271"/>
      <c r="AN2948" s="30"/>
    </row>
    <row r="2949" spans="1:40" ht="20.100000000000001" customHeight="1" x14ac:dyDescent="0.2">
      <c r="A2949" s="258"/>
      <c r="B2949" s="258"/>
      <c r="C2949" s="258"/>
      <c r="D2949" s="28"/>
      <c r="E2949" s="259"/>
      <c r="F2949" s="260"/>
      <c r="G2949" s="28"/>
      <c r="H2949" s="28"/>
      <c r="I2949" s="261"/>
      <c r="J2949" s="28"/>
      <c r="K2949" s="478"/>
      <c r="L2949" s="479"/>
      <c r="M2949" s="262"/>
      <c r="N2949" s="259"/>
      <c r="O2949" s="263"/>
      <c r="P2949" s="264"/>
      <c r="Q2949" s="485"/>
      <c r="R2949" s="44"/>
      <c r="S2949" s="487"/>
      <c r="T2949" s="28"/>
      <c r="U2949" s="261"/>
      <c r="V2949" s="265"/>
      <c r="W2949" s="265"/>
      <c r="X2949" s="266"/>
      <c r="Y2949" s="266"/>
      <c r="Z2949" s="267"/>
      <c r="AA2949" s="30"/>
      <c r="AB2949" s="30"/>
      <c r="AC2949" s="30"/>
      <c r="AD2949" s="268"/>
      <c r="AE2949" s="28"/>
      <c r="AF2949" s="28"/>
      <c r="AG2949" s="269"/>
      <c r="AH2949" s="28"/>
      <c r="AI2949" s="30"/>
      <c r="AJ2949" s="30"/>
      <c r="AK2949" s="268"/>
      <c r="AL2949" s="270"/>
      <c r="AM2949" s="271"/>
      <c r="AN2949" s="30"/>
    </row>
    <row r="2950" spans="1:40" ht="20.100000000000001" customHeight="1" x14ac:dyDescent="0.2">
      <c r="A2950" s="258"/>
      <c r="B2950" s="258"/>
      <c r="C2950" s="258"/>
      <c r="D2950" s="28"/>
      <c r="E2950" s="259"/>
      <c r="F2950" s="260"/>
      <c r="G2950" s="28"/>
      <c r="H2950" s="28"/>
      <c r="I2950" s="261"/>
      <c r="J2950" s="28"/>
      <c r="K2950" s="478"/>
      <c r="L2950" s="479"/>
      <c r="M2950" s="262"/>
      <c r="N2950" s="259"/>
      <c r="O2950" s="263"/>
      <c r="P2950" s="264"/>
      <c r="Q2950" s="485"/>
      <c r="R2950" s="44"/>
      <c r="S2950" s="487"/>
      <c r="T2950" s="28"/>
      <c r="U2950" s="261"/>
      <c r="V2950" s="265"/>
      <c r="W2950" s="265"/>
      <c r="X2950" s="266"/>
      <c r="Y2950" s="266"/>
      <c r="Z2950" s="267"/>
      <c r="AA2950" s="30"/>
      <c r="AB2950" s="30"/>
      <c r="AC2950" s="30"/>
      <c r="AD2950" s="268"/>
      <c r="AE2950" s="28"/>
      <c r="AF2950" s="28"/>
      <c r="AG2950" s="269"/>
      <c r="AH2950" s="28"/>
      <c r="AI2950" s="30"/>
      <c r="AJ2950" s="30"/>
      <c r="AK2950" s="268"/>
      <c r="AL2950" s="270"/>
      <c r="AM2950" s="271"/>
      <c r="AN2950" s="30"/>
    </row>
    <row r="2951" spans="1:40" ht="20.100000000000001" customHeight="1" x14ac:dyDescent="0.2">
      <c r="A2951" s="258"/>
      <c r="B2951" s="258"/>
      <c r="C2951" s="258"/>
      <c r="D2951" s="28"/>
      <c r="E2951" s="259"/>
      <c r="F2951" s="260"/>
      <c r="G2951" s="28"/>
      <c r="H2951" s="28"/>
      <c r="I2951" s="261"/>
      <c r="J2951" s="28"/>
      <c r="K2951" s="478"/>
      <c r="L2951" s="479"/>
      <c r="M2951" s="262"/>
      <c r="N2951" s="259"/>
      <c r="O2951" s="263"/>
      <c r="P2951" s="264"/>
      <c r="Q2951" s="485"/>
      <c r="R2951" s="44"/>
      <c r="S2951" s="487"/>
      <c r="T2951" s="28"/>
      <c r="U2951" s="261"/>
      <c r="V2951" s="265"/>
      <c r="W2951" s="265"/>
      <c r="X2951" s="266"/>
      <c r="Y2951" s="266"/>
      <c r="Z2951" s="267"/>
      <c r="AA2951" s="30"/>
      <c r="AB2951" s="30"/>
      <c r="AC2951" s="30"/>
      <c r="AD2951" s="268"/>
      <c r="AE2951" s="28"/>
      <c r="AF2951" s="28"/>
      <c r="AG2951" s="269"/>
      <c r="AH2951" s="28"/>
      <c r="AI2951" s="30"/>
      <c r="AJ2951" s="30"/>
      <c r="AK2951" s="268"/>
      <c r="AL2951" s="270"/>
      <c r="AM2951" s="271"/>
      <c r="AN2951" s="30"/>
    </row>
    <row r="2952" spans="1:40" ht="20.100000000000001" customHeight="1" x14ac:dyDescent="0.2">
      <c r="A2952" s="258"/>
      <c r="B2952" s="258"/>
      <c r="C2952" s="258"/>
      <c r="D2952" s="28"/>
      <c r="E2952" s="259"/>
      <c r="F2952" s="260"/>
      <c r="G2952" s="28"/>
      <c r="H2952" s="28"/>
      <c r="I2952" s="261"/>
      <c r="J2952" s="28"/>
      <c r="K2952" s="478"/>
      <c r="L2952" s="479"/>
      <c r="M2952" s="262"/>
      <c r="N2952" s="259"/>
      <c r="O2952" s="263"/>
      <c r="P2952" s="264"/>
      <c r="Q2952" s="485"/>
      <c r="R2952" s="44"/>
      <c r="S2952" s="487"/>
      <c r="T2952" s="28"/>
      <c r="U2952" s="261"/>
      <c r="V2952" s="265"/>
      <c r="W2952" s="265"/>
      <c r="X2952" s="266"/>
      <c r="Y2952" s="266"/>
      <c r="Z2952" s="267"/>
      <c r="AA2952" s="30"/>
      <c r="AB2952" s="30"/>
      <c r="AC2952" s="30"/>
      <c r="AD2952" s="268"/>
      <c r="AE2952" s="28"/>
      <c r="AF2952" s="28"/>
      <c r="AG2952" s="269"/>
      <c r="AH2952" s="28"/>
      <c r="AI2952" s="30"/>
      <c r="AJ2952" s="30"/>
      <c r="AK2952" s="268"/>
      <c r="AL2952" s="270"/>
      <c r="AM2952" s="271"/>
      <c r="AN2952" s="30"/>
    </row>
    <row r="2953" spans="1:40" ht="20.100000000000001" customHeight="1" x14ac:dyDescent="0.2">
      <c r="A2953" s="258"/>
      <c r="B2953" s="258"/>
      <c r="C2953" s="258"/>
      <c r="D2953" s="28"/>
      <c r="E2953" s="259"/>
      <c r="F2953" s="260"/>
      <c r="G2953" s="28"/>
      <c r="H2953" s="28"/>
      <c r="I2953" s="261"/>
      <c r="J2953" s="28"/>
      <c r="K2953" s="478"/>
      <c r="L2953" s="479"/>
      <c r="M2953" s="262"/>
      <c r="N2953" s="259"/>
      <c r="O2953" s="263"/>
      <c r="P2953" s="264"/>
      <c r="Q2953" s="485"/>
      <c r="R2953" s="44"/>
      <c r="S2953" s="487"/>
      <c r="T2953" s="28"/>
      <c r="U2953" s="261"/>
      <c r="V2953" s="265"/>
      <c r="W2953" s="265"/>
      <c r="X2953" s="266"/>
      <c r="Y2953" s="266"/>
      <c r="Z2953" s="267"/>
      <c r="AA2953" s="30"/>
      <c r="AB2953" s="30"/>
      <c r="AC2953" s="30"/>
      <c r="AD2953" s="268"/>
      <c r="AE2953" s="28"/>
      <c r="AF2953" s="28"/>
      <c r="AG2953" s="269"/>
      <c r="AH2953" s="28"/>
      <c r="AI2953" s="30"/>
      <c r="AJ2953" s="30"/>
      <c r="AK2953" s="268"/>
      <c r="AL2953" s="270"/>
      <c r="AM2953" s="271"/>
      <c r="AN2953" s="30"/>
    </row>
    <row r="2954" spans="1:40" ht="20.100000000000001" customHeight="1" x14ac:dyDescent="0.2">
      <c r="A2954" s="258"/>
      <c r="B2954" s="258"/>
      <c r="C2954" s="258"/>
      <c r="D2954" s="28"/>
      <c r="E2954" s="259"/>
      <c r="F2954" s="260"/>
      <c r="G2954" s="28"/>
      <c r="H2954" s="28"/>
      <c r="I2954" s="261"/>
      <c r="J2954" s="28"/>
      <c r="K2954" s="478"/>
      <c r="L2954" s="479"/>
      <c r="M2954" s="262"/>
      <c r="N2954" s="259"/>
      <c r="O2954" s="263"/>
      <c r="P2954" s="264"/>
      <c r="Q2954" s="485"/>
      <c r="R2954" s="44"/>
      <c r="S2954" s="487"/>
      <c r="T2954" s="28"/>
      <c r="U2954" s="261"/>
      <c r="V2954" s="265"/>
      <c r="W2954" s="265"/>
      <c r="X2954" s="266"/>
      <c r="Y2954" s="266"/>
      <c r="Z2954" s="267"/>
      <c r="AA2954" s="30"/>
      <c r="AB2954" s="30"/>
      <c r="AC2954" s="30"/>
      <c r="AD2954" s="268"/>
      <c r="AE2954" s="28"/>
      <c r="AF2954" s="28"/>
      <c r="AG2954" s="269"/>
      <c r="AH2954" s="28"/>
      <c r="AI2954" s="30"/>
      <c r="AJ2954" s="30"/>
      <c r="AK2954" s="268"/>
      <c r="AL2954" s="270"/>
      <c r="AM2954" s="271"/>
      <c r="AN2954" s="30"/>
    </row>
    <row r="2955" spans="1:40" ht="20.100000000000001" customHeight="1" x14ac:dyDescent="0.2">
      <c r="A2955" s="258"/>
      <c r="B2955" s="258"/>
      <c r="C2955" s="258"/>
      <c r="D2955" s="28"/>
      <c r="E2955" s="259"/>
      <c r="F2955" s="260"/>
      <c r="G2955" s="28"/>
      <c r="H2955" s="28"/>
      <c r="I2955" s="261"/>
      <c r="J2955" s="28"/>
      <c r="K2955" s="478"/>
      <c r="L2955" s="479"/>
      <c r="M2955" s="262"/>
      <c r="N2955" s="259"/>
      <c r="O2955" s="263"/>
      <c r="P2955" s="264"/>
      <c r="Q2955" s="485"/>
      <c r="R2955" s="44"/>
      <c r="S2955" s="487"/>
      <c r="T2955" s="28"/>
      <c r="U2955" s="261"/>
      <c r="V2955" s="265"/>
      <c r="W2955" s="265"/>
      <c r="X2955" s="266"/>
      <c r="Y2955" s="266"/>
      <c r="Z2955" s="267"/>
      <c r="AA2955" s="30"/>
      <c r="AB2955" s="30"/>
      <c r="AC2955" s="30"/>
      <c r="AD2955" s="268"/>
      <c r="AE2955" s="28"/>
      <c r="AF2955" s="28"/>
      <c r="AG2955" s="269"/>
      <c r="AH2955" s="28"/>
      <c r="AI2955" s="30"/>
      <c r="AJ2955" s="30"/>
      <c r="AK2955" s="268"/>
      <c r="AL2955" s="270"/>
      <c r="AM2955" s="271"/>
      <c r="AN2955" s="30"/>
    </row>
    <row r="2956" spans="1:40" ht="20.100000000000001" customHeight="1" x14ac:dyDescent="0.2">
      <c r="A2956" s="258"/>
      <c r="B2956" s="258"/>
      <c r="C2956" s="258"/>
      <c r="D2956" s="28"/>
      <c r="E2956" s="259"/>
      <c r="F2956" s="260"/>
      <c r="G2956" s="28"/>
      <c r="H2956" s="28"/>
      <c r="I2956" s="261"/>
      <c r="J2956" s="28"/>
      <c r="K2956" s="478"/>
      <c r="L2956" s="479"/>
      <c r="M2956" s="262"/>
      <c r="N2956" s="259"/>
      <c r="O2956" s="263"/>
      <c r="P2956" s="264"/>
      <c r="Q2956" s="485"/>
      <c r="R2956" s="44"/>
      <c r="S2956" s="487"/>
      <c r="T2956" s="28"/>
      <c r="U2956" s="261"/>
      <c r="V2956" s="265"/>
      <c r="W2956" s="265"/>
      <c r="X2956" s="266"/>
      <c r="Y2956" s="266"/>
      <c r="Z2956" s="267"/>
      <c r="AA2956" s="30"/>
      <c r="AB2956" s="30"/>
      <c r="AC2956" s="30"/>
      <c r="AD2956" s="268"/>
      <c r="AE2956" s="28"/>
      <c r="AF2956" s="28"/>
      <c r="AG2956" s="269"/>
      <c r="AH2956" s="28"/>
      <c r="AI2956" s="30"/>
      <c r="AJ2956" s="30"/>
      <c r="AK2956" s="268"/>
      <c r="AL2956" s="270"/>
      <c r="AM2956" s="271"/>
      <c r="AN2956" s="30"/>
    </row>
    <row r="2957" spans="1:40" ht="20.100000000000001" customHeight="1" x14ac:dyDescent="0.2">
      <c r="A2957" s="258"/>
      <c r="B2957" s="258"/>
      <c r="C2957" s="258"/>
      <c r="D2957" s="28"/>
      <c r="E2957" s="259"/>
      <c r="F2957" s="260"/>
      <c r="G2957" s="28"/>
      <c r="H2957" s="28"/>
      <c r="I2957" s="261"/>
      <c r="J2957" s="28"/>
      <c r="K2957" s="478"/>
      <c r="L2957" s="479"/>
      <c r="M2957" s="262"/>
      <c r="N2957" s="259"/>
      <c r="O2957" s="263"/>
      <c r="P2957" s="264"/>
      <c r="Q2957" s="485"/>
      <c r="R2957" s="44"/>
      <c r="S2957" s="487"/>
      <c r="T2957" s="28"/>
      <c r="U2957" s="261"/>
      <c r="V2957" s="265"/>
      <c r="W2957" s="265"/>
      <c r="X2957" s="266"/>
      <c r="Y2957" s="266"/>
      <c r="Z2957" s="267"/>
      <c r="AA2957" s="30"/>
      <c r="AB2957" s="30"/>
      <c r="AC2957" s="30"/>
      <c r="AD2957" s="268"/>
      <c r="AE2957" s="28"/>
      <c r="AF2957" s="28"/>
      <c r="AG2957" s="269"/>
      <c r="AH2957" s="28"/>
      <c r="AI2957" s="30"/>
      <c r="AJ2957" s="30"/>
      <c r="AK2957" s="268"/>
      <c r="AL2957" s="270"/>
      <c r="AM2957" s="271"/>
      <c r="AN2957" s="30"/>
    </row>
    <row r="2958" spans="1:40" ht="20.100000000000001" customHeight="1" x14ac:dyDescent="0.2">
      <c r="A2958" s="258"/>
      <c r="B2958" s="258"/>
      <c r="C2958" s="258"/>
      <c r="D2958" s="28"/>
      <c r="E2958" s="259"/>
      <c r="F2958" s="260"/>
      <c r="G2958" s="28"/>
      <c r="H2958" s="28"/>
      <c r="I2958" s="261"/>
      <c r="J2958" s="28"/>
      <c r="K2958" s="478"/>
      <c r="L2958" s="479"/>
      <c r="M2958" s="262"/>
      <c r="N2958" s="259"/>
      <c r="O2958" s="263"/>
      <c r="P2958" s="264"/>
      <c r="Q2958" s="485"/>
      <c r="R2958" s="44"/>
      <c r="S2958" s="487"/>
      <c r="T2958" s="28"/>
      <c r="U2958" s="261"/>
      <c r="V2958" s="265"/>
      <c r="W2958" s="265"/>
      <c r="X2958" s="266"/>
      <c r="Y2958" s="266"/>
      <c r="Z2958" s="267"/>
      <c r="AA2958" s="30"/>
      <c r="AB2958" s="30"/>
      <c r="AC2958" s="30"/>
      <c r="AD2958" s="268"/>
      <c r="AE2958" s="28"/>
      <c r="AF2958" s="28"/>
      <c r="AG2958" s="269"/>
      <c r="AH2958" s="28"/>
      <c r="AI2958" s="30"/>
      <c r="AJ2958" s="30"/>
      <c r="AK2958" s="268"/>
      <c r="AL2958" s="270"/>
      <c r="AM2958" s="271"/>
      <c r="AN2958" s="30"/>
    </row>
    <row r="2959" spans="1:40" ht="20.100000000000001" customHeight="1" x14ac:dyDescent="0.2">
      <c r="A2959" s="258"/>
      <c r="B2959" s="258"/>
      <c r="C2959" s="258"/>
      <c r="D2959" s="28"/>
      <c r="E2959" s="259"/>
      <c r="F2959" s="260"/>
      <c r="G2959" s="28"/>
      <c r="H2959" s="28"/>
      <c r="I2959" s="261"/>
      <c r="J2959" s="28"/>
      <c r="K2959" s="478"/>
      <c r="L2959" s="479"/>
      <c r="M2959" s="262"/>
      <c r="N2959" s="259"/>
      <c r="O2959" s="263"/>
      <c r="P2959" s="264"/>
      <c r="Q2959" s="485"/>
      <c r="R2959" s="44"/>
      <c r="S2959" s="487"/>
      <c r="T2959" s="28"/>
      <c r="U2959" s="261"/>
      <c r="V2959" s="265"/>
      <c r="W2959" s="265"/>
      <c r="X2959" s="266"/>
      <c r="Y2959" s="266"/>
      <c r="Z2959" s="267"/>
      <c r="AA2959" s="30"/>
      <c r="AB2959" s="30"/>
      <c r="AC2959" s="30"/>
      <c r="AD2959" s="268"/>
      <c r="AE2959" s="28"/>
      <c r="AF2959" s="28"/>
      <c r="AG2959" s="269"/>
      <c r="AH2959" s="28"/>
      <c r="AI2959" s="30"/>
      <c r="AJ2959" s="30"/>
      <c r="AK2959" s="268"/>
      <c r="AL2959" s="270"/>
      <c r="AM2959" s="271"/>
      <c r="AN2959" s="30"/>
    </row>
    <row r="2960" spans="1:40" ht="20.100000000000001" customHeight="1" x14ac:dyDescent="0.2">
      <c r="A2960" s="258"/>
      <c r="B2960" s="258"/>
      <c r="C2960" s="258"/>
      <c r="D2960" s="28"/>
      <c r="E2960" s="259"/>
      <c r="F2960" s="260"/>
      <c r="G2960" s="28"/>
      <c r="H2960" s="28"/>
      <c r="I2960" s="261"/>
      <c r="J2960" s="28"/>
      <c r="K2960" s="478"/>
      <c r="L2960" s="479"/>
      <c r="M2960" s="262"/>
      <c r="N2960" s="259"/>
      <c r="O2960" s="263"/>
      <c r="P2960" s="264"/>
      <c r="Q2960" s="485"/>
      <c r="R2960" s="44"/>
      <c r="S2960" s="487"/>
      <c r="T2960" s="28"/>
      <c r="U2960" s="261"/>
      <c r="V2960" s="265"/>
      <c r="W2960" s="265"/>
      <c r="X2960" s="266"/>
      <c r="Y2960" s="266"/>
      <c r="Z2960" s="267"/>
      <c r="AA2960" s="30"/>
      <c r="AB2960" s="30"/>
      <c r="AC2960" s="30"/>
      <c r="AD2960" s="268"/>
      <c r="AE2960" s="28"/>
      <c r="AF2960" s="28"/>
      <c r="AG2960" s="269"/>
      <c r="AH2960" s="28"/>
      <c r="AI2960" s="30"/>
      <c r="AJ2960" s="30"/>
      <c r="AK2960" s="268"/>
      <c r="AL2960" s="270"/>
      <c r="AM2960" s="271"/>
      <c r="AN2960" s="30"/>
    </row>
    <row r="2961" spans="1:40" ht="20.100000000000001" customHeight="1" x14ac:dyDescent="0.2">
      <c r="A2961" s="258"/>
      <c r="B2961" s="258"/>
      <c r="C2961" s="258"/>
      <c r="D2961" s="28"/>
      <c r="E2961" s="259"/>
      <c r="F2961" s="260"/>
      <c r="G2961" s="28"/>
      <c r="H2961" s="28"/>
      <c r="I2961" s="261"/>
      <c r="J2961" s="28"/>
      <c r="K2961" s="478"/>
      <c r="L2961" s="479"/>
      <c r="M2961" s="262"/>
      <c r="N2961" s="259"/>
      <c r="O2961" s="263"/>
      <c r="P2961" s="264"/>
      <c r="Q2961" s="485"/>
      <c r="R2961" s="44"/>
      <c r="S2961" s="487"/>
      <c r="T2961" s="28"/>
      <c r="U2961" s="261"/>
      <c r="V2961" s="265"/>
      <c r="W2961" s="265"/>
      <c r="X2961" s="266"/>
      <c r="Y2961" s="266"/>
      <c r="Z2961" s="267"/>
      <c r="AA2961" s="30"/>
      <c r="AB2961" s="30"/>
      <c r="AC2961" s="30"/>
      <c r="AD2961" s="268"/>
      <c r="AE2961" s="28"/>
      <c r="AF2961" s="28"/>
      <c r="AG2961" s="269"/>
      <c r="AH2961" s="28"/>
      <c r="AI2961" s="30"/>
      <c r="AJ2961" s="30"/>
      <c r="AK2961" s="268"/>
      <c r="AL2961" s="270"/>
      <c r="AM2961" s="271"/>
      <c r="AN2961" s="30"/>
    </row>
    <row r="2962" spans="1:40" ht="20.100000000000001" customHeight="1" x14ac:dyDescent="0.2">
      <c r="A2962" s="258"/>
      <c r="B2962" s="258"/>
      <c r="C2962" s="258"/>
      <c r="D2962" s="28"/>
      <c r="E2962" s="259"/>
      <c r="F2962" s="260"/>
      <c r="G2962" s="28"/>
      <c r="H2962" s="28"/>
      <c r="I2962" s="261"/>
      <c r="J2962" s="28"/>
      <c r="K2962" s="478"/>
      <c r="L2962" s="479"/>
      <c r="M2962" s="262"/>
      <c r="N2962" s="259"/>
      <c r="O2962" s="263"/>
      <c r="P2962" s="264"/>
      <c r="Q2962" s="485"/>
      <c r="R2962" s="44"/>
      <c r="S2962" s="487"/>
      <c r="T2962" s="28"/>
      <c r="U2962" s="261"/>
      <c r="V2962" s="265"/>
      <c r="W2962" s="265"/>
      <c r="X2962" s="266"/>
      <c r="Y2962" s="266"/>
      <c r="Z2962" s="267"/>
      <c r="AA2962" s="30"/>
      <c r="AB2962" s="30"/>
      <c r="AC2962" s="30"/>
      <c r="AD2962" s="268"/>
      <c r="AE2962" s="28"/>
      <c r="AF2962" s="28"/>
      <c r="AG2962" s="269"/>
      <c r="AH2962" s="28"/>
      <c r="AI2962" s="30"/>
      <c r="AJ2962" s="30"/>
      <c r="AK2962" s="268"/>
      <c r="AL2962" s="270"/>
      <c r="AM2962" s="271"/>
      <c r="AN2962" s="30"/>
    </row>
    <row r="2963" spans="1:40" ht="20.100000000000001" customHeight="1" x14ac:dyDescent="0.2">
      <c r="A2963" s="258"/>
      <c r="B2963" s="258"/>
      <c r="C2963" s="258"/>
      <c r="D2963" s="28"/>
      <c r="E2963" s="259"/>
      <c r="F2963" s="260"/>
      <c r="G2963" s="28"/>
      <c r="H2963" s="28"/>
      <c r="I2963" s="261"/>
      <c r="J2963" s="28"/>
      <c r="K2963" s="478"/>
      <c r="L2963" s="479"/>
      <c r="M2963" s="262"/>
      <c r="N2963" s="259"/>
      <c r="O2963" s="263"/>
      <c r="P2963" s="264"/>
      <c r="Q2963" s="485"/>
      <c r="R2963" s="44"/>
      <c r="S2963" s="487"/>
      <c r="T2963" s="28"/>
      <c r="U2963" s="261"/>
      <c r="V2963" s="265"/>
      <c r="W2963" s="265"/>
      <c r="X2963" s="266"/>
      <c r="Y2963" s="266"/>
      <c r="Z2963" s="267"/>
      <c r="AA2963" s="30"/>
      <c r="AB2963" s="30"/>
      <c r="AC2963" s="30"/>
      <c r="AD2963" s="268"/>
      <c r="AE2963" s="28"/>
      <c r="AF2963" s="28"/>
      <c r="AG2963" s="269"/>
      <c r="AH2963" s="28"/>
      <c r="AI2963" s="30"/>
      <c r="AJ2963" s="30"/>
      <c r="AK2963" s="268"/>
      <c r="AL2963" s="270"/>
      <c r="AM2963" s="271"/>
      <c r="AN2963" s="30"/>
    </row>
    <row r="2964" spans="1:40" ht="20.100000000000001" customHeight="1" x14ac:dyDescent="0.2">
      <c r="A2964" s="258"/>
      <c r="B2964" s="258"/>
      <c r="C2964" s="258"/>
      <c r="D2964" s="28"/>
      <c r="E2964" s="259"/>
      <c r="F2964" s="260"/>
      <c r="G2964" s="28"/>
      <c r="H2964" s="28"/>
      <c r="I2964" s="261"/>
      <c r="J2964" s="28"/>
      <c r="K2964" s="478"/>
      <c r="L2964" s="479"/>
      <c r="M2964" s="262"/>
      <c r="N2964" s="259"/>
      <c r="O2964" s="263"/>
      <c r="P2964" s="264"/>
      <c r="Q2964" s="485"/>
      <c r="R2964" s="44"/>
      <c r="S2964" s="487"/>
      <c r="T2964" s="28"/>
      <c r="U2964" s="261"/>
      <c r="V2964" s="265"/>
      <c r="W2964" s="265"/>
      <c r="X2964" s="266"/>
      <c r="Y2964" s="266"/>
      <c r="Z2964" s="267"/>
      <c r="AA2964" s="30"/>
      <c r="AB2964" s="30"/>
      <c r="AC2964" s="30"/>
      <c r="AD2964" s="268"/>
      <c r="AE2964" s="28"/>
      <c r="AF2964" s="28"/>
      <c r="AG2964" s="269"/>
      <c r="AH2964" s="28"/>
      <c r="AI2964" s="30"/>
      <c r="AJ2964" s="30"/>
      <c r="AK2964" s="268"/>
      <c r="AL2964" s="270"/>
      <c r="AM2964" s="271"/>
      <c r="AN2964" s="30"/>
    </row>
    <row r="2965" spans="1:40" ht="20.100000000000001" customHeight="1" x14ac:dyDescent="0.2">
      <c r="A2965" s="258"/>
      <c r="B2965" s="258"/>
      <c r="C2965" s="258"/>
      <c r="D2965" s="28"/>
      <c r="E2965" s="259"/>
      <c r="F2965" s="260"/>
      <c r="G2965" s="28"/>
      <c r="H2965" s="28"/>
      <c r="I2965" s="261"/>
      <c r="J2965" s="28"/>
      <c r="K2965" s="478"/>
      <c r="L2965" s="479"/>
      <c r="M2965" s="262"/>
      <c r="N2965" s="259"/>
      <c r="O2965" s="263"/>
      <c r="P2965" s="264"/>
      <c r="Q2965" s="485"/>
      <c r="R2965" s="44"/>
      <c r="S2965" s="487"/>
      <c r="T2965" s="28"/>
      <c r="U2965" s="261"/>
      <c r="V2965" s="265"/>
      <c r="W2965" s="265"/>
      <c r="X2965" s="266"/>
      <c r="Y2965" s="266"/>
      <c r="Z2965" s="267"/>
      <c r="AA2965" s="30"/>
      <c r="AB2965" s="30"/>
      <c r="AC2965" s="30"/>
      <c r="AD2965" s="268"/>
      <c r="AE2965" s="28"/>
      <c r="AF2965" s="28"/>
      <c r="AG2965" s="269"/>
      <c r="AH2965" s="28"/>
      <c r="AI2965" s="30"/>
      <c r="AJ2965" s="30"/>
      <c r="AK2965" s="268"/>
      <c r="AL2965" s="270"/>
      <c r="AM2965" s="271"/>
      <c r="AN2965" s="30"/>
    </row>
    <row r="2966" spans="1:40" ht="20.100000000000001" customHeight="1" x14ac:dyDescent="0.2">
      <c r="A2966" s="258"/>
      <c r="B2966" s="258"/>
      <c r="C2966" s="258"/>
      <c r="D2966" s="28"/>
      <c r="E2966" s="259"/>
      <c r="F2966" s="260"/>
      <c r="G2966" s="28"/>
      <c r="H2966" s="28"/>
      <c r="I2966" s="261"/>
      <c r="J2966" s="28"/>
      <c r="K2966" s="478"/>
      <c r="L2966" s="479"/>
      <c r="M2966" s="262"/>
      <c r="N2966" s="259"/>
      <c r="O2966" s="263"/>
      <c r="P2966" s="264"/>
      <c r="Q2966" s="485"/>
      <c r="R2966" s="44"/>
      <c r="S2966" s="487"/>
      <c r="T2966" s="28"/>
      <c r="U2966" s="261"/>
      <c r="V2966" s="265"/>
      <c r="W2966" s="265"/>
      <c r="X2966" s="266"/>
      <c r="Y2966" s="266"/>
      <c r="Z2966" s="267"/>
      <c r="AA2966" s="30"/>
      <c r="AB2966" s="30"/>
      <c r="AC2966" s="30"/>
      <c r="AD2966" s="268"/>
      <c r="AE2966" s="28"/>
      <c r="AF2966" s="28"/>
      <c r="AG2966" s="269"/>
      <c r="AH2966" s="28"/>
      <c r="AI2966" s="30"/>
      <c r="AJ2966" s="30"/>
      <c r="AK2966" s="268"/>
      <c r="AL2966" s="270"/>
      <c r="AM2966" s="271"/>
      <c r="AN2966" s="30"/>
    </row>
    <row r="2967" spans="1:40" ht="20.100000000000001" customHeight="1" x14ac:dyDescent="0.2">
      <c r="A2967" s="258"/>
      <c r="B2967" s="258"/>
      <c r="C2967" s="258"/>
      <c r="D2967" s="28"/>
      <c r="E2967" s="259"/>
      <c r="F2967" s="260"/>
      <c r="G2967" s="28"/>
      <c r="H2967" s="28"/>
      <c r="I2967" s="261"/>
      <c r="J2967" s="28"/>
      <c r="K2967" s="478"/>
      <c r="L2967" s="479"/>
      <c r="M2967" s="262"/>
      <c r="N2967" s="259"/>
      <c r="O2967" s="263"/>
      <c r="P2967" s="264"/>
      <c r="Q2967" s="485"/>
      <c r="R2967" s="44"/>
      <c r="S2967" s="487"/>
      <c r="T2967" s="28"/>
      <c r="U2967" s="261"/>
      <c r="V2967" s="265"/>
      <c r="W2967" s="265"/>
      <c r="X2967" s="266"/>
      <c r="Y2967" s="266"/>
      <c r="Z2967" s="267"/>
      <c r="AA2967" s="30"/>
      <c r="AB2967" s="30"/>
      <c r="AC2967" s="30"/>
      <c r="AD2967" s="268"/>
      <c r="AE2967" s="28"/>
      <c r="AF2967" s="28"/>
      <c r="AG2967" s="269"/>
      <c r="AH2967" s="28"/>
      <c r="AI2967" s="30"/>
      <c r="AJ2967" s="30"/>
      <c r="AK2967" s="268"/>
      <c r="AL2967" s="270"/>
      <c r="AM2967" s="271"/>
      <c r="AN2967" s="30"/>
    </row>
    <row r="2968" spans="1:40" ht="20.100000000000001" customHeight="1" x14ac:dyDescent="0.2">
      <c r="A2968" s="258"/>
      <c r="B2968" s="258"/>
      <c r="C2968" s="258"/>
      <c r="D2968" s="28"/>
      <c r="E2968" s="259"/>
      <c r="F2968" s="260"/>
      <c r="G2968" s="28"/>
      <c r="H2968" s="28"/>
      <c r="I2968" s="261"/>
      <c r="J2968" s="28"/>
      <c r="K2968" s="478"/>
      <c r="L2968" s="479"/>
      <c r="M2968" s="262"/>
      <c r="N2968" s="259"/>
      <c r="O2968" s="263"/>
      <c r="P2968" s="264"/>
      <c r="Q2968" s="485"/>
      <c r="R2968" s="44"/>
      <c r="S2968" s="487"/>
      <c r="T2968" s="28"/>
      <c r="U2968" s="261"/>
      <c r="V2968" s="265"/>
      <c r="W2968" s="265"/>
      <c r="X2968" s="266"/>
      <c r="Y2968" s="266"/>
      <c r="Z2968" s="267"/>
      <c r="AA2968" s="30"/>
      <c r="AB2968" s="30"/>
      <c r="AC2968" s="30"/>
      <c r="AD2968" s="268"/>
      <c r="AE2968" s="28"/>
      <c r="AF2968" s="28"/>
      <c r="AG2968" s="269"/>
      <c r="AH2968" s="28"/>
      <c r="AI2968" s="30"/>
      <c r="AJ2968" s="30"/>
      <c r="AK2968" s="268"/>
      <c r="AL2968" s="270"/>
      <c r="AM2968" s="271"/>
      <c r="AN2968" s="30"/>
    </row>
    <row r="2969" spans="1:40" ht="20.100000000000001" customHeight="1" x14ac:dyDescent="0.2">
      <c r="A2969" s="258"/>
      <c r="B2969" s="258"/>
      <c r="C2969" s="258"/>
      <c r="D2969" s="28"/>
      <c r="E2969" s="259"/>
      <c r="F2969" s="260"/>
      <c r="G2969" s="28"/>
      <c r="H2969" s="28"/>
      <c r="I2969" s="261"/>
      <c r="J2969" s="28"/>
      <c r="K2969" s="478"/>
      <c r="L2969" s="479"/>
      <c r="M2969" s="262"/>
      <c r="N2969" s="259"/>
      <c r="O2969" s="263"/>
      <c r="P2969" s="264"/>
      <c r="Q2969" s="485"/>
      <c r="R2969" s="44"/>
      <c r="S2969" s="487"/>
      <c r="T2969" s="28"/>
      <c r="U2969" s="261"/>
      <c r="V2969" s="265"/>
      <c r="W2969" s="265"/>
      <c r="X2969" s="266"/>
      <c r="Y2969" s="266"/>
      <c r="Z2969" s="267"/>
      <c r="AA2969" s="30"/>
      <c r="AB2969" s="30"/>
      <c r="AC2969" s="30"/>
      <c r="AD2969" s="268"/>
      <c r="AE2969" s="28"/>
      <c r="AF2969" s="28"/>
      <c r="AG2969" s="269"/>
      <c r="AH2969" s="28"/>
      <c r="AI2969" s="30"/>
      <c r="AJ2969" s="30"/>
      <c r="AK2969" s="268"/>
      <c r="AL2969" s="270"/>
      <c r="AM2969" s="271"/>
      <c r="AN2969" s="30"/>
    </row>
    <row r="2970" spans="1:40" ht="20.100000000000001" customHeight="1" x14ac:dyDescent="0.2">
      <c r="A2970" s="258"/>
      <c r="B2970" s="258"/>
      <c r="C2970" s="258"/>
      <c r="D2970" s="28"/>
      <c r="E2970" s="259"/>
      <c r="F2970" s="260"/>
      <c r="G2970" s="28"/>
      <c r="H2970" s="28"/>
      <c r="I2970" s="261"/>
      <c r="J2970" s="28"/>
      <c r="K2970" s="478"/>
      <c r="L2970" s="479"/>
      <c r="M2970" s="262"/>
      <c r="N2970" s="259"/>
      <c r="O2970" s="263"/>
      <c r="P2970" s="264"/>
      <c r="Q2970" s="485"/>
      <c r="R2970" s="44"/>
      <c r="S2970" s="487"/>
      <c r="T2970" s="28"/>
      <c r="U2970" s="261"/>
      <c r="V2970" s="265"/>
      <c r="W2970" s="265"/>
      <c r="X2970" s="266"/>
      <c r="Y2970" s="266"/>
      <c r="Z2970" s="267"/>
      <c r="AA2970" s="30"/>
      <c r="AB2970" s="30"/>
      <c r="AC2970" s="30"/>
      <c r="AD2970" s="268"/>
      <c r="AE2970" s="28"/>
      <c r="AF2970" s="28"/>
      <c r="AG2970" s="269"/>
      <c r="AH2970" s="28"/>
      <c r="AI2970" s="30"/>
      <c r="AJ2970" s="30"/>
      <c r="AK2970" s="268"/>
      <c r="AL2970" s="270"/>
      <c r="AM2970" s="271"/>
      <c r="AN2970" s="30"/>
    </row>
    <row r="2971" spans="1:40" ht="20.100000000000001" customHeight="1" x14ac:dyDescent="0.2">
      <c r="A2971" s="258"/>
      <c r="B2971" s="258"/>
      <c r="C2971" s="258"/>
      <c r="D2971" s="28"/>
      <c r="E2971" s="259"/>
      <c r="F2971" s="260"/>
      <c r="G2971" s="28"/>
      <c r="H2971" s="28"/>
      <c r="I2971" s="261"/>
      <c r="J2971" s="28"/>
      <c r="K2971" s="478"/>
      <c r="L2971" s="479"/>
      <c r="M2971" s="262"/>
      <c r="N2971" s="259"/>
      <c r="O2971" s="263"/>
      <c r="P2971" s="264"/>
      <c r="Q2971" s="485"/>
      <c r="R2971" s="44"/>
      <c r="S2971" s="487"/>
      <c r="T2971" s="28"/>
      <c r="U2971" s="261"/>
      <c r="V2971" s="265"/>
      <c r="W2971" s="265"/>
      <c r="X2971" s="266"/>
      <c r="Y2971" s="266"/>
      <c r="Z2971" s="267"/>
      <c r="AA2971" s="30"/>
      <c r="AB2971" s="30"/>
      <c r="AC2971" s="30"/>
      <c r="AD2971" s="268"/>
      <c r="AE2971" s="28"/>
      <c r="AF2971" s="28"/>
      <c r="AG2971" s="269"/>
      <c r="AH2971" s="28"/>
      <c r="AI2971" s="30"/>
      <c r="AJ2971" s="30"/>
      <c r="AK2971" s="268"/>
      <c r="AL2971" s="270"/>
      <c r="AM2971" s="271"/>
      <c r="AN2971" s="30"/>
    </row>
    <row r="2972" spans="1:40" ht="20.100000000000001" customHeight="1" x14ac:dyDescent="0.2">
      <c r="A2972" s="258"/>
      <c r="B2972" s="258"/>
      <c r="C2972" s="258"/>
      <c r="D2972" s="28"/>
      <c r="E2972" s="259"/>
      <c r="F2972" s="260"/>
      <c r="G2972" s="28"/>
      <c r="H2972" s="28"/>
      <c r="I2972" s="261"/>
      <c r="J2972" s="28"/>
      <c r="K2972" s="478"/>
      <c r="L2972" s="479"/>
      <c r="M2972" s="262"/>
      <c r="N2972" s="259"/>
      <c r="O2972" s="263"/>
      <c r="P2972" s="264"/>
      <c r="Q2972" s="485"/>
      <c r="R2972" s="44"/>
      <c r="S2972" s="487"/>
      <c r="T2972" s="28"/>
      <c r="U2972" s="261"/>
      <c r="V2972" s="265"/>
      <c r="W2972" s="265"/>
      <c r="X2972" s="266"/>
      <c r="Y2972" s="266"/>
      <c r="Z2972" s="267"/>
      <c r="AA2972" s="30"/>
      <c r="AB2972" s="30"/>
      <c r="AC2972" s="30"/>
      <c r="AD2972" s="268"/>
      <c r="AE2972" s="28"/>
      <c r="AF2972" s="28"/>
      <c r="AG2972" s="269"/>
      <c r="AH2972" s="28"/>
      <c r="AI2972" s="30"/>
      <c r="AJ2972" s="30"/>
      <c r="AK2972" s="268"/>
      <c r="AL2972" s="270"/>
      <c r="AM2972" s="271"/>
      <c r="AN2972" s="30"/>
    </row>
    <row r="2973" spans="1:40" ht="20.100000000000001" customHeight="1" x14ac:dyDescent="0.2">
      <c r="A2973" s="258"/>
      <c r="B2973" s="258"/>
      <c r="C2973" s="258"/>
      <c r="D2973" s="28"/>
      <c r="E2973" s="259"/>
      <c r="F2973" s="260"/>
      <c r="G2973" s="28"/>
      <c r="H2973" s="28"/>
      <c r="I2973" s="261"/>
      <c r="J2973" s="28"/>
      <c r="K2973" s="478"/>
      <c r="L2973" s="479"/>
      <c r="M2973" s="262"/>
      <c r="N2973" s="259"/>
      <c r="O2973" s="263"/>
      <c r="P2973" s="264"/>
      <c r="Q2973" s="485"/>
      <c r="R2973" s="44"/>
      <c r="S2973" s="487"/>
      <c r="T2973" s="28"/>
      <c r="U2973" s="261"/>
      <c r="V2973" s="265"/>
      <c r="W2973" s="265"/>
      <c r="X2973" s="266"/>
      <c r="Y2973" s="266"/>
      <c r="Z2973" s="267"/>
      <c r="AA2973" s="30"/>
      <c r="AB2973" s="30"/>
      <c r="AC2973" s="30"/>
      <c r="AD2973" s="268"/>
      <c r="AE2973" s="28"/>
      <c r="AF2973" s="28"/>
      <c r="AG2973" s="269"/>
      <c r="AH2973" s="28"/>
      <c r="AI2973" s="30"/>
      <c r="AJ2973" s="30"/>
      <c r="AK2973" s="268"/>
      <c r="AL2973" s="270"/>
      <c r="AM2973" s="271"/>
      <c r="AN2973" s="30"/>
    </row>
    <row r="2974" spans="1:40" ht="20.100000000000001" customHeight="1" x14ac:dyDescent="0.2">
      <c r="A2974" s="258"/>
      <c r="B2974" s="258"/>
      <c r="C2974" s="258"/>
      <c r="D2974" s="28"/>
      <c r="E2974" s="259"/>
      <c r="F2974" s="260"/>
      <c r="G2974" s="28"/>
      <c r="H2974" s="28"/>
      <c r="I2974" s="261"/>
      <c r="J2974" s="28"/>
      <c r="K2974" s="478"/>
      <c r="L2974" s="479"/>
      <c r="M2974" s="262"/>
      <c r="N2974" s="259"/>
      <c r="O2974" s="263"/>
      <c r="P2974" s="264"/>
      <c r="Q2974" s="485"/>
      <c r="R2974" s="44"/>
      <c r="S2974" s="487"/>
      <c r="T2974" s="28"/>
      <c r="U2974" s="261"/>
      <c r="V2974" s="265"/>
      <c r="W2974" s="265"/>
      <c r="X2974" s="266"/>
      <c r="Y2974" s="266"/>
      <c r="Z2974" s="267"/>
      <c r="AA2974" s="30"/>
      <c r="AB2974" s="30"/>
      <c r="AC2974" s="30"/>
      <c r="AD2974" s="268"/>
      <c r="AE2974" s="28"/>
      <c r="AF2974" s="28"/>
      <c r="AG2974" s="269"/>
      <c r="AH2974" s="28"/>
      <c r="AI2974" s="30"/>
      <c r="AJ2974" s="30"/>
      <c r="AK2974" s="268"/>
      <c r="AL2974" s="270"/>
      <c r="AM2974" s="271"/>
      <c r="AN2974" s="30"/>
    </row>
    <row r="2975" spans="1:40" ht="20.100000000000001" customHeight="1" x14ac:dyDescent="0.2">
      <c r="A2975" s="258"/>
      <c r="B2975" s="258"/>
      <c r="C2975" s="258"/>
      <c r="D2975" s="28"/>
      <c r="E2975" s="259"/>
      <c r="F2975" s="260"/>
      <c r="G2975" s="28"/>
      <c r="H2975" s="28"/>
      <c r="I2975" s="261"/>
      <c r="J2975" s="28"/>
      <c r="K2975" s="478"/>
      <c r="L2975" s="479"/>
      <c r="M2975" s="262"/>
      <c r="N2975" s="259"/>
      <c r="O2975" s="263"/>
      <c r="P2975" s="264"/>
      <c r="Q2975" s="485"/>
      <c r="R2975" s="44"/>
      <c r="S2975" s="487"/>
      <c r="T2975" s="28"/>
      <c r="U2975" s="261"/>
      <c r="V2975" s="265"/>
      <c r="W2975" s="265"/>
      <c r="X2975" s="266"/>
      <c r="Y2975" s="266"/>
      <c r="Z2975" s="267"/>
      <c r="AA2975" s="30"/>
      <c r="AB2975" s="30"/>
      <c r="AC2975" s="30"/>
      <c r="AD2975" s="268"/>
      <c r="AE2975" s="28"/>
      <c r="AF2975" s="28"/>
      <c r="AG2975" s="269"/>
      <c r="AH2975" s="28"/>
      <c r="AI2975" s="30"/>
      <c r="AJ2975" s="30"/>
      <c r="AK2975" s="268"/>
      <c r="AL2975" s="270"/>
      <c r="AM2975" s="271"/>
      <c r="AN2975" s="30"/>
    </row>
    <row r="2976" spans="1:40" ht="20.100000000000001" customHeight="1" x14ac:dyDescent="0.2">
      <c r="A2976" s="258"/>
      <c r="B2976" s="258"/>
      <c r="C2976" s="258"/>
      <c r="D2976" s="28"/>
      <c r="E2976" s="259"/>
      <c r="F2976" s="260"/>
      <c r="G2976" s="28"/>
      <c r="H2976" s="28"/>
      <c r="I2976" s="261"/>
      <c r="J2976" s="28"/>
      <c r="K2976" s="478"/>
      <c r="L2976" s="479"/>
      <c r="M2976" s="262"/>
      <c r="N2976" s="259"/>
      <c r="O2976" s="263"/>
      <c r="P2976" s="264"/>
      <c r="Q2976" s="485"/>
      <c r="R2976" s="44"/>
      <c r="S2976" s="487"/>
      <c r="T2976" s="28"/>
      <c r="U2976" s="261"/>
      <c r="V2976" s="265"/>
      <c r="W2976" s="265"/>
      <c r="X2976" s="266"/>
      <c r="Y2976" s="266"/>
      <c r="Z2976" s="267"/>
      <c r="AA2976" s="30"/>
      <c r="AB2976" s="30"/>
      <c r="AC2976" s="30"/>
      <c r="AD2976" s="268"/>
      <c r="AE2976" s="28"/>
      <c r="AF2976" s="28"/>
      <c r="AG2976" s="269"/>
      <c r="AH2976" s="28"/>
      <c r="AI2976" s="30"/>
      <c r="AJ2976" s="30"/>
      <c r="AK2976" s="268"/>
      <c r="AL2976" s="270"/>
      <c r="AM2976" s="271"/>
      <c r="AN2976" s="30"/>
    </row>
    <row r="2977" spans="1:40" ht="20.100000000000001" customHeight="1" x14ac:dyDescent="0.2">
      <c r="A2977" s="258"/>
      <c r="B2977" s="258"/>
      <c r="C2977" s="258"/>
      <c r="D2977" s="28"/>
      <c r="E2977" s="259"/>
      <c r="F2977" s="260"/>
      <c r="G2977" s="28"/>
      <c r="H2977" s="28"/>
      <c r="I2977" s="261"/>
      <c r="J2977" s="28"/>
      <c r="K2977" s="478"/>
      <c r="L2977" s="479"/>
      <c r="M2977" s="262"/>
      <c r="N2977" s="259"/>
      <c r="O2977" s="263"/>
      <c r="P2977" s="264"/>
      <c r="Q2977" s="485"/>
      <c r="R2977" s="44"/>
      <c r="S2977" s="487"/>
      <c r="T2977" s="28"/>
      <c r="U2977" s="261"/>
      <c r="V2977" s="265"/>
      <c r="W2977" s="265"/>
      <c r="X2977" s="266"/>
      <c r="Y2977" s="266"/>
      <c r="Z2977" s="267"/>
      <c r="AA2977" s="30"/>
      <c r="AB2977" s="30"/>
      <c r="AC2977" s="30"/>
      <c r="AD2977" s="268"/>
      <c r="AE2977" s="28"/>
      <c r="AF2977" s="28"/>
      <c r="AG2977" s="269"/>
      <c r="AH2977" s="28"/>
      <c r="AI2977" s="30"/>
      <c r="AJ2977" s="30"/>
      <c r="AK2977" s="268"/>
      <c r="AL2977" s="270"/>
      <c r="AM2977" s="271"/>
      <c r="AN2977" s="30"/>
    </row>
    <row r="2978" spans="1:40" ht="20.100000000000001" customHeight="1" x14ac:dyDescent="0.2">
      <c r="A2978" s="258"/>
      <c r="B2978" s="258"/>
      <c r="C2978" s="258"/>
      <c r="D2978" s="28"/>
      <c r="E2978" s="259"/>
      <c r="F2978" s="260"/>
      <c r="G2978" s="28"/>
      <c r="H2978" s="28"/>
      <c r="I2978" s="261"/>
      <c r="J2978" s="28"/>
      <c r="K2978" s="478"/>
      <c r="L2978" s="479"/>
      <c r="M2978" s="262"/>
      <c r="N2978" s="259"/>
      <c r="O2978" s="263"/>
      <c r="P2978" s="264"/>
      <c r="Q2978" s="485"/>
      <c r="R2978" s="44"/>
      <c r="S2978" s="487"/>
      <c r="T2978" s="28"/>
      <c r="U2978" s="261"/>
      <c r="V2978" s="265"/>
      <c r="W2978" s="265"/>
      <c r="X2978" s="266"/>
      <c r="Y2978" s="266"/>
      <c r="Z2978" s="267"/>
      <c r="AA2978" s="30"/>
      <c r="AB2978" s="30"/>
      <c r="AC2978" s="30"/>
      <c r="AD2978" s="268"/>
      <c r="AE2978" s="28"/>
      <c r="AF2978" s="28"/>
      <c r="AG2978" s="269"/>
      <c r="AH2978" s="28"/>
      <c r="AI2978" s="30"/>
      <c r="AJ2978" s="30"/>
      <c r="AK2978" s="268"/>
      <c r="AL2978" s="270"/>
      <c r="AM2978" s="271"/>
      <c r="AN2978" s="30"/>
    </row>
    <row r="2979" spans="1:40" ht="20.100000000000001" customHeight="1" x14ac:dyDescent="0.2">
      <c r="A2979" s="258"/>
      <c r="B2979" s="258"/>
      <c r="C2979" s="258"/>
      <c r="D2979" s="28"/>
      <c r="E2979" s="259"/>
      <c r="F2979" s="260"/>
      <c r="G2979" s="28"/>
      <c r="H2979" s="28"/>
      <c r="I2979" s="261"/>
      <c r="J2979" s="28"/>
      <c r="K2979" s="478"/>
      <c r="L2979" s="479"/>
      <c r="M2979" s="262"/>
      <c r="N2979" s="259"/>
      <c r="O2979" s="263"/>
      <c r="P2979" s="264"/>
      <c r="Q2979" s="485"/>
      <c r="R2979" s="44"/>
      <c r="S2979" s="487"/>
      <c r="T2979" s="28"/>
      <c r="U2979" s="261"/>
      <c r="V2979" s="265"/>
      <c r="W2979" s="265"/>
      <c r="X2979" s="266"/>
      <c r="Y2979" s="266"/>
      <c r="Z2979" s="267"/>
      <c r="AA2979" s="30"/>
      <c r="AB2979" s="30"/>
      <c r="AC2979" s="30"/>
      <c r="AD2979" s="268"/>
      <c r="AE2979" s="28"/>
      <c r="AF2979" s="28"/>
      <c r="AG2979" s="269"/>
      <c r="AH2979" s="28"/>
      <c r="AI2979" s="30"/>
      <c r="AJ2979" s="30"/>
      <c r="AK2979" s="268"/>
      <c r="AL2979" s="270"/>
      <c r="AM2979" s="271"/>
      <c r="AN2979" s="30"/>
    </row>
    <row r="2980" spans="1:40" ht="20.100000000000001" customHeight="1" x14ac:dyDescent="0.2">
      <c r="A2980" s="258"/>
      <c r="B2980" s="258"/>
      <c r="C2980" s="258"/>
      <c r="D2980" s="28"/>
      <c r="E2980" s="259"/>
      <c r="F2980" s="260"/>
      <c r="G2980" s="28"/>
      <c r="H2980" s="28"/>
      <c r="I2980" s="261"/>
      <c r="J2980" s="28"/>
      <c r="K2980" s="478"/>
      <c r="L2980" s="479"/>
      <c r="M2980" s="262"/>
      <c r="N2980" s="259"/>
      <c r="O2980" s="263"/>
      <c r="P2980" s="264"/>
      <c r="Q2980" s="485"/>
      <c r="R2980" s="44"/>
      <c r="S2980" s="487"/>
      <c r="T2980" s="28"/>
      <c r="U2980" s="261"/>
      <c r="V2980" s="265"/>
      <c r="W2980" s="265"/>
      <c r="X2980" s="266"/>
      <c r="Y2980" s="266"/>
      <c r="Z2980" s="267"/>
      <c r="AA2980" s="30"/>
      <c r="AB2980" s="30"/>
      <c r="AC2980" s="30"/>
      <c r="AD2980" s="268"/>
      <c r="AE2980" s="28"/>
      <c r="AF2980" s="28"/>
      <c r="AG2980" s="269"/>
      <c r="AH2980" s="28"/>
      <c r="AI2980" s="30"/>
      <c r="AJ2980" s="30"/>
      <c r="AK2980" s="268"/>
      <c r="AL2980" s="270"/>
      <c r="AM2980" s="271"/>
      <c r="AN2980" s="30"/>
    </row>
    <row r="2981" spans="1:40" ht="20.100000000000001" customHeight="1" x14ac:dyDescent="0.2">
      <c r="A2981" s="258"/>
      <c r="B2981" s="258"/>
      <c r="C2981" s="258"/>
      <c r="D2981" s="28"/>
      <c r="E2981" s="259"/>
      <c r="F2981" s="260"/>
      <c r="G2981" s="28"/>
      <c r="H2981" s="28"/>
      <c r="I2981" s="261"/>
      <c r="J2981" s="28"/>
      <c r="K2981" s="478"/>
      <c r="L2981" s="479"/>
      <c r="M2981" s="262"/>
      <c r="N2981" s="259"/>
      <c r="O2981" s="263"/>
      <c r="P2981" s="264"/>
      <c r="Q2981" s="485"/>
      <c r="R2981" s="44"/>
      <c r="S2981" s="487"/>
      <c r="T2981" s="28"/>
      <c r="U2981" s="261"/>
      <c r="V2981" s="265"/>
      <c r="W2981" s="265"/>
      <c r="X2981" s="266"/>
      <c r="Y2981" s="266"/>
      <c r="Z2981" s="267"/>
      <c r="AA2981" s="30"/>
      <c r="AB2981" s="30"/>
      <c r="AC2981" s="30"/>
      <c r="AD2981" s="268"/>
      <c r="AE2981" s="28"/>
      <c r="AF2981" s="28"/>
      <c r="AG2981" s="269"/>
      <c r="AH2981" s="28"/>
      <c r="AI2981" s="30"/>
      <c r="AJ2981" s="30"/>
      <c r="AK2981" s="268"/>
      <c r="AL2981" s="270"/>
      <c r="AM2981" s="271"/>
      <c r="AN2981" s="30"/>
    </row>
    <row r="2982" spans="1:40" ht="20.100000000000001" customHeight="1" x14ac:dyDescent="0.2">
      <c r="A2982" s="258"/>
      <c r="B2982" s="258"/>
      <c r="C2982" s="258"/>
      <c r="D2982" s="28"/>
      <c r="E2982" s="259"/>
      <c r="F2982" s="260"/>
      <c r="G2982" s="28"/>
      <c r="H2982" s="28"/>
      <c r="I2982" s="261"/>
      <c r="J2982" s="28"/>
      <c r="K2982" s="478"/>
      <c r="L2982" s="479"/>
      <c r="M2982" s="262"/>
      <c r="N2982" s="259"/>
      <c r="O2982" s="263"/>
      <c r="P2982" s="264"/>
      <c r="Q2982" s="485"/>
      <c r="R2982" s="44"/>
      <c r="S2982" s="487"/>
      <c r="T2982" s="28"/>
      <c r="U2982" s="261"/>
      <c r="V2982" s="265"/>
      <c r="W2982" s="265"/>
      <c r="X2982" s="266"/>
      <c r="Y2982" s="266"/>
      <c r="Z2982" s="267"/>
      <c r="AA2982" s="30"/>
      <c r="AB2982" s="30"/>
      <c r="AC2982" s="30"/>
      <c r="AD2982" s="268"/>
      <c r="AE2982" s="28"/>
      <c r="AF2982" s="28"/>
      <c r="AG2982" s="269"/>
      <c r="AH2982" s="28"/>
      <c r="AI2982" s="30"/>
      <c r="AJ2982" s="30"/>
      <c r="AK2982" s="268"/>
      <c r="AL2982" s="270"/>
      <c r="AM2982" s="271"/>
      <c r="AN2982" s="30"/>
    </row>
    <row r="2983" spans="1:40" ht="20.100000000000001" customHeight="1" x14ac:dyDescent="0.2">
      <c r="A2983" s="258"/>
      <c r="B2983" s="258"/>
      <c r="C2983" s="258"/>
      <c r="D2983" s="28"/>
      <c r="E2983" s="259"/>
      <c r="F2983" s="260"/>
      <c r="G2983" s="28"/>
      <c r="H2983" s="28"/>
      <c r="I2983" s="261"/>
      <c r="J2983" s="28"/>
      <c r="K2983" s="478"/>
      <c r="L2983" s="479"/>
      <c r="M2983" s="262"/>
      <c r="N2983" s="259"/>
      <c r="O2983" s="263"/>
      <c r="P2983" s="264"/>
      <c r="Q2983" s="485"/>
      <c r="R2983" s="44"/>
      <c r="S2983" s="487"/>
      <c r="T2983" s="28"/>
      <c r="U2983" s="261"/>
      <c r="V2983" s="265"/>
      <c r="W2983" s="265"/>
      <c r="X2983" s="266"/>
      <c r="Y2983" s="266"/>
      <c r="Z2983" s="267"/>
      <c r="AA2983" s="30"/>
      <c r="AB2983" s="30"/>
      <c r="AC2983" s="30"/>
      <c r="AD2983" s="268"/>
      <c r="AE2983" s="28"/>
      <c r="AF2983" s="28"/>
      <c r="AG2983" s="269"/>
      <c r="AH2983" s="28"/>
      <c r="AI2983" s="30"/>
      <c r="AJ2983" s="30"/>
      <c r="AK2983" s="268"/>
      <c r="AL2983" s="270"/>
      <c r="AM2983" s="271"/>
      <c r="AN2983" s="30"/>
    </row>
    <row r="2984" spans="1:40" ht="20.100000000000001" customHeight="1" x14ac:dyDescent="0.2">
      <c r="A2984" s="258"/>
      <c r="B2984" s="258"/>
      <c r="C2984" s="258"/>
      <c r="D2984" s="28"/>
      <c r="E2984" s="259"/>
      <c r="F2984" s="260"/>
      <c r="G2984" s="28"/>
      <c r="H2984" s="28"/>
      <c r="I2984" s="261"/>
      <c r="J2984" s="28"/>
      <c r="K2984" s="478"/>
      <c r="L2984" s="479"/>
      <c r="M2984" s="262"/>
      <c r="N2984" s="259"/>
      <c r="O2984" s="263"/>
      <c r="P2984" s="264"/>
      <c r="Q2984" s="485"/>
      <c r="R2984" s="44"/>
      <c r="S2984" s="487"/>
      <c r="T2984" s="28"/>
      <c r="U2984" s="261"/>
      <c r="V2984" s="265"/>
      <c r="W2984" s="265"/>
      <c r="X2984" s="266"/>
      <c r="Y2984" s="266"/>
      <c r="Z2984" s="267"/>
      <c r="AA2984" s="30"/>
      <c r="AB2984" s="30"/>
      <c r="AC2984" s="30"/>
      <c r="AD2984" s="268"/>
      <c r="AE2984" s="28"/>
      <c r="AF2984" s="28"/>
      <c r="AG2984" s="269"/>
      <c r="AH2984" s="28"/>
      <c r="AI2984" s="30"/>
      <c r="AJ2984" s="30"/>
      <c r="AK2984" s="268"/>
      <c r="AL2984" s="270"/>
      <c r="AM2984" s="271"/>
      <c r="AN2984" s="30"/>
    </row>
    <row r="2985" spans="1:40" ht="20.100000000000001" customHeight="1" x14ac:dyDescent="0.2">
      <c r="A2985" s="258"/>
      <c r="B2985" s="258"/>
      <c r="C2985" s="258"/>
      <c r="D2985" s="28"/>
      <c r="E2985" s="259"/>
      <c r="F2985" s="260"/>
      <c r="G2985" s="28"/>
      <c r="H2985" s="28"/>
      <c r="I2985" s="261"/>
      <c r="J2985" s="28"/>
      <c r="K2985" s="478"/>
      <c r="L2985" s="479"/>
      <c r="M2985" s="262"/>
      <c r="N2985" s="259"/>
      <c r="O2985" s="263"/>
      <c r="P2985" s="264"/>
      <c r="Q2985" s="485"/>
      <c r="R2985" s="44"/>
      <c r="S2985" s="487"/>
      <c r="T2985" s="28"/>
      <c r="U2985" s="261"/>
      <c r="V2985" s="265"/>
      <c r="W2985" s="265"/>
      <c r="X2985" s="266"/>
      <c r="Y2985" s="266"/>
      <c r="Z2985" s="267"/>
      <c r="AA2985" s="30"/>
      <c r="AB2985" s="30"/>
      <c r="AC2985" s="30"/>
      <c r="AD2985" s="268"/>
      <c r="AE2985" s="28"/>
      <c r="AF2985" s="28"/>
      <c r="AG2985" s="269"/>
      <c r="AH2985" s="28"/>
      <c r="AI2985" s="30"/>
      <c r="AJ2985" s="30"/>
      <c r="AK2985" s="268"/>
      <c r="AL2985" s="270"/>
      <c r="AM2985" s="271"/>
      <c r="AN2985" s="30"/>
    </row>
    <row r="2986" spans="1:40" ht="20.100000000000001" customHeight="1" x14ac:dyDescent="0.2">
      <c r="A2986" s="258"/>
      <c r="B2986" s="258"/>
      <c r="C2986" s="258"/>
      <c r="D2986" s="28"/>
      <c r="E2986" s="259"/>
      <c r="F2986" s="260"/>
      <c r="G2986" s="28"/>
      <c r="H2986" s="28"/>
      <c r="I2986" s="261"/>
      <c r="J2986" s="28"/>
      <c r="K2986" s="478"/>
      <c r="L2986" s="479"/>
      <c r="M2986" s="262"/>
      <c r="N2986" s="259"/>
      <c r="O2986" s="263"/>
      <c r="P2986" s="264"/>
      <c r="Q2986" s="485"/>
      <c r="R2986" s="44"/>
      <c r="S2986" s="487"/>
      <c r="T2986" s="28"/>
      <c r="U2986" s="261"/>
      <c r="V2986" s="265"/>
      <c r="W2986" s="265"/>
      <c r="X2986" s="266"/>
      <c r="Y2986" s="266"/>
      <c r="Z2986" s="267"/>
      <c r="AA2986" s="30"/>
      <c r="AB2986" s="30"/>
      <c r="AC2986" s="30"/>
      <c r="AD2986" s="268"/>
      <c r="AE2986" s="28"/>
      <c r="AF2986" s="28"/>
      <c r="AG2986" s="269"/>
      <c r="AH2986" s="28"/>
      <c r="AI2986" s="30"/>
      <c r="AJ2986" s="30"/>
      <c r="AK2986" s="268"/>
      <c r="AL2986" s="270"/>
      <c r="AM2986" s="271"/>
      <c r="AN2986" s="30"/>
    </row>
    <row r="2987" spans="1:40" ht="20.100000000000001" customHeight="1" x14ac:dyDescent="0.2">
      <c r="A2987" s="258"/>
      <c r="B2987" s="258"/>
      <c r="C2987" s="258"/>
      <c r="D2987" s="28"/>
      <c r="E2987" s="259"/>
      <c r="F2987" s="260"/>
      <c r="G2987" s="28"/>
      <c r="H2987" s="28"/>
      <c r="I2987" s="261"/>
      <c r="J2987" s="28"/>
      <c r="K2987" s="478"/>
      <c r="L2987" s="479"/>
      <c r="M2987" s="262"/>
      <c r="N2987" s="259"/>
      <c r="O2987" s="263"/>
      <c r="P2987" s="264"/>
      <c r="Q2987" s="485"/>
      <c r="R2987" s="44"/>
      <c r="S2987" s="487"/>
      <c r="T2987" s="28"/>
      <c r="U2987" s="261"/>
      <c r="V2987" s="265"/>
      <c r="W2987" s="265"/>
      <c r="X2987" s="266"/>
      <c r="Y2987" s="266"/>
      <c r="Z2987" s="267"/>
      <c r="AA2987" s="30"/>
      <c r="AB2987" s="30"/>
      <c r="AC2987" s="30"/>
      <c r="AD2987" s="268"/>
      <c r="AE2987" s="28"/>
      <c r="AF2987" s="28"/>
      <c r="AG2987" s="269"/>
      <c r="AH2987" s="28"/>
      <c r="AI2987" s="30"/>
      <c r="AJ2987" s="30"/>
      <c r="AK2987" s="268"/>
      <c r="AL2987" s="270"/>
      <c r="AM2987" s="271"/>
      <c r="AN2987" s="30"/>
    </row>
    <row r="2988" spans="1:40" ht="20.100000000000001" customHeight="1" x14ac:dyDescent="0.2">
      <c r="A2988" s="258"/>
      <c r="B2988" s="258"/>
      <c r="C2988" s="258"/>
      <c r="D2988" s="28"/>
      <c r="E2988" s="259"/>
      <c r="F2988" s="260"/>
      <c r="G2988" s="28"/>
      <c r="H2988" s="28"/>
      <c r="I2988" s="261"/>
      <c r="J2988" s="28"/>
      <c r="K2988" s="478"/>
      <c r="L2988" s="479"/>
      <c r="M2988" s="262"/>
      <c r="N2988" s="259"/>
      <c r="O2988" s="263"/>
      <c r="P2988" s="264"/>
      <c r="Q2988" s="485"/>
      <c r="R2988" s="44"/>
      <c r="S2988" s="487"/>
      <c r="T2988" s="28"/>
      <c r="U2988" s="261"/>
      <c r="V2988" s="265"/>
      <c r="W2988" s="265"/>
      <c r="X2988" s="266"/>
      <c r="Y2988" s="266"/>
      <c r="Z2988" s="267"/>
      <c r="AA2988" s="30"/>
      <c r="AB2988" s="30"/>
      <c r="AC2988" s="30"/>
      <c r="AD2988" s="268"/>
      <c r="AE2988" s="28"/>
      <c r="AF2988" s="28"/>
      <c r="AG2988" s="269"/>
      <c r="AH2988" s="28"/>
      <c r="AI2988" s="30"/>
      <c r="AJ2988" s="30"/>
      <c r="AK2988" s="268"/>
      <c r="AL2988" s="270"/>
      <c r="AM2988" s="271"/>
      <c r="AN2988" s="30"/>
    </row>
    <row r="2989" spans="1:40" ht="20.100000000000001" customHeight="1" x14ac:dyDescent="0.2">
      <c r="A2989" s="258"/>
      <c r="B2989" s="258"/>
      <c r="C2989" s="258"/>
      <c r="D2989" s="28"/>
      <c r="E2989" s="259"/>
      <c r="F2989" s="260"/>
      <c r="G2989" s="28"/>
      <c r="H2989" s="28"/>
      <c r="I2989" s="261"/>
      <c r="J2989" s="28"/>
      <c r="K2989" s="478"/>
      <c r="L2989" s="479"/>
      <c r="M2989" s="262"/>
      <c r="N2989" s="259"/>
      <c r="O2989" s="263"/>
      <c r="P2989" s="264"/>
      <c r="Q2989" s="485"/>
      <c r="R2989" s="44"/>
      <c r="S2989" s="487"/>
      <c r="T2989" s="28"/>
      <c r="U2989" s="261"/>
      <c r="V2989" s="265"/>
      <c r="W2989" s="265"/>
      <c r="X2989" s="266"/>
      <c r="Y2989" s="266"/>
      <c r="Z2989" s="267"/>
      <c r="AA2989" s="30"/>
      <c r="AB2989" s="30"/>
      <c r="AC2989" s="30"/>
      <c r="AD2989" s="268"/>
      <c r="AE2989" s="28"/>
      <c r="AF2989" s="28"/>
      <c r="AG2989" s="269"/>
      <c r="AH2989" s="28"/>
      <c r="AI2989" s="30"/>
      <c r="AJ2989" s="30"/>
      <c r="AK2989" s="268"/>
      <c r="AL2989" s="270"/>
      <c r="AM2989" s="271"/>
      <c r="AN2989" s="30"/>
    </row>
    <row r="2990" spans="1:40" ht="20.100000000000001" customHeight="1" x14ac:dyDescent="0.2">
      <c r="A2990" s="258"/>
      <c r="B2990" s="258"/>
      <c r="C2990" s="258"/>
      <c r="D2990" s="28"/>
      <c r="E2990" s="259"/>
      <c r="F2990" s="260"/>
      <c r="G2990" s="28"/>
      <c r="H2990" s="28"/>
      <c r="I2990" s="261"/>
      <c r="J2990" s="28"/>
      <c r="K2990" s="478"/>
      <c r="L2990" s="479"/>
      <c r="M2990" s="262"/>
      <c r="N2990" s="259"/>
      <c r="O2990" s="263"/>
      <c r="P2990" s="264"/>
      <c r="Q2990" s="485"/>
      <c r="R2990" s="44"/>
      <c r="S2990" s="487"/>
      <c r="T2990" s="28"/>
      <c r="U2990" s="261"/>
      <c r="V2990" s="265"/>
      <c r="W2990" s="265"/>
      <c r="X2990" s="266"/>
      <c r="Y2990" s="266"/>
      <c r="Z2990" s="267"/>
      <c r="AA2990" s="30"/>
      <c r="AB2990" s="30"/>
      <c r="AC2990" s="30"/>
      <c r="AD2990" s="268"/>
      <c r="AE2990" s="28"/>
      <c r="AF2990" s="28"/>
      <c r="AG2990" s="269"/>
      <c r="AH2990" s="28"/>
      <c r="AI2990" s="30"/>
      <c r="AJ2990" s="30"/>
      <c r="AK2990" s="268"/>
      <c r="AL2990" s="270"/>
      <c r="AM2990" s="271"/>
      <c r="AN2990" s="30"/>
    </row>
    <row r="2991" spans="1:40" ht="20.100000000000001" customHeight="1" x14ac:dyDescent="0.2">
      <c r="A2991" s="258"/>
      <c r="B2991" s="258"/>
      <c r="C2991" s="258"/>
      <c r="D2991" s="28"/>
      <c r="E2991" s="259"/>
      <c r="F2991" s="260"/>
      <c r="G2991" s="28"/>
      <c r="H2991" s="28"/>
      <c r="I2991" s="261"/>
      <c r="J2991" s="28"/>
      <c r="K2991" s="478"/>
      <c r="L2991" s="479"/>
      <c r="M2991" s="262"/>
      <c r="N2991" s="259"/>
      <c r="O2991" s="263"/>
      <c r="P2991" s="264"/>
      <c r="Q2991" s="485"/>
      <c r="R2991" s="44"/>
      <c r="S2991" s="487"/>
      <c r="T2991" s="28"/>
      <c r="U2991" s="261"/>
      <c r="V2991" s="265"/>
      <c r="W2991" s="265"/>
      <c r="X2991" s="266"/>
      <c r="Y2991" s="266"/>
      <c r="Z2991" s="267"/>
      <c r="AA2991" s="30"/>
      <c r="AB2991" s="30"/>
      <c r="AC2991" s="30"/>
      <c r="AD2991" s="268"/>
      <c r="AE2991" s="28"/>
      <c r="AF2991" s="28"/>
      <c r="AG2991" s="269"/>
      <c r="AH2991" s="28"/>
      <c r="AI2991" s="30"/>
      <c r="AJ2991" s="30"/>
      <c r="AK2991" s="268"/>
      <c r="AL2991" s="270"/>
      <c r="AM2991" s="271"/>
      <c r="AN2991" s="30"/>
    </row>
    <row r="2992" spans="1:40" ht="20.100000000000001" customHeight="1" x14ac:dyDescent="0.2">
      <c r="A2992" s="258"/>
      <c r="B2992" s="258"/>
      <c r="C2992" s="258"/>
      <c r="D2992" s="28"/>
      <c r="E2992" s="259"/>
      <c r="F2992" s="260"/>
      <c r="G2992" s="28"/>
      <c r="H2992" s="28"/>
      <c r="I2992" s="261"/>
      <c r="J2992" s="28"/>
      <c r="K2992" s="478"/>
      <c r="L2992" s="479"/>
      <c r="M2992" s="262"/>
      <c r="N2992" s="259"/>
      <c r="O2992" s="263"/>
      <c r="P2992" s="264"/>
      <c r="Q2992" s="485"/>
      <c r="R2992" s="44"/>
      <c r="S2992" s="487"/>
      <c r="T2992" s="28"/>
      <c r="U2992" s="261"/>
      <c r="V2992" s="265"/>
      <c r="W2992" s="265"/>
      <c r="X2992" s="266"/>
      <c r="Y2992" s="266"/>
      <c r="Z2992" s="267"/>
      <c r="AA2992" s="30"/>
      <c r="AB2992" s="30"/>
      <c r="AC2992" s="30"/>
      <c r="AD2992" s="268"/>
      <c r="AE2992" s="28"/>
      <c r="AF2992" s="28"/>
      <c r="AG2992" s="269"/>
      <c r="AH2992" s="28"/>
      <c r="AI2992" s="30"/>
      <c r="AJ2992" s="30"/>
      <c r="AK2992" s="268"/>
      <c r="AL2992" s="270"/>
      <c r="AM2992" s="271"/>
      <c r="AN2992" s="30"/>
    </row>
    <row r="2993" spans="1:40" ht="20.100000000000001" customHeight="1" x14ac:dyDescent="0.2">
      <c r="A2993" s="258"/>
      <c r="B2993" s="258"/>
      <c r="C2993" s="258"/>
      <c r="D2993" s="28"/>
      <c r="E2993" s="259"/>
      <c r="F2993" s="260"/>
      <c r="G2993" s="28"/>
      <c r="H2993" s="28"/>
      <c r="I2993" s="261"/>
      <c r="J2993" s="28"/>
      <c r="K2993" s="478"/>
      <c r="L2993" s="479"/>
      <c r="M2993" s="262"/>
      <c r="N2993" s="259"/>
      <c r="O2993" s="263"/>
      <c r="P2993" s="264"/>
      <c r="Q2993" s="485"/>
      <c r="R2993" s="44"/>
      <c r="S2993" s="487"/>
      <c r="T2993" s="28"/>
      <c r="U2993" s="261"/>
      <c r="V2993" s="265"/>
      <c r="W2993" s="265"/>
      <c r="X2993" s="266"/>
      <c r="Y2993" s="266"/>
      <c r="Z2993" s="267"/>
      <c r="AA2993" s="30"/>
      <c r="AB2993" s="30"/>
      <c r="AC2993" s="30"/>
      <c r="AD2993" s="268"/>
      <c r="AE2993" s="28"/>
      <c r="AF2993" s="28"/>
      <c r="AG2993" s="269"/>
      <c r="AH2993" s="28"/>
      <c r="AI2993" s="30"/>
      <c r="AJ2993" s="30"/>
      <c r="AK2993" s="268"/>
      <c r="AL2993" s="270"/>
      <c r="AM2993" s="271"/>
      <c r="AN2993" s="30"/>
    </row>
    <row r="2994" spans="1:40" ht="20.100000000000001" customHeight="1" x14ac:dyDescent="0.2">
      <c r="A2994" s="258"/>
      <c r="B2994" s="258"/>
      <c r="C2994" s="258"/>
      <c r="D2994" s="28"/>
      <c r="E2994" s="259"/>
      <c r="F2994" s="260"/>
      <c r="G2994" s="28"/>
      <c r="H2994" s="28"/>
      <c r="I2994" s="261"/>
      <c r="J2994" s="28"/>
      <c r="K2994" s="478"/>
      <c r="L2994" s="479"/>
      <c r="M2994" s="262"/>
      <c r="N2994" s="259"/>
      <c r="O2994" s="263"/>
      <c r="P2994" s="264"/>
      <c r="Q2994" s="485"/>
      <c r="R2994" s="44"/>
      <c r="S2994" s="487"/>
      <c r="T2994" s="28"/>
      <c r="U2994" s="261"/>
      <c r="V2994" s="265"/>
      <c r="W2994" s="265"/>
      <c r="X2994" s="266"/>
      <c r="Y2994" s="266"/>
      <c r="Z2994" s="267"/>
      <c r="AA2994" s="30"/>
      <c r="AB2994" s="30"/>
      <c r="AC2994" s="30"/>
      <c r="AD2994" s="268"/>
      <c r="AE2994" s="28"/>
      <c r="AF2994" s="28"/>
      <c r="AG2994" s="269"/>
      <c r="AH2994" s="28"/>
      <c r="AI2994" s="30"/>
      <c r="AJ2994" s="30"/>
      <c r="AK2994" s="268"/>
      <c r="AL2994" s="270"/>
      <c r="AM2994" s="271"/>
      <c r="AN2994" s="30"/>
    </row>
    <row r="2995" spans="1:40" ht="20.100000000000001" customHeight="1" x14ac:dyDescent="0.2">
      <c r="A2995" s="258"/>
      <c r="B2995" s="258"/>
      <c r="C2995" s="258"/>
      <c r="D2995" s="28"/>
      <c r="E2995" s="259"/>
      <c r="F2995" s="260"/>
      <c r="G2995" s="28"/>
      <c r="H2995" s="28"/>
      <c r="I2995" s="261"/>
      <c r="J2995" s="28"/>
      <c r="K2995" s="478"/>
      <c r="L2995" s="479"/>
      <c r="M2995" s="262"/>
      <c r="N2995" s="259"/>
      <c r="O2995" s="263"/>
      <c r="P2995" s="264"/>
      <c r="Q2995" s="485"/>
      <c r="R2995" s="44"/>
      <c r="S2995" s="487"/>
      <c r="T2995" s="28"/>
      <c r="U2995" s="261"/>
      <c r="V2995" s="265"/>
      <c r="W2995" s="265"/>
      <c r="X2995" s="266"/>
      <c r="Y2995" s="266"/>
      <c r="Z2995" s="267"/>
      <c r="AA2995" s="30"/>
      <c r="AB2995" s="30"/>
      <c r="AC2995" s="30"/>
      <c r="AD2995" s="268"/>
      <c r="AE2995" s="28"/>
      <c r="AF2995" s="28"/>
      <c r="AG2995" s="269"/>
      <c r="AH2995" s="28"/>
      <c r="AI2995" s="30"/>
      <c r="AJ2995" s="30"/>
      <c r="AK2995" s="268"/>
      <c r="AL2995" s="270"/>
      <c r="AM2995" s="271"/>
      <c r="AN2995" s="30"/>
    </row>
    <row r="2996" spans="1:40" ht="20.100000000000001" customHeight="1" x14ac:dyDescent="0.2">
      <c r="A2996" s="258"/>
      <c r="B2996" s="258"/>
      <c r="C2996" s="258"/>
      <c r="D2996" s="28"/>
      <c r="E2996" s="259"/>
      <c r="F2996" s="260"/>
      <c r="G2996" s="28"/>
      <c r="H2996" s="28"/>
      <c r="I2996" s="261"/>
      <c r="J2996" s="28"/>
      <c r="K2996" s="478"/>
      <c r="L2996" s="479"/>
      <c r="M2996" s="262"/>
      <c r="N2996" s="259"/>
      <c r="O2996" s="263"/>
      <c r="P2996" s="264"/>
      <c r="Q2996" s="485"/>
      <c r="R2996" s="44"/>
      <c r="S2996" s="487"/>
      <c r="T2996" s="28"/>
      <c r="U2996" s="261"/>
      <c r="V2996" s="265"/>
      <c r="W2996" s="265"/>
      <c r="X2996" s="266"/>
      <c r="Y2996" s="266"/>
      <c r="Z2996" s="267"/>
      <c r="AA2996" s="30"/>
      <c r="AB2996" s="30"/>
      <c r="AC2996" s="30"/>
      <c r="AD2996" s="268"/>
      <c r="AE2996" s="28"/>
      <c r="AF2996" s="28"/>
      <c r="AG2996" s="269"/>
      <c r="AH2996" s="28"/>
      <c r="AI2996" s="30"/>
      <c r="AJ2996" s="30"/>
      <c r="AK2996" s="268"/>
      <c r="AL2996" s="270"/>
      <c r="AM2996" s="271"/>
      <c r="AN2996" s="30"/>
    </row>
    <row r="2997" spans="1:40" ht="20.100000000000001" customHeight="1" x14ac:dyDescent="0.2">
      <c r="A2997" s="258"/>
      <c r="B2997" s="258"/>
      <c r="C2997" s="258"/>
      <c r="D2997" s="28"/>
      <c r="E2997" s="259"/>
      <c r="F2997" s="260"/>
      <c r="G2997" s="28"/>
      <c r="H2997" s="28"/>
      <c r="I2997" s="261"/>
      <c r="J2997" s="28"/>
      <c r="K2997" s="478"/>
      <c r="L2997" s="479"/>
      <c r="M2997" s="262"/>
      <c r="N2997" s="259"/>
      <c r="O2997" s="263"/>
      <c r="P2997" s="264"/>
      <c r="Q2997" s="485"/>
      <c r="R2997" s="44"/>
      <c r="S2997" s="487"/>
      <c r="T2997" s="28"/>
      <c r="U2997" s="261"/>
      <c r="V2997" s="265"/>
      <c r="W2997" s="265"/>
      <c r="X2997" s="266"/>
      <c r="Y2997" s="266"/>
      <c r="Z2997" s="267"/>
      <c r="AA2997" s="30"/>
      <c r="AB2997" s="30"/>
      <c r="AC2997" s="30"/>
      <c r="AD2997" s="268"/>
      <c r="AE2997" s="28"/>
      <c r="AF2997" s="28"/>
      <c r="AG2997" s="269"/>
      <c r="AH2997" s="28"/>
      <c r="AI2997" s="30"/>
      <c r="AJ2997" s="30"/>
      <c r="AK2997" s="268"/>
      <c r="AL2997" s="270"/>
      <c r="AM2997" s="271"/>
      <c r="AN2997" s="30"/>
    </row>
    <row r="2998" spans="1:40" ht="20.100000000000001" customHeight="1" x14ac:dyDescent="0.2">
      <c r="A2998" s="258"/>
      <c r="B2998" s="258"/>
      <c r="C2998" s="258"/>
      <c r="D2998" s="28"/>
      <c r="E2998" s="259"/>
      <c r="F2998" s="260"/>
      <c r="G2998" s="28"/>
      <c r="H2998" s="28"/>
      <c r="I2998" s="261"/>
      <c r="J2998" s="28"/>
      <c r="K2998" s="478"/>
      <c r="L2998" s="479"/>
      <c r="M2998" s="262"/>
      <c r="N2998" s="259"/>
      <c r="O2998" s="263"/>
      <c r="P2998" s="264"/>
      <c r="Q2998" s="485"/>
      <c r="R2998" s="44"/>
      <c r="S2998" s="487"/>
      <c r="T2998" s="28"/>
      <c r="U2998" s="261"/>
      <c r="V2998" s="265"/>
      <c r="W2998" s="265"/>
      <c r="X2998" s="266"/>
      <c r="Y2998" s="266"/>
      <c r="Z2998" s="267"/>
      <c r="AA2998" s="30"/>
      <c r="AB2998" s="30"/>
      <c r="AC2998" s="30"/>
      <c r="AD2998" s="268"/>
      <c r="AE2998" s="28"/>
      <c r="AF2998" s="28"/>
      <c r="AG2998" s="269"/>
      <c r="AH2998" s="28"/>
      <c r="AI2998" s="30"/>
      <c r="AJ2998" s="30"/>
      <c r="AK2998" s="268"/>
      <c r="AL2998" s="270"/>
      <c r="AM2998" s="271"/>
      <c r="AN2998" s="30"/>
    </row>
    <row r="2999" spans="1:40" ht="20.100000000000001" customHeight="1" x14ac:dyDescent="0.2">
      <c r="A2999" s="258"/>
      <c r="B2999" s="258"/>
      <c r="C2999" s="258"/>
      <c r="D2999" s="28"/>
      <c r="E2999" s="259"/>
      <c r="F2999" s="260"/>
      <c r="G2999" s="28"/>
      <c r="H2999" s="28"/>
      <c r="I2999" s="261"/>
      <c r="J2999" s="28"/>
      <c r="K2999" s="478"/>
      <c r="L2999" s="479"/>
      <c r="M2999" s="262"/>
      <c r="N2999" s="259"/>
      <c r="O2999" s="263"/>
      <c r="P2999" s="264"/>
      <c r="Q2999" s="485"/>
      <c r="R2999" s="44"/>
      <c r="S2999" s="487"/>
      <c r="T2999" s="28"/>
      <c r="U2999" s="261"/>
      <c r="V2999" s="265"/>
      <c r="W2999" s="265"/>
      <c r="X2999" s="266"/>
      <c r="Y2999" s="266"/>
      <c r="Z2999" s="267"/>
      <c r="AA2999" s="30"/>
      <c r="AB2999" s="30"/>
      <c r="AC2999" s="30"/>
      <c r="AD2999" s="268"/>
      <c r="AE2999" s="28"/>
      <c r="AF2999" s="28"/>
      <c r="AG2999" s="269"/>
      <c r="AH2999" s="28"/>
      <c r="AI2999" s="30"/>
      <c r="AJ2999" s="30"/>
      <c r="AK2999" s="268"/>
      <c r="AL2999" s="270"/>
      <c r="AM2999" s="271"/>
      <c r="AN2999" s="30"/>
    </row>
    <row r="3000" spans="1:40" ht="20.100000000000001" customHeight="1" x14ac:dyDescent="0.2">
      <c r="A3000" s="258"/>
      <c r="B3000" s="258"/>
      <c r="C3000" s="258"/>
      <c r="D3000" s="28"/>
      <c r="E3000" s="259"/>
      <c r="F3000" s="260"/>
      <c r="G3000" s="28"/>
      <c r="H3000" s="28"/>
      <c r="I3000" s="261"/>
      <c r="J3000" s="28"/>
      <c r="K3000" s="478"/>
      <c r="L3000" s="479"/>
      <c r="M3000" s="262"/>
      <c r="N3000" s="259"/>
      <c r="O3000" s="263"/>
      <c r="P3000" s="264"/>
      <c r="Q3000" s="485"/>
      <c r="R3000" s="44"/>
      <c r="S3000" s="487"/>
      <c r="T3000" s="28"/>
      <c r="U3000" s="261"/>
      <c r="V3000" s="265"/>
      <c r="W3000" s="265"/>
      <c r="X3000" s="266"/>
      <c r="Y3000" s="266"/>
      <c r="Z3000" s="267"/>
      <c r="AA3000" s="30"/>
      <c r="AB3000" s="30"/>
      <c r="AC3000" s="30"/>
      <c r="AD3000" s="268"/>
      <c r="AE3000" s="28"/>
      <c r="AF3000" s="28"/>
      <c r="AG3000" s="269"/>
      <c r="AH3000" s="28"/>
      <c r="AI3000" s="30"/>
      <c r="AJ3000" s="30"/>
      <c r="AK3000" s="268"/>
      <c r="AL3000" s="270"/>
      <c r="AM3000" s="271"/>
      <c r="AN3000" s="30"/>
    </row>
    <row r="3001" spans="1:40" ht="20.100000000000001" customHeight="1" x14ac:dyDescent="0.2">
      <c r="A3001" s="258"/>
      <c r="B3001" s="258"/>
      <c r="C3001" s="258"/>
      <c r="D3001" s="28"/>
      <c r="E3001" s="259"/>
      <c r="F3001" s="260"/>
      <c r="G3001" s="28"/>
      <c r="H3001" s="28"/>
      <c r="I3001" s="261"/>
      <c r="J3001" s="28"/>
      <c r="K3001" s="478"/>
      <c r="L3001" s="479"/>
      <c r="M3001" s="262"/>
      <c r="N3001" s="259"/>
      <c r="O3001" s="263"/>
      <c r="P3001" s="264"/>
      <c r="Q3001" s="485"/>
      <c r="R3001" s="44"/>
      <c r="S3001" s="487"/>
      <c r="T3001" s="28"/>
      <c r="U3001" s="261"/>
      <c r="V3001" s="265"/>
      <c r="W3001" s="265"/>
      <c r="X3001" s="266"/>
      <c r="Y3001" s="266"/>
      <c r="Z3001" s="267"/>
      <c r="AA3001" s="30"/>
      <c r="AB3001" s="30"/>
      <c r="AC3001" s="30"/>
      <c r="AD3001" s="268"/>
      <c r="AE3001" s="28"/>
      <c r="AF3001" s="28"/>
      <c r="AG3001" s="269"/>
      <c r="AH3001" s="28"/>
      <c r="AI3001" s="30"/>
      <c r="AJ3001" s="30"/>
      <c r="AK3001" s="268"/>
      <c r="AL3001" s="270"/>
      <c r="AM3001" s="271"/>
      <c r="AN3001" s="30"/>
    </row>
    <row r="3002" spans="1:40" ht="20.100000000000001" customHeight="1" x14ac:dyDescent="0.2">
      <c r="A3002" s="258"/>
      <c r="B3002" s="258"/>
      <c r="C3002" s="258"/>
      <c r="D3002" s="28"/>
      <c r="E3002" s="259"/>
      <c r="F3002" s="260"/>
      <c r="G3002" s="28"/>
      <c r="H3002" s="28"/>
      <c r="I3002" s="261"/>
      <c r="J3002" s="28"/>
      <c r="K3002" s="478"/>
      <c r="L3002" s="479"/>
      <c r="M3002" s="262"/>
      <c r="N3002" s="259"/>
      <c r="O3002" s="263"/>
      <c r="P3002" s="264"/>
      <c r="Q3002" s="485"/>
      <c r="R3002" s="44"/>
      <c r="S3002" s="487"/>
      <c r="T3002" s="28"/>
      <c r="U3002" s="261"/>
      <c r="V3002" s="265"/>
      <c r="W3002" s="265"/>
      <c r="X3002" s="266"/>
      <c r="Y3002" s="266"/>
      <c r="Z3002" s="267"/>
      <c r="AA3002" s="30"/>
      <c r="AB3002" s="30"/>
      <c r="AC3002" s="30"/>
      <c r="AD3002" s="268"/>
      <c r="AE3002" s="28"/>
      <c r="AF3002" s="28"/>
      <c r="AG3002" s="269"/>
      <c r="AH3002" s="28"/>
      <c r="AI3002" s="30"/>
      <c r="AJ3002" s="30"/>
      <c r="AK3002" s="268"/>
      <c r="AL3002" s="270"/>
      <c r="AM3002" s="271"/>
      <c r="AN3002" s="30"/>
    </row>
    <row r="3003" spans="1:40" ht="20.100000000000001" customHeight="1" x14ac:dyDescent="0.2">
      <c r="A3003" s="258"/>
      <c r="B3003" s="258"/>
      <c r="C3003" s="258"/>
      <c r="D3003" s="28"/>
      <c r="E3003" s="259"/>
      <c r="F3003" s="260"/>
      <c r="G3003" s="28"/>
      <c r="H3003" s="28"/>
      <c r="I3003" s="261"/>
      <c r="J3003" s="28"/>
      <c r="K3003" s="478"/>
      <c r="L3003" s="479"/>
      <c r="M3003" s="262"/>
      <c r="N3003" s="259"/>
      <c r="O3003" s="263"/>
      <c r="P3003" s="264"/>
      <c r="Q3003" s="485"/>
      <c r="R3003" s="44"/>
      <c r="S3003" s="487"/>
      <c r="T3003" s="28"/>
      <c r="U3003" s="261"/>
      <c r="V3003" s="265"/>
      <c r="W3003" s="265"/>
      <c r="X3003" s="266"/>
      <c r="Y3003" s="266"/>
      <c r="Z3003" s="267"/>
      <c r="AA3003" s="30"/>
      <c r="AB3003" s="30"/>
      <c r="AC3003" s="30"/>
      <c r="AD3003" s="268"/>
      <c r="AE3003" s="28"/>
      <c r="AF3003" s="28"/>
      <c r="AG3003" s="269"/>
      <c r="AH3003" s="28"/>
      <c r="AI3003" s="30"/>
      <c r="AJ3003" s="30"/>
      <c r="AK3003" s="268"/>
      <c r="AL3003" s="270"/>
      <c r="AM3003" s="271"/>
      <c r="AN3003" s="30"/>
    </row>
    <row r="3004" spans="1:40" ht="20.100000000000001" customHeight="1" x14ac:dyDescent="0.2">
      <c r="A3004" s="258"/>
      <c r="B3004" s="258"/>
      <c r="C3004" s="258"/>
      <c r="D3004" s="28"/>
      <c r="E3004" s="259"/>
      <c r="F3004" s="260"/>
      <c r="G3004" s="28"/>
      <c r="H3004" s="28"/>
      <c r="I3004" s="261"/>
      <c r="J3004" s="28"/>
      <c r="K3004" s="478"/>
      <c r="L3004" s="479"/>
      <c r="M3004" s="262"/>
      <c r="N3004" s="259"/>
      <c r="O3004" s="263"/>
      <c r="P3004" s="264"/>
      <c r="Q3004" s="485"/>
      <c r="R3004" s="44"/>
      <c r="S3004" s="487"/>
      <c r="T3004" s="28"/>
      <c r="U3004" s="261"/>
      <c r="V3004" s="265"/>
      <c r="W3004" s="265"/>
      <c r="X3004" s="266"/>
      <c r="Y3004" s="266"/>
      <c r="Z3004" s="267"/>
      <c r="AA3004" s="30"/>
      <c r="AB3004" s="30"/>
      <c r="AC3004" s="30"/>
      <c r="AD3004" s="268"/>
      <c r="AE3004" s="28"/>
      <c r="AF3004" s="28"/>
      <c r="AG3004" s="269"/>
      <c r="AH3004" s="28"/>
      <c r="AI3004" s="30"/>
      <c r="AJ3004" s="30"/>
      <c r="AK3004" s="268"/>
      <c r="AL3004" s="270"/>
      <c r="AM3004" s="271"/>
      <c r="AN3004" s="30"/>
    </row>
    <row r="3005" spans="1:40" ht="20.100000000000001" customHeight="1" x14ac:dyDescent="0.2">
      <c r="A3005" s="258"/>
      <c r="B3005" s="258"/>
      <c r="C3005" s="258"/>
      <c r="D3005" s="28"/>
      <c r="E3005" s="259"/>
      <c r="F3005" s="260"/>
      <c r="G3005" s="28"/>
      <c r="H3005" s="28"/>
      <c r="I3005" s="261"/>
      <c r="J3005" s="28"/>
      <c r="K3005" s="478"/>
      <c r="L3005" s="479"/>
      <c r="M3005" s="262"/>
      <c r="N3005" s="259"/>
      <c r="O3005" s="263"/>
      <c r="P3005" s="264"/>
      <c r="Q3005" s="485"/>
      <c r="R3005" s="44"/>
      <c r="S3005" s="487"/>
      <c r="T3005" s="28"/>
      <c r="U3005" s="261"/>
      <c r="V3005" s="265"/>
      <c r="W3005" s="265"/>
      <c r="X3005" s="266"/>
      <c r="Y3005" s="266"/>
      <c r="Z3005" s="267"/>
      <c r="AA3005" s="30"/>
      <c r="AB3005" s="30"/>
      <c r="AC3005" s="30"/>
      <c r="AD3005" s="268"/>
      <c r="AE3005" s="28"/>
      <c r="AF3005" s="28"/>
      <c r="AG3005" s="269"/>
      <c r="AH3005" s="28"/>
      <c r="AI3005" s="30"/>
      <c r="AJ3005" s="30"/>
      <c r="AK3005" s="268"/>
      <c r="AL3005" s="270"/>
      <c r="AM3005" s="271"/>
      <c r="AN3005" s="30"/>
    </row>
    <row r="3006" spans="1:40" ht="20.100000000000001" customHeight="1" x14ac:dyDescent="0.2">
      <c r="A3006" s="258"/>
      <c r="B3006" s="258"/>
      <c r="C3006" s="258"/>
      <c r="D3006" s="28"/>
      <c r="E3006" s="259"/>
      <c r="F3006" s="260"/>
      <c r="G3006" s="28"/>
      <c r="H3006" s="28"/>
      <c r="I3006" s="261"/>
      <c r="J3006" s="28"/>
      <c r="K3006" s="478"/>
      <c r="L3006" s="479"/>
      <c r="M3006" s="262"/>
      <c r="N3006" s="259"/>
      <c r="O3006" s="263"/>
      <c r="P3006" s="264"/>
      <c r="Q3006" s="485"/>
      <c r="R3006" s="44"/>
      <c r="S3006" s="487"/>
      <c r="T3006" s="28"/>
      <c r="U3006" s="261"/>
      <c r="V3006" s="265"/>
      <c r="W3006" s="265"/>
      <c r="X3006" s="266"/>
      <c r="Y3006" s="266"/>
      <c r="Z3006" s="267"/>
      <c r="AA3006" s="30"/>
      <c r="AB3006" s="30"/>
      <c r="AC3006" s="30"/>
      <c r="AD3006" s="268"/>
      <c r="AE3006" s="28"/>
      <c r="AF3006" s="28"/>
      <c r="AG3006" s="269"/>
      <c r="AH3006" s="28"/>
      <c r="AI3006" s="30"/>
      <c r="AJ3006" s="30"/>
      <c r="AK3006" s="268"/>
      <c r="AL3006" s="270"/>
      <c r="AM3006" s="271"/>
      <c r="AN3006" s="30"/>
    </row>
    <row r="3007" spans="1:40" ht="20.100000000000001" customHeight="1" x14ac:dyDescent="0.2">
      <c r="A3007" s="258"/>
      <c r="B3007" s="258"/>
      <c r="C3007" s="258"/>
      <c r="D3007" s="28"/>
      <c r="E3007" s="259"/>
      <c r="F3007" s="260"/>
      <c r="G3007" s="28"/>
      <c r="H3007" s="28"/>
      <c r="I3007" s="261"/>
      <c r="J3007" s="28"/>
      <c r="K3007" s="478"/>
      <c r="L3007" s="479"/>
      <c r="M3007" s="262"/>
      <c r="N3007" s="259"/>
      <c r="O3007" s="263"/>
      <c r="P3007" s="264"/>
      <c r="Q3007" s="485"/>
      <c r="R3007" s="44"/>
      <c r="S3007" s="487"/>
      <c r="T3007" s="28"/>
      <c r="U3007" s="261"/>
      <c r="V3007" s="265"/>
      <c r="W3007" s="265"/>
      <c r="X3007" s="266"/>
      <c r="Y3007" s="266"/>
      <c r="Z3007" s="267"/>
      <c r="AA3007" s="30"/>
      <c r="AB3007" s="30"/>
      <c r="AC3007" s="30"/>
      <c r="AD3007" s="268"/>
      <c r="AE3007" s="28"/>
      <c r="AF3007" s="28"/>
      <c r="AG3007" s="269"/>
      <c r="AH3007" s="28"/>
      <c r="AI3007" s="30"/>
      <c r="AJ3007" s="30"/>
      <c r="AK3007" s="268"/>
      <c r="AL3007" s="270"/>
      <c r="AM3007" s="271"/>
      <c r="AN3007" s="30"/>
    </row>
    <row r="3008" spans="1:40" ht="20.100000000000001" customHeight="1" x14ac:dyDescent="0.2">
      <c r="A3008" s="258"/>
      <c r="B3008" s="258"/>
      <c r="C3008" s="258"/>
      <c r="D3008" s="28"/>
      <c r="E3008" s="259"/>
      <c r="F3008" s="260"/>
      <c r="G3008" s="28"/>
      <c r="H3008" s="28"/>
      <c r="I3008" s="261"/>
      <c r="J3008" s="28"/>
      <c r="K3008" s="478"/>
      <c r="L3008" s="479"/>
      <c r="M3008" s="262"/>
      <c r="N3008" s="259"/>
      <c r="O3008" s="263"/>
      <c r="P3008" s="264"/>
      <c r="Q3008" s="485"/>
      <c r="R3008" s="44"/>
      <c r="S3008" s="487"/>
      <c r="T3008" s="28"/>
      <c r="U3008" s="261"/>
      <c r="V3008" s="265"/>
      <c r="W3008" s="265"/>
      <c r="X3008" s="266"/>
      <c r="Y3008" s="266"/>
      <c r="Z3008" s="267"/>
      <c r="AA3008" s="30"/>
      <c r="AB3008" s="30"/>
      <c r="AC3008" s="30"/>
      <c r="AD3008" s="268"/>
      <c r="AE3008" s="28"/>
      <c r="AF3008" s="28"/>
      <c r="AG3008" s="269"/>
      <c r="AH3008" s="28"/>
      <c r="AI3008" s="30"/>
      <c r="AJ3008" s="30"/>
      <c r="AK3008" s="268"/>
      <c r="AL3008" s="270"/>
      <c r="AM3008" s="271"/>
      <c r="AN3008" s="30"/>
    </row>
    <row r="3009" spans="1:40" ht="20.100000000000001" customHeight="1" x14ac:dyDescent="0.2">
      <c r="A3009" s="258"/>
      <c r="B3009" s="258"/>
      <c r="C3009" s="258"/>
      <c r="D3009" s="28"/>
      <c r="E3009" s="259"/>
      <c r="F3009" s="260"/>
      <c r="G3009" s="28"/>
      <c r="H3009" s="28"/>
      <c r="I3009" s="261"/>
      <c r="J3009" s="28"/>
      <c r="K3009" s="478"/>
      <c r="L3009" s="479"/>
      <c r="M3009" s="262"/>
      <c r="N3009" s="259"/>
      <c r="O3009" s="263"/>
      <c r="P3009" s="264"/>
      <c r="Q3009" s="485"/>
      <c r="R3009" s="44"/>
      <c r="S3009" s="487"/>
      <c r="T3009" s="28"/>
      <c r="U3009" s="261"/>
      <c r="V3009" s="265"/>
      <c r="W3009" s="265"/>
      <c r="X3009" s="266"/>
      <c r="Y3009" s="266"/>
      <c r="Z3009" s="267"/>
      <c r="AA3009" s="30"/>
      <c r="AB3009" s="30"/>
      <c r="AC3009" s="30"/>
      <c r="AD3009" s="268"/>
      <c r="AE3009" s="28"/>
      <c r="AF3009" s="28"/>
      <c r="AG3009" s="269"/>
      <c r="AH3009" s="28"/>
      <c r="AI3009" s="30"/>
      <c r="AJ3009" s="30"/>
      <c r="AK3009" s="268"/>
      <c r="AL3009" s="270"/>
      <c r="AM3009" s="271"/>
      <c r="AN3009" s="30"/>
    </row>
    <row r="3010" spans="1:40" ht="20.100000000000001" customHeight="1" x14ac:dyDescent="0.2">
      <c r="A3010" s="258"/>
      <c r="B3010" s="258"/>
      <c r="C3010" s="258"/>
      <c r="D3010" s="28"/>
      <c r="E3010" s="259"/>
      <c r="F3010" s="260"/>
      <c r="G3010" s="28"/>
      <c r="H3010" s="28"/>
      <c r="I3010" s="261"/>
      <c r="J3010" s="28"/>
      <c r="K3010" s="478"/>
      <c r="L3010" s="479"/>
      <c r="M3010" s="262"/>
      <c r="N3010" s="259"/>
      <c r="O3010" s="263"/>
      <c r="P3010" s="264"/>
      <c r="Q3010" s="485"/>
      <c r="R3010" s="44"/>
      <c r="S3010" s="487"/>
      <c r="T3010" s="28"/>
      <c r="U3010" s="261"/>
      <c r="V3010" s="265"/>
      <c r="W3010" s="265"/>
      <c r="X3010" s="266"/>
      <c r="Y3010" s="266"/>
      <c r="Z3010" s="267"/>
      <c r="AA3010" s="30"/>
      <c r="AB3010" s="30"/>
      <c r="AC3010" s="30"/>
      <c r="AD3010" s="268"/>
      <c r="AE3010" s="28"/>
      <c r="AF3010" s="28"/>
      <c r="AG3010" s="269"/>
      <c r="AH3010" s="28"/>
      <c r="AI3010" s="30"/>
      <c r="AJ3010" s="30"/>
      <c r="AK3010" s="268"/>
      <c r="AL3010" s="270"/>
      <c r="AM3010" s="271"/>
      <c r="AN3010" s="30"/>
    </row>
    <row r="3011" spans="1:40" ht="20.100000000000001" customHeight="1" x14ac:dyDescent="0.2">
      <c r="A3011" s="258"/>
      <c r="B3011" s="258"/>
      <c r="C3011" s="258"/>
      <c r="D3011" s="28"/>
      <c r="E3011" s="259"/>
      <c r="F3011" s="260"/>
      <c r="G3011" s="28"/>
      <c r="H3011" s="28"/>
      <c r="I3011" s="261"/>
      <c r="J3011" s="28"/>
      <c r="K3011" s="478"/>
      <c r="L3011" s="479"/>
      <c r="M3011" s="262"/>
      <c r="N3011" s="259"/>
      <c r="O3011" s="263"/>
      <c r="P3011" s="264"/>
      <c r="Q3011" s="485"/>
      <c r="R3011" s="44"/>
      <c r="S3011" s="487"/>
      <c r="T3011" s="28"/>
      <c r="U3011" s="261"/>
      <c r="V3011" s="265"/>
      <c r="W3011" s="265"/>
      <c r="X3011" s="266"/>
      <c r="Y3011" s="266"/>
      <c r="Z3011" s="267"/>
      <c r="AA3011" s="30"/>
      <c r="AB3011" s="30"/>
      <c r="AC3011" s="30"/>
      <c r="AD3011" s="268"/>
      <c r="AE3011" s="28"/>
      <c r="AF3011" s="28"/>
      <c r="AG3011" s="269"/>
      <c r="AH3011" s="28"/>
      <c r="AI3011" s="30"/>
      <c r="AJ3011" s="30"/>
      <c r="AK3011" s="268"/>
      <c r="AL3011" s="270"/>
      <c r="AM3011" s="271"/>
      <c r="AN3011" s="30"/>
    </row>
    <row r="3012" spans="1:40" ht="20.100000000000001" customHeight="1" x14ac:dyDescent="0.2">
      <c r="A3012" s="258"/>
      <c r="B3012" s="258"/>
      <c r="C3012" s="258"/>
      <c r="D3012" s="28"/>
      <c r="E3012" s="259"/>
      <c r="F3012" s="260"/>
      <c r="G3012" s="28"/>
      <c r="H3012" s="28"/>
      <c r="I3012" s="261"/>
      <c r="J3012" s="28"/>
      <c r="K3012" s="478"/>
      <c r="L3012" s="479"/>
      <c r="M3012" s="262"/>
      <c r="N3012" s="259"/>
      <c r="O3012" s="263"/>
      <c r="P3012" s="264"/>
      <c r="Q3012" s="485"/>
      <c r="R3012" s="44"/>
      <c r="S3012" s="487"/>
      <c r="T3012" s="28"/>
      <c r="U3012" s="261"/>
      <c r="V3012" s="265"/>
      <c r="W3012" s="265"/>
      <c r="X3012" s="266"/>
      <c r="Y3012" s="266"/>
      <c r="Z3012" s="267"/>
      <c r="AA3012" s="30"/>
      <c r="AB3012" s="30"/>
      <c r="AC3012" s="30"/>
      <c r="AD3012" s="268"/>
      <c r="AE3012" s="28"/>
      <c r="AF3012" s="28"/>
      <c r="AG3012" s="269"/>
      <c r="AH3012" s="28"/>
      <c r="AI3012" s="30"/>
      <c r="AJ3012" s="30"/>
      <c r="AK3012" s="268"/>
      <c r="AL3012" s="270"/>
      <c r="AM3012" s="271"/>
      <c r="AN3012" s="30"/>
    </row>
    <row r="3013" spans="1:40" ht="20.100000000000001" customHeight="1" x14ac:dyDescent="0.2">
      <c r="A3013" s="258"/>
      <c r="B3013" s="258"/>
      <c r="C3013" s="258"/>
      <c r="D3013" s="28"/>
      <c r="E3013" s="259"/>
      <c r="F3013" s="260"/>
      <c r="G3013" s="28"/>
      <c r="H3013" s="28"/>
      <c r="I3013" s="261"/>
      <c r="J3013" s="28"/>
      <c r="K3013" s="478"/>
      <c r="L3013" s="479"/>
      <c r="M3013" s="262"/>
      <c r="N3013" s="259"/>
      <c r="O3013" s="263"/>
      <c r="P3013" s="264"/>
      <c r="Q3013" s="485"/>
      <c r="R3013" s="44"/>
      <c r="S3013" s="487"/>
      <c r="T3013" s="28"/>
      <c r="U3013" s="261"/>
      <c r="V3013" s="265"/>
      <c r="W3013" s="265"/>
      <c r="X3013" s="266"/>
      <c r="Y3013" s="266"/>
      <c r="Z3013" s="267"/>
      <c r="AA3013" s="30"/>
      <c r="AB3013" s="30"/>
      <c r="AC3013" s="30"/>
      <c r="AD3013" s="268"/>
      <c r="AE3013" s="28"/>
      <c r="AF3013" s="28"/>
      <c r="AG3013" s="269"/>
      <c r="AH3013" s="28"/>
      <c r="AI3013" s="30"/>
      <c r="AJ3013" s="30"/>
      <c r="AK3013" s="268"/>
      <c r="AL3013" s="270"/>
      <c r="AM3013" s="271"/>
      <c r="AN3013" s="30"/>
    </row>
    <row r="3014" spans="1:40" ht="20.100000000000001" customHeight="1" x14ac:dyDescent="0.2">
      <c r="A3014" s="258"/>
      <c r="B3014" s="258"/>
      <c r="C3014" s="258"/>
      <c r="D3014" s="28"/>
      <c r="E3014" s="259"/>
      <c r="F3014" s="260"/>
      <c r="G3014" s="28"/>
      <c r="H3014" s="28"/>
      <c r="I3014" s="261"/>
      <c r="J3014" s="28"/>
      <c r="K3014" s="478"/>
      <c r="L3014" s="479"/>
      <c r="M3014" s="262"/>
      <c r="N3014" s="259"/>
      <c r="O3014" s="263"/>
      <c r="P3014" s="264"/>
      <c r="Q3014" s="485"/>
      <c r="R3014" s="44"/>
      <c r="S3014" s="487"/>
      <c r="T3014" s="28"/>
      <c r="U3014" s="261"/>
      <c r="V3014" s="265"/>
      <c r="W3014" s="265"/>
      <c r="X3014" s="266"/>
      <c r="Y3014" s="266"/>
      <c r="Z3014" s="267"/>
      <c r="AA3014" s="30"/>
      <c r="AB3014" s="30"/>
      <c r="AC3014" s="30"/>
      <c r="AD3014" s="268"/>
      <c r="AE3014" s="28"/>
      <c r="AF3014" s="28"/>
      <c r="AG3014" s="269"/>
      <c r="AH3014" s="28"/>
      <c r="AI3014" s="30"/>
      <c r="AJ3014" s="30"/>
      <c r="AK3014" s="268"/>
      <c r="AL3014" s="270"/>
      <c r="AM3014" s="271"/>
      <c r="AN3014" s="30"/>
    </row>
    <row r="3015" spans="1:40" ht="20.100000000000001" customHeight="1" x14ac:dyDescent="0.2">
      <c r="A3015" s="258"/>
      <c r="B3015" s="258"/>
      <c r="C3015" s="258"/>
      <c r="D3015" s="28"/>
      <c r="E3015" s="259"/>
      <c r="F3015" s="260"/>
      <c r="G3015" s="28"/>
      <c r="H3015" s="28"/>
      <c r="I3015" s="261"/>
      <c r="J3015" s="28"/>
      <c r="K3015" s="478"/>
      <c r="L3015" s="479"/>
      <c r="M3015" s="262"/>
      <c r="N3015" s="259"/>
      <c r="O3015" s="263"/>
      <c r="P3015" s="264"/>
      <c r="Q3015" s="485"/>
      <c r="R3015" s="44"/>
      <c r="S3015" s="487"/>
      <c r="T3015" s="28"/>
      <c r="U3015" s="261"/>
      <c r="V3015" s="265"/>
      <c r="W3015" s="265"/>
      <c r="X3015" s="266"/>
      <c r="Y3015" s="266"/>
      <c r="Z3015" s="267"/>
      <c r="AA3015" s="30"/>
      <c r="AB3015" s="30"/>
      <c r="AC3015" s="30"/>
      <c r="AD3015" s="268"/>
      <c r="AE3015" s="28"/>
      <c r="AF3015" s="28"/>
      <c r="AG3015" s="269"/>
      <c r="AH3015" s="28"/>
      <c r="AI3015" s="30"/>
      <c r="AJ3015" s="30"/>
      <c r="AK3015" s="268"/>
      <c r="AL3015" s="270"/>
      <c r="AM3015" s="271"/>
      <c r="AN3015" s="30"/>
    </row>
    <row r="3016" spans="1:40" ht="20.100000000000001" customHeight="1" x14ac:dyDescent="0.2">
      <c r="A3016" s="258"/>
      <c r="B3016" s="258"/>
      <c r="C3016" s="258"/>
      <c r="D3016" s="28"/>
      <c r="E3016" s="259"/>
      <c r="F3016" s="260"/>
      <c r="G3016" s="28"/>
      <c r="H3016" s="28"/>
      <c r="I3016" s="261"/>
      <c r="J3016" s="28"/>
      <c r="K3016" s="478"/>
      <c r="L3016" s="479"/>
      <c r="M3016" s="262"/>
      <c r="N3016" s="259"/>
      <c r="O3016" s="263"/>
      <c r="P3016" s="264"/>
      <c r="Q3016" s="485"/>
      <c r="R3016" s="44"/>
      <c r="S3016" s="487"/>
      <c r="T3016" s="28"/>
      <c r="U3016" s="261"/>
      <c r="V3016" s="265"/>
      <c r="W3016" s="265"/>
      <c r="X3016" s="266"/>
      <c r="Y3016" s="266"/>
      <c r="Z3016" s="267"/>
      <c r="AA3016" s="30"/>
      <c r="AB3016" s="30"/>
      <c r="AC3016" s="30"/>
      <c r="AD3016" s="268"/>
      <c r="AE3016" s="28"/>
      <c r="AF3016" s="28"/>
      <c r="AG3016" s="269"/>
      <c r="AH3016" s="28"/>
      <c r="AI3016" s="30"/>
      <c r="AJ3016" s="30"/>
      <c r="AK3016" s="268"/>
      <c r="AL3016" s="270"/>
      <c r="AM3016" s="271"/>
      <c r="AN3016" s="30"/>
    </row>
    <row r="3017" spans="1:40" ht="20.100000000000001" customHeight="1" x14ac:dyDescent="0.2">
      <c r="A3017" s="258"/>
      <c r="B3017" s="258"/>
      <c r="C3017" s="258"/>
      <c r="D3017" s="28"/>
      <c r="E3017" s="259"/>
      <c r="F3017" s="260"/>
      <c r="G3017" s="28"/>
      <c r="H3017" s="28"/>
      <c r="I3017" s="261"/>
      <c r="J3017" s="28"/>
      <c r="K3017" s="478"/>
      <c r="L3017" s="479"/>
      <c r="M3017" s="262"/>
      <c r="N3017" s="259"/>
      <c r="O3017" s="263"/>
      <c r="P3017" s="264"/>
      <c r="Q3017" s="485"/>
      <c r="R3017" s="44"/>
      <c r="S3017" s="487"/>
      <c r="T3017" s="28"/>
      <c r="U3017" s="261"/>
      <c r="V3017" s="265"/>
      <c r="W3017" s="265"/>
      <c r="X3017" s="266"/>
      <c r="Y3017" s="266"/>
      <c r="Z3017" s="267"/>
      <c r="AA3017" s="30"/>
      <c r="AB3017" s="30"/>
      <c r="AC3017" s="30"/>
      <c r="AD3017" s="268"/>
      <c r="AE3017" s="28"/>
      <c r="AF3017" s="28"/>
      <c r="AG3017" s="269"/>
      <c r="AH3017" s="28"/>
      <c r="AI3017" s="30"/>
      <c r="AJ3017" s="30"/>
      <c r="AK3017" s="268"/>
      <c r="AL3017" s="270"/>
      <c r="AM3017" s="271"/>
      <c r="AN3017" s="30"/>
    </row>
    <row r="3018" spans="1:40" ht="20.100000000000001" customHeight="1" x14ac:dyDescent="0.2">
      <c r="A3018" s="258"/>
      <c r="B3018" s="258"/>
      <c r="C3018" s="258"/>
      <c r="D3018" s="28"/>
      <c r="E3018" s="259"/>
      <c r="F3018" s="260"/>
      <c r="G3018" s="28"/>
      <c r="H3018" s="28"/>
      <c r="I3018" s="261"/>
      <c r="J3018" s="28"/>
      <c r="K3018" s="478"/>
      <c r="L3018" s="479"/>
      <c r="M3018" s="262"/>
      <c r="N3018" s="259"/>
      <c r="O3018" s="263"/>
      <c r="P3018" s="264"/>
      <c r="Q3018" s="485"/>
      <c r="R3018" s="44"/>
      <c r="S3018" s="487"/>
      <c r="T3018" s="28"/>
      <c r="U3018" s="261"/>
      <c r="V3018" s="265"/>
      <c r="W3018" s="265"/>
      <c r="X3018" s="266"/>
      <c r="Y3018" s="266"/>
      <c r="Z3018" s="267"/>
      <c r="AA3018" s="30"/>
      <c r="AB3018" s="30"/>
      <c r="AC3018" s="30"/>
      <c r="AD3018" s="268"/>
      <c r="AE3018" s="28"/>
      <c r="AF3018" s="28"/>
      <c r="AG3018" s="269"/>
      <c r="AH3018" s="28"/>
      <c r="AI3018" s="30"/>
      <c r="AJ3018" s="30"/>
      <c r="AK3018" s="268"/>
      <c r="AL3018" s="270"/>
      <c r="AM3018" s="271"/>
      <c r="AN3018" s="30"/>
    </row>
    <row r="3019" spans="1:40" ht="20.100000000000001" customHeight="1" x14ac:dyDescent="0.2">
      <c r="A3019" s="258"/>
      <c r="B3019" s="258"/>
      <c r="C3019" s="258"/>
      <c r="D3019" s="28"/>
      <c r="E3019" s="259"/>
      <c r="F3019" s="260"/>
      <c r="G3019" s="28"/>
      <c r="H3019" s="28"/>
      <c r="I3019" s="261"/>
      <c r="J3019" s="28"/>
      <c r="K3019" s="478"/>
      <c r="L3019" s="479"/>
      <c r="M3019" s="262"/>
      <c r="N3019" s="259"/>
      <c r="O3019" s="263"/>
      <c r="P3019" s="264"/>
      <c r="Q3019" s="485"/>
      <c r="R3019" s="44"/>
      <c r="S3019" s="487"/>
      <c r="T3019" s="28"/>
      <c r="U3019" s="261"/>
      <c r="V3019" s="265"/>
      <c r="W3019" s="265"/>
      <c r="X3019" s="266"/>
      <c r="Y3019" s="266"/>
      <c r="Z3019" s="267"/>
      <c r="AA3019" s="30"/>
      <c r="AB3019" s="30"/>
      <c r="AC3019" s="30"/>
      <c r="AD3019" s="268"/>
      <c r="AE3019" s="28"/>
      <c r="AF3019" s="28"/>
      <c r="AG3019" s="269"/>
      <c r="AH3019" s="28"/>
      <c r="AI3019" s="30"/>
      <c r="AJ3019" s="30"/>
      <c r="AK3019" s="268"/>
      <c r="AL3019" s="270"/>
      <c r="AM3019" s="271"/>
      <c r="AN3019" s="30"/>
    </row>
    <row r="3020" spans="1:40" ht="20.100000000000001" customHeight="1" x14ac:dyDescent="0.2">
      <c r="A3020" s="258"/>
      <c r="B3020" s="258"/>
      <c r="C3020" s="258"/>
      <c r="D3020" s="28"/>
      <c r="E3020" s="259"/>
      <c r="F3020" s="260"/>
      <c r="G3020" s="28"/>
      <c r="H3020" s="28"/>
      <c r="I3020" s="261"/>
      <c r="J3020" s="28"/>
      <c r="K3020" s="478"/>
      <c r="L3020" s="479"/>
      <c r="M3020" s="262"/>
      <c r="N3020" s="259"/>
      <c r="O3020" s="263"/>
      <c r="P3020" s="264"/>
      <c r="Q3020" s="485"/>
      <c r="R3020" s="44"/>
      <c r="S3020" s="487"/>
      <c r="T3020" s="28"/>
      <c r="U3020" s="261"/>
      <c r="V3020" s="265"/>
      <c r="W3020" s="265"/>
      <c r="X3020" s="266"/>
      <c r="Y3020" s="266"/>
      <c r="Z3020" s="267"/>
      <c r="AA3020" s="30"/>
      <c r="AB3020" s="30"/>
      <c r="AC3020" s="30"/>
      <c r="AD3020" s="268"/>
      <c r="AE3020" s="28"/>
      <c r="AF3020" s="28"/>
      <c r="AG3020" s="269"/>
      <c r="AH3020" s="28"/>
      <c r="AI3020" s="30"/>
      <c r="AJ3020" s="30"/>
      <c r="AK3020" s="268"/>
      <c r="AL3020" s="270"/>
      <c r="AM3020" s="271"/>
      <c r="AN3020" s="30"/>
    </row>
    <row r="3021" spans="1:40" ht="20.100000000000001" customHeight="1" x14ac:dyDescent="0.2">
      <c r="A3021" s="258"/>
      <c r="B3021" s="258"/>
      <c r="C3021" s="258"/>
      <c r="D3021" s="28"/>
      <c r="E3021" s="259"/>
      <c r="F3021" s="260"/>
      <c r="G3021" s="28"/>
      <c r="H3021" s="28"/>
      <c r="I3021" s="261"/>
      <c r="J3021" s="28"/>
      <c r="K3021" s="478"/>
      <c r="L3021" s="479"/>
      <c r="M3021" s="262"/>
      <c r="N3021" s="259"/>
      <c r="O3021" s="263"/>
      <c r="P3021" s="264"/>
      <c r="Q3021" s="485"/>
      <c r="R3021" s="44"/>
      <c r="S3021" s="487"/>
      <c r="T3021" s="28"/>
      <c r="U3021" s="261"/>
      <c r="V3021" s="265"/>
      <c r="W3021" s="265"/>
      <c r="X3021" s="266"/>
      <c r="Y3021" s="266"/>
      <c r="Z3021" s="267"/>
      <c r="AA3021" s="30"/>
      <c r="AB3021" s="30"/>
      <c r="AC3021" s="30"/>
      <c r="AD3021" s="268"/>
      <c r="AE3021" s="28"/>
      <c r="AF3021" s="28"/>
      <c r="AG3021" s="269"/>
      <c r="AH3021" s="28"/>
      <c r="AI3021" s="30"/>
      <c r="AJ3021" s="30"/>
      <c r="AK3021" s="268"/>
      <c r="AL3021" s="270"/>
      <c r="AM3021" s="271"/>
      <c r="AN3021" s="30"/>
    </row>
    <row r="3022" spans="1:40" ht="20.100000000000001" customHeight="1" x14ac:dyDescent="0.2">
      <c r="A3022" s="258"/>
      <c r="B3022" s="258"/>
      <c r="C3022" s="258"/>
      <c r="D3022" s="28"/>
      <c r="E3022" s="259"/>
      <c r="F3022" s="260"/>
      <c r="G3022" s="28"/>
      <c r="H3022" s="28"/>
      <c r="I3022" s="261"/>
      <c r="J3022" s="28"/>
      <c r="K3022" s="478"/>
      <c r="L3022" s="479"/>
      <c r="M3022" s="262"/>
      <c r="N3022" s="259"/>
      <c r="O3022" s="263"/>
      <c r="P3022" s="264"/>
      <c r="Q3022" s="485"/>
      <c r="R3022" s="44"/>
      <c r="S3022" s="487"/>
      <c r="T3022" s="28"/>
      <c r="U3022" s="261"/>
      <c r="V3022" s="265"/>
      <c r="W3022" s="265"/>
      <c r="X3022" s="266"/>
      <c r="Y3022" s="266"/>
      <c r="Z3022" s="267"/>
      <c r="AA3022" s="30"/>
      <c r="AB3022" s="30"/>
      <c r="AC3022" s="30"/>
      <c r="AD3022" s="268"/>
      <c r="AE3022" s="28"/>
      <c r="AF3022" s="28"/>
      <c r="AG3022" s="269"/>
      <c r="AH3022" s="28"/>
      <c r="AI3022" s="30"/>
      <c r="AJ3022" s="30"/>
      <c r="AK3022" s="268"/>
      <c r="AL3022" s="270"/>
      <c r="AM3022" s="271"/>
      <c r="AN3022" s="30"/>
    </row>
    <row r="3023" spans="1:40" ht="20.100000000000001" customHeight="1" x14ac:dyDescent="0.2">
      <c r="A3023" s="258"/>
      <c r="B3023" s="258"/>
      <c r="C3023" s="258"/>
      <c r="D3023" s="28"/>
      <c r="E3023" s="259"/>
      <c r="F3023" s="260"/>
      <c r="G3023" s="28"/>
      <c r="H3023" s="28"/>
      <c r="I3023" s="261"/>
      <c r="J3023" s="28"/>
      <c r="K3023" s="478"/>
      <c r="L3023" s="479"/>
      <c r="M3023" s="262"/>
      <c r="N3023" s="259"/>
      <c r="O3023" s="263"/>
      <c r="P3023" s="264"/>
      <c r="Q3023" s="485"/>
      <c r="R3023" s="44"/>
      <c r="S3023" s="487"/>
      <c r="T3023" s="28"/>
      <c r="U3023" s="261"/>
      <c r="V3023" s="265"/>
      <c r="W3023" s="265"/>
      <c r="X3023" s="266"/>
      <c r="Y3023" s="266"/>
      <c r="Z3023" s="267"/>
      <c r="AA3023" s="30"/>
      <c r="AB3023" s="30"/>
      <c r="AC3023" s="30"/>
      <c r="AD3023" s="268"/>
      <c r="AE3023" s="28"/>
      <c r="AF3023" s="28"/>
      <c r="AG3023" s="269"/>
      <c r="AH3023" s="28"/>
      <c r="AI3023" s="30"/>
      <c r="AJ3023" s="30"/>
      <c r="AK3023" s="268"/>
      <c r="AL3023" s="270"/>
      <c r="AM3023" s="271"/>
      <c r="AN3023" s="30"/>
    </row>
    <row r="3024" spans="1:40" ht="20.100000000000001" customHeight="1" x14ac:dyDescent="0.2">
      <c r="A3024" s="258"/>
      <c r="B3024" s="258"/>
      <c r="C3024" s="258"/>
      <c r="D3024" s="28"/>
      <c r="E3024" s="259"/>
      <c r="F3024" s="260"/>
      <c r="G3024" s="28"/>
      <c r="H3024" s="28"/>
      <c r="I3024" s="261"/>
      <c r="J3024" s="28"/>
      <c r="K3024" s="478"/>
      <c r="L3024" s="479"/>
      <c r="M3024" s="262"/>
      <c r="N3024" s="259"/>
      <c r="O3024" s="263"/>
      <c r="P3024" s="264"/>
      <c r="Q3024" s="485"/>
      <c r="R3024" s="44"/>
      <c r="S3024" s="487"/>
      <c r="T3024" s="28"/>
      <c r="U3024" s="261"/>
      <c r="V3024" s="265"/>
      <c r="W3024" s="265"/>
      <c r="X3024" s="266"/>
      <c r="Y3024" s="266"/>
      <c r="Z3024" s="267"/>
      <c r="AA3024" s="30"/>
      <c r="AB3024" s="30"/>
      <c r="AC3024" s="30"/>
      <c r="AD3024" s="268"/>
      <c r="AE3024" s="28"/>
      <c r="AF3024" s="28"/>
      <c r="AG3024" s="269"/>
      <c r="AH3024" s="28"/>
      <c r="AI3024" s="30"/>
      <c r="AJ3024" s="30"/>
      <c r="AK3024" s="268"/>
      <c r="AL3024" s="270"/>
      <c r="AM3024" s="271"/>
      <c r="AN3024" s="30"/>
    </row>
    <row r="3025" spans="1:40" ht="20.100000000000001" customHeight="1" x14ac:dyDescent="0.2">
      <c r="A3025" s="258"/>
      <c r="B3025" s="258"/>
      <c r="C3025" s="258"/>
      <c r="D3025" s="28"/>
      <c r="E3025" s="259"/>
      <c r="F3025" s="260"/>
      <c r="G3025" s="28"/>
      <c r="H3025" s="28"/>
      <c r="I3025" s="261"/>
      <c r="J3025" s="28"/>
      <c r="K3025" s="478"/>
      <c r="L3025" s="479"/>
      <c r="M3025" s="262"/>
      <c r="N3025" s="259"/>
      <c r="O3025" s="263"/>
      <c r="P3025" s="264"/>
      <c r="Q3025" s="485"/>
      <c r="R3025" s="44"/>
      <c r="S3025" s="487"/>
      <c r="T3025" s="28"/>
      <c r="U3025" s="261"/>
      <c r="V3025" s="265"/>
      <c r="W3025" s="265"/>
      <c r="X3025" s="266"/>
      <c r="Y3025" s="266"/>
      <c r="Z3025" s="267"/>
      <c r="AA3025" s="30"/>
      <c r="AB3025" s="30"/>
      <c r="AC3025" s="30"/>
      <c r="AD3025" s="268"/>
      <c r="AE3025" s="28"/>
      <c r="AF3025" s="28"/>
      <c r="AG3025" s="269"/>
      <c r="AH3025" s="28"/>
      <c r="AI3025" s="30"/>
      <c r="AJ3025" s="30"/>
      <c r="AK3025" s="268"/>
      <c r="AL3025" s="270"/>
      <c r="AM3025" s="271"/>
      <c r="AN3025" s="30"/>
    </row>
    <row r="3026" spans="1:40" ht="20.100000000000001" customHeight="1" x14ac:dyDescent="0.2">
      <c r="A3026" s="258"/>
      <c r="B3026" s="258"/>
      <c r="C3026" s="258"/>
      <c r="D3026" s="28"/>
      <c r="E3026" s="259"/>
      <c r="F3026" s="260"/>
      <c r="G3026" s="28"/>
      <c r="H3026" s="28"/>
      <c r="I3026" s="261"/>
      <c r="J3026" s="28"/>
      <c r="K3026" s="478"/>
      <c r="L3026" s="479"/>
      <c r="M3026" s="262"/>
      <c r="N3026" s="259"/>
      <c r="O3026" s="263"/>
      <c r="P3026" s="264"/>
      <c r="Q3026" s="485"/>
      <c r="R3026" s="44"/>
      <c r="S3026" s="487"/>
      <c r="T3026" s="28"/>
      <c r="U3026" s="261"/>
      <c r="V3026" s="265"/>
      <c r="W3026" s="265"/>
      <c r="X3026" s="266"/>
      <c r="Y3026" s="266"/>
      <c r="Z3026" s="267"/>
      <c r="AA3026" s="30"/>
      <c r="AB3026" s="30"/>
      <c r="AC3026" s="30"/>
      <c r="AD3026" s="268"/>
      <c r="AE3026" s="28"/>
      <c r="AF3026" s="28"/>
      <c r="AG3026" s="269"/>
      <c r="AH3026" s="28"/>
      <c r="AI3026" s="30"/>
      <c r="AJ3026" s="30"/>
      <c r="AK3026" s="268"/>
      <c r="AL3026" s="270"/>
      <c r="AM3026" s="271"/>
      <c r="AN3026" s="30"/>
    </row>
    <row r="3027" spans="1:40" ht="20.100000000000001" customHeight="1" x14ac:dyDescent="0.2">
      <c r="A3027" s="258"/>
      <c r="B3027" s="258"/>
      <c r="C3027" s="258"/>
      <c r="D3027" s="28"/>
      <c r="E3027" s="259"/>
      <c r="F3027" s="260"/>
      <c r="G3027" s="28"/>
      <c r="H3027" s="28"/>
      <c r="I3027" s="261"/>
      <c r="J3027" s="28"/>
      <c r="K3027" s="478"/>
      <c r="L3027" s="479"/>
      <c r="M3027" s="262"/>
      <c r="N3027" s="259"/>
      <c r="O3027" s="263"/>
      <c r="P3027" s="264"/>
      <c r="Q3027" s="485"/>
      <c r="R3027" s="44"/>
      <c r="S3027" s="487"/>
      <c r="T3027" s="28"/>
      <c r="U3027" s="261"/>
      <c r="V3027" s="265"/>
      <c r="W3027" s="265"/>
      <c r="X3027" s="266"/>
      <c r="Y3027" s="266"/>
      <c r="Z3027" s="267"/>
      <c r="AA3027" s="30"/>
      <c r="AB3027" s="30"/>
      <c r="AC3027" s="30"/>
      <c r="AD3027" s="268"/>
      <c r="AE3027" s="28"/>
      <c r="AF3027" s="28"/>
      <c r="AG3027" s="269"/>
      <c r="AH3027" s="28"/>
      <c r="AI3027" s="30"/>
      <c r="AJ3027" s="30"/>
      <c r="AK3027" s="268"/>
      <c r="AL3027" s="270"/>
      <c r="AM3027" s="271"/>
      <c r="AN3027" s="30"/>
    </row>
    <row r="3028" spans="1:40" ht="20.100000000000001" customHeight="1" x14ac:dyDescent="0.2">
      <c r="A3028" s="258"/>
      <c r="B3028" s="258"/>
      <c r="C3028" s="258"/>
      <c r="D3028" s="28"/>
      <c r="E3028" s="259"/>
      <c r="F3028" s="260"/>
      <c r="G3028" s="28"/>
      <c r="H3028" s="28"/>
      <c r="I3028" s="261"/>
      <c r="J3028" s="28"/>
      <c r="K3028" s="478"/>
      <c r="L3028" s="479"/>
      <c r="M3028" s="262"/>
      <c r="N3028" s="259"/>
      <c r="O3028" s="263"/>
      <c r="P3028" s="264"/>
      <c r="Q3028" s="485"/>
      <c r="R3028" s="44"/>
      <c r="S3028" s="487"/>
      <c r="T3028" s="28"/>
      <c r="U3028" s="261"/>
      <c r="V3028" s="265"/>
      <c r="W3028" s="265"/>
      <c r="X3028" s="266"/>
      <c r="Y3028" s="266"/>
      <c r="Z3028" s="267"/>
      <c r="AA3028" s="30"/>
      <c r="AB3028" s="30"/>
      <c r="AC3028" s="30"/>
      <c r="AD3028" s="268"/>
      <c r="AE3028" s="28"/>
      <c r="AF3028" s="28"/>
      <c r="AG3028" s="269"/>
      <c r="AH3028" s="28"/>
      <c r="AI3028" s="30"/>
      <c r="AJ3028" s="30"/>
      <c r="AK3028" s="268"/>
      <c r="AL3028" s="270"/>
      <c r="AM3028" s="271"/>
      <c r="AN3028" s="30"/>
    </row>
    <row r="3029" spans="1:40" ht="20.100000000000001" customHeight="1" x14ac:dyDescent="0.2">
      <c r="A3029" s="258"/>
      <c r="B3029" s="258"/>
      <c r="C3029" s="258"/>
      <c r="D3029" s="28"/>
      <c r="E3029" s="259"/>
      <c r="F3029" s="260"/>
      <c r="G3029" s="28"/>
      <c r="H3029" s="28"/>
      <c r="I3029" s="261"/>
      <c r="J3029" s="28"/>
      <c r="K3029" s="478"/>
      <c r="L3029" s="479"/>
      <c r="M3029" s="262"/>
      <c r="N3029" s="259"/>
      <c r="O3029" s="263"/>
      <c r="P3029" s="264"/>
      <c r="Q3029" s="485"/>
      <c r="R3029" s="44"/>
      <c r="S3029" s="487"/>
      <c r="T3029" s="28"/>
      <c r="U3029" s="261"/>
      <c r="V3029" s="265"/>
      <c r="W3029" s="265"/>
      <c r="X3029" s="266"/>
      <c r="Y3029" s="266"/>
      <c r="Z3029" s="267"/>
      <c r="AA3029" s="30"/>
      <c r="AB3029" s="30"/>
      <c r="AC3029" s="30"/>
      <c r="AD3029" s="268"/>
      <c r="AE3029" s="28"/>
      <c r="AF3029" s="28"/>
      <c r="AG3029" s="269"/>
      <c r="AH3029" s="28"/>
      <c r="AI3029" s="30"/>
      <c r="AJ3029" s="30"/>
      <c r="AK3029" s="268"/>
      <c r="AL3029" s="270"/>
      <c r="AM3029" s="271"/>
      <c r="AN3029" s="30"/>
    </row>
    <row r="3030" spans="1:40" ht="20.100000000000001" customHeight="1" x14ac:dyDescent="0.2">
      <c r="A3030" s="258"/>
      <c r="B3030" s="258"/>
      <c r="C3030" s="258"/>
      <c r="D3030" s="28"/>
      <c r="E3030" s="259"/>
      <c r="F3030" s="260"/>
      <c r="G3030" s="28"/>
      <c r="H3030" s="28"/>
      <c r="I3030" s="261"/>
      <c r="J3030" s="28"/>
      <c r="K3030" s="478"/>
      <c r="L3030" s="479"/>
      <c r="M3030" s="262"/>
      <c r="N3030" s="259"/>
      <c r="O3030" s="263"/>
      <c r="P3030" s="264"/>
      <c r="Q3030" s="485"/>
      <c r="R3030" s="44"/>
      <c r="S3030" s="487"/>
      <c r="T3030" s="28"/>
      <c r="U3030" s="261"/>
      <c r="V3030" s="265"/>
      <c r="W3030" s="265"/>
      <c r="X3030" s="266"/>
      <c r="Y3030" s="266"/>
      <c r="Z3030" s="267"/>
      <c r="AA3030" s="30"/>
      <c r="AB3030" s="30"/>
      <c r="AC3030" s="30"/>
      <c r="AD3030" s="268"/>
      <c r="AE3030" s="28"/>
      <c r="AF3030" s="28"/>
      <c r="AG3030" s="269"/>
      <c r="AH3030" s="28"/>
      <c r="AI3030" s="30"/>
      <c r="AJ3030" s="30"/>
      <c r="AK3030" s="268"/>
      <c r="AL3030" s="270"/>
      <c r="AM3030" s="271"/>
      <c r="AN3030" s="30"/>
    </row>
    <row r="3031" spans="1:40" ht="20.100000000000001" customHeight="1" x14ac:dyDescent="0.2">
      <c r="A3031" s="258"/>
      <c r="B3031" s="258"/>
      <c r="C3031" s="258"/>
      <c r="D3031" s="28"/>
      <c r="E3031" s="259"/>
      <c r="F3031" s="260"/>
      <c r="G3031" s="28"/>
      <c r="H3031" s="28"/>
      <c r="I3031" s="261"/>
      <c r="J3031" s="28"/>
      <c r="K3031" s="478"/>
      <c r="L3031" s="479"/>
      <c r="M3031" s="262"/>
      <c r="N3031" s="259"/>
      <c r="O3031" s="263"/>
      <c r="P3031" s="264"/>
      <c r="Q3031" s="485"/>
      <c r="R3031" s="44"/>
      <c r="S3031" s="487"/>
      <c r="T3031" s="28"/>
      <c r="U3031" s="261"/>
      <c r="V3031" s="265"/>
      <c r="W3031" s="265"/>
      <c r="X3031" s="266"/>
      <c r="Y3031" s="266"/>
      <c r="Z3031" s="267"/>
      <c r="AA3031" s="30"/>
      <c r="AB3031" s="30"/>
      <c r="AC3031" s="30"/>
      <c r="AD3031" s="268"/>
      <c r="AE3031" s="28"/>
      <c r="AF3031" s="28"/>
      <c r="AG3031" s="269"/>
      <c r="AH3031" s="28"/>
      <c r="AI3031" s="30"/>
      <c r="AJ3031" s="30"/>
      <c r="AK3031" s="268"/>
      <c r="AL3031" s="270"/>
      <c r="AM3031" s="271"/>
      <c r="AN3031" s="30"/>
    </row>
    <row r="3032" spans="1:40" ht="20.100000000000001" customHeight="1" x14ac:dyDescent="0.2">
      <c r="A3032" s="258"/>
      <c r="B3032" s="258"/>
      <c r="C3032" s="258"/>
      <c r="D3032" s="28"/>
      <c r="E3032" s="259"/>
      <c r="F3032" s="260"/>
      <c r="G3032" s="28"/>
      <c r="H3032" s="28"/>
      <c r="I3032" s="261"/>
      <c r="J3032" s="28"/>
      <c r="K3032" s="478"/>
      <c r="L3032" s="479"/>
      <c r="M3032" s="262"/>
      <c r="N3032" s="259"/>
      <c r="O3032" s="263"/>
      <c r="P3032" s="264"/>
      <c r="Q3032" s="485"/>
      <c r="R3032" s="44"/>
      <c r="S3032" s="487"/>
      <c r="T3032" s="28"/>
      <c r="U3032" s="261"/>
      <c r="V3032" s="265"/>
      <c r="W3032" s="265"/>
      <c r="X3032" s="266"/>
      <c r="Y3032" s="266"/>
      <c r="Z3032" s="267"/>
      <c r="AA3032" s="30"/>
      <c r="AB3032" s="30"/>
      <c r="AC3032" s="30"/>
      <c r="AD3032" s="268"/>
      <c r="AE3032" s="28"/>
      <c r="AF3032" s="28"/>
      <c r="AG3032" s="269"/>
      <c r="AH3032" s="28"/>
      <c r="AI3032" s="30"/>
      <c r="AJ3032" s="30"/>
      <c r="AK3032" s="268"/>
      <c r="AL3032" s="270"/>
      <c r="AM3032" s="271"/>
      <c r="AN3032" s="30"/>
    </row>
    <row r="3033" spans="1:40" ht="20.100000000000001" customHeight="1" x14ac:dyDescent="0.2">
      <c r="A3033" s="258"/>
      <c r="B3033" s="258"/>
      <c r="C3033" s="258"/>
      <c r="D3033" s="28"/>
      <c r="E3033" s="259"/>
      <c r="F3033" s="260"/>
      <c r="G3033" s="28"/>
      <c r="H3033" s="28"/>
      <c r="I3033" s="261"/>
      <c r="J3033" s="28"/>
      <c r="K3033" s="478"/>
      <c r="L3033" s="479"/>
      <c r="M3033" s="262"/>
      <c r="N3033" s="259"/>
      <c r="O3033" s="263"/>
      <c r="P3033" s="264"/>
      <c r="Q3033" s="485"/>
      <c r="R3033" s="44"/>
      <c r="S3033" s="487"/>
      <c r="T3033" s="28"/>
      <c r="U3033" s="261"/>
      <c r="V3033" s="265"/>
      <c r="W3033" s="265"/>
      <c r="X3033" s="266"/>
      <c r="Y3033" s="266"/>
      <c r="Z3033" s="267"/>
      <c r="AA3033" s="30"/>
      <c r="AB3033" s="30"/>
      <c r="AC3033" s="30"/>
      <c r="AD3033" s="268"/>
      <c r="AE3033" s="28"/>
      <c r="AF3033" s="28"/>
      <c r="AG3033" s="269"/>
      <c r="AH3033" s="28"/>
      <c r="AI3033" s="30"/>
      <c r="AJ3033" s="30"/>
      <c r="AK3033" s="268"/>
      <c r="AL3033" s="270"/>
      <c r="AM3033" s="271"/>
      <c r="AN3033" s="30"/>
    </row>
    <row r="3034" spans="1:40" ht="20.100000000000001" customHeight="1" x14ac:dyDescent="0.2">
      <c r="A3034" s="258"/>
      <c r="B3034" s="258"/>
      <c r="C3034" s="258"/>
      <c r="D3034" s="28"/>
      <c r="E3034" s="259"/>
      <c r="F3034" s="260"/>
      <c r="G3034" s="28"/>
      <c r="H3034" s="28"/>
      <c r="I3034" s="261"/>
      <c r="J3034" s="28"/>
      <c r="K3034" s="478"/>
      <c r="L3034" s="479"/>
      <c r="M3034" s="262"/>
      <c r="N3034" s="259"/>
      <c r="O3034" s="263"/>
      <c r="P3034" s="264"/>
      <c r="Q3034" s="485"/>
      <c r="R3034" s="44"/>
      <c r="S3034" s="487"/>
      <c r="T3034" s="28"/>
      <c r="U3034" s="261"/>
      <c r="V3034" s="265"/>
      <c r="W3034" s="265"/>
      <c r="X3034" s="266"/>
      <c r="Y3034" s="266"/>
      <c r="Z3034" s="267"/>
      <c r="AA3034" s="30"/>
      <c r="AB3034" s="30"/>
      <c r="AC3034" s="30"/>
      <c r="AD3034" s="268"/>
      <c r="AE3034" s="28"/>
      <c r="AF3034" s="28"/>
      <c r="AG3034" s="269"/>
      <c r="AH3034" s="28"/>
      <c r="AI3034" s="30"/>
      <c r="AJ3034" s="30"/>
      <c r="AK3034" s="268"/>
      <c r="AL3034" s="270"/>
      <c r="AM3034" s="271"/>
      <c r="AN3034" s="30"/>
    </row>
    <row r="3035" spans="1:40" ht="20.100000000000001" customHeight="1" x14ac:dyDescent="0.2">
      <c r="A3035" s="258"/>
      <c r="B3035" s="258"/>
      <c r="C3035" s="258"/>
      <c r="D3035" s="28"/>
      <c r="E3035" s="259"/>
      <c r="F3035" s="260"/>
      <c r="G3035" s="28"/>
      <c r="H3035" s="28"/>
      <c r="I3035" s="261"/>
      <c r="J3035" s="28"/>
      <c r="K3035" s="478"/>
      <c r="L3035" s="479"/>
      <c r="M3035" s="262"/>
      <c r="N3035" s="259"/>
      <c r="O3035" s="263"/>
      <c r="P3035" s="264"/>
      <c r="Q3035" s="485"/>
      <c r="R3035" s="44"/>
      <c r="S3035" s="487"/>
      <c r="T3035" s="28"/>
      <c r="U3035" s="261"/>
      <c r="V3035" s="265"/>
      <c r="W3035" s="265"/>
      <c r="X3035" s="266"/>
      <c r="Y3035" s="266"/>
      <c r="Z3035" s="267"/>
      <c r="AA3035" s="30"/>
      <c r="AB3035" s="30"/>
      <c r="AC3035" s="30"/>
      <c r="AD3035" s="268"/>
      <c r="AE3035" s="28"/>
      <c r="AF3035" s="28"/>
      <c r="AG3035" s="269"/>
      <c r="AH3035" s="28"/>
      <c r="AI3035" s="30"/>
      <c r="AJ3035" s="30"/>
      <c r="AK3035" s="268"/>
      <c r="AL3035" s="270"/>
      <c r="AM3035" s="271"/>
      <c r="AN3035" s="30"/>
    </row>
    <row r="3036" spans="1:40" ht="20.100000000000001" customHeight="1" x14ac:dyDescent="0.2">
      <c r="A3036" s="258"/>
      <c r="B3036" s="258"/>
      <c r="C3036" s="258"/>
      <c r="D3036" s="28"/>
      <c r="E3036" s="259"/>
      <c r="F3036" s="260"/>
      <c r="G3036" s="28"/>
      <c r="H3036" s="28"/>
      <c r="I3036" s="261"/>
      <c r="J3036" s="28"/>
      <c r="K3036" s="478"/>
      <c r="L3036" s="479"/>
      <c r="M3036" s="262"/>
      <c r="N3036" s="259"/>
      <c r="O3036" s="263"/>
      <c r="P3036" s="264"/>
      <c r="Q3036" s="485"/>
      <c r="R3036" s="44"/>
      <c r="S3036" s="487"/>
      <c r="T3036" s="28"/>
      <c r="U3036" s="261"/>
      <c r="V3036" s="265"/>
      <c r="W3036" s="265"/>
      <c r="X3036" s="266"/>
      <c r="Y3036" s="266"/>
      <c r="Z3036" s="267"/>
      <c r="AA3036" s="30"/>
      <c r="AB3036" s="30"/>
      <c r="AC3036" s="30"/>
      <c r="AD3036" s="268"/>
      <c r="AE3036" s="28"/>
      <c r="AF3036" s="28"/>
      <c r="AG3036" s="269"/>
      <c r="AH3036" s="28"/>
      <c r="AI3036" s="30"/>
      <c r="AJ3036" s="30"/>
      <c r="AK3036" s="268"/>
      <c r="AL3036" s="270"/>
      <c r="AM3036" s="271"/>
      <c r="AN3036" s="30"/>
    </row>
    <row r="3037" spans="1:40" ht="20.100000000000001" customHeight="1" x14ac:dyDescent="0.2">
      <c r="A3037" s="258"/>
      <c r="B3037" s="258"/>
      <c r="C3037" s="258"/>
      <c r="D3037" s="28"/>
      <c r="E3037" s="259"/>
      <c r="F3037" s="260"/>
      <c r="G3037" s="28"/>
      <c r="H3037" s="28"/>
      <c r="I3037" s="261"/>
      <c r="J3037" s="28"/>
      <c r="K3037" s="478"/>
      <c r="L3037" s="479"/>
      <c r="M3037" s="262"/>
      <c r="N3037" s="259"/>
      <c r="O3037" s="263"/>
      <c r="P3037" s="264"/>
      <c r="Q3037" s="485"/>
      <c r="R3037" s="44"/>
      <c r="S3037" s="487"/>
      <c r="T3037" s="28"/>
      <c r="U3037" s="261"/>
      <c r="V3037" s="265"/>
      <c r="W3037" s="265"/>
      <c r="X3037" s="266"/>
      <c r="Y3037" s="266"/>
      <c r="Z3037" s="267"/>
      <c r="AA3037" s="30"/>
      <c r="AB3037" s="30"/>
      <c r="AC3037" s="30"/>
      <c r="AD3037" s="268"/>
      <c r="AE3037" s="28"/>
      <c r="AF3037" s="28"/>
      <c r="AG3037" s="269"/>
      <c r="AH3037" s="28"/>
      <c r="AI3037" s="30"/>
      <c r="AJ3037" s="30"/>
      <c r="AK3037" s="268"/>
      <c r="AL3037" s="270"/>
      <c r="AM3037" s="271"/>
      <c r="AN3037" s="30"/>
    </row>
    <row r="3038" spans="1:40" ht="20.100000000000001" customHeight="1" x14ac:dyDescent="0.2">
      <c r="A3038" s="258"/>
      <c r="B3038" s="258"/>
      <c r="C3038" s="258"/>
      <c r="D3038" s="28"/>
      <c r="E3038" s="259"/>
      <c r="F3038" s="260"/>
      <c r="G3038" s="28"/>
      <c r="H3038" s="28"/>
      <c r="I3038" s="261"/>
      <c r="J3038" s="28"/>
      <c r="K3038" s="478"/>
      <c r="L3038" s="479"/>
      <c r="M3038" s="262"/>
      <c r="N3038" s="259"/>
      <c r="O3038" s="263"/>
      <c r="P3038" s="264"/>
      <c r="Q3038" s="485"/>
      <c r="R3038" s="44"/>
      <c r="S3038" s="487"/>
      <c r="T3038" s="28"/>
      <c r="U3038" s="261"/>
      <c r="V3038" s="265"/>
      <c r="W3038" s="265"/>
      <c r="X3038" s="266"/>
      <c r="Y3038" s="266"/>
      <c r="Z3038" s="267"/>
      <c r="AA3038" s="30"/>
      <c r="AB3038" s="30"/>
      <c r="AC3038" s="30"/>
      <c r="AD3038" s="268"/>
      <c r="AE3038" s="28"/>
      <c r="AF3038" s="28"/>
      <c r="AG3038" s="269"/>
      <c r="AH3038" s="28"/>
      <c r="AI3038" s="30"/>
      <c r="AJ3038" s="30"/>
      <c r="AK3038" s="268"/>
      <c r="AL3038" s="270"/>
      <c r="AM3038" s="271"/>
      <c r="AN3038" s="30"/>
    </row>
    <row r="3039" spans="1:40" ht="20.100000000000001" customHeight="1" x14ac:dyDescent="0.2">
      <c r="A3039" s="258"/>
      <c r="B3039" s="258"/>
      <c r="C3039" s="258"/>
      <c r="D3039" s="28"/>
      <c r="E3039" s="259"/>
      <c r="F3039" s="260"/>
      <c r="G3039" s="28"/>
      <c r="H3039" s="28"/>
      <c r="I3039" s="261"/>
      <c r="J3039" s="28"/>
      <c r="K3039" s="478"/>
      <c r="L3039" s="479"/>
      <c r="M3039" s="262"/>
      <c r="N3039" s="259"/>
      <c r="O3039" s="263"/>
      <c r="P3039" s="264"/>
      <c r="Q3039" s="485"/>
      <c r="R3039" s="44"/>
      <c r="S3039" s="487"/>
      <c r="T3039" s="28"/>
      <c r="U3039" s="261"/>
      <c r="V3039" s="265"/>
      <c r="W3039" s="265"/>
      <c r="X3039" s="266"/>
      <c r="Y3039" s="266"/>
      <c r="Z3039" s="267"/>
      <c r="AA3039" s="30"/>
      <c r="AB3039" s="30"/>
      <c r="AC3039" s="30"/>
      <c r="AD3039" s="268"/>
      <c r="AE3039" s="28"/>
      <c r="AF3039" s="28"/>
      <c r="AG3039" s="269"/>
      <c r="AH3039" s="28"/>
      <c r="AI3039" s="30"/>
      <c r="AJ3039" s="30"/>
      <c r="AK3039" s="268"/>
      <c r="AL3039" s="270"/>
      <c r="AM3039" s="271"/>
      <c r="AN3039" s="30"/>
    </row>
    <row r="3040" spans="1:40" ht="20.100000000000001" customHeight="1" x14ac:dyDescent="0.2">
      <c r="A3040" s="258"/>
      <c r="B3040" s="258"/>
      <c r="C3040" s="258"/>
      <c r="D3040" s="28"/>
      <c r="E3040" s="259"/>
      <c r="F3040" s="260"/>
      <c r="G3040" s="28"/>
      <c r="H3040" s="28"/>
      <c r="I3040" s="261"/>
      <c r="J3040" s="28"/>
      <c r="K3040" s="478"/>
      <c r="L3040" s="479"/>
      <c r="M3040" s="262"/>
      <c r="N3040" s="259"/>
      <c r="O3040" s="263"/>
      <c r="P3040" s="264"/>
      <c r="Q3040" s="485"/>
      <c r="R3040" s="44"/>
      <c r="S3040" s="487"/>
      <c r="T3040" s="28"/>
      <c r="U3040" s="261"/>
      <c r="V3040" s="265"/>
      <c r="W3040" s="265"/>
      <c r="X3040" s="266"/>
      <c r="Y3040" s="266"/>
      <c r="Z3040" s="267"/>
      <c r="AA3040" s="30"/>
      <c r="AB3040" s="30"/>
      <c r="AC3040" s="30"/>
      <c r="AD3040" s="268"/>
      <c r="AE3040" s="28"/>
      <c r="AF3040" s="28"/>
      <c r="AG3040" s="269"/>
      <c r="AH3040" s="28"/>
      <c r="AI3040" s="30"/>
      <c r="AJ3040" s="30"/>
      <c r="AK3040" s="268"/>
      <c r="AL3040" s="270"/>
      <c r="AM3040" s="271"/>
      <c r="AN3040" s="30"/>
    </row>
    <row r="3041" spans="1:40" ht="20.100000000000001" customHeight="1" x14ac:dyDescent="0.2">
      <c r="A3041" s="258"/>
      <c r="B3041" s="258"/>
      <c r="C3041" s="258"/>
      <c r="D3041" s="28"/>
      <c r="E3041" s="259"/>
      <c r="F3041" s="260"/>
      <c r="G3041" s="28"/>
      <c r="H3041" s="28"/>
      <c r="I3041" s="261"/>
      <c r="J3041" s="28"/>
      <c r="K3041" s="478"/>
      <c r="L3041" s="479"/>
      <c r="M3041" s="262"/>
      <c r="N3041" s="259"/>
      <c r="O3041" s="263"/>
      <c r="P3041" s="264"/>
      <c r="Q3041" s="485"/>
      <c r="R3041" s="44"/>
      <c r="S3041" s="487"/>
      <c r="T3041" s="28"/>
      <c r="U3041" s="261"/>
      <c r="V3041" s="265"/>
      <c r="W3041" s="265"/>
      <c r="X3041" s="266"/>
      <c r="Y3041" s="266"/>
      <c r="Z3041" s="267"/>
      <c r="AA3041" s="30"/>
      <c r="AB3041" s="30"/>
      <c r="AC3041" s="30"/>
      <c r="AD3041" s="268"/>
      <c r="AE3041" s="28"/>
      <c r="AF3041" s="28"/>
      <c r="AG3041" s="269"/>
      <c r="AH3041" s="28"/>
      <c r="AI3041" s="30"/>
      <c r="AJ3041" s="30"/>
      <c r="AK3041" s="268"/>
      <c r="AL3041" s="270"/>
      <c r="AM3041" s="271"/>
      <c r="AN3041" s="30"/>
    </row>
    <row r="3042" spans="1:40" ht="20.100000000000001" customHeight="1" x14ac:dyDescent="0.2">
      <c r="A3042" s="258"/>
      <c r="B3042" s="258"/>
      <c r="C3042" s="258"/>
      <c r="D3042" s="28"/>
      <c r="E3042" s="259"/>
      <c r="F3042" s="260"/>
      <c r="G3042" s="28"/>
      <c r="H3042" s="28"/>
      <c r="I3042" s="261"/>
      <c r="J3042" s="28"/>
      <c r="K3042" s="478"/>
      <c r="L3042" s="479"/>
      <c r="M3042" s="262"/>
      <c r="N3042" s="259"/>
      <c r="O3042" s="263"/>
      <c r="P3042" s="264"/>
      <c r="Q3042" s="485"/>
      <c r="R3042" s="44"/>
      <c r="S3042" s="487"/>
      <c r="T3042" s="28"/>
      <c r="U3042" s="261"/>
      <c r="V3042" s="265"/>
      <c r="W3042" s="265"/>
      <c r="X3042" s="266"/>
      <c r="Y3042" s="266"/>
      <c r="Z3042" s="267"/>
      <c r="AA3042" s="30"/>
      <c r="AB3042" s="30"/>
      <c r="AC3042" s="30"/>
      <c r="AD3042" s="268"/>
      <c r="AE3042" s="28"/>
      <c r="AF3042" s="28"/>
      <c r="AG3042" s="269"/>
      <c r="AH3042" s="28"/>
      <c r="AI3042" s="30"/>
      <c r="AJ3042" s="30"/>
      <c r="AK3042" s="268"/>
      <c r="AL3042" s="270"/>
      <c r="AM3042" s="271"/>
      <c r="AN3042" s="30"/>
    </row>
    <row r="3043" spans="1:40" ht="20.100000000000001" customHeight="1" x14ac:dyDescent="0.2">
      <c r="A3043" s="258"/>
      <c r="B3043" s="258"/>
      <c r="C3043" s="258"/>
      <c r="D3043" s="28"/>
      <c r="E3043" s="259"/>
      <c r="F3043" s="260"/>
      <c r="G3043" s="28"/>
      <c r="H3043" s="28"/>
      <c r="I3043" s="261"/>
      <c r="J3043" s="28"/>
      <c r="K3043" s="478"/>
      <c r="L3043" s="479"/>
      <c r="M3043" s="262"/>
      <c r="N3043" s="259"/>
      <c r="O3043" s="263"/>
      <c r="P3043" s="264"/>
      <c r="Q3043" s="485"/>
      <c r="R3043" s="44"/>
      <c r="S3043" s="487"/>
      <c r="T3043" s="28"/>
      <c r="U3043" s="261"/>
      <c r="V3043" s="265"/>
      <c r="W3043" s="265"/>
      <c r="X3043" s="266"/>
      <c r="Y3043" s="266"/>
      <c r="Z3043" s="267"/>
      <c r="AA3043" s="30"/>
      <c r="AB3043" s="30"/>
      <c r="AC3043" s="30"/>
      <c r="AD3043" s="268"/>
      <c r="AE3043" s="28"/>
      <c r="AF3043" s="28"/>
      <c r="AG3043" s="269"/>
      <c r="AH3043" s="28"/>
      <c r="AI3043" s="30"/>
      <c r="AJ3043" s="30"/>
      <c r="AK3043" s="268"/>
      <c r="AL3043" s="270"/>
      <c r="AM3043" s="271"/>
      <c r="AN3043" s="30"/>
    </row>
    <row r="3044" spans="1:40" ht="20.100000000000001" customHeight="1" x14ac:dyDescent="0.2">
      <c r="A3044" s="258"/>
      <c r="B3044" s="258"/>
      <c r="C3044" s="258"/>
      <c r="D3044" s="28"/>
      <c r="E3044" s="259"/>
      <c r="F3044" s="260"/>
      <c r="G3044" s="28"/>
      <c r="H3044" s="28"/>
      <c r="I3044" s="261"/>
      <c r="J3044" s="28"/>
      <c r="K3044" s="478"/>
      <c r="L3044" s="479"/>
      <c r="M3044" s="262"/>
      <c r="N3044" s="259"/>
      <c r="O3044" s="263"/>
      <c r="P3044" s="264"/>
      <c r="Q3044" s="485"/>
      <c r="R3044" s="44"/>
      <c r="S3044" s="487"/>
      <c r="T3044" s="28"/>
      <c r="U3044" s="261"/>
      <c r="V3044" s="265"/>
      <c r="W3044" s="265"/>
      <c r="X3044" s="266"/>
      <c r="Y3044" s="266"/>
      <c r="Z3044" s="267"/>
      <c r="AA3044" s="30"/>
      <c r="AB3044" s="30"/>
      <c r="AC3044" s="30"/>
      <c r="AD3044" s="268"/>
      <c r="AE3044" s="28"/>
      <c r="AF3044" s="28"/>
      <c r="AG3044" s="269"/>
      <c r="AH3044" s="28"/>
      <c r="AI3044" s="30"/>
      <c r="AJ3044" s="30"/>
      <c r="AK3044" s="268"/>
      <c r="AL3044" s="270"/>
      <c r="AM3044" s="271"/>
      <c r="AN3044" s="30"/>
    </row>
    <row r="3045" spans="1:40" ht="20.100000000000001" customHeight="1" x14ac:dyDescent="0.2">
      <c r="A3045" s="258"/>
      <c r="B3045" s="258"/>
      <c r="C3045" s="258"/>
      <c r="D3045" s="28"/>
      <c r="E3045" s="259"/>
      <c r="F3045" s="260"/>
      <c r="G3045" s="28"/>
      <c r="H3045" s="28"/>
      <c r="I3045" s="261"/>
      <c r="J3045" s="28"/>
      <c r="K3045" s="478"/>
      <c r="L3045" s="479"/>
      <c r="M3045" s="262"/>
      <c r="N3045" s="259"/>
      <c r="O3045" s="263"/>
      <c r="P3045" s="264"/>
      <c r="Q3045" s="485"/>
      <c r="R3045" s="44"/>
      <c r="S3045" s="487"/>
      <c r="T3045" s="28"/>
      <c r="U3045" s="261"/>
      <c r="V3045" s="265"/>
      <c r="W3045" s="265"/>
      <c r="X3045" s="266"/>
      <c r="Y3045" s="266"/>
      <c r="Z3045" s="267"/>
      <c r="AA3045" s="30"/>
      <c r="AB3045" s="30"/>
      <c r="AC3045" s="30"/>
      <c r="AD3045" s="268"/>
      <c r="AE3045" s="28"/>
      <c r="AF3045" s="28"/>
      <c r="AG3045" s="269"/>
      <c r="AH3045" s="28"/>
      <c r="AI3045" s="30"/>
      <c r="AJ3045" s="30"/>
      <c r="AK3045" s="268"/>
      <c r="AL3045" s="270"/>
      <c r="AM3045" s="271"/>
      <c r="AN3045" s="30"/>
    </row>
    <row r="3046" spans="1:40" ht="20.100000000000001" customHeight="1" x14ac:dyDescent="0.2">
      <c r="A3046" s="258"/>
      <c r="B3046" s="258"/>
      <c r="C3046" s="258"/>
      <c r="D3046" s="28"/>
      <c r="E3046" s="259"/>
      <c r="F3046" s="260"/>
      <c r="G3046" s="28"/>
      <c r="H3046" s="28"/>
      <c r="I3046" s="261"/>
      <c r="J3046" s="28"/>
      <c r="K3046" s="478"/>
      <c r="L3046" s="479"/>
      <c r="M3046" s="262"/>
      <c r="N3046" s="259"/>
      <c r="O3046" s="263"/>
      <c r="P3046" s="264"/>
      <c r="Q3046" s="485"/>
      <c r="R3046" s="44"/>
      <c r="S3046" s="487"/>
      <c r="T3046" s="28"/>
      <c r="U3046" s="261"/>
      <c r="V3046" s="265"/>
      <c r="W3046" s="265"/>
      <c r="X3046" s="266"/>
      <c r="Y3046" s="266"/>
      <c r="Z3046" s="267"/>
      <c r="AA3046" s="30"/>
      <c r="AB3046" s="30"/>
      <c r="AC3046" s="30"/>
      <c r="AD3046" s="268"/>
      <c r="AE3046" s="28"/>
      <c r="AF3046" s="28"/>
      <c r="AG3046" s="269"/>
      <c r="AH3046" s="28"/>
      <c r="AI3046" s="30"/>
      <c r="AJ3046" s="30"/>
      <c r="AK3046" s="268"/>
      <c r="AL3046" s="270"/>
      <c r="AM3046" s="271"/>
      <c r="AN3046" s="30"/>
    </row>
    <row r="3047" spans="1:40" ht="20.100000000000001" customHeight="1" x14ac:dyDescent="0.2">
      <c r="A3047" s="258"/>
      <c r="B3047" s="258"/>
      <c r="C3047" s="258"/>
      <c r="D3047" s="28"/>
      <c r="E3047" s="259"/>
      <c r="F3047" s="260"/>
      <c r="G3047" s="28"/>
      <c r="H3047" s="28"/>
      <c r="I3047" s="261"/>
      <c r="J3047" s="28"/>
      <c r="K3047" s="478"/>
      <c r="L3047" s="479"/>
      <c r="M3047" s="262"/>
      <c r="N3047" s="259"/>
      <c r="O3047" s="263"/>
      <c r="P3047" s="264"/>
      <c r="Q3047" s="485"/>
      <c r="R3047" s="44"/>
      <c r="S3047" s="487"/>
      <c r="T3047" s="28"/>
      <c r="U3047" s="261"/>
      <c r="V3047" s="265"/>
      <c r="W3047" s="265"/>
      <c r="X3047" s="266"/>
      <c r="Y3047" s="266"/>
      <c r="Z3047" s="267"/>
      <c r="AA3047" s="30"/>
      <c r="AB3047" s="30"/>
      <c r="AC3047" s="30"/>
      <c r="AD3047" s="268"/>
      <c r="AE3047" s="28"/>
      <c r="AF3047" s="28"/>
      <c r="AG3047" s="269"/>
      <c r="AH3047" s="28"/>
      <c r="AI3047" s="30"/>
      <c r="AJ3047" s="30"/>
      <c r="AK3047" s="268"/>
      <c r="AL3047" s="270"/>
      <c r="AM3047" s="271"/>
      <c r="AN3047" s="30"/>
    </row>
    <row r="3048" spans="1:40" ht="20.100000000000001" customHeight="1" x14ac:dyDescent="0.2">
      <c r="A3048" s="258"/>
      <c r="B3048" s="258"/>
      <c r="C3048" s="258"/>
      <c r="D3048" s="28"/>
      <c r="E3048" s="259"/>
      <c r="F3048" s="260"/>
      <c r="G3048" s="28"/>
      <c r="H3048" s="28"/>
      <c r="I3048" s="261"/>
      <c r="J3048" s="28"/>
      <c r="K3048" s="478"/>
      <c r="L3048" s="479"/>
      <c r="M3048" s="262"/>
      <c r="N3048" s="259"/>
      <c r="O3048" s="263"/>
      <c r="P3048" s="264"/>
      <c r="Q3048" s="485"/>
      <c r="R3048" s="44"/>
      <c r="S3048" s="487"/>
      <c r="T3048" s="28"/>
      <c r="U3048" s="261"/>
      <c r="V3048" s="265"/>
      <c r="W3048" s="265"/>
      <c r="X3048" s="266"/>
      <c r="Y3048" s="266"/>
      <c r="Z3048" s="267"/>
      <c r="AA3048" s="30"/>
      <c r="AB3048" s="30"/>
      <c r="AC3048" s="30"/>
      <c r="AD3048" s="268"/>
      <c r="AE3048" s="28"/>
      <c r="AF3048" s="28"/>
      <c r="AG3048" s="269"/>
      <c r="AH3048" s="28"/>
      <c r="AI3048" s="30"/>
      <c r="AJ3048" s="30"/>
      <c r="AK3048" s="268"/>
      <c r="AL3048" s="270"/>
      <c r="AM3048" s="271"/>
      <c r="AN3048" s="30"/>
    </row>
    <row r="3049" spans="1:40" ht="20.100000000000001" customHeight="1" x14ac:dyDescent="0.2">
      <c r="A3049" s="258"/>
      <c r="B3049" s="258"/>
      <c r="C3049" s="258"/>
      <c r="D3049" s="28"/>
      <c r="E3049" s="259"/>
      <c r="F3049" s="260"/>
      <c r="G3049" s="28"/>
      <c r="H3049" s="28"/>
      <c r="I3049" s="261"/>
      <c r="J3049" s="28"/>
      <c r="K3049" s="478"/>
      <c r="L3049" s="479"/>
      <c r="M3049" s="262"/>
      <c r="N3049" s="259"/>
      <c r="O3049" s="263"/>
      <c r="P3049" s="264"/>
      <c r="Q3049" s="485"/>
      <c r="R3049" s="44"/>
      <c r="S3049" s="487"/>
      <c r="T3049" s="28"/>
      <c r="U3049" s="261"/>
      <c r="V3049" s="265"/>
      <c r="W3049" s="265"/>
      <c r="X3049" s="266"/>
      <c r="Y3049" s="266"/>
      <c r="Z3049" s="267"/>
      <c r="AA3049" s="30"/>
      <c r="AB3049" s="30"/>
      <c r="AC3049" s="30"/>
      <c r="AD3049" s="268"/>
      <c r="AE3049" s="28"/>
      <c r="AF3049" s="28"/>
      <c r="AG3049" s="269"/>
      <c r="AH3049" s="28"/>
      <c r="AI3049" s="30"/>
      <c r="AJ3049" s="30"/>
      <c r="AK3049" s="268"/>
      <c r="AL3049" s="270"/>
      <c r="AM3049" s="271"/>
      <c r="AN3049" s="30"/>
    </row>
    <row r="3050" spans="1:40" ht="20.100000000000001" customHeight="1" x14ac:dyDescent="0.2">
      <c r="A3050" s="258"/>
      <c r="B3050" s="258"/>
      <c r="C3050" s="258"/>
      <c r="D3050" s="28"/>
      <c r="E3050" s="259"/>
      <c r="F3050" s="260"/>
      <c r="G3050" s="28"/>
      <c r="H3050" s="28"/>
      <c r="I3050" s="261"/>
      <c r="J3050" s="28"/>
      <c r="K3050" s="478"/>
      <c r="L3050" s="479"/>
      <c r="M3050" s="262"/>
      <c r="N3050" s="259"/>
      <c r="O3050" s="263"/>
      <c r="P3050" s="264"/>
      <c r="Q3050" s="485"/>
      <c r="R3050" s="44"/>
      <c r="S3050" s="487"/>
      <c r="T3050" s="28"/>
      <c r="U3050" s="261"/>
      <c r="V3050" s="265"/>
      <c r="W3050" s="265"/>
      <c r="X3050" s="266"/>
      <c r="Y3050" s="266"/>
      <c r="Z3050" s="267"/>
      <c r="AA3050" s="30"/>
      <c r="AB3050" s="30"/>
      <c r="AC3050" s="30"/>
      <c r="AD3050" s="268"/>
      <c r="AE3050" s="28"/>
      <c r="AF3050" s="28"/>
      <c r="AG3050" s="269"/>
      <c r="AH3050" s="28"/>
      <c r="AI3050" s="30"/>
      <c r="AJ3050" s="30"/>
      <c r="AK3050" s="268"/>
      <c r="AL3050" s="270"/>
      <c r="AM3050" s="271"/>
      <c r="AN3050" s="30"/>
    </row>
    <row r="3051" spans="1:40" ht="20.100000000000001" customHeight="1" x14ac:dyDescent="0.2">
      <c r="A3051" s="258"/>
      <c r="B3051" s="258"/>
      <c r="C3051" s="258"/>
      <c r="D3051" s="28"/>
      <c r="E3051" s="259"/>
      <c r="F3051" s="260"/>
      <c r="G3051" s="28"/>
      <c r="H3051" s="28"/>
      <c r="I3051" s="261"/>
      <c r="J3051" s="28"/>
      <c r="K3051" s="478"/>
      <c r="L3051" s="479"/>
      <c r="M3051" s="262"/>
      <c r="N3051" s="259"/>
      <c r="O3051" s="263"/>
      <c r="P3051" s="264"/>
      <c r="Q3051" s="485"/>
      <c r="R3051" s="44"/>
      <c r="S3051" s="487"/>
      <c r="T3051" s="28"/>
      <c r="U3051" s="261"/>
      <c r="V3051" s="265"/>
      <c r="W3051" s="265"/>
      <c r="X3051" s="266"/>
      <c r="Y3051" s="266"/>
      <c r="Z3051" s="267"/>
      <c r="AA3051" s="30"/>
      <c r="AB3051" s="30"/>
      <c r="AC3051" s="30"/>
      <c r="AD3051" s="268"/>
      <c r="AE3051" s="28"/>
      <c r="AF3051" s="28"/>
      <c r="AG3051" s="269"/>
      <c r="AH3051" s="28"/>
      <c r="AI3051" s="30"/>
      <c r="AJ3051" s="30"/>
      <c r="AK3051" s="268"/>
      <c r="AL3051" s="270"/>
      <c r="AM3051" s="271"/>
      <c r="AN3051" s="30"/>
    </row>
    <row r="3052" spans="1:40" ht="20.100000000000001" customHeight="1" x14ac:dyDescent="0.2">
      <c r="A3052" s="258"/>
      <c r="B3052" s="258"/>
      <c r="C3052" s="258"/>
      <c r="D3052" s="28"/>
      <c r="E3052" s="259"/>
      <c r="F3052" s="260"/>
      <c r="G3052" s="28"/>
      <c r="H3052" s="28"/>
      <c r="I3052" s="261"/>
      <c r="J3052" s="28"/>
      <c r="K3052" s="478"/>
      <c r="L3052" s="479"/>
      <c r="M3052" s="262"/>
      <c r="N3052" s="259"/>
      <c r="O3052" s="263"/>
      <c r="P3052" s="264"/>
      <c r="Q3052" s="485"/>
      <c r="R3052" s="44"/>
      <c r="S3052" s="487"/>
      <c r="T3052" s="28"/>
      <c r="U3052" s="261"/>
      <c r="V3052" s="265"/>
      <c r="W3052" s="265"/>
      <c r="X3052" s="266"/>
      <c r="Y3052" s="266"/>
      <c r="Z3052" s="267"/>
      <c r="AA3052" s="30"/>
      <c r="AB3052" s="30"/>
      <c r="AC3052" s="30"/>
      <c r="AD3052" s="268"/>
      <c r="AE3052" s="28"/>
      <c r="AF3052" s="28"/>
      <c r="AG3052" s="269"/>
      <c r="AH3052" s="28"/>
      <c r="AI3052" s="30"/>
      <c r="AJ3052" s="30"/>
      <c r="AK3052" s="268"/>
      <c r="AL3052" s="270"/>
      <c r="AM3052" s="271"/>
      <c r="AN3052" s="30"/>
    </row>
    <row r="3053" spans="1:40" ht="20.100000000000001" customHeight="1" x14ac:dyDescent="0.2">
      <c r="A3053" s="258"/>
      <c r="B3053" s="258"/>
      <c r="C3053" s="258"/>
      <c r="D3053" s="28"/>
      <c r="E3053" s="259"/>
      <c r="F3053" s="260"/>
      <c r="G3053" s="28"/>
      <c r="H3053" s="28"/>
      <c r="I3053" s="261"/>
      <c r="J3053" s="28"/>
      <c r="K3053" s="478"/>
      <c r="L3053" s="479"/>
      <c r="M3053" s="262"/>
      <c r="N3053" s="259"/>
      <c r="O3053" s="263"/>
      <c r="P3053" s="264"/>
      <c r="Q3053" s="485"/>
      <c r="R3053" s="44"/>
      <c r="S3053" s="487"/>
      <c r="T3053" s="28"/>
      <c r="U3053" s="261"/>
      <c r="V3053" s="265"/>
      <c r="W3053" s="265"/>
      <c r="X3053" s="266"/>
      <c r="Y3053" s="266"/>
      <c r="Z3053" s="267"/>
      <c r="AA3053" s="30"/>
      <c r="AB3053" s="30"/>
      <c r="AC3053" s="30"/>
      <c r="AD3053" s="268"/>
      <c r="AE3053" s="28"/>
      <c r="AF3053" s="28"/>
      <c r="AG3053" s="269"/>
      <c r="AH3053" s="28"/>
      <c r="AI3053" s="30"/>
      <c r="AJ3053" s="30"/>
      <c r="AK3053" s="268"/>
      <c r="AL3053" s="270"/>
      <c r="AM3053" s="271"/>
      <c r="AN3053" s="30"/>
    </row>
    <row r="3054" spans="1:40" ht="20.100000000000001" customHeight="1" x14ac:dyDescent="0.2">
      <c r="A3054" s="258"/>
      <c r="B3054" s="258"/>
      <c r="C3054" s="258"/>
      <c r="D3054" s="28"/>
      <c r="E3054" s="259"/>
      <c r="F3054" s="260"/>
      <c r="G3054" s="28"/>
      <c r="H3054" s="28"/>
      <c r="I3054" s="261"/>
      <c r="J3054" s="28"/>
      <c r="K3054" s="478"/>
      <c r="L3054" s="479"/>
      <c r="M3054" s="262"/>
      <c r="N3054" s="259"/>
      <c r="O3054" s="263"/>
      <c r="P3054" s="264"/>
      <c r="Q3054" s="485"/>
      <c r="R3054" s="44"/>
      <c r="S3054" s="487"/>
      <c r="T3054" s="28"/>
      <c r="U3054" s="261"/>
      <c r="V3054" s="265"/>
      <c r="W3054" s="265"/>
      <c r="X3054" s="266"/>
      <c r="Y3054" s="266"/>
      <c r="Z3054" s="267"/>
      <c r="AA3054" s="30"/>
      <c r="AB3054" s="30"/>
      <c r="AC3054" s="30"/>
      <c r="AD3054" s="268"/>
      <c r="AE3054" s="28"/>
      <c r="AF3054" s="28"/>
      <c r="AG3054" s="269"/>
      <c r="AH3054" s="28"/>
      <c r="AI3054" s="30"/>
      <c r="AJ3054" s="30"/>
      <c r="AK3054" s="268"/>
      <c r="AL3054" s="270"/>
      <c r="AM3054" s="271"/>
      <c r="AN3054" s="30"/>
    </row>
    <row r="3055" spans="1:40" ht="20.100000000000001" customHeight="1" x14ac:dyDescent="0.2">
      <c r="A3055" s="258"/>
      <c r="B3055" s="258"/>
      <c r="C3055" s="258"/>
      <c r="D3055" s="28"/>
      <c r="E3055" s="259"/>
      <c r="F3055" s="260"/>
      <c r="G3055" s="28"/>
      <c r="H3055" s="28"/>
      <c r="I3055" s="261"/>
      <c r="J3055" s="28"/>
      <c r="K3055" s="478"/>
      <c r="L3055" s="479"/>
      <c r="M3055" s="262"/>
      <c r="N3055" s="259"/>
      <c r="O3055" s="263"/>
      <c r="P3055" s="264"/>
      <c r="Q3055" s="485"/>
      <c r="R3055" s="44"/>
      <c r="S3055" s="487"/>
      <c r="T3055" s="28"/>
      <c r="U3055" s="261"/>
      <c r="V3055" s="265"/>
      <c r="W3055" s="265"/>
      <c r="X3055" s="266"/>
      <c r="Y3055" s="266"/>
      <c r="Z3055" s="267"/>
      <c r="AA3055" s="30"/>
      <c r="AB3055" s="30"/>
      <c r="AC3055" s="30"/>
      <c r="AD3055" s="268"/>
      <c r="AE3055" s="28"/>
      <c r="AF3055" s="28"/>
      <c r="AG3055" s="269"/>
      <c r="AH3055" s="28"/>
      <c r="AI3055" s="30"/>
      <c r="AJ3055" s="30"/>
      <c r="AK3055" s="268"/>
      <c r="AL3055" s="270"/>
      <c r="AM3055" s="271"/>
      <c r="AN3055" s="30"/>
    </row>
    <row r="3056" spans="1:40" ht="20.100000000000001" customHeight="1" x14ac:dyDescent="0.2">
      <c r="A3056" s="258"/>
      <c r="B3056" s="258"/>
      <c r="C3056" s="258"/>
      <c r="D3056" s="28"/>
      <c r="E3056" s="259"/>
      <c r="F3056" s="260"/>
      <c r="G3056" s="28"/>
      <c r="H3056" s="28"/>
      <c r="I3056" s="261"/>
      <c r="J3056" s="28"/>
      <c r="K3056" s="478"/>
      <c r="L3056" s="479"/>
      <c r="M3056" s="262"/>
      <c r="N3056" s="259"/>
      <c r="O3056" s="263"/>
      <c r="P3056" s="264"/>
      <c r="Q3056" s="485"/>
      <c r="R3056" s="44"/>
      <c r="S3056" s="487"/>
      <c r="T3056" s="28"/>
      <c r="U3056" s="261"/>
      <c r="V3056" s="265"/>
      <c r="W3056" s="265"/>
      <c r="X3056" s="266"/>
      <c r="Y3056" s="266"/>
      <c r="Z3056" s="267"/>
      <c r="AA3056" s="30"/>
      <c r="AB3056" s="30"/>
      <c r="AC3056" s="30"/>
      <c r="AD3056" s="268"/>
      <c r="AE3056" s="28"/>
      <c r="AF3056" s="28"/>
      <c r="AG3056" s="269"/>
      <c r="AH3056" s="28"/>
      <c r="AI3056" s="30"/>
      <c r="AJ3056" s="30"/>
      <c r="AK3056" s="268"/>
      <c r="AL3056" s="270"/>
      <c r="AM3056" s="271"/>
      <c r="AN3056" s="30"/>
    </row>
    <row r="3057" spans="1:40" ht="20.100000000000001" customHeight="1" x14ac:dyDescent="0.2">
      <c r="A3057" s="258"/>
      <c r="B3057" s="258"/>
      <c r="C3057" s="258"/>
      <c r="D3057" s="28"/>
      <c r="E3057" s="259"/>
      <c r="F3057" s="260"/>
      <c r="G3057" s="28"/>
      <c r="H3057" s="28"/>
      <c r="I3057" s="261"/>
      <c r="J3057" s="28"/>
      <c r="K3057" s="478"/>
      <c r="L3057" s="479"/>
      <c r="M3057" s="262"/>
      <c r="N3057" s="259"/>
      <c r="O3057" s="263"/>
      <c r="P3057" s="264"/>
      <c r="Q3057" s="485"/>
      <c r="R3057" s="44"/>
      <c r="S3057" s="487"/>
      <c r="T3057" s="28"/>
      <c r="U3057" s="261"/>
      <c r="V3057" s="265"/>
      <c r="W3057" s="265"/>
      <c r="X3057" s="266"/>
      <c r="Y3057" s="266"/>
      <c r="Z3057" s="267"/>
      <c r="AA3057" s="30"/>
      <c r="AB3057" s="30"/>
      <c r="AC3057" s="30"/>
      <c r="AD3057" s="268"/>
      <c r="AE3057" s="28"/>
      <c r="AF3057" s="28"/>
      <c r="AG3057" s="269"/>
      <c r="AH3057" s="28"/>
      <c r="AI3057" s="30"/>
      <c r="AJ3057" s="30"/>
      <c r="AK3057" s="268"/>
      <c r="AL3057" s="270"/>
      <c r="AM3057" s="271"/>
      <c r="AN3057" s="30"/>
    </row>
    <row r="3058" spans="1:40" ht="20.100000000000001" customHeight="1" x14ac:dyDescent="0.2">
      <c r="A3058" s="258"/>
      <c r="B3058" s="258"/>
      <c r="C3058" s="258"/>
      <c r="D3058" s="28"/>
      <c r="E3058" s="259"/>
      <c r="F3058" s="260"/>
      <c r="G3058" s="28"/>
      <c r="H3058" s="28"/>
      <c r="I3058" s="261"/>
      <c r="J3058" s="28"/>
      <c r="K3058" s="478"/>
      <c r="L3058" s="479"/>
      <c r="M3058" s="262"/>
      <c r="N3058" s="259"/>
      <c r="O3058" s="263"/>
      <c r="P3058" s="264"/>
      <c r="Q3058" s="485"/>
      <c r="R3058" s="44"/>
      <c r="S3058" s="487"/>
      <c r="T3058" s="28"/>
      <c r="U3058" s="261"/>
      <c r="V3058" s="265"/>
      <c r="W3058" s="265"/>
      <c r="X3058" s="266"/>
      <c r="Y3058" s="266"/>
      <c r="Z3058" s="267"/>
      <c r="AA3058" s="30"/>
      <c r="AB3058" s="30"/>
      <c r="AC3058" s="30"/>
      <c r="AD3058" s="268"/>
      <c r="AE3058" s="28"/>
      <c r="AF3058" s="28"/>
      <c r="AG3058" s="269"/>
      <c r="AH3058" s="28"/>
      <c r="AI3058" s="30"/>
      <c r="AJ3058" s="30"/>
      <c r="AK3058" s="268"/>
      <c r="AL3058" s="270"/>
      <c r="AM3058" s="271"/>
      <c r="AN3058" s="30"/>
    </row>
    <row r="3059" spans="1:40" ht="20.100000000000001" customHeight="1" x14ac:dyDescent="0.2">
      <c r="A3059" s="258"/>
      <c r="B3059" s="258"/>
      <c r="C3059" s="258"/>
      <c r="D3059" s="28"/>
      <c r="E3059" s="259"/>
      <c r="F3059" s="260"/>
      <c r="G3059" s="28"/>
      <c r="H3059" s="28"/>
      <c r="I3059" s="261"/>
      <c r="J3059" s="28"/>
      <c r="K3059" s="478"/>
      <c r="L3059" s="479"/>
      <c r="M3059" s="262"/>
      <c r="N3059" s="259"/>
      <c r="O3059" s="263"/>
      <c r="P3059" s="264"/>
      <c r="Q3059" s="485"/>
      <c r="R3059" s="44"/>
      <c r="S3059" s="487"/>
      <c r="T3059" s="28"/>
      <c r="U3059" s="261"/>
      <c r="V3059" s="265"/>
      <c r="W3059" s="265"/>
      <c r="X3059" s="266"/>
      <c r="Y3059" s="266"/>
      <c r="Z3059" s="267"/>
      <c r="AA3059" s="30"/>
      <c r="AB3059" s="30"/>
      <c r="AC3059" s="30"/>
      <c r="AD3059" s="268"/>
      <c r="AE3059" s="28"/>
      <c r="AF3059" s="28"/>
      <c r="AG3059" s="269"/>
      <c r="AH3059" s="28"/>
      <c r="AI3059" s="30"/>
      <c r="AJ3059" s="30"/>
      <c r="AK3059" s="268"/>
      <c r="AL3059" s="270"/>
      <c r="AM3059" s="271"/>
      <c r="AN3059" s="30"/>
    </row>
    <row r="3060" spans="1:40" ht="20.100000000000001" customHeight="1" x14ac:dyDescent="0.2">
      <c r="A3060" s="258"/>
      <c r="B3060" s="258"/>
      <c r="C3060" s="258"/>
      <c r="D3060" s="28"/>
      <c r="E3060" s="259"/>
      <c r="F3060" s="260"/>
      <c r="G3060" s="28"/>
      <c r="H3060" s="28"/>
      <c r="I3060" s="261"/>
      <c r="J3060" s="28"/>
      <c r="K3060" s="478"/>
      <c r="L3060" s="479"/>
      <c r="M3060" s="262"/>
      <c r="N3060" s="259"/>
      <c r="O3060" s="263"/>
      <c r="P3060" s="264"/>
      <c r="Q3060" s="485"/>
      <c r="R3060" s="44"/>
      <c r="S3060" s="487"/>
      <c r="T3060" s="28"/>
      <c r="U3060" s="261"/>
      <c r="V3060" s="265"/>
      <c r="W3060" s="265"/>
      <c r="X3060" s="266"/>
      <c r="Y3060" s="266"/>
      <c r="Z3060" s="267"/>
      <c r="AA3060" s="30"/>
      <c r="AB3060" s="30"/>
      <c r="AC3060" s="30"/>
      <c r="AD3060" s="268"/>
      <c r="AE3060" s="28"/>
      <c r="AF3060" s="28"/>
      <c r="AG3060" s="269"/>
      <c r="AH3060" s="28"/>
      <c r="AI3060" s="30"/>
      <c r="AJ3060" s="30"/>
      <c r="AK3060" s="268"/>
      <c r="AL3060" s="270"/>
      <c r="AM3060" s="271"/>
      <c r="AN3060" s="30"/>
    </row>
    <row r="3061" spans="1:40" ht="20.100000000000001" customHeight="1" x14ac:dyDescent="0.2">
      <c r="A3061" s="258"/>
      <c r="B3061" s="258"/>
      <c r="C3061" s="258"/>
      <c r="D3061" s="28"/>
      <c r="E3061" s="259"/>
      <c r="F3061" s="260"/>
      <c r="G3061" s="28"/>
      <c r="H3061" s="28"/>
      <c r="I3061" s="261"/>
      <c r="J3061" s="28"/>
      <c r="K3061" s="478"/>
      <c r="L3061" s="479"/>
      <c r="M3061" s="262"/>
      <c r="N3061" s="259"/>
      <c r="O3061" s="263"/>
      <c r="P3061" s="264"/>
      <c r="Q3061" s="485"/>
      <c r="R3061" s="44"/>
      <c r="S3061" s="487"/>
      <c r="T3061" s="28"/>
      <c r="U3061" s="261"/>
      <c r="V3061" s="265"/>
      <c r="W3061" s="265"/>
      <c r="X3061" s="266"/>
      <c r="Y3061" s="266"/>
      <c r="Z3061" s="267"/>
      <c r="AA3061" s="30"/>
      <c r="AB3061" s="30"/>
      <c r="AC3061" s="30"/>
      <c r="AD3061" s="268"/>
      <c r="AE3061" s="28"/>
      <c r="AF3061" s="28"/>
      <c r="AG3061" s="269"/>
      <c r="AH3061" s="28"/>
      <c r="AI3061" s="30"/>
      <c r="AJ3061" s="30"/>
      <c r="AK3061" s="268"/>
      <c r="AL3061" s="270"/>
      <c r="AM3061" s="271"/>
      <c r="AN3061" s="30"/>
    </row>
    <row r="3062" spans="1:40" ht="20.100000000000001" customHeight="1" x14ac:dyDescent="0.2">
      <c r="A3062" s="258"/>
      <c r="B3062" s="258"/>
      <c r="C3062" s="258"/>
      <c r="D3062" s="28"/>
      <c r="E3062" s="259"/>
      <c r="F3062" s="260"/>
      <c r="G3062" s="28"/>
      <c r="H3062" s="28"/>
      <c r="I3062" s="261"/>
      <c r="J3062" s="28"/>
      <c r="K3062" s="478"/>
      <c r="L3062" s="479"/>
      <c r="M3062" s="262"/>
      <c r="N3062" s="259"/>
      <c r="O3062" s="263"/>
      <c r="P3062" s="264"/>
      <c r="Q3062" s="485"/>
      <c r="R3062" s="44"/>
      <c r="S3062" s="487"/>
      <c r="T3062" s="28"/>
      <c r="U3062" s="261"/>
      <c r="V3062" s="265"/>
      <c r="W3062" s="265"/>
      <c r="X3062" s="266"/>
      <c r="Y3062" s="266"/>
      <c r="Z3062" s="267"/>
      <c r="AA3062" s="30"/>
      <c r="AB3062" s="30"/>
      <c r="AC3062" s="30"/>
      <c r="AD3062" s="268"/>
      <c r="AE3062" s="28"/>
      <c r="AF3062" s="28"/>
      <c r="AG3062" s="269"/>
      <c r="AH3062" s="28"/>
      <c r="AI3062" s="30"/>
      <c r="AJ3062" s="30"/>
      <c r="AK3062" s="268"/>
      <c r="AL3062" s="270"/>
      <c r="AM3062" s="271"/>
      <c r="AN3062" s="30"/>
    </row>
    <row r="3063" spans="1:40" ht="20.100000000000001" customHeight="1" x14ac:dyDescent="0.2">
      <c r="A3063" s="258"/>
      <c r="B3063" s="258"/>
      <c r="C3063" s="258"/>
      <c r="D3063" s="28"/>
      <c r="E3063" s="259"/>
      <c r="F3063" s="260"/>
      <c r="G3063" s="28"/>
      <c r="H3063" s="28"/>
      <c r="I3063" s="261"/>
      <c r="J3063" s="28"/>
      <c r="K3063" s="478"/>
      <c r="L3063" s="479"/>
      <c r="M3063" s="262"/>
      <c r="N3063" s="259"/>
      <c r="O3063" s="263"/>
      <c r="P3063" s="264"/>
      <c r="Q3063" s="485"/>
      <c r="R3063" s="44"/>
      <c r="S3063" s="487"/>
      <c r="T3063" s="28"/>
      <c r="U3063" s="261"/>
      <c r="V3063" s="265"/>
      <c r="W3063" s="265"/>
      <c r="X3063" s="266"/>
      <c r="Y3063" s="266"/>
      <c r="Z3063" s="267"/>
      <c r="AA3063" s="30"/>
      <c r="AB3063" s="30"/>
      <c r="AC3063" s="30"/>
      <c r="AD3063" s="268"/>
      <c r="AE3063" s="28"/>
      <c r="AF3063" s="28"/>
      <c r="AG3063" s="269"/>
      <c r="AH3063" s="28"/>
      <c r="AI3063" s="30"/>
      <c r="AJ3063" s="30"/>
      <c r="AK3063" s="268"/>
      <c r="AL3063" s="270"/>
      <c r="AM3063" s="271"/>
      <c r="AN3063" s="30"/>
    </row>
    <row r="3064" spans="1:40" ht="20.100000000000001" customHeight="1" x14ac:dyDescent="0.2">
      <c r="A3064" s="258"/>
      <c r="B3064" s="258"/>
      <c r="C3064" s="258"/>
      <c r="D3064" s="28"/>
      <c r="E3064" s="259"/>
      <c r="F3064" s="260"/>
      <c r="G3064" s="28"/>
      <c r="H3064" s="28"/>
      <c r="I3064" s="261"/>
      <c r="J3064" s="28"/>
      <c r="K3064" s="478"/>
      <c r="L3064" s="479"/>
      <c r="M3064" s="262"/>
      <c r="N3064" s="259"/>
      <c r="O3064" s="263"/>
      <c r="P3064" s="264"/>
      <c r="Q3064" s="485"/>
      <c r="R3064" s="44"/>
      <c r="S3064" s="487"/>
      <c r="T3064" s="28"/>
      <c r="U3064" s="261"/>
      <c r="V3064" s="265"/>
      <c r="W3064" s="265"/>
      <c r="X3064" s="266"/>
      <c r="Y3064" s="266"/>
      <c r="Z3064" s="267"/>
      <c r="AA3064" s="30"/>
      <c r="AB3064" s="30"/>
      <c r="AC3064" s="30"/>
      <c r="AD3064" s="268"/>
      <c r="AE3064" s="28"/>
      <c r="AF3064" s="28"/>
      <c r="AG3064" s="269"/>
      <c r="AH3064" s="28"/>
      <c r="AI3064" s="30"/>
      <c r="AJ3064" s="30"/>
      <c r="AK3064" s="268"/>
      <c r="AL3064" s="270"/>
      <c r="AM3064" s="271"/>
      <c r="AN3064" s="30"/>
    </row>
    <row r="3065" spans="1:40" ht="20.100000000000001" customHeight="1" x14ac:dyDescent="0.2">
      <c r="A3065" s="258"/>
      <c r="B3065" s="258"/>
      <c r="C3065" s="258"/>
      <c r="D3065" s="28"/>
      <c r="E3065" s="259"/>
      <c r="F3065" s="260"/>
      <c r="G3065" s="28"/>
      <c r="H3065" s="28"/>
      <c r="I3065" s="261"/>
      <c r="J3065" s="28"/>
      <c r="K3065" s="478"/>
      <c r="L3065" s="479"/>
      <c r="M3065" s="262"/>
      <c r="N3065" s="259"/>
      <c r="O3065" s="263"/>
      <c r="P3065" s="264"/>
      <c r="Q3065" s="485"/>
      <c r="R3065" s="44"/>
      <c r="S3065" s="487"/>
      <c r="T3065" s="28"/>
      <c r="U3065" s="261"/>
      <c r="V3065" s="265"/>
      <c r="W3065" s="265"/>
      <c r="X3065" s="266"/>
      <c r="Y3065" s="266"/>
      <c r="Z3065" s="267"/>
      <c r="AA3065" s="30"/>
      <c r="AB3065" s="30"/>
      <c r="AC3065" s="30"/>
      <c r="AD3065" s="268"/>
      <c r="AE3065" s="28"/>
      <c r="AF3065" s="28"/>
      <c r="AG3065" s="269"/>
      <c r="AH3065" s="28"/>
      <c r="AI3065" s="30"/>
      <c r="AJ3065" s="30"/>
      <c r="AK3065" s="268"/>
      <c r="AL3065" s="270"/>
      <c r="AM3065" s="271"/>
      <c r="AN3065" s="30"/>
    </row>
    <row r="3066" spans="1:40" ht="20.100000000000001" customHeight="1" x14ac:dyDescent="0.2">
      <c r="A3066" s="258"/>
      <c r="B3066" s="258"/>
      <c r="C3066" s="258"/>
      <c r="D3066" s="28"/>
      <c r="E3066" s="259"/>
      <c r="F3066" s="260"/>
      <c r="G3066" s="28"/>
      <c r="H3066" s="28"/>
      <c r="I3066" s="261"/>
      <c r="J3066" s="28"/>
      <c r="K3066" s="478"/>
      <c r="L3066" s="479"/>
      <c r="M3066" s="262"/>
      <c r="N3066" s="259"/>
      <c r="O3066" s="263"/>
      <c r="P3066" s="264"/>
      <c r="Q3066" s="485"/>
      <c r="R3066" s="44"/>
      <c r="S3066" s="487"/>
      <c r="T3066" s="28"/>
      <c r="U3066" s="261"/>
      <c r="V3066" s="265"/>
      <c r="W3066" s="265"/>
      <c r="X3066" s="266"/>
      <c r="Y3066" s="266"/>
      <c r="Z3066" s="267"/>
      <c r="AA3066" s="30"/>
      <c r="AB3066" s="30"/>
      <c r="AC3066" s="30"/>
      <c r="AD3066" s="268"/>
      <c r="AE3066" s="28"/>
      <c r="AF3066" s="28"/>
      <c r="AG3066" s="269"/>
      <c r="AH3066" s="28"/>
      <c r="AI3066" s="30"/>
      <c r="AJ3066" s="30"/>
      <c r="AK3066" s="268"/>
      <c r="AL3066" s="270"/>
      <c r="AM3066" s="271"/>
      <c r="AN3066" s="30"/>
    </row>
    <row r="3067" spans="1:40" ht="20.100000000000001" customHeight="1" x14ac:dyDescent="0.2">
      <c r="A3067" s="258"/>
      <c r="B3067" s="258"/>
      <c r="C3067" s="258"/>
      <c r="D3067" s="28"/>
      <c r="E3067" s="259"/>
      <c r="F3067" s="260"/>
      <c r="G3067" s="28"/>
      <c r="H3067" s="28"/>
      <c r="I3067" s="261"/>
      <c r="J3067" s="28"/>
      <c r="K3067" s="478"/>
      <c r="L3067" s="479"/>
      <c r="M3067" s="262"/>
      <c r="N3067" s="259"/>
      <c r="O3067" s="263"/>
      <c r="P3067" s="264"/>
      <c r="Q3067" s="485"/>
      <c r="R3067" s="44"/>
      <c r="S3067" s="487"/>
      <c r="T3067" s="28"/>
      <c r="U3067" s="261"/>
      <c r="V3067" s="265"/>
      <c r="W3067" s="265"/>
      <c r="X3067" s="266"/>
      <c r="Y3067" s="266"/>
      <c r="Z3067" s="267"/>
      <c r="AA3067" s="30"/>
      <c r="AB3067" s="30"/>
      <c r="AC3067" s="30"/>
      <c r="AD3067" s="268"/>
      <c r="AE3067" s="28"/>
      <c r="AF3067" s="28"/>
      <c r="AG3067" s="269"/>
      <c r="AH3067" s="28"/>
      <c r="AI3067" s="30"/>
      <c r="AJ3067" s="30"/>
      <c r="AK3067" s="268"/>
      <c r="AL3067" s="270"/>
      <c r="AM3067" s="271"/>
      <c r="AN3067" s="30"/>
    </row>
    <row r="3068" spans="1:40" ht="20.100000000000001" customHeight="1" x14ac:dyDescent="0.2">
      <c r="A3068" s="258"/>
      <c r="B3068" s="258"/>
      <c r="C3068" s="258"/>
      <c r="D3068" s="28"/>
      <c r="E3068" s="259"/>
      <c r="F3068" s="260"/>
      <c r="G3068" s="28"/>
      <c r="H3068" s="28"/>
      <c r="I3068" s="261"/>
      <c r="J3068" s="28"/>
      <c r="K3068" s="478"/>
      <c r="L3068" s="479"/>
      <c r="M3068" s="262"/>
      <c r="N3068" s="259"/>
      <c r="O3068" s="263"/>
      <c r="P3068" s="264"/>
      <c r="Q3068" s="485"/>
      <c r="R3068" s="44"/>
      <c r="S3068" s="487"/>
      <c r="T3068" s="28"/>
      <c r="U3068" s="261"/>
      <c r="V3068" s="265"/>
      <c r="W3068" s="265"/>
      <c r="X3068" s="266"/>
      <c r="Y3068" s="266"/>
      <c r="Z3068" s="267"/>
      <c r="AA3068" s="30"/>
      <c r="AB3068" s="30"/>
      <c r="AC3068" s="30"/>
      <c r="AD3068" s="268"/>
      <c r="AE3068" s="28"/>
      <c r="AF3068" s="28"/>
      <c r="AG3068" s="269"/>
      <c r="AH3068" s="28"/>
      <c r="AI3068" s="30"/>
      <c r="AJ3068" s="30"/>
      <c r="AK3068" s="268"/>
      <c r="AL3068" s="270"/>
      <c r="AM3068" s="271"/>
      <c r="AN3068" s="30"/>
    </row>
    <row r="3069" spans="1:40" ht="20.100000000000001" customHeight="1" x14ac:dyDescent="0.2">
      <c r="A3069" s="258"/>
      <c r="B3069" s="258"/>
      <c r="C3069" s="258"/>
      <c r="D3069" s="28"/>
      <c r="E3069" s="259"/>
      <c r="F3069" s="260"/>
      <c r="G3069" s="28"/>
      <c r="H3069" s="28"/>
      <c r="I3069" s="261"/>
      <c r="J3069" s="28"/>
      <c r="K3069" s="478"/>
      <c r="L3069" s="479"/>
      <c r="M3069" s="262"/>
      <c r="N3069" s="259"/>
      <c r="O3069" s="263"/>
      <c r="P3069" s="264"/>
      <c r="Q3069" s="485"/>
      <c r="R3069" s="44"/>
      <c r="S3069" s="487"/>
      <c r="T3069" s="28"/>
      <c r="U3069" s="261"/>
      <c r="V3069" s="265"/>
      <c r="W3069" s="265"/>
      <c r="X3069" s="266"/>
      <c r="Y3069" s="266"/>
      <c r="Z3069" s="267"/>
      <c r="AA3069" s="30"/>
      <c r="AB3069" s="30"/>
      <c r="AC3069" s="30"/>
      <c r="AD3069" s="268"/>
      <c r="AE3069" s="28"/>
      <c r="AF3069" s="28"/>
      <c r="AG3069" s="269"/>
      <c r="AH3069" s="28"/>
      <c r="AI3069" s="30"/>
      <c r="AJ3069" s="30"/>
      <c r="AK3069" s="268"/>
      <c r="AL3069" s="270"/>
      <c r="AM3069" s="271"/>
      <c r="AN3069" s="30"/>
    </row>
    <row r="3070" spans="1:40" ht="20.100000000000001" customHeight="1" x14ac:dyDescent="0.2">
      <c r="A3070" s="258"/>
      <c r="B3070" s="258"/>
      <c r="C3070" s="258"/>
      <c r="D3070" s="28"/>
      <c r="E3070" s="259"/>
      <c r="F3070" s="260"/>
      <c r="G3070" s="28"/>
      <c r="H3070" s="28"/>
      <c r="I3070" s="261"/>
      <c r="J3070" s="28"/>
      <c r="K3070" s="478"/>
      <c r="L3070" s="479"/>
      <c r="M3070" s="262"/>
      <c r="N3070" s="259"/>
      <c r="O3070" s="263"/>
      <c r="P3070" s="264"/>
      <c r="Q3070" s="485"/>
      <c r="R3070" s="44"/>
      <c r="S3070" s="487"/>
      <c r="T3070" s="28"/>
      <c r="U3070" s="261"/>
      <c r="V3070" s="265"/>
      <c r="W3070" s="265"/>
      <c r="X3070" s="266"/>
      <c r="Y3070" s="266"/>
      <c r="Z3070" s="267"/>
      <c r="AA3070" s="30"/>
      <c r="AB3070" s="30"/>
      <c r="AC3070" s="30"/>
      <c r="AD3070" s="268"/>
      <c r="AE3070" s="28"/>
      <c r="AF3070" s="28"/>
      <c r="AG3070" s="269"/>
      <c r="AH3070" s="28"/>
      <c r="AI3070" s="30"/>
      <c r="AJ3070" s="30"/>
      <c r="AK3070" s="268"/>
      <c r="AL3070" s="270"/>
      <c r="AM3070" s="271"/>
      <c r="AN3070" s="30"/>
    </row>
    <row r="3071" spans="1:40" ht="20.100000000000001" customHeight="1" x14ac:dyDescent="0.2">
      <c r="A3071" s="258"/>
      <c r="B3071" s="258"/>
      <c r="C3071" s="258"/>
      <c r="D3071" s="28"/>
      <c r="E3071" s="259"/>
      <c r="F3071" s="260"/>
      <c r="G3071" s="28"/>
      <c r="H3071" s="28"/>
      <c r="I3071" s="261"/>
      <c r="J3071" s="28"/>
      <c r="K3071" s="478"/>
      <c r="L3071" s="479"/>
      <c r="M3071" s="262"/>
      <c r="N3071" s="259"/>
      <c r="O3071" s="263"/>
      <c r="P3071" s="264"/>
      <c r="Q3071" s="485"/>
      <c r="R3071" s="44"/>
      <c r="S3071" s="487"/>
      <c r="T3071" s="28"/>
      <c r="U3071" s="261"/>
      <c r="V3071" s="265"/>
      <c r="W3071" s="265"/>
      <c r="X3071" s="266"/>
      <c r="Y3071" s="266"/>
      <c r="Z3071" s="267"/>
      <c r="AA3071" s="30"/>
      <c r="AB3071" s="30"/>
      <c r="AC3071" s="30"/>
      <c r="AD3071" s="268"/>
      <c r="AE3071" s="28"/>
      <c r="AF3071" s="28"/>
      <c r="AG3071" s="269"/>
      <c r="AH3071" s="28"/>
      <c r="AI3071" s="30"/>
      <c r="AJ3071" s="30"/>
      <c r="AK3071" s="268"/>
      <c r="AL3071" s="270"/>
      <c r="AM3071" s="271"/>
      <c r="AN3071" s="30"/>
    </row>
    <row r="3072" spans="1:40" ht="20.100000000000001" customHeight="1" x14ac:dyDescent="0.2">
      <c r="A3072" s="258"/>
      <c r="B3072" s="258"/>
      <c r="C3072" s="258"/>
      <c r="D3072" s="28"/>
      <c r="E3072" s="259"/>
      <c r="F3072" s="260"/>
      <c r="G3072" s="28"/>
      <c r="H3072" s="28"/>
      <c r="I3072" s="261"/>
      <c r="J3072" s="28"/>
      <c r="K3072" s="478"/>
      <c r="L3072" s="479"/>
      <c r="M3072" s="262"/>
      <c r="N3072" s="259"/>
      <c r="O3072" s="263"/>
      <c r="P3072" s="264"/>
      <c r="Q3072" s="485"/>
      <c r="R3072" s="44"/>
      <c r="S3072" s="487"/>
      <c r="T3072" s="28"/>
      <c r="U3072" s="261"/>
      <c r="V3072" s="265"/>
      <c r="W3072" s="265"/>
      <c r="X3072" s="266"/>
      <c r="Y3072" s="266"/>
      <c r="Z3072" s="267"/>
      <c r="AA3072" s="30"/>
      <c r="AB3072" s="30"/>
      <c r="AC3072" s="30"/>
      <c r="AD3072" s="268"/>
      <c r="AE3072" s="28"/>
      <c r="AF3072" s="28"/>
      <c r="AG3072" s="269"/>
      <c r="AH3072" s="28"/>
      <c r="AI3072" s="30"/>
      <c r="AJ3072" s="30"/>
      <c r="AK3072" s="268"/>
      <c r="AL3072" s="270"/>
      <c r="AM3072" s="271"/>
      <c r="AN3072" s="30"/>
    </row>
    <row r="3073" spans="1:40" ht="20.100000000000001" customHeight="1" x14ac:dyDescent="0.2">
      <c r="A3073" s="258"/>
      <c r="B3073" s="258"/>
      <c r="C3073" s="258"/>
      <c r="D3073" s="28"/>
      <c r="E3073" s="259"/>
      <c r="F3073" s="260"/>
      <c r="G3073" s="28"/>
      <c r="H3073" s="28"/>
      <c r="I3073" s="261"/>
      <c r="J3073" s="28"/>
      <c r="K3073" s="478"/>
      <c r="L3073" s="479"/>
      <c r="M3073" s="262"/>
      <c r="N3073" s="259"/>
      <c r="O3073" s="263"/>
      <c r="P3073" s="264"/>
      <c r="Q3073" s="485"/>
      <c r="R3073" s="44"/>
      <c r="S3073" s="487"/>
      <c r="T3073" s="28"/>
      <c r="U3073" s="261"/>
      <c r="V3073" s="265"/>
      <c r="W3073" s="265"/>
      <c r="X3073" s="266"/>
      <c r="Y3073" s="266"/>
      <c r="Z3073" s="267"/>
      <c r="AA3073" s="30"/>
      <c r="AB3073" s="30"/>
      <c r="AC3073" s="30"/>
      <c r="AD3073" s="268"/>
      <c r="AE3073" s="28"/>
      <c r="AF3073" s="28"/>
      <c r="AG3073" s="269"/>
      <c r="AH3073" s="28"/>
      <c r="AI3073" s="30"/>
      <c r="AJ3073" s="30"/>
      <c r="AK3073" s="268"/>
      <c r="AL3073" s="270"/>
      <c r="AM3073" s="271"/>
      <c r="AN3073" s="30"/>
    </row>
    <row r="3074" spans="1:40" ht="20.100000000000001" customHeight="1" x14ac:dyDescent="0.2">
      <c r="A3074" s="258"/>
      <c r="B3074" s="258"/>
      <c r="C3074" s="258"/>
      <c r="D3074" s="28"/>
      <c r="E3074" s="259"/>
      <c r="F3074" s="260"/>
      <c r="G3074" s="28"/>
      <c r="H3074" s="28"/>
      <c r="I3074" s="261"/>
      <c r="J3074" s="28"/>
      <c r="K3074" s="478"/>
      <c r="L3074" s="479"/>
      <c r="M3074" s="262"/>
      <c r="N3074" s="259"/>
      <c r="O3074" s="263"/>
      <c r="P3074" s="264"/>
      <c r="Q3074" s="485"/>
      <c r="R3074" s="44"/>
      <c r="S3074" s="487"/>
      <c r="T3074" s="28"/>
      <c r="U3074" s="261"/>
      <c r="V3074" s="265"/>
      <c r="W3074" s="265"/>
      <c r="X3074" s="266"/>
      <c r="Y3074" s="266"/>
      <c r="Z3074" s="267"/>
      <c r="AA3074" s="30"/>
      <c r="AB3074" s="30"/>
      <c r="AC3074" s="30"/>
      <c r="AD3074" s="268"/>
      <c r="AE3074" s="28"/>
      <c r="AF3074" s="28"/>
      <c r="AG3074" s="269"/>
      <c r="AH3074" s="28"/>
      <c r="AI3074" s="30"/>
      <c r="AJ3074" s="30"/>
      <c r="AK3074" s="268"/>
      <c r="AL3074" s="270"/>
      <c r="AM3074" s="271"/>
      <c r="AN3074" s="30"/>
    </row>
    <row r="3075" spans="1:40" ht="20.100000000000001" customHeight="1" x14ac:dyDescent="0.2">
      <c r="A3075" s="258"/>
      <c r="B3075" s="258"/>
      <c r="C3075" s="258"/>
      <c r="D3075" s="28"/>
      <c r="E3075" s="259"/>
      <c r="F3075" s="260"/>
      <c r="G3075" s="28"/>
      <c r="H3075" s="28"/>
      <c r="I3075" s="261"/>
      <c r="J3075" s="28"/>
      <c r="K3075" s="478"/>
      <c r="L3075" s="479"/>
      <c r="M3075" s="262"/>
      <c r="N3075" s="259"/>
      <c r="O3075" s="263"/>
      <c r="P3075" s="264"/>
      <c r="Q3075" s="485"/>
      <c r="R3075" s="44"/>
      <c r="S3075" s="487"/>
      <c r="T3075" s="28"/>
      <c r="U3075" s="261"/>
      <c r="V3075" s="265"/>
      <c r="W3075" s="265"/>
      <c r="X3075" s="266"/>
      <c r="Y3075" s="266"/>
      <c r="Z3075" s="267"/>
      <c r="AA3075" s="30"/>
      <c r="AB3075" s="30"/>
      <c r="AC3075" s="30"/>
      <c r="AD3075" s="268"/>
      <c r="AE3075" s="28"/>
      <c r="AF3075" s="28"/>
      <c r="AG3075" s="269"/>
      <c r="AH3075" s="28"/>
      <c r="AI3075" s="30"/>
      <c r="AJ3075" s="30"/>
      <c r="AK3075" s="268"/>
      <c r="AL3075" s="270"/>
      <c r="AM3075" s="271"/>
      <c r="AN3075" s="30"/>
    </row>
    <row r="3076" spans="1:40" ht="20.100000000000001" customHeight="1" x14ac:dyDescent="0.2">
      <c r="A3076" s="258"/>
      <c r="B3076" s="258"/>
      <c r="C3076" s="258"/>
      <c r="D3076" s="28"/>
      <c r="E3076" s="259"/>
      <c r="F3076" s="260"/>
      <c r="G3076" s="28"/>
      <c r="H3076" s="28"/>
      <c r="I3076" s="261"/>
      <c r="J3076" s="28"/>
      <c r="K3076" s="478"/>
      <c r="L3076" s="479"/>
      <c r="M3076" s="262"/>
      <c r="N3076" s="259"/>
      <c r="O3076" s="263"/>
      <c r="P3076" s="264"/>
      <c r="Q3076" s="485"/>
      <c r="R3076" s="44"/>
      <c r="S3076" s="487"/>
      <c r="T3076" s="28"/>
      <c r="U3076" s="261"/>
      <c r="V3076" s="265"/>
      <c r="W3076" s="265"/>
      <c r="X3076" s="266"/>
      <c r="Y3076" s="266"/>
      <c r="Z3076" s="267"/>
      <c r="AA3076" s="30"/>
      <c r="AB3076" s="30"/>
      <c r="AC3076" s="30"/>
      <c r="AD3076" s="268"/>
      <c r="AE3076" s="28"/>
      <c r="AF3076" s="28"/>
      <c r="AG3076" s="269"/>
      <c r="AH3076" s="28"/>
      <c r="AI3076" s="30"/>
      <c r="AJ3076" s="30"/>
      <c r="AK3076" s="268"/>
      <c r="AL3076" s="270"/>
      <c r="AM3076" s="271"/>
      <c r="AN3076" s="30"/>
    </row>
    <row r="3077" spans="1:40" ht="20.100000000000001" customHeight="1" x14ac:dyDescent="0.2">
      <c r="A3077" s="258"/>
      <c r="B3077" s="258"/>
      <c r="C3077" s="258"/>
      <c r="D3077" s="28"/>
      <c r="E3077" s="259"/>
      <c r="F3077" s="260"/>
      <c r="G3077" s="28"/>
      <c r="H3077" s="28"/>
      <c r="I3077" s="261"/>
      <c r="J3077" s="28"/>
      <c r="K3077" s="478"/>
      <c r="L3077" s="479"/>
      <c r="M3077" s="262"/>
      <c r="N3077" s="259"/>
      <c r="O3077" s="263"/>
      <c r="P3077" s="264"/>
      <c r="Q3077" s="485"/>
      <c r="R3077" s="44"/>
      <c r="S3077" s="487"/>
      <c r="T3077" s="28"/>
      <c r="U3077" s="261"/>
      <c r="V3077" s="265"/>
      <c r="W3077" s="265"/>
      <c r="X3077" s="266"/>
      <c r="Y3077" s="266"/>
      <c r="Z3077" s="267"/>
      <c r="AA3077" s="30"/>
      <c r="AB3077" s="30"/>
      <c r="AC3077" s="30"/>
      <c r="AD3077" s="268"/>
      <c r="AE3077" s="28"/>
      <c r="AF3077" s="28"/>
      <c r="AG3077" s="269"/>
      <c r="AH3077" s="28"/>
      <c r="AI3077" s="30"/>
      <c r="AJ3077" s="30"/>
      <c r="AK3077" s="268"/>
      <c r="AL3077" s="270"/>
      <c r="AM3077" s="271"/>
      <c r="AN3077" s="30"/>
    </row>
    <row r="3078" spans="1:40" ht="20.100000000000001" customHeight="1" x14ac:dyDescent="0.2">
      <c r="A3078" s="258"/>
      <c r="B3078" s="258"/>
      <c r="C3078" s="258"/>
      <c r="D3078" s="28"/>
      <c r="E3078" s="259"/>
      <c r="F3078" s="260"/>
      <c r="G3078" s="28"/>
      <c r="H3078" s="28"/>
      <c r="I3078" s="261"/>
      <c r="J3078" s="28"/>
      <c r="K3078" s="478"/>
      <c r="L3078" s="479"/>
      <c r="M3078" s="262"/>
      <c r="N3078" s="259"/>
      <c r="O3078" s="263"/>
      <c r="P3078" s="264"/>
      <c r="Q3078" s="485"/>
      <c r="R3078" s="44"/>
      <c r="S3078" s="487"/>
      <c r="T3078" s="28"/>
      <c r="U3078" s="261"/>
      <c r="V3078" s="265"/>
      <c r="W3078" s="265"/>
      <c r="X3078" s="266"/>
      <c r="Y3078" s="266"/>
      <c r="Z3078" s="267"/>
      <c r="AA3078" s="30"/>
      <c r="AB3078" s="30"/>
      <c r="AC3078" s="30"/>
      <c r="AD3078" s="268"/>
      <c r="AE3078" s="28"/>
      <c r="AF3078" s="28"/>
      <c r="AG3078" s="269"/>
      <c r="AH3078" s="28"/>
      <c r="AI3078" s="30"/>
      <c r="AJ3078" s="30"/>
      <c r="AK3078" s="268"/>
      <c r="AL3078" s="270"/>
      <c r="AM3078" s="271"/>
      <c r="AN3078" s="30"/>
    </row>
    <row r="3079" spans="1:40" ht="20.100000000000001" customHeight="1" x14ac:dyDescent="0.2">
      <c r="A3079" s="258"/>
      <c r="B3079" s="258"/>
      <c r="C3079" s="258"/>
      <c r="D3079" s="28"/>
      <c r="E3079" s="259"/>
      <c r="F3079" s="260"/>
      <c r="G3079" s="28"/>
      <c r="H3079" s="28"/>
      <c r="I3079" s="261"/>
      <c r="J3079" s="28"/>
      <c r="K3079" s="478"/>
      <c r="L3079" s="479"/>
      <c r="M3079" s="262"/>
      <c r="N3079" s="259"/>
      <c r="O3079" s="263"/>
      <c r="P3079" s="264"/>
      <c r="Q3079" s="485"/>
      <c r="R3079" s="44"/>
      <c r="S3079" s="487"/>
      <c r="T3079" s="28"/>
      <c r="U3079" s="261"/>
      <c r="V3079" s="265"/>
      <c r="W3079" s="265"/>
      <c r="X3079" s="266"/>
      <c r="Y3079" s="266"/>
      <c r="Z3079" s="267"/>
      <c r="AA3079" s="30"/>
      <c r="AB3079" s="30"/>
      <c r="AC3079" s="30"/>
      <c r="AD3079" s="268"/>
      <c r="AE3079" s="28"/>
      <c r="AF3079" s="28"/>
      <c r="AG3079" s="269"/>
      <c r="AH3079" s="28"/>
      <c r="AI3079" s="30"/>
      <c r="AJ3079" s="30"/>
      <c r="AK3079" s="268"/>
      <c r="AL3079" s="270"/>
      <c r="AM3079" s="271"/>
      <c r="AN3079" s="30"/>
    </row>
    <row r="3080" spans="1:40" ht="20.100000000000001" customHeight="1" x14ac:dyDescent="0.2">
      <c r="A3080" s="258"/>
      <c r="B3080" s="258"/>
      <c r="C3080" s="258"/>
      <c r="D3080" s="28"/>
      <c r="E3080" s="259"/>
      <c r="F3080" s="260"/>
      <c r="G3080" s="28"/>
      <c r="H3080" s="28"/>
      <c r="I3080" s="261"/>
      <c r="J3080" s="28"/>
      <c r="K3080" s="478"/>
      <c r="L3080" s="479"/>
      <c r="M3080" s="262"/>
      <c r="N3080" s="259"/>
      <c r="O3080" s="263"/>
      <c r="P3080" s="264"/>
      <c r="Q3080" s="485"/>
      <c r="R3080" s="44"/>
      <c r="S3080" s="487"/>
      <c r="T3080" s="28"/>
      <c r="U3080" s="261"/>
      <c r="V3080" s="265"/>
      <c r="W3080" s="265"/>
      <c r="X3080" s="266"/>
      <c r="Y3080" s="266"/>
      <c r="Z3080" s="267"/>
      <c r="AA3080" s="30"/>
      <c r="AB3080" s="30"/>
      <c r="AC3080" s="30"/>
      <c r="AD3080" s="268"/>
      <c r="AE3080" s="28"/>
      <c r="AF3080" s="28"/>
      <c r="AG3080" s="269"/>
      <c r="AH3080" s="28"/>
      <c r="AI3080" s="30"/>
      <c r="AJ3080" s="30"/>
      <c r="AK3080" s="268"/>
      <c r="AL3080" s="270"/>
      <c r="AM3080" s="271"/>
      <c r="AN3080" s="30"/>
    </row>
    <row r="3081" spans="1:40" ht="20.100000000000001" customHeight="1" x14ac:dyDescent="0.2">
      <c r="A3081" s="258"/>
      <c r="B3081" s="258"/>
      <c r="C3081" s="258"/>
      <c r="D3081" s="28"/>
      <c r="E3081" s="259"/>
      <c r="F3081" s="260"/>
      <c r="G3081" s="28"/>
      <c r="H3081" s="28"/>
      <c r="I3081" s="261"/>
      <c r="J3081" s="28"/>
      <c r="K3081" s="478"/>
      <c r="L3081" s="479"/>
      <c r="M3081" s="262"/>
      <c r="N3081" s="259"/>
      <c r="O3081" s="263"/>
      <c r="P3081" s="264"/>
      <c r="Q3081" s="485"/>
      <c r="R3081" s="44"/>
      <c r="S3081" s="487"/>
      <c r="T3081" s="28"/>
      <c r="U3081" s="261"/>
      <c r="V3081" s="265"/>
      <c r="W3081" s="265"/>
      <c r="X3081" s="266"/>
      <c r="Y3081" s="266"/>
      <c r="Z3081" s="267"/>
      <c r="AA3081" s="30"/>
      <c r="AB3081" s="30"/>
      <c r="AC3081" s="30"/>
      <c r="AD3081" s="268"/>
      <c r="AE3081" s="28"/>
      <c r="AF3081" s="28"/>
      <c r="AG3081" s="269"/>
      <c r="AH3081" s="28"/>
      <c r="AI3081" s="30"/>
      <c r="AJ3081" s="30"/>
      <c r="AK3081" s="268"/>
      <c r="AL3081" s="270"/>
      <c r="AM3081" s="271"/>
      <c r="AN3081" s="30"/>
    </row>
    <row r="3082" spans="1:40" ht="20.100000000000001" customHeight="1" x14ac:dyDescent="0.2">
      <c r="A3082" s="258"/>
      <c r="B3082" s="258"/>
      <c r="C3082" s="258"/>
      <c r="D3082" s="28"/>
      <c r="E3082" s="259"/>
      <c r="F3082" s="260"/>
      <c r="G3082" s="28"/>
      <c r="H3082" s="28"/>
      <c r="I3082" s="261"/>
      <c r="J3082" s="28"/>
      <c r="K3082" s="478"/>
      <c r="L3082" s="479"/>
      <c r="M3082" s="262"/>
      <c r="N3082" s="259"/>
      <c r="O3082" s="263"/>
      <c r="P3082" s="264"/>
      <c r="Q3082" s="485"/>
      <c r="R3082" s="44"/>
      <c r="S3082" s="487"/>
      <c r="T3082" s="28"/>
      <c r="U3082" s="261"/>
      <c r="V3082" s="265"/>
      <c r="W3082" s="265"/>
      <c r="X3082" s="266"/>
      <c r="Y3082" s="266"/>
      <c r="Z3082" s="267"/>
      <c r="AA3082" s="30"/>
      <c r="AB3082" s="30"/>
      <c r="AC3082" s="30"/>
      <c r="AD3082" s="268"/>
      <c r="AE3082" s="28"/>
      <c r="AF3082" s="28"/>
      <c r="AG3082" s="269"/>
      <c r="AH3082" s="28"/>
      <c r="AI3082" s="30"/>
      <c r="AJ3082" s="30"/>
      <c r="AK3082" s="268"/>
      <c r="AL3082" s="270"/>
      <c r="AM3082" s="271"/>
      <c r="AN3082" s="30"/>
    </row>
    <row r="3083" spans="1:40" ht="20.100000000000001" customHeight="1" x14ac:dyDescent="0.2">
      <c r="A3083" s="258"/>
      <c r="B3083" s="258"/>
      <c r="C3083" s="258"/>
      <c r="D3083" s="28"/>
      <c r="E3083" s="259"/>
      <c r="F3083" s="260"/>
      <c r="G3083" s="28"/>
      <c r="H3083" s="28"/>
      <c r="I3083" s="261"/>
      <c r="J3083" s="28"/>
      <c r="K3083" s="478"/>
      <c r="L3083" s="479"/>
      <c r="M3083" s="262"/>
      <c r="N3083" s="259"/>
      <c r="O3083" s="263"/>
      <c r="P3083" s="264"/>
      <c r="Q3083" s="485"/>
      <c r="R3083" s="44"/>
      <c r="S3083" s="487"/>
      <c r="T3083" s="28"/>
      <c r="U3083" s="261"/>
      <c r="V3083" s="265"/>
      <c r="W3083" s="265"/>
      <c r="X3083" s="266"/>
      <c r="Y3083" s="266"/>
      <c r="Z3083" s="267"/>
      <c r="AA3083" s="30"/>
      <c r="AB3083" s="30"/>
      <c r="AC3083" s="30"/>
      <c r="AD3083" s="268"/>
      <c r="AE3083" s="28"/>
      <c r="AF3083" s="28"/>
      <c r="AG3083" s="269"/>
      <c r="AH3083" s="28"/>
      <c r="AI3083" s="30"/>
      <c r="AJ3083" s="30"/>
      <c r="AK3083" s="268"/>
      <c r="AL3083" s="270"/>
      <c r="AM3083" s="271"/>
      <c r="AN3083" s="30"/>
    </row>
    <row r="3084" spans="1:40" ht="20.100000000000001" customHeight="1" x14ac:dyDescent="0.2">
      <c r="A3084" s="258"/>
      <c r="B3084" s="258"/>
      <c r="C3084" s="258"/>
      <c r="D3084" s="28"/>
      <c r="E3084" s="259"/>
      <c r="F3084" s="260"/>
      <c r="G3084" s="28"/>
      <c r="H3084" s="28"/>
      <c r="I3084" s="261"/>
      <c r="J3084" s="28"/>
      <c r="K3084" s="478"/>
      <c r="L3084" s="479"/>
      <c r="M3084" s="262"/>
      <c r="N3084" s="259"/>
      <c r="O3084" s="263"/>
      <c r="P3084" s="264"/>
      <c r="Q3084" s="485"/>
      <c r="R3084" s="44"/>
      <c r="S3084" s="487"/>
      <c r="T3084" s="28"/>
      <c r="U3084" s="261"/>
      <c r="V3084" s="265"/>
      <c r="W3084" s="265"/>
      <c r="X3084" s="266"/>
      <c r="Y3084" s="266"/>
      <c r="Z3084" s="267"/>
      <c r="AA3084" s="30"/>
      <c r="AB3084" s="30"/>
      <c r="AC3084" s="30"/>
      <c r="AD3084" s="268"/>
      <c r="AE3084" s="28"/>
      <c r="AF3084" s="28"/>
      <c r="AG3084" s="269"/>
      <c r="AH3084" s="28"/>
      <c r="AI3084" s="30"/>
      <c r="AJ3084" s="30"/>
      <c r="AK3084" s="268"/>
      <c r="AL3084" s="270"/>
      <c r="AM3084" s="271"/>
      <c r="AN3084" s="30"/>
    </row>
    <row r="3085" spans="1:40" ht="20.100000000000001" customHeight="1" x14ac:dyDescent="0.2">
      <c r="A3085" s="258"/>
      <c r="B3085" s="258"/>
      <c r="C3085" s="258"/>
      <c r="D3085" s="28"/>
      <c r="E3085" s="259"/>
      <c r="F3085" s="260"/>
      <c r="G3085" s="28"/>
      <c r="H3085" s="28"/>
      <c r="I3085" s="261"/>
      <c r="J3085" s="28"/>
      <c r="K3085" s="478"/>
      <c r="L3085" s="479"/>
      <c r="M3085" s="262"/>
      <c r="N3085" s="259"/>
      <c r="O3085" s="263"/>
      <c r="P3085" s="264"/>
      <c r="Q3085" s="485"/>
      <c r="R3085" s="44"/>
      <c r="S3085" s="487"/>
      <c r="T3085" s="28"/>
      <c r="U3085" s="261"/>
      <c r="V3085" s="265"/>
      <c r="W3085" s="265"/>
      <c r="X3085" s="266"/>
      <c r="Y3085" s="266"/>
      <c r="Z3085" s="267"/>
      <c r="AA3085" s="30"/>
      <c r="AB3085" s="30"/>
      <c r="AC3085" s="30"/>
      <c r="AD3085" s="268"/>
      <c r="AE3085" s="28"/>
      <c r="AF3085" s="28"/>
      <c r="AG3085" s="269"/>
      <c r="AH3085" s="28"/>
      <c r="AI3085" s="30"/>
      <c r="AJ3085" s="30"/>
      <c r="AK3085" s="268"/>
      <c r="AL3085" s="270"/>
      <c r="AM3085" s="271"/>
      <c r="AN3085" s="30"/>
    </row>
    <row r="3086" spans="1:40" ht="20.100000000000001" customHeight="1" x14ac:dyDescent="0.2">
      <c r="A3086" s="258"/>
      <c r="B3086" s="258"/>
      <c r="C3086" s="258"/>
      <c r="D3086" s="28"/>
      <c r="E3086" s="259"/>
      <c r="F3086" s="260"/>
      <c r="G3086" s="28"/>
      <c r="H3086" s="28"/>
      <c r="I3086" s="261"/>
      <c r="J3086" s="28"/>
      <c r="K3086" s="478"/>
      <c r="L3086" s="479"/>
      <c r="M3086" s="262"/>
      <c r="N3086" s="259"/>
      <c r="O3086" s="263"/>
      <c r="P3086" s="264"/>
      <c r="Q3086" s="485"/>
      <c r="R3086" s="44"/>
      <c r="S3086" s="487"/>
      <c r="T3086" s="28"/>
      <c r="U3086" s="261"/>
      <c r="V3086" s="265"/>
      <c r="W3086" s="265"/>
      <c r="X3086" s="266"/>
      <c r="Y3086" s="266"/>
      <c r="Z3086" s="267"/>
      <c r="AA3086" s="30"/>
      <c r="AB3086" s="30"/>
      <c r="AC3086" s="30"/>
      <c r="AD3086" s="268"/>
      <c r="AE3086" s="28"/>
      <c r="AF3086" s="28"/>
      <c r="AG3086" s="269"/>
      <c r="AH3086" s="28"/>
      <c r="AI3086" s="30"/>
      <c r="AJ3086" s="30"/>
      <c r="AK3086" s="268"/>
      <c r="AL3086" s="270"/>
      <c r="AM3086" s="271"/>
      <c r="AN3086" s="30"/>
    </row>
    <row r="3087" spans="1:40" ht="20.100000000000001" customHeight="1" x14ac:dyDescent="0.2">
      <c r="A3087" s="258"/>
      <c r="B3087" s="258"/>
      <c r="C3087" s="258"/>
      <c r="D3087" s="28"/>
      <c r="E3087" s="259"/>
      <c r="F3087" s="260"/>
      <c r="G3087" s="28"/>
      <c r="H3087" s="28"/>
      <c r="I3087" s="261"/>
      <c r="J3087" s="28"/>
      <c r="K3087" s="478"/>
      <c r="L3087" s="479"/>
      <c r="M3087" s="262"/>
      <c r="N3087" s="259"/>
      <c r="O3087" s="263"/>
      <c r="P3087" s="264"/>
      <c r="Q3087" s="485"/>
      <c r="R3087" s="44"/>
      <c r="S3087" s="487"/>
      <c r="T3087" s="28"/>
      <c r="U3087" s="261"/>
      <c r="V3087" s="265"/>
      <c r="W3087" s="265"/>
      <c r="X3087" s="266"/>
      <c r="Y3087" s="266"/>
      <c r="Z3087" s="267"/>
      <c r="AA3087" s="30"/>
      <c r="AB3087" s="30"/>
      <c r="AC3087" s="30"/>
      <c r="AD3087" s="268"/>
      <c r="AE3087" s="28"/>
      <c r="AF3087" s="28"/>
      <c r="AG3087" s="269"/>
      <c r="AH3087" s="28"/>
      <c r="AI3087" s="30"/>
      <c r="AJ3087" s="30"/>
      <c r="AK3087" s="268"/>
      <c r="AL3087" s="270"/>
      <c r="AM3087" s="271"/>
      <c r="AN3087" s="30"/>
    </row>
    <row r="3088" spans="1:40" ht="20.100000000000001" customHeight="1" x14ac:dyDescent="0.2">
      <c r="A3088" s="258"/>
      <c r="B3088" s="258"/>
      <c r="C3088" s="258"/>
      <c r="D3088" s="28"/>
      <c r="E3088" s="259"/>
      <c r="F3088" s="260"/>
      <c r="G3088" s="28"/>
      <c r="H3088" s="28"/>
      <c r="I3088" s="261"/>
      <c r="J3088" s="28"/>
      <c r="K3088" s="478"/>
      <c r="L3088" s="479"/>
      <c r="M3088" s="262"/>
      <c r="N3088" s="259"/>
      <c r="O3088" s="263"/>
      <c r="P3088" s="264"/>
      <c r="Q3088" s="485"/>
      <c r="R3088" s="44"/>
      <c r="S3088" s="487"/>
      <c r="T3088" s="28"/>
      <c r="U3088" s="261"/>
      <c r="V3088" s="265"/>
      <c r="W3088" s="265"/>
      <c r="X3088" s="266"/>
      <c r="Y3088" s="266"/>
      <c r="Z3088" s="267"/>
      <c r="AA3088" s="30"/>
      <c r="AB3088" s="30"/>
      <c r="AC3088" s="30"/>
      <c r="AD3088" s="268"/>
      <c r="AE3088" s="28"/>
      <c r="AF3088" s="28"/>
      <c r="AG3088" s="269"/>
      <c r="AH3088" s="28"/>
      <c r="AI3088" s="30"/>
      <c r="AJ3088" s="30"/>
      <c r="AK3088" s="268"/>
      <c r="AL3088" s="270"/>
      <c r="AM3088" s="271"/>
      <c r="AN3088" s="30"/>
    </row>
    <row r="3089" spans="1:40" ht="20.100000000000001" customHeight="1" x14ac:dyDescent="0.2">
      <c r="A3089" s="258"/>
      <c r="B3089" s="258"/>
      <c r="C3089" s="258"/>
      <c r="D3089" s="28"/>
      <c r="E3089" s="259"/>
      <c r="F3089" s="260"/>
      <c r="G3089" s="28"/>
      <c r="H3089" s="28"/>
      <c r="I3089" s="261"/>
      <c r="J3089" s="28"/>
      <c r="K3089" s="478"/>
      <c r="L3089" s="479"/>
      <c r="M3089" s="262"/>
      <c r="N3089" s="259"/>
      <c r="O3089" s="263"/>
      <c r="P3089" s="264"/>
      <c r="Q3089" s="485"/>
      <c r="R3089" s="44"/>
      <c r="S3089" s="487"/>
      <c r="T3089" s="28"/>
      <c r="U3089" s="261"/>
      <c r="V3089" s="265"/>
      <c r="W3089" s="265"/>
      <c r="X3089" s="266"/>
      <c r="Y3089" s="266"/>
      <c r="Z3089" s="267"/>
      <c r="AA3089" s="30"/>
      <c r="AB3089" s="30"/>
      <c r="AC3089" s="30"/>
      <c r="AD3089" s="268"/>
      <c r="AE3089" s="28"/>
      <c r="AF3089" s="28"/>
      <c r="AG3089" s="269"/>
      <c r="AH3089" s="28"/>
      <c r="AI3089" s="30"/>
      <c r="AJ3089" s="30"/>
      <c r="AK3089" s="268"/>
      <c r="AL3089" s="270"/>
      <c r="AM3089" s="271"/>
      <c r="AN3089" s="30"/>
    </row>
    <row r="3090" spans="1:40" ht="20.100000000000001" customHeight="1" x14ac:dyDescent="0.2">
      <c r="A3090" s="258"/>
      <c r="B3090" s="258"/>
      <c r="C3090" s="258"/>
      <c r="D3090" s="28"/>
      <c r="E3090" s="259"/>
      <c r="F3090" s="260"/>
      <c r="G3090" s="28"/>
      <c r="H3090" s="28"/>
      <c r="I3090" s="261"/>
      <c r="J3090" s="28"/>
      <c r="K3090" s="478"/>
      <c r="L3090" s="479"/>
      <c r="M3090" s="262"/>
      <c r="N3090" s="259"/>
      <c r="O3090" s="263"/>
      <c r="P3090" s="264"/>
      <c r="Q3090" s="485"/>
      <c r="R3090" s="44"/>
      <c r="S3090" s="487"/>
      <c r="T3090" s="28"/>
      <c r="U3090" s="261"/>
      <c r="V3090" s="265"/>
      <c r="W3090" s="265"/>
      <c r="X3090" s="266"/>
      <c r="Y3090" s="266"/>
      <c r="Z3090" s="267"/>
      <c r="AA3090" s="30"/>
      <c r="AB3090" s="30"/>
      <c r="AC3090" s="30"/>
      <c r="AD3090" s="268"/>
      <c r="AE3090" s="28"/>
      <c r="AF3090" s="28"/>
      <c r="AG3090" s="269"/>
      <c r="AH3090" s="28"/>
      <c r="AI3090" s="30"/>
      <c r="AJ3090" s="30"/>
      <c r="AK3090" s="268"/>
      <c r="AL3090" s="270"/>
      <c r="AM3090" s="271"/>
      <c r="AN3090" s="30"/>
    </row>
    <row r="3091" spans="1:40" ht="20.100000000000001" customHeight="1" x14ac:dyDescent="0.2">
      <c r="A3091" s="258"/>
      <c r="B3091" s="258"/>
      <c r="C3091" s="258"/>
      <c r="D3091" s="28"/>
      <c r="E3091" s="259"/>
      <c r="F3091" s="260"/>
      <c r="G3091" s="28"/>
      <c r="H3091" s="28"/>
      <c r="I3091" s="261"/>
      <c r="J3091" s="28"/>
      <c r="K3091" s="478"/>
      <c r="L3091" s="479"/>
      <c r="M3091" s="262"/>
      <c r="N3091" s="259"/>
      <c r="O3091" s="263"/>
      <c r="P3091" s="264"/>
      <c r="Q3091" s="485"/>
      <c r="R3091" s="44"/>
      <c r="S3091" s="487"/>
      <c r="T3091" s="28"/>
      <c r="U3091" s="261"/>
      <c r="V3091" s="265"/>
      <c r="W3091" s="265"/>
      <c r="X3091" s="266"/>
      <c r="Y3091" s="266"/>
      <c r="Z3091" s="267"/>
      <c r="AA3091" s="30"/>
      <c r="AB3091" s="30"/>
      <c r="AC3091" s="30"/>
      <c r="AD3091" s="268"/>
      <c r="AE3091" s="28"/>
      <c r="AF3091" s="28"/>
      <c r="AG3091" s="269"/>
      <c r="AH3091" s="28"/>
      <c r="AI3091" s="30"/>
      <c r="AJ3091" s="30"/>
      <c r="AK3091" s="268"/>
      <c r="AL3091" s="270"/>
      <c r="AM3091" s="271"/>
      <c r="AN3091" s="30"/>
    </row>
    <row r="3092" spans="1:40" ht="20.100000000000001" customHeight="1" x14ac:dyDescent="0.2">
      <c r="A3092" s="258"/>
      <c r="B3092" s="258"/>
      <c r="C3092" s="258"/>
      <c r="D3092" s="28"/>
      <c r="E3092" s="259"/>
      <c r="F3092" s="260"/>
      <c r="G3092" s="28"/>
      <c r="H3092" s="28"/>
      <c r="I3092" s="261"/>
      <c r="J3092" s="28"/>
      <c r="K3092" s="478"/>
      <c r="L3092" s="479"/>
      <c r="M3092" s="262"/>
      <c r="N3092" s="259"/>
      <c r="O3092" s="263"/>
      <c r="P3092" s="264"/>
      <c r="Q3092" s="485"/>
      <c r="R3092" s="44"/>
      <c r="S3092" s="487"/>
      <c r="T3092" s="28"/>
      <c r="U3092" s="261"/>
      <c r="V3092" s="265"/>
      <c r="W3092" s="265"/>
      <c r="X3092" s="266"/>
      <c r="Y3092" s="266"/>
      <c r="Z3092" s="267"/>
      <c r="AA3092" s="30"/>
      <c r="AB3092" s="30"/>
      <c r="AC3092" s="30"/>
      <c r="AD3092" s="268"/>
      <c r="AE3092" s="28"/>
      <c r="AF3092" s="28"/>
      <c r="AG3092" s="269"/>
      <c r="AH3092" s="28"/>
      <c r="AI3092" s="30"/>
      <c r="AJ3092" s="30"/>
      <c r="AK3092" s="268"/>
      <c r="AL3092" s="270"/>
      <c r="AM3092" s="271"/>
      <c r="AN3092" s="30"/>
    </row>
    <row r="3093" spans="1:40" ht="20.100000000000001" customHeight="1" x14ac:dyDescent="0.2">
      <c r="A3093" s="258"/>
      <c r="B3093" s="258"/>
      <c r="C3093" s="258"/>
      <c r="D3093" s="28"/>
      <c r="E3093" s="259"/>
      <c r="F3093" s="260"/>
      <c r="G3093" s="28"/>
      <c r="H3093" s="28"/>
      <c r="I3093" s="261"/>
      <c r="J3093" s="28"/>
      <c r="K3093" s="478"/>
      <c r="L3093" s="479"/>
      <c r="M3093" s="262"/>
      <c r="N3093" s="259"/>
      <c r="O3093" s="263"/>
      <c r="P3093" s="264"/>
      <c r="Q3093" s="485"/>
      <c r="R3093" s="44"/>
      <c r="S3093" s="487"/>
      <c r="T3093" s="28"/>
      <c r="U3093" s="261"/>
      <c r="V3093" s="265"/>
      <c r="W3093" s="265"/>
      <c r="X3093" s="266"/>
      <c r="Y3093" s="266"/>
      <c r="Z3093" s="267"/>
      <c r="AA3093" s="30"/>
      <c r="AB3093" s="30"/>
      <c r="AC3093" s="30"/>
      <c r="AD3093" s="268"/>
      <c r="AE3093" s="28"/>
      <c r="AF3093" s="28"/>
      <c r="AG3093" s="269"/>
      <c r="AH3093" s="28"/>
      <c r="AI3093" s="30"/>
      <c r="AJ3093" s="30"/>
      <c r="AK3093" s="268"/>
      <c r="AL3093" s="270"/>
      <c r="AM3093" s="271"/>
      <c r="AN3093" s="30"/>
    </row>
    <row r="3094" spans="1:40" ht="20.100000000000001" customHeight="1" x14ac:dyDescent="0.2">
      <c r="A3094" s="258"/>
      <c r="B3094" s="258"/>
      <c r="C3094" s="258"/>
      <c r="D3094" s="28"/>
      <c r="E3094" s="259"/>
      <c r="F3094" s="260"/>
      <c r="G3094" s="28"/>
      <c r="H3094" s="28"/>
      <c r="I3094" s="261"/>
      <c r="J3094" s="28"/>
      <c r="K3094" s="478"/>
      <c r="L3094" s="479"/>
      <c r="M3094" s="262"/>
      <c r="N3094" s="259"/>
      <c r="O3094" s="263"/>
      <c r="P3094" s="264"/>
      <c r="Q3094" s="485"/>
      <c r="R3094" s="44"/>
      <c r="S3094" s="487"/>
      <c r="T3094" s="28"/>
      <c r="U3094" s="261"/>
      <c r="V3094" s="265"/>
      <c r="W3094" s="265"/>
      <c r="X3094" s="266"/>
      <c r="Y3094" s="266"/>
      <c r="Z3094" s="267"/>
      <c r="AA3094" s="30"/>
      <c r="AB3094" s="30"/>
      <c r="AC3094" s="30"/>
      <c r="AD3094" s="268"/>
      <c r="AE3094" s="28"/>
      <c r="AF3094" s="28"/>
      <c r="AG3094" s="269"/>
      <c r="AH3094" s="28"/>
      <c r="AI3094" s="30"/>
      <c r="AJ3094" s="30"/>
      <c r="AK3094" s="268"/>
      <c r="AL3094" s="270"/>
      <c r="AM3094" s="271"/>
      <c r="AN3094" s="30"/>
    </row>
    <row r="3095" spans="1:40" ht="20.100000000000001" customHeight="1" x14ac:dyDescent="0.2">
      <c r="A3095" s="258"/>
      <c r="B3095" s="258"/>
      <c r="C3095" s="258"/>
      <c r="D3095" s="28"/>
      <c r="E3095" s="259"/>
      <c r="F3095" s="260"/>
      <c r="G3095" s="28"/>
      <c r="H3095" s="28"/>
      <c r="I3095" s="261"/>
      <c r="J3095" s="28"/>
      <c r="K3095" s="478"/>
      <c r="L3095" s="479"/>
      <c r="M3095" s="262"/>
      <c r="N3095" s="259"/>
      <c r="O3095" s="263"/>
      <c r="P3095" s="264"/>
      <c r="Q3095" s="485"/>
      <c r="R3095" s="44"/>
      <c r="S3095" s="487"/>
      <c r="T3095" s="28"/>
      <c r="U3095" s="261"/>
      <c r="V3095" s="265"/>
      <c r="W3095" s="265"/>
      <c r="X3095" s="266"/>
      <c r="Y3095" s="266"/>
      <c r="Z3095" s="267"/>
      <c r="AA3095" s="30"/>
      <c r="AB3095" s="30"/>
      <c r="AC3095" s="30"/>
      <c r="AD3095" s="268"/>
      <c r="AE3095" s="28"/>
      <c r="AF3095" s="28"/>
      <c r="AG3095" s="269"/>
      <c r="AH3095" s="28"/>
      <c r="AI3095" s="30"/>
      <c r="AJ3095" s="30"/>
      <c r="AK3095" s="268"/>
      <c r="AL3095" s="270"/>
      <c r="AM3095" s="271"/>
      <c r="AN3095" s="30"/>
    </row>
    <row r="3096" spans="1:40" ht="20.100000000000001" customHeight="1" x14ac:dyDescent="0.2">
      <c r="A3096" s="258"/>
      <c r="B3096" s="258"/>
      <c r="C3096" s="258"/>
      <c r="D3096" s="28"/>
      <c r="E3096" s="259"/>
      <c r="F3096" s="260"/>
      <c r="G3096" s="28"/>
      <c r="H3096" s="28"/>
      <c r="I3096" s="261"/>
      <c r="J3096" s="28"/>
      <c r="K3096" s="478"/>
      <c r="L3096" s="479"/>
      <c r="M3096" s="262"/>
      <c r="N3096" s="259"/>
      <c r="O3096" s="263"/>
      <c r="P3096" s="264"/>
      <c r="Q3096" s="485"/>
      <c r="R3096" s="44"/>
      <c r="S3096" s="487"/>
      <c r="T3096" s="28"/>
      <c r="U3096" s="261"/>
      <c r="V3096" s="265"/>
      <c r="W3096" s="265"/>
      <c r="X3096" s="266"/>
      <c r="Y3096" s="266"/>
      <c r="Z3096" s="267"/>
      <c r="AA3096" s="30"/>
      <c r="AB3096" s="30"/>
      <c r="AC3096" s="30"/>
      <c r="AD3096" s="268"/>
      <c r="AE3096" s="28"/>
      <c r="AF3096" s="28"/>
      <c r="AG3096" s="269"/>
      <c r="AH3096" s="28"/>
      <c r="AI3096" s="30"/>
      <c r="AJ3096" s="30"/>
      <c r="AK3096" s="268"/>
      <c r="AL3096" s="270"/>
      <c r="AM3096" s="271"/>
      <c r="AN3096" s="30"/>
    </row>
    <row r="3097" spans="1:40" ht="20.100000000000001" customHeight="1" x14ac:dyDescent="0.2">
      <c r="A3097" s="258"/>
      <c r="B3097" s="258"/>
      <c r="C3097" s="258"/>
      <c r="D3097" s="28"/>
      <c r="E3097" s="259"/>
      <c r="F3097" s="260"/>
      <c r="G3097" s="28"/>
      <c r="H3097" s="28"/>
      <c r="I3097" s="261"/>
      <c r="J3097" s="28"/>
      <c r="K3097" s="478"/>
      <c r="L3097" s="479"/>
      <c r="M3097" s="262"/>
      <c r="N3097" s="259"/>
      <c r="O3097" s="263"/>
      <c r="P3097" s="264"/>
      <c r="Q3097" s="485"/>
      <c r="R3097" s="44"/>
      <c r="S3097" s="487"/>
      <c r="T3097" s="28"/>
      <c r="U3097" s="261"/>
      <c r="V3097" s="265"/>
      <c r="W3097" s="265"/>
      <c r="X3097" s="266"/>
      <c r="Y3097" s="266"/>
      <c r="Z3097" s="267"/>
      <c r="AA3097" s="30"/>
      <c r="AB3097" s="30"/>
      <c r="AC3097" s="30"/>
      <c r="AD3097" s="268"/>
      <c r="AE3097" s="28"/>
      <c r="AF3097" s="28"/>
      <c r="AG3097" s="269"/>
      <c r="AH3097" s="28"/>
      <c r="AI3097" s="30"/>
      <c r="AJ3097" s="30"/>
      <c r="AK3097" s="268"/>
      <c r="AL3097" s="270"/>
      <c r="AM3097" s="271"/>
      <c r="AN3097" s="30"/>
    </row>
    <row r="3098" spans="1:40" ht="20.100000000000001" customHeight="1" x14ac:dyDescent="0.2">
      <c r="A3098" s="258"/>
      <c r="B3098" s="258"/>
      <c r="C3098" s="258"/>
      <c r="D3098" s="28"/>
      <c r="E3098" s="259"/>
      <c r="F3098" s="260"/>
      <c r="G3098" s="28"/>
      <c r="H3098" s="28"/>
      <c r="I3098" s="261"/>
      <c r="J3098" s="28"/>
      <c r="K3098" s="478"/>
      <c r="L3098" s="479"/>
      <c r="M3098" s="262"/>
      <c r="N3098" s="259"/>
      <c r="O3098" s="263"/>
      <c r="P3098" s="264"/>
      <c r="Q3098" s="485"/>
      <c r="R3098" s="44"/>
      <c r="S3098" s="487"/>
      <c r="T3098" s="28"/>
      <c r="U3098" s="261"/>
      <c r="V3098" s="265"/>
      <c r="W3098" s="265"/>
      <c r="X3098" s="266"/>
      <c r="Y3098" s="266"/>
      <c r="Z3098" s="267"/>
      <c r="AA3098" s="30"/>
      <c r="AB3098" s="30"/>
      <c r="AC3098" s="30"/>
      <c r="AD3098" s="268"/>
      <c r="AE3098" s="28"/>
      <c r="AF3098" s="28"/>
      <c r="AG3098" s="269"/>
      <c r="AH3098" s="28"/>
      <c r="AI3098" s="30"/>
      <c r="AJ3098" s="30"/>
      <c r="AK3098" s="268"/>
      <c r="AL3098" s="270"/>
      <c r="AM3098" s="271"/>
      <c r="AN3098" s="30"/>
    </row>
    <row r="3099" spans="1:40" ht="20.100000000000001" customHeight="1" x14ac:dyDescent="0.2">
      <c r="A3099" s="258"/>
      <c r="B3099" s="258"/>
      <c r="C3099" s="258"/>
      <c r="D3099" s="28"/>
      <c r="E3099" s="259"/>
      <c r="F3099" s="260"/>
      <c r="G3099" s="28"/>
      <c r="H3099" s="28"/>
      <c r="I3099" s="261"/>
      <c r="J3099" s="28"/>
      <c r="K3099" s="478"/>
      <c r="L3099" s="479"/>
      <c r="M3099" s="262"/>
      <c r="N3099" s="259"/>
      <c r="O3099" s="263"/>
      <c r="P3099" s="264"/>
      <c r="Q3099" s="485"/>
      <c r="R3099" s="44"/>
      <c r="S3099" s="487"/>
      <c r="T3099" s="28"/>
      <c r="U3099" s="261"/>
      <c r="V3099" s="265"/>
      <c r="W3099" s="265"/>
      <c r="X3099" s="266"/>
      <c r="Y3099" s="266"/>
      <c r="Z3099" s="267"/>
      <c r="AA3099" s="30"/>
      <c r="AB3099" s="30"/>
      <c r="AC3099" s="30"/>
      <c r="AD3099" s="268"/>
      <c r="AE3099" s="28"/>
      <c r="AF3099" s="28"/>
      <c r="AG3099" s="269"/>
      <c r="AH3099" s="28"/>
      <c r="AI3099" s="30"/>
      <c r="AJ3099" s="30"/>
      <c r="AK3099" s="268"/>
      <c r="AL3099" s="270"/>
      <c r="AM3099" s="271"/>
      <c r="AN3099" s="30"/>
    </row>
    <row r="3100" spans="1:40" ht="20.100000000000001" customHeight="1" x14ac:dyDescent="0.2">
      <c r="A3100" s="258"/>
      <c r="B3100" s="258"/>
      <c r="C3100" s="258"/>
      <c r="D3100" s="28"/>
      <c r="E3100" s="259"/>
      <c r="F3100" s="260"/>
      <c r="G3100" s="28"/>
      <c r="H3100" s="28"/>
      <c r="I3100" s="261"/>
      <c r="J3100" s="28"/>
      <c r="K3100" s="478"/>
      <c r="L3100" s="479"/>
      <c r="M3100" s="262"/>
      <c r="N3100" s="259"/>
      <c r="O3100" s="263"/>
      <c r="P3100" s="264"/>
      <c r="Q3100" s="485"/>
      <c r="R3100" s="44"/>
      <c r="S3100" s="487"/>
      <c r="T3100" s="28"/>
      <c r="U3100" s="261"/>
      <c r="V3100" s="265"/>
      <c r="W3100" s="265"/>
      <c r="X3100" s="266"/>
      <c r="Y3100" s="266"/>
      <c r="Z3100" s="267"/>
      <c r="AA3100" s="30"/>
      <c r="AB3100" s="30"/>
      <c r="AC3100" s="30"/>
      <c r="AD3100" s="268"/>
      <c r="AE3100" s="28"/>
      <c r="AF3100" s="28"/>
      <c r="AG3100" s="269"/>
      <c r="AH3100" s="28"/>
      <c r="AI3100" s="30"/>
      <c r="AJ3100" s="30"/>
      <c r="AK3100" s="268"/>
      <c r="AL3100" s="270"/>
      <c r="AM3100" s="271"/>
      <c r="AN3100" s="30"/>
    </row>
    <row r="3101" spans="1:40" ht="20.100000000000001" customHeight="1" x14ac:dyDescent="0.2">
      <c r="A3101" s="258"/>
      <c r="B3101" s="258"/>
      <c r="C3101" s="258"/>
      <c r="D3101" s="28"/>
      <c r="E3101" s="259"/>
      <c r="F3101" s="260"/>
      <c r="G3101" s="28"/>
      <c r="H3101" s="28"/>
      <c r="I3101" s="261"/>
      <c r="J3101" s="28"/>
      <c r="K3101" s="478"/>
      <c r="L3101" s="479"/>
      <c r="M3101" s="262"/>
      <c r="N3101" s="259"/>
      <c r="O3101" s="263"/>
      <c r="P3101" s="264"/>
      <c r="Q3101" s="485"/>
      <c r="R3101" s="44"/>
      <c r="S3101" s="487"/>
      <c r="T3101" s="28"/>
      <c r="U3101" s="261"/>
      <c r="V3101" s="265"/>
      <c r="W3101" s="265"/>
      <c r="X3101" s="266"/>
      <c r="Y3101" s="266"/>
      <c r="Z3101" s="267"/>
      <c r="AA3101" s="30"/>
      <c r="AB3101" s="30"/>
      <c r="AC3101" s="30"/>
      <c r="AD3101" s="268"/>
      <c r="AE3101" s="28"/>
      <c r="AF3101" s="28"/>
      <c r="AG3101" s="269"/>
      <c r="AH3101" s="28"/>
      <c r="AI3101" s="30"/>
      <c r="AJ3101" s="30"/>
      <c r="AK3101" s="268"/>
      <c r="AL3101" s="270"/>
      <c r="AM3101" s="271"/>
      <c r="AN3101" s="30"/>
    </row>
    <row r="3102" spans="1:40" ht="20.100000000000001" customHeight="1" x14ac:dyDescent="0.2">
      <c r="A3102" s="258"/>
      <c r="B3102" s="258"/>
      <c r="C3102" s="258"/>
      <c r="D3102" s="28"/>
      <c r="E3102" s="259"/>
      <c r="F3102" s="260"/>
      <c r="G3102" s="28"/>
      <c r="H3102" s="28"/>
      <c r="I3102" s="261"/>
      <c r="J3102" s="28"/>
      <c r="K3102" s="478"/>
      <c r="L3102" s="479"/>
      <c r="M3102" s="262"/>
      <c r="N3102" s="259"/>
      <c r="O3102" s="263"/>
      <c r="P3102" s="264"/>
      <c r="Q3102" s="485"/>
      <c r="R3102" s="44"/>
      <c r="S3102" s="487"/>
      <c r="T3102" s="28"/>
      <c r="U3102" s="261"/>
      <c r="V3102" s="265"/>
      <c r="W3102" s="265"/>
      <c r="X3102" s="266"/>
      <c r="Y3102" s="266"/>
      <c r="Z3102" s="267"/>
      <c r="AA3102" s="30"/>
      <c r="AB3102" s="30"/>
      <c r="AC3102" s="30"/>
      <c r="AD3102" s="268"/>
      <c r="AE3102" s="28"/>
      <c r="AF3102" s="28"/>
      <c r="AG3102" s="269"/>
      <c r="AH3102" s="28"/>
      <c r="AI3102" s="30"/>
      <c r="AJ3102" s="30"/>
      <c r="AK3102" s="268"/>
      <c r="AL3102" s="270"/>
      <c r="AM3102" s="271"/>
      <c r="AN3102" s="30"/>
    </row>
    <row r="3103" spans="1:40" ht="20.100000000000001" customHeight="1" x14ac:dyDescent="0.2">
      <c r="A3103" s="258"/>
      <c r="B3103" s="258"/>
      <c r="C3103" s="258"/>
      <c r="D3103" s="28"/>
      <c r="E3103" s="259"/>
      <c r="F3103" s="260"/>
      <c r="G3103" s="28"/>
      <c r="H3103" s="28"/>
      <c r="I3103" s="261"/>
      <c r="J3103" s="28"/>
      <c r="K3103" s="478"/>
      <c r="L3103" s="479"/>
      <c r="M3103" s="262"/>
      <c r="N3103" s="259"/>
      <c r="O3103" s="263"/>
      <c r="P3103" s="264"/>
      <c r="Q3103" s="485"/>
      <c r="R3103" s="44"/>
      <c r="S3103" s="487"/>
      <c r="T3103" s="28"/>
      <c r="U3103" s="261"/>
      <c r="V3103" s="265"/>
      <c r="W3103" s="265"/>
      <c r="X3103" s="266"/>
      <c r="Y3103" s="266"/>
      <c r="Z3103" s="267"/>
      <c r="AA3103" s="30"/>
      <c r="AB3103" s="30"/>
      <c r="AC3103" s="30"/>
      <c r="AD3103" s="268"/>
      <c r="AE3103" s="28"/>
      <c r="AF3103" s="28"/>
      <c r="AG3103" s="269"/>
      <c r="AH3103" s="28"/>
      <c r="AI3103" s="30"/>
      <c r="AJ3103" s="30"/>
      <c r="AK3103" s="268"/>
      <c r="AL3103" s="270"/>
      <c r="AM3103" s="271"/>
      <c r="AN3103" s="30"/>
    </row>
    <row r="3104" spans="1:40" ht="20.100000000000001" customHeight="1" x14ac:dyDescent="0.2">
      <c r="A3104" s="258"/>
      <c r="B3104" s="258"/>
      <c r="C3104" s="258"/>
      <c r="D3104" s="28"/>
      <c r="E3104" s="259"/>
      <c r="F3104" s="260"/>
      <c r="G3104" s="28"/>
      <c r="H3104" s="28"/>
      <c r="I3104" s="261"/>
      <c r="J3104" s="28"/>
      <c r="K3104" s="478"/>
      <c r="L3104" s="479"/>
      <c r="M3104" s="262"/>
      <c r="N3104" s="259"/>
      <c r="O3104" s="263"/>
      <c r="P3104" s="264"/>
      <c r="Q3104" s="485"/>
      <c r="R3104" s="44"/>
      <c r="S3104" s="487"/>
      <c r="T3104" s="28"/>
      <c r="U3104" s="261"/>
      <c r="V3104" s="265"/>
      <c r="W3104" s="265"/>
      <c r="X3104" s="266"/>
      <c r="Y3104" s="266"/>
      <c r="Z3104" s="267"/>
      <c r="AA3104" s="30"/>
      <c r="AB3104" s="30"/>
      <c r="AC3104" s="30"/>
      <c r="AD3104" s="268"/>
      <c r="AE3104" s="28"/>
      <c r="AF3104" s="28"/>
      <c r="AG3104" s="269"/>
      <c r="AH3104" s="28"/>
      <c r="AI3104" s="30"/>
      <c r="AJ3104" s="30"/>
      <c r="AK3104" s="268"/>
      <c r="AL3104" s="270"/>
      <c r="AM3104" s="271"/>
      <c r="AN3104" s="30"/>
    </row>
    <row r="3105" spans="1:40" ht="20.100000000000001" customHeight="1" x14ac:dyDescent="0.2">
      <c r="A3105" s="258"/>
      <c r="B3105" s="258"/>
      <c r="C3105" s="258"/>
      <c r="D3105" s="28"/>
      <c r="E3105" s="259"/>
      <c r="F3105" s="260"/>
      <c r="G3105" s="28"/>
      <c r="H3105" s="28"/>
      <c r="I3105" s="261"/>
      <c r="J3105" s="28"/>
      <c r="K3105" s="478"/>
      <c r="L3105" s="479"/>
      <c r="M3105" s="262"/>
      <c r="N3105" s="259"/>
      <c r="O3105" s="263"/>
      <c r="P3105" s="264"/>
      <c r="Q3105" s="485"/>
      <c r="R3105" s="44"/>
      <c r="S3105" s="487"/>
      <c r="T3105" s="28"/>
      <c r="U3105" s="261"/>
      <c r="V3105" s="265"/>
      <c r="W3105" s="265"/>
      <c r="X3105" s="266"/>
      <c r="Y3105" s="266"/>
      <c r="Z3105" s="267"/>
      <c r="AA3105" s="30"/>
      <c r="AB3105" s="30"/>
      <c r="AC3105" s="30"/>
      <c r="AD3105" s="268"/>
      <c r="AE3105" s="28"/>
      <c r="AF3105" s="28"/>
      <c r="AG3105" s="269"/>
      <c r="AH3105" s="28"/>
      <c r="AI3105" s="30"/>
      <c r="AJ3105" s="30"/>
      <c r="AK3105" s="268"/>
      <c r="AL3105" s="270"/>
      <c r="AM3105" s="271"/>
      <c r="AN3105" s="30"/>
    </row>
    <row r="3106" spans="1:40" ht="20.100000000000001" customHeight="1" x14ac:dyDescent="0.2">
      <c r="A3106" s="258"/>
      <c r="B3106" s="258"/>
      <c r="C3106" s="258"/>
      <c r="D3106" s="28"/>
      <c r="E3106" s="259"/>
      <c r="F3106" s="260"/>
      <c r="G3106" s="28"/>
      <c r="H3106" s="28"/>
      <c r="I3106" s="261"/>
      <c r="J3106" s="28"/>
      <c r="K3106" s="478"/>
      <c r="L3106" s="479"/>
      <c r="M3106" s="262"/>
      <c r="N3106" s="259"/>
      <c r="O3106" s="263"/>
      <c r="P3106" s="264"/>
      <c r="Q3106" s="485"/>
      <c r="R3106" s="44"/>
      <c r="S3106" s="487"/>
      <c r="T3106" s="28"/>
      <c r="U3106" s="261"/>
      <c r="V3106" s="265"/>
      <c r="W3106" s="265"/>
      <c r="X3106" s="266"/>
      <c r="Y3106" s="266"/>
      <c r="Z3106" s="267"/>
      <c r="AA3106" s="30"/>
      <c r="AB3106" s="30"/>
      <c r="AC3106" s="30"/>
      <c r="AD3106" s="268"/>
      <c r="AE3106" s="28"/>
      <c r="AF3106" s="28"/>
      <c r="AG3106" s="269"/>
      <c r="AH3106" s="28"/>
      <c r="AI3106" s="30"/>
      <c r="AJ3106" s="30"/>
      <c r="AK3106" s="268"/>
      <c r="AL3106" s="270"/>
      <c r="AM3106" s="271"/>
      <c r="AN3106" s="30"/>
    </row>
    <row r="3107" spans="1:40" ht="20.100000000000001" customHeight="1" x14ac:dyDescent="0.2">
      <c r="A3107" s="258"/>
      <c r="B3107" s="258"/>
      <c r="C3107" s="258"/>
      <c r="D3107" s="28"/>
      <c r="E3107" s="259"/>
      <c r="F3107" s="260"/>
      <c r="G3107" s="28"/>
      <c r="H3107" s="28"/>
      <c r="I3107" s="261"/>
      <c r="J3107" s="28"/>
      <c r="K3107" s="478"/>
      <c r="L3107" s="479"/>
      <c r="M3107" s="262"/>
      <c r="N3107" s="259"/>
      <c r="O3107" s="263"/>
      <c r="P3107" s="264"/>
      <c r="Q3107" s="485"/>
      <c r="R3107" s="44"/>
      <c r="S3107" s="487"/>
      <c r="T3107" s="28"/>
      <c r="U3107" s="261"/>
      <c r="V3107" s="265"/>
      <c r="W3107" s="265"/>
      <c r="X3107" s="266"/>
      <c r="Y3107" s="266"/>
      <c r="Z3107" s="267"/>
      <c r="AA3107" s="30"/>
      <c r="AB3107" s="30"/>
      <c r="AC3107" s="30"/>
      <c r="AD3107" s="268"/>
      <c r="AE3107" s="28"/>
      <c r="AF3107" s="28"/>
      <c r="AG3107" s="269"/>
      <c r="AH3107" s="28"/>
      <c r="AI3107" s="30"/>
      <c r="AJ3107" s="30"/>
      <c r="AK3107" s="268"/>
      <c r="AL3107" s="270"/>
      <c r="AM3107" s="271"/>
      <c r="AN3107" s="30"/>
    </row>
    <row r="3108" spans="1:40" ht="20.100000000000001" customHeight="1" x14ac:dyDescent="0.2">
      <c r="A3108" s="258"/>
      <c r="B3108" s="258"/>
      <c r="C3108" s="258"/>
      <c r="D3108" s="28"/>
      <c r="E3108" s="259"/>
      <c r="F3108" s="260"/>
      <c r="G3108" s="28"/>
      <c r="H3108" s="28"/>
      <c r="I3108" s="261"/>
      <c r="J3108" s="28"/>
      <c r="K3108" s="478"/>
      <c r="L3108" s="479"/>
      <c r="M3108" s="262"/>
      <c r="N3108" s="259"/>
      <c r="O3108" s="263"/>
      <c r="P3108" s="264"/>
      <c r="Q3108" s="485"/>
      <c r="R3108" s="44"/>
      <c r="S3108" s="487"/>
      <c r="T3108" s="28"/>
      <c r="U3108" s="261"/>
      <c r="V3108" s="265"/>
      <c r="W3108" s="265"/>
      <c r="X3108" s="266"/>
      <c r="Y3108" s="266"/>
      <c r="Z3108" s="267"/>
      <c r="AA3108" s="30"/>
      <c r="AB3108" s="30"/>
      <c r="AC3108" s="30"/>
      <c r="AD3108" s="268"/>
      <c r="AE3108" s="28"/>
      <c r="AF3108" s="28"/>
      <c r="AG3108" s="269"/>
      <c r="AH3108" s="28"/>
      <c r="AI3108" s="30"/>
      <c r="AJ3108" s="30"/>
      <c r="AK3108" s="268"/>
      <c r="AL3108" s="270"/>
      <c r="AM3108" s="271"/>
      <c r="AN3108" s="30"/>
    </row>
    <row r="3109" spans="1:40" ht="20.100000000000001" customHeight="1" x14ac:dyDescent="0.2">
      <c r="A3109" s="258"/>
      <c r="B3109" s="258"/>
      <c r="C3109" s="258"/>
      <c r="D3109" s="28"/>
      <c r="E3109" s="259"/>
      <c r="F3109" s="260"/>
      <c r="G3109" s="28"/>
      <c r="H3109" s="28"/>
      <c r="I3109" s="261"/>
      <c r="J3109" s="28"/>
      <c r="K3109" s="478"/>
      <c r="L3109" s="479"/>
      <c r="M3109" s="262"/>
      <c r="N3109" s="259"/>
      <c r="O3109" s="263"/>
      <c r="P3109" s="264"/>
      <c r="Q3109" s="485"/>
      <c r="R3109" s="44"/>
      <c r="S3109" s="487"/>
      <c r="T3109" s="28"/>
      <c r="U3109" s="261"/>
      <c r="V3109" s="265"/>
      <c r="W3109" s="265"/>
      <c r="X3109" s="266"/>
      <c r="Y3109" s="266"/>
      <c r="Z3109" s="267"/>
      <c r="AA3109" s="30"/>
      <c r="AB3109" s="30"/>
      <c r="AC3109" s="30"/>
      <c r="AD3109" s="268"/>
      <c r="AE3109" s="28"/>
      <c r="AF3109" s="28"/>
      <c r="AG3109" s="269"/>
      <c r="AH3109" s="28"/>
      <c r="AI3109" s="30"/>
      <c r="AJ3109" s="30"/>
      <c r="AK3109" s="268"/>
      <c r="AL3109" s="270"/>
      <c r="AM3109" s="271"/>
      <c r="AN3109" s="30"/>
    </row>
    <row r="3110" spans="1:40" ht="20.100000000000001" customHeight="1" x14ac:dyDescent="0.2">
      <c r="A3110" s="258"/>
      <c r="B3110" s="258"/>
      <c r="C3110" s="258"/>
      <c r="D3110" s="28"/>
      <c r="E3110" s="259"/>
      <c r="F3110" s="260"/>
      <c r="G3110" s="28"/>
      <c r="H3110" s="28"/>
      <c r="I3110" s="261"/>
      <c r="J3110" s="28"/>
      <c r="K3110" s="478"/>
      <c r="L3110" s="479"/>
      <c r="M3110" s="262"/>
      <c r="N3110" s="259"/>
      <c r="O3110" s="263"/>
      <c r="P3110" s="264"/>
      <c r="Q3110" s="485"/>
      <c r="R3110" s="44"/>
      <c r="S3110" s="487"/>
      <c r="T3110" s="28"/>
      <c r="U3110" s="261"/>
      <c r="V3110" s="265"/>
      <c r="W3110" s="265"/>
      <c r="X3110" s="266"/>
      <c r="Y3110" s="266"/>
      <c r="Z3110" s="267"/>
      <c r="AA3110" s="30"/>
      <c r="AB3110" s="30"/>
      <c r="AC3110" s="30"/>
      <c r="AD3110" s="268"/>
      <c r="AE3110" s="28"/>
      <c r="AF3110" s="28"/>
      <c r="AG3110" s="269"/>
      <c r="AH3110" s="28"/>
      <c r="AI3110" s="30"/>
      <c r="AJ3110" s="30"/>
      <c r="AK3110" s="268"/>
      <c r="AL3110" s="270"/>
      <c r="AM3110" s="271"/>
      <c r="AN3110" s="30"/>
    </row>
    <row r="3111" spans="1:40" ht="20.100000000000001" customHeight="1" x14ac:dyDescent="0.2">
      <c r="A3111" s="258"/>
      <c r="B3111" s="258"/>
      <c r="C3111" s="258"/>
      <c r="D3111" s="28"/>
      <c r="E3111" s="259"/>
      <c r="F3111" s="260"/>
      <c r="G3111" s="28"/>
      <c r="H3111" s="28"/>
      <c r="I3111" s="261"/>
      <c r="J3111" s="28"/>
      <c r="K3111" s="478"/>
      <c r="L3111" s="479"/>
      <c r="M3111" s="262"/>
      <c r="N3111" s="259"/>
      <c r="O3111" s="263"/>
      <c r="P3111" s="264"/>
      <c r="Q3111" s="485"/>
      <c r="R3111" s="44"/>
      <c r="S3111" s="487"/>
      <c r="T3111" s="28"/>
      <c r="U3111" s="261"/>
      <c r="V3111" s="265"/>
      <c r="W3111" s="265"/>
      <c r="X3111" s="266"/>
      <c r="Y3111" s="266"/>
      <c r="Z3111" s="267"/>
      <c r="AA3111" s="30"/>
      <c r="AB3111" s="30"/>
      <c r="AC3111" s="30"/>
      <c r="AD3111" s="268"/>
      <c r="AE3111" s="28"/>
      <c r="AF3111" s="28"/>
      <c r="AG3111" s="269"/>
      <c r="AH3111" s="28"/>
      <c r="AI3111" s="30"/>
      <c r="AJ3111" s="30"/>
      <c r="AK3111" s="268"/>
      <c r="AL3111" s="270"/>
      <c r="AM3111" s="271"/>
      <c r="AN3111" s="30"/>
    </row>
    <row r="3112" spans="1:40" ht="20.100000000000001" customHeight="1" x14ac:dyDescent="0.2">
      <c r="A3112" s="258"/>
      <c r="B3112" s="258"/>
      <c r="C3112" s="258"/>
      <c r="D3112" s="28"/>
      <c r="E3112" s="259"/>
      <c r="F3112" s="260"/>
      <c r="G3112" s="28"/>
      <c r="H3112" s="28"/>
      <c r="I3112" s="261"/>
      <c r="J3112" s="28"/>
      <c r="K3112" s="478"/>
      <c r="L3112" s="479"/>
      <c r="M3112" s="262"/>
      <c r="N3112" s="259"/>
      <c r="O3112" s="263"/>
      <c r="P3112" s="264"/>
      <c r="Q3112" s="485"/>
      <c r="R3112" s="44"/>
      <c r="S3112" s="487"/>
      <c r="T3112" s="28"/>
      <c r="U3112" s="261"/>
      <c r="V3112" s="265"/>
      <c r="W3112" s="265"/>
      <c r="X3112" s="266"/>
      <c r="Y3112" s="266"/>
      <c r="Z3112" s="267"/>
      <c r="AA3112" s="30"/>
      <c r="AB3112" s="30"/>
      <c r="AC3112" s="30"/>
      <c r="AD3112" s="268"/>
      <c r="AE3112" s="28"/>
      <c r="AF3112" s="28"/>
      <c r="AG3112" s="269"/>
      <c r="AH3112" s="28"/>
      <c r="AI3112" s="30"/>
      <c r="AJ3112" s="30"/>
      <c r="AK3112" s="268"/>
      <c r="AL3112" s="270"/>
      <c r="AM3112" s="271"/>
      <c r="AN3112" s="30"/>
    </row>
    <row r="3113" spans="1:40" ht="20.100000000000001" customHeight="1" x14ac:dyDescent="0.2">
      <c r="A3113" s="258"/>
      <c r="B3113" s="258"/>
      <c r="C3113" s="258"/>
      <c r="D3113" s="28"/>
      <c r="E3113" s="259"/>
      <c r="F3113" s="260"/>
      <c r="G3113" s="28"/>
      <c r="H3113" s="28"/>
      <c r="I3113" s="261"/>
      <c r="J3113" s="28"/>
      <c r="K3113" s="478"/>
      <c r="L3113" s="479"/>
      <c r="M3113" s="262"/>
      <c r="N3113" s="259"/>
      <c r="O3113" s="263"/>
      <c r="P3113" s="264"/>
      <c r="Q3113" s="485"/>
      <c r="R3113" s="44"/>
      <c r="S3113" s="487"/>
      <c r="T3113" s="28"/>
      <c r="U3113" s="261"/>
      <c r="V3113" s="265"/>
      <c r="W3113" s="265"/>
      <c r="X3113" s="266"/>
      <c r="Y3113" s="266"/>
      <c r="Z3113" s="267"/>
      <c r="AA3113" s="30"/>
      <c r="AB3113" s="30"/>
      <c r="AC3113" s="30"/>
      <c r="AD3113" s="268"/>
      <c r="AE3113" s="28"/>
      <c r="AF3113" s="28"/>
      <c r="AG3113" s="269"/>
      <c r="AH3113" s="28"/>
      <c r="AI3113" s="30"/>
      <c r="AJ3113" s="30"/>
      <c r="AK3113" s="268"/>
      <c r="AL3113" s="270"/>
      <c r="AM3113" s="271"/>
      <c r="AN3113" s="30"/>
    </row>
    <row r="3114" spans="1:40" ht="20.100000000000001" customHeight="1" x14ac:dyDescent="0.2">
      <c r="A3114" s="258"/>
      <c r="B3114" s="258"/>
      <c r="C3114" s="258"/>
      <c r="D3114" s="28"/>
      <c r="E3114" s="259"/>
      <c r="F3114" s="260"/>
      <c r="G3114" s="28"/>
      <c r="H3114" s="28"/>
      <c r="I3114" s="261"/>
      <c r="J3114" s="28"/>
      <c r="K3114" s="478"/>
      <c r="L3114" s="479"/>
      <c r="M3114" s="262"/>
      <c r="N3114" s="259"/>
      <c r="O3114" s="263"/>
      <c r="P3114" s="264"/>
      <c r="Q3114" s="485"/>
      <c r="R3114" s="44"/>
      <c r="S3114" s="487"/>
      <c r="T3114" s="28"/>
      <c r="U3114" s="261"/>
      <c r="V3114" s="265"/>
      <c r="W3114" s="265"/>
      <c r="X3114" s="266"/>
      <c r="Y3114" s="266"/>
      <c r="Z3114" s="267"/>
      <c r="AA3114" s="30"/>
      <c r="AB3114" s="30"/>
      <c r="AC3114" s="30"/>
      <c r="AD3114" s="268"/>
      <c r="AE3114" s="28"/>
      <c r="AF3114" s="28"/>
      <c r="AG3114" s="269"/>
      <c r="AH3114" s="28"/>
      <c r="AI3114" s="30"/>
      <c r="AJ3114" s="30"/>
      <c r="AK3114" s="268"/>
      <c r="AL3114" s="270"/>
      <c r="AM3114" s="271"/>
      <c r="AN3114" s="30"/>
    </row>
    <row r="3115" spans="1:40" ht="20.100000000000001" customHeight="1" x14ac:dyDescent="0.2">
      <c r="A3115" s="258"/>
      <c r="B3115" s="258"/>
      <c r="C3115" s="258"/>
      <c r="D3115" s="28"/>
      <c r="E3115" s="259"/>
      <c r="F3115" s="260"/>
      <c r="G3115" s="28"/>
      <c r="H3115" s="28"/>
      <c r="I3115" s="261"/>
      <c r="J3115" s="28"/>
      <c r="K3115" s="478"/>
      <c r="L3115" s="479"/>
      <c r="M3115" s="262"/>
      <c r="N3115" s="259"/>
      <c r="O3115" s="263"/>
      <c r="P3115" s="264"/>
      <c r="Q3115" s="485"/>
      <c r="R3115" s="44"/>
      <c r="S3115" s="487"/>
      <c r="T3115" s="28"/>
      <c r="U3115" s="261"/>
      <c r="V3115" s="265"/>
      <c r="W3115" s="265"/>
      <c r="X3115" s="266"/>
      <c r="Y3115" s="266"/>
      <c r="Z3115" s="267"/>
      <c r="AA3115" s="30"/>
      <c r="AB3115" s="30"/>
      <c r="AC3115" s="30"/>
      <c r="AD3115" s="268"/>
      <c r="AE3115" s="28"/>
      <c r="AF3115" s="28"/>
      <c r="AG3115" s="269"/>
      <c r="AH3115" s="28"/>
      <c r="AI3115" s="30"/>
      <c r="AJ3115" s="30"/>
      <c r="AK3115" s="268"/>
      <c r="AL3115" s="270"/>
      <c r="AM3115" s="271"/>
      <c r="AN3115" s="30"/>
    </row>
    <row r="3116" spans="1:40" ht="20.100000000000001" customHeight="1" x14ac:dyDescent="0.2">
      <c r="A3116" s="258"/>
      <c r="B3116" s="258"/>
      <c r="C3116" s="258"/>
      <c r="D3116" s="28"/>
      <c r="E3116" s="259"/>
      <c r="F3116" s="260"/>
      <c r="G3116" s="28"/>
      <c r="H3116" s="28"/>
      <c r="I3116" s="261"/>
      <c r="J3116" s="28"/>
      <c r="K3116" s="478"/>
      <c r="L3116" s="479"/>
      <c r="M3116" s="262"/>
      <c r="N3116" s="259"/>
      <c r="O3116" s="263"/>
      <c r="P3116" s="264"/>
      <c r="Q3116" s="485"/>
      <c r="R3116" s="44"/>
      <c r="S3116" s="487"/>
      <c r="T3116" s="28"/>
      <c r="U3116" s="261"/>
      <c r="V3116" s="265"/>
      <c r="W3116" s="265"/>
      <c r="X3116" s="266"/>
      <c r="Y3116" s="266"/>
      <c r="Z3116" s="267"/>
      <c r="AA3116" s="30"/>
      <c r="AB3116" s="30"/>
      <c r="AC3116" s="30"/>
      <c r="AD3116" s="268"/>
      <c r="AE3116" s="28"/>
      <c r="AF3116" s="28"/>
      <c r="AG3116" s="269"/>
      <c r="AH3116" s="28"/>
      <c r="AI3116" s="30"/>
      <c r="AJ3116" s="30"/>
      <c r="AK3116" s="268"/>
      <c r="AL3116" s="270"/>
      <c r="AM3116" s="271"/>
      <c r="AN3116" s="30"/>
    </row>
    <row r="3117" spans="1:40" ht="20.100000000000001" customHeight="1" x14ac:dyDescent="0.2">
      <c r="A3117" s="258"/>
      <c r="B3117" s="258"/>
      <c r="C3117" s="258"/>
      <c r="D3117" s="28"/>
      <c r="E3117" s="259"/>
      <c r="F3117" s="260"/>
      <c r="G3117" s="28"/>
      <c r="H3117" s="28"/>
      <c r="I3117" s="261"/>
      <c r="J3117" s="28"/>
      <c r="K3117" s="478"/>
      <c r="L3117" s="479"/>
      <c r="M3117" s="262"/>
      <c r="N3117" s="259"/>
      <c r="O3117" s="263"/>
      <c r="P3117" s="264"/>
      <c r="Q3117" s="485"/>
      <c r="R3117" s="44"/>
      <c r="S3117" s="487"/>
      <c r="T3117" s="28"/>
      <c r="U3117" s="261"/>
      <c r="V3117" s="265"/>
      <c r="W3117" s="265"/>
      <c r="X3117" s="266"/>
      <c r="Y3117" s="266"/>
      <c r="Z3117" s="267"/>
      <c r="AA3117" s="30"/>
      <c r="AB3117" s="30"/>
      <c r="AC3117" s="30"/>
      <c r="AD3117" s="268"/>
      <c r="AE3117" s="28"/>
      <c r="AF3117" s="28"/>
      <c r="AG3117" s="269"/>
      <c r="AH3117" s="28"/>
      <c r="AI3117" s="30"/>
      <c r="AJ3117" s="30"/>
      <c r="AK3117" s="268"/>
      <c r="AL3117" s="270"/>
      <c r="AM3117" s="271"/>
      <c r="AN3117" s="30"/>
    </row>
    <row r="3118" spans="1:40" ht="20.100000000000001" customHeight="1" x14ac:dyDescent="0.2">
      <c r="A3118" s="258"/>
      <c r="B3118" s="258"/>
      <c r="C3118" s="258"/>
      <c r="D3118" s="28"/>
      <c r="E3118" s="259"/>
      <c r="F3118" s="260"/>
      <c r="G3118" s="28"/>
      <c r="H3118" s="28"/>
      <c r="I3118" s="261"/>
      <c r="J3118" s="28"/>
      <c r="K3118" s="478"/>
      <c r="L3118" s="479"/>
      <c r="M3118" s="262"/>
      <c r="N3118" s="259"/>
      <c r="O3118" s="263"/>
      <c r="P3118" s="264"/>
      <c r="Q3118" s="485"/>
      <c r="R3118" s="44"/>
      <c r="S3118" s="487"/>
      <c r="T3118" s="28"/>
      <c r="U3118" s="261"/>
      <c r="V3118" s="265"/>
      <c r="W3118" s="265"/>
      <c r="X3118" s="266"/>
      <c r="Y3118" s="266"/>
      <c r="Z3118" s="267"/>
      <c r="AA3118" s="30"/>
      <c r="AB3118" s="30"/>
      <c r="AC3118" s="30"/>
      <c r="AD3118" s="268"/>
      <c r="AE3118" s="28"/>
      <c r="AF3118" s="28"/>
      <c r="AG3118" s="269"/>
      <c r="AH3118" s="28"/>
      <c r="AI3118" s="30"/>
      <c r="AJ3118" s="30"/>
      <c r="AK3118" s="268"/>
      <c r="AL3118" s="270"/>
      <c r="AM3118" s="271"/>
      <c r="AN3118" s="30"/>
    </row>
    <row r="3119" spans="1:40" ht="20.100000000000001" customHeight="1" x14ac:dyDescent="0.2">
      <c r="A3119" s="258"/>
      <c r="B3119" s="258"/>
      <c r="C3119" s="258"/>
      <c r="D3119" s="28"/>
      <c r="E3119" s="259"/>
      <c r="F3119" s="260"/>
      <c r="G3119" s="28"/>
      <c r="H3119" s="28"/>
      <c r="I3119" s="261"/>
      <c r="J3119" s="28"/>
      <c r="K3119" s="478"/>
      <c r="L3119" s="479"/>
      <c r="M3119" s="262"/>
      <c r="N3119" s="259"/>
      <c r="O3119" s="263"/>
      <c r="P3119" s="264"/>
      <c r="Q3119" s="485"/>
      <c r="R3119" s="44"/>
      <c r="S3119" s="487"/>
      <c r="T3119" s="28"/>
      <c r="U3119" s="261"/>
      <c r="V3119" s="265"/>
      <c r="W3119" s="265"/>
      <c r="X3119" s="266"/>
      <c r="Y3119" s="266"/>
      <c r="Z3119" s="267"/>
      <c r="AA3119" s="30"/>
      <c r="AB3119" s="30"/>
      <c r="AC3119" s="30"/>
      <c r="AD3119" s="268"/>
      <c r="AE3119" s="28"/>
      <c r="AF3119" s="28"/>
      <c r="AG3119" s="269"/>
      <c r="AH3119" s="28"/>
      <c r="AI3119" s="30"/>
      <c r="AJ3119" s="30"/>
      <c r="AK3119" s="268"/>
      <c r="AL3119" s="270"/>
      <c r="AM3119" s="271"/>
      <c r="AN3119" s="30"/>
    </row>
    <row r="3120" spans="1:40" ht="20.100000000000001" customHeight="1" x14ac:dyDescent="0.2">
      <c r="A3120" s="258"/>
      <c r="B3120" s="258"/>
      <c r="C3120" s="258"/>
      <c r="D3120" s="28"/>
      <c r="E3120" s="259"/>
      <c r="F3120" s="260"/>
      <c r="G3120" s="28"/>
      <c r="H3120" s="28"/>
      <c r="I3120" s="261"/>
      <c r="J3120" s="28"/>
      <c r="K3120" s="478"/>
      <c r="L3120" s="479"/>
      <c r="M3120" s="262"/>
      <c r="N3120" s="259"/>
      <c r="O3120" s="263"/>
      <c r="P3120" s="264"/>
      <c r="Q3120" s="485"/>
      <c r="R3120" s="44"/>
      <c r="S3120" s="487"/>
      <c r="T3120" s="28"/>
      <c r="U3120" s="261"/>
      <c r="V3120" s="265"/>
      <c r="W3120" s="265"/>
      <c r="X3120" s="266"/>
      <c r="Y3120" s="266"/>
      <c r="Z3120" s="267"/>
      <c r="AA3120" s="30"/>
      <c r="AB3120" s="30"/>
      <c r="AC3120" s="30"/>
      <c r="AD3120" s="268"/>
      <c r="AE3120" s="28"/>
      <c r="AF3120" s="28"/>
      <c r="AG3120" s="269"/>
      <c r="AH3120" s="28"/>
      <c r="AI3120" s="30"/>
      <c r="AJ3120" s="30"/>
      <c r="AK3120" s="268"/>
      <c r="AL3120" s="270"/>
      <c r="AM3120" s="271"/>
      <c r="AN3120" s="30"/>
    </row>
    <row r="3121" spans="1:40" ht="20.100000000000001" customHeight="1" x14ac:dyDescent="0.2">
      <c r="A3121" s="258"/>
      <c r="B3121" s="258"/>
      <c r="C3121" s="258"/>
      <c r="D3121" s="28"/>
      <c r="E3121" s="259"/>
      <c r="F3121" s="260"/>
      <c r="G3121" s="28"/>
      <c r="H3121" s="28"/>
      <c r="I3121" s="261"/>
      <c r="J3121" s="28"/>
      <c r="K3121" s="478"/>
      <c r="L3121" s="479"/>
      <c r="M3121" s="262"/>
      <c r="N3121" s="259"/>
      <c r="O3121" s="263"/>
      <c r="P3121" s="264"/>
      <c r="Q3121" s="485"/>
      <c r="R3121" s="44"/>
      <c r="S3121" s="487"/>
      <c r="T3121" s="28"/>
      <c r="U3121" s="261"/>
      <c r="V3121" s="265"/>
      <c r="W3121" s="265"/>
      <c r="X3121" s="266"/>
      <c r="Y3121" s="266"/>
      <c r="Z3121" s="267"/>
      <c r="AA3121" s="30"/>
      <c r="AB3121" s="30"/>
      <c r="AC3121" s="30"/>
      <c r="AD3121" s="268"/>
      <c r="AE3121" s="28"/>
      <c r="AF3121" s="28"/>
      <c r="AG3121" s="269"/>
      <c r="AH3121" s="28"/>
      <c r="AI3121" s="30"/>
      <c r="AJ3121" s="30"/>
      <c r="AK3121" s="268"/>
      <c r="AL3121" s="270"/>
      <c r="AM3121" s="271"/>
      <c r="AN3121" s="30"/>
    </row>
    <row r="3122" spans="1:40" ht="20.100000000000001" customHeight="1" x14ac:dyDescent="0.2">
      <c r="A3122" s="258"/>
      <c r="B3122" s="258"/>
      <c r="C3122" s="258"/>
      <c r="D3122" s="28"/>
      <c r="E3122" s="259"/>
      <c r="F3122" s="260"/>
      <c r="G3122" s="28"/>
      <c r="H3122" s="28"/>
      <c r="I3122" s="261"/>
      <c r="J3122" s="28"/>
      <c r="K3122" s="478"/>
      <c r="L3122" s="479"/>
      <c r="M3122" s="262"/>
      <c r="N3122" s="259"/>
      <c r="O3122" s="263"/>
      <c r="P3122" s="264"/>
      <c r="Q3122" s="485"/>
      <c r="R3122" s="44"/>
      <c r="S3122" s="487"/>
      <c r="T3122" s="28"/>
      <c r="U3122" s="261"/>
      <c r="V3122" s="265"/>
      <c r="W3122" s="265"/>
      <c r="X3122" s="266"/>
      <c r="Y3122" s="266"/>
      <c r="Z3122" s="267"/>
      <c r="AA3122" s="30"/>
      <c r="AB3122" s="30"/>
      <c r="AC3122" s="30"/>
      <c r="AD3122" s="268"/>
      <c r="AE3122" s="28"/>
      <c r="AF3122" s="28"/>
      <c r="AG3122" s="269"/>
      <c r="AH3122" s="28"/>
      <c r="AI3122" s="30"/>
      <c r="AJ3122" s="30"/>
      <c r="AK3122" s="268"/>
      <c r="AL3122" s="270"/>
      <c r="AM3122" s="271"/>
      <c r="AN3122" s="30"/>
    </row>
    <row r="3123" spans="1:40" ht="20.100000000000001" customHeight="1" x14ac:dyDescent="0.2">
      <c r="A3123" s="258"/>
      <c r="B3123" s="258"/>
      <c r="C3123" s="258"/>
      <c r="D3123" s="28"/>
      <c r="E3123" s="259"/>
      <c r="F3123" s="260"/>
      <c r="G3123" s="28"/>
      <c r="H3123" s="28"/>
      <c r="I3123" s="261"/>
      <c r="J3123" s="28"/>
      <c r="K3123" s="478"/>
      <c r="L3123" s="479"/>
      <c r="M3123" s="262"/>
      <c r="N3123" s="259"/>
      <c r="O3123" s="263"/>
      <c r="P3123" s="264"/>
      <c r="Q3123" s="485"/>
      <c r="R3123" s="44"/>
      <c r="S3123" s="487"/>
      <c r="T3123" s="28"/>
      <c r="U3123" s="261"/>
      <c r="V3123" s="265"/>
      <c r="W3123" s="265"/>
      <c r="X3123" s="266"/>
      <c r="Y3123" s="266"/>
      <c r="Z3123" s="267"/>
      <c r="AA3123" s="30"/>
      <c r="AB3123" s="30"/>
      <c r="AC3123" s="30"/>
      <c r="AD3123" s="268"/>
      <c r="AE3123" s="28"/>
      <c r="AF3123" s="28"/>
      <c r="AG3123" s="269"/>
      <c r="AH3123" s="28"/>
      <c r="AI3123" s="30"/>
      <c r="AJ3123" s="30"/>
      <c r="AK3123" s="268"/>
      <c r="AL3123" s="270"/>
      <c r="AM3123" s="271"/>
      <c r="AN3123" s="30"/>
    </row>
    <row r="3124" spans="1:40" ht="20.100000000000001" customHeight="1" x14ac:dyDescent="0.2">
      <c r="A3124" s="258"/>
      <c r="B3124" s="258"/>
      <c r="C3124" s="258"/>
      <c r="D3124" s="28"/>
      <c r="E3124" s="259"/>
      <c r="F3124" s="260"/>
      <c r="G3124" s="28"/>
      <c r="H3124" s="28"/>
      <c r="I3124" s="261"/>
      <c r="J3124" s="28"/>
      <c r="K3124" s="478"/>
      <c r="L3124" s="479"/>
      <c r="M3124" s="262"/>
      <c r="N3124" s="259"/>
      <c r="O3124" s="263"/>
      <c r="P3124" s="264"/>
      <c r="Q3124" s="485"/>
      <c r="R3124" s="44"/>
      <c r="S3124" s="487"/>
      <c r="T3124" s="28"/>
      <c r="U3124" s="261"/>
      <c r="V3124" s="265"/>
      <c r="W3124" s="265"/>
      <c r="X3124" s="266"/>
      <c r="Y3124" s="266"/>
      <c r="Z3124" s="267"/>
      <c r="AA3124" s="30"/>
      <c r="AB3124" s="30"/>
      <c r="AC3124" s="30"/>
      <c r="AD3124" s="268"/>
      <c r="AE3124" s="28"/>
      <c r="AF3124" s="28"/>
      <c r="AG3124" s="269"/>
      <c r="AH3124" s="28"/>
      <c r="AI3124" s="30"/>
      <c r="AJ3124" s="30"/>
      <c r="AK3124" s="268"/>
      <c r="AL3124" s="270"/>
      <c r="AM3124" s="271"/>
      <c r="AN3124" s="30"/>
    </row>
    <row r="3125" spans="1:40" ht="20.100000000000001" customHeight="1" x14ac:dyDescent="0.2">
      <c r="A3125" s="258"/>
      <c r="B3125" s="258"/>
      <c r="C3125" s="258"/>
      <c r="D3125" s="28"/>
      <c r="E3125" s="259"/>
      <c r="F3125" s="260"/>
      <c r="G3125" s="28"/>
      <c r="H3125" s="28"/>
      <c r="I3125" s="261"/>
      <c r="J3125" s="28"/>
      <c r="K3125" s="478"/>
      <c r="L3125" s="479"/>
      <c r="M3125" s="262"/>
      <c r="N3125" s="259"/>
      <c r="O3125" s="263"/>
      <c r="P3125" s="264"/>
      <c r="Q3125" s="485"/>
      <c r="R3125" s="44"/>
      <c r="S3125" s="487"/>
      <c r="T3125" s="28"/>
      <c r="U3125" s="261"/>
      <c r="V3125" s="265"/>
      <c r="W3125" s="265"/>
      <c r="X3125" s="266"/>
      <c r="Y3125" s="266"/>
      <c r="Z3125" s="267"/>
      <c r="AA3125" s="30"/>
      <c r="AB3125" s="30"/>
      <c r="AC3125" s="30"/>
      <c r="AD3125" s="268"/>
      <c r="AE3125" s="28"/>
      <c r="AF3125" s="28"/>
      <c r="AG3125" s="269"/>
      <c r="AH3125" s="28"/>
      <c r="AI3125" s="30"/>
      <c r="AJ3125" s="30"/>
      <c r="AK3125" s="268"/>
      <c r="AL3125" s="270"/>
      <c r="AM3125" s="271"/>
      <c r="AN3125" s="30"/>
    </row>
    <row r="3126" spans="1:40" ht="20.100000000000001" customHeight="1" x14ac:dyDescent="0.2">
      <c r="A3126" s="258"/>
      <c r="B3126" s="258"/>
      <c r="C3126" s="258"/>
      <c r="D3126" s="28"/>
      <c r="E3126" s="259"/>
      <c r="F3126" s="260"/>
      <c r="G3126" s="28"/>
      <c r="H3126" s="28"/>
      <c r="I3126" s="261"/>
      <c r="J3126" s="28"/>
      <c r="K3126" s="478"/>
      <c r="L3126" s="479"/>
      <c r="M3126" s="262"/>
      <c r="N3126" s="259"/>
      <c r="O3126" s="263"/>
      <c r="P3126" s="264"/>
      <c r="Q3126" s="485"/>
      <c r="R3126" s="44"/>
      <c r="S3126" s="487"/>
      <c r="T3126" s="28"/>
      <c r="U3126" s="261"/>
      <c r="V3126" s="265"/>
      <c r="W3126" s="265"/>
      <c r="X3126" s="266"/>
      <c r="Y3126" s="266"/>
      <c r="Z3126" s="267"/>
      <c r="AA3126" s="30"/>
      <c r="AB3126" s="30"/>
      <c r="AC3126" s="30"/>
      <c r="AD3126" s="268"/>
      <c r="AE3126" s="28"/>
      <c r="AF3126" s="28"/>
      <c r="AG3126" s="269"/>
      <c r="AH3126" s="28"/>
      <c r="AI3126" s="30"/>
      <c r="AJ3126" s="30"/>
      <c r="AK3126" s="268"/>
      <c r="AL3126" s="270"/>
      <c r="AM3126" s="271"/>
      <c r="AN3126" s="30"/>
    </row>
    <row r="3127" spans="1:40" ht="20.100000000000001" customHeight="1" x14ac:dyDescent="0.2">
      <c r="A3127" s="258"/>
      <c r="B3127" s="258"/>
      <c r="C3127" s="258"/>
      <c r="D3127" s="28"/>
      <c r="E3127" s="259"/>
      <c r="F3127" s="260"/>
      <c r="G3127" s="28"/>
      <c r="H3127" s="28"/>
      <c r="I3127" s="261"/>
      <c r="J3127" s="28"/>
      <c r="K3127" s="478"/>
      <c r="L3127" s="479"/>
      <c r="M3127" s="262"/>
      <c r="N3127" s="259"/>
      <c r="O3127" s="263"/>
      <c r="P3127" s="264"/>
      <c r="Q3127" s="485"/>
      <c r="R3127" s="44"/>
      <c r="S3127" s="487"/>
      <c r="T3127" s="28"/>
      <c r="U3127" s="261"/>
      <c r="V3127" s="265"/>
      <c r="W3127" s="265"/>
      <c r="X3127" s="266"/>
      <c r="Y3127" s="266"/>
      <c r="Z3127" s="267"/>
      <c r="AA3127" s="30"/>
      <c r="AB3127" s="30"/>
      <c r="AC3127" s="30"/>
      <c r="AD3127" s="268"/>
      <c r="AE3127" s="28"/>
      <c r="AF3127" s="28"/>
      <c r="AG3127" s="269"/>
      <c r="AH3127" s="28"/>
      <c r="AI3127" s="30"/>
      <c r="AJ3127" s="30"/>
      <c r="AK3127" s="268"/>
      <c r="AL3127" s="270"/>
      <c r="AM3127" s="271"/>
      <c r="AN3127" s="30"/>
    </row>
    <row r="3128" spans="1:40" ht="20.100000000000001" customHeight="1" x14ac:dyDescent="0.2">
      <c r="A3128" s="258"/>
      <c r="B3128" s="258"/>
      <c r="C3128" s="258"/>
      <c r="D3128" s="28"/>
      <c r="E3128" s="259"/>
      <c r="F3128" s="260"/>
      <c r="G3128" s="28"/>
      <c r="H3128" s="28"/>
      <c r="I3128" s="261"/>
      <c r="J3128" s="28"/>
      <c r="K3128" s="478"/>
      <c r="L3128" s="479"/>
      <c r="M3128" s="262"/>
      <c r="N3128" s="259"/>
      <c r="O3128" s="263"/>
      <c r="P3128" s="264"/>
      <c r="Q3128" s="485"/>
      <c r="R3128" s="44"/>
      <c r="S3128" s="487"/>
      <c r="T3128" s="28"/>
      <c r="U3128" s="261"/>
      <c r="V3128" s="265"/>
      <c r="W3128" s="265"/>
      <c r="X3128" s="266"/>
      <c r="Y3128" s="266"/>
      <c r="Z3128" s="267"/>
      <c r="AA3128" s="30"/>
      <c r="AB3128" s="30"/>
      <c r="AC3128" s="30"/>
      <c r="AD3128" s="268"/>
      <c r="AE3128" s="28"/>
      <c r="AF3128" s="28"/>
      <c r="AG3128" s="269"/>
      <c r="AH3128" s="28"/>
      <c r="AI3128" s="30"/>
      <c r="AJ3128" s="30"/>
      <c r="AK3128" s="268"/>
      <c r="AL3128" s="270"/>
      <c r="AM3128" s="271"/>
      <c r="AN3128" s="30"/>
    </row>
    <row r="3129" spans="1:40" ht="20.100000000000001" customHeight="1" x14ac:dyDescent="0.2">
      <c r="A3129" s="258"/>
      <c r="B3129" s="258"/>
      <c r="C3129" s="258"/>
      <c r="D3129" s="28"/>
      <c r="E3129" s="259"/>
      <c r="F3129" s="260"/>
      <c r="G3129" s="28"/>
      <c r="H3129" s="28"/>
      <c r="I3129" s="261"/>
      <c r="J3129" s="28"/>
      <c r="K3129" s="478"/>
      <c r="L3129" s="479"/>
      <c r="M3129" s="262"/>
      <c r="N3129" s="259"/>
      <c r="O3129" s="263"/>
      <c r="P3129" s="264"/>
      <c r="Q3129" s="485"/>
      <c r="R3129" s="44"/>
      <c r="S3129" s="487"/>
      <c r="T3129" s="28"/>
      <c r="U3129" s="261"/>
      <c r="V3129" s="265"/>
      <c r="W3129" s="265"/>
      <c r="X3129" s="266"/>
      <c r="Y3129" s="266"/>
      <c r="Z3129" s="267"/>
      <c r="AA3129" s="30"/>
      <c r="AB3129" s="30"/>
      <c r="AC3129" s="30"/>
      <c r="AD3129" s="268"/>
      <c r="AE3129" s="28"/>
      <c r="AF3129" s="28"/>
      <c r="AG3129" s="269"/>
      <c r="AH3129" s="28"/>
      <c r="AI3129" s="30"/>
      <c r="AJ3129" s="30"/>
      <c r="AK3129" s="268"/>
      <c r="AL3129" s="270"/>
      <c r="AM3129" s="271"/>
      <c r="AN3129" s="30"/>
    </row>
    <row r="3130" spans="1:40" ht="20.100000000000001" customHeight="1" x14ac:dyDescent="0.2">
      <c r="A3130" s="258"/>
      <c r="B3130" s="258"/>
      <c r="C3130" s="258"/>
      <c r="D3130" s="28"/>
      <c r="E3130" s="259"/>
      <c r="F3130" s="260"/>
      <c r="G3130" s="28"/>
      <c r="H3130" s="28"/>
      <c r="I3130" s="261"/>
      <c r="J3130" s="28"/>
      <c r="K3130" s="478"/>
      <c r="L3130" s="479"/>
      <c r="M3130" s="262"/>
      <c r="N3130" s="259"/>
      <c r="O3130" s="263"/>
      <c r="P3130" s="264"/>
      <c r="Q3130" s="485"/>
      <c r="R3130" s="44"/>
      <c r="S3130" s="487"/>
      <c r="T3130" s="28"/>
      <c r="U3130" s="261"/>
      <c r="V3130" s="265"/>
      <c r="W3130" s="265"/>
      <c r="X3130" s="266"/>
      <c r="Y3130" s="266"/>
      <c r="Z3130" s="267"/>
      <c r="AA3130" s="30"/>
      <c r="AB3130" s="30"/>
      <c r="AC3130" s="30"/>
      <c r="AD3130" s="268"/>
      <c r="AE3130" s="28"/>
      <c r="AF3130" s="28"/>
      <c r="AG3130" s="269"/>
      <c r="AH3130" s="28"/>
      <c r="AI3130" s="30"/>
      <c r="AJ3130" s="30"/>
      <c r="AK3130" s="268"/>
      <c r="AL3130" s="270"/>
      <c r="AM3130" s="271"/>
      <c r="AN3130" s="30"/>
    </row>
    <row r="3131" spans="1:40" ht="20.100000000000001" customHeight="1" x14ac:dyDescent="0.2">
      <c r="A3131" s="258"/>
      <c r="B3131" s="258"/>
      <c r="C3131" s="258"/>
      <c r="D3131" s="28"/>
      <c r="E3131" s="259"/>
      <c r="F3131" s="260"/>
      <c r="G3131" s="28"/>
      <c r="H3131" s="28"/>
      <c r="I3131" s="261"/>
      <c r="J3131" s="28"/>
      <c r="K3131" s="478"/>
      <c r="L3131" s="479"/>
      <c r="M3131" s="262"/>
      <c r="N3131" s="259"/>
      <c r="O3131" s="263"/>
      <c r="P3131" s="264"/>
      <c r="Q3131" s="485"/>
      <c r="R3131" s="44"/>
      <c r="S3131" s="487"/>
      <c r="T3131" s="28"/>
      <c r="U3131" s="261"/>
      <c r="V3131" s="265"/>
      <c r="W3131" s="265"/>
      <c r="X3131" s="266"/>
      <c r="Y3131" s="266"/>
      <c r="Z3131" s="267"/>
      <c r="AA3131" s="30"/>
      <c r="AB3131" s="30"/>
      <c r="AC3131" s="30"/>
      <c r="AD3131" s="268"/>
      <c r="AE3131" s="28"/>
      <c r="AF3131" s="28"/>
      <c r="AG3131" s="269"/>
      <c r="AH3131" s="28"/>
      <c r="AI3131" s="30"/>
      <c r="AJ3131" s="30"/>
      <c r="AK3131" s="268"/>
      <c r="AL3131" s="270"/>
      <c r="AM3131" s="271"/>
      <c r="AN3131" s="30"/>
    </row>
    <row r="3132" spans="1:40" ht="20.100000000000001" customHeight="1" x14ac:dyDescent="0.2">
      <c r="A3132" s="258"/>
      <c r="B3132" s="258"/>
      <c r="C3132" s="258"/>
      <c r="D3132" s="28"/>
      <c r="E3132" s="259"/>
      <c r="F3132" s="260"/>
      <c r="G3132" s="28"/>
      <c r="H3132" s="28"/>
      <c r="I3132" s="261"/>
      <c r="J3132" s="28"/>
      <c r="K3132" s="478"/>
      <c r="L3132" s="479"/>
      <c r="M3132" s="262"/>
      <c r="N3132" s="259"/>
      <c r="O3132" s="263"/>
      <c r="P3132" s="264"/>
      <c r="Q3132" s="485"/>
      <c r="R3132" s="44"/>
      <c r="S3132" s="487"/>
      <c r="T3132" s="28"/>
      <c r="U3132" s="261"/>
      <c r="V3132" s="265"/>
      <c r="W3132" s="265"/>
      <c r="X3132" s="266"/>
      <c r="Y3132" s="266"/>
      <c r="Z3132" s="267"/>
      <c r="AA3132" s="30"/>
      <c r="AB3132" s="30"/>
      <c r="AC3132" s="30"/>
      <c r="AD3132" s="268"/>
      <c r="AE3132" s="28"/>
      <c r="AF3132" s="28"/>
      <c r="AG3132" s="269"/>
      <c r="AH3132" s="28"/>
      <c r="AI3132" s="30"/>
      <c r="AJ3132" s="30"/>
      <c r="AK3132" s="268"/>
      <c r="AL3132" s="270"/>
      <c r="AM3132" s="271"/>
      <c r="AN3132" s="30"/>
    </row>
    <row r="3133" spans="1:40" ht="20.100000000000001" customHeight="1" x14ac:dyDescent="0.2">
      <c r="A3133" s="258"/>
      <c r="B3133" s="258"/>
      <c r="C3133" s="258"/>
      <c r="D3133" s="28"/>
      <c r="E3133" s="259"/>
      <c r="F3133" s="260"/>
      <c r="G3133" s="28"/>
      <c r="H3133" s="28"/>
      <c r="I3133" s="261"/>
      <c r="J3133" s="28"/>
      <c r="K3133" s="478"/>
      <c r="L3133" s="479"/>
      <c r="M3133" s="262"/>
      <c r="N3133" s="259"/>
      <c r="O3133" s="263"/>
      <c r="P3133" s="264"/>
      <c r="Q3133" s="485"/>
      <c r="R3133" s="44"/>
      <c r="S3133" s="487"/>
      <c r="T3133" s="28"/>
      <c r="U3133" s="261"/>
      <c r="V3133" s="265"/>
      <c r="W3133" s="265"/>
      <c r="X3133" s="266"/>
      <c r="Y3133" s="266"/>
      <c r="Z3133" s="267"/>
      <c r="AA3133" s="30"/>
      <c r="AB3133" s="30"/>
      <c r="AC3133" s="30"/>
      <c r="AD3133" s="268"/>
      <c r="AE3133" s="28"/>
      <c r="AF3133" s="28"/>
      <c r="AG3133" s="269"/>
      <c r="AH3133" s="28"/>
      <c r="AI3133" s="30"/>
      <c r="AJ3133" s="30"/>
      <c r="AK3133" s="268"/>
      <c r="AL3133" s="270"/>
      <c r="AM3133" s="271"/>
      <c r="AN3133" s="30"/>
    </row>
    <row r="3134" spans="1:40" ht="20.100000000000001" customHeight="1" x14ac:dyDescent="0.2">
      <c r="A3134" s="258"/>
      <c r="B3134" s="258"/>
      <c r="C3134" s="258"/>
      <c r="D3134" s="28"/>
      <c r="E3134" s="259"/>
      <c r="F3134" s="260"/>
      <c r="G3134" s="28"/>
      <c r="H3134" s="28"/>
      <c r="I3134" s="261"/>
      <c r="J3134" s="28"/>
      <c r="K3134" s="478"/>
      <c r="L3134" s="479"/>
      <c r="M3134" s="262"/>
      <c r="N3134" s="259"/>
      <c r="O3134" s="263"/>
      <c r="P3134" s="264"/>
      <c r="Q3134" s="485"/>
      <c r="R3134" s="44"/>
      <c r="S3134" s="487"/>
      <c r="T3134" s="28"/>
      <c r="U3134" s="261"/>
      <c r="V3134" s="265"/>
      <c r="W3134" s="265"/>
      <c r="X3134" s="266"/>
      <c r="Y3134" s="266"/>
      <c r="Z3134" s="267"/>
      <c r="AA3134" s="30"/>
      <c r="AB3134" s="30"/>
      <c r="AC3134" s="30"/>
      <c r="AD3134" s="268"/>
      <c r="AE3134" s="28"/>
      <c r="AF3134" s="28"/>
      <c r="AG3134" s="269"/>
      <c r="AH3134" s="28"/>
      <c r="AI3134" s="30"/>
      <c r="AJ3134" s="30"/>
      <c r="AK3134" s="268"/>
      <c r="AL3134" s="270"/>
      <c r="AM3134" s="271"/>
      <c r="AN3134" s="30"/>
    </row>
    <row r="3135" spans="1:40" ht="20.100000000000001" customHeight="1" x14ac:dyDescent="0.2">
      <c r="A3135" s="258"/>
      <c r="B3135" s="258"/>
      <c r="C3135" s="258"/>
      <c r="D3135" s="28"/>
      <c r="E3135" s="259"/>
      <c r="F3135" s="260"/>
      <c r="G3135" s="28"/>
      <c r="H3135" s="28"/>
      <c r="I3135" s="261"/>
      <c r="J3135" s="28"/>
      <c r="K3135" s="478"/>
      <c r="L3135" s="479"/>
      <c r="M3135" s="262"/>
      <c r="N3135" s="259"/>
      <c r="O3135" s="263"/>
      <c r="P3135" s="264"/>
      <c r="Q3135" s="485"/>
      <c r="R3135" s="44"/>
      <c r="S3135" s="487"/>
      <c r="T3135" s="28"/>
      <c r="U3135" s="261"/>
      <c r="V3135" s="265"/>
      <c r="W3135" s="265"/>
      <c r="X3135" s="266"/>
      <c r="Y3135" s="266"/>
      <c r="Z3135" s="267"/>
      <c r="AA3135" s="30"/>
      <c r="AB3135" s="30"/>
      <c r="AC3135" s="30"/>
      <c r="AD3135" s="268"/>
      <c r="AE3135" s="28"/>
      <c r="AF3135" s="28"/>
      <c r="AG3135" s="269"/>
      <c r="AH3135" s="28"/>
      <c r="AI3135" s="30"/>
      <c r="AJ3135" s="30"/>
      <c r="AK3135" s="268"/>
      <c r="AL3135" s="270"/>
      <c r="AM3135" s="271"/>
      <c r="AN3135" s="30"/>
    </row>
    <row r="3136" spans="1:40" ht="20.100000000000001" customHeight="1" x14ac:dyDescent="0.2">
      <c r="A3136" s="258"/>
      <c r="B3136" s="258"/>
      <c r="C3136" s="258"/>
      <c r="D3136" s="28"/>
      <c r="E3136" s="259"/>
      <c r="F3136" s="260"/>
      <c r="G3136" s="28"/>
      <c r="H3136" s="28"/>
      <c r="I3136" s="261"/>
      <c r="J3136" s="28"/>
      <c r="K3136" s="478"/>
      <c r="L3136" s="479"/>
      <c r="M3136" s="262"/>
      <c r="N3136" s="259"/>
      <c r="O3136" s="263"/>
      <c r="P3136" s="264"/>
      <c r="Q3136" s="485"/>
      <c r="R3136" s="44"/>
      <c r="S3136" s="487"/>
      <c r="T3136" s="28"/>
      <c r="U3136" s="261"/>
      <c r="V3136" s="265"/>
      <c r="W3136" s="265"/>
      <c r="X3136" s="266"/>
      <c r="Y3136" s="266"/>
      <c r="Z3136" s="267"/>
      <c r="AA3136" s="30"/>
      <c r="AB3136" s="30"/>
      <c r="AC3136" s="30"/>
      <c r="AD3136" s="268"/>
      <c r="AE3136" s="28"/>
      <c r="AF3136" s="28"/>
      <c r="AG3136" s="269"/>
      <c r="AH3136" s="28"/>
      <c r="AI3136" s="30"/>
      <c r="AJ3136" s="30"/>
      <c r="AK3136" s="268"/>
      <c r="AL3136" s="270"/>
      <c r="AM3136" s="271"/>
      <c r="AN3136" s="30"/>
    </row>
    <row r="3137" spans="1:40" ht="20.100000000000001" customHeight="1" x14ac:dyDescent="0.2">
      <c r="A3137" s="258"/>
      <c r="B3137" s="258"/>
      <c r="C3137" s="258"/>
      <c r="D3137" s="28"/>
      <c r="E3137" s="259"/>
      <c r="F3137" s="260"/>
      <c r="G3137" s="28"/>
      <c r="H3137" s="28"/>
      <c r="I3137" s="261"/>
      <c r="J3137" s="28"/>
      <c r="K3137" s="478"/>
      <c r="L3137" s="479"/>
      <c r="M3137" s="262"/>
      <c r="N3137" s="259"/>
      <c r="O3137" s="263"/>
      <c r="P3137" s="264"/>
      <c r="Q3137" s="485"/>
      <c r="R3137" s="44"/>
      <c r="S3137" s="487"/>
      <c r="T3137" s="28"/>
      <c r="U3137" s="261"/>
      <c r="V3137" s="265"/>
      <c r="W3137" s="265"/>
      <c r="X3137" s="266"/>
      <c r="Y3137" s="266"/>
      <c r="Z3137" s="267"/>
      <c r="AA3137" s="30"/>
      <c r="AB3137" s="30"/>
      <c r="AC3137" s="30"/>
      <c r="AD3137" s="268"/>
      <c r="AE3137" s="28"/>
      <c r="AF3137" s="28"/>
      <c r="AG3137" s="269"/>
      <c r="AH3137" s="28"/>
      <c r="AI3137" s="30"/>
      <c r="AJ3137" s="30"/>
      <c r="AK3137" s="268"/>
      <c r="AL3137" s="270"/>
      <c r="AM3137" s="271"/>
      <c r="AN3137" s="30"/>
    </row>
    <row r="3138" spans="1:40" ht="20.100000000000001" customHeight="1" x14ac:dyDescent="0.2">
      <c r="A3138" s="258"/>
      <c r="B3138" s="258"/>
      <c r="C3138" s="258"/>
      <c r="D3138" s="28"/>
      <c r="E3138" s="259"/>
      <c r="F3138" s="260"/>
      <c r="G3138" s="28"/>
      <c r="H3138" s="28"/>
      <c r="I3138" s="261"/>
      <c r="J3138" s="28"/>
      <c r="K3138" s="478"/>
      <c r="L3138" s="479"/>
      <c r="M3138" s="262"/>
      <c r="N3138" s="259"/>
      <c r="O3138" s="263"/>
      <c r="P3138" s="264"/>
      <c r="Q3138" s="485"/>
      <c r="R3138" s="44"/>
      <c r="S3138" s="487"/>
      <c r="T3138" s="28"/>
      <c r="U3138" s="261"/>
      <c r="V3138" s="265"/>
      <c r="W3138" s="265"/>
      <c r="X3138" s="266"/>
      <c r="Y3138" s="266"/>
      <c r="Z3138" s="267"/>
      <c r="AA3138" s="30"/>
      <c r="AB3138" s="30"/>
      <c r="AC3138" s="30"/>
      <c r="AD3138" s="268"/>
      <c r="AE3138" s="28"/>
      <c r="AF3138" s="28"/>
      <c r="AG3138" s="269"/>
      <c r="AH3138" s="28"/>
      <c r="AI3138" s="30"/>
      <c r="AJ3138" s="30"/>
      <c r="AK3138" s="268"/>
      <c r="AL3138" s="270"/>
      <c r="AM3138" s="271"/>
      <c r="AN3138" s="30"/>
    </row>
    <row r="3139" spans="1:40" ht="20.100000000000001" customHeight="1" x14ac:dyDescent="0.2">
      <c r="A3139" s="258"/>
      <c r="B3139" s="258"/>
      <c r="C3139" s="258"/>
      <c r="D3139" s="28"/>
      <c r="E3139" s="259"/>
      <c r="F3139" s="260"/>
      <c r="G3139" s="28"/>
      <c r="H3139" s="28"/>
      <c r="I3139" s="261"/>
      <c r="J3139" s="28"/>
      <c r="K3139" s="478"/>
      <c r="L3139" s="479"/>
      <c r="M3139" s="262"/>
      <c r="N3139" s="259"/>
      <c r="O3139" s="263"/>
      <c r="P3139" s="264"/>
      <c r="Q3139" s="485"/>
      <c r="R3139" s="44"/>
      <c r="S3139" s="487"/>
      <c r="T3139" s="28"/>
      <c r="U3139" s="261"/>
      <c r="V3139" s="265"/>
      <c r="W3139" s="265"/>
      <c r="X3139" s="266"/>
      <c r="Y3139" s="266"/>
      <c r="Z3139" s="267"/>
      <c r="AA3139" s="30"/>
      <c r="AB3139" s="30"/>
      <c r="AC3139" s="30"/>
      <c r="AD3139" s="268"/>
      <c r="AE3139" s="28"/>
      <c r="AF3139" s="28"/>
      <c r="AG3139" s="269"/>
      <c r="AH3139" s="28"/>
      <c r="AI3139" s="30"/>
      <c r="AJ3139" s="30"/>
      <c r="AK3139" s="268"/>
      <c r="AL3139" s="270"/>
      <c r="AM3139" s="271"/>
      <c r="AN3139" s="30"/>
    </row>
    <row r="3140" spans="1:40" ht="20.100000000000001" customHeight="1" x14ac:dyDescent="0.2">
      <c r="A3140" s="258"/>
      <c r="B3140" s="258"/>
      <c r="C3140" s="258"/>
      <c r="D3140" s="28"/>
      <c r="E3140" s="259"/>
      <c r="F3140" s="260"/>
      <c r="G3140" s="28"/>
      <c r="H3140" s="28"/>
      <c r="I3140" s="261"/>
      <c r="J3140" s="28"/>
      <c r="K3140" s="478"/>
      <c r="L3140" s="479"/>
      <c r="M3140" s="262"/>
      <c r="N3140" s="259"/>
      <c r="O3140" s="263"/>
      <c r="P3140" s="264"/>
      <c r="Q3140" s="485"/>
      <c r="R3140" s="44"/>
      <c r="S3140" s="487"/>
      <c r="T3140" s="28"/>
      <c r="U3140" s="261"/>
      <c r="V3140" s="265"/>
      <c r="W3140" s="265"/>
      <c r="X3140" s="266"/>
      <c r="Y3140" s="266"/>
      <c r="Z3140" s="267"/>
      <c r="AA3140" s="30"/>
      <c r="AB3140" s="30"/>
      <c r="AC3140" s="30"/>
      <c r="AD3140" s="268"/>
      <c r="AE3140" s="28"/>
      <c r="AF3140" s="28"/>
      <c r="AG3140" s="269"/>
      <c r="AH3140" s="28"/>
      <c r="AI3140" s="30"/>
      <c r="AJ3140" s="30"/>
      <c r="AK3140" s="268"/>
      <c r="AL3140" s="270"/>
      <c r="AM3140" s="271"/>
      <c r="AN3140" s="30"/>
    </row>
    <row r="3141" spans="1:40" ht="20.100000000000001" customHeight="1" x14ac:dyDescent="0.2">
      <c r="A3141" s="258"/>
      <c r="B3141" s="258"/>
      <c r="C3141" s="258"/>
      <c r="D3141" s="28"/>
      <c r="E3141" s="259"/>
      <c r="F3141" s="260"/>
      <c r="G3141" s="28"/>
      <c r="H3141" s="28"/>
      <c r="I3141" s="261"/>
      <c r="J3141" s="28"/>
      <c r="K3141" s="478"/>
      <c r="L3141" s="479"/>
      <c r="M3141" s="262"/>
      <c r="N3141" s="259"/>
      <c r="O3141" s="263"/>
      <c r="P3141" s="264"/>
      <c r="Q3141" s="485"/>
      <c r="R3141" s="44"/>
      <c r="S3141" s="487"/>
      <c r="T3141" s="28"/>
      <c r="U3141" s="261"/>
      <c r="V3141" s="265"/>
      <c r="W3141" s="265"/>
      <c r="X3141" s="266"/>
      <c r="Y3141" s="266"/>
      <c r="Z3141" s="267"/>
      <c r="AA3141" s="30"/>
      <c r="AB3141" s="30"/>
      <c r="AC3141" s="30"/>
      <c r="AD3141" s="268"/>
      <c r="AE3141" s="28"/>
      <c r="AF3141" s="28"/>
      <c r="AG3141" s="269"/>
      <c r="AH3141" s="28"/>
      <c r="AI3141" s="30"/>
      <c r="AJ3141" s="30"/>
      <c r="AK3141" s="268"/>
      <c r="AL3141" s="270"/>
      <c r="AM3141" s="271"/>
      <c r="AN3141" s="30"/>
    </row>
    <row r="3142" spans="1:40" ht="20.100000000000001" customHeight="1" x14ac:dyDescent="0.2">
      <c r="A3142" s="258"/>
      <c r="B3142" s="258"/>
      <c r="C3142" s="258"/>
      <c r="D3142" s="28"/>
      <c r="E3142" s="259"/>
      <c r="F3142" s="260"/>
      <c r="G3142" s="28"/>
      <c r="H3142" s="28"/>
      <c r="I3142" s="261"/>
      <c r="J3142" s="28"/>
      <c r="K3142" s="478"/>
      <c r="L3142" s="479"/>
      <c r="M3142" s="262"/>
      <c r="N3142" s="259"/>
      <c r="O3142" s="263"/>
      <c r="P3142" s="264"/>
      <c r="Q3142" s="485"/>
      <c r="R3142" s="44"/>
      <c r="S3142" s="487"/>
      <c r="T3142" s="28"/>
      <c r="U3142" s="261"/>
      <c r="V3142" s="265"/>
      <c r="W3142" s="265"/>
      <c r="X3142" s="266"/>
      <c r="Y3142" s="266"/>
      <c r="Z3142" s="267"/>
      <c r="AA3142" s="30"/>
      <c r="AB3142" s="30"/>
      <c r="AC3142" s="30"/>
      <c r="AD3142" s="268"/>
      <c r="AE3142" s="28"/>
      <c r="AF3142" s="28"/>
      <c r="AG3142" s="269"/>
      <c r="AH3142" s="28"/>
      <c r="AI3142" s="30"/>
      <c r="AJ3142" s="30"/>
      <c r="AK3142" s="268"/>
      <c r="AL3142" s="270"/>
      <c r="AM3142" s="271"/>
      <c r="AN3142" s="30"/>
    </row>
    <row r="3143" spans="1:40" ht="20.100000000000001" customHeight="1" x14ac:dyDescent="0.2">
      <c r="A3143" s="258"/>
      <c r="B3143" s="258"/>
      <c r="C3143" s="258"/>
      <c r="D3143" s="28"/>
      <c r="E3143" s="259"/>
      <c r="F3143" s="260"/>
      <c r="G3143" s="28"/>
      <c r="H3143" s="28"/>
      <c r="I3143" s="261"/>
      <c r="J3143" s="28"/>
      <c r="K3143" s="478"/>
      <c r="L3143" s="479"/>
      <c r="M3143" s="262"/>
      <c r="N3143" s="259"/>
      <c r="O3143" s="263"/>
      <c r="P3143" s="264"/>
      <c r="Q3143" s="485"/>
      <c r="R3143" s="44"/>
      <c r="S3143" s="487"/>
      <c r="T3143" s="28"/>
      <c r="U3143" s="261"/>
      <c r="V3143" s="265"/>
      <c r="W3143" s="265"/>
      <c r="X3143" s="266"/>
      <c r="Y3143" s="266"/>
      <c r="Z3143" s="267"/>
      <c r="AA3143" s="30"/>
      <c r="AB3143" s="30"/>
      <c r="AC3143" s="30"/>
      <c r="AD3143" s="268"/>
      <c r="AE3143" s="28"/>
      <c r="AF3143" s="28"/>
      <c r="AG3143" s="269"/>
      <c r="AH3143" s="28"/>
      <c r="AI3143" s="30"/>
      <c r="AJ3143" s="30"/>
      <c r="AK3143" s="268"/>
      <c r="AL3143" s="270"/>
      <c r="AM3143" s="271"/>
      <c r="AN3143" s="30"/>
    </row>
    <row r="3144" spans="1:40" ht="20.100000000000001" customHeight="1" x14ac:dyDescent="0.2">
      <c r="A3144" s="258"/>
      <c r="B3144" s="258"/>
      <c r="C3144" s="258"/>
      <c r="D3144" s="28"/>
      <c r="E3144" s="259"/>
      <c r="F3144" s="260"/>
      <c r="G3144" s="28"/>
      <c r="H3144" s="28"/>
      <c r="I3144" s="261"/>
      <c r="J3144" s="28"/>
      <c r="K3144" s="478"/>
      <c r="L3144" s="479"/>
      <c r="M3144" s="262"/>
      <c r="N3144" s="259"/>
      <c r="O3144" s="263"/>
      <c r="P3144" s="264"/>
      <c r="Q3144" s="485"/>
      <c r="R3144" s="44"/>
      <c r="S3144" s="487"/>
      <c r="T3144" s="28"/>
      <c r="U3144" s="261"/>
      <c r="V3144" s="265"/>
      <c r="W3144" s="265"/>
      <c r="X3144" s="266"/>
      <c r="Y3144" s="266"/>
      <c r="Z3144" s="267"/>
      <c r="AA3144" s="30"/>
      <c r="AB3144" s="30"/>
      <c r="AC3144" s="30"/>
      <c r="AD3144" s="268"/>
      <c r="AE3144" s="28"/>
      <c r="AF3144" s="28"/>
      <c r="AG3144" s="269"/>
      <c r="AH3144" s="28"/>
      <c r="AI3144" s="30"/>
      <c r="AJ3144" s="30"/>
      <c r="AK3144" s="268"/>
      <c r="AL3144" s="270"/>
      <c r="AM3144" s="271"/>
      <c r="AN3144" s="30"/>
    </row>
    <row r="3145" spans="1:40" ht="20.100000000000001" customHeight="1" x14ac:dyDescent="0.2">
      <c r="A3145" s="258"/>
      <c r="B3145" s="258"/>
      <c r="C3145" s="258"/>
      <c r="D3145" s="28"/>
      <c r="E3145" s="259"/>
      <c r="F3145" s="260"/>
      <c r="G3145" s="28"/>
      <c r="H3145" s="28"/>
      <c r="I3145" s="261"/>
      <c r="J3145" s="28"/>
      <c r="K3145" s="478"/>
      <c r="L3145" s="479"/>
      <c r="M3145" s="262"/>
      <c r="N3145" s="259"/>
      <c r="O3145" s="263"/>
      <c r="P3145" s="264"/>
      <c r="Q3145" s="485"/>
      <c r="R3145" s="44"/>
      <c r="S3145" s="487"/>
      <c r="T3145" s="28"/>
      <c r="U3145" s="261"/>
      <c r="V3145" s="265"/>
      <c r="W3145" s="265"/>
      <c r="X3145" s="266"/>
      <c r="Y3145" s="266"/>
      <c r="Z3145" s="267"/>
      <c r="AA3145" s="30"/>
      <c r="AB3145" s="30"/>
      <c r="AC3145" s="30"/>
      <c r="AD3145" s="268"/>
      <c r="AE3145" s="28"/>
      <c r="AF3145" s="28"/>
      <c r="AG3145" s="269"/>
      <c r="AH3145" s="28"/>
      <c r="AI3145" s="30"/>
      <c r="AJ3145" s="30"/>
      <c r="AK3145" s="268"/>
      <c r="AL3145" s="270"/>
      <c r="AM3145" s="271"/>
      <c r="AN3145" s="30"/>
    </row>
    <row r="3146" spans="1:40" ht="20.100000000000001" customHeight="1" x14ac:dyDescent="0.2">
      <c r="A3146" s="258"/>
      <c r="B3146" s="258"/>
      <c r="C3146" s="258"/>
      <c r="D3146" s="28"/>
      <c r="E3146" s="259"/>
      <c r="F3146" s="260"/>
      <c r="G3146" s="28"/>
      <c r="H3146" s="28"/>
      <c r="I3146" s="261"/>
      <c r="J3146" s="28"/>
      <c r="K3146" s="478"/>
      <c r="L3146" s="479"/>
      <c r="M3146" s="262"/>
      <c r="N3146" s="259"/>
      <c r="O3146" s="263"/>
      <c r="P3146" s="264"/>
      <c r="Q3146" s="485"/>
      <c r="R3146" s="44"/>
      <c r="S3146" s="487"/>
      <c r="T3146" s="28"/>
      <c r="U3146" s="261"/>
      <c r="V3146" s="265"/>
      <c r="W3146" s="265"/>
      <c r="X3146" s="266"/>
      <c r="Y3146" s="266"/>
      <c r="Z3146" s="267"/>
      <c r="AA3146" s="30"/>
      <c r="AB3146" s="30"/>
      <c r="AC3146" s="30"/>
      <c r="AD3146" s="268"/>
      <c r="AE3146" s="28"/>
      <c r="AF3146" s="28"/>
      <c r="AG3146" s="269"/>
      <c r="AH3146" s="28"/>
      <c r="AI3146" s="30"/>
      <c r="AJ3146" s="30"/>
      <c r="AK3146" s="268"/>
      <c r="AL3146" s="270"/>
      <c r="AM3146" s="271"/>
      <c r="AN3146" s="30"/>
    </row>
    <row r="3147" spans="1:40" ht="20.100000000000001" customHeight="1" x14ac:dyDescent="0.2">
      <c r="A3147" s="258"/>
      <c r="B3147" s="258"/>
      <c r="C3147" s="258"/>
      <c r="D3147" s="28"/>
      <c r="E3147" s="259"/>
      <c r="F3147" s="260"/>
      <c r="G3147" s="28"/>
      <c r="H3147" s="28"/>
      <c r="I3147" s="261"/>
      <c r="J3147" s="28"/>
      <c r="K3147" s="478"/>
      <c r="L3147" s="479"/>
      <c r="M3147" s="262"/>
      <c r="N3147" s="259"/>
      <c r="O3147" s="263"/>
      <c r="P3147" s="264"/>
      <c r="Q3147" s="485"/>
      <c r="R3147" s="44"/>
      <c r="S3147" s="487"/>
      <c r="T3147" s="28"/>
      <c r="U3147" s="261"/>
      <c r="V3147" s="265"/>
      <c r="W3147" s="265"/>
      <c r="X3147" s="266"/>
      <c r="Y3147" s="266"/>
      <c r="Z3147" s="267"/>
      <c r="AA3147" s="30"/>
      <c r="AB3147" s="30"/>
      <c r="AC3147" s="30"/>
      <c r="AD3147" s="268"/>
      <c r="AE3147" s="28"/>
      <c r="AF3147" s="28"/>
      <c r="AG3147" s="269"/>
      <c r="AH3147" s="28"/>
      <c r="AI3147" s="30"/>
      <c r="AJ3147" s="30"/>
      <c r="AK3147" s="268"/>
      <c r="AL3147" s="270"/>
      <c r="AM3147" s="271"/>
      <c r="AN3147" s="30"/>
    </row>
    <row r="3148" spans="1:40" ht="20.100000000000001" customHeight="1" x14ac:dyDescent="0.2">
      <c r="A3148" s="258"/>
      <c r="B3148" s="258"/>
      <c r="C3148" s="258"/>
      <c r="D3148" s="28"/>
      <c r="E3148" s="259"/>
      <c r="F3148" s="260"/>
      <c r="G3148" s="28"/>
      <c r="H3148" s="28"/>
      <c r="I3148" s="261"/>
      <c r="J3148" s="28"/>
      <c r="K3148" s="478"/>
      <c r="L3148" s="479"/>
      <c r="M3148" s="262"/>
      <c r="N3148" s="259"/>
      <c r="O3148" s="263"/>
      <c r="P3148" s="264"/>
      <c r="Q3148" s="485"/>
      <c r="R3148" s="44"/>
      <c r="S3148" s="487"/>
      <c r="T3148" s="28"/>
      <c r="U3148" s="261"/>
      <c r="V3148" s="265"/>
      <c r="W3148" s="265"/>
      <c r="X3148" s="266"/>
      <c r="Y3148" s="266"/>
      <c r="Z3148" s="267"/>
      <c r="AA3148" s="30"/>
      <c r="AB3148" s="30"/>
      <c r="AC3148" s="30"/>
      <c r="AD3148" s="268"/>
      <c r="AE3148" s="28"/>
      <c r="AF3148" s="28"/>
      <c r="AG3148" s="269"/>
      <c r="AH3148" s="28"/>
      <c r="AI3148" s="30"/>
      <c r="AJ3148" s="30"/>
      <c r="AK3148" s="268"/>
      <c r="AL3148" s="270"/>
      <c r="AM3148" s="271"/>
      <c r="AN3148" s="30"/>
    </row>
    <row r="3149" spans="1:40" ht="20.100000000000001" customHeight="1" x14ac:dyDescent="0.2">
      <c r="A3149" s="258"/>
      <c r="B3149" s="258"/>
      <c r="C3149" s="258"/>
      <c r="D3149" s="28"/>
      <c r="E3149" s="259"/>
      <c r="F3149" s="260"/>
      <c r="G3149" s="28"/>
      <c r="H3149" s="28"/>
      <c r="I3149" s="261"/>
      <c r="J3149" s="28"/>
      <c r="K3149" s="478"/>
      <c r="L3149" s="479"/>
      <c r="M3149" s="262"/>
      <c r="N3149" s="259"/>
      <c r="O3149" s="263"/>
      <c r="P3149" s="264"/>
      <c r="Q3149" s="485"/>
      <c r="R3149" s="44"/>
      <c r="S3149" s="487"/>
      <c r="T3149" s="28"/>
      <c r="U3149" s="261"/>
      <c r="V3149" s="265"/>
      <c r="W3149" s="265"/>
      <c r="X3149" s="266"/>
      <c r="Y3149" s="266"/>
      <c r="Z3149" s="267"/>
      <c r="AA3149" s="30"/>
      <c r="AB3149" s="30"/>
      <c r="AC3149" s="30"/>
      <c r="AD3149" s="268"/>
      <c r="AE3149" s="28"/>
      <c r="AF3149" s="28"/>
      <c r="AG3149" s="269"/>
      <c r="AH3149" s="28"/>
      <c r="AI3149" s="30"/>
      <c r="AJ3149" s="30"/>
      <c r="AK3149" s="268"/>
      <c r="AL3149" s="270"/>
      <c r="AM3149" s="271"/>
      <c r="AN3149" s="30"/>
    </row>
    <row r="3150" spans="1:40" ht="20.100000000000001" customHeight="1" x14ac:dyDescent="0.2">
      <c r="A3150" s="258"/>
      <c r="B3150" s="258"/>
      <c r="C3150" s="258"/>
      <c r="D3150" s="28"/>
      <c r="E3150" s="259"/>
      <c r="F3150" s="260"/>
      <c r="G3150" s="28"/>
      <c r="H3150" s="28"/>
      <c r="I3150" s="261"/>
      <c r="J3150" s="28"/>
      <c r="K3150" s="478"/>
      <c r="L3150" s="479"/>
      <c r="M3150" s="262"/>
      <c r="N3150" s="259"/>
      <c r="O3150" s="263"/>
      <c r="P3150" s="264"/>
      <c r="Q3150" s="485"/>
      <c r="R3150" s="44"/>
      <c r="S3150" s="487"/>
      <c r="T3150" s="28"/>
      <c r="U3150" s="261"/>
      <c r="V3150" s="265"/>
      <c r="W3150" s="265"/>
      <c r="X3150" s="266"/>
      <c r="Y3150" s="266"/>
      <c r="Z3150" s="267"/>
      <c r="AA3150" s="30"/>
      <c r="AB3150" s="30"/>
      <c r="AC3150" s="30"/>
      <c r="AD3150" s="268"/>
      <c r="AE3150" s="28"/>
      <c r="AF3150" s="28"/>
      <c r="AG3150" s="269"/>
      <c r="AH3150" s="28"/>
      <c r="AI3150" s="30"/>
      <c r="AJ3150" s="30"/>
      <c r="AK3150" s="268"/>
      <c r="AL3150" s="270"/>
      <c r="AM3150" s="271"/>
      <c r="AN3150" s="30"/>
    </row>
    <row r="3151" spans="1:40" ht="20.100000000000001" customHeight="1" x14ac:dyDescent="0.2">
      <c r="A3151" s="258"/>
      <c r="B3151" s="258"/>
      <c r="C3151" s="258"/>
      <c r="D3151" s="28"/>
      <c r="E3151" s="259"/>
      <c r="F3151" s="260"/>
      <c r="G3151" s="28"/>
      <c r="H3151" s="28"/>
      <c r="I3151" s="261"/>
      <c r="J3151" s="28"/>
      <c r="K3151" s="478"/>
      <c r="L3151" s="479"/>
      <c r="M3151" s="262"/>
      <c r="N3151" s="259"/>
      <c r="O3151" s="263"/>
      <c r="P3151" s="264"/>
      <c r="Q3151" s="485"/>
      <c r="R3151" s="44"/>
      <c r="S3151" s="487"/>
      <c r="T3151" s="28"/>
      <c r="U3151" s="261"/>
      <c r="V3151" s="265"/>
      <c r="W3151" s="265"/>
      <c r="X3151" s="266"/>
      <c r="Y3151" s="266"/>
      <c r="Z3151" s="267"/>
      <c r="AA3151" s="30"/>
      <c r="AB3151" s="30"/>
      <c r="AC3151" s="30"/>
      <c r="AD3151" s="268"/>
      <c r="AE3151" s="28"/>
      <c r="AF3151" s="28"/>
      <c r="AG3151" s="269"/>
      <c r="AH3151" s="28"/>
      <c r="AI3151" s="30"/>
      <c r="AJ3151" s="30"/>
      <c r="AK3151" s="268"/>
      <c r="AL3151" s="270"/>
      <c r="AM3151" s="271"/>
      <c r="AN3151" s="30"/>
    </row>
    <row r="3152" spans="1:40" ht="20.100000000000001" customHeight="1" x14ac:dyDescent="0.2">
      <c r="A3152" s="258"/>
      <c r="B3152" s="258"/>
      <c r="C3152" s="258"/>
      <c r="D3152" s="28"/>
      <c r="E3152" s="259"/>
      <c r="F3152" s="260"/>
      <c r="G3152" s="28"/>
      <c r="H3152" s="28"/>
      <c r="I3152" s="261"/>
      <c r="J3152" s="28"/>
      <c r="K3152" s="478"/>
      <c r="L3152" s="479"/>
      <c r="M3152" s="262"/>
      <c r="N3152" s="259"/>
      <c r="O3152" s="263"/>
      <c r="P3152" s="264"/>
      <c r="Q3152" s="485"/>
      <c r="R3152" s="44"/>
      <c r="S3152" s="487"/>
      <c r="T3152" s="28"/>
      <c r="U3152" s="261"/>
      <c r="V3152" s="265"/>
      <c r="W3152" s="265"/>
      <c r="X3152" s="266"/>
      <c r="Y3152" s="266"/>
      <c r="Z3152" s="267"/>
      <c r="AA3152" s="30"/>
      <c r="AB3152" s="30"/>
      <c r="AC3152" s="30"/>
      <c r="AD3152" s="268"/>
      <c r="AE3152" s="28"/>
      <c r="AF3152" s="28"/>
      <c r="AG3152" s="269"/>
      <c r="AH3152" s="28"/>
      <c r="AI3152" s="30"/>
      <c r="AJ3152" s="30"/>
      <c r="AK3152" s="268"/>
      <c r="AL3152" s="270"/>
      <c r="AM3152" s="271"/>
      <c r="AN3152" s="30"/>
    </row>
    <row r="3153" spans="1:40" ht="20.100000000000001" customHeight="1" x14ac:dyDescent="0.2">
      <c r="A3153" s="258"/>
      <c r="B3153" s="258"/>
      <c r="C3153" s="258"/>
      <c r="D3153" s="28"/>
      <c r="E3153" s="259"/>
      <c r="F3153" s="260"/>
      <c r="G3153" s="28"/>
      <c r="H3153" s="28"/>
      <c r="I3153" s="261"/>
      <c r="J3153" s="28"/>
      <c r="K3153" s="478"/>
      <c r="L3153" s="479"/>
      <c r="M3153" s="262"/>
      <c r="N3153" s="259"/>
      <c r="O3153" s="263"/>
      <c r="P3153" s="264"/>
      <c r="Q3153" s="485"/>
      <c r="R3153" s="44"/>
      <c r="S3153" s="487"/>
      <c r="T3153" s="28"/>
      <c r="U3153" s="261"/>
      <c r="V3153" s="265"/>
      <c r="W3153" s="265"/>
      <c r="X3153" s="266"/>
      <c r="Y3153" s="266"/>
      <c r="Z3153" s="267"/>
      <c r="AA3153" s="30"/>
      <c r="AB3153" s="30"/>
      <c r="AC3153" s="30"/>
      <c r="AD3153" s="268"/>
      <c r="AE3153" s="28"/>
      <c r="AF3153" s="28"/>
      <c r="AG3153" s="269"/>
      <c r="AH3153" s="28"/>
      <c r="AI3153" s="30"/>
      <c r="AJ3153" s="30"/>
      <c r="AK3153" s="268"/>
      <c r="AL3153" s="270"/>
      <c r="AM3153" s="271"/>
      <c r="AN3153" s="30"/>
    </row>
    <row r="3154" spans="1:40" ht="20.100000000000001" customHeight="1" x14ac:dyDescent="0.2">
      <c r="A3154" s="258"/>
      <c r="B3154" s="258"/>
      <c r="C3154" s="258"/>
      <c r="D3154" s="28"/>
      <c r="E3154" s="259"/>
      <c r="F3154" s="260"/>
      <c r="G3154" s="28"/>
      <c r="H3154" s="28"/>
      <c r="I3154" s="261"/>
      <c r="J3154" s="28"/>
      <c r="K3154" s="478"/>
      <c r="L3154" s="479"/>
      <c r="M3154" s="262"/>
      <c r="N3154" s="259"/>
      <c r="O3154" s="263"/>
      <c r="P3154" s="264"/>
      <c r="Q3154" s="485"/>
      <c r="R3154" s="44"/>
      <c r="S3154" s="487"/>
      <c r="T3154" s="28"/>
      <c r="U3154" s="261"/>
      <c r="V3154" s="265"/>
      <c r="W3154" s="265"/>
      <c r="X3154" s="266"/>
      <c r="Y3154" s="266"/>
      <c r="Z3154" s="267"/>
      <c r="AA3154" s="30"/>
      <c r="AB3154" s="30"/>
      <c r="AC3154" s="30"/>
      <c r="AD3154" s="268"/>
      <c r="AE3154" s="28"/>
      <c r="AF3154" s="28"/>
      <c r="AG3154" s="269"/>
      <c r="AH3154" s="28"/>
      <c r="AI3154" s="30"/>
      <c r="AJ3154" s="30"/>
      <c r="AK3154" s="268"/>
      <c r="AL3154" s="270"/>
      <c r="AM3154" s="271"/>
      <c r="AN3154" s="30"/>
    </row>
    <row r="3155" spans="1:40" ht="20.100000000000001" customHeight="1" x14ac:dyDescent="0.2">
      <c r="A3155" s="258"/>
      <c r="B3155" s="258"/>
      <c r="C3155" s="258"/>
      <c r="D3155" s="28"/>
      <c r="E3155" s="259"/>
      <c r="F3155" s="260"/>
      <c r="G3155" s="28"/>
      <c r="H3155" s="28"/>
      <c r="I3155" s="261"/>
      <c r="J3155" s="28"/>
      <c r="K3155" s="478"/>
      <c r="L3155" s="479"/>
      <c r="M3155" s="262"/>
      <c r="N3155" s="259"/>
      <c r="O3155" s="263"/>
      <c r="P3155" s="264"/>
      <c r="Q3155" s="485"/>
      <c r="R3155" s="44"/>
      <c r="S3155" s="487"/>
      <c r="T3155" s="28"/>
      <c r="U3155" s="261"/>
      <c r="V3155" s="265"/>
      <c r="W3155" s="265"/>
      <c r="X3155" s="266"/>
      <c r="Y3155" s="266"/>
      <c r="Z3155" s="267"/>
      <c r="AA3155" s="30"/>
      <c r="AB3155" s="30"/>
      <c r="AC3155" s="30"/>
      <c r="AD3155" s="268"/>
      <c r="AE3155" s="28"/>
      <c r="AF3155" s="28"/>
      <c r="AG3155" s="269"/>
      <c r="AH3155" s="28"/>
      <c r="AI3155" s="30"/>
      <c r="AJ3155" s="30"/>
      <c r="AK3155" s="268"/>
      <c r="AL3155" s="270"/>
      <c r="AM3155" s="271"/>
      <c r="AN3155" s="30"/>
    </row>
    <row r="3156" spans="1:40" ht="20.100000000000001" customHeight="1" x14ac:dyDescent="0.2">
      <c r="A3156" s="258"/>
      <c r="B3156" s="258"/>
      <c r="C3156" s="258"/>
      <c r="D3156" s="28"/>
      <c r="E3156" s="259"/>
      <c r="F3156" s="260"/>
      <c r="G3156" s="28"/>
      <c r="H3156" s="28"/>
      <c r="I3156" s="261"/>
      <c r="J3156" s="28"/>
      <c r="K3156" s="478"/>
      <c r="L3156" s="479"/>
      <c r="M3156" s="262"/>
      <c r="N3156" s="259"/>
      <c r="O3156" s="263"/>
      <c r="P3156" s="264"/>
      <c r="Q3156" s="485"/>
      <c r="R3156" s="44"/>
      <c r="S3156" s="487"/>
      <c r="T3156" s="28"/>
      <c r="U3156" s="261"/>
      <c r="V3156" s="265"/>
      <c r="W3156" s="265"/>
      <c r="X3156" s="266"/>
      <c r="Y3156" s="266"/>
      <c r="Z3156" s="267"/>
      <c r="AA3156" s="30"/>
      <c r="AB3156" s="30"/>
      <c r="AC3156" s="30"/>
      <c r="AD3156" s="268"/>
      <c r="AE3156" s="28"/>
      <c r="AF3156" s="28"/>
      <c r="AG3156" s="269"/>
      <c r="AH3156" s="28"/>
      <c r="AI3156" s="30"/>
      <c r="AJ3156" s="30"/>
      <c r="AK3156" s="268"/>
      <c r="AL3156" s="270"/>
      <c r="AM3156" s="271"/>
      <c r="AN3156" s="30"/>
    </row>
    <row r="3157" spans="1:40" ht="20.100000000000001" customHeight="1" x14ac:dyDescent="0.2">
      <c r="A3157" s="258"/>
      <c r="B3157" s="258"/>
      <c r="C3157" s="258"/>
      <c r="D3157" s="28"/>
      <c r="E3157" s="259"/>
      <c r="F3157" s="260"/>
      <c r="G3157" s="28"/>
      <c r="H3157" s="28"/>
      <c r="I3157" s="261"/>
      <c r="J3157" s="28"/>
      <c r="K3157" s="478"/>
      <c r="L3157" s="479"/>
      <c r="M3157" s="262"/>
      <c r="N3157" s="259"/>
      <c r="O3157" s="263"/>
      <c r="P3157" s="264"/>
      <c r="Q3157" s="485"/>
      <c r="R3157" s="44"/>
      <c r="S3157" s="487"/>
      <c r="T3157" s="28"/>
      <c r="U3157" s="261"/>
      <c r="V3157" s="265"/>
      <c r="W3157" s="265"/>
      <c r="X3157" s="266"/>
      <c r="Y3157" s="266"/>
      <c r="Z3157" s="267"/>
      <c r="AA3157" s="30"/>
      <c r="AB3157" s="30"/>
      <c r="AC3157" s="30"/>
      <c r="AD3157" s="268"/>
      <c r="AE3157" s="28"/>
      <c r="AF3157" s="28"/>
      <c r="AG3157" s="269"/>
      <c r="AH3157" s="28"/>
      <c r="AI3157" s="30"/>
      <c r="AJ3157" s="30"/>
      <c r="AK3157" s="268"/>
      <c r="AL3157" s="270"/>
      <c r="AM3157" s="271"/>
      <c r="AN3157" s="30"/>
    </row>
    <row r="3158" spans="1:40" ht="20.100000000000001" customHeight="1" x14ac:dyDescent="0.2">
      <c r="A3158" s="258"/>
      <c r="B3158" s="258"/>
      <c r="C3158" s="258"/>
      <c r="D3158" s="28"/>
      <c r="E3158" s="259"/>
      <c r="F3158" s="260"/>
      <c r="G3158" s="28"/>
      <c r="H3158" s="28"/>
      <c r="I3158" s="261"/>
      <c r="J3158" s="28"/>
      <c r="K3158" s="478"/>
      <c r="L3158" s="479"/>
      <c r="M3158" s="262"/>
      <c r="N3158" s="259"/>
      <c r="O3158" s="263"/>
      <c r="P3158" s="264"/>
      <c r="Q3158" s="485"/>
      <c r="R3158" s="44"/>
      <c r="S3158" s="487"/>
      <c r="T3158" s="28"/>
      <c r="U3158" s="261"/>
      <c r="V3158" s="265"/>
      <c r="W3158" s="265"/>
      <c r="X3158" s="266"/>
      <c r="Y3158" s="266"/>
      <c r="Z3158" s="267"/>
      <c r="AA3158" s="30"/>
      <c r="AB3158" s="30"/>
      <c r="AC3158" s="30"/>
      <c r="AD3158" s="268"/>
      <c r="AE3158" s="28"/>
      <c r="AF3158" s="28"/>
      <c r="AG3158" s="269"/>
      <c r="AH3158" s="28"/>
      <c r="AI3158" s="30"/>
      <c r="AJ3158" s="30"/>
      <c r="AK3158" s="268"/>
      <c r="AL3158" s="270"/>
      <c r="AM3158" s="271"/>
      <c r="AN3158" s="30"/>
    </row>
    <row r="3159" spans="1:40" ht="20.100000000000001" customHeight="1" x14ac:dyDescent="0.2">
      <c r="A3159" s="258"/>
      <c r="B3159" s="258"/>
      <c r="C3159" s="258"/>
      <c r="D3159" s="28"/>
      <c r="E3159" s="259"/>
      <c r="F3159" s="260"/>
      <c r="G3159" s="28"/>
      <c r="H3159" s="28"/>
      <c r="I3159" s="261"/>
      <c r="J3159" s="28"/>
      <c r="K3159" s="478"/>
      <c r="L3159" s="479"/>
      <c r="M3159" s="262"/>
      <c r="N3159" s="259"/>
      <c r="O3159" s="263"/>
      <c r="P3159" s="264"/>
      <c r="Q3159" s="485"/>
      <c r="R3159" s="44"/>
      <c r="S3159" s="487"/>
      <c r="T3159" s="28"/>
      <c r="U3159" s="261"/>
      <c r="V3159" s="265"/>
      <c r="W3159" s="265"/>
      <c r="X3159" s="266"/>
      <c r="Y3159" s="266"/>
      <c r="Z3159" s="267"/>
      <c r="AA3159" s="30"/>
      <c r="AB3159" s="30"/>
      <c r="AC3159" s="30"/>
      <c r="AD3159" s="268"/>
      <c r="AE3159" s="28"/>
      <c r="AF3159" s="28"/>
      <c r="AG3159" s="269"/>
      <c r="AH3159" s="28"/>
      <c r="AI3159" s="30"/>
      <c r="AJ3159" s="30"/>
      <c r="AK3159" s="268"/>
      <c r="AL3159" s="270"/>
      <c r="AM3159" s="271"/>
      <c r="AN3159" s="30"/>
    </row>
    <row r="3160" spans="1:40" ht="20.100000000000001" customHeight="1" x14ac:dyDescent="0.2">
      <c r="A3160" s="258"/>
      <c r="B3160" s="258"/>
      <c r="C3160" s="258"/>
      <c r="D3160" s="28"/>
      <c r="E3160" s="259"/>
      <c r="F3160" s="260"/>
      <c r="G3160" s="28"/>
      <c r="H3160" s="28"/>
      <c r="I3160" s="261"/>
      <c r="J3160" s="28"/>
      <c r="K3160" s="478"/>
      <c r="L3160" s="479"/>
      <c r="M3160" s="262"/>
      <c r="N3160" s="259"/>
      <c r="O3160" s="263"/>
      <c r="P3160" s="264"/>
      <c r="Q3160" s="485"/>
      <c r="R3160" s="44"/>
      <c r="S3160" s="487"/>
      <c r="T3160" s="28"/>
      <c r="U3160" s="261"/>
      <c r="V3160" s="265"/>
      <c r="W3160" s="265"/>
      <c r="X3160" s="266"/>
      <c r="Y3160" s="266"/>
      <c r="Z3160" s="267"/>
      <c r="AA3160" s="30"/>
      <c r="AB3160" s="30"/>
      <c r="AC3160" s="30"/>
      <c r="AD3160" s="268"/>
      <c r="AE3160" s="28"/>
      <c r="AF3160" s="28"/>
      <c r="AG3160" s="269"/>
      <c r="AH3160" s="28"/>
      <c r="AI3160" s="30"/>
      <c r="AJ3160" s="30"/>
      <c r="AK3160" s="268"/>
      <c r="AL3160" s="270"/>
      <c r="AM3160" s="271"/>
      <c r="AN3160" s="30"/>
    </row>
    <row r="3161" spans="1:40" ht="20.100000000000001" customHeight="1" x14ac:dyDescent="0.2">
      <c r="A3161" s="258"/>
      <c r="B3161" s="258"/>
      <c r="C3161" s="258"/>
      <c r="D3161" s="28"/>
      <c r="E3161" s="259"/>
      <c r="F3161" s="260"/>
      <c r="G3161" s="28"/>
      <c r="H3161" s="28"/>
      <c r="I3161" s="261"/>
      <c r="J3161" s="28"/>
      <c r="K3161" s="478"/>
      <c r="L3161" s="479"/>
      <c r="M3161" s="262"/>
      <c r="N3161" s="259"/>
      <c r="O3161" s="263"/>
      <c r="P3161" s="264"/>
      <c r="Q3161" s="485"/>
      <c r="R3161" s="44"/>
      <c r="S3161" s="487"/>
      <c r="T3161" s="28"/>
      <c r="U3161" s="261"/>
      <c r="V3161" s="265"/>
      <c r="W3161" s="265"/>
      <c r="X3161" s="266"/>
      <c r="Y3161" s="266"/>
      <c r="Z3161" s="267"/>
      <c r="AA3161" s="30"/>
      <c r="AB3161" s="30"/>
      <c r="AC3161" s="30"/>
      <c r="AD3161" s="268"/>
      <c r="AE3161" s="28"/>
      <c r="AF3161" s="28"/>
      <c r="AG3161" s="269"/>
      <c r="AH3161" s="28"/>
      <c r="AI3161" s="30"/>
      <c r="AJ3161" s="30"/>
      <c r="AK3161" s="268"/>
      <c r="AL3161" s="270"/>
      <c r="AM3161" s="271"/>
      <c r="AN3161" s="30"/>
    </row>
    <row r="3162" spans="1:40" ht="20.100000000000001" customHeight="1" x14ac:dyDescent="0.2">
      <c r="A3162" s="258"/>
      <c r="B3162" s="258"/>
      <c r="C3162" s="258"/>
      <c r="D3162" s="28"/>
      <c r="E3162" s="259"/>
      <c r="F3162" s="260"/>
      <c r="G3162" s="28"/>
      <c r="H3162" s="28"/>
      <c r="I3162" s="261"/>
      <c r="J3162" s="28"/>
      <c r="K3162" s="478"/>
      <c r="L3162" s="479"/>
      <c r="M3162" s="262"/>
      <c r="N3162" s="259"/>
      <c r="O3162" s="263"/>
      <c r="P3162" s="264"/>
      <c r="Q3162" s="485"/>
      <c r="R3162" s="44"/>
      <c r="S3162" s="487"/>
      <c r="T3162" s="28"/>
      <c r="U3162" s="261"/>
      <c r="V3162" s="265"/>
      <c r="W3162" s="265"/>
      <c r="X3162" s="266"/>
      <c r="Y3162" s="266"/>
      <c r="Z3162" s="267"/>
      <c r="AA3162" s="30"/>
      <c r="AB3162" s="30"/>
      <c r="AC3162" s="30"/>
      <c r="AD3162" s="268"/>
      <c r="AE3162" s="28"/>
      <c r="AF3162" s="28"/>
      <c r="AG3162" s="269"/>
      <c r="AH3162" s="28"/>
      <c r="AI3162" s="30"/>
      <c r="AJ3162" s="30"/>
      <c r="AK3162" s="268"/>
      <c r="AL3162" s="270"/>
      <c r="AM3162" s="271"/>
      <c r="AN3162" s="30"/>
    </row>
    <row r="3163" spans="1:40" ht="20.100000000000001" customHeight="1" x14ac:dyDescent="0.2">
      <c r="A3163" s="258"/>
      <c r="B3163" s="258"/>
      <c r="C3163" s="258"/>
      <c r="D3163" s="28"/>
      <c r="E3163" s="259"/>
      <c r="F3163" s="260"/>
      <c r="G3163" s="28"/>
      <c r="H3163" s="28"/>
      <c r="I3163" s="261"/>
      <c r="J3163" s="28"/>
      <c r="K3163" s="478"/>
      <c r="L3163" s="479"/>
      <c r="M3163" s="262"/>
      <c r="N3163" s="259"/>
      <c r="O3163" s="263"/>
      <c r="P3163" s="264"/>
      <c r="Q3163" s="485"/>
      <c r="R3163" s="44"/>
      <c r="S3163" s="487"/>
      <c r="T3163" s="28"/>
      <c r="U3163" s="261"/>
      <c r="V3163" s="265"/>
      <c r="W3163" s="265"/>
      <c r="X3163" s="266"/>
      <c r="Y3163" s="266"/>
      <c r="Z3163" s="267"/>
      <c r="AA3163" s="30"/>
      <c r="AB3163" s="30"/>
      <c r="AC3163" s="30"/>
      <c r="AD3163" s="268"/>
      <c r="AE3163" s="28"/>
      <c r="AF3163" s="28"/>
      <c r="AG3163" s="269"/>
      <c r="AH3163" s="28"/>
      <c r="AI3163" s="30"/>
      <c r="AJ3163" s="30"/>
      <c r="AK3163" s="268"/>
      <c r="AL3163" s="270"/>
      <c r="AM3163" s="271"/>
      <c r="AN3163" s="30"/>
    </row>
    <row r="3164" spans="1:40" ht="20.100000000000001" customHeight="1" x14ac:dyDescent="0.2">
      <c r="A3164" s="258"/>
      <c r="B3164" s="258"/>
      <c r="C3164" s="258"/>
      <c r="D3164" s="28"/>
      <c r="E3164" s="259"/>
      <c r="F3164" s="260"/>
      <c r="G3164" s="28"/>
      <c r="H3164" s="28"/>
      <c r="I3164" s="261"/>
      <c r="J3164" s="28"/>
      <c r="K3164" s="478"/>
      <c r="L3164" s="479"/>
      <c r="M3164" s="262"/>
      <c r="N3164" s="259"/>
      <c r="O3164" s="263"/>
      <c r="P3164" s="264"/>
      <c r="Q3164" s="485"/>
      <c r="R3164" s="44"/>
      <c r="S3164" s="487"/>
      <c r="T3164" s="28"/>
      <c r="U3164" s="261"/>
      <c r="V3164" s="265"/>
      <c r="W3164" s="265"/>
      <c r="X3164" s="266"/>
      <c r="Y3164" s="266"/>
      <c r="Z3164" s="267"/>
      <c r="AA3164" s="30"/>
      <c r="AB3164" s="30"/>
      <c r="AC3164" s="30"/>
      <c r="AD3164" s="268"/>
      <c r="AE3164" s="28"/>
      <c r="AF3164" s="28"/>
      <c r="AG3164" s="269"/>
      <c r="AH3164" s="28"/>
      <c r="AI3164" s="30"/>
      <c r="AJ3164" s="30"/>
      <c r="AK3164" s="268"/>
      <c r="AL3164" s="270"/>
      <c r="AM3164" s="271"/>
      <c r="AN3164" s="30"/>
    </row>
    <row r="3165" spans="1:40" ht="20.100000000000001" customHeight="1" x14ac:dyDescent="0.2">
      <c r="A3165" s="258"/>
      <c r="B3165" s="258"/>
      <c r="C3165" s="258"/>
      <c r="D3165" s="28"/>
      <c r="E3165" s="259"/>
      <c r="F3165" s="260"/>
      <c r="G3165" s="28"/>
      <c r="H3165" s="28"/>
      <c r="I3165" s="261"/>
      <c r="J3165" s="28"/>
      <c r="K3165" s="478"/>
      <c r="L3165" s="479"/>
      <c r="M3165" s="262"/>
      <c r="N3165" s="259"/>
      <c r="O3165" s="263"/>
      <c r="P3165" s="264"/>
      <c r="Q3165" s="485"/>
      <c r="R3165" s="44"/>
      <c r="S3165" s="487"/>
      <c r="T3165" s="28"/>
      <c r="U3165" s="261"/>
      <c r="V3165" s="265"/>
      <c r="W3165" s="265"/>
      <c r="X3165" s="266"/>
      <c r="Y3165" s="266"/>
      <c r="Z3165" s="267"/>
      <c r="AA3165" s="30"/>
      <c r="AB3165" s="30"/>
      <c r="AC3165" s="30"/>
      <c r="AD3165" s="268"/>
      <c r="AE3165" s="28"/>
      <c r="AF3165" s="28"/>
      <c r="AG3165" s="269"/>
      <c r="AH3165" s="28"/>
      <c r="AI3165" s="30"/>
      <c r="AJ3165" s="30"/>
      <c r="AK3165" s="268"/>
      <c r="AL3165" s="270"/>
      <c r="AM3165" s="271"/>
      <c r="AN3165" s="30"/>
    </row>
    <row r="3166" spans="1:40" ht="20.100000000000001" customHeight="1" x14ac:dyDescent="0.2">
      <c r="A3166" s="258"/>
      <c r="B3166" s="258"/>
      <c r="C3166" s="258"/>
      <c r="D3166" s="28"/>
      <c r="E3166" s="259"/>
      <c r="F3166" s="260"/>
      <c r="G3166" s="28"/>
      <c r="H3166" s="28"/>
      <c r="I3166" s="261"/>
      <c r="J3166" s="28"/>
      <c r="K3166" s="478"/>
      <c r="L3166" s="479"/>
      <c r="M3166" s="262"/>
      <c r="N3166" s="259"/>
      <c r="O3166" s="263"/>
      <c r="P3166" s="264"/>
      <c r="Q3166" s="485"/>
      <c r="R3166" s="44"/>
      <c r="S3166" s="487"/>
      <c r="T3166" s="28"/>
      <c r="U3166" s="261"/>
      <c r="V3166" s="265"/>
      <c r="W3166" s="265"/>
      <c r="X3166" s="266"/>
      <c r="Y3166" s="266"/>
      <c r="Z3166" s="267"/>
      <c r="AA3166" s="30"/>
      <c r="AB3166" s="30"/>
      <c r="AC3166" s="30"/>
      <c r="AD3166" s="268"/>
      <c r="AE3166" s="28"/>
      <c r="AF3166" s="28"/>
      <c r="AG3166" s="269"/>
      <c r="AH3166" s="28"/>
      <c r="AI3166" s="30"/>
      <c r="AJ3166" s="30"/>
      <c r="AK3166" s="268"/>
      <c r="AL3166" s="270"/>
      <c r="AM3166" s="271"/>
      <c r="AN3166" s="30"/>
    </row>
    <row r="3167" spans="1:40" ht="20.100000000000001" customHeight="1" x14ac:dyDescent="0.2">
      <c r="A3167" s="258"/>
      <c r="B3167" s="258"/>
      <c r="C3167" s="258"/>
      <c r="D3167" s="28"/>
      <c r="E3167" s="259"/>
      <c r="F3167" s="260"/>
      <c r="G3167" s="28"/>
      <c r="H3167" s="28"/>
      <c r="I3167" s="261"/>
      <c r="J3167" s="28"/>
      <c r="K3167" s="478"/>
      <c r="L3167" s="479"/>
      <c r="M3167" s="262"/>
      <c r="N3167" s="259"/>
      <c r="O3167" s="263"/>
      <c r="P3167" s="264"/>
      <c r="Q3167" s="485"/>
      <c r="R3167" s="44"/>
      <c r="S3167" s="487"/>
      <c r="T3167" s="28"/>
      <c r="U3167" s="261"/>
      <c r="V3167" s="265"/>
      <c r="W3167" s="265"/>
      <c r="X3167" s="266"/>
      <c r="Y3167" s="266"/>
      <c r="Z3167" s="267"/>
      <c r="AA3167" s="30"/>
      <c r="AB3167" s="30"/>
      <c r="AC3167" s="30"/>
      <c r="AD3167" s="268"/>
      <c r="AE3167" s="28"/>
      <c r="AF3167" s="28"/>
      <c r="AG3167" s="269"/>
      <c r="AH3167" s="28"/>
      <c r="AI3167" s="30"/>
      <c r="AJ3167" s="30"/>
      <c r="AK3167" s="268"/>
      <c r="AL3167" s="270"/>
      <c r="AM3167" s="271"/>
      <c r="AN3167" s="30"/>
    </row>
    <row r="3168" spans="1:40" ht="20.100000000000001" customHeight="1" x14ac:dyDescent="0.2">
      <c r="A3168" s="258"/>
      <c r="B3168" s="258"/>
      <c r="C3168" s="258"/>
      <c r="D3168" s="28"/>
      <c r="E3168" s="259"/>
      <c r="F3168" s="260"/>
      <c r="G3168" s="28"/>
      <c r="H3168" s="28"/>
      <c r="I3168" s="261"/>
      <c r="J3168" s="28"/>
      <c r="K3168" s="478"/>
      <c r="L3168" s="479"/>
      <c r="M3168" s="262"/>
      <c r="N3168" s="259"/>
      <c r="O3168" s="263"/>
      <c r="P3168" s="264"/>
      <c r="Q3168" s="485"/>
      <c r="R3168" s="44"/>
      <c r="S3168" s="487"/>
      <c r="T3168" s="28"/>
      <c r="U3168" s="261"/>
      <c r="V3168" s="265"/>
      <c r="W3168" s="265"/>
      <c r="X3168" s="266"/>
      <c r="Y3168" s="266"/>
      <c r="Z3168" s="267"/>
      <c r="AA3168" s="30"/>
      <c r="AB3168" s="30"/>
      <c r="AC3168" s="30"/>
      <c r="AD3168" s="268"/>
      <c r="AE3168" s="28"/>
      <c r="AF3168" s="28"/>
      <c r="AG3168" s="269"/>
      <c r="AH3168" s="28"/>
      <c r="AI3168" s="30"/>
      <c r="AJ3168" s="30"/>
      <c r="AK3168" s="268"/>
      <c r="AL3168" s="270"/>
      <c r="AM3168" s="271"/>
      <c r="AN3168" s="30"/>
    </row>
    <row r="3169" spans="1:40" ht="20.100000000000001" customHeight="1" x14ac:dyDescent="0.2">
      <c r="A3169" s="258"/>
      <c r="B3169" s="258"/>
      <c r="C3169" s="258"/>
      <c r="D3169" s="28"/>
      <c r="E3169" s="259"/>
      <c r="F3169" s="260"/>
      <c r="G3169" s="28"/>
      <c r="H3169" s="28"/>
      <c r="I3169" s="261"/>
      <c r="J3169" s="28"/>
      <c r="K3169" s="478"/>
      <c r="L3169" s="479"/>
      <c r="M3169" s="262"/>
      <c r="N3169" s="259"/>
      <c r="O3169" s="263"/>
      <c r="P3169" s="264"/>
      <c r="Q3169" s="485"/>
      <c r="R3169" s="44"/>
      <c r="S3169" s="487"/>
      <c r="T3169" s="28"/>
      <c r="U3169" s="261"/>
      <c r="V3169" s="265"/>
      <c r="W3169" s="265"/>
      <c r="X3169" s="266"/>
      <c r="Y3169" s="266"/>
      <c r="Z3169" s="267"/>
      <c r="AA3169" s="30"/>
      <c r="AB3169" s="30"/>
      <c r="AC3169" s="30"/>
      <c r="AD3169" s="268"/>
      <c r="AE3169" s="28"/>
      <c r="AF3169" s="28"/>
      <c r="AG3169" s="269"/>
      <c r="AH3169" s="28"/>
      <c r="AI3169" s="30"/>
      <c r="AJ3169" s="30"/>
      <c r="AK3169" s="268"/>
      <c r="AL3169" s="270"/>
      <c r="AM3169" s="271"/>
      <c r="AN3169" s="30"/>
    </row>
    <row r="3170" spans="1:40" ht="20.100000000000001" customHeight="1" x14ac:dyDescent="0.2">
      <c r="A3170" s="258"/>
      <c r="B3170" s="258"/>
      <c r="C3170" s="258"/>
      <c r="D3170" s="28"/>
      <c r="E3170" s="259"/>
      <c r="F3170" s="260"/>
      <c r="G3170" s="28"/>
      <c r="H3170" s="28"/>
      <c r="I3170" s="261"/>
      <c r="J3170" s="28"/>
      <c r="K3170" s="478"/>
      <c r="L3170" s="479"/>
      <c r="M3170" s="262"/>
      <c r="N3170" s="259"/>
      <c r="O3170" s="263"/>
      <c r="P3170" s="264"/>
      <c r="Q3170" s="485"/>
      <c r="R3170" s="44"/>
      <c r="S3170" s="487"/>
      <c r="T3170" s="28"/>
      <c r="U3170" s="261"/>
      <c r="V3170" s="265"/>
      <c r="W3170" s="265"/>
      <c r="X3170" s="266"/>
      <c r="Y3170" s="266"/>
      <c r="Z3170" s="267"/>
      <c r="AA3170" s="30"/>
      <c r="AB3170" s="30"/>
      <c r="AC3170" s="30"/>
      <c r="AD3170" s="268"/>
      <c r="AE3170" s="28"/>
      <c r="AF3170" s="28"/>
      <c r="AG3170" s="269"/>
      <c r="AH3170" s="28"/>
      <c r="AI3170" s="30"/>
      <c r="AJ3170" s="30"/>
      <c r="AK3170" s="268"/>
      <c r="AL3170" s="270"/>
      <c r="AM3170" s="271"/>
      <c r="AN3170" s="30"/>
    </row>
    <row r="3171" spans="1:40" ht="20.100000000000001" customHeight="1" x14ac:dyDescent="0.2">
      <c r="A3171" s="258"/>
      <c r="B3171" s="258"/>
      <c r="C3171" s="258"/>
      <c r="D3171" s="28"/>
      <c r="E3171" s="259"/>
      <c r="F3171" s="260"/>
      <c r="G3171" s="28"/>
      <c r="H3171" s="28"/>
      <c r="I3171" s="261"/>
      <c r="J3171" s="28"/>
      <c r="K3171" s="478"/>
      <c r="L3171" s="479"/>
      <c r="M3171" s="262"/>
      <c r="N3171" s="259"/>
      <c r="O3171" s="263"/>
      <c r="P3171" s="264"/>
      <c r="Q3171" s="485"/>
      <c r="R3171" s="44"/>
      <c r="S3171" s="487"/>
      <c r="T3171" s="28"/>
      <c r="U3171" s="261"/>
      <c r="V3171" s="265"/>
      <c r="W3171" s="265"/>
      <c r="X3171" s="266"/>
      <c r="Y3171" s="266"/>
      <c r="Z3171" s="267"/>
      <c r="AA3171" s="30"/>
      <c r="AB3171" s="30"/>
      <c r="AC3171" s="30"/>
      <c r="AD3171" s="268"/>
      <c r="AE3171" s="28"/>
      <c r="AF3171" s="28"/>
      <c r="AG3171" s="269"/>
      <c r="AH3171" s="28"/>
      <c r="AI3171" s="30"/>
      <c r="AJ3171" s="30"/>
      <c r="AK3171" s="268"/>
      <c r="AL3171" s="270"/>
      <c r="AM3171" s="271"/>
      <c r="AN3171" s="30"/>
    </row>
    <row r="3172" spans="1:40" ht="20.100000000000001" customHeight="1" x14ac:dyDescent="0.2">
      <c r="A3172" s="258"/>
      <c r="B3172" s="258"/>
      <c r="C3172" s="258"/>
      <c r="D3172" s="28"/>
      <c r="E3172" s="259"/>
      <c r="F3172" s="260"/>
      <c r="G3172" s="28"/>
      <c r="H3172" s="28"/>
      <c r="I3172" s="261"/>
      <c r="J3172" s="28"/>
      <c r="K3172" s="478"/>
      <c r="L3172" s="479"/>
      <c r="M3172" s="262"/>
      <c r="N3172" s="259"/>
      <c r="O3172" s="263"/>
      <c r="P3172" s="264"/>
      <c r="Q3172" s="485"/>
      <c r="R3172" s="44"/>
      <c r="S3172" s="487"/>
      <c r="T3172" s="28"/>
      <c r="U3172" s="261"/>
      <c r="V3172" s="265"/>
      <c r="W3172" s="265"/>
      <c r="X3172" s="266"/>
      <c r="Y3172" s="266"/>
      <c r="Z3172" s="267"/>
      <c r="AA3172" s="30"/>
      <c r="AB3172" s="30"/>
      <c r="AC3172" s="30"/>
      <c r="AD3172" s="268"/>
      <c r="AE3172" s="28"/>
      <c r="AF3172" s="28"/>
      <c r="AG3172" s="269"/>
      <c r="AH3172" s="28"/>
      <c r="AI3172" s="30"/>
      <c r="AJ3172" s="30"/>
      <c r="AK3172" s="268"/>
      <c r="AL3172" s="270"/>
      <c r="AM3172" s="271"/>
      <c r="AN3172" s="30"/>
    </row>
    <row r="3173" spans="1:40" ht="20.100000000000001" customHeight="1" x14ac:dyDescent="0.2">
      <c r="A3173" s="258"/>
      <c r="B3173" s="258"/>
      <c r="C3173" s="258"/>
      <c r="D3173" s="28"/>
      <c r="E3173" s="259"/>
      <c r="F3173" s="260"/>
      <c r="G3173" s="28"/>
      <c r="H3173" s="28"/>
      <c r="I3173" s="261"/>
      <c r="J3173" s="28"/>
      <c r="K3173" s="478"/>
      <c r="L3173" s="479"/>
      <c r="M3173" s="262"/>
      <c r="N3173" s="259"/>
      <c r="O3173" s="263"/>
      <c r="P3173" s="264"/>
      <c r="Q3173" s="485"/>
      <c r="R3173" s="44"/>
      <c r="S3173" s="487"/>
      <c r="T3173" s="28"/>
      <c r="U3173" s="261"/>
      <c r="V3173" s="265"/>
      <c r="W3173" s="265"/>
      <c r="X3173" s="266"/>
      <c r="Y3173" s="266"/>
      <c r="Z3173" s="267"/>
      <c r="AA3173" s="30"/>
      <c r="AB3173" s="30"/>
      <c r="AC3173" s="30"/>
      <c r="AD3173" s="268"/>
      <c r="AE3173" s="28"/>
      <c r="AF3173" s="28"/>
      <c r="AG3173" s="269"/>
      <c r="AH3173" s="28"/>
      <c r="AI3173" s="30"/>
      <c r="AJ3173" s="30"/>
      <c r="AK3173" s="268"/>
      <c r="AL3173" s="270"/>
      <c r="AM3173" s="271"/>
      <c r="AN3173" s="30"/>
    </row>
    <row r="3174" spans="1:40" ht="20.100000000000001" customHeight="1" x14ac:dyDescent="0.2">
      <c r="A3174" s="258"/>
      <c r="B3174" s="258"/>
      <c r="C3174" s="258"/>
      <c r="D3174" s="28"/>
      <c r="E3174" s="259"/>
      <c r="F3174" s="260"/>
      <c r="G3174" s="28"/>
      <c r="H3174" s="28"/>
      <c r="I3174" s="261"/>
      <c r="J3174" s="28"/>
      <c r="K3174" s="478"/>
      <c r="L3174" s="479"/>
      <c r="M3174" s="262"/>
      <c r="N3174" s="259"/>
      <c r="O3174" s="263"/>
      <c r="P3174" s="264"/>
      <c r="Q3174" s="485"/>
      <c r="R3174" s="44"/>
      <c r="S3174" s="487"/>
      <c r="T3174" s="28"/>
      <c r="U3174" s="261"/>
      <c r="V3174" s="265"/>
      <c r="W3174" s="265"/>
      <c r="X3174" s="266"/>
      <c r="Y3174" s="266"/>
      <c r="Z3174" s="267"/>
      <c r="AA3174" s="30"/>
      <c r="AB3174" s="30"/>
      <c r="AC3174" s="30"/>
      <c r="AD3174" s="268"/>
      <c r="AE3174" s="28"/>
      <c r="AF3174" s="28"/>
      <c r="AG3174" s="269"/>
      <c r="AH3174" s="28"/>
      <c r="AI3174" s="30"/>
      <c r="AJ3174" s="30"/>
      <c r="AK3174" s="268"/>
      <c r="AL3174" s="270"/>
      <c r="AM3174" s="271"/>
      <c r="AN3174" s="30"/>
    </row>
    <row r="3175" spans="1:40" ht="20.100000000000001" customHeight="1" x14ac:dyDescent="0.2">
      <c r="A3175" s="258"/>
      <c r="B3175" s="258"/>
      <c r="C3175" s="258"/>
      <c r="D3175" s="28"/>
      <c r="E3175" s="259"/>
      <c r="F3175" s="260"/>
      <c r="G3175" s="28"/>
      <c r="H3175" s="28"/>
      <c r="I3175" s="261"/>
      <c r="J3175" s="28"/>
      <c r="K3175" s="478"/>
      <c r="L3175" s="479"/>
      <c r="M3175" s="262"/>
      <c r="N3175" s="259"/>
      <c r="O3175" s="263"/>
      <c r="P3175" s="264"/>
      <c r="Q3175" s="485"/>
      <c r="R3175" s="44"/>
      <c r="S3175" s="487"/>
      <c r="T3175" s="28"/>
      <c r="U3175" s="261"/>
      <c r="V3175" s="265"/>
      <c r="W3175" s="265"/>
      <c r="X3175" s="266"/>
      <c r="Y3175" s="266"/>
      <c r="Z3175" s="267"/>
      <c r="AA3175" s="30"/>
      <c r="AB3175" s="30"/>
      <c r="AC3175" s="30"/>
      <c r="AD3175" s="268"/>
      <c r="AE3175" s="28"/>
      <c r="AF3175" s="28"/>
      <c r="AG3175" s="269"/>
      <c r="AH3175" s="28"/>
      <c r="AI3175" s="30"/>
      <c r="AJ3175" s="30"/>
      <c r="AK3175" s="268"/>
      <c r="AL3175" s="270"/>
      <c r="AM3175" s="271"/>
      <c r="AN3175" s="30"/>
    </row>
    <row r="3176" spans="1:40" ht="20.100000000000001" customHeight="1" x14ac:dyDescent="0.2">
      <c r="A3176" s="258"/>
      <c r="B3176" s="258"/>
      <c r="C3176" s="258"/>
      <c r="D3176" s="28"/>
      <c r="E3176" s="259"/>
      <c r="F3176" s="260"/>
      <c r="G3176" s="28"/>
      <c r="H3176" s="28"/>
      <c r="I3176" s="261"/>
      <c r="J3176" s="28"/>
      <c r="K3176" s="478"/>
      <c r="L3176" s="479"/>
      <c r="M3176" s="262"/>
      <c r="N3176" s="259"/>
      <c r="O3176" s="263"/>
      <c r="P3176" s="264"/>
      <c r="Q3176" s="485"/>
      <c r="R3176" s="44"/>
      <c r="S3176" s="487"/>
      <c r="T3176" s="28"/>
      <c r="U3176" s="261"/>
      <c r="V3176" s="265"/>
      <c r="W3176" s="265"/>
      <c r="X3176" s="266"/>
      <c r="Y3176" s="266"/>
      <c r="Z3176" s="267"/>
      <c r="AA3176" s="30"/>
      <c r="AB3176" s="30"/>
      <c r="AC3176" s="30"/>
      <c r="AD3176" s="268"/>
      <c r="AE3176" s="28"/>
      <c r="AF3176" s="28"/>
      <c r="AG3176" s="269"/>
      <c r="AH3176" s="28"/>
      <c r="AI3176" s="30"/>
      <c r="AJ3176" s="30"/>
      <c r="AK3176" s="268"/>
      <c r="AL3176" s="270"/>
      <c r="AM3176" s="271"/>
      <c r="AN3176" s="30"/>
    </row>
    <row r="3177" spans="1:40" ht="20.100000000000001" customHeight="1" x14ac:dyDescent="0.2">
      <c r="A3177" s="258"/>
      <c r="B3177" s="258"/>
      <c r="C3177" s="258"/>
      <c r="D3177" s="28"/>
      <c r="E3177" s="259"/>
      <c r="F3177" s="260"/>
      <c r="G3177" s="28"/>
      <c r="H3177" s="28"/>
      <c r="I3177" s="261"/>
      <c r="J3177" s="28"/>
      <c r="K3177" s="478"/>
      <c r="L3177" s="479"/>
      <c r="M3177" s="262"/>
      <c r="N3177" s="259"/>
      <c r="O3177" s="263"/>
      <c r="P3177" s="264"/>
      <c r="Q3177" s="485"/>
      <c r="R3177" s="44"/>
      <c r="S3177" s="487"/>
      <c r="T3177" s="28"/>
      <c r="U3177" s="261"/>
      <c r="V3177" s="265"/>
      <c r="W3177" s="265"/>
      <c r="X3177" s="266"/>
      <c r="Y3177" s="266"/>
      <c r="Z3177" s="267"/>
      <c r="AA3177" s="30"/>
      <c r="AB3177" s="30"/>
      <c r="AC3177" s="30"/>
      <c r="AD3177" s="268"/>
      <c r="AE3177" s="28"/>
      <c r="AF3177" s="28"/>
      <c r="AG3177" s="269"/>
      <c r="AH3177" s="28"/>
      <c r="AI3177" s="30"/>
      <c r="AJ3177" s="30"/>
      <c r="AK3177" s="268"/>
      <c r="AL3177" s="270"/>
      <c r="AM3177" s="271"/>
      <c r="AN3177" s="30"/>
    </row>
    <row r="3178" spans="1:40" ht="20.100000000000001" customHeight="1" x14ac:dyDescent="0.2">
      <c r="A3178" s="258"/>
      <c r="B3178" s="258"/>
      <c r="C3178" s="258"/>
      <c r="D3178" s="28"/>
      <c r="E3178" s="259"/>
      <c r="F3178" s="260"/>
      <c r="G3178" s="28"/>
      <c r="H3178" s="28"/>
      <c r="I3178" s="261"/>
      <c r="J3178" s="28"/>
      <c r="K3178" s="478"/>
      <c r="L3178" s="479"/>
      <c r="M3178" s="262"/>
      <c r="N3178" s="259"/>
      <c r="O3178" s="263"/>
      <c r="P3178" s="264"/>
      <c r="Q3178" s="485"/>
      <c r="R3178" s="44"/>
      <c r="S3178" s="487"/>
      <c r="T3178" s="28"/>
      <c r="U3178" s="261"/>
      <c r="V3178" s="265"/>
      <c r="W3178" s="265"/>
      <c r="X3178" s="266"/>
      <c r="Y3178" s="266"/>
      <c r="Z3178" s="267"/>
      <c r="AA3178" s="30"/>
      <c r="AB3178" s="30"/>
      <c r="AC3178" s="30"/>
      <c r="AD3178" s="268"/>
      <c r="AE3178" s="28"/>
      <c r="AF3178" s="28"/>
      <c r="AG3178" s="269"/>
      <c r="AH3178" s="28"/>
      <c r="AI3178" s="30"/>
      <c r="AJ3178" s="30"/>
      <c r="AK3178" s="268"/>
      <c r="AL3178" s="270"/>
      <c r="AM3178" s="271"/>
      <c r="AN3178" s="30"/>
    </row>
    <row r="3179" spans="1:40" ht="20.100000000000001" customHeight="1" x14ac:dyDescent="0.2">
      <c r="A3179" s="258"/>
      <c r="B3179" s="258"/>
      <c r="C3179" s="258"/>
      <c r="D3179" s="28"/>
      <c r="E3179" s="259"/>
      <c r="F3179" s="260"/>
      <c r="G3179" s="28"/>
      <c r="H3179" s="28"/>
      <c r="I3179" s="261"/>
      <c r="J3179" s="28"/>
      <c r="K3179" s="478"/>
      <c r="L3179" s="479"/>
      <c r="M3179" s="262"/>
      <c r="N3179" s="259"/>
      <c r="O3179" s="263"/>
      <c r="P3179" s="264"/>
      <c r="Q3179" s="485"/>
      <c r="R3179" s="44"/>
      <c r="S3179" s="487"/>
      <c r="T3179" s="28"/>
      <c r="U3179" s="261"/>
      <c r="V3179" s="265"/>
      <c r="W3179" s="265"/>
      <c r="X3179" s="266"/>
      <c r="Y3179" s="266"/>
      <c r="Z3179" s="267"/>
      <c r="AA3179" s="30"/>
      <c r="AB3179" s="30"/>
      <c r="AC3179" s="30"/>
      <c r="AD3179" s="268"/>
      <c r="AE3179" s="28"/>
      <c r="AF3179" s="28"/>
      <c r="AG3179" s="269"/>
      <c r="AH3179" s="28"/>
      <c r="AI3179" s="30"/>
      <c r="AJ3179" s="30"/>
      <c r="AK3179" s="268"/>
      <c r="AL3179" s="270"/>
      <c r="AM3179" s="271"/>
      <c r="AN3179" s="30"/>
    </row>
    <row r="3180" spans="1:40" ht="20.100000000000001" customHeight="1" x14ac:dyDescent="0.2">
      <c r="A3180" s="258"/>
      <c r="B3180" s="258"/>
      <c r="C3180" s="258"/>
      <c r="D3180" s="28"/>
      <c r="E3180" s="259"/>
      <c r="F3180" s="260"/>
      <c r="G3180" s="28"/>
      <c r="H3180" s="28"/>
      <c r="I3180" s="261"/>
      <c r="J3180" s="28"/>
      <c r="K3180" s="478"/>
      <c r="L3180" s="479"/>
      <c r="M3180" s="262"/>
      <c r="N3180" s="259"/>
      <c r="O3180" s="263"/>
      <c r="P3180" s="264"/>
      <c r="Q3180" s="485"/>
      <c r="R3180" s="44"/>
      <c r="S3180" s="487"/>
      <c r="T3180" s="28"/>
      <c r="U3180" s="261"/>
      <c r="V3180" s="265"/>
      <c r="W3180" s="265"/>
      <c r="X3180" s="266"/>
      <c r="Y3180" s="266"/>
      <c r="Z3180" s="267"/>
      <c r="AA3180" s="30"/>
      <c r="AB3180" s="30"/>
      <c r="AC3180" s="30"/>
      <c r="AD3180" s="268"/>
      <c r="AE3180" s="28"/>
      <c r="AF3180" s="28"/>
      <c r="AG3180" s="269"/>
      <c r="AH3180" s="28"/>
      <c r="AI3180" s="30"/>
      <c r="AJ3180" s="30"/>
      <c r="AK3180" s="268"/>
      <c r="AL3180" s="270"/>
      <c r="AM3180" s="271"/>
      <c r="AN3180" s="30"/>
    </row>
    <row r="3181" spans="1:40" ht="20.100000000000001" customHeight="1" x14ac:dyDescent="0.2">
      <c r="A3181" s="258"/>
      <c r="B3181" s="258"/>
      <c r="C3181" s="258"/>
      <c r="D3181" s="28"/>
      <c r="E3181" s="259"/>
      <c r="F3181" s="260"/>
      <c r="G3181" s="28"/>
      <c r="H3181" s="28"/>
      <c r="I3181" s="261"/>
      <c r="J3181" s="28"/>
      <c r="K3181" s="478"/>
      <c r="L3181" s="479"/>
      <c r="M3181" s="262"/>
      <c r="N3181" s="259"/>
      <c r="O3181" s="263"/>
      <c r="P3181" s="264"/>
      <c r="Q3181" s="485"/>
      <c r="R3181" s="44"/>
      <c r="S3181" s="487"/>
      <c r="T3181" s="28"/>
      <c r="U3181" s="261"/>
      <c r="V3181" s="265"/>
      <c r="W3181" s="265"/>
      <c r="X3181" s="266"/>
      <c r="Y3181" s="266"/>
      <c r="Z3181" s="267"/>
      <c r="AA3181" s="30"/>
      <c r="AB3181" s="30"/>
      <c r="AC3181" s="30"/>
      <c r="AD3181" s="268"/>
      <c r="AE3181" s="28"/>
      <c r="AF3181" s="28"/>
      <c r="AG3181" s="269"/>
      <c r="AH3181" s="28"/>
      <c r="AI3181" s="30"/>
      <c r="AJ3181" s="30"/>
      <c r="AK3181" s="268"/>
      <c r="AL3181" s="270"/>
      <c r="AM3181" s="271"/>
      <c r="AN3181" s="30"/>
    </row>
    <row r="3182" spans="1:40" ht="20.100000000000001" customHeight="1" x14ac:dyDescent="0.2">
      <c r="A3182" s="258"/>
      <c r="B3182" s="258"/>
      <c r="C3182" s="258"/>
      <c r="D3182" s="28"/>
      <c r="E3182" s="259"/>
      <c r="F3182" s="260"/>
      <c r="G3182" s="28"/>
      <c r="H3182" s="28"/>
      <c r="I3182" s="261"/>
      <c r="J3182" s="28"/>
      <c r="K3182" s="478"/>
      <c r="L3182" s="479"/>
      <c r="M3182" s="262"/>
      <c r="N3182" s="259"/>
      <c r="O3182" s="263"/>
      <c r="P3182" s="264"/>
      <c r="Q3182" s="485"/>
      <c r="R3182" s="44"/>
      <c r="S3182" s="487"/>
      <c r="T3182" s="28"/>
      <c r="U3182" s="261"/>
      <c r="V3182" s="265"/>
      <c r="W3182" s="265"/>
      <c r="X3182" s="266"/>
      <c r="Y3182" s="266"/>
      <c r="Z3182" s="267"/>
      <c r="AA3182" s="30"/>
      <c r="AB3182" s="30"/>
      <c r="AC3182" s="30"/>
      <c r="AD3182" s="268"/>
      <c r="AE3182" s="28"/>
      <c r="AF3182" s="28"/>
      <c r="AG3182" s="269"/>
      <c r="AH3182" s="28"/>
      <c r="AI3182" s="30"/>
      <c r="AJ3182" s="30"/>
      <c r="AK3182" s="268"/>
      <c r="AL3182" s="270"/>
      <c r="AM3182" s="271"/>
      <c r="AN3182" s="30"/>
    </row>
    <row r="3183" spans="1:40" ht="20.100000000000001" customHeight="1" x14ac:dyDescent="0.2">
      <c r="A3183" s="258"/>
      <c r="B3183" s="258"/>
      <c r="C3183" s="258"/>
      <c r="D3183" s="28"/>
      <c r="E3183" s="259"/>
      <c r="F3183" s="260"/>
      <c r="G3183" s="28"/>
      <c r="H3183" s="28"/>
      <c r="I3183" s="261"/>
      <c r="J3183" s="28"/>
      <c r="K3183" s="478"/>
      <c r="L3183" s="479"/>
      <c r="M3183" s="262"/>
      <c r="N3183" s="259"/>
      <c r="O3183" s="263"/>
      <c r="P3183" s="264"/>
      <c r="Q3183" s="485"/>
      <c r="R3183" s="44"/>
      <c r="S3183" s="487"/>
      <c r="T3183" s="28"/>
      <c r="U3183" s="261"/>
      <c r="V3183" s="265"/>
      <c r="W3183" s="265"/>
      <c r="X3183" s="266"/>
      <c r="Y3183" s="266"/>
      <c r="Z3183" s="267"/>
      <c r="AA3183" s="30"/>
      <c r="AB3183" s="30"/>
      <c r="AC3183" s="30"/>
      <c r="AD3183" s="268"/>
      <c r="AE3183" s="28"/>
      <c r="AF3183" s="28"/>
      <c r="AG3183" s="269"/>
      <c r="AH3183" s="28"/>
      <c r="AI3183" s="30"/>
      <c r="AJ3183" s="30"/>
      <c r="AK3183" s="268"/>
      <c r="AL3183" s="270"/>
      <c r="AM3183" s="271"/>
      <c r="AN3183" s="30"/>
    </row>
    <row r="3184" spans="1:40" ht="20.100000000000001" customHeight="1" x14ac:dyDescent="0.2">
      <c r="A3184" s="258"/>
      <c r="B3184" s="258"/>
      <c r="C3184" s="258"/>
      <c r="D3184" s="28"/>
      <c r="E3184" s="259"/>
      <c r="F3184" s="260"/>
      <c r="G3184" s="28"/>
      <c r="H3184" s="28"/>
      <c r="I3184" s="261"/>
      <c r="J3184" s="28"/>
      <c r="K3184" s="478"/>
      <c r="L3184" s="479"/>
      <c r="M3184" s="262"/>
      <c r="N3184" s="259"/>
      <c r="O3184" s="263"/>
      <c r="P3184" s="264"/>
      <c r="Q3184" s="485"/>
      <c r="R3184" s="44"/>
      <c r="S3184" s="487"/>
      <c r="T3184" s="28"/>
      <c r="U3184" s="261"/>
      <c r="V3184" s="265"/>
      <c r="W3184" s="265"/>
      <c r="X3184" s="266"/>
      <c r="Y3184" s="266"/>
      <c r="Z3184" s="267"/>
      <c r="AA3184" s="30"/>
      <c r="AB3184" s="30"/>
      <c r="AC3184" s="30"/>
      <c r="AD3184" s="268"/>
      <c r="AE3184" s="28"/>
      <c r="AF3184" s="28"/>
      <c r="AG3184" s="269"/>
      <c r="AH3184" s="28"/>
      <c r="AI3184" s="30"/>
      <c r="AJ3184" s="30"/>
      <c r="AK3184" s="268"/>
      <c r="AL3184" s="270"/>
      <c r="AM3184" s="271"/>
      <c r="AN3184" s="30"/>
    </row>
    <row r="3185" spans="1:40" ht="20.100000000000001" customHeight="1" x14ac:dyDescent="0.2">
      <c r="A3185" s="258"/>
      <c r="B3185" s="258"/>
      <c r="C3185" s="258"/>
      <c r="D3185" s="28"/>
      <c r="E3185" s="259"/>
      <c r="F3185" s="260"/>
      <c r="G3185" s="28"/>
      <c r="H3185" s="28"/>
      <c r="I3185" s="261"/>
      <c r="J3185" s="28"/>
      <c r="K3185" s="478"/>
      <c r="L3185" s="479"/>
      <c r="M3185" s="262"/>
      <c r="N3185" s="259"/>
      <c r="O3185" s="263"/>
      <c r="P3185" s="264"/>
      <c r="Q3185" s="485"/>
      <c r="R3185" s="44"/>
      <c r="S3185" s="487"/>
      <c r="T3185" s="28"/>
      <c r="U3185" s="261"/>
      <c r="V3185" s="265"/>
      <c r="W3185" s="265"/>
      <c r="X3185" s="266"/>
      <c r="Y3185" s="266"/>
      <c r="Z3185" s="267"/>
      <c r="AA3185" s="30"/>
      <c r="AB3185" s="30"/>
      <c r="AC3185" s="30"/>
      <c r="AD3185" s="268"/>
      <c r="AE3185" s="28"/>
      <c r="AF3185" s="28"/>
      <c r="AG3185" s="269"/>
      <c r="AH3185" s="28"/>
      <c r="AI3185" s="30"/>
      <c r="AJ3185" s="30"/>
      <c r="AK3185" s="268"/>
      <c r="AL3185" s="270"/>
      <c r="AM3185" s="271"/>
      <c r="AN3185" s="30"/>
    </row>
    <row r="3186" spans="1:40" ht="20.100000000000001" customHeight="1" x14ac:dyDescent="0.2">
      <c r="A3186" s="258"/>
      <c r="B3186" s="258"/>
      <c r="C3186" s="258"/>
      <c r="D3186" s="28"/>
      <c r="E3186" s="259"/>
      <c r="F3186" s="260"/>
      <c r="G3186" s="28"/>
      <c r="H3186" s="28"/>
      <c r="I3186" s="261"/>
      <c r="J3186" s="28"/>
      <c r="K3186" s="478"/>
      <c r="L3186" s="479"/>
      <c r="M3186" s="262"/>
      <c r="N3186" s="259"/>
      <c r="O3186" s="263"/>
      <c r="P3186" s="264"/>
      <c r="Q3186" s="485"/>
      <c r="R3186" s="44"/>
      <c r="S3186" s="487"/>
      <c r="T3186" s="28"/>
      <c r="U3186" s="261"/>
      <c r="V3186" s="265"/>
      <c r="W3186" s="265"/>
      <c r="X3186" s="266"/>
      <c r="Y3186" s="266"/>
      <c r="Z3186" s="267"/>
      <c r="AA3186" s="30"/>
      <c r="AB3186" s="30"/>
      <c r="AC3186" s="30"/>
      <c r="AD3186" s="268"/>
      <c r="AE3186" s="28"/>
      <c r="AF3186" s="28"/>
      <c r="AG3186" s="269"/>
      <c r="AH3186" s="28"/>
      <c r="AI3186" s="30"/>
      <c r="AJ3186" s="30"/>
      <c r="AK3186" s="268"/>
      <c r="AL3186" s="270"/>
      <c r="AM3186" s="271"/>
      <c r="AN3186" s="30"/>
    </row>
    <row r="3187" spans="1:40" ht="20.100000000000001" customHeight="1" x14ac:dyDescent="0.2">
      <c r="A3187" s="258"/>
      <c r="B3187" s="258"/>
      <c r="C3187" s="258"/>
      <c r="D3187" s="28"/>
      <c r="E3187" s="259"/>
      <c r="F3187" s="260"/>
      <c r="G3187" s="28"/>
      <c r="H3187" s="28"/>
      <c r="I3187" s="261"/>
      <c r="J3187" s="28"/>
      <c r="K3187" s="478"/>
      <c r="L3187" s="479"/>
      <c r="M3187" s="262"/>
      <c r="N3187" s="259"/>
      <c r="O3187" s="263"/>
      <c r="P3187" s="264"/>
      <c r="Q3187" s="485"/>
      <c r="R3187" s="44"/>
      <c r="S3187" s="487"/>
      <c r="T3187" s="28"/>
      <c r="U3187" s="261"/>
      <c r="V3187" s="265"/>
      <c r="W3187" s="265"/>
      <c r="X3187" s="266"/>
      <c r="Y3187" s="266"/>
      <c r="Z3187" s="267"/>
      <c r="AA3187" s="30"/>
      <c r="AB3187" s="30"/>
      <c r="AC3187" s="30"/>
      <c r="AD3187" s="268"/>
      <c r="AE3187" s="28"/>
      <c r="AF3187" s="28"/>
      <c r="AG3187" s="269"/>
      <c r="AH3187" s="28"/>
      <c r="AI3187" s="30"/>
      <c r="AJ3187" s="30"/>
      <c r="AK3187" s="268"/>
      <c r="AL3187" s="270"/>
      <c r="AM3187" s="271"/>
      <c r="AN3187" s="30"/>
    </row>
    <row r="3188" spans="1:40" ht="20.100000000000001" customHeight="1" x14ac:dyDescent="0.2">
      <c r="A3188" s="258"/>
      <c r="B3188" s="258"/>
      <c r="C3188" s="258"/>
      <c r="D3188" s="28"/>
      <c r="E3188" s="259"/>
      <c r="F3188" s="260"/>
      <c r="G3188" s="28"/>
      <c r="H3188" s="28"/>
      <c r="I3188" s="261"/>
      <c r="J3188" s="28"/>
      <c r="K3188" s="478"/>
      <c r="L3188" s="479"/>
      <c r="M3188" s="262"/>
      <c r="N3188" s="259"/>
      <c r="O3188" s="263"/>
      <c r="P3188" s="264"/>
      <c r="Q3188" s="485"/>
      <c r="R3188" s="44"/>
      <c r="S3188" s="487"/>
      <c r="T3188" s="28"/>
      <c r="U3188" s="261"/>
      <c r="V3188" s="265"/>
      <c r="W3188" s="265"/>
      <c r="X3188" s="266"/>
      <c r="Y3188" s="266"/>
      <c r="Z3188" s="267"/>
      <c r="AA3188" s="30"/>
      <c r="AB3188" s="30"/>
      <c r="AC3188" s="30"/>
      <c r="AD3188" s="268"/>
      <c r="AE3188" s="28"/>
      <c r="AF3188" s="28"/>
      <c r="AG3188" s="269"/>
      <c r="AH3188" s="28"/>
      <c r="AI3188" s="30"/>
      <c r="AJ3188" s="30"/>
      <c r="AK3188" s="268"/>
      <c r="AL3188" s="270"/>
      <c r="AM3188" s="271"/>
      <c r="AN3188" s="30"/>
    </row>
    <row r="3189" spans="1:40" ht="20.100000000000001" customHeight="1" x14ac:dyDescent="0.2">
      <c r="A3189" s="258"/>
      <c r="B3189" s="258"/>
      <c r="C3189" s="258"/>
      <c r="D3189" s="28"/>
      <c r="E3189" s="259"/>
      <c r="F3189" s="260"/>
      <c r="G3189" s="28"/>
      <c r="H3189" s="28"/>
      <c r="I3189" s="261"/>
      <c r="J3189" s="28"/>
      <c r="K3189" s="478"/>
      <c r="L3189" s="479"/>
      <c r="M3189" s="262"/>
      <c r="N3189" s="259"/>
      <c r="O3189" s="263"/>
      <c r="P3189" s="264"/>
      <c r="Q3189" s="485"/>
      <c r="R3189" s="44"/>
      <c r="S3189" s="487"/>
      <c r="T3189" s="28"/>
      <c r="U3189" s="261"/>
      <c r="V3189" s="265"/>
      <c r="W3189" s="265"/>
      <c r="X3189" s="266"/>
      <c r="Y3189" s="266"/>
      <c r="Z3189" s="267"/>
      <c r="AA3189" s="30"/>
      <c r="AB3189" s="30"/>
      <c r="AC3189" s="30"/>
      <c r="AD3189" s="268"/>
      <c r="AE3189" s="28"/>
      <c r="AF3189" s="28"/>
      <c r="AG3189" s="269"/>
      <c r="AH3189" s="28"/>
      <c r="AI3189" s="30"/>
      <c r="AJ3189" s="30"/>
      <c r="AK3189" s="268"/>
      <c r="AL3189" s="270"/>
      <c r="AM3189" s="271"/>
      <c r="AN3189" s="30"/>
    </row>
    <row r="3190" spans="1:40" ht="20.100000000000001" customHeight="1" x14ac:dyDescent="0.2">
      <c r="A3190" s="258"/>
      <c r="B3190" s="258"/>
      <c r="C3190" s="258"/>
      <c r="D3190" s="28"/>
      <c r="E3190" s="259"/>
      <c r="F3190" s="260"/>
      <c r="G3190" s="28"/>
      <c r="H3190" s="28"/>
      <c r="I3190" s="261"/>
      <c r="J3190" s="28"/>
      <c r="K3190" s="478"/>
      <c r="L3190" s="479"/>
      <c r="M3190" s="262"/>
      <c r="N3190" s="259"/>
      <c r="O3190" s="263"/>
      <c r="P3190" s="264"/>
      <c r="Q3190" s="485"/>
      <c r="R3190" s="44"/>
      <c r="S3190" s="487"/>
      <c r="T3190" s="28"/>
      <c r="U3190" s="261"/>
      <c r="V3190" s="265"/>
      <c r="W3190" s="265"/>
      <c r="X3190" s="266"/>
      <c r="Y3190" s="266"/>
      <c r="Z3190" s="267"/>
      <c r="AA3190" s="30"/>
      <c r="AB3190" s="30"/>
      <c r="AC3190" s="30"/>
      <c r="AD3190" s="268"/>
      <c r="AE3190" s="28"/>
      <c r="AF3190" s="28"/>
      <c r="AG3190" s="269"/>
      <c r="AH3190" s="28"/>
      <c r="AI3190" s="30"/>
      <c r="AJ3190" s="30"/>
      <c r="AK3190" s="268"/>
      <c r="AL3190" s="270"/>
      <c r="AM3190" s="271"/>
      <c r="AN3190" s="30"/>
    </row>
    <row r="3191" spans="1:40" ht="20.100000000000001" customHeight="1" x14ac:dyDescent="0.2">
      <c r="A3191" s="258"/>
      <c r="B3191" s="258"/>
      <c r="C3191" s="258"/>
      <c r="D3191" s="28"/>
      <c r="E3191" s="259"/>
      <c r="F3191" s="260"/>
      <c r="G3191" s="28"/>
      <c r="H3191" s="28"/>
      <c r="I3191" s="261"/>
      <c r="J3191" s="28"/>
      <c r="K3191" s="478"/>
      <c r="L3191" s="479"/>
      <c r="M3191" s="262"/>
      <c r="N3191" s="259"/>
      <c r="O3191" s="263"/>
      <c r="P3191" s="264"/>
      <c r="Q3191" s="485"/>
      <c r="R3191" s="44"/>
      <c r="S3191" s="487"/>
      <c r="T3191" s="28"/>
      <c r="U3191" s="261"/>
      <c r="V3191" s="265"/>
      <c r="W3191" s="265"/>
      <c r="X3191" s="266"/>
      <c r="Y3191" s="266"/>
      <c r="Z3191" s="267"/>
      <c r="AA3191" s="30"/>
      <c r="AB3191" s="30"/>
      <c r="AC3191" s="30"/>
      <c r="AD3191" s="268"/>
      <c r="AE3191" s="28"/>
      <c r="AF3191" s="28"/>
      <c r="AG3191" s="269"/>
      <c r="AH3191" s="28"/>
      <c r="AI3191" s="30"/>
      <c r="AJ3191" s="30"/>
      <c r="AK3191" s="268"/>
      <c r="AL3191" s="270"/>
      <c r="AM3191" s="271"/>
      <c r="AN3191" s="30"/>
    </row>
    <row r="3192" spans="1:40" ht="20.100000000000001" customHeight="1" x14ac:dyDescent="0.2">
      <c r="A3192" s="258"/>
      <c r="B3192" s="258"/>
      <c r="C3192" s="258"/>
      <c r="D3192" s="28"/>
      <c r="E3192" s="259"/>
      <c r="F3192" s="260"/>
      <c r="G3192" s="28"/>
      <c r="H3192" s="28"/>
      <c r="I3192" s="261"/>
      <c r="J3192" s="28"/>
      <c r="K3192" s="478"/>
      <c r="L3192" s="479"/>
      <c r="M3192" s="262"/>
      <c r="N3192" s="259"/>
      <c r="O3192" s="263"/>
      <c r="P3192" s="264"/>
      <c r="Q3192" s="485"/>
      <c r="R3192" s="44"/>
      <c r="S3192" s="487"/>
      <c r="T3192" s="28"/>
      <c r="U3192" s="261"/>
      <c r="V3192" s="265"/>
      <c r="W3192" s="265"/>
      <c r="X3192" s="266"/>
      <c r="Y3192" s="266"/>
      <c r="Z3192" s="267"/>
      <c r="AA3192" s="30"/>
      <c r="AB3192" s="30"/>
      <c r="AC3192" s="30"/>
      <c r="AD3192" s="268"/>
      <c r="AE3192" s="28"/>
      <c r="AF3192" s="28"/>
      <c r="AG3192" s="269"/>
      <c r="AH3192" s="28"/>
      <c r="AI3192" s="30"/>
      <c r="AJ3192" s="30"/>
      <c r="AK3192" s="268"/>
      <c r="AL3192" s="270"/>
      <c r="AM3192" s="271"/>
      <c r="AN3192" s="30"/>
    </row>
    <row r="3193" spans="1:40" ht="20.100000000000001" customHeight="1" x14ac:dyDescent="0.2">
      <c r="A3193" s="258"/>
      <c r="B3193" s="258"/>
      <c r="C3193" s="258"/>
      <c r="D3193" s="28"/>
      <c r="E3193" s="259"/>
      <c r="F3193" s="260"/>
      <c r="G3193" s="28"/>
      <c r="H3193" s="28"/>
      <c r="I3193" s="261"/>
      <c r="J3193" s="28"/>
      <c r="K3193" s="478"/>
      <c r="L3193" s="479"/>
      <c r="M3193" s="262"/>
      <c r="N3193" s="259"/>
      <c r="O3193" s="263"/>
      <c r="P3193" s="264"/>
      <c r="Q3193" s="485"/>
      <c r="R3193" s="44"/>
      <c r="S3193" s="487"/>
      <c r="T3193" s="28"/>
      <c r="U3193" s="261"/>
      <c r="V3193" s="265"/>
      <c r="W3193" s="265"/>
      <c r="X3193" s="266"/>
      <c r="Y3193" s="266"/>
      <c r="Z3193" s="267"/>
      <c r="AA3193" s="30"/>
      <c r="AB3193" s="30"/>
      <c r="AC3193" s="30"/>
      <c r="AD3193" s="268"/>
      <c r="AE3193" s="28"/>
      <c r="AF3193" s="28"/>
      <c r="AG3193" s="269"/>
      <c r="AH3193" s="28"/>
      <c r="AI3193" s="30"/>
      <c r="AJ3193" s="30"/>
      <c r="AK3193" s="268"/>
      <c r="AL3193" s="270"/>
      <c r="AM3193" s="271"/>
      <c r="AN3193" s="30"/>
    </row>
    <row r="3194" spans="1:40" ht="20.100000000000001" customHeight="1" x14ac:dyDescent="0.2">
      <c r="A3194" s="258"/>
      <c r="B3194" s="258"/>
      <c r="C3194" s="258"/>
      <c r="D3194" s="28"/>
      <c r="E3194" s="259"/>
      <c r="F3194" s="260"/>
      <c r="G3194" s="28"/>
      <c r="H3194" s="28"/>
      <c r="I3194" s="261"/>
      <c r="J3194" s="28"/>
      <c r="K3194" s="478"/>
      <c r="L3194" s="479"/>
      <c r="M3194" s="262"/>
      <c r="N3194" s="259"/>
      <c r="O3194" s="263"/>
      <c r="P3194" s="264"/>
      <c r="Q3194" s="485"/>
      <c r="R3194" s="44"/>
      <c r="S3194" s="487"/>
      <c r="T3194" s="28"/>
      <c r="U3194" s="261"/>
      <c r="V3194" s="265"/>
      <c r="W3194" s="265"/>
      <c r="X3194" s="266"/>
      <c r="Y3194" s="266"/>
      <c r="Z3194" s="267"/>
      <c r="AA3194" s="30"/>
      <c r="AB3194" s="30"/>
      <c r="AC3194" s="30"/>
      <c r="AD3194" s="268"/>
      <c r="AE3194" s="28"/>
      <c r="AF3194" s="28"/>
      <c r="AG3194" s="269"/>
      <c r="AH3194" s="28"/>
      <c r="AI3194" s="30"/>
      <c r="AJ3194" s="30"/>
      <c r="AK3194" s="268"/>
      <c r="AL3194" s="270"/>
      <c r="AM3194" s="271"/>
      <c r="AN3194" s="30"/>
    </row>
    <row r="3195" spans="1:40" ht="20.100000000000001" customHeight="1" x14ac:dyDescent="0.2">
      <c r="A3195" s="258"/>
      <c r="B3195" s="258"/>
      <c r="C3195" s="258"/>
      <c r="D3195" s="28"/>
      <c r="E3195" s="259"/>
      <c r="F3195" s="260"/>
      <c r="G3195" s="28"/>
      <c r="H3195" s="28"/>
      <c r="I3195" s="261"/>
      <c r="J3195" s="28"/>
      <c r="K3195" s="478"/>
      <c r="L3195" s="479"/>
      <c r="M3195" s="262"/>
      <c r="N3195" s="259"/>
      <c r="O3195" s="263"/>
      <c r="P3195" s="264"/>
      <c r="Q3195" s="485"/>
      <c r="R3195" s="44"/>
      <c r="S3195" s="487"/>
      <c r="T3195" s="28"/>
      <c r="U3195" s="261"/>
      <c r="V3195" s="265"/>
      <c r="W3195" s="265"/>
      <c r="X3195" s="266"/>
      <c r="Y3195" s="266"/>
      <c r="Z3195" s="267"/>
      <c r="AA3195" s="30"/>
      <c r="AB3195" s="30"/>
      <c r="AC3195" s="30"/>
      <c r="AD3195" s="268"/>
      <c r="AE3195" s="28"/>
      <c r="AF3195" s="28"/>
      <c r="AG3195" s="269"/>
      <c r="AH3195" s="28"/>
      <c r="AI3195" s="30"/>
      <c r="AJ3195" s="30"/>
      <c r="AK3195" s="268"/>
      <c r="AL3195" s="270"/>
      <c r="AM3195" s="271"/>
      <c r="AN3195" s="30"/>
    </row>
    <row r="3196" spans="1:40" ht="20.100000000000001" customHeight="1" x14ac:dyDescent="0.2">
      <c r="A3196" s="258"/>
      <c r="B3196" s="258"/>
      <c r="C3196" s="258"/>
      <c r="D3196" s="28"/>
      <c r="E3196" s="259"/>
      <c r="F3196" s="260"/>
      <c r="G3196" s="28"/>
      <c r="H3196" s="28"/>
      <c r="I3196" s="261"/>
      <c r="J3196" s="28"/>
      <c r="K3196" s="478"/>
      <c r="L3196" s="479"/>
      <c r="M3196" s="262"/>
      <c r="N3196" s="259"/>
      <c r="O3196" s="263"/>
      <c r="P3196" s="264"/>
      <c r="Q3196" s="485"/>
      <c r="R3196" s="44"/>
      <c r="S3196" s="487"/>
      <c r="T3196" s="28"/>
      <c r="U3196" s="261"/>
      <c r="V3196" s="265"/>
      <c r="W3196" s="265"/>
      <c r="X3196" s="266"/>
      <c r="Y3196" s="266"/>
      <c r="Z3196" s="267"/>
      <c r="AA3196" s="30"/>
      <c r="AB3196" s="30"/>
      <c r="AC3196" s="30"/>
      <c r="AD3196" s="268"/>
      <c r="AE3196" s="28"/>
      <c r="AF3196" s="28"/>
      <c r="AG3196" s="269"/>
      <c r="AH3196" s="28"/>
      <c r="AI3196" s="30"/>
      <c r="AJ3196" s="30"/>
      <c r="AK3196" s="268"/>
      <c r="AL3196" s="270"/>
      <c r="AM3196" s="271"/>
      <c r="AN3196" s="30"/>
    </row>
    <row r="3197" spans="1:40" ht="20.100000000000001" customHeight="1" x14ac:dyDescent="0.2">
      <c r="A3197" s="258"/>
      <c r="B3197" s="258"/>
      <c r="C3197" s="258"/>
      <c r="D3197" s="28"/>
      <c r="E3197" s="259"/>
      <c r="F3197" s="260"/>
      <c r="G3197" s="28"/>
      <c r="H3197" s="28"/>
      <c r="I3197" s="261"/>
      <c r="J3197" s="28"/>
      <c r="K3197" s="478"/>
      <c r="L3197" s="479"/>
      <c r="M3197" s="262"/>
      <c r="N3197" s="259"/>
      <c r="O3197" s="263"/>
      <c r="P3197" s="264"/>
      <c r="Q3197" s="485"/>
      <c r="R3197" s="44"/>
      <c r="S3197" s="487"/>
      <c r="T3197" s="28"/>
      <c r="U3197" s="261"/>
      <c r="V3197" s="265"/>
      <c r="W3197" s="265"/>
      <c r="X3197" s="266"/>
      <c r="Y3197" s="266"/>
      <c r="Z3197" s="267"/>
      <c r="AA3197" s="30"/>
      <c r="AB3197" s="30"/>
      <c r="AC3197" s="30"/>
      <c r="AD3197" s="268"/>
      <c r="AE3197" s="28"/>
      <c r="AF3197" s="28"/>
      <c r="AG3197" s="269"/>
      <c r="AH3197" s="28"/>
      <c r="AI3197" s="30"/>
      <c r="AJ3197" s="30"/>
      <c r="AK3197" s="268"/>
      <c r="AL3197" s="270"/>
      <c r="AM3197" s="271"/>
      <c r="AN3197" s="30"/>
    </row>
    <row r="3198" spans="1:40" ht="20.100000000000001" customHeight="1" x14ac:dyDescent="0.2">
      <c r="A3198" s="258"/>
      <c r="B3198" s="258"/>
      <c r="C3198" s="258"/>
      <c r="D3198" s="28"/>
      <c r="E3198" s="259"/>
      <c r="F3198" s="260"/>
      <c r="G3198" s="28"/>
      <c r="H3198" s="28"/>
      <c r="I3198" s="261"/>
      <c r="J3198" s="28"/>
      <c r="K3198" s="478"/>
      <c r="L3198" s="479"/>
      <c r="M3198" s="262"/>
      <c r="N3198" s="259"/>
      <c r="O3198" s="263"/>
      <c r="P3198" s="264"/>
      <c r="Q3198" s="485"/>
      <c r="R3198" s="44"/>
      <c r="S3198" s="487"/>
      <c r="T3198" s="28"/>
      <c r="U3198" s="261"/>
      <c r="V3198" s="265"/>
      <c r="W3198" s="265"/>
      <c r="X3198" s="266"/>
      <c r="Y3198" s="266"/>
      <c r="Z3198" s="267"/>
      <c r="AA3198" s="30"/>
      <c r="AB3198" s="30"/>
      <c r="AC3198" s="30"/>
      <c r="AD3198" s="268"/>
      <c r="AE3198" s="28"/>
      <c r="AF3198" s="28"/>
      <c r="AG3198" s="269"/>
      <c r="AH3198" s="28"/>
      <c r="AI3198" s="30"/>
      <c r="AJ3198" s="30"/>
      <c r="AK3198" s="268"/>
      <c r="AL3198" s="270"/>
      <c r="AM3198" s="271"/>
      <c r="AN3198" s="30"/>
    </row>
    <row r="3199" spans="1:40" ht="20.100000000000001" customHeight="1" x14ac:dyDescent="0.2">
      <c r="A3199" s="258"/>
      <c r="B3199" s="258"/>
      <c r="C3199" s="258"/>
      <c r="D3199" s="28"/>
      <c r="E3199" s="259"/>
      <c r="F3199" s="260"/>
      <c r="G3199" s="28"/>
      <c r="H3199" s="28"/>
      <c r="I3199" s="261"/>
      <c r="J3199" s="28"/>
      <c r="K3199" s="478"/>
      <c r="L3199" s="479"/>
      <c r="M3199" s="262"/>
      <c r="N3199" s="259"/>
      <c r="O3199" s="263"/>
      <c r="P3199" s="264"/>
      <c r="Q3199" s="485"/>
      <c r="R3199" s="44"/>
      <c r="S3199" s="487"/>
      <c r="T3199" s="28"/>
      <c r="U3199" s="261"/>
      <c r="V3199" s="265"/>
      <c r="W3199" s="265"/>
      <c r="X3199" s="266"/>
      <c r="Y3199" s="266"/>
      <c r="Z3199" s="267"/>
      <c r="AA3199" s="30"/>
      <c r="AB3199" s="30"/>
      <c r="AC3199" s="30"/>
      <c r="AD3199" s="268"/>
      <c r="AE3199" s="28"/>
      <c r="AF3199" s="28"/>
      <c r="AG3199" s="269"/>
      <c r="AH3199" s="28"/>
      <c r="AI3199" s="30"/>
      <c r="AJ3199" s="30"/>
      <c r="AK3199" s="268"/>
      <c r="AL3199" s="270"/>
      <c r="AM3199" s="271"/>
      <c r="AN3199" s="30"/>
    </row>
    <row r="3200" spans="1:40" ht="20.100000000000001" customHeight="1" x14ac:dyDescent="0.2">
      <c r="A3200" s="258"/>
      <c r="B3200" s="258"/>
      <c r="C3200" s="258"/>
      <c r="D3200" s="28"/>
      <c r="E3200" s="259"/>
      <c r="F3200" s="260"/>
      <c r="G3200" s="28"/>
      <c r="H3200" s="28"/>
      <c r="I3200" s="261"/>
      <c r="J3200" s="28"/>
      <c r="K3200" s="478"/>
      <c r="L3200" s="479"/>
      <c r="M3200" s="262"/>
      <c r="N3200" s="259"/>
      <c r="O3200" s="263"/>
      <c r="P3200" s="264"/>
      <c r="Q3200" s="485"/>
      <c r="R3200" s="44"/>
      <c r="S3200" s="487"/>
      <c r="T3200" s="28"/>
      <c r="U3200" s="261"/>
      <c r="V3200" s="265"/>
      <c r="W3200" s="265"/>
      <c r="X3200" s="266"/>
      <c r="Y3200" s="266"/>
      <c r="Z3200" s="267"/>
      <c r="AA3200" s="30"/>
      <c r="AB3200" s="30"/>
      <c r="AC3200" s="30"/>
      <c r="AD3200" s="268"/>
      <c r="AE3200" s="28"/>
      <c r="AF3200" s="28"/>
      <c r="AG3200" s="269"/>
      <c r="AH3200" s="28"/>
      <c r="AI3200" s="30"/>
      <c r="AJ3200" s="30"/>
      <c r="AK3200" s="268"/>
      <c r="AL3200" s="270"/>
      <c r="AM3200" s="271"/>
      <c r="AN3200" s="30"/>
    </row>
    <row r="3201" spans="1:40" ht="20.100000000000001" customHeight="1" x14ac:dyDescent="0.2">
      <c r="A3201" s="258"/>
      <c r="B3201" s="258"/>
      <c r="C3201" s="258"/>
      <c r="D3201" s="28"/>
      <c r="E3201" s="259"/>
      <c r="F3201" s="260"/>
      <c r="G3201" s="28"/>
      <c r="H3201" s="28"/>
      <c r="I3201" s="261"/>
      <c r="J3201" s="28"/>
      <c r="K3201" s="478"/>
      <c r="L3201" s="479"/>
      <c r="M3201" s="262"/>
      <c r="N3201" s="259"/>
      <c r="O3201" s="263"/>
      <c r="P3201" s="264"/>
      <c r="Q3201" s="485"/>
      <c r="R3201" s="44"/>
      <c r="S3201" s="487"/>
      <c r="T3201" s="28"/>
      <c r="U3201" s="261"/>
      <c r="V3201" s="265"/>
      <c r="W3201" s="265"/>
      <c r="X3201" s="266"/>
      <c r="Y3201" s="266"/>
      <c r="Z3201" s="267"/>
      <c r="AA3201" s="30"/>
      <c r="AB3201" s="30"/>
      <c r="AC3201" s="30"/>
      <c r="AD3201" s="268"/>
      <c r="AE3201" s="28"/>
      <c r="AF3201" s="28"/>
      <c r="AG3201" s="269"/>
      <c r="AH3201" s="28"/>
      <c r="AI3201" s="30"/>
      <c r="AJ3201" s="30"/>
      <c r="AK3201" s="268"/>
      <c r="AL3201" s="270"/>
      <c r="AM3201" s="271"/>
      <c r="AN3201" s="30"/>
    </row>
    <row r="3202" spans="1:40" ht="20.100000000000001" customHeight="1" x14ac:dyDescent="0.2">
      <c r="A3202" s="258"/>
      <c r="B3202" s="258"/>
      <c r="C3202" s="258"/>
      <c r="D3202" s="28"/>
      <c r="E3202" s="259"/>
      <c r="F3202" s="260"/>
      <c r="G3202" s="28"/>
      <c r="H3202" s="28"/>
      <c r="I3202" s="261"/>
      <c r="J3202" s="28"/>
      <c r="K3202" s="478"/>
      <c r="L3202" s="479"/>
      <c r="M3202" s="262"/>
      <c r="N3202" s="259"/>
      <c r="O3202" s="263"/>
      <c r="P3202" s="264"/>
      <c r="Q3202" s="485"/>
      <c r="R3202" s="44"/>
      <c r="S3202" s="487"/>
      <c r="T3202" s="28"/>
      <c r="U3202" s="261"/>
      <c r="V3202" s="265"/>
      <c r="W3202" s="265"/>
      <c r="X3202" s="266"/>
      <c r="Y3202" s="266"/>
      <c r="Z3202" s="267"/>
      <c r="AA3202" s="30"/>
      <c r="AB3202" s="30"/>
      <c r="AC3202" s="30"/>
      <c r="AD3202" s="268"/>
      <c r="AE3202" s="28"/>
      <c r="AF3202" s="28"/>
      <c r="AG3202" s="269"/>
      <c r="AH3202" s="28"/>
      <c r="AI3202" s="30"/>
      <c r="AJ3202" s="30"/>
      <c r="AK3202" s="268"/>
      <c r="AL3202" s="270"/>
      <c r="AM3202" s="271"/>
      <c r="AN3202" s="30"/>
    </row>
    <row r="3203" spans="1:40" ht="20.100000000000001" customHeight="1" x14ac:dyDescent="0.2">
      <c r="A3203" s="258"/>
      <c r="B3203" s="258"/>
      <c r="C3203" s="258"/>
      <c r="D3203" s="28"/>
      <c r="E3203" s="259"/>
      <c r="F3203" s="260"/>
      <c r="G3203" s="28"/>
      <c r="H3203" s="28"/>
      <c r="I3203" s="261"/>
      <c r="J3203" s="28"/>
      <c r="K3203" s="478"/>
      <c r="L3203" s="479"/>
      <c r="M3203" s="262"/>
      <c r="N3203" s="259"/>
      <c r="O3203" s="263"/>
      <c r="P3203" s="264"/>
      <c r="Q3203" s="485"/>
      <c r="R3203" s="44"/>
      <c r="S3203" s="487"/>
      <c r="T3203" s="28"/>
      <c r="U3203" s="261"/>
      <c r="V3203" s="265"/>
      <c r="W3203" s="265"/>
      <c r="X3203" s="266"/>
      <c r="Y3203" s="266"/>
      <c r="Z3203" s="267"/>
      <c r="AA3203" s="30"/>
      <c r="AB3203" s="30"/>
      <c r="AC3203" s="30"/>
      <c r="AD3203" s="268"/>
      <c r="AE3203" s="28"/>
      <c r="AF3203" s="28"/>
      <c r="AG3203" s="269"/>
      <c r="AH3203" s="28"/>
      <c r="AI3203" s="30"/>
      <c r="AJ3203" s="30"/>
      <c r="AK3203" s="268"/>
      <c r="AL3203" s="270"/>
      <c r="AM3203" s="271"/>
      <c r="AN3203" s="30"/>
    </row>
    <row r="3204" spans="1:40" ht="20.100000000000001" customHeight="1" x14ac:dyDescent="0.2">
      <c r="A3204" s="258"/>
      <c r="B3204" s="258"/>
      <c r="C3204" s="258"/>
      <c r="D3204" s="28"/>
      <c r="E3204" s="259"/>
      <c r="F3204" s="260"/>
      <c r="G3204" s="28"/>
      <c r="H3204" s="28"/>
      <c r="I3204" s="261"/>
      <c r="J3204" s="28"/>
      <c r="K3204" s="478"/>
      <c r="L3204" s="479"/>
      <c r="M3204" s="262"/>
      <c r="N3204" s="259"/>
      <c r="O3204" s="263"/>
      <c r="P3204" s="264"/>
      <c r="Q3204" s="485"/>
      <c r="R3204" s="44"/>
      <c r="S3204" s="487"/>
      <c r="T3204" s="28"/>
      <c r="U3204" s="261"/>
      <c r="V3204" s="265"/>
      <c r="W3204" s="265"/>
      <c r="X3204" s="266"/>
      <c r="Y3204" s="266"/>
      <c r="Z3204" s="267"/>
      <c r="AA3204" s="30"/>
      <c r="AB3204" s="30"/>
      <c r="AC3204" s="30"/>
      <c r="AD3204" s="268"/>
      <c r="AE3204" s="28"/>
      <c r="AF3204" s="28"/>
      <c r="AG3204" s="269"/>
      <c r="AH3204" s="28"/>
      <c r="AI3204" s="30"/>
      <c r="AJ3204" s="30"/>
      <c r="AK3204" s="268"/>
      <c r="AL3204" s="270"/>
      <c r="AM3204" s="271"/>
      <c r="AN3204" s="30"/>
    </row>
    <row r="3205" spans="1:40" ht="20.100000000000001" customHeight="1" x14ac:dyDescent="0.2">
      <c r="A3205" s="258"/>
      <c r="B3205" s="258"/>
      <c r="C3205" s="258"/>
      <c r="D3205" s="28"/>
      <c r="E3205" s="259"/>
      <c r="F3205" s="260"/>
      <c r="G3205" s="28"/>
      <c r="H3205" s="28"/>
      <c r="I3205" s="261"/>
      <c r="J3205" s="28"/>
      <c r="K3205" s="478"/>
      <c r="L3205" s="479"/>
      <c r="M3205" s="262"/>
      <c r="N3205" s="259"/>
      <c r="O3205" s="263"/>
      <c r="P3205" s="264"/>
      <c r="Q3205" s="485"/>
      <c r="R3205" s="44"/>
      <c r="S3205" s="487"/>
      <c r="T3205" s="28"/>
      <c r="U3205" s="261"/>
      <c r="V3205" s="265"/>
      <c r="W3205" s="265"/>
      <c r="X3205" s="266"/>
      <c r="Y3205" s="266"/>
      <c r="Z3205" s="267"/>
      <c r="AA3205" s="30"/>
      <c r="AB3205" s="30"/>
      <c r="AC3205" s="30"/>
      <c r="AD3205" s="268"/>
      <c r="AE3205" s="28"/>
      <c r="AF3205" s="28"/>
      <c r="AG3205" s="269"/>
      <c r="AH3205" s="28"/>
      <c r="AI3205" s="30"/>
      <c r="AJ3205" s="30"/>
      <c r="AK3205" s="268"/>
      <c r="AL3205" s="270"/>
      <c r="AM3205" s="271"/>
      <c r="AN3205" s="30"/>
    </row>
    <row r="3206" spans="1:40" ht="20.100000000000001" customHeight="1" x14ac:dyDescent="0.2">
      <c r="A3206" s="258"/>
      <c r="B3206" s="258"/>
      <c r="C3206" s="258"/>
      <c r="D3206" s="28"/>
      <c r="E3206" s="259"/>
      <c r="F3206" s="260"/>
      <c r="G3206" s="28"/>
      <c r="H3206" s="28"/>
      <c r="I3206" s="261"/>
      <c r="J3206" s="28"/>
      <c r="K3206" s="478"/>
      <c r="L3206" s="479"/>
      <c r="M3206" s="262"/>
      <c r="N3206" s="259"/>
      <c r="O3206" s="263"/>
      <c r="P3206" s="264"/>
      <c r="Q3206" s="485"/>
      <c r="R3206" s="44"/>
      <c r="S3206" s="487"/>
      <c r="T3206" s="28"/>
      <c r="U3206" s="261"/>
      <c r="V3206" s="265"/>
      <c r="W3206" s="265"/>
      <c r="X3206" s="266"/>
      <c r="Y3206" s="266"/>
      <c r="Z3206" s="267"/>
      <c r="AA3206" s="30"/>
      <c r="AB3206" s="30"/>
      <c r="AC3206" s="30"/>
      <c r="AD3206" s="268"/>
      <c r="AE3206" s="28"/>
      <c r="AF3206" s="28"/>
      <c r="AG3206" s="269"/>
      <c r="AH3206" s="28"/>
      <c r="AI3206" s="30"/>
      <c r="AJ3206" s="30"/>
      <c r="AK3206" s="268"/>
      <c r="AL3206" s="270"/>
      <c r="AM3206" s="271"/>
      <c r="AN3206" s="30"/>
    </row>
    <row r="3207" spans="1:40" ht="20.100000000000001" customHeight="1" x14ac:dyDescent="0.2">
      <c r="A3207" s="258"/>
      <c r="B3207" s="258"/>
      <c r="C3207" s="258"/>
      <c r="D3207" s="28"/>
      <c r="E3207" s="259"/>
      <c r="F3207" s="260"/>
      <c r="G3207" s="28"/>
      <c r="H3207" s="28"/>
      <c r="I3207" s="261"/>
      <c r="J3207" s="28"/>
      <c r="K3207" s="478"/>
      <c r="L3207" s="479"/>
      <c r="M3207" s="262"/>
      <c r="N3207" s="259"/>
      <c r="O3207" s="263"/>
      <c r="P3207" s="264"/>
      <c r="Q3207" s="485"/>
      <c r="R3207" s="44"/>
      <c r="S3207" s="487"/>
      <c r="T3207" s="28"/>
      <c r="U3207" s="261"/>
      <c r="V3207" s="265"/>
      <c r="W3207" s="265"/>
      <c r="X3207" s="266"/>
      <c r="Y3207" s="266"/>
      <c r="Z3207" s="267"/>
      <c r="AA3207" s="30"/>
      <c r="AB3207" s="30"/>
      <c r="AC3207" s="30"/>
      <c r="AD3207" s="268"/>
      <c r="AE3207" s="28"/>
      <c r="AF3207" s="28"/>
      <c r="AG3207" s="269"/>
      <c r="AH3207" s="28"/>
      <c r="AI3207" s="30"/>
      <c r="AJ3207" s="30"/>
      <c r="AK3207" s="268"/>
      <c r="AL3207" s="270"/>
      <c r="AM3207" s="271"/>
      <c r="AN3207" s="30"/>
    </row>
    <row r="3208" spans="1:40" ht="20.100000000000001" customHeight="1" x14ac:dyDescent="0.2">
      <c r="A3208" s="258"/>
      <c r="B3208" s="258"/>
      <c r="C3208" s="258"/>
      <c r="D3208" s="28"/>
      <c r="E3208" s="259"/>
      <c r="F3208" s="260"/>
      <c r="G3208" s="28"/>
      <c r="H3208" s="28"/>
      <c r="I3208" s="261"/>
      <c r="J3208" s="28"/>
      <c r="K3208" s="478"/>
      <c r="L3208" s="479"/>
      <c r="M3208" s="262"/>
      <c r="N3208" s="259"/>
      <c r="O3208" s="263"/>
      <c r="P3208" s="264"/>
      <c r="Q3208" s="485"/>
      <c r="R3208" s="44"/>
      <c r="S3208" s="487"/>
      <c r="T3208" s="28"/>
      <c r="U3208" s="261"/>
      <c r="V3208" s="265"/>
      <c r="W3208" s="265"/>
      <c r="X3208" s="266"/>
      <c r="Y3208" s="266"/>
      <c r="Z3208" s="267"/>
      <c r="AA3208" s="30"/>
      <c r="AB3208" s="30"/>
      <c r="AC3208" s="30"/>
      <c r="AD3208" s="268"/>
      <c r="AE3208" s="28"/>
      <c r="AF3208" s="28"/>
      <c r="AG3208" s="269"/>
      <c r="AH3208" s="28"/>
      <c r="AI3208" s="30"/>
      <c r="AJ3208" s="30"/>
      <c r="AK3208" s="268"/>
      <c r="AL3208" s="270"/>
      <c r="AM3208" s="271"/>
      <c r="AN3208" s="30"/>
    </row>
    <row r="3209" spans="1:40" ht="20.100000000000001" customHeight="1" x14ac:dyDescent="0.2">
      <c r="A3209" s="258"/>
      <c r="B3209" s="258"/>
      <c r="C3209" s="258"/>
      <c r="D3209" s="28"/>
      <c r="E3209" s="259"/>
      <c r="F3209" s="260"/>
      <c r="G3209" s="28"/>
      <c r="H3209" s="28"/>
      <c r="I3209" s="261"/>
      <c r="J3209" s="28"/>
      <c r="K3209" s="478"/>
      <c r="L3209" s="479"/>
      <c r="M3209" s="262"/>
      <c r="N3209" s="259"/>
      <c r="O3209" s="263"/>
      <c r="P3209" s="264"/>
      <c r="Q3209" s="485"/>
      <c r="R3209" s="44"/>
      <c r="S3209" s="487"/>
      <c r="T3209" s="28"/>
      <c r="U3209" s="261"/>
      <c r="V3209" s="265"/>
      <c r="W3209" s="265"/>
      <c r="X3209" s="266"/>
      <c r="Y3209" s="266"/>
      <c r="Z3209" s="267"/>
      <c r="AA3209" s="30"/>
      <c r="AB3209" s="30"/>
      <c r="AC3209" s="30"/>
      <c r="AD3209" s="268"/>
      <c r="AE3209" s="28"/>
      <c r="AF3209" s="28"/>
      <c r="AG3209" s="269"/>
      <c r="AH3209" s="28"/>
      <c r="AI3209" s="30"/>
      <c r="AJ3209" s="30"/>
      <c r="AK3209" s="268"/>
      <c r="AL3209" s="270"/>
      <c r="AM3209" s="271"/>
      <c r="AN3209" s="30"/>
    </row>
    <row r="3210" spans="1:40" ht="20.100000000000001" customHeight="1" x14ac:dyDescent="0.2">
      <c r="A3210" s="258"/>
      <c r="B3210" s="258"/>
      <c r="C3210" s="258"/>
      <c r="D3210" s="28"/>
      <c r="E3210" s="259"/>
      <c r="F3210" s="260"/>
      <c r="G3210" s="28"/>
      <c r="H3210" s="28"/>
      <c r="I3210" s="261"/>
      <c r="J3210" s="28"/>
      <c r="K3210" s="478"/>
      <c r="L3210" s="479"/>
      <c r="M3210" s="262"/>
      <c r="N3210" s="259"/>
      <c r="O3210" s="263"/>
      <c r="P3210" s="264"/>
      <c r="Q3210" s="485"/>
      <c r="R3210" s="44"/>
      <c r="S3210" s="487"/>
      <c r="T3210" s="28"/>
      <c r="U3210" s="261"/>
      <c r="V3210" s="265"/>
      <c r="W3210" s="265"/>
      <c r="X3210" s="266"/>
      <c r="Y3210" s="266"/>
      <c r="Z3210" s="267"/>
      <c r="AA3210" s="30"/>
      <c r="AB3210" s="30"/>
      <c r="AC3210" s="30"/>
      <c r="AD3210" s="268"/>
      <c r="AE3210" s="28"/>
      <c r="AF3210" s="28"/>
      <c r="AG3210" s="269"/>
      <c r="AH3210" s="28"/>
      <c r="AI3210" s="30"/>
      <c r="AJ3210" s="30"/>
      <c r="AK3210" s="268"/>
      <c r="AL3210" s="270"/>
      <c r="AM3210" s="271"/>
      <c r="AN3210" s="30"/>
    </row>
    <row r="3211" spans="1:40" ht="20.100000000000001" customHeight="1" x14ac:dyDescent="0.2">
      <c r="A3211" s="258"/>
      <c r="B3211" s="258"/>
      <c r="C3211" s="258"/>
      <c r="D3211" s="28"/>
      <c r="E3211" s="259"/>
      <c r="F3211" s="260"/>
      <c r="G3211" s="28"/>
      <c r="H3211" s="28"/>
      <c r="I3211" s="261"/>
      <c r="J3211" s="28"/>
      <c r="K3211" s="478"/>
      <c r="L3211" s="479"/>
      <c r="M3211" s="262"/>
      <c r="N3211" s="259"/>
      <c r="O3211" s="263"/>
      <c r="P3211" s="264"/>
      <c r="Q3211" s="485"/>
      <c r="R3211" s="44"/>
      <c r="S3211" s="487"/>
      <c r="T3211" s="28"/>
      <c r="U3211" s="261"/>
      <c r="V3211" s="265"/>
      <c r="W3211" s="265"/>
      <c r="X3211" s="266"/>
      <c r="Y3211" s="266"/>
      <c r="Z3211" s="267"/>
      <c r="AA3211" s="30"/>
      <c r="AB3211" s="30"/>
      <c r="AC3211" s="30"/>
      <c r="AD3211" s="268"/>
      <c r="AE3211" s="28"/>
      <c r="AF3211" s="28"/>
      <c r="AG3211" s="269"/>
      <c r="AH3211" s="28"/>
      <c r="AI3211" s="30"/>
      <c r="AJ3211" s="30"/>
      <c r="AK3211" s="268"/>
      <c r="AL3211" s="270"/>
      <c r="AM3211" s="271"/>
      <c r="AN3211" s="30"/>
    </row>
    <row r="3212" spans="1:40" ht="20.100000000000001" customHeight="1" x14ac:dyDescent="0.2">
      <c r="A3212" s="258"/>
      <c r="B3212" s="258"/>
      <c r="C3212" s="258"/>
      <c r="D3212" s="28"/>
      <c r="E3212" s="259"/>
      <c r="F3212" s="260"/>
      <c r="G3212" s="28"/>
      <c r="H3212" s="28"/>
      <c r="I3212" s="261"/>
      <c r="J3212" s="28"/>
      <c r="K3212" s="478"/>
      <c r="L3212" s="479"/>
      <c r="M3212" s="262"/>
      <c r="N3212" s="259"/>
      <c r="O3212" s="263"/>
      <c r="P3212" s="264"/>
      <c r="Q3212" s="485"/>
      <c r="R3212" s="44"/>
      <c r="S3212" s="487"/>
      <c r="T3212" s="28"/>
      <c r="U3212" s="261"/>
      <c r="V3212" s="265"/>
      <c r="W3212" s="265"/>
      <c r="X3212" s="266"/>
      <c r="Y3212" s="266"/>
      <c r="Z3212" s="267"/>
      <c r="AA3212" s="30"/>
      <c r="AB3212" s="30"/>
      <c r="AC3212" s="30"/>
      <c r="AD3212" s="268"/>
      <c r="AE3212" s="28"/>
      <c r="AF3212" s="28"/>
      <c r="AG3212" s="269"/>
      <c r="AH3212" s="28"/>
      <c r="AI3212" s="30"/>
      <c r="AJ3212" s="30"/>
      <c r="AK3212" s="268"/>
      <c r="AL3212" s="270"/>
      <c r="AM3212" s="271"/>
      <c r="AN3212" s="30"/>
    </row>
    <row r="3213" spans="1:40" ht="20.100000000000001" customHeight="1" x14ac:dyDescent="0.2">
      <c r="A3213" s="258"/>
      <c r="B3213" s="258"/>
      <c r="C3213" s="258"/>
      <c r="D3213" s="28"/>
      <c r="E3213" s="259"/>
      <c r="F3213" s="260"/>
      <c r="G3213" s="28"/>
      <c r="H3213" s="28"/>
      <c r="I3213" s="261"/>
      <c r="J3213" s="28"/>
      <c r="K3213" s="478"/>
      <c r="L3213" s="479"/>
      <c r="M3213" s="262"/>
      <c r="N3213" s="259"/>
      <c r="O3213" s="263"/>
      <c r="P3213" s="264"/>
      <c r="Q3213" s="485"/>
      <c r="R3213" s="44"/>
      <c r="S3213" s="487"/>
      <c r="T3213" s="28"/>
      <c r="U3213" s="261"/>
      <c r="V3213" s="265"/>
      <c r="W3213" s="265"/>
      <c r="X3213" s="266"/>
      <c r="Y3213" s="266"/>
      <c r="Z3213" s="267"/>
      <c r="AA3213" s="30"/>
      <c r="AB3213" s="30"/>
      <c r="AC3213" s="30"/>
      <c r="AD3213" s="268"/>
      <c r="AE3213" s="28"/>
      <c r="AF3213" s="28"/>
      <c r="AG3213" s="269"/>
      <c r="AH3213" s="28"/>
      <c r="AI3213" s="30"/>
      <c r="AJ3213" s="30"/>
      <c r="AK3213" s="268"/>
      <c r="AL3213" s="270"/>
      <c r="AM3213" s="271"/>
      <c r="AN3213" s="30"/>
    </row>
    <row r="3214" spans="1:40" ht="20.100000000000001" customHeight="1" x14ac:dyDescent="0.2">
      <c r="A3214" s="258"/>
      <c r="B3214" s="258"/>
      <c r="C3214" s="258"/>
      <c r="D3214" s="28"/>
      <c r="E3214" s="259"/>
      <c r="F3214" s="260"/>
      <c r="G3214" s="28"/>
      <c r="H3214" s="28"/>
      <c r="I3214" s="261"/>
      <c r="J3214" s="28"/>
      <c r="K3214" s="478"/>
      <c r="L3214" s="479"/>
      <c r="M3214" s="262"/>
      <c r="N3214" s="259"/>
      <c r="O3214" s="263"/>
      <c r="P3214" s="264"/>
      <c r="Q3214" s="485"/>
      <c r="R3214" s="44"/>
      <c r="S3214" s="487"/>
      <c r="T3214" s="28"/>
      <c r="U3214" s="261"/>
      <c r="V3214" s="265"/>
      <c r="W3214" s="265"/>
      <c r="X3214" s="266"/>
      <c r="Y3214" s="266"/>
      <c r="Z3214" s="267"/>
      <c r="AA3214" s="30"/>
      <c r="AB3214" s="30"/>
      <c r="AC3214" s="30"/>
      <c r="AD3214" s="268"/>
      <c r="AE3214" s="28"/>
      <c r="AF3214" s="28"/>
      <c r="AG3214" s="269"/>
      <c r="AH3214" s="28"/>
      <c r="AI3214" s="30"/>
      <c r="AJ3214" s="30"/>
      <c r="AK3214" s="268"/>
      <c r="AL3214" s="270"/>
      <c r="AM3214" s="271"/>
      <c r="AN3214" s="30"/>
    </row>
    <row r="3215" spans="1:40" ht="20.100000000000001" customHeight="1" x14ac:dyDescent="0.2">
      <c r="A3215" s="258"/>
      <c r="B3215" s="258"/>
      <c r="C3215" s="258"/>
      <c r="D3215" s="28"/>
      <c r="E3215" s="259"/>
      <c r="F3215" s="260"/>
      <c r="G3215" s="28"/>
      <c r="H3215" s="28"/>
      <c r="I3215" s="261"/>
      <c r="J3215" s="28"/>
      <c r="K3215" s="478"/>
      <c r="L3215" s="479"/>
      <c r="M3215" s="262"/>
      <c r="N3215" s="259"/>
      <c r="O3215" s="263"/>
      <c r="P3215" s="264"/>
      <c r="Q3215" s="485"/>
      <c r="R3215" s="44"/>
      <c r="S3215" s="487"/>
      <c r="T3215" s="28"/>
      <c r="U3215" s="261"/>
      <c r="V3215" s="265"/>
      <c r="W3215" s="265"/>
      <c r="X3215" s="266"/>
      <c r="Y3215" s="266"/>
      <c r="Z3215" s="267"/>
      <c r="AA3215" s="30"/>
      <c r="AB3215" s="30"/>
      <c r="AC3215" s="30"/>
      <c r="AD3215" s="268"/>
      <c r="AE3215" s="28"/>
      <c r="AF3215" s="28"/>
      <c r="AG3215" s="269"/>
      <c r="AH3215" s="28"/>
      <c r="AI3215" s="30"/>
      <c r="AJ3215" s="30"/>
      <c r="AK3215" s="268"/>
      <c r="AL3215" s="270"/>
      <c r="AM3215" s="271"/>
      <c r="AN3215" s="30"/>
    </row>
    <row r="3216" spans="1:40" ht="20.100000000000001" customHeight="1" x14ac:dyDescent="0.2">
      <c r="A3216" s="258"/>
      <c r="B3216" s="258"/>
      <c r="C3216" s="258"/>
      <c r="D3216" s="28"/>
      <c r="E3216" s="259"/>
      <c r="F3216" s="260"/>
      <c r="G3216" s="28"/>
      <c r="H3216" s="28"/>
      <c r="I3216" s="261"/>
      <c r="J3216" s="28"/>
      <c r="K3216" s="478"/>
      <c r="L3216" s="479"/>
      <c r="M3216" s="262"/>
      <c r="N3216" s="259"/>
      <c r="O3216" s="263"/>
      <c r="P3216" s="264"/>
      <c r="Q3216" s="485"/>
      <c r="R3216" s="44"/>
      <c r="S3216" s="487"/>
      <c r="T3216" s="28"/>
      <c r="U3216" s="261"/>
      <c r="V3216" s="265"/>
      <c r="W3216" s="265"/>
      <c r="X3216" s="266"/>
      <c r="Y3216" s="266"/>
      <c r="Z3216" s="267"/>
      <c r="AA3216" s="30"/>
      <c r="AB3216" s="30"/>
      <c r="AC3216" s="30"/>
      <c r="AD3216" s="268"/>
      <c r="AE3216" s="28"/>
      <c r="AF3216" s="28"/>
      <c r="AG3216" s="269"/>
      <c r="AH3216" s="28"/>
      <c r="AI3216" s="30"/>
      <c r="AJ3216" s="30"/>
      <c r="AK3216" s="268"/>
      <c r="AL3216" s="270"/>
      <c r="AM3216" s="271"/>
      <c r="AN3216" s="30"/>
    </row>
    <row r="3217" spans="1:40" ht="20.100000000000001" customHeight="1" x14ac:dyDescent="0.2">
      <c r="A3217" s="258"/>
      <c r="B3217" s="258"/>
      <c r="C3217" s="258"/>
      <c r="D3217" s="28"/>
      <c r="E3217" s="259"/>
      <c r="F3217" s="260"/>
      <c r="G3217" s="28"/>
      <c r="H3217" s="28"/>
      <c r="I3217" s="261"/>
      <c r="J3217" s="28"/>
      <c r="K3217" s="478"/>
      <c r="L3217" s="479"/>
      <c r="M3217" s="262"/>
      <c r="N3217" s="259"/>
      <c r="O3217" s="263"/>
      <c r="P3217" s="264"/>
      <c r="Q3217" s="485"/>
      <c r="R3217" s="44"/>
      <c r="S3217" s="487"/>
      <c r="T3217" s="28"/>
      <c r="U3217" s="261"/>
      <c r="V3217" s="265"/>
      <c r="W3217" s="265"/>
      <c r="X3217" s="266"/>
      <c r="Y3217" s="266"/>
      <c r="Z3217" s="267"/>
      <c r="AA3217" s="30"/>
      <c r="AB3217" s="30"/>
      <c r="AC3217" s="30"/>
      <c r="AD3217" s="268"/>
      <c r="AE3217" s="28"/>
      <c r="AF3217" s="28"/>
      <c r="AG3217" s="269"/>
      <c r="AH3217" s="28"/>
      <c r="AI3217" s="30"/>
      <c r="AJ3217" s="30"/>
      <c r="AK3217" s="268"/>
      <c r="AL3217" s="270"/>
      <c r="AM3217" s="271"/>
      <c r="AN3217" s="30"/>
    </row>
    <row r="3218" spans="1:40" ht="20.100000000000001" customHeight="1" x14ac:dyDescent="0.2">
      <c r="A3218" s="258"/>
      <c r="B3218" s="258"/>
      <c r="C3218" s="258"/>
      <c r="D3218" s="28"/>
      <c r="E3218" s="259"/>
      <c r="F3218" s="260"/>
      <c r="G3218" s="28"/>
      <c r="H3218" s="28"/>
      <c r="I3218" s="261"/>
      <c r="J3218" s="28"/>
      <c r="K3218" s="478"/>
      <c r="L3218" s="479"/>
      <c r="M3218" s="262"/>
      <c r="N3218" s="259"/>
      <c r="O3218" s="263"/>
      <c r="P3218" s="264"/>
      <c r="Q3218" s="485"/>
      <c r="R3218" s="44"/>
      <c r="S3218" s="487"/>
      <c r="T3218" s="28"/>
      <c r="U3218" s="261"/>
      <c r="V3218" s="265"/>
      <c r="W3218" s="265"/>
      <c r="X3218" s="266"/>
      <c r="Y3218" s="266"/>
      <c r="Z3218" s="267"/>
      <c r="AA3218" s="30"/>
      <c r="AB3218" s="30"/>
      <c r="AC3218" s="30"/>
      <c r="AD3218" s="268"/>
      <c r="AE3218" s="28"/>
      <c r="AF3218" s="28"/>
      <c r="AG3218" s="269"/>
      <c r="AH3218" s="28"/>
      <c r="AI3218" s="30"/>
      <c r="AJ3218" s="30"/>
      <c r="AK3218" s="268"/>
      <c r="AL3218" s="270"/>
      <c r="AM3218" s="271"/>
      <c r="AN3218" s="30"/>
    </row>
    <row r="3219" spans="1:40" ht="20.100000000000001" customHeight="1" x14ac:dyDescent="0.2">
      <c r="A3219" s="258"/>
      <c r="B3219" s="258"/>
      <c r="C3219" s="258"/>
      <c r="D3219" s="28"/>
      <c r="E3219" s="259"/>
      <c r="F3219" s="260"/>
      <c r="G3219" s="28"/>
      <c r="H3219" s="28"/>
      <c r="I3219" s="261"/>
      <c r="J3219" s="28"/>
      <c r="K3219" s="478"/>
      <c r="L3219" s="479"/>
      <c r="M3219" s="262"/>
      <c r="N3219" s="259"/>
      <c r="O3219" s="263"/>
      <c r="P3219" s="264"/>
      <c r="Q3219" s="485"/>
      <c r="R3219" s="44"/>
      <c r="S3219" s="487"/>
      <c r="T3219" s="28"/>
      <c r="U3219" s="261"/>
      <c r="V3219" s="265"/>
      <c r="W3219" s="265"/>
      <c r="X3219" s="266"/>
      <c r="Y3219" s="266"/>
      <c r="Z3219" s="267"/>
      <c r="AA3219" s="30"/>
      <c r="AB3219" s="30"/>
      <c r="AC3219" s="30"/>
      <c r="AD3219" s="268"/>
      <c r="AE3219" s="28"/>
      <c r="AF3219" s="28"/>
      <c r="AG3219" s="269"/>
      <c r="AH3219" s="28"/>
      <c r="AI3219" s="30"/>
      <c r="AJ3219" s="30"/>
      <c r="AK3219" s="268"/>
      <c r="AL3219" s="270"/>
      <c r="AM3219" s="271"/>
      <c r="AN3219" s="30"/>
    </row>
    <row r="3220" spans="1:40" ht="20.100000000000001" customHeight="1" x14ac:dyDescent="0.2">
      <c r="A3220" s="258"/>
      <c r="B3220" s="258"/>
      <c r="C3220" s="258"/>
      <c r="D3220" s="28"/>
      <c r="E3220" s="259"/>
      <c r="F3220" s="260"/>
      <c r="G3220" s="28"/>
      <c r="H3220" s="28"/>
      <c r="I3220" s="261"/>
      <c r="J3220" s="28"/>
      <c r="K3220" s="478"/>
      <c r="L3220" s="479"/>
      <c r="M3220" s="262"/>
      <c r="N3220" s="259"/>
      <c r="O3220" s="263"/>
      <c r="P3220" s="264"/>
      <c r="Q3220" s="485"/>
      <c r="R3220" s="44"/>
      <c r="S3220" s="487"/>
      <c r="T3220" s="28"/>
      <c r="U3220" s="261"/>
      <c r="V3220" s="265"/>
      <c r="W3220" s="265"/>
      <c r="X3220" s="266"/>
      <c r="Y3220" s="266"/>
      <c r="Z3220" s="267"/>
      <c r="AA3220" s="30"/>
      <c r="AB3220" s="30"/>
      <c r="AC3220" s="30"/>
      <c r="AD3220" s="268"/>
      <c r="AE3220" s="28"/>
      <c r="AF3220" s="28"/>
      <c r="AG3220" s="269"/>
      <c r="AH3220" s="28"/>
      <c r="AI3220" s="30"/>
      <c r="AJ3220" s="30"/>
      <c r="AK3220" s="268"/>
      <c r="AL3220" s="270"/>
      <c r="AM3220" s="271"/>
      <c r="AN3220" s="30"/>
    </row>
    <row r="3221" spans="1:40" ht="20.100000000000001" customHeight="1" x14ac:dyDescent="0.2">
      <c r="A3221" s="258"/>
      <c r="B3221" s="258"/>
      <c r="C3221" s="258"/>
      <c r="D3221" s="28"/>
      <c r="E3221" s="259"/>
      <c r="F3221" s="260"/>
      <c r="G3221" s="28"/>
      <c r="H3221" s="28"/>
      <c r="I3221" s="261"/>
      <c r="J3221" s="28"/>
      <c r="K3221" s="478"/>
      <c r="L3221" s="479"/>
      <c r="M3221" s="262"/>
      <c r="N3221" s="259"/>
      <c r="O3221" s="263"/>
      <c r="P3221" s="264"/>
      <c r="Q3221" s="485"/>
      <c r="R3221" s="44"/>
      <c r="S3221" s="487"/>
      <c r="T3221" s="28"/>
      <c r="U3221" s="261"/>
      <c r="V3221" s="265"/>
      <c r="W3221" s="265"/>
      <c r="X3221" s="266"/>
      <c r="Y3221" s="266"/>
      <c r="Z3221" s="267"/>
      <c r="AA3221" s="30"/>
      <c r="AB3221" s="30"/>
      <c r="AC3221" s="30"/>
      <c r="AD3221" s="268"/>
      <c r="AE3221" s="28"/>
      <c r="AF3221" s="28"/>
      <c r="AG3221" s="269"/>
      <c r="AH3221" s="28"/>
      <c r="AI3221" s="30"/>
      <c r="AJ3221" s="30"/>
      <c r="AK3221" s="268"/>
      <c r="AL3221" s="270"/>
      <c r="AM3221" s="271"/>
      <c r="AN3221" s="30"/>
    </row>
    <row r="3222" spans="1:40" ht="20.100000000000001" customHeight="1" x14ac:dyDescent="0.2">
      <c r="A3222" s="258"/>
      <c r="B3222" s="258"/>
      <c r="C3222" s="258"/>
      <c r="D3222" s="28"/>
      <c r="E3222" s="259"/>
      <c r="F3222" s="260"/>
      <c r="G3222" s="28"/>
      <c r="H3222" s="28"/>
      <c r="I3222" s="261"/>
      <c r="J3222" s="28"/>
      <c r="K3222" s="478"/>
      <c r="L3222" s="479"/>
      <c r="M3222" s="262"/>
      <c r="N3222" s="259"/>
      <c r="O3222" s="263"/>
      <c r="P3222" s="264"/>
      <c r="Q3222" s="485"/>
      <c r="R3222" s="44"/>
      <c r="S3222" s="487"/>
      <c r="T3222" s="28"/>
      <c r="U3222" s="261"/>
      <c r="V3222" s="265"/>
      <c r="W3222" s="265"/>
      <c r="X3222" s="266"/>
      <c r="Y3222" s="266"/>
      <c r="Z3222" s="267"/>
      <c r="AA3222" s="30"/>
      <c r="AB3222" s="30"/>
      <c r="AC3222" s="30"/>
      <c r="AD3222" s="268"/>
      <c r="AE3222" s="28"/>
      <c r="AF3222" s="28"/>
      <c r="AG3222" s="269"/>
      <c r="AH3222" s="28"/>
      <c r="AI3222" s="30"/>
      <c r="AJ3222" s="30"/>
      <c r="AK3222" s="268"/>
      <c r="AL3222" s="270"/>
      <c r="AM3222" s="271"/>
      <c r="AN3222" s="30"/>
    </row>
    <row r="3223" spans="1:40" ht="20.100000000000001" customHeight="1" x14ac:dyDescent="0.2">
      <c r="A3223" s="258"/>
      <c r="B3223" s="258"/>
      <c r="C3223" s="258"/>
      <c r="D3223" s="28"/>
      <c r="E3223" s="259"/>
      <c r="F3223" s="260"/>
      <c r="G3223" s="28"/>
      <c r="H3223" s="28"/>
      <c r="I3223" s="261"/>
      <c r="J3223" s="28"/>
      <c r="K3223" s="478"/>
      <c r="L3223" s="479"/>
      <c r="M3223" s="262"/>
      <c r="N3223" s="259"/>
      <c r="O3223" s="263"/>
      <c r="P3223" s="264"/>
      <c r="Q3223" s="485"/>
      <c r="R3223" s="44"/>
      <c r="S3223" s="487"/>
      <c r="T3223" s="28"/>
      <c r="U3223" s="261"/>
      <c r="V3223" s="265"/>
      <c r="W3223" s="265"/>
      <c r="X3223" s="266"/>
      <c r="Y3223" s="266"/>
      <c r="Z3223" s="267"/>
      <c r="AA3223" s="30"/>
      <c r="AB3223" s="30"/>
      <c r="AC3223" s="30"/>
      <c r="AD3223" s="268"/>
      <c r="AE3223" s="28"/>
      <c r="AF3223" s="28"/>
      <c r="AG3223" s="269"/>
      <c r="AH3223" s="28"/>
      <c r="AI3223" s="30"/>
      <c r="AJ3223" s="30"/>
      <c r="AK3223" s="268"/>
      <c r="AL3223" s="270"/>
      <c r="AM3223" s="271"/>
      <c r="AN3223" s="30"/>
    </row>
    <row r="3224" spans="1:40" ht="20.100000000000001" customHeight="1" x14ac:dyDescent="0.2">
      <c r="A3224" s="258"/>
      <c r="B3224" s="258"/>
      <c r="C3224" s="258"/>
      <c r="D3224" s="28"/>
      <c r="E3224" s="259"/>
      <c r="F3224" s="260"/>
      <c r="G3224" s="28"/>
      <c r="H3224" s="28"/>
      <c r="I3224" s="261"/>
      <c r="J3224" s="28"/>
      <c r="K3224" s="478"/>
      <c r="L3224" s="479"/>
      <c r="M3224" s="262"/>
      <c r="N3224" s="259"/>
      <c r="O3224" s="263"/>
      <c r="P3224" s="264"/>
      <c r="Q3224" s="485"/>
      <c r="R3224" s="44"/>
      <c r="S3224" s="487"/>
      <c r="T3224" s="28"/>
      <c r="U3224" s="261"/>
      <c r="V3224" s="265"/>
      <c r="W3224" s="265"/>
      <c r="X3224" s="266"/>
      <c r="Y3224" s="266"/>
      <c r="Z3224" s="267"/>
      <c r="AA3224" s="30"/>
      <c r="AB3224" s="30"/>
      <c r="AC3224" s="30"/>
      <c r="AD3224" s="268"/>
      <c r="AE3224" s="28"/>
      <c r="AF3224" s="28"/>
      <c r="AG3224" s="269"/>
      <c r="AH3224" s="28"/>
      <c r="AI3224" s="30"/>
      <c r="AJ3224" s="30"/>
      <c r="AK3224" s="268"/>
      <c r="AL3224" s="270"/>
      <c r="AM3224" s="271"/>
      <c r="AN3224" s="30"/>
    </row>
    <row r="3225" spans="1:40" ht="20.100000000000001" customHeight="1" x14ac:dyDescent="0.2">
      <c r="A3225" s="258"/>
      <c r="B3225" s="258"/>
      <c r="C3225" s="258"/>
      <c r="D3225" s="28"/>
      <c r="E3225" s="259"/>
      <c r="F3225" s="260"/>
      <c r="G3225" s="28"/>
      <c r="H3225" s="28"/>
      <c r="I3225" s="261"/>
      <c r="J3225" s="28"/>
      <c r="K3225" s="478"/>
      <c r="L3225" s="479"/>
      <c r="M3225" s="262"/>
      <c r="N3225" s="259"/>
      <c r="O3225" s="263"/>
      <c r="P3225" s="264"/>
      <c r="Q3225" s="485"/>
      <c r="R3225" s="44"/>
      <c r="S3225" s="487"/>
      <c r="T3225" s="28"/>
      <c r="U3225" s="261"/>
      <c r="V3225" s="265"/>
      <c r="W3225" s="265"/>
      <c r="X3225" s="266"/>
      <c r="Y3225" s="266"/>
      <c r="Z3225" s="267"/>
      <c r="AA3225" s="30"/>
      <c r="AB3225" s="30"/>
      <c r="AC3225" s="30"/>
      <c r="AD3225" s="268"/>
      <c r="AE3225" s="28"/>
      <c r="AF3225" s="28"/>
      <c r="AG3225" s="269"/>
      <c r="AH3225" s="28"/>
      <c r="AI3225" s="30"/>
      <c r="AJ3225" s="30"/>
      <c r="AK3225" s="268"/>
      <c r="AL3225" s="270"/>
      <c r="AM3225" s="271"/>
      <c r="AN3225" s="30"/>
    </row>
    <row r="3226" spans="1:40" ht="20.100000000000001" customHeight="1" x14ac:dyDescent="0.2">
      <c r="A3226" s="258"/>
      <c r="B3226" s="258"/>
      <c r="C3226" s="258"/>
      <c r="D3226" s="28"/>
      <c r="E3226" s="259"/>
      <c r="F3226" s="260"/>
      <c r="G3226" s="28"/>
      <c r="H3226" s="28"/>
      <c r="I3226" s="261"/>
      <c r="J3226" s="28"/>
      <c r="K3226" s="478"/>
      <c r="L3226" s="479"/>
      <c r="M3226" s="262"/>
      <c r="N3226" s="259"/>
      <c r="O3226" s="263"/>
      <c r="P3226" s="264"/>
      <c r="Q3226" s="485"/>
      <c r="R3226" s="44"/>
      <c r="S3226" s="487"/>
      <c r="T3226" s="28"/>
      <c r="U3226" s="261"/>
      <c r="V3226" s="265"/>
      <c r="W3226" s="265"/>
      <c r="X3226" s="266"/>
      <c r="Y3226" s="266"/>
      <c r="Z3226" s="267"/>
      <c r="AA3226" s="30"/>
      <c r="AB3226" s="30"/>
      <c r="AC3226" s="30"/>
      <c r="AD3226" s="268"/>
      <c r="AE3226" s="28"/>
      <c r="AF3226" s="28"/>
      <c r="AG3226" s="269"/>
      <c r="AH3226" s="28"/>
      <c r="AI3226" s="30"/>
      <c r="AJ3226" s="30"/>
      <c r="AK3226" s="268"/>
      <c r="AL3226" s="270"/>
      <c r="AM3226" s="271"/>
      <c r="AN3226" s="30"/>
    </row>
    <row r="3227" spans="1:40" ht="20.100000000000001" customHeight="1" x14ac:dyDescent="0.2">
      <c r="A3227" s="258"/>
      <c r="B3227" s="258"/>
      <c r="C3227" s="258"/>
      <c r="D3227" s="28"/>
      <c r="E3227" s="259"/>
      <c r="F3227" s="260"/>
      <c r="G3227" s="28"/>
      <c r="H3227" s="28"/>
      <c r="I3227" s="261"/>
      <c r="J3227" s="28"/>
      <c r="K3227" s="478"/>
      <c r="L3227" s="479"/>
      <c r="M3227" s="262"/>
      <c r="N3227" s="259"/>
      <c r="O3227" s="263"/>
      <c r="P3227" s="264"/>
      <c r="Q3227" s="485"/>
      <c r="R3227" s="44"/>
      <c r="S3227" s="487"/>
      <c r="T3227" s="28"/>
      <c r="U3227" s="261"/>
      <c r="V3227" s="265"/>
      <c r="W3227" s="265"/>
      <c r="X3227" s="266"/>
      <c r="Y3227" s="266"/>
      <c r="Z3227" s="267"/>
      <c r="AA3227" s="30"/>
      <c r="AB3227" s="30"/>
      <c r="AC3227" s="30"/>
      <c r="AD3227" s="268"/>
      <c r="AE3227" s="28"/>
      <c r="AF3227" s="28"/>
      <c r="AG3227" s="269"/>
      <c r="AH3227" s="28"/>
      <c r="AI3227" s="30"/>
      <c r="AJ3227" s="30"/>
      <c r="AK3227" s="268"/>
      <c r="AL3227" s="270"/>
      <c r="AM3227" s="271"/>
      <c r="AN3227" s="30"/>
    </row>
    <row r="3228" spans="1:40" ht="20.100000000000001" customHeight="1" x14ac:dyDescent="0.2">
      <c r="A3228" s="258"/>
      <c r="B3228" s="258"/>
      <c r="C3228" s="258"/>
      <c r="D3228" s="28"/>
      <c r="E3228" s="259"/>
      <c r="F3228" s="260"/>
      <c r="G3228" s="28"/>
      <c r="H3228" s="28"/>
      <c r="I3228" s="261"/>
      <c r="J3228" s="28"/>
      <c r="K3228" s="478"/>
      <c r="L3228" s="479"/>
      <c r="M3228" s="262"/>
      <c r="N3228" s="259"/>
      <c r="O3228" s="263"/>
      <c r="P3228" s="264"/>
      <c r="Q3228" s="485"/>
      <c r="R3228" s="44"/>
      <c r="S3228" s="487"/>
      <c r="T3228" s="28"/>
      <c r="U3228" s="261"/>
      <c r="V3228" s="265"/>
      <c r="W3228" s="265"/>
      <c r="X3228" s="266"/>
      <c r="Y3228" s="266"/>
      <c r="Z3228" s="267"/>
      <c r="AA3228" s="30"/>
      <c r="AB3228" s="30"/>
      <c r="AC3228" s="30"/>
      <c r="AD3228" s="268"/>
      <c r="AE3228" s="28"/>
      <c r="AF3228" s="28"/>
      <c r="AG3228" s="269"/>
      <c r="AH3228" s="28"/>
      <c r="AI3228" s="30"/>
      <c r="AJ3228" s="30"/>
      <c r="AK3228" s="268"/>
      <c r="AL3228" s="270"/>
      <c r="AM3228" s="271"/>
      <c r="AN3228" s="30"/>
    </row>
    <row r="3229" spans="1:40" ht="20.100000000000001" customHeight="1" x14ac:dyDescent="0.2">
      <c r="A3229" s="258"/>
      <c r="B3229" s="258"/>
      <c r="C3229" s="258"/>
      <c r="D3229" s="28"/>
      <c r="E3229" s="259"/>
      <c r="F3229" s="260"/>
      <c r="G3229" s="28"/>
      <c r="H3229" s="28"/>
      <c r="I3229" s="261"/>
      <c r="J3229" s="28"/>
      <c r="K3229" s="478"/>
      <c r="L3229" s="479"/>
      <c r="M3229" s="262"/>
      <c r="N3229" s="259"/>
      <c r="O3229" s="263"/>
      <c r="P3229" s="264"/>
      <c r="Q3229" s="485"/>
      <c r="R3229" s="44"/>
      <c r="S3229" s="487"/>
      <c r="T3229" s="28"/>
      <c r="U3229" s="261"/>
      <c r="V3229" s="265"/>
      <c r="W3229" s="265"/>
      <c r="X3229" s="266"/>
      <c r="Y3229" s="266"/>
      <c r="Z3229" s="267"/>
      <c r="AA3229" s="30"/>
      <c r="AB3229" s="30"/>
      <c r="AC3229" s="30"/>
      <c r="AD3229" s="268"/>
      <c r="AE3229" s="28"/>
      <c r="AF3229" s="28"/>
      <c r="AG3229" s="269"/>
      <c r="AH3229" s="28"/>
      <c r="AI3229" s="30"/>
      <c r="AJ3229" s="30"/>
      <c r="AK3229" s="268"/>
      <c r="AL3229" s="270"/>
      <c r="AM3229" s="271"/>
      <c r="AN3229" s="30"/>
    </row>
    <row r="3230" spans="1:40" ht="20.100000000000001" customHeight="1" x14ac:dyDescent="0.2">
      <c r="A3230" s="258"/>
      <c r="B3230" s="258"/>
      <c r="C3230" s="258"/>
      <c r="D3230" s="28"/>
      <c r="E3230" s="259"/>
      <c r="F3230" s="260"/>
      <c r="G3230" s="28"/>
      <c r="H3230" s="28"/>
      <c r="I3230" s="261"/>
      <c r="J3230" s="28"/>
      <c r="K3230" s="478"/>
      <c r="L3230" s="479"/>
      <c r="M3230" s="262"/>
      <c r="N3230" s="259"/>
      <c r="O3230" s="263"/>
      <c r="P3230" s="264"/>
      <c r="Q3230" s="485"/>
      <c r="R3230" s="44"/>
      <c r="S3230" s="487"/>
      <c r="T3230" s="28"/>
      <c r="U3230" s="261"/>
      <c r="V3230" s="265"/>
      <c r="W3230" s="265"/>
      <c r="X3230" s="266"/>
      <c r="Y3230" s="266"/>
      <c r="Z3230" s="267"/>
      <c r="AA3230" s="30"/>
      <c r="AB3230" s="30"/>
      <c r="AC3230" s="30"/>
      <c r="AD3230" s="268"/>
      <c r="AE3230" s="28"/>
      <c r="AF3230" s="28"/>
      <c r="AG3230" s="269"/>
      <c r="AH3230" s="28"/>
      <c r="AI3230" s="30"/>
      <c r="AJ3230" s="30"/>
      <c r="AK3230" s="268"/>
      <c r="AL3230" s="270"/>
      <c r="AM3230" s="271"/>
      <c r="AN3230" s="30"/>
    </row>
    <row r="3231" spans="1:40" ht="20.100000000000001" customHeight="1" x14ac:dyDescent="0.2">
      <c r="A3231" s="258"/>
      <c r="B3231" s="258"/>
      <c r="C3231" s="258"/>
      <c r="D3231" s="28"/>
      <c r="E3231" s="259"/>
      <c r="F3231" s="260"/>
      <c r="G3231" s="28"/>
      <c r="H3231" s="28"/>
      <c r="I3231" s="261"/>
      <c r="J3231" s="28"/>
      <c r="K3231" s="478"/>
      <c r="L3231" s="479"/>
      <c r="M3231" s="262"/>
      <c r="N3231" s="259"/>
      <c r="O3231" s="263"/>
      <c r="P3231" s="264"/>
      <c r="Q3231" s="485"/>
      <c r="R3231" s="44"/>
      <c r="S3231" s="487"/>
      <c r="T3231" s="28"/>
      <c r="U3231" s="261"/>
      <c r="V3231" s="265"/>
      <c r="W3231" s="265"/>
      <c r="X3231" s="266"/>
      <c r="Y3231" s="266"/>
      <c r="Z3231" s="267"/>
      <c r="AA3231" s="30"/>
      <c r="AB3231" s="30"/>
      <c r="AC3231" s="30"/>
      <c r="AD3231" s="268"/>
      <c r="AE3231" s="28"/>
      <c r="AF3231" s="28"/>
      <c r="AG3231" s="269"/>
      <c r="AH3231" s="28"/>
      <c r="AI3231" s="30"/>
      <c r="AJ3231" s="30"/>
      <c r="AK3231" s="268"/>
      <c r="AL3231" s="270"/>
      <c r="AM3231" s="271"/>
      <c r="AN3231" s="30"/>
    </row>
    <row r="3232" spans="1:40" ht="20.100000000000001" customHeight="1" x14ac:dyDescent="0.2">
      <c r="A3232" s="258"/>
      <c r="B3232" s="258"/>
      <c r="C3232" s="258"/>
      <c r="D3232" s="28"/>
      <c r="E3232" s="259"/>
      <c r="F3232" s="260"/>
      <c r="G3232" s="28"/>
      <c r="H3232" s="28"/>
      <c r="I3232" s="261"/>
      <c r="J3232" s="28"/>
      <c r="K3232" s="478"/>
      <c r="L3232" s="479"/>
      <c r="M3232" s="262"/>
      <c r="N3232" s="259"/>
      <c r="O3232" s="263"/>
      <c r="P3232" s="264"/>
      <c r="Q3232" s="485"/>
      <c r="R3232" s="44"/>
      <c r="S3232" s="487"/>
      <c r="T3232" s="28"/>
      <c r="U3232" s="261"/>
      <c r="V3232" s="265"/>
      <c r="W3232" s="265"/>
      <c r="X3232" s="266"/>
      <c r="Y3232" s="266"/>
      <c r="Z3232" s="267"/>
      <c r="AA3232" s="30"/>
      <c r="AB3232" s="30"/>
      <c r="AC3232" s="30"/>
      <c r="AD3232" s="268"/>
      <c r="AE3232" s="28"/>
      <c r="AF3232" s="28"/>
      <c r="AG3232" s="269"/>
      <c r="AH3232" s="28"/>
      <c r="AI3232" s="30"/>
      <c r="AJ3232" s="30"/>
      <c r="AK3232" s="268"/>
      <c r="AL3232" s="270"/>
      <c r="AM3232" s="271"/>
      <c r="AN3232" s="30"/>
    </row>
    <row r="3233" spans="1:40" ht="20.100000000000001" customHeight="1" x14ac:dyDescent="0.2">
      <c r="A3233" s="258"/>
      <c r="B3233" s="258"/>
      <c r="C3233" s="258"/>
      <c r="D3233" s="28"/>
      <c r="E3233" s="259"/>
      <c r="F3233" s="260"/>
      <c r="G3233" s="28"/>
      <c r="H3233" s="28"/>
      <c r="I3233" s="261"/>
      <c r="J3233" s="28"/>
      <c r="K3233" s="478"/>
      <c r="L3233" s="479"/>
      <c r="M3233" s="262"/>
      <c r="N3233" s="259"/>
      <c r="O3233" s="263"/>
      <c r="P3233" s="264"/>
      <c r="Q3233" s="485"/>
      <c r="R3233" s="44"/>
      <c r="S3233" s="487"/>
      <c r="T3233" s="28"/>
      <c r="U3233" s="261"/>
      <c r="V3233" s="265"/>
      <c r="W3233" s="265"/>
      <c r="X3233" s="266"/>
      <c r="Y3233" s="266"/>
      <c r="Z3233" s="267"/>
      <c r="AA3233" s="30"/>
      <c r="AB3233" s="30"/>
      <c r="AC3233" s="30"/>
      <c r="AD3233" s="268"/>
      <c r="AE3233" s="28"/>
      <c r="AF3233" s="28"/>
      <c r="AG3233" s="269"/>
      <c r="AH3233" s="28"/>
      <c r="AI3233" s="30"/>
      <c r="AJ3233" s="30"/>
      <c r="AK3233" s="268"/>
      <c r="AL3233" s="270"/>
      <c r="AM3233" s="271"/>
      <c r="AN3233" s="30"/>
    </row>
    <row r="3234" spans="1:40" ht="20.100000000000001" customHeight="1" x14ac:dyDescent="0.2">
      <c r="A3234" s="258"/>
      <c r="B3234" s="258"/>
      <c r="C3234" s="258"/>
      <c r="D3234" s="28"/>
      <c r="E3234" s="259"/>
      <c r="F3234" s="260"/>
      <c r="G3234" s="28"/>
      <c r="H3234" s="28"/>
      <c r="I3234" s="261"/>
      <c r="J3234" s="28"/>
      <c r="K3234" s="478"/>
      <c r="L3234" s="479"/>
      <c r="M3234" s="262"/>
      <c r="N3234" s="259"/>
      <c r="O3234" s="263"/>
      <c r="P3234" s="264"/>
      <c r="Q3234" s="485"/>
      <c r="R3234" s="44"/>
      <c r="S3234" s="487"/>
      <c r="T3234" s="28"/>
      <c r="U3234" s="261"/>
      <c r="V3234" s="265"/>
      <c r="W3234" s="265"/>
      <c r="X3234" s="266"/>
      <c r="Y3234" s="266"/>
      <c r="Z3234" s="267"/>
      <c r="AA3234" s="30"/>
      <c r="AB3234" s="30"/>
      <c r="AC3234" s="30"/>
      <c r="AD3234" s="268"/>
      <c r="AE3234" s="28"/>
      <c r="AF3234" s="28"/>
      <c r="AG3234" s="269"/>
      <c r="AH3234" s="28"/>
      <c r="AI3234" s="30"/>
      <c r="AJ3234" s="30"/>
      <c r="AK3234" s="268"/>
      <c r="AL3234" s="270"/>
      <c r="AM3234" s="271"/>
      <c r="AN3234" s="30"/>
    </row>
    <row r="3235" spans="1:40" ht="20.100000000000001" customHeight="1" x14ac:dyDescent="0.2">
      <c r="A3235" s="258"/>
      <c r="B3235" s="258"/>
      <c r="C3235" s="258"/>
      <c r="D3235" s="28"/>
      <c r="E3235" s="259"/>
      <c r="F3235" s="260"/>
      <c r="G3235" s="28"/>
      <c r="H3235" s="28"/>
      <c r="I3235" s="261"/>
      <c r="J3235" s="28"/>
      <c r="K3235" s="478"/>
      <c r="L3235" s="479"/>
      <c r="M3235" s="262"/>
      <c r="N3235" s="259"/>
      <c r="O3235" s="263"/>
      <c r="P3235" s="264"/>
      <c r="Q3235" s="485"/>
      <c r="R3235" s="44"/>
      <c r="S3235" s="487"/>
      <c r="T3235" s="28"/>
      <c r="U3235" s="261"/>
      <c r="V3235" s="265"/>
      <c r="W3235" s="265"/>
      <c r="X3235" s="266"/>
      <c r="Y3235" s="266"/>
      <c r="Z3235" s="267"/>
      <c r="AA3235" s="30"/>
      <c r="AB3235" s="30"/>
      <c r="AC3235" s="30"/>
      <c r="AD3235" s="268"/>
      <c r="AE3235" s="28"/>
      <c r="AF3235" s="28"/>
      <c r="AG3235" s="269"/>
      <c r="AH3235" s="28"/>
      <c r="AI3235" s="30"/>
      <c r="AJ3235" s="30"/>
      <c r="AK3235" s="268"/>
      <c r="AL3235" s="270"/>
      <c r="AM3235" s="271"/>
      <c r="AN3235" s="30"/>
    </row>
    <row r="3236" spans="1:40" ht="20.100000000000001" customHeight="1" x14ac:dyDescent="0.2">
      <c r="A3236" s="258"/>
      <c r="B3236" s="258"/>
      <c r="C3236" s="258"/>
      <c r="D3236" s="28"/>
      <c r="E3236" s="259"/>
      <c r="F3236" s="260"/>
      <c r="G3236" s="28"/>
      <c r="H3236" s="28"/>
      <c r="I3236" s="261"/>
      <c r="J3236" s="28"/>
      <c r="K3236" s="478"/>
      <c r="L3236" s="479"/>
      <c r="M3236" s="262"/>
      <c r="N3236" s="259"/>
      <c r="O3236" s="263"/>
      <c r="P3236" s="264"/>
      <c r="Q3236" s="485"/>
      <c r="R3236" s="44"/>
      <c r="S3236" s="487"/>
      <c r="T3236" s="28"/>
      <c r="U3236" s="261"/>
      <c r="V3236" s="265"/>
      <c r="W3236" s="265"/>
      <c r="X3236" s="266"/>
      <c r="Y3236" s="266"/>
      <c r="Z3236" s="267"/>
      <c r="AA3236" s="30"/>
      <c r="AB3236" s="30"/>
      <c r="AC3236" s="30"/>
      <c r="AD3236" s="268"/>
      <c r="AE3236" s="28"/>
      <c r="AF3236" s="28"/>
      <c r="AG3236" s="269"/>
      <c r="AH3236" s="28"/>
      <c r="AI3236" s="30"/>
      <c r="AJ3236" s="30"/>
      <c r="AK3236" s="268"/>
      <c r="AL3236" s="270"/>
      <c r="AM3236" s="271"/>
      <c r="AN3236" s="30"/>
    </row>
    <row r="3237" spans="1:40" ht="20.100000000000001" customHeight="1" x14ac:dyDescent="0.2">
      <c r="A3237" s="258"/>
      <c r="B3237" s="258"/>
      <c r="C3237" s="258"/>
      <c r="D3237" s="28"/>
      <c r="E3237" s="259"/>
      <c r="F3237" s="260"/>
      <c r="G3237" s="28"/>
      <c r="H3237" s="28"/>
      <c r="I3237" s="261"/>
      <c r="J3237" s="28"/>
      <c r="K3237" s="478"/>
      <c r="L3237" s="479"/>
      <c r="M3237" s="262"/>
      <c r="N3237" s="259"/>
      <c r="O3237" s="263"/>
      <c r="P3237" s="264"/>
      <c r="Q3237" s="485"/>
      <c r="R3237" s="44"/>
      <c r="S3237" s="487"/>
      <c r="T3237" s="28"/>
      <c r="U3237" s="261"/>
      <c r="V3237" s="265"/>
      <c r="W3237" s="265"/>
      <c r="X3237" s="266"/>
      <c r="Y3237" s="266"/>
      <c r="Z3237" s="267"/>
      <c r="AA3237" s="30"/>
      <c r="AB3237" s="30"/>
      <c r="AC3237" s="30"/>
      <c r="AD3237" s="268"/>
      <c r="AE3237" s="28"/>
      <c r="AF3237" s="28"/>
      <c r="AG3237" s="269"/>
      <c r="AH3237" s="28"/>
      <c r="AI3237" s="30"/>
      <c r="AJ3237" s="30"/>
      <c r="AK3237" s="268"/>
      <c r="AL3237" s="270"/>
      <c r="AM3237" s="271"/>
      <c r="AN3237" s="30"/>
    </row>
    <row r="3238" spans="1:40" ht="20.100000000000001" customHeight="1" x14ac:dyDescent="0.2">
      <c r="A3238" s="258"/>
      <c r="B3238" s="258"/>
      <c r="C3238" s="258"/>
      <c r="D3238" s="28"/>
      <c r="E3238" s="259"/>
      <c r="F3238" s="260"/>
      <c r="G3238" s="28"/>
      <c r="H3238" s="28"/>
      <c r="I3238" s="261"/>
      <c r="J3238" s="28"/>
      <c r="K3238" s="478"/>
      <c r="L3238" s="479"/>
      <c r="M3238" s="262"/>
      <c r="N3238" s="259"/>
      <c r="O3238" s="263"/>
      <c r="P3238" s="264"/>
      <c r="Q3238" s="485"/>
      <c r="R3238" s="44"/>
      <c r="S3238" s="487"/>
      <c r="T3238" s="28"/>
      <c r="U3238" s="261"/>
      <c r="V3238" s="265"/>
      <c r="W3238" s="265"/>
      <c r="X3238" s="266"/>
      <c r="Y3238" s="266"/>
      <c r="Z3238" s="267"/>
      <c r="AA3238" s="30"/>
      <c r="AB3238" s="30"/>
      <c r="AC3238" s="30"/>
      <c r="AD3238" s="268"/>
      <c r="AE3238" s="28"/>
      <c r="AF3238" s="28"/>
      <c r="AG3238" s="269"/>
      <c r="AH3238" s="28"/>
      <c r="AI3238" s="30"/>
      <c r="AJ3238" s="30"/>
      <c r="AK3238" s="268"/>
      <c r="AL3238" s="270"/>
      <c r="AM3238" s="271"/>
      <c r="AN3238" s="30"/>
    </row>
    <row r="3239" spans="1:40" ht="20.100000000000001" customHeight="1" x14ac:dyDescent="0.2">
      <c r="A3239" s="258"/>
      <c r="B3239" s="258"/>
      <c r="C3239" s="258"/>
      <c r="D3239" s="28"/>
      <c r="E3239" s="259"/>
      <c r="F3239" s="260"/>
      <c r="G3239" s="28"/>
      <c r="H3239" s="28"/>
      <c r="I3239" s="261"/>
      <c r="J3239" s="28"/>
      <c r="K3239" s="478"/>
      <c r="L3239" s="479"/>
      <c r="M3239" s="262"/>
      <c r="N3239" s="259"/>
      <c r="O3239" s="263"/>
      <c r="P3239" s="264"/>
      <c r="Q3239" s="485"/>
      <c r="R3239" s="44"/>
      <c r="S3239" s="487"/>
      <c r="T3239" s="28"/>
      <c r="U3239" s="261"/>
      <c r="V3239" s="265"/>
      <c r="W3239" s="265"/>
      <c r="X3239" s="266"/>
      <c r="Y3239" s="266"/>
      <c r="Z3239" s="267"/>
      <c r="AA3239" s="30"/>
      <c r="AB3239" s="30"/>
      <c r="AC3239" s="30"/>
      <c r="AD3239" s="268"/>
      <c r="AE3239" s="28"/>
      <c r="AF3239" s="28"/>
      <c r="AG3239" s="269"/>
      <c r="AH3239" s="28"/>
      <c r="AI3239" s="30"/>
      <c r="AJ3239" s="30"/>
      <c r="AK3239" s="268"/>
      <c r="AL3239" s="270"/>
      <c r="AM3239" s="271"/>
      <c r="AN3239" s="30"/>
    </row>
    <row r="3240" spans="1:40" ht="20.100000000000001" customHeight="1" x14ac:dyDescent="0.2">
      <c r="A3240" s="258"/>
      <c r="B3240" s="258"/>
      <c r="C3240" s="258"/>
      <c r="D3240" s="28"/>
      <c r="E3240" s="259"/>
      <c r="F3240" s="260"/>
      <c r="G3240" s="28"/>
      <c r="H3240" s="28"/>
      <c r="I3240" s="261"/>
      <c r="J3240" s="28"/>
      <c r="K3240" s="478"/>
      <c r="L3240" s="479"/>
      <c r="M3240" s="262"/>
      <c r="N3240" s="259"/>
      <c r="O3240" s="263"/>
      <c r="P3240" s="264"/>
      <c r="Q3240" s="485"/>
      <c r="R3240" s="44"/>
      <c r="S3240" s="487"/>
      <c r="T3240" s="28"/>
      <c r="U3240" s="261"/>
      <c r="V3240" s="265"/>
      <c r="W3240" s="265"/>
      <c r="X3240" s="266"/>
      <c r="Y3240" s="266"/>
      <c r="Z3240" s="267"/>
      <c r="AA3240" s="30"/>
      <c r="AB3240" s="30"/>
      <c r="AC3240" s="30"/>
      <c r="AD3240" s="268"/>
      <c r="AE3240" s="28"/>
      <c r="AF3240" s="28"/>
      <c r="AG3240" s="269"/>
      <c r="AH3240" s="28"/>
      <c r="AI3240" s="30"/>
      <c r="AJ3240" s="30"/>
      <c r="AK3240" s="268"/>
      <c r="AL3240" s="270"/>
      <c r="AM3240" s="271"/>
      <c r="AN3240" s="30"/>
    </row>
    <row r="3241" spans="1:40" ht="20.100000000000001" customHeight="1" x14ac:dyDescent="0.2">
      <c r="A3241" s="258"/>
      <c r="B3241" s="258"/>
      <c r="C3241" s="258"/>
      <c r="D3241" s="28"/>
      <c r="E3241" s="259"/>
      <c r="F3241" s="260"/>
      <c r="G3241" s="28"/>
      <c r="H3241" s="28"/>
      <c r="I3241" s="261"/>
      <c r="J3241" s="28"/>
      <c r="K3241" s="478"/>
      <c r="L3241" s="479"/>
      <c r="M3241" s="262"/>
      <c r="N3241" s="259"/>
      <c r="O3241" s="263"/>
      <c r="P3241" s="264"/>
      <c r="Q3241" s="485"/>
      <c r="R3241" s="44"/>
      <c r="S3241" s="487"/>
      <c r="T3241" s="28"/>
      <c r="U3241" s="261"/>
      <c r="V3241" s="265"/>
      <c r="W3241" s="265"/>
      <c r="X3241" s="266"/>
      <c r="Y3241" s="266"/>
      <c r="Z3241" s="267"/>
      <c r="AA3241" s="30"/>
      <c r="AB3241" s="30"/>
      <c r="AC3241" s="30"/>
      <c r="AD3241" s="268"/>
      <c r="AE3241" s="28"/>
      <c r="AF3241" s="28"/>
      <c r="AG3241" s="269"/>
      <c r="AH3241" s="28"/>
      <c r="AI3241" s="30"/>
      <c r="AJ3241" s="30"/>
      <c r="AK3241" s="268"/>
      <c r="AL3241" s="270"/>
      <c r="AM3241" s="271"/>
      <c r="AN3241" s="30"/>
    </row>
    <row r="3242" spans="1:40" ht="20.100000000000001" customHeight="1" x14ac:dyDescent="0.2">
      <c r="A3242" s="258"/>
      <c r="B3242" s="258"/>
      <c r="C3242" s="258"/>
      <c r="D3242" s="28"/>
      <c r="E3242" s="259"/>
      <c r="F3242" s="260"/>
      <c r="G3242" s="28"/>
      <c r="H3242" s="28"/>
      <c r="I3242" s="261"/>
      <c r="J3242" s="28"/>
      <c r="K3242" s="478"/>
      <c r="L3242" s="479"/>
      <c r="M3242" s="262"/>
      <c r="N3242" s="259"/>
      <c r="O3242" s="263"/>
      <c r="P3242" s="264"/>
      <c r="Q3242" s="485"/>
      <c r="R3242" s="44"/>
      <c r="S3242" s="487"/>
      <c r="T3242" s="28"/>
      <c r="U3242" s="261"/>
      <c r="V3242" s="265"/>
      <c r="W3242" s="265"/>
      <c r="X3242" s="266"/>
      <c r="Y3242" s="266"/>
      <c r="Z3242" s="267"/>
      <c r="AA3242" s="30"/>
      <c r="AB3242" s="30"/>
      <c r="AC3242" s="30"/>
      <c r="AD3242" s="268"/>
      <c r="AE3242" s="28"/>
      <c r="AF3242" s="28"/>
      <c r="AG3242" s="269"/>
      <c r="AH3242" s="28"/>
      <c r="AI3242" s="30"/>
      <c r="AJ3242" s="30"/>
      <c r="AK3242" s="268"/>
      <c r="AL3242" s="270"/>
      <c r="AM3242" s="271"/>
      <c r="AN3242" s="30"/>
    </row>
    <row r="3243" spans="1:40" ht="20.100000000000001" customHeight="1" x14ac:dyDescent="0.2">
      <c r="A3243" s="258"/>
      <c r="B3243" s="258"/>
      <c r="C3243" s="258"/>
      <c r="D3243" s="28"/>
      <c r="E3243" s="259"/>
      <c r="F3243" s="260"/>
      <c r="G3243" s="28"/>
      <c r="H3243" s="28"/>
      <c r="I3243" s="261"/>
      <c r="J3243" s="28"/>
      <c r="K3243" s="478"/>
      <c r="L3243" s="479"/>
      <c r="M3243" s="262"/>
      <c r="N3243" s="259"/>
      <c r="O3243" s="263"/>
      <c r="P3243" s="264"/>
      <c r="Q3243" s="485"/>
      <c r="R3243" s="44"/>
      <c r="S3243" s="487"/>
      <c r="T3243" s="28"/>
      <c r="U3243" s="261"/>
      <c r="V3243" s="265"/>
      <c r="W3243" s="265"/>
      <c r="X3243" s="266"/>
      <c r="Y3243" s="266"/>
      <c r="Z3243" s="267"/>
      <c r="AA3243" s="30"/>
      <c r="AB3243" s="30"/>
      <c r="AC3243" s="30"/>
      <c r="AD3243" s="268"/>
      <c r="AE3243" s="28"/>
      <c r="AF3243" s="28"/>
      <c r="AG3243" s="269"/>
      <c r="AH3243" s="28"/>
      <c r="AI3243" s="30"/>
      <c r="AJ3243" s="30"/>
      <c r="AK3243" s="268"/>
      <c r="AL3243" s="270"/>
      <c r="AM3243" s="271"/>
      <c r="AN3243" s="30"/>
    </row>
    <row r="3244" spans="1:40" ht="20.100000000000001" customHeight="1" x14ac:dyDescent="0.2">
      <c r="A3244" s="258"/>
      <c r="B3244" s="258"/>
      <c r="C3244" s="258"/>
      <c r="D3244" s="28"/>
      <c r="E3244" s="259"/>
      <c r="F3244" s="260"/>
      <c r="G3244" s="28"/>
      <c r="H3244" s="28"/>
      <c r="I3244" s="261"/>
      <c r="J3244" s="28"/>
      <c r="K3244" s="478"/>
      <c r="L3244" s="479"/>
      <c r="M3244" s="262"/>
      <c r="N3244" s="259"/>
      <c r="O3244" s="263"/>
      <c r="P3244" s="264"/>
      <c r="Q3244" s="485"/>
      <c r="R3244" s="44"/>
      <c r="S3244" s="487"/>
      <c r="T3244" s="28"/>
      <c r="U3244" s="261"/>
      <c r="V3244" s="265"/>
      <c r="W3244" s="265"/>
      <c r="X3244" s="266"/>
      <c r="Y3244" s="266"/>
      <c r="Z3244" s="267"/>
      <c r="AA3244" s="30"/>
      <c r="AB3244" s="30"/>
      <c r="AC3244" s="30"/>
      <c r="AD3244" s="268"/>
      <c r="AE3244" s="28"/>
      <c r="AF3244" s="28"/>
      <c r="AG3244" s="269"/>
      <c r="AH3244" s="28"/>
      <c r="AI3244" s="30"/>
      <c r="AJ3244" s="30"/>
      <c r="AK3244" s="268"/>
      <c r="AL3244" s="270"/>
      <c r="AM3244" s="271"/>
      <c r="AN3244" s="30"/>
    </row>
    <row r="3245" spans="1:40" ht="20.100000000000001" customHeight="1" x14ac:dyDescent="0.2">
      <c r="A3245" s="258"/>
      <c r="B3245" s="258"/>
      <c r="C3245" s="258"/>
      <c r="D3245" s="28"/>
      <c r="E3245" s="259"/>
      <c r="F3245" s="260"/>
      <c r="G3245" s="28"/>
      <c r="H3245" s="28"/>
      <c r="I3245" s="261"/>
      <c r="J3245" s="28"/>
      <c r="K3245" s="478"/>
      <c r="L3245" s="479"/>
      <c r="M3245" s="262"/>
      <c r="N3245" s="259"/>
      <c r="O3245" s="263"/>
      <c r="P3245" s="264"/>
      <c r="Q3245" s="485"/>
      <c r="R3245" s="44"/>
      <c r="S3245" s="487"/>
      <c r="T3245" s="28"/>
      <c r="U3245" s="261"/>
      <c r="V3245" s="265"/>
      <c r="W3245" s="265"/>
      <c r="X3245" s="266"/>
      <c r="Y3245" s="266"/>
      <c r="Z3245" s="267"/>
      <c r="AA3245" s="30"/>
      <c r="AB3245" s="30"/>
      <c r="AC3245" s="30"/>
      <c r="AD3245" s="268"/>
      <c r="AE3245" s="28"/>
      <c r="AF3245" s="28"/>
      <c r="AG3245" s="269"/>
      <c r="AH3245" s="28"/>
      <c r="AI3245" s="30"/>
      <c r="AJ3245" s="30"/>
      <c r="AK3245" s="268"/>
      <c r="AL3245" s="270"/>
      <c r="AM3245" s="271"/>
      <c r="AN3245" s="30"/>
    </row>
    <row r="3246" spans="1:40" ht="20.100000000000001" customHeight="1" x14ac:dyDescent="0.2">
      <c r="A3246" s="258"/>
      <c r="B3246" s="258"/>
      <c r="C3246" s="258"/>
      <c r="D3246" s="28"/>
      <c r="E3246" s="259"/>
      <c r="F3246" s="260"/>
      <c r="G3246" s="28"/>
      <c r="H3246" s="28"/>
      <c r="I3246" s="261"/>
      <c r="J3246" s="28"/>
      <c r="K3246" s="478"/>
      <c r="L3246" s="479"/>
      <c r="M3246" s="262"/>
      <c r="N3246" s="259"/>
      <c r="O3246" s="263"/>
      <c r="P3246" s="264"/>
      <c r="Q3246" s="485"/>
      <c r="R3246" s="44"/>
      <c r="S3246" s="487"/>
      <c r="T3246" s="28"/>
      <c r="U3246" s="261"/>
      <c r="V3246" s="265"/>
      <c r="W3246" s="265"/>
      <c r="X3246" s="266"/>
      <c r="Y3246" s="266"/>
      <c r="Z3246" s="267"/>
      <c r="AA3246" s="30"/>
      <c r="AB3246" s="30"/>
      <c r="AC3246" s="30"/>
      <c r="AD3246" s="268"/>
      <c r="AE3246" s="28"/>
      <c r="AF3246" s="28"/>
      <c r="AG3246" s="269"/>
      <c r="AH3246" s="28"/>
      <c r="AI3246" s="30"/>
      <c r="AJ3246" s="30"/>
      <c r="AK3246" s="268"/>
      <c r="AL3246" s="270"/>
      <c r="AM3246" s="271"/>
      <c r="AN3246" s="30"/>
    </row>
    <row r="3247" spans="1:40" ht="20.100000000000001" customHeight="1" x14ac:dyDescent="0.2">
      <c r="A3247" s="258"/>
      <c r="B3247" s="258"/>
      <c r="C3247" s="258"/>
      <c r="D3247" s="28"/>
      <c r="E3247" s="259"/>
      <c r="F3247" s="260"/>
      <c r="G3247" s="28"/>
      <c r="H3247" s="28"/>
      <c r="I3247" s="261"/>
      <c r="J3247" s="28"/>
      <c r="K3247" s="478"/>
      <c r="L3247" s="479"/>
      <c r="M3247" s="262"/>
      <c r="N3247" s="259"/>
      <c r="O3247" s="263"/>
      <c r="P3247" s="264"/>
      <c r="Q3247" s="485"/>
      <c r="R3247" s="44"/>
      <c r="S3247" s="487"/>
      <c r="T3247" s="28"/>
      <c r="U3247" s="261"/>
      <c r="V3247" s="265"/>
      <c r="W3247" s="265"/>
      <c r="X3247" s="266"/>
      <c r="Y3247" s="266"/>
      <c r="Z3247" s="267"/>
      <c r="AA3247" s="30"/>
      <c r="AB3247" s="30"/>
      <c r="AC3247" s="30"/>
      <c r="AD3247" s="268"/>
      <c r="AE3247" s="28"/>
      <c r="AF3247" s="28"/>
      <c r="AG3247" s="269"/>
      <c r="AH3247" s="28"/>
      <c r="AI3247" s="30"/>
      <c r="AJ3247" s="30"/>
      <c r="AK3247" s="268"/>
      <c r="AL3247" s="270"/>
      <c r="AM3247" s="271"/>
      <c r="AN3247" s="30"/>
    </row>
    <row r="3248" spans="1:40" ht="20.100000000000001" customHeight="1" x14ac:dyDescent="0.2">
      <c r="A3248" s="258"/>
      <c r="B3248" s="258"/>
      <c r="C3248" s="258"/>
      <c r="D3248" s="28"/>
      <c r="E3248" s="259"/>
      <c r="F3248" s="260"/>
      <c r="G3248" s="28"/>
      <c r="H3248" s="28"/>
      <c r="I3248" s="261"/>
      <c r="J3248" s="28"/>
      <c r="K3248" s="478"/>
      <c r="L3248" s="479"/>
      <c r="M3248" s="262"/>
      <c r="N3248" s="259"/>
      <c r="O3248" s="263"/>
      <c r="P3248" s="264"/>
      <c r="Q3248" s="485"/>
      <c r="R3248" s="44"/>
      <c r="S3248" s="487"/>
      <c r="T3248" s="28"/>
      <c r="U3248" s="261"/>
      <c r="V3248" s="265"/>
      <c r="W3248" s="265"/>
      <c r="X3248" s="266"/>
      <c r="Y3248" s="266"/>
      <c r="Z3248" s="267"/>
      <c r="AA3248" s="30"/>
      <c r="AB3248" s="30"/>
      <c r="AC3248" s="30"/>
      <c r="AD3248" s="268"/>
      <c r="AE3248" s="28"/>
      <c r="AF3248" s="28"/>
      <c r="AG3248" s="269"/>
      <c r="AH3248" s="28"/>
      <c r="AI3248" s="30"/>
      <c r="AJ3248" s="30"/>
      <c r="AK3248" s="268"/>
      <c r="AL3248" s="270"/>
      <c r="AM3248" s="271"/>
      <c r="AN3248" s="30"/>
    </row>
    <row r="3249" spans="1:40" ht="20.100000000000001" customHeight="1" x14ac:dyDescent="0.2">
      <c r="A3249" s="258"/>
      <c r="B3249" s="258"/>
      <c r="C3249" s="258"/>
      <c r="D3249" s="28"/>
      <c r="E3249" s="259"/>
      <c r="F3249" s="260"/>
      <c r="G3249" s="28"/>
      <c r="H3249" s="28"/>
      <c r="I3249" s="261"/>
      <c r="J3249" s="28"/>
      <c r="K3249" s="478"/>
      <c r="L3249" s="479"/>
      <c r="M3249" s="262"/>
      <c r="N3249" s="259"/>
      <c r="O3249" s="263"/>
      <c r="P3249" s="264"/>
      <c r="Q3249" s="485"/>
      <c r="R3249" s="44"/>
      <c r="S3249" s="487"/>
      <c r="T3249" s="28"/>
      <c r="U3249" s="261"/>
      <c r="V3249" s="265"/>
      <c r="W3249" s="265"/>
      <c r="X3249" s="266"/>
      <c r="Y3249" s="266"/>
      <c r="Z3249" s="267"/>
      <c r="AA3249" s="30"/>
      <c r="AB3249" s="30"/>
      <c r="AC3249" s="30"/>
      <c r="AD3249" s="268"/>
      <c r="AE3249" s="28"/>
      <c r="AF3249" s="28"/>
      <c r="AG3249" s="269"/>
      <c r="AH3249" s="28"/>
      <c r="AI3249" s="30"/>
      <c r="AJ3249" s="30"/>
      <c r="AK3249" s="268"/>
      <c r="AL3249" s="270"/>
      <c r="AM3249" s="271"/>
      <c r="AN3249" s="30"/>
    </row>
    <row r="3250" spans="1:40" ht="20.100000000000001" customHeight="1" x14ac:dyDescent="0.2">
      <c r="A3250" s="258"/>
      <c r="B3250" s="258"/>
      <c r="C3250" s="258"/>
      <c r="D3250" s="28"/>
      <c r="E3250" s="259"/>
      <c r="F3250" s="260"/>
      <c r="G3250" s="28"/>
      <c r="H3250" s="28"/>
      <c r="I3250" s="261"/>
      <c r="J3250" s="28"/>
      <c r="K3250" s="478"/>
      <c r="L3250" s="479"/>
      <c r="M3250" s="262"/>
      <c r="N3250" s="259"/>
      <c r="O3250" s="263"/>
      <c r="P3250" s="264"/>
      <c r="Q3250" s="485"/>
      <c r="R3250" s="44"/>
      <c r="S3250" s="487"/>
      <c r="T3250" s="28"/>
      <c r="U3250" s="261"/>
      <c r="V3250" s="265"/>
      <c r="W3250" s="265"/>
      <c r="X3250" s="266"/>
      <c r="Y3250" s="266"/>
      <c r="Z3250" s="267"/>
      <c r="AA3250" s="30"/>
      <c r="AB3250" s="30"/>
      <c r="AC3250" s="30"/>
      <c r="AD3250" s="268"/>
      <c r="AE3250" s="28"/>
      <c r="AF3250" s="28"/>
      <c r="AG3250" s="269"/>
      <c r="AH3250" s="28"/>
      <c r="AI3250" s="30"/>
      <c r="AJ3250" s="30"/>
      <c r="AK3250" s="268"/>
      <c r="AL3250" s="270"/>
      <c r="AM3250" s="271"/>
      <c r="AN3250" s="30"/>
    </row>
    <row r="3251" spans="1:40" ht="20.100000000000001" customHeight="1" x14ac:dyDescent="0.2">
      <c r="A3251" s="258"/>
      <c r="B3251" s="258"/>
      <c r="C3251" s="258"/>
      <c r="D3251" s="28"/>
      <c r="E3251" s="259"/>
      <c r="F3251" s="260"/>
      <c r="G3251" s="28"/>
      <c r="H3251" s="28"/>
      <c r="I3251" s="261"/>
      <c r="J3251" s="28"/>
      <c r="K3251" s="478"/>
      <c r="L3251" s="479"/>
      <c r="M3251" s="262"/>
      <c r="N3251" s="259"/>
      <c r="O3251" s="263"/>
      <c r="P3251" s="264"/>
      <c r="Q3251" s="485"/>
      <c r="R3251" s="44"/>
      <c r="S3251" s="487"/>
      <c r="T3251" s="28"/>
      <c r="U3251" s="261"/>
      <c r="V3251" s="265"/>
      <c r="W3251" s="265"/>
      <c r="X3251" s="266"/>
      <c r="Y3251" s="266"/>
      <c r="Z3251" s="267"/>
      <c r="AA3251" s="30"/>
      <c r="AB3251" s="30"/>
      <c r="AC3251" s="30"/>
      <c r="AD3251" s="268"/>
      <c r="AE3251" s="28"/>
      <c r="AF3251" s="28"/>
      <c r="AG3251" s="269"/>
      <c r="AH3251" s="28"/>
      <c r="AI3251" s="30"/>
      <c r="AJ3251" s="30"/>
      <c r="AK3251" s="268"/>
      <c r="AL3251" s="270"/>
      <c r="AM3251" s="271"/>
      <c r="AN3251" s="30"/>
    </row>
    <row r="3252" spans="1:40" ht="20.100000000000001" customHeight="1" x14ac:dyDescent="0.2">
      <c r="A3252" s="258"/>
      <c r="B3252" s="258"/>
      <c r="C3252" s="258"/>
      <c r="D3252" s="28"/>
      <c r="E3252" s="259"/>
      <c r="F3252" s="260"/>
      <c r="G3252" s="28"/>
      <c r="H3252" s="28"/>
      <c r="I3252" s="261"/>
      <c r="J3252" s="28"/>
      <c r="K3252" s="478"/>
      <c r="L3252" s="479"/>
      <c r="M3252" s="262"/>
      <c r="N3252" s="259"/>
      <c r="O3252" s="263"/>
      <c r="P3252" s="264"/>
      <c r="Q3252" s="485"/>
      <c r="R3252" s="44"/>
      <c r="S3252" s="487"/>
      <c r="T3252" s="28"/>
      <c r="U3252" s="261"/>
      <c r="V3252" s="265"/>
      <c r="W3252" s="265"/>
      <c r="X3252" s="266"/>
      <c r="Y3252" s="266"/>
      <c r="Z3252" s="267"/>
      <c r="AA3252" s="30"/>
      <c r="AB3252" s="30"/>
      <c r="AC3252" s="30"/>
      <c r="AD3252" s="268"/>
      <c r="AE3252" s="28"/>
      <c r="AF3252" s="28"/>
      <c r="AG3252" s="269"/>
      <c r="AH3252" s="28"/>
      <c r="AI3252" s="30"/>
      <c r="AJ3252" s="30"/>
      <c r="AK3252" s="268"/>
      <c r="AL3252" s="270"/>
      <c r="AM3252" s="271"/>
      <c r="AN3252" s="30"/>
    </row>
    <row r="3253" spans="1:40" ht="20.100000000000001" customHeight="1" x14ac:dyDescent="0.2">
      <c r="A3253" s="258"/>
      <c r="B3253" s="258"/>
      <c r="C3253" s="258"/>
      <c r="D3253" s="28"/>
      <c r="E3253" s="259"/>
      <c r="F3253" s="260"/>
      <c r="G3253" s="28"/>
      <c r="H3253" s="28"/>
      <c r="I3253" s="261"/>
      <c r="J3253" s="28"/>
      <c r="K3253" s="478"/>
      <c r="L3253" s="479"/>
      <c r="M3253" s="262"/>
      <c r="N3253" s="259"/>
      <c r="O3253" s="263"/>
      <c r="P3253" s="264"/>
      <c r="Q3253" s="485"/>
      <c r="R3253" s="44"/>
      <c r="S3253" s="487"/>
      <c r="T3253" s="28"/>
      <c r="U3253" s="261"/>
      <c r="V3253" s="265"/>
      <c r="W3253" s="265"/>
      <c r="X3253" s="266"/>
      <c r="Y3253" s="266"/>
      <c r="Z3253" s="267"/>
      <c r="AA3253" s="30"/>
      <c r="AB3253" s="30"/>
      <c r="AC3253" s="30"/>
      <c r="AD3253" s="268"/>
      <c r="AE3253" s="28"/>
      <c r="AF3253" s="28"/>
      <c r="AG3253" s="269"/>
      <c r="AH3253" s="28"/>
      <c r="AI3253" s="30"/>
      <c r="AJ3253" s="30"/>
      <c r="AK3253" s="268"/>
      <c r="AL3253" s="270"/>
      <c r="AM3253" s="271"/>
      <c r="AN3253" s="30"/>
    </row>
    <row r="3254" spans="1:40" ht="20.100000000000001" customHeight="1" x14ac:dyDescent="0.2">
      <c r="A3254" s="258"/>
      <c r="B3254" s="258"/>
      <c r="C3254" s="258"/>
      <c r="D3254" s="28"/>
      <c r="E3254" s="259"/>
      <c r="F3254" s="260"/>
      <c r="G3254" s="28"/>
      <c r="H3254" s="28"/>
      <c r="I3254" s="261"/>
      <c r="J3254" s="28"/>
      <c r="K3254" s="478"/>
      <c r="L3254" s="479"/>
      <c r="M3254" s="262"/>
      <c r="N3254" s="259"/>
      <c r="O3254" s="263"/>
      <c r="P3254" s="264"/>
      <c r="Q3254" s="485"/>
      <c r="R3254" s="44"/>
      <c r="S3254" s="487"/>
      <c r="T3254" s="28"/>
      <c r="U3254" s="261"/>
      <c r="V3254" s="265"/>
      <c r="W3254" s="265"/>
      <c r="X3254" s="266"/>
      <c r="Y3254" s="266"/>
      <c r="Z3254" s="267"/>
      <c r="AA3254" s="30"/>
      <c r="AB3254" s="30"/>
      <c r="AC3254" s="30"/>
      <c r="AD3254" s="268"/>
      <c r="AE3254" s="28"/>
      <c r="AF3254" s="28"/>
      <c r="AG3254" s="269"/>
      <c r="AH3254" s="28"/>
      <c r="AI3254" s="30"/>
      <c r="AJ3254" s="30"/>
      <c r="AK3254" s="268"/>
      <c r="AL3254" s="270"/>
      <c r="AM3254" s="271"/>
      <c r="AN3254" s="30"/>
    </row>
    <row r="3255" spans="1:40" ht="20.100000000000001" customHeight="1" x14ac:dyDescent="0.2">
      <c r="A3255" s="258"/>
      <c r="B3255" s="258"/>
      <c r="C3255" s="258"/>
      <c r="D3255" s="28"/>
      <c r="E3255" s="259"/>
      <c r="F3255" s="260"/>
      <c r="G3255" s="28"/>
      <c r="H3255" s="28"/>
      <c r="I3255" s="261"/>
      <c r="J3255" s="28"/>
      <c r="K3255" s="478"/>
      <c r="L3255" s="479"/>
      <c r="M3255" s="262"/>
      <c r="N3255" s="259"/>
      <c r="O3255" s="263"/>
      <c r="P3255" s="264"/>
      <c r="Q3255" s="485"/>
      <c r="R3255" s="44"/>
      <c r="S3255" s="487"/>
      <c r="T3255" s="28"/>
      <c r="U3255" s="261"/>
      <c r="V3255" s="265"/>
      <c r="W3255" s="265"/>
      <c r="X3255" s="266"/>
      <c r="Y3255" s="266"/>
      <c r="Z3255" s="267"/>
      <c r="AA3255" s="30"/>
      <c r="AB3255" s="30"/>
      <c r="AC3255" s="30"/>
      <c r="AD3255" s="268"/>
      <c r="AE3255" s="28"/>
      <c r="AF3255" s="28"/>
      <c r="AG3255" s="269"/>
      <c r="AH3255" s="28"/>
      <c r="AI3255" s="30"/>
      <c r="AJ3255" s="30"/>
      <c r="AK3255" s="268"/>
      <c r="AL3255" s="270"/>
      <c r="AM3255" s="271"/>
      <c r="AN3255" s="30"/>
    </row>
    <row r="3256" spans="1:40" ht="20.100000000000001" customHeight="1" x14ac:dyDescent="0.2">
      <c r="A3256" s="258"/>
      <c r="B3256" s="258"/>
      <c r="C3256" s="258"/>
      <c r="D3256" s="28"/>
      <c r="E3256" s="259"/>
      <c r="F3256" s="260"/>
      <c r="G3256" s="28"/>
      <c r="H3256" s="28"/>
      <c r="I3256" s="261"/>
      <c r="J3256" s="28"/>
      <c r="K3256" s="478"/>
      <c r="L3256" s="479"/>
      <c r="M3256" s="262"/>
      <c r="N3256" s="259"/>
      <c r="O3256" s="263"/>
      <c r="P3256" s="264"/>
      <c r="Q3256" s="485"/>
      <c r="R3256" s="44"/>
      <c r="S3256" s="487"/>
      <c r="T3256" s="28"/>
      <c r="U3256" s="261"/>
      <c r="V3256" s="265"/>
      <c r="W3256" s="265"/>
      <c r="X3256" s="266"/>
      <c r="Y3256" s="266"/>
      <c r="Z3256" s="267"/>
      <c r="AA3256" s="30"/>
      <c r="AB3256" s="30"/>
      <c r="AC3256" s="30"/>
      <c r="AD3256" s="268"/>
      <c r="AE3256" s="28"/>
      <c r="AF3256" s="28"/>
      <c r="AG3256" s="269"/>
      <c r="AH3256" s="28"/>
      <c r="AI3256" s="30"/>
      <c r="AJ3256" s="30"/>
      <c r="AK3256" s="268"/>
      <c r="AL3256" s="270"/>
      <c r="AM3256" s="271"/>
      <c r="AN3256" s="30"/>
    </row>
    <row r="3257" spans="1:40" ht="20.100000000000001" customHeight="1" x14ac:dyDescent="0.2">
      <c r="A3257" s="258"/>
      <c r="B3257" s="258"/>
      <c r="C3257" s="258"/>
      <c r="D3257" s="28"/>
      <c r="E3257" s="259"/>
      <c r="F3257" s="260"/>
      <c r="G3257" s="28"/>
      <c r="H3257" s="28"/>
      <c r="I3257" s="261"/>
      <c r="J3257" s="28"/>
      <c r="K3257" s="478"/>
      <c r="L3257" s="479"/>
      <c r="M3257" s="262"/>
      <c r="N3257" s="259"/>
      <c r="O3257" s="263"/>
      <c r="P3257" s="264"/>
      <c r="Q3257" s="485"/>
      <c r="R3257" s="44"/>
      <c r="S3257" s="487"/>
      <c r="T3257" s="28"/>
      <c r="U3257" s="261"/>
      <c r="V3257" s="265"/>
      <c r="W3257" s="265"/>
      <c r="X3257" s="266"/>
      <c r="Y3257" s="266"/>
      <c r="Z3257" s="267"/>
      <c r="AA3257" s="30"/>
      <c r="AB3257" s="30"/>
      <c r="AC3257" s="30"/>
      <c r="AD3257" s="268"/>
      <c r="AE3257" s="28"/>
      <c r="AF3257" s="28"/>
      <c r="AG3257" s="269"/>
      <c r="AH3257" s="28"/>
      <c r="AI3257" s="30"/>
      <c r="AJ3257" s="30"/>
      <c r="AK3257" s="268"/>
      <c r="AL3257" s="270"/>
      <c r="AM3257" s="271"/>
      <c r="AN3257" s="30"/>
    </row>
    <row r="3258" spans="1:40" ht="20.100000000000001" customHeight="1" x14ac:dyDescent="0.2">
      <c r="A3258" s="258"/>
      <c r="B3258" s="258"/>
      <c r="C3258" s="258"/>
      <c r="D3258" s="28"/>
      <c r="E3258" s="259"/>
      <c r="F3258" s="260"/>
      <c r="G3258" s="28"/>
      <c r="H3258" s="28"/>
      <c r="I3258" s="261"/>
      <c r="J3258" s="28"/>
      <c r="K3258" s="478"/>
      <c r="L3258" s="479"/>
      <c r="M3258" s="262"/>
      <c r="N3258" s="259"/>
      <c r="O3258" s="263"/>
      <c r="P3258" s="264"/>
      <c r="Q3258" s="485"/>
      <c r="R3258" s="44"/>
      <c r="S3258" s="487"/>
      <c r="T3258" s="28"/>
      <c r="U3258" s="261"/>
      <c r="V3258" s="265"/>
      <c r="W3258" s="265"/>
      <c r="X3258" s="266"/>
      <c r="Y3258" s="266"/>
      <c r="Z3258" s="267"/>
      <c r="AA3258" s="30"/>
      <c r="AB3258" s="30"/>
      <c r="AC3258" s="30"/>
      <c r="AD3258" s="268"/>
      <c r="AE3258" s="28"/>
      <c r="AF3258" s="28"/>
      <c r="AG3258" s="269"/>
      <c r="AH3258" s="28"/>
      <c r="AI3258" s="30"/>
      <c r="AJ3258" s="30"/>
      <c r="AK3258" s="268"/>
      <c r="AL3258" s="270"/>
      <c r="AM3258" s="271"/>
      <c r="AN3258" s="30"/>
    </row>
    <row r="3259" spans="1:40" ht="20.100000000000001" customHeight="1" x14ac:dyDescent="0.2">
      <c r="A3259" s="258"/>
      <c r="B3259" s="258"/>
      <c r="C3259" s="258"/>
      <c r="D3259" s="28"/>
      <c r="E3259" s="259"/>
      <c r="F3259" s="260"/>
      <c r="G3259" s="28"/>
      <c r="H3259" s="28"/>
      <c r="I3259" s="261"/>
      <c r="J3259" s="28"/>
      <c r="K3259" s="478"/>
      <c r="L3259" s="479"/>
      <c r="M3259" s="262"/>
      <c r="N3259" s="259"/>
      <c r="O3259" s="263"/>
      <c r="P3259" s="264"/>
      <c r="Q3259" s="485"/>
      <c r="R3259" s="44"/>
      <c r="S3259" s="487"/>
      <c r="T3259" s="28"/>
      <c r="U3259" s="261"/>
      <c r="V3259" s="265"/>
      <c r="W3259" s="265"/>
      <c r="X3259" s="266"/>
      <c r="Y3259" s="266"/>
      <c r="Z3259" s="267"/>
      <c r="AA3259" s="30"/>
      <c r="AB3259" s="30"/>
      <c r="AC3259" s="30"/>
      <c r="AD3259" s="268"/>
      <c r="AE3259" s="28"/>
      <c r="AF3259" s="28"/>
      <c r="AG3259" s="269"/>
      <c r="AH3259" s="28"/>
      <c r="AI3259" s="30"/>
      <c r="AJ3259" s="30"/>
      <c r="AK3259" s="268"/>
      <c r="AL3259" s="270"/>
      <c r="AM3259" s="271"/>
      <c r="AN3259" s="30"/>
    </row>
    <row r="3260" spans="1:40" ht="20.100000000000001" customHeight="1" x14ac:dyDescent="0.2">
      <c r="A3260" s="258"/>
      <c r="B3260" s="258"/>
      <c r="C3260" s="258"/>
      <c r="D3260" s="28"/>
      <c r="E3260" s="259"/>
      <c r="F3260" s="260"/>
      <c r="G3260" s="28"/>
      <c r="H3260" s="28"/>
      <c r="I3260" s="261"/>
      <c r="J3260" s="28"/>
      <c r="K3260" s="478"/>
      <c r="L3260" s="479"/>
      <c r="M3260" s="262"/>
      <c r="N3260" s="259"/>
      <c r="O3260" s="263"/>
      <c r="P3260" s="264"/>
      <c r="Q3260" s="485"/>
      <c r="R3260" s="44"/>
      <c r="S3260" s="487"/>
      <c r="T3260" s="28"/>
      <c r="U3260" s="261"/>
      <c r="V3260" s="265"/>
      <c r="W3260" s="265"/>
      <c r="X3260" s="266"/>
      <c r="Y3260" s="266"/>
      <c r="Z3260" s="267"/>
      <c r="AA3260" s="30"/>
      <c r="AB3260" s="30"/>
      <c r="AC3260" s="30"/>
      <c r="AD3260" s="268"/>
      <c r="AE3260" s="28"/>
      <c r="AF3260" s="28"/>
      <c r="AG3260" s="269"/>
      <c r="AH3260" s="28"/>
      <c r="AI3260" s="30"/>
      <c r="AJ3260" s="30"/>
      <c r="AK3260" s="268"/>
      <c r="AL3260" s="270"/>
      <c r="AM3260" s="271"/>
      <c r="AN3260" s="30"/>
    </row>
    <row r="3261" spans="1:40" ht="20.100000000000001" customHeight="1" x14ac:dyDescent="0.2">
      <c r="A3261" s="258"/>
      <c r="B3261" s="258"/>
      <c r="C3261" s="258"/>
      <c r="D3261" s="28"/>
      <c r="E3261" s="259"/>
      <c r="F3261" s="260"/>
      <c r="G3261" s="28"/>
      <c r="H3261" s="28"/>
      <c r="I3261" s="261"/>
      <c r="J3261" s="28"/>
      <c r="K3261" s="478"/>
      <c r="L3261" s="479"/>
      <c r="M3261" s="262"/>
      <c r="N3261" s="259"/>
      <c r="O3261" s="263"/>
      <c r="P3261" s="264"/>
      <c r="Q3261" s="485"/>
      <c r="R3261" s="44"/>
      <c r="S3261" s="487"/>
      <c r="T3261" s="28"/>
      <c r="U3261" s="261"/>
      <c r="V3261" s="265"/>
      <c r="W3261" s="265"/>
      <c r="X3261" s="266"/>
      <c r="Y3261" s="266"/>
      <c r="Z3261" s="267"/>
      <c r="AA3261" s="30"/>
      <c r="AB3261" s="30"/>
      <c r="AC3261" s="30"/>
      <c r="AD3261" s="268"/>
      <c r="AE3261" s="28"/>
      <c r="AF3261" s="28"/>
      <c r="AG3261" s="269"/>
      <c r="AH3261" s="28"/>
      <c r="AI3261" s="30"/>
      <c r="AJ3261" s="30"/>
      <c r="AK3261" s="268"/>
      <c r="AL3261" s="270"/>
      <c r="AM3261" s="271"/>
      <c r="AN3261" s="30"/>
    </row>
    <row r="3262" spans="1:40" ht="20.100000000000001" customHeight="1" x14ac:dyDescent="0.2">
      <c r="A3262" s="258"/>
      <c r="B3262" s="258"/>
      <c r="C3262" s="258"/>
      <c r="D3262" s="28"/>
      <c r="E3262" s="259"/>
      <c r="F3262" s="260"/>
      <c r="G3262" s="28"/>
      <c r="H3262" s="28"/>
      <c r="I3262" s="261"/>
      <c r="J3262" s="28"/>
      <c r="K3262" s="478"/>
      <c r="L3262" s="479"/>
      <c r="M3262" s="262"/>
      <c r="N3262" s="259"/>
      <c r="O3262" s="263"/>
      <c r="P3262" s="264"/>
      <c r="Q3262" s="485"/>
      <c r="R3262" s="44"/>
      <c r="S3262" s="487"/>
      <c r="T3262" s="28"/>
      <c r="U3262" s="261"/>
      <c r="V3262" s="265"/>
      <c r="W3262" s="265"/>
      <c r="X3262" s="266"/>
      <c r="Y3262" s="266"/>
      <c r="Z3262" s="267"/>
      <c r="AA3262" s="30"/>
      <c r="AB3262" s="30"/>
      <c r="AC3262" s="30"/>
      <c r="AD3262" s="268"/>
      <c r="AE3262" s="28"/>
      <c r="AF3262" s="28"/>
      <c r="AG3262" s="269"/>
      <c r="AH3262" s="28"/>
      <c r="AI3262" s="30"/>
      <c r="AJ3262" s="30"/>
      <c r="AK3262" s="268"/>
      <c r="AL3262" s="270"/>
      <c r="AM3262" s="271"/>
      <c r="AN3262" s="30"/>
    </row>
    <row r="3263" spans="1:40" ht="20.100000000000001" customHeight="1" x14ac:dyDescent="0.2">
      <c r="A3263" s="258"/>
      <c r="B3263" s="258"/>
      <c r="C3263" s="258"/>
      <c r="D3263" s="28"/>
      <c r="E3263" s="259"/>
      <c r="F3263" s="260"/>
      <c r="G3263" s="28"/>
      <c r="H3263" s="28"/>
      <c r="I3263" s="261"/>
      <c r="J3263" s="28"/>
      <c r="K3263" s="478"/>
      <c r="L3263" s="479"/>
      <c r="M3263" s="262"/>
      <c r="N3263" s="259"/>
      <c r="O3263" s="263"/>
      <c r="P3263" s="264"/>
      <c r="Q3263" s="485"/>
      <c r="R3263" s="44"/>
      <c r="S3263" s="487"/>
      <c r="T3263" s="28"/>
      <c r="U3263" s="261"/>
      <c r="V3263" s="265"/>
      <c r="W3263" s="265"/>
      <c r="X3263" s="266"/>
      <c r="Y3263" s="266"/>
      <c r="Z3263" s="267"/>
      <c r="AA3263" s="30"/>
      <c r="AB3263" s="30"/>
      <c r="AC3263" s="30"/>
      <c r="AD3263" s="268"/>
      <c r="AE3263" s="28"/>
      <c r="AF3263" s="28"/>
      <c r="AG3263" s="269"/>
      <c r="AH3263" s="28"/>
      <c r="AI3263" s="30"/>
      <c r="AJ3263" s="30"/>
      <c r="AK3263" s="268"/>
      <c r="AL3263" s="270"/>
      <c r="AM3263" s="271"/>
      <c r="AN3263" s="30"/>
    </row>
    <row r="3264" spans="1:40" ht="20.100000000000001" customHeight="1" x14ac:dyDescent="0.2">
      <c r="A3264" s="258"/>
      <c r="B3264" s="258"/>
      <c r="C3264" s="258"/>
      <c r="D3264" s="28"/>
      <c r="E3264" s="259"/>
      <c r="F3264" s="260"/>
      <c r="G3264" s="28"/>
      <c r="H3264" s="28"/>
      <c r="I3264" s="261"/>
      <c r="J3264" s="28"/>
      <c r="K3264" s="478"/>
      <c r="L3264" s="479"/>
      <c r="M3264" s="262"/>
      <c r="N3264" s="259"/>
      <c r="O3264" s="263"/>
      <c r="P3264" s="264"/>
      <c r="Q3264" s="485"/>
      <c r="R3264" s="44"/>
      <c r="S3264" s="487"/>
      <c r="T3264" s="28"/>
      <c r="U3264" s="261"/>
      <c r="V3264" s="265"/>
      <c r="W3264" s="265"/>
      <c r="X3264" s="266"/>
      <c r="Y3264" s="266"/>
      <c r="Z3264" s="267"/>
      <c r="AA3264" s="30"/>
      <c r="AB3264" s="30"/>
      <c r="AC3264" s="30"/>
      <c r="AD3264" s="268"/>
      <c r="AE3264" s="28"/>
      <c r="AF3264" s="28"/>
      <c r="AG3264" s="269"/>
      <c r="AH3264" s="28"/>
      <c r="AI3264" s="30"/>
      <c r="AJ3264" s="30"/>
      <c r="AK3264" s="268"/>
      <c r="AL3264" s="270"/>
      <c r="AM3264" s="271"/>
      <c r="AN3264" s="30"/>
    </row>
    <row r="3265" spans="1:40" ht="20.100000000000001" customHeight="1" x14ac:dyDescent="0.2">
      <c r="A3265" s="258"/>
      <c r="B3265" s="258"/>
      <c r="C3265" s="258"/>
      <c r="D3265" s="28"/>
      <c r="E3265" s="259"/>
      <c r="F3265" s="260"/>
      <c r="G3265" s="28"/>
      <c r="H3265" s="28"/>
      <c r="I3265" s="261"/>
      <c r="J3265" s="28"/>
      <c r="K3265" s="478"/>
      <c r="L3265" s="479"/>
      <c r="M3265" s="262"/>
      <c r="N3265" s="259"/>
      <c r="O3265" s="263"/>
      <c r="P3265" s="264"/>
      <c r="Q3265" s="485"/>
      <c r="R3265" s="44"/>
      <c r="S3265" s="487"/>
      <c r="T3265" s="28"/>
      <c r="U3265" s="261"/>
      <c r="V3265" s="265"/>
      <c r="W3265" s="265"/>
      <c r="X3265" s="266"/>
      <c r="Y3265" s="266"/>
      <c r="Z3265" s="267"/>
      <c r="AA3265" s="30"/>
      <c r="AB3265" s="30"/>
      <c r="AC3265" s="30"/>
      <c r="AD3265" s="268"/>
      <c r="AE3265" s="28"/>
      <c r="AF3265" s="28"/>
      <c r="AG3265" s="269"/>
      <c r="AH3265" s="28"/>
      <c r="AI3265" s="30"/>
      <c r="AJ3265" s="30"/>
      <c r="AK3265" s="268"/>
      <c r="AL3265" s="270"/>
      <c r="AM3265" s="271"/>
      <c r="AN3265" s="30"/>
    </row>
    <row r="3266" spans="1:40" ht="20.100000000000001" customHeight="1" x14ac:dyDescent="0.2">
      <c r="A3266" s="258"/>
      <c r="B3266" s="258"/>
      <c r="C3266" s="258"/>
      <c r="D3266" s="28"/>
      <c r="E3266" s="259"/>
      <c r="F3266" s="260"/>
      <c r="G3266" s="28"/>
      <c r="H3266" s="28"/>
      <c r="I3266" s="261"/>
      <c r="J3266" s="28"/>
      <c r="K3266" s="478"/>
      <c r="L3266" s="479"/>
      <c r="M3266" s="262"/>
      <c r="N3266" s="259"/>
      <c r="O3266" s="263"/>
      <c r="P3266" s="264"/>
      <c r="Q3266" s="485"/>
      <c r="R3266" s="44"/>
      <c r="S3266" s="487"/>
      <c r="T3266" s="28"/>
      <c r="U3266" s="261"/>
      <c r="V3266" s="265"/>
      <c r="W3266" s="265"/>
      <c r="X3266" s="266"/>
      <c r="Y3266" s="266"/>
      <c r="Z3266" s="267"/>
      <c r="AA3266" s="30"/>
      <c r="AB3266" s="30"/>
      <c r="AC3266" s="30"/>
      <c r="AD3266" s="268"/>
      <c r="AE3266" s="28"/>
      <c r="AF3266" s="28"/>
      <c r="AG3266" s="269"/>
      <c r="AH3266" s="28"/>
      <c r="AI3266" s="30"/>
      <c r="AJ3266" s="30"/>
      <c r="AK3266" s="268"/>
      <c r="AL3266" s="270"/>
      <c r="AM3266" s="271"/>
      <c r="AN3266" s="30"/>
    </row>
    <row r="3267" spans="1:40" ht="20.100000000000001" customHeight="1" x14ac:dyDescent="0.2">
      <c r="A3267" s="258"/>
      <c r="B3267" s="258"/>
      <c r="C3267" s="258"/>
      <c r="D3267" s="28"/>
      <c r="E3267" s="259"/>
      <c r="F3267" s="260"/>
      <c r="G3267" s="28"/>
      <c r="H3267" s="28"/>
      <c r="I3267" s="261"/>
      <c r="J3267" s="28"/>
      <c r="K3267" s="478"/>
      <c r="L3267" s="479"/>
      <c r="M3267" s="262"/>
      <c r="N3267" s="259"/>
      <c r="O3267" s="263"/>
      <c r="P3267" s="264"/>
      <c r="Q3267" s="485"/>
      <c r="R3267" s="44"/>
      <c r="S3267" s="487"/>
      <c r="T3267" s="28"/>
      <c r="U3267" s="261"/>
      <c r="V3267" s="265"/>
      <c r="W3267" s="265"/>
      <c r="X3267" s="266"/>
      <c r="Y3267" s="266"/>
      <c r="Z3267" s="267"/>
      <c r="AA3267" s="30"/>
      <c r="AB3267" s="30"/>
      <c r="AC3267" s="30"/>
      <c r="AD3267" s="268"/>
      <c r="AE3267" s="28"/>
      <c r="AF3267" s="28"/>
      <c r="AG3267" s="269"/>
      <c r="AH3267" s="28"/>
      <c r="AI3267" s="30"/>
      <c r="AJ3267" s="30"/>
      <c r="AK3267" s="268"/>
      <c r="AL3267" s="270"/>
      <c r="AM3267" s="271"/>
      <c r="AN3267" s="30"/>
    </row>
    <row r="3268" spans="1:40" ht="20.100000000000001" customHeight="1" x14ac:dyDescent="0.2">
      <c r="A3268" s="258"/>
      <c r="B3268" s="258"/>
      <c r="C3268" s="258"/>
      <c r="D3268" s="28"/>
      <c r="E3268" s="259"/>
      <c r="F3268" s="260"/>
      <c r="G3268" s="28"/>
      <c r="H3268" s="28"/>
      <c r="I3268" s="261"/>
      <c r="J3268" s="28"/>
      <c r="K3268" s="478"/>
      <c r="L3268" s="479"/>
      <c r="M3268" s="262"/>
      <c r="N3268" s="259"/>
      <c r="O3268" s="263"/>
      <c r="P3268" s="264"/>
      <c r="Q3268" s="485"/>
      <c r="R3268" s="44"/>
      <c r="S3268" s="487"/>
      <c r="T3268" s="28"/>
      <c r="U3268" s="261"/>
      <c r="V3268" s="265"/>
      <c r="W3268" s="265"/>
      <c r="X3268" s="266"/>
      <c r="Y3268" s="266"/>
      <c r="Z3268" s="267"/>
      <c r="AA3268" s="30"/>
      <c r="AB3268" s="30"/>
      <c r="AC3268" s="30"/>
      <c r="AD3268" s="268"/>
      <c r="AE3268" s="28"/>
      <c r="AF3268" s="28"/>
      <c r="AG3268" s="269"/>
      <c r="AH3268" s="28"/>
      <c r="AI3268" s="30"/>
      <c r="AJ3268" s="30"/>
      <c r="AK3268" s="268"/>
      <c r="AL3268" s="270"/>
      <c r="AM3268" s="271"/>
      <c r="AN3268" s="30"/>
    </row>
    <row r="3269" spans="1:40" ht="20.100000000000001" customHeight="1" x14ac:dyDescent="0.2">
      <c r="A3269" s="258"/>
      <c r="B3269" s="258"/>
      <c r="C3269" s="258"/>
      <c r="D3269" s="28"/>
      <c r="E3269" s="259"/>
      <c r="F3269" s="260"/>
      <c r="G3269" s="28"/>
      <c r="H3269" s="28"/>
      <c r="I3269" s="261"/>
      <c r="J3269" s="28"/>
      <c r="K3269" s="478"/>
      <c r="L3269" s="479"/>
      <c r="M3269" s="262"/>
      <c r="N3269" s="259"/>
      <c r="O3269" s="263"/>
      <c r="P3269" s="264"/>
      <c r="Q3269" s="485"/>
      <c r="R3269" s="44"/>
      <c r="S3269" s="487"/>
      <c r="T3269" s="28"/>
      <c r="U3269" s="261"/>
      <c r="V3269" s="265"/>
      <c r="W3269" s="265"/>
      <c r="X3269" s="266"/>
      <c r="Y3269" s="266"/>
      <c r="Z3269" s="267"/>
      <c r="AA3269" s="30"/>
      <c r="AB3269" s="30"/>
      <c r="AC3269" s="30"/>
      <c r="AD3269" s="268"/>
      <c r="AE3269" s="28"/>
      <c r="AF3269" s="28"/>
      <c r="AG3269" s="269"/>
      <c r="AH3269" s="28"/>
      <c r="AI3269" s="30"/>
      <c r="AJ3269" s="30"/>
      <c r="AK3269" s="268"/>
      <c r="AL3269" s="270"/>
      <c r="AM3269" s="271"/>
      <c r="AN3269" s="30"/>
    </row>
    <row r="3270" spans="1:40" ht="20.100000000000001" customHeight="1" x14ac:dyDescent="0.2">
      <c r="A3270" s="258"/>
      <c r="B3270" s="258"/>
      <c r="C3270" s="258"/>
      <c r="D3270" s="28"/>
      <c r="E3270" s="259"/>
      <c r="F3270" s="260"/>
      <c r="G3270" s="28"/>
      <c r="H3270" s="28"/>
      <c r="I3270" s="261"/>
      <c r="J3270" s="28"/>
      <c r="K3270" s="478"/>
      <c r="L3270" s="479"/>
      <c r="M3270" s="262"/>
      <c r="N3270" s="259"/>
      <c r="O3270" s="263"/>
      <c r="P3270" s="264"/>
      <c r="Q3270" s="485"/>
      <c r="R3270" s="44"/>
      <c r="S3270" s="487"/>
      <c r="T3270" s="28"/>
      <c r="U3270" s="261"/>
      <c r="V3270" s="265"/>
      <c r="W3270" s="265"/>
      <c r="X3270" s="266"/>
      <c r="Y3270" s="266"/>
      <c r="Z3270" s="267"/>
      <c r="AA3270" s="30"/>
      <c r="AB3270" s="30"/>
      <c r="AC3270" s="30"/>
      <c r="AD3270" s="268"/>
      <c r="AE3270" s="28"/>
      <c r="AF3270" s="28"/>
      <c r="AG3270" s="269"/>
      <c r="AH3270" s="28"/>
      <c r="AI3270" s="30"/>
      <c r="AJ3270" s="30"/>
      <c r="AK3270" s="268"/>
      <c r="AL3270" s="270"/>
      <c r="AM3270" s="271"/>
      <c r="AN3270" s="30"/>
    </row>
    <row r="3271" spans="1:40" ht="20.100000000000001" customHeight="1" x14ac:dyDescent="0.2">
      <c r="A3271" s="258"/>
      <c r="B3271" s="258"/>
      <c r="C3271" s="258"/>
      <c r="D3271" s="28"/>
      <c r="E3271" s="259"/>
      <c r="F3271" s="260"/>
      <c r="G3271" s="28"/>
      <c r="H3271" s="28"/>
      <c r="I3271" s="261"/>
      <c r="J3271" s="28"/>
      <c r="K3271" s="478"/>
      <c r="L3271" s="479"/>
      <c r="M3271" s="262"/>
      <c r="N3271" s="259"/>
      <c r="O3271" s="263"/>
      <c r="P3271" s="264"/>
      <c r="Q3271" s="485"/>
      <c r="R3271" s="44"/>
      <c r="S3271" s="487"/>
      <c r="T3271" s="28"/>
      <c r="U3271" s="261"/>
      <c r="V3271" s="265"/>
      <c r="W3271" s="265"/>
      <c r="X3271" s="266"/>
      <c r="Y3271" s="266"/>
      <c r="Z3271" s="267"/>
      <c r="AA3271" s="30"/>
      <c r="AB3271" s="30"/>
      <c r="AC3271" s="30"/>
      <c r="AD3271" s="268"/>
      <c r="AE3271" s="28"/>
      <c r="AF3271" s="28"/>
      <c r="AG3271" s="269"/>
      <c r="AH3271" s="28"/>
      <c r="AI3271" s="30"/>
      <c r="AJ3271" s="30"/>
      <c r="AK3271" s="268"/>
      <c r="AL3271" s="270"/>
      <c r="AM3271" s="271"/>
      <c r="AN3271" s="30"/>
    </row>
    <row r="3272" spans="1:40" ht="20.100000000000001" customHeight="1" x14ac:dyDescent="0.2">
      <c r="A3272" s="258"/>
      <c r="B3272" s="258"/>
      <c r="C3272" s="258"/>
      <c r="D3272" s="28"/>
      <c r="E3272" s="259"/>
      <c r="F3272" s="260"/>
      <c r="G3272" s="28"/>
      <c r="H3272" s="28"/>
      <c r="I3272" s="261"/>
      <c r="J3272" s="28"/>
      <c r="K3272" s="478"/>
      <c r="L3272" s="479"/>
      <c r="M3272" s="262"/>
      <c r="N3272" s="259"/>
      <c r="O3272" s="263"/>
      <c r="P3272" s="264"/>
      <c r="Q3272" s="485"/>
      <c r="R3272" s="44"/>
      <c r="S3272" s="487"/>
      <c r="T3272" s="28"/>
      <c r="U3272" s="261"/>
      <c r="V3272" s="265"/>
      <c r="W3272" s="265"/>
      <c r="X3272" s="266"/>
      <c r="Y3272" s="266"/>
      <c r="Z3272" s="267"/>
      <c r="AA3272" s="30"/>
      <c r="AB3272" s="30"/>
      <c r="AC3272" s="30"/>
      <c r="AD3272" s="268"/>
      <c r="AE3272" s="28"/>
      <c r="AF3272" s="28"/>
      <c r="AG3272" s="269"/>
      <c r="AH3272" s="28"/>
      <c r="AI3272" s="30"/>
      <c r="AJ3272" s="30"/>
      <c r="AK3272" s="268"/>
      <c r="AL3272" s="270"/>
      <c r="AM3272" s="271"/>
      <c r="AN3272" s="30"/>
    </row>
    <row r="3273" spans="1:40" ht="20.100000000000001" customHeight="1" x14ac:dyDescent="0.2">
      <c r="A3273" s="258"/>
      <c r="B3273" s="258"/>
      <c r="C3273" s="258"/>
      <c r="D3273" s="28"/>
      <c r="E3273" s="259"/>
      <c r="F3273" s="260"/>
      <c r="G3273" s="28"/>
      <c r="H3273" s="28"/>
      <c r="I3273" s="261"/>
      <c r="J3273" s="28"/>
      <c r="K3273" s="478"/>
      <c r="L3273" s="479"/>
      <c r="M3273" s="262"/>
      <c r="N3273" s="259"/>
      <c r="O3273" s="263"/>
      <c r="P3273" s="264"/>
      <c r="Q3273" s="485"/>
      <c r="R3273" s="44"/>
      <c r="S3273" s="487"/>
      <c r="T3273" s="28"/>
      <c r="U3273" s="261"/>
      <c r="V3273" s="265"/>
      <c r="W3273" s="265"/>
      <c r="X3273" s="266"/>
      <c r="Y3273" s="266"/>
      <c r="Z3273" s="267"/>
      <c r="AA3273" s="30"/>
      <c r="AB3273" s="30"/>
      <c r="AC3273" s="30"/>
      <c r="AD3273" s="268"/>
      <c r="AE3273" s="28"/>
      <c r="AF3273" s="28"/>
      <c r="AG3273" s="269"/>
      <c r="AH3273" s="28"/>
      <c r="AI3273" s="30"/>
      <c r="AJ3273" s="30"/>
      <c r="AK3273" s="268"/>
      <c r="AL3273" s="270"/>
      <c r="AM3273" s="271"/>
      <c r="AN3273" s="30"/>
    </row>
    <row r="3274" spans="1:40" ht="20.100000000000001" customHeight="1" x14ac:dyDescent="0.2">
      <c r="A3274" s="258"/>
      <c r="B3274" s="258"/>
      <c r="C3274" s="258"/>
      <c r="D3274" s="28"/>
      <c r="E3274" s="259"/>
      <c r="F3274" s="260"/>
      <c r="G3274" s="28"/>
      <c r="H3274" s="28"/>
      <c r="I3274" s="261"/>
      <c r="J3274" s="28"/>
      <c r="K3274" s="478"/>
      <c r="L3274" s="479"/>
      <c r="M3274" s="262"/>
      <c r="N3274" s="259"/>
      <c r="O3274" s="263"/>
      <c r="P3274" s="264"/>
      <c r="Q3274" s="485"/>
      <c r="R3274" s="44"/>
      <c r="S3274" s="487"/>
      <c r="T3274" s="28"/>
      <c r="U3274" s="261"/>
      <c r="V3274" s="265"/>
      <c r="W3274" s="265"/>
      <c r="X3274" s="266"/>
      <c r="Y3274" s="266"/>
      <c r="Z3274" s="267"/>
      <c r="AA3274" s="30"/>
      <c r="AB3274" s="30"/>
      <c r="AC3274" s="30"/>
      <c r="AD3274" s="268"/>
      <c r="AE3274" s="28"/>
      <c r="AF3274" s="28"/>
      <c r="AG3274" s="269"/>
      <c r="AH3274" s="28"/>
      <c r="AI3274" s="30"/>
      <c r="AJ3274" s="30"/>
      <c r="AK3274" s="268"/>
      <c r="AL3274" s="270"/>
      <c r="AM3274" s="271"/>
      <c r="AN3274" s="30"/>
    </row>
    <row r="3275" spans="1:40" ht="20.100000000000001" customHeight="1" x14ac:dyDescent="0.2">
      <c r="A3275" s="258"/>
      <c r="B3275" s="258"/>
      <c r="C3275" s="258"/>
      <c r="D3275" s="28"/>
      <c r="E3275" s="259"/>
      <c r="F3275" s="260"/>
      <c r="G3275" s="28"/>
      <c r="H3275" s="28"/>
      <c r="I3275" s="261"/>
      <c r="J3275" s="28"/>
      <c r="K3275" s="478"/>
      <c r="L3275" s="479"/>
      <c r="M3275" s="262"/>
      <c r="N3275" s="259"/>
      <c r="O3275" s="263"/>
      <c r="P3275" s="264"/>
      <c r="Q3275" s="485"/>
      <c r="R3275" s="44"/>
      <c r="S3275" s="487"/>
      <c r="T3275" s="28"/>
      <c r="U3275" s="261"/>
      <c r="V3275" s="265"/>
      <c r="W3275" s="265"/>
      <c r="X3275" s="266"/>
      <c r="Y3275" s="266"/>
      <c r="Z3275" s="267"/>
      <c r="AA3275" s="30"/>
      <c r="AB3275" s="30"/>
      <c r="AC3275" s="30"/>
      <c r="AD3275" s="268"/>
      <c r="AE3275" s="28"/>
      <c r="AF3275" s="28"/>
      <c r="AG3275" s="269"/>
      <c r="AH3275" s="28"/>
      <c r="AI3275" s="30"/>
      <c r="AJ3275" s="30"/>
      <c r="AK3275" s="268"/>
      <c r="AL3275" s="270"/>
      <c r="AM3275" s="271"/>
      <c r="AN3275" s="30"/>
    </row>
    <row r="3276" spans="1:40" ht="20.100000000000001" customHeight="1" x14ac:dyDescent="0.2">
      <c r="A3276" s="258"/>
      <c r="B3276" s="258"/>
      <c r="C3276" s="258"/>
      <c r="D3276" s="28"/>
      <c r="E3276" s="259"/>
      <c r="F3276" s="260"/>
      <c r="G3276" s="28"/>
      <c r="H3276" s="28"/>
      <c r="I3276" s="261"/>
      <c r="J3276" s="28"/>
      <c r="K3276" s="478"/>
      <c r="L3276" s="479"/>
      <c r="M3276" s="262"/>
      <c r="N3276" s="259"/>
      <c r="O3276" s="263"/>
      <c r="P3276" s="264"/>
      <c r="Q3276" s="485"/>
      <c r="R3276" s="44"/>
      <c r="S3276" s="487"/>
      <c r="T3276" s="28"/>
      <c r="U3276" s="261"/>
      <c r="V3276" s="265"/>
      <c r="W3276" s="265"/>
      <c r="X3276" s="266"/>
      <c r="Y3276" s="266"/>
      <c r="Z3276" s="267"/>
      <c r="AA3276" s="30"/>
      <c r="AB3276" s="30"/>
      <c r="AC3276" s="30"/>
      <c r="AD3276" s="268"/>
      <c r="AE3276" s="28"/>
      <c r="AF3276" s="28"/>
      <c r="AG3276" s="269"/>
      <c r="AH3276" s="28"/>
      <c r="AI3276" s="30"/>
      <c r="AJ3276" s="30"/>
      <c r="AK3276" s="268"/>
      <c r="AL3276" s="270"/>
      <c r="AM3276" s="271"/>
      <c r="AN3276" s="30"/>
    </row>
    <row r="3277" spans="1:40" ht="20.100000000000001" customHeight="1" x14ac:dyDescent="0.2">
      <c r="A3277" s="258"/>
      <c r="B3277" s="258"/>
      <c r="C3277" s="258"/>
      <c r="D3277" s="28"/>
      <c r="E3277" s="259"/>
      <c r="F3277" s="260"/>
      <c r="G3277" s="28"/>
      <c r="H3277" s="28"/>
      <c r="I3277" s="261"/>
      <c r="J3277" s="28"/>
      <c r="K3277" s="478"/>
      <c r="L3277" s="479"/>
      <c r="M3277" s="262"/>
      <c r="N3277" s="259"/>
      <c r="O3277" s="263"/>
      <c r="P3277" s="264"/>
      <c r="Q3277" s="485"/>
      <c r="R3277" s="44"/>
      <c r="S3277" s="487"/>
      <c r="T3277" s="28"/>
      <c r="U3277" s="261"/>
      <c r="V3277" s="265"/>
      <c r="W3277" s="265"/>
      <c r="X3277" s="266"/>
      <c r="Y3277" s="266"/>
      <c r="Z3277" s="267"/>
      <c r="AA3277" s="30"/>
      <c r="AB3277" s="30"/>
      <c r="AC3277" s="30"/>
      <c r="AD3277" s="268"/>
      <c r="AE3277" s="28"/>
      <c r="AF3277" s="28"/>
      <c r="AG3277" s="269"/>
      <c r="AH3277" s="28"/>
      <c r="AI3277" s="30"/>
      <c r="AJ3277" s="30"/>
      <c r="AK3277" s="268"/>
      <c r="AL3277" s="270"/>
      <c r="AM3277" s="271"/>
      <c r="AN3277" s="30"/>
    </row>
    <row r="3278" spans="1:40" ht="20.100000000000001" customHeight="1" x14ac:dyDescent="0.2">
      <c r="A3278" s="258"/>
      <c r="B3278" s="258"/>
      <c r="C3278" s="258"/>
      <c r="D3278" s="28"/>
      <c r="E3278" s="259"/>
      <c r="F3278" s="260"/>
      <c r="G3278" s="28"/>
      <c r="H3278" s="28"/>
      <c r="I3278" s="261"/>
      <c r="J3278" s="28"/>
      <c r="K3278" s="478"/>
      <c r="L3278" s="479"/>
      <c r="M3278" s="262"/>
      <c r="N3278" s="259"/>
      <c r="O3278" s="263"/>
      <c r="P3278" s="264"/>
      <c r="Q3278" s="485"/>
      <c r="R3278" s="44"/>
      <c r="S3278" s="487"/>
      <c r="T3278" s="28"/>
      <c r="U3278" s="261"/>
      <c r="V3278" s="265"/>
      <c r="W3278" s="265"/>
      <c r="X3278" s="266"/>
      <c r="Y3278" s="266"/>
      <c r="Z3278" s="267"/>
      <c r="AA3278" s="30"/>
      <c r="AB3278" s="30"/>
      <c r="AC3278" s="30"/>
      <c r="AD3278" s="268"/>
      <c r="AE3278" s="28"/>
      <c r="AF3278" s="28"/>
      <c r="AG3278" s="269"/>
      <c r="AH3278" s="28"/>
      <c r="AI3278" s="30"/>
      <c r="AJ3278" s="30"/>
      <c r="AK3278" s="268"/>
      <c r="AL3278" s="270"/>
      <c r="AM3278" s="271"/>
      <c r="AN3278" s="30"/>
    </row>
    <row r="3279" spans="1:40" ht="20.100000000000001" customHeight="1" x14ac:dyDescent="0.2">
      <c r="A3279" s="258"/>
      <c r="B3279" s="258"/>
      <c r="C3279" s="258"/>
      <c r="D3279" s="28"/>
      <c r="E3279" s="259"/>
      <c r="F3279" s="260"/>
      <c r="G3279" s="28"/>
      <c r="H3279" s="28"/>
      <c r="I3279" s="261"/>
      <c r="J3279" s="28"/>
      <c r="K3279" s="478"/>
      <c r="L3279" s="479"/>
      <c r="M3279" s="262"/>
      <c r="N3279" s="259"/>
      <c r="O3279" s="263"/>
      <c r="P3279" s="264"/>
      <c r="Q3279" s="485"/>
      <c r="R3279" s="44"/>
      <c r="S3279" s="487"/>
      <c r="T3279" s="28"/>
      <c r="U3279" s="261"/>
      <c r="V3279" s="265"/>
      <c r="W3279" s="265"/>
      <c r="X3279" s="266"/>
      <c r="Y3279" s="266"/>
      <c r="Z3279" s="267"/>
      <c r="AA3279" s="30"/>
      <c r="AB3279" s="30"/>
      <c r="AC3279" s="30"/>
      <c r="AD3279" s="268"/>
      <c r="AE3279" s="28"/>
      <c r="AF3279" s="28"/>
      <c r="AG3279" s="269"/>
      <c r="AH3279" s="28"/>
      <c r="AI3279" s="30"/>
      <c r="AJ3279" s="30"/>
      <c r="AK3279" s="268"/>
      <c r="AL3279" s="270"/>
      <c r="AM3279" s="271"/>
      <c r="AN3279" s="30"/>
    </row>
    <row r="3280" spans="1:40" ht="20.100000000000001" customHeight="1" x14ac:dyDescent="0.2">
      <c r="A3280" s="258"/>
      <c r="B3280" s="258"/>
      <c r="C3280" s="258"/>
      <c r="D3280" s="28"/>
      <c r="E3280" s="259"/>
      <c r="F3280" s="260"/>
      <c r="G3280" s="28"/>
      <c r="H3280" s="28"/>
      <c r="I3280" s="261"/>
      <c r="J3280" s="28"/>
      <c r="K3280" s="478"/>
      <c r="L3280" s="479"/>
      <c r="M3280" s="262"/>
      <c r="N3280" s="259"/>
      <c r="O3280" s="263"/>
      <c r="P3280" s="264"/>
      <c r="Q3280" s="485"/>
      <c r="R3280" s="44"/>
      <c r="S3280" s="487"/>
      <c r="T3280" s="28"/>
      <c r="U3280" s="261"/>
      <c r="V3280" s="265"/>
      <c r="W3280" s="265"/>
      <c r="X3280" s="266"/>
      <c r="Y3280" s="266"/>
      <c r="Z3280" s="267"/>
      <c r="AA3280" s="30"/>
      <c r="AB3280" s="30"/>
      <c r="AC3280" s="30"/>
      <c r="AD3280" s="268"/>
      <c r="AE3280" s="28"/>
      <c r="AF3280" s="28"/>
      <c r="AG3280" s="269"/>
      <c r="AH3280" s="28"/>
      <c r="AI3280" s="30"/>
      <c r="AJ3280" s="30"/>
      <c r="AK3280" s="268"/>
      <c r="AL3280" s="270"/>
      <c r="AM3280" s="271"/>
      <c r="AN3280" s="30"/>
    </row>
    <row r="3281" spans="1:40" ht="20.100000000000001" customHeight="1" x14ac:dyDescent="0.2">
      <c r="A3281" s="258"/>
      <c r="B3281" s="258"/>
      <c r="C3281" s="258"/>
      <c r="D3281" s="28"/>
      <c r="E3281" s="259"/>
      <c r="F3281" s="260"/>
      <c r="G3281" s="28"/>
      <c r="H3281" s="28"/>
      <c r="I3281" s="261"/>
      <c r="J3281" s="28"/>
      <c r="K3281" s="478"/>
      <c r="L3281" s="479"/>
      <c r="M3281" s="262"/>
      <c r="N3281" s="259"/>
      <c r="O3281" s="263"/>
      <c r="P3281" s="264"/>
      <c r="Q3281" s="485"/>
      <c r="R3281" s="44"/>
      <c r="S3281" s="487"/>
      <c r="T3281" s="28"/>
      <c r="U3281" s="261"/>
      <c r="V3281" s="265"/>
      <c r="W3281" s="265"/>
      <c r="X3281" s="266"/>
      <c r="Y3281" s="266"/>
      <c r="Z3281" s="267"/>
      <c r="AA3281" s="30"/>
      <c r="AB3281" s="30"/>
      <c r="AC3281" s="30"/>
      <c r="AD3281" s="268"/>
      <c r="AE3281" s="28"/>
      <c r="AF3281" s="28"/>
      <c r="AG3281" s="269"/>
      <c r="AH3281" s="28"/>
      <c r="AI3281" s="30"/>
      <c r="AJ3281" s="30"/>
      <c r="AK3281" s="268"/>
      <c r="AL3281" s="270"/>
      <c r="AM3281" s="271"/>
      <c r="AN3281" s="30"/>
    </row>
    <row r="3282" spans="1:40" ht="20.100000000000001" customHeight="1" x14ac:dyDescent="0.2">
      <c r="A3282" s="258"/>
      <c r="B3282" s="258"/>
      <c r="C3282" s="258"/>
      <c r="D3282" s="28"/>
      <c r="E3282" s="259"/>
      <c r="F3282" s="260"/>
      <c r="G3282" s="28"/>
      <c r="H3282" s="28"/>
      <c r="I3282" s="261"/>
      <c r="J3282" s="28"/>
      <c r="K3282" s="478"/>
      <c r="L3282" s="479"/>
      <c r="M3282" s="262"/>
      <c r="N3282" s="259"/>
      <c r="O3282" s="263"/>
      <c r="P3282" s="264"/>
      <c r="Q3282" s="485"/>
      <c r="R3282" s="44"/>
      <c r="S3282" s="487"/>
      <c r="T3282" s="28"/>
      <c r="U3282" s="261"/>
      <c r="V3282" s="265"/>
      <c r="W3282" s="265"/>
      <c r="X3282" s="266"/>
      <c r="Y3282" s="266"/>
      <c r="Z3282" s="267"/>
      <c r="AA3282" s="30"/>
      <c r="AB3282" s="30"/>
      <c r="AC3282" s="30"/>
      <c r="AD3282" s="268"/>
      <c r="AE3282" s="28"/>
      <c r="AF3282" s="28"/>
      <c r="AG3282" s="269"/>
      <c r="AH3282" s="28"/>
      <c r="AI3282" s="30"/>
      <c r="AJ3282" s="30"/>
      <c r="AK3282" s="268"/>
      <c r="AL3282" s="270"/>
      <c r="AM3282" s="271"/>
      <c r="AN3282" s="30"/>
    </row>
    <row r="3283" spans="1:40" ht="20.100000000000001" customHeight="1" x14ac:dyDescent="0.2">
      <c r="A3283" s="258"/>
      <c r="B3283" s="258"/>
      <c r="C3283" s="258"/>
      <c r="D3283" s="28"/>
      <c r="E3283" s="259"/>
      <c r="F3283" s="260"/>
      <c r="G3283" s="28"/>
      <c r="H3283" s="28"/>
      <c r="I3283" s="261"/>
      <c r="J3283" s="28"/>
      <c r="K3283" s="478"/>
      <c r="L3283" s="479"/>
      <c r="M3283" s="262"/>
      <c r="N3283" s="259"/>
      <c r="O3283" s="263"/>
      <c r="P3283" s="264"/>
      <c r="Q3283" s="485"/>
      <c r="R3283" s="44"/>
      <c r="S3283" s="487"/>
      <c r="T3283" s="28"/>
      <c r="U3283" s="261"/>
      <c r="V3283" s="265"/>
      <c r="W3283" s="265"/>
      <c r="X3283" s="266"/>
      <c r="Y3283" s="266"/>
      <c r="Z3283" s="267"/>
      <c r="AA3283" s="30"/>
      <c r="AB3283" s="30"/>
      <c r="AC3283" s="30"/>
      <c r="AD3283" s="268"/>
      <c r="AE3283" s="28"/>
      <c r="AF3283" s="28"/>
      <c r="AG3283" s="269"/>
      <c r="AH3283" s="28"/>
      <c r="AI3283" s="30"/>
      <c r="AJ3283" s="30"/>
      <c r="AK3283" s="268"/>
      <c r="AL3283" s="270"/>
      <c r="AM3283" s="271"/>
      <c r="AN3283" s="30"/>
    </row>
    <row r="3284" spans="1:40" ht="20.100000000000001" customHeight="1" x14ac:dyDescent="0.2">
      <c r="A3284" s="258"/>
      <c r="B3284" s="258"/>
      <c r="C3284" s="258"/>
      <c r="D3284" s="28"/>
      <c r="E3284" s="259"/>
      <c r="F3284" s="260"/>
      <c r="G3284" s="28"/>
      <c r="H3284" s="28"/>
      <c r="I3284" s="261"/>
      <c r="J3284" s="28"/>
      <c r="K3284" s="478"/>
      <c r="L3284" s="479"/>
      <c r="M3284" s="262"/>
      <c r="N3284" s="259"/>
      <c r="O3284" s="263"/>
      <c r="P3284" s="264"/>
      <c r="Q3284" s="485"/>
      <c r="R3284" s="44"/>
      <c r="S3284" s="487"/>
      <c r="T3284" s="28"/>
      <c r="U3284" s="261"/>
      <c r="V3284" s="265"/>
      <c r="W3284" s="265"/>
      <c r="X3284" s="266"/>
      <c r="Y3284" s="266"/>
      <c r="Z3284" s="267"/>
      <c r="AA3284" s="30"/>
      <c r="AB3284" s="30"/>
      <c r="AC3284" s="30"/>
      <c r="AD3284" s="268"/>
      <c r="AE3284" s="28"/>
      <c r="AF3284" s="28"/>
      <c r="AG3284" s="269"/>
      <c r="AH3284" s="28"/>
      <c r="AI3284" s="30"/>
      <c r="AJ3284" s="30"/>
      <c r="AK3284" s="268"/>
      <c r="AL3284" s="270"/>
      <c r="AM3284" s="271"/>
      <c r="AN3284" s="30"/>
    </row>
    <row r="3285" spans="1:40" ht="20.100000000000001" customHeight="1" x14ac:dyDescent="0.2">
      <c r="A3285" s="258"/>
      <c r="B3285" s="258"/>
      <c r="C3285" s="258"/>
      <c r="D3285" s="28"/>
      <c r="E3285" s="259"/>
      <c r="F3285" s="260"/>
      <c r="G3285" s="28"/>
      <c r="H3285" s="28"/>
      <c r="I3285" s="261"/>
      <c r="J3285" s="28"/>
      <c r="K3285" s="478"/>
      <c r="L3285" s="479"/>
      <c r="M3285" s="262"/>
      <c r="N3285" s="259"/>
      <c r="O3285" s="263"/>
      <c r="P3285" s="264"/>
      <c r="Q3285" s="485"/>
      <c r="R3285" s="44"/>
      <c r="S3285" s="487"/>
      <c r="T3285" s="28"/>
      <c r="U3285" s="261"/>
      <c r="V3285" s="265"/>
      <c r="W3285" s="265"/>
      <c r="X3285" s="266"/>
      <c r="Y3285" s="266"/>
      <c r="Z3285" s="267"/>
      <c r="AA3285" s="30"/>
      <c r="AB3285" s="30"/>
      <c r="AC3285" s="30"/>
      <c r="AD3285" s="268"/>
      <c r="AE3285" s="28"/>
      <c r="AF3285" s="28"/>
      <c r="AG3285" s="269"/>
      <c r="AH3285" s="28"/>
      <c r="AI3285" s="30"/>
      <c r="AJ3285" s="30"/>
      <c r="AK3285" s="268"/>
      <c r="AL3285" s="270"/>
      <c r="AM3285" s="271"/>
      <c r="AN3285" s="30"/>
    </row>
    <row r="3286" spans="1:40" ht="20.100000000000001" customHeight="1" x14ac:dyDescent="0.2">
      <c r="A3286" s="258"/>
      <c r="B3286" s="258"/>
      <c r="C3286" s="258"/>
      <c r="D3286" s="28"/>
      <c r="E3286" s="259"/>
      <c r="F3286" s="260"/>
      <c r="G3286" s="28"/>
      <c r="H3286" s="28"/>
      <c r="I3286" s="261"/>
      <c r="J3286" s="28"/>
      <c r="K3286" s="478"/>
      <c r="L3286" s="479"/>
      <c r="M3286" s="262"/>
      <c r="N3286" s="259"/>
      <c r="O3286" s="263"/>
      <c r="P3286" s="264"/>
      <c r="Q3286" s="485"/>
      <c r="R3286" s="44"/>
      <c r="S3286" s="487"/>
      <c r="T3286" s="28"/>
      <c r="U3286" s="261"/>
      <c r="V3286" s="265"/>
      <c r="W3286" s="265"/>
      <c r="X3286" s="266"/>
      <c r="Y3286" s="266"/>
      <c r="Z3286" s="267"/>
      <c r="AA3286" s="30"/>
      <c r="AB3286" s="30"/>
      <c r="AC3286" s="30"/>
      <c r="AD3286" s="268"/>
      <c r="AE3286" s="28"/>
      <c r="AF3286" s="28"/>
      <c r="AG3286" s="269"/>
      <c r="AH3286" s="28"/>
      <c r="AI3286" s="30"/>
      <c r="AJ3286" s="30"/>
      <c r="AK3286" s="268"/>
      <c r="AL3286" s="270"/>
      <c r="AM3286" s="271"/>
      <c r="AN3286" s="30"/>
    </row>
    <row r="3287" spans="1:40" ht="20.100000000000001" customHeight="1" x14ac:dyDescent="0.2">
      <c r="A3287" s="258"/>
      <c r="B3287" s="258"/>
      <c r="C3287" s="258"/>
      <c r="D3287" s="28"/>
      <c r="E3287" s="259"/>
      <c r="F3287" s="260"/>
      <c r="G3287" s="28"/>
      <c r="H3287" s="28"/>
      <c r="I3287" s="261"/>
      <c r="J3287" s="28"/>
      <c r="K3287" s="478"/>
      <c r="L3287" s="479"/>
      <c r="M3287" s="262"/>
      <c r="N3287" s="259"/>
      <c r="O3287" s="263"/>
      <c r="P3287" s="264"/>
      <c r="Q3287" s="485"/>
      <c r="R3287" s="44"/>
      <c r="S3287" s="487"/>
      <c r="T3287" s="28"/>
      <c r="U3287" s="261"/>
      <c r="V3287" s="265"/>
      <c r="W3287" s="265"/>
      <c r="X3287" s="266"/>
      <c r="Y3287" s="266"/>
      <c r="Z3287" s="267"/>
      <c r="AA3287" s="30"/>
      <c r="AB3287" s="30"/>
      <c r="AC3287" s="30"/>
      <c r="AD3287" s="268"/>
      <c r="AE3287" s="28"/>
      <c r="AF3287" s="28"/>
      <c r="AG3287" s="269"/>
      <c r="AH3287" s="28"/>
      <c r="AI3287" s="30"/>
      <c r="AJ3287" s="30"/>
      <c r="AK3287" s="268"/>
      <c r="AL3287" s="270"/>
      <c r="AM3287" s="271"/>
      <c r="AN3287" s="30"/>
    </row>
    <row r="3288" spans="1:40" ht="20.100000000000001" customHeight="1" x14ac:dyDescent="0.2">
      <c r="A3288" s="258"/>
      <c r="B3288" s="258"/>
      <c r="C3288" s="258"/>
      <c r="D3288" s="28"/>
      <c r="E3288" s="259"/>
      <c r="F3288" s="260"/>
      <c r="G3288" s="28"/>
      <c r="H3288" s="28"/>
      <c r="I3288" s="261"/>
      <c r="J3288" s="28"/>
      <c r="K3288" s="478"/>
      <c r="L3288" s="479"/>
      <c r="M3288" s="262"/>
      <c r="N3288" s="259"/>
      <c r="O3288" s="263"/>
      <c r="P3288" s="264"/>
      <c r="Q3288" s="485"/>
      <c r="R3288" s="44"/>
      <c r="S3288" s="487"/>
      <c r="T3288" s="28"/>
      <c r="U3288" s="261"/>
      <c r="V3288" s="265"/>
      <c r="W3288" s="265"/>
      <c r="X3288" s="266"/>
      <c r="Y3288" s="266"/>
      <c r="Z3288" s="267"/>
      <c r="AA3288" s="30"/>
      <c r="AB3288" s="30"/>
      <c r="AC3288" s="30"/>
      <c r="AD3288" s="268"/>
      <c r="AE3288" s="28"/>
      <c r="AF3288" s="28"/>
      <c r="AG3288" s="269"/>
      <c r="AH3288" s="28"/>
      <c r="AI3288" s="30"/>
      <c r="AJ3288" s="30"/>
      <c r="AK3288" s="268"/>
      <c r="AL3288" s="270"/>
      <c r="AM3288" s="271"/>
      <c r="AN3288" s="30"/>
    </row>
    <row r="3289" spans="1:40" ht="20.100000000000001" customHeight="1" x14ac:dyDescent="0.2">
      <c r="A3289" s="258"/>
      <c r="B3289" s="258"/>
      <c r="C3289" s="258"/>
      <c r="D3289" s="28"/>
      <c r="E3289" s="259"/>
      <c r="F3289" s="260"/>
      <c r="G3289" s="28"/>
      <c r="H3289" s="28"/>
      <c r="I3289" s="261"/>
      <c r="J3289" s="28"/>
      <c r="K3289" s="478"/>
      <c r="L3289" s="479"/>
      <c r="M3289" s="262"/>
      <c r="N3289" s="259"/>
      <c r="O3289" s="263"/>
      <c r="P3289" s="264"/>
      <c r="Q3289" s="485"/>
      <c r="R3289" s="44"/>
      <c r="S3289" s="487"/>
      <c r="T3289" s="28"/>
      <c r="U3289" s="261"/>
      <c r="V3289" s="265"/>
      <c r="W3289" s="265"/>
      <c r="X3289" s="266"/>
      <c r="Y3289" s="266"/>
      <c r="Z3289" s="267"/>
      <c r="AA3289" s="30"/>
      <c r="AB3289" s="30"/>
      <c r="AC3289" s="30"/>
      <c r="AD3289" s="268"/>
      <c r="AE3289" s="28"/>
      <c r="AF3289" s="28"/>
      <c r="AG3289" s="269"/>
      <c r="AH3289" s="28"/>
      <c r="AI3289" s="30"/>
      <c r="AJ3289" s="30"/>
      <c r="AK3289" s="268"/>
      <c r="AL3289" s="270"/>
      <c r="AM3289" s="271"/>
      <c r="AN3289" s="30"/>
    </row>
    <row r="3290" spans="1:40" ht="20.100000000000001" customHeight="1" x14ac:dyDescent="0.2">
      <c r="A3290" s="258"/>
      <c r="B3290" s="258"/>
      <c r="C3290" s="258"/>
      <c r="D3290" s="28"/>
      <c r="E3290" s="259"/>
      <c r="F3290" s="260"/>
      <c r="G3290" s="28"/>
      <c r="H3290" s="28"/>
      <c r="I3290" s="261"/>
      <c r="J3290" s="28"/>
      <c r="K3290" s="478"/>
      <c r="L3290" s="479"/>
      <c r="M3290" s="262"/>
      <c r="N3290" s="259"/>
      <c r="O3290" s="263"/>
      <c r="P3290" s="264"/>
      <c r="Q3290" s="485"/>
      <c r="R3290" s="44"/>
      <c r="S3290" s="487"/>
      <c r="T3290" s="28"/>
      <c r="U3290" s="261"/>
      <c r="V3290" s="265"/>
      <c r="W3290" s="265"/>
      <c r="X3290" s="266"/>
      <c r="Y3290" s="266"/>
      <c r="Z3290" s="267"/>
      <c r="AA3290" s="30"/>
      <c r="AB3290" s="30"/>
      <c r="AC3290" s="30"/>
      <c r="AD3290" s="268"/>
      <c r="AE3290" s="28"/>
      <c r="AF3290" s="28"/>
      <c r="AG3290" s="269"/>
      <c r="AH3290" s="28"/>
      <c r="AI3290" s="30"/>
      <c r="AJ3290" s="30"/>
      <c r="AK3290" s="268"/>
      <c r="AL3290" s="270"/>
      <c r="AM3290" s="271"/>
      <c r="AN3290" s="30"/>
    </row>
    <row r="3291" spans="1:40" ht="20.100000000000001" customHeight="1" x14ac:dyDescent="0.2">
      <c r="A3291" s="258"/>
      <c r="B3291" s="258"/>
      <c r="C3291" s="258"/>
      <c r="D3291" s="28"/>
      <c r="E3291" s="259"/>
      <c r="F3291" s="260"/>
      <c r="G3291" s="28"/>
      <c r="H3291" s="28"/>
      <c r="I3291" s="261"/>
      <c r="J3291" s="28"/>
      <c r="K3291" s="478"/>
      <c r="L3291" s="479"/>
      <c r="M3291" s="262"/>
      <c r="N3291" s="259"/>
      <c r="O3291" s="263"/>
      <c r="P3291" s="264"/>
      <c r="Q3291" s="485"/>
      <c r="R3291" s="44"/>
      <c r="S3291" s="487"/>
      <c r="T3291" s="28"/>
      <c r="U3291" s="261"/>
      <c r="V3291" s="265"/>
      <c r="W3291" s="265"/>
      <c r="X3291" s="266"/>
      <c r="Y3291" s="266"/>
      <c r="Z3291" s="267"/>
      <c r="AA3291" s="30"/>
      <c r="AB3291" s="30"/>
      <c r="AC3291" s="30"/>
      <c r="AD3291" s="268"/>
      <c r="AE3291" s="28"/>
      <c r="AF3291" s="28"/>
      <c r="AG3291" s="269"/>
      <c r="AH3291" s="28"/>
      <c r="AI3291" s="30"/>
      <c r="AJ3291" s="30"/>
      <c r="AK3291" s="268"/>
      <c r="AL3291" s="270"/>
      <c r="AM3291" s="271"/>
      <c r="AN3291" s="30"/>
    </row>
    <row r="3292" spans="1:40" ht="20.100000000000001" customHeight="1" x14ac:dyDescent="0.2">
      <c r="A3292" s="258"/>
      <c r="B3292" s="258"/>
      <c r="C3292" s="258"/>
      <c r="D3292" s="28"/>
      <c r="E3292" s="259"/>
      <c r="F3292" s="260"/>
      <c r="G3292" s="28"/>
      <c r="H3292" s="28"/>
      <c r="I3292" s="261"/>
      <c r="J3292" s="28"/>
      <c r="K3292" s="478"/>
      <c r="L3292" s="479"/>
      <c r="M3292" s="262"/>
      <c r="N3292" s="259"/>
      <c r="O3292" s="263"/>
      <c r="P3292" s="264"/>
      <c r="Q3292" s="485"/>
      <c r="R3292" s="44"/>
      <c r="S3292" s="487"/>
      <c r="T3292" s="28"/>
      <c r="U3292" s="261"/>
      <c r="V3292" s="265"/>
      <c r="W3292" s="265"/>
      <c r="X3292" s="266"/>
      <c r="Y3292" s="266"/>
      <c r="Z3292" s="267"/>
      <c r="AA3292" s="30"/>
      <c r="AB3292" s="30"/>
      <c r="AC3292" s="30"/>
      <c r="AD3292" s="268"/>
      <c r="AE3292" s="28"/>
      <c r="AF3292" s="28"/>
      <c r="AG3292" s="269"/>
      <c r="AH3292" s="28"/>
      <c r="AI3292" s="30"/>
      <c r="AJ3292" s="30"/>
      <c r="AK3292" s="268"/>
      <c r="AL3292" s="270"/>
      <c r="AM3292" s="271"/>
      <c r="AN3292" s="30"/>
    </row>
    <row r="3293" spans="1:40" ht="20.100000000000001" customHeight="1" x14ac:dyDescent="0.2">
      <c r="A3293" s="258"/>
      <c r="B3293" s="258"/>
      <c r="C3293" s="258"/>
      <c r="D3293" s="28"/>
      <c r="E3293" s="259"/>
      <c r="F3293" s="260"/>
      <c r="G3293" s="28"/>
      <c r="H3293" s="28"/>
      <c r="I3293" s="261"/>
      <c r="J3293" s="28"/>
      <c r="K3293" s="478"/>
      <c r="L3293" s="479"/>
      <c r="M3293" s="262"/>
      <c r="N3293" s="259"/>
      <c r="O3293" s="263"/>
      <c r="P3293" s="264"/>
      <c r="Q3293" s="485"/>
      <c r="R3293" s="44"/>
      <c r="S3293" s="487"/>
      <c r="T3293" s="28"/>
      <c r="U3293" s="261"/>
      <c r="V3293" s="265"/>
      <c r="W3293" s="265"/>
      <c r="X3293" s="266"/>
      <c r="Y3293" s="266"/>
      <c r="Z3293" s="267"/>
      <c r="AA3293" s="30"/>
      <c r="AB3293" s="30"/>
      <c r="AC3293" s="30"/>
      <c r="AD3293" s="268"/>
      <c r="AE3293" s="28"/>
      <c r="AF3293" s="28"/>
      <c r="AG3293" s="269"/>
      <c r="AH3293" s="28"/>
      <c r="AI3293" s="30"/>
      <c r="AJ3293" s="30"/>
      <c r="AK3293" s="268"/>
      <c r="AL3293" s="270"/>
      <c r="AM3293" s="271"/>
      <c r="AN3293" s="30"/>
    </row>
    <row r="3294" spans="1:40" ht="20.100000000000001" customHeight="1" x14ac:dyDescent="0.2">
      <c r="A3294" s="258"/>
      <c r="B3294" s="258"/>
      <c r="C3294" s="258"/>
      <c r="D3294" s="28"/>
      <c r="E3294" s="259"/>
      <c r="F3294" s="260"/>
      <c r="G3294" s="28"/>
      <c r="H3294" s="28"/>
      <c r="I3294" s="261"/>
      <c r="J3294" s="28"/>
      <c r="K3294" s="478"/>
      <c r="L3294" s="479"/>
      <c r="M3294" s="262"/>
      <c r="N3294" s="259"/>
      <c r="O3294" s="263"/>
      <c r="P3294" s="264"/>
      <c r="Q3294" s="485"/>
      <c r="R3294" s="44"/>
      <c r="S3294" s="487"/>
      <c r="T3294" s="28"/>
      <c r="U3294" s="261"/>
      <c r="V3294" s="265"/>
      <c r="W3294" s="265"/>
      <c r="X3294" s="266"/>
      <c r="Y3294" s="266"/>
      <c r="Z3294" s="267"/>
      <c r="AA3294" s="30"/>
      <c r="AB3294" s="30"/>
      <c r="AC3294" s="30"/>
      <c r="AD3294" s="268"/>
      <c r="AE3294" s="28"/>
      <c r="AF3294" s="28"/>
      <c r="AG3294" s="269"/>
      <c r="AH3294" s="28"/>
      <c r="AI3294" s="30"/>
      <c r="AJ3294" s="30"/>
      <c r="AK3294" s="268"/>
      <c r="AL3294" s="270"/>
      <c r="AM3294" s="271"/>
      <c r="AN3294" s="30"/>
    </row>
    <row r="3295" spans="1:40" ht="20.100000000000001" customHeight="1" x14ac:dyDescent="0.2">
      <c r="A3295" s="258"/>
      <c r="B3295" s="258"/>
      <c r="C3295" s="258"/>
      <c r="D3295" s="28"/>
      <c r="E3295" s="259"/>
      <c r="F3295" s="260"/>
      <c r="G3295" s="28"/>
      <c r="H3295" s="28"/>
      <c r="I3295" s="261"/>
      <c r="J3295" s="28"/>
      <c r="K3295" s="478"/>
      <c r="L3295" s="479"/>
      <c r="M3295" s="262"/>
      <c r="N3295" s="259"/>
      <c r="O3295" s="263"/>
      <c r="P3295" s="264"/>
      <c r="Q3295" s="485"/>
      <c r="R3295" s="44"/>
      <c r="S3295" s="487"/>
      <c r="T3295" s="28"/>
      <c r="U3295" s="261"/>
      <c r="V3295" s="265"/>
      <c r="W3295" s="265"/>
      <c r="X3295" s="266"/>
      <c r="Y3295" s="266"/>
      <c r="Z3295" s="267"/>
      <c r="AA3295" s="30"/>
      <c r="AB3295" s="30"/>
      <c r="AC3295" s="30"/>
      <c r="AD3295" s="268"/>
      <c r="AE3295" s="28"/>
      <c r="AF3295" s="28"/>
      <c r="AG3295" s="269"/>
      <c r="AH3295" s="28"/>
      <c r="AI3295" s="30"/>
      <c r="AJ3295" s="30"/>
      <c r="AK3295" s="268"/>
      <c r="AL3295" s="270"/>
      <c r="AM3295" s="271"/>
      <c r="AN3295" s="30"/>
    </row>
    <row r="3296" spans="1:40" ht="20.100000000000001" customHeight="1" x14ac:dyDescent="0.2">
      <c r="A3296" s="258"/>
      <c r="B3296" s="258"/>
      <c r="C3296" s="258"/>
      <c r="D3296" s="28"/>
      <c r="E3296" s="259"/>
      <c r="F3296" s="260"/>
      <c r="G3296" s="28"/>
      <c r="H3296" s="28"/>
      <c r="I3296" s="261"/>
      <c r="J3296" s="28"/>
      <c r="K3296" s="478"/>
      <c r="L3296" s="479"/>
      <c r="M3296" s="262"/>
      <c r="N3296" s="259"/>
      <c r="O3296" s="263"/>
      <c r="P3296" s="264"/>
      <c r="Q3296" s="485"/>
      <c r="R3296" s="44"/>
      <c r="S3296" s="487"/>
      <c r="T3296" s="28"/>
      <c r="U3296" s="261"/>
      <c r="V3296" s="265"/>
      <c r="W3296" s="265"/>
      <c r="X3296" s="266"/>
      <c r="Y3296" s="266"/>
      <c r="Z3296" s="267"/>
      <c r="AA3296" s="30"/>
      <c r="AB3296" s="30"/>
      <c r="AC3296" s="30"/>
      <c r="AD3296" s="268"/>
      <c r="AE3296" s="28"/>
      <c r="AF3296" s="28"/>
      <c r="AG3296" s="269"/>
      <c r="AH3296" s="28"/>
      <c r="AI3296" s="30"/>
      <c r="AJ3296" s="30"/>
      <c r="AK3296" s="268"/>
      <c r="AL3296" s="270"/>
      <c r="AM3296" s="271"/>
      <c r="AN3296" s="30"/>
    </row>
    <row r="3297" spans="1:40" ht="20.100000000000001" customHeight="1" x14ac:dyDescent="0.2">
      <c r="A3297" s="258"/>
      <c r="B3297" s="258"/>
      <c r="C3297" s="258"/>
      <c r="D3297" s="28"/>
      <c r="E3297" s="259"/>
      <c r="F3297" s="260"/>
      <c r="G3297" s="28"/>
      <c r="H3297" s="28"/>
      <c r="I3297" s="261"/>
      <c r="J3297" s="28"/>
      <c r="K3297" s="478"/>
      <c r="L3297" s="479"/>
      <c r="M3297" s="262"/>
      <c r="N3297" s="259"/>
      <c r="O3297" s="263"/>
      <c r="P3297" s="264"/>
      <c r="Q3297" s="485"/>
      <c r="R3297" s="44"/>
      <c r="S3297" s="487"/>
      <c r="T3297" s="28"/>
      <c r="U3297" s="261"/>
      <c r="V3297" s="265"/>
      <c r="W3297" s="265"/>
      <c r="X3297" s="266"/>
      <c r="Y3297" s="266"/>
      <c r="Z3297" s="267"/>
      <c r="AA3297" s="30"/>
      <c r="AB3297" s="30"/>
      <c r="AC3297" s="30"/>
      <c r="AD3297" s="268"/>
      <c r="AE3297" s="28"/>
      <c r="AF3297" s="28"/>
      <c r="AG3297" s="269"/>
      <c r="AH3297" s="28"/>
      <c r="AI3297" s="30"/>
      <c r="AJ3297" s="30"/>
      <c r="AK3297" s="268"/>
      <c r="AL3297" s="270"/>
      <c r="AM3297" s="271"/>
      <c r="AN3297" s="30"/>
    </row>
    <row r="3298" spans="1:40" ht="20.100000000000001" customHeight="1" x14ac:dyDescent="0.2">
      <c r="A3298" s="258"/>
      <c r="B3298" s="258"/>
      <c r="C3298" s="258"/>
      <c r="D3298" s="28"/>
      <c r="E3298" s="259"/>
      <c r="F3298" s="260"/>
      <c r="G3298" s="28"/>
      <c r="H3298" s="28"/>
      <c r="I3298" s="261"/>
      <c r="J3298" s="28"/>
      <c r="K3298" s="478"/>
      <c r="L3298" s="479"/>
      <c r="M3298" s="262"/>
      <c r="N3298" s="259"/>
      <c r="O3298" s="263"/>
      <c r="P3298" s="264"/>
      <c r="Q3298" s="485"/>
      <c r="R3298" s="44"/>
      <c r="S3298" s="487"/>
      <c r="T3298" s="28"/>
      <c r="U3298" s="261"/>
      <c r="V3298" s="265"/>
      <c r="W3298" s="265"/>
      <c r="X3298" s="266"/>
      <c r="Y3298" s="266"/>
      <c r="Z3298" s="267"/>
      <c r="AA3298" s="30"/>
      <c r="AB3298" s="30"/>
      <c r="AC3298" s="30"/>
      <c r="AD3298" s="268"/>
      <c r="AE3298" s="28"/>
      <c r="AF3298" s="28"/>
      <c r="AG3298" s="269"/>
      <c r="AH3298" s="28"/>
      <c r="AI3298" s="30"/>
      <c r="AJ3298" s="30"/>
      <c r="AK3298" s="268"/>
      <c r="AL3298" s="270"/>
      <c r="AM3298" s="271"/>
      <c r="AN3298" s="30"/>
    </row>
    <row r="3299" spans="1:40" ht="20.100000000000001" customHeight="1" x14ac:dyDescent="0.2">
      <c r="A3299" s="258"/>
      <c r="B3299" s="258"/>
      <c r="C3299" s="258"/>
      <c r="D3299" s="28"/>
      <c r="E3299" s="259"/>
      <c r="F3299" s="260"/>
      <c r="G3299" s="28"/>
      <c r="H3299" s="28"/>
      <c r="I3299" s="261"/>
      <c r="J3299" s="28"/>
      <c r="K3299" s="478"/>
      <c r="L3299" s="479"/>
      <c r="M3299" s="262"/>
      <c r="N3299" s="259"/>
      <c r="O3299" s="263"/>
      <c r="P3299" s="264"/>
      <c r="Q3299" s="485"/>
      <c r="R3299" s="44"/>
      <c r="S3299" s="487"/>
      <c r="T3299" s="28"/>
      <c r="U3299" s="261"/>
      <c r="V3299" s="265"/>
      <c r="W3299" s="265"/>
      <c r="X3299" s="266"/>
      <c r="Y3299" s="266"/>
      <c r="Z3299" s="267"/>
      <c r="AA3299" s="30"/>
      <c r="AB3299" s="30"/>
      <c r="AC3299" s="30"/>
      <c r="AD3299" s="268"/>
      <c r="AE3299" s="28"/>
      <c r="AF3299" s="28"/>
      <c r="AG3299" s="269"/>
      <c r="AH3299" s="28"/>
      <c r="AI3299" s="30"/>
      <c r="AJ3299" s="30"/>
      <c r="AK3299" s="268"/>
      <c r="AL3299" s="270"/>
      <c r="AM3299" s="271"/>
      <c r="AN3299" s="30"/>
    </row>
    <row r="3300" spans="1:40" ht="20.100000000000001" customHeight="1" x14ac:dyDescent="0.2">
      <c r="A3300" s="258"/>
      <c r="B3300" s="258"/>
      <c r="C3300" s="258"/>
      <c r="D3300" s="28"/>
      <c r="E3300" s="259"/>
      <c r="F3300" s="260"/>
      <c r="G3300" s="28"/>
      <c r="H3300" s="28"/>
      <c r="I3300" s="261"/>
      <c r="J3300" s="28"/>
      <c r="K3300" s="478"/>
      <c r="L3300" s="479"/>
      <c r="M3300" s="262"/>
      <c r="N3300" s="259"/>
      <c r="O3300" s="263"/>
      <c r="P3300" s="264"/>
      <c r="Q3300" s="485"/>
      <c r="R3300" s="44"/>
      <c r="S3300" s="487"/>
      <c r="T3300" s="28"/>
      <c r="U3300" s="261"/>
      <c r="V3300" s="265"/>
      <c r="W3300" s="265"/>
      <c r="X3300" s="266"/>
      <c r="Y3300" s="266"/>
      <c r="Z3300" s="267"/>
      <c r="AA3300" s="30"/>
      <c r="AB3300" s="30"/>
      <c r="AC3300" s="30"/>
      <c r="AD3300" s="268"/>
      <c r="AE3300" s="28"/>
      <c r="AF3300" s="28"/>
      <c r="AG3300" s="269"/>
      <c r="AH3300" s="28"/>
      <c r="AI3300" s="30"/>
      <c r="AJ3300" s="30"/>
      <c r="AK3300" s="268"/>
      <c r="AL3300" s="270"/>
      <c r="AM3300" s="271"/>
      <c r="AN3300" s="30"/>
    </row>
    <row r="3301" spans="1:40" ht="20.100000000000001" customHeight="1" x14ac:dyDescent="0.2">
      <c r="A3301" s="258"/>
      <c r="B3301" s="258"/>
      <c r="C3301" s="258"/>
      <c r="D3301" s="28"/>
      <c r="E3301" s="259"/>
      <c r="F3301" s="260"/>
      <c r="G3301" s="28"/>
      <c r="H3301" s="28"/>
      <c r="I3301" s="261"/>
      <c r="J3301" s="28"/>
      <c r="K3301" s="478"/>
      <c r="L3301" s="479"/>
      <c r="M3301" s="262"/>
      <c r="N3301" s="259"/>
      <c r="O3301" s="263"/>
      <c r="P3301" s="264"/>
      <c r="Q3301" s="485"/>
      <c r="R3301" s="44"/>
      <c r="S3301" s="487"/>
      <c r="T3301" s="28"/>
      <c r="U3301" s="261"/>
      <c r="V3301" s="265"/>
      <c r="W3301" s="265"/>
      <c r="X3301" s="266"/>
      <c r="Y3301" s="266"/>
      <c r="Z3301" s="267"/>
      <c r="AA3301" s="30"/>
      <c r="AB3301" s="30"/>
      <c r="AC3301" s="30"/>
      <c r="AD3301" s="268"/>
      <c r="AE3301" s="28"/>
      <c r="AF3301" s="28"/>
      <c r="AG3301" s="269"/>
      <c r="AH3301" s="28"/>
      <c r="AI3301" s="30"/>
      <c r="AJ3301" s="30"/>
      <c r="AK3301" s="268"/>
      <c r="AL3301" s="270"/>
      <c r="AM3301" s="271"/>
      <c r="AN3301" s="30"/>
    </row>
    <row r="3302" spans="1:40" ht="20.100000000000001" customHeight="1" x14ac:dyDescent="0.2">
      <c r="A3302" s="258"/>
      <c r="B3302" s="258"/>
      <c r="C3302" s="258"/>
      <c r="D3302" s="28"/>
      <c r="E3302" s="259"/>
      <c r="F3302" s="260"/>
      <c r="G3302" s="28"/>
      <c r="H3302" s="28"/>
      <c r="I3302" s="261"/>
      <c r="J3302" s="28"/>
      <c r="K3302" s="478"/>
      <c r="L3302" s="479"/>
      <c r="M3302" s="262"/>
      <c r="N3302" s="259"/>
      <c r="O3302" s="263"/>
      <c r="P3302" s="264"/>
      <c r="Q3302" s="485"/>
      <c r="R3302" s="44"/>
      <c r="S3302" s="487"/>
      <c r="T3302" s="28"/>
      <c r="U3302" s="261"/>
      <c r="V3302" s="265"/>
      <c r="W3302" s="265"/>
      <c r="X3302" s="266"/>
      <c r="Y3302" s="266"/>
      <c r="Z3302" s="267"/>
      <c r="AA3302" s="30"/>
      <c r="AB3302" s="30"/>
      <c r="AC3302" s="30"/>
      <c r="AD3302" s="268"/>
      <c r="AE3302" s="28"/>
      <c r="AF3302" s="28"/>
      <c r="AG3302" s="269"/>
      <c r="AH3302" s="28"/>
      <c r="AI3302" s="30"/>
      <c r="AJ3302" s="30"/>
      <c r="AK3302" s="268"/>
      <c r="AL3302" s="270"/>
      <c r="AM3302" s="271"/>
      <c r="AN3302" s="30"/>
    </row>
    <row r="3303" spans="1:40" ht="20.100000000000001" customHeight="1" x14ac:dyDescent="0.2">
      <c r="A3303" s="258"/>
      <c r="B3303" s="258"/>
      <c r="C3303" s="258"/>
      <c r="D3303" s="28"/>
      <c r="E3303" s="259"/>
      <c r="F3303" s="260"/>
      <c r="G3303" s="28"/>
      <c r="H3303" s="28"/>
      <c r="I3303" s="261"/>
      <c r="J3303" s="28"/>
      <c r="K3303" s="478"/>
      <c r="L3303" s="479"/>
      <c r="M3303" s="262"/>
      <c r="N3303" s="259"/>
      <c r="O3303" s="263"/>
      <c r="P3303" s="264"/>
      <c r="Q3303" s="485"/>
      <c r="R3303" s="44"/>
      <c r="S3303" s="487"/>
      <c r="T3303" s="28"/>
      <c r="U3303" s="261"/>
      <c r="V3303" s="265"/>
      <c r="W3303" s="265"/>
      <c r="X3303" s="266"/>
      <c r="Y3303" s="266"/>
      <c r="Z3303" s="267"/>
      <c r="AA3303" s="30"/>
      <c r="AB3303" s="30"/>
      <c r="AC3303" s="30"/>
      <c r="AD3303" s="268"/>
      <c r="AE3303" s="28"/>
      <c r="AF3303" s="28"/>
      <c r="AG3303" s="269"/>
      <c r="AH3303" s="28"/>
      <c r="AI3303" s="30"/>
      <c r="AJ3303" s="30"/>
      <c r="AK3303" s="268"/>
      <c r="AL3303" s="270"/>
      <c r="AM3303" s="271"/>
      <c r="AN3303" s="30"/>
    </row>
    <row r="3304" spans="1:40" ht="20.100000000000001" customHeight="1" x14ac:dyDescent="0.2">
      <c r="A3304" s="258"/>
      <c r="B3304" s="258"/>
      <c r="C3304" s="258"/>
      <c r="D3304" s="28"/>
      <c r="E3304" s="259"/>
      <c r="F3304" s="260"/>
      <c r="G3304" s="28"/>
      <c r="H3304" s="28"/>
      <c r="I3304" s="261"/>
      <c r="J3304" s="28"/>
      <c r="K3304" s="478"/>
      <c r="L3304" s="479"/>
      <c r="M3304" s="262"/>
      <c r="N3304" s="259"/>
      <c r="O3304" s="263"/>
      <c r="P3304" s="264"/>
      <c r="Q3304" s="485"/>
      <c r="R3304" s="44"/>
      <c r="S3304" s="487"/>
      <c r="T3304" s="28"/>
      <c r="U3304" s="261"/>
      <c r="V3304" s="265"/>
      <c r="W3304" s="265"/>
      <c r="X3304" s="266"/>
      <c r="Y3304" s="266"/>
      <c r="Z3304" s="267"/>
      <c r="AA3304" s="30"/>
      <c r="AB3304" s="30"/>
      <c r="AC3304" s="30"/>
      <c r="AD3304" s="268"/>
      <c r="AE3304" s="28"/>
      <c r="AF3304" s="28"/>
      <c r="AG3304" s="269"/>
      <c r="AH3304" s="28"/>
      <c r="AI3304" s="30"/>
      <c r="AJ3304" s="30"/>
      <c r="AK3304" s="268"/>
      <c r="AL3304" s="270"/>
      <c r="AM3304" s="271"/>
      <c r="AN3304" s="30"/>
    </row>
    <row r="3305" spans="1:40" ht="20.100000000000001" customHeight="1" x14ac:dyDescent="0.2">
      <c r="A3305" s="258"/>
      <c r="B3305" s="258"/>
      <c r="C3305" s="258"/>
      <c r="D3305" s="28"/>
      <c r="E3305" s="259"/>
      <c r="F3305" s="260"/>
      <c r="G3305" s="28"/>
      <c r="H3305" s="28"/>
      <c r="I3305" s="261"/>
      <c r="J3305" s="28"/>
      <c r="K3305" s="478"/>
      <c r="L3305" s="479"/>
      <c r="M3305" s="262"/>
      <c r="N3305" s="259"/>
      <c r="O3305" s="263"/>
      <c r="P3305" s="264"/>
      <c r="Q3305" s="485"/>
      <c r="R3305" s="44"/>
      <c r="S3305" s="487"/>
      <c r="T3305" s="28"/>
      <c r="U3305" s="261"/>
      <c r="V3305" s="265"/>
      <c r="W3305" s="265"/>
      <c r="X3305" s="266"/>
      <c r="Y3305" s="266"/>
      <c r="Z3305" s="267"/>
      <c r="AA3305" s="30"/>
      <c r="AB3305" s="30"/>
      <c r="AC3305" s="30"/>
      <c r="AD3305" s="268"/>
      <c r="AE3305" s="28"/>
      <c r="AF3305" s="28"/>
      <c r="AG3305" s="269"/>
      <c r="AH3305" s="28"/>
      <c r="AI3305" s="30"/>
      <c r="AJ3305" s="30"/>
      <c r="AK3305" s="268"/>
      <c r="AL3305" s="270"/>
      <c r="AM3305" s="271"/>
      <c r="AN3305" s="30"/>
    </row>
    <row r="3306" spans="1:40" ht="20.100000000000001" customHeight="1" x14ac:dyDescent="0.2">
      <c r="A3306" s="258"/>
      <c r="B3306" s="258"/>
      <c r="C3306" s="258"/>
      <c r="D3306" s="28"/>
      <c r="E3306" s="259"/>
      <c r="F3306" s="260"/>
      <c r="G3306" s="28"/>
      <c r="H3306" s="28"/>
      <c r="I3306" s="261"/>
      <c r="J3306" s="28"/>
      <c r="K3306" s="478"/>
      <c r="L3306" s="479"/>
      <c r="M3306" s="262"/>
      <c r="N3306" s="259"/>
      <c r="O3306" s="263"/>
      <c r="P3306" s="264"/>
      <c r="Q3306" s="485"/>
      <c r="R3306" s="44"/>
      <c r="S3306" s="487"/>
      <c r="T3306" s="28"/>
      <c r="U3306" s="261"/>
      <c r="V3306" s="265"/>
      <c r="W3306" s="265"/>
      <c r="X3306" s="266"/>
      <c r="Y3306" s="266"/>
      <c r="Z3306" s="267"/>
      <c r="AA3306" s="30"/>
      <c r="AB3306" s="30"/>
      <c r="AC3306" s="30"/>
      <c r="AD3306" s="268"/>
      <c r="AE3306" s="28"/>
      <c r="AF3306" s="28"/>
      <c r="AG3306" s="269"/>
      <c r="AH3306" s="28"/>
      <c r="AI3306" s="30"/>
      <c r="AJ3306" s="30"/>
      <c r="AK3306" s="268"/>
      <c r="AL3306" s="270"/>
      <c r="AM3306" s="271"/>
      <c r="AN3306" s="30"/>
    </row>
    <row r="3307" spans="1:40" ht="20.100000000000001" customHeight="1" x14ac:dyDescent="0.2">
      <c r="A3307" s="258"/>
      <c r="B3307" s="258"/>
      <c r="C3307" s="258"/>
      <c r="D3307" s="28"/>
      <c r="E3307" s="259"/>
      <c r="F3307" s="260"/>
      <c r="G3307" s="28"/>
      <c r="H3307" s="28"/>
      <c r="I3307" s="261"/>
      <c r="J3307" s="28"/>
      <c r="K3307" s="478"/>
      <c r="L3307" s="479"/>
      <c r="M3307" s="262"/>
      <c r="N3307" s="259"/>
      <c r="O3307" s="263"/>
      <c r="P3307" s="264"/>
      <c r="Q3307" s="485"/>
      <c r="R3307" s="44"/>
      <c r="S3307" s="487"/>
      <c r="T3307" s="28"/>
      <c r="U3307" s="261"/>
      <c r="V3307" s="265"/>
      <c r="W3307" s="265"/>
      <c r="X3307" s="266"/>
      <c r="Y3307" s="266"/>
      <c r="Z3307" s="267"/>
      <c r="AA3307" s="30"/>
      <c r="AB3307" s="30"/>
      <c r="AC3307" s="30"/>
      <c r="AD3307" s="268"/>
      <c r="AE3307" s="28"/>
      <c r="AF3307" s="28"/>
      <c r="AG3307" s="269"/>
      <c r="AH3307" s="28"/>
      <c r="AI3307" s="30"/>
      <c r="AJ3307" s="30"/>
      <c r="AK3307" s="268"/>
      <c r="AL3307" s="270"/>
      <c r="AM3307" s="271"/>
      <c r="AN3307" s="30"/>
    </row>
    <row r="3308" spans="1:40" ht="20.100000000000001" customHeight="1" x14ac:dyDescent="0.2">
      <c r="A3308" s="258"/>
      <c r="B3308" s="258"/>
      <c r="C3308" s="258"/>
      <c r="D3308" s="28"/>
      <c r="E3308" s="259"/>
      <c r="F3308" s="260"/>
      <c r="G3308" s="28"/>
      <c r="H3308" s="28"/>
      <c r="I3308" s="261"/>
      <c r="J3308" s="28"/>
      <c r="K3308" s="478"/>
      <c r="L3308" s="479"/>
      <c r="M3308" s="262"/>
      <c r="N3308" s="259"/>
      <c r="O3308" s="263"/>
      <c r="P3308" s="264"/>
      <c r="Q3308" s="485"/>
      <c r="R3308" s="44"/>
      <c r="S3308" s="487"/>
      <c r="T3308" s="28"/>
      <c r="U3308" s="261"/>
      <c r="V3308" s="265"/>
      <c r="W3308" s="265"/>
      <c r="X3308" s="266"/>
      <c r="Y3308" s="266"/>
      <c r="Z3308" s="267"/>
      <c r="AA3308" s="30"/>
      <c r="AB3308" s="30"/>
      <c r="AC3308" s="30"/>
      <c r="AD3308" s="268"/>
      <c r="AE3308" s="28"/>
      <c r="AF3308" s="28"/>
      <c r="AG3308" s="269"/>
      <c r="AH3308" s="28"/>
      <c r="AI3308" s="30"/>
      <c r="AJ3308" s="30"/>
      <c r="AK3308" s="268"/>
      <c r="AL3308" s="270"/>
      <c r="AM3308" s="271"/>
      <c r="AN3308" s="30"/>
    </row>
    <row r="3309" spans="1:40" ht="20.100000000000001" customHeight="1" x14ac:dyDescent="0.2">
      <c r="A3309" s="258"/>
      <c r="B3309" s="258"/>
      <c r="C3309" s="258"/>
      <c r="D3309" s="28"/>
      <c r="E3309" s="259"/>
      <c r="F3309" s="260"/>
      <c r="G3309" s="28"/>
      <c r="H3309" s="28"/>
      <c r="I3309" s="261"/>
      <c r="J3309" s="28"/>
      <c r="K3309" s="478"/>
      <c r="L3309" s="479"/>
      <c r="M3309" s="262"/>
      <c r="N3309" s="259"/>
      <c r="O3309" s="263"/>
      <c r="P3309" s="264"/>
      <c r="Q3309" s="485"/>
      <c r="R3309" s="44"/>
      <c r="S3309" s="487"/>
      <c r="T3309" s="28"/>
      <c r="U3309" s="261"/>
      <c r="V3309" s="265"/>
      <c r="W3309" s="265"/>
      <c r="X3309" s="266"/>
      <c r="Y3309" s="266"/>
      <c r="Z3309" s="267"/>
      <c r="AA3309" s="30"/>
      <c r="AB3309" s="30"/>
      <c r="AC3309" s="30"/>
      <c r="AD3309" s="268"/>
      <c r="AE3309" s="28"/>
      <c r="AF3309" s="28"/>
      <c r="AG3309" s="269"/>
      <c r="AH3309" s="28"/>
      <c r="AI3309" s="30"/>
      <c r="AJ3309" s="30"/>
      <c r="AK3309" s="268"/>
      <c r="AL3309" s="270"/>
      <c r="AM3309" s="271"/>
      <c r="AN3309" s="30"/>
    </row>
    <row r="3310" spans="1:40" ht="20.100000000000001" customHeight="1" x14ac:dyDescent="0.2">
      <c r="A3310" s="258"/>
      <c r="B3310" s="258"/>
      <c r="C3310" s="258"/>
      <c r="D3310" s="28"/>
      <c r="E3310" s="259"/>
      <c r="F3310" s="260"/>
      <c r="G3310" s="28"/>
      <c r="H3310" s="28"/>
      <c r="I3310" s="261"/>
      <c r="J3310" s="28"/>
      <c r="K3310" s="478"/>
      <c r="L3310" s="479"/>
      <c r="M3310" s="262"/>
      <c r="N3310" s="259"/>
      <c r="O3310" s="263"/>
      <c r="P3310" s="264"/>
      <c r="Q3310" s="485"/>
      <c r="R3310" s="44"/>
      <c r="S3310" s="487"/>
      <c r="T3310" s="28"/>
      <c r="U3310" s="261"/>
      <c r="V3310" s="265"/>
      <c r="W3310" s="265"/>
      <c r="X3310" s="266"/>
      <c r="Y3310" s="266"/>
      <c r="Z3310" s="267"/>
      <c r="AA3310" s="30"/>
      <c r="AB3310" s="30"/>
      <c r="AC3310" s="30"/>
      <c r="AD3310" s="268"/>
      <c r="AE3310" s="28"/>
      <c r="AF3310" s="28"/>
      <c r="AG3310" s="269"/>
      <c r="AH3310" s="28"/>
      <c r="AI3310" s="30"/>
      <c r="AJ3310" s="30"/>
      <c r="AK3310" s="268"/>
      <c r="AL3310" s="270"/>
      <c r="AM3310" s="271"/>
      <c r="AN3310" s="30"/>
    </row>
    <row r="3311" spans="1:40" ht="20.100000000000001" customHeight="1" x14ac:dyDescent="0.2">
      <c r="A3311" s="258"/>
      <c r="B3311" s="258"/>
      <c r="C3311" s="258"/>
      <c r="D3311" s="28"/>
      <c r="E3311" s="259"/>
      <c r="F3311" s="260"/>
      <c r="G3311" s="28"/>
      <c r="H3311" s="28"/>
      <c r="I3311" s="261"/>
      <c r="J3311" s="28"/>
      <c r="K3311" s="478"/>
      <c r="L3311" s="479"/>
      <c r="M3311" s="262"/>
      <c r="N3311" s="259"/>
      <c r="O3311" s="263"/>
      <c r="P3311" s="264"/>
      <c r="Q3311" s="485"/>
      <c r="R3311" s="44"/>
      <c r="S3311" s="487"/>
      <c r="T3311" s="28"/>
      <c r="U3311" s="261"/>
      <c r="V3311" s="265"/>
      <c r="W3311" s="265"/>
      <c r="X3311" s="266"/>
      <c r="Y3311" s="266"/>
      <c r="Z3311" s="267"/>
      <c r="AA3311" s="30"/>
      <c r="AB3311" s="30"/>
      <c r="AC3311" s="30"/>
      <c r="AD3311" s="268"/>
      <c r="AE3311" s="28"/>
      <c r="AF3311" s="28"/>
      <c r="AG3311" s="269"/>
      <c r="AH3311" s="28"/>
      <c r="AI3311" s="30"/>
      <c r="AJ3311" s="30"/>
      <c r="AK3311" s="268"/>
      <c r="AL3311" s="270"/>
      <c r="AM3311" s="271"/>
      <c r="AN3311" s="30"/>
    </row>
    <row r="3312" spans="1:40" ht="20.100000000000001" customHeight="1" x14ac:dyDescent="0.2">
      <c r="A3312" s="258"/>
      <c r="B3312" s="258"/>
      <c r="C3312" s="258"/>
      <c r="D3312" s="28"/>
      <c r="E3312" s="259"/>
      <c r="F3312" s="260"/>
      <c r="G3312" s="28"/>
      <c r="H3312" s="28"/>
      <c r="I3312" s="261"/>
      <c r="J3312" s="28"/>
      <c r="K3312" s="478"/>
      <c r="L3312" s="479"/>
      <c r="M3312" s="262"/>
      <c r="N3312" s="259"/>
      <c r="O3312" s="263"/>
      <c r="P3312" s="264"/>
      <c r="Q3312" s="485"/>
      <c r="R3312" s="44"/>
      <c r="S3312" s="487"/>
      <c r="T3312" s="28"/>
      <c r="U3312" s="261"/>
      <c r="V3312" s="265"/>
      <c r="W3312" s="265"/>
      <c r="X3312" s="266"/>
      <c r="Y3312" s="266"/>
      <c r="Z3312" s="267"/>
      <c r="AA3312" s="30"/>
      <c r="AB3312" s="30"/>
      <c r="AC3312" s="30"/>
      <c r="AD3312" s="268"/>
      <c r="AE3312" s="28"/>
      <c r="AF3312" s="28"/>
      <c r="AG3312" s="269"/>
      <c r="AH3312" s="28"/>
      <c r="AI3312" s="30"/>
      <c r="AJ3312" s="30"/>
      <c r="AK3312" s="268"/>
      <c r="AL3312" s="270"/>
      <c r="AM3312" s="271"/>
      <c r="AN3312" s="30"/>
    </row>
    <row r="3313" spans="1:40" ht="20.100000000000001" customHeight="1" x14ac:dyDescent="0.2">
      <c r="A3313" s="258"/>
      <c r="B3313" s="258"/>
      <c r="C3313" s="258"/>
      <c r="D3313" s="28"/>
      <c r="E3313" s="259"/>
      <c r="F3313" s="260"/>
      <c r="G3313" s="28"/>
      <c r="H3313" s="28"/>
      <c r="I3313" s="261"/>
      <c r="J3313" s="28"/>
      <c r="K3313" s="478"/>
      <c r="L3313" s="479"/>
      <c r="M3313" s="262"/>
      <c r="N3313" s="259"/>
      <c r="O3313" s="263"/>
      <c r="P3313" s="264"/>
      <c r="Q3313" s="485"/>
      <c r="R3313" s="44"/>
      <c r="S3313" s="487"/>
      <c r="T3313" s="28"/>
      <c r="U3313" s="261"/>
      <c r="V3313" s="265"/>
      <c r="W3313" s="265"/>
      <c r="X3313" s="266"/>
      <c r="Y3313" s="266"/>
      <c r="Z3313" s="267"/>
      <c r="AA3313" s="30"/>
      <c r="AB3313" s="30"/>
      <c r="AC3313" s="30"/>
      <c r="AD3313" s="268"/>
      <c r="AE3313" s="28"/>
      <c r="AF3313" s="28"/>
      <c r="AG3313" s="269"/>
      <c r="AH3313" s="28"/>
      <c r="AI3313" s="30"/>
      <c r="AJ3313" s="30"/>
      <c r="AK3313" s="268"/>
      <c r="AL3313" s="270"/>
      <c r="AM3313" s="271"/>
      <c r="AN3313" s="30"/>
    </row>
    <row r="3314" spans="1:40" ht="20.100000000000001" customHeight="1" x14ac:dyDescent="0.2">
      <c r="A3314" s="258"/>
      <c r="B3314" s="258"/>
      <c r="C3314" s="258"/>
      <c r="D3314" s="28"/>
      <c r="E3314" s="259"/>
      <c r="F3314" s="260"/>
      <c r="G3314" s="28"/>
      <c r="H3314" s="28"/>
      <c r="I3314" s="261"/>
      <c r="J3314" s="28"/>
      <c r="K3314" s="478"/>
      <c r="L3314" s="479"/>
      <c r="M3314" s="262"/>
      <c r="N3314" s="259"/>
      <c r="O3314" s="263"/>
      <c r="P3314" s="264"/>
      <c r="Q3314" s="485"/>
      <c r="R3314" s="44"/>
      <c r="S3314" s="487"/>
      <c r="T3314" s="28"/>
      <c r="U3314" s="261"/>
      <c r="V3314" s="265"/>
      <c r="W3314" s="265"/>
      <c r="X3314" s="266"/>
      <c r="Y3314" s="266"/>
      <c r="Z3314" s="267"/>
      <c r="AA3314" s="30"/>
      <c r="AB3314" s="30"/>
      <c r="AC3314" s="30"/>
      <c r="AD3314" s="268"/>
      <c r="AE3314" s="28"/>
      <c r="AF3314" s="28"/>
      <c r="AG3314" s="269"/>
      <c r="AH3314" s="28"/>
      <c r="AI3314" s="30"/>
      <c r="AJ3314" s="30"/>
      <c r="AK3314" s="268"/>
      <c r="AL3314" s="270"/>
      <c r="AM3314" s="271"/>
      <c r="AN3314" s="30"/>
    </row>
    <row r="3315" spans="1:40" ht="20.100000000000001" customHeight="1" x14ac:dyDescent="0.2">
      <c r="A3315" s="258"/>
      <c r="B3315" s="258"/>
      <c r="C3315" s="258"/>
      <c r="D3315" s="28"/>
      <c r="E3315" s="259"/>
      <c r="F3315" s="260"/>
      <c r="G3315" s="28"/>
      <c r="H3315" s="28"/>
      <c r="I3315" s="261"/>
      <c r="J3315" s="28"/>
      <c r="K3315" s="478"/>
      <c r="L3315" s="479"/>
      <c r="M3315" s="262"/>
      <c r="N3315" s="259"/>
      <c r="O3315" s="263"/>
      <c r="P3315" s="264"/>
      <c r="Q3315" s="485"/>
      <c r="R3315" s="44"/>
      <c r="S3315" s="487"/>
      <c r="T3315" s="28"/>
      <c r="U3315" s="261"/>
      <c r="V3315" s="265"/>
      <c r="W3315" s="265"/>
      <c r="X3315" s="266"/>
      <c r="Y3315" s="266"/>
      <c r="Z3315" s="267"/>
      <c r="AA3315" s="30"/>
      <c r="AB3315" s="30"/>
      <c r="AC3315" s="30"/>
      <c r="AD3315" s="268"/>
      <c r="AE3315" s="28"/>
      <c r="AF3315" s="28"/>
      <c r="AG3315" s="269"/>
      <c r="AH3315" s="28"/>
      <c r="AI3315" s="30"/>
      <c r="AJ3315" s="30"/>
      <c r="AK3315" s="268"/>
      <c r="AL3315" s="270"/>
      <c r="AM3315" s="271"/>
      <c r="AN3315" s="30"/>
    </row>
    <row r="3316" spans="1:40" ht="20.100000000000001" customHeight="1" x14ac:dyDescent="0.2">
      <c r="A3316" s="258"/>
      <c r="B3316" s="258"/>
      <c r="C3316" s="258"/>
      <c r="D3316" s="28"/>
      <c r="E3316" s="259"/>
      <c r="F3316" s="260"/>
      <c r="G3316" s="28"/>
      <c r="H3316" s="28"/>
      <c r="I3316" s="261"/>
      <c r="J3316" s="28"/>
      <c r="K3316" s="478"/>
      <c r="L3316" s="479"/>
      <c r="M3316" s="262"/>
      <c r="N3316" s="259"/>
      <c r="O3316" s="263"/>
      <c r="P3316" s="264"/>
      <c r="Q3316" s="485"/>
      <c r="R3316" s="44"/>
      <c r="S3316" s="487"/>
      <c r="T3316" s="28"/>
      <c r="U3316" s="261"/>
      <c r="V3316" s="265"/>
      <c r="W3316" s="265"/>
      <c r="X3316" s="266"/>
      <c r="Y3316" s="266"/>
      <c r="Z3316" s="267"/>
      <c r="AA3316" s="30"/>
      <c r="AB3316" s="30"/>
      <c r="AC3316" s="30"/>
      <c r="AD3316" s="268"/>
      <c r="AE3316" s="28"/>
      <c r="AF3316" s="28"/>
      <c r="AG3316" s="269"/>
      <c r="AH3316" s="28"/>
      <c r="AI3316" s="30"/>
      <c r="AJ3316" s="30"/>
      <c r="AK3316" s="268"/>
      <c r="AL3316" s="270"/>
      <c r="AM3316" s="271"/>
      <c r="AN3316" s="30"/>
    </row>
    <row r="3317" spans="1:40" ht="20.100000000000001" customHeight="1" x14ac:dyDescent="0.2">
      <c r="A3317" s="258"/>
      <c r="B3317" s="258"/>
      <c r="C3317" s="258"/>
      <c r="D3317" s="28"/>
      <c r="E3317" s="259"/>
      <c r="F3317" s="260"/>
      <c r="G3317" s="28"/>
      <c r="H3317" s="28"/>
      <c r="I3317" s="261"/>
      <c r="J3317" s="28"/>
      <c r="K3317" s="478"/>
      <c r="L3317" s="479"/>
      <c r="M3317" s="262"/>
      <c r="N3317" s="259"/>
      <c r="O3317" s="263"/>
      <c r="P3317" s="264"/>
      <c r="Q3317" s="485"/>
      <c r="R3317" s="44"/>
      <c r="S3317" s="487"/>
      <c r="T3317" s="28"/>
      <c r="U3317" s="261"/>
      <c r="V3317" s="265"/>
      <c r="W3317" s="265"/>
      <c r="X3317" s="266"/>
      <c r="Y3317" s="266"/>
      <c r="Z3317" s="267"/>
      <c r="AA3317" s="30"/>
      <c r="AB3317" s="30"/>
      <c r="AC3317" s="30"/>
      <c r="AD3317" s="268"/>
      <c r="AE3317" s="28"/>
      <c r="AF3317" s="28"/>
      <c r="AG3317" s="269"/>
      <c r="AH3317" s="28"/>
      <c r="AI3317" s="30"/>
      <c r="AJ3317" s="30"/>
      <c r="AK3317" s="268"/>
      <c r="AL3317" s="270"/>
      <c r="AM3317" s="271"/>
      <c r="AN3317" s="30"/>
    </row>
    <row r="3318" spans="1:40" ht="20.100000000000001" customHeight="1" x14ac:dyDescent="0.2">
      <c r="A3318" s="258"/>
      <c r="B3318" s="258"/>
      <c r="C3318" s="258"/>
      <c r="D3318" s="28"/>
      <c r="E3318" s="259"/>
      <c r="F3318" s="260"/>
      <c r="G3318" s="28"/>
      <c r="H3318" s="28"/>
      <c r="I3318" s="261"/>
      <c r="J3318" s="28"/>
      <c r="K3318" s="478"/>
      <c r="L3318" s="479"/>
      <c r="M3318" s="262"/>
      <c r="N3318" s="259"/>
      <c r="O3318" s="263"/>
      <c r="P3318" s="264"/>
      <c r="Q3318" s="485"/>
      <c r="R3318" s="44"/>
      <c r="S3318" s="487"/>
      <c r="T3318" s="28"/>
      <c r="U3318" s="261"/>
      <c r="V3318" s="265"/>
      <c r="W3318" s="265"/>
      <c r="X3318" s="266"/>
      <c r="Y3318" s="266"/>
      <c r="Z3318" s="267"/>
      <c r="AA3318" s="30"/>
      <c r="AB3318" s="30"/>
      <c r="AC3318" s="30"/>
      <c r="AD3318" s="268"/>
      <c r="AE3318" s="28"/>
      <c r="AF3318" s="28"/>
      <c r="AG3318" s="269"/>
      <c r="AH3318" s="28"/>
      <c r="AI3318" s="30"/>
      <c r="AJ3318" s="30"/>
      <c r="AK3318" s="268"/>
      <c r="AL3318" s="270"/>
      <c r="AM3318" s="271"/>
      <c r="AN3318" s="30"/>
    </row>
    <row r="3319" spans="1:40" ht="20.100000000000001" customHeight="1" x14ac:dyDescent="0.2">
      <c r="A3319" s="258"/>
      <c r="B3319" s="258"/>
      <c r="C3319" s="258"/>
      <c r="D3319" s="28"/>
      <c r="E3319" s="259"/>
      <c r="F3319" s="260"/>
      <c r="G3319" s="28"/>
      <c r="H3319" s="28"/>
      <c r="I3319" s="261"/>
      <c r="J3319" s="28"/>
      <c r="K3319" s="478"/>
      <c r="L3319" s="479"/>
      <c r="M3319" s="262"/>
      <c r="N3319" s="259"/>
      <c r="O3319" s="263"/>
      <c r="P3319" s="264"/>
      <c r="Q3319" s="485"/>
      <c r="R3319" s="44"/>
      <c r="S3319" s="487"/>
      <c r="T3319" s="28"/>
      <c r="U3319" s="261"/>
      <c r="V3319" s="265"/>
      <c r="W3319" s="265"/>
      <c r="X3319" s="266"/>
      <c r="Y3319" s="266"/>
      <c r="Z3319" s="267"/>
      <c r="AA3319" s="30"/>
      <c r="AB3319" s="30"/>
      <c r="AC3319" s="30"/>
      <c r="AD3319" s="268"/>
      <c r="AE3319" s="28"/>
      <c r="AF3319" s="28"/>
      <c r="AG3319" s="269"/>
      <c r="AH3319" s="28"/>
      <c r="AI3319" s="30"/>
      <c r="AJ3319" s="30"/>
      <c r="AK3319" s="268"/>
      <c r="AL3319" s="270"/>
      <c r="AM3319" s="271"/>
      <c r="AN3319" s="30"/>
    </row>
    <row r="3320" spans="1:40" ht="20.100000000000001" customHeight="1" x14ac:dyDescent="0.2">
      <c r="A3320" s="258"/>
      <c r="B3320" s="258"/>
      <c r="C3320" s="258"/>
      <c r="D3320" s="28"/>
      <c r="E3320" s="259"/>
      <c r="F3320" s="260"/>
      <c r="G3320" s="28"/>
      <c r="H3320" s="28"/>
      <c r="I3320" s="261"/>
      <c r="J3320" s="28"/>
      <c r="K3320" s="478"/>
      <c r="L3320" s="479"/>
      <c r="M3320" s="262"/>
      <c r="N3320" s="259"/>
      <c r="O3320" s="263"/>
      <c r="P3320" s="264"/>
      <c r="Q3320" s="485"/>
      <c r="R3320" s="44"/>
      <c r="S3320" s="487"/>
      <c r="T3320" s="28"/>
      <c r="U3320" s="261"/>
      <c r="V3320" s="265"/>
      <c r="W3320" s="265"/>
      <c r="X3320" s="266"/>
      <c r="Y3320" s="266"/>
      <c r="Z3320" s="267"/>
      <c r="AA3320" s="30"/>
      <c r="AB3320" s="30"/>
      <c r="AC3320" s="30"/>
      <c r="AD3320" s="268"/>
      <c r="AE3320" s="28"/>
      <c r="AF3320" s="28"/>
      <c r="AG3320" s="269"/>
      <c r="AH3320" s="28"/>
      <c r="AI3320" s="30"/>
      <c r="AJ3320" s="30"/>
      <c r="AK3320" s="268"/>
      <c r="AL3320" s="270"/>
      <c r="AM3320" s="271"/>
      <c r="AN3320" s="30"/>
    </row>
    <row r="3321" spans="1:40" ht="20.100000000000001" customHeight="1" x14ac:dyDescent="0.2">
      <c r="A3321" s="258"/>
      <c r="B3321" s="258"/>
      <c r="C3321" s="258"/>
      <c r="D3321" s="28"/>
      <c r="E3321" s="259"/>
      <c r="F3321" s="260"/>
      <c r="G3321" s="28"/>
      <c r="H3321" s="28"/>
      <c r="I3321" s="261"/>
      <c r="J3321" s="28"/>
      <c r="K3321" s="478"/>
      <c r="L3321" s="479"/>
      <c r="M3321" s="262"/>
      <c r="N3321" s="259"/>
      <c r="O3321" s="263"/>
      <c r="P3321" s="264"/>
      <c r="Q3321" s="485"/>
      <c r="R3321" s="44"/>
      <c r="S3321" s="487"/>
      <c r="T3321" s="28"/>
      <c r="U3321" s="261"/>
      <c r="V3321" s="265"/>
      <c r="W3321" s="265"/>
      <c r="X3321" s="266"/>
      <c r="Y3321" s="266"/>
      <c r="Z3321" s="267"/>
      <c r="AA3321" s="30"/>
      <c r="AB3321" s="30"/>
      <c r="AC3321" s="30"/>
      <c r="AD3321" s="268"/>
      <c r="AE3321" s="28"/>
      <c r="AF3321" s="28"/>
      <c r="AG3321" s="269"/>
      <c r="AH3321" s="28"/>
      <c r="AI3321" s="30"/>
      <c r="AJ3321" s="30"/>
      <c r="AK3321" s="268"/>
      <c r="AL3321" s="270"/>
      <c r="AM3321" s="271"/>
      <c r="AN3321" s="30"/>
    </row>
    <row r="3322" spans="1:40" ht="20.100000000000001" customHeight="1" x14ac:dyDescent="0.2">
      <c r="A3322" s="258"/>
      <c r="B3322" s="258"/>
      <c r="C3322" s="258"/>
      <c r="D3322" s="28"/>
      <c r="E3322" s="259"/>
      <c r="F3322" s="260"/>
      <c r="G3322" s="28"/>
      <c r="H3322" s="28"/>
      <c r="I3322" s="261"/>
      <c r="J3322" s="28"/>
      <c r="K3322" s="478"/>
      <c r="L3322" s="479"/>
      <c r="M3322" s="262"/>
      <c r="N3322" s="259"/>
      <c r="O3322" s="263"/>
      <c r="P3322" s="264"/>
      <c r="Q3322" s="485"/>
      <c r="R3322" s="44"/>
      <c r="S3322" s="487"/>
      <c r="T3322" s="28"/>
      <c r="U3322" s="261"/>
      <c r="V3322" s="265"/>
      <c r="W3322" s="265"/>
      <c r="X3322" s="266"/>
      <c r="Y3322" s="266"/>
      <c r="Z3322" s="267"/>
      <c r="AA3322" s="30"/>
      <c r="AB3322" s="30"/>
      <c r="AC3322" s="30"/>
      <c r="AD3322" s="268"/>
      <c r="AE3322" s="28"/>
      <c r="AF3322" s="28"/>
      <c r="AG3322" s="269"/>
      <c r="AH3322" s="28"/>
      <c r="AI3322" s="30"/>
      <c r="AJ3322" s="30"/>
      <c r="AK3322" s="268"/>
      <c r="AL3322" s="270"/>
      <c r="AM3322" s="271"/>
      <c r="AN3322" s="30"/>
    </row>
    <row r="3323" spans="1:40" ht="20.100000000000001" customHeight="1" x14ac:dyDescent="0.2">
      <c r="A3323" s="258"/>
      <c r="B3323" s="258"/>
      <c r="C3323" s="258"/>
      <c r="D3323" s="28"/>
      <c r="E3323" s="259"/>
      <c r="F3323" s="260"/>
      <c r="G3323" s="28"/>
      <c r="H3323" s="28"/>
      <c r="I3323" s="261"/>
      <c r="J3323" s="28"/>
      <c r="K3323" s="478"/>
      <c r="L3323" s="479"/>
      <c r="M3323" s="262"/>
      <c r="N3323" s="259"/>
      <c r="O3323" s="263"/>
      <c r="P3323" s="264"/>
      <c r="Q3323" s="485"/>
      <c r="R3323" s="44"/>
      <c r="S3323" s="487"/>
      <c r="T3323" s="28"/>
      <c r="U3323" s="261"/>
      <c r="V3323" s="265"/>
      <c r="W3323" s="265"/>
      <c r="X3323" s="266"/>
      <c r="Y3323" s="266"/>
      <c r="Z3323" s="267"/>
      <c r="AA3323" s="30"/>
      <c r="AB3323" s="30"/>
      <c r="AC3323" s="30"/>
      <c r="AD3323" s="268"/>
      <c r="AE3323" s="28"/>
      <c r="AF3323" s="28"/>
      <c r="AG3323" s="269"/>
      <c r="AH3323" s="28"/>
      <c r="AI3323" s="30"/>
      <c r="AJ3323" s="30"/>
      <c r="AK3323" s="268"/>
      <c r="AL3323" s="270"/>
      <c r="AM3323" s="271"/>
      <c r="AN3323" s="30"/>
    </row>
    <row r="3324" spans="1:40" ht="20.100000000000001" customHeight="1" x14ac:dyDescent="0.2">
      <c r="A3324" s="258"/>
      <c r="B3324" s="258"/>
      <c r="C3324" s="258"/>
      <c r="D3324" s="28"/>
      <c r="E3324" s="259"/>
      <c r="F3324" s="260"/>
      <c r="G3324" s="28"/>
      <c r="H3324" s="28"/>
      <c r="I3324" s="261"/>
      <c r="J3324" s="28"/>
      <c r="K3324" s="478"/>
      <c r="L3324" s="479"/>
      <c r="M3324" s="262"/>
      <c r="N3324" s="259"/>
      <c r="O3324" s="263"/>
      <c r="P3324" s="264"/>
      <c r="Q3324" s="485"/>
      <c r="R3324" s="44"/>
      <c r="S3324" s="487"/>
      <c r="T3324" s="28"/>
      <c r="U3324" s="261"/>
      <c r="V3324" s="265"/>
      <c r="W3324" s="265"/>
      <c r="X3324" s="266"/>
      <c r="Y3324" s="266"/>
      <c r="Z3324" s="267"/>
      <c r="AA3324" s="30"/>
      <c r="AB3324" s="30"/>
      <c r="AC3324" s="30"/>
      <c r="AD3324" s="268"/>
      <c r="AE3324" s="28"/>
      <c r="AF3324" s="28"/>
      <c r="AG3324" s="269"/>
      <c r="AH3324" s="28"/>
      <c r="AI3324" s="30"/>
      <c r="AJ3324" s="30"/>
      <c r="AK3324" s="268"/>
      <c r="AL3324" s="270"/>
      <c r="AM3324" s="271"/>
      <c r="AN3324" s="30"/>
    </row>
    <row r="3325" spans="1:40" ht="20.100000000000001" customHeight="1" x14ac:dyDescent="0.2">
      <c r="A3325" s="258"/>
      <c r="B3325" s="258"/>
      <c r="C3325" s="258"/>
      <c r="D3325" s="28"/>
      <c r="E3325" s="259"/>
      <c r="F3325" s="260"/>
      <c r="G3325" s="28"/>
      <c r="H3325" s="28"/>
      <c r="I3325" s="261"/>
      <c r="J3325" s="28"/>
      <c r="K3325" s="478"/>
      <c r="L3325" s="479"/>
      <c r="M3325" s="262"/>
      <c r="N3325" s="259"/>
      <c r="O3325" s="263"/>
      <c r="P3325" s="264"/>
      <c r="Q3325" s="485"/>
      <c r="R3325" s="44"/>
      <c r="S3325" s="487"/>
      <c r="T3325" s="28"/>
      <c r="U3325" s="261"/>
      <c r="V3325" s="265"/>
      <c r="W3325" s="265"/>
      <c r="X3325" s="266"/>
      <c r="Y3325" s="266"/>
      <c r="Z3325" s="267"/>
      <c r="AA3325" s="30"/>
      <c r="AB3325" s="30"/>
      <c r="AC3325" s="30"/>
      <c r="AD3325" s="268"/>
      <c r="AE3325" s="28"/>
      <c r="AF3325" s="28"/>
      <c r="AG3325" s="269"/>
      <c r="AH3325" s="28"/>
      <c r="AI3325" s="30"/>
      <c r="AJ3325" s="30"/>
      <c r="AK3325" s="268"/>
      <c r="AL3325" s="270"/>
      <c r="AM3325" s="271"/>
      <c r="AN3325" s="30"/>
    </row>
    <row r="3326" spans="1:40" ht="20.100000000000001" customHeight="1" x14ac:dyDescent="0.2">
      <c r="A3326" s="258"/>
      <c r="B3326" s="258"/>
      <c r="C3326" s="258"/>
      <c r="D3326" s="28"/>
      <c r="E3326" s="259"/>
      <c r="F3326" s="260"/>
      <c r="G3326" s="28"/>
      <c r="H3326" s="28"/>
      <c r="I3326" s="261"/>
      <c r="J3326" s="28"/>
      <c r="K3326" s="478"/>
      <c r="L3326" s="479"/>
      <c r="M3326" s="262"/>
      <c r="N3326" s="259"/>
      <c r="O3326" s="263"/>
      <c r="P3326" s="264"/>
      <c r="Q3326" s="485"/>
      <c r="R3326" s="44"/>
      <c r="S3326" s="487"/>
      <c r="T3326" s="28"/>
      <c r="U3326" s="261"/>
      <c r="V3326" s="265"/>
      <c r="W3326" s="265"/>
      <c r="X3326" s="266"/>
      <c r="Y3326" s="266"/>
      <c r="Z3326" s="267"/>
      <c r="AA3326" s="30"/>
      <c r="AB3326" s="30"/>
      <c r="AC3326" s="30"/>
      <c r="AD3326" s="268"/>
      <c r="AE3326" s="28"/>
      <c r="AF3326" s="28"/>
      <c r="AG3326" s="269"/>
      <c r="AH3326" s="28"/>
      <c r="AI3326" s="30"/>
      <c r="AJ3326" s="30"/>
      <c r="AK3326" s="268"/>
      <c r="AL3326" s="270"/>
      <c r="AM3326" s="271"/>
      <c r="AN3326" s="30"/>
    </row>
    <row r="3327" spans="1:40" ht="20.100000000000001" customHeight="1" x14ac:dyDescent="0.2">
      <c r="A3327" s="258"/>
      <c r="B3327" s="258"/>
      <c r="C3327" s="258"/>
      <c r="D3327" s="28"/>
      <c r="E3327" s="259"/>
      <c r="F3327" s="260"/>
      <c r="G3327" s="28"/>
      <c r="H3327" s="28"/>
      <c r="I3327" s="261"/>
      <c r="J3327" s="28"/>
      <c r="K3327" s="478"/>
      <c r="L3327" s="479"/>
      <c r="M3327" s="262"/>
      <c r="N3327" s="259"/>
      <c r="O3327" s="263"/>
      <c r="P3327" s="264"/>
      <c r="Q3327" s="485"/>
      <c r="R3327" s="44"/>
      <c r="S3327" s="487"/>
      <c r="T3327" s="28"/>
      <c r="U3327" s="261"/>
      <c r="V3327" s="265"/>
      <c r="W3327" s="265"/>
      <c r="X3327" s="266"/>
      <c r="Y3327" s="266"/>
      <c r="Z3327" s="267"/>
      <c r="AA3327" s="30"/>
      <c r="AB3327" s="30"/>
      <c r="AC3327" s="30"/>
      <c r="AD3327" s="268"/>
      <c r="AE3327" s="28"/>
      <c r="AF3327" s="28"/>
      <c r="AG3327" s="269"/>
      <c r="AH3327" s="28"/>
      <c r="AI3327" s="30"/>
      <c r="AJ3327" s="30"/>
      <c r="AK3327" s="268"/>
      <c r="AL3327" s="270"/>
      <c r="AM3327" s="271"/>
      <c r="AN3327" s="30"/>
    </row>
    <row r="3328" spans="1:40" ht="20.100000000000001" customHeight="1" x14ac:dyDescent="0.2">
      <c r="A3328" s="258"/>
      <c r="B3328" s="258"/>
      <c r="C3328" s="258"/>
      <c r="D3328" s="28"/>
      <c r="E3328" s="259"/>
      <c r="F3328" s="260"/>
      <c r="G3328" s="28"/>
      <c r="H3328" s="28"/>
      <c r="I3328" s="261"/>
      <c r="J3328" s="28"/>
      <c r="K3328" s="478"/>
      <c r="L3328" s="479"/>
      <c r="M3328" s="262"/>
      <c r="N3328" s="259"/>
      <c r="O3328" s="263"/>
      <c r="P3328" s="264"/>
      <c r="Q3328" s="485"/>
      <c r="R3328" s="44"/>
      <c r="S3328" s="487"/>
      <c r="T3328" s="28"/>
      <c r="U3328" s="261"/>
      <c r="V3328" s="265"/>
      <c r="W3328" s="265"/>
      <c r="X3328" s="266"/>
      <c r="Y3328" s="266"/>
      <c r="Z3328" s="267"/>
      <c r="AA3328" s="30"/>
      <c r="AB3328" s="30"/>
      <c r="AC3328" s="30"/>
      <c r="AD3328" s="268"/>
      <c r="AE3328" s="28"/>
      <c r="AF3328" s="28"/>
      <c r="AG3328" s="269"/>
      <c r="AH3328" s="28"/>
      <c r="AI3328" s="30"/>
      <c r="AJ3328" s="30"/>
      <c r="AK3328" s="268"/>
      <c r="AL3328" s="270"/>
      <c r="AM3328" s="271"/>
      <c r="AN3328" s="30"/>
    </row>
    <row r="3329" spans="1:40" ht="20.100000000000001" customHeight="1" x14ac:dyDescent="0.2">
      <c r="A3329" s="258"/>
      <c r="B3329" s="258"/>
      <c r="C3329" s="258"/>
      <c r="D3329" s="28"/>
      <c r="E3329" s="259"/>
      <c r="F3329" s="260"/>
      <c r="G3329" s="28"/>
      <c r="H3329" s="28"/>
      <c r="I3329" s="261"/>
      <c r="J3329" s="28"/>
      <c r="K3329" s="478"/>
      <c r="L3329" s="479"/>
      <c r="M3329" s="262"/>
      <c r="N3329" s="259"/>
      <c r="O3329" s="263"/>
      <c r="P3329" s="264"/>
      <c r="Q3329" s="485"/>
      <c r="R3329" s="44"/>
      <c r="S3329" s="487"/>
      <c r="T3329" s="28"/>
      <c r="U3329" s="261"/>
      <c r="V3329" s="265"/>
      <c r="W3329" s="265"/>
      <c r="X3329" s="266"/>
      <c r="Y3329" s="266"/>
      <c r="Z3329" s="267"/>
      <c r="AA3329" s="30"/>
      <c r="AB3329" s="30"/>
      <c r="AC3329" s="30"/>
      <c r="AD3329" s="268"/>
      <c r="AE3329" s="28"/>
      <c r="AF3329" s="28"/>
      <c r="AG3329" s="269"/>
      <c r="AH3329" s="28"/>
      <c r="AI3329" s="30"/>
      <c r="AJ3329" s="30"/>
      <c r="AK3329" s="268"/>
      <c r="AL3329" s="270"/>
      <c r="AM3329" s="271"/>
      <c r="AN3329" s="30"/>
    </row>
    <row r="3330" spans="1:40" ht="20.100000000000001" customHeight="1" x14ac:dyDescent="0.2">
      <c r="A3330" s="258"/>
      <c r="B3330" s="258"/>
      <c r="C3330" s="258"/>
      <c r="D3330" s="28"/>
      <c r="E3330" s="259"/>
      <c r="F3330" s="260"/>
      <c r="G3330" s="28"/>
      <c r="H3330" s="28"/>
      <c r="I3330" s="261"/>
      <c r="J3330" s="28"/>
      <c r="K3330" s="478"/>
      <c r="L3330" s="479"/>
      <c r="M3330" s="262"/>
      <c r="N3330" s="259"/>
      <c r="O3330" s="263"/>
      <c r="P3330" s="264"/>
      <c r="Q3330" s="485"/>
      <c r="R3330" s="44"/>
      <c r="S3330" s="487"/>
      <c r="T3330" s="28"/>
      <c r="U3330" s="261"/>
      <c r="V3330" s="265"/>
      <c r="W3330" s="265"/>
      <c r="X3330" s="266"/>
      <c r="Y3330" s="266"/>
      <c r="Z3330" s="267"/>
      <c r="AA3330" s="30"/>
      <c r="AB3330" s="30"/>
      <c r="AC3330" s="30"/>
      <c r="AD3330" s="268"/>
      <c r="AE3330" s="28"/>
      <c r="AF3330" s="28"/>
      <c r="AG3330" s="269"/>
      <c r="AH3330" s="28"/>
      <c r="AI3330" s="30"/>
      <c r="AJ3330" s="30"/>
      <c r="AK3330" s="268"/>
      <c r="AL3330" s="270"/>
      <c r="AM3330" s="271"/>
      <c r="AN3330" s="30"/>
    </row>
    <row r="3331" spans="1:40" ht="20.100000000000001" customHeight="1" x14ac:dyDescent="0.2">
      <c r="A3331" s="258"/>
      <c r="B3331" s="258"/>
      <c r="C3331" s="258"/>
      <c r="D3331" s="28"/>
      <c r="E3331" s="259"/>
      <c r="F3331" s="260"/>
      <c r="G3331" s="28"/>
      <c r="H3331" s="28"/>
      <c r="I3331" s="261"/>
      <c r="J3331" s="28"/>
      <c r="K3331" s="478"/>
      <c r="L3331" s="479"/>
      <c r="M3331" s="262"/>
      <c r="N3331" s="259"/>
      <c r="O3331" s="263"/>
      <c r="P3331" s="264"/>
      <c r="Q3331" s="485"/>
      <c r="R3331" s="44"/>
      <c r="S3331" s="487"/>
      <c r="T3331" s="28"/>
      <c r="U3331" s="261"/>
      <c r="V3331" s="265"/>
      <c r="W3331" s="265"/>
      <c r="X3331" s="266"/>
      <c r="Y3331" s="266"/>
      <c r="Z3331" s="267"/>
      <c r="AA3331" s="30"/>
      <c r="AB3331" s="30"/>
      <c r="AC3331" s="30"/>
      <c r="AD3331" s="268"/>
      <c r="AE3331" s="28"/>
      <c r="AF3331" s="28"/>
      <c r="AG3331" s="269"/>
      <c r="AH3331" s="28"/>
      <c r="AI3331" s="30"/>
      <c r="AJ3331" s="30"/>
      <c r="AK3331" s="268"/>
      <c r="AL3331" s="270"/>
      <c r="AM3331" s="271"/>
      <c r="AN3331" s="30"/>
    </row>
    <row r="3332" spans="1:40" ht="20.100000000000001" customHeight="1" x14ac:dyDescent="0.2">
      <c r="A3332" s="258"/>
      <c r="B3332" s="258"/>
      <c r="C3332" s="258"/>
      <c r="D3332" s="28"/>
      <c r="E3332" s="259"/>
      <c r="F3332" s="260"/>
      <c r="G3332" s="28"/>
      <c r="H3332" s="28"/>
      <c r="I3332" s="261"/>
      <c r="J3332" s="28"/>
      <c r="K3332" s="478"/>
      <c r="L3332" s="479"/>
      <c r="M3332" s="262"/>
      <c r="N3332" s="259"/>
      <c r="O3332" s="263"/>
      <c r="P3332" s="264"/>
      <c r="Q3332" s="485"/>
      <c r="R3332" s="44"/>
      <c r="S3332" s="487"/>
      <c r="T3332" s="28"/>
      <c r="U3332" s="261"/>
      <c r="V3332" s="265"/>
      <c r="W3332" s="265"/>
      <c r="X3332" s="266"/>
      <c r="Y3332" s="266"/>
      <c r="Z3332" s="267"/>
      <c r="AA3332" s="30"/>
      <c r="AB3332" s="30"/>
      <c r="AC3332" s="30"/>
      <c r="AD3332" s="268"/>
      <c r="AE3332" s="28"/>
      <c r="AF3332" s="28"/>
      <c r="AG3332" s="269"/>
      <c r="AH3332" s="28"/>
      <c r="AI3332" s="30"/>
      <c r="AJ3332" s="30"/>
      <c r="AK3332" s="268"/>
      <c r="AL3332" s="270"/>
      <c r="AM3332" s="271"/>
      <c r="AN3332" s="30"/>
    </row>
    <row r="3333" spans="1:40" ht="20.100000000000001" customHeight="1" x14ac:dyDescent="0.2">
      <c r="A3333" s="258"/>
      <c r="B3333" s="258"/>
      <c r="C3333" s="258"/>
      <c r="D3333" s="28"/>
      <c r="E3333" s="259"/>
      <c r="F3333" s="260"/>
      <c r="G3333" s="28"/>
      <c r="H3333" s="28"/>
      <c r="I3333" s="261"/>
      <c r="J3333" s="28"/>
      <c r="K3333" s="478"/>
      <c r="L3333" s="479"/>
      <c r="M3333" s="262"/>
      <c r="N3333" s="259"/>
      <c r="O3333" s="263"/>
      <c r="P3333" s="264"/>
      <c r="Q3333" s="485"/>
      <c r="R3333" s="44"/>
      <c r="S3333" s="487"/>
      <c r="T3333" s="28"/>
      <c r="U3333" s="261"/>
      <c r="V3333" s="265"/>
      <c r="W3333" s="265"/>
      <c r="X3333" s="266"/>
      <c r="Y3333" s="266"/>
      <c r="Z3333" s="267"/>
      <c r="AA3333" s="30"/>
      <c r="AB3333" s="30"/>
      <c r="AC3333" s="30"/>
      <c r="AD3333" s="268"/>
      <c r="AE3333" s="28"/>
      <c r="AF3333" s="28"/>
      <c r="AG3333" s="269"/>
      <c r="AH3333" s="28"/>
      <c r="AI3333" s="30"/>
      <c r="AJ3333" s="30"/>
      <c r="AK3333" s="268"/>
      <c r="AL3333" s="270"/>
      <c r="AM3333" s="271"/>
      <c r="AN3333" s="30"/>
    </row>
    <row r="3334" spans="1:40" ht="20.100000000000001" customHeight="1" x14ac:dyDescent="0.2">
      <c r="A3334" s="258"/>
      <c r="B3334" s="258"/>
      <c r="C3334" s="258"/>
      <c r="D3334" s="28"/>
      <c r="E3334" s="259"/>
      <c r="F3334" s="260"/>
      <c r="G3334" s="28"/>
      <c r="H3334" s="28"/>
      <c r="I3334" s="261"/>
      <c r="J3334" s="28"/>
      <c r="K3334" s="478"/>
      <c r="L3334" s="479"/>
      <c r="M3334" s="262"/>
      <c r="N3334" s="259"/>
      <c r="O3334" s="263"/>
      <c r="P3334" s="264"/>
      <c r="Q3334" s="485"/>
      <c r="R3334" s="44"/>
      <c r="S3334" s="487"/>
      <c r="T3334" s="28"/>
      <c r="U3334" s="261"/>
      <c r="V3334" s="265"/>
      <c r="W3334" s="265"/>
      <c r="X3334" s="266"/>
      <c r="Y3334" s="266"/>
      <c r="Z3334" s="267"/>
      <c r="AA3334" s="30"/>
      <c r="AB3334" s="30"/>
      <c r="AC3334" s="30"/>
      <c r="AD3334" s="268"/>
      <c r="AE3334" s="28"/>
      <c r="AF3334" s="28"/>
      <c r="AG3334" s="269"/>
      <c r="AH3334" s="28"/>
      <c r="AI3334" s="30"/>
      <c r="AJ3334" s="30"/>
      <c r="AK3334" s="268"/>
      <c r="AL3334" s="270"/>
      <c r="AM3334" s="271"/>
      <c r="AN3334" s="30"/>
    </row>
    <row r="3335" spans="1:40" ht="20.100000000000001" customHeight="1" x14ac:dyDescent="0.2">
      <c r="A3335" s="258"/>
      <c r="B3335" s="258"/>
      <c r="C3335" s="258"/>
      <c r="D3335" s="28"/>
      <c r="E3335" s="259"/>
      <c r="F3335" s="260"/>
      <c r="G3335" s="28"/>
      <c r="H3335" s="28"/>
      <c r="I3335" s="261"/>
      <c r="J3335" s="28"/>
      <c r="K3335" s="478"/>
      <c r="L3335" s="479"/>
      <c r="M3335" s="262"/>
      <c r="N3335" s="259"/>
      <c r="O3335" s="263"/>
      <c r="P3335" s="264"/>
      <c r="Q3335" s="485"/>
      <c r="R3335" s="44"/>
      <c r="S3335" s="487"/>
      <c r="T3335" s="28"/>
      <c r="U3335" s="261"/>
      <c r="V3335" s="265"/>
      <c r="W3335" s="265"/>
      <c r="X3335" s="266"/>
      <c r="Y3335" s="266"/>
      <c r="Z3335" s="267"/>
      <c r="AA3335" s="30"/>
      <c r="AB3335" s="30"/>
      <c r="AC3335" s="30"/>
      <c r="AD3335" s="268"/>
      <c r="AE3335" s="28"/>
      <c r="AF3335" s="28"/>
      <c r="AG3335" s="269"/>
      <c r="AH3335" s="28"/>
      <c r="AI3335" s="30"/>
      <c r="AJ3335" s="30"/>
      <c r="AK3335" s="268"/>
      <c r="AL3335" s="270"/>
      <c r="AM3335" s="271"/>
      <c r="AN3335" s="30"/>
    </row>
    <row r="3336" spans="1:40" ht="20.100000000000001" customHeight="1" x14ac:dyDescent="0.2">
      <c r="A3336" s="258"/>
      <c r="B3336" s="258"/>
      <c r="C3336" s="258"/>
      <c r="D3336" s="28"/>
      <c r="E3336" s="259"/>
      <c r="F3336" s="260"/>
      <c r="G3336" s="28"/>
      <c r="H3336" s="28"/>
      <c r="I3336" s="261"/>
      <c r="J3336" s="28"/>
      <c r="K3336" s="478"/>
      <c r="L3336" s="479"/>
      <c r="M3336" s="262"/>
      <c r="N3336" s="259"/>
      <c r="O3336" s="263"/>
      <c r="P3336" s="264"/>
      <c r="Q3336" s="485"/>
      <c r="R3336" s="44"/>
      <c r="S3336" s="487"/>
      <c r="T3336" s="28"/>
      <c r="U3336" s="261"/>
      <c r="V3336" s="265"/>
      <c r="W3336" s="265"/>
      <c r="X3336" s="266"/>
      <c r="Y3336" s="266"/>
      <c r="Z3336" s="267"/>
      <c r="AA3336" s="30"/>
      <c r="AB3336" s="30"/>
      <c r="AC3336" s="30"/>
      <c r="AD3336" s="268"/>
      <c r="AE3336" s="28"/>
      <c r="AF3336" s="28"/>
      <c r="AG3336" s="269"/>
      <c r="AH3336" s="28"/>
      <c r="AI3336" s="30"/>
      <c r="AJ3336" s="30"/>
      <c r="AK3336" s="268"/>
      <c r="AL3336" s="270"/>
      <c r="AM3336" s="271"/>
      <c r="AN3336" s="30"/>
    </row>
    <row r="3337" spans="1:40" ht="20.100000000000001" customHeight="1" x14ac:dyDescent="0.2">
      <c r="A3337" s="258"/>
      <c r="B3337" s="258"/>
      <c r="C3337" s="258"/>
      <c r="D3337" s="28"/>
      <c r="E3337" s="259"/>
      <c r="F3337" s="260"/>
      <c r="G3337" s="28"/>
      <c r="H3337" s="28"/>
      <c r="I3337" s="261"/>
      <c r="J3337" s="28"/>
      <c r="K3337" s="478"/>
      <c r="L3337" s="479"/>
      <c r="M3337" s="262"/>
      <c r="N3337" s="259"/>
      <c r="O3337" s="263"/>
      <c r="P3337" s="264"/>
      <c r="Q3337" s="485"/>
      <c r="R3337" s="44"/>
      <c r="S3337" s="487"/>
      <c r="T3337" s="28"/>
      <c r="U3337" s="261"/>
      <c r="V3337" s="265"/>
      <c r="W3337" s="265"/>
      <c r="X3337" s="266"/>
      <c r="Y3337" s="266"/>
      <c r="Z3337" s="267"/>
      <c r="AA3337" s="30"/>
      <c r="AB3337" s="30"/>
      <c r="AC3337" s="30"/>
      <c r="AD3337" s="268"/>
      <c r="AE3337" s="28"/>
      <c r="AF3337" s="28"/>
      <c r="AG3337" s="269"/>
      <c r="AH3337" s="28"/>
      <c r="AI3337" s="30"/>
      <c r="AJ3337" s="30"/>
      <c r="AK3337" s="268"/>
      <c r="AL3337" s="270"/>
      <c r="AM3337" s="271"/>
      <c r="AN3337" s="30"/>
    </row>
    <row r="3338" spans="1:40" ht="20.100000000000001" customHeight="1" x14ac:dyDescent="0.2">
      <c r="A3338" s="258"/>
      <c r="B3338" s="258"/>
      <c r="C3338" s="258"/>
      <c r="D3338" s="28"/>
      <c r="E3338" s="259"/>
      <c r="F3338" s="260"/>
      <c r="G3338" s="28"/>
      <c r="H3338" s="28"/>
      <c r="I3338" s="261"/>
      <c r="J3338" s="28"/>
      <c r="K3338" s="478"/>
      <c r="L3338" s="479"/>
      <c r="M3338" s="262"/>
      <c r="N3338" s="259"/>
      <c r="O3338" s="263"/>
      <c r="P3338" s="264"/>
      <c r="Q3338" s="485"/>
      <c r="R3338" s="44"/>
      <c r="S3338" s="487"/>
      <c r="T3338" s="28"/>
      <c r="U3338" s="261"/>
      <c r="V3338" s="265"/>
      <c r="W3338" s="265"/>
      <c r="X3338" s="266"/>
      <c r="Y3338" s="266"/>
      <c r="Z3338" s="267"/>
      <c r="AA3338" s="30"/>
      <c r="AB3338" s="30"/>
      <c r="AC3338" s="30"/>
      <c r="AD3338" s="268"/>
      <c r="AE3338" s="28"/>
      <c r="AF3338" s="28"/>
      <c r="AG3338" s="269"/>
      <c r="AH3338" s="28"/>
      <c r="AI3338" s="30"/>
      <c r="AJ3338" s="30"/>
      <c r="AK3338" s="268"/>
      <c r="AL3338" s="270"/>
      <c r="AM3338" s="271"/>
      <c r="AN3338" s="30"/>
    </row>
    <row r="3339" spans="1:40" ht="20.100000000000001" customHeight="1" x14ac:dyDescent="0.2">
      <c r="A3339" s="258"/>
      <c r="B3339" s="258"/>
      <c r="C3339" s="258"/>
      <c r="D3339" s="28"/>
      <c r="E3339" s="259"/>
      <c r="F3339" s="260"/>
      <c r="G3339" s="28"/>
      <c r="H3339" s="28"/>
      <c r="I3339" s="261"/>
      <c r="J3339" s="28"/>
      <c r="K3339" s="478"/>
      <c r="L3339" s="479"/>
      <c r="M3339" s="262"/>
      <c r="N3339" s="259"/>
      <c r="O3339" s="263"/>
      <c r="P3339" s="264"/>
      <c r="Q3339" s="485"/>
      <c r="R3339" s="44"/>
      <c r="S3339" s="487"/>
      <c r="T3339" s="28"/>
      <c r="U3339" s="261"/>
      <c r="V3339" s="265"/>
      <c r="W3339" s="265"/>
      <c r="X3339" s="266"/>
      <c r="Y3339" s="266"/>
      <c r="Z3339" s="267"/>
      <c r="AA3339" s="30"/>
      <c r="AB3339" s="30"/>
      <c r="AC3339" s="30"/>
      <c r="AD3339" s="268"/>
      <c r="AE3339" s="28"/>
      <c r="AF3339" s="28"/>
      <c r="AG3339" s="269"/>
      <c r="AH3339" s="28"/>
      <c r="AI3339" s="30"/>
      <c r="AJ3339" s="30"/>
      <c r="AK3339" s="268"/>
      <c r="AL3339" s="270"/>
      <c r="AM3339" s="271"/>
      <c r="AN3339" s="30"/>
    </row>
    <row r="3340" spans="1:40" ht="20.100000000000001" customHeight="1" x14ac:dyDescent="0.2">
      <c r="A3340" s="258"/>
      <c r="B3340" s="258"/>
      <c r="C3340" s="258"/>
      <c r="D3340" s="28"/>
      <c r="E3340" s="259"/>
      <c r="F3340" s="260"/>
      <c r="G3340" s="28"/>
      <c r="H3340" s="28"/>
      <c r="I3340" s="261"/>
      <c r="J3340" s="28"/>
      <c r="K3340" s="478"/>
      <c r="L3340" s="479"/>
      <c r="M3340" s="262"/>
      <c r="N3340" s="259"/>
      <c r="O3340" s="263"/>
      <c r="P3340" s="264"/>
      <c r="Q3340" s="485"/>
      <c r="R3340" s="44"/>
      <c r="S3340" s="487"/>
      <c r="T3340" s="28"/>
      <c r="U3340" s="261"/>
      <c r="V3340" s="265"/>
      <c r="W3340" s="265"/>
      <c r="X3340" s="266"/>
      <c r="Y3340" s="266"/>
      <c r="Z3340" s="267"/>
      <c r="AA3340" s="30"/>
      <c r="AB3340" s="30"/>
      <c r="AC3340" s="30"/>
      <c r="AD3340" s="268"/>
      <c r="AE3340" s="28"/>
      <c r="AF3340" s="28"/>
      <c r="AG3340" s="269"/>
      <c r="AH3340" s="28"/>
      <c r="AI3340" s="30"/>
      <c r="AJ3340" s="30"/>
      <c r="AK3340" s="268"/>
      <c r="AL3340" s="270"/>
      <c r="AM3340" s="271"/>
      <c r="AN3340" s="30"/>
    </row>
    <row r="3341" spans="1:40" ht="20.100000000000001" customHeight="1" x14ac:dyDescent="0.2">
      <c r="A3341" s="258"/>
      <c r="B3341" s="258"/>
      <c r="C3341" s="258"/>
      <c r="D3341" s="28"/>
      <c r="E3341" s="259"/>
      <c r="F3341" s="260"/>
      <c r="G3341" s="28"/>
      <c r="H3341" s="28"/>
      <c r="I3341" s="261"/>
      <c r="J3341" s="28"/>
      <c r="K3341" s="478"/>
      <c r="L3341" s="479"/>
      <c r="M3341" s="262"/>
      <c r="N3341" s="259"/>
      <c r="O3341" s="263"/>
      <c r="P3341" s="264"/>
      <c r="Q3341" s="485"/>
      <c r="R3341" s="44"/>
      <c r="S3341" s="487"/>
      <c r="T3341" s="28"/>
      <c r="U3341" s="261"/>
      <c r="V3341" s="265"/>
      <c r="W3341" s="265"/>
      <c r="X3341" s="266"/>
      <c r="Y3341" s="266"/>
      <c r="Z3341" s="267"/>
      <c r="AA3341" s="30"/>
      <c r="AB3341" s="30"/>
      <c r="AC3341" s="30"/>
      <c r="AD3341" s="268"/>
      <c r="AE3341" s="28"/>
      <c r="AF3341" s="28"/>
      <c r="AG3341" s="269"/>
      <c r="AH3341" s="28"/>
      <c r="AI3341" s="30"/>
      <c r="AJ3341" s="30"/>
      <c r="AK3341" s="268"/>
      <c r="AL3341" s="270"/>
      <c r="AM3341" s="271"/>
      <c r="AN3341" s="30"/>
    </row>
    <row r="3342" spans="1:40" ht="20.100000000000001" customHeight="1" x14ac:dyDescent="0.2">
      <c r="A3342" s="258"/>
      <c r="B3342" s="258"/>
      <c r="C3342" s="258"/>
      <c r="D3342" s="28"/>
      <c r="E3342" s="259"/>
      <c r="F3342" s="260"/>
      <c r="G3342" s="28"/>
      <c r="H3342" s="28"/>
      <c r="I3342" s="261"/>
      <c r="J3342" s="28"/>
      <c r="K3342" s="478"/>
      <c r="L3342" s="479"/>
      <c r="M3342" s="262"/>
      <c r="N3342" s="259"/>
      <c r="O3342" s="263"/>
      <c r="P3342" s="264"/>
      <c r="Q3342" s="485"/>
      <c r="R3342" s="44"/>
      <c r="S3342" s="487"/>
      <c r="T3342" s="28"/>
      <c r="U3342" s="261"/>
      <c r="V3342" s="265"/>
      <c r="W3342" s="265"/>
      <c r="X3342" s="266"/>
      <c r="Y3342" s="266"/>
      <c r="Z3342" s="267"/>
      <c r="AA3342" s="30"/>
      <c r="AB3342" s="30"/>
      <c r="AC3342" s="30"/>
      <c r="AD3342" s="268"/>
      <c r="AE3342" s="28"/>
      <c r="AF3342" s="28"/>
      <c r="AG3342" s="269"/>
      <c r="AH3342" s="28"/>
      <c r="AI3342" s="30"/>
      <c r="AJ3342" s="30"/>
      <c r="AK3342" s="268"/>
      <c r="AL3342" s="270"/>
      <c r="AM3342" s="271"/>
      <c r="AN3342" s="30"/>
    </row>
    <row r="3343" spans="1:40" ht="20.100000000000001" customHeight="1" x14ac:dyDescent="0.2">
      <c r="A3343" s="258"/>
      <c r="B3343" s="258"/>
      <c r="C3343" s="258"/>
      <c r="D3343" s="28"/>
      <c r="E3343" s="259"/>
      <c r="F3343" s="260"/>
      <c r="G3343" s="28"/>
      <c r="H3343" s="28"/>
      <c r="I3343" s="261"/>
      <c r="J3343" s="28"/>
      <c r="K3343" s="478"/>
      <c r="L3343" s="479"/>
      <c r="M3343" s="262"/>
      <c r="N3343" s="259"/>
      <c r="O3343" s="263"/>
      <c r="P3343" s="264"/>
      <c r="Q3343" s="485"/>
      <c r="R3343" s="44"/>
      <c r="S3343" s="487"/>
      <c r="T3343" s="28"/>
      <c r="U3343" s="261"/>
      <c r="V3343" s="265"/>
      <c r="W3343" s="265"/>
      <c r="X3343" s="266"/>
      <c r="Y3343" s="266"/>
      <c r="Z3343" s="267"/>
      <c r="AA3343" s="30"/>
      <c r="AB3343" s="30"/>
      <c r="AC3343" s="30"/>
      <c r="AD3343" s="268"/>
      <c r="AE3343" s="28"/>
      <c r="AF3343" s="28"/>
      <c r="AG3343" s="269"/>
      <c r="AH3343" s="28"/>
      <c r="AI3343" s="30"/>
      <c r="AJ3343" s="30"/>
      <c r="AK3343" s="268"/>
      <c r="AL3343" s="270"/>
      <c r="AM3343" s="271"/>
      <c r="AN3343" s="30"/>
    </row>
    <row r="3344" spans="1:40" ht="20.100000000000001" customHeight="1" x14ac:dyDescent="0.2">
      <c r="A3344" s="258"/>
      <c r="B3344" s="258"/>
      <c r="C3344" s="258"/>
      <c r="D3344" s="28"/>
      <c r="E3344" s="259"/>
      <c r="F3344" s="260"/>
      <c r="G3344" s="28"/>
      <c r="H3344" s="28"/>
      <c r="I3344" s="261"/>
      <c r="J3344" s="28"/>
      <c r="K3344" s="478"/>
      <c r="L3344" s="479"/>
      <c r="M3344" s="262"/>
      <c r="N3344" s="259"/>
      <c r="O3344" s="263"/>
      <c r="P3344" s="264"/>
      <c r="Q3344" s="485"/>
      <c r="R3344" s="44"/>
      <c r="S3344" s="487"/>
      <c r="T3344" s="28"/>
      <c r="U3344" s="261"/>
      <c r="V3344" s="265"/>
      <c r="W3344" s="265"/>
      <c r="X3344" s="266"/>
      <c r="Y3344" s="266"/>
      <c r="Z3344" s="267"/>
      <c r="AA3344" s="30"/>
      <c r="AB3344" s="30"/>
      <c r="AC3344" s="30"/>
      <c r="AD3344" s="268"/>
      <c r="AE3344" s="28"/>
      <c r="AF3344" s="28"/>
      <c r="AG3344" s="269"/>
      <c r="AH3344" s="28"/>
      <c r="AI3344" s="30"/>
      <c r="AJ3344" s="30"/>
      <c r="AK3344" s="268"/>
      <c r="AL3344" s="270"/>
      <c r="AM3344" s="271"/>
      <c r="AN3344" s="30"/>
    </row>
    <row r="3345" spans="1:40" ht="20.100000000000001" customHeight="1" x14ac:dyDescent="0.2">
      <c r="A3345" s="258"/>
      <c r="B3345" s="258"/>
      <c r="C3345" s="258"/>
      <c r="D3345" s="28"/>
      <c r="E3345" s="259"/>
      <c r="F3345" s="260"/>
      <c r="G3345" s="28"/>
      <c r="H3345" s="28"/>
      <c r="I3345" s="261"/>
      <c r="J3345" s="28"/>
      <c r="K3345" s="478"/>
      <c r="L3345" s="479"/>
      <c r="M3345" s="262"/>
      <c r="N3345" s="259"/>
      <c r="O3345" s="263"/>
      <c r="P3345" s="264"/>
      <c r="Q3345" s="485"/>
      <c r="R3345" s="44"/>
      <c r="S3345" s="487"/>
      <c r="T3345" s="28"/>
      <c r="U3345" s="261"/>
      <c r="V3345" s="265"/>
      <c r="W3345" s="265"/>
      <c r="X3345" s="266"/>
      <c r="Y3345" s="266"/>
      <c r="Z3345" s="267"/>
      <c r="AA3345" s="30"/>
      <c r="AB3345" s="30"/>
      <c r="AC3345" s="30"/>
      <c r="AD3345" s="268"/>
      <c r="AE3345" s="28"/>
      <c r="AF3345" s="28"/>
      <c r="AG3345" s="269"/>
      <c r="AH3345" s="28"/>
      <c r="AI3345" s="30"/>
      <c r="AJ3345" s="30"/>
      <c r="AK3345" s="268"/>
      <c r="AL3345" s="270"/>
      <c r="AM3345" s="271"/>
      <c r="AN3345" s="30"/>
    </row>
    <row r="3346" spans="1:40" ht="20.100000000000001" customHeight="1" x14ac:dyDescent="0.2">
      <c r="A3346" s="258"/>
      <c r="B3346" s="258"/>
      <c r="C3346" s="258"/>
      <c r="D3346" s="28"/>
      <c r="E3346" s="259"/>
      <c r="F3346" s="260"/>
      <c r="G3346" s="28"/>
      <c r="H3346" s="28"/>
      <c r="I3346" s="261"/>
      <c r="J3346" s="28"/>
      <c r="K3346" s="478"/>
      <c r="L3346" s="479"/>
      <c r="M3346" s="262"/>
      <c r="N3346" s="259"/>
      <c r="O3346" s="263"/>
      <c r="P3346" s="264"/>
      <c r="Q3346" s="485"/>
      <c r="R3346" s="44"/>
      <c r="S3346" s="487"/>
      <c r="T3346" s="28"/>
      <c r="U3346" s="261"/>
      <c r="V3346" s="265"/>
      <c r="W3346" s="265"/>
      <c r="X3346" s="266"/>
      <c r="Y3346" s="266"/>
      <c r="Z3346" s="267"/>
      <c r="AA3346" s="30"/>
      <c r="AB3346" s="30"/>
      <c r="AC3346" s="30"/>
      <c r="AD3346" s="268"/>
      <c r="AE3346" s="28"/>
      <c r="AF3346" s="28"/>
      <c r="AG3346" s="269"/>
      <c r="AH3346" s="28"/>
      <c r="AI3346" s="30"/>
      <c r="AJ3346" s="30"/>
      <c r="AK3346" s="268"/>
      <c r="AL3346" s="270"/>
      <c r="AM3346" s="271"/>
      <c r="AN3346" s="30"/>
    </row>
    <row r="3347" spans="1:40" ht="20.100000000000001" customHeight="1" x14ac:dyDescent="0.2">
      <c r="A3347" s="258"/>
      <c r="B3347" s="258"/>
      <c r="C3347" s="258"/>
      <c r="D3347" s="28"/>
      <c r="E3347" s="259"/>
      <c r="F3347" s="260"/>
      <c r="G3347" s="28"/>
      <c r="H3347" s="28"/>
      <c r="I3347" s="261"/>
      <c r="J3347" s="28"/>
      <c r="K3347" s="478"/>
      <c r="L3347" s="479"/>
      <c r="M3347" s="262"/>
      <c r="N3347" s="259"/>
      <c r="O3347" s="263"/>
      <c r="P3347" s="264"/>
      <c r="Q3347" s="485"/>
      <c r="R3347" s="44"/>
      <c r="S3347" s="487"/>
      <c r="T3347" s="28"/>
      <c r="U3347" s="261"/>
      <c r="V3347" s="265"/>
      <c r="W3347" s="265"/>
      <c r="X3347" s="266"/>
      <c r="Y3347" s="266"/>
      <c r="Z3347" s="267"/>
      <c r="AA3347" s="30"/>
      <c r="AB3347" s="30"/>
      <c r="AC3347" s="30"/>
      <c r="AD3347" s="268"/>
      <c r="AE3347" s="28"/>
      <c r="AF3347" s="28"/>
      <c r="AG3347" s="269"/>
      <c r="AH3347" s="28"/>
      <c r="AI3347" s="30"/>
      <c r="AJ3347" s="30"/>
      <c r="AK3347" s="268"/>
      <c r="AL3347" s="270"/>
      <c r="AM3347" s="271"/>
      <c r="AN3347" s="30"/>
    </row>
    <row r="3348" spans="1:40" ht="20.100000000000001" customHeight="1" x14ac:dyDescent="0.2">
      <c r="A3348" s="258"/>
      <c r="B3348" s="258"/>
      <c r="C3348" s="258"/>
      <c r="D3348" s="28"/>
      <c r="E3348" s="259"/>
      <c r="F3348" s="260"/>
      <c r="G3348" s="28"/>
      <c r="H3348" s="28"/>
      <c r="I3348" s="261"/>
      <c r="J3348" s="28"/>
      <c r="K3348" s="478"/>
      <c r="L3348" s="479"/>
      <c r="M3348" s="262"/>
      <c r="N3348" s="259"/>
      <c r="O3348" s="263"/>
      <c r="P3348" s="264"/>
      <c r="Q3348" s="485"/>
      <c r="R3348" s="44"/>
      <c r="S3348" s="487"/>
      <c r="T3348" s="28"/>
      <c r="U3348" s="261"/>
      <c r="V3348" s="265"/>
      <c r="W3348" s="265"/>
      <c r="X3348" s="266"/>
      <c r="Y3348" s="266"/>
      <c r="Z3348" s="267"/>
      <c r="AA3348" s="30"/>
      <c r="AB3348" s="30"/>
      <c r="AC3348" s="30"/>
      <c r="AD3348" s="268"/>
      <c r="AE3348" s="28"/>
      <c r="AF3348" s="28"/>
      <c r="AG3348" s="269"/>
      <c r="AH3348" s="28"/>
      <c r="AI3348" s="30"/>
      <c r="AJ3348" s="30"/>
      <c r="AK3348" s="268"/>
      <c r="AL3348" s="270"/>
      <c r="AM3348" s="271"/>
      <c r="AN3348" s="30"/>
    </row>
    <row r="3349" spans="1:40" ht="20.100000000000001" customHeight="1" x14ac:dyDescent="0.2">
      <c r="A3349" s="258"/>
      <c r="B3349" s="258"/>
      <c r="C3349" s="258"/>
      <c r="D3349" s="28"/>
      <c r="E3349" s="259"/>
      <c r="F3349" s="260"/>
      <c r="G3349" s="28"/>
      <c r="H3349" s="28"/>
      <c r="I3349" s="261"/>
      <c r="J3349" s="28"/>
      <c r="K3349" s="478"/>
      <c r="L3349" s="479"/>
      <c r="M3349" s="262"/>
      <c r="N3349" s="259"/>
      <c r="O3349" s="263"/>
      <c r="P3349" s="264"/>
      <c r="Q3349" s="485"/>
      <c r="R3349" s="44"/>
      <c r="S3349" s="487"/>
      <c r="T3349" s="28"/>
      <c r="U3349" s="261"/>
      <c r="V3349" s="265"/>
      <c r="W3349" s="265"/>
      <c r="X3349" s="266"/>
      <c r="Y3349" s="266"/>
      <c r="Z3349" s="267"/>
      <c r="AA3349" s="30"/>
      <c r="AB3349" s="30"/>
      <c r="AC3349" s="30"/>
      <c r="AD3349" s="268"/>
      <c r="AE3349" s="28"/>
      <c r="AF3349" s="28"/>
      <c r="AG3349" s="269"/>
      <c r="AH3349" s="28"/>
      <c r="AI3349" s="30"/>
      <c r="AJ3349" s="30"/>
      <c r="AK3349" s="268"/>
      <c r="AL3349" s="270"/>
      <c r="AM3349" s="271"/>
      <c r="AN3349" s="30"/>
    </row>
    <row r="3350" spans="1:40" ht="20.100000000000001" customHeight="1" x14ac:dyDescent="0.2">
      <c r="A3350" s="258"/>
      <c r="B3350" s="258"/>
      <c r="C3350" s="258"/>
      <c r="D3350" s="28"/>
      <c r="E3350" s="259"/>
      <c r="F3350" s="260"/>
      <c r="G3350" s="28"/>
      <c r="H3350" s="28"/>
      <c r="I3350" s="261"/>
      <c r="J3350" s="28"/>
      <c r="K3350" s="478"/>
      <c r="L3350" s="479"/>
      <c r="M3350" s="262"/>
      <c r="N3350" s="259"/>
      <c r="O3350" s="263"/>
      <c r="P3350" s="264"/>
      <c r="Q3350" s="485"/>
      <c r="R3350" s="44"/>
      <c r="S3350" s="487"/>
      <c r="T3350" s="28"/>
      <c r="U3350" s="261"/>
      <c r="V3350" s="265"/>
      <c r="W3350" s="265"/>
      <c r="X3350" s="266"/>
      <c r="Y3350" s="266"/>
      <c r="Z3350" s="267"/>
      <c r="AA3350" s="30"/>
      <c r="AB3350" s="30"/>
      <c r="AC3350" s="30"/>
      <c r="AD3350" s="268"/>
      <c r="AE3350" s="28"/>
      <c r="AF3350" s="28"/>
      <c r="AG3350" s="269"/>
      <c r="AH3350" s="28"/>
      <c r="AI3350" s="30"/>
      <c r="AJ3350" s="30"/>
      <c r="AK3350" s="268"/>
      <c r="AL3350" s="270"/>
      <c r="AM3350" s="271"/>
      <c r="AN3350" s="30"/>
    </row>
    <row r="3351" spans="1:40" ht="20.100000000000001" customHeight="1" x14ac:dyDescent="0.2">
      <c r="A3351" s="258"/>
      <c r="B3351" s="258"/>
      <c r="C3351" s="258"/>
      <c r="D3351" s="28"/>
      <c r="E3351" s="259"/>
      <c r="F3351" s="260"/>
      <c r="G3351" s="28"/>
      <c r="H3351" s="28"/>
      <c r="I3351" s="261"/>
      <c r="J3351" s="28"/>
      <c r="K3351" s="478"/>
      <c r="L3351" s="479"/>
      <c r="M3351" s="262"/>
      <c r="N3351" s="259"/>
      <c r="O3351" s="263"/>
      <c r="P3351" s="264"/>
      <c r="Q3351" s="485"/>
      <c r="R3351" s="44"/>
      <c r="S3351" s="487"/>
      <c r="T3351" s="28"/>
      <c r="U3351" s="261"/>
      <c r="V3351" s="265"/>
      <c r="W3351" s="265"/>
      <c r="X3351" s="266"/>
      <c r="Y3351" s="266"/>
      <c r="Z3351" s="267"/>
      <c r="AA3351" s="30"/>
      <c r="AB3351" s="30"/>
      <c r="AC3351" s="30"/>
      <c r="AD3351" s="268"/>
      <c r="AE3351" s="28"/>
      <c r="AF3351" s="28"/>
      <c r="AG3351" s="269"/>
      <c r="AH3351" s="28"/>
      <c r="AI3351" s="30"/>
      <c r="AJ3351" s="30"/>
      <c r="AK3351" s="268"/>
      <c r="AL3351" s="270"/>
      <c r="AM3351" s="271"/>
      <c r="AN3351" s="30"/>
    </row>
    <row r="3352" spans="1:40" ht="20.100000000000001" customHeight="1" x14ac:dyDescent="0.2">
      <c r="A3352" s="258"/>
      <c r="B3352" s="258"/>
      <c r="C3352" s="258"/>
      <c r="D3352" s="28"/>
      <c r="E3352" s="259"/>
      <c r="F3352" s="260"/>
      <c r="G3352" s="28"/>
      <c r="H3352" s="28"/>
      <c r="I3352" s="261"/>
      <c r="J3352" s="28"/>
      <c r="K3352" s="478"/>
      <c r="L3352" s="479"/>
      <c r="M3352" s="262"/>
      <c r="N3352" s="259"/>
      <c r="O3352" s="263"/>
      <c r="P3352" s="264"/>
      <c r="Q3352" s="485"/>
      <c r="R3352" s="44"/>
      <c r="S3352" s="487"/>
      <c r="T3352" s="28"/>
      <c r="U3352" s="261"/>
      <c r="V3352" s="265"/>
      <c r="W3352" s="265"/>
      <c r="X3352" s="266"/>
      <c r="Y3352" s="266"/>
      <c r="Z3352" s="267"/>
      <c r="AA3352" s="30"/>
      <c r="AB3352" s="30"/>
      <c r="AC3352" s="30"/>
      <c r="AD3352" s="268"/>
      <c r="AE3352" s="28"/>
      <c r="AF3352" s="28"/>
      <c r="AG3352" s="269"/>
      <c r="AH3352" s="28"/>
      <c r="AI3352" s="30"/>
      <c r="AJ3352" s="30"/>
      <c r="AK3352" s="268"/>
      <c r="AL3352" s="270"/>
      <c r="AM3352" s="271"/>
      <c r="AN3352" s="30"/>
    </row>
    <row r="3353" spans="1:40" ht="20.100000000000001" customHeight="1" x14ac:dyDescent="0.2">
      <c r="A3353" s="258"/>
      <c r="B3353" s="258"/>
      <c r="C3353" s="258"/>
      <c r="D3353" s="28"/>
      <c r="E3353" s="259"/>
      <c r="F3353" s="260"/>
      <c r="G3353" s="28"/>
      <c r="H3353" s="28"/>
      <c r="I3353" s="261"/>
      <c r="J3353" s="28"/>
      <c r="K3353" s="478"/>
      <c r="L3353" s="479"/>
      <c r="M3353" s="262"/>
      <c r="N3353" s="259"/>
      <c r="O3353" s="263"/>
      <c r="P3353" s="264"/>
      <c r="Q3353" s="485"/>
      <c r="R3353" s="44"/>
      <c r="S3353" s="487"/>
      <c r="T3353" s="28"/>
      <c r="U3353" s="261"/>
      <c r="V3353" s="265"/>
      <c r="W3353" s="265"/>
      <c r="X3353" s="266"/>
      <c r="Y3353" s="266"/>
      <c r="Z3353" s="267"/>
      <c r="AA3353" s="30"/>
      <c r="AB3353" s="30"/>
      <c r="AC3353" s="30"/>
      <c r="AD3353" s="268"/>
      <c r="AE3353" s="28"/>
      <c r="AF3353" s="28"/>
      <c r="AG3353" s="269"/>
      <c r="AH3353" s="28"/>
      <c r="AI3353" s="30"/>
      <c r="AJ3353" s="30"/>
      <c r="AK3353" s="268"/>
      <c r="AL3353" s="270"/>
      <c r="AM3353" s="271"/>
      <c r="AN3353" s="30"/>
    </row>
    <row r="3354" spans="1:40" ht="20.100000000000001" customHeight="1" x14ac:dyDescent="0.2">
      <c r="A3354" s="258"/>
      <c r="B3354" s="258"/>
      <c r="C3354" s="258"/>
      <c r="D3354" s="28"/>
      <c r="E3354" s="259"/>
      <c r="F3354" s="260"/>
      <c r="G3354" s="28"/>
      <c r="H3354" s="28"/>
      <c r="I3354" s="261"/>
      <c r="J3354" s="28"/>
      <c r="K3354" s="478"/>
      <c r="L3354" s="479"/>
      <c r="M3354" s="262"/>
      <c r="N3354" s="259"/>
      <c r="O3354" s="263"/>
      <c r="P3354" s="264"/>
      <c r="Q3354" s="485"/>
      <c r="R3354" s="44"/>
      <c r="S3354" s="487"/>
      <c r="T3354" s="28"/>
      <c r="U3354" s="261"/>
      <c r="V3354" s="265"/>
      <c r="W3354" s="265"/>
      <c r="X3354" s="266"/>
      <c r="Y3354" s="266"/>
      <c r="Z3354" s="267"/>
      <c r="AA3354" s="30"/>
      <c r="AB3354" s="30"/>
      <c r="AC3354" s="30"/>
      <c r="AD3354" s="268"/>
      <c r="AE3354" s="28"/>
      <c r="AF3354" s="28"/>
      <c r="AG3354" s="269"/>
      <c r="AH3354" s="28"/>
      <c r="AI3354" s="30"/>
      <c r="AJ3354" s="30"/>
      <c r="AK3354" s="268"/>
      <c r="AL3354" s="270"/>
      <c r="AM3354" s="271"/>
      <c r="AN3354" s="30"/>
    </row>
    <row r="3355" spans="1:40" ht="20.100000000000001" customHeight="1" x14ac:dyDescent="0.2">
      <c r="A3355" s="258"/>
      <c r="B3355" s="258"/>
      <c r="C3355" s="258"/>
      <c r="D3355" s="28"/>
      <c r="E3355" s="259"/>
      <c r="F3355" s="260"/>
      <c r="G3355" s="28"/>
      <c r="H3355" s="28"/>
      <c r="I3355" s="261"/>
      <c r="J3355" s="28"/>
      <c r="K3355" s="478"/>
      <c r="L3355" s="479"/>
      <c r="M3355" s="262"/>
      <c r="N3355" s="259"/>
      <c r="O3355" s="263"/>
      <c r="P3355" s="264"/>
      <c r="Q3355" s="485"/>
      <c r="R3355" s="44"/>
      <c r="S3355" s="487"/>
      <c r="T3355" s="28"/>
      <c r="U3355" s="261"/>
      <c r="V3355" s="265"/>
      <c r="W3355" s="265"/>
      <c r="X3355" s="266"/>
      <c r="Y3355" s="266"/>
      <c r="Z3355" s="267"/>
      <c r="AA3355" s="30"/>
      <c r="AB3355" s="30"/>
      <c r="AC3355" s="30"/>
      <c r="AD3355" s="268"/>
      <c r="AE3355" s="28"/>
      <c r="AF3355" s="28"/>
      <c r="AG3355" s="269"/>
      <c r="AH3355" s="28"/>
      <c r="AI3355" s="30"/>
      <c r="AJ3355" s="30"/>
      <c r="AK3355" s="268"/>
      <c r="AL3355" s="270"/>
      <c r="AM3355" s="271"/>
      <c r="AN3355" s="30"/>
    </row>
    <row r="3356" spans="1:40" ht="20.100000000000001" customHeight="1" x14ac:dyDescent="0.2">
      <c r="A3356" s="258"/>
      <c r="B3356" s="258"/>
      <c r="C3356" s="258"/>
      <c r="D3356" s="28"/>
      <c r="E3356" s="259"/>
      <c r="F3356" s="260"/>
      <c r="G3356" s="28"/>
      <c r="H3356" s="28"/>
      <c r="I3356" s="261"/>
      <c r="J3356" s="28"/>
      <c r="K3356" s="478"/>
      <c r="L3356" s="479"/>
      <c r="M3356" s="262"/>
      <c r="N3356" s="259"/>
      <c r="O3356" s="263"/>
      <c r="P3356" s="264"/>
      <c r="Q3356" s="485"/>
      <c r="R3356" s="44"/>
      <c r="S3356" s="487"/>
      <c r="T3356" s="28"/>
      <c r="U3356" s="261"/>
      <c r="V3356" s="265"/>
      <c r="W3356" s="265"/>
      <c r="X3356" s="266"/>
      <c r="Y3356" s="266"/>
      <c r="Z3356" s="267"/>
      <c r="AA3356" s="30"/>
      <c r="AB3356" s="30"/>
      <c r="AC3356" s="30"/>
      <c r="AD3356" s="268"/>
      <c r="AE3356" s="28"/>
      <c r="AF3356" s="28"/>
      <c r="AG3356" s="269"/>
      <c r="AH3356" s="28"/>
      <c r="AI3356" s="30"/>
      <c r="AJ3356" s="30"/>
      <c r="AK3356" s="268"/>
      <c r="AL3356" s="270"/>
      <c r="AM3356" s="271"/>
      <c r="AN3356" s="30"/>
    </row>
    <row r="3357" spans="1:40" ht="20.100000000000001" customHeight="1" x14ac:dyDescent="0.2">
      <c r="A3357" s="258"/>
      <c r="B3357" s="258"/>
      <c r="C3357" s="258"/>
      <c r="D3357" s="28"/>
      <c r="E3357" s="259"/>
      <c r="F3357" s="260"/>
      <c r="G3357" s="28"/>
      <c r="H3357" s="28"/>
      <c r="I3357" s="261"/>
      <c r="J3357" s="28"/>
      <c r="K3357" s="478"/>
      <c r="L3357" s="479"/>
      <c r="M3357" s="262"/>
      <c r="N3357" s="259"/>
      <c r="O3357" s="263"/>
      <c r="P3357" s="264"/>
      <c r="Q3357" s="485"/>
      <c r="R3357" s="44"/>
      <c r="S3357" s="487"/>
      <c r="T3357" s="28"/>
      <c r="U3357" s="261"/>
      <c r="V3357" s="265"/>
      <c r="W3357" s="265"/>
      <c r="X3357" s="266"/>
      <c r="Y3357" s="266"/>
      <c r="Z3357" s="267"/>
      <c r="AA3357" s="30"/>
      <c r="AB3357" s="30"/>
      <c r="AC3357" s="30"/>
      <c r="AD3357" s="268"/>
      <c r="AE3357" s="28"/>
      <c r="AF3357" s="28"/>
      <c r="AG3357" s="269"/>
      <c r="AH3357" s="28"/>
      <c r="AI3357" s="30"/>
      <c r="AJ3357" s="30"/>
      <c r="AK3357" s="268"/>
      <c r="AL3357" s="270"/>
      <c r="AM3357" s="271"/>
      <c r="AN3357" s="30"/>
    </row>
    <row r="3358" spans="1:40" ht="20.100000000000001" customHeight="1" x14ac:dyDescent="0.2">
      <c r="A3358" s="258"/>
      <c r="B3358" s="258"/>
      <c r="C3358" s="258"/>
      <c r="D3358" s="28"/>
      <c r="E3358" s="259"/>
      <c r="F3358" s="260"/>
      <c r="G3358" s="28"/>
      <c r="H3358" s="28"/>
      <c r="I3358" s="261"/>
      <c r="J3358" s="28"/>
      <c r="K3358" s="478"/>
      <c r="L3358" s="479"/>
      <c r="M3358" s="262"/>
      <c r="N3358" s="259"/>
      <c r="O3358" s="263"/>
      <c r="P3358" s="264"/>
      <c r="Q3358" s="485"/>
      <c r="R3358" s="44"/>
      <c r="S3358" s="487"/>
      <c r="T3358" s="28"/>
      <c r="U3358" s="261"/>
      <c r="V3358" s="265"/>
      <c r="W3358" s="265"/>
      <c r="X3358" s="266"/>
      <c r="Y3358" s="266"/>
      <c r="Z3358" s="267"/>
      <c r="AA3358" s="30"/>
      <c r="AB3358" s="30"/>
      <c r="AC3358" s="30"/>
      <c r="AD3358" s="268"/>
      <c r="AE3358" s="28"/>
      <c r="AF3358" s="28"/>
      <c r="AG3358" s="269"/>
      <c r="AH3358" s="28"/>
      <c r="AI3358" s="30"/>
      <c r="AJ3358" s="30"/>
      <c r="AK3358" s="268"/>
      <c r="AL3358" s="270"/>
      <c r="AM3358" s="271"/>
      <c r="AN3358" s="30"/>
    </row>
    <row r="3359" spans="1:40" ht="20.100000000000001" customHeight="1" x14ac:dyDescent="0.2">
      <c r="A3359" s="258"/>
      <c r="B3359" s="258"/>
      <c r="C3359" s="258"/>
      <c r="D3359" s="28"/>
      <c r="E3359" s="259"/>
      <c r="F3359" s="260"/>
      <c r="G3359" s="28"/>
      <c r="H3359" s="28"/>
      <c r="I3359" s="261"/>
      <c r="J3359" s="28"/>
      <c r="K3359" s="478"/>
      <c r="L3359" s="479"/>
      <c r="M3359" s="262"/>
      <c r="N3359" s="259"/>
      <c r="O3359" s="263"/>
      <c r="P3359" s="264"/>
      <c r="Q3359" s="485"/>
      <c r="R3359" s="44"/>
      <c r="S3359" s="487"/>
      <c r="T3359" s="28"/>
      <c r="U3359" s="261"/>
      <c r="V3359" s="265"/>
      <c r="W3359" s="265"/>
      <c r="X3359" s="266"/>
      <c r="Y3359" s="266"/>
      <c r="Z3359" s="267"/>
      <c r="AA3359" s="30"/>
      <c r="AB3359" s="30"/>
      <c r="AC3359" s="30"/>
      <c r="AD3359" s="268"/>
      <c r="AE3359" s="28"/>
      <c r="AF3359" s="28"/>
      <c r="AG3359" s="269"/>
      <c r="AH3359" s="28"/>
      <c r="AI3359" s="30"/>
      <c r="AJ3359" s="30"/>
      <c r="AK3359" s="268"/>
      <c r="AL3359" s="270"/>
      <c r="AM3359" s="271"/>
      <c r="AN3359" s="30"/>
    </row>
    <row r="3360" spans="1:40" ht="20.100000000000001" customHeight="1" x14ac:dyDescent="0.2">
      <c r="A3360" s="258"/>
      <c r="B3360" s="258"/>
      <c r="C3360" s="258"/>
      <c r="D3360" s="28"/>
      <c r="E3360" s="259"/>
      <c r="F3360" s="260"/>
      <c r="G3360" s="28"/>
      <c r="H3360" s="28"/>
      <c r="I3360" s="261"/>
      <c r="J3360" s="28"/>
      <c r="K3360" s="478"/>
      <c r="L3360" s="479"/>
      <c r="M3360" s="262"/>
      <c r="N3360" s="259"/>
      <c r="O3360" s="263"/>
      <c r="P3360" s="264"/>
      <c r="Q3360" s="485"/>
      <c r="R3360" s="44"/>
      <c r="S3360" s="487"/>
      <c r="T3360" s="28"/>
      <c r="U3360" s="261"/>
      <c r="V3360" s="265"/>
      <c r="W3360" s="265"/>
      <c r="X3360" s="266"/>
      <c r="Y3360" s="266"/>
      <c r="Z3360" s="267"/>
      <c r="AA3360" s="30"/>
      <c r="AB3360" s="30"/>
      <c r="AC3360" s="30"/>
      <c r="AD3360" s="268"/>
      <c r="AE3360" s="28"/>
      <c r="AF3360" s="28"/>
      <c r="AG3360" s="269"/>
      <c r="AH3360" s="28"/>
      <c r="AI3360" s="30"/>
      <c r="AJ3360" s="30"/>
      <c r="AK3360" s="268"/>
      <c r="AL3360" s="270"/>
      <c r="AM3360" s="271"/>
      <c r="AN3360" s="30"/>
    </row>
    <row r="3361" spans="1:40" ht="20.100000000000001" customHeight="1" x14ac:dyDescent="0.2">
      <c r="A3361" s="258"/>
      <c r="B3361" s="258"/>
      <c r="C3361" s="258"/>
      <c r="D3361" s="28"/>
      <c r="E3361" s="259"/>
      <c r="F3361" s="260"/>
      <c r="G3361" s="28"/>
      <c r="H3361" s="28"/>
      <c r="I3361" s="261"/>
      <c r="J3361" s="28"/>
      <c r="K3361" s="478"/>
      <c r="L3361" s="479"/>
      <c r="M3361" s="262"/>
      <c r="N3361" s="259"/>
      <c r="O3361" s="263"/>
      <c r="P3361" s="264"/>
      <c r="Q3361" s="485"/>
      <c r="R3361" s="44"/>
      <c r="S3361" s="487"/>
      <c r="T3361" s="28"/>
      <c r="U3361" s="261"/>
      <c r="V3361" s="265"/>
      <c r="W3361" s="265"/>
      <c r="X3361" s="266"/>
      <c r="Y3361" s="266"/>
      <c r="Z3361" s="267"/>
      <c r="AA3361" s="30"/>
      <c r="AB3361" s="30"/>
      <c r="AC3361" s="30"/>
      <c r="AD3361" s="268"/>
      <c r="AE3361" s="28"/>
      <c r="AF3361" s="28"/>
      <c r="AG3361" s="269"/>
      <c r="AH3361" s="28"/>
      <c r="AI3361" s="30"/>
      <c r="AJ3361" s="30"/>
      <c r="AK3361" s="268"/>
      <c r="AL3361" s="270"/>
      <c r="AM3361" s="271"/>
      <c r="AN3361" s="30"/>
    </row>
    <row r="3362" spans="1:40" ht="20.100000000000001" customHeight="1" x14ac:dyDescent="0.2">
      <c r="A3362" s="258"/>
      <c r="B3362" s="258"/>
      <c r="C3362" s="258"/>
      <c r="D3362" s="28"/>
      <c r="E3362" s="259"/>
      <c r="F3362" s="260"/>
      <c r="G3362" s="28"/>
      <c r="H3362" s="28"/>
      <c r="I3362" s="261"/>
      <c r="J3362" s="28"/>
      <c r="K3362" s="478"/>
      <c r="L3362" s="479"/>
      <c r="M3362" s="262"/>
      <c r="N3362" s="259"/>
      <c r="O3362" s="263"/>
      <c r="P3362" s="264"/>
      <c r="Q3362" s="485"/>
      <c r="R3362" s="44"/>
      <c r="S3362" s="487"/>
      <c r="T3362" s="28"/>
      <c r="U3362" s="261"/>
      <c r="V3362" s="265"/>
      <c r="W3362" s="265"/>
      <c r="X3362" s="266"/>
      <c r="Y3362" s="266"/>
      <c r="Z3362" s="267"/>
      <c r="AA3362" s="30"/>
      <c r="AB3362" s="30"/>
      <c r="AC3362" s="30"/>
      <c r="AD3362" s="268"/>
      <c r="AE3362" s="28"/>
      <c r="AF3362" s="28"/>
      <c r="AG3362" s="269"/>
      <c r="AH3362" s="28"/>
      <c r="AI3362" s="30"/>
      <c r="AJ3362" s="30"/>
      <c r="AK3362" s="268"/>
      <c r="AL3362" s="270"/>
      <c r="AM3362" s="271"/>
      <c r="AN3362" s="30"/>
    </row>
    <row r="3363" spans="1:40" ht="20.100000000000001" customHeight="1" x14ac:dyDescent="0.2">
      <c r="A3363" s="258"/>
      <c r="B3363" s="258"/>
      <c r="C3363" s="258"/>
      <c r="D3363" s="28"/>
      <c r="E3363" s="259"/>
      <c r="F3363" s="260"/>
      <c r="G3363" s="28"/>
      <c r="H3363" s="28"/>
      <c r="I3363" s="261"/>
      <c r="J3363" s="28"/>
      <c r="K3363" s="478"/>
      <c r="L3363" s="479"/>
      <c r="M3363" s="262"/>
      <c r="N3363" s="259"/>
      <c r="O3363" s="263"/>
      <c r="P3363" s="264"/>
      <c r="Q3363" s="485"/>
      <c r="R3363" s="44"/>
      <c r="S3363" s="487"/>
      <c r="T3363" s="28"/>
      <c r="U3363" s="261"/>
      <c r="V3363" s="265"/>
      <c r="W3363" s="265"/>
      <c r="X3363" s="266"/>
      <c r="Y3363" s="266"/>
      <c r="Z3363" s="267"/>
      <c r="AA3363" s="30"/>
      <c r="AB3363" s="30"/>
      <c r="AC3363" s="30"/>
      <c r="AD3363" s="268"/>
      <c r="AE3363" s="28"/>
      <c r="AF3363" s="28"/>
      <c r="AG3363" s="269"/>
      <c r="AH3363" s="28"/>
      <c r="AI3363" s="30"/>
      <c r="AJ3363" s="30"/>
      <c r="AK3363" s="268"/>
      <c r="AL3363" s="270"/>
      <c r="AM3363" s="271"/>
      <c r="AN3363" s="30"/>
    </row>
    <row r="3364" spans="1:40" ht="20.100000000000001" customHeight="1" x14ac:dyDescent="0.2">
      <c r="A3364" s="258"/>
      <c r="B3364" s="258"/>
      <c r="C3364" s="258"/>
      <c r="D3364" s="28"/>
      <c r="E3364" s="259"/>
      <c r="F3364" s="260"/>
      <c r="G3364" s="28"/>
      <c r="H3364" s="28"/>
      <c r="I3364" s="261"/>
      <c r="J3364" s="28"/>
      <c r="K3364" s="478"/>
      <c r="L3364" s="479"/>
      <c r="M3364" s="262"/>
      <c r="N3364" s="259"/>
      <c r="O3364" s="263"/>
      <c r="P3364" s="264"/>
      <c r="Q3364" s="485"/>
      <c r="R3364" s="44"/>
      <c r="S3364" s="487"/>
      <c r="T3364" s="28"/>
      <c r="U3364" s="261"/>
      <c r="V3364" s="265"/>
      <c r="W3364" s="265"/>
      <c r="X3364" s="266"/>
      <c r="Y3364" s="266"/>
      <c r="Z3364" s="267"/>
      <c r="AA3364" s="30"/>
      <c r="AB3364" s="30"/>
      <c r="AC3364" s="30"/>
      <c r="AD3364" s="268"/>
      <c r="AE3364" s="28"/>
      <c r="AF3364" s="28"/>
      <c r="AG3364" s="269"/>
      <c r="AH3364" s="28"/>
      <c r="AI3364" s="30"/>
      <c r="AJ3364" s="30"/>
      <c r="AK3364" s="268"/>
      <c r="AL3364" s="270"/>
      <c r="AM3364" s="271"/>
      <c r="AN3364" s="30"/>
    </row>
    <row r="3365" spans="1:40" ht="20.100000000000001" customHeight="1" x14ac:dyDescent="0.2">
      <c r="A3365" s="258"/>
      <c r="B3365" s="258"/>
      <c r="C3365" s="258"/>
      <c r="D3365" s="28"/>
      <c r="E3365" s="259"/>
      <c r="F3365" s="260"/>
      <c r="G3365" s="28"/>
      <c r="H3365" s="28"/>
      <c r="I3365" s="261"/>
      <c r="J3365" s="28"/>
      <c r="K3365" s="478"/>
      <c r="L3365" s="479"/>
      <c r="M3365" s="262"/>
      <c r="N3365" s="259"/>
      <c r="O3365" s="263"/>
      <c r="P3365" s="264"/>
      <c r="Q3365" s="485"/>
      <c r="R3365" s="44"/>
      <c r="S3365" s="487"/>
      <c r="T3365" s="28"/>
      <c r="U3365" s="261"/>
      <c r="V3365" s="265"/>
      <c r="W3365" s="265"/>
      <c r="X3365" s="266"/>
      <c r="Y3365" s="266"/>
      <c r="Z3365" s="267"/>
      <c r="AA3365" s="30"/>
      <c r="AB3365" s="30"/>
      <c r="AC3365" s="30"/>
      <c r="AD3365" s="268"/>
      <c r="AE3365" s="28"/>
      <c r="AF3365" s="28"/>
      <c r="AG3365" s="269"/>
      <c r="AH3365" s="28"/>
      <c r="AI3365" s="30"/>
      <c r="AJ3365" s="30"/>
      <c r="AK3365" s="268"/>
      <c r="AL3365" s="270"/>
      <c r="AM3365" s="271"/>
      <c r="AN3365" s="30"/>
    </row>
    <row r="3366" spans="1:40" ht="20.100000000000001" customHeight="1" x14ac:dyDescent="0.2">
      <c r="A3366" s="258"/>
      <c r="B3366" s="258"/>
      <c r="C3366" s="258"/>
      <c r="D3366" s="28"/>
      <c r="E3366" s="259"/>
      <c r="F3366" s="260"/>
      <c r="G3366" s="28"/>
      <c r="H3366" s="28"/>
      <c r="I3366" s="261"/>
      <c r="J3366" s="28"/>
      <c r="K3366" s="478"/>
      <c r="L3366" s="479"/>
      <c r="M3366" s="262"/>
      <c r="N3366" s="259"/>
      <c r="O3366" s="263"/>
      <c r="P3366" s="264"/>
      <c r="Q3366" s="485"/>
      <c r="R3366" s="44"/>
      <c r="S3366" s="487"/>
      <c r="T3366" s="28"/>
      <c r="U3366" s="261"/>
      <c r="V3366" s="265"/>
      <c r="W3366" s="265"/>
      <c r="X3366" s="266"/>
      <c r="Y3366" s="266"/>
      <c r="Z3366" s="267"/>
      <c r="AA3366" s="30"/>
      <c r="AB3366" s="30"/>
      <c r="AC3366" s="30"/>
      <c r="AD3366" s="268"/>
      <c r="AE3366" s="28"/>
      <c r="AF3366" s="28"/>
      <c r="AG3366" s="269"/>
      <c r="AH3366" s="28"/>
      <c r="AI3366" s="30"/>
      <c r="AJ3366" s="30"/>
      <c r="AK3366" s="268"/>
      <c r="AL3366" s="270"/>
      <c r="AM3366" s="271"/>
      <c r="AN3366" s="30"/>
    </row>
    <row r="3367" spans="1:40" ht="20.100000000000001" customHeight="1" x14ac:dyDescent="0.2">
      <c r="A3367" s="258"/>
      <c r="B3367" s="258"/>
      <c r="C3367" s="258"/>
      <c r="D3367" s="28"/>
      <c r="E3367" s="259"/>
      <c r="F3367" s="260"/>
      <c r="G3367" s="28"/>
      <c r="H3367" s="28"/>
      <c r="I3367" s="261"/>
      <c r="J3367" s="28"/>
      <c r="K3367" s="478"/>
      <c r="L3367" s="479"/>
      <c r="M3367" s="262"/>
      <c r="N3367" s="259"/>
      <c r="O3367" s="263"/>
      <c r="P3367" s="264"/>
      <c r="Q3367" s="485"/>
      <c r="R3367" s="44"/>
      <c r="S3367" s="487"/>
      <c r="T3367" s="28"/>
      <c r="U3367" s="261"/>
      <c r="V3367" s="265"/>
      <c r="W3367" s="265"/>
      <c r="X3367" s="266"/>
      <c r="Y3367" s="266"/>
      <c r="Z3367" s="267"/>
      <c r="AA3367" s="30"/>
      <c r="AB3367" s="30"/>
      <c r="AC3367" s="30"/>
      <c r="AD3367" s="268"/>
      <c r="AE3367" s="28"/>
      <c r="AF3367" s="28"/>
      <c r="AG3367" s="269"/>
      <c r="AH3367" s="28"/>
      <c r="AI3367" s="30"/>
      <c r="AJ3367" s="30"/>
      <c r="AK3367" s="268"/>
      <c r="AL3367" s="270"/>
      <c r="AM3367" s="271"/>
      <c r="AN3367" s="30"/>
    </row>
    <row r="3368" spans="1:40" ht="20.100000000000001" customHeight="1" x14ac:dyDescent="0.2">
      <c r="A3368" s="258"/>
      <c r="B3368" s="258"/>
      <c r="C3368" s="258"/>
      <c r="D3368" s="28"/>
      <c r="E3368" s="259"/>
      <c r="F3368" s="260"/>
      <c r="G3368" s="28"/>
      <c r="H3368" s="28"/>
      <c r="I3368" s="261"/>
      <c r="J3368" s="28"/>
      <c r="K3368" s="478"/>
      <c r="L3368" s="479"/>
      <c r="M3368" s="262"/>
      <c r="N3368" s="259"/>
      <c r="O3368" s="263"/>
      <c r="P3368" s="264"/>
      <c r="Q3368" s="485"/>
      <c r="R3368" s="44"/>
      <c r="S3368" s="487"/>
      <c r="T3368" s="28"/>
      <c r="U3368" s="261"/>
      <c r="V3368" s="265"/>
      <c r="W3368" s="265"/>
      <c r="X3368" s="266"/>
      <c r="Y3368" s="266"/>
      <c r="Z3368" s="267"/>
      <c r="AA3368" s="30"/>
      <c r="AB3368" s="30"/>
      <c r="AC3368" s="30"/>
      <c r="AD3368" s="268"/>
      <c r="AE3368" s="28"/>
      <c r="AF3368" s="28"/>
      <c r="AG3368" s="269"/>
      <c r="AH3368" s="28"/>
      <c r="AI3368" s="30"/>
      <c r="AJ3368" s="30"/>
      <c r="AK3368" s="268"/>
      <c r="AL3368" s="270"/>
      <c r="AM3368" s="271"/>
      <c r="AN3368" s="30"/>
    </row>
    <row r="3369" spans="1:40" ht="20.100000000000001" customHeight="1" x14ac:dyDescent="0.2">
      <c r="A3369" s="258"/>
      <c r="B3369" s="258"/>
      <c r="C3369" s="258"/>
      <c r="D3369" s="28"/>
      <c r="E3369" s="259"/>
      <c r="F3369" s="260"/>
      <c r="G3369" s="28"/>
      <c r="H3369" s="28"/>
      <c r="I3369" s="261"/>
      <c r="J3369" s="28"/>
      <c r="K3369" s="478"/>
      <c r="L3369" s="479"/>
      <c r="M3369" s="262"/>
      <c r="N3369" s="259"/>
      <c r="O3369" s="263"/>
      <c r="P3369" s="264"/>
      <c r="Q3369" s="485"/>
      <c r="R3369" s="44"/>
      <c r="S3369" s="487"/>
      <c r="T3369" s="28"/>
      <c r="U3369" s="261"/>
      <c r="V3369" s="265"/>
      <c r="W3369" s="265"/>
      <c r="X3369" s="266"/>
      <c r="Y3369" s="266"/>
      <c r="Z3369" s="267"/>
      <c r="AA3369" s="30"/>
      <c r="AB3369" s="30"/>
      <c r="AC3369" s="30"/>
      <c r="AD3369" s="268"/>
      <c r="AE3369" s="28"/>
      <c r="AF3369" s="28"/>
      <c r="AG3369" s="269"/>
      <c r="AH3369" s="28"/>
      <c r="AI3369" s="30"/>
      <c r="AJ3369" s="30"/>
      <c r="AK3369" s="268"/>
      <c r="AL3369" s="270"/>
      <c r="AM3369" s="271"/>
      <c r="AN3369" s="30"/>
    </row>
    <row r="3370" spans="1:40" ht="20.100000000000001" customHeight="1" x14ac:dyDescent="0.2">
      <c r="A3370" s="258"/>
      <c r="B3370" s="258"/>
      <c r="C3370" s="258"/>
      <c r="D3370" s="28"/>
      <c r="E3370" s="259"/>
      <c r="F3370" s="260"/>
      <c r="G3370" s="28"/>
      <c r="H3370" s="28"/>
      <c r="I3370" s="261"/>
      <c r="J3370" s="28"/>
      <c r="K3370" s="478"/>
      <c r="L3370" s="479"/>
      <c r="M3370" s="262"/>
      <c r="N3370" s="259"/>
      <c r="O3370" s="263"/>
      <c r="P3370" s="264"/>
      <c r="Q3370" s="485"/>
      <c r="R3370" s="44"/>
      <c r="S3370" s="487"/>
      <c r="T3370" s="28"/>
      <c r="U3370" s="261"/>
      <c r="V3370" s="265"/>
      <c r="W3370" s="265"/>
      <c r="X3370" s="266"/>
      <c r="Y3370" s="266"/>
      <c r="Z3370" s="267"/>
      <c r="AA3370" s="30"/>
      <c r="AB3370" s="30"/>
      <c r="AC3370" s="30"/>
      <c r="AD3370" s="268"/>
      <c r="AE3370" s="28"/>
      <c r="AF3370" s="28"/>
      <c r="AG3370" s="269"/>
      <c r="AH3370" s="28"/>
      <c r="AI3370" s="30"/>
      <c r="AJ3370" s="30"/>
      <c r="AK3370" s="268"/>
      <c r="AL3370" s="270"/>
      <c r="AM3370" s="271"/>
      <c r="AN3370" s="30"/>
    </row>
    <row r="3371" spans="1:40" ht="20.100000000000001" customHeight="1" x14ac:dyDescent="0.2">
      <c r="A3371" s="258"/>
      <c r="B3371" s="258"/>
      <c r="C3371" s="258"/>
      <c r="D3371" s="28"/>
      <c r="E3371" s="259"/>
      <c r="F3371" s="260"/>
      <c r="G3371" s="28"/>
      <c r="H3371" s="28"/>
      <c r="I3371" s="261"/>
      <c r="J3371" s="28"/>
      <c r="K3371" s="478"/>
      <c r="L3371" s="479"/>
      <c r="M3371" s="262"/>
      <c r="N3371" s="259"/>
      <c r="O3371" s="263"/>
      <c r="P3371" s="264"/>
      <c r="Q3371" s="485"/>
      <c r="R3371" s="44"/>
      <c r="S3371" s="487"/>
      <c r="T3371" s="28"/>
      <c r="U3371" s="261"/>
      <c r="V3371" s="265"/>
      <c r="W3371" s="265"/>
      <c r="X3371" s="266"/>
      <c r="Y3371" s="266"/>
      <c r="Z3371" s="267"/>
      <c r="AA3371" s="30"/>
      <c r="AB3371" s="30"/>
      <c r="AC3371" s="30"/>
      <c r="AD3371" s="268"/>
      <c r="AE3371" s="28"/>
      <c r="AF3371" s="28"/>
      <c r="AG3371" s="269"/>
      <c r="AH3371" s="28"/>
      <c r="AI3371" s="30"/>
      <c r="AJ3371" s="30"/>
      <c r="AK3371" s="268"/>
      <c r="AL3371" s="270"/>
      <c r="AM3371" s="271"/>
      <c r="AN3371" s="30"/>
    </row>
    <row r="3372" spans="1:40" ht="20.100000000000001" customHeight="1" x14ac:dyDescent="0.2">
      <c r="A3372" s="258"/>
      <c r="B3372" s="258"/>
      <c r="C3372" s="258"/>
      <c r="D3372" s="28"/>
      <c r="E3372" s="259"/>
      <c r="F3372" s="260"/>
      <c r="G3372" s="28"/>
      <c r="H3372" s="28"/>
      <c r="I3372" s="261"/>
      <c r="J3372" s="28"/>
      <c r="K3372" s="478"/>
      <c r="L3372" s="479"/>
      <c r="M3372" s="262"/>
      <c r="N3372" s="259"/>
      <c r="O3372" s="263"/>
      <c r="P3372" s="264"/>
      <c r="Q3372" s="485"/>
      <c r="R3372" s="44"/>
      <c r="S3372" s="487"/>
      <c r="T3372" s="28"/>
      <c r="U3372" s="261"/>
      <c r="V3372" s="265"/>
      <c r="W3372" s="265"/>
      <c r="X3372" s="266"/>
      <c r="Y3372" s="266"/>
      <c r="Z3372" s="267"/>
      <c r="AA3372" s="30"/>
      <c r="AB3372" s="30"/>
      <c r="AC3372" s="30"/>
      <c r="AD3372" s="268"/>
      <c r="AE3372" s="28"/>
      <c r="AF3372" s="28"/>
      <c r="AG3372" s="269"/>
      <c r="AH3372" s="28"/>
      <c r="AI3372" s="30"/>
      <c r="AJ3372" s="30"/>
      <c r="AK3372" s="268"/>
      <c r="AL3372" s="270"/>
      <c r="AM3372" s="271"/>
      <c r="AN3372" s="30"/>
    </row>
    <row r="3373" spans="1:40" ht="20.100000000000001" customHeight="1" x14ac:dyDescent="0.2">
      <c r="A3373" s="258"/>
      <c r="B3373" s="258"/>
      <c r="C3373" s="258"/>
      <c r="D3373" s="28"/>
      <c r="E3373" s="259"/>
      <c r="F3373" s="260"/>
      <c r="G3373" s="28"/>
      <c r="H3373" s="28"/>
      <c r="I3373" s="261"/>
      <c r="J3373" s="28"/>
      <c r="K3373" s="478"/>
      <c r="L3373" s="479"/>
      <c r="M3373" s="262"/>
      <c r="N3373" s="259"/>
      <c r="O3373" s="263"/>
      <c r="P3373" s="264"/>
      <c r="Q3373" s="485"/>
      <c r="R3373" s="44"/>
      <c r="S3373" s="487"/>
      <c r="T3373" s="28"/>
      <c r="U3373" s="261"/>
      <c r="V3373" s="265"/>
      <c r="W3373" s="265"/>
      <c r="X3373" s="266"/>
      <c r="Y3373" s="266"/>
      <c r="Z3373" s="267"/>
      <c r="AA3373" s="30"/>
      <c r="AB3373" s="30"/>
      <c r="AC3373" s="30"/>
      <c r="AD3373" s="268"/>
      <c r="AE3373" s="28"/>
      <c r="AF3373" s="28"/>
      <c r="AG3373" s="269"/>
      <c r="AH3373" s="28"/>
      <c r="AI3373" s="30"/>
      <c r="AJ3373" s="30"/>
      <c r="AK3373" s="268"/>
      <c r="AL3373" s="270"/>
      <c r="AM3373" s="271"/>
      <c r="AN3373" s="30"/>
    </row>
    <row r="3374" spans="1:40" ht="20.100000000000001" customHeight="1" x14ac:dyDescent="0.2">
      <c r="A3374" s="258"/>
      <c r="B3374" s="258"/>
      <c r="C3374" s="258"/>
      <c r="D3374" s="28"/>
      <c r="E3374" s="259"/>
      <c r="F3374" s="260"/>
      <c r="G3374" s="28"/>
      <c r="H3374" s="28"/>
      <c r="I3374" s="261"/>
      <c r="J3374" s="28"/>
      <c r="K3374" s="478"/>
      <c r="L3374" s="479"/>
      <c r="M3374" s="262"/>
      <c r="N3374" s="259"/>
      <c r="O3374" s="263"/>
      <c r="P3374" s="264"/>
      <c r="Q3374" s="485"/>
      <c r="R3374" s="44"/>
      <c r="S3374" s="487"/>
      <c r="T3374" s="28"/>
      <c r="U3374" s="261"/>
      <c r="V3374" s="265"/>
      <c r="W3374" s="265"/>
      <c r="X3374" s="266"/>
      <c r="Y3374" s="266"/>
      <c r="Z3374" s="267"/>
      <c r="AA3374" s="30"/>
      <c r="AB3374" s="30"/>
      <c r="AC3374" s="30"/>
      <c r="AD3374" s="268"/>
      <c r="AE3374" s="28"/>
      <c r="AF3374" s="28"/>
      <c r="AG3374" s="269"/>
      <c r="AH3374" s="28"/>
      <c r="AI3374" s="30"/>
      <c r="AJ3374" s="30"/>
      <c r="AK3374" s="268"/>
      <c r="AL3374" s="270"/>
      <c r="AM3374" s="271"/>
      <c r="AN3374" s="30"/>
    </row>
    <row r="3375" spans="1:40" ht="20.100000000000001" customHeight="1" x14ac:dyDescent="0.2">
      <c r="A3375" s="258"/>
      <c r="B3375" s="258"/>
      <c r="C3375" s="258"/>
      <c r="D3375" s="28"/>
      <c r="E3375" s="259"/>
      <c r="F3375" s="260"/>
      <c r="G3375" s="28"/>
      <c r="H3375" s="28"/>
      <c r="I3375" s="261"/>
      <c r="J3375" s="28"/>
      <c r="K3375" s="478"/>
      <c r="L3375" s="479"/>
      <c r="M3375" s="262"/>
      <c r="N3375" s="259"/>
      <c r="O3375" s="263"/>
      <c r="P3375" s="264"/>
      <c r="Q3375" s="485"/>
      <c r="R3375" s="44"/>
      <c r="S3375" s="487"/>
      <c r="T3375" s="28"/>
      <c r="U3375" s="261"/>
      <c r="V3375" s="265"/>
      <c r="W3375" s="265"/>
      <c r="X3375" s="266"/>
      <c r="Y3375" s="266"/>
      <c r="Z3375" s="267"/>
      <c r="AA3375" s="30"/>
      <c r="AB3375" s="30"/>
      <c r="AC3375" s="30"/>
      <c r="AD3375" s="268"/>
      <c r="AE3375" s="28"/>
      <c r="AF3375" s="28"/>
      <c r="AG3375" s="269"/>
      <c r="AH3375" s="28"/>
      <c r="AI3375" s="30"/>
      <c r="AJ3375" s="30"/>
      <c r="AK3375" s="268"/>
      <c r="AL3375" s="270"/>
      <c r="AM3375" s="271"/>
      <c r="AN3375" s="30"/>
    </row>
    <row r="3376" spans="1:40" ht="20.100000000000001" customHeight="1" x14ac:dyDescent="0.2">
      <c r="A3376" s="258"/>
      <c r="B3376" s="258"/>
      <c r="C3376" s="258"/>
      <c r="D3376" s="28"/>
      <c r="E3376" s="259"/>
      <c r="F3376" s="260"/>
      <c r="G3376" s="28"/>
      <c r="H3376" s="28"/>
      <c r="I3376" s="261"/>
      <c r="J3376" s="28"/>
      <c r="K3376" s="478"/>
      <c r="L3376" s="479"/>
      <c r="M3376" s="262"/>
      <c r="N3376" s="259"/>
      <c r="O3376" s="263"/>
      <c r="P3376" s="264"/>
      <c r="Q3376" s="485"/>
      <c r="R3376" s="44"/>
      <c r="S3376" s="487"/>
      <c r="T3376" s="28"/>
      <c r="U3376" s="261"/>
      <c r="V3376" s="265"/>
      <c r="W3376" s="265"/>
      <c r="X3376" s="266"/>
      <c r="Y3376" s="266"/>
      <c r="Z3376" s="267"/>
      <c r="AA3376" s="30"/>
      <c r="AB3376" s="30"/>
      <c r="AC3376" s="30"/>
      <c r="AD3376" s="268"/>
      <c r="AE3376" s="28"/>
      <c r="AF3376" s="28"/>
      <c r="AG3376" s="269"/>
      <c r="AH3376" s="28"/>
      <c r="AI3376" s="30"/>
      <c r="AJ3376" s="30"/>
      <c r="AK3376" s="268"/>
      <c r="AL3376" s="270"/>
      <c r="AM3376" s="271"/>
      <c r="AN3376" s="30"/>
    </row>
    <row r="3377" spans="1:40" ht="20.100000000000001" customHeight="1" x14ac:dyDescent="0.2">
      <c r="A3377" s="258"/>
      <c r="B3377" s="258"/>
      <c r="C3377" s="258"/>
      <c r="D3377" s="28"/>
      <c r="E3377" s="259"/>
      <c r="F3377" s="260"/>
      <c r="G3377" s="28"/>
      <c r="H3377" s="28"/>
      <c r="I3377" s="261"/>
      <c r="J3377" s="28"/>
      <c r="K3377" s="478"/>
      <c r="L3377" s="479"/>
      <c r="M3377" s="262"/>
      <c r="N3377" s="259"/>
      <c r="O3377" s="263"/>
      <c r="P3377" s="264"/>
      <c r="Q3377" s="485"/>
      <c r="R3377" s="44"/>
      <c r="S3377" s="487"/>
      <c r="T3377" s="28"/>
      <c r="U3377" s="261"/>
      <c r="V3377" s="265"/>
      <c r="W3377" s="265"/>
      <c r="X3377" s="266"/>
      <c r="Y3377" s="266"/>
      <c r="Z3377" s="267"/>
      <c r="AA3377" s="30"/>
      <c r="AB3377" s="30"/>
      <c r="AC3377" s="30"/>
      <c r="AD3377" s="268"/>
      <c r="AE3377" s="28"/>
      <c r="AF3377" s="28"/>
      <c r="AG3377" s="269"/>
      <c r="AH3377" s="28"/>
      <c r="AI3377" s="30"/>
      <c r="AJ3377" s="30"/>
      <c r="AK3377" s="268"/>
      <c r="AL3377" s="270"/>
      <c r="AM3377" s="271"/>
      <c r="AN3377" s="30"/>
    </row>
    <row r="3378" spans="1:40" ht="20.100000000000001" customHeight="1" x14ac:dyDescent="0.2">
      <c r="A3378" s="258"/>
      <c r="B3378" s="258"/>
      <c r="C3378" s="258"/>
      <c r="D3378" s="28"/>
      <c r="E3378" s="259"/>
      <c r="F3378" s="260"/>
      <c r="G3378" s="28"/>
      <c r="H3378" s="28"/>
      <c r="I3378" s="261"/>
      <c r="J3378" s="28"/>
      <c r="K3378" s="478"/>
      <c r="L3378" s="479"/>
      <c r="M3378" s="262"/>
      <c r="N3378" s="259"/>
      <c r="O3378" s="263"/>
      <c r="P3378" s="264"/>
      <c r="Q3378" s="485"/>
      <c r="R3378" s="44"/>
      <c r="S3378" s="487"/>
      <c r="T3378" s="28"/>
      <c r="U3378" s="261"/>
      <c r="V3378" s="265"/>
      <c r="W3378" s="265"/>
      <c r="X3378" s="266"/>
      <c r="Y3378" s="266"/>
      <c r="Z3378" s="267"/>
      <c r="AA3378" s="30"/>
      <c r="AB3378" s="30"/>
      <c r="AC3378" s="30"/>
      <c r="AD3378" s="268"/>
      <c r="AE3378" s="28"/>
      <c r="AF3378" s="28"/>
      <c r="AG3378" s="269"/>
      <c r="AH3378" s="28"/>
      <c r="AI3378" s="30"/>
      <c r="AJ3378" s="30"/>
      <c r="AK3378" s="268"/>
      <c r="AL3378" s="270"/>
      <c r="AM3378" s="271"/>
      <c r="AN3378" s="30"/>
    </row>
    <row r="3379" spans="1:40" ht="20.100000000000001" customHeight="1" x14ac:dyDescent="0.2">
      <c r="A3379" s="258"/>
      <c r="B3379" s="258"/>
      <c r="C3379" s="258"/>
      <c r="D3379" s="28"/>
      <c r="E3379" s="259"/>
      <c r="F3379" s="260"/>
      <c r="G3379" s="28"/>
      <c r="H3379" s="28"/>
      <c r="I3379" s="261"/>
      <c r="J3379" s="28"/>
      <c r="K3379" s="478"/>
      <c r="L3379" s="479"/>
      <c r="M3379" s="262"/>
      <c r="N3379" s="259"/>
      <c r="O3379" s="263"/>
      <c r="P3379" s="264"/>
      <c r="Q3379" s="485"/>
      <c r="R3379" s="44"/>
      <c r="S3379" s="487"/>
      <c r="T3379" s="28"/>
      <c r="U3379" s="261"/>
      <c r="V3379" s="265"/>
      <c r="W3379" s="265"/>
      <c r="X3379" s="266"/>
      <c r="Y3379" s="266"/>
      <c r="Z3379" s="267"/>
      <c r="AA3379" s="30"/>
      <c r="AB3379" s="30"/>
      <c r="AC3379" s="30"/>
      <c r="AD3379" s="268"/>
      <c r="AE3379" s="28"/>
      <c r="AF3379" s="28"/>
      <c r="AG3379" s="269"/>
      <c r="AH3379" s="28"/>
      <c r="AI3379" s="30"/>
      <c r="AJ3379" s="30"/>
      <c r="AK3379" s="268"/>
      <c r="AL3379" s="270"/>
      <c r="AM3379" s="271"/>
      <c r="AN3379" s="30"/>
    </row>
    <row r="3380" spans="1:40" ht="20.100000000000001" customHeight="1" x14ac:dyDescent="0.2">
      <c r="A3380" s="258"/>
      <c r="B3380" s="258"/>
      <c r="C3380" s="258"/>
      <c r="D3380" s="28"/>
      <c r="E3380" s="259"/>
      <c r="F3380" s="260"/>
      <c r="G3380" s="28"/>
      <c r="H3380" s="28"/>
      <c r="I3380" s="261"/>
      <c r="J3380" s="28"/>
      <c r="K3380" s="478"/>
      <c r="L3380" s="479"/>
      <c r="M3380" s="262"/>
      <c r="N3380" s="259"/>
      <c r="O3380" s="263"/>
      <c r="P3380" s="264"/>
      <c r="Q3380" s="485"/>
      <c r="R3380" s="44"/>
      <c r="S3380" s="487"/>
      <c r="T3380" s="28"/>
      <c r="U3380" s="261"/>
      <c r="V3380" s="265"/>
      <c r="W3380" s="265"/>
      <c r="X3380" s="266"/>
      <c r="Y3380" s="266"/>
      <c r="Z3380" s="267"/>
      <c r="AA3380" s="30"/>
      <c r="AB3380" s="30"/>
      <c r="AC3380" s="30"/>
      <c r="AD3380" s="268"/>
      <c r="AE3380" s="28"/>
      <c r="AF3380" s="28"/>
      <c r="AG3380" s="269"/>
      <c r="AH3380" s="28"/>
      <c r="AI3380" s="30"/>
      <c r="AJ3380" s="30"/>
      <c r="AK3380" s="268"/>
      <c r="AL3380" s="270"/>
      <c r="AM3380" s="271"/>
      <c r="AN3380" s="30"/>
    </row>
    <row r="3381" spans="1:40" ht="20.100000000000001" customHeight="1" x14ac:dyDescent="0.2">
      <c r="A3381" s="258"/>
      <c r="B3381" s="258"/>
      <c r="C3381" s="258"/>
      <c r="D3381" s="28"/>
      <c r="E3381" s="259"/>
      <c r="F3381" s="260"/>
      <c r="G3381" s="28"/>
      <c r="H3381" s="28"/>
      <c r="I3381" s="261"/>
      <c r="J3381" s="28"/>
      <c r="K3381" s="478"/>
      <c r="L3381" s="479"/>
      <c r="M3381" s="262"/>
      <c r="N3381" s="259"/>
      <c r="O3381" s="263"/>
      <c r="P3381" s="264"/>
      <c r="Q3381" s="485"/>
      <c r="R3381" s="44"/>
      <c r="S3381" s="487"/>
      <c r="T3381" s="28"/>
      <c r="U3381" s="261"/>
      <c r="V3381" s="265"/>
      <c r="W3381" s="265"/>
      <c r="X3381" s="266"/>
      <c r="Y3381" s="266"/>
      <c r="Z3381" s="267"/>
      <c r="AA3381" s="30"/>
      <c r="AB3381" s="30"/>
      <c r="AC3381" s="30"/>
      <c r="AD3381" s="268"/>
      <c r="AE3381" s="28"/>
      <c r="AF3381" s="28"/>
      <c r="AG3381" s="269"/>
      <c r="AH3381" s="28"/>
      <c r="AI3381" s="30"/>
      <c r="AJ3381" s="30"/>
      <c r="AK3381" s="268"/>
      <c r="AL3381" s="270"/>
      <c r="AM3381" s="271"/>
      <c r="AN3381" s="30"/>
    </row>
    <row r="3382" spans="1:40" ht="20.100000000000001" customHeight="1" x14ac:dyDescent="0.2">
      <c r="A3382" s="258"/>
      <c r="B3382" s="258"/>
      <c r="C3382" s="258"/>
      <c r="D3382" s="28"/>
      <c r="E3382" s="259"/>
      <c r="F3382" s="260"/>
      <c r="G3382" s="28"/>
      <c r="H3382" s="28"/>
      <c r="I3382" s="261"/>
      <c r="J3382" s="28"/>
      <c r="K3382" s="478"/>
      <c r="L3382" s="479"/>
      <c r="M3382" s="262"/>
      <c r="N3382" s="259"/>
      <c r="O3382" s="263"/>
      <c r="P3382" s="264"/>
      <c r="Q3382" s="485"/>
      <c r="R3382" s="44"/>
      <c r="S3382" s="487"/>
      <c r="T3382" s="28"/>
      <c r="U3382" s="261"/>
      <c r="V3382" s="265"/>
      <c r="W3382" s="265"/>
      <c r="X3382" s="266"/>
      <c r="Y3382" s="266"/>
      <c r="Z3382" s="267"/>
      <c r="AA3382" s="30"/>
      <c r="AB3382" s="30"/>
      <c r="AC3382" s="30"/>
      <c r="AD3382" s="268"/>
      <c r="AE3382" s="28"/>
      <c r="AF3382" s="28"/>
      <c r="AG3382" s="269"/>
      <c r="AH3382" s="28"/>
      <c r="AI3382" s="30"/>
      <c r="AJ3382" s="30"/>
      <c r="AK3382" s="268"/>
      <c r="AL3382" s="270"/>
      <c r="AM3382" s="271"/>
      <c r="AN3382" s="30"/>
    </row>
    <row r="3383" spans="1:40" ht="20.100000000000001" customHeight="1" x14ac:dyDescent="0.2">
      <c r="A3383" s="258"/>
      <c r="B3383" s="258"/>
      <c r="C3383" s="258"/>
      <c r="D3383" s="28"/>
      <c r="E3383" s="259"/>
      <c r="F3383" s="260"/>
      <c r="G3383" s="28"/>
      <c r="H3383" s="28"/>
      <c r="I3383" s="261"/>
      <c r="J3383" s="28"/>
      <c r="K3383" s="478"/>
      <c r="L3383" s="479"/>
      <c r="M3383" s="262"/>
      <c r="N3383" s="259"/>
      <c r="O3383" s="263"/>
      <c r="P3383" s="264"/>
      <c r="Q3383" s="485"/>
      <c r="R3383" s="44"/>
      <c r="S3383" s="487"/>
      <c r="T3383" s="28"/>
      <c r="U3383" s="261"/>
      <c r="V3383" s="265"/>
      <c r="W3383" s="265"/>
      <c r="X3383" s="266"/>
      <c r="Y3383" s="266"/>
      <c r="Z3383" s="267"/>
      <c r="AA3383" s="30"/>
      <c r="AB3383" s="30"/>
      <c r="AC3383" s="30"/>
      <c r="AD3383" s="268"/>
      <c r="AE3383" s="28"/>
      <c r="AF3383" s="28"/>
      <c r="AG3383" s="269"/>
      <c r="AH3383" s="28"/>
      <c r="AI3383" s="30"/>
      <c r="AJ3383" s="30"/>
      <c r="AK3383" s="268"/>
      <c r="AL3383" s="270"/>
      <c r="AM3383" s="271"/>
      <c r="AN3383" s="30"/>
    </row>
    <row r="3384" spans="1:40" ht="20.100000000000001" customHeight="1" x14ac:dyDescent="0.2">
      <c r="A3384" s="258"/>
      <c r="B3384" s="258"/>
      <c r="C3384" s="258"/>
      <c r="D3384" s="28"/>
      <c r="E3384" s="259"/>
      <c r="F3384" s="260"/>
      <c r="G3384" s="28"/>
      <c r="H3384" s="28"/>
      <c r="I3384" s="261"/>
      <c r="J3384" s="28"/>
      <c r="K3384" s="478"/>
      <c r="L3384" s="479"/>
      <c r="M3384" s="262"/>
      <c r="N3384" s="259"/>
      <c r="O3384" s="263"/>
      <c r="P3384" s="264"/>
      <c r="Q3384" s="485"/>
      <c r="R3384" s="44"/>
      <c r="S3384" s="487"/>
      <c r="T3384" s="28"/>
      <c r="U3384" s="261"/>
      <c r="V3384" s="265"/>
      <c r="W3384" s="265"/>
      <c r="X3384" s="266"/>
      <c r="Y3384" s="266"/>
      <c r="Z3384" s="267"/>
      <c r="AA3384" s="30"/>
      <c r="AB3384" s="30"/>
      <c r="AC3384" s="30"/>
      <c r="AD3384" s="268"/>
      <c r="AE3384" s="28"/>
      <c r="AF3384" s="28"/>
      <c r="AG3384" s="269"/>
      <c r="AH3384" s="28"/>
      <c r="AI3384" s="30"/>
      <c r="AJ3384" s="30"/>
      <c r="AK3384" s="268"/>
      <c r="AL3384" s="270"/>
      <c r="AM3384" s="271"/>
      <c r="AN3384" s="30"/>
    </row>
    <row r="3385" spans="1:40" ht="20.100000000000001" customHeight="1" x14ac:dyDescent="0.2">
      <c r="A3385" s="258"/>
      <c r="B3385" s="258"/>
      <c r="C3385" s="258"/>
      <c r="D3385" s="28"/>
      <c r="E3385" s="259"/>
      <c r="F3385" s="260"/>
      <c r="G3385" s="28"/>
      <c r="H3385" s="28"/>
      <c r="I3385" s="261"/>
      <c r="J3385" s="28"/>
      <c r="K3385" s="478"/>
      <c r="L3385" s="479"/>
      <c r="M3385" s="262"/>
      <c r="N3385" s="259"/>
      <c r="O3385" s="263"/>
      <c r="P3385" s="264"/>
      <c r="Q3385" s="485"/>
      <c r="R3385" s="44"/>
      <c r="S3385" s="487"/>
      <c r="T3385" s="28"/>
      <c r="U3385" s="261"/>
      <c r="V3385" s="265"/>
      <c r="W3385" s="265"/>
      <c r="X3385" s="266"/>
      <c r="Y3385" s="266"/>
      <c r="Z3385" s="267"/>
      <c r="AA3385" s="30"/>
      <c r="AB3385" s="30"/>
      <c r="AC3385" s="30"/>
      <c r="AD3385" s="268"/>
      <c r="AE3385" s="28"/>
      <c r="AF3385" s="28"/>
      <c r="AG3385" s="269"/>
      <c r="AH3385" s="28"/>
      <c r="AI3385" s="30"/>
      <c r="AJ3385" s="30"/>
      <c r="AK3385" s="268"/>
      <c r="AL3385" s="270"/>
      <c r="AM3385" s="271"/>
      <c r="AN3385" s="30"/>
    </row>
    <row r="3386" spans="1:40" ht="20.100000000000001" customHeight="1" x14ac:dyDescent="0.2">
      <c r="A3386" s="258"/>
      <c r="B3386" s="258"/>
      <c r="C3386" s="258"/>
      <c r="D3386" s="28"/>
      <c r="E3386" s="259"/>
      <c r="F3386" s="260"/>
      <c r="G3386" s="28"/>
      <c r="H3386" s="28"/>
      <c r="I3386" s="261"/>
      <c r="J3386" s="28"/>
      <c r="K3386" s="478"/>
      <c r="L3386" s="479"/>
      <c r="M3386" s="262"/>
      <c r="N3386" s="259"/>
      <c r="O3386" s="263"/>
      <c r="P3386" s="264"/>
      <c r="Q3386" s="485"/>
      <c r="R3386" s="44"/>
      <c r="S3386" s="487"/>
      <c r="T3386" s="28"/>
      <c r="U3386" s="261"/>
      <c r="V3386" s="265"/>
      <c r="W3386" s="265"/>
      <c r="X3386" s="266"/>
      <c r="Y3386" s="266"/>
      <c r="Z3386" s="267"/>
      <c r="AA3386" s="30"/>
      <c r="AB3386" s="30"/>
      <c r="AC3386" s="30"/>
      <c r="AD3386" s="268"/>
      <c r="AE3386" s="28"/>
      <c r="AF3386" s="28"/>
      <c r="AG3386" s="269"/>
      <c r="AH3386" s="28"/>
      <c r="AI3386" s="30"/>
      <c r="AJ3386" s="30"/>
      <c r="AK3386" s="268"/>
      <c r="AL3386" s="270"/>
      <c r="AM3386" s="271"/>
      <c r="AN3386" s="30"/>
    </row>
    <row r="3387" spans="1:40" ht="20.100000000000001" customHeight="1" x14ac:dyDescent="0.2">
      <c r="A3387" s="258"/>
      <c r="B3387" s="258"/>
      <c r="C3387" s="258"/>
      <c r="D3387" s="28"/>
      <c r="E3387" s="259"/>
      <c r="F3387" s="260"/>
      <c r="G3387" s="28"/>
      <c r="H3387" s="28"/>
      <c r="I3387" s="261"/>
      <c r="J3387" s="28"/>
      <c r="K3387" s="478"/>
      <c r="L3387" s="479"/>
      <c r="M3387" s="262"/>
      <c r="N3387" s="259"/>
      <c r="O3387" s="263"/>
      <c r="P3387" s="264"/>
      <c r="Q3387" s="485"/>
      <c r="R3387" s="44"/>
      <c r="S3387" s="487"/>
      <c r="T3387" s="28"/>
      <c r="U3387" s="261"/>
      <c r="V3387" s="265"/>
      <c r="W3387" s="265"/>
      <c r="X3387" s="266"/>
      <c r="Y3387" s="266"/>
      <c r="Z3387" s="267"/>
      <c r="AA3387" s="30"/>
      <c r="AB3387" s="30"/>
      <c r="AC3387" s="30"/>
      <c r="AD3387" s="268"/>
      <c r="AE3387" s="28"/>
      <c r="AF3387" s="28"/>
      <c r="AG3387" s="269"/>
      <c r="AH3387" s="28"/>
      <c r="AI3387" s="30"/>
      <c r="AJ3387" s="30"/>
      <c r="AK3387" s="268"/>
      <c r="AL3387" s="270"/>
      <c r="AM3387" s="271"/>
      <c r="AN3387" s="30"/>
    </row>
    <row r="3388" spans="1:40" ht="20.100000000000001" customHeight="1" x14ac:dyDescent="0.2">
      <c r="A3388" s="258"/>
      <c r="B3388" s="258"/>
      <c r="C3388" s="258"/>
      <c r="D3388" s="28"/>
      <c r="E3388" s="259"/>
      <c r="F3388" s="260"/>
      <c r="G3388" s="28"/>
      <c r="H3388" s="28"/>
      <c r="I3388" s="261"/>
      <c r="J3388" s="28"/>
      <c r="K3388" s="478"/>
      <c r="L3388" s="479"/>
      <c r="M3388" s="262"/>
      <c r="N3388" s="259"/>
      <c r="O3388" s="263"/>
      <c r="P3388" s="264"/>
      <c r="Q3388" s="485"/>
      <c r="R3388" s="44"/>
      <c r="S3388" s="487"/>
      <c r="T3388" s="28"/>
      <c r="U3388" s="261"/>
      <c r="V3388" s="265"/>
      <c r="W3388" s="265"/>
      <c r="X3388" s="266"/>
      <c r="Y3388" s="266"/>
      <c r="Z3388" s="267"/>
      <c r="AA3388" s="30"/>
      <c r="AB3388" s="30"/>
      <c r="AC3388" s="30"/>
      <c r="AD3388" s="268"/>
      <c r="AE3388" s="28"/>
      <c r="AF3388" s="28"/>
      <c r="AG3388" s="269"/>
      <c r="AH3388" s="28"/>
      <c r="AI3388" s="30"/>
      <c r="AJ3388" s="30"/>
      <c r="AK3388" s="268"/>
      <c r="AL3388" s="270"/>
      <c r="AM3388" s="271"/>
      <c r="AN3388" s="30"/>
    </row>
    <row r="3389" spans="1:40" ht="20.100000000000001" customHeight="1" x14ac:dyDescent="0.2">
      <c r="A3389" s="258"/>
      <c r="B3389" s="258"/>
      <c r="C3389" s="258"/>
      <c r="D3389" s="28"/>
      <c r="E3389" s="259"/>
      <c r="F3389" s="260"/>
      <c r="G3389" s="28"/>
      <c r="H3389" s="28"/>
      <c r="I3389" s="261"/>
      <c r="J3389" s="28"/>
      <c r="K3389" s="478"/>
      <c r="L3389" s="479"/>
      <c r="M3389" s="262"/>
      <c r="N3389" s="259"/>
      <c r="O3389" s="263"/>
      <c r="P3389" s="264"/>
      <c r="Q3389" s="485"/>
      <c r="R3389" s="44"/>
      <c r="S3389" s="487"/>
      <c r="T3389" s="28"/>
      <c r="U3389" s="261"/>
      <c r="V3389" s="265"/>
      <c r="W3389" s="265"/>
      <c r="X3389" s="266"/>
      <c r="Y3389" s="266"/>
      <c r="Z3389" s="267"/>
      <c r="AA3389" s="30"/>
      <c r="AB3389" s="30"/>
      <c r="AC3389" s="30"/>
      <c r="AD3389" s="268"/>
      <c r="AE3389" s="28"/>
      <c r="AF3389" s="28"/>
      <c r="AG3389" s="269"/>
      <c r="AH3389" s="28"/>
      <c r="AI3389" s="30"/>
      <c r="AJ3389" s="30"/>
      <c r="AK3389" s="268"/>
      <c r="AL3389" s="270"/>
      <c r="AM3389" s="271"/>
      <c r="AN3389" s="30"/>
    </row>
    <row r="3390" spans="1:40" ht="20.100000000000001" customHeight="1" x14ac:dyDescent="0.2">
      <c r="A3390" s="258"/>
      <c r="B3390" s="258"/>
      <c r="C3390" s="258"/>
      <c r="D3390" s="28"/>
      <c r="E3390" s="259"/>
      <c r="F3390" s="260"/>
      <c r="G3390" s="28"/>
      <c r="H3390" s="28"/>
      <c r="I3390" s="261"/>
      <c r="J3390" s="28"/>
      <c r="K3390" s="478"/>
      <c r="L3390" s="479"/>
      <c r="M3390" s="262"/>
      <c r="N3390" s="259"/>
      <c r="O3390" s="263"/>
      <c r="P3390" s="264"/>
      <c r="Q3390" s="485"/>
      <c r="R3390" s="44"/>
      <c r="S3390" s="487"/>
      <c r="T3390" s="28"/>
      <c r="U3390" s="261"/>
      <c r="V3390" s="265"/>
      <c r="W3390" s="265"/>
      <c r="X3390" s="266"/>
      <c r="Y3390" s="266"/>
      <c r="Z3390" s="267"/>
      <c r="AA3390" s="30"/>
      <c r="AB3390" s="30"/>
      <c r="AC3390" s="30"/>
      <c r="AD3390" s="268"/>
      <c r="AE3390" s="28"/>
      <c r="AF3390" s="28"/>
      <c r="AG3390" s="269"/>
      <c r="AH3390" s="28"/>
      <c r="AI3390" s="30"/>
      <c r="AJ3390" s="30"/>
      <c r="AK3390" s="268"/>
      <c r="AL3390" s="270"/>
      <c r="AM3390" s="271"/>
      <c r="AN3390" s="30"/>
    </row>
    <row r="3391" spans="1:40" ht="20.100000000000001" customHeight="1" x14ac:dyDescent="0.2">
      <c r="A3391" s="258"/>
      <c r="B3391" s="258"/>
      <c r="C3391" s="258"/>
      <c r="D3391" s="28"/>
      <c r="E3391" s="259"/>
      <c r="F3391" s="260"/>
      <c r="G3391" s="28"/>
      <c r="H3391" s="28"/>
      <c r="I3391" s="261"/>
      <c r="J3391" s="28"/>
      <c r="K3391" s="478"/>
      <c r="L3391" s="479"/>
      <c r="M3391" s="262"/>
      <c r="N3391" s="259"/>
      <c r="O3391" s="263"/>
      <c r="P3391" s="264"/>
      <c r="Q3391" s="485"/>
      <c r="R3391" s="44"/>
      <c r="S3391" s="487"/>
      <c r="T3391" s="28"/>
      <c r="U3391" s="261"/>
      <c r="V3391" s="265"/>
      <c r="W3391" s="265"/>
      <c r="X3391" s="266"/>
      <c r="Y3391" s="266"/>
      <c r="Z3391" s="267"/>
      <c r="AA3391" s="30"/>
      <c r="AB3391" s="30"/>
      <c r="AC3391" s="30"/>
      <c r="AD3391" s="268"/>
      <c r="AE3391" s="28"/>
      <c r="AF3391" s="28"/>
      <c r="AG3391" s="269"/>
      <c r="AH3391" s="28"/>
      <c r="AI3391" s="30"/>
      <c r="AJ3391" s="30"/>
      <c r="AK3391" s="268"/>
      <c r="AL3391" s="270"/>
      <c r="AM3391" s="271"/>
      <c r="AN3391" s="30"/>
    </row>
    <row r="3392" spans="1:40" ht="20.100000000000001" customHeight="1" x14ac:dyDescent="0.2">
      <c r="A3392" s="258"/>
      <c r="B3392" s="258"/>
      <c r="C3392" s="258"/>
      <c r="D3392" s="28"/>
      <c r="E3392" s="259"/>
      <c r="F3392" s="260"/>
      <c r="G3392" s="28"/>
      <c r="H3392" s="28"/>
      <c r="I3392" s="261"/>
      <c r="J3392" s="28"/>
      <c r="K3392" s="478"/>
      <c r="L3392" s="479"/>
      <c r="M3392" s="262"/>
      <c r="N3392" s="259"/>
      <c r="O3392" s="263"/>
      <c r="P3392" s="264"/>
      <c r="Q3392" s="485"/>
      <c r="R3392" s="44"/>
      <c r="S3392" s="487"/>
      <c r="T3392" s="28"/>
      <c r="U3392" s="261"/>
      <c r="V3392" s="265"/>
      <c r="W3392" s="265"/>
      <c r="X3392" s="266"/>
      <c r="Y3392" s="266"/>
      <c r="Z3392" s="267"/>
      <c r="AA3392" s="30"/>
      <c r="AB3392" s="30"/>
      <c r="AC3392" s="30"/>
      <c r="AD3392" s="268"/>
      <c r="AE3392" s="28"/>
      <c r="AF3392" s="28"/>
      <c r="AG3392" s="269"/>
      <c r="AH3392" s="28"/>
      <c r="AI3392" s="30"/>
      <c r="AJ3392" s="30"/>
      <c r="AK3392" s="268"/>
      <c r="AL3392" s="270"/>
      <c r="AM3392" s="271"/>
      <c r="AN3392" s="30"/>
    </row>
    <row r="3393" spans="1:40" ht="20.100000000000001" customHeight="1" x14ac:dyDescent="0.2">
      <c r="A3393" s="258"/>
      <c r="B3393" s="258"/>
      <c r="C3393" s="258"/>
      <c r="D3393" s="28"/>
      <c r="E3393" s="259"/>
      <c r="F3393" s="260"/>
      <c r="G3393" s="28"/>
      <c r="H3393" s="28"/>
      <c r="I3393" s="261"/>
      <c r="J3393" s="28"/>
      <c r="K3393" s="478"/>
      <c r="L3393" s="479"/>
      <c r="M3393" s="262"/>
      <c r="N3393" s="259"/>
      <c r="O3393" s="263"/>
      <c r="P3393" s="264"/>
      <c r="Q3393" s="485"/>
      <c r="R3393" s="44"/>
      <c r="S3393" s="487"/>
      <c r="T3393" s="28"/>
      <c r="U3393" s="261"/>
      <c r="V3393" s="265"/>
      <c r="W3393" s="265"/>
      <c r="X3393" s="266"/>
      <c r="Y3393" s="266"/>
      <c r="Z3393" s="267"/>
      <c r="AA3393" s="30"/>
      <c r="AB3393" s="30"/>
      <c r="AC3393" s="30"/>
      <c r="AD3393" s="268"/>
      <c r="AE3393" s="28"/>
      <c r="AF3393" s="28"/>
      <c r="AG3393" s="269"/>
      <c r="AH3393" s="28"/>
      <c r="AI3393" s="30"/>
      <c r="AJ3393" s="30"/>
      <c r="AK3393" s="268"/>
      <c r="AL3393" s="270"/>
      <c r="AM3393" s="271"/>
      <c r="AN3393" s="30"/>
    </row>
    <row r="3394" spans="1:40" ht="20.100000000000001" customHeight="1" x14ac:dyDescent="0.2">
      <c r="A3394" s="258"/>
      <c r="B3394" s="258"/>
      <c r="C3394" s="258"/>
      <c r="D3394" s="28"/>
      <c r="E3394" s="259"/>
      <c r="F3394" s="260"/>
      <c r="G3394" s="28"/>
      <c r="H3394" s="28"/>
      <c r="I3394" s="261"/>
      <c r="J3394" s="28"/>
      <c r="K3394" s="478"/>
      <c r="L3394" s="479"/>
      <c r="M3394" s="262"/>
      <c r="N3394" s="259"/>
      <c r="O3394" s="263"/>
      <c r="P3394" s="264"/>
      <c r="Q3394" s="485"/>
      <c r="R3394" s="44"/>
      <c r="S3394" s="487"/>
      <c r="T3394" s="28"/>
      <c r="U3394" s="261"/>
      <c r="V3394" s="265"/>
      <c r="W3394" s="265"/>
      <c r="X3394" s="266"/>
      <c r="Y3394" s="266"/>
      <c r="Z3394" s="267"/>
      <c r="AA3394" s="30"/>
      <c r="AB3394" s="30"/>
      <c r="AC3394" s="30"/>
      <c r="AD3394" s="268"/>
      <c r="AE3394" s="28"/>
      <c r="AF3394" s="28"/>
      <c r="AG3394" s="269"/>
      <c r="AH3394" s="28"/>
      <c r="AI3394" s="30"/>
      <c r="AJ3394" s="30"/>
      <c r="AK3394" s="268"/>
      <c r="AL3394" s="270"/>
      <c r="AM3394" s="271"/>
      <c r="AN3394" s="30"/>
    </row>
    <row r="3395" spans="1:40" ht="20.100000000000001" customHeight="1" x14ac:dyDescent="0.2">
      <c r="A3395" s="258"/>
      <c r="B3395" s="258"/>
      <c r="C3395" s="258"/>
      <c r="D3395" s="28"/>
      <c r="E3395" s="259"/>
      <c r="F3395" s="260"/>
      <c r="G3395" s="28"/>
      <c r="H3395" s="28"/>
      <c r="I3395" s="261"/>
      <c r="J3395" s="28"/>
      <c r="K3395" s="478"/>
      <c r="L3395" s="479"/>
      <c r="M3395" s="262"/>
      <c r="N3395" s="259"/>
      <c r="O3395" s="263"/>
      <c r="P3395" s="264"/>
      <c r="Q3395" s="485"/>
      <c r="R3395" s="44"/>
      <c r="S3395" s="487"/>
      <c r="T3395" s="28"/>
      <c r="U3395" s="261"/>
      <c r="V3395" s="265"/>
      <c r="W3395" s="265"/>
      <c r="X3395" s="266"/>
      <c r="Y3395" s="266"/>
      <c r="Z3395" s="267"/>
      <c r="AA3395" s="30"/>
      <c r="AB3395" s="30"/>
      <c r="AC3395" s="30"/>
      <c r="AD3395" s="268"/>
      <c r="AE3395" s="28"/>
      <c r="AF3395" s="28"/>
      <c r="AG3395" s="269"/>
      <c r="AH3395" s="28"/>
      <c r="AI3395" s="30"/>
      <c r="AJ3395" s="30"/>
      <c r="AK3395" s="268"/>
      <c r="AL3395" s="270"/>
      <c r="AM3395" s="271"/>
      <c r="AN3395" s="30"/>
    </row>
    <row r="3396" spans="1:40" ht="20.100000000000001" customHeight="1" x14ac:dyDescent="0.2">
      <c r="A3396" s="258"/>
      <c r="B3396" s="258"/>
      <c r="C3396" s="258"/>
      <c r="D3396" s="28"/>
      <c r="E3396" s="259"/>
      <c r="F3396" s="260"/>
      <c r="G3396" s="28"/>
      <c r="H3396" s="28"/>
      <c r="I3396" s="261"/>
      <c r="J3396" s="28"/>
      <c r="K3396" s="478"/>
      <c r="L3396" s="479"/>
      <c r="M3396" s="262"/>
      <c r="N3396" s="259"/>
      <c r="O3396" s="263"/>
      <c r="P3396" s="264"/>
      <c r="Q3396" s="485"/>
      <c r="R3396" s="44"/>
      <c r="S3396" s="487"/>
      <c r="T3396" s="28"/>
      <c r="U3396" s="261"/>
      <c r="V3396" s="265"/>
      <c r="W3396" s="265"/>
      <c r="X3396" s="266"/>
      <c r="Y3396" s="266"/>
      <c r="Z3396" s="267"/>
      <c r="AA3396" s="30"/>
      <c r="AB3396" s="30"/>
      <c r="AC3396" s="30"/>
      <c r="AD3396" s="268"/>
      <c r="AE3396" s="28"/>
      <c r="AF3396" s="28"/>
      <c r="AG3396" s="269"/>
      <c r="AH3396" s="28"/>
      <c r="AI3396" s="30"/>
      <c r="AJ3396" s="30"/>
      <c r="AK3396" s="268"/>
      <c r="AL3396" s="270"/>
      <c r="AM3396" s="271"/>
      <c r="AN3396" s="30"/>
    </row>
    <row r="3397" spans="1:40" ht="20.100000000000001" customHeight="1" x14ac:dyDescent="0.2">
      <c r="A3397" s="258"/>
      <c r="B3397" s="258"/>
      <c r="C3397" s="258"/>
      <c r="D3397" s="28"/>
      <c r="E3397" s="259"/>
      <c r="F3397" s="260"/>
      <c r="G3397" s="28"/>
      <c r="H3397" s="28"/>
      <c r="I3397" s="261"/>
      <c r="J3397" s="28"/>
      <c r="K3397" s="478"/>
      <c r="L3397" s="479"/>
      <c r="M3397" s="262"/>
      <c r="N3397" s="259"/>
      <c r="O3397" s="263"/>
      <c r="P3397" s="264"/>
      <c r="Q3397" s="485"/>
      <c r="R3397" s="44"/>
      <c r="S3397" s="487"/>
      <c r="T3397" s="28"/>
      <c r="U3397" s="261"/>
      <c r="V3397" s="265"/>
      <c r="W3397" s="265"/>
      <c r="X3397" s="266"/>
      <c r="Y3397" s="266"/>
      <c r="Z3397" s="267"/>
      <c r="AA3397" s="30"/>
      <c r="AB3397" s="30"/>
      <c r="AC3397" s="30"/>
      <c r="AD3397" s="268"/>
      <c r="AE3397" s="28"/>
      <c r="AF3397" s="28"/>
      <c r="AG3397" s="269"/>
      <c r="AH3397" s="28"/>
      <c r="AI3397" s="30"/>
      <c r="AJ3397" s="30"/>
      <c r="AK3397" s="268"/>
      <c r="AL3397" s="270"/>
      <c r="AM3397" s="271"/>
      <c r="AN3397" s="30"/>
    </row>
    <row r="3398" spans="1:40" ht="20.100000000000001" customHeight="1" x14ac:dyDescent="0.2">
      <c r="A3398" s="258"/>
      <c r="B3398" s="258"/>
      <c r="C3398" s="258"/>
      <c r="D3398" s="28"/>
      <c r="E3398" s="259"/>
      <c r="F3398" s="260"/>
      <c r="G3398" s="28"/>
      <c r="H3398" s="28"/>
      <c r="I3398" s="261"/>
      <c r="J3398" s="28"/>
      <c r="K3398" s="478"/>
      <c r="L3398" s="479"/>
      <c r="M3398" s="262"/>
      <c r="N3398" s="259"/>
      <c r="O3398" s="263"/>
      <c r="P3398" s="264"/>
      <c r="Q3398" s="485"/>
      <c r="R3398" s="44"/>
      <c r="S3398" s="487"/>
      <c r="T3398" s="28"/>
      <c r="U3398" s="261"/>
      <c r="V3398" s="265"/>
      <c r="W3398" s="265"/>
      <c r="X3398" s="266"/>
      <c r="Y3398" s="266"/>
      <c r="Z3398" s="267"/>
      <c r="AA3398" s="30"/>
      <c r="AB3398" s="30"/>
      <c r="AC3398" s="30"/>
      <c r="AD3398" s="268"/>
      <c r="AE3398" s="28"/>
      <c r="AF3398" s="28"/>
      <c r="AG3398" s="269"/>
      <c r="AH3398" s="28"/>
      <c r="AI3398" s="30"/>
      <c r="AJ3398" s="30"/>
      <c r="AK3398" s="268"/>
      <c r="AL3398" s="270"/>
      <c r="AM3398" s="271"/>
      <c r="AN3398" s="30"/>
    </row>
    <row r="3399" spans="1:40" ht="20.100000000000001" customHeight="1" x14ac:dyDescent="0.2">
      <c r="A3399" s="258"/>
      <c r="B3399" s="258"/>
      <c r="C3399" s="258"/>
      <c r="D3399" s="28"/>
      <c r="E3399" s="259"/>
      <c r="F3399" s="260"/>
      <c r="G3399" s="28"/>
      <c r="H3399" s="28"/>
      <c r="I3399" s="261"/>
      <c r="J3399" s="28"/>
      <c r="K3399" s="478"/>
      <c r="L3399" s="479"/>
      <c r="M3399" s="262"/>
      <c r="N3399" s="259"/>
      <c r="O3399" s="263"/>
      <c r="P3399" s="264"/>
      <c r="Q3399" s="485"/>
      <c r="R3399" s="44"/>
      <c r="S3399" s="487"/>
      <c r="T3399" s="28"/>
      <c r="U3399" s="261"/>
      <c r="V3399" s="265"/>
      <c r="W3399" s="265"/>
      <c r="X3399" s="266"/>
      <c r="Y3399" s="266"/>
      <c r="Z3399" s="267"/>
      <c r="AA3399" s="30"/>
      <c r="AB3399" s="30"/>
      <c r="AC3399" s="30"/>
      <c r="AD3399" s="268"/>
      <c r="AE3399" s="28"/>
      <c r="AF3399" s="28"/>
      <c r="AG3399" s="269"/>
      <c r="AH3399" s="28"/>
      <c r="AI3399" s="30"/>
      <c r="AJ3399" s="30"/>
      <c r="AK3399" s="268"/>
      <c r="AL3399" s="270"/>
      <c r="AM3399" s="271"/>
      <c r="AN3399" s="30"/>
    </row>
    <row r="3400" spans="1:40" ht="20.100000000000001" customHeight="1" x14ac:dyDescent="0.2">
      <c r="A3400" s="258"/>
      <c r="B3400" s="258"/>
      <c r="C3400" s="258"/>
      <c r="D3400" s="28"/>
      <c r="E3400" s="259"/>
      <c r="F3400" s="260"/>
      <c r="G3400" s="28"/>
      <c r="H3400" s="28"/>
      <c r="I3400" s="261"/>
      <c r="J3400" s="28"/>
      <c r="K3400" s="478"/>
      <c r="L3400" s="479"/>
      <c r="M3400" s="262"/>
      <c r="N3400" s="259"/>
      <c r="O3400" s="263"/>
      <c r="P3400" s="264"/>
      <c r="Q3400" s="485"/>
      <c r="R3400" s="44"/>
      <c r="S3400" s="487"/>
      <c r="T3400" s="28"/>
      <c r="U3400" s="261"/>
      <c r="V3400" s="265"/>
      <c r="W3400" s="265"/>
      <c r="X3400" s="266"/>
      <c r="Y3400" s="266"/>
      <c r="Z3400" s="267"/>
      <c r="AA3400" s="30"/>
      <c r="AB3400" s="30"/>
      <c r="AC3400" s="30"/>
      <c r="AD3400" s="268"/>
      <c r="AE3400" s="28"/>
      <c r="AF3400" s="28"/>
      <c r="AG3400" s="269"/>
      <c r="AH3400" s="28"/>
      <c r="AI3400" s="30"/>
      <c r="AJ3400" s="30"/>
      <c r="AK3400" s="268"/>
      <c r="AL3400" s="270"/>
      <c r="AM3400" s="271"/>
      <c r="AN3400" s="30"/>
    </row>
    <row r="3401" spans="1:40" ht="20.100000000000001" customHeight="1" x14ac:dyDescent="0.2">
      <c r="A3401" s="258"/>
      <c r="B3401" s="258"/>
      <c r="C3401" s="258"/>
      <c r="D3401" s="28"/>
      <c r="E3401" s="259"/>
      <c r="F3401" s="260"/>
      <c r="G3401" s="28"/>
      <c r="H3401" s="28"/>
      <c r="I3401" s="261"/>
      <c r="J3401" s="28"/>
      <c r="K3401" s="478"/>
      <c r="L3401" s="479"/>
      <c r="M3401" s="262"/>
      <c r="N3401" s="259"/>
      <c r="O3401" s="263"/>
      <c r="P3401" s="264"/>
      <c r="Q3401" s="485"/>
      <c r="R3401" s="44"/>
      <c r="S3401" s="487"/>
      <c r="T3401" s="28"/>
      <c r="U3401" s="261"/>
      <c r="V3401" s="265"/>
      <c r="W3401" s="265"/>
      <c r="X3401" s="266"/>
      <c r="Y3401" s="266"/>
      <c r="Z3401" s="267"/>
      <c r="AA3401" s="30"/>
      <c r="AB3401" s="30"/>
      <c r="AC3401" s="30"/>
      <c r="AD3401" s="268"/>
      <c r="AE3401" s="28"/>
      <c r="AF3401" s="28"/>
      <c r="AG3401" s="269"/>
      <c r="AH3401" s="28"/>
      <c r="AI3401" s="30"/>
      <c r="AJ3401" s="30"/>
      <c r="AK3401" s="268"/>
      <c r="AL3401" s="270"/>
      <c r="AM3401" s="271"/>
      <c r="AN3401" s="30"/>
    </row>
    <row r="3402" spans="1:40" ht="20.100000000000001" customHeight="1" x14ac:dyDescent="0.2">
      <c r="A3402" s="258"/>
      <c r="B3402" s="258"/>
      <c r="C3402" s="258"/>
      <c r="D3402" s="28"/>
      <c r="E3402" s="259"/>
      <c r="F3402" s="260"/>
      <c r="G3402" s="28"/>
      <c r="H3402" s="28"/>
      <c r="I3402" s="261"/>
      <c r="J3402" s="28"/>
      <c r="K3402" s="478"/>
      <c r="L3402" s="479"/>
      <c r="M3402" s="262"/>
      <c r="N3402" s="259"/>
      <c r="O3402" s="263"/>
      <c r="P3402" s="264"/>
      <c r="Q3402" s="485"/>
      <c r="R3402" s="44"/>
      <c r="S3402" s="487"/>
      <c r="T3402" s="28"/>
      <c r="U3402" s="261"/>
      <c r="V3402" s="265"/>
      <c r="W3402" s="265"/>
      <c r="X3402" s="266"/>
      <c r="Y3402" s="266"/>
      <c r="Z3402" s="267"/>
      <c r="AA3402" s="30"/>
      <c r="AB3402" s="30"/>
      <c r="AC3402" s="30"/>
      <c r="AD3402" s="268"/>
      <c r="AE3402" s="28"/>
      <c r="AF3402" s="28"/>
      <c r="AG3402" s="269"/>
      <c r="AH3402" s="28"/>
      <c r="AI3402" s="30"/>
      <c r="AJ3402" s="30"/>
      <c r="AK3402" s="268"/>
      <c r="AL3402" s="270"/>
      <c r="AM3402" s="271"/>
      <c r="AN3402" s="30"/>
    </row>
    <row r="3403" spans="1:40" ht="20.100000000000001" customHeight="1" x14ac:dyDescent="0.2">
      <c r="A3403" s="258"/>
      <c r="B3403" s="258"/>
      <c r="C3403" s="258"/>
      <c r="D3403" s="28"/>
      <c r="E3403" s="259"/>
      <c r="F3403" s="260"/>
      <c r="G3403" s="28"/>
      <c r="H3403" s="28"/>
      <c r="I3403" s="261"/>
      <c r="J3403" s="28"/>
      <c r="K3403" s="478"/>
      <c r="L3403" s="479"/>
      <c r="M3403" s="262"/>
      <c r="N3403" s="259"/>
      <c r="O3403" s="263"/>
      <c r="P3403" s="264"/>
      <c r="Q3403" s="485"/>
      <c r="R3403" s="44"/>
      <c r="S3403" s="487"/>
      <c r="T3403" s="28"/>
      <c r="U3403" s="261"/>
      <c r="V3403" s="265"/>
      <c r="W3403" s="265"/>
      <c r="X3403" s="266"/>
      <c r="Y3403" s="266"/>
      <c r="Z3403" s="267"/>
      <c r="AA3403" s="30"/>
      <c r="AB3403" s="30"/>
      <c r="AC3403" s="30"/>
      <c r="AD3403" s="268"/>
      <c r="AE3403" s="28"/>
      <c r="AF3403" s="28"/>
      <c r="AG3403" s="269"/>
      <c r="AH3403" s="28"/>
      <c r="AI3403" s="30"/>
      <c r="AJ3403" s="30"/>
      <c r="AK3403" s="268"/>
      <c r="AL3403" s="270"/>
      <c r="AM3403" s="271"/>
      <c r="AN3403" s="30"/>
    </row>
    <row r="3404" spans="1:40" ht="20.100000000000001" customHeight="1" x14ac:dyDescent="0.2">
      <c r="A3404" s="258"/>
      <c r="B3404" s="258"/>
      <c r="C3404" s="258"/>
      <c r="D3404" s="28"/>
      <c r="E3404" s="259"/>
      <c r="F3404" s="260"/>
      <c r="G3404" s="28"/>
      <c r="H3404" s="28"/>
      <c r="I3404" s="261"/>
      <c r="J3404" s="28"/>
      <c r="K3404" s="478"/>
      <c r="L3404" s="479"/>
      <c r="M3404" s="262"/>
      <c r="N3404" s="259"/>
      <c r="O3404" s="263"/>
      <c r="P3404" s="264"/>
      <c r="Q3404" s="485"/>
      <c r="R3404" s="44"/>
      <c r="S3404" s="487"/>
      <c r="T3404" s="28"/>
      <c r="U3404" s="261"/>
      <c r="V3404" s="265"/>
      <c r="W3404" s="265"/>
      <c r="X3404" s="266"/>
      <c r="Y3404" s="266"/>
      <c r="Z3404" s="267"/>
      <c r="AA3404" s="30"/>
      <c r="AB3404" s="30"/>
      <c r="AC3404" s="30"/>
      <c r="AD3404" s="268"/>
      <c r="AE3404" s="28"/>
      <c r="AF3404" s="28"/>
      <c r="AG3404" s="269"/>
      <c r="AH3404" s="28"/>
      <c r="AI3404" s="30"/>
      <c r="AJ3404" s="30"/>
      <c r="AK3404" s="268"/>
      <c r="AL3404" s="270"/>
      <c r="AM3404" s="271"/>
      <c r="AN3404" s="30"/>
    </row>
    <row r="3405" spans="1:40" ht="20.100000000000001" customHeight="1" x14ac:dyDescent="0.2">
      <c r="A3405" s="258"/>
      <c r="B3405" s="258"/>
      <c r="C3405" s="258"/>
      <c r="D3405" s="28"/>
      <c r="E3405" s="259"/>
      <c r="F3405" s="260"/>
      <c r="G3405" s="28"/>
      <c r="H3405" s="28"/>
      <c r="I3405" s="261"/>
      <c r="J3405" s="28"/>
      <c r="K3405" s="478"/>
      <c r="L3405" s="479"/>
      <c r="M3405" s="262"/>
      <c r="N3405" s="259"/>
      <c r="O3405" s="263"/>
      <c r="P3405" s="264"/>
      <c r="Q3405" s="485"/>
      <c r="R3405" s="44"/>
      <c r="S3405" s="487"/>
      <c r="T3405" s="28"/>
      <c r="U3405" s="261"/>
      <c r="V3405" s="265"/>
      <c r="W3405" s="265"/>
      <c r="X3405" s="266"/>
      <c r="Y3405" s="266"/>
      <c r="Z3405" s="267"/>
      <c r="AA3405" s="30"/>
      <c r="AB3405" s="30"/>
      <c r="AC3405" s="30"/>
      <c r="AD3405" s="268"/>
      <c r="AE3405" s="28"/>
      <c r="AF3405" s="28"/>
      <c r="AG3405" s="269"/>
      <c r="AH3405" s="28"/>
      <c r="AI3405" s="30"/>
      <c r="AJ3405" s="30"/>
      <c r="AK3405" s="268"/>
      <c r="AL3405" s="270"/>
      <c r="AM3405" s="271"/>
      <c r="AN3405" s="30"/>
    </row>
    <row r="3406" spans="1:40" ht="20.100000000000001" customHeight="1" x14ac:dyDescent="0.2">
      <c r="A3406" s="258"/>
      <c r="B3406" s="258"/>
      <c r="C3406" s="258"/>
      <c r="D3406" s="28"/>
      <c r="E3406" s="259"/>
      <c r="F3406" s="260"/>
      <c r="G3406" s="28"/>
      <c r="H3406" s="28"/>
      <c r="I3406" s="261"/>
      <c r="J3406" s="28"/>
      <c r="K3406" s="478"/>
      <c r="L3406" s="479"/>
      <c r="M3406" s="262"/>
      <c r="N3406" s="259"/>
      <c r="O3406" s="263"/>
      <c r="P3406" s="264"/>
      <c r="Q3406" s="485"/>
      <c r="R3406" s="44"/>
      <c r="S3406" s="487"/>
      <c r="T3406" s="28"/>
      <c r="U3406" s="261"/>
      <c r="V3406" s="265"/>
      <c r="W3406" s="265"/>
      <c r="X3406" s="266"/>
      <c r="Y3406" s="266"/>
      <c r="Z3406" s="267"/>
      <c r="AA3406" s="30"/>
      <c r="AB3406" s="30"/>
      <c r="AC3406" s="30"/>
      <c r="AD3406" s="268"/>
      <c r="AE3406" s="28"/>
      <c r="AF3406" s="28"/>
      <c r="AG3406" s="269"/>
      <c r="AH3406" s="28"/>
      <c r="AI3406" s="30"/>
      <c r="AJ3406" s="30"/>
      <c r="AK3406" s="268"/>
      <c r="AL3406" s="270"/>
      <c r="AM3406" s="271"/>
      <c r="AN3406" s="30"/>
    </row>
    <row r="3407" spans="1:40" ht="20.100000000000001" customHeight="1" x14ac:dyDescent="0.2">
      <c r="A3407" s="258"/>
      <c r="B3407" s="258"/>
      <c r="C3407" s="258"/>
      <c r="D3407" s="28"/>
      <c r="E3407" s="259"/>
      <c r="F3407" s="260"/>
      <c r="G3407" s="28"/>
      <c r="H3407" s="28"/>
      <c r="I3407" s="261"/>
      <c r="J3407" s="28"/>
      <c r="K3407" s="478"/>
      <c r="L3407" s="479"/>
      <c r="M3407" s="262"/>
      <c r="N3407" s="259"/>
      <c r="O3407" s="263"/>
      <c r="P3407" s="264"/>
      <c r="Q3407" s="485"/>
      <c r="R3407" s="44"/>
      <c r="S3407" s="487"/>
      <c r="T3407" s="28"/>
      <c r="U3407" s="261"/>
      <c r="V3407" s="265"/>
      <c r="W3407" s="265"/>
      <c r="X3407" s="266"/>
      <c r="Y3407" s="266"/>
      <c r="Z3407" s="267"/>
      <c r="AA3407" s="30"/>
      <c r="AB3407" s="30"/>
      <c r="AC3407" s="30"/>
      <c r="AD3407" s="268"/>
      <c r="AE3407" s="28"/>
      <c r="AF3407" s="28"/>
      <c r="AG3407" s="269"/>
      <c r="AH3407" s="28"/>
      <c r="AI3407" s="30"/>
      <c r="AJ3407" s="30"/>
      <c r="AK3407" s="268"/>
      <c r="AL3407" s="270"/>
      <c r="AM3407" s="271"/>
      <c r="AN3407" s="30"/>
    </row>
    <row r="3408" spans="1:40" ht="20.100000000000001" customHeight="1" x14ac:dyDescent="0.2">
      <c r="A3408" s="258"/>
      <c r="B3408" s="258"/>
      <c r="C3408" s="258"/>
      <c r="D3408" s="28"/>
      <c r="E3408" s="259"/>
      <c r="F3408" s="260"/>
      <c r="G3408" s="28"/>
      <c r="H3408" s="28"/>
      <c r="I3408" s="261"/>
      <c r="J3408" s="28"/>
      <c r="K3408" s="478"/>
      <c r="L3408" s="479"/>
      <c r="M3408" s="262"/>
      <c r="N3408" s="259"/>
      <c r="O3408" s="263"/>
      <c r="P3408" s="264"/>
      <c r="Q3408" s="485"/>
      <c r="R3408" s="44"/>
      <c r="S3408" s="487"/>
      <c r="T3408" s="28"/>
      <c r="U3408" s="261"/>
      <c r="V3408" s="265"/>
      <c r="W3408" s="265"/>
      <c r="X3408" s="266"/>
      <c r="Y3408" s="266"/>
      <c r="Z3408" s="267"/>
      <c r="AA3408" s="30"/>
      <c r="AB3408" s="30"/>
      <c r="AC3408" s="30"/>
      <c r="AD3408" s="268"/>
      <c r="AE3408" s="28"/>
      <c r="AF3408" s="28"/>
      <c r="AG3408" s="269"/>
      <c r="AH3408" s="28"/>
      <c r="AI3408" s="30"/>
      <c r="AJ3408" s="30"/>
      <c r="AK3408" s="268"/>
      <c r="AL3408" s="270"/>
      <c r="AM3408" s="271"/>
      <c r="AN3408" s="30"/>
    </row>
    <row r="3409" spans="1:40" ht="20.100000000000001" customHeight="1" x14ac:dyDescent="0.2">
      <c r="A3409" s="258"/>
      <c r="B3409" s="258"/>
      <c r="C3409" s="258"/>
      <c r="D3409" s="28"/>
      <c r="E3409" s="259"/>
      <c r="F3409" s="260"/>
      <c r="G3409" s="28"/>
      <c r="H3409" s="28"/>
      <c r="I3409" s="261"/>
      <c r="J3409" s="28"/>
      <c r="K3409" s="478"/>
      <c r="L3409" s="479"/>
      <c r="M3409" s="262"/>
      <c r="N3409" s="259"/>
      <c r="O3409" s="263"/>
      <c r="P3409" s="264"/>
      <c r="Q3409" s="485"/>
      <c r="R3409" s="44"/>
      <c r="S3409" s="487"/>
      <c r="T3409" s="28"/>
      <c r="U3409" s="261"/>
      <c r="V3409" s="265"/>
      <c r="W3409" s="265"/>
      <c r="X3409" s="266"/>
      <c r="Y3409" s="266"/>
      <c r="Z3409" s="267"/>
      <c r="AA3409" s="30"/>
      <c r="AB3409" s="30"/>
      <c r="AC3409" s="30"/>
      <c r="AD3409" s="268"/>
      <c r="AE3409" s="28"/>
      <c r="AF3409" s="28"/>
      <c r="AG3409" s="269"/>
      <c r="AH3409" s="28"/>
      <c r="AI3409" s="30"/>
      <c r="AJ3409" s="30"/>
      <c r="AK3409" s="268"/>
      <c r="AL3409" s="270"/>
      <c r="AM3409" s="271"/>
      <c r="AN3409" s="30"/>
    </row>
    <row r="3410" spans="1:40" ht="20.100000000000001" customHeight="1" x14ac:dyDescent="0.2">
      <c r="A3410" s="258"/>
      <c r="B3410" s="258"/>
      <c r="C3410" s="258"/>
      <c r="D3410" s="28"/>
      <c r="E3410" s="259"/>
      <c r="F3410" s="260"/>
      <c r="G3410" s="28"/>
      <c r="H3410" s="28"/>
      <c r="I3410" s="261"/>
      <c r="J3410" s="28"/>
      <c r="K3410" s="478"/>
      <c r="L3410" s="479"/>
      <c r="M3410" s="262"/>
      <c r="N3410" s="259"/>
      <c r="O3410" s="263"/>
      <c r="P3410" s="264"/>
      <c r="Q3410" s="485"/>
      <c r="R3410" s="44"/>
      <c r="S3410" s="487"/>
      <c r="T3410" s="28"/>
      <c r="U3410" s="261"/>
      <c r="V3410" s="265"/>
      <c r="W3410" s="265"/>
      <c r="X3410" s="266"/>
      <c r="Y3410" s="266"/>
      <c r="Z3410" s="267"/>
      <c r="AA3410" s="30"/>
      <c r="AB3410" s="30"/>
      <c r="AC3410" s="30"/>
      <c r="AD3410" s="268"/>
      <c r="AE3410" s="28"/>
      <c r="AF3410" s="28"/>
      <c r="AG3410" s="269"/>
      <c r="AH3410" s="28"/>
      <c r="AI3410" s="30"/>
      <c r="AJ3410" s="30"/>
      <c r="AK3410" s="268"/>
      <c r="AL3410" s="270"/>
      <c r="AM3410" s="271"/>
      <c r="AN3410" s="30"/>
    </row>
    <row r="3411" spans="1:40" ht="20.100000000000001" customHeight="1" x14ac:dyDescent="0.2">
      <c r="A3411" s="258"/>
      <c r="B3411" s="258"/>
      <c r="C3411" s="258"/>
      <c r="D3411" s="28"/>
      <c r="E3411" s="259"/>
      <c r="F3411" s="260"/>
      <c r="G3411" s="28"/>
      <c r="H3411" s="28"/>
      <c r="I3411" s="261"/>
      <c r="J3411" s="28"/>
      <c r="K3411" s="478"/>
      <c r="L3411" s="479"/>
      <c r="M3411" s="262"/>
      <c r="N3411" s="259"/>
      <c r="O3411" s="263"/>
      <c r="P3411" s="264"/>
      <c r="Q3411" s="485"/>
      <c r="R3411" s="44"/>
      <c r="S3411" s="487"/>
      <c r="T3411" s="28"/>
      <c r="U3411" s="261"/>
      <c r="V3411" s="265"/>
      <c r="W3411" s="265"/>
      <c r="X3411" s="266"/>
      <c r="Y3411" s="266"/>
      <c r="Z3411" s="267"/>
      <c r="AA3411" s="30"/>
      <c r="AB3411" s="30"/>
      <c r="AC3411" s="30"/>
      <c r="AD3411" s="268"/>
      <c r="AE3411" s="28"/>
      <c r="AF3411" s="28"/>
      <c r="AG3411" s="269"/>
      <c r="AH3411" s="28"/>
      <c r="AI3411" s="30"/>
      <c r="AJ3411" s="30"/>
      <c r="AK3411" s="268"/>
      <c r="AL3411" s="270"/>
      <c r="AM3411" s="271"/>
      <c r="AN3411" s="30"/>
    </row>
    <row r="3412" spans="1:40" ht="20.100000000000001" customHeight="1" x14ac:dyDescent="0.2">
      <c r="A3412" s="258"/>
      <c r="B3412" s="258"/>
      <c r="C3412" s="258"/>
      <c r="D3412" s="28"/>
      <c r="E3412" s="259"/>
      <c r="F3412" s="260"/>
      <c r="G3412" s="28"/>
      <c r="H3412" s="28"/>
      <c r="I3412" s="261"/>
      <c r="J3412" s="28"/>
      <c r="K3412" s="478"/>
      <c r="L3412" s="479"/>
      <c r="M3412" s="262"/>
      <c r="N3412" s="259"/>
      <c r="O3412" s="263"/>
      <c r="P3412" s="264"/>
      <c r="Q3412" s="485"/>
      <c r="R3412" s="44"/>
      <c r="S3412" s="487"/>
      <c r="T3412" s="28"/>
      <c r="U3412" s="261"/>
      <c r="V3412" s="265"/>
      <c r="W3412" s="265"/>
      <c r="X3412" s="266"/>
      <c r="Y3412" s="266"/>
      <c r="Z3412" s="267"/>
      <c r="AA3412" s="30"/>
      <c r="AB3412" s="30"/>
      <c r="AC3412" s="30"/>
      <c r="AD3412" s="268"/>
      <c r="AE3412" s="28"/>
      <c r="AF3412" s="28"/>
      <c r="AG3412" s="269"/>
      <c r="AH3412" s="28"/>
      <c r="AI3412" s="30"/>
      <c r="AJ3412" s="30"/>
      <c r="AK3412" s="268"/>
      <c r="AL3412" s="270"/>
      <c r="AM3412" s="271"/>
      <c r="AN3412" s="30"/>
    </row>
    <row r="3413" spans="1:40" ht="20.100000000000001" customHeight="1" x14ac:dyDescent="0.2">
      <c r="A3413" s="258"/>
      <c r="B3413" s="258"/>
      <c r="C3413" s="258"/>
      <c r="D3413" s="28"/>
      <c r="E3413" s="259"/>
      <c r="F3413" s="260"/>
      <c r="G3413" s="28"/>
      <c r="H3413" s="28"/>
      <c r="I3413" s="261"/>
      <c r="J3413" s="28"/>
      <c r="K3413" s="478"/>
      <c r="L3413" s="479"/>
      <c r="M3413" s="262"/>
      <c r="N3413" s="259"/>
      <c r="O3413" s="263"/>
      <c r="P3413" s="264"/>
      <c r="Q3413" s="485"/>
      <c r="R3413" s="44"/>
      <c r="S3413" s="487"/>
      <c r="T3413" s="28"/>
      <c r="U3413" s="261"/>
      <c r="V3413" s="265"/>
      <c r="W3413" s="265"/>
      <c r="X3413" s="266"/>
      <c r="Y3413" s="266"/>
      <c r="Z3413" s="267"/>
      <c r="AA3413" s="30"/>
      <c r="AB3413" s="30"/>
      <c r="AC3413" s="30"/>
      <c r="AD3413" s="268"/>
      <c r="AE3413" s="28"/>
      <c r="AF3413" s="28"/>
      <c r="AG3413" s="269"/>
      <c r="AH3413" s="28"/>
      <c r="AI3413" s="30"/>
      <c r="AJ3413" s="30"/>
      <c r="AK3413" s="268"/>
      <c r="AL3413" s="270"/>
      <c r="AM3413" s="271"/>
      <c r="AN3413" s="30"/>
    </row>
    <row r="3414" spans="1:40" ht="20.100000000000001" customHeight="1" x14ac:dyDescent="0.2">
      <c r="A3414" s="258"/>
      <c r="B3414" s="258"/>
      <c r="C3414" s="258"/>
      <c r="D3414" s="28"/>
      <c r="E3414" s="259"/>
      <c r="F3414" s="260"/>
      <c r="G3414" s="28"/>
      <c r="H3414" s="28"/>
      <c r="I3414" s="261"/>
      <c r="J3414" s="28"/>
      <c r="K3414" s="478"/>
      <c r="L3414" s="479"/>
      <c r="M3414" s="262"/>
      <c r="N3414" s="259"/>
      <c r="O3414" s="263"/>
      <c r="P3414" s="264"/>
      <c r="Q3414" s="485"/>
      <c r="R3414" s="44"/>
      <c r="S3414" s="487"/>
      <c r="T3414" s="28"/>
      <c r="U3414" s="261"/>
      <c r="V3414" s="265"/>
      <c r="W3414" s="265"/>
      <c r="X3414" s="266"/>
      <c r="Y3414" s="266"/>
      <c r="Z3414" s="267"/>
      <c r="AA3414" s="30"/>
      <c r="AB3414" s="30"/>
      <c r="AC3414" s="30"/>
      <c r="AD3414" s="268"/>
      <c r="AE3414" s="28"/>
      <c r="AF3414" s="28"/>
      <c r="AG3414" s="269"/>
      <c r="AH3414" s="28"/>
      <c r="AI3414" s="30"/>
      <c r="AJ3414" s="30"/>
      <c r="AK3414" s="268"/>
      <c r="AL3414" s="270"/>
      <c r="AM3414" s="271"/>
      <c r="AN3414" s="30"/>
    </row>
    <row r="3415" spans="1:40" ht="20.100000000000001" customHeight="1" x14ac:dyDescent="0.2">
      <c r="A3415" s="258"/>
      <c r="B3415" s="258"/>
      <c r="C3415" s="258"/>
      <c r="D3415" s="28"/>
      <c r="E3415" s="259"/>
      <c r="F3415" s="260"/>
      <c r="G3415" s="28"/>
      <c r="H3415" s="28"/>
      <c r="I3415" s="261"/>
      <c r="J3415" s="28"/>
      <c r="K3415" s="478"/>
      <c r="L3415" s="479"/>
      <c r="M3415" s="262"/>
      <c r="N3415" s="259"/>
      <c r="O3415" s="263"/>
      <c r="P3415" s="264"/>
      <c r="Q3415" s="485"/>
      <c r="R3415" s="44"/>
      <c r="S3415" s="487"/>
      <c r="T3415" s="28"/>
      <c r="U3415" s="261"/>
      <c r="V3415" s="265"/>
      <c r="W3415" s="265"/>
      <c r="X3415" s="266"/>
      <c r="Y3415" s="266"/>
      <c r="Z3415" s="267"/>
      <c r="AA3415" s="30"/>
      <c r="AB3415" s="30"/>
      <c r="AC3415" s="30"/>
      <c r="AD3415" s="268"/>
      <c r="AE3415" s="28"/>
      <c r="AF3415" s="28"/>
      <c r="AG3415" s="269"/>
      <c r="AH3415" s="28"/>
      <c r="AI3415" s="30"/>
      <c r="AJ3415" s="30"/>
      <c r="AK3415" s="268"/>
      <c r="AL3415" s="270"/>
      <c r="AM3415" s="271"/>
      <c r="AN3415" s="30"/>
    </row>
    <row r="3416" spans="1:40" ht="20.100000000000001" customHeight="1" x14ac:dyDescent="0.2">
      <c r="A3416" s="258"/>
      <c r="B3416" s="258"/>
      <c r="C3416" s="258"/>
      <c r="D3416" s="28"/>
      <c r="E3416" s="259"/>
      <c r="F3416" s="260"/>
      <c r="G3416" s="28"/>
      <c r="H3416" s="28"/>
      <c r="I3416" s="261"/>
      <c r="J3416" s="28"/>
      <c r="K3416" s="478"/>
      <c r="L3416" s="479"/>
      <c r="M3416" s="262"/>
      <c r="N3416" s="259"/>
      <c r="O3416" s="263"/>
      <c r="P3416" s="264"/>
      <c r="Q3416" s="485"/>
      <c r="R3416" s="44"/>
      <c r="S3416" s="487"/>
      <c r="T3416" s="28"/>
      <c r="U3416" s="261"/>
      <c r="V3416" s="265"/>
      <c r="W3416" s="265"/>
      <c r="X3416" s="266"/>
      <c r="Y3416" s="266"/>
      <c r="Z3416" s="267"/>
      <c r="AA3416" s="30"/>
      <c r="AB3416" s="30"/>
      <c r="AC3416" s="30"/>
      <c r="AD3416" s="268"/>
      <c r="AE3416" s="28"/>
      <c r="AF3416" s="28"/>
      <c r="AG3416" s="269"/>
      <c r="AH3416" s="28"/>
      <c r="AI3416" s="30"/>
      <c r="AJ3416" s="30"/>
      <c r="AK3416" s="268"/>
      <c r="AL3416" s="270"/>
      <c r="AM3416" s="271"/>
      <c r="AN3416" s="30"/>
    </row>
    <row r="3417" spans="1:40" ht="20.100000000000001" customHeight="1" x14ac:dyDescent="0.2">
      <c r="A3417" s="258"/>
      <c r="B3417" s="258"/>
      <c r="C3417" s="258"/>
      <c r="D3417" s="28"/>
      <c r="E3417" s="259"/>
      <c r="F3417" s="260"/>
      <c r="G3417" s="28"/>
      <c r="H3417" s="28"/>
      <c r="I3417" s="261"/>
      <c r="J3417" s="28"/>
      <c r="K3417" s="478"/>
      <c r="L3417" s="479"/>
      <c r="M3417" s="262"/>
      <c r="N3417" s="259"/>
      <c r="O3417" s="263"/>
      <c r="P3417" s="264"/>
      <c r="Q3417" s="485"/>
      <c r="R3417" s="44"/>
      <c r="S3417" s="487"/>
      <c r="T3417" s="28"/>
      <c r="U3417" s="261"/>
      <c r="V3417" s="265"/>
      <c r="W3417" s="265"/>
      <c r="X3417" s="266"/>
      <c r="Y3417" s="266"/>
      <c r="Z3417" s="267"/>
      <c r="AA3417" s="30"/>
      <c r="AB3417" s="30"/>
      <c r="AC3417" s="30"/>
      <c r="AD3417" s="268"/>
      <c r="AE3417" s="28"/>
      <c r="AF3417" s="28"/>
      <c r="AG3417" s="269"/>
      <c r="AH3417" s="28"/>
      <c r="AI3417" s="30"/>
      <c r="AJ3417" s="30"/>
      <c r="AK3417" s="268"/>
      <c r="AL3417" s="270"/>
      <c r="AM3417" s="271"/>
      <c r="AN3417" s="30"/>
    </row>
    <row r="3418" spans="1:40" ht="20.100000000000001" customHeight="1" x14ac:dyDescent="0.2">
      <c r="A3418" s="258"/>
      <c r="B3418" s="258"/>
      <c r="C3418" s="258"/>
      <c r="D3418" s="28"/>
      <c r="E3418" s="259"/>
      <c r="F3418" s="260"/>
      <c r="G3418" s="28"/>
      <c r="H3418" s="28"/>
      <c r="I3418" s="261"/>
      <c r="J3418" s="28"/>
      <c r="K3418" s="478"/>
      <c r="L3418" s="479"/>
      <c r="M3418" s="262"/>
      <c r="N3418" s="259"/>
      <c r="O3418" s="263"/>
      <c r="P3418" s="264"/>
      <c r="Q3418" s="485"/>
      <c r="R3418" s="44"/>
      <c r="S3418" s="487"/>
      <c r="T3418" s="28"/>
      <c r="U3418" s="261"/>
      <c r="V3418" s="265"/>
      <c r="W3418" s="265"/>
      <c r="X3418" s="266"/>
      <c r="Y3418" s="266"/>
      <c r="Z3418" s="267"/>
      <c r="AA3418" s="30"/>
      <c r="AB3418" s="30"/>
      <c r="AC3418" s="30"/>
      <c r="AD3418" s="268"/>
      <c r="AE3418" s="28"/>
      <c r="AF3418" s="28"/>
      <c r="AG3418" s="269"/>
      <c r="AH3418" s="28"/>
      <c r="AI3418" s="30"/>
      <c r="AJ3418" s="30"/>
      <c r="AK3418" s="268"/>
      <c r="AL3418" s="270"/>
      <c r="AM3418" s="271"/>
      <c r="AN3418" s="30"/>
    </row>
    <row r="3419" spans="1:40" ht="20.100000000000001" customHeight="1" x14ac:dyDescent="0.2">
      <c r="A3419" s="258"/>
      <c r="B3419" s="258"/>
      <c r="C3419" s="258"/>
      <c r="D3419" s="28"/>
      <c r="E3419" s="259"/>
      <c r="F3419" s="260"/>
      <c r="G3419" s="28"/>
      <c r="H3419" s="28"/>
      <c r="I3419" s="261"/>
      <c r="J3419" s="28"/>
      <c r="K3419" s="478"/>
      <c r="L3419" s="479"/>
      <c r="M3419" s="262"/>
      <c r="N3419" s="259"/>
      <c r="O3419" s="263"/>
      <c r="P3419" s="264"/>
      <c r="Q3419" s="485"/>
      <c r="R3419" s="44"/>
      <c r="S3419" s="487"/>
      <c r="T3419" s="28"/>
      <c r="U3419" s="261"/>
      <c r="V3419" s="265"/>
      <c r="W3419" s="265"/>
      <c r="X3419" s="266"/>
      <c r="Y3419" s="266"/>
      <c r="Z3419" s="267"/>
      <c r="AA3419" s="30"/>
      <c r="AB3419" s="30"/>
      <c r="AC3419" s="30"/>
      <c r="AD3419" s="268"/>
      <c r="AE3419" s="28"/>
      <c r="AF3419" s="28"/>
      <c r="AG3419" s="269"/>
      <c r="AH3419" s="28"/>
      <c r="AI3419" s="30"/>
      <c r="AJ3419" s="30"/>
      <c r="AK3419" s="268"/>
      <c r="AL3419" s="270"/>
      <c r="AM3419" s="271"/>
      <c r="AN3419" s="30"/>
    </row>
    <row r="3420" spans="1:40" ht="20.100000000000001" customHeight="1" x14ac:dyDescent="0.2">
      <c r="A3420" s="258"/>
      <c r="B3420" s="258"/>
      <c r="C3420" s="258"/>
      <c r="D3420" s="28"/>
      <c r="E3420" s="259"/>
      <c r="F3420" s="260"/>
      <c r="G3420" s="28"/>
      <c r="H3420" s="28"/>
      <c r="I3420" s="261"/>
      <c r="J3420" s="28"/>
      <c r="K3420" s="478"/>
      <c r="L3420" s="479"/>
      <c r="M3420" s="262"/>
      <c r="N3420" s="259"/>
      <c r="O3420" s="263"/>
      <c r="P3420" s="264"/>
      <c r="Q3420" s="485"/>
      <c r="R3420" s="44"/>
      <c r="S3420" s="487"/>
      <c r="T3420" s="28"/>
      <c r="U3420" s="261"/>
      <c r="V3420" s="265"/>
      <c r="W3420" s="265"/>
      <c r="X3420" s="266"/>
      <c r="Y3420" s="266"/>
      <c r="Z3420" s="267"/>
      <c r="AA3420" s="30"/>
      <c r="AB3420" s="30"/>
      <c r="AC3420" s="30"/>
      <c r="AD3420" s="268"/>
      <c r="AE3420" s="28"/>
      <c r="AF3420" s="28"/>
      <c r="AG3420" s="269"/>
      <c r="AH3420" s="28"/>
      <c r="AI3420" s="30"/>
      <c r="AJ3420" s="30"/>
      <c r="AK3420" s="268"/>
      <c r="AL3420" s="270"/>
      <c r="AM3420" s="271"/>
      <c r="AN3420" s="30"/>
    </row>
    <row r="3421" spans="1:40" ht="20.100000000000001" customHeight="1" x14ac:dyDescent="0.2">
      <c r="A3421" s="258"/>
      <c r="B3421" s="258"/>
      <c r="C3421" s="258"/>
      <c r="D3421" s="28"/>
      <c r="E3421" s="259"/>
      <c r="F3421" s="260"/>
      <c r="G3421" s="28"/>
      <c r="H3421" s="28"/>
      <c r="I3421" s="261"/>
      <c r="J3421" s="28"/>
      <c r="K3421" s="478"/>
      <c r="L3421" s="479"/>
      <c r="M3421" s="262"/>
      <c r="N3421" s="259"/>
      <c r="O3421" s="263"/>
      <c r="P3421" s="264"/>
      <c r="Q3421" s="485"/>
      <c r="R3421" s="44"/>
      <c r="S3421" s="487"/>
      <c r="T3421" s="28"/>
      <c r="U3421" s="261"/>
      <c r="V3421" s="265"/>
      <c r="W3421" s="265"/>
      <c r="X3421" s="266"/>
      <c r="Y3421" s="266"/>
      <c r="Z3421" s="267"/>
      <c r="AA3421" s="30"/>
      <c r="AB3421" s="30"/>
      <c r="AC3421" s="30"/>
      <c r="AD3421" s="268"/>
      <c r="AE3421" s="28"/>
      <c r="AF3421" s="28"/>
      <c r="AG3421" s="269"/>
      <c r="AH3421" s="28"/>
      <c r="AI3421" s="30"/>
      <c r="AJ3421" s="30"/>
      <c r="AK3421" s="268"/>
      <c r="AL3421" s="270"/>
      <c r="AM3421" s="271"/>
      <c r="AN3421" s="30"/>
    </row>
    <row r="3422" spans="1:40" ht="20.100000000000001" customHeight="1" x14ac:dyDescent="0.2">
      <c r="A3422" s="258"/>
      <c r="B3422" s="258"/>
      <c r="C3422" s="258"/>
      <c r="D3422" s="28"/>
      <c r="E3422" s="259"/>
      <c r="F3422" s="260"/>
      <c r="G3422" s="28"/>
      <c r="H3422" s="28"/>
      <c r="I3422" s="261"/>
      <c r="J3422" s="28"/>
      <c r="K3422" s="478"/>
      <c r="L3422" s="479"/>
      <c r="M3422" s="262"/>
      <c r="N3422" s="259"/>
      <c r="O3422" s="263"/>
      <c r="P3422" s="264"/>
      <c r="Q3422" s="485"/>
      <c r="R3422" s="44"/>
      <c r="S3422" s="487"/>
      <c r="T3422" s="28"/>
      <c r="U3422" s="261"/>
      <c r="V3422" s="265"/>
      <c r="W3422" s="265"/>
      <c r="X3422" s="266"/>
      <c r="Y3422" s="266"/>
      <c r="Z3422" s="267"/>
      <c r="AA3422" s="30"/>
      <c r="AB3422" s="30"/>
      <c r="AC3422" s="30"/>
      <c r="AD3422" s="268"/>
      <c r="AE3422" s="28"/>
      <c r="AF3422" s="28"/>
      <c r="AG3422" s="269"/>
      <c r="AH3422" s="28"/>
      <c r="AI3422" s="30"/>
      <c r="AJ3422" s="30"/>
      <c r="AK3422" s="268"/>
      <c r="AL3422" s="270"/>
      <c r="AM3422" s="271"/>
      <c r="AN3422" s="30"/>
    </row>
    <row r="3423" spans="1:40" ht="20.100000000000001" customHeight="1" x14ac:dyDescent="0.2">
      <c r="A3423" s="258"/>
      <c r="B3423" s="258"/>
      <c r="C3423" s="258"/>
      <c r="D3423" s="28"/>
      <c r="E3423" s="259"/>
      <c r="F3423" s="260"/>
      <c r="G3423" s="28"/>
      <c r="H3423" s="28"/>
      <c r="I3423" s="261"/>
      <c r="J3423" s="28"/>
      <c r="K3423" s="478"/>
      <c r="L3423" s="479"/>
      <c r="M3423" s="262"/>
      <c r="N3423" s="259"/>
      <c r="O3423" s="263"/>
      <c r="P3423" s="264"/>
      <c r="Q3423" s="485"/>
      <c r="R3423" s="44"/>
      <c r="S3423" s="487"/>
      <c r="T3423" s="28"/>
      <c r="U3423" s="261"/>
      <c r="V3423" s="265"/>
      <c r="W3423" s="265"/>
      <c r="X3423" s="266"/>
      <c r="Y3423" s="266"/>
      <c r="Z3423" s="267"/>
      <c r="AA3423" s="30"/>
      <c r="AB3423" s="30"/>
      <c r="AC3423" s="30"/>
      <c r="AD3423" s="268"/>
      <c r="AE3423" s="28"/>
      <c r="AF3423" s="28"/>
      <c r="AG3423" s="269"/>
      <c r="AH3423" s="28"/>
      <c r="AI3423" s="30"/>
      <c r="AJ3423" s="30"/>
      <c r="AK3423" s="268"/>
      <c r="AL3423" s="270"/>
      <c r="AM3423" s="271"/>
      <c r="AN3423" s="30"/>
    </row>
    <row r="3424" spans="1:40" ht="20.100000000000001" customHeight="1" x14ac:dyDescent="0.2">
      <c r="A3424" s="258"/>
      <c r="B3424" s="258"/>
      <c r="C3424" s="258"/>
      <c r="D3424" s="28"/>
      <c r="E3424" s="259"/>
      <c r="F3424" s="260"/>
      <c r="G3424" s="28"/>
      <c r="H3424" s="28"/>
      <c r="I3424" s="261"/>
      <c r="J3424" s="28"/>
      <c r="K3424" s="478"/>
      <c r="L3424" s="479"/>
      <c r="M3424" s="262"/>
      <c r="N3424" s="259"/>
      <c r="O3424" s="263"/>
      <c r="P3424" s="264"/>
      <c r="Q3424" s="485"/>
      <c r="R3424" s="44"/>
      <c r="S3424" s="487"/>
      <c r="T3424" s="28"/>
      <c r="U3424" s="261"/>
      <c r="V3424" s="265"/>
      <c r="W3424" s="265"/>
      <c r="X3424" s="266"/>
      <c r="Y3424" s="266"/>
      <c r="Z3424" s="267"/>
      <c r="AA3424" s="30"/>
      <c r="AB3424" s="30"/>
      <c r="AC3424" s="30"/>
      <c r="AD3424" s="268"/>
      <c r="AE3424" s="28"/>
      <c r="AF3424" s="28"/>
      <c r="AG3424" s="269"/>
      <c r="AH3424" s="28"/>
      <c r="AI3424" s="30"/>
      <c r="AJ3424" s="30"/>
      <c r="AK3424" s="268"/>
      <c r="AL3424" s="270"/>
      <c r="AM3424" s="271"/>
      <c r="AN3424" s="30"/>
    </row>
    <row r="3425" spans="1:40" ht="20.100000000000001" customHeight="1" x14ac:dyDescent="0.2">
      <c r="A3425" s="258"/>
      <c r="B3425" s="258"/>
      <c r="C3425" s="258"/>
      <c r="D3425" s="28"/>
      <c r="E3425" s="259"/>
      <c r="F3425" s="260"/>
      <c r="G3425" s="28"/>
      <c r="H3425" s="28"/>
      <c r="I3425" s="261"/>
      <c r="J3425" s="28"/>
      <c r="K3425" s="478"/>
      <c r="L3425" s="479"/>
      <c r="M3425" s="262"/>
      <c r="N3425" s="259"/>
      <c r="O3425" s="263"/>
      <c r="P3425" s="264"/>
      <c r="Q3425" s="485"/>
      <c r="R3425" s="44"/>
      <c r="S3425" s="487"/>
      <c r="T3425" s="28"/>
      <c r="U3425" s="261"/>
      <c r="V3425" s="265"/>
      <c r="W3425" s="265"/>
      <c r="X3425" s="266"/>
      <c r="Y3425" s="266"/>
      <c r="Z3425" s="267"/>
      <c r="AA3425" s="30"/>
      <c r="AB3425" s="30"/>
      <c r="AC3425" s="30"/>
      <c r="AD3425" s="268"/>
      <c r="AE3425" s="28"/>
      <c r="AF3425" s="28"/>
      <c r="AG3425" s="269"/>
      <c r="AH3425" s="28"/>
      <c r="AI3425" s="30"/>
      <c r="AJ3425" s="30"/>
      <c r="AK3425" s="268"/>
      <c r="AL3425" s="270"/>
      <c r="AM3425" s="271"/>
      <c r="AN3425" s="30"/>
    </row>
    <row r="3426" spans="1:40" ht="20.100000000000001" customHeight="1" x14ac:dyDescent="0.2">
      <c r="A3426" s="258"/>
      <c r="B3426" s="258"/>
      <c r="C3426" s="258"/>
      <c r="D3426" s="28"/>
      <c r="E3426" s="259"/>
      <c r="F3426" s="260"/>
      <c r="G3426" s="28"/>
      <c r="H3426" s="28"/>
      <c r="I3426" s="261"/>
      <c r="J3426" s="28"/>
      <c r="K3426" s="478"/>
      <c r="L3426" s="479"/>
      <c r="M3426" s="262"/>
      <c r="N3426" s="259"/>
      <c r="O3426" s="263"/>
      <c r="P3426" s="264"/>
      <c r="Q3426" s="485"/>
      <c r="R3426" s="44"/>
      <c r="S3426" s="487"/>
      <c r="T3426" s="28"/>
      <c r="U3426" s="261"/>
      <c r="V3426" s="265"/>
      <c r="W3426" s="265"/>
      <c r="X3426" s="266"/>
      <c r="Y3426" s="266"/>
      <c r="Z3426" s="267"/>
      <c r="AA3426" s="30"/>
      <c r="AB3426" s="30"/>
      <c r="AC3426" s="30"/>
      <c r="AD3426" s="268"/>
      <c r="AE3426" s="28"/>
      <c r="AF3426" s="28"/>
      <c r="AG3426" s="269"/>
      <c r="AH3426" s="28"/>
      <c r="AI3426" s="30"/>
      <c r="AJ3426" s="30"/>
      <c r="AK3426" s="268"/>
      <c r="AL3426" s="270"/>
      <c r="AM3426" s="271"/>
      <c r="AN3426" s="30"/>
    </row>
    <row r="3427" spans="1:40" ht="20.100000000000001" customHeight="1" x14ac:dyDescent="0.2">
      <c r="A3427" s="258"/>
      <c r="B3427" s="258"/>
      <c r="C3427" s="258"/>
      <c r="D3427" s="28"/>
      <c r="E3427" s="259"/>
      <c r="F3427" s="260"/>
      <c r="G3427" s="28"/>
      <c r="H3427" s="28"/>
      <c r="I3427" s="261"/>
      <c r="J3427" s="28"/>
      <c r="K3427" s="478"/>
      <c r="L3427" s="479"/>
      <c r="M3427" s="262"/>
      <c r="N3427" s="259"/>
      <c r="O3427" s="263"/>
      <c r="P3427" s="264"/>
      <c r="Q3427" s="485"/>
      <c r="R3427" s="44"/>
      <c r="S3427" s="487"/>
      <c r="T3427" s="28"/>
      <c r="U3427" s="261"/>
      <c r="V3427" s="265"/>
      <c r="W3427" s="265"/>
      <c r="X3427" s="266"/>
      <c r="Y3427" s="266"/>
      <c r="Z3427" s="267"/>
      <c r="AA3427" s="30"/>
      <c r="AB3427" s="30"/>
      <c r="AC3427" s="30"/>
      <c r="AD3427" s="268"/>
      <c r="AE3427" s="28"/>
      <c r="AF3427" s="28"/>
      <c r="AG3427" s="269"/>
      <c r="AH3427" s="28"/>
      <c r="AI3427" s="30"/>
      <c r="AJ3427" s="30"/>
      <c r="AK3427" s="268"/>
      <c r="AL3427" s="270"/>
      <c r="AM3427" s="271"/>
      <c r="AN3427" s="30"/>
    </row>
    <row r="3428" spans="1:40" ht="20.100000000000001" customHeight="1" x14ac:dyDescent="0.2">
      <c r="A3428" s="258"/>
      <c r="B3428" s="258"/>
      <c r="C3428" s="258"/>
      <c r="D3428" s="28"/>
      <c r="E3428" s="259"/>
      <c r="F3428" s="260"/>
      <c r="G3428" s="28"/>
      <c r="H3428" s="28"/>
      <c r="I3428" s="261"/>
      <c r="J3428" s="28"/>
      <c r="K3428" s="478"/>
      <c r="L3428" s="479"/>
      <c r="M3428" s="262"/>
      <c r="N3428" s="259"/>
      <c r="O3428" s="263"/>
      <c r="P3428" s="264"/>
      <c r="Q3428" s="485"/>
      <c r="R3428" s="44"/>
      <c r="S3428" s="487"/>
      <c r="T3428" s="28"/>
      <c r="U3428" s="261"/>
      <c r="V3428" s="265"/>
      <c r="W3428" s="265"/>
      <c r="X3428" s="266"/>
      <c r="Y3428" s="266"/>
      <c r="Z3428" s="267"/>
      <c r="AA3428" s="30"/>
      <c r="AB3428" s="30"/>
      <c r="AC3428" s="30"/>
      <c r="AD3428" s="268"/>
      <c r="AE3428" s="28"/>
      <c r="AF3428" s="28"/>
      <c r="AG3428" s="269"/>
      <c r="AH3428" s="28"/>
      <c r="AI3428" s="30"/>
      <c r="AJ3428" s="30"/>
      <c r="AK3428" s="268"/>
      <c r="AL3428" s="270"/>
      <c r="AM3428" s="271"/>
      <c r="AN3428" s="30"/>
    </row>
    <row r="3429" spans="1:40" ht="20.100000000000001" customHeight="1" x14ac:dyDescent="0.2">
      <c r="A3429" s="258"/>
      <c r="B3429" s="258"/>
      <c r="C3429" s="258"/>
      <c r="D3429" s="28"/>
      <c r="E3429" s="259"/>
      <c r="F3429" s="260"/>
      <c r="G3429" s="28"/>
      <c r="H3429" s="28"/>
      <c r="I3429" s="261"/>
      <c r="J3429" s="28"/>
      <c r="K3429" s="478"/>
      <c r="L3429" s="479"/>
      <c r="M3429" s="262"/>
      <c r="N3429" s="259"/>
      <c r="O3429" s="263"/>
      <c r="P3429" s="264"/>
      <c r="Q3429" s="485"/>
      <c r="R3429" s="44"/>
      <c r="S3429" s="487"/>
      <c r="T3429" s="28"/>
      <c r="U3429" s="261"/>
      <c r="V3429" s="265"/>
      <c r="W3429" s="265"/>
      <c r="X3429" s="266"/>
      <c r="Y3429" s="266"/>
      <c r="Z3429" s="267"/>
      <c r="AA3429" s="30"/>
      <c r="AB3429" s="30"/>
      <c r="AC3429" s="30"/>
      <c r="AD3429" s="268"/>
      <c r="AE3429" s="28"/>
      <c r="AF3429" s="28"/>
      <c r="AG3429" s="269"/>
      <c r="AH3429" s="28"/>
      <c r="AI3429" s="30"/>
      <c r="AJ3429" s="30"/>
      <c r="AK3429" s="268"/>
      <c r="AL3429" s="270"/>
      <c r="AM3429" s="271"/>
      <c r="AN3429" s="30"/>
    </row>
    <row r="3430" spans="1:40" ht="20.100000000000001" customHeight="1" x14ac:dyDescent="0.2">
      <c r="A3430" s="258"/>
      <c r="B3430" s="258"/>
      <c r="C3430" s="258"/>
      <c r="D3430" s="28"/>
      <c r="E3430" s="259"/>
      <c r="F3430" s="260"/>
      <c r="G3430" s="28"/>
      <c r="H3430" s="28"/>
      <c r="I3430" s="261"/>
      <c r="J3430" s="28"/>
      <c r="K3430" s="478"/>
      <c r="L3430" s="479"/>
      <c r="M3430" s="262"/>
      <c r="N3430" s="259"/>
      <c r="O3430" s="263"/>
      <c r="P3430" s="264"/>
      <c r="Q3430" s="485"/>
      <c r="R3430" s="44"/>
      <c r="S3430" s="487"/>
      <c r="T3430" s="28"/>
      <c r="U3430" s="261"/>
      <c r="V3430" s="265"/>
      <c r="W3430" s="265"/>
      <c r="X3430" s="266"/>
      <c r="Y3430" s="266"/>
      <c r="Z3430" s="267"/>
      <c r="AA3430" s="30"/>
      <c r="AB3430" s="30"/>
      <c r="AC3430" s="30"/>
      <c r="AD3430" s="268"/>
      <c r="AE3430" s="28"/>
      <c r="AF3430" s="28"/>
      <c r="AG3430" s="269"/>
      <c r="AH3430" s="28"/>
      <c r="AI3430" s="30"/>
      <c r="AJ3430" s="30"/>
      <c r="AK3430" s="268"/>
      <c r="AL3430" s="270"/>
      <c r="AM3430" s="271"/>
      <c r="AN3430" s="30"/>
    </row>
    <row r="3431" spans="1:40" ht="20.100000000000001" customHeight="1" x14ac:dyDescent="0.2">
      <c r="A3431" s="258"/>
      <c r="B3431" s="258"/>
      <c r="C3431" s="258"/>
      <c r="D3431" s="28"/>
      <c r="E3431" s="259"/>
      <c r="F3431" s="260"/>
      <c r="G3431" s="28"/>
      <c r="H3431" s="28"/>
      <c r="I3431" s="261"/>
      <c r="J3431" s="28"/>
      <c r="K3431" s="478"/>
      <c r="L3431" s="479"/>
      <c r="M3431" s="262"/>
      <c r="N3431" s="259"/>
      <c r="O3431" s="263"/>
      <c r="P3431" s="264"/>
      <c r="Q3431" s="485"/>
      <c r="R3431" s="44"/>
      <c r="S3431" s="487"/>
      <c r="T3431" s="28"/>
      <c r="U3431" s="261"/>
      <c r="V3431" s="265"/>
      <c r="W3431" s="265"/>
      <c r="X3431" s="266"/>
      <c r="Y3431" s="266"/>
      <c r="Z3431" s="267"/>
      <c r="AA3431" s="30"/>
      <c r="AB3431" s="30"/>
      <c r="AC3431" s="30"/>
      <c r="AD3431" s="268"/>
      <c r="AE3431" s="28"/>
      <c r="AF3431" s="28"/>
      <c r="AG3431" s="269"/>
      <c r="AH3431" s="28"/>
      <c r="AI3431" s="30"/>
      <c r="AJ3431" s="30"/>
      <c r="AK3431" s="268"/>
      <c r="AL3431" s="270"/>
      <c r="AM3431" s="271"/>
      <c r="AN3431" s="30"/>
    </row>
    <row r="3432" spans="1:40" ht="20.100000000000001" customHeight="1" x14ac:dyDescent="0.2">
      <c r="A3432" s="258"/>
      <c r="B3432" s="258"/>
      <c r="C3432" s="258"/>
      <c r="D3432" s="28"/>
      <c r="E3432" s="259"/>
      <c r="F3432" s="260"/>
      <c r="G3432" s="28"/>
      <c r="H3432" s="28"/>
      <c r="I3432" s="261"/>
      <c r="J3432" s="28"/>
      <c r="K3432" s="478"/>
      <c r="L3432" s="479"/>
      <c r="M3432" s="262"/>
      <c r="N3432" s="259"/>
      <c r="O3432" s="263"/>
      <c r="P3432" s="264"/>
      <c r="Q3432" s="485"/>
      <c r="R3432" s="44"/>
      <c r="S3432" s="487"/>
      <c r="T3432" s="28"/>
      <c r="U3432" s="261"/>
      <c r="V3432" s="265"/>
      <c r="W3432" s="265"/>
      <c r="X3432" s="266"/>
      <c r="Y3432" s="266"/>
      <c r="Z3432" s="267"/>
      <c r="AA3432" s="30"/>
      <c r="AB3432" s="30"/>
      <c r="AC3432" s="30"/>
      <c r="AD3432" s="268"/>
      <c r="AE3432" s="28"/>
      <c r="AF3432" s="28"/>
      <c r="AG3432" s="269"/>
      <c r="AH3432" s="28"/>
      <c r="AI3432" s="30"/>
      <c r="AJ3432" s="30"/>
      <c r="AK3432" s="268"/>
      <c r="AL3432" s="270"/>
      <c r="AM3432" s="271"/>
      <c r="AN3432" s="30"/>
    </row>
    <row r="3433" spans="1:40" ht="20.100000000000001" customHeight="1" x14ac:dyDescent="0.2">
      <c r="A3433" s="258"/>
      <c r="B3433" s="258"/>
      <c r="C3433" s="258"/>
      <c r="D3433" s="28"/>
      <c r="E3433" s="259"/>
      <c r="F3433" s="260"/>
      <c r="G3433" s="28"/>
      <c r="H3433" s="28"/>
      <c r="I3433" s="261"/>
      <c r="J3433" s="28"/>
      <c r="K3433" s="478"/>
      <c r="L3433" s="479"/>
      <c r="M3433" s="262"/>
      <c r="N3433" s="259"/>
      <c r="O3433" s="263"/>
      <c r="P3433" s="264"/>
      <c r="Q3433" s="485"/>
      <c r="R3433" s="44"/>
      <c r="S3433" s="487"/>
      <c r="T3433" s="28"/>
      <c r="U3433" s="261"/>
      <c r="V3433" s="265"/>
      <c r="W3433" s="265"/>
      <c r="X3433" s="266"/>
      <c r="Y3433" s="266"/>
      <c r="Z3433" s="267"/>
      <c r="AA3433" s="30"/>
      <c r="AB3433" s="30"/>
      <c r="AC3433" s="30"/>
      <c r="AD3433" s="268"/>
      <c r="AE3433" s="28"/>
      <c r="AF3433" s="28"/>
      <c r="AG3433" s="269"/>
      <c r="AH3433" s="28"/>
      <c r="AI3433" s="30"/>
      <c r="AJ3433" s="30"/>
      <c r="AK3433" s="268"/>
      <c r="AL3433" s="270"/>
      <c r="AM3433" s="271"/>
      <c r="AN3433" s="30"/>
    </row>
    <row r="3434" spans="1:40" ht="20.100000000000001" customHeight="1" x14ac:dyDescent="0.2">
      <c r="A3434" s="258"/>
      <c r="B3434" s="258"/>
      <c r="C3434" s="258"/>
      <c r="D3434" s="28"/>
      <c r="E3434" s="259"/>
      <c r="F3434" s="260"/>
      <c r="G3434" s="28"/>
      <c r="H3434" s="28"/>
      <c r="I3434" s="261"/>
      <c r="J3434" s="28"/>
      <c r="K3434" s="478"/>
      <c r="L3434" s="479"/>
      <c r="M3434" s="262"/>
      <c r="N3434" s="259"/>
      <c r="O3434" s="263"/>
      <c r="P3434" s="264"/>
      <c r="Q3434" s="485"/>
      <c r="R3434" s="44"/>
      <c r="S3434" s="487"/>
      <c r="T3434" s="28"/>
      <c r="U3434" s="261"/>
      <c r="V3434" s="265"/>
      <c r="W3434" s="265"/>
      <c r="X3434" s="266"/>
      <c r="Y3434" s="266"/>
      <c r="Z3434" s="267"/>
      <c r="AA3434" s="30"/>
      <c r="AB3434" s="30"/>
      <c r="AC3434" s="30"/>
      <c r="AD3434" s="268"/>
      <c r="AE3434" s="28"/>
      <c r="AF3434" s="28"/>
      <c r="AG3434" s="269"/>
      <c r="AH3434" s="28"/>
      <c r="AI3434" s="30"/>
      <c r="AJ3434" s="30"/>
      <c r="AK3434" s="268"/>
      <c r="AL3434" s="270"/>
      <c r="AM3434" s="271"/>
      <c r="AN3434" s="30"/>
    </row>
    <row r="3435" spans="1:40" ht="20.100000000000001" customHeight="1" x14ac:dyDescent="0.2">
      <c r="A3435" s="258"/>
      <c r="B3435" s="258"/>
      <c r="C3435" s="258"/>
      <c r="D3435" s="28"/>
      <c r="E3435" s="259"/>
      <c r="F3435" s="260"/>
      <c r="G3435" s="28"/>
      <c r="H3435" s="28"/>
      <c r="I3435" s="261"/>
      <c r="J3435" s="28"/>
      <c r="K3435" s="478"/>
      <c r="L3435" s="479"/>
      <c r="M3435" s="262"/>
      <c r="N3435" s="259"/>
      <c r="O3435" s="263"/>
      <c r="P3435" s="264"/>
      <c r="Q3435" s="485"/>
      <c r="R3435" s="44"/>
      <c r="S3435" s="487"/>
      <c r="T3435" s="28"/>
      <c r="U3435" s="261"/>
      <c r="V3435" s="265"/>
      <c r="W3435" s="265"/>
      <c r="X3435" s="266"/>
      <c r="Y3435" s="266"/>
      <c r="Z3435" s="267"/>
      <c r="AA3435" s="30"/>
      <c r="AB3435" s="30"/>
      <c r="AC3435" s="30"/>
      <c r="AD3435" s="268"/>
      <c r="AE3435" s="28"/>
      <c r="AF3435" s="28"/>
      <c r="AG3435" s="269"/>
      <c r="AH3435" s="28"/>
      <c r="AI3435" s="30"/>
      <c r="AJ3435" s="30"/>
      <c r="AK3435" s="268"/>
      <c r="AL3435" s="270"/>
      <c r="AM3435" s="271"/>
      <c r="AN3435" s="30"/>
    </row>
    <row r="3436" spans="1:40" ht="20.100000000000001" customHeight="1" x14ac:dyDescent="0.2">
      <c r="A3436" s="258"/>
      <c r="B3436" s="258"/>
      <c r="C3436" s="258"/>
      <c r="D3436" s="28"/>
      <c r="E3436" s="259"/>
      <c r="F3436" s="260"/>
      <c r="G3436" s="28"/>
      <c r="H3436" s="28"/>
      <c r="I3436" s="261"/>
      <c r="J3436" s="28"/>
      <c r="K3436" s="478"/>
      <c r="L3436" s="479"/>
      <c r="M3436" s="262"/>
      <c r="N3436" s="259"/>
      <c r="O3436" s="263"/>
      <c r="P3436" s="264"/>
      <c r="Q3436" s="485"/>
      <c r="R3436" s="44"/>
      <c r="S3436" s="487"/>
      <c r="T3436" s="28"/>
      <c r="U3436" s="261"/>
      <c r="V3436" s="265"/>
      <c r="W3436" s="265"/>
      <c r="X3436" s="266"/>
      <c r="Y3436" s="266"/>
      <c r="Z3436" s="267"/>
      <c r="AA3436" s="30"/>
      <c r="AB3436" s="30"/>
      <c r="AC3436" s="30"/>
      <c r="AD3436" s="268"/>
      <c r="AE3436" s="28"/>
      <c r="AF3436" s="28"/>
      <c r="AG3436" s="269"/>
      <c r="AH3436" s="28"/>
      <c r="AI3436" s="30"/>
      <c r="AJ3436" s="30"/>
      <c r="AK3436" s="268"/>
      <c r="AL3436" s="270"/>
      <c r="AM3436" s="271"/>
      <c r="AN3436" s="30"/>
    </row>
    <row r="3437" spans="1:40" ht="20.100000000000001" customHeight="1" x14ac:dyDescent="0.2">
      <c r="A3437" s="258"/>
      <c r="B3437" s="258"/>
      <c r="C3437" s="258"/>
      <c r="D3437" s="28"/>
      <c r="E3437" s="259"/>
      <c r="F3437" s="260"/>
      <c r="G3437" s="28"/>
      <c r="H3437" s="28"/>
      <c r="I3437" s="261"/>
      <c r="J3437" s="28"/>
      <c r="K3437" s="478"/>
      <c r="L3437" s="479"/>
      <c r="M3437" s="262"/>
      <c r="N3437" s="259"/>
      <c r="O3437" s="263"/>
      <c r="P3437" s="264"/>
      <c r="Q3437" s="485"/>
      <c r="R3437" s="44"/>
      <c r="S3437" s="487"/>
      <c r="T3437" s="28"/>
      <c r="U3437" s="261"/>
      <c r="V3437" s="265"/>
      <c r="W3437" s="265"/>
      <c r="X3437" s="266"/>
      <c r="Y3437" s="266"/>
      <c r="Z3437" s="267"/>
      <c r="AA3437" s="30"/>
      <c r="AB3437" s="30"/>
      <c r="AC3437" s="30"/>
      <c r="AD3437" s="268"/>
      <c r="AE3437" s="28"/>
      <c r="AF3437" s="28"/>
      <c r="AG3437" s="269"/>
      <c r="AH3437" s="28"/>
      <c r="AI3437" s="30"/>
      <c r="AJ3437" s="30"/>
      <c r="AK3437" s="268"/>
      <c r="AL3437" s="270"/>
      <c r="AM3437" s="271"/>
      <c r="AN3437" s="30"/>
    </row>
    <row r="3438" spans="1:40" ht="20.100000000000001" customHeight="1" x14ac:dyDescent="0.2">
      <c r="A3438" s="258"/>
      <c r="B3438" s="258"/>
      <c r="C3438" s="258"/>
      <c r="D3438" s="28"/>
      <c r="E3438" s="259"/>
      <c r="F3438" s="260"/>
      <c r="G3438" s="28"/>
      <c r="H3438" s="28"/>
      <c r="I3438" s="261"/>
      <c r="J3438" s="28"/>
      <c r="K3438" s="478"/>
      <c r="L3438" s="479"/>
      <c r="M3438" s="262"/>
      <c r="N3438" s="259"/>
      <c r="O3438" s="263"/>
      <c r="P3438" s="264"/>
      <c r="Q3438" s="485"/>
      <c r="R3438" s="44"/>
      <c r="S3438" s="487"/>
      <c r="T3438" s="28"/>
      <c r="U3438" s="261"/>
      <c r="V3438" s="265"/>
      <c r="W3438" s="265"/>
      <c r="X3438" s="266"/>
      <c r="Y3438" s="266"/>
      <c r="Z3438" s="267"/>
      <c r="AA3438" s="30"/>
      <c r="AB3438" s="30"/>
      <c r="AC3438" s="30"/>
      <c r="AD3438" s="268"/>
      <c r="AE3438" s="28"/>
      <c r="AF3438" s="28"/>
      <c r="AG3438" s="269"/>
      <c r="AH3438" s="28"/>
      <c r="AI3438" s="30"/>
      <c r="AJ3438" s="30"/>
      <c r="AK3438" s="268"/>
      <c r="AL3438" s="270"/>
      <c r="AM3438" s="271"/>
      <c r="AN3438" s="30"/>
    </row>
    <row r="3439" spans="1:40" ht="20.100000000000001" customHeight="1" x14ac:dyDescent="0.2">
      <c r="A3439" s="258"/>
      <c r="B3439" s="258"/>
      <c r="C3439" s="258"/>
      <c r="D3439" s="28"/>
      <c r="E3439" s="259"/>
      <c r="F3439" s="260"/>
      <c r="G3439" s="28"/>
      <c r="H3439" s="28"/>
      <c r="I3439" s="261"/>
      <c r="J3439" s="28"/>
      <c r="K3439" s="478"/>
      <c r="L3439" s="479"/>
      <c r="M3439" s="262"/>
      <c r="N3439" s="259"/>
      <c r="O3439" s="263"/>
      <c r="P3439" s="264"/>
      <c r="Q3439" s="485"/>
      <c r="R3439" s="44"/>
      <c r="S3439" s="487"/>
      <c r="T3439" s="28"/>
      <c r="U3439" s="261"/>
      <c r="V3439" s="265"/>
      <c r="W3439" s="265"/>
      <c r="X3439" s="266"/>
      <c r="Y3439" s="266"/>
      <c r="Z3439" s="267"/>
      <c r="AA3439" s="30"/>
      <c r="AB3439" s="30"/>
      <c r="AC3439" s="30"/>
      <c r="AD3439" s="268"/>
      <c r="AE3439" s="28"/>
      <c r="AF3439" s="28"/>
      <c r="AG3439" s="269"/>
      <c r="AH3439" s="28"/>
      <c r="AI3439" s="30"/>
      <c r="AJ3439" s="30"/>
      <c r="AK3439" s="268"/>
      <c r="AL3439" s="270"/>
      <c r="AM3439" s="271"/>
      <c r="AN3439" s="30"/>
    </row>
    <row r="3440" spans="1:40" ht="20.100000000000001" customHeight="1" x14ac:dyDescent="0.2">
      <c r="A3440" s="258"/>
      <c r="B3440" s="258"/>
      <c r="C3440" s="258"/>
      <c r="D3440" s="28"/>
      <c r="E3440" s="259"/>
      <c r="F3440" s="260"/>
      <c r="G3440" s="28"/>
      <c r="H3440" s="28"/>
      <c r="I3440" s="261"/>
      <c r="J3440" s="28"/>
      <c r="K3440" s="478"/>
      <c r="L3440" s="479"/>
      <c r="M3440" s="262"/>
      <c r="N3440" s="259"/>
      <c r="O3440" s="263"/>
      <c r="P3440" s="264"/>
      <c r="Q3440" s="485"/>
      <c r="R3440" s="44"/>
      <c r="S3440" s="487"/>
      <c r="T3440" s="28"/>
      <c r="U3440" s="261"/>
      <c r="V3440" s="265"/>
      <c r="W3440" s="265"/>
      <c r="X3440" s="266"/>
      <c r="Y3440" s="266"/>
      <c r="Z3440" s="267"/>
      <c r="AA3440" s="30"/>
      <c r="AB3440" s="30"/>
      <c r="AC3440" s="30"/>
      <c r="AD3440" s="268"/>
      <c r="AE3440" s="28"/>
      <c r="AF3440" s="28"/>
      <c r="AG3440" s="269"/>
      <c r="AH3440" s="28"/>
      <c r="AI3440" s="30"/>
      <c r="AJ3440" s="30"/>
      <c r="AK3440" s="268"/>
      <c r="AL3440" s="270"/>
      <c r="AM3440" s="271"/>
      <c r="AN3440" s="30"/>
    </row>
    <row r="3441" spans="1:40" ht="20.100000000000001" customHeight="1" x14ac:dyDescent="0.2">
      <c r="A3441" s="258"/>
      <c r="B3441" s="258"/>
      <c r="C3441" s="258"/>
      <c r="D3441" s="28"/>
      <c r="E3441" s="259"/>
      <c r="F3441" s="260"/>
      <c r="G3441" s="28"/>
      <c r="H3441" s="28"/>
      <c r="I3441" s="261"/>
      <c r="J3441" s="28"/>
      <c r="K3441" s="478"/>
      <c r="L3441" s="479"/>
      <c r="M3441" s="262"/>
      <c r="N3441" s="259"/>
      <c r="O3441" s="263"/>
      <c r="P3441" s="264"/>
      <c r="Q3441" s="485"/>
      <c r="R3441" s="44"/>
      <c r="S3441" s="487"/>
      <c r="T3441" s="28"/>
      <c r="U3441" s="261"/>
      <c r="V3441" s="265"/>
      <c r="W3441" s="265"/>
      <c r="X3441" s="266"/>
      <c r="Y3441" s="266"/>
      <c r="Z3441" s="267"/>
      <c r="AA3441" s="30"/>
      <c r="AB3441" s="30"/>
      <c r="AC3441" s="30"/>
      <c r="AD3441" s="268"/>
      <c r="AE3441" s="28"/>
      <c r="AF3441" s="28"/>
      <c r="AG3441" s="269"/>
      <c r="AH3441" s="28"/>
      <c r="AI3441" s="30"/>
      <c r="AJ3441" s="30"/>
      <c r="AK3441" s="268"/>
      <c r="AL3441" s="270"/>
      <c r="AM3441" s="271"/>
      <c r="AN3441" s="30"/>
    </row>
    <row r="3442" spans="1:40" ht="20.100000000000001" customHeight="1" x14ac:dyDescent="0.2">
      <c r="A3442" s="258"/>
      <c r="B3442" s="258"/>
      <c r="C3442" s="258"/>
      <c r="D3442" s="28"/>
      <c r="E3442" s="259"/>
      <c r="F3442" s="260"/>
      <c r="G3442" s="28"/>
      <c r="H3442" s="28"/>
      <c r="I3442" s="261"/>
      <c r="J3442" s="28"/>
      <c r="K3442" s="478"/>
      <c r="L3442" s="479"/>
      <c r="M3442" s="262"/>
      <c r="N3442" s="259"/>
      <c r="O3442" s="263"/>
      <c r="P3442" s="264"/>
      <c r="Q3442" s="485"/>
      <c r="R3442" s="44"/>
      <c r="S3442" s="487"/>
      <c r="T3442" s="28"/>
      <c r="U3442" s="261"/>
      <c r="V3442" s="265"/>
      <c r="W3442" s="265"/>
      <c r="X3442" s="266"/>
      <c r="Y3442" s="266"/>
      <c r="Z3442" s="267"/>
      <c r="AA3442" s="30"/>
      <c r="AB3442" s="30"/>
      <c r="AC3442" s="30"/>
      <c r="AD3442" s="268"/>
      <c r="AE3442" s="28"/>
      <c r="AF3442" s="28"/>
      <c r="AG3442" s="269"/>
      <c r="AH3442" s="28"/>
      <c r="AI3442" s="30"/>
      <c r="AJ3442" s="30"/>
      <c r="AK3442" s="268"/>
      <c r="AL3442" s="270"/>
      <c r="AM3442" s="271"/>
      <c r="AN3442" s="30"/>
    </row>
    <row r="3443" spans="1:40" ht="20.100000000000001" customHeight="1" x14ac:dyDescent="0.2">
      <c r="A3443" s="258"/>
      <c r="B3443" s="258"/>
      <c r="C3443" s="258"/>
      <c r="D3443" s="28"/>
      <c r="E3443" s="259"/>
      <c r="F3443" s="260"/>
      <c r="G3443" s="28"/>
      <c r="H3443" s="28"/>
      <c r="I3443" s="261"/>
      <c r="J3443" s="28"/>
      <c r="K3443" s="478"/>
      <c r="L3443" s="479"/>
      <c r="M3443" s="262"/>
      <c r="N3443" s="259"/>
      <c r="O3443" s="263"/>
      <c r="P3443" s="264"/>
      <c r="Q3443" s="485"/>
      <c r="R3443" s="44"/>
      <c r="S3443" s="487"/>
      <c r="T3443" s="28"/>
      <c r="U3443" s="261"/>
      <c r="V3443" s="265"/>
      <c r="W3443" s="265"/>
      <c r="X3443" s="266"/>
      <c r="Y3443" s="266"/>
      <c r="Z3443" s="267"/>
      <c r="AA3443" s="30"/>
      <c r="AB3443" s="30"/>
      <c r="AC3443" s="30"/>
      <c r="AD3443" s="268"/>
      <c r="AE3443" s="28"/>
      <c r="AF3443" s="28"/>
      <c r="AG3443" s="269"/>
      <c r="AH3443" s="28"/>
      <c r="AI3443" s="30"/>
      <c r="AJ3443" s="30"/>
      <c r="AK3443" s="268"/>
      <c r="AL3443" s="270"/>
      <c r="AM3443" s="271"/>
      <c r="AN3443" s="30"/>
    </row>
    <row r="3444" spans="1:40" ht="20.100000000000001" customHeight="1" x14ac:dyDescent="0.2">
      <c r="A3444" s="258"/>
      <c r="B3444" s="258"/>
      <c r="C3444" s="258"/>
      <c r="D3444" s="28"/>
      <c r="E3444" s="259"/>
      <c r="F3444" s="260"/>
      <c r="G3444" s="28"/>
      <c r="H3444" s="28"/>
      <c r="I3444" s="261"/>
      <c r="J3444" s="28"/>
      <c r="K3444" s="478"/>
      <c r="L3444" s="479"/>
      <c r="M3444" s="262"/>
      <c r="N3444" s="259"/>
      <c r="O3444" s="263"/>
      <c r="P3444" s="264"/>
      <c r="Q3444" s="485"/>
      <c r="R3444" s="44"/>
      <c r="S3444" s="487"/>
      <c r="T3444" s="28"/>
      <c r="U3444" s="261"/>
      <c r="V3444" s="265"/>
      <c r="W3444" s="265"/>
      <c r="X3444" s="266"/>
      <c r="Y3444" s="266"/>
      <c r="Z3444" s="267"/>
      <c r="AA3444" s="30"/>
      <c r="AB3444" s="30"/>
      <c r="AC3444" s="30"/>
      <c r="AD3444" s="268"/>
      <c r="AE3444" s="28"/>
      <c r="AF3444" s="28"/>
      <c r="AG3444" s="269"/>
      <c r="AH3444" s="28"/>
      <c r="AI3444" s="30"/>
      <c r="AJ3444" s="30"/>
      <c r="AK3444" s="268"/>
      <c r="AL3444" s="270"/>
      <c r="AM3444" s="271"/>
      <c r="AN3444" s="30"/>
    </row>
    <row r="3445" spans="1:40" ht="20.100000000000001" customHeight="1" x14ac:dyDescent="0.2">
      <c r="A3445" s="258"/>
      <c r="B3445" s="258"/>
      <c r="C3445" s="258"/>
      <c r="D3445" s="28"/>
      <c r="E3445" s="259"/>
      <c r="F3445" s="260"/>
      <c r="G3445" s="28"/>
      <c r="H3445" s="28"/>
      <c r="I3445" s="261"/>
      <c r="J3445" s="28"/>
      <c r="K3445" s="478"/>
      <c r="L3445" s="479"/>
      <c r="M3445" s="262"/>
      <c r="N3445" s="259"/>
      <c r="O3445" s="263"/>
      <c r="P3445" s="264"/>
      <c r="Q3445" s="485"/>
      <c r="R3445" s="44"/>
      <c r="S3445" s="487"/>
      <c r="T3445" s="28"/>
      <c r="U3445" s="261"/>
      <c r="V3445" s="265"/>
      <c r="W3445" s="265"/>
      <c r="X3445" s="266"/>
      <c r="Y3445" s="266"/>
      <c r="Z3445" s="267"/>
      <c r="AA3445" s="30"/>
      <c r="AB3445" s="30"/>
      <c r="AC3445" s="30"/>
      <c r="AD3445" s="268"/>
      <c r="AE3445" s="28"/>
      <c r="AF3445" s="28"/>
      <c r="AG3445" s="269"/>
      <c r="AH3445" s="28"/>
      <c r="AI3445" s="30"/>
      <c r="AJ3445" s="30"/>
      <c r="AK3445" s="268"/>
      <c r="AL3445" s="270"/>
      <c r="AM3445" s="271"/>
      <c r="AN3445" s="30"/>
    </row>
    <row r="3446" spans="1:40" ht="20.100000000000001" customHeight="1" x14ac:dyDescent="0.2">
      <c r="A3446" s="258"/>
      <c r="B3446" s="258"/>
      <c r="C3446" s="258"/>
      <c r="D3446" s="28"/>
      <c r="E3446" s="259"/>
      <c r="F3446" s="260"/>
      <c r="G3446" s="28"/>
      <c r="H3446" s="28"/>
      <c r="I3446" s="261"/>
      <c r="J3446" s="28"/>
      <c r="K3446" s="478"/>
      <c r="L3446" s="479"/>
      <c r="M3446" s="262"/>
      <c r="N3446" s="259"/>
      <c r="O3446" s="263"/>
      <c r="P3446" s="264"/>
      <c r="Q3446" s="485"/>
      <c r="R3446" s="44"/>
      <c r="S3446" s="487"/>
      <c r="T3446" s="28"/>
      <c r="U3446" s="261"/>
      <c r="V3446" s="265"/>
      <c r="W3446" s="265"/>
      <c r="X3446" s="266"/>
      <c r="Y3446" s="266"/>
      <c r="Z3446" s="267"/>
      <c r="AA3446" s="30"/>
      <c r="AB3446" s="30"/>
      <c r="AC3446" s="30"/>
      <c r="AD3446" s="268"/>
      <c r="AE3446" s="28"/>
      <c r="AF3446" s="28"/>
      <c r="AG3446" s="269"/>
      <c r="AH3446" s="28"/>
      <c r="AI3446" s="30"/>
      <c r="AJ3446" s="30"/>
      <c r="AK3446" s="268"/>
      <c r="AL3446" s="270"/>
      <c r="AM3446" s="271"/>
      <c r="AN3446" s="30"/>
    </row>
    <row r="3447" spans="1:40" ht="20.100000000000001" customHeight="1" x14ac:dyDescent="0.2">
      <c r="A3447" s="258"/>
      <c r="B3447" s="258"/>
      <c r="C3447" s="258"/>
      <c r="D3447" s="28"/>
      <c r="E3447" s="259"/>
      <c r="F3447" s="260"/>
      <c r="G3447" s="28"/>
      <c r="H3447" s="28"/>
      <c r="I3447" s="261"/>
      <c r="J3447" s="28"/>
      <c r="K3447" s="478"/>
      <c r="L3447" s="479"/>
      <c r="M3447" s="262"/>
      <c r="N3447" s="259"/>
      <c r="O3447" s="263"/>
      <c r="P3447" s="264"/>
      <c r="Q3447" s="485"/>
      <c r="R3447" s="44"/>
      <c r="S3447" s="487"/>
      <c r="T3447" s="28"/>
      <c r="U3447" s="261"/>
      <c r="V3447" s="265"/>
      <c r="W3447" s="265"/>
      <c r="X3447" s="266"/>
      <c r="Y3447" s="266"/>
      <c r="Z3447" s="267"/>
      <c r="AA3447" s="30"/>
      <c r="AB3447" s="30"/>
      <c r="AC3447" s="30"/>
      <c r="AD3447" s="268"/>
      <c r="AE3447" s="28"/>
      <c r="AF3447" s="28"/>
      <c r="AG3447" s="269"/>
      <c r="AH3447" s="28"/>
      <c r="AI3447" s="30"/>
      <c r="AJ3447" s="30"/>
      <c r="AK3447" s="268"/>
      <c r="AL3447" s="270"/>
      <c r="AM3447" s="271"/>
      <c r="AN3447" s="30"/>
    </row>
    <row r="3448" spans="1:40" ht="20.100000000000001" customHeight="1" x14ac:dyDescent="0.2">
      <c r="A3448" s="258"/>
      <c r="B3448" s="258"/>
      <c r="C3448" s="258"/>
      <c r="D3448" s="28"/>
      <c r="E3448" s="259"/>
      <c r="F3448" s="260"/>
      <c r="G3448" s="28"/>
      <c r="H3448" s="28"/>
      <c r="I3448" s="261"/>
      <c r="J3448" s="28"/>
      <c r="K3448" s="478"/>
      <c r="L3448" s="479"/>
      <c r="M3448" s="262"/>
      <c r="N3448" s="259"/>
      <c r="O3448" s="263"/>
      <c r="P3448" s="264"/>
      <c r="Q3448" s="485"/>
      <c r="R3448" s="44"/>
      <c r="S3448" s="487"/>
      <c r="T3448" s="28"/>
      <c r="U3448" s="261"/>
      <c r="V3448" s="265"/>
      <c r="W3448" s="265"/>
      <c r="X3448" s="266"/>
      <c r="Y3448" s="266"/>
      <c r="Z3448" s="267"/>
      <c r="AA3448" s="30"/>
      <c r="AB3448" s="30"/>
      <c r="AC3448" s="30"/>
      <c r="AD3448" s="268"/>
      <c r="AE3448" s="28"/>
      <c r="AF3448" s="28"/>
      <c r="AG3448" s="269"/>
      <c r="AH3448" s="28"/>
      <c r="AI3448" s="30"/>
      <c r="AJ3448" s="30"/>
      <c r="AK3448" s="268"/>
      <c r="AL3448" s="270"/>
      <c r="AM3448" s="271"/>
      <c r="AN3448" s="30"/>
    </row>
    <row r="3449" spans="1:40" ht="20.100000000000001" customHeight="1" x14ac:dyDescent="0.2">
      <c r="A3449" s="258"/>
      <c r="B3449" s="258"/>
      <c r="C3449" s="258"/>
      <c r="D3449" s="28"/>
      <c r="E3449" s="259"/>
      <c r="F3449" s="260"/>
      <c r="G3449" s="28"/>
      <c r="H3449" s="28"/>
      <c r="I3449" s="261"/>
      <c r="J3449" s="28"/>
      <c r="K3449" s="478"/>
      <c r="L3449" s="479"/>
      <c r="M3449" s="262"/>
      <c r="N3449" s="259"/>
      <c r="O3449" s="263"/>
      <c r="P3449" s="264"/>
      <c r="Q3449" s="485"/>
      <c r="R3449" s="44"/>
      <c r="S3449" s="487"/>
      <c r="T3449" s="28"/>
      <c r="U3449" s="261"/>
      <c r="V3449" s="265"/>
      <c r="W3449" s="265"/>
      <c r="X3449" s="266"/>
      <c r="Y3449" s="266"/>
      <c r="Z3449" s="267"/>
      <c r="AA3449" s="30"/>
      <c r="AB3449" s="30"/>
      <c r="AC3449" s="30"/>
      <c r="AD3449" s="268"/>
      <c r="AE3449" s="28"/>
      <c r="AF3449" s="28"/>
      <c r="AG3449" s="269"/>
      <c r="AH3449" s="28"/>
      <c r="AI3449" s="30"/>
      <c r="AJ3449" s="30"/>
      <c r="AK3449" s="268"/>
      <c r="AL3449" s="270"/>
      <c r="AM3449" s="271"/>
      <c r="AN3449" s="30"/>
    </row>
    <row r="3450" spans="1:40" ht="20.100000000000001" customHeight="1" x14ac:dyDescent="0.2">
      <c r="A3450" s="258"/>
      <c r="B3450" s="258"/>
      <c r="C3450" s="258"/>
      <c r="D3450" s="28"/>
      <c r="E3450" s="259"/>
      <c r="F3450" s="260"/>
      <c r="G3450" s="28"/>
      <c r="H3450" s="28"/>
      <c r="I3450" s="261"/>
      <c r="J3450" s="28"/>
      <c r="K3450" s="478"/>
      <c r="L3450" s="479"/>
      <c r="M3450" s="262"/>
      <c r="N3450" s="259"/>
      <c r="O3450" s="263"/>
      <c r="P3450" s="264"/>
      <c r="Q3450" s="485"/>
      <c r="R3450" s="44"/>
      <c r="S3450" s="487"/>
      <c r="T3450" s="28"/>
      <c r="U3450" s="261"/>
      <c r="V3450" s="265"/>
      <c r="W3450" s="265"/>
      <c r="X3450" s="266"/>
      <c r="Y3450" s="266"/>
      <c r="Z3450" s="267"/>
      <c r="AA3450" s="30"/>
      <c r="AB3450" s="30"/>
      <c r="AC3450" s="30"/>
      <c r="AD3450" s="268"/>
      <c r="AE3450" s="28"/>
      <c r="AF3450" s="28"/>
      <c r="AG3450" s="269"/>
      <c r="AH3450" s="28"/>
      <c r="AI3450" s="30"/>
      <c r="AJ3450" s="30"/>
      <c r="AK3450" s="268"/>
      <c r="AL3450" s="270"/>
      <c r="AM3450" s="271"/>
      <c r="AN3450" s="30"/>
    </row>
    <row r="3451" spans="1:40" ht="20.100000000000001" customHeight="1" x14ac:dyDescent="0.2">
      <c r="A3451" s="258"/>
      <c r="B3451" s="258"/>
      <c r="C3451" s="258"/>
      <c r="D3451" s="28"/>
      <c r="E3451" s="259"/>
      <c r="F3451" s="260"/>
      <c r="G3451" s="28"/>
      <c r="H3451" s="28"/>
      <c r="I3451" s="261"/>
      <c r="J3451" s="28"/>
      <c r="K3451" s="478"/>
      <c r="L3451" s="479"/>
      <c r="M3451" s="262"/>
      <c r="N3451" s="259"/>
      <c r="O3451" s="263"/>
      <c r="P3451" s="264"/>
      <c r="Q3451" s="485"/>
      <c r="R3451" s="44"/>
      <c r="S3451" s="487"/>
      <c r="T3451" s="28"/>
      <c r="U3451" s="261"/>
      <c r="V3451" s="265"/>
      <c r="W3451" s="265"/>
      <c r="X3451" s="266"/>
      <c r="Y3451" s="266"/>
      <c r="Z3451" s="267"/>
      <c r="AA3451" s="30"/>
      <c r="AB3451" s="30"/>
      <c r="AC3451" s="30"/>
      <c r="AD3451" s="268"/>
      <c r="AE3451" s="28"/>
      <c r="AF3451" s="28"/>
      <c r="AG3451" s="269"/>
      <c r="AH3451" s="28"/>
      <c r="AI3451" s="30"/>
      <c r="AJ3451" s="30"/>
      <c r="AK3451" s="268"/>
      <c r="AL3451" s="270"/>
      <c r="AM3451" s="271"/>
      <c r="AN3451" s="30"/>
    </row>
    <row r="3452" spans="1:40" ht="20.100000000000001" customHeight="1" x14ac:dyDescent="0.2">
      <c r="A3452" s="258"/>
      <c r="B3452" s="258"/>
      <c r="C3452" s="258"/>
      <c r="D3452" s="28"/>
      <c r="E3452" s="259"/>
      <c r="F3452" s="260"/>
      <c r="G3452" s="28"/>
      <c r="H3452" s="28"/>
      <c r="I3452" s="261"/>
      <c r="J3452" s="28"/>
      <c r="K3452" s="478"/>
      <c r="L3452" s="479"/>
      <c r="M3452" s="262"/>
      <c r="N3452" s="259"/>
      <c r="O3452" s="263"/>
      <c r="P3452" s="264"/>
      <c r="Q3452" s="485"/>
      <c r="R3452" s="44"/>
      <c r="S3452" s="487"/>
      <c r="T3452" s="28"/>
      <c r="U3452" s="261"/>
      <c r="V3452" s="265"/>
      <c r="W3452" s="265"/>
      <c r="X3452" s="266"/>
      <c r="Y3452" s="266"/>
      <c r="Z3452" s="267"/>
      <c r="AA3452" s="30"/>
      <c r="AB3452" s="30"/>
      <c r="AC3452" s="30"/>
      <c r="AD3452" s="268"/>
      <c r="AE3452" s="28"/>
      <c r="AF3452" s="28"/>
      <c r="AG3452" s="269"/>
      <c r="AH3452" s="28"/>
      <c r="AI3452" s="30"/>
      <c r="AJ3452" s="30"/>
      <c r="AK3452" s="268"/>
      <c r="AL3452" s="270"/>
      <c r="AM3452" s="271"/>
      <c r="AN3452" s="30"/>
    </row>
    <row r="3453" spans="1:40" ht="20.100000000000001" customHeight="1" x14ac:dyDescent="0.2">
      <c r="A3453" s="258"/>
      <c r="B3453" s="258"/>
      <c r="C3453" s="258"/>
      <c r="D3453" s="28"/>
      <c r="E3453" s="259"/>
      <c r="F3453" s="260"/>
      <c r="G3453" s="28"/>
      <c r="H3453" s="28"/>
      <c r="I3453" s="261"/>
      <c r="J3453" s="28"/>
      <c r="K3453" s="478"/>
      <c r="L3453" s="479"/>
      <c r="M3453" s="262"/>
      <c r="N3453" s="259"/>
      <c r="O3453" s="263"/>
      <c r="P3453" s="264"/>
      <c r="Q3453" s="485"/>
      <c r="R3453" s="44"/>
      <c r="S3453" s="487"/>
      <c r="T3453" s="28"/>
      <c r="U3453" s="261"/>
      <c r="V3453" s="265"/>
      <c r="W3453" s="265"/>
      <c r="X3453" s="266"/>
      <c r="Y3453" s="266"/>
      <c r="Z3453" s="267"/>
      <c r="AA3453" s="30"/>
      <c r="AB3453" s="30"/>
      <c r="AC3453" s="30"/>
      <c r="AD3453" s="268"/>
      <c r="AE3453" s="28"/>
      <c r="AF3453" s="28"/>
      <c r="AG3453" s="269"/>
      <c r="AH3453" s="28"/>
      <c r="AI3453" s="30"/>
      <c r="AJ3453" s="30"/>
      <c r="AK3453" s="268"/>
      <c r="AL3453" s="270"/>
      <c r="AM3453" s="271"/>
      <c r="AN3453" s="30"/>
    </row>
    <row r="3454" spans="1:40" ht="20.100000000000001" customHeight="1" x14ac:dyDescent="0.2">
      <c r="A3454" s="258"/>
      <c r="B3454" s="258"/>
      <c r="C3454" s="258"/>
      <c r="D3454" s="28"/>
      <c r="E3454" s="259"/>
      <c r="F3454" s="260"/>
      <c r="G3454" s="28"/>
      <c r="H3454" s="28"/>
      <c r="I3454" s="261"/>
      <c r="J3454" s="28"/>
      <c r="K3454" s="478"/>
      <c r="L3454" s="479"/>
      <c r="M3454" s="262"/>
      <c r="N3454" s="259"/>
      <c r="O3454" s="263"/>
      <c r="P3454" s="264"/>
      <c r="Q3454" s="485"/>
      <c r="R3454" s="44"/>
      <c r="S3454" s="487"/>
      <c r="T3454" s="28"/>
      <c r="U3454" s="261"/>
      <c r="V3454" s="265"/>
      <c r="W3454" s="265"/>
      <c r="X3454" s="266"/>
      <c r="Y3454" s="266"/>
      <c r="Z3454" s="267"/>
      <c r="AA3454" s="30"/>
      <c r="AB3454" s="30"/>
      <c r="AC3454" s="30"/>
      <c r="AD3454" s="268"/>
      <c r="AE3454" s="28"/>
      <c r="AF3454" s="28"/>
      <c r="AG3454" s="269"/>
      <c r="AH3454" s="28"/>
      <c r="AI3454" s="30"/>
      <c r="AJ3454" s="30"/>
      <c r="AK3454" s="268"/>
      <c r="AL3454" s="270"/>
      <c r="AM3454" s="271"/>
      <c r="AN3454" s="30"/>
    </row>
    <row r="3455" spans="1:40" ht="20.100000000000001" customHeight="1" x14ac:dyDescent="0.2">
      <c r="A3455" s="258"/>
      <c r="B3455" s="258"/>
      <c r="C3455" s="258"/>
      <c r="D3455" s="28"/>
      <c r="E3455" s="259"/>
      <c r="F3455" s="260"/>
      <c r="G3455" s="28"/>
      <c r="H3455" s="28"/>
      <c r="I3455" s="261"/>
      <c r="J3455" s="28"/>
      <c r="K3455" s="478"/>
      <c r="L3455" s="479"/>
      <c r="M3455" s="262"/>
      <c r="N3455" s="259"/>
      <c r="O3455" s="263"/>
      <c r="P3455" s="264"/>
      <c r="Q3455" s="485"/>
      <c r="R3455" s="44"/>
      <c r="S3455" s="487"/>
      <c r="T3455" s="28"/>
      <c r="U3455" s="261"/>
      <c r="V3455" s="265"/>
      <c r="W3455" s="265"/>
      <c r="X3455" s="266"/>
      <c r="Y3455" s="266"/>
      <c r="Z3455" s="267"/>
      <c r="AA3455" s="30"/>
      <c r="AB3455" s="30"/>
      <c r="AC3455" s="30"/>
      <c r="AD3455" s="268"/>
      <c r="AE3455" s="28"/>
      <c r="AF3455" s="28"/>
      <c r="AG3455" s="269"/>
      <c r="AH3455" s="28"/>
      <c r="AI3455" s="30"/>
      <c r="AJ3455" s="30"/>
      <c r="AK3455" s="268"/>
      <c r="AL3455" s="270"/>
      <c r="AM3455" s="271"/>
      <c r="AN3455" s="30"/>
    </row>
    <row r="3456" spans="1:40" ht="20.100000000000001" customHeight="1" x14ac:dyDescent="0.2">
      <c r="A3456" s="258"/>
      <c r="B3456" s="258"/>
      <c r="C3456" s="258"/>
      <c r="D3456" s="28"/>
      <c r="E3456" s="259"/>
      <c r="F3456" s="260"/>
      <c r="G3456" s="28"/>
      <c r="H3456" s="28"/>
      <c r="I3456" s="261"/>
      <c r="J3456" s="28"/>
      <c r="K3456" s="478"/>
      <c r="L3456" s="479"/>
      <c r="M3456" s="262"/>
      <c r="N3456" s="259"/>
      <c r="O3456" s="263"/>
      <c r="P3456" s="264"/>
      <c r="Q3456" s="485"/>
      <c r="R3456" s="44"/>
      <c r="S3456" s="487"/>
      <c r="T3456" s="28"/>
      <c r="U3456" s="261"/>
      <c r="V3456" s="265"/>
      <c r="W3456" s="265"/>
      <c r="X3456" s="266"/>
      <c r="Y3456" s="266"/>
      <c r="Z3456" s="267"/>
      <c r="AA3456" s="30"/>
      <c r="AB3456" s="30"/>
      <c r="AC3456" s="30"/>
      <c r="AD3456" s="268"/>
      <c r="AE3456" s="28"/>
      <c r="AF3456" s="28"/>
      <c r="AG3456" s="269"/>
      <c r="AH3456" s="28"/>
      <c r="AI3456" s="30"/>
      <c r="AJ3456" s="30"/>
      <c r="AK3456" s="268"/>
      <c r="AL3456" s="270"/>
      <c r="AM3456" s="271"/>
      <c r="AN3456" s="30"/>
    </row>
    <row r="3457" spans="1:40" ht="20.100000000000001" customHeight="1" x14ac:dyDescent="0.2">
      <c r="A3457" s="258"/>
      <c r="B3457" s="258"/>
      <c r="C3457" s="258"/>
      <c r="D3457" s="28"/>
      <c r="E3457" s="259"/>
      <c r="F3457" s="260"/>
      <c r="G3457" s="28"/>
      <c r="H3457" s="28"/>
      <c r="I3457" s="261"/>
      <c r="J3457" s="28"/>
      <c r="K3457" s="478"/>
      <c r="L3457" s="479"/>
      <c r="M3457" s="262"/>
      <c r="N3457" s="259"/>
      <c r="O3457" s="263"/>
      <c r="P3457" s="264"/>
      <c r="Q3457" s="485"/>
      <c r="R3457" s="44"/>
      <c r="S3457" s="487"/>
      <c r="T3457" s="28"/>
      <c r="U3457" s="261"/>
      <c r="V3457" s="265"/>
      <c r="W3457" s="265"/>
      <c r="X3457" s="266"/>
      <c r="Y3457" s="266"/>
      <c r="Z3457" s="267"/>
      <c r="AA3457" s="30"/>
      <c r="AB3457" s="30"/>
      <c r="AC3457" s="30"/>
      <c r="AD3457" s="268"/>
      <c r="AE3457" s="28"/>
      <c r="AF3457" s="28"/>
      <c r="AG3457" s="269"/>
      <c r="AH3457" s="28"/>
      <c r="AI3457" s="30"/>
      <c r="AJ3457" s="30"/>
      <c r="AK3457" s="268"/>
      <c r="AL3457" s="270"/>
      <c r="AM3457" s="271"/>
      <c r="AN3457" s="30"/>
    </row>
    <row r="3458" spans="1:40" ht="20.100000000000001" customHeight="1" x14ac:dyDescent="0.2">
      <c r="A3458" s="258"/>
      <c r="B3458" s="258"/>
      <c r="C3458" s="258"/>
      <c r="D3458" s="28"/>
      <c r="E3458" s="259"/>
      <c r="F3458" s="260"/>
      <c r="G3458" s="28"/>
      <c r="H3458" s="28"/>
      <c r="I3458" s="261"/>
      <c r="J3458" s="28"/>
      <c r="K3458" s="478"/>
      <c r="L3458" s="479"/>
      <c r="M3458" s="262"/>
      <c r="N3458" s="259"/>
      <c r="O3458" s="263"/>
      <c r="P3458" s="264"/>
      <c r="Q3458" s="485"/>
      <c r="R3458" s="44"/>
      <c r="S3458" s="487"/>
      <c r="T3458" s="28"/>
      <c r="U3458" s="261"/>
      <c r="V3458" s="265"/>
      <c r="W3458" s="265"/>
      <c r="X3458" s="266"/>
      <c r="Y3458" s="266"/>
      <c r="Z3458" s="267"/>
      <c r="AA3458" s="30"/>
      <c r="AB3458" s="30"/>
      <c r="AC3458" s="30"/>
      <c r="AD3458" s="268"/>
      <c r="AE3458" s="28"/>
      <c r="AF3458" s="28"/>
      <c r="AG3458" s="269"/>
      <c r="AH3458" s="28"/>
      <c r="AI3458" s="30"/>
      <c r="AJ3458" s="30"/>
      <c r="AK3458" s="268"/>
      <c r="AL3458" s="270"/>
      <c r="AM3458" s="271"/>
      <c r="AN3458" s="30"/>
    </row>
    <row r="3459" spans="1:40" ht="20.100000000000001" customHeight="1" x14ac:dyDescent="0.2">
      <c r="A3459" s="258"/>
      <c r="B3459" s="258"/>
      <c r="C3459" s="258"/>
      <c r="D3459" s="28"/>
      <c r="E3459" s="259"/>
      <c r="F3459" s="260"/>
      <c r="G3459" s="28"/>
      <c r="H3459" s="28"/>
      <c r="I3459" s="261"/>
      <c r="J3459" s="28"/>
      <c r="K3459" s="478"/>
      <c r="L3459" s="479"/>
      <c r="M3459" s="262"/>
      <c r="N3459" s="259"/>
      <c r="O3459" s="263"/>
      <c r="P3459" s="264"/>
      <c r="Q3459" s="485"/>
      <c r="R3459" s="44"/>
      <c r="S3459" s="487"/>
      <c r="T3459" s="28"/>
      <c r="U3459" s="261"/>
      <c r="V3459" s="265"/>
      <c r="W3459" s="265"/>
      <c r="X3459" s="266"/>
      <c r="Y3459" s="266"/>
      <c r="Z3459" s="267"/>
      <c r="AA3459" s="30"/>
      <c r="AB3459" s="30"/>
      <c r="AC3459" s="30"/>
      <c r="AD3459" s="268"/>
      <c r="AE3459" s="28"/>
      <c r="AF3459" s="28"/>
      <c r="AG3459" s="269"/>
      <c r="AH3459" s="28"/>
      <c r="AI3459" s="30"/>
      <c r="AJ3459" s="30"/>
      <c r="AK3459" s="268"/>
      <c r="AL3459" s="270"/>
      <c r="AM3459" s="271"/>
      <c r="AN3459" s="30"/>
    </row>
    <row r="3460" spans="1:40" ht="20.100000000000001" customHeight="1" x14ac:dyDescent="0.2">
      <c r="A3460" s="258"/>
      <c r="B3460" s="258"/>
      <c r="C3460" s="258"/>
      <c r="D3460" s="28"/>
      <c r="E3460" s="259"/>
      <c r="F3460" s="260"/>
      <c r="G3460" s="28"/>
      <c r="H3460" s="28"/>
      <c r="I3460" s="261"/>
      <c r="J3460" s="28"/>
      <c r="K3460" s="478"/>
      <c r="L3460" s="479"/>
      <c r="M3460" s="262"/>
      <c r="N3460" s="259"/>
      <c r="O3460" s="263"/>
      <c r="P3460" s="264"/>
      <c r="Q3460" s="485"/>
      <c r="R3460" s="44"/>
      <c r="S3460" s="487"/>
      <c r="T3460" s="28"/>
      <c r="U3460" s="261"/>
      <c r="V3460" s="265"/>
      <c r="W3460" s="265"/>
      <c r="X3460" s="266"/>
      <c r="Y3460" s="266"/>
      <c r="Z3460" s="267"/>
      <c r="AA3460" s="30"/>
      <c r="AB3460" s="30"/>
      <c r="AC3460" s="30"/>
      <c r="AD3460" s="268"/>
      <c r="AE3460" s="28"/>
      <c r="AF3460" s="28"/>
      <c r="AG3460" s="269"/>
      <c r="AH3460" s="28"/>
      <c r="AI3460" s="30"/>
      <c r="AJ3460" s="30"/>
      <c r="AK3460" s="268"/>
      <c r="AL3460" s="270"/>
      <c r="AM3460" s="271"/>
      <c r="AN3460" s="30"/>
    </row>
    <row r="3461" spans="1:40" ht="20.100000000000001" customHeight="1" x14ac:dyDescent="0.2">
      <c r="A3461" s="258"/>
      <c r="B3461" s="258"/>
      <c r="C3461" s="258"/>
      <c r="D3461" s="28"/>
      <c r="E3461" s="259"/>
      <c r="F3461" s="260"/>
      <c r="G3461" s="28"/>
      <c r="H3461" s="28"/>
      <c r="I3461" s="261"/>
      <c r="J3461" s="28"/>
      <c r="K3461" s="478"/>
      <c r="L3461" s="479"/>
      <c r="M3461" s="262"/>
      <c r="N3461" s="259"/>
      <c r="O3461" s="263"/>
      <c r="P3461" s="264"/>
      <c r="Q3461" s="485"/>
      <c r="R3461" s="44"/>
      <c r="S3461" s="487"/>
      <c r="T3461" s="28"/>
      <c r="U3461" s="261"/>
      <c r="V3461" s="265"/>
      <c r="W3461" s="265"/>
      <c r="X3461" s="266"/>
      <c r="Y3461" s="266"/>
      <c r="Z3461" s="267"/>
      <c r="AA3461" s="30"/>
      <c r="AB3461" s="30"/>
      <c r="AC3461" s="30"/>
      <c r="AD3461" s="268"/>
      <c r="AE3461" s="28"/>
      <c r="AF3461" s="28"/>
      <c r="AG3461" s="269"/>
      <c r="AH3461" s="28"/>
      <c r="AI3461" s="30"/>
      <c r="AJ3461" s="30"/>
      <c r="AK3461" s="268"/>
      <c r="AL3461" s="270"/>
      <c r="AM3461" s="271"/>
      <c r="AN3461" s="30"/>
    </row>
    <row r="3462" spans="1:40" ht="20.100000000000001" customHeight="1" x14ac:dyDescent="0.2">
      <c r="A3462" s="258"/>
      <c r="B3462" s="258"/>
      <c r="C3462" s="258"/>
      <c r="D3462" s="28"/>
      <c r="E3462" s="259"/>
      <c r="F3462" s="260"/>
      <c r="G3462" s="28"/>
      <c r="H3462" s="28"/>
      <c r="I3462" s="261"/>
      <c r="J3462" s="28"/>
      <c r="K3462" s="478"/>
      <c r="L3462" s="479"/>
      <c r="M3462" s="262"/>
      <c r="N3462" s="259"/>
      <c r="O3462" s="263"/>
      <c r="P3462" s="264"/>
      <c r="Q3462" s="485"/>
      <c r="R3462" s="44"/>
      <c r="S3462" s="487"/>
      <c r="T3462" s="28"/>
      <c r="U3462" s="261"/>
      <c r="V3462" s="265"/>
      <c r="W3462" s="265"/>
      <c r="X3462" s="266"/>
      <c r="Y3462" s="266"/>
      <c r="Z3462" s="267"/>
      <c r="AA3462" s="30"/>
      <c r="AB3462" s="30"/>
      <c r="AC3462" s="30"/>
      <c r="AD3462" s="268"/>
      <c r="AE3462" s="28"/>
      <c r="AF3462" s="28"/>
      <c r="AG3462" s="269"/>
      <c r="AH3462" s="28"/>
      <c r="AI3462" s="30"/>
      <c r="AJ3462" s="30"/>
      <c r="AK3462" s="268"/>
      <c r="AL3462" s="270"/>
      <c r="AM3462" s="271"/>
      <c r="AN3462" s="30"/>
    </row>
    <row r="3463" spans="1:40" ht="20.100000000000001" customHeight="1" x14ac:dyDescent="0.2">
      <c r="A3463" s="258"/>
      <c r="B3463" s="258"/>
      <c r="C3463" s="258"/>
      <c r="D3463" s="28"/>
      <c r="E3463" s="259"/>
      <c r="F3463" s="260"/>
      <c r="G3463" s="28"/>
      <c r="H3463" s="28"/>
      <c r="I3463" s="261"/>
      <c r="J3463" s="28"/>
      <c r="K3463" s="478"/>
      <c r="L3463" s="479"/>
      <c r="M3463" s="262"/>
      <c r="N3463" s="259"/>
      <c r="O3463" s="263"/>
      <c r="P3463" s="264"/>
      <c r="Q3463" s="485"/>
      <c r="R3463" s="44"/>
      <c r="S3463" s="487"/>
      <c r="T3463" s="28"/>
      <c r="U3463" s="261"/>
      <c r="V3463" s="265"/>
      <c r="W3463" s="265"/>
      <c r="X3463" s="266"/>
      <c r="Y3463" s="266"/>
      <c r="Z3463" s="267"/>
      <c r="AA3463" s="30"/>
      <c r="AB3463" s="30"/>
      <c r="AC3463" s="30"/>
      <c r="AD3463" s="268"/>
      <c r="AE3463" s="28"/>
      <c r="AF3463" s="28"/>
      <c r="AG3463" s="269"/>
      <c r="AH3463" s="28"/>
      <c r="AI3463" s="30"/>
      <c r="AJ3463" s="30"/>
      <c r="AK3463" s="268"/>
      <c r="AL3463" s="270"/>
      <c r="AM3463" s="271"/>
      <c r="AN3463" s="30"/>
    </row>
    <row r="3464" spans="1:40" ht="20.100000000000001" customHeight="1" x14ac:dyDescent="0.2">
      <c r="A3464" s="258"/>
      <c r="B3464" s="258"/>
      <c r="C3464" s="258"/>
      <c r="D3464" s="28"/>
      <c r="E3464" s="259"/>
      <c r="F3464" s="260"/>
      <c r="G3464" s="28"/>
      <c r="H3464" s="28"/>
      <c r="I3464" s="261"/>
      <c r="J3464" s="28"/>
      <c r="K3464" s="478"/>
      <c r="L3464" s="479"/>
      <c r="M3464" s="262"/>
      <c r="N3464" s="259"/>
      <c r="O3464" s="263"/>
      <c r="P3464" s="264"/>
      <c r="Q3464" s="485"/>
      <c r="R3464" s="44"/>
      <c r="S3464" s="487"/>
      <c r="T3464" s="28"/>
      <c r="U3464" s="261"/>
      <c r="V3464" s="265"/>
      <c r="W3464" s="265"/>
      <c r="X3464" s="266"/>
      <c r="Y3464" s="266"/>
      <c r="Z3464" s="267"/>
      <c r="AA3464" s="30"/>
      <c r="AB3464" s="30"/>
      <c r="AC3464" s="30"/>
      <c r="AD3464" s="268"/>
      <c r="AE3464" s="28"/>
      <c r="AF3464" s="28"/>
      <c r="AG3464" s="269"/>
      <c r="AH3464" s="28"/>
      <c r="AI3464" s="30"/>
      <c r="AJ3464" s="30"/>
      <c r="AK3464" s="268"/>
      <c r="AL3464" s="270"/>
      <c r="AM3464" s="271"/>
      <c r="AN3464" s="30"/>
    </row>
    <row r="3465" spans="1:40" ht="20.100000000000001" customHeight="1" x14ac:dyDescent="0.2">
      <c r="A3465" s="258"/>
      <c r="B3465" s="258"/>
      <c r="C3465" s="258"/>
      <c r="D3465" s="28"/>
      <c r="E3465" s="259"/>
      <c r="F3465" s="260"/>
      <c r="G3465" s="28"/>
      <c r="H3465" s="28"/>
      <c r="I3465" s="261"/>
      <c r="J3465" s="28"/>
      <c r="K3465" s="478"/>
      <c r="L3465" s="479"/>
      <c r="M3465" s="262"/>
      <c r="N3465" s="259"/>
      <c r="O3465" s="263"/>
      <c r="P3465" s="264"/>
      <c r="Q3465" s="485"/>
      <c r="R3465" s="44"/>
      <c r="S3465" s="487"/>
      <c r="T3465" s="28"/>
      <c r="U3465" s="261"/>
      <c r="V3465" s="265"/>
      <c r="W3465" s="265"/>
      <c r="X3465" s="266"/>
      <c r="Y3465" s="266"/>
      <c r="Z3465" s="267"/>
      <c r="AA3465" s="30"/>
      <c r="AB3465" s="30"/>
      <c r="AC3465" s="30"/>
      <c r="AD3465" s="268"/>
      <c r="AE3465" s="28"/>
      <c r="AF3465" s="28"/>
      <c r="AG3465" s="269"/>
      <c r="AH3465" s="28"/>
      <c r="AI3465" s="30"/>
      <c r="AJ3465" s="30"/>
      <c r="AK3465" s="268"/>
      <c r="AL3465" s="270"/>
      <c r="AM3465" s="271"/>
      <c r="AN3465" s="30"/>
    </row>
    <row r="3466" spans="1:40" ht="20.100000000000001" customHeight="1" x14ac:dyDescent="0.2">
      <c r="A3466" s="258"/>
      <c r="B3466" s="258"/>
      <c r="C3466" s="258"/>
      <c r="D3466" s="28"/>
      <c r="E3466" s="259"/>
      <c r="F3466" s="260"/>
      <c r="G3466" s="28"/>
      <c r="H3466" s="28"/>
      <c r="I3466" s="261"/>
      <c r="J3466" s="28"/>
      <c r="K3466" s="478"/>
      <c r="L3466" s="479"/>
      <c r="M3466" s="262"/>
      <c r="N3466" s="259"/>
      <c r="O3466" s="263"/>
      <c r="P3466" s="264"/>
      <c r="Q3466" s="485"/>
      <c r="R3466" s="44"/>
      <c r="S3466" s="487"/>
      <c r="T3466" s="28"/>
      <c r="U3466" s="261"/>
      <c r="V3466" s="265"/>
      <c r="W3466" s="265"/>
      <c r="X3466" s="266"/>
      <c r="Y3466" s="266"/>
      <c r="Z3466" s="267"/>
      <c r="AA3466" s="30"/>
      <c r="AB3466" s="30"/>
      <c r="AC3466" s="30"/>
      <c r="AD3466" s="268"/>
      <c r="AE3466" s="28"/>
      <c r="AF3466" s="28"/>
      <c r="AG3466" s="269"/>
      <c r="AH3466" s="28"/>
      <c r="AI3466" s="30"/>
      <c r="AJ3466" s="30"/>
      <c r="AK3466" s="268"/>
      <c r="AL3466" s="270"/>
      <c r="AM3466" s="271"/>
      <c r="AN3466" s="30"/>
    </row>
    <row r="3467" spans="1:40" ht="20.100000000000001" customHeight="1" x14ac:dyDescent="0.2">
      <c r="A3467" s="258"/>
      <c r="B3467" s="258"/>
      <c r="C3467" s="258"/>
      <c r="D3467" s="28"/>
      <c r="E3467" s="259"/>
      <c r="F3467" s="260"/>
      <c r="G3467" s="28"/>
      <c r="H3467" s="28"/>
      <c r="I3467" s="261"/>
      <c r="J3467" s="28"/>
      <c r="K3467" s="478"/>
      <c r="L3467" s="479"/>
      <c r="M3467" s="262"/>
      <c r="N3467" s="259"/>
      <c r="O3467" s="263"/>
      <c r="P3467" s="264"/>
      <c r="Q3467" s="485"/>
      <c r="R3467" s="44"/>
      <c r="S3467" s="487"/>
      <c r="T3467" s="28"/>
      <c r="U3467" s="261"/>
      <c r="V3467" s="265"/>
      <c r="W3467" s="265"/>
      <c r="X3467" s="266"/>
      <c r="Y3467" s="266"/>
      <c r="Z3467" s="267"/>
      <c r="AA3467" s="30"/>
      <c r="AB3467" s="30"/>
      <c r="AC3467" s="30"/>
      <c r="AD3467" s="268"/>
      <c r="AE3467" s="28"/>
      <c r="AF3467" s="28"/>
      <c r="AG3467" s="269"/>
      <c r="AH3467" s="28"/>
      <c r="AI3467" s="30"/>
      <c r="AJ3467" s="30"/>
      <c r="AK3467" s="268"/>
      <c r="AL3467" s="270"/>
      <c r="AM3467" s="271"/>
      <c r="AN3467" s="30"/>
    </row>
    <row r="3468" spans="1:40" ht="20.100000000000001" customHeight="1" x14ac:dyDescent="0.2">
      <c r="A3468" s="258"/>
      <c r="B3468" s="258"/>
      <c r="C3468" s="258"/>
      <c r="D3468" s="28"/>
      <c r="E3468" s="259"/>
      <c r="F3468" s="260"/>
      <c r="G3468" s="28"/>
      <c r="H3468" s="28"/>
      <c r="I3468" s="261"/>
      <c r="J3468" s="28"/>
      <c r="K3468" s="478"/>
      <c r="L3468" s="479"/>
      <c r="M3468" s="262"/>
      <c r="N3468" s="259"/>
      <c r="O3468" s="263"/>
      <c r="P3468" s="264"/>
      <c r="Q3468" s="485"/>
      <c r="R3468" s="44"/>
      <c r="S3468" s="487"/>
      <c r="T3468" s="28"/>
      <c r="U3468" s="261"/>
      <c r="V3468" s="265"/>
      <c r="W3468" s="265"/>
      <c r="X3468" s="266"/>
      <c r="Y3468" s="266"/>
      <c r="Z3468" s="267"/>
      <c r="AA3468" s="30"/>
      <c r="AB3468" s="30"/>
      <c r="AC3468" s="30"/>
      <c r="AD3468" s="268"/>
      <c r="AE3468" s="28"/>
      <c r="AF3468" s="28"/>
      <c r="AG3468" s="269"/>
      <c r="AH3468" s="28"/>
      <c r="AI3468" s="30"/>
      <c r="AJ3468" s="30"/>
      <c r="AK3468" s="268"/>
      <c r="AL3468" s="270"/>
      <c r="AM3468" s="271"/>
      <c r="AN3468" s="30"/>
    </row>
    <row r="3469" spans="1:40" ht="20.100000000000001" customHeight="1" x14ac:dyDescent="0.2">
      <c r="A3469" s="258"/>
      <c r="B3469" s="258"/>
      <c r="C3469" s="258"/>
      <c r="D3469" s="28"/>
      <c r="E3469" s="259"/>
      <c r="F3469" s="260"/>
      <c r="G3469" s="28"/>
      <c r="H3469" s="28"/>
      <c r="I3469" s="261"/>
      <c r="J3469" s="28"/>
      <c r="K3469" s="478"/>
      <c r="L3469" s="479"/>
      <c r="M3469" s="262"/>
      <c r="N3469" s="259"/>
      <c r="O3469" s="263"/>
      <c r="P3469" s="264"/>
      <c r="Q3469" s="485"/>
      <c r="R3469" s="44"/>
      <c r="S3469" s="487"/>
      <c r="T3469" s="28"/>
      <c r="U3469" s="261"/>
      <c r="V3469" s="265"/>
      <c r="W3469" s="265"/>
      <c r="X3469" s="266"/>
      <c r="Y3469" s="266"/>
      <c r="Z3469" s="267"/>
      <c r="AA3469" s="30"/>
      <c r="AB3469" s="30"/>
      <c r="AC3469" s="30"/>
      <c r="AD3469" s="268"/>
      <c r="AE3469" s="28"/>
      <c r="AF3469" s="28"/>
      <c r="AG3469" s="269"/>
      <c r="AH3469" s="28"/>
      <c r="AI3469" s="30"/>
      <c r="AJ3469" s="30"/>
      <c r="AK3469" s="268"/>
      <c r="AL3469" s="270"/>
      <c r="AM3469" s="271"/>
      <c r="AN3469" s="30"/>
    </row>
    <row r="3470" spans="1:40" ht="20.100000000000001" customHeight="1" x14ac:dyDescent="0.2">
      <c r="A3470" s="258"/>
      <c r="B3470" s="258"/>
      <c r="C3470" s="258"/>
      <c r="D3470" s="28"/>
      <c r="E3470" s="259"/>
      <c r="F3470" s="260"/>
      <c r="G3470" s="28"/>
      <c r="H3470" s="28"/>
      <c r="I3470" s="261"/>
      <c r="J3470" s="28"/>
      <c r="K3470" s="478"/>
      <c r="L3470" s="479"/>
      <c r="M3470" s="262"/>
      <c r="N3470" s="259"/>
      <c r="O3470" s="263"/>
      <c r="P3470" s="264"/>
      <c r="Q3470" s="485"/>
      <c r="R3470" s="44"/>
      <c r="S3470" s="487"/>
      <c r="T3470" s="28"/>
      <c r="U3470" s="261"/>
      <c r="V3470" s="265"/>
      <c r="W3470" s="265"/>
      <c r="X3470" s="266"/>
      <c r="Y3470" s="266"/>
      <c r="Z3470" s="267"/>
      <c r="AA3470" s="30"/>
      <c r="AB3470" s="30"/>
      <c r="AC3470" s="30"/>
      <c r="AD3470" s="268"/>
      <c r="AE3470" s="28"/>
      <c r="AF3470" s="28"/>
      <c r="AG3470" s="269"/>
      <c r="AH3470" s="28"/>
      <c r="AI3470" s="30"/>
      <c r="AJ3470" s="30"/>
      <c r="AK3470" s="268"/>
      <c r="AL3470" s="270"/>
      <c r="AM3470" s="271"/>
      <c r="AN3470" s="30"/>
    </row>
    <row r="3471" spans="1:40" ht="20.100000000000001" customHeight="1" x14ac:dyDescent="0.2">
      <c r="A3471" s="258"/>
      <c r="B3471" s="258"/>
      <c r="C3471" s="258"/>
      <c r="D3471" s="28"/>
      <c r="E3471" s="259"/>
      <c r="F3471" s="260"/>
      <c r="G3471" s="28"/>
      <c r="H3471" s="28"/>
      <c r="I3471" s="261"/>
      <c r="J3471" s="28"/>
      <c r="K3471" s="478"/>
      <c r="L3471" s="479"/>
      <c r="M3471" s="262"/>
      <c r="N3471" s="259"/>
      <c r="O3471" s="263"/>
      <c r="P3471" s="264"/>
      <c r="Q3471" s="485"/>
      <c r="R3471" s="44"/>
      <c r="S3471" s="487"/>
      <c r="T3471" s="28"/>
      <c r="U3471" s="261"/>
      <c r="V3471" s="265"/>
      <c r="W3471" s="265"/>
      <c r="X3471" s="266"/>
      <c r="Y3471" s="266"/>
      <c r="Z3471" s="267"/>
      <c r="AA3471" s="30"/>
      <c r="AB3471" s="30"/>
      <c r="AC3471" s="30"/>
      <c r="AD3471" s="268"/>
      <c r="AE3471" s="28"/>
      <c r="AF3471" s="28"/>
      <c r="AG3471" s="269"/>
      <c r="AH3471" s="28"/>
      <c r="AI3471" s="30"/>
      <c r="AJ3471" s="30"/>
      <c r="AK3471" s="268"/>
      <c r="AL3471" s="270"/>
      <c r="AM3471" s="271"/>
      <c r="AN3471" s="30"/>
    </row>
    <row r="3472" spans="1:40" ht="20.100000000000001" customHeight="1" x14ac:dyDescent="0.2">
      <c r="A3472" s="258"/>
      <c r="B3472" s="258"/>
      <c r="C3472" s="258"/>
      <c r="D3472" s="28"/>
      <c r="E3472" s="259"/>
      <c r="F3472" s="260"/>
      <c r="G3472" s="28"/>
      <c r="H3472" s="28"/>
      <c r="I3472" s="261"/>
      <c r="J3472" s="28"/>
      <c r="K3472" s="478"/>
      <c r="L3472" s="479"/>
      <c r="M3472" s="262"/>
      <c r="N3472" s="259"/>
      <c r="O3472" s="263"/>
      <c r="P3472" s="264"/>
      <c r="Q3472" s="485"/>
      <c r="R3472" s="44"/>
      <c r="S3472" s="487"/>
      <c r="T3472" s="28"/>
      <c r="U3472" s="261"/>
      <c r="V3472" s="265"/>
      <c r="W3472" s="265"/>
      <c r="X3472" s="266"/>
      <c r="Y3472" s="266"/>
      <c r="Z3472" s="267"/>
      <c r="AA3472" s="30"/>
      <c r="AB3472" s="30"/>
      <c r="AC3472" s="30"/>
      <c r="AD3472" s="268"/>
      <c r="AE3472" s="28"/>
      <c r="AF3472" s="28"/>
      <c r="AG3472" s="269"/>
      <c r="AH3472" s="28"/>
      <c r="AI3472" s="30"/>
      <c r="AJ3472" s="30"/>
      <c r="AK3472" s="268"/>
      <c r="AL3472" s="270"/>
      <c r="AM3472" s="271"/>
      <c r="AN3472" s="30"/>
    </row>
    <row r="3473" spans="1:40" ht="20.100000000000001" customHeight="1" x14ac:dyDescent="0.2">
      <c r="A3473" s="258"/>
      <c r="B3473" s="258"/>
      <c r="C3473" s="258"/>
      <c r="D3473" s="28"/>
      <c r="E3473" s="259"/>
      <c r="F3473" s="260"/>
      <c r="G3473" s="28"/>
      <c r="H3473" s="28"/>
      <c r="I3473" s="261"/>
      <c r="J3473" s="28"/>
      <c r="K3473" s="478"/>
      <c r="L3473" s="479"/>
      <c r="M3473" s="262"/>
      <c r="N3473" s="259"/>
      <c r="O3473" s="263"/>
      <c r="P3473" s="264"/>
      <c r="Q3473" s="485"/>
      <c r="R3473" s="44"/>
      <c r="S3473" s="487"/>
      <c r="T3473" s="28"/>
      <c r="U3473" s="261"/>
      <c r="V3473" s="265"/>
      <c r="W3473" s="265"/>
      <c r="X3473" s="266"/>
      <c r="Y3473" s="266"/>
      <c r="Z3473" s="267"/>
      <c r="AA3473" s="30"/>
      <c r="AB3473" s="30"/>
      <c r="AC3473" s="30"/>
      <c r="AD3473" s="268"/>
      <c r="AE3473" s="28"/>
      <c r="AF3473" s="28"/>
      <c r="AG3473" s="269"/>
      <c r="AH3473" s="28"/>
      <c r="AI3473" s="30"/>
      <c r="AJ3473" s="30"/>
      <c r="AK3473" s="268"/>
      <c r="AL3473" s="270"/>
      <c r="AM3473" s="271"/>
      <c r="AN3473" s="30"/>
    </row>
    <row r="3474" spans="1:40" ht="20.100000000000001" customHeight="1" x14ac:dyDescent="0.2">
      <c r="A3474" s="258"/>
      <c r="B3474" s="258"/>
      <c r="C3474" s="258"/>
      <c r="D3474" s="28"/>
      <c r="E3474" s="259"/>
      <c r="F3474" s="260"/>
      <c r="G3474" s="28"/>
      <c r="H3474" s="28"/>
      <c r="I3474" s="261"/>
      <c r="J3474" s="28"/>
      <c r="K3474" s="478"/>
      <c r="L3474" s="479"/>
      <c r="M3474" s="262"/>
      <c r="N3474" s="259"/>
      <c r="O3474" s="263"/>
      <c r="P3474" s="264"/>
      <c r="Q3474" s="485"/>
      <c r="R3474" s="44"/>
      <c r="S3474" s="487"/>
      <c r="T3474" s="28"/>
      <c r="U3474" s="261"/>
      <c r="V3474" s="265"/>
      <c r="W3474" s="265"/>
      <c r="X3474" s="266"/>
      <c r="Y3474" s="266"/>
      <c r="Z3474" s="267"/>
      <c r="AA3474" s="30"/>
      <c r="AB3474" s="30"/>
      <c r="AC3474" s="30"/>
      <c r="AD3474" s="268"/>
      <c r="AE3474" s="28"/>
      <c r="AF3474" s="28"/>
      <c r="AG3474" s="269"/>
      <c r="AH3474" s="28"/>
      <c r="AI3474" s="30"/>
      <c r="AJ3474" s="30"/>
      <c r="AK3474" s="268"/>
      <c r="AL3474" s="270"/>
      <c r="AM3474" s="271"/>
      <c r="AN3474" s="30"/>
    </row>
    <row r="3475" spans="1:40" ht="20.100000000000001" customHeight="1" x14ac:dyDescent="0.2">
      <c r="A3475" s="258"/>
      <c r="B3475" s="258"/>
      <c r="C3475" s="258"/>
      <c r="D3475" s="28"/>
      <c r="E3475" s="259"/>
      <c r="F3475" s="260"/>
      <c r="G3475" s="28"/>
      <c r="H3475" s="28"/>
      <c r="I3475" s="261"/>
      <c r="J3475" s="28"/>
      <c r="K3475" s="478"/>
      <c r="L3475" s="479"/>
      <c r="M3475" s="262"/>
      <c r="N3475" s="259"/>
      <c r="O3475" s="263"/>
      <c r="P3475" s="264"/>
      <c r="Q3475" s="485"/>
      <c r="R3475" s="44"/>
      <c r="S3475" s="487"/>
      <c r="T3475" s="28"/>
      <c r="U3475" s="261"/>
      <c r="V3475" s="265"/>
      <c r="W3475" s="265"/>
      <c r="X3475" s="266"/>
      <c r="Y3475" s="266"/>
      <c r="Z3475" s="267"/>
      <c r="AA3475" s="30"/>
      <c r="AB3475" s="30"/>
      <c r="AC3475" s="30"/>
      <c r="AD3475" s="268"/>
      <c r="AE3475" s="28"/>
      <c r="AF3475" s="28"/>
      <c r="AG3475" s="269"/>
      <c r="AH3475" s="28"/>
      <c r="AI3475" s="30"/>
      <c r="AJ3475" s="30"/>
      <c r="AK3475" s="268"/>
      <c r="AL3475" s="270"/>
      <c r="AM3475" s="271"/>
      <c r="AN3475" s="30"/>
    </row>
    <row r="3476" spans="1:40" ht="20.100000000000001" customHeight="1" x14ac:dyDescent="0.2">
      <c r="A3476" s="258"/>
      <c r="B3476" s="258"/>
      <c r="C3476" s="258"/>
      <c r="D3476" s="28"/>
      <c r="E3476" s="259"/>
      <c r="F3476" s="260"/>
      <c r="G3476" s="28"/>
      <c r="H3476" s="28"/>
      <c r="I3476" s="261"/>
      <c r="J3476" s="28"/>
      <c r="K3476" s="478"/>
      <c r="L3476" s="479"/>
      <c r="M3476" s="262"/>
      <c r="N3476" s="259"/>
      <c r="O3476" s="263"/>
      <c r="P3476" s="264"/>
      <c r="Q3476" s="485"/>
      <c r="R3476" s="44"/>
      <c r="S3476" s="487"/>
      <c r="T3476" s="28"/>
      <c r="U3476" s="261"/>
      <c r="V3476" s="265"/>
      <c r="W3476" s="265"/>
      <c r="X3476" s="266"/>
      <c r="Y3476" s="266"/>
      <c r="Z3476" s="267"/>
      <c r="AA3476" s="30"/>
      <c r="AB3476" s="30"/>
      <c r="AC3476" s="30"/>
      <c r="AD3476" s="268"/>
      <c r="AE3476" s="28"/>
      <c r="AF3476" s="28"/>
      <c r="AG3476" s="269"/>
      <c r="AH3476" s="28"/>
      <c r="AI3476" s="30"/>
      <c r="AJ3476" s="30"/>
      <c r="AK3476" s="268"/>
      <c r="AL3476" s="270"/>
      <c r="AM3476" s="271"/>
      <c r="AN3476" s="30"/>
    </row>
    <row r="3477" spans="1:40" ht="20.100000000000001" customHeight="1" x14ac:dyDescent="0.2">
      <c r="A3477" s="258"/>
      <c r="B3477" s="258"/>
      <c r="C3477" s="258"/>
      <c r="D3477" s="28"/>
      <c r="E3477" s="259"/>
      <c r="F3477" s="260"/>
      <c r="G3477" s="28"/>
      <c r="H3477" s="28"/>
      <c r="I3477" s="261"/>
      <c r="J3477" s="28"/>
      <c r="K3477" s="478"/>
      <c r="L3477" s="479"/>
      <c r="M3477" s="262"/>
      <c r="N3477" s="259"/>
      <c r="O3477" s="263"/>
      <c r="P3477" s="264"/>
      <c r="Q3477" s="485"/>
      <c r="R3477" s="44"/>
      <c r="S3477" s="487"/>
      <c r="T3477" s="28"/>
      <c r="U3477" s="261"/>
      <c r="V3477" s="265"/>
      <c r="W3477" s="265"/>
      <c r="X3477" s="266"/>
      <c r="Y3477" s="266"/>
      <c r="Z3477" s="267"/>
      <c r="AA3477" s="30"/>
      <c r="AB3477" s="30"/>
      <c r="AC3477" s="30"/>
      <c r="AD3477" s="268"/>
      <c r="AE3477" s="28"/>
      <c r="AF3477" s="28"/>
      <c r="AG3477" s="269"/>
      <c r="AH3477" s="28"/>
      <c r="AI3477" s="30"/>
      <c r="AJ3477" s="30"/>
      <c r="AK3477" s="268"/>
      <c r="AL3477" s="270"/>
      <c r="AM3477" s="271"/>
      <c r="AN3477" s="30"/>
    </row>
    <row r="3478" spans="1:40" ht="20.100000000000001" customHeight="1" x14ac:dyDescent="0.2">
      <c r="A3478" s="258"/>
      <c r="B3478" s="258"/>
      <c r="C3478" s="258"/>
      <c r="D3478" s="28"/>
      <c r="E3478" s="259"/>
      <c r="F3478" s="260"/>
      <c r="G3478" s="28"/>
      <c r="H3478" s="28"/>
      <c r="I3478" s="261"/>
      <c r="J3478" s="28"/>
      <c r="K3478" s="478"/>
      <c r="L3478" s="479"/>
      <c r="M3478" s="262"/>
      <c r="N3478" s="259"/>
      <c r="O3478" s="263"/>
      <c r="P3478" s="264"/>
      <c r="Q3478" s="485"/>
      <c r="R3478" s="44"/>
      <c r="S3478" s="487"/>
      <c r="T3478" s="28"/>
      <c r="U3478" s="261"/>
      <c r="V3478" s="265"/>
      <c r="W3478" s="265"/>
      <c r="X3478" s="266"/>
      <c r="Y3478" s="266"/>
      <c r="Z3478" s="267"/>
      <c r="AA3478" s="30"/>
      <c r="AB3478" s="30"/>
      <c r="AC3478" s="30"/>
      <c r="AD3478" s="268"/>
      <c r="AE3478" s="28"/>
      <c r="AF3478" s="28"/>
      <c r="AG3478" s="269"/>
      <c r="AH3478" s="28"/>
      <c r="AI3478" s="30"/>
      <c r="AJ3478" s="30"/>
      <c r="AK3478" s="268"/>
      <c r="AL3478" s="270"/>
      <c r="AM3478" s="271"/>
      <c r="AN3478" s="30"/>
    </row>
    <row r="3479" spans="1:40" ht="20.100000000000001" customHeight="1" x14ac:dyDescent="0.2">
      <c r="A3479" s="258"/>
      <c r="B3479" s="258"/>
      <c r="C3479" s="258"/>
      <c r="D3479" s="28"/>
      <c r="E3479" s="259"/>
      <c r="F3479" s="260"/>
      <c r="G3479" s="28"/>
      <c r="H3479" s="28"/>
      <c r="I3479" s="261"/>
      <c r="J3479" s="28"/>
      <c r="K3479" s="478"/>
      <c r="L3479" s="479"/>
      <c r="M3479" s="262"/>
      <c r="N3479" s="259"/>
      <c r="O3479" s="263"/>
      <c r="P3479" s="264"/>
      <c r="Q3479" s="485"/>
      <c r="R3479" s="44"/>
      <c r="S3479" s="487"/>
      <c r="T3479" s="28"/>
      <c r="U3479" s="261"/>
      <c r="V3479" s="265"/>
      <c r="W3479" s="265"/>
      <c r="X3479" s="266"/>
      <c r="Y3479" s="266"/>
      <c r="Z3479" s="267"/>
      <c r="AA3479" s="30"/>
      <c r="AB3479" s="30"/>
      <c r="AC3479" s="30"/>
      <c r="AD3479" s="268"/>
      <c r="AE3479" s="28"/>
      <c r="AF3479" s="28"/>
      <c r="AG3479" s="269"/>
      <c r="AH3479" s="28"/>
      <c r="AI3479" s="30"/>
      <c r="AJ3479" s="30"/>
      <c r="AK3479" s="268"/>
      <c r="AL3479" s="270"/>
      <c r="AM3479" s="271"/>
      <c r="AN3479" s="30"/>
    </row>
    <row r="3480" spans="1:40" ht="20.100000000000001" customHeight="1" x14ac:dyDescent="0.2">
      <c r="A3480" s="258"/>
      <c r="B3480" s="258"/>
      <c r="C3480" s="258"/>
      <c r="D3480" s="28"/>
      <c r="E3480" s="259"/>
      <c r="F3480" s="260"/>
      <c r="G3480" s="28"/>
      <c r="H3480" s="28"/>
      <c r="I3480" s="261"/>
      <c r="J3480" s="28"/>
      <c r="K3480" s="478"/>
      <c r="L3480" s="479"/>
      <c r="M3480" s="262"/>
      <c r="N3480" s="259"/>
      <c r="O3480" s="263"/>
      <c r="P3480" s="264"/>
      <c r="Q3480" s="485"/>
      <c r="R3480" s="44"/>
      <c r="S3480" s="487"/>
      <c r="T3480" s="28"/>
      <c r="U3480" s="261"/>
      <c r="V3480" s="265"/>
      <c r="W3480" s="265"/>
      <c r="X3480" s="266"/>
      <c r="Y3480" s="266"/>
      <c r="Z3480" s="267"/>
      <c r="AA3480" s="30"/>
      <c r="AB3480" s="30"/>
      <c r="AC3480" s="30"/>
      <c r="AD3480" s="268"/>
      <c r="AE3480" s="28"/>
      <c r="AF3480" s="28"/>
      <c r="AG3480" s="269"/>
      <c r="AH3480" s="28"/>
      <c r="AI3480" s="30"/>
      <c r="AJ3480" s="30"/>
      <c r="AK3480" s="268"/>
      <c r="AL3480" s="270"/>
      <c r="AM3480" s="271"/>
      <c r="AN3480" s="30"/>
    </row>
    <row r="3481" spans="1:40" ht="20.100000000000001" customHeight="1" x14ac:dyDescent="0.2">
      <c r="A3481" s="258"/>
      <c r="B3481" s="258"/>
      <c r="C3481" s="258"/>
      <c r="D3481" s="28"/>
      <c r="E3481" s="259"/>
      <c r="F3481" s="260"/>
      <c r="G3481" s="28"/>
      <c r="H3481" s="28"/>
      <c r="I3481" s="261"/>
      <c r="J3481" s="28"/>
      <c r="K3481" s="478"/>
      <c r="L3481" s="479"/>
      <c r="M3481" s="262"/>
      <c r="N3481" s="259"/>
      <c r="O3481" s="263"/>
      <c r="P3481" s="264"/>
      <c r="Q3481" s="485"/>
      <c r="R3481" s="44"/>
      <c r="S3481" s="487"/>
      <c r="T3481" s="28"/>
      <c r="U3481" s="261"/>
      <c r="V3481" s="265"/>
      <c r="W3481" s="265"/>
      <c r="X3481" s="266"/>
      <c r="Y3481" s="266"/>
      <c r="Z3481" s="267"/>
      <c r="AA3481" s="30"/>
      <c r="AB3481" s="30"/>
      <c r="AC3481" s="30"/>
      <c r="AD3481" s="268"/>
      <c r="AE3481" s="28"/>
      <c r="AF3481" s="28"/>
      <c r="AG3481" s="269"/>
      <c r="AH3481" s="28"/>
      <c r="AI3481" s="30"/>
      <c r="AJ3481" s="30"/>
      <c r="AK3481" s="268"/>
      <c r="AL3481" s="270"/>
      <c r="AM3481" s="271"/>
      <c r="AN3481" s="30"/>
    </row>
    <row r="3482" spans="1:40" ht="20.100000000000001" customHeight="1" x14ac:dyDescent="0.2">
      <c r="A3482" s="258"/>
      <c r="B3482" s="258"/>
      <c r="C3482" s="258"/>
      <c r="D3482" s="28"/>
      <c r="E3482" s="259"/>
      <c r="F3482" s="260"/>
      <c r="G3482" s="28"/>
      <c r="H3482" s="28"/>
      <c r="I3482" s="261"/>
      <c r="J3482" s="28"/>
      <c r="K3482" s="478"/>
      <c r="L3482" s="479"/>
      <c r="M3482" s="262"/>
      <c r="N3482" s="259"/>
      <c r="O3482" s="263"/>
      <c r="P3482" s="264"/>
      <c r="Q3482" s="485"/>
      <c r="R3482" s="44"/>
      <c r="S3482" s="487"/>
      <c r="T3482" s="28"/>
      <c r="U3482" s="261"/>
      <c r="V3482" s="265"/>
      <c r="W3482" s="265"/>
      <c r="X3482" s="266"/>
      <c r="Y3482" s="266"/>
      <c r="Z3482" s="267"/>
      <c r="AA3482" s="30"/>
      <c r="AB3482" s="30"/>
      <c r="AC3482" s="30"/>
      <c r="AD3482" s="268"/>
      <c r="AE3482" s="28"/>
      <c r="AF3482" s="28"/>
      <c r="AG3482" s="269"/>
      <c r="AH3482" s="28"/>
      <c r="AI3482" s="30"/>
      <c r="AJ3482" s="30"/>
      <c r="AK3482" s="268"/>
      <c r="AL3482" s="270"/>
      <c r="AM3482" s="271"/>
      <c r="AN3482" s="30"/>
    </row>
    <row r="3483" spans="1:40" ht="20.100000000000001" customHeight="1" x14ac:dyDescent="0.2">
      <c r="A3483" s="258"/>
      <c r="B3483" s="258"/>
      <c r="C3483" s="258"/>
      <c r="D3483" s="28"/>
      <c r="E3483" s="259"/>
      <c r="F3483" s="260"/>
      <c r="G3483" s="28"/>
      <c r="H3483" s="28"/>
      <c r="I3483" s="261"/>
      <c r="J3483" s="28"/>
      <c r="K3483" s="478"/>
      <c r="L3483" s="479"/>
      <c r="M3483" s="262"/>
      <c r="N3483" s="259"/>
      <c r="O3483" s="263"/>
      <c r="P3483" s="264"/>
      <c r="Q3483" s="485"/>
      <c r="R3483" s="44"/>
      <c r="S3483" s="487"/>
      <c r="T3483" s="28"/>
      <c r="U3483" s="261"/>
      <c r="V3483" s="265"/>
      <c r="W3483" s="265"/>
      <c r="X3483" s="266"/>
      <c r="Y3483" s="266"/>
      <c r="Z3483" s="267"/>
      <c r="AA3483" s="30"/>
      <c r="AB3483" s="30"/>
      <c r="AC3483" s="30"/>
      <c r="AD3483" s="268"/>
      <c r="AE3483" s="28"/>
      <c r="AF3483" s="28"/>
      <c r="AG3483" s="269"/>
      <c r="AH3483" s="28"/>
      <c r="AI3483" s="30"/>
      <c r="AJ3483" s="30"/>
      <c r="AK3483" s="268"/>
      <c r="AL3483" s="270"/>
      <c r="AM3483" s="271"/>
      <c r="AN3483" s="30"/>
    </row>
    <row r="3484" spans="1:40" ht="20.100000000000001" customHeight="1" x14ac:dyDescent="0.2">
      <c r="A3484" s="258"/>
      <c r="B3484" s="258"/>
      <c r="C3484" s="258"/>
      <c r="D3484" s="28"/>
      <c r="E3484" s="259"/>
      <c r="F3484" s="260"/>
      <c r="G3484" s="28"/>
      <c r="H3484" s="28"/>
      <c r="I3484" s="261"/>
      <c r="J3484" s="28"/>
      <c r="K3484" s="478"/>
      <c r="L3484" s="479"/>
      <c r="M3484" s="262"/>
      <c r="N3484" s="259"/>
      <c r="O3484" s="263"/>
      <c r="P3484" s="264"/>
      <c r="Q3484" s="485"/>
      <c r="R3484" s="44"/>
      <c r="S3484" s="487"/>
      <c r="T3484" s="28"/>
      <c r="U3484" s="261"/>
      <c r="V3484" s="265"/>
      <c r="W3484" s="265"/>
      <c r="X3484" s="266"/>
      <c r="Y3484" s="266"/>
      <c r="Z3484" s="267"/>
      <c r="AA3484" s="30"/>
      <c r="AB3484" s="30"/>
      <c r="AC3484" s="30"/>
      <c r="AD3484" s="268"/>
      <c r="AE3484" s="28"/>
      <c r="AF3484" s="28"/>
      <c r="AG3484" s="269"/>
      <c r="AH3484" s="28"/>
      <c r="AI3484" s="30"/>
      <c r="AJ3484" s="30"/>
      <c r="AK3484" s="268"/>
      <c r="AL3484" s="270"/>
      <c r="AM3484" s="271"/>
      <c r="AN3484" s="30"/>
    </row>
    <row r="3485" spans="1:40" ht="20.100000000000001" customHeight="1" x14ac:dyDescent="0.2">
      <c r="A3485" s="258"/>
      <c r="B3485" s="258"/>
      <c r="C3485" s="258"/>
      <c r="D3485" s="28"/>
      <c r="E3485" s="259"/>
      <c r="F3485" s="260"/>
      <c r="G3485" s="28"/>
      <c r="H3485" s="28"/>
      <c r="I3485" s="261"/>
      <c r="J3485" s="28"/>
      <c r="K3485" s="478"/>
      <c r="L3485" s="479"/>
      <c r="M3485" s="262"/>
      <c r="N3485" s="259"/>
      <c r="O3485" s="263"/>
      <c r="P3485" s="264"/>
      <c r="Q3485" s="485"/>
      <c r="R3485" s="44"/>
      <c r="S3485" s="487"/>
      <c r="T3485" s="28"/>
      <c r="U3485" s="261"/>
      <c r="V3485" s="265"/>
      <c r="W3485" s="265"/>
      <c r="X3485" s="266"/>
      <c r="Y3485" s="266"/>
      <c r="Z3485" s="267"/>
      <c r="AA3485" s="30"/>
      <c r="AB3485" s="30"/>
      <c r="AC3485" s="30"/>
      <c r="AD3485" s="268"/>
      <c r="AE3485" s="28"/>
      <c r="AF3485" s="28"/>
      <c r="AG3485" s="269"/>
      <c r="AH3485" s="28"/>
      <c r="AI3485" s="30"/>
      <c r="AJ3485" s="30"/>
      <c r="AK3485" s="268"/>
      <c r="AL3485" s="270"/>
      <c r="AM3485" s="271"/>
      <c r="AN3485" s="30"/>
    </row>
    <row r="3486" spans="1:40" ht="20.100000000000001" customHeight="1" x14ac:dyDescent="0.2">
      <c r="A3486" s="258"/>
      <c r="B3486" s="258"/>
      <c r="C3486" s="258"/>
      <c r="D3486" s="28"/>
      <c r="E3486" s="259"/>
      <c r="F3486" s="260"/>
      <c r="G3486" s="28"/>
      <c r="H3486" s="28"/>
      <c r="I3486" s="261"/>
      <c r="J3486" s="28"/>
      <c r="K3486" s="478"/>
      <c r="L3486" s="479"/>
      <c r="M3486" s="262"/>
      <c r="N3486" s="259"/>
      <c r="O3486" s="263"/>
      <c r="P3486" s="264"/>
      <c r="Q3486" s="485"/>
      <c r="R3486" s="44"/>
      <c r="S3486" s="487"/>
      <c r="T3486" s="28"/>
      <c r="U3486" s="261"/>
      <c r="V3486" s="265"/>
      <c r="W3486" s="265"/>
      <c r="X3486" s="266"/>
      <c r="Y3486" s="266"/>
      <c r="Z3486" s="267"/>
      <c r="AA3486" s="30"/>
      <c r="AB3486" s="30"/>
      <c r="AC3486" s="30"/>
      <c r="AD3486" s="268"/>
      <c r="AE3486" s="28"/>
      <c r="AF3486" s="28"/>
      <c r="AG3486" s="269"/>
      <c r="AH3486" s="28"/>
      <c r="AI3486" s="30"/>
      <c r="AJ3486" s="30"/>
      <c r="AK3486" s="268"/>
      <c r="AL3486" s="270"/>
      <c r="AM3486" s="271"/>
      <c r="AN3486" s="30"/>
    </row>
    <row r="3487" spans="1:40" ht="20.100000000000001" customHeight="1" x14ac:dyDescent="0.2">
      <c r="A3487" s="258"/>
      <c r="B3487" s="258"/>
      <c r="C3487" s="258"/>
      <c r="D3487" s="28"/>
      <c r="E3487" s="259"/>
      <c r="F3487" s="260"/>
      <c r="G3487" s="28"/>
      <c r="H3487" s="28"/>
      <c r="I3487" s="261"/>
      <c r="J3487" s="28"/>
      <c r="K3487" s="478"/>
      <c r="L3487" s="479"/>
      <c r="M3487" s="262"/>
      <c r="N3487" s="259"/>
      <c r="O3487" s="263"/>
      <c r="P3487" s="264"/>
      <c r="Q3487" s="485"/>
      <c r="R3487" s="44"/>
      <c r="S3487" s="487"/>
      <c r="T3487" s="28"/>
      <c r="U3487" s="261"/>
      <c r="V3487" s="265"/>
      <c r="W3487" s="265"/>
      <c r="X3487" s="266"/>
      <c r="Y3487" s="266"/>
      <c r="Z3487" s="267"/>
      <c r="AA3487" s="30"/>
      <c r="AB3487" s="30"/>
      <c r="AC3487" s="30"/>
      <c r="AD3487" s="268"/>
      <c r="AE3487" s="28"/>
      <c r="AF3487" s="28"/>
      <c r="AG3487" s="269"/>
      <c r="AH3487" s="28"/>
      <c r="AI3487" s="30"/>
      <c r="AJ3487" s="30"/>
      <c r="AK3487" s="268"/>
      <c r="AL3487" s="270"/>
      <c r="AM3487" s="271"/>
      <c r="AN3487" s="30"/>
    </row>
    <row r="3488" spans="1:40" ht="20.100000000000001" customHeight="1" x14ac:dyDescent="0.2">
      <c r="A3488" s="258"/>
      <c r="B3488" s="258"/>
      <c r="C3488" s="258"/>
      <c r="D3488" s="28"/>
      <c r="E3488" s="259"/>
      <c r="F3488" s="260"/>
      <c r="G3488" s="28"/>
      <c r="H3488" s="28"/>
      <c r="I3488" s="261"/>
      <c r="J3488" s="28"/>
      <c r="K3488" s="478"/>
      <c r="L3488" s="479"/>
      <c r="M3488" s="262"/>
      <c r="N3488" s="259"/>
      <c r="O3488" s="263"/>
      <c r="P3488" s="264"/>
      <c r="Q3488" s="485"/>
      <c r="R3488" s="44"/>
      <c r="S3488" s="487"/>
      <c r="T3488" s="28"/>
      <c r="U3488" s="261"/>
      <c r="V3488" s="265"/>
      <c r="W3488" s="265"/>
      <c r="X3488" s="266"/>
      <c r="Y3488" s="266"/>
      <c r="Z3488" s="267"/>
      <c r="AA3488" s="30"/>
      <c r="AB3488" s="30"/>
      <c r="AC3488" s="30"/>
      <c r="AD3488" s="268"/>
      <c r="AE3488" s="28"/>
      <c r="AF3488" s="28"/>
      <c r="AG3488" s="269"/>
      <c r="AH3488" s="28"/>
      <c r="AI3488" s="30"/>
      <c r="AJ3488" s="30"/>
      <c r="AK3488" s="268"/>
      <c r="AL3488" s="270"/>
      <c r="AM3488" s="271"/>
      <c r="AN3488" s="30"/>
    </row>
    <row r="3489" spans="1:40" ht="20.100000000000001" customHeight="1" x14ac:dyDescent="0.2">
      <c r="A3489" s="258"/>
      <c r="B3489" s="258"/>
      <c r="C3489" s="258"/>
      <c r="D3489" s="28"/>
      <c r="E3489" s="259"/>
      <c r="F3489" s="260"/>
      <c r="G3489" s="28"/>
      <c r="H3489" s="28"/>
      <c r="I3489" s="261"/>
      <c r="J3489" s="28"/>
      <c r="K3489" s="478"/>
      <c r="L3489" s="479"/>
      <c r="M3489" s="262"/>
      <c r="N3489" s="259"/>
      <c r="O3489" s="263"/>
      <c r="P3489" s="264"/>
      <c r="Q3489" s="485"/>
      <c r="R3489" s="44"/>
      <c r="S3489" s="487"/>
      <c r="T3489" s="28"/>
      <c r="U3489" s="261"/>
      <c r="V3489" s="265"/>
      <c r="W3489" s="265"/>
      <c r="X3489" s="266"/>
      <c r="Y3489" s="266"/>
      <c r="Z3489" s="267"/>
      <c r="AA3489" s="30"/>
      <c r="AB3489" s="30"/>
      <c r="AC3489" s="30"/>
      <c r="AD3489" s="268"/>
      <c r="AE3489" s="28"/>
      <c r="AF3489" s="28"/>
      <c r="AG3489" s="269"/>
      <c r="AH3489" s="28"/>
      <c r="AI3489" s="30"/>
      <c r="AJ3489" s="30"/>
      <c r="AK3489" s="268"/>
      <c r="AL3489" s="270"/>
      <c r="AM3489" s="271"/>
      <c r="AN3489" s="30"/>
    </row>
    <row r="3490" spans="1:40" ht="20.100000000000001" customHeight="1" x14ac:dyDescent="0.2">
      <c r="A3490" s="258"/>
      <c r="B3490" s="258"/>
      <c r="C3490" s="258"/>
      <c r="D3490" s="28"/>
      <c r="E3490" s="259"/>
      <c r="F3490" s="260"/>
      <c r="G3490" s="28"/>
      <c r="H3490" s="28"/>
      <c r="I3490" s="261"/>
      <c r="J3490" s="28"/>
      <c r="K3490" s="478"/>
      <c r="L3490" s="479"/>
      <c r="M3490" s="262"/>
      <c r="N3490" s="259"/>
      <c r="O3490" s="263"/>
      <c r="P3490" s="264"/>
      <c r="Q3490" s="485"/>
      <c r="R3490" s="44"/>
      <c r="S3490" s="487"/>
      <c r="T3490" s="28"/>
      <c r="U3490" s="261"/>
      <c r="V3490" s="265"/>
      <c r="W3490" s="265"/>
      <c r="X3490" s="266"/>
      <c r="Y3490" s="266"/>
      <c r="Z3490" s="267"/>
      <c r="AA3490" s="30"/>
      <c r="AB3490" s="30"/>
      <c r="AC3490" s="30"/>
      <c r="AD3490" s="268"/>
      <c r="AE3490" s="28"/>
      <c r="AF3490" s="28"/>
      <c r="AG3490" s="269"/>
      <c r="AH3490" s="28"/>
      <c r="AI3490" s="30"/>
      <c r="AJ3490" s="30"/>
      <c r="AK3490" s="268"/>
      <c r="AL3490" s="270"/>
      <c r="AM3490" s="271"/>
      <c r="AN3490" s="30"/>
    </row>
    <row r="3491" spans="1:40" ht="20.100000000000001" customHeight="1" x14ac:dyDescent="0.2">
      <c r="A3491" s="258"/>
      <c r="B3491" s="258"/>
      <c r="C3491" s="258"/>
      <c r="D3491" s="28"/>
      <c r="E3491" s="259"/>
      <c r="F3491" s="260"/>
      <c r="G3491" s="28"/>
      <c r="H3491" s="28"/>
      <c r="I3491" s="261"/>
      <c r="J3491" s="28"/>
      <c r="K3491" s="478"/>
      <c r="L3491" s="479"/>
      <c r="M3491" s="262"/>
      <c r="N3491" s="259"/>
      <c r="O3491" s="263"/>
      <c r="P3491" s="264"/>
      <c r="Q3491" s="485"/>
      <c r="R3491" s="44"/>
      <c r="S3491" s="487"/>
      <c r="T3491" s="28"/>
      <c r="U3491" s="261"/>
      <c r="V3491" s="265"/>
      <c r="W3491" s="265"/>
      <c r="X3491" s="266"/>
      <c r="Y3491" s="266"/>
      <c r="Z3491" s="267"/>
      <c r="AA3491" s="30"/>
      <c r="AB3491" s="30"/>
      <c r="AC3491" s="30"/>
      <c r="AD3491" s="268"/>
      <c r="AE3491" s="28"/>
      <c r="AF3491" s="28"/>
      <c r="AG3491" s="269"/>
      <c r="AH3491" s="28"/>
      <c r="AI3491" s="30"/>
      <c r="AJ3491" s="30"/>
      <c r="AK3491" s="268"/>
      <c r="AL3491" s="270"/>
      <c r="AM3491" s="271"/>
      <c r="AN3491" s="30"/>
    </row>
    <row r="3492" spans="1:40" ht="20.100000000000001" customHeight="1" x14ac:dyDescent="0.2">
      <c r="A3492" s="258"/>
      <c r="B3492" s="258"/>
      <c r="C3492" s="258"/>
      <c r="D3492" s="28"/>
      <c r="E3492" s="259"/>
      <c r="F3492" s="260"/>
      <c r="G3492" s="28"/>
      <c r="H3492" s="28"/>
      <c r="I3492" s="261"/>
      <c r="J3492" s="28"/>
      <c r="K3492" s="478"/>
      <c r="L3492" s="479"/>
      <c r="M3492" s="262"/>
      <c r="N3492" s="259"/>
      <c r="O3492" s="263"/>
      <c r="P3492" s="264"/>
      <c r="Q3492" s="485"/>
      <c r="R3492" s="44"/>
      <c r="S3492" s="487"/>
      <c r="T3492" s="28"/>
      <c r="U3492" s="261"/>
      <c r="V3492" s="265"/>
      <c r="W3492" s="265"/>
      <c r="X3492" s="266"/>
      <c r="Y3492" s="266"/>
      <c r="Z3492" s="267"/>
      <c r="AA3492" s="30"/>
      <c r="AB3492" s="30"/>
      <c r="AC3492" s="30"/>
      <c r="AD3492" s="268"/>
      <c r="AE3492" s="28"/>
      <c r="AF3492" s="28"/>
      <c r="AG3492" s="269"/>
      <c r="AH3492" s="28"/>
      <c r="AI3492" s="30"/>
      <c r="AJ3492" s="30"/>
      <c r="AK3492" s="268"/>
      <c r="AL3492" s="270"/>
      <c r="AM3492" s="271"/>
      <c r="AN3492" s="30"/>
    </row>
    <row r="3493" spans="1:40" ht="20.100000000000001" customHeight="1" x14ac:dyDescent="0.2">
      <c r="A3493" s="258"/>
      <c r="B3493" s="258"/>
      <c r="C3493" s="258"/>
      <c r="D3493" s="28"/>
      <c r="E3493" s="259"/>
      <c r="F3493" s="260"/>
      <c r="G3493" s="28"/>
      <c r="H3493" s="28"/>
      <c r="I3493" s="261"/>
      <c r="J3493" s="28"/>
      <c r="K3493" s="478"/>
      <c r="L3493" s="479"/>
      <c r="M3493" s="262"/>
      <c r="N3493" s="259"/>
      <c r="O3493" s="263"/>
      <c r="P3493" s="264"/>
      <c r="Q3493" s="485"/>
      <c r="R3493" s="44"/>
      <c r="S3493" s="487"/>
      <c r="T3493" s="28"/>
      <c r="U3493" s="261"/>
      <c r="V3493" s="265"/>
      <c r="W3493" s="265"/>
      <c r="X3493" s="266"/>
      <c r="Y3493" s="266"/>
      <c r="Z3493" s="267"/>
      <c r="AA3493" s="30"/>
      <c r="AB3493" s="30"/>
      <c r="AC3493" s="30"/>
      <c r="AD3493" s="268"/>
      <c r="AE3493" s="28"/>
      <c r="AF3493" s="28"/>
      <c r="AG3493" s="269"/>
      <c r="AH3493" s="28"/>
      <c r="AI3493" s="30"/>
      <c r="AJ3493" s="30"/>
      <c r="AK3493" s="268"/>
      <c r="AL3493" s="270"/>
      <c r="AM3493" s="271"/>
      <c r="AN3493" s="30"/>
    </row>
    <row r="3494" spans="1:40" ht="20.100000000000001" customHeight="1" x14ac:dyDescent="0.2">
      <c r="A3494" s="258"/>
      <c r="B3494" s="258"/>
      <c r="C3494" s="258"/>
      <c r="D3494" s="28"/>
      <c r="E3494" s="259"/>
      <c r="F3494" s="260"/>
      <c r="G3494" s="28"/>
      <c r="H3494" s="28"/>
      <c r="I3494" s="261"/>
      <c r="J3494" s="28"/>
      <c r="K3494" s="478"/>
      <c r="L3494" s="479"/>
      <c r="M3494" s="262"/>
      <c r="N3494" s="259"/>
      <c r="O3494" s="263"/>
      <c r="P3494" s="264"/>
      <c r="Q3494" s="485"/>
      <c r="R3494" s="44"/>
      <c r="S3494" s="487"/>
      <c r="T3494" s="28"/>
      <c r="U3494" s="261"/>
      <c r="V3494" s="265"/>
      <c r="W3494" s="265"/>
      <c r="X3494" s="266"/>
      <c r="Y3494" s="266"/>
      <c r="Z3494" s="267"/>
      <c r="AA3494" s="30"/>
      <c r="AB3494" s="30"/>
      <c r="AC3494" s="30"/>
      <c r="AD3494" s="268"/>
      <c r="AE3494" s="28"/>
      <c r="AF3494" s="28"/>
      <c r="AG3494" s="269"/>
      <c r="AH3494" s="28"/>
      <c r="AI3494" s="30"/>
      <c r="AJ3494" s="30"/>
      <c r="AK3494" s="268"/>
      <c r="AL3494" s="270"/>
      <c r="AM3494" s="271"/>
      <c r="AN3494" s="30"/>
    </row>
    <row r="3495" spans="1:40" ht="20.100000000000001" customHeight="1" x14ac:dyDescent="0.2">
      <c r="A3495" s="258"/>
      <c r="B3495" s="258"/>
      <c r="C3495" s="258"/>
      <c r="D3495" s="28"/>
      <c r="E3495" s="259"/>
      <c r="F3495" s="260"/>
      <c r="G3495" s="28"/>
      <c r="H3495" s="28"/>
      <c r="I3495" s="261"/>
      <c r="J3495" s="28"/>
      <c r="K3495" s="478"/>
      <c r="L3495" s="479"/>
      <c r="M3495" s="262"/>
      <c r="N3495" s="259"/>
      <c r="O3495" s="263"/>
      <c r="P3495" s="264"/>
      <c r="Q3495" s="485"/>
      <c r="R3495" s="44"/>
      <c r="S3495" s="487"/>
      <c r="T3495" s="28"/>
      <c r="U3495" s="261"/>
      <c r="V3495" s="265"/>
      <c r="W3495" s="265"/>
      <c r="X3495" s="266"/>
      <c r="Y3495" s="266"/>
      <c r="Z3495" s="267"/>
      <c r="AA3495" s="30"/>
      <c r="AB3495" s="30"/>
      <c r="AC3495" s="30"/>
      <c r="AD3495" s="268"/>
      <c r="AE3495" s="28"/>
      <c r="AF3495" s="28"/>
      <c r="AG3495" s="269"/>
      <c r="AH3495" s="28"/>
      <c r="AI3495" s="30"/>
      <c r="AJ3495" s="30"/>
      <c r="AK3495" s="268"/>
      <c r="AL3495" s="270"/>
      <c r="AM3495" s="271"/>
      <c r="AN3495" s="30"/>
    </row>
    <row r="3496" spans="1:40" ht="20.100000000000001" customHeight="1" x14ac:dyDescent="0.2">
      <c r="A3496" s="258"/>
      <c r="B3496" s="258"/>
      <c r="C3496" s="258"/>
      <c r="D3496" s="28"/>
      <c r="E3496" s="259"/>
      <c r="F3496" s="260"/>
      <c r="G3496" s="28"/>
      <c r="H3496" s="28"/>
      <c r="I3496" s="261"/>
      <c r="J3496" s="28"/>
      <c r="K3496" s="478"/>
      <c r="L3496" s="479"/>
      <c r="M3496" s="262"/>
      <c r="N3496" s="259"/>
      <c r="O3496" s="263"/>
      <c r="P3496" s="264"/>
      <c r="Q3496" s="485"/>
      <c r="R3496" s="44"/>
      <c r="S3496" s="487"/>
      <c r="T3496" s="28"/>
      <c r="U3496" s="261"/>
      <c r="V3496" s="265"/>
      <c r="W3496" s="265"/>
      <c r="X3496" s="266"/>
      <c r="Y3496" s="266"/>
      <c r="Z3496" s="267"/>
      <c r="AA3496" s="30"/>
      <c r="AB3496" s="30"/>
      <c r="AC3496" s="30"/>
      <c r="AD3496" s="268"/>
      <c r="AE3496" s="28"/>
      <c r="AF3496" s="28"/>
      <c r="AG3496" s="269"/>
      <c r="AH3496" s="28"/>
      <c r="AI3496" s="30"/>
      <c r="AJ3496" s="30"/>
      <c r="AK3496" s="268"/>
      <c r="AL3496" s="270"/>
      <c r="AM3496" s="271"/>
      <c r="AN3496" s="30"/>
    </row>
    <row r="3497" spans="1:40" ht="20.100000000000001" customHeight="1" x14ac:dyDescent="0.2">
      <c r="A3497" s="258"/>
      <c r="B3497" s="258"/>
      <c r="C3497" s="258"/>
      <c r="D3497" s="28"/>
      <c r="E3497" s="259"/>
      <c r="F3497" s="260"/>
      <c r="G3497" s="28"/>
      <c r="H3497" s="28"/>
      <c r="I3497" s="261"/>
      <c r="J3497" s="28"/>
      <c r="K3497" s="478"/>
      <c r="L3497" s="479"/>
      <c r="M3497" s="262"/>
      <c r="N3497" s="259"/>
      <c r="O3497" s="263"/>
      <c r="P3497" s="264"/>
      <c r="Q3497" s="485"/>
      <c r="R3497" s="44"/>
      <c r="S3497" s="487"/>
      <c r="T3497" s="28"/>
      <c r="U3497" s="261"/>
      <c r="V3497" s="265"/>
      <c r="W3497" s="265"/>
      <c r="X3497" s="266"/>
      <c r="Y3497" s="266"/>
      <c r="Z3497" s="267"/>
      <c r="AA3497" s="30"/>
      <c r="AB3497" s="30"/>
      <c r="AC3497" s="30"/>
      <c r="AD3497" s="268"/>
      <c r="AE3497" s="28"/>
      <c r="AF3497" s="28"/>
      <c r="AG3497" s="269"/>
      <c r="AH3497" s="28"/>
      <c r="AI3497" s="30"/>
      <c r="AJ3497" s="30"/>
      <c r="AK3497" s="268"/>
      <c r="AL3497" s="270"/>
      <c r="AM3497" s="271"/>
      <c r="AN3497" s="30"/>
    </row>
    <row r="3498" spans="1:40" ht="20.100000000000001" customHeight="1" x14ac:dyDescent="0.2">
      <c r="A3498" s="258"/>
      <c r="B3498" s="258"/>
      <c r="C3498" s="258"/>
      <c r="D3498" s="28"/>
      <c r="E3498" s="259"/>
      <c r="F3498" s="260"/>
      <c r="G3498" s="28"/>
      <c r="H3498" s="28"/>
      <c r="I3498" s="261"/>
      <c r="J3498" s="28"/>
      <c r="K3498" s="478"/>
      <c r="L3498" s="479"/>
      <c r="M3498" s="262"/>
      <c r="N3498" s="259"/>
      <c r="O3498" s="263"/>
      <c r="P3498" s="264"/>
      <c r="Q3498" s="485"/>
      <c r="R3498" s="44"/>
      <c r="S3498" s="487"/>
      <c r="T3498" s="28"/>
      <c r="U3498" s="261"/>
      <c r="V3498" s="265"/>
      <c r="W3498" s="265"/>
      <c r="X3498" s="266"/>
      <c r="Y3498" s="266"/>
      <c r="Z3498" s="267"/>
      <c r="AA3498" s="30"/>
      <c r="AB3498" s="30"/>
      <c r="AC3498" s="30"/>
      <c r="AD3498" s="268"/>
      <c r="AE3498" s="28"/>
      <c r="AF3498" s="28"/>
      <c r="AG3498" s="269"/>
      <c r="AH3498" s="28"/>
      <c r="AI3498" s="30"/>
      <c r="AJ3498" s="30"/>
      <c r="AK3498" s="268"/>
      <c r="AL3498" s="270"/>
      <c r="AM3498" s="271"/>
      <c r="AN3498" s="30"/>
    </row>
    <row r="3499" spans="1:40" ht="20.100000000000001" customHeight="1" x14ac:dyDescent="0.2">
      <c r="A3499" s="258"/>
      <c r="B3499" s="258"/>
      <c r="C3499" s="258"/>
      <c r="D3499" s="28"/>
      <c r="E3499" s="259"/>
      <c r="F3499" s="260"/>
      <c r="G3499" s="28"/>
      <c r="H3499" s="28"/>
      <c r="I3499" s="261"/>
      <c r="J3499" s="28"/>
      <c r="K3499" s="478"/>
      <c r="L3499" s="479"/>
      <c r="M3499" s="262"/>
      <c r="N3499" s="259"/>
      <c r="O3499" s="263"/>
      <c r="P3499" s="264"/>
      <c r="Q3499" s="485"/>
      <c r="R3499" s="44"/>
      <c r="S3499" s="487"/>
      <c r="T3499" s="28"/>
      <c r="U3499" s="261"/>
      <c r="V3499" s="265"/>
      <c r="W3499" s="265"/>
      <c r="X3499" s="266"/>
      <c r="Y3499" s="266"/>
      <c r="Z3499" s="267"/>
      <c r="AA3499" s="30"/>
      <c r="AB3499" s="30"/>
      <c r="AC3499" s="30"/>
      <c r="AD3499" s="268"/>
      <c r="AE3499" s="28"/>
      <c r="AF3499" s="28"/>
      <c r="AG3499" s="269"/>
      <c r="AH3499" s="28"/>
      <c r="AI3499" s="30"/>
      <c r="AJ3499" s="30"/>
      <c r="AK3499" s="268"/>
      <c r="AL3499" s="270"/>
      <c r="AM3499" s="271"/>
      <c r="AN3499" s="30"/>
    </row>
    <row r="3500" spans="1:40" ht="20.100000000000001" customHeight="1" x14ac:dyDescent="0.2">
      <c r="A3500" s="258"/>
      <c r="B3500" s="258"/>
      <c r="C3500" s="258"/>
      <c r="D3500" s="28"/>
      <c r="E3500" s="259"/>
      <c r="F3500" s="260"/>
      <c r="G3500" s="28"/>
      <c r="H3500" s="28"/>
      <c r="I3500" s="261"/>
      <c r="J3500" s="28"/>
      <c r="K3500" s="478"/>
      <c r="L3500" s="479"/>
      <c r="M3500" s="262"/>
      <c r="N3500" s="259"/>
      <c r="O3500" s="263"/>
      <c r="P3500" s="264"/>
      <c r="Q3500" s="485"/>
      <c r="R3500" s="44"/>
      <c r="S3500" s="487"/>
      <c r="T3500" s="28"/>
      <c r="U3500" s="261"/>
      <c r="V3500" s="265"/>
      <c r="W3500" s="265"/>
      <c r="X3500" s="266"/>
      <c r="Y3500" s="266"/>
      <c r="Z3500" s="267"/>
      <c r="AA3500" s="30"/>
      <c r="AB3500" s="30"/>
      <c r="AC3500" s="30"/>
      <c r="AD3500" s="268"/>
      <c r="AE3500" s="28"/>
      <c r="AF3500" s="28"/>
      <c r="AG3500" s="269"/>
      <c r="AH3500" s="28"/>
      <c r="AI3500" s="30"/>
      <c r="AJ3500" s="30"/>
      <c r="AK3500" s="268"/>
      <c r="AL3500" s="270"/>
      <c r="AM3500" s="271"/>
      <c r="AN3500" s="30"/>
    </row>
    <row r="3501" spans="1:40" ht="20.100000000000001" customHeight="1" x14ac:dyDescent="0.2">
      <c r="A3501" s="258"/>
      <c r="B3501" s="258"/>
      <c r="C3501" s="258"/>
      <c r="D3501" s="28"/>
      <c r="E3501" s="259"/>
      <c r="F3501" s="260"/>
      <c r="G3501" s="28"/>
      <c r="H3501" s="28"/>
      <c r="I3501" s="261"/>
      <c r="J3501" s="28"/>
      <c r="K3501" s="478"/>
      <c r="L3501" s="479"/>
      <c r="M3501" s="262"/>
      <c r="N3501" s="259"/>
      <c r="O3501" s="263"/>
      <c r="P3501" s="264"/>
      <c r="Q3501" s="485"/>
      <c r="R3501" s="44"/>
      <c r="S3501" s="487"/>
      <c r="T3501" s="28"/>
      <c r="U3501" s="261"/>
      <c r="V3501" s="265"/>
      <c r="W3501" s="265"/>
      <c r="X3501" s="266"/>
      <c r="Y3501" s="266"/>
      <c r="Z3501" s="267"/>
      <c r="AA3501" s="30"/>
      <c r="AB3501" s="30"/>
      <c r="AC3501" s="30"/>
      <c r="AD3501" s="268"/>
      <c r="AE3501" s="28"/>
      <c r="AF3501" s="28"/>
      <c r="AG3501" s="269"/>
      <c r="AH3501" s="28"/>
      <c r="AI3501" s="30"/>
      <c r="AJ3501" s="30"/>
      <c r="AK3501" s="268"/>
      <c r="AL3501" s="270"/>
      <c r="AM3501" s="271"/>
      <c r="AN3501" s="30"/>
    </row>
    <row r="3502" spans="1:40" ht="20.100000000000001" customHeight="1" x14ac:dyDescent="0.2">
      <c r="A3502" s="258"/>
      <c r="B3502" s="258"/>
      <c r="C3502" s="258"/>
      <c r="D3502" s="28"/>
      <c r="E3502" s="259"/>
      <c r="F3502" s="260"/>
      <c r="G3502" s="28"/>
      <c r="H3502" s="28"/>
      <c r="I3502" s="261"/>
      <c r="J3502" s="28"/>
      <c r="K3502" s="478"/>
      <c r="L3502" s="479"/>
      <c r="M3502" s="262"/>
      <c r="N3502" s="259"/>
      <c r="O3502" s="263"/>
      <c r="P3502" s="264"/>
      <c r="Q3502" s="485"/>
      <c r="R3502" s="44"/>
      <c r="S3502" s="487"/>
      <c r="T3502" s="28"/>
      <c r="U3502" s="261"/>
      <c r="V3502" s="265"/>
      <c r="W3502" s="265"/>
      <c r="X3502" s="266"/>
      <c r="Y3502" s="266"/>
      <c r="Z3502" s="267"/>
      <c r="AA3502" s="30"/>
      <c r="AB3502" s="30"/>
      <c r="AC3502" s="30"/>
      <c r="AD3502" s="268"/>
      <c r="AE3502" s="28"/>
      <c r="AF3502" s="28"/>
      <c r="AG3502" s="269"/>
      <c r="AH3502" s="28"/>
      <c r="AI3502" s="30"/>
      <c r="AJ3502" s="30"/>
      <c r="AK3502" s="268"/>
      <c r="AL3502" s="270"/>
      <c r="AM3502" s="271"/>
      <c r="AN3502" s="30"/>
    </row>
    <row r="3503" spans="1:40" ht="20.100000000000001" customHeight="1" x14ac:dyDescent="0.2">
      <c r="A3503" s="258"/>
      <c r="B3503" s="258"/>
      <c r="C3503" s="258"/>
      <c r="D3503" s="28"/>
      <c r="E3503" s="259"/>
      <c r="F3503" s="260"/>
      <c r="G3503" s="28"/>
      <c r="H3503" s="28"/>
      <c r="I3503" s="261"/>
      <c r="J3503" s="28"/>
      <c r="K3503" s="478"/>
      <c r="L3503" s="479"/>
      <c r="M3503" s="262"/>
      <c r="N3503" s="259"/>
      <c r="O3503" s="263"/>
      <c r="P3503" s="264"/>
      <c r="Q3503" s="485"/>
      <c r="R3503" s="44"/>
      <c r="S3503" s="487"/>
      <c r="T3503" s="28"/>
      <c r="U3503" s="261"/>
      <c r="V3503" s="265"/>
      <c r="W3503" s="265"/>
      <c r="X3503" s="266"/>
      <c r="Y3503" s="266"/>
      <c r="Z3503" s="267"/>
      <c r="AA3503" s="30"/>
      <c r="AB3503" s="30"/>
      <c r="AC3503" s="30"/>
      <c r="AD3503" s="268"/>
      <c r="AE3503" s="28"/>
      <c r="AF3503" s="28"/>
      <c r="AG3503" s="269"/>
      <c r="AH3503" s="28"/>
      <c r="AI3503" s="30"/>
      <c r="AJ3503" s="30"/>
      <c r="AK3503" s="268"/>
      <c r="AL3503" s="270"/>
      <c r="AM3503" s="271"/>
      <c r="AN3503" s="30"/>
    </row>
    <row r="3504" spans="1:40" ht="20.100000000000001" customHeight="1" x14ac:dyDescent="0.2">
      <c r="A3504" s="258"/>
      <c r="B3504" s="258"/>
      <c r="C3504" s="258"/>
      <c r="D3504" s="28"/>
      <c r="E3504" s="259"/>
      <c r="F3504" s="260"/>
      <c r="G3504" s="28"/>
      <c r="H3504" s="28"/>
      <c r="I3504" s="261"/>
      <c r="J3504" s="28"/>
      <c r="K3504" s="478"/>
      <c r="L3504" s="479"/>
      <c r="M3504" s="262"/>
      <c r="N3504" s="259"/>
      <c r="O3504" s="263"/>
      <c r="P3504" s="264"/>
      <c r="Q3504" s="485"/>
      <c r="R3504" s="44"/>
      <c r="S3504" s="487"/>
      <c r="T3504" s="28"/>
      <c r="U3504" s="261"/>
      <c r="V3504" s="265"/>
      <c r="W3504" s="265"/>
      <c r="X3504" s="266"/>
      <c r="Y3504" s="266"/>
      <c r="Z3504" s="267"/>
      <c r="AA3504" s="30"/>
      <c r="AB3504" s="30"/>
      <c r="AC3504" s="30"/>
      <c r="AD3504" s="268"/>
      <c r="AE3504" s="28"/>
      <c r="AF3504" s="28"/>
      <c r="AG3504" s="269"/>
      <c r="AH3504" s="28"/>
      <c r="AI3504" s="30"/>
      <c r="AJ3504" s="30"/>
      <c r="AK3504" s="268"/>
      <c r="AL3504" s="270"/>
      <c r="AM3504" s="271"/>
      <c r="AN3504" s="30"/>
    </row>
    <row r="3505" spans="1:40" ht="20.100000000000001" customHeight="1" x14ac:dyDescent="0.2">
      <c r="A3505" s="258"/>
      <c r="B3505" s="258"/>
      <c r="C3505" s="258"/>
      <c r="D3505" s="28"/>
      <c r="E3505" s="259"/>
      <c r="F3505" s="260"/>
      <c r="G3505" s="28"/>
      <c r="H3505" s="28"/>
      <c r="I3505" s="261"/>
      <c r="J3505" s="28"/>
      <c r="K3505" s="478"/>
      <c r="L3505" s="479"/>
      <c r="M3505" s="262"/>
      <c r="N3505" s="259"/>
      <c r="O3505" s="263"/>
      <c r="P3505" s="264"/>
      <c r="Q3505" s="485"/>
      <c r="R3505" s="44"/>
      <c r="S3505" s="487"/>
      <c r="T3505" s="28"/>
      <c r="U3505" s="261"/>
      <c r="V3505" s="265"/>
      <c r="W3505" s="265"/>
      <c r="X3505" s="266"/>
      <c r="Y3505" s="266"/>
      <c r="Z3505" s="267"/>
      <c r="AA3505" s="30"/>
      <c r="AB3505" s="30"/>
      <c r="AC3505" s="30"/>
      <c r="AD3505" s="268"/>
      <c r="AE3505" s="28"/>
      <c r="AF3505" s="28"/>
      <c r="AG3505" s="269"/>
      <c r="AH3505" s="28"/>
      <c r="AI3505" s="30"/>
      <c r="AJ3505" s="30"/>
      <c r="AK3505" s="268"/>
      <c r="AL3505" s="270"/>
      <c r="AM3505" s="271"/>
      <c r="AN3505" s="30"/>
    </row>
    <row r="3506" spans="1:40" ht="20.100000000000001" customHeight="1" x14ac:dyDescent="0.2">
      <c r="A3506" s="258"/>
      <c r="B3506" s="258"/>
      <c r="C3506" s="258"/>
      <c r="D3506" s="28"/>
      <c r="E3506" s="259"/>
      <c r="F3506" s="260"/>
      <c r="G3506" s="28"/>
      <c r="H3506" s="28"/>
      <c r="I3506" s="261"/>
      <c r="J3506" s="28"/>
      <c r="K3506" s="478"/>
      <c r="L3506" s="479"/>
      <c r="M3506" s="262"/>
      <c r="N3506" s="259"/>
      <c r="O3506" s="263"/>
      <c r="P3506" s="264"/>
      <c r="Q3506" s="485"/>
      <c r="R3506" s="44"/>
      <c r="S3506" s="487"/>
      <c r="T3506" s="28"/>
      <c r="U3506" s="261"/>
      <c r="V3506" s="265"/>
      <c r="W3506" s="265"/>
      <c r="X3506" s="266"/>
      <c r="Y3506" s="266"/>
      <c r="Z3506" s="267"/>
      <c r="AA3506" s="30"/>
      <c r="AB3506" s="30"/>
      <c r="AC3506" s="30"/>
      <c r="AD3506" s="268"/>
      <c r="AE3506" s="28"/>
      <c r="AF3506" s="28"/>
      <c r="AG3506" s="269"/>
      <c r="AH3506" s="28"/>
      <c r="AI3506" s="30"/>
      <c r="AJ3506" s="30"/>
      <c r="AK3506" s="268"/>
      <c r="AL3506" s="270"/>
      <c r="AM3506" s="271"/>
      <c r="AN3506" s="30"/>
    </row>
    <row r="3507" spans="1:40" ht="20.100000000000001" customHeight="1" x14ac:dyDescent="0.2">
      <c r="A3507" s="258"/>
      <c r="B3507" s="258"/>
      <c r="C3507" s="258"/>
      <c r="D3507" s="28"/>
      <c r="E3507" s="259"/>
      <c r="F3507" s="260"/>
      <c r="G3507" s="28"/>
      <c r="H3507" s="28"/>
      <c r="I3507" s="261"/>
      <c r="J3507" s="28"/>
      <c r="K3507" s="478"/>
      <c r="L3507" s="479"/>
      <c r="M3507" s="262"/>
      <c r="N3507" s="259"/>
      <c r="O3507" s="263"/>
      <c r="P3507" s="264"/>
      <c r="Q3507" s="485"/>
      <c r="R3507" s="44"/>
      <c r="S3507" s="487"/>
      <c r="T3507" s="28"/>
      <c r="U3507" s="261"/>
      <c r="V3507" s="265"/>
      <c r="W3507" s="265"/>
      <c r="X3507" s="266"/>
      <c r="Y3507" s="266"/>
      <c r="Z3507" s="267"/>
      <c r="AA3507" s="30"/>
      <c r="AB3507" s="30"/>
      <c r="AC3507" s="30"/>
      <c r="AD3507" s="268"/>
      <c r="AE3507" s="28"/>
      <c r="AF3507" s="28"/>
      <c r="AG3507" s="269"/>
      <c r="AH3507" s="28"/>
      <c r="AI3507" s="30"/>
      <c r="AJ3507" s="30"/>
      <c r="AK3507" s="268"/>
      <c r="AL3507" s="270"/>
      <c r="AM3507" s="271"/>
      <c r="AN3507" s="30"/>
    </row>
    <row r="3508" spans="1:40" ht="20.100000000000001" customHeight="1" x14ac:dyDescent="0.2">
      <c r="A3508" s="258"/>
      <c r="B3508" s="258"/>
      <c r="C3508" s="258"/>
      <c r="D3508" s="28"/>
      <c r="E3508" s="259"/>
      <c r="F3508" s="260"/>
      <c r="G3508" s="28"/>
      <c r="H3508" s="28"/>
      <c r="I3508" s="261"/>
      <c r="J3508" s="28"/>
      <c r="K3508" s="478"/>
      <c r="L3508" s="479"/>
      <c r="M3508" s="262"/>
      <c r="N3508" s="259"/>
      <c r="O3508" s="263"/>
      <c r="P3508" s="264"/>
      <c r="Q3508" s="485"/>
      <c r="R3508" s="44"/>
      <c r="S3508" s="487"/>
      <c r="T3508" s="28"/>
      <c r="U3508" s="261"/>
      <c r="V3508" s="265"/>
      <c r="W3508" s="265"/>
      <c r="X3508" s="266"/>
      <c r="Y3508" s="266"/>
      <c r="Z3508" s="267"/>
      <c r="AA3508" s="30"/>
      <c r="AB3508" s="30"/>
      <c r="AC3508" s="30"/>
      <c r="AD3508" s="268"/>
      <c r="AE3508" s="28"/>
      <c r="AF3508" s="28"/>
      <c r="AG3508" s="269"/>
      <c r="AH3508" s="28"/>
      <c r="AI3508" s="30"/>
      <c r="AJ3508" s="30"/>
      <c r="AK3508" s="268"/>
      <c r="AL3508" s="270"/>
      <c r="AM3508" s="271"/>
      <c r="AN3508" s="30"/>
    </row>
    <row r="3509" spans="1:40" ht="20.100000000000001" customHeight="1" x14ac:dyDescent="0.2">
      <c r="A3509" s="258"/>
      <c r="B3509" s="258"/>
      <c r="C3509" s="258"/>
      <c r="D3509" s="28"/>
      <c r="E3509" s="259"/>
      <c r="F3509" s="260"/>
      <c r="G3509" s="28"/>
      <c r="H3509" s="28"/>
      <c r="I3509" s="261"/>
      <c r="J3509" s="28"/>
      <c r="K3509" s="478"/>
      <c r="L3509" s="479"/>
      <c r="M3509" s="262"/>
      <c r="N3509" s="259"/>
      <c r="O3509" s="263"/>
      <c r="P3509" s="264"/>
      <c r="Q3509" s="485"/>
      <c r="R3509" s="44"/>
      <c r="S3509" s="487"/>
      <c r="T3509" s="28"/>
      <c r="U3509" s="261"/>
      <c r="V3509" s="265"/>
      <c r="W3509" s="265"/>
      <c r="X3509" s="266"/>
      <c r="Y3509" s="266"/>
      <c r="Z3509" s="267"/>
      <c r="AA3509" s="30"/>
      <c r="AB3509" s="30"/>
      <c r="AC3509" s="30"/>
      <c r="AD3509" s="268"/>
      <c r="AE3509" s="28"/>
      <c r="AF3509" s="28"/>
      <c r="AG3509" s="269"/>
      <c r="AH3509" s="28"/>
      <c r="AI3509" s="30"/>
      <c r="AJ3509" s="30"/>
      <c r="AK3509" s="268"/>
      <c r="AL3509" s="270"/>
      <c r="AM3509" s="271"/>
      <c r="AN3509" s="30"/>
    </row>
    <row r="3510" spans="1:40" ht="20.100000000000001" customHeight="1" x14ac:dyDescent="0.2">
      <c r="A3510" s="258"/>
      <c r="B3510" s="258"/>
      <c r="C3510" s="258"/>
      <c r="D3510" s="28"/>
      <c r="E3510" s="259"/>
      <c r="F3510" s="260"/>
      <c r="G3510" s="28"/>
      <c r="H3510" s="28"/>
      <c r="I3510" s="261"/>
      <c r="J3510" s="28"/>
      <c r="K3510" s="478"/>
      <c r="L3510" s="479"/>
      <c r="M3510" s="262"/>
      <c r="N3510" s="259"/>
      <c r="O3510" s="263"/>
      <c r="P3510" s="264"/>
      <c r="Q3510" s="485"/>
      <c r="R3510" s="44"/>
      <c r="S3510" s="487"/>
      <c r="T3510" s="28"/>
      <c r="U3510" s="261"/>
      <c r="V3510" s="265"/>
      <c r="W3510" s="265"/>
      <c r="X3510" s="266"/>
      <c r="Y3510" s="266"/>
      <c r="Z3510" s="267"/>
      <c r="AA3510" s="30"/>
      <c r="AB3510" s="30"/>
      <c r="AC3510" s="30"/>
      <c r="AD3510" s="268"/>
      <c r="AE3510" s="28"/>
      <c r="AF3510" s="28"/>
      <c r="AG3510" s="269"/>
      <c r="AH3510" s="28"/>
      <c r="AI3510" s="30"/>
      <c r="AJ3510" s="30"/>
      <c r="AK3510" s="268"/>
      <c r="AL3510" s="270"/>
      <c r="AM3510" s="271"/>
      <c r="AN3510" s="30"/>
    </row>
    <row r="3511" spans="1:40" ht="20.100000000000001" customHeight="1" x14ac:dyDescent="0.2">
      <c r="A3511" s="258"/>
      <c r="B3511" s="258"/>
      <c r="C3511" s="258"/>
      <c r="D3511" s="28"/>
      <c r="E3511" s="259"/>
      <c r="F3511" s="260"/>
      <c r="G3511" s="28"/>
      <c r="H3511" s="28"/>
      <c r="I3511" s="261"/>
      <c r="J3511" s="28"/>
      <c r="K3511" s="478"/>
      <c r="L3511" s="479"/>
      <c r="M3511" s="262"/>
      <c r="N3511" s="259"/>
      <c r="O3511" s="263"/>
      <c r="P3511" s="264"/>
      <c r="Q3511" s="485"/>
      <c r="R3511" s="44"/>
      <c r="S3511" s="487"/>
      <c r="T3511" s="28"/>
      <c r="U3511" s="261"/>
      <c r="V3511" s="265"/>
      <c r="W3511" s="265"/>
      <c r="X3511" s="266"/>
      <c r="Y3511" s="266"/>
      <c r="Z3511" s="267"/>
      <c r="AA3511" s="30"/>
      <c r="AB3511" s="30"/>
      <c r="AC3511" s="30"/>
      <c r="AD3511" s="268"/>
      <c r="AE3511" s="28"/>
      <c r="AF3511" s="28"/>
      <c r="AG3511" s="269"/>
      <c r="AH3511" s="28"/>
      <c r="AI3511" s="30"/>
      <c r="AJ3511" s="30"/>
      <c r="AK3511" s="268"/>
      <c r="AL3511" s="270"/>
      <c r="AM3511" s="271"/>
      <c r="AN3511" s="30"/>
    </row>
    <row r="3512" spans="1:40" ht="20.100000000000001" customHeight="1" x14ac:dyDescent="0.2">
      <c r="A3512" s="258"/>
      <c r="B3512" s="258"/>
      <c r="C3512" s="258"/>
      <c r="D3512" s="28"/>
      <c r="E3512" s="259"/>
      <c r="F3512" s="260"/>
      <c r="G3512" s="28"/>
      <c r="H3512" s="28"/>
      <c r="I3512" s="261"/>
      <c r="J3512" s="28"/>
      <c r="K3512" s="478"/>
      <c r="L3512" s="479"/>
      <c r="M3512" s="262"/>
      <c r="N3512" s="259"/>
      <c r="O3512" s="263"/>
      <c r="P3512" s="264"/>
      <c r="Q3512" s="485"/>
      <c r="R3512" s="44"/>
      <c r="S3512" s="487"/>
      <c r="T3512" s="28"/>
      <c r="U3512" s="261"/>
      <c r="V3512" s="265"/>
      <c r="W3512" s="265"/>
      <c r="X3512" s="266"/>
      <c r="Y3512" s="266"/>
      <c r="Z3512" s="267"/>
      <c r="AA3512" s="30"/>
      <c r="AB3512" s="30"/>
      <c r="AC3512" s="30"/>
      <c r="AD3512" s="268"/>
      <c r="AE3512" s="28"/>
      <c r="AF3512" s="28"/>
      <c r="AG3512" s="269"/>
      <c r="AH3512" s="28"/>
      <c r="AI3512" s="30"/>
      <c r="AJ3512" s="30"/>
      <c r="AK3512" s="268"/>
      <c r="AL3512" s="270"/>
      <c r="AM3512" s="271"/>
      <c r="AN3512" s="30"/>
    </row>
    <row r="3513" spans="1:40" ht="20.100000000000001" customHeight="1" x14ac:dyDescent="0.2">
      <c r="A3513" s="258"/>
      <c r="B3513" s="258"/>
      <c r="C3513" s="258"/>
      <c r="D3513" s="28"/>
      <c r="E3513" s="259"/>
      <c r="F3513" s="260"/>
      <c r="G3513" s="28"/>
      <c r="H3513" s="28"/>
      <c r="I3513" s="261"/>
      <c r="J3513" s="28"/>
      <c r="K3513" s="478"/>
      <c r="L3513" s="479"/>
      <c r="M3513" s="262"/>
      <c r="N3513" s="259"/>
      <c r="O3513" s="263"/>
      <c r="P3513" s="264"/>
      <c r="Q3513" s="485"/>
      <c r="R3513" s="44"/>
      <c r="S3513" s="487"/>
      <c r="T3513" s="28"/>
      <c r="U3513" s="261"/>
      <c r="V3513" s="265"/>
      <c r="W3513" s="265"/>
      <c r="X3513" s="266"/>
      <c r="Y3513" s="266"/>
      <c r="Z3513" s="267"/>
      <c r="AA3513" s="30"/>
      <c r="AB3513" s="30"/>
      <c r="AC3513" s="30"/>
      <c r="AD3513" s="268"/>
      <c r="AE3513" s="28"/>
      <c r="AF3513" s="28"/>
      <c r="AG3513" s="269"/>
      <c r="AH3513" s="28"/>
      <c r="AI3513" s="30"/>
      <c r="AJ3513" s="30"/>
      <c r="AK3513" s="268"/>
      <c r="AL3513" s="270"/>
      <c r="AM3513" s="271"/>
      <c r="AN3513" s="30"/>
    </row>
    <row r="3514" spans="1:40" ht="20.100000000000001" customHeight="1" x14ac:dyDescent="0.2">
      <c r="A3514" s="258"/>
      <c r="B3514" s="258"/>
      <c r="C3514" s="258"/>
      <c r="D3514" s="28"/>
      <c r="E3514" s="259"/>
      <c r="F3514" s="260"/>
      <c r="G3514" s="28"/>
      <c r="H3514" s="28"/>
      <c r="I3514" s="261"/>
      <c r="J3514" s="28"/>
      <c r="K3514" s="478"/>
      <c r="L3514" s="479"/>
      <c r="M3514" s="262"/>
      <c r="N3514" s="259"/>
      <c r="O3514" s="263"/>
      <c r="P3514" s="264"/>
      <c r="Q3514" s="485"/>
      <c r="R3514" s="44"/>
      <c r="S3514" s="487"/>
      <c r="T3514" s="28"/>
      <c r="U3514" s="261"/>
      <c r="V3514" s="265"/>
      <c r="W3514" s="265"/>
      <c r="X3514" s="266"/>
      <c r="Y3514" s="266"/>
      <c r="Z3514" s="267"/>
      <c r="AA3514" s="30"/>
      <c r="AB3514" s="30"/>
      <c r="AC3514" s="30"/>
      <c r="AD3514" s="268"/>
      <c r="AE3514" s="28"/>
      <c r="AF3514" s="28"/>
      <c r="AG3514" s="269"/>
      <c r="AH3514" s="28"/>
      <c r="AI3514" s="30"/>
      <c r="AJ3514" s="30"/>
      <c r="AK3514" s="268"/>
      <c r="AL3514" s="270"/>
      <c r="AM3514" s="271"/>
      <c r="AN3514" s="30"/>
    </row>
    <row r="3515" spans="1:40" ht="20.100000000000001" customHeight="1" x14ac:dyDescent="0.2">
      <c r="A3515" s="258"/>
      <c r="B3515" s="258"/>
      <c r="C3515" s="258"/>
      <c r="D3515" s="28"/>
      <c r="E3515" s="259"/>
      <c r="F3515" s="260"/>
      <c r="G3515" s="28"/>
      <c r="H3515" s="28"/>
      <c r="I3515" s="261"/>
      <c r="J3515" s="28"/>
      <c r="K3515" s="478"/>
      <c r="L3515" s="479"/>
      <c r="M3515" s="262"/>
      <c r="N3515" s="259"/>
      <c r="O3515" s="263"/>
      <c r="P3515" s="264"/>
      <c r="Q3515" s="485"/>
      <c r="R3515" s="44"/>
      <c r="S3515" s="487"/>
      <c r="T3515" s="28"/>
      <c r="U3515" s="261"/>
      <c r="V3515" s="265"/>
      <c r="W3515" s="265"/>
      <c r="X3515" s="266"/>
      <c r="Y3515" s="266"/>
      <c r="Z3515" s="267"/>
      <c r="AA3515" s="30"/>
      <c r="AB3515" s="30"/>
      <c r="AC3515" s="30"/>
      <c r="AD3515" s="268"/>
      <c r="AE3515" s="28"/>
      <c r="AF3515" s="28"/>
      <c r="AG3515" s="269"/>
      <c r="AH3515" s="28"/>
      <c r="AI3515" s="30"/>
      <c r="AJ3515" s="30"/>
      <c r="AK3515" s="268"/>
      <c r="AL3515" s="270"/>
      <c r="AM3515" s="271"/>
      <c r="AN3515" s="30"/>
    </row>
    <row r="3516" spans="1:40" ht="20.100000000000001" customHeight="1" x14ac:dyDescent="0.2">
      <c r="A3516" s="258"/>
      <c r="B3516" s="258"/>
      <c r="C3516" s="258"/>
      <c r="D3516" s="28"/>
      <c r="E3516" s="259"/>
      <c r="F3516" s="260"/>
      <c r="G3516" s="28"/>
      <c r="H3516" s="28"/>
      <c r="I3516" s="261"/>
      <c r="J3516" s="28"/>
      <c r="K3516" s="478"/>
      <c r="L3516" s="479"/>
      <c r="M3516" s="262"/>
      <c r="N3516" s="259"/>
      <c r="O3516" s="263"/>
      <c r="P3516" s="264"/>
      <c r="Q3516" s="485"/>
      <c r="R3516" s="44"/>
      <c r="S3516" s="487"/>
      <c r="T3516" s="28"/>
      <c r="U3516" s="261"/>
      <c r="V3516" s="265"/>
      <c r="W3516" s="265"/>
      <c r="X3516" s="266"/>
      <c r="Y3516" s="266"/>
      <c r="Z3516" s="267"/>
      <c r="AA3516" s="30"/>
      <c r="AB3516" s="30"/>
      <c r="AC3516" s="30"/>
      <c r="AD3516" s="268"/>
      <c r="AE3516" s="28"/>
      <c r="AF3516" s="28"/>
      <c r="AG3516" s="269"/>
      <c r="AH3516" s="28"/>
      <c r="AI3516" s="30"/>
      <c r="AJ3516" s="30"/>
      <c r="AK3516" s="268"/>
      <c r="AL3516" s="270"/>
      <c r="AM3516" s="271"/>
      <c r="AN3516" s="30"/>
    </row>
    <row r="3517" spans="1:40" ht="20.100000000000001" customHeight="1" x14ac:dyDescent="0.2">
      <c r="A3517" s="258"/>
      <c r="B3517" s="258"/>
      <c r="C3517" s="258"/>
      <c r="D3517" s="28"/>
      <c r="E3517" s="259"/>
      <c r="F3517" s="260"/>
      <c r="G3517" s="28"/>
      <c r="H3517" s="28"/>
      <c r="I3517" s="261"/>
      <c r="J3517" s="28"/>
      <c r="K3517" s="478"/>
      <c r="L3517" s="479"/>
      <c r="M3517" s="262"/>
      <c r="N3517" s="259"/>
      <c r="O3517" s="263"/>
      <c r="P3517" s="264"/>
      <c r="Q3517" s="485"/>
      <c r="R3517" s="44"/>
      <c r="S3517" s="487"/>
      <c r="T3517" s="28"/>
      <c r="U3517" s="261"/>
      <c r="V3517" s="265"/>
      <c r="W3517" s="265"/>
      <c r="X3517" s="266"/>
      <c r="Y3517" s="266"/>
      <c r="Z3517" s="267"/>
      <c r="AA3517" s="30"/>
      <c r="AB3517" s="30"/>
      <c r="AC3517" s="30"/>
      <c r="AD3517" s="268"/>
      <c r="AE3517" s="28"/>
      <c r="AF3517" s="28"/>
      <c r="AG3517" s="269"/>
      <c r="AH3517" s="28"/>
      <c r="AI3517" s="30"/>
      <c r="AJ3517" s="30"/>
      <c r="AK3517" s="268"/>
      <c r="AL3517" s="270"/>
      <c r="AM3517" s="271"/>
      <c r="AN3517" s="30"/>
    </row>
    <row r="3518" spans="1:40" ht="20.100000000000001" customHeight="1" x14ac:dyDescent="0.2">
      <c r="A3518" s="258"/>
      <c r="B3518" s="258"/>
      <c r="C3518" s="258"/>
      <c r="D3518" s="28"/>
      <c r="E3518" s="259"/>
      <c r="F3518" s="260"/>
      <c r="G3518" s="28"/>
      <c r="H3518" s="28"/>
      <c r="I3518" s="261"/>
      <c r="J3518" s="28"/>
      <c r="K3518" s="478"/>
      <c r="L3518" s="479"/>
      <c r="M3518" s="262"/>
      <c r="N3518" s="259"/>
      <c r="O3518" s="263"/>
      <c r="P3518" s="264"/>
      <c r="Q3518" s="485"/>
      <c r="R3518" s="44"/>
      <c r="S3518" s="487"/>
      <c r="T3518" s="28"/>
      <c r="U3518" s="261"/>
      <c r="V3518" s="265"/>
      <c r="W3518" s="265"/>
      <c r="X3518" s="266"/>
      <c r="Y3518" s="266"/>
      <c r="Z3518" s="267"/>
      <c r="AA3518" s="30"/>
      <c r="AB3518" s="30"/>
      <c r="AC3518" s="30"/>
      <c r="AD3518" s="268"/>
      <c r="AE3518" s="28"/>
      <c r="AF3518" s="28"/>
      <c r="AG3518" s="269"/>
      <c r="AH3518" s="28"/>
      <c r="AI3518" s="30"/>
      <c r="AJ3518" s="30"/>
      <c r="AK3518" s="268"/>
      <c r="AL3518" s="270"/>
      <c r="AM3518" s="271"/>
      <c r="AN3518" s="30"/>
    </row>
    <row r="3519" spans="1:40" ht="20.100000000000001" customHeight="1" x14ac:dyDescent="0.2">
      <c r="A3519" s="258"/>
      <c r="B3519" s="258"/>
      <c r="C3519" s="258"/>
      <c r="D3519" s="28"/>
      <c r="E3519" s="259"/>
      <c r="F3519" s="260"/>
      <c r="G3519" s="28"/>
      <c r="H3519" s="28"/>
      <c r="I3519" s="261"/>
      <c r="J3519" s="28"/>
      <c r="K3519" s="478"/>
      <c r="L3519" s="479"/>
      <c r="M3519" s="262"/>
      <c r="N3519" s="259"/>
      <c r="O3519" s="263"/>
      <c r="P3519" s="264"/>
      <c r="Q3519" s="485"/>
      <c r="R3519" s="44"/>
      <c r="S3519" s="487"/>
      <c r="T3519" s="28"/>
      <c r="U3519" s="261"/>
      <c r="V3519" s="265"/>
      <c r="W3519" s="265"/>
      <c r="X3519" s="266"/>
      <c r="Y3519" s="266"/>
      <c r="Z3519" s="267"/>
      <c r="AA3519" s="30"/>
      <c r="AB3519" s="30"/>
      <c r="AC3519" s="30"/>
      <c r="AD3519" s="268"/>
      <c r="AE3519" s="28"/>
      <c r="AF3519" s="28"/>
      <c r="AG3519" s="269"/>
      <c r="AH3519" s="28"/>
      <c r="AI3519" s="30"/>
      <c r="AJ3519" s="30"/>
      <c r="AK3519" s="268"/>
      <c r="AL3519" s="270"/>
      <c r="AM3519" s="271"/>
      <c r="AN3519" s="30"/>
    </row>
    <row r="3520" spans="1:40" ht="20.100000000000001" customHeight="1" x14ac:dyDescent="0.2">
      <c r="A3520" s="258"/>
      <c r="B3520" s="258"/>
      <c r="C3520" s="258"/>
      <c r="D3520" s="28"/>
      <c r="E3520" s="259"/>
      <c r="F3520" s="260"/>
      <c r="G3520" s="28"/>
      <c r="H3520" s="28"/>
      <c r="I3520" s="261"/>
      <c r="J3520" s="28"/>
      <c r="K3520" s="478"/>
      <c r="L3520" s="479"/>
      <c r="M3520" s="262"/>
      <c r="N3520" s="259"/>
      <c r="O3520" s="263"/>
      <c r="P3520" s="264"/>
      <c r="Q3520" s="485"/>
      <c r="R3520" s="44"/>
      <c r="S3520" s="487"/>
      <c r="T3520" s="28"/>
      <c r="U3520" s="261"/>
      <c r="V3520" s="265"/>
      <c r="W3520" s="265"/>
      <c r="X3520" s="266"/>
      <c r="Y3520" s="266"/>
      <c r="Z3520" s="267"/>
      <c r="AA3520" s="30"/>
      <c r="AB3520" s="30"/>
      <c r="AC3520" s="30"/>
      <c r="AD3520" s="268"/>
      <c r="AE3520" s="28"/>
      <c r="AF3520" s="28"/>
      <c r="AG3520" s="269"/>
      <c r="AH3520" s="28"/>
      <c r="AI3520" s="30"/>
      <c r="AJ3520" s="30"/>
      <c r="AK3520" s="268"/>
      <c r="AL3520" s="270"/>
      <c r="AM3520" s="271"/>
      <c r="AN3520" s="30"/>
    </row>
    <row r="3521" spans="1:40" ht="20.100000000000001" customHeight="1" x14ac:dyDescent="0.2">
      <c r="A3521" s="258"/>
      <c r="B3521" s="258"/>
      <c r="C3521" s="258"/>
      <c r="D3521" s="28"/>
      <c r="E3521" s="259"/>
      <c r="F3521" s="260"/>
      <c r="G3521" s="28"/>
      <c r="H3521" s="28"/>
      <c r="I3521" s="261"/>
      <c r="J3521" s="28"/>
      <c r="K3521" s="478"/>
      <c r="L3521" s="479"/>
      <c r="M3521" s="262"/>
      <c r="N3521" s="259"/>
      <c r="O3521" s="263"/>
      <c r="P3521" s="264"/>
      <c r="Q3521" s="485"/>
      <c r="R3521" s="44"/>
      <c r="S3521" s="487"/>
      <c r="T3521" s="28"/>
      <c r="U3521" s="261"/>
      <c r="V3521" s="265"/>
      <c r="W3521" s="265"/>
      <c r="X3521" s="266"/>
      <c r="Y3521" s="266"/>
      <c r="Z3521" s="267"/>
      <c r="AA3521" s="30"/>
      <c r="AB3521" s="30"/>
      <c r="AC3521" s="30"/>
      <c r="AD3521" s="268"/>
      <c r="AE3521" s="28"/>
      <c r="AF3521" s="28"/>
      <c r="AG3521" s="269"/>
      <c r="AH3521" s="28"/>
      <c r="AI3521" s="30"/>
      <c r="AJ3521" s="30"/>
      <c r="AK3521" s="268"/>
      <c r="AL3521" s="270"/>
      <c r="AM3521" s="271"/>
      <c r="AN3521" s="30"/>
    </row>
    <row r="3522" spans="1:40" ht="20.100000000000001" customHeight="1" x14ac:dyDescent="0.2">
      <c r="A3522" s="258"/>
      <c r="B3522" s="258"/>
      <c r="C3522" s="258"/>
      <c r="D3522" s="28"/>
      <c r="E3522" s="259"/>
      <c r="F3522" s="260"/>
      <c r="G3522" s="28"/>
      <c r="H3522" s="28"/>
      <c r="I3522" s="261"/>
      <c r="J3522" s="28"/>
      <c r="K3522" s="478"/>
      <c r="L3522" s="479"/>
      <c r="M3522" s="262"/>
      <c r="N3522" s="259"/>
      <c r="O3522" s="263"/>
      <c r="P3522" s="264"/>
      <c r="Q3522" s="485"/>
      <c r="R3522" s="44"/>
      <c r="S3522" s="487"/>
      <c r="T3522" s="28"/>
      <c r="U3522" s="261"/>
      <c r="V3522" s="265"/>
      <c r="W3522" s="265"/>
      <c r="X3522" s="266"/>
      <c r="Y3522" s="266"/>
      <c r="Z3522" s="267"/>
      <c r="AA3522" s="30"/>
      <c r="AB3522" s="30"/>
      <c r="AC3522" s="30"/>
      <c r="AD3522" s="268"/>
      <c r="AE3522" s="28"/>
      <c r="AF3522" s="28"/>
      <c r="AG3522" s="269"/>
      <c r="AH3522" s="28"/>
      <c r="AI3522" s="30"/>
      <c r="AJ3522" s="30"/>
      <c r="AK3522" s="268"/>
      <c r="AL3522" s="270"/>
      <c r="AM3522" s="271"/>
      <c r="AN3522" s="30"/>
    </row>
    <row r="3523" spans="1:40" ht="20.100000000000001" customHeight="1" x14ac:dyDescent="0.2">
      <c r="A3523" s="258"/>
      <c r="B3523" s="258"/>
      <c r="C3523" s="258"/>
      <c r="D3523" s="28"/>
      <c r="E3523" s="259"/>
      <c r="F3523" s="260"/>
      <c r="G3523" s="28"/>
      <c r="H3523" s="28"/>
      <c r="I3523" s="261"/>
      <c r="J3523" s="28"/>
      <c r="K3523" s="478"/>
      <c r="L3523" s="479"/>
      <c r="M3523" s="262"/>
      <c r="N3523" s="259"/>
      <c r="O3523" s="263"/>
      <c r="P3523" s="264"/>
      <c r="Q3523" s="485"/>
      <c r="R3523" s="44"/>
      <c r="S3523" s="487"/>
      <c r="T3523" s="28"/>
      <c r="U3523" s="261"/>
      <c r="V3523" s="265"/>
      <c r="W3523" s="265"/>
      <c r="X3523" s="266"/>
      <c r="Y3523" s="266"/>
      <c r="Z3523" s="267"/>
      <c r="AA3523" s="30"/>
      <c r="AB3523" s="30"/>
      <c r="AC3523" s="30"/>
      <c r="AD3523" s="268"/>
      <c r="AE3523" s="28"/>
      <c r="AF3523" s="28"/>
      <c r="AG3523" s="269"/>
      <c r="AH3523" s="28"/>
      <c r="AI3523" s="30"/>
      <c r="AJ3523" s="30"/>
      <c r="AK3523" s="268"/>
      <c r="AL3523" s="270"/>
      <c r="AM3523" s="271"/>
      <c r="AN3523" s="30"/>
    </row>
    <row r="3524" spans="1:40" ht="20.100000000000001" customHeight="1" x14ac:dyDescent="0.2">
      <c r="A3524" s="258"/>
      <c r="B3524" s="258"/>
      <c r="C3524" s="258"/>
      <c r="D3524" s="28"/>
      <c r="E3524" s="259"/>
      <c r="F3524" s="260"/>
      <c r="G3524" s="28"/>
      <c r="H3524" s="28"/>
      <c r="I3524" s="261"/>
      <c r="J3524" s="28"/>
      <c r="K3524" s="478"/>
      <c r="L3524" s="479"/>
      <c r="M3524" s="262"/>
      <c r="N3524" s="259"/>
      <c r="O3524" s="263"/>
      <c r="P3524" s="264"/>
      <c r="Q3524" s="485"/>
      <c r="R3524" s="44"/>
      <c r="S3524" s="487"/>
      <c r="T3524" s="28"/>
      <c r="U3524" s="261"/>
      <c r="V3524" s="265"/>
      <c r="W3524" s="265"/>
      <c r="X3524" s="266"/>
      <c r="Y3524" s="266"/>
      <c r="Z3524" s="267"/>
      <c r="AA3524" s="30"/>
      <c r="AB3524" s="30"/>
      <c r="AC3524" s="30"/>
      <c r="AD3524" s="268"/>
      <c r="AE3524" s="28"/>
      <c r="AF3524" s="28"/>
      <c r="AG3524" s="269"/>
      <c r="AH3524" s="28"/>
      <c r="AI3524" s="30"/>
      <c r="AJ3524" s="30"/>
      <c r="AK3524" s="268"/>
      <c r="AL3524" s="270"/>
      <c r="AM3524" s="271"/>
      <c r="AN3524" s="30"/>
    </row>
    <row r="3525" spans="1:40" ht="20.100000000000001" customHeight="1" x14ac:dyDescent="0.2">
      <c r="A3525" s="258"/>
      <c r="B3525" s="258"/>
      <c r="C3525" s="258"/>
      <c r="D3525" s="28"/>
      <c r="E3525" s="259"/>
      <c r="F3525" s="260"/>
      <c r="G3525" s="28"/>
      <c r="H3525" s="28"/>
      <c r="I3525" s="261"/>
      <c r="J3525" s="28"/>
      <c r="K3525" s="478"/>
      <c r="L3525" s="479"/>
      <c r="M3525" s="262"/>
      <c r="N3525" s="259"/>
      <c r="O3525" s="263"/>
      <c r="P3525" s="264"/>
      <c r="Q3525" s="485"/>
      <c r="R3525" s="44"/>
      <c r="S3525" s="487"/>
      <c r="T3525" s="28"/>
      <c r="U3525" s="261"/>
      <c r="V3525" s="265"/>
      <c r="W3525" s="265"/>
      <c r="X3525" s="266"/>
      <c r="Y3525" s="266"/>
      <c r="Z3525" s="267"/>
      <c r="AA3525" s="30"/>
      <c r="AB3525" s="30"/>
      <c r="AC3525" s="30"/>
      <c r="AD3525" s="268"/>
      <c r="AE3525" s="28"/>
      <c r="AF3525" s="28"/>
      <c r="AG3525" s="269"/>
      <c r="AH3525" s="28"/>
      <c r="AI3525" s="30"/>
      <c r="AJ3525" s="30"/>
      <c r="AK3525" s="268"/>
      <c r="AL3525" s="270"/>
      <c r="AM3525" s="271"/>
      <c r="AN3525" s="30"/>
    </row>
    <row r="3526" spans="1:40" ht="20.100000000000001" customHeight="1" x14ac:dyDescent="0.2">
      <c r="A3526" s="258"/>
      <c r="B3526" s="258"/>
      <c r="C3526" s="258"/>
      <c r="D3526" s="28"/>
      <c r="E3526" s="259"/>
      <c r="F3526" s="260"/>
      <c r="G3526" s="28"/>
      <c r="H3526" s="28"/>
      <c r="I3526" s="261"/>
      <c r="J3526" s="28"/>
      <c r="K3526" s="478"/>
      <c r="L3526" s="479"/>
      <c r="M3526" s="262"/>
      <c r="N3526" s="259"/>
      <c r="O3526" s="263"/>
      <c r="P3526" s="264"/>
      <c r="Q3526" s="485"/>
      <c r="R3526" s="44"/>
      <c r="S3526" s="487"/>
      <c r="T3526" s="28"/>
      <c r="U3526" s="261"/>
      <c r="V3526" s="265"/>
      <c r="W3526" s="265"/>
      <c r="X3526" s="266"/>
      <c r="Y3526" s="266"/>
      <c r="Z3526" s="267"/>
      <c r="AA3526" s="30"/>
      <c r="AB3526" s="30"/>
      <c r="AC3526" s="30"/>
      <c r="AD3526" s="268"/>
      <c r="AE3526" s="28"/>
      <c r="AF3526" s="28"/>
      <c r="AG3526" s="269"/>
      <c r="AH3526" s="28"/>
      <c r="AI3526" s="30"/>
      <c r="AJ3526" s="30"/>
      <c r="AK3526" s="268"/>
      <c r="AL3526" s="270"/>
      <c r="AM3526" s="271"/>
      <c r="AN3526" s="30"/>
    </row>
    <row r="3527" spans="1:40" ht="20.100000000000001" customHeight="1" x14ac:dyDescent="0.2">
      <c r="A3527" s="258"/>
      <c r="B3527" s="258"/>
      <c r="C3527" s="258"/>
      <c r="D3527" s="28"/>
      <c r="E3527" s="259"/>
      <c r="F3527" s="260"/>
      <c r="G3527" s="28"/>
      <c r="H3527" s="28"/>
      <c r="I3527" s="261"/>
      <c r="J3527" s="28"/>
      <c r="K3527" s="478"/>
      <c r="L3527" s="479"/>
      <c r="M3527" s="262"/>
      <c r="N3527" s="259"/>
      <c r="O3527" s="263"/>
      <c r="P3527" s="264"/>
      <c r="Q3527" s="485"/>
      <c r="R3527" s="44"/>
      <c r="S3527" s="487"/>
      <c r="T3527" s="28"/>
      <c r="U3527" s="261"/>
      <c r="V3527" s="265"/>
      <c r="W3527" s="265"/>
      <c r="X3527" s="266"/>
      <c r="Y3527" s="266"/>
      <c r="Z3527" s="267"/>
      <c r="AA3527" s="30"/>
      <c r="AB3527" s="30"/>
      <c r="AC3527" s="30"/>
      <c r="AD3527" s="268"/>
      <c r="AE3527" s="28"/>
      <c r="AF3527" s="28"/>
      <c r="AG3527" s="269"/>
      <c r="AH3527" s="28"/>
      <c r="AI3527" s="30"/>
      <c r="AJ3527" s="30"/>
      <c r="AK3527" s="268"/>
      <c r="AL3527" s="270"/>
      <c r="AM3527" s="271"/>
      <c r="AN3527" s="30"/>
    </row>
    <row r="3528" spans="1:40" ht="20.100000000000001" customHeight="1" x14ac:dyDescent="0.2">
      <c r="A3528" s="258"/>
      <c r="B3528" s="258"/>
      <c r="C3528" s="258"/>
      <c r="D3528" s="28"/>
      <c r="E3528" s="259"/>
      <c r="F3528" s="260"/>
      <c r="G3528" s="28"/>
      <c r="H3528" s="28"/>
      <c r="I3528" s="261"/>
      <c r="J3528" s="28"/>
      <c r="K3528" s="478"/>
      <c r="L3528" s="479"/>
      <c r="M3528" s="262"/>
      <c r="N3528" s="259"/>
      <c r="O3528" s="263"/>
      <c r="P3528" s="264"/>
      <c r="Q3528" s="485"/>
      <c r="R3528" s="44"/>
      <c r="S3528" s="487"/>
      <c r="T3528" s="28"/>
      <c r="U3528" s="261"/>
      <c r="V3528" s="265"/>
      <c r="W3528" s="265"/>
      <c r="X3528" s="266"/>
      <c r="Y3528" s="266"/>
      <c r="Z3528" s="267"/>
      <c r="AA3528" s="30"/>
      <c r="AB3528" s="30"/>
      <c r="AC3528" s="30"/>
      <c r="AD3528" s="268"/>
      <c r="AE3528" s="28"/>
      <c r="AF3528" s="28"/>
      <c r="AG3528" s="269"/>
      <c r="AH3528" s="28"/>
      <c r="AI3528" s="30"/>
      <c r="AJ3528" s="30"/>
      <c r="AK3528" s="268"/>
      <c r="AL3528" s="270"/>
      <c r="AM3528" s="271"/>
      <c r="AN3528" s="30"/>
    </row>
    <row r="3529" spans="1:40" ht="20.100000000000001" customHeight="1" x14ac:dyDescent="0.2">
      <c r="A3529" s="258"/>
      <c r="B3529" s="258"/>
      <c r="C3529" s="258"/>
      <c r="D3529" s="28"/>
      <c r="E3529" s="259"/>
      <c r="F3529" s="260"/>
      <c r="G3529" s="28"/>
      <c r="H3529" s="28"/>
      <c r="I3529" s="261"/>
      <c r="J3529" s="28"/>
      <c r="K3529" s="478"/>
      <c r="L3529" s="479"/>
      <c r="M3529" s="262"/>
      <c r="N3529" s="259"/>
      <c r="O3529" s="263"/>
      <c r="P3529" s="264"/>
      <c r="Q3529" s="485"/>
      <c r="R3529" s="44"/>
      <c r="S3529" s="487"/>
      <c r="T3529" s="28"/>
      <c r="U3529" s="261"/>
      <c r="V3529" s="265"/>
      <c r="W3529" s="265"/>
      <c r="X3529" s="266"/>
      <c r="Y3529" s="266"/>
      <c r="Z3529" s="267"/>
      <c r="AA3529" s="30"/>
      <c r="AB3529" s="30"/>
      <c r="AC3529" s="30"/>
      <c r="AD3529" s="268"/>
      <c r="AE3529" s="28"/>
      <c r="AF3529" s="28"/>
      <c r="AG3529" s="269"/>
      <c r="AH3529" s="28"/>
      <c r="AI3529" s="30"/>
      <c r="AJ3529" s="30"/>
      <c r="AK3529" s="268"/>
      <c r="AL3529" s="270"/>
      <c r="AM3529" s="271"/>
      <c r="AN3529" s="30"/>
    </row>
    <row r="3530" spans="1:40" ht="20.100000000000001" customHeight="1" x14ac:dyDescent="0.2">
      <c r="A3530" s="258"/>
      <c r="B3530" s="258"/>
      <c r="C3530" s="258"/>
      <c r="D3530" s="28"/>
      <c r="E3530" s="259"/>
      <c r="F3530" s="260"/>
      <c r="G3530" s="28"/>
      <c r="H3530" s="28"/>
      <c r="I3530" s="261"/>
      <c r="J3530" s="28"/>
      <c r="K3530" s="478"/>
      <c r="L3530" s="479"/>
      <c r="M3530" s="262"/>
      <c r="N3530" s="259"/>
      <c r="O3530" s="263"/>
      <c r="P3530" s="264"/>
      <c r="Q3530" s="485"/>
      <c r="R3530" s="44"/>
      <c r="S3530" s="487"/>
      <c r="T3530" s="28"/>
      <c r="U3530" s="261"/>
      <c r="V3530" s="265"/>
      <c r="W3530" s="265"/>
      <c r="X3530" s="266"/>
      <c r="Y3530" s="266"/>
      <c r="Z3530" s="267"/>
      <c r="AA3530" s="30"/>
      <c r="AB3530" s="30"/>
      <c r="AC3530" s="30"/>
      <c r="AD3530" s="268"/>
      <c r="AE3530" s="28"/>
      <c r="AF3530" s="28"/>
      <c r="AG3530" s="269"/>
      <c r="AH3530" s="28"/>
      <c r="AI3530" s="30"/>
      <c r="AJ3530" s="30"/>
      <c r="AK3530" s="268"/>
      <c r="AL3530" s="270"/>
      <c r="AM3530" s="271"/>
      <c r="AN3530" s="30"/>
    </row>
    <row r="3531" spans="1:40" ht="20.100000000000001" customHeight="1" x14ac:dyDescent="0.2">
      <c r="A3531" s="258"/>
      <c r="B3531" s="258"/>
      <c r="C3531" s="258"/>
      <c r="D3531" s="28"/>
      <c r="E3531" s="259"/>
      <c r="F3531" s="260"/>
      <c r="G3531" s="28"/>
      <c r="H3531" s="28"/>
      <c r="I3531" s="261"/>
      <c r="J3531" s="28"/>
      <c r="K3531" s="478"/>
      <c r="L3531" s="479"/>
      <c r="M3531" s="262"/>
      <c r="N3531" s="259"/>
      <c r="O3531" s="263"/>
      <c r="P3531" s="264"/>
      <c r="Q3531" s="485"/>
      <c r="R3531" s="44"/>
      <c r="S3531" s="487"/>
      <c r="T3531" s="28"/>
      <c r="U3531" s="261"/>
      <c r="V3531" s="265"/>
      <c r="W3531" s="265"/>
      <c r="X3531" s="266"/>
      <c r="Y3531" s="266"/>
      <c r="Z3531" s="267"/>
      <c r="AA3531" s="30"/>
      <c r="AB3531" s="30"/>
      <c r="AC3531" s="30"/>
      <c r="AD3531" s="268"/>
      <c r="AE3531" s="28"/>
      <c r="AF3531" s="28"/>
      <c r="AG3531" s="269"/>
      <c r="AH3531" s="28"/>
      <c r="AI3531" s="30"/>
      <c r="AJ3531" s="30"/>
      <c r="AK3531" s="268"/>
      <c r="AL3531" s="270"/>
      <c r="AM3531" s="271"/>
      <c r="AN3531" s="30"/>
    </row>
    <row r="3532" spans="1:40" ht="20.100000000000001" customHeight="1" x14ac:dyDescent="0.2">
      <c r="A3532" s="258"/>
      <c r="B3532" s="258"/>
      <c r="C3532" s="258"/>
      <c r="D3532" s="28"/>
      <c r="E3532" s="259"/>
      <c r="F3532" s="260"/>
      <c r="G3532" s="28"/>
      <c r="H3532" s="28"/>
      <c r="I3532" s="261"/>
      <c r="J3532" s="28"/>
      <c r="K3532" s="478"/>
      <c r="L3532" s="479"/>
      <c r="M3532" s="262"/>
      <c r="N3532" s="259"/>
      <c r="O3532" s="263"/>
      <c r="P3532" s="264"/>
      <c r="Q3532" s="485"/>
      <c r="R3532" s="44"/>
      <c r="S3532" s="487"/>
      <c r="T3532" s="28"/>
      <c r="U3532" s="261"/>
      <c r="V3532" s="265"/>
      <c r="W3532" s="265"/>
      <c r="X3532" s="266"/>
      <c r="Y3532" s="266"/>
      <c r="Z3532" s="267"/>
      <c r="AA3532" s="30"/>
      <c r="AB3532" s="30"/>
      <c r="AC3532" s="30"/>
      <c r="AD3532" s="268"/>
      <c r="AE3532" s="28"/>
      <c r="AF3532" s="28"/>
      <c r="AG3532" s="269"/>
      <c r="AH3532" s="28"/>
      <c r="AI3532" s="30"/>
      <c r="AJ3532" s="30"/>
      <c r="AK3532" s="268"/>
      <c r="AL3532" s="270"/>
      <c r="AM3532" s="271"/>
      <c r="AN3532" s="30"/>
    </row>
    <row r="3533" spans="1:40" ht="20.100000000000001" customHeight="1" x14ac:dyDescent="0.2">
      <c r="A3533" s="258"/>
      <c r="B3533" s="258"/>
      <c r="C3533" s="258"/>
      <c r="D3533" s="28"/>
      <c r="E3533" s="259"/>
      <c r="F3533" s="260"/>
      <c r="G3533" s="28"/>
      <c r="H3533" s="28"/>
      <c r="I3533" s="261"/>
      <c r="J3533" s="28"/>
      <c r="K3533" s="478"/>
      <c r="L3533" s="479"/>
      <c r="M3533" s="262"/>
      <c r="N3533" s="259"/>
      <c r="O3533" s="263"/>
      <c r="P3533" s="264"/>
      <c r="Q3533" s="485"/>
      <c r="R3533" s="44"/>
      <c r="S3533" s="487"/>
      <c r="T3533" s="28"/>
      <c r="U3533" s="261"/>
      <c r="V3533" s="265"/>
      <c r="W3533" s="265"/>
      <c r="X3533" s="266"/>
      <c r="Y3533" s="266"/>
      <c r="Z3533" s="267"/>
      <c r="AA3533" s="30"/>
      <c r="AB3533" s="30"/>
      <c r="AC3533" s="30"/>
      <c r="AD3533" s="268"/>
      <c r="AE3533" s="28"/>
      <c r="AF3533" s="28"/>
      <c r="AG3533" s="269"/>
      <c r="AH3533" s="28"/>
      <c r="AI3533" s="30"/>
      <c r="AJ3533" s="30"/>
      <c r="AK3533" s="268"/>
      <c r="AL3533" s="270"/>
      <c r="AM3533" s="271"/>
      <c r="AN3533" s="30"/>
    </row>
    <row r="3534" spans="1:40" ht="20.100000000000001" customHeight="1" x14ac:dyDescent="0.2">
      <c r="A3534" s="258"/>
      <c r="B3534" s="258"/>
      <c r="C3534" s="258"/>
      <c r="D3534" s="28"/>
      <c r="E3534" s="259"/>
      <c r="F3534" s="260"/>
      <c r="G3534" s="28"/>
      <c r="H3534" s="28"/>
      <c r="I3534" s="261"/>
      <c r="J3534" s="28"/>
      <c r="K3534" s="478"/>
      <c r="L3534" s="479"/>
      <c r="M3534" s="262"/>
      <c r="N3534" s="259"/>
      <c r="O3534" s="263"/>
      <c r="P3534" s="264"/>
      <c r="Q3534" s="485"/>
      <c r="R3534" s="44"/>
      <c r="S3534" s="487"/>
      <c r="T3534" s="28"/>
      <c r="U3534" s="261"/>
      <c r="V3534" s="265"/>
      <c r="W3534" s="265"/>
      <c r="X3534" s="266"/>
      <c r="Y3534" s="266"/>
      <c r="Z3534" s="267"/>
      <c r="AA3534" s="30"/>
      <c r="AB3534" s="30"/>
      <c r="AC3534" s="30"/>
      <c r="AD3534" s="268"/>
      <c r="AE3534" s="28"/>
      <c r="AF3534" s="28"/>
      <c r="AG3534" s="269"/>
      <c r="AH3534" s="28"/>
      <c r="AI3534" s="30"/>
      <c r="AJ3534" s="30"/>
      <c r="AK3534" s="268"/>
      <c r="AL3534" s="270"/>
      <c r="AM3534" s="271"/>
      <c r="AN3534" s="30"/>
    </row>
    <row r="3535" spans="1:40" ht="20.100000000000001" customHeight="1" x14ac:dyDescent="0.2">
      <c r="A3535" s="258"/>
      <c r="B3535" s="258"/>
      <c r="C3535" s="258"/>
      <c r="D3535" s="28"/>
      <c r="E3535" s="259"/>
      <c r="F3535" s="260"/>
      <c r="G3535" s="28"/>
      <c r="H3535" s="28"/>
      <c r="I3535" s="261"/>
      <c r="J3535" s="28"/>
      <c r="K3535" s="478"/>
      <c r="L3535" s="479"/>
      <c r="M3535" s="262"/>
      <c r="N3535" s="259"/>
      <c r="O3535" s="263"/>
      <c r="P3535" s="264"/>
      <c r="Q3535" s="485"/>
      <c r="R3535" s="44"/>
      <c r="S3535" s="487"/>
      <c r="T3535" s="28"/>
      <c r="U3535" s="261"/>
      <c r="V3535" s="265"/>
      <c r="W3535" s="265"/>
      <c r="X3535" s="266"/>
      <c r="Y3535" s="266"/>
      <c r="Z3535" s="267"/>
      <c r="AA3535" s="30"/>
      <c r="AB3535" s="30"/>
      <c r="AC3535" s="30"/>
      <c r="AD3535" s="268"/>
      <c r="AE3535" s="28"/>
      <c r="AF3535" s="28"/>
      <c r="AG3535" s="269"/>
      <c r="AH3535" s="28"/>
      <c r="AI3535" s="30"/>
      <c r="AJ3535" s="30"/>
      <c r="AK3535" s="268"/>
      <c r="AL3535" s="270"/>
      <c r="AM3535" s="271"/>
      <c r="AN3535" s="30"/>
    </row>
    <row r="3536" spans="1:40" ht="20.100000000000001" customHeight="1" x14ac:dyDescent="0.2">
      <c r="A3536" s="258"/>
      <c r="B3536" s="258"/>
      <c r="C3536" s="258"/>
      <c r="D3536" s="28"/>
      <c r="E3536" s="259"/>
      <c r="F3536" s="260"/>
      <c r="G3536" s="28"/>
      <c r="H3536" s="28"/>
      <c r="I3536" s="261"/>
      <c r="J3536" s="28"/>
      <c r="K3536" s="478"/>
      <c r="L3536" s="479"/>
      <c r="M3536" s="262"/>
      <c r="N3536" s="259"/>
      <c r="O3536" s="263"/>
      <c r="P3536" s="264"/>
      <c r="Q3536" s="485"/>
      <c r="R3536" s="44"/>
      <c r="S3536" s="487"/>
      <c r="T3536" s="28"/>
      <c r="U3536" s="261"/>
      <c r="V3536" s="265"/>
      <c r="W3536" s="265"/>
      <c r="X3536" s="266"/>
      <c r="Y3536" s="266"/>
      <c r="Z3536" s="267"/>
      <c r="AA3536" s="30"/>
      <c r="AB3536" s="30"/>
      <c r="AC3536" s="30"/>
      <c r="AD3536" s="268"/>
      <c r="AE3536" s="28"/>
      <c r="AF3536" s="28"/>
      <c r="AG3536" s="269"/>
      <c r="AH3536" s="28"/>
      <c r="AI3536" s="30"/>
      <c r="AJ3536" s="30"/>
      <c r="AK3536" s="268"/>
      <c r="AL3536" s="270"/>
      <c r="AM3536" s="271"/>
      <c r="AN3536" s="30"/>
    </row>
    <row r="3537" spans="1:40" ht="20.100000000000001" customHeight="1" x14ac:dyDescent="0.2">
      <c r="A3537" s="258"/>
      <c r="B3537" s="258"/>
      <c r="C3537" s="258"/>
      <c r="D3537" s="28"/>
      <c r="E3537" s="259"/>
      <c r="F3537" s="260"/>
      <c r="G3537" s="28"/>
      <c r="H3537" s="28"/>
      <c r="I3537" s="261"/>
      <c r="J3537" s="28"/>
      <c r="K3537" s="478"/>
      <c r="L3537" s="479"/>
      <c r="M3537" s="262"/>
      <c r="N3537" s="259"/>
      <c r="O3537" s="263"/>
      <c r="P3537" s="264"/>
      <c r="Q3537" s="485"/>
      <c r="R3537" s="44"/>
      <c r="S3537" s="487"/>
      <c r="T3537" s="28"/>
      <c r="U3537" s="261"/>
      <c r="V3537" s="265"/>
      <c r="W3537" s="265"/>
      <c r="X3537" s="266"/>
      <c r="Y3537" s="266"/>
      <c r="Z3537" s="267"/>
      <c r="AA3537" s="30"/>
      <c r="AB3537" s="30"/>
      <c r="AC3537" s="30"/>
      <c r="AD3537" s="268"/>
      <c r="AE3537" s="28"/>
      <c r="AF3537" s="28"/>
      <c r="AG3537" s="269"/>
      <c r="AH3537" s="28"/>
      <c r="AI3537" s="30"/>
      <c r="AJ3537" s="30"/>
      <c r="AK3537" s="268"/>
      <c r="AL3537" s="270"/>
      <c r="AM3537" s="271"/>
      <c r="AN3537" s="30"/>
    </row>
    <row r="3538" spans="1:40" ht="20.100000000000001" customHeight="1" x14ac:dyDescent="0.2">
      <c r="A3538" s="258"/>
      <c r="B3538" s="258"/>
      <c r="C3538" s="258"/>
      <c r="D3538" s="28"/>
      <c r="E3538" s="259"/>
      <c r="F3538" s="260"/>
      <c r="G3538" s="28"/>
      <c r="H3538" s="28"/>
      <c r="I3538" s="261"/>
      <c r="J3538" s="28"/>
      <c r="K3538" s="478"/>
      <c r="L3538" s="479"/>
      <c r="M3538" s="262"/>
      <c r="N3538" s="259"/>
      <c r="O3538" s="263"/>
      <c r="P3538" s="264"/>
      <c r="Q3538" s="485"/>
      <c r="R3538" s="44"/>
      <c r="S3538" s="487"/>
      <c r="T3538" s="28"/>
      <c r="U3538" s="261"/>
      <c r="V3538" s="265"/>
      <c r="W3538" s="265"/>
      <c r="X3538" s="266"/>
      <c r="Y3538" s="266"/>
      <c r="Z3538" s="267"/>
      <c r="AA3538" s="30"/>
      <c r="AB3538" s="30"/>
      <c r="AC3538" s="30"/>
      <c r="AD3538" s="268"/>
      <c r="AE3538" s="28"/>
      <c r="AF3538" s="28"/>
      <c r="AG3538" s="269"/>
      <c r="AH3538" s="28"/>
      <c r="AI3538" s="30"/>
      <c r="AJ3538" s="30"/>
      <c r="AK3538" s="268"/>
      <c r="AL3538" s="270"/>
      <c r="AM3538" s="271"/>
      <c r="AN3538" s="30"/>
    </row>
    <row r="3539" spans="1:40" ht="20.100000000000001" customHeight="1" x14ac:dyDescent="0.2">
      <c r="A3539" s="258"/>
      <c r="B3539" s="258"/>
      <c r="C3539" s="258"/>
      <c r="D3539" s="28"/>
      <c r="E3539" s="259"/>
      <c r="F3539" s="260"/>
      <c r="G3539" s="28"/>
      <c r="H3539" s="28"/>
      <c r="I3539" s="261"/>
      <c r="J3539" s="28"/>
      <c r="K3539" s="478"/>
      <c r="L3539" s="479"/>
      <c r="M3539" s="262"/>
      <c r="N3539" s="259"/>
      <c r="O3539" s="263"/>
      <c r="P3539" s="264"/>
      <c r="Q3539" s="485"/>
      <c r="R3539" s="44"/>
      <c r="S3539" s="487"/>
      <c r="T3539" s="28"/>
      <c r="U3539" s="261"/>
      <c r="V3539" s="265"/>
      <c r="W3539" s="265"/>
      <c r="X3539" s="266"/>
      <c r="Y3539" s="266"/>
      <c r="Z3539" s="267"/>
      <c r="AA3539" s="30"/>
      <c r="AB3539" s="30"/>
      <c r="AC3539" s="30"/>
      <c r="AD3539" s="268"/>
      <c r="AE3539" s="28"/>
      <c r="AF3539" s="28"/>
      <c r="AG3539" s="269"/>
      <c r="AH3539" s="28"/>
      <c r="AI3539" s="30"/>
      <c r="AJ3539" s="30"/>
      <c r="AK3539" s="268"/>
      <c r="AL3539" s="270"/>
      <c r="AM3539" s="271"/>
      <c r="AN3539" s="30"/>
    </row>
    <row r="3540" spans="1:40" ht="20.100000000000001" customHeight="1" x14ac:dyDescent="0.2">
      <c r="A3540" s="258"/>
      <c r="B3540" s="258"/>
      <c r="C3540" s="258"/>
      <c r="D3540" s="28"/>
      <c r="E3540" s="259"/>
      <c r="F3540" s="260"/>
      <c r="G3540" s="28"/>
      <c r="H3540" s="28"/>
      <c r="I3540" s="261"/>
      <c r="J3540" s="28"/>
      <c r="K3540" s="478"/>
      <c r="L3540" s="479"/>
      <c r="M3540" s="262"/>
      <c r="N3540" s="259"/>
      <c r="O3540" s="263"/>
      <c r="P3540" s="264"/>
      <c r="Q3540" s="485"/>
      <c r="R3540" s="44"/>
      <c r="S3540" s="487"/>
      <c r="T3540" s="28"/>
      <c r="U3540" s="261"/>
      <c r="V3540" s="265"/>
      <c r="W3540" s="265"/>
      <c r="X3540" s="266"/>
      <c r="Y3540" s="266"/>
      <c r="Z3540" s="267"/>
      <c r="AA3540" s="30"/>
      <c r="AB3540" s="30"/>
      <c r="AC3540" s="30"/>
      <c r="AD3540" s="268"/>
      <c r="AE3540" s="28"/>
      <c r="AF3540" s="28"/>
      <c r="AG3540" s="269"/>
      <c r="AH3540" s="28"/>
      <c r="AI3540" s="30"/>
      <c r="AJ3540" s="30"/>
      <c r="AK3540" s="268"/>
      <c r="AL3540" s="270"/>
      <c r="AM3540" s="271"/>
      <c r="AN3540" s="30"/>
    </row>
    <row r="3541" spans="1:40" ht="20.100000000000001" customHeight="1" x14ac:dyDescent="0.2">
      <c r="A3541" s="258"/>
      <c r="B3541" s="258"/>
      <c r="C3541" s="258"/>
      <c r="D3541" s="28"/>
      <c r="E3541" s="259"/>
      <c r="F3541" s="260"/>
      <c r="G3541" s="28"/>
      <c r="H3541" s="28"/>
      <c r="I3541" s="261"/>
      <c r="J3541" s="28"/>
      <c r="K3541" s="478"/>
      <c r="L3541" s="479"/>
      <c r="M3541" s="262"/>
      <c r="N3541" s="259"/>
      <c r="O3541" s="263"/>
      <c r="P3541" s="264"/>
      <c r="Q3541" s="485"/>
      <c r="R3541" s="44"/>
      <c r="S3541" s="487"/>
      <c r="T3541" s="28"/>
      <c r="U3541" s="261"/>
      <c r="V3541" s="265"/>
      <c r="W3541" s="265"/>
      <c r="X3541" s="266"/>
      <c r="Y3541" s="266"/>
      <c r="Z3541" s="267"/>
      <c r="AA3541" s="30"/>
      <c r="AB3541" s="30"/>
      <c r="AC3541" s="30"/>
      <c r="AD3541" s="268"/>
      <c r="AE3541" s="28"/>
      <c r="AF3541" s="28"/>
      <c r="AG3541" s="269"/>
      <c r="AH3541" s="28"/>
      <c r="AI3541" s="30"/>
      <c r="AJ3541" s="30"/>
      <c r="AK3541" s="268"/>
      <c r="AL3541" s="270"/>
      <c r="AM3541" s="271"/>
      <c r="AN3541" s="30"/>
    </row>
    <row r="3542" spans="1:40" ht="20.100000000000001" customHeight="1" x14ac:dyDescent="0.2">
      <c r="A3542" s="258"/>
      <c r="B3542" s="258"/>
      <c r="C3542" s="258"/>
      <c r="D3542" s="28"/>
      <c r="E3542" s="259"/>
      <c r="F3542" s="260"/>
      <c r="G3542" s="28"/>
      <c r="H3542" s="28"/>
      <c r="I3542" s="261"/>
      <c r="J3542" s="28"/>
      <c r="K3542" s="478"/>
      <c r="L3542" s="479"/>
      <c r="M3542" s="262"/>
      <c r="N3542" s="259"/>
      <c r="O3542" s="263"/>
      <c r="P3542" s="264"/>
      <c r="Q3542" s="485"/>
      <c r="R3542" s="44"/>
      <c r="S3542" s="487"/>
      <c r="T3542" s="28"/>
      <c r="U3542" s="261"/>
      <c r="V3542" s="265"/>
      <c r="W3542" s="265"/>
      <c r="X3542" s="266"/>
      <c r="Y3542" s="266"/>
      <c r="Z3542" s="267"/>
      <c r="AA3542" s="30"/>
      <c r="AB3542" s="30"/>
      <c r="AC3542" s="30"/>
      <c r="AD3542" s="268"/>
      <c r="AE3542" s="28"/>
      <c r="AF3542" s="28"/>
      <c r="AG3542" s="269"/>
      <c r="AH3542" s="28"/>
      <c r="AI3542" s="30"/>
      <c r="AJ3542" s="30"/>
      <c r="AK3542" s="268"/>
      <c r="AL3542" s="270"/>
      <c r="AM3542" s="271"/>
      <c r="AN3542" s="30"/>
    </row>
    <row r="3543" spans="1:40" ht="20.100000000000001" customHeight="1" x14ac:dyDescent="0.2">
      <c r="A3543" s="258"/>
      <c r="B3543" s="258"/>
      <c r="C3543" s="258"/>
      <c r="D3543" s="28"/>
      <c r="E3543" s="259"/>
      <c r="F3543" s="260"/>
      <c r="G3543" s="28"/>
      <c r="H3543" s="28"/>
      <c r="I3543" s="261"/>
      <c r="J3543" s="28"/>
      <c r="K3543" s="478"/>
      <c r="L3543" s="479"/>
      <c r="M3543" s="262"/>
      <c r="N3543" s="259"/>
      <c r="O3543" s="263"/>
      <c r="P3543" s="264"/>
      <c r="Q3543" s="485"/>
      <c r="R3543" s="44"/>
      <c r="S3543" s="487"/>
      <c r="T3543" s="28"/>
      <c r="U3543" s="261"/>
      <c r="V3543" s="265"/>
      <c r="W3543" s="265"/>
      <c r="X3543" s="266"/>
      <c r="Y3543" s="266"/>
      <c r="Z3543" s="267"/>
      <c r="AA3543" s="30"/>
      <c r="AB3543" s="30"/>
      <c r="AC3543" s="30"/>
      <c r="AD3543" s="268"/>
      <c r="AE3543" s="28"/>
      <c r="AF3543" s="28"/>
      <c r="AG3543" s="269"/>
      <c r="AH3543" s="28"/>
      <c r="AI3543" s="30"/>
      <c r="AJ3543" s="30"/>
      <c r="AK3543" s="268"/>
      <c r="AL3543" s="270"/>
      <c r="AM3543" s="271"/>
      <c r="AN3543" s="30"/>
    </row>
    <row r="3544" spans="1:40" ht="20.100000000000001" customHeight="1" x14ac:dyDescent="0.2">
      <c r="A3544" s="258"/>
      <c r="B3544" s="258"/>
      <c r="C3544" s="258"/>
      <c r="D3544" s="28"/>
      <c r="E3544" s="259"/>
      <c r="F3544" s="260"/>
      <c r="G3544" s="28"/>
      <c r="H3544" s="28"/>
      <c r="I3544" s="261"/>
      <c r="J3544" s="28"/>
      <c r="K3544" s="478"/>
      <c r="L3544" s="479"/>
      <c r="M3544" s="262"/>
      <c r="N3544" s="259"/>
      <c r="O3544" s="263"/>
      <c r="P3544" s="264"/>
      <c r="Q3544" s="485"/>
      <c r="R3544" s="44"/>
      <c r="S3544" s="487"/>
      <c r="T3544" s="28"/>
      <c r="U3544" s="261"/>
      <c r="V3544" s="265"/>
      <c r="W3544" s="265"/>
      <c r="X3544" s="266"/>
      <c r="Y3544" s="266"/>
      <c r="Z3544" s="267"/>
      <c r="AA3544" s="30"/>
      <c r="AB3544" s="30"/>
      <c r="AC3544" s="30"/>
      <c r="AD3544" s="268"/>
      <c r="AE3544" s="28"/>
      <c r="AF3544" s="28"/>
      <c r="AG3544" s="269"/>
      <c r="AH3544" s="28"/>
      <c r="AI3544" s="30"/>
      <c r="AJ3544" s="30"/>
      <c r="AK3544" s="268"/>
      <c r="AL3544" s="270"/>
      <c r="AM3544" s="271"/>
      <c r="AN3544" s="30"/>
    </row>
    <row r="3545" spans="1:40" ht="20.100000000000001" customHeight="1" x14ac:dyDescent="0.2">
      <c r="A3545" s="258"/>
      <c r="B3545" s="258"/>
      <c r="C3545" s="258"/>
      <c r="D3545" s="28"/>
      <c r="E3545" s="259"/>
      <c r="F3545" s="260"/>
      <c r="G3545" s="28"/>
      <c r="H3545" s="28"/>
      <c r="I3545" s="261"/>
      <c r="J3545" s="28"/>
      <c r="K3545" s="478"/>
      <c r="L3545" s="479"/>
      <c r="M3545" s="262"/>
      <c r="N3545" s="259"/>
      <c r="O3545" s="263"/>
      <c r="P3545" s="264"/>
      <c r="Q3545" s="485"/>
      <c r="R3545" s="44"/>
      <c r="S3545" s="487"/>
      <c r="T3545" s="28"/>
      <c r="U3545" s="261"/>
      <c r="V3545" s="265"/>
      <c r="W3545" s="265"/>
      <c r="X3545" s="266"/>
      <c r="Y3545" s="266"/>
      <c r="Z3545" s="267"/>
      <c r="AA3545" s="30"/>
      <c r="AB3545" s="30"/>
      <c r="AC3545" s="30"/>
      <c r="AD3545" s="268"/>
      <c r="AE3545" s="28"/>
      <c r="AF3545" s="28"/>
      <c r="AG3545" s="269"/>
      <c r="AH3545" s="28"/>
      <c r="AI3545" s="30"/>
      <c r="AJ3545" s="30"/>
      <c r="AK3545" s="268"/>
      <c r="AL3545" s="270"/>
      <c r="AM3545" s="271"/>
      <c r="AN3545" s="30"/>
    </row>
    <row r="3546" spans="1:40" ht="20.100000000000001" customHeight="1" x14ac:dyDescent="0.2">
      <c r="A3546" s="258"/>
      <c r="B3546" s="258"/>
      <c r="C3546" s="258"/>
      <c r="D3546" s="28"/>
      <c r="E3546" s="259"/>
      <c r="F3546" s="260"/>
      <c r="G3546" s="28"/>
      <c r="H3546" s="28"/>
      <c r="I3546" s="261"/>
      <c r="J3546" s="28"/>
      <c r="K3546" s="478"/>
      <c r="L3546" s="479"/>
      <c r="M3546" s="262"/>
      <c r="N3546" s="259"/>
      <c r="O3546" s="263"/>
      <c r="P3546" s="264"/>
      <c r="Q3546" s="485"/>
      <c r="R3546" s="44"/>
      <c r="S3546" s="487"/>
      <c r="T3546" s="28"/>
      <c r="U3546" s="261"/>
      <c r="V3546" s="265"/>
      <c r="W3546" s="265"/>
      <c r="X3546" s="266"/>
      <c r="Y3546" s="266"/>
      <c r="Z3546" s="267"/>
      <c r="AA3546" s="30"/>
      <c r="AB3546" s="30"/>
      <c r="AC3546" s="30"/>
      <c r="AD3546" s="268"/>
      <c r="AE3546" s="28"/>
      <c r="AF3546" s="28"/>
      <c r="AG3546" s="269"/>
      <c r="AH3546" s="28"/>
      <c r="AI3546" s="30"/>
      <c r="AJ3546" s="30"/>
      <c r="AK3546" s="268"/>
      <c r="AL3546" s="270"/>
      <c r="AM3546" s="271"/>
      <c r="AN3546" s="30"/>
    </row>
    <row r="3547" spans="1:40" ht="20.100000000000001" customHeight="1" x14ac:dyDescent="0.2">
      <c r="A3547" s="258"/>
      <c r="B3547" s="258"/>
      <c r="C3547" s="258"/>
      <c r="D3547" s="28"/>
      <c r="E3547" s="259"/>
      <c r="F3547" s="260"/>
      <c r="G3547" s="28"/>
      <c r="H3547" s="28"/>
      <c r="I3547" s="261"/>
      <c r="J3547" s="28"/>
      <c r="K3547" s="478"/>
      <c r="L3547" s="479"/>
      <c r="M3547" s="262"/>
      <c r="N3547" s="259"/>
      <c r="O3547" s="263"/>
      <c r="P3547" s="264"/>
      <c r="Q3547" s="485"/>
      <c r="R3547" s="44"/>
      <c r="S3547" s="487"/>
      <c r="T3547" s="28"/>
      <c r="U3547" s="261"/>
      <c r="V3547" s="265"/>
      <c r="W3547" s="265"/>
      <c r="X3547" s="266"/>
      <c r="Y3547" s="266"/>
      <c r="Z3547" s="267"/>
      <c r="AA3547" s="30"/>
      <c r="AB3547" s="30"/>
      <c r="AC3547" s="30"/>
      <c r="AD3547" s="268"/>
      <c r="AE3547" s="28"/>
      <c r="AF3547" s="28"/>
      <c r="AG3547" s="269"/>
      <c r="AH3547" s="28"/>
      <c r="AI3547" s="30"/>
      <c r="AJ3547" s="30"/>
      <c r="AK3547" s="268"/>
      <c r="AL3547" s="270"/>
      <c r="AM3547" s="271"/>
      <c r="AN3547" s="30"/>
    </row>
    <row r="3548" spans="1:40" ht="20.100000000000001" customHeight="1" x14ac:dyDescent="0.2">
      <c r="A3548" s="258"/>
      <c r="B3548" s="258"/>
      <c r="C3548" s="258"/>
      <c r="D3548" s="28"/>
      <c r="E3548" s="259"/>
      <c r="F3548" s="260"/>
      <c r="G3548" s="28"/>
      <c r="H3548" s="28"/>
      <c r="I3548" s="261"/>
      <c r="J3548" s="28"/>
      <c r="K3548" s="478"/>
      <c r="L3548" s="479"/>
      <c r="M3548" s="262"/>
      <c r="N3548" s="259"/>
      <c r="O3548" s="263"/>
      <c r="P3548" s="264"/>
      <c r="Q3548" s="485"/>
      <c r="R3548" s="44"/>
      <c r="S3548" s="487"/>
      <c r="T3548" s="28"/>
      <c r="U3548" s="261"/>
      <c r="V3548" s="265"/>
      <c r="W3548" s="265"/>
      <c r="X3548" s="266"/>
      <c r="Y3548" s="266"/>
      <c r="Z3548" s="267"/>
      <c r="AA3548" s="30"/>
      <c r="AB3548" s="30"/>
      <c r="AC3548" s="30"/>
      <c r="AD3548" s="268"/>
      <c r="AE3548" s="28"/>
      <c r="AF3548" s="28"/>
      <c r="AG3548" s="269"/>
      <c r="AH3548" s="28"/>
      <c r="AI3548" s="30"/>
      <c r="AJ3548" s="30"/>
      <c r="AK3548" s="268"/>
      <c r="AL3548" s="270"/>
      <c r="AM3548" s="271"/>
      <c r="AN3548" s="30"/>
    </row>
    <row r="3549" spans="1:40" ht="20.100000000000001" customHeight="1" x14ac:dyDescent="0.2">
      <c r="A3549" s="258"/>
      <c r="B3549" s="258"/>
      <c r="C3549" s="258"/>
      <c r="D3549" s="28"/>
      <c r="E3549" s="259"/>
      <c r="F3549" s="260"/>
      <c r="G3549" s="28"/>
      <c r="H3549" s="28"/>
      <c r="I3549" s="261"/>
      <c r="J3549" s="28"/>
      <c r="K3549" s="478"/>
      <c r="L3549" s="479"/>
      <c r="M3549" s="262"/>
      <c r="N3549" s="259"/>
      <c r="O3549" s="263"/>
      <c r="P3549" s="264"/>
      <c r="Q3549" s="485"/>
      <c r="R3549" s="44"/>
      <c r="S3549" s="487"/>
      <c r="T3549" s="28"/>
      <c r="U3549" s="261"/>
      <c r="V3549" s="265"/>
      <c r="W3549" s="265"/>
      <c r="X3549" s="266"/>
      <c r="Y3549" s="266"/>
      <c r="Z3549" s="267"/>
      <c r="AA3549" s="30"/>
      <c r="AB3549" s="30"/>
      <c r="AC3549" s="30"/>
      <c r="AD3549" s="268"/>
      <c r="AE3549" s="28"/>
      <c r="AF3549" s="28"/>
      <c r="AG3549" s="269"/>
      <c r="AH3549" s="28"/>
      <c r="AI3549" s="30"/>
      <c r="AJ3549" s="30"/>
      <c r="AK3549" s="268"/>
      <c r="AL3549" s="270"/>
      <c r="AM3549" s="271"/>
      <c r="AN3549" s="30"/>
    </row>
    <row r="3550" spans="1:40" ht="20.100000000000001" customHeight="1" x14ac:dyDescent="0.2">
      <c r="A3550" s="258"/>
      <c r="B3550" s="258"/>
      <c r="C3550" s="258"/>
      <c r="D3550" s="28"/>
      <c r="E3550" s="259"/>
      <c r="F3550" s="260"/>
      <c r="G3550" s="28"/>
      <c r="H3550" s="28"/>
      <c r="I3550" s="261"/>
      <c r="J3550" s="28"/>
      <c r="K3550" s="478"/>
      <c r="L3550" s="479"/>
      <c r="M3550" s="262"/>
      <c r="N3550" s="259"/>
      <c r="O3550" s="263"/>
      <c r="P3550" s="264"/>
      <c r="Q3550" s="485"/>
      <c r="R3550" s="44"/>
      <c r="S3550" s="487"/>
      <c r="T3550" s="28"/>
      <c r="U3550" s="261"/>
      <c r="V3550" s="265"/>
      <c r="W3550" s="265"/>
      <c r="X3550" s="266"/>
      <c r="Y3550" s="266"/>
      <c r="Z3550" s="267"/>
      <c r="AA3550" s="30"/>
      <c r="AB3550" s="30"/>
      <c r="AC3550" s="30"/>
      <c r="AD3550" s="268"/>
      <c r="AE3550" s="28"/>
      <c r="AF3550" s="28"/>
      <c r="AG3550" s="269"/>
      <c r="AH3550" s="28"/>
      <c r="AI3550" s="30"/>
      <c r="AJ3550" s="30"/>
      <c r="AK3550" s="268"/>
      <c r="AL3550" s="270"/>
      <c r="AM3550" s="271"/>
      <c r="AN3550" s="30"/>
    </row>
    <row r="3551" spans="1:40" ht="20.100000000000001" customHeight="1" x14ac:dyDescent="0.2">
      <c r="A3551" s="258"/>
      <c r="B3551" s="258"/>
      <c r="C3551" s="258"/>
      <c r="D3551" s="28"/>
      <c r="E3551" s="259"/>
      <c r="F3551" s="260"/>
      <c r="G3551" s="28"/>
      <c r="H3551" s="28"/>
      <c r="I3551" s="261"/>
      <c r="J3551" s="28"/>
      <c r="K3551" s="478"/>
      <c r="L3551" s="479"/>
      <c r="M3551" s="262"/>
      <c r="N3551" s="259"/>
      <c r="O3551" s="263"/>
      <c r="P3551" s="264"/>
      <c r="Q3551" s="485"/>
      <c r="R3551" s="44"/>
      <c r="S3551" s="487"/>
      <c r="T3551" s="28"/>
      <c r="U3551" s="261"/>
      <c r="V3551" s="265"/>
      <c r="W3551" s="265"/>
      <c r="X3551" s="266"/>
      <c r="Y3551" s="266"/>
      <c r="Z3551" s="267"/>
      <c r="AA3551" s="30"/>
      <c r="AB3551" s="30"/>
      <c r="AC3551" s="30"/>
      <c r="AD3551" s="268"/>
      <c r="AE3551" s="28"/>
      <c r="AF3551" s="28"/>
      <c r="AG3551" s="269"/>
      <c r="AH3551" s="28"/>
      <c r="AI3551" s="30"/>
      <c r="AJ3551" s="30"/>
      <c r="AK3551" s="268"/>
      <c r="AL3551" s="270"/>
      <c r="AM3551" s="271"/>
      <c r="AN3551" s="30"/>
    </row>
    <row r="3552" spans="1:40" ht="20.100000000000001" customHeight="1" x14ac:dyDescent="0.2">
      <c r="A3552" s="258"/>
      <c r="B3552" s="258"/>
      <c r="C3552" s="258"/>
      <c r="D3552" s="28"/>
      <c r="E3552" s="259"/>
      <c r="F3552" s="260"/>
      <c r="G3552" s="28"/>
      <c r="H3552" s="28"/>
      <c r="I3552" s="261"/>
      <c r="J3552" s="28"/>
      <c r="K3552" s="478"/>
      <c r="L3552" s="479"/>
      <c r="M3552" s="262"/>
      <c r="N3552" s="259"/>
      <c r="O3552" s="263"/>
      <c r="P3552" s="264"/>
      <c r="Q3552" s="485"/>
      <c r="R3552" s="44"/>
      <c r="S3552" s="487"/>
      <c r="T3552" s="28"/>
      <c r="U3552" s="261"/>
      <c r="V3552" s="265"/>
      <c r="W3552" s="265"/>
      <c r="X3552" s="266"/>
      <c r="Y3552" s="266"/>
      <c r="Z3552" s="267"/>
      <c r="AA3552" s="30"/>
      <c r="AB3552" s="30"/>
      <c r="AC3552" s="30"/>
      <c r="AD3552" s="268"/>
      <c r="AE3552" s="28"/>
      <c r="AF3552" s="28"/>
      <c r="AG3552" s="269"/>
      <c r="AH3552" s="28"/>
      <c r="AI3552" s="30"/>
      <c r="AJ3552" s="30"/>
      <c r="AK3552" s="268"/>
      <c r="AL3552" s="270"/>
      <c r="AM3552" s="271"/>
      <c r="AN3552" s="30"/>
    </row>
    <row r="3553" spans="1:40" ht="20.100000000000001" customHeight="1" x14ac:dyDescent="0.2">
      <c r="A3553" s="258"/>
      <c r="B3553" s="258"/>
      <c r="C3553" s="258"/>
      <c r="D3553" s="28"/>
      <c r="E3553" s="259"/>
      <c r="F3553" s="260"/>
      <c r="G3553" s="28"/>
      <c r="H3553" s="28"/>
      <c r="I3553" s="261"/>
      <c r="J3553" s="28"/>
      <c r="K3553" s="478"/>
      <c r="L3553" s="479"/>
      <c r="M3553" s="262"/>
      <c r="N3553" s="259"/>
      <c r="O3553" s="263"/>
      <c r="P3553" s="264"/>
      <c r="Q3553" s="485"/>
      <c r="R3553" s="44"/>
      <c r="S3553" s="487"/>
      <c r="T3553" s="28"/>
      <c r="U3553" s="261"/>
      <c r="V3553" s="265"/>
      <c r="W3553" s="265"/>
      <c r="X3553" s="266"/>
      <c r="Y3553" s="266"/>
      <c r="Z3553" s="267"/>
      <c r="AA3553" s="30"/>
      <c r="AB3553" s="30"/>
      <c r="AC3553" s="30"/>
      <c r="AD3553" s="268"/>
      <c r="AE3553" s="28"/>
      <c r="AF3553" s="28"/>
      <c r="AG3553" s="269"/>
      <c r="AH3553" s="28"/>
      <c r="AI3553" s="30"/>
      <c r="AJ3553" s="30"/>
      <c r="AK3553" s="268"/>
      <c r="AL3553" s="270"/>
      <c r="AM3553" s="271"/>
      <c r="AN3553" s="30"/>
    </row>
    <row r="3554" spans="1:40" ht="20.100000000000001" customHeight="1" x14ac:dyDescent="0.2">
      <c r="A3554" s="258"/>
      <c r="B3554" s="258"/>
      <c r="C3554" s="258"/>
      <c r="D3554" s="28"/>
      <c r="E3554" s="259"/>
      <c r="F3554" s="260"/>
      <c r="G3554" s="28"/>
      <c r="H3554" s="28"/>
      <c r="I3554" s="261"/>
      <c r="J3554" s="28"/>
      <c r="K3554" s="478"/>
      <c r="L3554" s="479"/>
      <c r="M3554" s="262"/>
      <c r="N3554" s="259"/>
      <c r="O3554" s="263"/>
      <c r="P3554" s="264"/>
      <c r="Q3554" s="485"/>
      <c r="R3554" s="44"/>
      <c r="S3554" s="487"/>
      <c r="T3554" s="28"/>
      <c r="U3554" s="261"/>
      <c r="V3554" s="265"/>
      <c r="W3554" s="265"/>
      <c r="X3554" s="266"/>
      <c r="Y3554" s="266"/>
      <c r="Z3554" s="267"/>
      <c r="AA3554" s="30"/>
      <c r="AB3554" s="30"/>
      <c r="AC3554" s="30"/>
      <c r="AD3554" s="268"/>
      <c r="AE3554" s="28"/>
      <c r="AF3554" s="28"/>
      <c r="AG3554" s="269"/>
      <c r="AH3554" s="28"/>
      <c r="AI3554" s="30"/>
      <c r="AJ3554" s="30"/>
      <c r="AK3554" s="268"/>
      <c r="AL3554" s="270"/>
      <c r="AM3554" s="271"/>
      <c r="AN3554" s="30"/>
    </row>
    <row r="3555" spans="1:40" ht="20.100000000000001" customHeight="1" x14ac:dyDescent="0.2">
      <c r="A3555" s="258"/>
      <c r="B3555" s="258"/>
      <c r="C3555" s="258"/>
      <c r="D3555" s="28"/>
      <c r="E3555" s="259"/>
      <c r="F3555" s="260"/>
      <c r="G3555" s="28"/>
      <c r="H3555" s="28"/>
      <c r="I3555" s="261"/>
      <c r="J3555" s="28"/>
      <c r="K3555" s="478"/>
      <c r="L3555" s="479"/>
      <c r="M3555" s="262"/>
      <c r="N3555" s="259"/>
      <c r="O3555" s="263"/>
      <c r="P3555" s="264"/>
      <c r="Q3555" s="485"/>
      <c r="R3555" s="44"/>
      <c r="S3555" s="487"/>
      <c r="T3555" s="28"/>
      <c r="U3555" s="261"/>
      <c r="V3555" s="265"/>
      <c r="W3555" s="265"/>
      <c r="X3555" s="266"/>
      <c r="Y3555" s="266"/>
      <c r="Z3555" s="267"/>
      <c r="AA3555" s="30"/>
      <c r="AB3555" s="30"/>
      <c r="AC3555" s="30"/>
      <c r="AD3555" s="268"/>
      <c r="AE3555" s="28"/>
      <c r="AF3555" s="28"/>
      <c r="AG3555" s="269"/>
      <c r="AH3555" s="28"/>
      <c r="AI3555" s="30"/>
      <c r="AJ3555" s="30"/>
      <c r="AK3555" s="268"/>
      <c r="AL3555" s="270"/>
      <c r="AM3555" s="271"/>
      <c r="AN3555" s="30"/>
    </row>
    <row r="3556" spans="1:40" ht="20.100000000000001" customHeight="1" x14ac:dyDescent="0.2">
      <c r="A3556" s="258"/>
      <c r="B3556" s="258"/>
      <c r="C3556" s="258"/>
      <c r="D3556" s="28"/>
      <c r="E3556" s="259"/>
      <c r="F3556" s="260"/>
      <c r="G3556" s="28"/>
      <c r="H3556" s="28"/>
      <c r="I3556" s="261"/>
      <c r="J3556" s="28"/>
      <c r="K3556" s="478"/>
      <c r="L3556" s="479"/>
      <c r="M3556" s="262"/>
      <c r="N3556" s="259"/>
      <c r="O3556" s="263"/>
      <c r="P3556" s="264"/>
      <c r="Q3556" s="485"/>
      <c r="R3556" s="44"/>
      <c r="S3556" s="487"/>
      <c r="T3556" s="28"/>
      <c r="U3556" s="261"/>
      <c r="V3556" s="265"/>
      <c r="W3556" s="265"/>
      <c r="X3556" s="266"/>
      <c r="Y3556" s="266"/>
      <c r="Z3556" s="267"/>
      <c r="AA3556" s="30"/>
      <c r="AB3556" s="30"/>
      <c r="AC3556" s="30"/>
      <c r="AD3556" s="268"/>
      <c r="AE3556" s="28"/>
      <c r="AF3556" s="28"/>
      <c r="AG3556" s="269"/>
      <c r="AH3556" s="28"/>
      <c r="AI3556" s="30"/>
      <c r="AJ3556" s="30"/>
      <c r="AK3556" s="268"/>
      <c r="AL3556" s="270"/>
      <c r="AM3556" s="271"/>
      <c r="AN3556" s="30"/>
    </row>
    <row r="3557" spans="1:40" ht="20.100000000000001" customHeight="1" x14ac:dyDescent="0.2">
      <c r="A3557" s="258"/>
      <c r="B3557" s="258"/>
      <c r="C3557" s="258"/>
      <c r="D3557" s="28"/>
      <c r="E3557" s="259"/>
      <c r="F3557" s="260"/>
      <c r="G3557" s="28"/>
      <c r="H3557" s="28"/>
      <c r="I3557" s="261"/>
      <c r="J3557" s="28"/>
      <c r="K3557" s="478"/>
      <c r="L3557" s="479"/>
      <c r="M3557" s="262"/>
      <c r="N3557" s="259"/>
      <c r="O3557" s="263"/>
      <c r="P3557" s="264"/>
      <c r="Q3557" s="485"/>
      <c r="R3557" s="44"/>
      <c r="S3557" s="487"/>
      <c r="T3557" s="28"/>
      <c r="U3557" s="261"/>
      <c r="V3557" s="265"/>
      <c r="W3557" s="265"/>
      <c r="X3557" s="266"/>
      <c r="Y3557" s="266"/>
      <c r="Z3557" s="267"/>
      <c r="AA3557" s="30"/>
      <c r="AB3557" s="30"/>
      <c r="AC3557" s="30"/>
      <c r="AD3557" s="268"/>
      <c r="AE3557" s="28"/>
      <c r="AF3557" s="28"/>
      <c r="AG3557" s="269"/>
      <c r="AH3557" s="28"/>
      <c r="AI3557" s="30"/>
      <c r="AJ3557" s="30"/>
      <c r="AK3557" s="268"/>
      <c r="AL3557" s="270"/>
      <c r="AM3557" s="271"/>
      <c r="AN3557" s="30"/>
    </row>
    <row r="3558" spans="1:40" ht="20.100000000000001" customHeight="1" x14ac:dyDescent="0.2">
      <c r="A3558" s="258"/>
      <c r="B3558" s="258"/>
      <c r="C3558" s="258"/>
      <c r="D3558" s="28"/>
      <c r="E3558" s="259"/>
      <c r="F3558" s="260"/>
      <c r="G3558" s="28"/>
      <c r="H3558" s="28"/>
      <c r="I3558" s="261"/>
      <c r="J3558" s="28"/>
      <c r="K3558" s="478"/>
      <c r="L3558" s="479"/>
      <c r="M3558" s="262"/>
      <c r="N3558" s="259"/>
      <c r="O3558" s="263"/>
      <c r="P3558" s="264"/>
      <c r="Q3558" s="485"/>
      <c r="R3558" s="44"/>
      <c r="S3558" s="487"/>
      <c r="T3558" s="28"/>
      <c r="U3558" s="261"/>
      <c r="V3558" s="265"/>
      <c r="W3558" s="265"/>
      <c r="X3558" s="266"/>
      <c r="Y3558" s="266"/>
      <c r="Z3558" s="267"/>
      <c r="AA3558" s="30"/>
      <c r="AB3558" s="30"/>
      <c r="AC3558" s="30"/>
      <c r="AD3558" s="268"/>
      <c r="AE3558" s="28"/>
      <c r="AF3558" s="28"/>
      <c r="AG3558" s="269"/>
      <c r="AH3558" s="28"/>
      <c r="AI3558" s="30"/>
      <c r="AJ3558" s="30"/>
      <c r="AK3558" s="268"/>
      <c r="AL3558" s="270"/>
      <c r="AM3558" s="271"/>
      <c r="AN3558" s="30"/>
    </row>
    <row r="3559" spans="1:40" ht="20.100000000000001" customHeight="1" x14ac:dyDescent="0.2">
      <c r="A3559" s="258"/>
      <c r="B3559" s="258"/>
      <c r="C3559" s="258"/>
      <c r="D3559" s="28"/>
      <c r="E3559" s="259"/>
      <c r="F3559" s="260"/>
      <c r="G3559" s="28"/>
      <c r="H3559" s="28"/>
      <c r="I3559" s="261"/>
      <c r="J3559" s="28"/>
      <c r="K3559" s="478"/>
      <c r="L3559" s="479"/>
      <c r="M3559" s="262"/>
      <c r="N3559" s="259"/>
      <c r="O3559" s="263"/>
      <c r="P3559" s="264"/>
      <c r="Q3559" s="485"/>
      <c r="R3559" s="44"/>
      <c r="S3559" s="487"/>
      <c r="T3559" s="28"/>
      <c r="U3559" s="261"/>
      <c r="V3559" s="265"/>
      <c r="W3559" s="265"/>
      <c r="X3559" s="266"/>
      <c r="Y3559" s="266"/>
      <c r="Z3559" s="267"/>
      <c r="AA3559" s="30"/>
      <c r="AB3559" s="30"/>
      <c r="AC3559" s="30"/>
      <c r="AD3559" s="268"/>
      <c r="AE3559" s="28"/>
      <c r="AF3559" s="28"/>
      <c r="AG3559" s="269"/>
      <c r="AH3559" s="28"/>
      <c r="AI3559" s="30"/>
      <c r="AJ3559" s="30"/>
      <c r="AK3559" s="268"/>
      <c r="AL3559" s="270"/>
      <c r="AM3559" s="271"/>
      <c r="AN3559" s="30"/>
    </row>
    <row r="3560" spans="1:40" ht="20.100000000000001" customHeight="1" x14ac:dyDescent="0.2">
      <c r="A3560" s="258"/>
      <c r="B3560" s="258"/>
      <c r="C3560" s="258"/>
      <c r="D3560" s="28"/>
      <c r="E3560" s="259"/>
      <c r="F3560" s="260"/>
      <c r="G3560" s="28"/>
      <c r="H3560" s="28"/>
      <c r="I3560" s="261"/>
      <c r="J3560" s="28"/>
      <c r="K3560" s="478"/>
      <c r="L3560" s="479"/>
      <c r="M3560" s="262"/>
      <c r="N3560" s="259"/>
      <c r="O3560" s="263"/>
      <c r="P3560" s="264"/>
      <c r="Q3560" s="485"/>
      <c r="R3560" s="44"/>
      <c r="S3560" s="487"/>
      <c r="T3560" s="28"/>
      <c r="U3560" s="261"/>
      <c r="V3560" s="265"/>
      <c r="W3560" s="265"/>
      <c r="X3560" s="266"/>
      <c r="Y3560" s="266"/>
      <c r="Z3560" s="267"/>
      <c r="AA3560" s="30"/>
      <c r="AB3560" s="30"/>
      <c r="AC3560" s="30"/>
      <c r="AD3560" s="268"/>
      <c r="AE3560" s="28"/>
      <c r="AF3560" s="28"/>
      <c r="AG3560" s="269"/>
      <c r="AH3560" s="28"/>
      <c r="AI3560" s="30"/>
      <c r="AJ3560" s="30"/>
      <c r="AK3560" s="268"/>
      <c r="AL3560" s="270"/>
      <c r="AM3560" s="271"/>
      <c r="AN3560" s="30"/>
    </row>
    <row r="3561" spans="1:40" ht="20.100000000000001" customHeight="1" x14ac:dyDescent="0.2">
      <c r="A3561" s="258"/>
      <c r="B3561" s="258"/>
      <c r="C3561" s="258"/>
      <c r="D3561" s="28"/>
      <c r="E3561" s="259"/>
      <c r="F3561" s="260"/>
      <c r="G3561" s="28"/>
      <c r="H3561" s="28"/>
      <c r="I3561" s="261"/>
      <c r="J3561" s="28"/>
      <c r="K3561" s="478"/>
      <c r="L3561" s="479"/>
      <c r="M3561" s="262"/>
      <c r="N3561" s="259"/>
      <c r="O3561" s="263"/>
      <c r="P3561" s="264"/>
      <c r="Q3561" s="485"/>
      <c r="R3561" s="44"/>
      <c r="S3561" s="487"/>
      <c r="T3561" s="28"/>
      <c r="U3561" s="261"/>
      <c r="V3561" s="265"/>
      <c r="W3561" s="265"/>
      <c r="X3561" s="266"/>
      <c r="Y3561" s="266"/>
      <c r="Z3561" s="267"/>
      <c r="AA3561" s="30"/>
      <c r="AB3561" s="30"/>
      <c r="AC3561" s="30"/>
      <c r="AD3561" s="268"/>
      <c r="AE3561" s="28"/>
      <c r="AF3561" s="28"/>
      <c r="AG3561" s="269"/>
      <c r="AH3561" s="28"/>
      <c r="AI3561" s="30"/>
      <c r="AJ3561" s="30"/>
      <c r="AK3561" s="268"/>
      <c r="AL3561" s="270"/>
      <c r="AM3561" s="271"/>
      <c r="AN3561" s="30"/>
    </row>
    <row r="3562" spans="1:40" ht="20.100000000000001" customHeight="1" x14ac:dyDescent="0.2">
      <c r="A3562" s="258"/>
      <c r="B3562" s="258"/>
      <c r="C3562" s="258"/>
      <c r="D3562" s="28"/>
      <c r="E3562" s="259"/>
      <c r="F3562" s="260"/>
      <c r="G3562" s="28"/>
      <c r="H3562" s="28"/>
      <c r="I3562" s="261"/>
      <c r="J3562" s="28"/>
      <c r="K3562" s="478"/>
      <c r="L3562" s="479"/>
      <c r="M3562" s="262"/>
      <c r="N3562" s="259"/>
      <c r="O3562" s="263"/>
      <c r="P3562" s="264"/>
      <c r="Q3562" s="485"/>
      <c r="R3562" s="44"/>
      <c r="S3562" s="487"/>
      <c r="T3562" s="28"/>
      <c r="U3562" s="261"/>
      <c r="V3562" s="265"/>
      <c r="W3562" s="265"/>
      <c r="X3562" s="266"/>
      <c r="Y3562" s="266"/>
      <c r="Z3562" s="267"/>
      <c r="AA3562" s="30"/>
      <c r="AB3562" s="30"/>
      <c r="AC3562" s="30"/>
      <c r="AD3562" s="268"/>
      <c r="AE3562" s="28"/>
      <c r="AF3562" s="28"/>
      <c r="AG3562" s="269"/>
      <c r="AH3562" s="28"/>
      <c r="AI3562" s="30"/>
      <c r="AJ3562" s="30"/>
      <c r="AK3562" s="268"/>
      <c r="AL3562" s="270"/>
      <c r="AM3562" s="271"/>
      <c r="AN3562" s="30"/>
    </row>
    <row r="3563" spans="1:40" ht="20.100000000000001" customHeight="1" x14ac:dyDescent="0.2">
      <c r="A3563" s="258"/>
      <c r="B3563" s="258"/>
      <c r="C3563" s="258"/>
      <c r="D3563" s="28"/>
      <c r="E3563" s="259"/>
      <c r="F3563" s="260"/>
      <c r="G3563" s="28"/>
      <c r="H3563" s="28"/>
      <c r="I3563" s="261"/>
      <c r="J3563" s="28"/>
      <c r="K3563" s="478"/>
      <c r="L3563" s="479"/>
      <c r="M3563" s="262"/>
      <c r="N3563" s="259"/>
      <c r="O3563" s="263"/>
      <c r="P3563" s="264"/>
      <c r="Q3563" s="485"/>
      <c r="R3563" s="44"/>
      <c r="S3563" s="487"/>
      <c r="T3563" s="28"/>
      <c r="U3563" s="261"/>
      <c r="V3563" s="265"/>
      <c r="W3563" s="265"/>
      <c r="X3563" s="266"/>
      <c r="Y3563" s="266"/>
      <c r="Z3563" s="267"/>
      <c r="AA3563" s="30"/>
      <c r="AB3563" s="30"/>
      <c r="AC3563" s="30"/>
      <c r="AD3563" s="268"/>
      <c r="AE3563" s="28"/>
      <c r="AF3563" s="28"/>
      <c r="AG3563" s="269"/>
      <c r="AH3563" s="28"/>
      <c r="AI3563" s="30"/>
      <c r="AJ3563" s="30"/>
      <c r="AK3563" s="268"/>
      <c r="AL3563" s="270"/>
      <c r="AM3563" s="271"/>
      <c r="AN3563" s="30"/>
    </row>
    <row r="3564" spans="1:40" ht="20.100000000000001" customHeight="1" x14ac:dyDescent="0.2">
      <c r="A3564" s="258"/>
      <c r="B3564" s="258"/>
      <c r="C3564" s="258"/>
      <c r="D3564" s="28"/>
      <c r="E3564" s="259"/>
      <c r="F3564" s="260"/>
      <c r="G3564" s="28"/>
      <c r="H3564" s="28"/>
      <c r="I3564" s="261"/>
      <c r="J3564" s="28"/>
      <c r="K3564" s="478"/>
      <c r="L3564" s="479"/>
      <c r="M3564" s="262"/>
      <c r="N3564" s="259"/>
      <c r="O3564" s="263"/>
      <c r="P3564" s="264"/>
      <c r="Q3564" s="485"/>
      <c r="R3564" s="44"/>
      <c r="S3564" s="487"/>
      <c r="T3564" s="28"/>
      <c r="U3564" s="261"/>
      <c r="V3564" s="265"/>
      <c r="W3564" s="265"/>
      <c r="X3564" s="266"/>
      <c r="Y3564" s="266"/>
      <c r="Z3564" s="267"/>
      <c r="AA3564" s="30"/>
      <c r="AB3564" s="30"/>
      <c r="AC3564" s="30"/>
      <c r="AD3564" s="268"/>
      <c r="AE3564" s="28"/>
      <c r="AF3564" s="28"/>
      <c r="AG3564" s="269"/>
      <c r="AH3564" s="28"/>
      <c r="AI3564" s="30"/>
      <c r="AJ3564" s="30"/>
      <c r="AK3564" s="268"/>
      <c r="AL3564" s="270"/>
      <c r="AM3564" s="271"/>
      <c r="AN3564" s="30"/>
    </row>
    <row r="3565" spans="1:40" ht="20.100000000000001" customHeight="1" x14ac:dyDescent="0.2">
      <c r="A3565" s="258"/>
      <c r="B3565" s="258"/>
      <c r="C3565" s="258"/>
      <c r="D3565" s="28"/>
      <c r="E3565" s="259"/>
      <c r="F3565" s="260"/>
      <c r="G3565" s="28"/>
      <c r="H3565" s="28"/>
      <c r="I3565" s="261"/>
      <c r="J3565" s="28"/>
      <c r="K3565" s="478"/>
      <c r="L3565" s="479"/>
      <c r="M3565" s="262"/>
      <c r="N3565" s="259"/>
      <c r="O3565" s="263"/>
      <c r="P3565" s="264"/>
      <c r="Q3565" s="485"/>
      <c r="R3565" s="44"/>
      <c r="S3565" s="487"/>
      <c r="T3565" s="28"/>
      <c r="U3565" s="261"/>
      <c r="V3565" s="265"/>
      <c r="W3565" s="265"/>
      <c r="X3565" s="266"/>
      <c r="Y3565" s="266"/>
      <c r="Z3565" s="267"/>
      <c r="AA3565" s="30"/>
      <c r="AB3565" s="30"/>
      <c r="AC3565" s="30"/>
      <c r="AD3565" s="268"/>
      <c r="AE3565" s="28"/>
      <c r="AF3565" s="28"/>
      <c r="AG3565" s="269"/>
      <c r="AH3565" s="28"/>
      <c r="AI3565" s="30"/>
      <c r="AJ3565" s="30"/>
      <c r="AK3565" s="268"/>
      <c r="AL3565" s="270"/>
      <c r="AM3565" s="271"/>
      <c r="AN3565" s="30"/>
    </row>
    <row r="3566" spans="1:40" ht="20.100000000000001" customHeight="1" x14ac:dyDescent="0.2">
      <c r="A3566" s="258"/>
      <c r="B3566" s="258"/>
      <c r="C3566" s="258"/>
      <c r="D3566" s="28"/>
      <c r="E3566" s="259"/>
      <c r="F3566" s="260"/>
      <c r="G3566" s="28"/>
      <c r="H3566" s="28"/>
      <c r="I3566" s="261"/>
      <c r="J3566" s="28"/>
      <c r="K3566" s="478"/>
      <c r="L3566" s="479"/>
      <c r="M3566" s="262"/>
      <c r="N3566" s="259"/>
      <c r="O3566" s="263"/>
      <c r="P3566" s="264"/>
      <c r="Q3566" s="485"/>
      <c r="R3566" s="44"/>
      <c r="S3566" s="487"/>
      <c r="T3566" s="28"/>
      <c r="U3566" s="261"/>
      <c r="V3566" s="265"/>
      <c r="W3566" s="265"/>
      <c r="X3566" s="266"/>
      <c r="Y3566" s="266"/>
      <c r="Z3566" s="267"/>
      <c r="AA3566" s="30"/>
      <c r="AB3566" s="30"/>
      <c r="AC3566" s="30"/>
      <c r="AD3566" s="268"/>
      <c r="AE3566" s="28"/>
      <c r="AF3566" s="28"/>
      <c r="AG3566" s="269"/>
      <c r="AH3566" s="28"/>
      <c r="AI3566" s="30"/>
      <c r="AJ3566" s="30"/>
      <c r="AK3566" s="268"/>
      <c r="AL3566" s="270"/>
      <c r="AM3566" s="271"/>
      <c r="AN3566" s="30"/>
    </row>
    <row r="3567" spans="1:40" ht="20.100000000000001" customHeight="1" x14ac:dyDescent="0.2">
      <c r="A3567" s="258"/>
      <c r="B3567" s="258"/>
      <c r="C3567" s="258"/>
      <c r="D3567" s="28"/>
      <c r="E3567" s="259"/>
      <c r="F3567" s="260"/>
      <c r="G3567" s="28"/>
      <c r="H3567" s="28"/>
      <c r="I3567" s="261"/>
      <c r="J3567" s="28"/>
      <c r="K3567" s="478"/>
      <c r="L3567" s="479"/>
      <c r="M3567" s="262"/>
      <c r="N3567" s="259"/>
      <c r="O3567" s="263"/>
      <c r="P3567" s="264"/>
      <c r="Q3567" s="485"/>
      <c r="R3567" s="44"/>
      <c r="S3567" s="487"/>
      <c r="T3567" s="28"/>
      <c r="U3567" s="261"/>
      <c r="V3567" s="265"/>
      <c r="W3567" s="265"/>
      <c r="X3567" s="266"/>
      <c r="Y3567" s="266"/>
      <c r="Z3567" s="267"/>
      <c r="AA3567" s="30"/>
      <c r="AB3567" s="30"/>
      <c r="AC3567" s="30"/>
      <c r="AD3567" s="268"/>
      <c r="AE3567" s="28"/>
      <c r="AF3567" s="28"/>
      <c r="AG3567" s="269"/>
      <c r="AH3567" s="28"/>
      <c r="AI3567" s="30"/>
      <c r="AJ3567" s="30"/>
      <c r="AK3567" s="268"/>
      <c r="AL3567" s="270"/>
      <c r="AM3567" s="271"/>
      <c r="AN3567" s="30"/>
    </row>
    <row r="3568" spans="1:40" ht="20.100000000000001" customHeight="1" x14ac:dyDescent="0.2">
      <c r="A3568" s="258"/>
      <c r="B3568" s="258"/>
      <c r="C3568" s="258"/>
      <c r="D3568" s="28"/>
      <c r="E3568" s="259"/>
      <c r="F3568" s="260"/>
      <c r="G3568" s="28"/>
      <c r="H3568" s="28"/>
      <c r="I3568" s="261"/>
      <c r="J3568" s="28"/>
      <c r="K3568" s="478"/>
      <c r="L3568" s="479"/>
      <c r="M3568" s="262"/>
      <c r="N3568" s="259"/>
      <c r="O3568" s="263"/>
      <c r="P3568" s="264"/>
      <c r="Q3568" s="485"/>
      <c r="R3568" s="44"/>
      <c r="S3568" s="487"/>
      <c r="T3568" s="28"/>
      <c r="U3568" s="261"/>
      <c r="V3568" s="265"/>
      <c r="W3568" s="265"/>
      <c r="X3568" s="266"/>
      <c r="Y3568" s="266"/>
      <c r="Z3568" s="267"/>
      <c r="AA3568" s="30"/>
      <c r="AB3568" s="30"/>
      <c r="AC3568" s="30"/>
      <c r="AD3568" s="268"/>
      <c r="AE3568" s="28"/>
      <c r="AF3568" s="28"/>
      <c r="AG3568" s="269"/>
      <c r="AH3568" s="28"/>
      <c r="AI3568" s="30"/>
      <c r="AJ3568" s="30"/>
      <c r="AK3568" s="268"/>
      <c r="AL3568" s="270"/>
      <c r="AM3568" s="271"/>
      <c r="AN3568" s="30"/>
    </row>
    <row r="3569" spans="1:40" ht="20.100000000000001" customHeight="1" x14ac:dyDescent="0.2">
      <c r="A3569" s="258"/>
      <c r="B3569" s="258"/>
      <c r="C3569" s="258"/>
      <c r="D3569" s="28"/>
      <c r="E3569" s="259"/>
      <c r="F3569" s="260"/>
      <c r="G3569" s="28"/>
      <c r="H3569" s="28"/>
      <c r="I3569" s="261"/>
      <c r="J3569" s="28"/>
      <c r="K3569" s="478"/>
      <c r="L3569" s="479"/>
      <c r="M3569" s="262"/>
      <c r="N3569" s="259"/>
      <c r="O3569" s="263"/>
      <c r="P3569" s="264"/>
      <c r="Q3569" s="485"/>
      <c r="R3569" s="44"/>
      <c r="S3569" s="487"/>
      <c r="T3569" s="28"/>
      <c r="U3569" s="261"/>
      <c r="V3569" s="265"/>
      <c r="W3569" s="265"/>
      <c r="X3569" s="266"/>
      <c r="Y3569" s="266"/>
      <c r="Z3569" s="267"/>
      <c r="AA3569" s="30"/>
      <c r="AB3569" s="30"/>
      <c r="AC3569" s="30"/>
      <c r="AD3569" s="268"/>
      <c r="AE3569" s="28"/>
      <c r="AF3569" s="28"/>
      <c r="AG3569" s="269"/>
      <c r="AH3569" s="28"/>
      <c r="AI3569" s="30"/>
      <c r="AJ3569" s="30"/>
      <c r="AK3569" s="268"/>
      <c r="AL3569" s="270"/>
      <c r="AM3569" s="271"/>
      <c r="AN3569" s="30"/>
    </row>
    <row r="3570" spans="1:40" ht="20.100000000000001" customHeight="1" x14ac:dyDescent="0.2">
      <c r="A3570" s="258"/>
      <c r="B3570" s="258"/>
      <c r="C3570" s="258"/>
      <c r="D3570" s="28"/>
      <c r="E3570" s="259"/>
      <c r="F3570" s="260"/>
      <c r="G3570" s="28"/>
      <c r="H3570" s="28"/>
      <c r="I3570" s="261"/>
      <c r="J3570" s="28"/>
      <c r="K3570" s="478"/>
      <c r="L3570" s="479"/>
      <c r="M3570" s="262"/>
      <c r="N3570" s="259"/>
      <c r="O3570" s="263"/>
      <c r="P3570" s="264"/>
      <c r="Q3570" s="485"/>
      <c r="R3570" s="44"/>
      <c r="S3570" s="487"/>
      <c r="T3570" s="28"/>
      <c r="U3570" s="261"/>
      <c r="V3570" s="265"/>
      <c r="W3570" s="265"/>
      <c r="X3570" s="266"/>
      <c r="Y3570" s="266"/>
      <c r="Z3570" s="267"/>
      <c r="AA3570" s="30"/>
      <c r="AB3570" s="30"/>
      <c r="AC3570" s="30"/>
      <c r="AD3570" s="268"/>
      <c r="AE3570" s="28"/>
      <c r="AF3570" s="28"/>
      <c r="AG3570" s="269"/>
      <c r="AH3570" s="28"/>
      <c r="AI3570" s="30"/>
      <c r="AJ3570" s="30"/>
      <c r="AK3570" s="268"/>
      <c r="AL3570" s="270"/>
      <c r="AM3570" s="271"/>
      <c r="AN3570" s="30"/>
    </row>
    <row r="3571" spans="1:40" ht="20.100000000000001" customHeight="1" x14ac:dyDescent="0.2">
      <c r="A3571" s="258"/>
      <c r="B3571" s="258"/>
      <c r="C3571" s="258"/>
      <c r="D3571" s="28"/>
      <c r="E3571" s="259"/>
      <c r="F3571" s="260"/>
      <c r="G3571" s="28"/>
      <c r="H3571" s="28"/>
      <c r="I3571" s="261"/>
      <c r="J3571" s="28"/>
      <c r="K3571" s="478"/>
      <c r="L3571" s="479"/>
      <c r="M3571" s="262"/>
      <c r="N3571" s="259"/>
      <c r="O3571" s="263"/>
      <c r="P3571" s="264"/>
      <c r="Q3571" s="485"/>
      <c r="R3571" s="44"/>
      <c r="S3571" s="487"/>
      <c r="T3571" s="28"/>
      <c r="U3571" s="261"/>
      <c r="V3571" s="265"/>
      <c r="W3571" s="265"/>
      <c r="X3571" s="266"/>
      <c r="Y3571" s="266"/>
      <c r="Z3571" s="267"/>
      <c r="AA3571" s="30"/>
      <c r="AB3571" s="30"/>
      <c r="AC3571" s="30"/>
      <c r="AD3571" s="268"/>
      <c r="AE3571" s="28"/>
      <c r="AF3571" s="28"/>
      <c r="AG3571" s="269"/>
      <c r="AH3571" s="28"/>
      <c r="AI3571" s="30"/>
      <c r="AJ3571" s="30"/>
      <c r="AK3571" s="268"/>
      <c r="AL3571" s="270"/>
      <c r="AM3571" s="271"/>
      <c r="AN3571" s="30"/>
    </row>
    <row r="3572" spans="1:40" ht="20.100000000000001" customHeight="1" x14ac:dyDescent="0.2">
      <c r="A3572" s="258"/>
      <c r="B3572" s="258"/>
      <c r="C3572" s="258"/>
      <c r="D3572" s="28"/>
      <c r="E3572" s="259"/>
      <c r="F3572" s="260"/>
      <c r="G3572" s="28"/>
      <c r="H3572" s="28"/>
      <c r="I3572" s="261"/>
      <c r="J3572" s="28"/>
      <c r="K3572" s="478"/>
      <c r="L3572" s="479"/>
      <c r="M3572" s="262"/>
      <c r="N3572" s="259"/>
      <c r="O3572" s="263"/>
      <c r="P3572" s="264"/>
      <c r="Q3572" s="485"/>
      <c r="R3572" s="44"/>
      <c r="S3572" s="487"/>
      <c r="T3572" s="28"/>
      <c r="U3572" s="261"/>
      <c r="V3572" s="265"/>
      <c r="W3572" s="265"/>
      <c r="X3572" s="266"/>
      <c r="Y3572" s="266"/>
      <c r="Z3572" s="267"/>
      <c r="AA3572" s="30"/>
      <c r="AB3572" s="30"/>
      <c r="AC3572" s="30"/>
      <c r="AD3572" s="268"/>
      <c r="AE3572" s="28"/>
      <c r="AF3572" s="28"/>
      <c r="AG3572" s="269"/>
      <c r="AH3572" s="28"/>
      <c r="AI3572" s="30"/>
      <c r="AJ3572" s="30"/>
      <c r="AK3572" s="268"/>
      <c r="AL3572" s="270"/>
      <c r="AM3572" s="271"/>
      <c r="AN3572" s="30"/>
    </row>
    <row r="3573" spans="1:40" ht="20.100000000000001" customHeight="1" x14ac:dyDescent="0.2">
      <c r="A3573" s="258"/>
      <c r="B3573" s="258"/>
      <c r="C3573" s="258"/>
      <c r="D3573" s="28"/>
      <c r="E3573" s="259"/>
      <c r="F3573" s="260"/>
      <c r="G3573" s="28"/>
      <c r="H3573" s="28"/>
      <c r="I3573" s="261"/>
      <c r="J3573" s="28"/>
      <c r="K3573" s="478"/>
      <c r="L3573" s="479"/>
      <c r="M3573" s="262"/>
      <c r="N3573" s="259"/>
      <c r="O3573" s="263"/>
      <c r="P3573" s="264"/>
      <c r="Q3573" s="485"/>
      <c r="R3573" s="44"/>
      <c r="S3573" s="487"/>
      <c r="T3573" s="28"/>
      <c r="U3573" s="261"/>
      <c r="V3573" s="265"/>
      <c r="W3573" s="265"/>
      <c r="X3573" s="266"/>
      <c r="Y3573" s="266"/>
      <c r="Z3573" s="267"/>
      <c r="AA3573" s="30"/>
      <c r="AB3573" s="30"/>
      <c r="AC3573" s="30"/>
      <c r="AD3573" s="268"/>
      <c r="AE3573" s="28"/>
      <c r="AF3573" s="28"/>
      <c r="AG3573" s="269"/>
      <c r="AH3573" s="28"/>
      <c r="AI3573" s="30"/>
      <c r="AJ3573" s="30"/>
      <c r="AK3573" s="268"/>
      <c r="AL3573" s="270"/>
      <c r="AM3573" s="271"/>
      <c r="AN3573" s="30"/>
    </row>
    <row r="3574" spans="1:40" ht="20.100000000000001" customHeight="1" x14ac:dyDescent="0.2">
      <c r="A3574" s="258"/>
      <c r="B3574" s="258"/>
      <c r="C3574" s="258"/>
      <c r="D3574" s="28"/>
      <c r="E3574" s="259"/>
      <c r="F3574" s="260"/>
      <c r="G3574" s="28"/>
      <c r="H3574" s="28"/>
      <c r="I3574" s="261"/>
      <c r="J3574" s="28"/>
      <c r="K3574" s="478"/>
      <c r="L3574" s="479"/>
      <c r="M3574" s="262"/>
      <c r="N3574" s="259"/>
      <c r="O3574" s="263"/>
      <c r="P3574" s="264"/>
      <c r="Q3574" s="485"/>
      <c r="R3574" s="44"/>
      <c r="S3574" s="487"/>
      <c r="T3574" s="28"/>
      <c r="U3574" s="261"/>
      <c r="V3574" s="265"/>
      <c r="W3574" s="265"/>
      <c r="X3574" s="266"/>
      <c r="Y3574" s="266"/>
      <c r="Z3574" s="267"/>
      <c r="AA3574" s="30"/>
      <c r="AB3574" s="30"/>
      <c r="AC3574" s="30"/>
      <c r="AD3574" s="268"/>
      <c r="AE3574" s="28"/>
      <c r="AF3574" s="28"/>
      <c r="AG3574" s="269"/>
      <c r="AH3574" s="28"/>
      <c r="AI3574" s="30"/>
      <c r="AJ3574" s="30"/>
      <c r="AK3574" s="268"/>
      <c r="AL3574" s="270"/>
      <c r="AM3574" s="271"/>
      <c r="AN3574" s="30"/>
    </row>
    <row r="3575" spans="1:40" ht="20.100000000000001" customHeight="1" x14ac:dyDescent="0.2">
      <c r="A3575" s="258"/>
      <c r="B3575" s="258"/>
      <c r="C3575" s="258"/>
      <c r="D3575" s="28"/>
      <c r="E3575" s="259"/>
      <c r="F3575" s="260"/>
      <c r="G3575" s="28"/>
      <c r="H3575" s="28"/>
      <c r="I3575" s="261"/>
      <c r="J3575" s="28"/>
      <c r="K3575" s="478"/>
      <c r="L3575" s="479"/>
      <c r="M3575" s="262"/>
      <c r="N3575" s="259"/>
      <c r="O3575" s="263"/>
      <c r="P3575" s="264"/>
      <c r="Q3575" s="485"/>
      <c r="R3575" s="44"/>
      <c r="S3575" s="487"/>
      <c r="T3575" s="28"/>
      <c r="U3575" s="261"/>
      <c r="V3575" s="265"/>
      <c r="W3575" s="265"/>
      <c r="X3575" s="266"/>
      <c r="Y3575" s="266"/>
      <c r="Z3575" s="267"/>
      <c r="AA3575" s="30"/>
      <c r="AB3575" s="30"/>
      <c r="AC3575" s="30"/>
      <c r="AD3575" s="268"/>
      <c r="AE3575" s="28"/>
      <c r="AF3575" s="28"/>
      <c r="AG3575" s="269"/>
      <c r="AH3575" s="28"/>
      <c r="AI3575" s="30"/>
      <c r="AJ3575" s="30"/>
      <c r="AK3575" s="268"/>
      <c r="AL3575" s="270"/>
      <c r="AM3575" s="271"/>
      <c r="AN3575" s="30"/>
    </row>
    <row r="3576" spans="1:40" ht="20.100000000000001" customHeight="1" x14ac:dyDescent="0.2">
      <c r="A3576" s="258"/>
      <c r="B3576" s="258"/>
      <c r="C3576" s="258"/>
      <c r="D3576" s="28"/>
      <c r="E3576" s="259"/>
      <c r="F3576" s="260"/>
      <c r="G3576" s="28"/>
      <c r="H3576" s="28"/>
      <c r="I3576" s="261"/>
      <c r="J3576" s="28"/>
      <c r="K3576" s="478"/>
      <c r="L3576" s="479"/>
      <c r="M3576" s="262"/>
      <c r="N3576" s="259"/>
      <c r="O3576" s="263"/>
      <c r="P3576" s="264"/>
      <c r="Q3576" s="485"/>
      <c r="R3576" s="44"/>
      <c r="S3576" s="487"/>
      <c r="T3576" s="28"/>
      <c r="U3576" s="261"/>
      <c r="V3576" s="265"/>
      <c r="W3576" s="265"/>
      <c r="X3576" s="266"/>
      <c r="Y3576" s="266"/>
      <c r="Z3576" s="267"/>
      <c r="AA3576" s="30"/>
      <c r="AB3576" s="30"/>
      <c r="AC3576" s="30"/>
      <c r="AD3576" s="268"/>
      <c r="AE3576" s="28"/>
      <c r="AF3576" s="28"/>
      <c r="AG3576" s="269"/>
      <c r="AH3576" s="28"/>
      <c r="AI3576" s="30"/>
      <c r="AJ3576" s="30"/>
      <c r="AK3576" s="268"/>
      <c r="AL3576" s="270"/>
      <c r="AM3576" s="271"/>
      <c r="AN3576" s="30"/>
    </row>
    <row r="3577" spans="1:40" ht="20.100000000000001" customHeight="1" x14ac:dyDescent="0.2">
      <c r="A3577" s="258"/>
      <c r="B3577" s="258"/>
      <c r="C3577" s="258"/>
      <c r="D3577" s="28"/>
      <c r="E3577" s="259"/>
      <c r="F3577" s="260"/>
      <c r="G3577" s="28"/>
      <c r="H3577" s="28"/>
      <c r="I3577" s="261"/>
      <c r="J3577" s="28"/>
      <c r="K3577" s="478"/>
      <c r="L3577" s="479"/>
      <c r="M3577" s="262"/>
      <c r="N3577" s="259"/>
      <c r="O3577" s="263"/>
      <c r="P3577" s="264"/>
      <c r="Q3577" s="485"/>
      <c r="R3577" s="44"/>
      <c r="S3577" s="487"/>
      <c r="T3577" s="28"/>
      <c r="U3577" s="261"/>
      <c r="V3577" s="265"/>
      <c r="W3577" s="265"/>
      <c r="X3577" s="266"/>
      <c r="Y3577" s="266"/>
      <c r="Z3577" s="267"/>
      <c r="AA3577" s="30"/>
      <c r="AB3577" s="30"/>
      <c r="AC3577" s="30"/>
      <c r="AD3577" s="268"/>
      <c r="AE3577" s="28"/>
      <c r="AF3577" s="28"/>
      <c r="AG3577" s="269"/>
      <c r="AH3577" s="28"/>
      <c r="AI3577" s="30"/>
      <c r="AJ3577" s="30"/>
      <c r="AK3577" s="268"/>
      <c r="AL3577" s="270"/>
      <c r="AM3577" s="271"/>
      <c r="AN3577" s="30"/>
    </row>
    <row r="3578" spans="1:40" ht="20.100000000000001" customHeight="1" x14ac:dyDescent="0.2">
      <c r="A3578" s="258"/>
      <c r="B3578" s="258"/>
      <c r="C3578" s="258"/>
      <c r="D3578" s="28"/>
      <c r="E3578" s="259"/>
      <c r="F3578" s="260"/>
      <c r="G3578" s="28"/>
      <c r="H3578" s="28"/>
      <c r="I3578" s="261"/>
      <c r="J3578" s="28"/>
      <c r="K3578" s="478"/>
      <c r="L3578" s="479"/>
      <c r="M3578" s="262"/>
      <c r="N3578" s="259"/>
      <c r="O3578" s="263"/>
      <c r="P3578" s="264"/>
      <c r="Q3578" s="485"/>
      <c r="R3578" s="44"/>
      <c r="S3578" s="487"/>
      <c r="T3578" s="28"/>
      <c r="U3578" s="261"/>
      <c r="V3578" s="265"/>
      <c r="W3578" s="265"/>
      <c r="X3578" s="266"/>
      <c r="Y3578" s="266"/>
      <c r="Z3578" s="267"/>
      <c r="AA3578" s="30"/>
      <c r="AB3578" s="30"/>
      <c r="AC3578" s="30"/>
      <c r="AD3578" s="268"/>
      <c r="AE3578" s="28"/>
      <c r="AF3578" s="28"/>
      <c r="AG3578" s="269"/>
      <c r="AH3578" s="28"/>
      <c r="AI3578" s="30"/>
      <c r="AJ3578" s="30"/>
      <c r="AK3578" s="268"/>
      <c r="AL3578" s="270"/>
      <c r="AM3578" s="271"/>
      <c r="AN3578" s="30"/>
    </row>
    <row r="3579" spans="1:40" ht="20.100000000000001" customHeight="1" x14ac:dyDescent="0.2">
      <c r="A3579" s="258"/>
      <c r="B3579" s="258"/>
      <c r="C3579" s="258"/>
      <c r="D3579" s="28"/>
      <c r="E3579" s="259"/>
      <c r="F3579" s="260"/>
      <c r="G3579" s="28"/>
      <c r="H3579" s="28"/>
      <c r="I3579" s="261"/>
      <c r="J3579" s="28"/>
      <c r="K3579" s="478"/>
      <c r="L3579" s="479"/>
      <c r="M3579" s="262"/>
      <c r="N3579" s="259"/>
      <c r="O3579" s="263"/>
      <c r="P3579" s="264"/>
      <c r="Q3579" s="485"/>
      <c r="R3579" s="44"/>
      <c r="S3579" s="487"/>
      <c r="T3579" s="28"/>
      <c r="U3579" s="261"/>
      <c r="V3579" s="265"/>
      <c r="W3579" s="265"/>
      <c r="X3579" s="266"/>
      <c r="Y3579" s="266"/>
      <c r="Z3579" s="267"/>
      <c r="AA3579" s="30"/>
      <c r="AB3579" s="30"/>
      <c r="AC3579" s="30"/>
      <c r="AD3579" s="268"/>
      <c r="AE3579" s="28"/>
      <c r="AF3579" s="28"/>
      <c r="AG3579" s="269"/>
      <c r="AH3579" s="28"/>
      <c r="AI3579" s="30"/>
      <c r="AJ3579" s="30"/>
      <c r="AK3579" s="268"/>
      <c r="AL3579" s="270"/>
      <c r="AM3579" s="271"/>
      <c r="AN3579" s="30"/>
    </row>
    <row r="3580" spans="1:40" ht="20.100000000000001" customHeight="1" x14ac:dyDescent="0.2">
      <c r="A3580" s="258"/>
      <c r="B3580" s="258"/>
      <c r="C3580" s="258"/>
      <c r="D3580" s="28"/>
      <c r="E3580" s="259"/>
      <c r="F3580" s="260"/>
      <c r="G3580" s="28"/>
      <c r="H3580" s="28"/>
      <c r="I3580" s="261"/>
      <c r="J3580" s="28"/>
      <c r="K3580" s="478"/>
      <c r="L3580" s="479"/>
      <c r="M3580" s="262"/>
      <c r="N3580" s="259"/>
      <c r="O3580" s="263"/>
      <c r="P3580" s="264"/>
      <c r="Q3580" s="485"/>
      <c r="R3580" s="44"/>
      <c r="S3580" s="487"/>
      <c r="T3580" s="28"/>
      <c r="U3580" s="261"/>
      <c r="V3580" s="265"/>
      <c r="W3580" s="265"/>
      <c r="X3580" s="266"/>
      <c r="Y3580" s="266"/>
      <c r="Z3580" s="267"/>
      <c r="AA3580" s="30"/>
      <c r="AB3580" s="30"/>
      <c r="AC3580" s="30"/>
      <c r="AD3580" s="268"/>
      <c r="AE3580" s="28"/>
      <c r="AF3580" s="28"/>
      <c r="AG3580" s="269"/>
      <c r="AH3580" s="28"/>
      <c r="AI3580" s="30"/>
      <c r="AJ3580" s="30"/>
      <c r="AK3580" s="268"/>
      <c r="AL3580" s="270"/>
      <c r="AM3580" s="271"/>
      <c r="AN3580" s="30"/>
    </row>
    <row r="3581" spans="1:40" ht="20.100000000000001" customHeight="1" x14ac:dyDescent="0.2">
      <c r="A3581" s="258"/>
      <c r="B3581" s="258"/>
      <c r="C3581" s="258"/>
      <c r="D3581" s="28"/>
      <c r="E3581" s="259"/>
      <c r="F3581" s="260"/>
      <c r="G3581" s="28"/>
      <c r="H3581" s="28"/>
      <c r="I3581" s="261"/>
      <c r="J3581" s="28"/>
      <c r="K3581" s="478"/>
      <c r="L3581" s="479"/>
      <c r="M3581" s="262"/>
      <c r="N3581" s="259"/>
      <c r="O3581" s="263"/>
      <c r="P3581" s="264"/>
      <c r="Q3581" s="485"/>
      <c r="R3581" s="44"/>
      <c r="S3581" s="487"/>
      <c r="T3581" s="28"/>
      <c r="U3581" s="261"/>
      <c r="V3581" s="265"/>
      <c r="W3581" s="265"/>
      <c r="X3581" s="266"/>
      <c r="Y3581" s="266"/>
      <c r="Z3581" s="267"/>
      <c r="AA3581" s="30"/>
      <c r="AB3581" s="30"/>
      <c r="AC3581" s="30"/>
      <c r="AD3581" s="268"/>
      <c r="AE3581" s="28"/>
      <c r="AF3581" s="28"/>
      <c r="AG3581" s="269"/>
      <c r="AH3581" s="28"/>
      <c r="AI3581" s="30"/>
      <c r="AJ3581" s="30"/>
      <c r="AK3581" s="268"/>
      <c r="AL3581" s="270"/>
      <c r="AM3581" s="271"/>
      <c r="AN3581" s="30"/>
    </row>
    <row r="3582" spans="1:40" ht="20.100000000000001" customHeight="1" x14ac:dyDescent="0.2">
      <c r="A3582" s="258"/>
      <c r="B3582" s="258"/>
      <c r="C3582" s="258"/>
      <c r="D3582" s="28"/>
      <c r="E3582" s="259"/>
      <c r="F3582" s="260"/>
      <c r="G3582" s="28"/>
      <c r="H3582" s="28"/>
      <c r="I3582" s="261"/>
      <c r="J3582" s="28"/>
      <c r="K3582" s="478"/>
      <c r="L3582" s="479"/>
      <c r="M3582" s="262"/>
      <c r="N3582" s="259"/>
      <c r="O3582" s="263"/>
      <c r="P3582" s="264"/>
      <c r="Q3582" s="485"/>
      <c r="R3582" s="44"/>
      <c r="S3582" s="487"/>
      <c r="T3582" s="28"/>
      <c r="U3582" s="261"/>
      <c r="V3582" s="265"/>
      <c r="W3582" s="265"/>
      <c r="X3582" s="266"/>
      <c r="Y3582" s="266"/>
      <c r="Z3582" s="267"/>
      <c r="AA3582" s="30"/>
      <c r="AB3582" s="30"/>
      <c r="AC3582" s="30"/>
      <c r="AD3582" s="268"/>
      <c r="AE3582" s="28"/>
      <c r="AF3582" s="28"/>
      <c r="AG3582" s="269"/>
      <c r="AH3582" s="28"/>
      <c r="AI3582" s="30"/>
      <c r="AJ3582" s="30"/>
      <c r="AK3582" s="268"/>
      <c r="AL3582" s="270"/>
      <c r="AM3582" s="271"/>
      <c r="AN3582" s="30"/>
    </row>
    <row r="3583" spans="1:40" ht="20.100000000000001" customHeight="1" x14ac:dyDescent="0.2">
      <c r="A3583" s="258"/>
      <c r="B3583" s="258"/>
      <c r="C3583" s="258"/>
      <c r="D3583" s="28"/>
      <c r="E3583" s="259"/>
      <c r="F3583" s="260"/>
      <c r="G3583" s="28"/>
      <c r="H3583" s="28"/>
      <c r="I3583" s="261"/>
      <c r="J3583" s="28"/>
      <c r="K3583" s="478"/>
      <c r="L3583" s="479"/>
      <c r="M3583" s="262"/>
      <c r="N3583" s="259"/>
      <c r="O3583" s="263"/>
      <c r="P3583" s="264"/>
      <c r="Q3583" s="485"/>
      <c r="R3583" s="44"/>
      <c r="S3583" s="487"/>
      <c r="T3583" s="28"/>
      <c r="U3583" s="261"/>
      <c r="V3583" s="265"/>
      <c r="W3583" s="265"/>
      <c r="X3583" s="266"/>
      <c r="Y3583" s="266"/>
      <c r="Z3583" s="267"/>
      <c r="AA3583" s="30"/>
      <c r="AB3583" s="30"/>
      <c r="AC3583" s="30"/>
      <c r="AD3583" s="268"/>
      <c r="AE3583" s="28"/>
      <c r="AF3583" s="28"/>
      <c r="AG3583" s="269"/>
      <c r="AH3583" s="28"/>
      <c r="AI3583" s="30"/>
      <c r="AJ3583" s="30"/>
      <c r="AK3583" s="268"/>
      <c r="AL3583" s="270"/>
      <c r="AM3583" s="271"/>
      <c r="AN3583" s="30"/>
    </row>
    <row r="3584" spans="1:40" ht="20.100000000000001" customHeight="1" x14ac:dyDescent="0.2">
      <c r="A3584" s="258"/>
      <c r="B3584" s="258"/>
      <c r="C3584" s="258"/>
      <c r="D3584" s="28"/>
      <c r="E3584" s="259"/>
      <c r="F3584" s="260"/>
      <c r="G3584" s="28"/>
      <c r="H3584" s="28"/>
      <c r="I3584" s="261"/>
      <c r="J3584" s="28"/>
      <c r="K3584" s="478"/>
      <c r="L3584" s="479"/>
      <c r="M3584" s="262"/>
      <c r="N3584" s="259"/>
      <c r="O3584" s="263"/>
      <c r="P3584" s="264"/>
      <c r="Q3584" s="485"/>
      <c r="R3584" s="44"/>
      <c r="S3584" s="487"/>
      <c r="T3584" s="28"/>
      <c r="U3584" s="261"/>
      <c r="V3584" s="265"/>
      <c r="W3584" s="265"/>
      <c r="X3584" s="266"/>
      <c r="Y3584" s="266"/>
      <c r="Z3584" s="267"/>
      <c r="AA3584" s="30"/>
      <c r="AB3584" s="30"/>
      <c r="AC3584" s="30"/>
      <c r="AD3584" s="268"/>
      <c r="AE3584" s="28"/>
      <c r="AF3584" s="28"/>
      <c r="AG3584" s="269"/>
      <c r="AH3584" s="28"/>
      <c r="AI3584" s="30"/>
      <c r="AJ3584" s="30"/>
      <c r="AK3584" s="268"/>
      <c r="AL3584" s="270"/>
      <c r="AM3584" s="271"/>
      <c r="AN3584" s="30"/>
    </row>
    <row r="3585" spans="1:40" ht="20.100000000000001" customHeight="1" x14ac:dyDescent="0.2">
      <c r="A3585" s="258"/>
      <c r="B3585" s="258"/>
      <c r="C3585" s="258"/>
      <c r="D3585" s="28"/>
      <c r="E3585" s="259"/>
      <c r="F3585" s="260"/>
      <c r="G3585" s="28"/>
      <c r="H3585" s="28"/>
      <c r="I3585" s="261"/>
      <c r="J3585" s="28"/>
      <c r="K3585" s="478"/>
      <c r="L3585" s="479"/>
      <c r="M3585" s="262"/>
      <c r="N3585" s="259"/>
      <c r="O3585" s="263"/>
      <c r="P3585" s="264"/>
      <c r="Q3585" s="485"/>
      <c r="R3585" s="44"/>
      <c r="S3585" s="487"/>
      <c r="T3585" s="28"/>
      <c r="U3585" s="261"/>
      <c r="V3585" s="265"/>
      <c r="W3585" s="265"/>
      <c r="X3585" s="266"/>
      <c r="Y3585" s="266"/>
      <c r="Z3585" s="267"/>
      <c r="AA3585" s="30"/>
      <c r="AB3585" s="30"/>
      <c r="AC3585" s="30"/>
      <c r="AD3585" s="268"/>
      <c r="AE3585" s="28"/>
      <c r="AF3585" s="28"/>
      <c r="AG3585" s="269"/>
      <c r="AH3585" s="28"/>
      <c r="AI3585" s="30"/>
      <c r="AJ3585" s="30"/>
      <c r="AK3585" s="268"/>
      <c r="AL3585" s="270"/>
      <c r="AM3585" s="271"/>
      <c r="AN3585" s="30"/>
    </row>
    <row r="3586" spans="1:40" ht="20.100000000000001" customHeight="1" x14ac:dyDescent="0.2">
      <c r="A3586" s="258"/>
      <c r="B3586" s="258"/>
      <c r="C3586" s="258"/>
      <c r="D3586" s="28"/>
      <c r="E3586" s="259"/>
      <c r="F3586" s="260"/>
      <c r="G3586" s="28"/>
      <c r="H3586" s="28"/>
      <c r="I3586" s="261"/>
      <c r="J3586" s="28"/>
      <c r="K3586" s="478"/>
      <c r="L3586" s="479"/>
      <c r="M3586" s="262"/>
      <c r="N3586" s="259"/>
      <c r="O3586" s="263"/>
      <c r="P3586" s="264"/>
      <c r="Q3586" s="485"/>
      <c r="R3586" s="44"/>
      <c r="S3586" s="487"/>
      <c r="T3586" s="28"/>
      <c r="U3586" s="261"/>
      <c r="V3586" s="265"/>
      <c r="W3586" s="265"/>
      <c r="X3586" s="266"/>
      <c r="Y3586" s="266"/>
      <c r="Z3586" s="267"/>
      <c r="AA3586" s="30"/>
      <c r="AB3586" s="30"/>
      <c r="AC3586" s="30"/>
      <c r="AD3586" s="268"/>
      <c r="AE3586" s="28"/>
      <c r="AF3586" s="28"/>
      <c r="AG3586" s="269"/>
      <c r="AH3586" s="28"/>
      <c r="AI3586" s="30"/>
      <c r="AJ3586" s="30"/>
      <c r="AK3586" s="268"/>
      <c r="AL3586" s="270"/>
      <c r="AM3586" s="271"/>
      <c r="AN3586" s="30"/>
    </row>
    <row r="3587" spans="1:40" ht="20.100000000000001" customHeight="1" x14ac:dyDescent="0.2">
      <c r="A3587" s="258"/>
      <c r="B3587" s="258"/>
      <c r="C3587" s="258"/>
      <c r="D3587" s="28"/>
      <c r="E3587" s="259"/>
      <c r="F3587" s="260"/>
      <c r="G3587" s="28"/>
      <c r="H3587" s="28"/>
      <c r="I3587" s="261"/>
      <c r="J3587" s="28"/>
      <c r="K3587" s="478"/>
      <c r="L3587" s="479"/>
      <c r="M3587" s="262"/>
      <c r="N3587" s="259"/>
      <c r="O3587" s="263"/>
      <c r="P3587" s="264"/>
      <c r="Q3587" s="485"/>
      <c r="R3587" s="44"/>
      <c r="S3587" s="487"/>
      <c r="T3587" s="28"/>
      <c r="U3587" s="261"/>
      <c r="V3587" s="265"/>
      <c r="W3587" s="265"/>
      <c r="X3587" s="266"/>
      <c r="Y3587" s="266"/>
      <c r="Z3587" s="267"/>
      <c r="AA3587" s="30"/>
      <c r="AB3587" s="30"/>
      <c r="AC3587" s="30"/>
      <c r="AD3587" s="268"/>
      <c r="AE3587" s="28"/>
      <c r="AF3587" s="28"/>
      <c r="AG3587" s="269"/>
      <c r="AH3587" s="28"/>
      <c r="AI3587" s="30"/>
      <c r="AJ3587" s="30"/>
      <c r="AK3587" s="268"/>
      <c r="AL3587" s="270"/>
      <c r="AM3587" s="271"/>
      <c r="AN3587" s="30"/>
    </row>
    <row r="3588" spans="1:40" ht="20.100000000000001" customHeight="1" x14ac:dyDescent="0.2">
      <c r="A3588" s="258"/>
      <c r="B3588" s="258"/>
      <c r="C3588" s="258"/>
      <c r="D3588" s="28"/>
      <c r="E3588" s="259"/>
      <c r="F3588" s="260"/>
      <c r="G3588" s="28"/>
      <c r="H3588" s="28"/>
      <c r="I3588" s="261"/>
      <c r="J3588" s="28"/>
      <c r="K3588" s="478"/>
      <c r="L3588" s="479"/>
      <c r="M3588" s="262"/>
      <c r="N3588" s="259"/>
      <c r="O3588" s="263"/>
      <c r="P3588" s="264"/>
      <c r="Q3588" s="485"/>
      <c r="R3588" s="44"/>
      <c r="S3588" s="487"/>
      <c r="T3588" s="28"/>
      <c r="U3588" s="261"/>
      <c r="V3588" s="265"/>
      <c r="W3588" s="265"/>
      <c r="X3588" s="266"/>
      <c r="Y3588" s="266"/>
      <c r="Z3588" s="267"/>
      <c r="AA3588" s="30"/>
      <c r="AB3588" s="30"/>
      <c r="AC3588" s="30"/>
      <c r="AD3588" s="268"/>
      <c r="AE3588" s="28"/>
      <c r="AF3588" s="28"/>
      <c r="AG3588" s="269"/>
      <c r="AH3588" s="28"/>
      <c r="AI3588" s="30"/>
      <c r="AJ3588" s="30"/>
      <c r="AK3588" s="268"/>
      <c r="AL3588" s="270"/>
      <c r="AM3588" s="271"/>
      <c r="AN3588" s="30"/>
    </row>
    <row r="3589" spans="1:40" ht="20.100000000000001" customHeight="1" x14ac:dyDescent="0.2">
      <c r="A3589" s="258"/>
      <c r="B3589" s="258"/>
      <c r="C3589" s="258"/>
      <c r="D3589" s="28"/>
      <c r="E3589" s="259"/>
      <c r="F3589" s="260"/>
      <c r="G3589" s="28"/>
      <c r="H3589" s="28"/>
      <c r="I3589" s="261"/>
      <c r="J3589" s="28"/>
      <c r="K3589" s="478"/>
      <c r="L3589" s="479"/>
      <c r="M3589" s="262"/>
      <c r="N3589" s="259"/>
      <c r="O3589" s="263"/>
      <c r="P3589" s="264"/>
      <c r="Q3589" s="485"/>
      <c r="R3589" s="44"/>
      <c r="S3589" s="487"/>
      <c r="T3589" s="28"/>
      <c r="U3589" s="261"/>
      <c r="V3589" s="265"/>
      <c r="W3589" s="265"/>
      <c r="X3589" s="266"/>
      <c r="Y3589" s="266"/>
      <c r="Z3589" s="267"/>
      <c r="AA3589" s="30"/>
      <c r="AB3589" s="30"/>
      <c r="AC3589" s="30"/>
      <c r="AD3589" s="268"/>
      <c r="AE3589" s="28"/>
      <c r="AF3589" s="28"/>
      <c r="AG3589" s="269"/>
      <c r="AH3589" s="28"/>
      <c r="AI3589" s="30"/>
      <c r="AJ3589" s="30"/>
      <c r="AK3589" s="268"/>
      <c r="AL3589" s="270"/>
      <c r="AM3589" s="271"/>
      <c r="AN3589" s="30"/>
    </row>
    <row r="3590" spans="1:40" ht="20.100000000000001" customHeight="1" x14ac:dyDescent="0.2">
      <c r="A3590" s="258"/>
      <c r="B3590" s="258"/>
      <c r="C3590" s="258"/>
      <c r="D3590" s="28"/>
      <c r="E3590" s="259"/>
      <c r="F3590" s="260"/>
      <c r="G3590" s="28"/>
      <c r="H3590" s="28"/>
      <c r="I3590" s="261"/>
      <c r="J3590" s="28"/>
      <c r="K3590" s="478"/>
      <c r="L3590" s="479"/>
      <c r="M3590" s="262"/>
      <c r="N3590" s="259"/>
      <c r="O3590" s="263"/>
      <c r="P3590" s="264"/>
      <c r="Q3590" s="485"/>
      <c r="R3590" s="44"/>
      <c r="S3590" s="487"/>
      <c r="T3590" s="28"/>
      <c r="U3590" s="261"/>
      <c r="V3590" s="265"/>
      <c r="W3590" s="265"/>
      <c r="X3590" s="266"/>
      <c r="Y3590" s="266"/>
      <c r="Z3590" s="267"/>
      <c r="AA3590" s="30"/>
      <c r="AB3590" s="30"/>
      <c r="AC3590" s="30"/>
      <c r="AD3590" s="268"/>
      <c r="AE3590" s="28"/>
      <c r="AF3590" s="28"/>
      <c r="AG3590" s="269"/>
      <c r="AH3590" s="28"/>
      <c r="AI3590" s="30"/>
      <c r="AJ3590" s="30"/>
      <c r="AK3590" s="268"/>
      <c r="AL3590" s="270"/>
      <c r="AM3590" s="271"/>
      <c r="AN3590" s="30"/>
    </row>
    <row r="3591" spans="1:40" ht="20.100000000000001" customHeight="1" x14ac:dyDescent="0.2">
      <c r="A3591" s="258"/>
      <c r="B3591" s="258"/>
      <c r="C3591" s="258"/>
      <c r="D3591" s="28"/>
      <c r="E3591" s="259"/>
      <c r="F3591" s="260"/>
      <c r="G3591" s="28"/>
      <c r="H3591" s="28"/>
      <c r="I3591" s="261"/>
      <c r="J3591" s="28"/>
      <c r="K3591" s="478"/>
      <c r="L3591" s="479"/>
      <c r="M3591" s="262"/>
      <c r="N3591" s="259"/>
      <c r="O3591" s="263"/>
      <c r="P3591" s="264"/>
      <c r="Q3591" s="485"/>
      <c r="R3591" s="44"/>
      <c r="S3591" s="487"/>
      <c r="T3591" s="28"/>
      <c r="U3591" s="261"/>
      <c r="V3591" s="265"/>
      <c r="W3591" s="265"/>
      <c r="X3591" s="266"/>
      <c r="Y3591" s="266"/>
      <c r="Z3591" s="267"/>
      <c r="AA3591" s="30"/>
      <c r="AB3591" s="30"/>
      <c r="AC3591" s="30"/>
      <c r="AD3591" s="268"/>
      <c r="AE3591" s="28"/>
      <c r="AF3591" s="28"/>
      <c r="AG3591" s="269"/>
      <c r="AH3591" s="28"/>
      <c r="AI3591" s="30"/>
      <c r="AJ3591" s="30"/>
      <c r="AK3591" s="268"/>
      <c r="AL3591" s="270"/>
      <c r="AM3591" s="271"/>
      <c r="AN3591" s="30"/>
    </row>
    <row r="3592" spans="1:40" ht="20.100000000000001" customHeight="1" x14ac:dyDescent="0.2">
      <c r="A3592" s="258"/>
      <c r="B3592" s="258"/>
      <c r="C3592" s="258"/>
      <c r="D3592" s="28"/>
      <c r="E3592" s="259"/>
      <c r="F3592" s="260"/>
      <c r="G3592" s="28"/>
      <c r="H3592" s="28"/>
      <c r="I3592" s="261"/>
      <c r="J3592" s="28"/>
      <c r="K3592" s="478"/>
      <c r="L3592" s="479"/>
      <c r="M3592" s="262"/>
      <c r="N3592" s="259"/>
      <c r="O3592" s="263"/>
      <c r="P3592" s="264"/>
      <c r="Q3592" s="485"/>
      <c r="R3592" s="44"/>
      <c r="S3592" s="487"/>
      <c r="T3592" s="28"/>
      <c r="U3592" s="261"/>
      <c r="V3592" s="265"/>
      <c r="W3592" s="265"/>
      <c r="X3592" s="266"/>
      <c r="Y3592" s="266"/>
      <c r="Z3592" s="267"/>
      <c r="AA3592" s="30"/>
      <c r="AB3592" s="30"/>
      <c r="AC3592" s="30"/>
      <c r="AD3592" s="268"/>
      <c r="AE3592" s="28"/>
      <c r="AF3592" s="28"/>
      <c r="AG3592" s="269"/>
      <c r="AH3592" s="28"/>
      <c r="AI3592" s="30"/>
      <c r="AJ3592" s="30"/>
      <c r="AK3592" s="268"/>
      <c r="AL3592" s="270"/>
      <c r="AM3592" s="271"/>
      <c r="AN3592" s="30"/>
    </row>
    <row r="3593" spans="1:40" ht="20.100000000000001" customHeight="1" x14ac:dyDescent="0.2">
      <c r="A3593" s="258"/>
      <c r="B3593" s="258"/>
      <c r="C3593" s="258"/>
      <c r="D3593" s="28"/>
      <c r="E3593" s="259"/>
      <c r="F3593" s="260"/>
      <c r="G3593" s="28"/>
      <c r="H3593" s="28"/>
      <c r="I3593" s="261"/>
      <c r="J3593" s="28"/>
      <c r="K3593" s="478"/>
      <c r="L3593" s="479"/>
      <c r="M3593" s="262"/>
      <c r="N3593" s="259"/>
      <c r="O3593" s="263"/>
      <c r="P3593" s="264"/>
      <c r="Q3593" s="485"/>
      <c r="R3593" s="44"/>
      <c r="S3593" s="487"/>
      <c r="T3593" s="28"/>
      <c r="U3593" s="261"/>
      <c r="V3593" s="265"/>
      <c r="W3593" s="265"/>
      <c r="X3593" s="266"/>
      <c r="Y3593" s="266"/>
      <c r="Z3593" s="267"/>
      <c r="AA3593" s="30"/>
      <c r="AB3593" s="30"/>
      <c r="AC3593" s="30"/>
      <c r="AD3593" s="268"/>
      <c r="AE3593" s="28"/>
      <c r="AF3593" s="28"/>
      <c r="AG3593" s="269"/>
      <c r="AH3593" s="28"/>
      <c r="AI3593" s="30"/>
      <c r="AJ3593" s="30"/>
      <c r="AK3593" s="268"/>
      <c r="AL3593" s="270"/>
      <c r="AM3593" s="271"/>
      <c r="AN3593" s="30"/>
    </row>
    <row r="3594" spans="1:40" ht="20.100000000000001" customHeight="1" x14ac:dyDescent="0.2">
      <c r="A3594" s="258"/>
      <c r="B3594" s="258"/>
      <c r="C3594" s="258"/>
      <c r="D3594" s="28"/>
      <c r="E3594" s="259"/>
      <c r="F3594" s="260"/>
      <c r="G3594" s="28"/>
      <c r="H3594" s="28"/>
      <c r="I3594" s="261"/>
      <c r="J3594" s="28"/>
      <c r="K3594" s="478"/>
      <c r="L3594" s="479"/>
      <c r="M3594" s="262"/>
      <c r="N3594" s="259"/>
      <c r="O3594" s="263"/>
      <c r="P3594" s="264"/>
      <c r="Q3594" s="485"/>
      <c r="R3594" s="44"/>
      <c r="S3594" s="487"/>
      <c r="T3594" s="28"/>
      <c r="U3594" s="261"/>
      <c r="V3594" s="265"/>
      <c r="W3594" s="265"/>
      <c r="X3594" s="266"/>
      <c r="Y3594" s="266"/>
      <c r="Z3594" s="267"/>
      <c r="AA3594" s="30"/>
      <c r="AB3594" s="30"/>
      <c r="AC3594" s="30"/>
      <c r="AD3594" s="268"/>
      <c r="AE3594" s="28"/>
      <c r="AF3594" s="28"/>
      <c r="AG3594" s="269"/>
      <c r="AH3594" s="28"/>
      <c r="AI3594" s="30"/>
      <c r="AJ3594" s="30"/>
      <c r="AK3594" s="268"/>
      <c r="AL3594" s="270"/>
      <c r="AM3594" s="271"/>
      <c r="AN3594" s="30"/>
    </row>
    <row r="3595" spans="1:40" ht="20.100000000000001" customHeight="1" x14ac:dyDescent="0.2">
      <c r="A3595" s="258"/>
      <c r="B3595" s="258"/>
      <c r="C3595" s="258"/>
      <c r="D3595" s="28"/>
      <c r="E3595" s="259"/>
      <c r="F3595" s="260"/>
      <c r="G3595" s="28"/>
      <c r="H3595" s="28"/>
      <c r="I3595" s="261"/>
      <c r="J3595" s="28"/>
      <c r="K3595" s="478"/>
      <c r="L3595" s="479"/>
      <c r="M3595" s="262"/>
      <c r="N3595" s="259"/>
      <c r="O3595" s="263"/>
      <c r="P3595" s="264"/>
      <c r="Q3595" s="485"/>
      <c r="R3595" s="44"/>
      <c r="S3595" s="487"/>
      <c r="T3595" s="28"/>
      <c r="U3595" s="261"/>
      <c r="V3595" s="265"/>
      <c r="W3595" s="265"/>
      <c r="X3595" s="266"/>
      <c r="Y3595" s="266"/>
      <c r="Z3595" s="267"/>
      <c r="AA3595" s="30"/>
      <c r="AB3595" s="30"/>
      <c r="AC3595" s="30"/>
      <c r="AD3595" s="268"/>
      <c r="AE3595" s="28"/>
      <c r="AF3595" s="28"/>
      <c r="AG3595" s="269"/>
      <c r="AH3595" s="28"/>
      <c r="AI3595" s="30"/>
      <c r="AJ3595" s="30"/>
      <c r="AK3595" s="268"/>
      <c r="AL3595" s="270"/>
      <c r="AM3595" s="271"/>
      <c r="AN3595" s="30"/>
    </row>
    <row r="3596" spans="1:40" ht="20.100000000000001" customHeight="1" x14ac:dyDescent="0.2">
      <c r="A3596" s="258"/>
      <c r="B3596" s="258"/>
      <c r="C3596" s="258"/>
      <c r="D3596" s="28"/>
      <c r="E3596" s="259"/>
      <c r="F3596" s="260"/>
      <c r="G3596" s="28"/>
      <c r="H3596" s="28"/>
      <c r="I3596" s="261"/>
      <c r="J3596" s="28"/>
      <c r="K3596" s="478"/>
      <c r="L3596" s="479"/>
      <c r="M3596" s="262"/>
      <c r="N3596" s="259"/>
      <c r="O3596" s="263"/>
      <c r="P3596" s="264"/>
      <c r="Q3596" s="485"/>
      <c r="R3596" s="44"/>
      <c r="S3596" s="487"/>
      <c r="T3596" s="28"/>
      <c r="U3596" s="261"/>
      <c r="V3596" s="265"/>
      <c r="W3596" s="265"/>
      <c r="X3596" s="266"/>
      <c r="Y3596" s="266"/>
      <c r="Z3596" s="267"/>
      <c r="AA3596" s="30"/>
      <c r="AB3596" s="30"/>
      <c r="AC3596" s="30"/>
      <c r="AD3596" s="268"/>
      <c r="AE3596" s="28"/>
      <c r="AF3596" s="28"/>
      <c r="AG3596" s="269"/>
      <c r="AH3596" s="28"/>
      <c r="AI3596" s="30"/>
      <c r="AJ3596" s="30"/>
      <c r="AK3596" s="268"/>
      <c r="AL3596" s="270"/>
      <c r="AM3596" s="271"/>
      <c r="AN3596" s="30"/>
    </row>
    <row r="3597" spans="1:40" ht="20.100000000000001" customHeight="1" x14ac:dyDescent="0.2">
      <c r="A3597" s="258"/>
      <c r="B3597" s="258"/>
      <c r="C3597" s="258"/>
      <c r="D3597" s="28"/>
      <c r="E3597" s="259"/>
      <c r="F3597" s="260"/>
      <c r="G3597" s="28"/>
      <c r="H3597" s="28"/>
      <c r="I3597" s="261"/>
      <c r="J3597" s="28"/>
      <c r="K3597" s="478"/>
      <c r="L3597" s="479"/>
      <c r="M3597" s="262"/>
      <c r="N3597" s="259"/>
      <c r="O3597" s="263"/>
      <c r="P3597" s="264"/>
      <c r="Q3597" s="485"/>
      <c r="R3597" s="44"/>
      <c r="S3597" s="487"/>
      <c r="T3597" s="28"/>
      <c r="U3597" s="261"/>
      <c r="V3597" s="265"/>
      <c r="W3597" s="265"/>
      <c r="X3597" s="266"/>
      <c r="Y3597" s="266"/>
      <c r="Z3597" s="267"/>
      <c r="AA3597" s="30"/>
      <c r="AB3597" s="30"/>
      <c r="AC3597" s="30"/>
      <c r="AD3597" s="268"/>
      <c r="AE3597" s="28"/>
      <c r="AF3597" s="28"/>
      <c r="AG3597" s="269"/>
      <c r="AH3597" s="28"/>
      <c r="AI3597" s="30"/>
      <c r="AJ3597" s="30"/>
      <c r="AK3597" s="268"/>
      <c r="AL3597" s="270"/>
      <c r="AM3597" s="271"/>
      <c r="AN3597" s="30"/>
    </row>
    <row r="3598" spans="1:40" ht="20.100000000000001" customHeight="1" x14ac:dyDescent="0.2">
      <c r="A3598" s="258"/>
      <c r="B3598" s="258"/>
      <c r="C3598" s="258"/>
      <c r="D3598" s="28"/>
      <c r="E3598" s="259"/>
      <c r="F3598" s="260"/>
      <c r="G3598" s="28"/>
      <c r="H3598" s="28"/>
      <c r="I3598" s="261"/>
      <c r="J3598" s="28"/>
      <c r="K3598" s="478"/>
      <c r="L3598" s="479"/>
      <c r="M3598" s="262"/>
      <c r="N3598" s="259"/>
      <c r="O3598" s="263"/>
      <c r="P3598" s="264"/>
      <c r="Q3598" s="485"/>
      <c r="R3598" s="44"/>
      <c r="S3598" s="487"/>
      <c r="T3598" s="28"/>
      <c r="U3598" s="261"/>
      <c r="V3598" s="265"/>
      <c r="W3598" s="265"/>
      <c r="X3598" s="266"/>
      <c r="Y3598" s="266"/>
      <c r="Z3598" s="267"/>
      <c r="AA3598" s="30"/>
      <c r="AB3598" s="30"/>
      <c r="AC3598" s="30"/>
      <c r="AD3598" s="268"/>
      <c r="AE3598" s="28"/>
      <c r="AF3598" s="28"/>
      <c r="AG3598" s="269"/>
      <c r="AH3598" s="28"/>
      <c r="AI3598" s="30"/>
      <c r="AJ3598" s="30"/>
      <c r="AK3598" s="268"/>
      <c r="AL3598" s="270"/>
      <c r="AM3598" s="271"/>
      <c r="AN3598" s="30"/>
    </row>
    <row r="3599" spans="1:40" ht="20.100000000000001" customHeight="1" x14ac:dyDescent="0.2">
      <c r="A3599" s="258"/>
      <c r="B3599" s="258"/>
      <c r="C3599" s="258"/>
      <c r="D3599" s="28"/>
      <c r="E3599" s="259"/>
      <c r="F3599" s="260"/>
      <c r="G3599" s="28"/>
      <c r="H3599" s="28"/>
      <c r="I3599" s="261"/>
      <c r="J3599" s="28"/>
      <c r="K3599" s="478"/>
      <c r="L3599" s="479"/>
      <c r="M3599" s="262"/>
      <c r="N3599" s="259"/>
      <c r="O3599" s="263"/>
      <c r="P3599" s="264"/>
      <c r="Q3599" s="485"/>
      <c r="R3599" s="44"/>
      <c r="S3599" s="487"/>
      <c r="T3599" s="28"/>
      <c r="U3599" s="261"/>
      <c r="V3599" s="265"/>
      <c r="W3599" s="265"/>
      <c r="X3599" s="266"/>
      <c r="Y3599" s="266"/>
      <c r="Z3599" s="267"/>
      <c r="AA3599" s="30"/>
      <c r="AB3599" s="30"/>
      <c r="AC3599" s="30"/>
      <c r="AD3599" s="268"/>
      <c r="AE3599" s="28"/>
      <c r="AF3599" s="28"/>
      <c r="AG3599" s="269"/>
      <c r="AH3599" s="28"/>
      <c r="AI3599" s="30"/>
      <c r="AJ3599" s="30"/>
      <c r="AK3599" s="268"/>
      <c r="AL3599" s="270"/>
      <c r="AM3599" s="271"/>
      <c r="AN3599" s="30"/>
    </row>
    <row r="3600" spans="1:40" ht="20.100000000000001" customHeight="1" x14ac:dyDescent="0.2">
      <c r="A3600" s="258"/>
      <c r="B3600" s="258"/>
      <c r="C3600" s="258"/>
      <c r="D3600" s="28"/>
      <c r="E3600" s="259"/>
      <c r="F3600" s="260"/>
      <c r="G3600" s="28"/>
      <c r="H3600" s="28"/>
      <c r="I3600" s="261"/>
      <c r="J3600" s="28"/>
      <c r="K3600" s="478"/>
      <c r="L3600" s="479"/>
      <c r="M3600" s="262"/>
      <c r="N3600" s="259"/>
      <c r="O3600" s="263"/>
      <c r="P3600" s="264"/>
      <c r="Q3600" s="485"/>
      <c r="R3600" s="44"/>
      <c r="S3600" s="487"/>
      <c r="T3600" s="28"/>
      <c r="U3600" s="261"/>
      <c r="V3600" s="265"/>
      <c r="W3600" s="265"/>
      <c r="X3600" s="266"/>
      <c r="Y3600" s="266"/>
      <c r="Z3600" s="267"/>
      <c r="AA3600" s="30"/>
      <c r="AB3600" s="30"/>
      <c r="AC3600" s="30"/>
      <c r="AD3600" s="268"/>
      <c r="AE3600" s="28"/>
      <c r="AF3600" s="28"/>
      <c r="AG3600" s="269"/>
      <c r="AH3600" s="28"/>
      <c r="AI3600" s="30"/>
      <c r="AJ3600" s="30"/>
      <c r="AK3600" s="268"/>
      <c r="AL3600" s="270"/>
      <c r="AM3600" s="271"/>
      <c r="AN3600" s="30"/>
    </row>
    <row r="3601" spans="1:40" ht="20.100000000000001" customHeight="1" x14ac:dyDescent="0.2">
      <c r="A3601" s="258"/>
      <c r="B3601" s="258"/>
      <c r="C3601" s="258"/>
      <c r="D3601" s="28"/>
      <c r="E3601" s="259"/>
      <c r="F3601" s="260"/>
      <c r="G3601" s="28"/>
      <c r="H3601" s="28"/>
      <c r="I3601" s="261"/>
      <c r="J3601" s="28"/>
      <c r="K3601" s="478"/>
      <c r="L3601" s="479"/>
      <c r="M3601" s="262"/>
      <c r="N3601" s="259"/>
      <c r="O3601" s="263"/>
      <c r="P3601" s="264"/>
      <c r="Q3601" s="485"/>
      <c r="R3601" s="44"/>
      <c r="S3601" s="487"/>
      <c r="T3601" s="28"/>
      <c r="U3601" s="261"/>
      <c r="V3601" s="265"/>
      <c r="W3601" s="265"/>
      <c r="X3601" s="266"/>
      <c r="Y3601" s="266"/>
      <c r="Z3601" s="267"/>
      <c r="AA3601" s="30"/>
      <c r="AB3601" s="30"/>
      <c r="AC3601" s="30"/>
      <c r="AD3601" s="268"/>
      <c r="AE3601" s="28"/>
      <c r="AF3601" s="28"/>
      <c r="AG3601" s="269"/>
      <c r="AH3601" s="28"/>
      <c r="AI3601" s="30"/>
      <c r="AJ3601" s="30"/>
      <c r="AK3601" s="268"/>
      <c r="AL3601" s="270"/>
      <c r="AM3601" s="271"/>
      <c r="AN3601" s="30"/>
    </row>
    <row r="3602" spans="1:40" ht="20.100000000000001" customHeight="1" x14ac:dyDescent="0.2">
      <c r="A3602" s="258"/>
      <c r="B3602" s="258"/>
      <c r="C3602" s="258"/>
      <c r="D3602" s="28"/>
      <c r="E3602" s="259"/>
      <c r="F3602" s="260"/>
      <c r="G3602" s="28"/>
      <c r="H3602" s="28"/>
      <c r="I3602" s="261"/>
      <c r="J3602" s="28"/>
      <c r="K3602" s="478"/>
      <c r="L3602" s="479"/>
      <c r="M3602" s="262"/>
      <c r="N3602" s="259"/>
      <c r="O3602" s="263"/>
      <c r="P3602" s="264"/>
      <c r="Q3602" s="485"/>
      <c r="R3602" s="44"/>
      <c r="S3602" s="487"/>
      <c r="T3602" s="28"/>
      <c r="U3602" s="261"/>
      <c r="V3602" s="265"/>
      <c r="W3602" s="265"/>
      <c r="X3602" s="266"/>
      <c r="Y3602" s="266"/>
      <c r="Z3602" s="267"/>
      <c r="AA3602" s="30"/>
      <c r="AB3602" s="30"/>
      <c r="AC3602" s="30"/>
      <c r="AD3602" s="268"/>
      <c r="AE3602" s="28"/>
      <c r="AF3602" s="28"/>
      <c r="AG3602" s="269"/>
      <c r="AH3602" s="28"/>
      <c r="AI3602" s="30"/>
      <c r="AJ3602" s="30"/>
      <c r="AK3602" s="268"/>
      <c r="AL3602" s="270"/>
      <c r="AM3602" s="271"/>
      <c r="AN3602" s="30"/>
    </row>
    <row r="3603" spans="1:40" ht="20.100000000000001" customHeight="1" x14ac:dyDescent="0.2">
      <c r="A3603" s="258"/>
      <c r="B3603" s="258"/>
      <c r="C3603" s="258"/>
      <c r="D3603" s="28"/>
      <c r="E3603" s="259"/>
      <c r="F3603" s="260"/>
      <c r="G3603" s="28"/>
      <c r="H3603" s="28"/>
      <c r="I3603" s="261"/>
      <c r="J3603" s="28"/>
      <c r="K3603" s="478"/>
      <c r="L3603" s="479"/>
      <c r="M3603" s="262"/>
      <c r="N3603" s="259"/>
      <c r="O3603" s="263"/>
      <c r="P3603" s="264"/>
      <c r="Q3603" s="485"/>
      <c r="R3603" s="44"/>
      <c r="S3603" s="487"/>
      <c r="T3603" s="28"/>
      <c r="U3603" s="261"/>
      <c r="V3603" s="265"/>
      <c r="W3603" s="265"/>
      <c r="X3603" s="266"/>
      <c r="Y3603" s="266"/>
      <c r="Z3603" s="267"/>
      <c r="AA3603" s="30"/>
      <c r="AB3603" s="30"/>
      <c r="AC3603" s="30"/>
      <c r="AD3603" s="268"/>
      <c r="AE3603" s="28"/>
      <c r="AF3603" s="28"/>
      <c r="AG3603" s="269"/>
      <c r="AH3603" s="28"/>
      <c r="AI3603" s="30"/>
      <c r="AJ3603" s="30"/>
      <c r="AK3603" s="268"/>
      <c r="AL3603" s="270"/>
      <c r="AM3603" s="271"/>
      <c r="AN3603" s="30"/>
    </row>
    <row r="3604" spans="1:40" ht="20.100000000000001" customHeight="1" x14ac:dyDescent="0.2">
      <c r="A3604" s="258"/>
      <c r="B3604" s="258"/>
      <c r="C3604" s="258"/>
      <c r="D3604" s="28"/>
      <c r="E3604" s="259"/>
      <c r="F3604" s="260"/>
      <c r="G3604" s="28"/>
      <c r="H3604" s="28"/>
      <c r="I3604" s="261"/>
      <c r="J3604" s="28"/>
      <c r="K3604" s="478"/>
      <c r="L3604" s="479"/>
      <c r="M3604" s="262"/>
      <c r="N3604" s="259"/>
      <c r="O3604" s="263"/>
      <c r="P3604" s="264"/>
      <c r="Q3604" s="485"/>
      <c r="R3604" s="44"/>
      <c r="S3604" s="487"/>
      <c r="T3604" s="28"/>
      <c r="U3604" s="261"/>
      <c r="V3604" s="265"/>
      <c r="W3604" s="265"/>
      <c r="X3604" s="266"/>
      <c r="Y3604" s="266"/>
      <c r="Z3604" s="267"/>
      <c r="AA3604" s="30"/>
      <c r="AB3604" s="30"/>
      <c r="AC3604" s="30"/>
      <c r="AD3604" s="268"/>
      <c r="AE3604" s="28"/>
      <c r="AF3604" s="28"/>
      <c r="AG3604" s="269"/>
      <c r="AH3604" s="28"/>
      <c r="AI3604" s="30"/>
      <c r="AJ3604" s="30"/>
      <c r="AK3604" s="268"/>
      <c r="AL3604" s="270"/>
      <c r="AM3604" s="271"/>
      <c r="AN3604" s="30"/>
    </row>
    <row r="3605" spans="1:40" ht="20.100000000000001" customHeight="1" x14ac:dyDescent="0.2">
      <c r="A3605" s="258"/>
      <c r="B3605" s="258"/>
      <c r="C3605" s="258"/>
      <c r="D3605" s="28"/>
      <c r="E3605" s="259"/>
      <c r="F3605" s="260"/>
      <c r="G3605" s="28"/>
      <c r="H3605" s="28"/>
      <c r="I3605" s="261"/>
      <c r="J3605" s="28"/>
      <c r="K3605" s="478"/>
      <c r="L3605" s="479"/>
      <c r="M3605" s="262"/>
      <c r="N3605" s="259"/>
      <c r="O3605" s="263"/>
      <c r="P3605" s="264"/>
      <c r="Q3605" s="485"/>
      <c r="R3605" s="44"/>
      <c r="S3605" s="487"/>
      <c r="T3605" s="28"/>
      <c r="U3605" s="261"/>
      <c r="V3605" s="265"/>
      <c r="W3605" s="265"/>
      <c r="X3605" s="266"/>
      <c r="Y3605" s="266"/>
      <c r="Z3605" s="267"/>
      <c r="AA3605" s="30"/>
      <c r="AB3605" s="30"/>
      <c r="AC3605" s="30"/>
      <c r="AD3605" s="268"/>
      <c r="AE3605" s="28"/>
      <c r="AF3605" s="28"/>
      <c r="AG3605" s="269"/>
      <c r="AH3605" s="28"/>
      <c r="AI3605" s="30"/>
      <c r="AJ3605" s="30"/>
      <c r="AK3605" s="268"/>
      <c r="AL3605" s="270"/>
      <c r="AM3605" s="271"/>
      <c r="AN3605" s="30"/>
    </row>
    <row r="3606" spans="1:40" ht="20.100000000000001" customHeight="1" x14ac:dyDescent="0.2">
      <c r="A3606" s="258"/>
      <c r="B3606" s="258"/>
      <c r="C3606" s="258"/>
      <c r="D3606" s="28"/>
      <c r="E3606" s="259"/>
      <c r="F3606" s="260"/>
      <c r="G3606" s="28"/>
      <c r="H3606" s="28"/>
      <c r="I3606" s="261"/>
      <c r="J3606" s="28"/>
      <c r="K3606" s="478"/>
      <c r="L3606" s="479"/>
      <c r="M3606" s="262"/>
      <c r="N3606" s="259"/>
      <c r="O3606" s="263"/>
      <c r="P3606" s="264"/>
      <c r="Q3606" s="485"/>
      <c r="R3606" s="44"/>
      <c r="S3606" s="487"/>
      <c r="T3606" s="28"/>
      <c r="U3606" s="261"/>
      <c r="V3606" s="265"/>
      <c r="W3606" s="265"/>
      <c r="X3606" s="266"/>
      <c r="Y3606" s="266"/>
      <c r="Z3606" s="267"/>
      <c r="AA3606" s="30"/>
      <c r="AB3606" s="30"/>
      <c r="AC3606" s="30"/>
      <c r="AD3606" s="268"/>
      <c r="AE3606" s="28"/>
      <c r="AF3606" s="28"/>
      <c r="AG3606" s="269"/>
      <c r="AH3606" s="28"/>
      <c r="AI3606" s="30"/>
      <c r="AJ3606" s="30"/>
      <c r="AK3606" s="268"/>
      <c r="AL3606" s="270"/>
      <c r="AM3606" s="271"/>
      <c r="AN3606" s="30"/>
    </row>
    <row r="3607" spans="1:40" ht="20.100000000000001" customHeight="1" x14ac:dyDescent="0.2">
      <c r="A3607" s="258"/>
      <c r="B3607" s="258"/>
      <c r="C3607" s="258"/>
      <c r="D3607" s="28"/>
      <c r="E3607" s="259"/>
      <c r="F3607" s="260"/>
      <c r="G3607" s="28"/>
      <c r="H3607" s="28"/>
      <c r="I3607" s="261"/>
      <c r="J3607" s="28"/>
      <c r="K3607" s="478"/>
      <c r="L3607" s="479"/>
      <c r="M3607" s="262"/>
      <c r="N3607" s="259"/>
      <c r="O3607" s="263"/>
      <c r="P3607" s="264"/>
      <c r="Q3607" s="485"/>
      <c r="R3607" s="44"/>
      <c r="S3607" s="487"/>
      <c r="T3607" s="28"/>
      <c r="U3607" s="261"/>
      <c r="V3607" s="265"/>
      <c r="W3607" s="265"/>
      <c r="X3607" s="266"/>
      <c r="Y3607" s="266"/>
      <c r="Z3607" s="267"/>
      <c r="AA3607" s="30"/>
      <c r="AB3607" s="30"/>
      <c r="AC3607" s="30"/>
      <c r="AD3607" s="268"/>
      <c r="AE3607" s="28"/>
      <c r="AF3607" s="28"/>
      <c r="AG3607" s="269"/>
      <c r="AH3607" s="28"/>
      <c r="AI3607" s="30"/>
      <c r="AJ3607" s="30"/>
      <c r="AK3607" s="268"/>
      <c r="AL3607" s="270"/>
      <c r="AM3607" s="271"/>
      <c r="AN3607" s="30"/>
    </row>
    <row r="3608" spans="1:40" ht="20.100000000000001" customHeight="1" x14ac:dyDescent="0.2">
      <c r="A3608" s="258"/>
      <c r="B3608" s="258"/>
      <c r="C3608" s="258"/>
      <c r="D3608" s="28"/>
      <c r="E3608" s="259"/>
      <c r="F3608" s="260"/>
      <c r="G3608" s="28"/>
      <c r="H3608" s="28"/>
      <c r="I3608" s="261"/>
      <c r="J3608" s="28"/>
      <c r="K3608" s="478"/>
      <c r="L3608" s="479"/>
      <c r="M3608" s="262"/>
      <c r="N3608" s="259"/>
      <c r="O3608" s="263"/>
      <c r="P3608" s="264"/>
      <c r="Q3608" s="485"/>
      <c r="R3608" s="44"/>
      <c r="S3608" s="487"/>
      <c r="T3608" s="28"/>
      <c r="U3608" s="261"/>
      <c r="V3608" s="265"/>
      <c r="W3608" s="265"/>
      <c r="X3608" s="266"/>
      <c r="Y3608" s="266"/>
      <c r="Z3608" s="267"/>
      <c r="AA3608" s="30"/>
      <c r="AB3608" s="30"/>
      <c r="AC3608" s="30"/>
      <c r="AD3608" s="268"/>
      <c r="AE3608" s="28"/>
      <c r="AF3608" s="28"/>
      <c r="AG3608" s="269"/>
      <c r="AH3608" s="28"/>
      <c r="AI3608" s="30"/>
      <c r="AJ3608" s="30"/>
      <c r="AK3608" s="268"/>
      <c r="AL3608" s="270"/>
      <c r="AM3608" s="271"/>
      <c r="AN3608" s="30"/>
    </row>
    <row r="3609" spans="1:40" ht="20.100000000000001" customHeight="1" x14ac:dyDescent="0.2">
      <c r="A3609" s="258"/>
      <c r="B3609" s="258"/>
      <c r="C3609" s="258"/>
      <c r="D3609" s="28"/>
      <c r="E3609" s="259"/>
      <c r="F3609" s="260"/>
      <c r="G3609" s="28"/>
      <c r="H3609" s="28"/>
      <c r="I3609" s="261"/>
      <c r="J3609" s="28"/>
      <c r="K3609" s="478"/>
      <c r="L3609" s="479"/>
      <c r="M3609" s="262"/>
      <c r="N3609" s="259"/>
      <c r="O3609" s="263"/>
      <c r="P3609" s="264"/>
      <c r="Q3609" s="485"/>
      <c r="R3609" s="44"/>
      <c r="S3609" s="487"/>
      <c r="T3609" s="28"/>
      <c r="U3609" s="261"/>
      <c r="V3609" s="265"/>
      <c r="W3609" s="265"/>
      <c r="X3609" s="266"/>
      <c r="Y3609" s="266"/>
      <c r="Z3609" s="267"/>
      <c r="AA3609" s="30"/>
      <c r="AB3609" s="30"/>
      <c r="AC3609" s="30"/>
      <c r="AD3609" s="268"/>
      <c r="AE3609" s="28"/>
      <c r="AF3609" s="28"/>
      <c r="AG3609" s="269"/>
      <c r="AH3609" s="28"/>
      <c r="AI3609" s="30"/>
      <c r="AJ3609" s="30"/>
      <c r="AK3609" s="268"/>
      <c r="AL3609" s="270"/>
      <c r="AM3609" s="271"/>
      <c r="AN3609" s="30"/>
    </row>
    <row r="3610" spans="1:40" ht="20.100000000000001" customHeight="1" x14ac:dyDescent="0.2">
      <c r="A3610" s="258"/>
      <c r="B3610" s="258"/>
      <c r="C3610" s="258"/>
      <c r="D3610" s="28"/>
      <c r="E3610" s="259"/>
      <c r="F3610" s="260"/>
      <c r="G3610" s="28"/>
      <c r="H3610" s="28"/>
      <c r="I3610" s="261"/>
      <c r="J3610" s="28"/>
      <c r="K3610" s="478"/>
      <c r="L3610" s="479"/>
      <c r="M3610" s="262"/>
      <c r="N3610" s="259"/>
      <c r="O3610" s="263"/>
      <c r="P3610" s="264"/>
      <c r="Q3610" s="485"/>
      <c r="R3610" s="44"/>
      <c r="S3610" s="487"/>
      <c r="T3610" s="28"/>
      <c r="U3610" s="261"/>
      <c r="V3610" s="265"/>
      <c r="W3610" s="265"/>
      <c r="X3610" s="266"/>
      <c r="Y3610" s="266"/>
      <c r="Z3610" s="267"/>
      <c r="AA3610" s="30"/>
      <c r="AB3610" s="30"/>
      <c r="AC3610" s="30"/>
      <c r="AD3610" s="268"/>
      <c r="AE3610" s="28"/>
      <c r="AF3610" s="28"/>
      <c r="AG3610" s="269"/>
      <c r="AH3610" s="28"/>
      <c r="AI3610" s="30"/>
      <c r="AJ3610" s="30"/>
      <c r="AK3610" s="268"/>
      <c r="AL3610" s="270"/>
      <c r="AM3610" s="271"/>
      <c r="AN3610" s="30"/>
    </row>
    <row r="3611" spans="1:40" ht="20.100000000000001" customHeight="1" x14ac:dyDescent="0.2">
      <c r="A3611" s="258"/>
      <c r="B3611" s="258"/>
      <c r="C3611" s="258"/>
      <c r="D3611" s="28"/>
      <c r="E3611" s="259"/>
      <c r="F3611" s="260"/>
      <c r="G3611" s="28"/>
      <c r="H3611" s="28"/>
      <c r="I3611" s="261"/>
      <c r="J3611" s="28"/>
      <c r="K3611" s="478"/>
      <c r="L3611" s="479"/>
      <c r="M3611" s="262"/>
      <c r="N3611" s="259"/>
      <c r="O3611" s="263"/>
      <c r="P3611" s="264"/>
      <c r="Q3611" s="485"/>
      <c r="R3611" s="44"/>
      <c r="S3611" s="487"/>
      <c r="T3611" s="28"/>
      <c r="U3611" s="261"/>
      <c r="V3611" s="265"/>
      <c r="W3611" s="265"/>
      <c r="X3611" s="266"/>
      <c r="Y3611" s="266"/>
      <c r="Z3611" s="267"/>
      <c r="AA3611" s="30"/>
      <c r="AB3611" s="30"/>
      <c r="AC3611" s="30"/>
      <c r="AD3611" s="268"/>
      <c r="AE3611" s="28"/>
      <c r="AF3611" s="28"/>
      <c r="AG3611" s="269"/>
      <c r="AH3611" s="28"/>
      <c r="AI3611" s="30"/>
      <c r="AJ3611" s="30"/>
      <c r="AK3611" s="268"/>
      <c r="AL3611" s="270"/>
      <c r="AM3611" s="271"/>
      <c r="AN3611" s="30"/>
    </row>
    <row r="3612" spans="1:40" ht="20.100000000000001" customHeight="1" x14ac:dyDescent="0.2">
      <c r="A3612" s="258"/>
      <c r="B3612" s="258"/>
      <c r="C3612" s="258"/>
      <c r="D3612" s="28"/>
      <c r="E3612" s="259"/>
      <c r="F3612" s="260"/>
      <c r="G3612" s="28"/>
      <c r="H3612" s="28"/>
      <c r="I3612" s="261"/>
      <c r="J3612" s="28"/>
      <c r="K3612" s="478"/>
      <c r="L3612" s="479"/>
      <c r="M3612" s="262"/>
      <c r="N3612" s="259"/>
      <c r="O3612" s="263"/>
      <c r="P3612" s="264"/>
      <c r="Q3612" s="485"/>
      <c r="R3612" s="44"/>
      <c r="S3612" s="487"/>
      <c r="T3612" s="28"/>
      <c r="U3612" s="261"/>
      <c r="V3612" s="265"/>
      <c r="W3612" s="265"/>
      <c r="X3612" s="266"/>
      <c r="Y3612" s="266"/>
      <c r="Z3612" s="267"/>
      <c r="AA3612" s="30"/>
      <c r="AB3612" s="30"/>
      <c r="AC3612" s="30"/>
      <c r="AD3612" s="268"/>
      <c r="AE3612" s="28"/>
      <c r="AF3612" s="28"/>
      <c r="AG3612" s="269"/>
      <c r="AH3612" s="28"/>
      <c r="AI3612" s="30"/>
      <c r="AJ3612" s="30"/>
      <c r="AK3612" s="268"/>
      <c r="AL3612" s="270"/>
      <c r="AM3612" s="271"/>
      <c r="AN3612" s="30"/>
    </row>
    <row r="3613" spans="1:40" ht="20.100000000000001" customHeight="1" x14ac:dyDescent="0.2">
      <c r="A3613" s="258"/>
      <c r="B3613" s="258"/>
      <c r="C3613" s="258"/>
      <c r="D3613" s="28"/>
      <c r="E3613" s="259"/>
      <c r="F3613" s="260"/>
      <c r="G3613" s="28"/>
      <c r="H3613" s="28"/>
      <c r="I3613" s="261"/>
      <c r="J3613" s="28"/>
      <c r="K3613" s="478"/>
      <c r="L3613" s="479"/>
      <c r="M3613" s="262"/>
      <c r="N3613" s="259"/>
      <c r="O3613" s="263"/>
      <c r="P3613" s="264"/>
      <c r="Q3613" s="485"/>
      <c r="R3613" s="44"/>
      <c r="S3613" s="487"/>
      <c r="T3613" s="28"/>
      <c r="U3613" s="261"/>
      <c r="V3613" s="265"/>
      <c r="W3613" s="265"/>
      <c r="X3613" s="266"/>
      <c r="Y3613" s="266"/>
      <c r="Z3613" s="267"/>
      <c r="AA3613" s="30"/>
      <c r="AB3613" s="30"/>
      <c r="AC3613" s="30"/>
      <c r="AD3613" s="268"/>
      <c r="AE3613" s="28"/>
      <c r="AF3613" s="28"/>
      <c r="AG3613" s="269"/>
      <c r="AH3613" s="28"/>
      <c r="AI3613" s="30"/>
      <c r="AJ3613" s="30"/>
      <c r="AK3613" s="268"/>
      <c r="AL3613" s="270"/>
      <c r="AM3613" s="271"/>
      <c r="AN3613" s="30"/>
    </row>
    <row r="3614" spans="1:40" ht="20.100000000000001" customHeight="1" x14ac:dyDescent="0.2">
      <c r="A3614" s="258"/>
      <c r="B3614" s="258"/>
      <c r="C3614" s="258"/>
      <c r="D3614" s="28"/>
      <c r="E3614" s="259"/>
      <c r="F3614" s="260"/>
      <c r="G3614" s="28"/>
      <c r="H3614" s="28"/>
      <c r="I3614" s="261"/>
      <c r="J3614" s="28"/>
      <c r="K3614" s="478"/>
      <c r="L3614" s="479"/>
      <c r="M3614" s="262"/>
      <c r="N3614" s="259"/>
      <c r="O3614" s="263"/>
      <c r="P3614" s="264"/>
      <c r="Q3614" s="485"/>
      <c r="R3614" s="44"/>
      <c r="S3614" s="487"/>
      <c r="T3614" s="28"/>
      <c r="U3614" s="261"/>
      <c r="V3614" s="265"/>
      <c r="W3614" s="265"/>
      <c r="X3614" s="266"/>
      <c r="Y3614" s="266"/>
      <c r="Z3614" s="267"/>
      <c r="AA3614" s="30"/>
      <c r="AB3614" s="30"/>
      <c r="AC3614" s="30"/>
      <c r="AD3614" s="268"/>
      <c r="AE3614" s="28"/>
      <c r="AF3614" s="28"/>
      <c r="AG3614" s="269"/>
      <c r="AH3614" s="28"/>
      <c r="AI3614" s="30"/>
      <c r="AJ3614" s="30"/>
      <c r="AK3614" s="268"/>
      <c r="AL3614" s="270"/>
      <c r="AM3614" s="271"/>
      <c r="AN3614" s="30"/>
    </row>
    <row r="3615" spans="1:40" ht="20.100000000000001" customHeight="1" x14ac:dyDescent="0.2">
      <c r="A3615" s="258"/>
      <c r="B3615" s="258"/>
      <c r="C3615" s="258"/>
      <c r="D3615" s="28"/>
      <c r="E3615" s="259"/>
      <c r="F3615" s="260"/>
      <c r="G3615" s="28"/>
      <c r="H3615" s="28"/>
      <c r="I3615" s="261"/>
      <c r="J3615" s="28"/>
      <c r="K3615" s="478"/>
      <c r="L3615" s="479"/>
      <c r="M3615" s="262"/>
      <c r="N3615" s="259"/>
      <c r="O3615" s="263"/>
      <c r="P3615" s="264"/>
      <c r="Q3615" s="485"/>
      <c r="R3615" s="44"/>
      <c r="S3615" s="487"/>
      <c r="T3615" s="28"/>
      <c r="U3615" s="261"/>
      <c r="V3615" s="265"/>
      <c r="W3615" s="265"/>
      <c r="X3615" s="266"/>
      <c r="Y3615" s="266"/>
      <c r="Z3615" s="267"/>
      <c r="AA3615" s="30"/>
      <c r="AB3615" s="30"/>
      <c r="AC3615" s="30"/>
      <c r="AD3615" s="268"/>
      <c r="AE3615" s="28"/>
      <c r="AF3615" s="28"/>
      <c r="AG3615" s="269"/>
      <c r="AH3615" s="28"/>
      <c r="AI3615" s="30"/>
      <c r="AJ3615" s="30"/>
      <c r="AK3615" s="268"/>
      <c r="AL3615" s="270"/>
      <c r="AM3615" s="271"/>
      <c r="AN3615" s="30"/>
    </row>
    <row r="3616" spans="1:40" ht="20.100000000000001" customHeight="1" x14ac:dyDescent="0.2">
      <c r="A3616" s="258"/>
      <c r="B3616" s="258"/>
      <c r="C3616" s="258"/>
      <c r="D3616" s="28"/>
      <c r="E3616" s="259"/>
      <c r="F3616" s="260"/>
      <c r="G3616" s="28"/>
      <c r="H3616" s="28"/>
      <c r="I3616" s="261"/>
      <c r="J3616" s="28"/>
      <c r="K3616" s="478"/>
      <c r="L3616" s="479"/>
      <c r="M3616" s="262"/>
      <c r="N3616" s="259"/>
      <c r="O3616" s="263"/>
      <c r="P3616" s="264"/>
      <c r="Q3616" s="485"/>
      <c r="R3616" s="44"/>
      <c r="S3616" s="487"/>
      <c r="T3616" s="28"/>
      <c r="U3616" s="261"/>
      <c r="V3616" s="265"/>
      <c r="W3616" s="265"/>
      <c r="X3616" s="266"/>
      <c r="Y3616" s="266"/>
      <c r="Z3616" s="267"/>
      <c r="AA3616" s="30"/>
      <c r="AB3616" s="30"/>
      <c r="AC3616" s="30"/>
      <c r="AD3616" s="268"/>
      <c r="AE3616" s="28"/>
      <c r="AF3616" s="28"/>
      <c r="AG3616" s="269"/>
      <c r="AH3616" s="28"/>
      <c r="AI3616" s="30"/>
      <c r="AJ3616" s="30"/>
      <c r="AK3616" s="268"/>
      <c r="AL3616" s="270"/>
      <c r="AM3616" s="271"/>
      <c r="AN3616" s="30"/>
    </row>
    <row r="3617" spans="1:40" ht="20.100000000000001" customHeight="1" x14ac:dyDescent="0.2">
      <c r="A3617" s="258"/>
      <c r="B3617" s="258"/>
      <c r="C3617" s="258"/>
      <c r="D3617" s="28"/>
      <c r="E3617" s="259"/>
      <c r="F3617" s="260"/>
      <c r="G3617" s="28"/>
      <c r="H3617" s="28"/>
      <c r="I3617" s="261"/>
      <c r="J3617" s="28"/>
      <c r="K3617" s="478"/>
      <c r="L3617" s="479"/>
      <c r="M3617" s="262"/>
      <c r="N3617" s="259"/>
      <c r="O3617" s="263"/>
      <c r="P3617" s="264"/>
      <c r="Q3617" s="485"/>
      <c r="R3617" s="44"/>
      <c r="S3617" s="487"/>
      <c r="T3617" s="28"/>
      <c r="U3617" s="261"/>
      <c r="V3617" s="265"/>
      <c r="W3617" s="265"/>
      <c r="X3617" s="266"/>
      <c r="Y3617" s="266"/>
      <c r="Z3617" s="267"/>
      <c r="AA3617" s="30"/>
      <c r="AB3617" s="30"/>
      <c r="AC3617" s="30"/>
      <c r="AD3617" s="268"/>
      <c r="AE3617" s="28"/>
      <c r="AF3617" s="28"/>
      <c r="AG3617" s="269"/>
      <c r="AH3617" s="28"/>
      <c r="AI3617" s="30"/>
      <c r="AJ3617" s="30"/>
      <c r="AK3617" s="268"/>
      <c r="AL3617" s="270"/>
      <c r="AM3617" s="271"/>
      <c r="AN3617" s="30"/>
    </row>
    <row r="3618" spans="1:40" ht="20.100000000000001" customHeight="1" x14ac:dyDescent="0.2">
      <c r="A3618" s="258"/>
      <c r="B3618" s="258"/>
      <c r="C3618" s="258"/>
      <c r="D3618" s="28"/>
      <c r="E3618" s="259"/>
      <c r="F3618" s="260"/>
      <c r="G3618" s="28"/>
      <c r="H3618" s="28"/>
      <c r="I3618" s="261"/>
      <c r="J3618" s="28"/>
      <c r="K3618" s="478"/>
      <c r="L3618" s="479"/>
      <c r="M3618" s="262"/>
      <c r="N3618" s="259"/>
      <c r="O3618" s="263"/>
      <c r="P3618" s="264"/>
      <c r="Q3618" s="485"/>
      <c r="R3618" s="44"/>
      <c r="S3618" s="487"/>
      <c r="T3618" s="28"/>
      <c r="U3618" s="261"/>
      <c r="V3618" s="265"/>
      <c r="W3618" s="265"/>
      <c r="X3618" s="266"/>
      <c r="Y3618" s="266"/>
      <c r="Z3618" s="267"/>
      <c r="AA3618" s="30"/>
      <c r="AB3618" s="30"/>
      <c r="AC3618" s="30"/>
      <c r="AD3618" s="268"/>
      <c r="AE3618" s="28"/>
      <c r="AF3618" s="28"/>
      <c r="AG3618" s="269"/>
      <c r="AH3618" s="28"/>
      <c r="AI3618" s="30"/>
      <c r="AJ3618" s="30"/>
      <c r="AK3618" s="268"/>
      <c r="AL3618" s="270"/>
      <c r="AM3618" s="271"/>
      <c r="AN3618" s="30"/>
    </row>
    <row r="3619" spans="1:40" ht="20.100000000000001" customHeight="1" x14ac:dyDescent="0.2">
      <c r="A3619" s="258"/>
      <c r="B3619" s="258"/>
      <c r="C3619" s="258"/>
      <c r="D3619" s="28"/>
      <c r="E3619" s="259"/>
      <c r="F3619" s="260"/>
      <c r="G3619" s="28"/>
      <c r="H3619" s="28"/>
      <c r="I3619" s="261"/>
      <c r="J3619" s="28"/>
      <c r="K3619" s="478"/>
      <c r="L3619" s="479"/>
      <c r="M3619" s="262"/>
      <c r="N3619" s="259"/>
      <c r="O3619" s="263"/>
      <c r="P3619" s="264"/>
      <c r="Q3619" s="485"/>
      <c r="R3619" s="44"/>
      <c r="S3619" s="487"/>
      <c r="T3619" s="28"/>
      <c r="U3619" s="261"/>
      <c r="V3619" s="265"/>
      <c r="W3619" s="265"/>
      <c r="X3619" s="266"/>
      <c r="Y3619" s="266"/>
      <c r="Z3619" s="267"/>
      <c r="AA3619" s="30"/>
      <c r="AB3619" s="30"/>
      <c r="AC3619" s="30"/>
      <c r="AD3619" s="268"/>
      <c r="AE3619" s="28"/>
      <c r="AF3619" s="28"/>
      <c r="AG3619" s="269"/>
      <c r="AH3619" s="28"/>
      <c r="AI3619" s="30"/>
      <c r="AJ3619" s="30"/>
      <c r="AK3619" s="268"/>
      <c r="AL3619" s="270"/>
      <c r="AM3619" s="271"/>
      <c r="AN3619" s="30"/>
    </row>
    <row r="3620" spans="1:40" ht="20.100000000000001" customHeight="1" x14ac:dyDescent="0.2">
      <c r="A3620" s="258"/>
      <c r="B3620" s="258"/>
      <c r="C3620" s="258"/>
      <c r="D3620" s="28"/>
      <c r="E3620" s="259"/>
      <c r="F3620" s="260"/>
      <c r="G3620" s="28"/>
      <c r="H3620" s="28"/>
      <c r="I3620" s="261"/>
      <c r="J3620" s="28"/>
      <c r="K3620" s="478"/>
      <c r="L3620" s="479"/>
      <c r="M3620" s="262"/>
      <c r="N3620" s="259"/>
      <c r="O3620" s="263"/>
      <c r="P3620" s="264"/>
      <c r="Q3620" s="485"/>
      <c r="R3620" s="44"/>
      <c r="S3620" s="487"/>
      <c r="T3620" s="28"/>
      <c r="U3620" s="261"/>
      <c r="V3620" s="265"/>
      <c r="W3620" s="265"/>
      <c r="X3620" s="266"/>
      <c r="Y3620" s="266"/>
      <c r="Z3620" s="267"/>
      <c r="AA3620" s="30"/>
      <c r="AB3620" s="30"/>
      <c r="AC3620" s="30"/>
      <c r="AD3620" s="268"/>
      <c r="AE3620" s="28"/>
      <c r="AF3620" s="28"/>
      <c r="AG3620" s="269"/>
      <c r="AH3620" s="28"/>
      <c r="AI3620" s="30"/>
      <c r="AJ3620" s="30"/>
      <c r="AK3620" s="268"/>
      <c r="AL3620" s="270"/>
      <c r="AM3620" s="271"/>
      <c r="AN3620" s="30"/>
    </row>
    <row r="3621" spans="1:40" ht="20.100000000000001" customHeight="1" x14ac:dyDescent="0.2">
      <c r="A3621" s="258"/>
      <c r="B3621" s="258"/>
      <c r="C3621" s="258"/>
      <c r="D3621" s="28"/>
      <c r="E3621" s="259"/>
      <c r="F3621" s="260"/>
      <c r="G3621" s="28"/>
      <c r="H3621" s="28"/>
      <c r="I3621" s="261"/>
      <c r="J3621" s="28"/>
      <c r="K3621" s="478"/>
      <c r="L3621" s="479"/>
      <c r="M3621" s="262"/>
      <c r="N3621" s="259"/>
      <c r="O3621" s="263"/>
      <c r="P3621" s="264"/>
      <c r="Q3621" s="485"/>
      <c r="R3621" s="44"/>
      <c r="S3621" s="487"/>
      <c r="T3621" s="28"/>
      <c r="U3621" s="261"/>
      <c r="V3621" s="265"/>
      <c r="W3621" s="265"/>
      <c r="X3621" s="266"/>
      <c r="Y3621" s="266"/>
      <c r="Z3621" s="267"/>
      <c r="AA3621" s="30"/>
      <c r="AB3621" s="30"/>
      <c r="AC3621" s="30"/>
      <c r="AD3621" s="268"/>
      <c r="AE3621" s="28"/>
      <c r="AF3621" s="28"/>
      <c r="AG3621" s="269"/>
      <c r="AH3621" s="28"/>
      <c r="AI3621" s="30"/>
      <c r="AJ3621" s="30"/>
      <c r="AK3621" s="268"/>
      <c r="AL3621" s="270"/>
      <c r="AM3621" s="271"/>
      <c r="AN3621" s="30"/>
    </row>
    <row r="3622" spans="1:40" ht="20.100000000000001" customHeight="1" x14ac:dyDescent="0.2">
      <c r="A3622" s="258"/>
      <c r="B3622" s="258"/>
      <c r="C3622" s="258"/>
      <c r="D3622" s="28"/>
      <c r="E3622" s="259"/>
      <c r="F3622" s="260"/>
      <c r="G3622" s="28"/>
      <c r="H3622" s="28"/>
      <c r="I3622" s="261"/>
      <c r="J3622" s="28"/>
      <c r="K3622" s="478"/>
      <c r="L3622" s="479"/>
      <c r="M3622" s="262"/>
      <c r="N3622" s="259"/>
      <c r="O3622" s="263"/>
      <c r="P3622" s="264"/>
      <c r="Q3622" s="485"/>
      <c r="R3622" s="44"/>
      <c r="S3622" s="487"/>
      <c r="T3622" s="28"/>
      <c r="U3622" s="261"/>
      <c r="V3622" s="265"/>
      <c r="W3622" s="265"/>
      <c r="X3622" s="266"/>
      <c r="Y3622" s="266"/>
      <c r="Z3622" s="267"/>
      <c r="AA3622" s="30"/>
      <c r="AB3622" s="30"/>
      <c r="AC3622" s="30"/>
      <c r="AD3622" s="268"/>
      <c r="AE3622" s="28"/>
      <c r="AF3622" s="28"/>
      <c r="AG3622" s="269"/>
      <c r="AH3622" s="28"/>
      <c r="AI3622" s="30"/>
      <c r="AJ3622" s="30"/>
      <c r="AK3622" s="268"/>
      <c r="AL3622" s="270"/>
      <c r="AM3622" s="271"/>
      <c r="AN3622" s="30"/>
    </row>
    <row r="3623" spans="1:40" ht="20.100000000000001" customHeight="1" x14ac:dyDescent="0.2">
      <c r="A3623" s="258"/>
      <c r="B3623" s="258"/>
      <c r="C3623" s="258"/>
      <c r="D3623" s="28"/>
      <c r="E3623" s="259"/>
      <c r="F3623" s="260"/>
      <c r="G3623" s="28"/>
      <c r="H3623" s="28"/>
      <c r="I3623" s="261"/>
      <c r="J3623" s="28"/>
      <c r="K3623" s="478"/>
      <c r="L3623" s="479"/>
      <c r="M3623" s="262"/>
      <c r="N3623" s="259"/>
      <c r="O3623" s="263"/>
      <c r="P3623" s="264"/>
      <c r="Q3623" s="485"/>
      <c r="R3623" s="44"/>
      <c r="S3623" s="487"/>
      <c r="T3623" s="28"/>
      <c r="U3623" s="261"/>
      <c r="V3623" s="265"/>
      <c r="W3623" s="265"/>
      <c r="X3623" s="266"/>
      <c r="Y3623" s="266"/>
      <c r="Z3623" s="267"/>
      <c r="AA3623" s="30"/>
      <c r="AB3623" s="30"/>
      <c r="AC3623" s="30"/>
      <c r="AD3623" s="268"/>
      <c r="AE3623" s="28"/>
      <c r="AF3623" s="28"/>
      <c r="AG3623" s="269"/>
      <c r="AH3623" s="28"/>
      <c r="AI3623" s="30"/>
      <c r="AJ3623" s="30"/>
      <c r="AK3623" s="268"/>
      <c r="AL3623" s="270"/>
      <c r="AM3623" s="271"/>
      <c r="AN3623" s="30"/>
    </row>
    <row r="3624" spans="1:40" ht="20.100000000000001" customHeight="1" x14ac:dyDescent="0.2">
      <c r="A3624" s="258"/>
      <c r="B3624" s="258"/>
      <c r="C3624" s="258"/>
      <c r="D3624" s="28"/>
      <c r="E3624" s="259"/>
      <c r="F3624" s="260"/>
      <c r="G3624" s="28"/>
      <c r="H3624" s="28"/>
      <c r="I3624" s="261"/>
      <c r="J3624" s="28"/>
      <c r="K3624" s="478"/>
      <c r="L3624" s="479"/>
      <c r="M3624" s="262"/>
      <c r="N3624" s="259"/>
      <c r="O3624" s="263"/>
      <c r="P3624" s="264"/>
      <c r="Q3624" s="485"/>
      <c r="R3624" s="44"/>
      <c r="S3624" s="487"/>
      <c r="T3624" s="28"/>
      <c r="U3624" s="261"/>
      <c r="V3624" s="265"/>
      <c r="W3624" s="265"/>
      <c r="X3624" s="266"/>
      <c r="Y3624" s="266"/>
      <c r="Z3624" s="267"/>
      <c r="AA3624" s="30"/>
      <c r="AB3624" s="30"/>
      <c r="AC3624" s="30"/>
      <c r="AD3624" s="268"/>
      <c r="AE3624" s="28"/>
      <c r="AF3624" s="28"/>
      <c r="AG3624" s="269"/>
      <c r="AH3624" s="28"/>
      <c r="AI3624" s="30"/>
      <c r="AJ3624" s="30"/>
      <c r="AK3624" s="268"/>
      <c r="AL3624" s="270"/>
      <c r="AM3624" s="271"/>
      <c r="AN3624" s="30"/>
    </row>
    <row r="3625" spans="1:40" ht="20.100000000000001" customHeight="1" x14ac:dyDescent="0.2">
      <c r="A3625" s="258"/>
      <c r="B3625" s="258"/>
      <c r="C3625" s="258"/>
      <c r="D3625" s="28"/>
      <c r="E3625" s="259"/>
      <c r="F3625" s="260"/>
      <c r="G3625" s="28"/>
      <c r="H3625" s="28"/>
      <c r="I3625" s="261"/>
      <c r="J3625" s="28"/>
      <c r="K3625" s="478"/>
      <c r="L3625" s="479"/>
      <c r="M3625" s="262"/>
      <c r="N3625" s="259"/>
      <c r="O3625" s="263"/>
      <c r="P3625" s="264"/>
      <c r="Q3625" s="485"/>
      <c r="R3625" s="44"/>
      <c r="S3625" s="487"/>
      <c r="T3625" s="28"/>
      <c r="U3625" s="261"/>
      <c r="V3625" s="265"/>
      <c r="W3625" s="265"/>
      <c r="X3625" s="266"/>
      <c r="Y3625" s="266"/>
      <c r="Z3625" s="267"/>
      <c r="AA3625" s="30"/>
      <c r="AB3625" s="30"/>
      <c r="AC3625" s="30"/>
      <c r="AD3625" s="268"/>
      <c r="AE3625" s="28"/>
      <c r="AF3625" s="28"/>
      <c r="AG3625" s="269"/>
      <c r="AH3625" s="28"/>
      <c r="AI3625" s="30"/>
      <c r="AJ3625" s="30"/>
      <c r="AK3625" s="268"/>
      <c r="AL3625" s="270"/>
      <c r="AM3625" s="271"/>
      <c r="AN3625" s="30"/>
    </row>
    <row r="3626" spans="1:40" ht="20.100000000000001" customHeight="1" x14ac:dyDescent="0.2">
      <c r="A3626" s="258"/>
      <c r="B3626" s="258"/>
      <c r="C3626" s="258"/>
      <c r="D3626" s="28"/>
      <c r="E3626" s="259"/>
      <c r="F3626" s="260"/>
      <c r="G3626" s="28"/>
      <c r="H3626" s="28"/>
      <c r="I3626" s="261"/>
      <c r="J3626" s="28"/>
      <c r="K3626" s="478"/>
      <c r="L3626" s="479"/>
      <c r="M3626" s="262"/>
      <c r="N3626" s="259"/>
      <c r="O3626" s="263"/>
      <c r="P3626" s="264"/>
      <c r="Q3626" s="485"/>
      <c r="R3626" s="44"/>
      <c r="S3626" s="487"/>
      <c r="T3626" s="28"/>
      <c r="U3626" s="261"/>
      <c r="V3626" s="265"/>
      <c r="W3626" s="265"/>
      <c r="X3626" s="266"/>
      <c r="Y3626" s="266"/>
      <c r="Z3626" s="267"/>
      <c r="AA3626" s="30"/>
      <c r="AB3626" s="30"/>
      <c r="AC3626" s="30"/>
      <c r="AD3626" s="268"/>
      <c r="AE3626" s="28"/>
      <c r="AF3626" s="28"/>
      <c r="AG3626" s="269"/>
      <c r="AH3626" s="28"/>
      <c r="AI3626" s="30"/>
      <c r="AJ3626" s="30"/>
      <c r="AK3626" s="268"/>
      <c r="AL3626" s="270"/>
      <c r="AM3626" s="271"/>
      <c r="AN3626" s="30"/>
    </row>
    <row r="3627" spans="1:40" ht="20.100000000000001" customHeight="1" x14ac:dyDescent="0.2">
      <c r="A3627" s="258"/>
      <c r="B3627" s="258"/>
      <c r="C3627" s="258"/>
      <c r="D3627" s="28"/>
      <c r="E3627" s="259"/>
      <c r="F3627" s="260"/>
      <c r="G3627" s="28"/>
      <c r="H3627" s="28"/>
      <c r="I3627" s="261"/>
      <c r="J3627" s="28"/>
      <c r="K3627" s="478"/>
      <c r="L3627" s="479"/>
      <c r="M3627" s="262"/>
      <c r="N3627" s="259"/>
      <c r="O3627" s="263"/>
      <c r="P3627" s="264"/>
      <c r="Q3627" s="485"/>
      <c r="R3627" s="44"/>
      <c r="S3627" s="487"/>
      <c r="T3627" s="28"/>
      <c r="U3627" s="261"/>
      <c r="V3627" s="265"/>
      <c r="W3627" s="265"/>
      <c r="X3627" s="266"/>
      <c r="Y3627" s="266"/>
      <c r="Z3627" s="267"/>
      <c r="AA3627" s="30"/>
      <c r="AB3627" s="30"/>
      <c r="AC3627" s="30"/>
      <c r="AD3627" s="268"/>
      <c r="AE3627" s="28"/>
      <c r="AF3627" s="28"/>
      <c r="AG3627" s="269"/>
      <c r="AH3627" s="28"/>
      <c r="AI3627" s="30"/>
      <c r="AJ3627" s="30"/>
      <c r="AK3627" s="268"/>
      <c r="AL3627" s="270"/>
      <c r="AM3627" s="271"/>
      <c r="AN3627" s="30"/>
    </row>
    <row r="3628" spans="1:40" ht="20.100000000000001" customHeight="1" x14ac:dyDescent="0.2">
      <c r="A3628" s="258"/>
      <c r="B3628" s="258"/>
      <c r="C3628" s="258"/>
      <c r="D3628" s="28"/>
      <c r="E3628" s="259"/>
      <c r="F3628" s="260"/>
      <c r="G3628" s="28"/>
      <c r="H3628" s="28"/>
      <c r="I3628" s="261"/>
      <c r="J3628" s="28"/>
      <c r="K3628" s="478"/>
      <c r="L3628" s="479"/>
      <c r="M3628" s="262"/>
      <c r="N3628" s="259"/>
      <c r="O3628" s="263"/>
      <c r="P3628" s="264"/>
      <c r="Q3628" s="485"/>
      <c r="R3628" s="44"/>
      <c r="S3628" s="487"/>
      <c r="T3628" s="28"/>
      <c r="U3628" s="261"/>
      <c r="V3628" s="265"/>
      <c r="W3628" s="265"/>
      <c r="X3628" s="266"/>
      <c r="Y3628" s="266"/>
      <c r="Z3628" s="267"/>
      <c r="AA3628" s="30"/>
      <c r="AB3628" s="30"/>
      <c r="AC3628" s="30"/>
      <c r="AD3628" s="268"/>
      <c r="AE3628" s="28"/>
      <c r="AF3628" s="28"/>
      <c r="AG3628" s="269"/>
      <c r="AH3628" s="28"/>
      <c r="AI3628" s="30"/>
      <c r="AJ3628" s="30"/>
      <c r="AK3628" s="268"/>
      <c r="AL3628" s="270"/>
      <c r="AM3628" s="271"/>
      <c r="AN3628" s="30"/>
    </row>
    <row r="3629" spans="1:40" ht="20.100000000000001" customHeight="1" x14ac:dyDescent="0.2">
      <c r="A3629" s="258"/>
      <c r="B3629" s="258"/>
      <c r="C3629" s="258"/>
      <c r="D3629" s="28"/>
      <c r="E3629" s="259"/>
      <c r="F3629" s="260"/>
      <c r="G3629" s="28"/>
      <c r="H3629" s="28"/>
      <c r="I3629" s="261"/>
      <c r="J3629" s="28"/>
      <c r="K3629" s="478"/>
      <c r="L3629" s="479"/>
      <c r="M3629" s="262"/>
      <c r="N3629" s="259"/>
      <c r="O3629" s="263"/>
      <c r="P3629" s="264"/>
      <c r="Q3629" s="485"/>
      <c r="R3629" s="44"/>
      <c r="S3629" s="487"/>
      <c r="T3629" s="28"/>
      <c r="U3629" s="261"/>
      <c r="V3629" s="265"/>
      <c r="W3629" s="265"/>
      <c r="X3629" s="266"/>
      <c r="Y3629" s="266"/>
      <c r="Z3629" s="267"/>
      <c r="AA3629" s="30"/>
      <c r="AB3629" s="30"/>
      <c r="AC3629" s="30"/>
      <c r="AD3629" s="268"/>
      <c r="AE3629" s="28"/>
      <c r="AF3629" s="28"/>
      <c r="AG3629" s="269"/>
      <c r="AH3629" s="28"/>
      <c r="AI3629" s="30"/>
      <c r="AJ3629" s="30"/>
      <c r="AK3629" s="268"/>
      <c r="AL3629" s="270"/>
      <c r="AM3629" s="271"/>
      <c r="AN3629" s="30"/>
    </row>
    <row r="3630" spans="1:40" ht="20.100000000000001" customHeight="1" x14ac:dyDescent="0.2">
      <c r="A3630" s="258"/>
      <c r="B3630" s="258"/>
      <c r="C3630" s="258"/>
      <c r="D3630" s="28"/>
      <c r="E3630" s="259"/>
      <c r="F3630" s="260"/>
      <c r="G3630" s="28"/>
      <c r="H3630" s="28"/>
      <c r="I3630" s="261"/>
      <c r="J3630" s="28"/>
      <c r="K3630" s="478"/>
      <c r="L3630" s="479"/>
      <c r="M3630" s="262"/>
      <c r="N3630" s="259"/>
      <c r="O3630" s="263"/>
      <c r="P3630" s="264"/>
      <c r="Q3630" s="485"/>
      <c r="R3630" s="44"/>
      <c r="S3630" s="487"/>
      <c r="T3630" s="28"/>
      <c r="U3630" s="261"/>
      <c r="V3630" s="265"/>
      <c r="W3630" s="265"/>
      <c r="X3630" s="266"/>
      <c r="Y3630" s="266"/>
      <c r="Z3630" s="267"/>
      <c r="AA3630" s="30"/>
      <c r="AB3630" s="30"/>
      <c r="AC3630" s="30"/>
      <c r="AD3630" s="268"/>
      <c r="AE3630" s="28"/>
      <c r="AF3630" s="28"/>
      <c r="AG3630" s="269"/>
      <c r="AH3630" s="28"/>
      <c r="AI3630" s="30"/>
      <c r="AJ3630" s="30"/>
      <c r="AK3630" s="268"/>
      <c r="AL3630" s="270"/>
      <c r="AM3630" s="271"/>
      <c r="AN3630" s="30"/>
    </row>
    <row r="3631" spans="1:40" ht="20.100000000000001" customHeight="1" x14ac:dyDescent="0.2">
      <c r="A3631" s="258"/>
      <c r="B3631" s="258"/>
      <c r="C3631" s="258"/>
      <c r="D3631" s="28"/>
      <c r="E3631" s="259"/>
      <c r="F3631" s="260"/>
      <c r="G3631" s="28"/>
      <c r="H3631" s="28"/>
      <c r="I3631" s="261"/>
      <c r="J3631" s="28"/>
      <c r="K3631" s="478"/>
      <c r="L3631" s="479"/>
      <c r="M3631" s="262"/>
      <c r="N3631" s="259"/>
      <c r="O3631" s="263"/>
      <c r="P3631" s="264"/>
      <c r="Q3631" s="485"/>
      <c r="R3631" s="44"/>
      <c r="S3631" s="487"/>
      <c r="T3631" s="28"/>
      <c r="U3631" s="261"/>
      <c r="V3631" s="265"/>
      <c r="W3631" s="265"/>
      <c r="X3631" s="266"/>
      <c r="Y3631" s="266"/>
      <c r="Z3631" s="267"/>
      <c r="AA3631" s="30"/>
      <c r="AB3631" s="30"/>
      <c r="AC3631" s="30"/>
      <c r="AD3631" s="268"/>
      <c r="AE3631" s="28"/>
      <c r="AF3631" s="28"/>
      <c r="AG3631" s="269"/>
      <c r="AH3631" s="28"/>
      <c r="AI3631" s="30"/>
      <c r="AJ3631" s="30"/>
      <c r="AK3631" s="268"/>
      <c r="AL3631" s="270"/>
      <c r="AM3631" s="271"/>
      <c r="AN3631" s="30"/>
    </row>
    <row r="3632" spans="1:40" ht="20.100000000000001" customHeight="1" x14ac:dyDescent="0.2">
      <c r="A3632" s="258"/>
      <c r="B3632" s="258"/>
      <c r="C3632" s="258"/>
      <c r="D3632" s="28"/>
      <c r="E3632" s="259"/>
      <c r="F3632" s="260"/>
      <c r="G3632" s="28"/>
      <c r="H3632" s="28"/>
      <c r="I3632" s="261"/>
      <c r="J3632" s="28"/>
      <c r="K3632" s="478"/>
      <c r="L3632" s="479"/>
      <c r="M3632" s="262"/>
      <c r="N3632" s="259"/>
      <c r="O3632" s="263"/>
      <c r="P3632" s="264"/>
      <c r="Q3632" s="485"/>
      <c r="R3632" s="44"/>
      <c r="S3632" s="487"/>
      <c r="T3632" s="28"/>
      <c r="U3632" s="261"/>
      <c r="V3632" s="265"/>
      <c r="W3632" s="265"/>
      <c r="X3632" s="266"/>
      <c r="Y3632" s="266"/>
      <c r="Z3632" s="267"/>
      <c r="AA3632" s="30"/>
      <c r="AB3632" s="30"/>
      <c r="AC3632" s="30"/>
      <c r="AD3632" s="268"/>
      <c r="AE3632" s="28"/>
      <c r="AF3632" s="28"/>
      <c r="AG3632" s="269"/>
      <c r="AH3632" s="28"/>
      <c r="AI3632" s="30"/>
      <c r="AJ3632" s="30"/>
      <c r="AK3632" s="268"/>
      <c r="AL3632" s="270"/>
      <c r="AM3632" s="271"/>
      <c r="AN3632" s="30"/>
    </row>
    <row r="3633" spans="1:40" ht="20.100000000000001" customHeight="1" x14ac:dyDescent="0.2">
      <c r="A3633" s="258"/>
      <c r="B3633" s="258"/>
      <c r="C3633" s="258"/>
      <c r="D3633" s="28"/>
      <c r="E3633" s="259"/>
      <c r="F3633" s="260"/>
      <c r="G3633" s="28"/>
      <c r="H3633" s="28"/>
      <c r="I3633" s="261"/>
      <c r="J3633" s="28"/>
      <c r="K3633" s="478"/>
      <c r="L3633" s="479"/>
      <c r="M3633" s="262"/>
      <c r="N3633" s="259"/>
      <c r="O3633" s="263"/>
      <c r="P3633" s="264"/>
      <c r="Q3633" s="485"/>
      <c r="R3633" s="44"/>
      <c r="S3633" s="487"/>
      <c r="T3633" s="28"/>
      <c r="U3633" s="261"/>
      <c r="V3633" s="265"/>
      <c r="W3633" s="265"/>
      <c r="X3633" s="266"/>
      <c r="Y3633" s="266"/>
      <c r="Z3633" s="267"/>
      <c r="AA3633" s="30"/>
      <c r="AB3633" s="30"/>
      <c r="AC3633" s="30"/>
      <c r="AD3633" s="268"/>
      <c r="AE3633" s="28"/>
      <c r="AF3633" s="28"/>
      <c r="AG3633" s="269"/>
      <c r="AH3633" s="28"/>
      <c r="AI3633" s="30"/>
      <c r="AJ3633" s="30"/>
      <c r="AK3633" s="268"/>
      <c r="AL3633" s="270"/>
      <c r="AM3633" s="271"/>
      <c r="AN3633" s="30"/>
    </row>
    <row r="3634" spans="1:40" ht="20.100000000000001" customHeight="1" x14ac:dyDescent="0.2">
      <c r="A3634" s="258"/>
      <c r="B3634" s="258"/>
      <c r="C3634" s="258"/>
      <c r="D3634" s="28"/>
      <c r="E3634" s="259"/>
      <c r="F3634" s="260"/>
      <c r="G3634" s="28"/>
      <c r="H3634" s="28"/>
      <c r="I3634" s="261"/>
      <c r="J3634" s="28"/>
      <c r="K3634" s="478"/>
      <c r="L3634" s="479"/>
      <c r="M3634" s="262"/>
      <c r="N3634" s="259"/>
      <c r="O3634" s="263"/>
      <c r="P3634" s="264"/>
      <c r="Q3634" s="485"/>
      <c r="R3634" s="44"/>
      <c r="S3634" s="487"/>
      <c r="T3634" s="28"/>
      <c r="U3634" s="261"/>
      <c r="V3634" s="265"/>
      <c r="W3634" s="265"/>
      <c r="X3634" s="266"/>
      <c r="Y3634" s="266"/>
      <c r="Z3634" s="267"/>
      <c r="AA3634" s="30"/>
      <c r="AB3634" s="30"/>
      <c r="AC3634" s="30"/>
      <c r="AD3634" s="268"/>
      <c r="AE3634" s="28"/>
      <c r="AF3634" s="28"/>
      <c r="AG3634" s="269"/>
      <c r="AH3634" s="28"/>
      <c r="AI3634" s="30"/>
      <c r="AJ3634" s="30"/>
      <c r="AK3634" s="268"/>
      <c r="AL3634" s="270"/>
      <c r="AM3634" s="271"/>
      <c r="AN3634" s="30"/>
    </row>
    <row r="3635" spans="1:40" ht="20.100000000000001" customHeight="1" x14ac:dyDescent="0.2">
      <c r="A3635" s="258"/>
      <c r="B3635" s="258"/>
      <c r="C3635" s="258"/>
      <c r="D3635" s="28"/>
      <c r="E3635" s="259"/>
      <c r="F3635" s="260"/>
      <c r="G3635" s="28"/>
      <c r="H3635" s="28"/>
      <c r="I3635" s="261"/>
      <c r="J3635" s="28"/>
      <c r="K3635" s="478"/>
      <c r="L3635" s="479"/>
      <c r="M3635" s="262"/>
      <c r="N3635" s="259"/>
      <c r="O3635" s="263"/>
      <c r="P3635" s="264"/>
      <c r="Q3635" s="485"/>
      <c r="R3635" s="44"/>
      <c r="S3635" s="487"/>
      <c r="T3635" s="28"/>
      <c r="U3635" s="261"/>
      <c r="V3635" s="265"/>
      <c r="W3635" s="265"/>
      <c r="X3635" s="266"/>
      <c r="Y3635" s="266"/>
      <c r="Z3635" s="267"/>
      <c r="AA3635" s="30"/>
      <c r="AB3635" s="30"/>
      <c r="AC3635" s="30"/>
      <c r="AD3635" s="268"/>
      <c r="AE3635" s="28"/>
      <c r="AF3635" s="28"/>
      <c r="AG3635" s="269"/>
      <c r="AH3635" s="28"/>
      <c r="AI3635" s="30"/>
      <c r="AJ3635" s="30"/>
      <c r="AK3635" s="268"/>
      <c r="AL3635" s="270"/>
      <c r="AM3635" s="271"/>
      <c r="AN3635" s="30"/>
    </row>
    <row r="3636" spans="1:40" ht="20.100000000000001" customHeight="1" x14ac:dyDescent="0.2">
      <c r="A3636" s="258"/>
      <c r="B3636" s="258"/>
      <c r="C3636" s="258"/>
      <c r="D3636" s="28"/>
      <c r="E3636" s="259"/>
      <c r="F3636" s="260"/>
      <c r="G3636" s="28"/>
      <c r="H3636" s="28"/>
      <c r="I3636" s="261"/>
      <c r="J3636" s="28"/>
      <c r="K3636" s="478"/>
      <c r="L3636" s="479"/>
      <c r="M3636" s="262"/>
      <c r="N3636" s="259"/>
      <c r="O3636" s="263"/>
      <c r="P3636" s="264"/>
      <c r="Q3636" s="485"/>
      <c r="R3636" s="44"/>
      <c r="S3636" s="487"/>
      <c r="T3636" s="28"/>
      <c r="U3636" s="261"/>
      <c r="V3636" s="265"/>
      <c r="W3636" s="265"/>
      <c r="X3636" s="266"/>
      <c r="Y3636" s="266"/>
      <c r="Z3636" s="267"/>
      <c r="AA3636" s="30"/>
      <c r="AB3636" s="30"/>
      <c r="AC3636" s="30"/>
      <c r="AD3636" s="268"/>
      <c r="AE3636" s="28"/>
      <c r="AF3636" s="28"/>
      <c r="AG3636" s="269"/>
      <c r="AH3636" s="28"/>
      <c r="AI3636" s="30"/>
      <c r="AJ3636" s="30"/>
      <c r="AK3636" s="268"/>
      <c r="AL3636" s="270"/>
      <c r="AM3636" s="271"/>
      <c r="AN3636" s="30"/>
    </row>
    <row r="3637" spans="1:40" ht="20.100000000000001" customHeight="1" x14ac:dyDescent="0.2">
      <c r="A3637" s="258"/>
      <c r="B3637" s="258"/>
      <c r="C3637" s="258"/>
      <c r="D3637" s="28"/>
      <c r="E3637" s="259"/>
      <c r="F3637" s="260"/>
      <c r="G3637" s="28"/>
      <c r="H3637" s="28"/>
      <c r="I3637" s="261"/>
      <c r="J3637" s="28"/>
      <c r="K3637" s="478"/>
      <c r="L3637" s="479"/>
      <c r="M3637" s="262"/>
      <c r="N3637" s="259"/>
      <c r="O3637" s="263"/>
      <c r="P3637" s="264"/>
      <c r="Q3637" s="485"/>
      <c r="R3637" s="44"/>
      <c r="S3637" s="487"/>
      <c r="T3637" s="28"/>
      <c r="U3637" s="261"/>
      <c r="V3637" s="265"/>
      <c r="W3637" s="265"/>
      <c r="X3637" s="266"/>
      <c r="Y3637" s="266"/>
      <c r="Z3637" s="267"/>
      <c r="AA3637" s="30"/>
      <c r="AB3637" s="30"/>
      <c r="AC3637" s="30"/>
      <c r="AD3637" s="268"/>
      <c r="AE3637" s="28"/>
      <c r="AF3637" s="28"/>
      <c r="AG3637" s="269"/>
      <c r="AH3637" s="28"/>
      <c r="AI3637" s="30"/>
      <c r="AJ3637" s="30"/>
      <c r="AK3637" s="268"/>
      <c r="AL3637" s="270"/>
      <c r="AM3637" s="271"/>
      <c r="AN3637" s="30"/>
    </row>
    <row r="3638" spans="1:40" ht="20.100000000000001" customHeight="1" x14ac:dyDescent="0.2">
      <c r="A3638" s="258"/>
      <c r="B3638" s="258"/>
      <c r="C3638" s="258"/>
      <c r="D3638" s="28"/>
      <c r="E3638" s="259"/>
      <c r="F3638" s="260"/>
      <c r="G3638" s="28"/>
      <c r="H3638" s="28"/>
      <c r="I3638" s="261"/>
      <c r="J3638" s="28"/>
      <c r="K3638" s="478"/>
      <c r="L3638" s="479"/>
      <c r="M3638" s="262"/>
      <c r="N3638" s="259"/>
      <c r="O3638" s="263"/>
      <c r="P3638" s="264"/>
      <c r="Q3638" s="485"/>
      <c r="R3638" s="44"/>
      <c r="S3638" s="487"/>
      <c r="T3638" s="28"/>
      <c r="U3638" s="261"/>
      <c r="V3638" s="265"/>
      <c r="W3638" s="265"/>
      <c r="X3638" s="266"/>
      <c r="Y3638" s="266"/>
      <c r="Z3638" s="267"/>
      <c r="AA3638" s="30"/>
      <c r="AB3638" s="30"/>
      <c r="AC3638" s="30"/>
      <c r="AD3638" s="268"/>
      <c r="AE3638" s="28"/>
      <c r="AF3638" s="28"/>
      <c r="AG3638" s="269"/>
      <c r="AH3638" s="28"/>
      <c r="AI3638" s="30"/>
      <c r="AJ3638" s="30"/>
      <c r="AK3638" s="268"/>
      <c r="AL3638" s="270"/>
      <c r="AM3638" s="271"/>
      <c r="AN3638" s="30"/>
    </row>
    <row r="3639" spans="1:40" ht="20.100000000000001" customHeight="1" x14ac:dyDescent="0.2">
      <c r="A3639" s="258"/>
      <c r="B3639" s="258"/>
      <c r="C3639" s="258"/>
      <c r="D3639" s="28"/>
      <c r="E3639" s="259"/>
      <c r="F3639" s="260"/>
      <c r="G3639" s="28"/>
      <c r="H3639" s="28"/>
      <c r="I3639" s="261"/>
      <c r="J3639" s="28"/>
      <c r="K3639" s="478"/>
      <c r="L3639" s="479"/>
      <c r="M3639" s="262"/>
      <c r="N3639" s="259"/>
      <c r="O3639" s="263"/>
      <c r="P3639" s="264"/>
      <c r="Q3639" s="485"/>
      <c r="R3639" s="44"/>
      <c r="S3639" s="487"/>
      <c r="T3639" s="28"/>
      <c r="U3639" s="261"/>
      <c r="V3639" s="265"/>
      <c r="W3639" s="265"/>
      <c r="X3639" s="266"/>
      <c r="Y3639" s="266"/>
      <c r="Z3639" s="267"/>
      <c r="AA3639" s="30"/>
      <c r="AB3639" s="30"/>
      <c r="AC3639" s="30"/>
      <c r="AD3639" s="268"/>
      <c r="AE3639" s="28"/>
      <c r="AF3639" s="28"/>
      <c r="AG3639" s="269"/>
      <c r="AH3639" s="28"/>
      <c r="AI3639" s="30"/>
      <c r="AJ3639" s="30"/>
      <c r="AK3639" s="268"/>
      <c r="AL3639" s="270"/>
      <c r="AM3639" s="271"/>
      <c r="AN3639" s="30"/>
    </row>
    <row r="3640" spans="1:40" ht="20.100000000000001" customHeight="1" x14ac:dyDescent="0.2">
      <c r="A3640" s="258"/>
      <c r="B3640" s="258"/>
      <c r="C3640" s="258"/>
      <c r="D3640" s="28"/>
      <c r="E3640" s="259"/>
      <c r="F3640" s="260"/>
      <c r="G3640" s="28"/>
      <c r="H3640" s="28"/>
      <c r="I3640" s="261"/>
      <c r="J3640" s="28"/>
      <c r="K3640" s="478"/>
      <c r="L3640" s="479"/>
      <c r="M3640" s="262"/>
      <c r="N3640" s="259"/>
      <c r="O3640" s="263"/>
      <c r="P3640" s="264"/>
      <c r="Q3640" s="485"/>
      <c r="R3640" s="44"/>
      <c r="S3640" s="487"/>
      <c r="T3640" s="28"/>
      <c r="U3640" s="261"/>
      <c r="V3640" s="265"/>
      <c r="W3640" s="265"/>
      <c r="X3640" s="266"/>
      <c r="Y3640" s="266"/>
      <c r="Z3640" s="267"/>
      <c r="AA3640" s="30"/>
      <c r="AB3640" s="30"/>
      <c r="AC3640" s="30"/>
      <c r="AD3640" s="268"/>
      <c r="AE3640" s="28"/>
      <c r="AF3640" s="28"/>
      <c r="AG3640" s="269"/>
      <c r="AH3640" s="28"/>
      <c r="AI3640" s="30"/>
      <c r="AJ3640" s="30"/>
      <c r="AK3640" s="268"/>
      <c r="AL3640" s="270"/>
      <c r="AM3640" s="271"/>
      <c r="AN3640" s="30"/>
    </row>
    <row r="3641" spans="1:40" ht="20.100000000000001" customHeight="1" x14ac:dyDescent="0.2">
      <c r="A3641" s="258"/>
      <c r="B3641" s="258"/>
      <c r="C3641" s="258"/>
      <c r="D3641" s="28"/>
      <c r="E3641" s="259"/>
      <c r="F3641" s="260"/>
      <c r="G3641" s="28"/>
      <c r="H3641" s="28"/>
      <c r="I3641" s="261"/>
      <c r="J3641" s="28"/>
      <c r="K3641" s="478"/>
      <c r="L3641" s="479"/>
      <c r="M3641" s="262"/>
      <c r="N3641" s="259"/>
      <c r="O3641" s="263"/>
      <c r="P3641" s="264"/>
      <c r="Q3641" s="485"/>
      <c r="R3641" s="44"/>
      <c r="S3641" s="487"/>
      <c r="T3641" s="28"/>
      <c r="U3641" s="261"/>
      <c r="V3641" s="265"/>
      <c r="W3641" s="265"/>
      <c r="X3641" s="266"/>
      <c r="Y3641" s="266"/>
      <c r="Z3641" s="267"/>
      <c r="AA3641" s="30"/>
      <c r="AB3641" s="30"/>
      <c r="AC3641" s="30"/>
      <c r="AD3641" s="268"/>
      <c r="AE3641" s="28"/>
      <c r="AF3641" s="28"/>
      <c r="AG3641" s="269"/>
      <c r="AH3641" s="28"/>
      <c r="AI3641" s="30"/>
      <c r="AJ3641" s="30"/>
      <c r="AK3641" s="268"/>
      <c r="AL3641" s="270"/>
      <c r="AM3641" s="271"/>
      <c r="AN3641" s="30"/>
    </row>
    <row r="3642" spans="1:40" ht="20.100000000000001" customHeight="1" x14ac:dyDescent="0.2">
      <c r="A3642" s="258"/>
      <c r="B3642" s="258"/>
      <c r="C3642" s="258"/>
      <c r="D3642" s="28"/>
      <c r="E3642" s="259"/>
      <c r="F3642" s="260"/>
      <c r="G3642" s="28"/>
      <c r="H3642" s="28"/>
      <c r="I3642" s="261"/>
      <c r="J3642" s="28"/>
      <c r="K3642" s="478"/>
      <c r="L3642" s="479"/>
      <c r="M3642" s="262"/>
      <c r="N3642" s="259"/>
      <c r="O3642" s="263"/>
      <c r="P3642" s="264"/>
      <c r="Q3642" s="485"/>
      <c r="R3642" s="44"/>
      <c r="S3642" s="487"/>
      <c r="T3642" s="28"/>
      <c r="U3642" s="261"/>
      <c r="V3642" s="265"/>
      <c r="W3642" s="265"/>
      <c r="X3642" s="266"/>
      <c r="Y3642" s="266"/>
      <c r="Z3642" s="267"/>
      <c r="AA3642" s="30"/>
      <c r="AB3642" s="30"/>
      <c r="AC3642" s="30"/>
      <c r="AD3642" s="268"/>
      <c r="AE3642" s="28"/>
      <c r="AF3642" s="28"/>
      <c r="AG3642" s="269"/>
      <c r="AH3642" s="28"/>
      <c r="AI3642" s="30"/>
      <c r="AJ3642" s="30"/>
      <c r="AK3642" s="268"/>
      <c r="AL3642" s="270"/>
      <c r="AM3642" s="271"/>
      <c r="AN3642" s="30"/>
    </row>
    <row r="3643" spans="1:40" ht="20.100000000000001" customHeight="1" x14ac:dyDescent="0.2">
      <c r="A3643" s="258"/>
      <c r="B3643" s="258"/>
      <c r="C3643" s="258"/>
      <c r="D3643" s="28"/>
      <c r="E3643" s="259"/>
      <c r="F3643" s="260"/>
      <c r="G3643" s="28"/>
      <c r="H3643" s="28"/>
      <c r="I3643" s="261"/>
      <c r="J3643" s="28"/>
      <c r="K3643" s="478"/>
      <c r="L3643" s="479"/>
      <c r="M3643" s="262"/>
      <c r="N3643" s="259"/>
      <c r="O3643" s="263"/>
      <c r="P3643" s="264"/>
      <c r="Q3643" s="485"/>
      <c r="R3643" s="44"/>
      <c r="S3643" s="487"/>
      <c r="T3643" s="28"/>
      <c r="U3643" s="261"/>
      <c r="V3643" s="265"/>
      <c r="W3643" s="265"/>
      <c r="X3643" s="266"/>
      <c r="Y3643" s="266"/>
      <c r="Z3643" s="267"/>
      <c r="AA3643" s="30"/>
      <c r="AB3643" s="30"/>
      <c r="AC3643" s="30"/>
      <c r="AD3643" s="268"/>
      <c r="AE3643" s="28"/>
      <c r="AF3643" s="28"/>
      <c r="AG3643" s="269"/>
      <c r="AH3643" s="28"/>
      <c r="AI3643" s="30"/>
      <c r="AJ3643" s="30"/>
      <c r="AK3643" s="268"/>
      <c r="AL3643" s="270"/>
      <c r="AM3643" s="271"/>
      <c r="AN3643" s="30"/>
    </row>
    <row r="3644" spans="1:40" ht="20.100000000000001" customHeight="1" x14ac:dyDescent="0.2">
      <c r="A3644" s="258"/>
      <c r="B3644" s="258"/>
      <c r="C3644" s="258"/>
      <c r="D3644" s="28"/>
      <c r="E3644" s="259"/>
      <c r="F3644" s="260"/>
      <c r="G3644" s="28"/>
      <c r="H3644" s="28"/>
      <c r="I3644" s="261"/>
      <c r="J3644" s="28"/>
      <c r="K3644" s="478"/>
      <c r="L3644" s="479"/>
      <c r="M3644" s="262"/>
      <c r="N3644" s="259"/>
      <c r="O3644" s="263"/>
      <c r="P3644" s="264"/>
      <c r="Q3644" s="485"/>
      <c r="R3644" s="44"/>
      <c r="S3644" s="487"/>
      <c r="T3644" s="28"/>
      <c r="U3644" s="261"/>
      <c r="V3644" s="265"/>
      <c r="W3644" s="265"/>
      <c r="X3644" s="266"/>
      <c r="Y3644" s="266"/>
      <c r="Z3644" s="267"/>
      <c r="AA3644" s="30"/>
      <c r="AB3644" s="30"/>
      <c r="AC3644" s="30"/>
      <c r="AD3644" s="268"/>
      <c r="AE3644" s="28"/>
      <c r="AF3644" s="28"/>
      <c r="AG3644" s="269"/>
      <c r="AH3644" s="28"/>
      <c r="AI3644" s="30"/>
      <c r="AJ3644" s="30"/>
      <c r="AK3644" s="268"/>
      <c r="AL3644" s="270"/>
      <c r="AM3644" s="271"/>
      <c r="AN3644" s="30"/>
    </row>
    <row r="3645" spans="1:40" ht="20.100000000000001" customHeight="1" x14ac:dyDescent="0.2">
      <c r="A3645" s="258"/>
      <c r="B3645" s="258"/>
      <c r="C3645" s="258"/>
      <c r="D3645" s="28"/>
      <c r="E3645" s="259"/>
      <c r="F3645" s="260"/>
      <c r="G3645" s="28"/>
      <c r="H3645" s="28"/>
      <c r="I3645" s="261"/>
      <c r="J3645" s="28"/>
      <c r="K3645" s="478"/>
      <c r="L3645" s="479"/>
      <c r="M3645" s="262"/>
      <c r="N3645" s="259"/>
      <c r="O3645" s="263"/>
      <c r="P3645" s="264"/>
      <c r="Q3645" s="485"/>
      <c r="R3645" s="44"/>
      <c r="S3645" s="487"/>
      <c r="T3645" s="28"/>
      <c r="U3645" s="261"/>
      <c r="V3645" s="265"/>
      <c r="W3645" s="265"/>
      <c r="X3645" s="266"/>
      <c r="Y3645" s="266"/>
      <c r="Z3645" s="267"/>
      <c r="AA3645" s="30"/>
      <c r="AB3645" s="30"/>
      <c r="AC3645" s="30"/>
      <c r="AD3645" s="268"/>
      <c r="AE3645" s="28"/>
      <c r="AF3645" s="28"/>
      <c r="AG3645" s="269"/>
      <c r="AH3645" s="28"/>
      <c r="AI3645" s="30"/>
      <c r="AJ3645" s="30"/>
      <c r="AK3645" s="268"/>
      <c r="AL3645" s="270"/>
      <c r="AM3645" s="271"/>
      <c r="AN3645" s="30"/>
    </row>
    <row r="3646" spans="1:40" ht="20.100000000000001" customHeight="1" x14ac:dyDescent="0.2">
      <c r="A3646" s="258"/>
      <c r="B3646" s="258"/>
      <c r="C3646" s="258"/>
      <c r="D3646" s="28"/>
      <c r="E3646" s="259"/>
      <c r="F3646" s="260"/>
      <c r="G3646" s="28"/>
      <c r="H3646" s="28"/>
      <c r="I3646" s="261"/>
      <c r="J3646" s="28"/>
      <c r="K3646" s="478"/>
      <c r="L3646" s="479"/>
      <c r="M3646" s="262"/>
      <c r="N3646" s="259"/>
      <c r="O3646" s="263"/>
      <c r="P3646" s="264"/>
      <c r="Q3646" s="485"/>
      <c r="R3646" s="44"/>
      <c r="S3646" s="487"/>
      <c r="T3646" s="28"/>
      <c r="U3646" s="261"/>
      <c r="V3646" s="265"/>
      <c r="W3646" s="265"/>
      <c r="X3646" s="266"/>
      <c r="Y3646" s="266"/>
      <c r="Z3646" s="267"/>
      <c r="AA3646" s="30"/>
      <c r="AB3646" s="30"/>
      <c r="AC3646" s="30"/>
      <c r="AD3646" s="268"/>
      <c r="AE3646" s="28"/>
      <c r="AF3646" s="28"/>
      <c r="AG3646" s="269"/>
      <c r="AH3646" s="28"/>
      <c r="AI3646" s="30"/>
      <c r="AJ3646" s="30"/>
      <c r="AK3646" s="268"/>
      <c r="AL3646" s="270"/>
      <c r="AM3646" s="271"/>
      <c r="AN3646" s="30"/>
    </row>
    <row r="3647" spans="1:40" ht="20.100000000000001" customHeight="1" x14ac:dyDescent="0.2">
      <c r="A3647" s="258"/>
      <c r="B3647" s="258"/>
      <c r="C3647" s="258"/>
      <c r="D3647" s="28"/>
      <c r="E3647" s="259"/>
      <c r="F3647" s="260"/>
      <c r="G3647" s="28"/>
      <c r="H3647" s="28"/>
      <c r="I3647" s="261"/>
      <c r="J3647" s="28"/>
      <c r="K3647" s="478"/>
      <c r="L3647" s="479"/>
      <c r="M3647" s="262"/>
      <c r="N3647" s="259"/>
      <c r="O3647" s="263"/>
      <c r="P3647" s="264"/>
      <c r="Q3647" s="485"/>
      <c r="R3647" s="44"/>
      <c r="S3647" s="487"/>
      <c r="T3647" s="28"/>
      <c r="U3647" s="261"/>
      <c r="V3647" s="265"/>
      <c r="W3647" s="265"/>
      <c r="X3647" s="266"/>
      <c r="Y3647" s="266"/>
      <c r="Z3647" s="267"/>
      <c r="AA3647" s="30"/>
      <c r="AB3647" s="30"/>
      <c r="AC3647" s="30"/>
      <c r="AD3647" s="268"/>
      <c r="AE3647" s="28"/>
      <c r="AF3647" s="28"/>
      <c r="AG3647" s="269"/>
      <c r="AH3647" s="28"/>
      <c r="AI3647" s="30"/>
      <c r="AJ3647" s="30"/>
      <c r="AK3647" s="268"/>
      <c r="AL3647" s="270"/>
      <c r="AM3647" s="271"/>
      <c r="AN3647" s="30"/>
    </row>
    <row r="3648" spans="1:40" ht="20.100000000000001" customHeight="1" x14ac:dyDescent="0.2">
      <c r="A3648" s="258"/>
      <c r="B3648" s="258"/>
      <c r="C3648" s="258"/>
      <c r="D3648" s="28"/>
      <c r="E3648" s="259"/>
      <c r="F3648" s="260"/>
      <c r="G3648" s="28"/>
      <c r="H3648" s="28"/>
      <c r="I3648" s="261"/>
      <c r="J3648" s="28"/>
      <c r="K3648" s="478"/>
      <c r="L3648" s="479"/>
      <c r="M3648" s="262"/>
      <c r="N3648" s="259"/>
      <c r="O3648" s="263"/>
      <c r="P3648" s="264"/>
      <c r="Q3648" s="485"/>
      <c r="R3648" s="44"/>
      <c r="S3648" s="487"/>
      <c r="T3648" s="28"/>
      <c r="U3648" s="261"/>
      <c r="V3648" s="265"/>
      <c r="W3648" s="265"/>
      <c r="X3648" s="266"/>
      <c r="Y3648" s="266"/>
      <c r="Z3648" s="267"/>
      <c r="AA3648" s="30"/>
      <c r="AB3648" s="30"/>
      <c r="AC3648" s="30"/>
      <c r="AD3648" s="268"/>
      <c r="AE3648" s="28"/>
      <c r="AF3648" s="28"/>
      <c r="AG3648" s="269"/>
      <c r="AH3648" s="28"/>
      <c r="AI3648" s="30"/>
      <c r="AJ3648" s="30"/>
      <c r="AK3648" s="268"/>
      <c r="AL3648" s="270"/>
      <c r="AM3648" s="271"/>
      <c r="AN3648" s="30"/>
    </row>
    <row r="3649" spans="1:40" ht="20.100000000000001" customHeight="1" x14ac:dyDescent="0.2">
      <c r="A3649" s="258"/>
      <c r="B3649" s="258"/>
      <c r="C3649" s="258"/>
      <c r="D3649" s="28"/>
      <c r="E3649" s="259"/>
      <c r="F3649" s="260"/>
      <c r="G3649" s="28"/>
      <c r="H3649" s="28"/>
      <c r="I3649" s="261"/>
      <c r="J3649" s="28"/>
      <c r="K3649" s="478"/>
      <c r="L3649" s="479"/>
      <c r="M3649" s="262"/>
      <c r="N3649" s="259"/>
      <c r="O3649" s="263"/>
      <c r="P3649" s="264"/>
      <c r="Q3649" s="485"/>
      <c r="R3649" s="44"/>
      <c r="S3649" s="487"/>
      <c r="T3649" s="28"/>
      <c r="U3649" s="261"/>
      <c r="V3649" s="265"/>
      <c r="W3649" s="265"/>
      <c r="X3649" s="266"/>
      <c r="Y3649" s="266"/>
      <c r="Z3649" s="267"/>
      <c r="AA3649" s="30"/>
      <c r="AB3649" s="30"/>
      <c r="AC3649" s="30"/>
      <c r="AD3649" s="268"/>
      <c r="AE3649" s="28"/>
      <c r="AF3649" s="28"/>
      <c r="AG3649" s="269"/>
      <c r="AH3649" s="28"/>
      <c r="AI3649" s="30"/>
      <c r="AJ3649" s="30"/>
      <c r="AK3649" s="268"/>
      <c r="AL3649" s="270"/>
      <c r="AM3649" s="271"/>
      <c r="AN3649" s="30"/>
    </row>
    <row r="3650" spans="1:40" ht="20.100000000000001" customHeight="1" x14ac:dyDescent="0.2">
      <c r="A3650" s="258"/>
      <c r="B3650" s="258"/>
      <c r="C3650" s="258"/>
      <c r="D3650" s="28"/>
      <c r="E3650" s="259"/>
      <c r="F3650" s="260"/>
      <c r="G3650" s="28"/>
      <c r="H3650" s="28"/>
      <c r="I3650" s="261"/>
      <c r="J3650" s="28"/>
      <c r="K3650" s="478"/>
      <c r="L3650" s="479"/>
      <c r="M3650" s="262"/>
      <c r="N3650" s="259"/>
      <c r="O3650" s="263"/>
      <c r="P3650" s="264"/>
      <c r="Q3650" s="485"/>
      <c r="R3650" s="44"/>
      <c r="S3650" s="487"/>
      <c r="T3650" s="28"/>
      <c r="U3650" s="261"/>
      <c r="V3650" s="265"/>
      <c r="W3650" s="265"/>
      <c r="X3650" s="266"/>
      <c r="Y3650" s="266"/>
      <c r="Z3650" s="267"/>
      <c r="AA3650" s="30"/>
      <c r="AB3650" s="30"/>
      <c r="AC3650" s="30"/>
      <c r="AD3650" s="268"/>
      <c r="AE3650" s="28"/>
      <c r="AF3650" s="28"/>
      <c r="AG3650" s="269"/>
      <c r="AH3650" s="28"/>
      <c r="AI3650" s="30"/>
      <c r="AJ3650" s="30"/>
      <c r="AK3650" s="268"/>
      <c r="AL3650" s="270"/>
      <c r="AM3650" s="271"/>
      <c r="AN3650" s="30"/>
    </row>
    <row r="3651" spans="1:40" ht="20.100000000000001" customHeight="1" x14ac:dyDescent="0.2">
      <c r="A3651" s="258"/>
      <c r="B3651" s="258"/>
      <c r="C3651" s="258"/>
      <c r="D3651" s="28"/>
      <c r="E3651" s="259"/>
      <c r="F3651" s="260"/>
      <c r="G3651" s="28"/>
      <c r="H3651" s="28"/>
      <c r="I3651" s="261"/>
      <c r="J3651" s="28"/>
      <c r="K3651" s="478"/>
      <c r="L3651" s="479"/>
      <c r="M3651" s="262"/>
      <c r="N3651" s="259"/>
      <c r="O3651" s="263"/>
      <c r="P3651" s="264"/>
      <c r="Q3651" s="485"/>
      <c r="R3651" s="44"/>
      <c r="S3651" s="487"/>
      <c r="T3651" s="28"/>
      <c r="U3651" s="261"/>
      <c r="V3651" s="265"/>
      <c r="W3651" s="265"/>
      <c r="X3651" s="266"/>
      <c r="Y3651" s="266"/>
      <c r="Z3651" s="267"/>
      <c r="AA3651" s="30"/>
      <c r="AB3651" s="30"/>
      <c r="AC3651" s="30"/>
      <c r="AD3651" s="268"/>
      <c r="AE3651" s="28"/>
      <c r="AF3651" s="28"/>
      <c r="AG3651" s="269"/>
      <c r="AH3651" s="28"/>
      <c r="AI3651" s="30"/>
      <c r="AJ3651" s="30"/>
      <c r="AK3651" s="268"/>
      <c r="AL3651" s="270"/>
      <c r="AM3651" s="271"/>
      <c r="AN3651" s="30"/>
    </row>
    <row r="3652" spans="1:40" ht="20.100000000000001" customHeight="1" x14ac:dyDescent="0.2">
      <c r="A3652" s="258"/>
      <c r="B3652" s="258"/>
      <c r="C3652" s="258"/>
      <c r="D3652" s="28"/>
      <c r="E3652" s="259"/>
      <c r="F3652" s="260"/>
      <c r="G3652" s="28"/>
      <c r="H3652" s="28"/>
      <c r="I3652" s="261"/>
      <c r="J3652" s="28"/>
      <c r="K3652" s="478"/>
      <c r="L3652" s="479"/>
      <c r="M3652" s="262"/>
      <c r="N3652" s="259"/>
      <c r="O3652" s="263"/>
      <c r="P3652" s="264"/>
      <c r="Q3652" s="485"/>
      <c r="R3652" s="44"/>
      <c r="S3652" s="487"/>
      <c r="T3652" s="28"/>
      <c r="U3652" s="261"/>
      <c r="V3652" s="265"/>
      <c r="W3652" s="265"/>
      <c r="X3652" s="266"/>
      <c r="Y3652" s="266"/>
      <c r="Z3652" s="267"/>
      <c r="AA3652" s="30"/>
      <c r="AB3652" s="30"/>
      <c r="AC3652" s="30"/>
      <c r="AD3652" s="268"/>
      <c r="AE3652" s="28"/>
      <c r="AF3652" s="28"/>
      <c r="AG3652" s="269"/>
      <c r="AH3652" s="28"/>
      <c r="AI3652" s="30"/>
      <c r="AJ3652" s="30"/>
      <c r="AK3652" s="268"/>
      <c r="AL3652" s="270"/>
      <c r="AM3652" s="271"/>
      <c r="AN3652" s="30"/>
    </row>
  </sheetData>
  <sheetProtection algorithmName="SHA-512" hashValue="1qRz+9a+c2wlKVv3wLFFzu0SFPTSV6uBbBSwTOFO4VFxzbWQP7uDZ9q67wNzq5JKBGtUD9n/p1uiJTW7mHQXJg==" saltValue="0mZBtvbm29dPvx2XGi8lSg==" spinCount="100000" sheet="1" objects="1" scenarios="1" formatCells="0" sort="0" autoFilter="0" pivotTables="0"/>
  <autoFilter ref="A14:AN2500" xr:uid="{00000000-0009-0000-0000-000000000000}"/>
  <mergeCells count="11">
    <mergeCell ref="K12:Q12"/>
    <mergeCell ref="Z13:AD13"/>
    <mergeCell ref="AJ13:AM13"/>
    <mergeCell ref="D12:J12"/>
    <mergeCell ref="M8:Q8"/>
    <mergeCell ref="G8:J8"/>
    <mergeCell ref="A4:Y4"/>
    <mergeCell ref="B5:C6"/>
    <mergeCell ref="M6:Q6"/>
    <mergeCell ref="T6:V7"/>
    <mergeCell ref="H6:J6"/>
  </mergeCells>
  <phoneticPr fontId="28" type="noConversion"/>
  <conditionalFormatting sqref="D12 G8 H6 J10 F13 H7:J7 H9:J9 H11:J11 F5 F16:F1048576">
    <cfRule type="duplicateValues" dxfId="29" priority="27"/>
  </conditionalFormatting>
  <conditionalFormatting sqref="F5 H6 H7:J7 G8 H9:J9 J10 H11:J11 D12 F13 F15:F1048576">
    <cfRule type="cellIs" dxfId="28" priority="3" operator="equal">
      <formula>"NUEVO"</formula>
    </cfRule>
  </conditionalFormatting>
  <conditionalFormatting sqref="F15:F1748">
    <cfRule type="duplicateValues" dxfId="27" priority="6"/>
  </conditionalFormatting>
  <conditionalFormatting sqref="AM15:AM1748">
    <cfRule type="cellIs" dxfId="26" priority="1" operator="notEqual">
      <formula>"CADUCADO"</formula>
    </cfRule>
    <cfRule type="containsText" dxfId="25" priority="2" operator="containsText" text="CADUCADO">
      <formula>NOT(ISERROR(SEARCH("CADUCADO",AM15)))</formula>
    </cfRule>
  </conditionalFormatting>
  <dataValidations count="11">
    <dataValidation type="list" allowBlank="1" showInputMessage="1" showErrorMessage="1" sqref="AA1749:AA2500" xr:uid="{00000000-0002-0000-0000-000000000000}">
      <formula1>REGPAGO</formula1>
    </dataValidation>
    <dataValidation type="whole" allowBlank="1" showInputMessage="1" showErrorMessage="1" sqref="D15:D1748" xr:uid="{00000000-0002-0000-0000-000001000000}">
      <formula1>1</formula1>
      <formula2>99999999</formula2>
    </dataValidation>
    <dataValidation type="date" operator="lessThanOrEqual" allowBlank="1" showInputMessage="1" showErrorMessage="1" sqref="AD15:AD1748 M15:M1748" xr:uid="{00000000-0002-0000-0000-000002000000}">
      <formula1>NOW()</formula1>
    </dataValidation>
    <dataValidation allowBlank="1" showInputMessage="1" showErrorMessage="1" error="Solo puede escoger entre &quot;S&quot; ó &quot;I&quot;" sqref="H16:H1748" xr:uid="{00000000-0002-0000-0000-000003000000}"/>
    <dataValidation type="list" allowBlank="1" showInputMessage="1" showErrorMessage="1" sqref="AB1749:AB2500" xr:uid="{00000000-0002-0000-0000-000004000000}">
      <formula1>CONPAGO</formula1>
    </dataValidation>
    <dataValidation type="list" allowBlank="1" showInputMessage="1" showErrorMessage="1" sqref="AE1749:AE2500" xr:uid="{00000000-0002-0000-0000-000005000000}">
      <formula1>PERMAN</formula1>
    </dataValidation>
    <dataValidation type="whole" allowBlank="1" showInputMessage="1" showErrorMessage="1" sqref="W15:W2500" xr:uid="{00000000-0002-0000-0000-000006000000}">
      <formula1>0</formula1>
      <formula2>28</formula2>
    </dataValidation>
    <dataValidation type="decimal" allowBlank="1" showInputMessage="1" showErrorMessage="1" sqref="Y1749:Y2500" xr:uid="{00000000-0002-0000-0000-000007000000}">
      <formula1>32</formula1>
      <formula2>10000</formula2>
    </dataValidation>
    <dataValidation type="whole" allowBlank="1" showInputMessage="1" showErrorMessage="1" errorTitle="ADMINISTRADOR" error="SOLO SE PERMITES NÚMERO ENTERO" sqref="O15:O1748" xr:uid="{00000000-0002-0000-0000-000008000000}">
      <formula1>0</formula1>
      <formula2>999</formula2>
    </dataValidation>
    <dataValidation type="whole" allowBlank="1" showInputMessage="1" showErrorMessage="1" errorTitle="ADMINISTRADOR" error="SOLO SE PERMITE NÚMERO ENTERO DE RANGO [ 10 - 220 ]" sqref="U15:U1748" xr:uid="{00000000-0002-0000-0000-000009000000}">
      <formula1>10</formula1>
      <formula2>220</formula2>
    </dataValidation>
    <dataValidation type="whole" allowBlank="1" showInputMessage="1" showErrorMessage="1" sqref="E15:E2500" xr:uid="{00000000-0002-0000-0000-00000A000000}">
      <formula1>1</formula1>
      <formula2>99999999999</formula2>
    </dataValidation>
  </dataValidations>
  <pageMargins left="0.7" right="0.7" top="0.75" bottom="0.75" header="0.3" footer="0.3"/>
  <pageSetup paperSize="9" scale="25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operator="greaterThan" allowBlank="1" showInputMessage="1" showErrorMessage="1" errorTitle="ADMINISTRADOR" error="NO SE PERMITE OTRO AÑO." xr:uid="{00000000-0002-0000-0000-00000B000000}">
          <x14:formula1>
            <xm:f>tabla!$N$2</xm:f>
          </x14:formula1>
          <xm:sqref>M10</xm:sqref>
        </x14:dataValidation>
        <x14:dataValidation type="list" allowBlank="1" showInputMessage="1" showErrorMessage="1" xr:uid="{00000000-0002-0000-0000-00000C000000}">
          <x14:formula1>
            <xm:f>tabla!$L$2:$L$13</xm:f>
          </x14:formula1>
          <xm:sqref>K10</xm:sqref>
        </x14:dataValidation>
        <x14:dataValidation type="list" allowBlank="1" showInputMessage="1" showErrorMessage="1" xr:uid="{00000000-0002-0000-0000-00000D000000}">
          <x14:formula1>
            <xm:f>tabla!$D$2:$D$9</xm:f>
          </x14:formula1>
          <xm:sqref>K6</xm:sqref>
        </x14:dataValidation>
        <x14:dataValidation type="list" allowBlank="1" showInputMessage="1" showErrorMessage="1" error="Solo puede escoger entre &quot;S&quot; ó &quot;I&quot;" xr:uid="{00000000-0002-0000-0000-00000E000000}">
          <x14:formula1>
            <xm:f>tabla!$P$2:$P$3</xm:f>
          </x14:formula1>
          <xm:sqref>G15:G1748</xm:sqref>
        </x14:dataValidation>
        <x14:dataValidation type="list" allowBlank="1" showInputMessage="1" showErrorMessage="1" xr:uid="{00000000-0002-0000-0000-00000F000000}">
          <x14:formula1>
            <xm:f>tabla!$Q$2:$Q$3</xm:f>
          </x14:formula1>
          <xm:sqref>J15:J1748</xm:sqref>
        </x14:dataValidation>
        <x14:dataValidation type="list" allowBlank="1" showInputMessage="1" showErrorMessage="1" xr:uid="{00000000-0002-0000-0000-000010000000}">
          <x14:formula1>
            <xm:f>tabla!$S$2:$S$3</xm:f>
          </x14:formula1>
          <xm:sqref>I15:I2500</xm:sqref>
        </x14:dataValidation>
        <x14:dataValidation type="list" allowBlank="1" showInputMessage="1" showErrorMessage="1" xr:uid="{00000000-0002-0000-0000-000011000000}">
          <x14:formula1>
            <xm:f>tabla!$U$2:$U$10</xm:f>
          </x14:formula1>
          <xm:sqref>Q15:Q1748</xm:sqref>
        </x14:dataValidation>
        <x14:dataValidation type="list" allowBlank="1" showInputMessage="1" showErrorMessage="1" xr:uid="{00000000-0002-0000-0000-000012000000}">
          <x14:formula1>
            <xm:f>tabla!$P$6:$P$12</xm:f>
          </x14:formula1>
          <xm:sqref>R15:R2500</xm:sqref>
        </x14:dataValidation>
        <x14:dataValidation type="list" allowBlank="1" showInputMessage="1" showErrorMessage="1" xr:uid="{00000000-0002-0000-0000-000013000000}">
          <x14:formula1>
            <xm:f>tabla!$P$15:$P$18</xm:f>
          </x14:formula1>
          <xm:sqref>AA15:AA1748</xm:sqref>
        </x14:dataValidation>
        <x14:dataValidation type="list" allowBlank="1" showInputMessage="1" showErrorMessage="1" xr:uid="{00000000-0002-0000-0000-000014000000}">
          <x14:formula1>
            <xm:f>tabla!$P$21:$P$23</xm:f>
          </x14:formula1>
          <xm:sqref>AB15:AB1748</xm:sqref>
        </x14:dataValidation>
        <x14:dataValidation type="list" allowBlank="1" showInputMessage="1" showErrorMessage="1" xr:uid="{00000000-0002-0000-0000-000015000000}">
          <x14:formula1>
            <xm:f>tabla!$U$14:$U$17</xm:f>
          </x14:formula1>
          <xm:sqref>AE15:AE1748</xm:sqref>
        </x14:dataValidation>
        <x14:dataValidation type="list" allowBlank="1" showInputMessage="1" showErrorMessage="1" xr:uid="{00000000-0002-0000-0000-000016000000}">
          <x14:formula1>
            <xm:f>tabla!$P$44:$P$45</xm:f>
          </x14:formula1>
          <xm:sqref>AH15:AH2500</xm:sqref>
        </x14:dataValidation>
        <x14:dataValidation type="list" allowBlank="1" showInputMessage="1" showErrorMessage="1" xr:uid="{00000000-0002-0000-0000-000017000000}">
          <x14:formula1>
            <xm:f>tabla!$S$7:$S$9</xm:f>
          </x14:formula1>
          <xm:sqref>AI15:AI2500</xm:sqref>
        </x14:dataValidation>
        <x14:dataValidation type="list" allowBlank="1" showInputMessage="1" showErrorMessage="1" xr:uid="{00000000-0002-0000-0000-000018000000}">
          <x14:formula1>
            <xm:f>OFFSET(tabla!$W$3,XFA15,1,XFB15,1)</xm:f>
          </x14:formula1>
          <xm:sqref>AF15:AF2500</xm:sqref>
        </x14:dataValidation>
        <x14:dataValidation type="list" allowBlank="1" showInputMessage="1" showErrorMessage="1" xr:uid="{00000000-0002-0000-0000-000019000000}">
          <x14:formula1>
            <xm:f>OFFSET(tabla!E2,J1,4,K1,1)</xm:f>
          </x14:formula1>
          <xm:sqref>K8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 codeName="Hoja10">
    <tabColor rgb="FF92D050"/>
  </sheetPr>
  <dimension ref="A2:L32"/>
  <sheetViews>
    <sheetView showGridLines="0" zoomScale="78" zoomScaleNormal="78" zoomScaleSheetLayoutView="96" workbookViewId="0"/>
  </sheetViews>
  <sheetFormatPr baseColWidth="10" defaultColWidth="9.85546875" defaultRowHeight="12.75" x14ac:dyDescent="0.25"/>
  <cols>
    <col min="1" max="1" width="21.28515625" style="542" customWidth="1"/>
    <col min="2" max="4" width="15.7109375" style="542" customWidth="1"/>
    <col min="5" max="5" width="18.5703125" style="542" customWidth="1"/>
    <col min="6" max="6" width="18.140625" style="542" customWidth="1"/>
    <col min="7" max="7" width="25.7109375" style="542" customWidth="1"/>
    <col min="8" max="8" width="22" style="542" customWidth="1"/>
    <col min="9" max="9" width="2.7109375" style="542" customWidth="1"/>
    <col min="10" max="10" width="14.7109375" style="542" customWidth="1"/>
    <col min="11" max="11" width="1.42578125" style="542" customWidth="1"/>
    <col min="12" max="12" width="14.7109375" style="542" customWidth="1"/>
    <col min="13" max="13" width="2.7109375" style="542" customWidth="1"/>
    <col min="14" max="253" width="9.85546875" style="542"/>
    <col min="254" max="254" width="22.42578125" style="542" customWidth="1"/>
    <col min="255" max="257" width="9.140625" style="542" customWidth="1"/>
    <col min="258" max="258" width="8.85546875" style="542" customWidth="1"/>
    <col min="259" max="259" width="10.28515625" style="542" customWidth="1"/>
    <col min="260" max="260" width="9" style="542" customWidth="1"/>
    <col min="261" max="261" width="10.140625" style="542" customWidth="1"/>
    <col min="262" max="262" width="7.42578125" style="542" customWidth="1"/>
    <col min="263" max="263" width="8" style="542" customWidth="1"/>
    <col min="264" max="264" width="6.5703125" style="542" customWidth="1"/>
    <col min="265" max="509" width="9.85546875" style="542"/>
    <col min="510" max="510" width="22.42578125" style="542" customWidth="1"/>
    <col min="511" max="513" width="9.140625" style="542" customWidth="1"/>
    <col min="514" max="514" width="8.85546875" style="542" customWidth="1"/>
    <col min="515" max="515" width="10.28515625" style="542" customWidth="1"/>
    <col min="516" max="516" width="9" style="542" customWidth="1"/>
    <col min="517" max="517" width="10.140625" style="542" customWidth="1"/>
    <col min="518" max="518" width="7.42578125" style="542" customWidth="1"/>
    <col min="519" max="519" width="8" style="542" customWidth="1"/>
    <col min="520" max="520" width="6.5703125" style="542" customWidth="1"/>
    <col min="521" max="765" width="9.85546875" style="542"/>
    <col min="766" max="766" width="22.42578125" style="542" customWidth="1"/>
    <col min="767" max="769" width="9.140625" style="542" customWidth="1"/>
    <col min="770" max="770" width="8.85546875" style="542" customWidth="1"/>
    <col min="771" max="771" width="10.28515625" style="542" customWidth="1"/>
    <col min="772" max="772" width="9" style="542" customWidth="1"/>
    <col min="773" max="773" width="10.140625" style="542" customWidth="1"/>
    <col min="774" max="774" width="7.42578125" style="542" customWidth="1"/>
    <col min="775" max="775" width="8" style="542" customWidth="1"/>
    <col min="776" max="776" width="6.5703125" style="542" customWidth="1"/>
    <col min="777" max="1021" width="9.85546875" style="542"/>
    <col min="1022" max="1022" width="22.42578125" style="542" customWidth="1"/>
    <col min="1023" max="1025" width="9.140625" style="542" customWidth="1"/>
    <col min="1026" max="1026" width="8.85546875" style="542" customWidth="1"/>
    <col min="1027" max="1027" width="10.28515625" style="542" customWidth="1"/>
    <col min="1028" max="1028" width="9" style="542" customWidth="1"/>
    <col min="1029" max="1029" width="10.140625" style="542" customWidth="1"/>
    <col min="1030" max="1030" width="7.42578125" style="542" customWidth="1"/>
    <col min="1031" max="1031" width="8" style="542" customWidth="1"/>
    <col min="1032" max="1032" width="6.5703125" style="542" customWidth="1"/>
    <col min="1033" max="1277" width="9.85546875" style="542"/>
    <col min="1278" max="1278" width="22.42578125" style="542" customWidth="1"/>
    <col min="1279" max="1281" width="9.140625" style="542" customWidth="1"/>
    <col min="1282" max="1282" width="8.85546875" style="542" customWidth="1"/>
    <col min="1283" max="1283" width="10.28515625" style="542" customWidth="1"/>
    <col min="1284" max="1284" width="9" style="542" customWidth="1"/>
    <col min="1285" max="1285" width="10.140625" style="542" customWidth="1"/>
    <col min="1286" max="1286" width="7.42578125" style="542" customWidth="1"/>
    <col min="1287" max="1287" width="8" style="542" customWidth="1"/>
    <col min="1288" max="1288" width="6.5703125" style="542" customWidth="1"/>
    <col min="1289" max="1533" width="9.85546875" style="542"/>
    <col min="1534" max="1534" width="22.42578125" style="542" customWidth="1"/>
    <col min="1535" max="1537" width="9.140625" style="542" customWidth="1"/>
    <col min="1538" max="1538" width="8.85546875" style="542" customWidth="1"/>
    <col min="1539" max="1539" width="10.28515625" style="542" customWidth="1"/>
    <col min="1540" max="1540" width="9" style="542" customWidth="1"/>
    <col min="1541" max="1541" width="10.140625" style="542" customWidth="1"/>
    <col min="1542" max="1542" width="7.42578125" style="542" customWidth="1"/>
    <col min="1543" max="1543" width="8" style="542" customWidth="1"/>
    <col min="1544" max="1544" width="6.5703125" style="542" customWidth="1"/>
    <col min="1545" max="1789" width="9.85546875" style="542"/>
    <col min="1790" max="1790" width="22.42578125" style="542" customWidth="1"/>
    <col min="1791" max="1793" width="9.140625" style="542" customWidth="1"/>
    <col min="1794" max="1794" width="8.85546875" style="542" customWidth="1"/>
    <col min="1795" max="1795" width="10.28515625" style="542" customWidth="1"/>
    <col min="1796" max="1796" width="9" style="542" customWidth="1"/>
    <col min="1797" max="1797" width="10.140625" style="542" customWidth="1"/>
    <col min="1798" max="1798" width="7.42578125" style="542" customWidth="1"/>
    <col min="1799" max="1799" width="8" style="542" customWidth="1"/>
    <col min="1800" max="1800" width="6.5703125" style="542" customWidth="1"/>
    <col min="1801" max="2045" width="9.85546875" style="542"/>
    <col min="2046" max="2046" width="22.42578125" style="542" customWidth="1"/>
    <col min="2047" max="2049" width="9.140625" style="542" customWidth="1"/>
    <col min="2050" max="2050" width="8.85546875" style="542" customWidth="1"/>
    <col min="2051" max="2051" width="10.28515625" style="542" customWidth="1"/>
    <col min="2052" max="2052" width="9" style="542" customWidth="1"/>
    <col min="2053" max="2053" width="10.140625" style="542" customWidth="1"/>
    <col min="2054" max="2054" width="7.42578125" style="542" customWidth="1"/>
    <col min="2055" max="2055" width="8" style="542" customWidth="1"/>
    <col min="2056" max="2056" width="6.5703125" style="542" customWidth="1"/>
    <col min="2057" max="2301" width="9.85546875" style="542"/>
    <col min="2302" max="2302" width="22.42578125" style="542" customWidth="1"/>
    <col min="2303" max="2305" width="9.140625" style="542" customWidth="1"/>
    <col min="2306" max="2306" width="8.85546875" style="542" customWidth="1"/>
    <col min="2307" max="2307" width="10.28515625" style="542" customWidth="1"/>
    <col min="2308" max="2308" width="9" style="542" customWidth="1"/>
    <col min="2309" max="2309" width="10.140625" style="542" customWidth="1"/>
    <col min="2310" max="2310" width="7.42578125" style="542" customWidth="1"/>
    <col min="2311" max="2311" width="8" style="542" customWidth="1"/>
    <col min="2312" max="2312" width="6.5703125" style="542" customWidth="1"/>
    <col min="2313" max="2557" width="9.85546875" style="542"/>
    <col min="2558" max="2558" width="22.42578125" style="542" customWidth="1"/>
    <col min="2559" max="2561" width="9.140625" style="542" customWidth="1"/>
    <col min="2562" max="2562" width="8.85546875" style="542" customWidth="1"/>
    <col min="2563" max="2563" width="10.28515625" style="542" customWidth="1"/>
    <col min="2564" max="2564" width="9" style="542" customWidth="1"/>
    <col min="2565" max="2565" width="10.140625" style="542" customWidth="1"/>
    <col min="2566" max="2566" width="7.42578125" style="542" customWidth="1"/>
    <col min="2567" max="2567" width="8" style="542" customWidth="1"/>
    <col min="2568" max="2568" width="6.5703125" style="542" customWidth="1"/>
    <col min="2569" max="2813" width="9.85546875" style="542"/>
    <col min="2814" max="2814" width="22.42578125" style="542" customWidth="1"/>
    <col min="2815" max="2817" width="9.140625" style="542" customWidth="1"/>
    <col min="2818" max="2818" width="8.85546875" style="542" customWidth="1"/>
    <col min="2819" max="2819" width="10.28515625" style="542" customWidth="1"/>
    <col min="2820" max="2820" width="9" style="542" customWidth="1"/>
    <col min="2821" max="2821" width="10.140625" style="542" customWidth="1"/>
    <col min="2822" max="2822" width="7.42578125" style="542" customWidth="1"/>
    <col min="2823" max="2823" width="8" style="542" customWidth="1"/>
    <col min="2824" max="2824" width="6.5703125" style="542" customWidth="1"/>
    <col min="2825" max="3069" width="9.85546875" style="542"/>
    <col min="3070" max="3070" width="22.42578125" style="542" customWidth="1"/>
    <col min="3071" max="3073" width="9.140625" style="542" customWidth="1"/>
    <col min="3074" max="3074" width="8.85546875" style="542" customWidth="1"/>
    <col min="3075" max="3075" width="10.28515625" style="542" customWidth="1"/>
    <col min="3076" max="3076" width="9" style="542" customWidth="1"/>
    <col min="3077" max="3077" width="10.140625" style="542" customWidth="1"/>
    <col min="3078" max="3078" width="7.42578125" style="542" customWidth="1"/>
    <col min="3079" max="3079" width="8" style="542" customWidth="1"/>
    <col min="3080" max="3080" width="6.5703125" style="542" customWidth="1"/>
    <col min="3081" max="3325" width="9.85546875" style="542"/>
    <col min="3326" max="3326" width="22.42578125" style="542" customWidth="1"/>
    <col min="3327" max="3329" width="9.140625" style="542" customWidth="1"/>
    <col min="3330" max="3330" width="8.85546875" style="542" customWidth="1"/>
    <col min="3331" max="3331" width="10.28515625" style="542" customWidth="1"/>
    <col min="3332" max="3332" width="9" style="542" customWidth="1"/>
    <col min="3333" max="3333" width="10.140625" style="542" customWidth="1"/>
    <col min="3334" max="3334" width="7.42578125" style="542" customWidth="1"/>
    <col min="3335" max="3335" width="8" style="542" customWidth="1"/>
    <col min="3336" max="3336" width="6.5703125" style="542" customWidth="1"/>
    <col min="3337" max="3581" width="9.85546875" style="542"/>
    <col min="3582" max="3582" width="22.42578125" style="542" customWidth="1"/>
    <col min="3583" max="3585" width="9.140625" style="542" customWidth="1"/>
    <col min="3586" max="3586" width="8.85546875" style="542" customWidth="1"/>
    <col min="3587" max="3587" width="10.28515625" style="542" customWidth="1"/>
    <col min="3588" max="3588" width="9" style="542" customWidth="1"/>
    <col min="3589" max="3589" width="10.140625" style="542" customWidth="1"/>
    <col min="3590" max="3590" width="7.42578125" style="542" customWidth="1"/>
    <col min="3591" max="3591" width="8" style="542" customWidth="1"/>
    <col min="3592" max="3592" width="6.5703125" style="542" customWidth="1"/>
    <col min="3593" max="3837" width="9.85546875" style="542"/>
    <col min="3838" max="3838" width="22.42578125" style="542" customWidth="1"/>
    <col min="3839" max="3841" width="9.140625" style="542" customWidth="1"/>
    <col min="3842" max="3842" width="8.85546875" style="542" customWidth="1"/>
    <col min="3843" max="3843" width="10.28515625" style="542" customWidth="1"/>
    <col min="3844" max="3844" width="9" style="542" customWidth="1"/>
    <col min="3845" max="3845" width="10.140625" style="542" customWidth="1"/>
    <col min="3846" max="3846" width="7.42578125" style="542" customWidth="1"/>
    <col min="3847" max="3847" width="8" style="542" customWidth="1"/>
    <col min="3848" max="3848" width="6.5703125" style="542" customWidth="1"/>
    <col min="3849" max="4093" width="9.85546875" style="542"/>
    <col min="4094" max="4094" width="22.42578125" style="542" customWidth="1"/>
    <col min="4095" max="4097" width="9.140625" style="542" customWidth="1"/>
    <col min="4098" max="4098" width="8.85546875" style="542" customWidth="1"/>
    <col min="4099" max="4099" width="10.28515625" style="542" customWidth="1"/>
    <col min="4100" max="4100" width="9" style="542" customWidth="1"/>
    <col min="4101" max="4101" width="10.140625" style="542" customWidth="1"/>
    <col min="4102" max="4102" width="7.42578125" style="542" customWidth="1"/>
    <col min="4103" max="4103" width="8" style="542" customWidth="1"/>
    <col min="4104" max="4104" width="6.5703125" style="542" customWidth="1"/>
    <col min="4105" max="4349" width="9.85546875" style="542"/>
    <col min="4350" max="4350" width="22.42578125" style="542" customWidth="1"/>
    <col min="4351" max="4353" width="9.140625" style="542" customWidth="1"/>
    <col min="4354" max="4354" width="8.85546875" style="542" customWidth="1"/>
    <col min="4355" max="4355" width="10.28515625" style="542" customWidth="1"/>
    <col min="4356" max="4356" width="9" style="542" customWidth="1"/>
    <col min="4357" max="4357" width="10.140625" style="542" customWidth="1"/>
    <col min="4358" max="4358" width="7.42578125" style="542" customWidth="1"/>
    <col min="4359" max="4359" width="8" style="542" customWidth="1"/>
    <col min="4360" max="4360" width="6.5703125" style="542" customWidth="1"/>
    <col min="4361" max="4605" width="9.85546875" style="542"/>
    <col min="4606" max="4606" width="22.42578125" style="542" customWidth="1"/>
    <col min="4607" max="4609" width="9.140625" style="542" customWidth="1"/>
    <col min="4610" max="4610" width="8.85546875" style="542" customWidth="1"/>
    <col min="4611" max="4611" width="10.28515625" style="542" customWidth="1"/>
    <col min="4612" max="4612" width="9" style="542" customWidth="1"/>
    <col min="4613" max="4613" width="10.140625" style="542" customWidth="1"/>
    <col min="4614" max="4614" width="7.42578125" style="542" customWidth="1"/>
    <col min="4615" max="4615" width="8" style="542" customWidth="1"/>
    <col min="4616" max="4616" width="6.5703125" style="542" customWidth="1"/>
    <col min="4617" max="4861" width="9.85546875" style="542"/>
    <col min="4862" max="4862" width="22.42578125" style="542" customWidth="1"/>
    <col min="4863" max="4865" width="9.140625" style="542" customWidth="1"/>
    <col min="4866" max="4866" width="8.85546875" style="542" customWidth="1"/>
    <col min="4867" max="4867" width="10.28515625" style="542" customWidth="1"/>
    <col min="4868" max="4868" width="9" style="542" customWidth="1"/>
    <col min="4869" max="4869" width="10.140625" style="542" customWidth="1"/>
    <col min="4870" max="4870" width="7.42578125" style="542" customWidth="1"/>
    <col min="4871" max="4871" width="8" style="542" customWidth="1"/>
    <col min="4872" max="4872" width="6.5703125" style="542" customWidth="1"/>
    <col min="4873" max="5117" width="9.85546875" style="542"/>
    <col min="5118" max="5118" width="22.42578125" style="542" customWidth="1"/>
    <col min="5119" max="5121" width="9.140625" style="542" customWidth="1"/>
    <col min="5122" max="5122" width="8.85546875" style="542" customWidth="1"/>
    <col min="5123" max="5123" width="10.28515625" style="542" customWidth="1"/>
    <col min="5124" max="5124" width="9" style="542" customWidth="1"/>
    <col min="5125" max="5125" width="10.140625" style="542" customWidth="1"/>
    <col min="5126" max="5126" width="7.42578125" style="542" customWidth="1"/>
    <col min="5127" max="5127" width="8" style="542" customWidth="1"/>
    <col min="5128" max="5128" width="6.5703125" style="542" customWidth="1"/>
    <col min="5129" max="5373" width="9.85546875" style="542"/>
    <col min="5374" max="5374" width="22.42578125" style="542" customWidth="1"/>
    <col min="5375" max="5377" width="9.140625" style="542" customWidth="1"/>
    <col min="5378" max="5378" width="8.85546875" style="542" customWidth="1"/>
    <col min="5379" max="5379" width="10.28515625" style="542" customWidth="1"/>
    <col min="5380" max="5380" width="9" style="542" customWidth="1"/>
    <col min="5381" max="5381" width="10.140625" style="542" customWidth="1"/>
    <col min="5382" max="5382" width="7.42578125" style="542" customWidth="1"/>
    <col min="5383" max="5383" width="8" style="542" customWidth="1"/>
    <col min="5384" max="5384" width="6.5703125" style="542" customWidth="1"/>
    <col min="5385" max="5629" width="9.85546875" style="542"/>
    <col min="5630" max="5630" width="22.42578125" style="542" customWidth="1"/>
    <col min="5631" max="5633" width="9.140625" style="542" customWidth="1"/>
    <col min="5634" max="5634" width="8.85546875" style="542" customWidth="1"/>
    <col min="5635" max="5635" width="10.28515625" style="542" customWidth="1"/>
    <col min="5636" max="5636" width="9" style="542" customWidth="1"/>
    <col min="5637" max="5637" width="10.140625" style="542" customWidth="1"/>
    <col min="5638" max="5638" width="7.42578125" style="542" customWidth="1"/>
    <col min="5639" max="5639" width="8" style="542" customWidth="1"/>
    <col min="5640" max="5640" width="6.5703125" style="542" customWidth="1"/>
    <col min="5641" max="5885" width="9.85546875" style="542"/>
    <col min="5886" max="5886" width="22.42578125" style="542" customWidth="1"/>
    <col min="5887" max="5889" width="9.140625" style="542" customWidth="1"/>
    <col min="5890" max="5890" width="8.85546875" style="542" customWidth="1"/>
    <col min="5891" max="5891" width="10.28515625" style="542" customWidth="1"/>
    <col min="5892" max="5892" width="9" style="542" customWidth="1"/>
    <col min="5893" max="5893" width="10.140625" style="542" customWidth="1"/>
    <col min="5894" max="5894" width="7.42578125" style="542" customWidth="1"/>
    <col min="5895" max="5895" width="8" style="542" customWidth="1"/>
    <col min="5896" max="5896" width="6.5703125" style="542" customWidth="1"/>
    <col min="5897" max="6141" width="9.85546875" style="542"/>
    <col min="6142" max="6142" width="22.42578125" style="542" customWidth="1"/>
    <col min="6143" max="6145" width="9.140625" style="542" customWidth="1"/>
    <col min="6146" max="6146" width="8.85546875" style="542" customWidth="1"/>
    <col min="6147" max="6147" width="10.28515625" style="542" customWidth="1"/>
    <col min="6148" max="6148" width="9" style="542" customWidth="1"/>
    <col min="6149" max="6149" width="10.140625" style="542" customWidth="1"/>
    <col min="6150" max="6150" width="7.42578125" style="542" customWidth="1"/>
    <col min="6151" max="6151" width="8" style="542" customWidth="1"/>
    <col min="6152" max="6152" width="6.5703125" style="542" customWidth="1"/>
    <col min="6153" max="6397" width="9.85546875" style="542"/>
    <col min="6398" max="6398" width="22.42578125" style="542" customWidth="1"/>
    <col min="6399" max="6401" width="9.140625" style="542" customWidth="1"/>
    <col min="6402" max="6402" width="8.85546875" style="542" customWidth="1"/>
    <col min="6403" max="6403" width="10.28515625" style="542" customWidth="1"/>
    <col min="6404" max="6404" width="9" style="542" customWidth="1"/>
    <col min="6405" max="6405" width="10.140625" style="542" customWidth="1"/>
    <col min="6406" max="6406" width="7.42578125" style="542" customWidth="1"/>
    <col min="6407" max="6407" width="8" style="542" customWidth="1"/>
    <col min="6408" max="6408" width="6.5703125" style="542" customWidth="1"/>
    <col min="6409" max="6653" width="9.85546875" style="542"/>
    <col min="6654" max="6654" width="22.42578125" style="542" customWidth="1"/>
    <col min="6655" max="6657" width="9.140625" style="542" customWidth="1"/>
    <col min="6658" max="6658" width="8.85546875" style="542" customWidth="1"/>
    <col min="6659" max="6659" width="10.28515625" style="542" customWidth="1"/>
    <col min="6660" max="6660" width="9" style="542" customWidth="1"/>
    <col min="6661" max="6661" width="10.140625" style="542" customWidth="1"/>
    <col min="6662" max="6662" width="7.42578125" style="542" customWidth="1"/>
    <col min="6663" max="6663" width="8" style="542" customWidth="1"/>
    <col min="6664" max="6664" width="6.5703125" style="542" customWidth="1"/>
    <col min="6665" max="6909" width="9.85546875" style="542"/>
    <col min="6910" max="6910" width="22.42578125" style="542" customWidth="1"/>
    <col min="6911" max="6913" width="9.140625" style="542" customWidth="1"/>
    <col min="6914" max="6914" width="8.85546875" style="542" customWidth="1"/>
    <col min="6915" max="6915" width="10.28515625" style="542" customWidth="1"/>
    <col min="6916" max="6916" width="9" style="542" customWidth="1"/>
    <col min="6917" max="6917" width="10.140625" style="542" customWidth="1"/>
    <col min="6918" max="6918" width="7.42578125" style="542" customWidth="1"/>
    <col min="6919" max="6919" width="8" style="542" customWidth="1"/>
    <col min="6920" max="6920" width="6.5703125" style="542" customWidth="1"/>
    <col min="6921" max="7165" width="9.85546875" style="542"/>
    <col min="7166" max="7166" width="22.42578125" style="542" customWidth="1"/>
    <col min="7167" max="7169" width="9.140625" style="542" customWidth="1"/>
    <col min="7170" max="7170" width="8.85546875" style="542" customWidth="1"/>
    <col min="7171" max="7171" width="10.28515625" style="542" customWidth="1"/>
    <col min="7172" max="7172" width="9" style="542" customWidth="1"/>
    <col min="7173" max="7173" width="10.140625" style="542" customWidth="1"/>
    <col min="7174" max="7174" width="7.42578125" style="542" customWidth="1"/>
    <col min="7175" max="7175" width="8" style="542" customWidth="1"/>
    <col min="7176" max="7176" width="6.5703125" style="542" customWidth="1"/>
    <col min="7177" max="7421" width="9.85546875" style="542"/>
    <col min="7422" max="7422" width="22.42578125" style="542" customWidth="1"/>
    <col min="7423" max="7425" width="9.140625" style="542" customWidth="1"/>
    <col min="7426" max="7426" width="8.85546875" style="542" customWidth="1"/>
    <col min="7427" max="7427" width="10.28515625" style="542" customWidth="1"/>
    <col min="7428" max="7428" width="9" style="542" customWidth="1"/>
    <col min="7429" max="7429" width="10.140625" style="542" customWidth="1"/>
    <col min="7430" max="7430" width="7.42578125" style="542" customWidth="1"/>
    <col min="7431" max="7431" width="8" style="542" customWidth="1"/>
    <col min="7432" max="7432" width="6.5703125" style="542" customWidth="1"/>
    <col min="7433" max="7677" width="9.85546875" style="542"/>
    <col min="7678" max="7678" width="22.42578125" style="542" customWidth="1"/>
    <col min="7679" max="7681" width="9.140625" style="542" customWidth="1"/>
    <col min="7682" max="7682" width="8.85546875" style="542" customWidth="1"/>
    <col min="7683" max="7683" width="10.28515625" style="542" customWidth="1"/>
    <col min="7684" max="7684" width="9" style="542" customWidth="1"/>
    <col min="7685" max="7685" width="10.140625" style="542" customWidth="1"/>
    <col min="7686" max="7686" width="7.42578125" style="542" customWidth="1"/>
    <col min="7687" max="7687" width="8" style="542" customWidth="1"/>
    <col min="7688" max="7688" width="6.5703125" style="542" customWidth="1"/>
    <col min="7689" max="7933" width="9.85546875" style="542"/>
    <col min="7934" max="7934" width="22.42578125" style="542" customWidth="1"/>
    <col min="7935" max="7937" width="9.140625" style="542" customWidth="1"/>
    <col min="7938" max="7938" width="8.85546875" style="542" customWidth="1"/>
    <col min="7939" max="7939" width="10.28515625" style="542" customWidth="1"/>
    <col min="7940" max="7940" width="9" style="542" customWidth="1"/>
    <col min="7941" max="7941" width="10.140625" style="542" customWidth="1"/>
    <col min="7942" max="7942" width="7.42578125" style="542" customWidth="1"/>
    <col min="7943" max="7943" width="8" style="542" customWidth="1"/>
    <col min="7944" max="7944" width="6.5703125" style="542" customWidth="1"/>
    <col min="7945" max="8189" width="9.85546875" style="542"/>
    <col min="8190" max="8190" width="22.42578125" style="542" customWidth="1"/>
    <col min="8191" max="8193" width="9.140625" style="542" customWidth="1"/>
    <col min="8194" max="8194" width="8.85546875" style="542" customWidth="1"/>
    <col min="8195" max="8195" width="10.28515625" style="542" customWidth="1"/>
    <col min="8196" max="8196" width="9" style="542" customWidth="1"/>
    <col min="8197" max="8197" width="10.140625" style="542" customWidth="1"/>
    <col min="8198" max="8198" width="7.42578125" style="542" customWidth="1"/>
    <col min="8199" max="8199" width="8" style="542" customWidth="1"/>
    <col min="8200" max="8200" width="6.5703125" style="542" customWidth="1"/>
    <col min="8201" max="8445" width="9.85546875" style="542"/>
    <col min="8446" max="8446" width="22.42578125" style="542" customWidth="1"/>
    <col min="8447" max="8449" width="9.140625" style="542" customWidth="1"/>
    <col min="8450" max="8450" width="8.85546875" style="542" customWidth="1"/>
    <col min="8451" max="8451" width="10.28515625" style="542" customWidth="1"/>
    <col min="8452" max="8452" width="9" style="542" customWidth="1"/>
    <col min="8453" max="8453" width="10.140625" style="542" customWidth="1"/>
    <col min="8454" max="8454" width="7.42578125" style="542" customWidth="1"/>
    <col min="8455" max="8455" width="8" style="542" customWidth="1"/>
    <col min="8456" max="8456" width="6.5703125" style="542" customWidth="1"/>
    <col min="8457" max="8701" width="9.85546875" style="542"/>
    <col min="8702" max="8702" width="22.42578125" style="542" customWidth="1"/>
    <col min="8703" max="8705" width="9.140625" style="542" customWidth="1"/>
    <col min="8706" max="8706" width="8.85546875" style="542" customWidth="1"/>
    <col min="8707" max="8707" width="10.28515625" style="542" customWidth="1"/>
    <col min="8708" max="8708" width="9" style="542" customWidth="1"/>
    <col min="8709" max="8709" width="10.140625" style="542" customWidth="1"/>
    <col min="8710" max="8710" width="7.42578125" style="542" customWidth="1"/>
    <col min="8711" max="8711" width="8" style="542" customWidth="1"/>
    <col min="8712" max="8712" width="6.5703125" style="542" customWidth="1"/>
    <col min="8713" max="8957" width="9.85546875" style="542"/>
    <col min="8958" max="8958" width="22.42578125" style="542" customWidth="1"/>
    <col min="8959" max="8961" width="9.140625" style="542" customWidth="1"/>
    <col min="8962" max="8962" width="8.85546875" style="542" customWidth="1"/>
    <col min="8963" max="8963" width="10.28515625" style="542" customWidth="1"/>
    <col min="8964" max="8964" width="9" style="542" customWidth="1"/>
    <col min="8965" max="8965" width="10.140625" style="542" customWidth="1"/>
    <col min="8966" max="8966" width="7.42578125" style="542" customWidth="1"/>
    <col min="8967" max="8967" width="8" style="542" customWidth="1"/>
    <col min="8968" max="8968" width="6.5703125" style="542" customWidth="1"/>
    <col min="8969" max="9213" width="9.85546875" style="542"/>
    <col min="9214" max="9214" width="22.42578125" style="542" customWidth="1"/>
    <col min="9215" max="9217" width="9.140625" style="542" customWidth="1"/>
    <col min="9218" max="9218" width="8.85546875" style="542" customWidth="1"/>
    <col min="9219" max="9219" width="10.28515625" style="542" customWidth="1"/>
    <col min="9220" max="9220" width="9" style="542" customWidth="1"/>
    <col min="9221" max="9221" width="10.140625" style="542" customWidth="1"/>
    <col min="9222" max="9222" width="7.42578125" style="542" customWidth="1"/>
    <col min="9223" max="9223" width="8" style="542" customWidth="1"/>
    <col min="9224" max="9224" width="6.5703125" style="542" customWidth="1"/>
    <col min="9225" max="9469" width="9.85546875" style="542"/>
    <col min="9470" max="9470" width="22.42578125" style="542" customWidth="1"/>
    <col min="9471" max="9473" width="9.140625" style="542" customWidth="1"/>
    <col min="9474" max="9474" width="8.85546875" style="542" customWidth="1"/>
    <col min="9475" max="9475" width="10.28515625" style="542" customWidth="1"/>
    <col min="9476" max="9476" width="9" style="542" customWidth="1"/>
    <col min="9477" max="9477" width="10.140625" style="542" customWidth="1"/>
    <col min="9478" max="9478" width="7.42578125" style="542" customWidth="1"/>
    <col min="9479" max="9479" width="8" style="542" customWidth="1"/>
    <col min="9480" max="9480" width="6.5703125" style="542" customWidth="1"/>
    <col min="9481" max="9725" width="9.85546875" style="542"/>
    <col min="9726" max="9726" width="22.42578125" style="542" customWidth="1"/>
    <col min="9727" max="9729" width="9.140625" style="542" customWidth="1"/>
    <col min="9730" max="9730" width="8.85546875" style="542" customWidth="1"/>
    <col min="9731" max="9731" width="10.28515625" style="542" customWidth="1"/>
    <col min="9732" max="9732" width="9" style="542" customWidth="1"/>
    <col min="9733" max="9733" width="10.140625" style="542" customWidth="1"/>
    <col min="9734" max="9734" width="7.42578125" style="542" customWidth="1"/>
    <col min="9735" max="9735" width="8" style="542" customWidth="1"/>
    <col min="9736" max="9736" width="6.5703125" style="542" customWidth="1"/>
    <col min="9737" max="9981" width="9.85546875" style="542"/>
    <col min="9982" max="9982" width="22.42578125" style="542" customWidth="1"/>
    <col min="9983" max="9985" width="9.140625" style="542" customWidth="1"/>
    <col min="9986" max="9986" width="8.85546875" style="542" customWidth="1"/>
    <col min="9987" max="9987" width="10.28515625" style="542" customWidth="1"/>
    <col min="9988" max="9988" width="9" style="542" customWidth="1"/>
    <col min="9989" max="9989" width="10.140625" style="542" customWidth="1"/>
    <col min="9990" max="9990" width="7.42578125" style="542" customWidth="1"/>
    <col min="9991" max="9991" width="8" style="542" customWidth="1"/>
    <col min="9992" max="9992" width="6.5703125" style="542" customWidth="1"/>
    <col min="9993" max="10237" width="9.85546875" style="542"/>
    <col min="10238" max="10238" width="22.42578125" style="542" customWidth="1"/>
    <col min="10239" max="10241" width="9.140625" style="542" customWidth="1"/>
    <col min="10242" max="10242" width="8.85546875" style="542" customWidth="1"/>
    <col min="10243" max="10243" width="10.28515625" style="542" customWidth="1"/>
    <col min="10244" max="10244" width="9" style="542" customWidth="1"/>
    <col min="10245" max="10245" width="10.140625" style="542" customWidth="1"/>
    <col min="10246" max="10246" width="7.42578125" style="542" customWidth="1"/>
    <col min="10247" max="10247" width="8" style="542" customWidth="1"/>
    <col min="10248" max="10248" width="6.5703125" style="542" customWidth="1"/>
    <col min="10249" max="10493" width="9.85546875" style="542"/>
    <col min="10494" max="10494" width="22.42578125" style="542" customWidth="1"/>
    <col min="10495" max="10497" width="9.140625" style="542" customWidth="1"/>
    <col min="10498" max="10498" width="8.85546875" style="542" customWidth="1"/>
    <col min="10499" max="10499" width="10.28515625" style="542" customWidth="1"/>
    <col min="10500" max="10500" width="9" style="542" customWidth="1"/>
    <col min="10501" max="10501" width="10.140625" style="542" customWidth="1"/>
    <col min="10502" max="10502" width="7.42578125" style="542" customWidth="1"/>
    <col min="10503" max="10503" width="8" style="542" customWidth="1"/>
    <col min="10504" max="10504" width="6.5703125" style="542" customWidth="1"/>
    <col min="10505" max="10749" width="9.85546875" style="542"/>
    <col min="10750" max="10750" width="22.42578125" style="542" customWidth="1"/>
    <col min="10751" max="10753" width="9.140625" style="542" customWidth="1"/>
    <col min="10754" max="10754" width="8.85546875" style="542" customWidth="1"/>
    <col min="10755" max="10755" width="10.28515625" style="542" customWidth="1"/>
    <col min="10756" max="10756" width="9" style="542" customWidth="1"/>
    <col min="10757" max="10757" width="10.140625" style="542" customWidth="1"/>
    <col min="10758" max="10758" width="7.42578125" style="542" customWidth="1"/>
    <col min="10759" max="10759" width="8" style="542" customWidth="1"/>
    <col min="10760" max="10760" width="6.5703125" style="542" customWidth="1"/>
    <col min="10761" max="11005" width="9.85546875" style="542"/>
    <col min="11006" max="11006" width="22.42578125" style="542" customWidth="1"/>
    <col min="11007" max="11009" width="9.140625" style="542" customWidth="1"/>
    <col min="11010" max="11010" width="8.85546875" style="542" customWidth="1"/>
    <col min="11011" max="11011" width="10.28515625" style="542" customWidth="1"/>
    <col min="11012" max="11012" width="9" style="542" customWidth="1"/>
    <col min="11013" max="11013" width="10.140625" style="542" customWidth="1"/>
    <col min="11014" max="11014" width="7.42578125" style="542" customWidth="1"/>
    <col min="11015" max="11015" width="8" style="542" customWidth="1"/>
    <col min="11016" max="11016" width="6.5703125" style="542" customWidth="1"/>
    <col min="11017" max="11261" width="9.85546875" style="542"/>
    <col min="11262" max="11262" width="22.42578125" style="542" customWidth="1"/>
    <col min="11263" max="11265" width="9.140625" style="542" customWidth="1"/>
    <col min="11266" max="11266" width="8.85546875" style="542" customWidth="1"/>
    <col min="11267" max="11267" width="10.28515625" style="542" customWidth="1"/>
    <col min="11268" max="11268" width="9" style="542" customWidth="1"/>
    <col min="11269" max="11269" width="10.140625" style="542" customWidth="1"/>
    <col min="11270" max="11270" width="7.42578125" style="542" customWidth="1"/>
    <col min="11271" max="11271" width="8" style="542" customWidth="1"/>
    <col min="11272" max="11272" width="6.5703125" style="542" customWidth="1"/>
    <col min="11273" max="11517" width="9.85546875" style="542"/>
    <col min="11518" max="11518" width="22.42578125" style="542" customWidth="1"/>
    <col min="11519" max="11521" width="9.140625" style="542" customWidth="1"/>
    <col min="11522" max="11522" width="8.85546875" style="542" customWidth="1"/>
    <col min="11523" max="11523" width="10.28515625" style="542" customWidth="1"/>
    <col min="11524" max="11524" width="9" style="542" customWidth="1"/>
    <col min="11525" max="11525" width="10.140625" style="542" customWidth="1"/>
    <col min="11526" max="11526" width="7.42578125" style="542" customWidth="1"/>
    <col min="11527" max="11527" width="8" style="542" customWidth="1"/>
    <col min="11528" max="11528" width="6.5703125" style="542" customWidth="1"/>
    <col min="11529" max="11773" width="9.85546875" style="542"/>
    <col min="11774" max="11774" width="22.42578125" style="542" customWidth="1"/>
    <col min="11775" max="11777" width="9.140625" style="542" customWidth="1"/>
    <col min="11778" max="11778" width="8.85546875" style="542" customWidth="1"/>
    <col min="11779" max="11779" width="10.28515625" style="542" customWidth="1"/>
    <col min="11780" max="11780" width="9" style="542" customWidth="1"/>
    <col min="11781" max="11781" width="10.140625" style="542" customWidth="1"/>
    <col min="11782" max="11782" width="7.42578125" style="542" customWidth="1"/>
    <col min="11783" max="11783" width="8" style="542" customWidth="1"/>
    <col min="11784" max="11784" width="6.5703125" style="542" customWidth="1"/>
    <col min="11785" max="12029" width="9.85546875" style="542"/>
    <col min="12030" max="12030" width="22.42578125" style="542" customWidth="1"/>
    <col min="12031" max="12033" width="9.140625" style="542" customWidth="1"/>
    <col min="12034" max="12034" width="8.85546875" style="542" customWidth="1"/>
    <col min="12035" max="12035" width="10.28515625" style="542" customWidth="1"/>
    <col min="12036" max="12036" width="9" style="542" customWidth="1"/>
    <col min="12037" max="12037" width="10.140625" style="542" customWidth="1"/>
    <col min="12038" max="12038" width="7.42578125" style="542" customWidth="1"/>
    <col min="12039" max="12039" width="8" style="542" customWidth="1"/>
    <col min="12040" max="12040" width="6.5703125" style="542" customWidth="1"/>
    <col min="12041" max="12285" width="9.85546875" style="542"/>
    <col min="12286" max="12286" width="22.42578125" style="542" customWidth="1"/>
    <col min="12287" max="12289" width="9.140625" style="542" customWidth="1"/>
    <col min="12290" max="12290" width="8.85546875" style="542" customWidth="1"/>
    <col min="12291" max="12291" width="10.28515625" style="542" customWidth="1"/>
    <col min="12292" max="12292" width="9" style="542" customWidth="1"/>
    <col min="12293" max="12293" width="10.140625" style="542" customWidth="1"/>
    <col min="12294" max="12294" width="7.42578125" style="542" customWidth="1"/>
    <col min="12295" max="12295" width="8" style="542" customWidth="1"/>
    <col min="12296" max="12296" width="6.5703125" style="542" customWidth="1"/>
    <col min="12297" max="12541" width="9.85546875" style="542"/>
    <col min="12542" max="12542" width="22.42578125" style="542" customWidth="1"/>
    <col min="12543" max="12545" width="9.140625" style="542" customWidth="1"/>
    <col min="12546" max="12546" width="8.85546875" style="542" customWidth="1"/>
    <col min="12547" max="12547" width="10.28515625" style="542" customWidth="1"/>
    <col min="12548" max="12548" width="9" style="542" customWidth="1"/>
    <col min="12549" max="12549" width="10.140625" style="542" customWidth="1"/>
    <col min="12550" max="12550" width="7.42578125" style="542" customWidth="1"/>
    <col min="12551" max="12551" width="8" style="542" customWidth="1"/>
    <col min="12552" max="12552" width="6.5703125" style="542" customWidth="1"/>
    <col min="12553" max="12797" width="9.85546875" style="542"/>
    <col min="12798" max="12798" width="22.42578125" style="542" customWidth="1"/>
    <col min="12799" max="12801" width="9.140625" style="542" customWidth="1"/>
    <col min="12802" max="12802" width="8.85546875" style="542" customWidth="1"/>
    <col min="12803" max="12803" width="10.28515625" style="542" customWidth="1"/>
    <col min="12804" max="12804" width="9" style="542" customWidth="1"/>
    <col min="12805" max="12805" width="10.140625" style="542" customWidth="1"/>
    <col min="12806" max="12806" width="7.42578125" style="542" customWidth="1"/>
    <col min="12807" max="12807" width="8" style="542" customWidth="1"/>
    <col min="12808" max="12808" width="6.5703125" style="542" customWidth="1"/>
    <col min="12809" max="13053" width="9.85546875" style="542"/>
    <col min="13054" max="13054" width="22.42578125" style="542" customWidth="1"/>
    <col min="13055" max="13057" width="9.140625" style="542" customWidth="1"/>
    <col min="13058" max="13058" width="8.85546875" style="542" customWidth="1"/>
    <col min="13059" max="13059" width="10.28515625" style="542" customWidth="1"/>
    <col min="13060" max="13060" width="9" style="542" customWidth="1"/>
    <col min="13061" max="13061" width="10.140625" style="542" customWidth="1"/>
    <col min="13062" max="13062" width="7.42578125" style="542" customWidth="1"/>
    <col min="13063" max="13063" width="8" style="542" customWidth="1"/>
    <col min="13064" max="13064" width="6.5703125" style="542" customWidth="1"/>
    <col min="13065" max="13309" width="9.85546875" style="542"/>
    <col min="13310" max="13310" width="22.42578125" style="542" customWidth="1"/>
    <col min="13311" max="13313" width="9.140625" style="542" customWidth="1"/>
    <col min="13314" max="13314" width="8.85546875" style="542" customWidth="1"/>
    <col min="13315" max="13315" width="10.28515625" style="542" customWidth="1"/>
    <col min="13316" max="13316" width="9" style="542" customWidth="1"/>
    <col min="13317" max="13317" width="10.140625" style="542" customWidth="1"/>
    <col min="13318" max="13318" width="7.42578125" style="542" customWidth="1"/>
    <col min="13319" max="13319" width="8" style="542" customWidth="1"/>
    <col min="13320" max="13320" width="6.5703125" style="542" customWidth="1"/>
    <col min="13321" max="13565" width="9.85546875" style="542"/>
    <col min="13566" max="13566" width="22.42578125" style="542" customWidth="1"/>
    <col min="13567" max="13569" width="9.140625" style="542" customWidth="1"/>
    <col min="13570" max="13570" width="8.85546875" style="542" customWidth="1"/>
    <col min="13571" max="13571" width="10.28515625" style="542" customWidth="1"/>
    <col min="13572" max="13572" width="9" style="542" customWidth="1"/>
    <col min="13573" max="13573" width="10.140625" style="542" customWidth="1"/>
    <col min="13574" max="13574" width="7.42578125" style="542" customWidth="1"/>
    <col min="13575" max="13575" width="8" style="542" customWidth="1"/>
    <col min="13576" max="13576" width="6.5703125" style="542" customWidth="1"/>
    <col min="13577" max="13821" width="9.85546875" style="542"/>
    <col min="13822" max="13822" width="22.42578125" style="542" customWidth="1"/>
    <col min="13823" max="13825" width="9.140625" style="542" customWidth="1"/>
    <col min="13826" max="13826" width="8.85546875" style="542" customWidth="1"/>
    <col min="13827" max="13827" width="10.28515625" style="542" customWidth="1"/>
    <col min="13828" max="13828" width="9" style="542" customWidth="1"/>
    <col min="13829" max="13829" width="10.140625" style="542" customWidth="1"/>
    <col min="13830" max="13830" width="7.42578125" style="542" customWidth="1"/>
    <col min="13831" max="13831" width="8" style="542" customWidth="1"/>
    <col min="13832" max="13832" width="6.5703125" style="542" customWidth="1"/>
    <col min="13833" max="14077" width="9.85546875" style="542"/>
    <col min="14078" max="14078" width="22.42578125" style="542" customWidth="1"/>
    <col min="14079" max="14081" width="9.140625" style="542" customWidth="1"/>
    <col min="14082" max="14082" width="8.85546875" style="542" customWidth="1"/>
    <col min="14083" max="14083" width="10.28515625" style="542" customWidth="1"/>
    <col min="14084" max="14084" width="9" style="542" customWidth="1"/>
    <col min="14085" max="14085" width="10.140625" style="542" customWidth="1"/>
    <col min="14086" max="14086" width="7.42578125" style="542" customWidth="1"/>
    <col min="14087" max="14087" width="8" style="542" customWidth="1"/>
    <col min="14088" max="14088" width="6.5703125" style="542" customWidth="1"/>
    <col min="14089" max="14333" width="9.85546875" style="542"/>
    <col min="14334" max="14334" width="22.42578125" style="542" customWidth="1"/>
    <col min="14335" max="14337" width="9.140625" style="542" customWidth="1"/>
    <col min="14338" max="14338" width="8.85546875" style="542" customWidth="1"/>
    <col min="14339" max="14339" width="10.28515625" style="542" customWidth="1"/>
    <col min="14340" max="14340" width="9" style="542" customWidth="1"/>
    <col min="14341" max="14341" width="10.140625" style="542" customWidth="1"/>
    <col min="14342" max="14342" width="7.42578125" style="542" customWidth="1"/>
    <col min="14343" max="14343" width="8" style="542" customWidth="1"/>
    <col min="14344" max="14344" width="6.5703125" style="542" customWidth="1"/>
    <col min="14345" max="14589" width="9.85546875" style="542"/>
    <col min="14590" max="14590" width="22.42578125" style="542" customWidth="1"/>
    <col min="14591" max="14593" width="9.140625" style="542" customWidth="1"/>
    <col min="14594" max="14594" width="8.85546875" style="542" customWidth="1"/>
    <col min="14595" max="14595" width="10.28515625" style="542" customWidth="1"/>
    <col min="14596" max="14596" width="9" style="542" customWidth="1"/>
    <col min="14597" max="14597" width="10.140625" style="542" customWidth="1"/>
    <col min="14598" max="14598" width="7.42578125" style="542" customWidth="1"/>
    <col min="14599" max="14599" width="8" style="542" customWidth="1"/>
    <col min="14600" max="14600" width="6.5703125" style="542" customWidth="1"/>
    <col min="14601" max="14845" width="9.85546875" style="542"/>
    <col min="14846" max="14846" width="22.42578125" style="542" customWidth="1"/>
    <col min="14847" max="14849" width="9.140625" style="542" customWidth="1"/>
    <col min="14850" max="14850" width="8.85546875" style="542" customWidth="1"/>
    <col min="14851" max="14851" width="10.28515625" style="542" customWidth="1"/>
    <col min="14852" max="14852" width="9" style="542" customWidth="1"/>
    <col min="14853" max="14853" width="10.140625" style="542" customWidth="1"/>
    <col min="14854" max="14854" width="7.42578125" style="542" customWidth="1"/>
    <col min="14855" max="14855" width="8" style="542" customWidth="1"/>
    <col min="14856" max="14856" width="6.5703125" style="542" customWidth="1"/>
    <col min="14857" max="15101" width="9.85546875" style="542"/>
    <col min="15102" max="15102" width="22.42578125" style="542" customWidth="1"/>
    <col min="15103" max="15105" width="9.140625" style="542" customWidth="1"/>
    <col min="15106" max="15106" width="8.85546875" style="542" customWidth="1"/>
    <col min="15107" max="15107" width="10.28515625" style="542" customWidth="1"/>
    <col min="15108" max="15108" width="9" style="542" customWidth="1"/>
    <col min="15109" max="15109" width="10.140625" style="542" customWidth="1"/>
    <col min="15110" max="15110" width="7.42578125" style="542" customWidth="1"/>
    <col min="15111" max="15111" width="8" style="542" customWidth="1"/>
    <col min="15112" max="15112" width="6.5703125" style="542" customWidth="1"/>
    <col min="15113" max="15357" width="9.85546875" style="542"/>
    <col min="15358" max="15358" width="22.42578125" style="542" customWidth="1"/>
    <col min="15359" max="15361" width="9.140625" style="542" customWidth="1"/>
    <col min="15362" max="15362" width="8.85546875" style="542" customWidth="1"/>
    <col min="15363" max="15363" width="10.28515625" style="542" customWidth="1"/>
    <col min="15364" max="15364" width="9" style="542" customWidth="1"/>
    <col min="15365" max="15365" width="10.140625" style="542" customWidth="1"/>
    <col min="15366" max="15366" width="7.42578125" style="542" customWidth="1"/>
    <col min="15367" max="15367" width="8" style="542" customWidth="1"/>
    <col min="15368" max="15368" width="6.5703125" style="542" customWidth="1"/>
    <col min="15369" max="15613" width="9.85546875" style="542"/>
    <col min="15614" max="15614" width="22.42578125" style="542" customWidth="1"/>
    <col min="15615" max="15617" width="9.140625" style="542" customWidth="1"/>
    <col min="15618" max="15618" width="8.85546875" style="542" customWidth="1"/>
    <col min="15619" max="15619" width="10.28515625" style="542" customWidth="1"/>
    <col min="15620" max="15620" width="9" style="542" customWidth="1"/>
    <col min="15621" max="15621" width="10.140625" style="542" customWidth="1"/>
    <col min="15622" max="15622" width="7.42578125" style="542" customWidth="1"/>
    <col min="15623" max="15623" width="8" style="542" customWidth="1"/>
    <col min="15624" max="15624" width="6.5703125" style="542" customWidth="1"/>
    <col min="15625" max="15869" width="9.85546875" style="542"/>
    <col min="15870" max="15870" width="22.42578125" style="542" customWidth="1"/>
    <col min="15871" max="15873" width="9.140625" style="542" customWidth="1"/>
    <col min="15874" max="15874" width="8.85546875" style="542" customWidth="1"/>
    <col min="15875" max="15875" width="10.28515625" style="542" customWidth="1"/>
    <col min="15876" max="15876" width="9" style="542" customWidth="1"/>
    <col min="15877" max="15877" width="10.140625" style="542" customWidth="1"/>
    <col min="15878" max="15878" width="7.42578125" style="542" customWidth="1"/>
    <col min="15879" max="15879" width="8" style="542" customWidth="1"/>
    <col min="15880" max="15880" width="6.5703125" style="542" customWidth="1"/>
    <col min="15881" max="16125" width="9.85546875" style="542"/>
    <col min="16126" max="16126" width="22.42578125" style="542" customWidth="1"/>
    <col min="16127" max="16129" width="9.140625" style="542" customWidth="1"/>
    <col min="16130" max="16130" width="8.85546875" style="542" customWidth="1"/>
    <col min="16131" max="16131" width="10.28515625" style="542" customWidth="1"/>
    <col min="16132" max="16132" width="9" style="542" customWidth="1"/>
    <col min="16133" max="16133" width="10.140625" style="542" customWidth="1"/>
    <col min="16134" max="16134" width="7.42578125" style="542" customWidth="1"/>
    <col min="16135" max="16135" width="8" style="542" customWidth="1"/>
    <col min="16136" max="16136" width="6.5703125" style="542" customWidth="1"/>
    <col min="16137" max="16384" width="9.85546875" style="542"/>
  </cols>
  <sheetData>
    <row r="2" spans="1:12" x14ac:dyDescent="0.25">
      <c r="A2" s="541"/>
      <c r="B2" s="541"/>
      <c r="C2" s="541"/>
      <c r="D2" s="541"/>
      <c r="E2" s="541"/>
      <c r="F2" s="541"/>
      <c r="G2" s="541"/>
      <c r="H2" s="541"/>
      <c r="I2" s="541"/>
    </row>
    <row r="3" spans="1:12" ht="42" customHeight="1" x14ac:dyDescent="0.25">
      <c r="A3" s="710" t="s">
        <v>227</v>
      </c>
      <c r="B3" s="710"/>
      <c r="C3" s="710"/>
      <c r="D3" s="710"/>
      <c r="E3" s="710"/>
      <c r="F3" s="710"/>
      <c r="G3" s="710"/>
      <c r="H3" s="710"/>
      <c r="I3" s="298"/>
    </row>
    <row r="4" spans="1:12" ht="13.5" thickBot="1" x14ac:dyDescent="0.3">
      <c r="A4" s="541"/>
      <c r="B4" s="541"/>
      <c r="C4" s="541"/>
      <c r="D4" s="541"/>
      <c r="E4" s="541"/>
      <c r="F4" s="541"/>
      <c r="G4" s="541"/>
      <c r="H4" s="541"/>
      <c r="I4" s="541"/>
    </row>
    <row r="5" spans="1:12" ht="24.75" customHeight="1" thickBot="1" x14ac:dyDescent="0.3">
      <c r="A5" s="711" t="s">
        <v>228</v>
      </c>
      <c r="B5" s="713" t="s">
        <v>421</v>
      </c>
      <c r="C5" s="714"/>
      <c r="D5" s="714"/>
      <c r="E5" s="714"/>
      <c r="F5" s="714"/>
      <c r="G5" s="714"/>
      <c r="H5" s="711" t="s">
        <v>229</v>
      </c>
      <c r="I5" s="299"/>
    </row>
    <row r="6" spans="1:12" ht="137.25" customHeight="1" thickBot="1" x14ac:dyDescent="0.3">
      <c r="A6" s="712"/>
      <c r="B6" s="300" t="s">
        <v>190</v>
      </c>
      <c r="C6" s="300" t="s">
        <v>230</v>
      </c>
      <c r="D6" s="300" t="s">
        <v>192</v>
      </c>
      <c r="E6" s="301" t="s">
        <v>81</v>
      </c>
      <c r="F6" s="301" t="s">
        <v>231</v>
      </c>
      <c r="G6" s="302" t="s">
        <v>232</v>
      </c>
      <c r="H6" s="715"/>
      <c r="I6" s="303"/>
    </row>
    <row r="7" spans="1:12" ht="24.95" customHeight="1" thickBot="1" x14ac:dyDescent="0.3">
      <c r="A7" s="304" t="s">
        <v>180</v>
      </c>
      <c r="B7" s="159">
        <f t="shared" ref="B7:H7" si="0">SUM(B8:B32)</f>
        <v>0</v>
      </c>
      <c r="C7" s="159">
        <f t="shared" si="0"/>
        <v>0</v>
      </c>
      <c r="D7" s="159">
        <f t="shared" si="0"/>
        <v>0</v>
      </c>
      <c r="E7" s="159">
        <f t="shared" si="0"/>
        <v>0</v>
      </c>
      <c r="F7" s="159">
        <f t="shared" si="0"/>
        <v>0</v>
      </c>
      <c r="G7" s="160">
        <f t="shared" si="0"/>
        <v>0</v>
      </c>
      <c r="H7" s="161">
        <f t="shared" si="0"/>
        <v>0</v>
      </c>
      <c r="I7" s="305"/>
      <c r="J7" s="547" t="str">
        <f>IF('FORMATO 02'!C14=0,"",'FORMATO 02'!C14)</f>
        <v/>
      </c>
      <c r="L7" s="548" t="str">
        <f>IF('FORMATO 02'!F14=0,"",'FORMATO 02'!F14)</f>
        <v/>
      </c>
    </row>
    <row r="8" spans="1:12" ht="24.95" customHeight="1" x14ac:dyDescent="0.25">
      <c r="A8" s="543"/>
      <c r="B8" s="544" t="str">
        <f>IF(A8="","",SUMIFS('BD1'!Y:Y,'BD1'!AB:AB,"RMV",'BD1'!C:C,A8,'BD1'!AA:AA,"PAGADO"))</f>
        <v/>
      </c>
      <c r="C8" s="544" t="str">
        <f>IF($A8="","",SUMIFS('BD1'!Y:Y,'BD1'!AB:AB,"PROD.",'BD1'!C:C,$A8,'BD1'!AA:AA,"PAGADO",'BD1'!AB:AB,"PROD."))</f>
        <v/>
      </c>
      <c r="D8" s="544" t="str">
        <f>IF(A8="","",SUMIFS('BD1'!Y:Y,'BD1'!AB:AB,"DDJJ",'BD1'!AA:AA,"PAGADO",'BD1'!C:C,$A8))</f>
        <v/>
      </c>
      <c r="E8" s="544" t="str">
        <f>IF(A8="","",SUMIFS('BD4'!J:J,'BD4'!C:C,A8))</f>
        <v/>
      </c>
      <c r="F8" s="544" t="str">
        <f>IF(A8="","",SUMIFS('FORMATO 01'!S:S,'FORMATO 01'!K:K,A8))</f>
        <v/>
      </c>
      <c r="G8" s="544" t="str">
        <f>IF(A8="","",SUMIFS('FORMATO 01'!AF:AF,'FORMATO 01'!W:W,A8))</f>
        <v/>
      </c>
      <c r="H8" s="162">
        <f>SUM(B8:G8)</f>
        <v>0</v>
      </c>
      <c r="I8" s="306"/>
    </row>
    <row r="9" spans="1:12" ht="24.95" customHeight="1" x14ac:dyDescent="0.25">
      <c r="A9" s="543"/>
      <c r="B9" s="545" t="str">
        <f>IF(A9="","",SUMIFS('BD1'!Y:Y,'BD1'!AB:AB,"RMV",'BD1'!C:C,A9,'BD1'!AA:AA,"PAGADO"))</f>
        <v/>
      </c>
      <c r="C9" s="544" t="str">
        <f>IF($A9="","",SUMIFS('BD1'!Y:Y,'BD1'!AB:AB,"PROD.",'BD1'!C:C,$A9,'BD1'!AA:AA,"PAGADO",'BD1'!AB:AB,"PROD."))</f>
        <v/>
      </c>
      <c r="D9" s="544" t="str">
        <f>IF(A9="","",SUMIFS('BD1'!Y:Y,'BD1'!AB:AB,"DDJJ",'BD1'!AA:AA,"PAGADO",'BD1'!C:C,$A9))</f>
        <v/>
      </c>
      <c r="E9" s="544" t="str">
        <f>IF(A9="","",SUMIFS('BD4'!J:J,'BD4'!C:C,A9))</f>
        <v/>
      </c>
      <c r="F9" s="544" t="str">
        <f>IF(A9="","",SUMIFS('FORMATO 01'!S:S,'FORMATO 01'!K:K,A9))</f>
        <v/>
      </c>
      <c r="G9" s="544" t="str">
        <f>IF(A9="","",SUMIFS('FORMATO 01'!AF:AF,'FORMATO 01'!W:W,A9))</f>
        <v/>
      </c>
      <c r="H9" s="163">
        <f t="shared" ref="H9:H32" si="1">SUM(B9:G9)</f>
        <v>0</v>
      </c>
      <c r="I9" s="306"/>
    </row>
    <row r="10" spans="1:12" ht="24.95" customHeight="1" x14ac:dyDescent="0.25">
      <c r="A10" s="543"/>
      <c r="B10" s="545" t="str">
        <f>IF(A10="","",SUMIFS('BD1'!Y:Y,'BD1'!AB:AB,"RMV",'BD1'!C:C,A10,'BD1'!AA:AA,"PAGADO"))</f>
        <v/>
      </c>
      <c r="C10" s="544" t="str">
        <f>IF($A10="","",SUMIFS('BD1'!Y:Y,'BD1'!AB:AB,"PROD.",'BD1'!C:C,$A10,'BD1'!AA:AA,"PAGADO",'BD1'!AB:AB,"PROD."))</f>
        <v/>
      </c>
      <c r="D10" s="544" t="str">
        <f>IF(A10="","",SUMIFS('BD1'!Y:Y,'BD1'!AB:AB,"DDJJ",'BD1'!AA:AA,"PAGADO",'BD1'!C:C,$A10))</f>
        <v/>
      </c>
      <c r="E10" s="544" t="str">
        <f>IF(A10="","",SUMIFS('BD4'!J:J,'BD4'!C:C,A10))</f>
        <v/>
      </c>
      <c r="F10" s="544" t="str">
        <f>IF(A10="","",SUMIFS('FORMATO 01'!S:S,'FORMATO 01'!K:K,A10))</f>
        <v/>
      </c>
      <c r="G10" s="544" t="str">
        <f>IF(A10="","",SUMIFS('FORMATO 01'!AF:AF,'FORMATO 01'!W:W,A10))</f>
        <v/>
      </c>
      <c r="H10" s="163">
        <f t="shared" si="1"/>
        <v>0</v>
      </c>
      <c r="I10" s="306"/>
    </row>
    <row r="11" spans="1:12" ht="24.95" customHeight="1" x14ac:dyDescent="0.25">
      <c r="A11" s="546"/>
      <c r="B11" s="545" t="str">
        <f>IF(A11="","",SUMIFS('BD1'!Y:Y,'BD1'!AB:AB,"RMV",'BD1'!C:C,A11,'BD1'!AA:AA,"PAGADO"))</f>
        <v/>
      </c>
      <c r="C11" s="544" t="str">
        <f>IF($A11="","",SUMIFS('BD1'!Y:Y,'BD1'!AB:AB,"PROD.",'BD1'!C:C,$A11,'BD1'!AA:AA,"PAGADO",'BD1'!AB:AB,"PROD."))</f>
        <v/>
      </c>
      <c r="D11" s="544" t="str">
        <f>IF(A11="","",SUMIFS('BD1'!Y:Y,'BD1'!AB:AB,"DDJJ",'BD1'!AA:AA,"PAGADO",'BD1'!C:C,$A11))</f>
        <v/>
      </c>
      <c r="E11" s="544" t="str">
        <f>IF(A11="","",SUMIFS('BD4'!J:J,'BD4'!C:C,A11))</f>
        <v/>
      </c>
      <c r="F11" s="544" t="str">
        <f>IF(A11="","",SUMIFS('FORMATO 01'!S:S,'FORMATO 01'!K:K,A11))</f>
        <v/>
      </c>
      <c r="G11" s="544" t="str">
        <f>IF(A11="","",SUMIFS('FORMATO 01'!AF:AF,'FORMATO 01'!W:W,A11))</f>
        <v/>
      </c>
      <c r="H11" s="163">
        <f t="shared" si="1"/>
        <v>0</v>
      </c>
      <c r="I11" s="306"/>
    </row>
    <row r="12" spans="1:12" ht="24.95" customHeight="1" x14ac:dyDescent="0.25">
      <c r="A12" s="546"/>
      <c r="B12" s="545" t="str">
        <f>IF(A12="","",SUMIFS('BD1'!Y:Y,'BD1'!AB:AB,"RMV",'BD1'!C:C,A12,'BD1'!AA:AA,"PAGADO"))</f>
        <v/>
      </c>
      <c r="C12" s="544" t="str">
        <f>IF($A12="","",SUMIFS('BD1'!Y:Y,'BD1'!AB:AB,"PROD.",'BD1'!C:C,$A12,'BD1'!AA:AA,"PAGADO",'BD1'!AB:AB,"PROD."))</f>
        <v/>
      </c>
      <c r="D12" s="544" t="str">
        <f>IF(A12="","",SUMIFS('BD1'!Y:Y,'BD1'!AB:AB,"DDJJ",'BD1'!AA:AA,"PAGADO",'BD1'!C:C,$A12))</f>
        <v/>
      </c>
      <c r="E12" s="544" t="str">
        <f>IF(A12="","",SUMIFS('BD4'!J:J,'BD4'!C:C,A12))</f>
        <v/>
      </c>
      <c r="F12" s="544" t="str">
        <f>IF(A12="","",SUMIFS('FORMATO 01'!S:S,'FORMATO 01'!K:K,A12))</f>
        <v/>
      </c>
      <c r="G12" s="544" t="str">
        <f>IF(A12="","",SUMIFS('FORMATO 01'!AF:AF,'FORMATO 01'!W:W,A12))</f>
        <v/>
      </c>
      <c r="H12" s="163">
        <f t="shared" si="1"/>
        <v>0</v>
      </c>
      <c r="I12" s="306"/>
    </row>
    <row r="13" spans="1:12" ht="24.95" customHeight="1" x14ac:dyDescent="0.25">
      <c r="A13" s="546"/>
      <c r="B13" s="545" t="str">
        <f>IF(A13="","",SUMIFS('BD1'!Y:Y,'BD1'!AB:AB,"RMV",'BD1'!C:C,A13,'BD1'!AA:AA,"PAGADO"))</f>
        <v/>
      </c>
      <c r="C13" s="544" t="str">
        <f>IF($A13="","",SUMIFS('BD1'!Y:Y,'BD1'!AB:AB,"PROD.",'BD1'!C:C,$A13,'BD1'!AA:AA,"PAGADO",'BD1'!AB:AB,"PROD."))</f>
        <v/>
      </c>
      <c r="D13" s="544" t="str">
        <f>IF(A13="","",SUMIFS('BD1'!Y:Y,'BD1'!AB:AB,"DDJJ",'BD1'!AA:AA,"PAGADO",'BD1'!C:C,$A13))</f>
        <v/>
      </c>
      <c r="E13" s="544" t="str">
        <f>IF(A13="","",SUMIFS('BD4'!J:J,'BD4'!C:C,A13))</f>
        <v/>
      </c>
      <c r="F13" s="544" t="str">
        <f>IF(A13="","",SUMIFS('FORMATO 01'!S:S,'FORMATO 01'!K:K,A13))</f>
        <v/>
      </c>
      <c r="G13" s="544" t="str">
        <f>IF(A13="","",SUMIFS('FORMATO 01'!AF:AF,'FORMATO 01'!W:W,A13))</f>
        <v/>
      </c>
      <c r="H13" s="163">
        <f t="shared" si="1"/>
        <v>0</v>
      </c>
      <c r="I13" s="306"/>
    </row>
    <row r="14" spans="1:12" ht="24.95" customHeight="1" x14ac:dyDescent="0.25">
      <c r="A14" s="546"/>
      <c r="B14" s="545" t="str">
        <f>IF(A14="","",SUMIFS('BD1'!Y:Y,'BD1'!AB:AB,"RMV",'BD1'!C:C,A14,'BD1'!AA:AA,"PAGADO"))</f>
        <v/>
      </c>
      <c r="C14" s="544" t="str">
        <f>IF($A14="","",SUMIFS('BD1'!Y:Y,'BD1'!AB:AB,"PROD.",'BD1'!C:C,$A14,'BD1'!AA:AA,"PAGADO",'BD1'!AB:AB,"PROD."))</f>
        <v/>
      </c>
      <c r="D14" s="544" t="str">
        <f>IF(A14="","",SUMIFS('BD1'!Y:Y,'BD1'!AB:AB,"DDJJ",'BD1'!AA:AA,"PAGADO",'BD1'!C:C,$A14))</f>
        <v/>
      </c>
      <c r="E14" s="544" t="str">
        <f>IF(A14="","",SUMIFS('BD4'!J:J,'BD4'!C:C,A14))</f>
        <v/>
      </c>
      <c r="F14" s="544" t="str">
        <f>IF(A14="","",SUMIFS('FORMATO 01'!S:S,'FORMATO 01'!K:K,A14))</f>
        <v/>
      </c>
      <c r="G14" s="544" t="str">
        <f>IF(A14="","",SUMIFS('FORMATO 01'!AF:AF,'FORMATO 01'!W:W,A14))</f>
        <v/>
      </c>
      <c r="H14" s="163">
        <f t="shared" si="1"/>
        <v>0</v>
      </c>
      <c r="I14" s="306"/>
    </row>
    <row r="15" spans="1:12" ht="24.95" customHeight="1" x14ac:dyDescent="0.25">
      <c r="A15" s="546"/>
      <c r="B15" s="545" t="str">
        <f>IF(A15="","",SUMIFS('BD1'!Y:Y,'BD1'!AB:AB,"RMV",'BD1'!C:C,A15,'BD1'!AA:AA,"PAGADO"))</f>
        <v/>
      </c>
      <c r="C15" s="544" t="str">
        <f>IF($A15="","",SUMIFS('BD1'!Y:Y,'BD1'!AB:AB,"PROD.",'BD1'!C:C,$A15,'BD1'!AA:AA,"PAGADO",'BD1'!AB:AB,"PROD."))</f>
        <v/>
      </c>
      <c r="D15" s="544" t="str">
        <f>IF(A15="","",SUMIFS('BD1'!Y:Y,'BD1'!AB:AB,"DDJJ",'BD1'!AA:AA,"PAGADO",'BD1'!C:C,$A15))</f>
        <v/>
      </c>
      <c r="E15" s="544" t="str">
        <f>IF(A15="","",SUMIFS('BD4'!J:J,'BD4'!C:C,A15))</f>
        <v/>
      </c>
      <c r="F15" s="544" t="str">
        <f>IF(A15="","",SUMIFS('FORMATO 01'!S:S,'FORMATO 01'!K:K,A15))</f>
        <v/>
      </c>
      <c r="G15" s="544" t="str">
        <f>IF(A15="","",SUMIFS('FORMATO 01'!AF:AF,'FORMATO 01'!W:W,A15))</f>
        <v/>
      </c>
      <c r="H15" s="163">
        <f t="shared" si="1"/>
        <v>0</v>
      </c>
      <c r="I15" s="306"/>
    </row>
    <row r="16" spans="1:12" ht="24.95" customHeight="1" x14ac:dyDescent="0.25">
      <c r="A16" s="546"/>
      <c r="B16" s="545" t="str">
        <f>IF(A16="","",SUMIFS('BD1'!Y:Y,'BD1'!AB:AB,"RMV",'BD1'!C:C,A16,'BD1'!AA:AA,"PAGADO"))</f>
        <v/>
      </c>
      <c r="C16" s="544" t="str">
        <f>IF($A16="","",SUMIFS('BD1'!Y:Y,'BD1'!AB:AB,"PROD.",'BD1'!C:C,$A16,'BD1'!AA:AA,"PAGADO",'BD1'!AB:AB,"PROD."))</f>
        <v/>
      </c>
      <c r="D16" s="544" t="str">
        <f>IF(A16="","",SUMIFS('BD1'!Y:Y,'BD1'!AB:AB,"DDJJ",'BD1'!AA:AA,"PAGADO",'BD1'!C:C,$A16))</f>
        <v/>
      </c>
      <c r="E16" s="544" t="str">
        <f>IF(A16="","",SUMIFS('BD4'!J:J,'BD4'!C:C,A16))</f>
        <v/>
      </c>
      <c r="F16" s="544" t="str">
        <f>IF(A16="","",SUMIFS('FORMATO 01'!S:S,'FORMATO 01'!K:K,A16))</f>
        <v/>
      </c>
      <c r="G16" s="544" t="str">
        <f>IF(A16="","",SUMIFS('FORMATO 01'!AF:AF,'FORMATO 01'!W:W,A16))</f>
        <v/>
      </c>
      <c r="H16" s="163">
        <f t="shared" si="1"/>
        <v>0</v>
      </c>
      <c r="I16" s="306"/>
    </row>
    <row r="17" spans="1:9" ht="24.95" customHeight="1" x14ac:dyDescent="0.25">
      <c r="A17" s="546"/>
      <c r="B17" s="545" t="str">
        <f>IF(A17="","",SUMIFS('BD1'!Y:Y,'BD1'!AB:AB,"RMV",'BD1'!C:C,A17,'BD1'!AA:AA,"PAGADO"))</f>
        <v/>
      </c>
      <c r="C17" s="544" t="str">
        <f>IF($A17="","",SUMIFS('BD1'!Y:Y,'BD1'!AB:AB,"PROD.",'BD1'!C:C,$A17,'BD1'!AA:AA,"PAGADO",'BD1'!AB:AB,"PROD."))</f>
        <v/>
      </c>
      <c r="D17" s="544" t="str">
        <f>IF(A17="","",SUMIFS('BD1'!Y:Y,'BD1'!AB:AB,"DDJJ",'BD1'!AA:AA,"PAGADO",'BD1'!C:C,$A17))</f>
        <v/>
      </c>
      <c r="E17" s="544" t="str">
        <f>IF(A17="","",SUMIFS('BD4'!J:J,'BD4'!C:C,A17))</f>
        <v/>
      </c>
      <c r="F17" s="544" t="str">
        <f>IF(A17="","",SUMIFS('FORMATO 01'!S:S,'FORMATO 01'!K:K,A17))</f>
        <v/>
      </c>
      <c r="G17" s="544" t="str">
        <f>IF(A17="","",SUMIFS('FORMATO 01'!AF:AF,'FORMATO 01'!W:W,A17))</f>
        <v/>
      </c>
      <c r="H17" s="163">
        <f t="shared" si="1"/>
        <v>0</v>
      </c>
      <c r="I17" s="306"/>
    </row>
    <row r="18" spans="1:9" ht="24.95" customHeight="1" x14ac:dyDescent="0.25">
      <c r="A18" s="546"/>
      <c r="B18" s="545" t="str">
        <f>IF(A18="","",SUMIFS('BD1'!Y:Y,'BD1'!AB:AB,"RMV",'BD1'!C:C,A18,'BD1'!AA:AA,"PAGADO"))</f>
        <v/>
      </c>
      <c r="C18" s="544" t="str">
        <f>IF($A18="","",SUMIFS('BD1'!Y:Y,'BD1'!AB:AB,"PROD.",'BD1'!C:C,$A18,'BD1'!AA:AA,"PAGADO",'BD1'!AB:AB,"PROD."))</f>
        <v/>
      </c>
      <c r="D18" s="544" t="str">
        <f>IF(A18="","",SUMIFS('BD1'!Y:Y,'BD1'!AB:AB,"DDJJ",'BD1'!AA:AA,"PAGADO",'BD1'!C:C,$A18))</f>
        <v/>
      </c>
      <c r="E18" s="544" t="str">
        <f>IF(A18="","",SUMIFS('BD4'!J:J,'BD4'!C:C,A18))</f>
        <v/>
      </c>
      <c r="F18" s="544" t="str">
        <f>IF(A18="","",SUMIFS('FORMATO 01'!S:S,'FORMATO 01'!K:K,A18))</f>
        <v/>
      </c>
      <c r="G18" s="544" t="str">
        <f>IF(A18="","",SUMIFS('FORMATO 01'!AF:AF,'FORMATO 01'!W:W,A18))</f>
        <v/>
      </c>
      <c r="H18" s="163">
        <f t="shared" si="1"/>
        <v>0</v>
      </c>
      <c r="I18" s="306"/>
    </row>
    <row r="19" spans="1:9" ht="24.95" customHeight="1" x14ac:dyDescent="0.25">
      <c r="A19" s="546"/>
      <c r="B19" s="545" t="str">
        <f>IF(A19="","",SUMIFS('BD1'!Y:Y,'BD1'!AB:AB,"RMV",'BD1'!C:C,A19,'BD1'!AA:AA,"PAGADO"))</f>
        <v/>
      </c>
      <c r="C19" s="544" t="str">
        <f>IF($A19="","",SUMIFS('BD1'!Y:Y,'BD1'!AB:AB,"PROD.",'BD1'!C:C,$A19,'BD1'!AA:AA,"PAGADO",'BD1'!AB:AB,"PROD."))</f>
        <v/>
      </c>
      <c r="D19" s="544" t="str">
        <f>IF(A19="","",SUMIFS('BD1'!Y:Y,'BD1'!AB:AB,"DDJJ",'BD1'!AA:AA,"PAGADO",'BD1'!C:C,$A19))</f>
        <v/>
      </c>
      <c r="E19" s="544" t="str">
        <f>IF(A19="","",SUMIFS('BD4'!J:J,'BD4'!C:C,A19))</f>
        <v/>
      </c>
      <c r="F19" s="544" t="str">
        <f>IF(A19="","",SUMIFS('FORMATO 01'!S:S,'FORMATO 01'!K:K,A19))</f>
        <v/>
      </c>
      <c r="G19" s="544" t="str">
        <f>IF(A19="","",SUMIFS('FORMATO 01'!AF:AF,'FORMATO 01'!W:W,A19))</f>
        <v/>
      </c>
      <c r="H19" s="163">
        <f t="shared" si="1"/>
        <v>0</v>
      </c>
      <c r="I19" s="306"/>
    </row>
    <row r="20" spans="1:9" ht="24.95" customHeight="1" x14ac:dyDescent="0.25">
      <c r="A20" s="546"/>
      <c r="B20" s="545" t="str">
        <f>IF(A20="","",SUMIFS('BD1'!Y:Y,'BD1'!AB:AB,"RMV",'BD1'!C:C,A20,'BD1'!AA:AA,"PAGADO"))</f>
        <v/>
      </c>
      <c r="C20" s="544" t="str">
        <f>IF($A20="","",SUMIFS('BD1'!Y:Y,'BD1'!AB:AB,"PROD.",'BD1'!C:C,$A20,'BD1'!AA:AA,"PAGADO",'BD1'!AB:AB,"PROD."))</f>
        <v/>
      </c>
      <c r="D20" s="544" t="str">
        <f>IF(A20="","",SUMIFS('BD1'!Y:Y,'BD1'!AB:AB,"DDJJ",'BD1'!AA:AA,"PAGADO",'BD1'!C:C,$A20))</f>
        <v/>
      </c>
      <c r="E20" s="544" t="str">
        <f>IF(A20="","",SUMIFS('BD4'!J:J,'BD4'!C:C,A20))</f>
        <v/>
      </c>
      <c r="F20" s="544" t="str">
        <f>IF(A20="","",SUMIFS('FORMATO 01'!S:S,'FORMATO 01'!K:K,A20))</f>
        <v/>
      </c>
      <c r="G20" s="544" t="str">
        <f>IF(A20="","",SUMIFS('FORMATO 01'!AF:AF,'FORMATO 01'!W:W,A20))</f>
        <v/>
      </c>
      <c r="H20" s="163">
        <f t="shared" si="1"/>
        <v>0</v>
      </c>
      <c r="I20" s="306"/>
    </row>
    <row r="21" spans="1:9" ht="24.95" customHeight="1" x14ac:dyDescent="0.25">
      <c r="A21" s="546"/>
      <c r="B21" s="545" t="str">
        <f>IF(A21="","",SUMIFS('BD1'!Y:Y,'BD1'!AB:AB,"RMV",'BD1'!C:C,A21,'BD1'!AA:AA,"PAGADO"))</f>
        <v/>
      </c>
      <c r="C21" s="544" t="str">
        <f>IF($A21="","",SUMIFS('BD1'!Y:Y,'BD1'!AB:AB,"PROD.",'BD1'!C:C,$A21,'BD1'!AA:AA,"PAGADO",'BD1'!AB:AB,"PROD."))</f>
        <v/>
      </c>
      <c r="D21" s="544" t="str">
        <f>IF(A21="","",SUMIFS('BD1'!Y:Y,'BD1'!AB:AB,"DDJJ",'BD1'!AA:AA,"PAGADO",'BD1'!C:C,$A21))</f>
        <v/>
      </c>
      <c r="E21" s="544" t="str">
        <f>IF(A21="","",SUMIFS('BD4'!J:J,'BD4'!C:C,A21))</f>
        <v/>
      </c>
      <c r="F21" s="544" t="str">
        <f>IF(A21="","",SUMIFS('FORMATO 01'!S:S,'FORMATO 01'!K:K,A21))</f>
        <v/>
      </c>
      <c r="G21" s="544" t="str">
        <f>IF(A21="","",SUMIFS('FORMATO 01'!AF:AF,'FORMATO 01'!W:W,A21))</f>
        <v/>
      </c>
      <c r="H21" s="163">
        <f t="shared" si="1"/>
        <v>0</v>
      </c>
      <c r="I21" s="306"/>
    </row>
    <row r="22" spans="1:9" ht="24.95" customHeight="1" x14ac:dyDescent="0.25">
      <c r="A22" s="546"/>
      <c r="B22" s="545" t="str">
        <f>IF(A22="","",SUMIFS('BD1'!Y:Y,'BD1'!AB:AB,"RMV",'BD1'!C:C,A22,'BD1'!AA:AA,"PAGADO"))</f>
        <v/>
      </c>
      <c r="C22" s="544" t="str">
        <f>IF($A22="","",SUMIFS('BD1'!Y:Y,'BD1'!AB:AB,"PROD.",'BD1'!C:C,$A22,'BD1'!AA:AA,"PAGADO",'BD1'!AB:AB,"PROD."))</f>
        <v/>
      </c>
      <c r="D22" s="544" t="str">
        <f>IF(A22="","",SUMIFS('BD1'!Y:Y,'BD1'!AB:AB,"DDJJ",'BD1'!AA:AA,"PAGADO",'BD1'!C:C,$A22))</f>
        <v/>
      </c>
      <c r="E22" s="544" t="str">
        <f>IF(A22="","",SUMIFS('BD4'!J:J,'BD4'!C:C,A22))</f>
        <v/>
      </c>
      <c r="F22" s="544" t="str">
        <f>IF(A22="","",SUMIFS('FORMATO 01'!S:S,'FORMATO 01'!K:K,A22))</f>
        <v/>
      </c>
      <c r="G22" s="544" t="str">
        <f>IF(A22="","",SUMIFS('FORMATO 01'!AF:AF,'FORMATO 01'!W:W,A22))</f>
        <v/>
      </c>
      <c r="H22" s="163">
        <f t="shared" si="1"/>
        <v>0</v>
      </c>
      <c r="I22" s="306"/>
    </row>
    <row r="23" spans="1:9" ht="24.95" customHeight="1" x14ac:dyDescent="0.25">
      <c r="A23" s="546"/>
      <c r="B23" s="545" t="str">
        <f>IF(A23="","",SUMIFS('BD1'!Y:Y,'BD1'!AB:AB,"RMV",'BD1'!C:C,A23,'BD1'!AA:AA,"PAGADO"))</f>
        <v/>
      </c>
      <c r="C23" s="544" t="str">
        <f>IF($A23="","",SUMIFS('BD1'!Y:Y,'BD1'!AB:AB,"PROD.",'BD1'!C:C,$A23,'BD1'!AA:AA,"PAGADO",'BD1'!AB:AB,"PROD."))</f>
        <v/>
      </c>
      <c r="D23" s="544" t="str">
        <f>IF(A23="","",SUMIFS('BD1'!Y:Y,'BD1'!AB:AB,"DDJJ",'BD1'!AA:AA,"PAGADO",'BD1'!C:C,$A23))</f>
        <v/>
      </c>
      <c r="E23" s="544" t="str">
        <f>IF(A23="","",SUMIFS('BD4'!J:J,'BD4'!C:C,A23))</f>
        <v/>
      </c>
      <c r="F23" s="544" t="str">
        <f>IF(A23="","",SUMIFS('FORMATO 01'!S:S,'FORMATO 01'!K:K,A23))</f>
        <v/>
      </c>
      <c r="G23" s="544" t="str">
        <f>IF(A23="","",SUMIFS('FORMATO 01'!AF:AF,'FORMATO 01'!W:W,A23))</f>
        <v/>
      </c>
      <c r="H23" s="163">
        <f t="shared" si="1"/>
        <v>0</v>
      </c>
      <c r="I23" s="306"/>
    </row>
    <row r="24" spans="1:9" ht="24.95" customHeight="1" x14ac:dyDescent="0.25">
      <c r="A24" s="546"/>
      <c r="B24" s="545" t="str">
        <f>IF(A24="","",SUMIFS('BD1'!Y:Y,'BD1'!AB:AB,"RMV",'BD1'!C:C,A24,'BD1'!AA:AA,"PAGADO"))</f>
        <v/>
      </c>
      <c r="C24" s="544" t="str">
        <f>IF($A24="","",SUMIFS('BD1'!Y:Y,'BD1'!AB:AB,"PROD.",'BD1'!C:C,$A24,'BD1'!AA:AA,"PAGADO",'BD1'!AB:AB,"PROD."))</f>
        <v/>
      </c>
      <c r="D24" s="544" t="str">
        <f>IF(A24="","",SUMIFS('BD1'!Y:Y,'BD1'!AB:AB,"DDJJ",'BD1'!AA:AA,"PAGADO",'BD1'!C:C,$A24))</f>
        <v/>
      </c>
      <c r="E24" s="544" t="str">
        <f>IF(A24="","",SUMIFS('BD4'!J:J,'BD4'!C:C,A24))</f>
        <v/>
      </c>
      <c r="F24" s="544" t="str">
        <f>IF(A24="","",SUMIFS('FORMATO 01'!S:S,'FORMATO 01'!K:K,A24))</f>
        <v/>
      </c>
      <c r="G24" s="544" t="str">
        <f>IF(A24="","",SUMIFS('FORMATO 01'!AF:AF,'FORMATO 01'!W:W,A24))</f>
        <v/>
      </c>
      <c r="H24" s="163">
        <f t="shared" si="1"/>
        <v>0</v>
      </c>
      <c r="I24" s="306"/>
    </row>
    <row r="25" spans="1:9" ht="24.95" customHeight="1" x14ac:dyDescent="0.25">
      <c r="A25" s="546"/>
      <c r="B25" s="545" t="str">
        <f>IF(A25="","",SUMIFS('BD1'!Y:Y,'BD1'!AB:AB,"RMV",'BD1'!C:C,A25,'BD1'!AA:AA,"PAGADO"))</f>
        <v/>
      </c>
      <c r="C25" s="544" t="str">
        <f>IF($A25="","",SUMIFS('BD1'!Y:Y,'BD1'!AB:AB,"PROD.",'BD1'!C:C,$A25,'BD1'!AA:AA,"PAGADO",'BD1'!AB:AB,"PROD."))</f>
        <v/>
      </c>
      <c r="D25" s="544" t="str">
        <f>IF(A25="","",SUMIFS('BD1'!Y:Y,'BD1'!AB:AB,"DDJJ",'BD1'!AA:AA,"PAGADO",'BD1'!C:C,$A25))</f>
        <v/>
      </c>
      <c r="E25" s="544" t="str">
        <f>IF(A25="","",SUMIFS('BD4'!J:J,'BD4'!C:C,A25))</f>
        <v/>
      </c>
      <c r="F25" s="544" t="str">
        <f>IF(A25="","",SUMIFS('FORMATO 01'!S:S,'FORMATO 01'!K:K,A25))</f>
        <v/>
      </c>
      <c r="G25" s="544" t="str">
        <f>IF(A25="","",SUMIFS('FORMATO 01'!AF:AF,'FORMATO 01'!W:W,A25))</f>
        <v/>
      </c>
      <c r="H25" s="163">
        <f t="shared" si="1"/>
        <v>0</v>
      </c>
    </row>
    <row r="26" spans="1:9" ht="24.95" customHeight="1" x14ac:dyDescent="0.25">
      <c r="A26" s="546"/>
      <c r="B26" s="545" t="str">
        <f>IF(A26="","",SUMIFS('BD1'!Y:Y,'BD1'!AB:AB,"RMV",'BD1'!C:C,A26,'BD1'!AA:AA,"PAGADO"))</f>
        <v/>
      </c>
      <c r="C26" s="544" t="str">
        <f>IF($A26="","",SUMIFS('BD1'!Y:Y,'BD1'!AB:AB,"PROD.",'BD1'!C:C,$A26,'BD1'!AA:AA,"PAGADO",'BD1'!AB:AB,"PROD."))</f>
        <v/>
      </c>
      <c r="D26" s="544" t="str">
        <f>IF(A26="","",SUMIFS('BD1'!Y:Y,'BD1'!AB:AB,"DDJJ",'BD1'!AA:AA,"PAGADO",'BD1'!C:C,$A26))</f>
        <v/>
      </c>
      <c r="E26" s="544" t="str">
        <f>IF(A26="","",SUMIFS('BD4'!J:J,'BD4'!C:C,A26))</f>
        <v/>
      </c>
      <c r="F26" s="544" t="str">
        <f>IF(A26="","",SUMIFS('FORMATO 01'!S:S,'FORMATO 01'!K:K,A26))</f>
        <v/>
      </c>
      <c r="G26" s="544" t="str">
        <f>IF(A26="","",SUMIFS('FORMATO 01'!AF:AF,'FORMATO 01'!W:W,A26))</f>
        <v/>
      </c>
      <c r="H26" s="163">
        <f t="shared" si="1"/>
        <v>0</v>
      </c>
    </row>
    <row r="27" spans="1:9" ht="24.95" customHeight="1" x14ac:dyDescent="0.25">
      <c r="A27" s="546"/>
      <c r="B27" s="545" t="str">
        <f>IF(A27="","",SUMIFS('BD1'!Y:Y,'BD1'!AB:AB,"RMV",'BD1'!C:C,A27,'BD1'!AA:AA,"PAGADO"))</f>
        <v/>
      </c>
      <c r="C27" s="544" t="str">
        <f>IF($A27="","",SUMIFS('BD1'!Y:Y,'BD1'!AB:AB,"PROD.",'BD1'!C:C,$A27,'BD1'!AA:AA,"PAGADO",'BD1'!AB:AB,"PROD."))</f>
        <v/>
      </c>
      <c r="D27" s="544" t="str">
        <f>IF(A27="","",SUMIFS('BD1'!Y:Y,'BD1'!AB:AB,"DDJJ",'BD1'!AA:AA,"PAGADO",'BD1'!C:C,$A27))</f>
        <v/>
      </c>
      <c r="E27" s="544" t="str">
        <f>IF(A27="","",SUMIFS('BD4'!J:J,'BD4'!C:C,A27))</f>
        <v/>
      </c>
      <c r="F27" s="544" t="str">
        <f>IF(A27="","",SUMIFS('FORMATO 01'!S:S,'FORMATO 01'!K:K,A27))</f>
        <v/>
      </c>
      <c r="G27" s="544" t="str">
        <f>IF(A27="","",SUMIFS('FORMATO 01'!AF:AF,'FORMATO 01'!W:W,A27))</f>
        <v/>
      </c>
      <c r="H27" s="163">
        <f t="shared" si="1"/>
        <v>0</v>
      </c>
    </row>
    <row r="28" spans="1:9" ht="24.95" customHeight="1" x14ac:dyDescent="0.25">
      <c r="A28" s="546"/>
      <c r="B28" s="545" t="str">
        <f>IF(A28="","",SUMIFS('BD1'!Y:Y,'BD1'!AB:AB,"RMV",'BD1'!C:C,A28,'BD1'!AA:AA,"PAGADO"))</f>
        <v/>
      </c>
      <c r="C28" s="544" t="str">
        <f>IF($A28="","",SUMIFS('BD1'!Y:Y,'BD1'!AB:AB,"PROD.",'BD1'!C:C,$A28,'BD1'!AA:AA,"PAGADO",'BD1'!AB:AB,"PROD."))</f>
        <v/>
      </c>
      <c r="D28" s="544" t="str">
        <f>IF(A28="","",SUMIFS('BD1'!Y:Y,'BD1'!AB:AB,"DDJJ",'BD1'!AA:AA,"PAGADO",'BD1'!C:C,$A28))</f>
        <v/>
      </c>
      <c r="E28" s="544" t="str">
        <f>IF(A28="","",SUMIFS('BD4'!J:J,'BD4'!C:C,A28))</f>
        <v/>
      </c>
      <c r="F28" s="544" t="str">
        <f>IF(A28="","",SUMIFS('FORMATO 01'!S:S,'FORMATO 01'!K:K,A28))</f>
        <v/>
      </c>
      <c r="G28" s="544" t="str">
        <f>IF(A28="","",SUMIFS('FORMATO 01'!AF:AF,'FORMATO 01'!W:W,A28))</f>
        <v/>
      </c>
      <c r="H28" s="163">
        <f t="shared" si="1"/>
        <v>0</v>
      </c>
    </row>
    <row r="29" spans="1:9" ht="24.95" customHeight="1" x14ac:dyDescent="0.25">
      <c r="A29" s="546"/>
      <c r="B29" s="545" t="str">
        <f>IF(A29="","",SUMIFS('BD1'!Y:Y,'BD1'!AB:AB,"RMV",'BD1'!C:C,A29,'BD1'!AA:AA,"PAGADO"))</f>
        <v/>
      </c>
      <c r="C29" s="544" t="str">
        <f>IF($A29="","",SUMIFS('BD1'!Y:Y,'BD1'!AB:AB,"PROD.",'BD1'!C:C,$A29,'BD1'!AA:AA,"PAGADO",'BD1'!AB:AB,"PROD."))</f>
        <v/>
      </c>
      <c r="D29" s="544" t="str">
        <f>IF(A29="","",SUMIFS('BD1'!Y:Y,'BD1'!AB:AB,"DDJJ",'BD1'!AA:AA,"PAGADO",'BD1'!C:C,$A29))</f>
        <v/>
      </c>
      <c r="E29" s="544" t="str">
        <f>IF(A29="","",SUMIFS('BD4'!J:J,'BD4'!C:C,A29))</f>
        <v/>
      </c>
      <c r="F29" s="544" t="str">
        <f>IF(A29="","",SUMIFS('FORMATO 01'!S:S,'FORMATO 01'!K:K,A29))</f>
        <v/>
      </c>
      <c r="G29" s="544" t="str">
        <f>IF(A29="","",SUMIFS('FORMATO 01'!AF:AF,'FORMATO 01'!W:W,A29))</f>
        <v/>
      </c>
      <c r="H29" s="163">
        <f t="shared" si="1"/>
        <v>0</v>
      </c>
    </row>
    <row r="30" spans="1:9" ht="24.95" customHeight="1" x14ac:dyDescent="0.25">
      <c r="A30" s="546"/>
      <c r="B30" s="545" t="str">
        <f>IF(A30="","",SUMIFS('BD1'!Y:Y,'BD1'!AB:AB,"RMV",'BD1'!C:C,A30,'BD1'!AA:AA,"PAGADO"))</f>
        <v/>
      </c>
      <c r="C30" s="544" t="str">
        <f>IF($A30="","",SUMIFS('BD1'!Y:Y,'BD1'!AB:AB,"PROD.",'BD1'!C:C,$A30,'BD1'!AA:AA,"PAGADO",'BD1'!AB:AB,"PROD."))</f>
        <v/>
      </c>
      <c r="D30" s="544" t="str">
        <f>IF(A30="","",SUMIFS('BD1'!Y:Y,'BD1'!AB:AB,"DDJJ",'BD1'!AA:AA,"PAGADO",'BD1'!C:C,$A30))</f>
        <v/>
      </c>
      <c r="E30" s="544" t="str">
        <f>IF(A30="","",SUMIFS('BD4'!J:J,'BD4'!C:C,A30))</f>
        <v/>
      </c>
      <c r="F30" s="544" t="str">
        <f>IF(A30="","",SUMIFS('FORMATO 01'!S:S,'FORMATO 01'!K:K,A30))</f>
        <v/>
      </c>
      <c r="G30" s="544" t="str">
        <f>IF(A30="","",SUMIFS('FORMATO 01'!AF:AF,'FORMATO 01'!W:W,A30))</f>
        <v/>
      </c>
      <c r="H30" s="163">
        <f t="shared" si="1"/>
        <v>0</v>
      </c>
    </row>
    <row r="31" spans="1:9" ht="24.95" customHeight="1" x14ac:dyDescent="0.25">
      <c r="A31" s="546"/>
      <c r="B31" s="545" t="str">
        <f>IF(A31="","",SUMIFS('BD1'!Y:Y,'BD1'!AB:AB,"RMV",'BD1'!C:C,A31,'BD1'!AA:AA,"PAGADO"))</f>
        <v/>
      </c>
      <c r="C31" s="544" t="str">
        <f>IF($A31="","",SUMIFS('BD1'!Y:Y,'BD1'!AB:AB,"PROD.",'BD1'!C:C,$A31,'BD1'!AA:AA,"PAGADO",'BD1'!AB:AB,"PROD."))</f>
        <v/>
      </c>
      <c r="D31" s="544" t="str">
        <f>IF(A31="","",SUMIFS('BD1'!Y:Y,'BD1'!AB:AB,"DDJJ",'BD1'!AA:AA,"PAGADO",'BD1'!C:C,$A31))</f>
        <v/>
      </c>
      <c r="E31" s="544" t="str">
        <f>IF(A31="","",SUMIFS('BD4'!J:J,'BD4'!C:C,A31))</f>
        <v/>
      </c>
      <c r="F31" s="544" t="str">
        <f>IF(A31="","",SUMIFS('FORMATO 01'!S:S,'FORMATO 01'!K:K,A31))</f>
        <v/>
      </c>
      <c r="G31" s="544" t="str">
        <f>IF(A31="","",SUMIFS('FORMATO 01'!AF:AF,'FORMATO 01'!W:W,A31))</f>
        <v/>
      </c>
      <c r="H31" s="163">
        <f t="shared" si="1"/>
        <v>0</v>
      </c>
    </row>
    <row r="32" spans="1:9" ht="24.95" customHeight="1" x14ac:dyDescent="0.25">
      <c r="A32" s="546"/>
      <c r="B32" s="545" t="str">
        <f>IF(A32="","",SUMIFS('BD1'!Y:Y,'BD1'!AB:AB,"RMV",'BD1'!C:C,A32,'BD1'!AA:AA,"PAGADO"))</f>
        <v/>
      </c>
      <c r="C32" s="544" t="str">
        <f>IF($A32="","",SUMIFS('BD1'!Y:Y,'BD1'!AB:AB,"PROD.",'BD1'!C:C,$A32,'BD1'!AA:AA,"PAGADO",'BD1'!AB:AB,"PROD."))</f>
        <v/>
      </c>
      <c r="D32" s="544" t="str">
        <f>IF(A32="","",SUMIFS('BD1'!Y:Y,'BD1'!AB:AB,"DDJJ",'BD1'!AA:AA,"PAGADO",'BD1'!C:C,$A32))</f>
        <v/>
      </c>
      <c r="E32" s="544" t="str">
        <f>IF(A32="","",SUMIFS('BD4'!J:J,'BD4'!C:C,A32))</f>
        <v/>
      </c>
      <c r="F32" s="544" t="str">
        <f>IF(A32="","",SUMIFS('FORMATO 01'!S:S,'FORMATO 01'!K:K,A32))</f>
        <v/>
      </c>
      <c r="G32" s="544" t="str">
        <f>IF(A32="","",SUMIFS('FORMATO 01'!AF:AF,'FORMATO 01'!W:W,A32))</f>
        <v/>
      </c>
      <c r="H32" s="163">
        <f t="shared" si="1"/>
        <v>0</v>
      </c>
    </row>
  </sheetData>
  <sheetProtection algorithmName="SHA-512" hashValue="UOZlVZXDdehrtp7sKtdcdEaLc8dobjk9XoBa++518NAoCUdTZQ1VDLu09O5bxYJMp4qmnKGci1aWTdJbtmwSIQ==" saltValue="qS1APP9QK3L5ZvfG1M1xcA==" spinCount="100000" sheet="1" objects="1" scenarios="1" formatCells="0" sort="0" autoFilter="0" pivotTables="0"/>
  <protectedRanges>
    <protectedRange sqref="A8:A24" name="Rango1"/>
  </protectedRanges>
  <autoFilter ref="B6:H6" xr:uid="{00000000-0009-0000-0000-000009000000}"/>
  <mergeCells count="4">
    <mergeCell ref="A3:H3"/>
    <mergeCell ref="A5:A6"/>
    <mergeCell ref="B5:G5"/>
    <mergeCell ref="H5:H6"/>
  </mergeCells>
  <printOptions horizontalCentered="1"/>
  <pageMargins left="0.47244094488188981" right="0.19685039370078741" top="0.59055118110236227" bottom="0.39370078740157483" header="0.19685039370078741" footer="0"/>
  <pageSetup paperSize="9" scale="83" orientation="landscape" cellComments="asDisplayed" horizontalDpi="120" verticalDpi="14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Hoja12"/>
  <dimension ref="A1:X72"/>
  <sheetViews>
    <sheetView topLeftCell="F46" zoomScale="160" zoomScaleNormal="160" workbookViewId="0">
      <selection activeCell="J63" sqref="J63"/>
    </sheetView>
  </sheetViews>
  <sheetFormatPr baseColWidth="10" defaultRowHeight="15" x14ac:dyDescent="0.25"/>
  <cols>
    <col min="1" max="1" width="20.140625" customWidth="1"/>
    <col min="2" max="2" width="45.42578125" customWidth="1"/>
    <col min="4" max="4" width="14.5703125" customWidth="1"/>
    <col min="5" max="5" width="33" customWidth="1"/>
    <col min="8" max="8" width="22.7109375" customWidth="1"/>
    <col min="10" max="10" width="47.28515625" customWidth="1"/>
    <col min="11" max="11" width="11.42578125" style="37"/>
    <col min="12" max="12" width="12.28515625" customWidth="1"/>
    <col min="13" max="13" width="11.42578125" style="37"/>
    <col min="16" max="16" width="30.85546875" customWidth="1"/>
    <col min="17" max="17" width="15.5703125" customWidth="1"/>
    <col min="19" max="19" width="37.42578125" customWidth="1"/>
    <col min="21" max="21" width="33.42578125" customWidth="1"/>
    <col min="23" max="23" width="34.7109375" customWidth="1"/>
    <col min="24" max="24" width="23" customWidth="1"/>
  </cols>
  <sheetData>
    <row r="1" spans="1:24" ht="15" customHeight="1" x14ac:dyDescent="0.25">
      <c r="A1" s="34" t="s">
        <v>98</v>
      </c>
      <c r="B1" s="34" t="s">
        <v>242</v>
      </c>
      <c r="D1" s="38" t="s">
        <v>245</v>
      </c>
      <c r="E1" s="38" t="s">
        <v>246</v>
      </c>
      <c r="G1" s="38" t="s">
        <v>245</v>
      </c>
      <c r="H1" s="38" t="s">
        <v>246</v>
      </c>
      <c r="I1" s="38" t="s">
        <v>243</v>
      </c>
      <c r="J1" s="38" t="s">
        <v>244</v>
      </c>
      <c r="L1" s="40" t="s">
        <v>255</v>
      </c>
      <c r="M1" s="38" t="s">
        <v>271</v>
      </c>
      <c r="N1" s="40" t="s">
        <v>3</v>
      </c>
      <c r="P1" s="41" t="s">
        <v>268</v>
      </c>
      <c r="Q1" s="41" t="s">
        <v>14</v>
      </c>
      <c r="S1" s="41" t="s">
        <v>16</v>
      </c>
      <c r="U1" s="41" t="s">
        <v>23</v>
      </c>
      <c r="W1" s="716" t="s">
        <v>234</v>
      </c>
      <c r="X1" s="716" t="s">
        <v>37</v>
      </c>
    </row>
    <row r="2" spans="1:24" x14ac:dyDescent="0.25">
      <c r="A2" s="33">
        <v>10</v>
      </c>
      <c r="B2" s="32" t="s">
        <v>103</v>
      </c>
      <c r="D2" s="39">
        <v>100</v>
      </c>
      <c r="E2" s="39" t="s">
        <v>428</v>
      </c>
      <c r="G2" s="39">
        <v>100</v>
      </c>
      <c r="H2" s="39" t="s">
        <v>247</v>
      </c>
      <c r="I2" s="39">
        <v>102</v>
      </c>
      <c r="J2" s="39" t="s">
        <v>354</v>
      </c>
      <c r="L2" t="s">
        <v>256</v>
      </c>
      <c r="M2" s="42" t="s">
        <v>272</v>
      </c>
      <c r="N2">
        <v>2025</v>
      </c>
      <c r="P2" t="s">
        <v>269</v>
      </c>
      <c r="Q2" t="s">
        <v>314</v>
      </c>
      <c r="S2" t="s">
        <v>178</v>
      </c>
      <c r="U2" t="s">
        <v>284</v>
      </c>
      <c r="W2" s="716"/>
      <c r="X2" s="716"/>
    </row>
    <row r="3" spans="1:24" x14ac:dyDescent="0.25">
      <c r="A3" s="33">
        <v>11</v>
      </c>
      <c r="B3" s="32" t="s">
        <v>104</v>
      </c>
      <c r="D3" s="39">
        <v>200</v>
      </c>
      <c r="E3" s="39" t="s">
        <v>349</v>
      </c>
      <c r="G3" s="39">
        <v>100</v>
      </c>
      <c r="H3" s="39" t="s">
        <v>247</v>
      </c>
      <c r="I3" s="39">
        <v>111</v>
      </c>
      <c r="J3" s="39" t="s">
        <v>390</v>
      </c>
      <c r="L3" t="s">
        <v>257</v>
      </c>
      <c r="M3" s="42" t="s">
        <v>273</v>
      </c>
      <c r="N3">
        <v>2026</v>
      </c>
      <c r="P3" t="s">
        <v>270</v>
      </c>
      <c r="Q3" t="s">
        <v>315</v>
      </c>
      <c r="S3" t="s">
        <v>177</v>
      </c>
      <c r="U3" t="s">
        <v>285</v>
      </c>
      <c r="W3" t="s">
        <v>305</v>
      </c>
      <c r="X3" t="s">
        <v>308</v>
      </c>
    </row>
    <row r="4" spans="1:24" x14ac:dyDescent="0.25">
      <c r="A4" s="33">
        <v>12</v>
      </c>
      <c r="B4" s="32" t="s">
        <v>105</v>
      </c>
      <c r="D4" s="39">
        <v>300</v>
      </c>
      <c r="E4" s="39" t="s">
        <v>432</v>
      </c>
      <c r="G4" s="39">
        <v>100</v>
      </c>
      <c r="H4" s="39" t="s">
        <v>247</v>
      </c>
      <c r="I4" s="39">
        <v>114</v>
      </c>
      <c r="J4" s="39" t="s">
        <v>391</v>
      </c>
      <c r="L4" t="s">
        <v>258</v>
      </c>
      <c r="M4" s="42" t="s">
        <v>274</v>
      </c>
      <c r="N4">
        <v>2027</v>
      </c>
      <c r="U4" t="s">
        <v>286</v>
      </c>
      <c r="W4" t="s">
        <v>305</v>
      </c>
      <c r="X4" t="s">
        <v>309</v>
      </c>
    </row>
    <row r="5" spans="1:24" x14ac:dyDescent="0.25">
      <c r="A5" s="33">
        <v>13</v>
      </c>
      <c r="B5" s="32" t="s">
        <v>106</v>
      </c>
      <c r="D5" s="39">
        <v>400</v>
      </c>
      <c r="E5" s="39" t="s">
        <v>427</v>
      </c>
      <c r="G5" s="39">
        <v>100</v>
      </c>
      <c r="H5" s="39" t="s">
        <v>247</v>
      </c>
      <c r="I5" s="39">
        <v>117</v>
      </c>
      <c r="J5" s="39" t="s">
        <v>355</v>
      </c>
      <c r="L5" t="s">
        <v>259</v>
      </c>
      <c r="M5" s="42" t="s">
        <v>275</v>
      </c>
      <c r="P5" s="46" t="s">
        <v>24</v>
      </c>
      <c r="S5" s="719" t="s">
        <v>40</v>
      </c>
      <c r="U5" t="s">
        <v>287</v>
      </c>
      <c r="W5" t="s">
        <v>305</v>
      </c>
      <c r="X5" t="s">
        <v>325</v>
      </c>
    </row>
    <row r="6" spans="1:24" x14ac:dyDescent="0.25">
      <c r="A6" s="33">
        <v>14</v>
      </c>
      <c r="B6" s="32" t="s">
        <v>107</v>
      </c>
      <c r="D6" s="39">
        <v>500</v>
      </c>
      <c r="E6" s="39" t="s">
        <v>426</v>
      </c>
      <c r="G6" s="39">
        <v>100</v>
      </c>
      <c r="H6" s="39" t="s">
        <v>247</v>
      </c>
      <c r="I6" s="39">
        <v>125</v>
      </c>
      <c r="J6" s="39" t="s">
        <v>356</v>
      </c>
      <c r="L6" t="s">
        <v>260</v>
      </c>
      <c r="M6" s="42" t="s">
        <v>276</v>
      </c>
      <c r="P6" s="59" t="s">
        <v>293</v>
      </c>
      <c r="S6" s="720"/>
      <c r="U6" t="s">
        <v>288</v>
      </c>
      <c r="W6" t="s">
        <v>305</v>
      </c>
      <c r="X6" t="s">
        <v>326</v>
      </c>
    </row>
    <row r="7" spans="1:24" x14ac:dyDescent="0.25">
      <c r="A7" s="33">
        <v>15</v>
      </c>
      <c r="B7" s="32" t="s">
        <v>108</v>
      </c>
      <c r="D7" s="39">
        <v>600</v>
      </c>
      <c r="E7" s="39" t="s">
        <v>425</v>
      </c>
      <c r="G7" s="39">
        <v>100</v>
      </c>
      <c r="H7" s="39" t="s">
        <v>247</v>
      </c>
      <c r="I7" s="39">
        <v>131</v>
      </c>
      <c r="J7" s="39" t="s">
        <v>357</v>
      </c>
      <c r="L7" t="s">
        <v>261</v>
      </c>
      <c r="M7" s="42" t="s">
        <v>277</v>
      </c>
      <c r="P7" s="59" t="s">
        <v>294</v>
      </c>
      <c r="S7" s="57" t="s">
        <v>313</v>
      </c>
      <c r="U7" t="s">
        <v>289</v>
      </c>
      <c r="W7" t="s">
        <v>305</v>
      </c>
      <c r="X7" t="s">
        <v>327</v>
      </c>
    </row>
    <row r="8" spans="1:24" x14ac:dyDescent="0.25">
      <c r="A8" s="33">
        <v>16</v>
      </c>
      <c r="B8" s="32" t="s">
        <v>109</v>
      </c>
      <c r="D8" s="39">
        <v>700</v>
      </c>
      <c r="E8" s="39" t="s">
        <v>424</v>
      </c>
      <c r="G8" s="39">
        <v>100</v>
      </c>
      <c r="H8" s="39" t="s">
        <v>247</v>
      </c>
      <c r="I8" s="39">
        <v>132</v>
      </c>
      <c r="J8" s="39" t="s">
        <v>358</v>
      </c>
      <c r="L8" t="s">
        <v>262</v>
      </c>
      <c r="M8" s="42" t="s">
        <v>278</v>
      </c>
      <c r="P8" s="59" t="s">
        <v>295</v>
      </c>
      <c r="S8" s="57" t="s">
        <v>337</v>
      </c>
      <c r="U8" t="s">
        <v>290</v>
      </c>
      <c r="W8" t="s">
        <v>305</v>
      </c>
      <c r="X8" t="s">
        <v>328</v>
      </c>
    </row>
    <row r="9" spans="1:24" x14ac:dyDescent="0.25">
      <c r="A9" s="33">
        <v>17</v>
      </c>
      <c r="B9" s="32" t="s">
        <v>110</v>
      </c>
      <c r="D9" s="39">
        <v>800</v>
      </c>
      <c r="E9" s="39" t="s">
        <v>423</v>
      </c>
      <c r="G9" s="39">
        <v>100</v>
      </c>
      <c r="H9" s="39" t="s">
        <v>247</v>
      </c>
      <c r="I9" s="39">
        <v>136</v>
      </c>
      <c r="J9" s="39" t="s">
        <v>359</v>
      </c>
      <c r="L9" t="s">
        <v>263</v>
      </c>
      <c r="M9" s="42" t="s">
        <v>279</v>
      </c>
      <c r="P9" s="59" t="s">
        <v>296</v>
      </c>
      <c r="S9" s="57" t="s">
        <v>338</v>
      </c>
      <c r="U9" t="s">
        <v>291</v>
      </c>
      <c r="W9" t="s">
        <v>305</v>
      </c>
      <c r="X9" t="s">
        <v>310</v>
      </c>
    </row>
    <row r="10" spans="1:24" x14ac:dyDescent="0.25">
      <c r="A10" s="33">
        <v>18</v>
      </c>
      <c r="B10" s="32" t="s">
        <v>111</v>
      </c>
      <c r="G10" s="39">
        <v>100</v>
      </c>
      <c r="H10" s="39" t="s">
        <v>247</v>
      </c>
      <c r="I10" s="39">
        <v>141</v>
      </c>
      <c r="J10" s="39" t="s">
        <v>360</v>
      </c>
      <c r="L10" t="s">
        <v>264</v>
      </c>
      <c r="M10" s="42" t="s">
        <v>280</v>
      </c>
      <c r="P10" s="59" t="s">
        <v>297</v>
      </c>
      <c r="S10" s="57"/>
      <c r="U10" t="s">
        <v>292</v>
      </c>
      <c r="W10" t="s">
        <v>305</v>
      </c>
      <c r="X10" t="s">
        <v>329</v>
      </c>
    </row>
    <row r="11" spans="1:24" x14ac:dyDescent="0.25">
      <c r="A11" s="33">
        <v>19</v>
      </c>
      <c r="B11" s="32" t="s">
        <v>112</v>
      </c>
      <c r="G11" s="39">
        <v>100</v>
      </c>
      <c r="H11" s="39" t="s">
        <v>247</v>
      </c>
      <c r="I11" s="39">
        <v>144</v>
      </c>
      <c r="J11" s="39" t="s">
        <v>361</v>
      </c>
      <c r="L11" t="s">
        <v>265</v>
      </c>
      <c r="M11" s="42" t="s">
        <v>281</v>
      </c>
      <c r="P11" s="59" t="s">
        <v>298</v>
      </c>
      <c r="W11" s="56" t="s">
        <v>306</v>
      </c>
      <c r="X11" s="56" t="s">
        <v>330</v>
      </c>
    </row>
    <row r="12" spans="1:24" x14ac:dyDescent="0.25">
      <c r="A12" s="35">
        <v>100</v>
      </c>
      <c r="B12" s="36" t="s">
        <v>103</v>
      </c>
      <c r="G12" s="39">
        <v>100</v>
      </c>
      <c r="H12" s="39" t="s">
        <v>247</v>
      </c>
      <c r="I12" s="39">
        <v>148</v>
      </c>
      <c r="J12" s="39" t="s">
        <v>362</v>
      </c>
      <c r="L12" t="s">
        <v>266</v>
      </c>
      <c r="M12" s="42" t="s">
        <v>282</v>
      </c>
      <c r="P12" s="59" t="s">
        <v>299</v>
      </c>
      <c r="S12" s="46" t="s">
        <v>53</v>
      </c>
      <c r="U12" s="717" t="s">
        <v>234</v>
      </c>
      <c r="W12" s="56" t="s">
        <v>306</v>
      </c>
      <c r="X12" s="56" t="s">
        <v>324</v>
      </c>
    </row>
    <row r="13" spans="1:24" x14ac:dyDescent="0.25">
      <c r="A13" s="35">
        <v>110</v>
      </c>
      <c r="B13" s="36" t="s">
        <v>104</v>
      </c>
      <c r="G13" s="39">
        <v>100</v>
      </c>
      <c r="H13" s="39" t="s">
        <v>247</v>
      </c>
      <c r="I13" s="39">
        <v>149</v>
      </c>
      <c r="J13" s="39" t="s">
        <v>363</v>
      </c>
      <c r="L13" t="s">
        <v>267</v>
      </c>
      <c r="M13" s="42" t="s">
        <v>283</v>
      </c>
      <c r="S13" s="48" t="s">
        <v>316</v>
      </c>
      <c r="U13" s="718"/>
      <c r="W13" s="56" t="s">
        <v>306</v>
      </c>
      <c r="X13" s="56" t="s">
        <v>311</v>
      </c>
    </row>
    <row r="14" spans="1:24" x14ac:dyDescent="0.25">
      <c r="A14" s="35">
        <v>120</v>
      </c>
      <c r="B14" s="36" t="s">
        <v>105</v>
      </c>
      <c r="G14" s="39">
        <v>200</v>
      </c>
      <c r="H14" s="39" t="s">
        <v>349</v>
      </c>
      <c r="I14" s="39">
        <v>201</v>
      </c>
      <c r="J14" s="39" t="s">
        <v>364</v>
      </c>
      <c r="P14" s="46" t="s">
        <v>33</v>
      </c>
      <c r="S14" s="48" t="s">
        <v>340</v>
      </c>
      <c r="U14" s="55" t="s">
        <v>304</v>
      </c>
      <c r="W14" s="56" t="s">
        <v>306</v>
      </c>
      <c r="X14" s="56" t="s">
        <v>331</v>
      </c>
    </row>
    <row r="15" spans="1:24" x14ac:dyDescent="0.25">
      <c r="A15" s="35">
        <v>130</v>
      </c>
      <c r="B15" s="36" t="s">
        <v>114</v>
      </c>
      <c r="G15" s="39">
        <v>200</v>
      </c>
      <c r="H15" s="39" t="s">
        <v>349</v>
      </c>
      <c r="I15" s="39">
        <v>212</v>
      </c>
      <c r="J15" s="39" t="s">
        <v>365</v>
      </c>
      <c r="P15" s="48" t="s">
        <v>300</v>
      </c>
      <c r="U15" s="55" t="s">
        <v>305</v>
      </c>
      <c r="W15" s="56" t="s">
        <v>306</v>
      </c>
      <c r="X15" s="56" t="s">
        <v>329</v>
      </c>
    </row>
    <row r="16" spans="1:24" x14ac:dyDescent="0.25">
      <c r="A16" s="35">
        <v>140</v>
      </c>
      <c r="B16" s="36" t="s">
        <v>106</v>
      </c>
      <c r="G16" s="39">
        <v>200</v>
      </c>
      <c r="H16" s="39" t="s">
        <v>349</v>
      </c>
      <c r="I16" s="39">
        <v>221</v>
      </c>
      <c r="J16" s="39" t="s">
        <v>366</v>
      </c>
      <c r="P16" s="48" t="s">
        <v>301</v>
      </c>
      <c r="S16" s="46" t="s">
        <v>64</v>
      </c>
      <c r="U16" s="47" t="s">
        <v>306</v>
      </c>
      <c r="W16" t="s">
        <v>307</v>
      </c>
      <c r="X16" s="56" t="s">
        <v>332</v>
      </c>
    </row>
    <row r="17" spans="1:24" x14ac:dyDescent="0.25">
      <c r="A17" s="35">
        <v>150</v>
      </c>
      <c r="B17" s="36" t="s">
        <v>115</v>
      </c>
      <c r="G17" s="39">
        <v>200</v>
      </c>
      <c r="H17" s="39" t="s">
        <v>349</v>
      </c>
      <c r="I17" s="39">
        <v>222</v>
      </c>
      <c r="J17" s="39" t="s">
        <v>248</v>
      </c>
      <c r="P17" s="48" t="s">
        <v>302</v>
      </c>
      <c r="S17" s="32" t="s">
        <v>241</v>
      </c>
      <c r="U17" s="55" t="s">
        <v>307</v>
      </c>
      <c r="W17" t="s">
        <v>307</v>
      </c>
      <c r="X17" s="56" t="s">
        <v>333</v>
      </c>
    </row>
    <row r="18" spans="1:24" x14ac:dyDescent="0.25">
      <c r="A18" s="35">
        <v>160</v>
      </c>
      <c r="B18" s="36" t="s">
        <v>107</v>
      </c>
      <c r="G18" s="39">
        <v>200</v>
      </c>
      <c r="H18" s="39" t="s">
        <v>349</v>
      </c>
      <c r="I18" s="39">
        <v>231</v>
      </c>
      <c r="J18" s="39" t="s">
        <v>435</v>
      </c>
      <c r="P18" s="48" t="s">
        <v>303</v>
      </c>
      <c r="S18" s="32" t="s">
        <v>74</v>
      </c>
      <c r="W18" t="s">
        <v>307</v>
      </c>
      <c r="X18" s="56" t="s">
        <v>334</v>
      </c>
    </row>
    <row r="19" spans="1:24" x14ac:dyDescent="0.25">
      <c r="A19" s="35">
        <v>170</v>
      </c>
      <c r="B19" s="36" t="s">
        <v>109</v>
      </c>
      <c r="G19" s="39">
        <v>200</v>
      </c>
      <c r="H19" s="39" t="s">
        <v>349</v>
      </c>
      <c r="I19" s="39">
        <v>232</v>
      </c>
      <c r="J19" s="39" t="s">
        <v>436</v>
      </c>
      <c r="S19" s="32" t="s">
        <v>76</v>
      </c>
      <c r="U19" s="58" t="s">
        <v>63</v>
      </c>
      <c r="W19" t="s">
        <v>304</v>
      </c>
      <c r="X19" t="s">
        <v>323</v>
      </c>
    </row>
    <row r="20" spans="1:24" x14ac:dyDescent="0.25">
      <c r="A20" s="35">
        <v>180</v>
      </c>
      <c r="B20" s="36" t="s">
        <v>111</v>
      </c>
      <c r="G20" s="39">
        <v>200</v>
      </c>
      <c r="H20" s="39" t="s">
        <v>349</v>
      </c>
      <c r="I20" s="39">
        <v>233</v>
      </c>
      <c r="J20" s="39" t="s">
        <v>367</v>
      </c>
      <c r="P20" s="52" t="s">
        <v>33</v>
      </c>
      <c r="S20" s="32" t="s">
        <v>237</v>
      </c>
      <c r="U20" s="3" t="s">
        <v>70</v>
      </c>
      <c r="W20" t="s">
        <v>304</v>
      </c>
      <c r="X20" t="s">
        <v>312</v>
      </c>
    </row>
    <row r="21" spans="1:24" x14ac:dyDescent="0.25">
      <c r="A21" s="35">
        <v>190</v>
      </c>
      <c r="B21" s="36" t="s">
        <v>116</v>
      </c>
      <c r="G21" s="39">
        <v>200</v>
      </c>
      <c r="H21" s="39" t="s">
        <v>349</v>
      </c>
      <c r="I21" s="39">
        <v>234</v>
      </c>
      <c r="J21" s="39" t="s">
        <v>416</v>
      </c>
      <c r="P21" s="53" t="s">
        <v>190</v>
      </c>
      <c r="S21" s="32" t="s">
        <v>236</v>
      </c>
      <c r="U21" s="3" t="s">
        <v>73</v>
      </c>
    </row>
    <row r="22" spans="1:24" x14ac:dyDescent="0.25">
      <c r="A22" s="35">
        <v>200</v>
      </c>
      <c r="B22" s="36" t="s">
        <v>117</v>
      </c>
      <c r="G22" s="39">
        <v>200</v>
      </c>
      <c r="H22" s="39" t="s">
        <v>349</v>
      </c>
      <c r="I22" s="39">
        <v>236</v>
      </c>
      <c r="J22" s="39" t="s">
        <v>417</v>
      </c>
      <c r="P22" s="53" t="s">
        <v>191</v>
      </c>
      <c r="S22" s="32" t="s">
        <v>77</v>
      </c>
    </row>
    <row r="23" spans="1:24" x14ac:dyDescent="0.25">
      <c r="A23" s="35">
        <v>210</v>
      </c>
      <c r="B23" s="36" t="s">
        <v>112</v>
      </c>
      <c r="G23" s="39">
        <v>200</v>
      </c>
      <c r="H23" s="39" t="s">
        <v>349</v>
      </c>
      <c r="I23" s="39">
        <v>238</v>
      </c>
      <c r="J23" s="39" t="s">
        <v>368</v>
      </c>
      <c r="P23" s="54" t="s">
        <v>192</v>
      </c>
      <c r="S23" s="32" t="s">
        <v>78</v>
      </c>
      <c r="U23" s="58" t="s">
        <v>63</v>
      </c>
    </row>
    <row r="24" spans="1:24" x14ac:dyDescent="0.25">
      <c r="A24" s="35">
        <v>220</v>
      </c>
      <c r="B24" s="36" t="s">
        <v>118</v>
      </c>
      <c r="G24" s="39">
        <v>200</v>
      </c>
      <c r="H24" s="39" t="s">
        <v>349</v>
      </c>
      <c r="I24" s="39">
        <v>239</v>
      </c>
      <c r="J24" s="39" t="s">
        <v>369</v>
      </c>
      <c r="S24" s="32" t="s">
        <v>239</v>
      </c>
      <c r="U24" s="3" t="s">
        <v>70</v>
      </c>
    </row>
    <row r="25" spans="1:24" x14ac:dyDescent="0.25">
      <c r="A25" s="33">
        <v>20</v>
      </c>
      <c r="B25" s="32" t="s">
        <v>121</v>
      </c>
      <c r="G25" s="39">
        <v>200</v>
      </c>
      <c r="H25" s="39" t="s">
        <v>349</v>
      </c>
      <c r="I25" s="39">
        <v>244</v>
      </c>
      <c r="J25" s="39" t="s">
        <v>370</v>
      </c>
      <c r="P25" s="52" t="s">
        <v>238</v>
      </c>
      <c r="S25" s="32" t="s">
        <v>235</v>
      </c>
      <c r="U25" s="3" t="s">
        <v>73</v>
      </c>
    </row>
    <row r="26" spans="1:24" x14ac:dyDescent="0.25">
      <c r="A26" s="33">
        <v>21</v>
      </c>
      <c r="B26" s="32" t="s">
        <v>122</v>
      </c>
      <c r="G26" s="39">
        <v>200</v>
      </c>
      <c r="H26" s="39" t="s">
        <v>349</v>
      </c>
      <c r="I26" s="39">
        <v>246</v>
      </c>
      <c r="J26" s="39" t="s">
        <v>418</v>
      </c>
      <c r="P26" s="4" t="s">
        <v>71</v>
      </c>
      <c r="S26" s="32" t="s">
        <v>79</v>
      </c>
    </row>
    <row r="27" spans="1:24" x14ac:dyDescent="0.25">
      <c r="A27" s="33">
        <v>22</v>
      </c>
      <c r="B27" s="32" t="s">
        <v>114</v>
      </c>
      <c r="G27" s="39">
        <v>200</v>
      </c>
      <c r="H27" s="39" t="s">
        <v>349</v>
      </c>
      <c r="I27" s="39">
        <v>254</v>
      </c>
      <c r="J27" s="39" t="s">
        <v>371</v>
      </c>
      <c r="P27" s="4" t="s">
        <v>75</v>
      </c>
      <c r="S27" s="32" t="s">
        <v>80</v>
      </c>
      <c r="U27" s="46" t="s">
        <v>23</v>
      </c>
    </row>
    <row r="28" spans="1:24" x14ac:dyDescent="0.25">
      <c r="A28" s="33">
        <v>23</v>
      </c>
      <c r="B28" s="32" t="s">
        <v>123</v>
      </c>
      <c r="G28" s="39">
        <v>200</v>
      </c>
      <c r="H28" s="39" t="s">
        <v>349</v>
      </c>
      <c r="I28" s="39">
        <v>256</v>
      </c>
      <c r="J28" s="39" t="s">
        <v>372</v>
      </c>
      <c r="P28" s="4" t="s">
        <v>209</v>
      </c>
      <c r="U28" s="47" t="s">
        <v>344</v>
      </c>
    </row>
    <row r="29" spans="1:24" x14ac:dyDescent="0.25">
      <c r="A29" s="33">
        <v>24</v>
      </c>
      <c r="B29" s="32" t="s">
        <v>124</v>
      </c>
      <c r="G29" s="39">
        <v>200</v>
      </c>
      <c r="H29" s="39" t="s">
        <v>349</v>
      </c>
      <c r="I29" s="39">
        <v>257</v>
      </c>
      <c r="J29" s="39" t="s">
        <v>373</v>
      </c>
      <c r="P29" s="4" t="s">
        <v>210</v>
      </c>
      <c r="U29" s="55" t="s">
        <v>347</v>
      </c>
    </row>
    <row r="30" spans="1:24" x14ac:dyDescent="0.25">
      <c r="A30" s="33">
        <v>25</v>
      </c>
      <c r="B30" s="32" t="s">
        <v>115</v>
      </c>
      <c r="G30" s="39">
        <v>200</v>
      </c>
      <c r="H30" s="39" t="s">
        <v>349</v>
      </c>
      <c r="I30" s="39">
        <v>261</v>
      </c>
      <c r="J30" s="39" t="s">
        <v>374</v>
      </c>
      <c r="U30" s="47" t="s">
        <v>287</v>
      </c>
    </row>
    <row r="31" spans="1:24" x14ac:dyDescent="0.25">
      <c r="A31" s="33">
        <v>26</v>
      </c>
      <c r="B31" s="32" t="s">
        <v>125</v>
      </c>
      <c r="G31" s="39">
        <v>200</v>
      </c>
      <c r="H31" s="39" t="s">
        <v>349</v>
      </c>
      <c r="I31" s="39">
        <v>262</v>
      </c>
      <c r="J31" s="39" t="s">
        <v>375</v>
      </c>
      <c r="P31" s="46" t="s">
        <v>66</v>
      </c>
      <c r="U31" s="55" t="s">
        <v>346</v>
      </c>
    </row>
    <row r="32" spans="1:24" x14ac:dyDescent="0.25">
      <c r="A32" s="33">
        <v>27</v>
      </c>
      <c r="B32" s="32" t="s">
        <v>126</v>
      </c>
      <c r="G32" s="39">
        <v>300</v>
      </c>
      <c r="H32" s="39" t="s">
        <v>249</v>
      </c>
      <c r="I32" s="39">
        <v>301</v>
      </c>
      <c r="J32" s="39" t="s">
        <v>376</v>
      </c>
      <c r="P32" s="55" t="s">
        <v>317</v>
      </c>
      <c r="S32" s="60"/>
      <c r="U32" s="55" t="s">
        <v>343</v>
      </c>
    </row>
    <row r="33" spans="1:21" x14ac:dyDescent="0.25">
      <c r="A33" s="33">
        <v>28</v>
      </c>
      <c r="B33" s="32" t="s">
        <v>127</v>
      </c>
      <c r="G33" s="39">
        <v>300</v>
      </c>
      <c r="H33" s="39" t="s">
        <v>249</v>
      </c>
      <c r="I33" s="39">
        <v>303</v>
      </c>
      <c r="J33" s="39" t="s">
        <v>377</v>
      </c>
      <c r="P33" s="55" t="s">
        <v>318</v>
      </c>
      <c r="U33" s="55" t="s">
        <v>345</v>
      </c>
    </row>
    <row r="34" spans="1:21" x14ac:dyDescent="0.25">
      <c r="A34" s="33">
        <v>29</v>
      </c>
      <c r="B34" s="32" t="s">
        <v>128</v>
      </c>
      <c r="G34" s="39">
        <v>300</v>
      </c>
      <c r="H34" s="39" t="s">
        <v>249</v>
      </c>
      <c r="I34" s="39">
        <v>306</v>
      </c>
      <c r="J34" s="39" t="s">
        <v>378</v>
      </c>
      <c r="P34" s="55" t="s">
        <v>319</v>
      </c>
      <c r="U34" s="55" t="s">
        <v>341</v>
      </c>
    </row>
    <row r="35" spans="1:21" x14ac:dyDescent="0.25">
      <c r="A35" s="33">
        <v>30</v>
      </c>
      <c r="B35" s="32" t="s">
        <v>129</v>
      </c>
      <c r="G35" s="39">
        <v>300</v>
      </c>
      <c r="H35" s="39" t="s">
        <v>249</v>
      </c>
      <c r="I35" s="39">
        <v>321</v>
      </c>
      <c r="J35" s="39" t="s">
        <v>379</v>
      </c>
      <c r="P35" s="55" t="s">
        <v>320</v>
      </c>
      <c r="U35" s="55" t="s">
        <v>342</v>
      </c>
    </row>
    <row r="36" spans="1:21" x14ac:dyDescent="0.25">
      <c r="A36" s="33">
        <v>31</v>
      </c>
      <c r="B36" s="32" t="s">
        <v>130</v>
      </c>
      <c r="G36" s="39">
        <v>300</v>
      </c>
      <c r="H36" s="39" t="s">
        <v>249</v>
      </c>
      <c r="I36" s="39">
        <v>331</v>
      </c>
      <c r="J36" s="39" t="s">
        <v>380</v>
      </c>
      <c r="P36" s="55" t="s">
        <v>321</v>
      </c>
    </row>
    <row r="37" spans="1:21" x14ac:dyDescent="0.25">
      <c r="A37" s="33">
        <v>32</v>
      </c>
      <c r="B37" s="32" t="s">
        <v>132</v>
      </c>
      <c r="G37" s="39">
        <v>300</v>
      </c>
      <c r="H37" s="39" t="s">
        <v>249</v>
      </c>
      <c r="I37" s="39">
        <v>332</v>
      </c>
      <c r="J37" s="39" t="s">
        <v>381</v>
      </c>
      <c r="P37" s="55" t="s">
        <v>322</v>
      </c>
    </row>
    <row r="38" spans="1:21" x14ac:dyDescent="0.25">
      <c r="A38" s="33">
        <v>33</v>
      </c>
      <c r="B38" s="32" t="s">
        <v>133</v>
      </c>
      <c r="G38" s="39">
        <v>400</v>
      </c>
      <c r="H38" s="39" t="s">
        <v>250</v>
      </c>
      <c r="I38" s="39">
        <v>411</v>
      </c>
      <c r="J38" s="39" t="s">
        <v>382</v>
      </c>
    </row>
    <row r="39" spans="1:21" x14ac:dyDescent="0.25">
      <c r="A39" s="33">
        <v>34</v>
      </c>
      <c r="B39" s="32" t="s">
        <v>134</v>
      </c>
      <c r="G39" s="39">
        <v>400</v>
      </c>
      <c r="H39" s="39" t="s">
        <v>250</v>
      </c>
      <c r="I39" s="39">
        <v>412</v>
      </c>
      <c r="J39" s="39" t="s">
        <v>419</v>
      </c>
      <c r="P39" s="46" t="s">
        <v>240</v>
      </c>
    </row>
    <row r="40" spans="1:21" x14ac:dyDescent="0.25">
      <c r="A40" s="33">
        <v>35</v>
      </c>
      <c r="B40" s="32" t="s">
        <v>135</v>
      </c>
      <c r="G40" s="39">
        <v>400</v>
      </c>
      <c r="H40" s="39" t="s">
        <v>250</v>
      </c>
      <c r="I40" s="39">
        <v>413</v>
      </c>
      <c r="J40" s="39" t="s">
        <v>383</v>
      </c>
      <c r="P40" s="61" t="s">
        <v>151</v>
      </c>
    </row>
    <row r="41" spans="1:21" x14ac:dyDescent="0.25">
      <c r="A41" s="33">
        <v>36</v>
      </c>
      <c r="B41" s="32" t="s">
        <v>136</v>
      </c>
      <c r="G41" s="39">
        <v>400</v>
      </c>
      <c r="H41" s="39" t="s">
        <v>250</v>
      </c>
      <c r="I41" s="39">
        <v>414</v>
      </c>
      <c r="J41" s="39" t="s">
        <v>384</v>
      </c>
      <c r="P41" s="61" t="s">
        <v>152</v>
      </c>
    </row>
    <row r="42" spans="1:21" x14ac:dyDescent="0.25">
      <c r="A42" s="33">
        <v>37</v>
      </c>
      <c r="B42" s="32" t="s">
        <v>137</v>
      </c>
      <c r="G42" s="39">
        <v>400</v>
      </c>
      <c r="H42" s="39" t="s">
        <v>250</v>
      </c>
      <c r="I42" s="39">
        <v>415</v>
      </c>
      <c r="J42" s="39" t="s">
        <v>385</v>
      </c>
    </row>
    <row r="43" spans="1:21" x14ac:dyDescent="0.25">
      <c r="A43" s="33">
        <v>38</v>
      </c>
      <c r="B43" s="32" t="s">
        <v>138</v>
      </c>
      <c r="G43" s="39">
        <v>400</v>
      </c>
      <c r="H43" s="39" t="s">
        <v>250</v>
      </c>
      <c r="I43" s="39">
        <v>416</v>
      </c>
      <c r="J43" s="39" t="s">
        <v>386</v>
      </c>
      <c r="P43" s="62" t="s">
        <v>39</v>
      </c>
    </row>
    <row r="44" spans="1:21" x14ac:dyDescent="0.25">
      <c r="A44" s="33">
        <v>39</v>
      </c>
      <c r="B44" s="32" t="s">
        <v>139</v>
      </c>
      <c r="G44" s="39">
        <v>400</v>
      </c>
      <c r="H44" s="39" t="s">
        <v>250</v>
      </c>
      <c r="I44" s="39">
        <v>417</v>
      </c>
      <c r="J44" s="39" t="s">
        <v>387</v>
      </c>
      <c r="P44" t="s">
        <v>335</v>
      </c>
    </row>
    <row r="45" spans="1:21" x14ac:dyDescent="0.25">
      <c r="A45" s="33">
        <v>40</v>
      </c>
      <c r="B45" s="32" t="s">
        <v>140</v>
      </c>
      <c r="G45" s="39">
        <v>400</v>
      </c>
      <c r="H45" s="39" t="s">
        <v>250</v>
      </c>
      <c r="I45" s="39">
        <v>421</v>
      </c>
      <c r="J45" s="39" t="s">
        <v>388</v>
      </c>
      <c r="P45" t="s">
        <v>336</v>
      </c>
    </row>
    <row r="46" spans="1:21" x14ac:dyDescent="0.25">
      <c r="A46" s="33">
        <v>41</v>
      </c>
      <c r="B46" s="32" t="s">
        <v>143</v>
      </c>
      <c r="G46" s="39">
        <v>400</v>
      </c>
      <c r="H46" s="39" t="s">
        <v>250</v>
      </c>
      <c r="I46" s="39">
        <v>431</v>
      </c>
      <c r="J46" s="39" t="s">
        <v>389</v>
      </c>
    </row>
    <row r="47" spans="1:21" x14ac:dyDescent="0.25">
      <c r="A47" s="33">
        <v>42</v>
      </c>
      <c r="B47" s="32" t="s">
        <v>215</v>
      </c>
      <c r="G47" s="39">
        <v>400</v>
      </c>
      <c r="H47" s="39" t="s">
        <v>250</v>
      </c>
      <c r="I47" s="39">
        <v>442</v>
      </c>
      <c r="J47" s="39" t="s">
        <v>392</v>
      </c>
    </row>
    <row r="48" spans="1:21" x14ac:dyDescent="0.25">
      <c r="A48" s="33">
        <v>43</v>
      </c>
      <c r="B48" s="32" t="s">
        <v>216</v>
      </c>
      <c r="G48" s="39">
        <v>400</v>
      </c>
      <c r="H48" s="39" t="s">
        <v>250</v>
      </c>
      <c r="I48" s="39">
        <v>444</v>
      </c>
      <c r="J48" s="39" t="s">
        <v>393</v>
      </c>
    </row>
    <row r="49" spans="1:10" x14ac:dyDescent="0.25">
      <c r="A49" s="33">
        <v>44</v>
      </c>
      <c r="B49" s="32" t="s">
        <v>217</v>
      </c>
      <c r="G49" s="39">
        <v>500</v>
      </c>
      <c r="H49" s="39" t="s">
        <v>251</v>
      </c>
      <c r="I49" s="39">
        <v>501</v>
      </c>
      <c r="J49" s="39" t="s">
        <v>394</v>
      </c>
    </row>
    <row r="50" spans="1:10" x14ac:dyDescent="0.25">
      <c r="A50" s="33">
        <v>45</v>
      </c>
      <c r="B50" s="32" t="s">
        <v>218</v>
      </c>
      <c r="G50" s="39">
        <v>500</v>
      </c>
      <c r="H50" s="39" t="s">
        <v>251</v>
      </c>
      <c r="I50" s="39">
        <v>511</v>
      </c>
      <c r="J50" s="39" t="s">
        <v>395</v>
      </c>
    </row>
    <row r="51" spans="1:10" x14ac:dyDescent="0.25">
      <c r="G51" s="39">
        <v>500</v>
      </c>
      <c r="H51" s="39" t="s">
        <v>251</v>
      </c>
      <c r="I51" s="39">
        <v>512</v>
      </c>
      <c r="J51" s="39" t="s">
        <v>396</v>
      </c>
    </row>
    <row r="52" spans="1:10" x14ac:dyDescent="0.25">
      <c r="A52" s="50"/>
      <c r="B52" s="50"/>
      <c r="G52" s="39">
        <v>500</v>
      </c>
      <c r="H52" s="39" t="s">
        <v>251</v>
      </c>
      <c r="I52" s="39">
        <v>543</v>
      </c>
      <c r="J52" s="39" t="s">
        <v>397</v>
      </c>
    </row>
    <row r="53" spans="1:10" x14ac:dyDescent="0.25">
      <c r="B53" s="49"/>
      <c r="G53" s="39">
        <v>600</v>
      </c>
      <c r="H53" s="39" t="s">
        <v>252</v>
      </c>
      <c r="I53" s="39">
        <v>601</v>
      </c>
      <c r="J53" s="39" t="s">
        <v>398</v>
      </c>
    </row>
    <row r="54" spans="1:10" x14ac:dyDescent="0.25">
      <c r="B54" s="49"/>
      <c r="G54" s="39">
        <v>600</v>
      </c>
      <c r="H54" s="39" t="s">
        <v>252</v>
      </c>
      <c r="I54" s="39">
        <v>610</v>
      </c>
      <c r="J54" s="39" t="s">
        <v>399</v>
      </c>
    </row>
    <row r="55" spans="1:10" x14ac:dyDescent="0.25">
      <c r="B55" s="49"/>
      <c r="G55" s="39">
        <v>600</v>
      </c>
      <c r="H55" s="39" t="s">
        <v>252</v>
      </c>
      <c r="I55" s="39">
        <v>621</v>
      </c>
      <c r="J55" s="39" t="s">
        <v>400</v>
      </c>
    </row>
    <row r="56" spans="1:10" x14ac:dyDescent="0.25">
      <c r="B56" s="49"/>
      <c r="G56" s="39">
        <v>600</v>
      </c>
      <c r="H56" s="39" t="s">
        <v>252</v>
      </c>
      <c r="I56" s="39">
        <v>622</v>
      </c>
      <c r="J56" s="39" t="s">
        <v>401</v>
      </c>
    </row>
    <row r="57" spans="1:10" x14ac:dyDescent="0.25">
      <c r="B57" s="49"/>
      <c r="G57" s="39">
        <v>600</v>
      </c>
      <c r="H57" s="39" t="s">
        <v>252</v>
      </c>
      <c r="I57" s="39">
        <v>627</v>
      </c>
      <c r="J57" s="39" t="s">
        <v>402</v>
      </c>
    </row>
    <row r="58" spans="1:10" x14ac:dyDescent="0.25">
      <c r="B58" s="49"/>
      <c r="G58" s="39">
        <v>600</v>
      </c>
      <c r="H58" s="39" t="s">
        <v>252</v>
      </c>
      <c r="I58" s="39">
        <v>631</v>
      </c>
      <c r="J58" s="39" t="s">
        <v>403</v>
      </c>
    </row>
    <row r="59" spans="1:10" x14ac:dyDescent="0.25">
      <c r="B59" s="49"/>
      <c r="G59" s="39">
        <v>600</v>
      </c>
      <c r="H59" s="39" t="s">
        <v>252</v>
      </c>
      <c r="I59" s="39">
        <v>641</v>
      </c>
      <c r="J59" s="39" t="s">
        <v>404</v>
      </c>
    </row>
    <row r="60" spans="1:10" x14ac:dyDescent="0.25">
      <c r="B60" s="49"/>
      <c r="G60" s="39">
        <v>700</v>
      </c>
      <c r="H60" s="39" t="s">
        <v>253</v>
      </c>
      <c r="I60" s="39">
        <v>701</v>
      </c>
      <c r="J60" s="39" t="s">
        <v>405</v>
      </c>
    </row>
    <row r="61" spans="1:10" x14ac:dyDescent="0.25">
      <c r="G61" s="39">
        <v>700</v>
      </c>
      <c r="H61" s="39" t="s">
        <v>253</v>
      </c>
      <c r="I61" s="39">
        <v>704</v>
      </c>
      <c r="J61" s="39" t="s">
        <v>406</v>
      </c>
    </row>
    <row r="62" spans="1:10" x14ac:dyDescent="0.25">
      <c r="G62" s="39">
        <v>700</v>
      </c>
      <c r="H62" s="39" t="s">
        <v>253</v>
      </c>
      <c r="I62" s="39">
        <v>705</v>
      </c>
      <c r="J62" s="39" t="s">
        <v>407</v>
      </c>
    </row>
    <row r="63" spans="1:10" x14ac:dyDescent="0.25">
      <c r="G63" s="39">
        <v>700</v>
      </c>
      <c r="H63" s="39" t="s">
        <v>253</v>
      </c>
      <c r="I63" s="39">
        <v>706</v>
      </c>
      <c r="J63" s="39" t="s">
        <v>437</v>
      </c>
    </row>
    <row r="64" spans="1:10" x14ac:dyDescent="0.25">
      <c r="G64" s="39">
        <v>700</v>
      </c>
      <c r="H64" s="39" t="s">
        <v>253</v>
      </c>
      <c r="I64" s="39">
        <v>721</v>
      </c>
      <c r="J64" s="39" t="s">
        <v>408</v>
      </c>
    </row>
    <row r="65" spans="7:10" x14ac:dyDescent="0.25">
      <c r="G65" s="39">
        <v>700</v>
      </c>
      <c r="H65" s="39" t="s">
        <v>253</v>
      </c>
      <c r="I65" s="39">
        <v>722</v>
      </c>
      <c r="J65" s="39" t="s">
        <v>420</v>
      </c>
    </row>
    <row r="66" spans="7:10" x14ac:dyDescent="0.25">
      <c r="G66" s="39">
        <v>700</v>
      </c>
      <c r="H66" s="39" t="s">
        <v>253</v>
      </c>
      <c r="I66" s="39">
        <v>724</v>
      </c>
      <c r="J66" s="39" t="s">
        <v>409</v>
      </c>
    </row>
    <row r="67" spans="7:10" x14ac:dyDescent="0.25">
      <c r="G67" s="39">
        <v>700</v>
      </c>
      <c r="H67" s="39" t="s">
        <v>253</v>
      </c>
      <c r="I67" s="39">
        <v>733</v>
      </c>
      <c r="J67" s="39" t="s">
        <v>410</v>
      </c>
    </row>
    <row r="68" spans="7:10" x14ac:dyDescent="0.25">
      <c r="G68" s="39">
        <v>700</v>
      </c>
      <c r="H68" s="39" t="s">
        <v>253</v>
      </c>
      <c r="I68" s="39">
        <v>734</v>
      </c>
      <c r="J68" s="39" t="s">
        <v>411</v>
      </c>
    </row>
    <row r="69" spans="7:10" x14ac:dyDescent="0.25">
      <c r="G69" s="39">
        <v>800</v>
      </c>
      <c r="H69" s="39" t="s">
        <v>254</v>
      </c>
      <c r="I69" s="39">
        <v>803</v>
      </c>
      <c r="J69" s="39" t="s">
        <v>412</v>
      </c>
    </row>
    <row r="70" spans="7:10" x14ac:dyDescent="0.25">
      <c r="G70" s="39">
        <v>800</v>
      </c>
      <c r="H70" s="39" t="s">
        <v>254</v>
      </c>
      <c r="I70" s="39">
        <v>808</v>
      </c>
      <c r="J70" s="39" t="s">
        <v>413</v>
      </c>
    </row>
    <row r="71" spans="7:10" x14ac:dyDescent="0.25">
      <c r="G71" s="39">
        <v>800</v>
      </c>
      <c r="H71" s="39" t="s">
        <v>254</v>
      </c>
      <c r="I71" s="39">
        <v>811</v>
      </c>
      <c r="J71" s="39" t="s">
        <v>414</v>
      </c>
    </row>
    <row r="72" spans="7:10" x14ac:dyDescent="0.25">
      <c r="G72" s="39">
        <v>800</v>
      </c>
      <c r="H72" s="39" t="s">
        <v>254</v>
      </c>
      <c r="I72" s="39">
        <v>821</v>
      </c>
      <c r="J72" s="39" t="s">
        <v>415</v>
      </c>
    </row>
  </sheetData>
  <mergeCells count="4">
    <mergeCell ref="W1:W2"/>
    <mergeCell ref="X1:X2"/>
    <mergeCell ref="U12:U13"/>
    <mergeCell ref="S5:S6"/>
  </mergeCells>
  <phoneticPr fontId="2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rgb="FF00B050"/>
  </sheetPr>
  <dimension ref="A1:T2500"/>
  <sheetViews>
    <sheetView showGridLines="0" zoomScale="60" zoomScaleNormal="60" zoomScaleSheetLayoutView="40" zoomScalePageLayoutView="69" workbookViewId="0"/>
  </sheetViews>
  <sheetFormatPr baseColWidth="10" defaultColWidth="11.42578125" defaultRowHeight="24.95" customHeight="1" x14ac:dyDescent="0.25"/>
  <cols>
    <col min="1" max="1" width="9.28515625" style="328" customWidth="1"/>
    <col min="2" max="3" width="8.85546875" style="328" customWidth="1"/>
    <col min="4" max="4" width="42.5703125" style="500" customWidth="1"/>
    <col min="5" max="5" width="25.42578125" style="501" customWidth="1"/>
    <col min="6" max="6" width="26.7109375" style="572" customWidth="1"/>
    <col min="7" max="7" width="22.7109375" style="495" customWidth="1"/>
    <col min="8" max="8" width="21.7109375" style="502" customWidth="1"/>
    <col min="9" max="9" width="20.42578125" style="503" customWidth="1"/>
    <col min="10" max="10" width="19" style="503" customWidth="1"/>
    <col min="11" max="11" width="63.7109375" style="65" customWidth="1"/>
    <col min="12" max="12" width="19.85546875" style="504" customWidth="1"/>
    <col min="13" max="13" width="32.7109375" style="504" customWidth="1"/>
    <col min="14" max="14" width="57.42578125" style="495" customWidth="1"/>
    <col min="15" max="15" width="46.5703125" style="495" customWidth="1"/>
    <col min="16" max="16" width="7.7109375" style="495" customWidth="1"/>
    <col min="17" max="16384" width="11.42578125" style="495"/>
  </cols>
  <sheetData>
    <row r="1" spans="1:20" ht="24.95" customHeight="1" x14ac:dyDescent="0.25">
      <c r="A1" s="489"/>
      <c r="B1" s="489"/>
      <c r="C1" s="489"/>
      <c r="D1" s="490"/>
      <c r="E1" s="490"/>
      <c r="F1" s="491"/>
      <c r="G1" s="492"/>
      <c r="H1" s="493"/>
      <c r="I1" s="491"/>
      <c r="J1" s="491"/>
      <c r="K1" s="491"/>
      <c r="L1" s="494"/>
      <c r="M1" s="494"/>
      <c r="N1" s="494"/>
      <c r="O1" s="492"/>
      <c r="P1" s="492"/>
    </row>
    <row r="2" spans="1:20" s="328" customFormat="1" ht="67.5" customHeight="1" x14ac:dyDescent="0.25">
      <c r="A2" s="589" t="s">
        <v>429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281"/>
    </row>
    <row r="3" spans="1:20" s="328" customFormat="1" ht="24.95" customHeight="1" x14ac:dyDescent="0.25">
      <c r="G3" s="283"/>
      <c r="H3" s="284"/>
      <c r="I3" s="283"/>
      <c r="J3" s="283"/>
      <c r="K3" s="283"/>
      <c r="L3" s="327"/>
      <c r="M3" s="327"/>
      <c r="N3" s="327"/>
      <c r="O3" s="283"/>
      <c r="P3" s="283"/>
    </row>
    <row r="4" spans="1:20" s="328" customFormat="1" ht="24.95" customHeight="1" x14ac:dyDescent="0.25">
      <c r="A4" s="287"/>
      <c r="B4" s="287"/>
      <c r="C4" s="287"/>
      <c r="D4" s="288" t="s">
        <v>45</v>
      </c>
      <c r="E4" s="88">
        <f>'BD1'!K6</f>
        <v>0</v>
      </c>
      <c r="F4" s="591" t="str">
        <f>'BD1'!M6</f>
        <v/>
      </c>
      <c r="G4" s="591"/>
      <c r="H4" s="591"/>
      <c r="I4" s="283"/>
      <c r="J4" s="283"/>
      <c r="K4" s="283"/>
      <c r="L4" s="283"/>
      <c r="M4" s="283"/>
      <c r="N4" s="283"/>
    </row>
    <row r="5" spans="1:20" s="328" customFormat="1" ht="19.5" customHeight="1" x14ac:dyDescent="0.25">
      <c r="D5" s="496"/>
      <c r="E5" s="327"/>
      <c r="F5" s="327"/>
      <c r="G5" s="327"/>
      <c r="H5" s="284"/>
      <c r="I5" s="327"/>
      <c r="J5" s="327"/>
      <c r="K5" s="327"/>
      <c r="L5" s="327"/>
      <c r="M5" s="327"/>
      <c r="N5" s="327"/>
    </row>
    <row r="6" spans="1:20" s="328" customFormat="1" ht="26.25" customHeight="1" x14ac:dyDescent="0.25">
      <c r="A6" s="287"/>
      <c r="B6" s="287"/>
      <c r="C6" s="287"/>
      <c r="D6" s="288" t="s">
        <v>1</v>
      </c>
      <c r="E6" s="89">
        <f>'BD1'!K8</f>
        <v>0</v>
      </c>
      <c r="F6" s="591" t="str">
        <f>'BD1'!M8</f>
        <v/>
      </c>
      <c r="G6" s="591"/>
      <c r="H6" s="591"/>
      <c r="I6" s="327"/>
      <c r="J6" s="327"/>
      <c r="K6" s="327"/>
      <c r="L6" s="327"/>
      <c r="M6" s="327"/>
      <c r="N6" s="327"/>
    </row>
    <row r="7" spans="1:20" s="328" customFormat="1" ht="24.95" customHeight="1" x14ac:dyDescent="0.25">
      <c r="D7" s="496"/>
      <c r="E7" s="327"/>
      <c r="F7" s="327"/>
      <c r="G7" s="327"/>
      <c r="H7" s="284"/>
      <c r="I7" s="327"/>
      <c r="J7" s="327"/>
      <c r="K7" s="327"/>
      <c r="L7" s="327"/>
      <c r="M7" s="327"/>
      <c r="N7" s="327"/>
    </row>
    <row r="8" spans="1:20" s="328" customFormat="1" ht="24.95" customHeight="1" x14ac:dyDescent="0.25">
      <c r="A8" s="287"/>
      <c r="B8" s="287"/>
      <c r="C8" s="287"/>
      <c r="D8" s="288" t="s">
        <v>46</v>
      </c>
      <c r="E8" s="89">
        <f>'BD1'!K10</f>
        <v>0</v>
      </c>
      <c r="F8" s="89">
        <f>'BD1'!M10</f>
        <v>0</v>
      </c>
      <c r="G8" s="327"/>
      <c r="H8" s="284"/>
      <c r="I8" s="327"/>
      <c r="J8" s="327"/>
      <c r="K8" s="327"/>
      <c r="L8" s="327"/>
      <c r="M8" s="327"/>
      <c r="N8" s="327"/>
      <c r="O8" s="289"/>
    </row>
    <row r="9" spans="1:20" s="328" customFormat="1" ht="24.95" customHeight="1" x14ac:dyDescent="0.25">
      <c r="G9" s="281"/>
      <c r="H9" s="284"/>
      <c r="I9" s="283"/>
      <c r="J9" s="283"/>
      <c r="K9" s="283"/>
      <c r="L9" s="327"/>
      <c r="M9" s="327"/>
      <c r="N9" s="327"/>
      <c r="O9" s="283"/>
      <c r="P9" s="283"/>
    </row>
    <row r="10" spans="1:20" s="293" customFormat="1" ht="72" customHeight="1" x14ac:dyDescent="0.25">
      <c r="A10" s="290" t="s">
        <v>47</v>
      </c>
      <c r="B10" s="290" t="s">
        <v>8</v>
      </c>
      <c r="C10" s="290" t="s">
        <v>9</v>
      </c>
      <c r="D10" s="291" t="s">
        <v>12</v>
      </c>
      <c r="E10" s="291" t="s">
        <v>48</v>
      </c>
      <c r="F10" s="291" t="s">
        <v>28</v>
      </c>
      <c r="G10" s="291" t="s">
        <v>49</v>
      </c>
      <c r="H10" s="292" t="s">
        <v>50</v>
      </c>
      <c r="I10" s="291" t="s">
        <v>51</v>
      </c>
      <c r="J10" s="291" t="s">
        <v>52</v>
      </c>
      <c r="K10" s="291" t="s">
        <v>53</v>
      </c>
      <c r="L10" s="291" t="s">
        <v>54</v>
      </c>
      <c r="M10" s="291" t="s">
        <v>44</v>
      </c>
      <c r="N10" s="291" t="s">
        <v>55</v>
      </c>
      <c r="P10" s="289"/>
      <c r="R10" s="592"/>
      <c r="S10" s="593"/>
      <c r="T10" s="593"/>
    </row>
    <row r="11" spans="1:20" s="497" customFormat="1" ht="35.1" customHeight="1" x14ac:dyDescent="0.25">
      <c r="A11" s="2" t="str">
        <f>IF(D11&gt;0,ROW()-10,"")</f>
        <v/>
      </c>
      <c r="B11" s="2" t="str">
        <f>IF(D11&gt;0,$E$4,"")</f>
        <v/>
      </c>
      <c r="C11" s="2" t="str">
        <f>IF(D11&gt;0,$E$6,"")</f>
        <v/>
      </c>
      <c r="D11" s="90"/>
      <c r="E11" s="91"/>
      <c r="F11" s="571"/>
      <c r="G11" s="92"/>
      <c r="H11" s="294"/>
      <c r="I11" s="93"/>
      <c r="J11" s="93"/>
      <c r="K11" s="94"/>
      <c r="L11" s="94"/>
      <c r="M11" s="94"/>
      <c r="N11" s="95"/>
    </row>
    <row r="12" spans="1:20" s="497" customFormat="1" ht="35.1" customHeight="1" x14ac:dyDescent="0.25">
      <c r="A12" s="2" t="str">
        <f t="shared" ref="A12:A75" si="0">IF(D12&gt;0,ROW()-10,"")</f>
        <v/>
      </c>
      <c r="B12" s="2" t="str">
        <f>IF(D12&gt;0,$E$4,"")</f>
        <v/>
      </c>
      <c r="C12" s="2" t="str">
        <f>IF(D12&gt;0,$E$6,"")</f>
        <v/>
      </c>
      <c r="D12" s="90"/>
      <c r="E12" s="91"/>
      <c r="F12" s="571"/>
      <c r="G12" s="92"/>
      <c r="H12" s="294"/>
      <c r="I12" s="93"/>
      <c r="J12" s="93"/>
      <c r="K12" s="94"/>
      <c r="L12" s="94"/>
      <c r="M12" s="94"/>
      <c r="N12" s="95"/>
    </row>
    <row r="13" spans="1:20" s="497" customFormat="1" ht="35.1" customHeight="1" x14ac:dyDescent="0.25">
      <c r="A13" s="2" t="str">
        <f t="shared" si="0"/>
        <v/>
      </c>
      <c r="B13" s="2" t="str">
        <f t="shared" ref="B13:B76" si="1">IF(D13&gt;0,$E$4,"")</f>
        <v/>
      </c>
      <c r="C13" s="2" t="str">
        <f t="shared" ref="C13:C76" si="2">IF(D13&gt;0,$E$6,"")</f>
        <v/>
      </c>
      <c r="D13" s="90"/>
      <c r="E13" s="91"/>
      <c r="F13" s="571"/>
      <c r="G13" s="92"/>
      <c r="H13" s="294"/>
      <c r="I13" s="93"/>
      <c r="J13" s="93"/>
      <c r="K13" s="94"/>
      <c r="L13" s="94"/>
      <c r="M13" s="94"/>
      <c r="N13" s="95"/>
    </row>
    <row r="14" spans="1:20" s="497" customFormat="1" ht="35.1" customHeight="1" x14ac:dyDescent="0.25">
      <c r="A14" s="2" t="str">
        <f t="shared" si="0"/>
        <v/>
      </c>
      <c r="B14" s="2" t="str">
        <f t="shared" si="1"/>
        <v/>
      </c>
      <c r="C14" s="2" t="str">
        <f t="shared" si="2"/>
        <v/>
      </c>
      <c r="D14" s="90"/>
      <c r="E14" s="91"/>
      <c r="F14" s="571"/>
      <c r="G14" s="92"/>
      <c r="H14" s="294"/>
      <c r="I14" s="93"/>
      <c r="J14" s="93"/>
      <c r="K14" s="94"/>
      <c r="L14" s="94"/>
      <c r="M14" s="94"/>
      <c r="N14" s="95"/>
    </row>
    <row r="15" spans="1:20" ht="35.1" customHeight="1" x14ac:dyDescent="0.25">
      <c r="A15" s="2" t="str">
        <f t="shared" si="0"/>
        <v/>
      </c>
      <c r="B15" s="2" t="str">
        <f t="shared" si="1"/>
        <v/>
      </c>
      <c r="C15" s="2" t="str">
        <f t="shared" si="2"/>
        <v/>
      </c>
      <c r="D15" s="90"/>
      <c r="E15" s="91"/>
      <c r="F15" s="571"/>
      <c r="G15" s="92"/>
      <c r="H15" s="294"/>
      <c r="I15" s="93"/>
      <c r="J15" s="93"/>
      <c r="K15" s="94"/>
      <c r="L15" s="94"/>
      <c r="M15" s="94"/>
      <c r="N15" s="95"/>
    </row>
    <row r="16" spans="1:20" ht="35.1" customHeight="1" x14ac:dyDescent="0.25">
      <c r="A16" s="2" t="str">
        <f t="shared" si="0"/>
        <v/>
      </c>
      <c r="B16" s="2" t="str">
        <f t="shared" si="1"/>
        <v/>
      </c>
      <c r="C16" s="2" t="str">
        <f t="shared" si="2"/>
        <v/>
      </c>
      <c r="D16" s="90"/>
      <c r="E16" s="91"/>
      <c r="F16" s="571"/>
      <c r="G16" s="92"/>
      <c r="H16" s="294"/>
      <c r="I16" s="93"/>
      <c r="J16" s="93"/>
      <c r="K16" s="94"/>
      <c r="L16" s="94"/>
      <c r="M16" s="94"/>
      <c r="N16" s="95"/>
    </row>
    <row r="17" spans="1:14" ht="35.1" customHeight="1" x14ac:dyDescent="0.25">
      <c r="A17" s="2" t="str">
        <f t="shared" si="0"/>
        <v/>
      </c>
      <c r="B17" s="2" t="str">
        <f t="shared" si="1"/>
        <v/>
      </c>
      <c r="C17" s="2" t="str">
        <f t="shared" si="2"/>
        <v/>
      </c>
      <c r="D17" s="90"/>
      <c r="E17" s="91"/>
      <c r="F17" s="571"/>
      <c r="G17" s="92"/>
      <c r="H17" s="294"/>
      <c r="I17" s="93"/>
      <c r="J17" s="93"/>
      <c r="K17" s="94"/>
      <c r="L17" s="94"/>
      <c r="M17" s="94"/>
      <c r="N17" s="95"/>
    </row>
    <row r="18" spans="1:14" ht="35.1" customHeight="1" x14ac:dyDescent="0.25">
      <c r="A18" s="2" t="str">
        <f t="shared" si="0"/>
        <v/>
      </c>
      <c r="B18" s="2" t="str">
        <f t="shared" si="1"/>
        <v/>
      </c>
      <c r="C18" s="2" t="str">
        <f t="shared" si="2"/>
        <v/>
      </c>
      <c r="D18" s="90"/>
      <c r="E18" s="91"/>
      <c r="F18" s="571"/>
      <c r="G18" s="92"/>
      <c r="H18" s="294"/>
      <c r="I18" s="93"/>
      <c r="J18" s="93"/>
      <c r="K18" s="94"/>
      <c r="L18" s="94"/>
      <c r="M18" s="94"/>
      <c r="N18" s="95"/>
    </row>
    <row r="19" spans="1:14" ht="35.1" customHeight="1" x14ac:dyDescent="0.25">
      <c r="A19" s="2" t="str">
        <f t="shared" si="0"/>
        <v/>
      </c>
      <c r="B19" s="2" t="str">
        <f t="shared" si="1"/>
        <v/>
      </c>
      <c r="C19" s="2" t="str">
        <f t="shared" si="2"/>
        <v/>
      </c>
      <c r="D19" s="90"/>
      <c r="E19" s="91"/>
      <c r="F19" s="571"/>
      <c r="G19" s="92"/>
      <c r="H19" s="294"/>
      <c r="I19" s="93"/>
      <c r="J19" s="93"/>
      <c r="K19" s="94"/>
      <c r="L19" s="94"/>
      <c r="M19" s="94"/>
      <c r="N19" s="95"/>
    </row>
    <row r="20" spans="1:14" ht="35.1" customHeight="1" x14ac:dyDescent="0.25">
      <c r="A20" s="2" t="str">
        <f t="shared" si="0"/>
        <v/>
      </c>
      <c r="B20" s="2" t="str">
        <f t="shared" si="1"/>
        <v/>
      </c>
      <c r="C20" s="2" t="str">
        <f t="shared" si="2"/>
        <v/>
      </c>
      <c r="D20" s="90"/>
      <c r="E20" s="91"/>
      <c r="F20" s="571"/>
      <c r="G20" s="92"/>
      <c r="H20" s="294"/>
      <c r="I20" s="93"/>
      <c r="J20" s="93"/>
      <c r="K20" s="94"/>
      <c r="L20" s="94"/>
      <c r="M20" s="94"/>
      <c r="N20" s="95"/>
    </row>
    <row r="21" spans="1:14" ht="35.1" customHeight="1" x14ac:dyDescent="0.25">
      <c r="A21" s="2" t="str">
        <f t="shared" si="0"/>
        <v/>
      </c>
      <c r="B21" s="2" t="str">
        <f t="shared" si="1"/>
        <v/>
      </c>
      <c r="C21" s="2" t="str">
        <f t="shared" si="2"/>
        <v/>
      </c>
      <c r="D21" s="90"/>
      <c r="E21" s="91"/>
      <c r="F21" s="571"/>
      <c r="G21" s="92"/>
      <c r="H21" s="294"/>
      <c r="I21" s="93"/>
      <c r="J21" s="93"/>
      <c r="K21" s="94"/>
      <c r="L21" s="94"/>
      <c r="M21" s="94"/>
      <c r="N21" s="95"/>
    </row>
    <row r="22" spans="1:14" ht="35.1" customHeight="1" x14ac:dyDescent="0.25">
      <c r="A22" s="2" t="str">
        <f t="shared" si="0"/>
        <v/>
      </c>
      <c r="B22" s="2" t="str">
        <f t="shared" si="1"/>
        <v/>
      </c>
      <c r="C22" s="2" t="str">
        <f t="shared" si="2"/>
        <v/>
      </c>
      <c r="D22" s="90"/>
      <c r="E22" s="91"/>
      <c r="F22" s="571"/>
      <c r="G22" s="92"/>
      <c r="H22" s="294"/>
      <c r="I22" s="93"/>
      <c r="J22" s="93"/>
      <c r="K22" s="94"/>
      <c r="L22" s="94"/>
      <c r="M22" s="94"/>
      <c r="N22" s="95"/>
    </row>
    <row r="23" spans="1:14" ht="35.1" customHeight="1" x14ac:dyDescent="0.25">
      <c r="A23" s="2" t="str">
        <f t="shared" si="0"/>
        <v/>
      </c>
      <c r="B23" s="2" t="str">
        <f t="shared" si="1"/>
        <v/>
      </c>
      <c r="C23" s="2" t="str">
        <f t="shared" si="2"/>
        <v/>
      </c>
      <c r="D23" s="90"/>
      <c r="E23" s="91"/>
      <c r="F23" s="571"/>
      <c r="G23" s="92"/>
      <c r="H23" s="294"/>
      <c r="I23" s="93"/>
      <c r="J23" s="93"/>
      <c r="K23" s="94"/>
      <c r="L23" s="94"/>
      <c r="M23" s="94"/>
      <c r="N23" s="95"/>
    </row>
    <row r="24" spans="1:14" ht="35.1" customHeight="1" x14ac:dyDescent="0.25">
      <c r="A24" s="2" t="str">
        <f t="shared" si="0"/>
        <v/>
      </c>
      <c r="B24" s="2" t="str">
        <f t="shared" si="1"/>
        <v/>
      </c>
      <c r="C24" s="2" t="str">
        <f t="shared" si="2"/>
        <v/>
      </c>
      <c r="D24" s="90"/>
      <c r="E24" s="91"/>
      <c r="F24" s="571"/>
      <c r="G24" s="92"/>
      <c r="H24" s="294"/>
      <c r="I24" s="93"/>
      <c r="J24" s="93"/>
      <c r="K24" s="94"/>
      <c r="L24" s="94"/>
      <c r="M24" s="94"/>
      <c r="N24" s="95"/>
    </row>
    <row r="25" spans="1:14" ht="35.1" customHeight="1" x14ac:dyDescent="0.25">
      <c r="A25" s="2" t="str">
        <f t="shared" si="0"/>
        <v/>
      </c>
      <c r="B25" s="2" t="str">
        <f t="shared" si="1"/>
        <v/>
      </c>
      <c r="C25" s="2" t="str">
        <f t="shared" si="2"/>
        <v/>
      </c>
      <c r="D25" s="90"/>
      <c r="E25" s="91"/>
      <c r="F25" s="571"/>
      <c r="G25" s="92"/>
      <c r="H25" s="294"/>
      <c r="I25" s="93"/>
      <c r="J25" s="93"/>
      <c r="K25" s="94"/>
      <c r="L25" s="94"/>
      <c r="M25" s="94"/>
      <c r="N25" s="95"/>
    </row>
    <row r="26" spans="1:14" ht="35.1" customHeight="1" x14ac:dyDescent="0.25">
      <c r="A26" s="2" t="str">
        <f t="shared" si="0"/>
        <v/>
      </c>
      <c r="B26" s="2" t="str">
        <f t="shared" si="1"/>
        <v/>
      </c>
      <c r="C26" s="2" t="str">
        <f t="shared" si="2"/>
        <v/>
      </c>
      <c r="D26" s="90"/>
      <c r="E26" s="91"/>
      <c r="F26" s="571"/>
      <c r="G26" s="92"/>
      <c r="H26" s="294"/>
      <c r="I26" s="93"/>
      <c r="J26" s="93"/>
      <c r="K26" s="94"/>
      <c r="L26" s="94"/>
      <c r="M26" s="94"/>
      <c r="N26" s="95"/>
    </row>
    <row r="27" spans="1:14" ht="35.1" customHeight="1" x14ac:dyDescent="0.25">
      <c r="A27" s="2" t="str">
        <f t="shared" si="0"/>
        <v/>
      </c>
      <c r="B27" s="2" t="str">
        <f t="shared" si="1"/>
        <v/>
      </c>
      <c r="C27" s="2" t="str">
        <f t="shared" si="2"/>
        <v/>
      </c>
      <c r="D27" s="90"/>
      <c r="E27" s="91"/>
      <c r="F27" s="571"/>
      <c r="G27" s="92"/>
      <c r="H27" s="294"/>
      <c r="I27" s="93"/>
      <c r="J27" s="93"/>
      <c r="K27" s="94"/>
      <c r="L27" s="96"/>
      <c r="M27" s="96"/>
      <c r="N27" s="97"/>
    </row>
    <row r="28" spans="1:14" ht="35.1" customHeight="1" x14ac:dyDescent="0.25">
      <c r="A28" s="2" t="str">
        <f t="shared" si="0"/>
        <v/>
      </c>
      <c r="B28" s="2" t="str">
        <f t="shared" si="1"/>
        <v/>
      </c>
      <c r="C28" s="2" t="str">
        <f t="shared" si="2"/>
        <v/>
      </c>
      <c r="D28" s="90"/>
      <c r="E28" s="91"/>
      <c r="F28" s="571"/>
      <c r="G28" s="92"/>
      <c r="H28" s="294"/>
      <c r="I28" s="98"/>
      <c r="J28" s="98"/>
      <c r="K28" s="94"/>
      <c r="L28" s="94"/>
      <c r="M28" s="94"/>
      <c r="N28" s="95"/>
    </row>
    <row r="29" spans="1:14" ht="35.1" customHeight="1" x14ac:dyDescent="0.25">
      <c r="A29" s="2" t="str">
        <f t="shared" si="0"/>
        <v/>
      </c>
      <c r="B29" s="2" t="str">
        <f t="shared" si="1"/>
        <v/>
      </c>
      <c r="C29" s="2" t="str">
        <f t="shared" si="2"/>
        <v/>
      </c>
      <c r="D29" s="90"/>
      <c r="E29" s="91"/>
      <c r="F29" s="571"/>
      <c r="G29" s="92"/>
      <c r="H29" s="294"/>
      <c r="I29" s="98"/>
      <c r="J29" s="98"/>
      <c r="K29" s="94"/>
      <c r="L29" s="94"/>
      <c r="M29" s="94"/>
      <c r="N29" s="95"/>
    </row>
    <row r="30" spans="1:14" ht="35.1" customHeight="1" x14ac:dyDescent="0.25">
      <c r="A30" s="2" t="str">
        <f t="shared" si="0"/>
        <v/>
      </c>
      <c r="B30" s="2" t="str">
        <f t="shared" si="1"/>
        <v/>
      </c>
      <c r="C30" s="2" t="str">
        <f t="shared" si="2"/>
        <v/>
      </c>
      <c r="D30" s="90"/>
      <c r="E30" s="91"/>
      <c r="F30" s="571"/>
      <c r="G30" s="92"/>
      <c r="H30" s="294"/>
      <c r="I30" s="98"/>
      <c r="J30" s="98"/>
      <c r="K30" s="94"/>
      <c r="L30" s="94"/>
      <c r="M30" s="94"/>
      <c r="N30" s="95"/>
    </row>
    <row r="31" spans="1:14" ht="35.1" customHeight="1" x14ac:dyDescent="0.25">
      <c r="A31" s="2" t="str">
        <f t="shared" si="0"/>
        <v/>
      </c>
      <c r="B31" s="2" t="str">
        <f t="shared" si="1"/>
        <v/>
      </c>
      <c r="C31" s="2" t="str">
        <f t="shared" si="2"/>
        <v/>
      </c>
      <c r="D31" s="90"/>
      <c r="E31" s="91"/>
      <c r="F31" s="571"/>
      <c r="G31" s="92"/>
      <c r="H31" s="294"/>
      <c r="I31" s="98"/>
      <c r="J31" s="98"/>
      <c r="K31" s="94"/>
      <c r="L31" s="94"/>
      <c r="M31" s="94"/>
      <c r="N31" s="95"/>
    </row>
    <row r="32" spans="1:14" ht="35.1" customHeight="1" x14ac:dyDescent="0.25">
      <c r="A32" s="2" t="str">
        <f t="shared" si="0"/>
        <v/>
      </c>
      <c r="B32" s="2" t="str">
        <f t="shared" si="1"/>
        <v/>
      </c>
      <c r="C32" s="2" t="str">
        <f t="shared" si="2"/>
        <v/>
      </c>
      <c r="D32" s="90"/>
      <c r="E32" s="91"/>
      <c r="F32" s="571"/>
      <c r="G32" s="92"/>
      <c r="H32" s="294"/>
      <c r="I32" s="98"/>
      <c r="J32" s="98"/>
      <c r="K32" s="94"/>
      <c r="L32" s="94"/>
      <c r="M32" s="94"/>
      <c r="N32" s="95"/>
    </row>
    <row r="33" spans="1:14" ht="35.1" customHeight="1" x14ac:dyDescent="0.25">
      <c r="A33" s="2" t="str">
        <f t="shared" si="0"/>
        <v/>
      </c>
      <c r="B33" s="2" t="str">
        <f t="shared" si="1"/>
        <v/>
      </c>
      <c r="C33" s="2" t="str">
        <f t="shared" si="2"/>
        <v/>
      </c>
      <c r="D33" s="90"/>
      <c r="E33" s="91"/>
      <c r="F33" s="571"/>
      <c r="G33" s="92"/>
      <c r="H33" s="294"/>
      <c r="I33" s="98"/>
      <c r="J33" s="98"/>
      <c r="K33" s="94"/>
      <c r="L33" s="94"/>
      <c r="M33" s="94"/>
      <c r="N33" s="95"/>
    </row>
    <row r="34" spans="1:14" ht="35.1" customHeight="1" x14ac:dyDescent="0.25">
      <c r="A34" s="2" t="str">
        <f t="shared" si="0"/>
        <v/>
      </c>
      <c r="B34" s="2" t="str">
        <f t="shared" si="1"/>
        <v/>
      </c>
      <c r="C34" s="2" t="str">
        <f t="shared" si="2"/>
        <v/>
      </c>
      <c r="D34" s="90"/>
      <c r="E34" s="91"/>
      <c r="F34" s="571"/>
      <c r="G34" s="92"/>
      <c r="H34" s="294"/>
      <c r="I34" s="98"/>
      <c r="J34" s="98"/>
      <c r="K34" s="94"/>
      <c r="L34" s="94"/>
      <c r="M34" s="94"/>
      <c r="N34" s="95"/>
    </row>
    <row r="35" spans="1:14" ht="35.1" customHeight="1" x14ac:dyDescent="0.25">
      <c r="A35" s="2" t="str">
        <f t="shared" si="0"/>
        <v/>
      </c>
      <c r="B35" s="2" t="str">
        <f t="shared" si="1"/>
        <v/>
      </c>
      <c r="C35" s="2" t="str">
        <f t="shared" si="2"/>
        <v/>
      </c>
      <c r="D35" s="90"/>
      <c r="E35" s="91"/>
      <c r="F35" s="571"/>
      <c r="G35" s="92"/>
      <c r="H35" s="294"/>
      <c r="I35" s="98"/>
      <c r="J35" s="98"/>
      <c r="K35" s="94"/>
      <c r="L35" s="94"/>
      <c r="M35" s="94"/>
      <c r="N35" s="95"/>
    </row>
    <row r="36" spans="1:14" ht="35.1" customHeight="1" x14ac:dyDescent="0.25">
      <c r="A36" s="2" t="str">
        <f t="shared" si="0"/>
        <v/>
      </c>
      <c r="B36" s="2" t="str">
        <f t="shared" si="1"/>
        <v/>
      </c>
      <c r="C36" s="2" t="str">
        <f t="shared" si="2"/>
        <v/>
      </c>
      <c r="D36" s="90"/>
      <c r="E36" s="91"/>
      <c r="F36" s="571"/>
      <c r="G36" s="92"/>
      <c r="H36" s="294"/>
      <c r="I36" s="98"/>
      <c r="J36" s="98"/>
      <c r="K36" s="94"/>
      <c r="L36" s="94"/>
      <c r="M36" s="94"/>
      <c r="N36" s="95"/>
    </row>
    <row r="37" spans="1:14" ht="35.1" customHeight="1" x14ac:dyDescent="0.25">
      <c r="A37" s="2" t="str">
        <f t="shared" si="0"/>
        <v/>
      </c>
      <c r="B37" s="2" t="str">
        <f t="shared" si="1"/>
        <v/>
      </c>
      <c r="C37" s="2" t="str">
        <f t="shared" si="2"/>
        <v/>
      </c>
      <c r="D37" s="90"/>
      <c r="E37" s="91"/>
      <c r="F37" s="571"/>
      <c r="G37" s="92"/>
      <c r="H37" s="294"/>
      <c r="I37" s="98"/>
      <c r="J37" s="98"/>
      <c r="K37" s="94"/>
      <c r="L37" s="94"/>
      <c r="M37" s="94"/>
      <c r="N37" s="95"/>
    </row>
    <row r="38" spans="1:14" ht="35.1" customHeight="1" x14ac:dyDescent="0.25">
      <c r="A38" s="2" t="str">
        <f t="shared" si="0"/>
        <v/>
      </c>
      <c r="B38" s="2" t="str">
        <f t="shared" si="1"/>
        <v/>
      </c>
      <c r="C38" s="2" t="str">
        <f t="shared" si="2"/>
        <v/>
      </c>
      <c r="D38" s="90"/>
      <c r="E38" s="91"/>
      <c r="F38" s="571"/>
      <c r="G38" s="92"/>
      <c r="H38" s="294"/>
      <c r="I38" s="98"/>
      <c r="J38" s="98"/>
      <c r="K38" s="94"/>
      <c r="L38" s="94"/>
      <c r="M38" s="94"/>
      <c r="N38" s="95"/>
    </row>
    <row r="39" spans="1:14" ht="35.1" customHeight="1" x14ac:dyDescent="0.25">
      <c r="A39" s="2" t="str">
        <f t="shared" si="0"/>
        <v/>
      </c>
      <c r="B39" s="2" t="str">
        <f t="shared" si="1"/>
        <v/>
      </c>
      <c r="C39" s="2" t="str">
        <f t="shared" si="2"/>
        <v/>
      </c>
      <c r="D39" s="90"/>
      <c r="E39" s="91"/>
      <c r="F39" s="571"/>
      <c r="G39" s="92"/>
      <c r="H39" s="294"/>
      <c r="I39" s="98"/>
      <c r="J39" s="98"/>
      <c r="K39" s="94"/>
      <c r="L39" s="94"/>
      <c r="M39" s="94"/>
      <c r="N39" s="95"/>
    </row>
    <row r="40" spans="1:14" ht="35.1" customHeight="1" x14ac:dyDescent="0.25">
      <c r="A40" s="2" t="str">
        <f t="shared" si="0"/>
        <v/>
      </c>
      <c r="B40" s="2" t="str">
        <f t="shared" si="1"/>
        <v/>
      </c>
      <c r="C40" s="2" t="str">
        <f t="shared" si="2"/>
        <v/>
      </c>
      <c r="D40" s="90"/>
      <c r="E40" s="91"/>
      <c r="F40" s="571"/>
      <c r="G40" s="92"/>
      <c r="H40" s="294"/>
      <c r="I40" s="98"/>
      <c r="J40" s="98"/>
      <c r="K40" s="94"/>
      <c r="L40" s="94"/>
      <c r="M40" s="94"/>
      <c r="N40" s="95"/>
    </row>
    <row r="41" spans="1:14" ht="35.1" customHeight="1" x14ac:dyDescent="0.25">
      <c r="A41" s="2" t="str">
        <f t="shared" si="0"/>
        <v/>
      </c>
      <c r="B41" s="2" t="str">
        <f t="shared" si="1"/>
        <v/>
      </c>
      <c r="C41" s="2" t="str">
        <f t="shared" si="2"/>
        <v/>
      </c>
      <c r="D41" s="90"/>
      <c r="E41" s="91"/>
      <c r="F41" s="571"/>
      <c r="G41" s="92"/>
      <c r="H41" s="294"/>
      <c r="I41" s="98"/>
      <c r="J41" s="98"/>
      <c r="K41" s="94"/>
      <c r="L41" s="94"/>
      <c r="M41" s="94"/>
      <c r="N41" s="95"/>
    </row>
    <row r="42" spans="1:14" ht="35.1" customHeight="1" x14ac:dyDescent="0.25">
      <c r="A42" s="2" t="str">
        <f t="shared" si="0"/>
        <v/>
      </c>
      <c r="B42" s="2" t="str">
        <f t="shared" si="1"/>
        <v/>
      </c>
      <c r="C42" s="2" t="str">
        <f t="shared" si="2"/>
        <v/>
      </c>
      <c r="D42" s="90"/>
      <c r="E42" s="91"/>
      <c r="F42" s="571"/>
      <c r="G42" s="92"/>
      <c r="H42" s="294"/>
      <c r="I42" s="98"/>
      <c r="J42" s="98"/>
      <c r="K42" s="94"/>
      <c r="L42" s="94"/>
      <c r="M42" s="94"/>
      <c r="N42" s="95"/>
    </row>
    <row r="43" spans="1:14" ht="35.1" customHeight="1" x14ac:dyDescent="0.25">
      <c r="A43" s="2" t="str">
        <f t="shared" si="0"/>
        <v/>
      </c>
      <c r="B43" s="2" t="str">
        <f t="shared" si="1"/>
        <v/>
      </c>
      <c r="C43" s="2" t="str">
        <f t="shared" si="2"/>
        <v/>
      </c>
      <c r="D43" s="90"/>
      <c r="E43" s="91"/>
      <c r="F43" s="571"/>
      <c r="G43" s="92"/>
      <c r="H43" s="294"/>
      <c r="I43" s="98"/>
      <c r="J43" s="98"/>
      <c r="K43" s="94"/>
      <c r="L43" s="94"/>
      <c r="M43" s="94"/>
      <c r="N43" s="95"/>
    </row>
    <row r="44" spans="1:14" ht="35.1" customHeight="1" x14ac:dyDescent="0.25">
      <c r="A44" s="2" t="str">
        <f t="shared" si="0"/>
        <v/>
      </c>
      <c r="B44" s="2" t="str">
        <f t="shared" si="1"/>
        <v/>
      </c>
      <c r="C44" s="2" t="str">
        <f t="shared" si="2"/>
        <v/>
      </c>
      <c r="D44" s="90"/>
      <c r="E44" s="91"/>
      <c r="F44" s="571"/>
      <c r="G44" s="92"/>
      <c r="H44" s="295"/>
      <c r="I44" s="98"/>
      <c r="J44" s="98"/>
      <c r="K44" s="94"/>
      <c r="L44" s="94"/>
      <c r="M44" s="94"/>
      <c r="N44" s="95"/>
    </row>
    <row r="45" spans="1:14" ht="35.1" customHeight="1" x14ac:dyDescent="0.25">
      <c r="A45" s="2" t="str">
        <f t="shared" si="0"/>
        <v/>
      </c>
      <c r="B45" s="2" t="str">
        <f t="shared" si="1"/>
        <v/>
      </c>
      <c r="C45" s="2" t="str">
        <f t="shared" si="2"/>
        <v/>
      </c>
      <c r="D45" s="90"/>
      <c r="E45" s="91"/>
      <c r="F45" s="571"/>
      <c r="G45" s="92"/>
      <c r="H45" s="295"/>
      <c r="I45" s="93"/>
      <c r="J45" s="93"/>
      <c r="K45" s="94"/>
      <c r="L45" s="94"/>
      <c r="M45" s="94"/>
      <c r="N45" s="97"/>
    </row>
    <row r="46" spans="1:14" ht="35.1" customHeight="1" x14ac:dyDescent="0.25">
      <c r="A46" s="2" t="str">
        <f t="shared" si="0"/>
        <v/>
      </c>
      <c r="B46" s="2" t="str">
        <f t="shared" si="1"/>
        <v/>
      </c>
      <c r="C46" s="2" t="str">
        <f t="shared" si="2"/>
        <v/>
      </c>
      <c r="D46" s="90"/>
      <c r="E46" s="91"/>
      <c r="F46" s="571"/>
      <c r="G46" s="92"/>
      <c r="H46" s="295"/>
      <c r="I46" s="93"/>
      <c r="J46" s="93"/>
      <c r="K46" s="94"/>
      <c r="L46" s="94"/>
      <c r="M46" s="94"/>
      <c r="N46" s="97"/>
    </row>
    <row r="47" spans="1:14" ht="35.1" customHeight="1" x14ac:dyDescent="0.25">
      <c r="A47" s="2" t="str">
        <f t="shared" si="0"/>
        <v/>
      </c>
      <c r="B47" s="2" t="str">
        <f t="shared" si="1"/>
        <v/>
      </c>
      <c r="C47" s="2" t="str">
        <f t="shared" si="2"/>
        <v/>
      </c>
      <c r="D47" s="90"/>
      <c r="E47" s="91"/>
      <c r="F47" s="571"/>
      <c r="G47" s="92"/>
      <c r="H47" s="295"/>
      <c r="I47" s="93"/>
      <c r="J47" s="93"/>
      <c r="K47" s="94"/>
      <c r="L47" s="94"/>
      <c r="M47" s="94"/>
      <c r="N47" s="97"/>
    </row>
    <row r="48" spans="1:14" ht="35.1" customHeight="1" x14ac:dyDescent="0.25">
      <c r="A48" s="2" t="str">
        <f t="shared" si="0"/>
        <v/>
      </c>
      <c r="B48" s="2" t="str">
        <f t="shared" si="1"/>
        <v/>
      </c>
      <c r="C48" s="2" t="str">
        <f t="shared" si="2"/>
        <v/>
      </c>
      <c r="D48" s="90"/>
      <c r="E48" s="91"/>
      <c r="F48" s="571"/>
      <c r="G48" s="92"/>
      <c r="H48" s="295"/>
      <c r="I48" s="93"/>
      <c r="J48" s="93"/>
      <c r="K48" s="94"/>
      <c r="L48" s="94"/>
      <c r="M48" s="94"/>
      <c r="N48" s="97"/>
    </row>
    <row r="49" spans="1:14" ht="35.1" customHeight="1" x14ac:dyDescent="0.25">
      <c r="A49" s="2" t="str">
        <f t="shared" si="0"/>
        <v/>
      </c>
      <c r="B49" s="2" t="str">
        <f t="shared" si="1"/>
        <v/>
      </c>
      <c r="C49" s="2" t="str">
        <f t="shared" si="2"/>
        <v/>
      </c>
      <c r="D49" s="90"/>
      <c r="E49" s="91"/>
      <c r="F49" s="571"/>
      <c r="G49" s="92"/>
      <c r="H49" s="295"/>
      <c r="I49" s="93"/>
      <c r="J49" s="93"/>
      <c r="K49" s="94"/>
      <c r="L49" s="94"/>
      <c r="M49" s="94"/>
      <c r="N49" s="97"/>
    </row>
    <row r="50" spans="1:14" ht="35.1" customHeight="1" x14ac:dyDescent="0.25">
      <c r="A50" s="2" t="str">
        <f t="shared" si="0"/>
        <v/>
      </c>
      <c r="B50" s="2" t="str">
        <f t="shared" si="1"/>
        <v/>
      </c>
      <c r="C50" s="2" t="str">
        <f t="shared" si="2"/>
        <v/>
      </c>
      <c r="D50" s="90"/>
      <c r="E50" s="91"/>
      <c r="F50" s="571"/>
      <c r="G50" s="92"/>
      <c r="H50" s="295"/>
      <c r="I50" s="93"/>
      <c r="J50" s="93"/>
      <c r="K50" s="94"/>
      <c r="L50" s="94"/>
      <c r="M50" s="94"/>
      <c r="N50" s="97"/>
    </row>
    <row r="51" spans="1:14" ht="35.1" customHeight="1" x14ac:dyDescent="0.25">
      <c r="A51" s="2" t="str">
        <f t="shared" si="0"/>
        <v/>
      </c>
      <c r="B51" s="2" t="str">
        <f t="shared" si="1"/>
        <v/>
      </c>
      <c r="C51" s="2" t="str">
        <f t="shared" si="2"/>
        <v/>
      </c>
      <c r="D51" s="90"/>
      <c r="E51" s="91"/>
      <c r="F51" s="571"/>
      <c r="G51" s="92"/>
      <c r="H51" s="295"/>
      <c r="I51" s="93"/>
      <c r="J51" s="93"/>
      <c r="K51" s="94"/>
      <c r="L51" s="94"/>
      <c r="M51" s="94"/>
      <c r="N51" s="97"/>
    </row>
    <row r="52" spans="1:14" ht="35.1" customHeight="1" x14ac:dyDescent="0.25">
      <c r="A52" s="2" t="str">
        <f t="shared" si="0"/>
        <v/>
      </c>
      <c r="B52" s="2" t="str">
        <f t="shared" si="1"/>
        <v/>
      </c>
      <c r="C52" s="2" t="str">
        <f t="shared" si="2"/>
        <v/>
      </c>
      <c r="D52" s="90"/>
      <c r="E52" s="91"/>
      <c r="F52" s="571"/>
      <c r="G52" s="92"/>
      <c r="H52" s="295"/>
      <c r="I52" s="93"/>
      <c r="J52" s="93"/>
      <c r="K52" s="94"/>
      <c r="L52" s="94"/>
      <c r="M52" s="94"/>
      <c r="N52" s="97"/>
    </row>
    <row r="53" spans="1:14" ht="35.1" customHeight="1" x14ac:dyDescent="0.25">
      <c r="A53" s="2" t="str">
        <f t="shared" si="0"/>
        <v/>
      </c>
      <c r="B53" s="2" t="str">
        <f t="shared" si="1"/>
        <v/>
      </c>
      <c r="C53" s="2" t="str">
        <f t="shared" si="2"/>
        <v/>
      </c>
      <c r="D53" s="90"/>
      <c r="E53" s="91"/>
      <c r="F53" s="571"/>
      <c r="G53" s="92"/>
      <c r="H53" s="295"/>
      <c r="I53" s="93"/>
      <c r="J53" s="93"/>
      <c r="K53" s="94"/>
      <c r="L53" s="94"/>
      <c r="M53" s="94"/>
      <c r="N53" s="97"/>
    </row>
    <row r="54" spans="1:14" ht="35.1" customHeight="1" x14ac:dyDescent="0.25">
      <c r="A54" s="2" t="str">
        <f t="shared" si="0"/>
        <v/>
      </c>
      <c r="B54" s="2" t="str">
        <f t="shared" si="1"/>
        <v/>
      </c>
      <c r="C54" s="2" t="str">
        <f t="shared" si="2"/>
        <v/>
      </c>
      <c r="D54" s="90"/>
      <c r="E54" s="91"/>
      <c r="F54" s="571"/>
      <c r="G54" s="92"/>
      <c r="H54" s="295"/>
      <c r="I54" s="93"/>
      <c r="J54" s="93"/>
      <c r="K54" s="94"/>
      <c r="L54" s="94"/>
      <c r="M54" s="94"/>
      <c r="N54" s="97"/>
    </row>
    <row r="55" spans="1:14" ht="35.1" customHeight="1" x14ac:dyDescent="0.25">
      <c r="A55" s="2" t="str">
        <f t="shared" si="0"/>
        <v/>
      </c>
      <c r="B55" s="2" t="str">
        <f t="shared" si="1"/>
        <v/>
      </c>
      <c r="C55" s="2" t="str">
        <f t="shared" si="2"/>
        <v/>
      </c>
      <c r="D55" s="90"/>
      <c r="E55" s="91"/>
      <c r="F55" s="571"/>
      <c r="G55" s="92"/>
      <c r="H55" s="295"/>
      <c r="I55" s="93"/>
      <c r="J55" s="93"/>
      <c r="K55" s="94"/>
      <c r="L55" s="94"/>
      <c r="M55" s="94"/>
      <c r="N55" s="97"/>
    </row>
    <row r="56" spans="1:14" ht="35.1" customHeight="1" x14ac:dyDescent="0.25">
      <c r="A56" s="2" t="str">
        <f t="shared" si="0"/>
        <v/>
      </c>
      <c r="B56" s="2" t="str">
        <f t="shared" si="1"/>
        <v/>
      </c>
      <c r="C56" s="2" t="str">
        <f t="shared" si="2"/>
        <v/>
      </c>
      <c r="D56" s="90"/>
      <c r="E56" s="91"/>
      <c r="F56" s="571"/>
      <c r="G56" s="92"/>
      <c r="H56" s="295"/>
      <c r="I56" s="93"/>
      <c r="J56" s="93"/>
      <c r="K56" s="94"/>
      <c r="L56" s="94"/>
      <c r="M56" s="94"/>
      <c r="N56" s="97"/>
    </row>
    <row r="57" spans="1:14" ht="35.1" customHeight="1" x14ac:dyDescent="0.25">
      <c r="A57" s="2" t="str">
        <f t="shared" si="0"/>
        <v/>
      </c>
      <c r="B57" s="2" t="str">
        <f t="shared" si="1"/>
        <v/>
      </c>
      <c r="C57" s="2" t="str">
        <f t="shared" si="2"/>
        <v/>
      </c>
      <c r="D57" s="90"/>
      <c r="E57" s="91"/>
      <c r="F57" s="571"/>
      <c r="G57" s="92"/>
      <c r="H57" s="295"/>
      <c r="I57" s="93"/>
      <c r="J57" s="93"/>
      <c r="K57" s="94"/>
      <c r="L57" s="94"/>
      <c r="M57" s="94"/>
      <c r="N57" s="97"/>
    </row>
    <row r="58" spans="1:14" ht="35.1" customHeight="1" x14ac:dyDescent="0.25">
      <c r="A58" s="2" t="str">
        <f t="shared" si="0"/>
        <v/>
      </c>
      <c r="B58" s="2" t="str">
        <f t="shared" si="1"/>
        <v/>
      </c>
      <c r="C58" s="2" t="str">
        <f t="shared" si="2"/>
        <v/>
      </c>
      <c r="D58" s="90"/>
      <c r="E58" s="91"/>
      <c r="F58" s="571"/>
      <c r="G58" s="92"/>
      <c r="H58" s="295"/>
      <c r="I58" s="93"/>
      <c r="J58" s="93"/>
      <c r="K58" s="94"/>
      <c r="L58" s="94"/>
      <c r="M58" s="94"/>
      <c r="N58" s="97"/>
    </row>
    <row r="59" spans="1:14" ht="35.1" customHeight="1" x14ac:dyDescent="0.25">
      <c r="A59" s="2" t="str">
        <f t="shared" si="0"/>
        <v/>
      </c>
      <c r="B59" s="2" t="str">
        <f t="shared" si="1"/>
        <v/>
      </c>
      <c r="C59" s="2" t="str">
        <f t="shared" si="2"/>
        <v/>
      </c>
      <c r="D59" s="90"/>
      <c r="E59" s="91"/>
      <c r="F59" s="571"/>
      <c r="G59" s="92"/>
      <c r="H59" s="295"/>
      <c r="I59" s="93"/>
      <c r="J59" s="93"/>
      <c r="K59" s="94"/>
      <c r="L59" s="94"/>
      <c r="M59" s="94"/>
      <c r="N59" s="97"/>
    </row>
    <row r="60" spans="1:14" ht="35.1" customHeight="1" x14ac:dyDescent="0.25">
      <c r="A60" s="2" t="str">
        <f t="shared" si="0"/>
        <v/>
      </c>
      <c r="B60" s="2" t="str">
        <f t="shared" si="1"/>
        <v/>
      </c>
      <c r="C60" s="2" t="str">
        <f t="shared" si="2"/>
        <v/>
      </c>
      <c r="D60" s="90"/>
      <c r="E60" s="91"/>
      <c r="F60" s="571"/>
      <c r="G60" s="92"/>
      <c r="H60" s="295"/>
      <c r="I60" s="93"/>
      <c r="J60" s="93"/>
      <c r="K60" s="94"/>
      <c r="L60" s="94"/>
      <c r="M60" s="94"/>
      <c r="N60" s="97"/>
    </row>
    <row r="61" spans="1:14" ht="35.1" customHeight="1" x14ac:dyDescent="0.25">
      <c r="A61" s="2" t="str">
        <f t="shared" si="0"/>
        <v/>
      </c>
      <c r="B61" s="2" t="str">
        <f t="shared" si="1"/>
        <v/>
      </c>
      <c r="C61" s="2" t="str">
        <f t="shared" si="2"/>
        <v/>
      </c>
      <c r="D61" s="90"/>
      <c r="E61" s="91"/>
      <c r="F61" s="571"/>
      <c r="G61" s="92"/>
      <c r="H61" s="295"/>
      <c r="I61" s="93"/>
      <c r="J61" s="93"/>
      <c r="K61" s="94"/>
      <c r="L61" s="94"/>
      <c r="M61" s="94"/>
      <c r="N61" s="97"/>
    </row>
    <row r="62" spans="1:14" ht="35.1" customHeight="1" x14ac:dyDescent="0.25">
      <c r="A62" s="2" t="str">
        <f t="shared" si="0"/>
        <v/>
      </c>
      <c r="B62" s="2" t="str">
        <f t="shared" si="1"/>
        <v/>
      </c>
      <c r="C62" s="2" t="str">
        <f t="shared" si="2"/>
        <v/>
      </c>
      <c r="D62" s="90"/>
      <c r="E62" s="91"/>
      <c r="F62" s="571"/>
      <c r="G62" s="92"/>
      <c r="H62" s="295"/>
      <c r="I62" s="93"/>
      <c r="J62" s="93"/>
      <c r="K62" s="94"/>
      <c r="L62" s="94"/>
      <c r="M62" s="94"/>
      <c r="N62" s="97"/>
    </row>
    <row r="63" spans="1:14" ht="35.1" customHeight="1" x14ac:dyDescent="0.25">
      <c r="A63" s="2" t="str">
        <f t="shared" si="0"/>
        <v/>
      </c>
      <c r="B63" s="2" t="str">
        <f t="shared" si="1"/>
        <v/>
      </c>
      <c r="C63" s="2" t="str">
        <f t="shared" si="2"/>
        <v/>
      </c>
      <c r="D63" s="90"/>
      <c r="E63" s="91"/>
      <c r="F63" s="571"/>
      <c r="G63" s="92"/>
      <c r="H63" s="295"/>
      <c r="I63" s="93"/>
      <c r="J63" s="93"/>
      <c r="K63" s="94"/>
      <c r="L63" s="96"/>
      <c r="M63" s="96"/>
      <c r="N63" s="97"/>
    </row>
    <row r="64" spans="1:14" ht="35.1" customHeight="1" x14ac:dyDescent="0.25">
      <c r="A64" s="2" t="str">
        <f t="shared" si="0"/>
        <v/>
      </c>
      <c r="B64" s="2" t="str">
        <f t="shared" si="1"/>
        <v/>
      </c>
      <c r="C64" s="2" t="str">
        <f t="shared" si="2"/>
        <v/>
      </c>
      <c r="D64" s="90"/>
      <c r="E64" s="91"/>
      <c r="F64" s="571"/>
      <c r="G64" s="92"/>
      <c r="H64" s="295"/>
      <c r="I64" s="93"/>
      <c r="J64" s="93"/>
      <c r="K64" s="94"/>
      <c r="L64" s="96"/>
      <c r="M64" s="96"/>
      <c r="N64" s="97"/>
    </row>
    <row r="65" spans="1:14" ht="35.1" customHeight="1" x14ac:dyDescent="0.25">
      <c r="A65" s="2" t="str">
        <f t="shared" si="0"/>
        <v/>
      </c>
      <c r="B65" s="2" t="str">
        <f t="shared" si="1"/>
        <v/>
      </c>
      <c r="C65" s="2" t="str">
        <f t="shared" si="2"/>
        <v/>
      </c>
      <c r="D65" s="90"/>
      <c r="E65" s="91"/>
      <c r="F65" s="571"/>
      <c r="G65" s="92"/>
      <c r="H65" s="295"/>
      <c r="I65" s="93"/>
      <c r="J65" s="93"/>
      <c r="K65" s="94"/>
      <c r="L65" s="96"/>
      <c r="M65" s="96"/>
      <c r="N65" s="97"/>
    </row>
    <row r="66" spans="1:14" ht="35.1" customHeight="1" x14ac:dyDescent="0.25">
      <c r="A66" s="2" t="str">
        <f t="shared" si="0"/>
        <v/>
      </c>
      <c r="B66" s="2" t="str">
        <f t="shared" si="1"/>
        <v/>
      </c>
      <c r="C66" s="2" t="str">
        <f t="shared" si="2"/>
        <v/>
      </c>
      <c r="D66" s="90"/>
      <c r="E66" s="91"/>
      <c r="F66" s="571"/>
      <c r="G66" s="92"/>
      <c r="H66" s="295"/>
      <c r="I66" s="93"/>
      <c r="J66" s="93"/>
      <c r="K66" s="94"/>
      <c r="L66" s="96"/>
      <c r="M66" s="96"/>
      <c r="N66" s="97"/>
    </row>
    <row r="67" spans="1:14" ht="35.1" customHeight="1" x14ac:dyDescent="0.25">
      <c r="A67" s="2" t="str">
        <f t="shared" si="0"/>
        <v/>
      </c>
      <c r="B67" s="2" t="str">
        <f t="shared" si="1"/>
        <v/>
      </c>
      <c r="C67" s="2" t="str">
        <f t="shared" si="2"/>
        <v/>
      </c>
      <c r="D67" s="90"/>
      <c r="E67" s="91"/>
      <c r="F67" s="571"/>
      <c r="G67" s="92"/>
      <c r="H67" s="295"/>
      <c r="I67" s="93"/>
      <c r="J67" s="93"/>
      <c r="K67" s="94"/>
      <c r="L67" s="96"/>
      <c r="M67" s="96"/>
      <c r="N67" s="97"/>
    </row>
    <row r="68" spans="1:14" ht="35.1" customHeight="1" x14ac:dyDescent="0.25">
      <c r="A68" s="2" t="str">
        <f t="shared" si="0"/>
        <v/>
      </c>
      <c r="B68" s="2" t="str">
        <f t="shared" si="1"/>
        <v/>
      </c>
      <c r="C68" s="2" t="str">
        <f t="shared" si="2"/>
        <v/>
      </c>
      <c r="D68" s="90"/>
      <c r="E68" s="91"/>
      <c r="F68" s="571"/>
      <c r="G68" s="92"/>
      <c r="H68" s="295"/>
      <c r="I68" s="93"/>
      <c r="J68" s="93"/>
      <c r="K68" s="94"/>
      <c r="L68" s="96"/>
      <c r="M68" s="96"/>
      <c r="N68" s="97"/>
    </row>
    <row r="69" spans="1:14" ht="35.1" customHeight="1" x14ac:dyDescent="0.25">
      <c r="A69" s="2" t="str">
        <f t="shared" si="0"/>
        <v/>
      </c>
      <c r="B69" s="2" t="str">
        <f t="shared" si="1"/>
        <v/>
      </c>
      <c r="C69" s="2" t="str">
        <f t="shared" si="2"/>
        <v/>
      </c>
      <c r="D69" s="90"/>
      <c r="E69" s="91"/>
      <c r="F69" s="571"/>
      <c r="G69" s="92"/>
      <c r="H69" s="295"/>
      <c r="I69" s="93"/>
      <c r="J69" s="93"/>
      <c r="K69" s="94"/>
      <c r="L69" s="96"/>
      <c r="M69" s="96"/>
      <c r="N69" s="97"/>
    </row>
    <row r="70" spans="1:14" ht="35.1" customHeight="1" x14ac:dyDescent="0.25">
      <c r="A70" s="2" t="str">
        <f t="shared" si="0"/>
        <v/>
      </c>
      <c r="B70" s="2" t="str">
        <f t="shared" si="1"/>
        <v/>
      </c>
      <c r="C70" s="2" t="str">
        <f t="shared" si="2"/>
        <v/>
      </c>
      <c r="D70" s="90"/>
      <c r="E70" s="91"/>
      <c r="F70" s="571"/>
      <c r="G70" s="92"/>
      <c r="H70" s="295"/>
      <c r="I70" s="93"/>
      <c r="J70" s="93"/>
      <c r="K70" s="94"/>
      <c r="L70" s="96"/>
      <c r="M70" s="96"/>
      <c r="N70" s="97"/>
    </row>
    <row r="71" spans="1:14" ht="35.1" customHeight="1" x14ac:dyDescent="0.25">
      <c r="A71" s="2" t="str">
        <f t="shared" si="0"/>
        <v/>
      </c>
      <c r="B71" s="2" t="str">
        <f t="shared" si="1"/>
        <v/>
      </c>
      <c r="C71" s="2" t="str">
        <f t="shared" si="2"/>
        <v/>
      </c>
      <c r="D71" s="90"/>
      <c r="E71" s="91"/>
      <c r="F71" s="571"/>
      <c r="G71" s="92"/>
      <c r="H71" s="295"/>
      <c r="I71" s="93"/>
      <c r="J71" s="93"/>
      <c r="K71" s="94"/>
      <c r="L71" s="96"/>
      <c r="M71" s="96"/>
      <c r="N71" s="97"/>
    </row>
    <row r="72" spans="1:14" ht="35.1" customHeight="1" x14ac:dyDescent="0.25">
      <c r="A72" s="2" t="str">
        <f t="shared" si="0"/>
        <v/>
      </c>
      <c r="B72" s="2" t="str">
        <f t="shared" si="1"/>
        <v/>
      </c>
      <c r="C72" s="2" t="str">
        <f t="shared" si="2"/>
        <v/>
      </c>
      <c r="D72" s="90"/>
      <c r="E72" s="91"/>
      <c r="F72" s="571"/>
      <c r="G72" s="92"/>
      <c r="H72" s="295"/>
      <c r="I72" s="93"/>
      <c r="J72" s="93"/>
      <c r="K72" s="94"/>
      <c r="L72" s="96"/>
      <c r="M72" s="96"/>
      <c r="N72" s="97"/>
    </row>
    <row r="73" spans="1:14" ht="35.1" customHeight="1" x14ac:dyDescent="0.25">
      <c r="A73" s="2" t="str">
        <f t="shared" si="0"/>
        <v/>
      </c>
      <c r="B73" s="2" t="str">
        <f t="shared" si="1"/>
        <v/>
      </c>
      <c r="C73" s="2" t="str">
        <f t="shared" si="2"/>
        <v/>
      </c>
      <c r="D73" s="90"/>
      <c r="E73" s="91"/>
      <c r="F73" s="571"/>
      <c r="G73" s="92"/>
      <c r="H73" s="295"/>
      <c r="I73" s="93"/>
      <c r="J73" s="93"/>
      <c r="K73" s="94"/>
      <c r="L73" s="96"/>
      <c r="M73" s="96"/>
      <c r="N73" s="97"/>
    </row>
    <row r="74" spans="1:14" ht="35.1" customHeight="1" x14ac:dyDescent="0.25">
      <c r="A74" s="2" t="str">
        <f t="shared" si="0"/>
        <v/>
      </c>
      <c r="B74" s="2" t="str">
        <f t="shared" si="1"/>
        <v/>
      </c>
      <c r="C74" s="2" t="str">
        <f t="shared" si="2"/>
        <v/>
      </c>
      <c r="D74" s="90"/>
      <c r="E74" s="91"/>
      <c r="F74" s="571"/>
      <c r="G74" s="92"/>
      <c r="H74" s="295"/>
      <c r="I74" s="93"/>
      <c r="J74" s="93"/>
      <c r="K74" s="94"/>
      <c r="L74" s="96"/>
      <c r="M74" s="96"/>
      <c r="N74" s="97"/>
    </row>
    <row r="75" spans="1:14" ht="35.1" customHeight="1" x14ac:dyDescent="0.25">
      <c r="A75" s="2" t="str">
        <f t="shared" si="0"/>
        <v/>
      </c>
      <c r="B75" s="2" t="str">
        <f t="shared" si="1"/>
        <v/>
      </c>
      <c r="C75" s="2" t="str">
        <f t="shared" si="2"/>
        <v/>
      </c>
      <c r="D75" s="90"/>
      <c r="E75" s="91"/>
      <c r="F75" s="571"/>
      <c r="G75" s="92"/>
      <c r="H75" s="295"/>
      <c r="I75" s="93"/>
      <c r="J75" s="93"/>
      <c r="K75" s="94"/>
      <c r="L75" s="96"/>
      <c r="M75" s="96"/>
      <c r="N75" s="97"/>
    </row>
    <row r="76" spans="1:14" ht="35.1" customHeight="1" x14ac:dyDescent="0.25">
      <c r="A76" s="2" t="str">
        <f t="shared" ref="A76:A139" si="3">IF(D76&gt;0,ROW()-10,"")</f>
        <v/>
      </c>
      <c r="B76" s="2" t="str">
        <f t="shared" si="1"/>
        <v/>
      </c>
      <c r="C76" s="2" t="str">
        <f t="shared" si="2"/>
        <v/>
      </c>
      <c r="D76" s="90"/>
      <c r="E76" s="91"/>
      <c r="F76" s="571"/>
      <c r="G76" s="92"/>
      <c r="H76" s="295"/>
      <c r="I76" s="93"/>
      <c r="J76" s="93"/>
      <c r="K76" s="94"/>
      <c r="L76" s="96"/>
      <c r="M76" s="96"/>
      <c r="N76" s="97"/>
    </row>
    <row r="77" spans="1:14" ht="35.1" customHeight="1" x14ac:dyDescent="0.25">
      <c r="A77" s="2" t="str">
        <f t="shared" si="3"/>
        <v/>
      </c>
      <c r="B77" s="2" t="str">
        <f t="shared" ref="B77:B140" si="4">IF(D77&gt;0,$E$4,"")</f>
        <v/>
      </c>
      <c r="C77" s="2" t="str">
        <f t="shared" ref="C77:C140" si="5">IF(D77&gt;0,$E$6,"")</f>
        <v/>
      </c>
      <c r="D77" s="90"/>
      <c r="E77" s="91"/>
      <c r="F77" s="571"/>
      <c r="G77" s="92"/>
      <c r="H77" s="295"/>
      <c r="I77" s="93"/>
      <c r="J77" s="93"/>
      <c r="K77" s="94"/>
      <c r="L77" s="96"/>
      <c r="M77" s="96"/>
      <c r="N77" s="97"/>
    </row>
    <row r="78" spans="1:14" ht="35.1" customHeight="1" x14ac:dyDescent="0.25">
      <c r="A78" s="2" t="str">
        <f t="shared" si="3"/>
        <v/>
      </c>
      <c r="B78" s="2" t="str">
        <f t="shared" si="4"/>
        <v/>
      </c>
      <c r="C78" s="2" t="str">
        <f t="shared" si="5"/>
        <v/>
      </c>
      <c r="D78" s="90"/>
      <c r="E78" s="91"/>
      <c r="F78" s="571"/>
      <c r="G78" s="92"/>
      <c r="H78" s="295"/>
      <c r="I78" s="93"/>
      <c r="J78" s="93"/>
      <c r="K78" s="94"/>
      <c r="L78" s="96"/>
      <c r="M78" s="96"/>
      <c r="N78" s="97"/>
    </row>
    <row r="79" spans="1:14" ht="35.1" customHeight="1" x14ac:dyDescent="0.25">
      <c r="A79" s="2" t="str">
        <f t="shared" si="3"/>
        <v/>
      </c>
      <c r="B79" s="2" t="str">
        <f t="shared" si="4"/>
        <v/>
      </c>
      <c r="C79" s="2" t="str">
        <f t="shared" si="5"/>
        <v/>
      </c>
      <c r="D79" s="90"/>
      <c r="E79" s="91"/>
      <c r="F79" s="571"/>
      <c r="G79" s="92"/>
      <c r="H79" s="295"/>
      <c r="I79" s="93"/>
      <c r="J79" s="93"/>
      <c r="K79" s="94"/>
      <c r="L79" s="96"/>
      <c r="M79" s="96"/>
      <c r="N79" s="97"/>
    </row>
    <row r="80" spans="1:14" ht="35.1" customHeight="1" x14ac:dyDescent="0.25">
      <c r="A80" s="2" t="str">
        <f t="shared" si="3"/>
        <v/>
      </c>
      <c r="B80" s="2" t="str">
        <f t="shared" si="4"/>
        <v/>
      </c>
      <c r="C80" s="2" t="str">
        <f t="shared" si="5"/>
        <v/>
      </c>
      <c r="D80" s="90"/>
      <c r="E80" s="91"/>
      <c r="F80" s="571"/>
      <c r="G80" s="92"/>
      <c r="H80" s="295"/>
      <c r="I80" s="93"/>
      <c r="J80" s="93"/>
      <c r="K80" s="94"/>
      <c r="L80" s="96"/>
      <c r="M80" s="96"/>
      <c r="N80" s="97"/>
    </row>
    <row r="81" spans="1:14" ht="35.1" customHeight="1" x14ac:dyDescent="0.25">
      <c r="A81" s="2" t="str">
        <f t="shared" si="3"/>
        <v/>
      </c>
      <c r="B81" s="2" t="str">
        <f t="shared" si="4"/>
        <v/>
      </c>
      <c r="C81" s="2" t="str">
        <f t="shared" si="5"/>
        <v/>
      </c>
      <c r="D81" s="90"/>
      <c r="E81" s="91"/>
      <c r="F81" s="571"/>
      <c r="G81" s="92"/>
      <c r="H81" s="295"/>
      <c r="I81" s="93"/>
      <c r="J81" s="93"/>
      <c r="K81" s="94"/>
      <c r="L81" s="96"/>
      <c r="M81" s="96"/>
      <c r="N81" s="97"/>
    </row>
    <row r="82" spans="1:14" ht="35.1" customHeight="1" x14ac:dyDescent="0.25">
      <c r="A82" s="2" t="str">
        <f t="shared" si="3"/>
        <v/>
      </c>
      <c r="B82" s="2" t="str">
        <f t="shared" si="4"/>
        <v/>
      </c>
      <c r="C82" s="2" t="str">
        <f t="shared" si="5"/>
        <v/>
      </c>
      <c r="D82" s="90"/>
      <c r="E82" s="91"/>
      <c r="F82" s="571"/>
      <c r="G82" s="92"/>
      <c r="H82" s="295"/>
      <c r="I82" s="93"/>
      <c r="J82" s="93"/>
      <c r="K82" s="94"/>
      <c r="L82" s="96"/>
      <c r="M82" s="96"/>
      <c r="N82" s="97"/>
    </row>
    <row r="83" spans="1:14" ht="35.1" customHeight="1" x14ac:dyDescent="0.25">
      <c r="A83" s="2" t="str">
        <f t="shared" si="3"/>
        <v/>
      </c>
      <c r="B83" s="2" t="str">
        <f t="shared" si="4"/>
        <v/>
      </c>
      <c r="C83" s="2" t="str">
        <f t="shared" si="5"/>
        <v/>
      </c>
      <c r="D83" s="90"/>
      <c r="E83" s="91"/>
      <c r="F83" s="571"/>
      <c r="G83" s="92"/>
      <c r="H83" s="295"/>
      <c r="I83" s="93"/>
      <c r="J83" s="93"/>
      <c r="K83" s="94"/>
      <c r="L83" s="96"/>
      <c r="M83" s="96"/>
      <c r="N83" s="97"/>
    </row>
    <row r="84" spans="1:14" ht="35.1" customHeight="1" x14ac:dyDescent="0.25">
      <c r="A84" s="2" t="str">
        <f t="shared" si="3"/>
        <v/>
      </c>
      <c r="B84" s="2" t="str">
        <f t="shared" si="4"/>
        <v/>
      </c>
      <c r="C84" s="2" t="str">
        <f t="shared" si="5"/>
        <v/>
      </c>
      <c r="D84" s="90"/>
      <c r="E84" s="91"/>
      <c r="F84" s="571"/>
      <c r="G84" s="92"/>
      <c r="H84" s="295"/>
      <c r="I84" s="93"/>
      <c r="J84" s="93"/>
      <c r="K84" s="94"/>
      <c r="L84" s="96"/>
      <c r="M84" s="96"/>
      <c r="N84" s="97"/>
    </row>
    <row r="85" spans="1:14" ht="35.1" customHeight="1" x14ac:dyDescent="0.25">
      <c r="A85" s="2" t="str">
        <f t="shared" si="3"/>
        <v/>
      </c>
      <c r="B85" s="2" t="str">
        <f t="shared" si="4"/>
        <v/>
      </c>
      <c r="C85" s="2" t="str">
        <f t="shared" si="5"/>
        <v/>
      </c>
      <c r="D85" s="90"/>
      <c r="E85" s="91"/>
      <c r="F85" s="571"/>
      <c r="G85" s="92"/>
      <c r="H85" s="295"/>
      <c r="I85" s="93"/>
      <c r="J85" s="93"/>
      <c r="K85" s="94"/>
      <c r="L85" s="96"/>
      <c r="M85" s="96"/>
      <c r="N85" s="97"/>
    </row>
    <row r="86" spans="1:14" ht="35.1" customHeight="1" x14ac:dyDescent="0.25">
      <c r="A86" s="2" t="str">
        <f t="shared" si="3"/>
        <v/>
      </c>
      <c r="B86" s="2" t="str">
        <f t="shared" si="4"/>
        <v/>
      </c>
      <c r="C86" s="2" t="str">
        <f t="shared" si="5"/>
        <v/>
      </c>
      <c r="D86" s="90"/>
      <c r="E86" s="91"/>
      <c r="F86" s="571"/>
      <c r="G86" s="92"/>
      <c r="H86" s="295"/>
      <c r="I86" s="93"/>
      <c r="J86" s="93"/>
      <c r="K86" s="94"/>
      <c r="L86" s="96"/>
      <c r="M86" s="96"/>
      <c r="N86" s="97"/>
    </row>
    <row r="87" spans="1:14" ht="35.1" customHeight="1" x14ac:dyDescent="0.25">
      <c r="A87" s="2" t="str">
        <f t="shared" si="3"/>
        <v/>
      </c>
      <c r="B87" s="2" t="str">
        <f t="shared" si="4"/>
        <v/>
      </c>
      <c r="C87" s="2" t="str">
        <f t="shared" si="5"/>
        <v/>
      </c>
      <c r="D87" s="90"/>
      <c r="E87" s="91"/>
      <c r="F87" s="571"/>
      <c r="G87" s="92"/>
      <c r="H87" s="295"/>
      <c r="I87" s="93"/>
      <c r="J87" s="93"/>
      <c r="K87" s="94"/>
      <c r="L87" s="96"/>
      <c r="M87" s="96"/>
      <c r="N87" s="97"/>
    </row>
    <row r="88" spans="1:14" ht="35.1" customHeight="1" x14ac:dyDescent="0.25">
      <c r="A88" s="2" t="str">
        <f t="shared" si="3"/>
        <v/>
      </c>
      <c r="B88" s="2" t="str">
        <f t="shared" si="4"/>
        <v/>
      </c>
      <c r="C88" s="2" t="str">
        <f t="shared" si="5"/>
        <v/>
      </c>
      <c r="D88" s="90"/>
      <c r="E88" s="91"/>
      <c r="F88" s="571"/>
      <c r="G88" s="92"/>
      <c r="H88" s="295"/>
      <c r="I88" s="93"/>
      <c r="J88" s="93"/>
      <c r="K88" s="94"/>
      <c r="L88" s="96"/>
      <c r="M88" s="96"/>
      <c r="N88" s="97"/>
    </row>
    <row r="89" spans="1:14" ht="35.1" customHeight="1" x14ac:dyDescent="0.25">
      <c r="A89" s="2" t="str">
        <f t="shared" si="3"/>
        <v/>
      </c>
      <c r="B89" s="2" t="str">
        <f t="shared" si="4"/>
        <v/>
      </c>
      <c r="C89" s="2" t="str">
        <f t="shared" si="5"/>
        <v/>
      </c>
      <c r="D89" s="90"/>
      <c r="E89" s="91"/>
      <c r="F89" s="571"/>
      <c r="G89" s="92"/>
      <c r="H89" s="295"/>
      <c r="I89" s="93"/>
      <c r="J89" s="93"/>
      <c r="K89" s="94"/>
      <c r="L89" s="96"/>
      <c r="M89" s="96"/>
      <c r="N89" s="97"/>
    </row>
    <row r="90" spans="1:14" ht="35.1" customHeight="1" x14ac:dyDescent="0.25">
      <c r="A90" s="2" t="str">
        <f t="shared" si="3"/>
        <v/>
      </c>
      <c r="B90" s="2" t="str">
        <f t="shared" si="4"/>
        <v/>
      </c>
      <c r="C90" s="2" t="str">
        <f t="shared" si="5"/>
        <v/>
      </c>
      <c r="D90" s="90"/>
      <c r="E90" s="91"/>
      <c r="F90" s="571"/>
      <c r="G90" s="92"/>
      <c r="H90" s="295"/>
      <c r="I90" s="93"/>
      <c r="J90" s="93"/>
      <c r="K90" s="94"/>
      <c r="L90" s="96"/>
      <c r="M90" s="96"/>
      <c r="N90" s="97"/>
    </row>
    <row r="91" spans="1:14" ht="35.1" customHeight="1" x14ac:dyDescent="0.25">
      <c r="A91" s="2" t="str">
        <f t="shared" si="3"/>
        <v/>
      </c>
      <c r="B91" s="2" t="str">
        <f t="shared" si="4"/>
        <v/>
      </c>
      <c r="C91" s="2" t="str">
        <f t="shared" si="5"/>
        <v/>
      </c>
      <c r="D91" s="90"/>
      <c r="E91" s="91"/>
      <c r="F91" s="571"/>
      <c r="G91" s="92"/>
      <c r="H91" s="295"/>
      <c r="I91" s="93"/>
      <c r="J91" s="93"/>
      <c r="K91" s="94"/>
      <c r="L91" s="96"/>
      <c r="M91" s="96"/>
      <c r="N91" s="97"/>
    </row>
    <row r="92" spans="1:14" ht="35.1" customHeight="1" x14ac:dyDescent="0.25">
      <c r="A92" s="2" t="str">
        <f t="shared" si="3"/>
        <v/>
      </c>
      <c r="B92" s="2" t="str">
        <f t="shared" si="4"/>
        <v/>
      </c>
      <c r="C92" s="2" t="str">
        <f t="shared" si="5"/>
        <v/>
      </c>
      <c r="D92" s="90"/>
      <c r="E92" s="91"/>
      <c r="F92" s="571"/>
      <c r="G92" s="92"/>
      <c r="H92" s="295"/>
      <c r="I92" s="93"/>
      <c r="J92" s="93"/>
      <c r="K92" s="94"/>
      <c r="L92" s="96"/>
      <c r="M92" s="96"/>
      <c r="N92" s="97"/>
    </row>
    <row r="93" spans="1:14" ht="35.1" customHeight="1" x14ac:dyDescent="0.25">
      <c r="A93" s="2" t="str">
        <f t="shared" si="3"/>
        <v/>
      </c>
      <c r="B93" s="2" t="str">
        <f t="shared" si="4"/>
        <v/>
      </c>
      <c r="C93" s="2" t="str">
        <f t="shared" si="5"/>
        <v/>
      </c>
      <c r="D93" s="90"/>
      <c r="E93" s="91"/>
      <c r="F93" s="571"/>
      <c r="G93" s="92"/>
      <c r="H93" s="295"/>
      <c r="I93" s="93"/>
      <c r="J93" s="93"/>
      <c r="K93" s="94"/>
      <c r="L93" s="96"/>
      <c r="M93" s="96"/>
      <c r="N93" s="97"/>
    </row>
    <row r="94" spans="1:14" ht="35.1" customHeight="1" x14ac:dyDescent="0.25">
      <c r="A94" s="2" t="str">
        <f t="shared" si="3"/>
        <v/>
      </c>
      <c r="B94" s="2" t="str">
        <f t="shared" si="4"/>
        <v/>
      </c>
      <c r="C94" s="2" t="str">
        <f t="shared" si="5"/>
        <v/>
      </c>
      <c r="D94" s="90"/>
      <c r="E94" s="91"/>
      <c r="F94" s="571"/>
      <c r="G94" s="92"/>
      <c r="H94" s="295"/>
      <c r="I94" s="93"/>
      <c r="J94" s="93"/>
      <c r="K94" s="94"/>
      <c r="L94" s="96"/>
      <c r="M94" s="96"/>
      <c r="N94" s="97"/>
    </row>
    <row r="95" spans="1:14" ht="35.1" customHeight="1" x14ac:dyDescent="0.25">
      <c r="A95" s="2" t="str">
        <f t="shared" si="3"/>
        <v/>
      </c>
      <c r="B95" s="2" t="str">
        <f t="shared" si="4"/>
        <v/>
      </c>
      <c r="C95" s="2" t="str">
        <f t="shared" si="5"/>
        <v/>
      </c>
      <c r="D95" s="90"/>
      <c r="E95" s="91"/>
      <c r="F95" s="571"/>
      <c r="G95" s="92"/>
      <c r="H95" s="295"/>
      <c r="I95" s="93"/>
      <c r="J95" s="93"/>
      <c r="K95" s="94"/>
      <c r="L95" s="96"/>
      <c r="M95" s="96"/>
      <c r="N95" s="97"/>
    </row>
    <row r="96" spans="1:14" ht="35.1" customHeight="1" x14ac:dyDescent="0.25">
      <c r="A96" s="2" t="str">
        <f t="shared" si="3"/>
        <v/>
      </c>
      <c r="B96" s="2" t="str">
        <f t="shared" si="4"/>
        <v/>
      </c>
      <c r="C96" s="2" t="str">
        <f t="shared" si="5"/>
        <v/>
      </c>
      <c r="D96" s="90"/>
      <c r="E96" s="91"/>
      <c r="F96" s="571"/>
      <c r="G96" s="92"/>
      <c r="H96" s="295"/>
      <c r="I96" s="93"/>
      <c r="J96" s="93"/>
      <c r="K96" s="94"/>
      <c r="L96" s="96"/>
      <c r="M96" s="96"/>
      <c r="N96" s="97"/>
    </row>
    <row r="97" spans="1:14" ht="35.1" customHeight="1" x14ac:dyDescent="0.25">
      <c r="A97" s="2" t="str">
        <f t="shared" si="3"/>
        <v/>
      </c>
      <c r="B97" s="2" t="str">
        <f t="shared" si="4"/>
        <v/>
      </c>
      <c r="C97" s="2" t="str">
        <f t="shared" si="5"/>
        <v/>
      </c>
      <c r="D97" s="90"/>
      <c r="E97" s="91"/>
      <c r="F97" s="571"/>
      <c r="G97" s="92"/>
      <c r="H97" s="295"/>
      <c r="I97" s="93"/>
      <c r="J97" s="93"/>
      <c r="K97" s="94"/>
      <c r="L97" s="96"/>
      <c r="M97" s="96"/>
      <c r="N97" s="97"/>
    </row>
    <row r="98" spans="1:14" ht="35.1" customHeight="1" x14ac:dyDescent="0.25">
      <c r="A98" s="2" t="str">
        <f t="shared" si="3"/>
        <v/>
      </c>
      <c r="B98" s="2" t="str">
        <f t="shared" si="4"/>
        <v/>
      </c>
      <c r="C98" s="2" t="str">
        <f t="shared" si="5"/>
        <v/>
      </c>
      <c r="D98" s="90"/>
      <c r="E98" s="91"/>
      <c r="F98" s="571"/>
      <c r="G98" s="92"/>
      <c r="H98" s="295"/>
      <c r="I98" s="93"/>
      <c r="J98" s="93"/>
      <c r="K98" s="94"/>
      <c r="L98" s="96"/>
      <c r="M98" s="96"/>
      <c r="N98" s="97"/>
    </row>
    <row r="99" spans="1:14" ht="35.1" customHeight="1" x14ac:dyDescent="0.25">
      <c r="A99" s="2" t="str">
        <f t="shared" si="3"/>
        <v/>
      </c>
      <c r="B99" s="2" t="str">
        <f t="shared" si="4"/>
        <v/>
      </c>
      <c r="C99" s="2" t="str">
        <f t="shared" si="5"/>
        <v/>
      </c>
      <c r="D99" s="90"/>
      <c r="E99" s="91"/>
      <c r="F99" s="571"/>
      <c r="G99" s="92"/>
      <c r="H99" s="295"/>
      <c r="I99" s="93"/>
      <c r="J99" s="93"/>
      <c r="K99" s="94"/>
      <c r="L99" s="96"/>
      <c r="M99" s="96"/>
      <c r="N99" s="97"/>
    </row>
    <row r="100" spans="1:14" ht="35.1" customHeight="1" x14ac:dyDescent="0.25">
      <c r="A100" s="2" t="str">
        <f t="shared" si="3"/>
        <v/>
      </c>
      <c r="B100" s="2" t="str">
        <f t="shared" si="4"/>
        <v/>
      </c>
      <c r="C100" s="2" t="str">
        <f t="shared" si="5"/>
        <v/>
      </c>
      <c r="D100" s="90"/>
      <c r="E100" s="91"/>
      <c r="F100" s="571"/>
      <c r="G100" s="92"/>
      <c r="H100" s="295"/>
      <c r="I100" s="93"/>
      <c r="J100" s="93"/>
      <c r="K100" s="94"/>
      <c r="L100" s="96"/>
      <c r="M100" s="96"/>
      <c r="N100" s="97"/>
    </row>
    <row r="101" spans="1:14" ht="35.1" customHeight="1" x14ac:dyDescent="0.25">
      <c r="A101" s="2" t="str">
        <f t="shared" si="3"/>
        <v/>
      </c>
      <c r="B101" s="2" t="str">
        <f t="shared" si="4"/>
        <v/>
      </c>
      <c r="C101" s="2" t="str">
        <f t="shared" si="5"/>
        <v/>
      </c>
      <c r="D101" s="90"/>
      <c r="E101" s="91"/>
      <c r="F101" s="571"/>
      <c r="G101" s="92"/>
      <c r="H101" s="295"/>
      <c r="I101" s="93"/>
      <c r="J101" s="93"/>
      <c r="K101" s="94"/>
      <c r="L101" s="96"/>
      <c r="M101" s="96"/>
      <c r="N101" s="97"/>
    </row>
    <row r="102" spans="1:14" ht="35.1" customHeight="1" x14ac:dyDescent="0.25">
      <c r="A102" s="2" t="str">
        <f t="shared" si="3"/>
        <v/>
      </c>
      <c r="B102" s="2" t="str">
        <f t="shared" si="4"/>
        <v/>
      </c>
      <c r="C102" s="2" t="str">
        <f t="shared" si="5"/>
        <v/>
      </c>
      <c r="D102" s="90"/>
      <c r="E102" s="91"/>
      <c r="F102" s="571"/>
      <c r="G102" s="92"/>
      <c r="H102" s="295"/>
      <c r="I102" s="93"/>
      <c r="J102" s="93"/>
      <c r="K102" s="94"/>
      <c r="L102" s="96"/>
      <c r="M102" s="96"/>
      <c r="N102" s="97"/>
    </row>
    <row r="103" spans="1:14" ht="35.1" customHeight="1" x14ac:dyDescent="0.25">
      <c r="A103" s="2" t="str">
        <f t="shared" si="3"/>
        <v/>
      </c>
      <c r="B103" s="2" t="str">
        <f t="shared" si="4"/>
        <v/>
      </c>
      <c r="C103" s="2" t="str">
        <f t="shared" si="5"/>
        <v/>
      </c>
      <c r="D103" s="90"/>
      <c r="E103" s="91"/>
      <c r="F103" s="571"/>
      <c r="G103" s="92"/>
      <c r="H103" s="295"/>
      <c r="I103" s="93"/>
      <c r="J103" s="93"/>
      <c r="K103" s="94"/>
      <c r="L103" s="96"/>
      <c r="M103" s="96"/>
      <c r="N103" s="97"/>
    </row>
    <row r="104" spans="1:14" ht="35.1" customHeight="1" x14ac:dyDescent="0.25">
      <c r="A104" s="2" t="str">
        <f t="shared" si="3"/>
        <v/>
      </c>
      <c r="B104" s="2" t="str">
        <f t="shared" si="4"/>
        <v/>
      </c>
      <c r="C104" s="2" t="str">
        <f t="shared" si="5"/>
        <v/>
      </c>
      <c r="D104" s="90"/>
      <c r="E104" s="91"/>
      <c r="F104" s="571"/>
      <c r="G104" s="92"/>
      <c r="H104" s="295"/>
      <c r="I104" s="93"/>
      <c r="J104" s="93"/>
      <c r="K104" s="94"/>
      <c r="L104" s="96"/>
      <c r="M104" s="96"/>
      <c r="N104" s="97"/>
    </row>
    <row r="105" spans="1:14" ht="35.1" customHeight="1" x14ac:dyDescent="0.25">
      <c r="A105" s="2" t="str">
        <f t="shared" si="3"/>
        <v/>
      </c>
      <c r="B105" s="2" t="str">
        <f t="shared" si="4"/>
        <v/>
      </c>
      <c r="C105" s="2" t="str">
        <f t="shared" si="5"/>
        <v/>
      </c>
      <c r="D105" s="90"/>
      <c r="E105" s="91"/>
      <c r="F105" s="571"/>
      <c r="G105" s="92"/>
      <c r="H105" s="295"/>
      <c r="I105" s="93"/>
      <c r="J105" s="93"/>
      <c r="K105" s="94"/>
      <c r="L105" s="96"/>
      <c r="M105" s="96"/>
      <c r="N105" s="97"/>
    </row>
    <row r="106" spans="1:14" ht="35.1" customHeight="1" x14ac:dyDescent="0.25">
      <c r="A106" s="2" t="str">
        <f t="shared" si="3"/>
        <v/>
      </c>
      <c r="B106" s="2" t="str">
        <f t="shared" si="4"/>
        <v/>
      </c>
      <c r="C106" s="2" t="str">
        <f t="shared" si="5"/>
        <v/>
      </c>
      <c r="D106" s="90"/>
      <c r="E106" s="91"/>
      <c r="F106" s="571"/>
      <c r="G106" s="92"/>
      <c r="H106" s="295"/>
      <c r="I106" s="93"/>
      <c r="J106" s="93"/>
      <c r="K106" s="94"/>
      <c r="L106" s="96"/>
      <c r="M106" s="96"/>
      <c r="N106" s="97"/>
    </row>
    <row r="107" spans="1:14" ht="35.1" customHeight="1" x14ac:dyDescent="0.25">
      <c r="A107" s="2" t="str">
        <f t="shared" si="3"/>
        <v/>
      </c>
      <c r="B107" s="2" t="str">
        <f t="shared" si="4"/>
        <v/>
      </c>
      <c r="C107" s="2" t="str">
        <f t="shared" si="5"/>
        <v/>
      </c>
      <c r="D107" s="90"/>
      <c r="E107" s="91"/>
      <c r="F107" s="571"/>
      <c r="G107" s="92"/>
      <c r="H107" s="295"/>
      <c r="I107" s="93"/>
      <c r="J107" s="93"/>
      <c r="K107" s="94"/>
      <c r="L107" s="96"/>
      <c r="M107" s="96"/>
      <c r="N107" s="97"/>
    </row>
    <row r="108" spans="1:14" ht="35.1" customHeight="1" x14ac:dyDescent="0.25">
      <c r="A108" s="2" t="str">
        <f t="shared" si="3"/>
        <v/>
      </c>
      <c r="B108" s="2" t="str">
        <f t="shared" si="4"/>
        <v/>
      </c>
      <c r="C108" s="2" t="str">
        <f t="shared" si="5"/>
        <v/>
      </c>
      <c r="D108" s="90"/>
      <c r="E108" s="91"/>
      <c r="F108" s="571"/>
      <c r="G108" s="92"/>
      <c r="H108" s="295"/>
      <c r="I108" s="93"/>
      <c r="J108" s="93"/>
      <c r="K108" s="94"/>
      <c r="L108" s="96"/>
      <c r="M108" s="96"/>
      <c r="N108" s="97"/>
    </row>
    <row r="109" spans="1:14" ht="35.1" customHeight="1" x14ac:dyDescent="0.25">
      <c r="A109" s="2" t="str">
        <f t="shared" si="3"/>
        <v/>
      </c>
      <c r="B109" s="2" t="str">
        <f t="shared" si="4"/>
        <v/>
      </c>
      <c r="C109" s="2" t="str">
        <f t="shared" si="5"/>
        <v/>
      </c>
      <c r="D109" s="90"/>
      <c r="E109" s="91"/>
      <c r="F109" s="571"/>
      <c r="G109" s="92"/>
      <c r="H109" s="295"/>
      <c r="I109" s="93"/>
      <c r="J109" s="93"/>
      <c r="K109" s="94"/>
      <c r="L109" s="96"/>
      <c r="M109" s="96"/>
      <c r="N109" s="97"/>
    </row>
    <row r="110" spans="1:14" ht="35.1" customHeight="1" x14ac:dyDescent="0.25">
      <c r="A110" s="2" t="str">
        <f t="shared" si="3"/>
        <v/>
      </c>
      <c r="B110" s="2" t="str">
        <f t="shared" si="4"/>
        <v/>
      </c>
      <c r="C110" s="2" t="str">
        <f t="shared" si="5"/>
        <v/>
      </c>
      <c r="D110" s="90"/>
      <c r="E110" s="91"/>
      <c r="F110" s="571"/>
      <c r="G110" s="92"/>
      <c r="H110" s="295"/>
      <c r="I110" s="93"/>
      <c r="J110" s="93"/>
      <c r="K110" s="94"/>
      <c r="L110" s="96"/>
      <c r="M110" s="96"/>
      <c r="N110" s="97"/>
    </row>
    <row r="111" spans="1:14" ht="35.1" customHeight="1" x14ac:dyDescent="0.25">
      <c r="A111" s="2" t="str">
        <f t="shared" si="3"/>
        <v/>
      </c>
      <c r="B111" s="2" t="str">
        <f t="shared" si="4"/>
        <v/>
      </c>
      <c r="C111" s="2" t="str">
        <f t="shared" si="5"/>
        <v/>
      </c>
      <c r="D111" s="90"/>
      <c r="E111" s="91"/>
      <c r="F111" s="571"/>
      <c r="G111" s="92"/>
      <c r="H111" s="295"/>
      <c r="I111" s="93"/>
      <c r="J111" s="93"/>
      <c r="K111" s="94"/>
      <c r="L111" s="96"/>
      <c r="M111" s="96"/>
      <c r="N111" s="97"/>
    </row>
    <row r="112" spans="1:14" ht="35.1" customHeight="1" x14ac:dyDescent="0.25">
      <c r="A112" s="2" t="str">
        <f t="shared" si="3"/>
        <v/>
      </c>
      <c r="B112" s="2" t="str">
        <f t="shared" si="4"/>
        <v/>
      </c>
      <c r="C112" s="2" t="str">
        <f t="shared" si="5"/>
        <v/>
      </c>
      <c r="D112" s="90"/>
      <c r="E112" s="91"/>
      <c r="F112" s="571"/>
      <c r="G112" s="92"/>
      <c r="H112" s="295"/>
      <c r="I112" s="93"/>
      <c r="J112" s="93"/>
      <c r="K112" s="94"/>
      <c r="L112" s="96"/>
      <c r="M112" s="96"/>
      <c r="N112" s="97"/>
    </row>
    <row r="113" spans="1:14" ht="35.1" customHeight="1" x14ac:dyDescent="0.25">
      <c r="A113" s="2" t="str">
        <f t="shared" si="3"/>
        <v/>
      </c>
      <c r="B113" s="2" t="str">
        <f t="shared" si="4"/>
        <v/>
      </c>
      <c r="C113" s="2" t="str">
        <f t="shared" si="5"/>
        <v/>
      </c>
      <c r="D113" s="90"/>
      <c r="E113" s="91"/>
      <c r="F113" s="571"/>
      <c r="G113" s="92"/>
      <c r="H113" s="295"/>
      <c r="I113" s="93"/>
      <c r="J113" s="93"/>
      <c r="K113" s="94"/>
      <c r="L113" s="96"/>
      <c r="M113" s="96"/>
      <c r="N113" s="97"/>
    </row>
    <row r="114" spans="1:14" ht="35.1" customHeight="1" x14ac:dyDescent="0.25">
      <c r="A114" s="2" t="str">
        <f t="shared" si="3"/>
        <v/>
      </c>
      <c r="B114" s="2" t="str">
        <f t="shared" si="4"/>
        <v/>
      </c>
      <c r="C114" s="2" t="str">
        <f t="shared" si="5"/>
        <v/>
      </c>
      <c r="D114" s="90"/>
      <c r="E114" s="91"/>
      <c r="F114" s="571"/>
      <c r="G114" s="92"/>
      <c r="H114" s="295"/>
      <c r="I114" s="93"/>
      <c r="J114" s="93"/>
      <c r="K114" s="94"/>
      <c r="L114" s="96"/>
      <c r="M114" s="96"/>
      <c r="N114" s="97"/>
    </row>
    <row r="115" spans="1:14" ht="35.1" customHeight="1" x14ac:dyDescent="0.25">
      <c r="A115" s="2" t="str">
        <f t="shared" si="3"/>
        <v/>
      </c>
      <c r="B115" s="2" t="str">
        <f t="shared" si="4"/>
        <v/>
      </c>
      <c r="C115" s="2" t="str">
        <f t="shared" si="5"/>
        <v/>
      </c>
      <c r="D115" s="90"/>
      <c r="E115" s="91"/>
      <c r="F115" s="571"/>
      <c r="G115" s="92"/>
      <c r="H115" s="295"/>
      <c r="I115" s="93"/>
      <c r="J115" s="93"/>
      <c r="K115" s="94"/>
      <c r="L115" s="96"/>
      <c r="M115" s="96"/>
      <c r="N115" s="97"/>
    </row>
    <row r="116" spans="1:14" ht="35.1" customHeight="1" x14ac:dyDescent="0.25">
      <c r="A116" s="2" t="str">
        <f t="shared" si="3"/>
        <v/>
      </c>
      <c r="B116" s="2" t="str">
        <f t="shared" si="4"/>
        <v/>
      </c>
      <c r="C116" s="2" t="str">
        <f t="shared" si="5"/>
        <v/>
      </c>
      <c r="D116" s="90"/>
      <c r="E116" s="91"/>
      <c r="F116" s="571"/>
      <c r="G116" s="92"/>
      <c r="H116" s="295"/>
      <c r="I116" s="93"/>
      <c r="J116" s="93"/>
      <c r="K116" s="94"/>
      <c r="L116" s="96"/>
      <c r="M116" s="96"/>
      <c r="N116" s="97"/>
    </row>
    <row r="117" spans="1:14" ht="35.1" customHeight="1" x14ac:dyDescent="0.25">
      <c r="A117" s="2" t="str">
        <f t="shared" si="3"/>
        <v/>
      </c>
      <c r="B117" s="2" t="str">
        <f t="shared" si="4"/>
        <v/>
      </c>
      <c r="C117" s="2" t="str">
        <f t="shared" si="5"/>
        <v/>
      </c>
      <c r="D117" s="90"/>
      <c r="E117" s="91"/>
      <c r="F117" s="571"/>
      <c r="G117" s="92"/>
      <c r="H117" s="295"/>
      <c r="I117" s="93"/>
      <c r="J117" s="93"/>
      <c r="K117" s="94"/>
      <c r="L117" s="96"/>
      <c r="M117" s="96"/>
      <c r="N117" s="97"/>
    </row>
    <row r="118" spans="1:14" ht="35.1" customHeight="1" x14ac:dyDescent="0.25">
      <c r="A118" s="2" t="str">
        <f t="shared" si="3"/>
        <v/>
      </c>
      <c r="B118" s="2" t="str">
        <f t="shared" si="4"/>
        <v/>
      </c>
      <c r="C118" s="2" t="str">
        <f t="shared" si="5"/>
        <v/>
      </c>
      <c r="D118" s="90"/>
      <c r="E118" s="91"/>
      <c r="F118" s="571"/>
      <c r="G118" s="92"/>
      <c r="H118" s="295"/>
      <c r="I118" s="93"/>
      <c r="J118" s="93"/>
      <c r="K118" s="94"/>
      <c r="L118" s="96"/>
      <c r="M118" s="96"/>
      <c r="N118" s="97"/>
    </row>
    <row r="119" spans="1:14" ht="35.1" customHeight="1" x14ac:dyDescent="0.25">
      <c r="A119" s="2" t="str">
        <f t="shared" si="3"/>
        <v/>
      </c>
      <c r="B119" s="2" t="str">
        <f t="shared" si="4"/>
        <v/>
      </c>
      <c r="C119" s="2" t="str">
        <f t="shared" si="5"/>
        <v/>
      </c>
      <c r="D119" s="90"/>
      <c r="E119" s="91"/>
      <c r="F119" s="571"/>
      <c r="G119" s="92"/>
      <c r="H119" s="295"/>
      <c r="I119" s="93"/>
      <c r="J119" s="93"/>
      <c r="K119" s="94"/>
      <c r="L119" s="96"/>
      <c r="M119" s="96"/>
      <c r="N119" s="97"/>
    </row>
    <row r="120" spans="1:14" ht="35.1" customHeight="1" x14ac:dyDescent="0.25">
      <c r="A120" s="2" t="str">
        <f t="shared" si="3"/>
        <v/>
      </c>
      <c r="B120" s="2" t="str">
        <f t="shared" si="4"/>
        <v/>
      </c>
      <c r="C120" s="2" t="str">
        <f t="shared" si="5"/>
        <v/>
      </c>
      <c r="D120" s="90"/>
      <c r="E120" s="91"/>
      <c r="F120" s="571"/>
      <c r="G120" s="92"/>
      <c r="H120" s="295"/>
      <c r="I120" s="93"/>
      <c r="J120" s="93"/>
      <c r="K120" s="94"/>
      <c r="L120" s="96"/>
      <c r="M120" s="96"/>
      <c r="N120" s="97"/>
    </row>
    <row r="121" spans="1:14" ht="35.1" customHeight="1" x14ac:dyDescent="0.25">
      <c r="A121" s="2" t="str">
        <f t="shared" si="3"/>
        <v/>
      </c>
      <c r="B121" s="2" t="str">
        <f t="shared" si="4"/>
        <v/>
      </c>
      <c r="C121" s="2" t="str">
        <f t="shared" si="5"/>
        <v/>
      </c>
      <c r="D121" s="90"/>
      <c r="E121" s="91"/>
      <c r="F121" s="571"/>
      <c r="G121" s="92"/>
      <c r="H121" s="295"/>
      <c r="I121" s="93"/>
      <c r="J121" s="93"/>
      <c r="K121" s="94"/>
      <c r="L121" s="96"/>
      <c r="M121" s="96"/>
      <c r="N121" s="97"/>
    </row>
    <row r="122" spans="1:14" ht="35.1" customHeight="1" x14ac:dyDescent="0.25">
      <c r="A122" s="2" t="str">
        <f t="shared" si="3"/>
        <v/>
      </c>
      <c r="B122" s="2" t="str">
        <f t="shared" si="4"/>
        <v/>
      </c>
      <c r="C122" s="2" t="str">
        <f t="shared" si="5"/>
        <v/>
      </c>
      <c r="D122" s="90"/>
      <c r="E122" s="91"/>
      <c r="F122" s="571"/>
      <c r="G122" s="92"/>
      <c r="H122" s="295"/>
      <c r="I122" s="93"/>
      <c r="J122" s="93"/>
      <c r="K122" s="94"/>
      <c r="L122" s="96"/>
      <c r="M122" s="96"/>
      <c r="N122" s="97"/>
    </row>
    <row r="123" spans="1:14" ht="35.1" customHeight="1" x14ac:dyDescent="0.25">
      <c r="A123" s="2" t="str">
        <f t="shared" si="3"/>
        <v/>
      </c>
      <c r="B123" s="2" t="str">
        <f t="shared" si="4"/>
        <v/>
      </c>
      <c r="C123" s="2" t="str">
        <f t="shared" si="5"/>
        <v/>
      </c>
      <c r="D123" s="90"/>
      <c r="E123" s="91"/>
      <c r="F123" s="571"/>
      <c r="G123" s="92"/>
      <c r="H123" s="295"/>
      <c r="I123" s="93"/>
      <c r="J123" s="93"/>
      <c r="K123" s="94"/>
      <c r="L123" s="96"/>
      <c r="M123" s="96"/>
      <c r="N123" s="97"/>
    </row>
    <row r="124" spans="1:14" ht="35.1" customHeight="1" x14ac:dyDescent="0.25">
      <c r="A124" s="2" t="str">
        <f t="shared" si="3"/>
        <v/>
      </c>
      <c r="B124" s="2" t="str">
        <f t="shared" si="4"/>
        <v/>
      </c>
      <c r="C124" s="2" t="str">
        <f t="shared" si="5"/>
        <v/>
      </c>
      <c r="D124" s="90"/>
      <c r="E124" s="91"/>
      <c r="F124" s="571"/>
      <c r="G124" s="92"/>
      <c r="H124" s="295"/>
      <c r="I124" s="93"/>
      <c r="J124" s="93"/>
      <c r="K124" s="94"/>
      <c r="L124" s="96"/>
      <c r="M124" s="96"/>
      <c r="N124" s="97"/>
    </row>
    <row r="125" spans="1:14" ht="35.1" customHeight="1" x14ac:dyDescent="0.25">
      <c r="A125" s="2" t="str">
        <f t="shared" si="3"/>
        <v/>
      </c>
      <c r="B125" s="2" t="str">
        <f t="shared" si="4"/>
        <v/>
      </c>
      <c r="C125" s="2" t="str">
        <f t="shared" si="5"/>
        <v/>
      </c>
      <c r="D125" s="90"/>
      <c r="E125" s="91"/>
      <c r="F125" s="571"/>
      <c r="G125" s="92"/>
      <c r="H125" s="295"/>
      <c r="I125" s="93"/>
      <c r="J125" s="93"/>
      <c r="K125" s="94"/>
      <c r="L125" s="96"/>
      <c r="M125" s="96"/>
      <c r="N125" s="97"/>
    </row>
    <row r="126" spans="1:14" ht="35.1" customHeight="1" x14ac:dyDescent="0.25">
      <c r="A126" s="2" t="str">
        <f t="shared" si="3"/>
        <v/>
      </c>
      <c r="B126" s="2" t="str">
        <f t="shared" si="4"/>
        <v/>
      </c>
      <c r="C126" s="2" t="str">
        <f t="shared" si="5"/>
        <v/>
      </c>
      <c r="D126" s="90"/>
      <c r="E126" s="91"/>
      <c r="F126" s="571"/>
      <c r="G126" s="92"/>
      <c r="H126" s="295"/>
      <c r="I126" s="93"/>
      <c r="J126" s="93"/>
      <c r="K126" s="94"/>
      <c r="L126" s="96"/>
      <c r="M126" s="96"/>
      <c r="N126" s="97"/>
    </row>
    <row r="127" spans="1:14" ht="35.1" customHeight="1" x14ac:dyDescent="0.25">
      <c r="A127" s="2" t="str">
        <f t="shared" si="3"/>
        <v/>
      </c>
      <c r="B127" s="2" t="str">
        <f t="shared" si="4"/>
        <v/>
      </c>
      <c r="C127" s="2" t="str">
        <f t="shared" si="5"/>
        <v/>
      </c>
      <c r="D127" s="90"/>
      <c r="E127" s="91"/>
      <c r="F127" s="571"/>
      <c r="G127" s="92"/>
      <c r="H127" s="295"/>
      <c r="I127" s="93"/>
      <c r="J127" s="93"/>
      <c r="K127" s="94"/>
      <c r="L127" s="96"/>
      <c r="M127" s="96"/>
      <c r="N127" s="97"/>
    </row>
    <row r="128" spans="1:14" ht="35.1" customHeight="1" x14ac:dyDescent="0.25">
      <c r="A128" s="2" t="str">
        <f t="shared" si="3"/>
        <v/>
      </c>
      <c r="B128" s="2" t="str">
        <f t="shared" si="4"/>
        <v/>
      </c>
      <c r="C128" s="2" t="str">
        <f t="shared" si="5"/>
        <v/>
      </c>
      <c r="D128" s="90"/>
      <c r="E128" s="91"/>
      <c r="F128" s="571"/>
      <c r="G128" s="92"/>
      <c r="H128" s="295"/>
      <c r="I128" s="93"/>
      <c r="J128" s="93"/>
      <c r="K128" s="94"/>
      <c r="L128" s="96"/>
      <c r="M128" s="96"/>
      <c r="N128" s="97"/>
    </row>
    <row r="129" spans="1:14" ht="35.1" customHeight="1" x14ac:dyDescent="0.25">
      <c r="A129" s="2" t="str">
        <f t="shared" si="3"/>
        <v/>
      </c>
      <c r="B129" s="2" t="str">
        <f t="shared" si="4"/>
        <v/>
      </c>
      <c r="C129" s="2" t="str">
        <f t="shared" si="5"/>
        <v/>
      </c>
      <c r="D129" s="90"/>
      <c r="E129" s="91"/>
      <c r="F129" s="571"/>
      <c r="G129" s="92"/>
      <c r="H129" s="295"/>
      <c r="I129" s="93"/>
      <c r="J129" s="93"/>
      <c r="K129" s="94"/>
      <c r="L129" s="96"/>
      <c r="M129" s="96"/>
      <c r="N129" s="97"/>
    </row>
    <row r="130" spans="1:14" ht="35.1" customHeight="1" x14ac:dyDescent="0.25">
      <c r="A130" s="2" t="str">
        <f t="shared" si="3"/>
        <v/>
      </c>
      <c r="B130" s="2" t="str">
        <f t="shared" si="4"/>
        <v/>
      </c>
      <c r="C130" s="2" t="str">
        <f t="shared" si="5"/>
        <v/>
      </c>
      <c r="D130" s="90"/>
      <c r="E130" s="91"/>
      <c r="F130" s="571"/>
      <c r="G130" s="92"/>
      <c r="H130" s="295"/>
      <c r="I130" s="93"/>
      <c r="J130" s="93"/>
      <c r="K130" s="94"/>
      <c r="L130" s="96"/>
      <c r="M130" s="96"/>
      <c r="N130" s="97"/>
    </row>
    <row r="131" spans="1:14" ht="35.1" customHeight="1" x14ac:dyDescent="0.25">
      <c r="A131" s="2" t="str">
        <f t="shared" si="3"/>
        <v/>
      </c>
      <c r="B131" s="2" t="str">
        <f t="shared" si="4"/>
        <v/>
      </c>
      <c r="C131" s="2" t="str">
        <f t="shared" si="5"/>
        <v/>
      </c>
      <c r="D131" s="90"/>
      <c r="E131" s="91"/>
      <c r="F131" s="571"/>
      <c r="G131" s="92"/>
      <c r="H131" s="295"/>
      <c r="I131" s="93"/>
      <c r="J131" s="93"/>
      <c r="K131" s="94"/>
      <c r="L131" s="96"/>
      <c r="M131" s="96"/>
      <c r="N131" s="97"/>
    </row>
    <row r="132" spans="1:14" ht="35.1" customHeight="1" x14ac:dyDescent="0.25">
      <c r="A132" s="2" t="str">
        <f t="shared" si="3"/>
        <v/>
      </c>
      <c r="B132" s="2" t="str">
        <f t="shared" si="4"/>
        <v/>
      </c>
      <c r="C132" s="2" t="str">
        <f t="shared" si="5"/>
        <v/>
      </c>
      <c r="D132" s="90"/>
      <c r="E132" s="91"/>
      <c r="F132" s="571"/>
      <c r="G132" s="92"/>
      <c r="H132" s="295"/>
      <c r="I132" s="93"/>
      <c r="J132" s="93"/>
      <c r="K132" s="94"/>
      <c r="L132" s="96"/>
      <c r="M132" s="96"/>
      <c r="N132" s="97"/>
    </row>
    <row r="133" spans="1:14" ht="35.1" customHeight="1" x14ac:dyDescent="0.25">
      <c r="A133" s="2" t="str">
        <f t="shared" si="3"/>
        <v/>
      </c>
      <c r="B133" s="2" t="str">
        <f t="shared" si="4"/>
        <v/>
      </c>
      <c r="C133" s="2" t="str">
        <f t="shared" si="5"/>
        <v/>
      </c>
      <c r="D133" s="90"/>
      <c r="E133" s="91"/>
      <c r="F133" s="571"/>
      <c r="G133" s="92"/>
      <c r="H133" s="295"/>
      <c r="I133" s="93"/>
      <c r="J133" s="93"/>
      <c r="K133" s="94"/>
      <c r="L133" s="96"/>
      <c r="M133" s="96"/>
      <c r="N133" s="97"/>
    </row>
    <row r="134" spans="1:14" ht="35.1" customHeight="1" x14ac:dyDescent="0.25">
      <c r="A134" s="2" t="str">
        <f t="shared" si="3"/>
        <v/>
      </c>
      <c r="B134" s="2" t="str">
        <f t="shared" si="4"/>
        <v/>
      </c>
      <c r="C134" s="2" t="str">
        <f t="shared" si="5"/>
        <v/>
      </c>
      <c r="D134" s="90"/>
      <c r="E134" s="91"/>
      <c r="F134" s="571"/>
      <c r="G134" s="92"/>
      <c r="H134" s="295"/>
      <c r="I134" s="93"/>
      <c r="J134" s="93"/>
      <c r="K134" s="94"/>
      <c r="L134" s="96"/>
      <c r="M134" s="96"/>
      <c r="N134" s="97"/>
    </row>
    <row r="135" spans="1:14" ht="35.1" customHeight="1" x14ac:dyDescent="0.25">
      <c r="A135" s="2" t="str">
        <f t="shared" si="3"/>
        <v/>
      </c>
      <c r="B135" s="2" t="str">
        <f t="shared" si="4"/>
        <v/>
      </c>
      <c r="C135" s="2" t="str">
        <f t="shared" si="5"/>
        <v/>
      </c>
      <c r="D135" s="90"/>
      <c r="E135" s="91"/>
      <c r="F135" s="571"/>
      <c r="G135" s="92"/>
      <c r="H135" s="295"/>
      <c r="I135" s="93"/>
      <c r="J135" s="93"/>
      <c r="K135" s="94"/>
      <c r="L135" s="96"/>
      <c r="M135" s="96"/>
      <c r="N135" s="97"/>
    </row>
    <row r="136" spans="1:14" ht="35.1" customHeight="1" x14ac:dyDescent="0.25">
      <c r="A136" s="2" t="str">
        <f t="shared" si="3"/>
        <v/>
      </c>
      <c r="B136" s="2" t="str">
        <f t="shared" si="4"/>
        <v/>
      </c>
      <c r="C136" s="2" t="str">
        <f t="shared" si="5"/>
        <v/>
      </c>
      <c r="D136" s="90"/>
      <c r="E136" s="91"/>
      <c r="F136" s="571"/>
      <c r="G136" s="92"/>
      <c r="H136" s="295"/>
      <c r="I136" s="93"/>
      <c r="J136" s="93"/>
      <c r="K136" s="94"/>
      <c r="L136" s="96"/>
      <c r="M136" s="96"/>
      <c r="N136" s="97"/>
    </row>
    <row r="137" spans="1:14" ht="35.1" customHeight="1" x14ac:dyDescent="0.25">
      <c r="A137" s="2" t="str">
        <f t="shared" si="3"/>
        <v/>
      </c>
      <c r="B137" s="2" t="str">
        <f t="shared" si="4"/>
        <v/>
      </c>
      <c r="C137" s="2" t="str">
        <f t="shared" si="5"/>
        <v/>
      </c>
      <c r="D137" s="90"/>
      <c r="E137" s="91"/>
      <c r="F137" s="571"/>
      <c r="G137" s="92"/>
      <c r="H137" s="295"/>
      <c r="I137" s="93"/>
      <c r="J137" s="93"/>
      <c r="K137" s="94"/>
      <c r="L137" s="96"/>
      <c r="M137" s="96"/>
      <c r="N137" s="97"/>
    </row>
    <row r="138" spans="1:14" ht="35.1" customHeight="1" x14ac:dyDescent="0.25">
      <c r="A138" s="2" t="str">
        <f t="shared" si="3"/>
        <v/>
      </c>
      <c r="B138" s="2" t="str">
        <f t="shared" si="4"/>
        <v/>
      </c>
      <c r="C138" s="2" t="str">
        <f t="shared" si="5"/>
        <v/>
      </c>
      <c r="D138" s="90"/>
      <c r="E138" s="91"/>
      <c r="F138" s="571"/>
      <c r="G138" s="92"/>
      <c r="H138" s="295"/>
      <c r="I138" s="93"/>
      <c r="J138" s="93"/>
      <c r="K138" s="94"/>
      <c r="L138" s="96"/>
      <c r="M138" s="96"/>
      <c r="N138" s="97"/>
    </row>
    <row r="139" spans="1:14" ht="35.1" customHeight="1" x14ac:dyDescent="0.25">
      <c r="A139" s="2" t="str">
        <f t="shared" si="3"/>
        <v/>
      </c>
      <c r="B139" s="2" t="str">
        <f t="shared" si="4"/>
        <v/>
      </c>
      <c r="C139" s="2" t="str">
        <f t="shared" si="5"/>
        <v/>
      </c>
      <c r="D139" s="90"/>
      <c r="E139" s="91"/>
      <c r="F139" s="571"/>
      <c r="G139" s="92"/>
      <c r="H139" s="295"/>
      <c r="I139" s="93"/>
      <c r="J139" s="93"/>
      <c r="K139" s="94"/>
      <c r="L139" s="96"/>
      <c r="M139" s="96"/>
      <c r="N139" s="97"/>
    </row>
    <row r="140" spans="1:14" ht="35.1" customHeight="1" x14ac:dyDescent="0.25">
      <c r="A140" s="2" t="str">
        <f t="shared" ref="A140:A203" si="6">IF(D140&gt;0,ROW()-10,"")</f>
        <v/>
      </c>
      <c r="B140" s="2" t="str">
        <f t="shared" si="4"/>
        <v/>
      </c>
      <c r="C140" s="2" t="str">
        <f t="shared" si="5"/>
        <v/>
      </c>
      <c r="D140" s="90"/>
      <c r="E140" s="91"/>
      <c r="F140" s="571"/>
      <c r="G140" s="92"/>
      <c r="H140" s="295"/>
      <c r="I140" s="93"/>
      <c r="J140" s="93"/>
      <c r="K140" s="94"/>
      <c r="L140" s="96"/>
      <c r="M140" s="96"/>
      <c r="N140" s="97"/>
    </row>
    <row r="141" spans="1:14" ht="35.1" customHeight="1" x14ac:dyDescent="0.25">
      <c r="A141" s="2" t="str">
        <f t="shared" si="6"/>
        <v/>
      </c>
      <c r="B141" s="2" t="str">
        <f t="shared" ref="B141:B204" si="7">IF(D141&gt;0,$E$4,"")</f>
        <v/>
      </c>
      <c r="C141" s="2" t="str">
        <f t="shared" ref="C141:C204" si="8">IF(D141&gt;0,$E$6,"")</f>
        <v/>
      </c>
      <c r="D141" s="90"/>
      <c r="E141" s="91"/>
      <c r="F141" s="571"/>
      <c r="G141" s="92"/>
      <c r="H141" s="295"/>
      <c r="I141" s="93"/>
      <c r="J141" s="93"/>
      <c r="K141" s="94"/>
      <c r="L141" s="96"/>
      <c r="M141" s="96"/>
      <c r="N141" s="97"/>
    </row>
    <row r="142" spans="1:14" ht="35.1" customHeight="1" x14ac:dyDescent="0.25">
      <c r="A142" s="2" t="str">
        <f t="shared" si="6"/>
        <v/>
      </c>
      <c r="B142" s="2" t="str">
        <f t="shared" si="7"/>
        <v/>
      </c>
      <c r="C142" s="2" t="str">
        <f t="shared" si="8"/>
        <v/>
      </c>
      <c r="D142" s="90"/>
      <c r="E142" s="91"/>
      <c r="F142" s="571"/>
      <c r="G142" s="92"/>
      <c r="H142" s="295"/>
      <c r="I142" s="93"/>
      <c r="J142" s="93"/>
      <c r="K142" s="94"/>
      <c r="L142" s="96"/>
      <c r="M142" s="96"/>
      <c r="N142" s="97"/>
    </row>
    <row r="143" spans="1:14" ht="35.1" customHeight="1" x14ac:dyDescent="0.25">
      <c r="A143" s="2" t="str">
        <f t="shared" si="6"/>
        <v/>
      </c>
      <c r="B143" s="2" t="str">
        <f t="shared" si="7"/>
        <v/>
      </c>
      <c r="C143" s="2" t="str">
        <f t="shared" si="8"/>
        <v/>
      </c>
      <c r="D143" s="90"/>
      <c r="E143" s="91"/>
      <c r="F143" s="571"/>
      <c r="G143" s="92"/>
      <c r="H143" s="295"/>
      <c r="I143" s="93"/>
      <c r="J143" s="93"/>
      <c r="K143" s="94"/>
      <c r="L143" s="96"/>
      <c r="M143" s="96"/>
      <c r="N143" s="97"/>
    </row>
    <row r="144" spans="1:14" ht="35.1" customHeight="1" x14ac:dyDescent="0.25">
      <c r="A144" s="2" t="str">
        <f t="shared" si="6"/>
        <v/>
      </c>
      <c r="B144" s="2" t="str">
        <f t="shared" si="7"/>
        <v/>
      </c>
      <c r="C144" s="2" t="str">
        <f t="shared" si="8"/>
        <v/>
      </c>
      <c r="D144" s="90"/>
      <c r="E144" s="91"/>
      <c r="F144" s="571"/>
      <c r="G144" s="92"/>
      <c r="H144" s="295"/>
      <c r="I144" s="93"/>
      <c r="J144" s="93"/>
      <c r="K144" s="94"/>
      <c r="L144" s="96"/>
      <c r="M144" s="96"/>
      <c r="N144" s="97"/>
    </row>
    <row r="145" spans="1:14" ht="35.1" customHeight="1" x14ac:dyDescent="0.25">
      <c r="A145" s="2" t="str">
        <f t="shared" si="6"/>
        <v/>
      </c>
      <c r="B145" s="2" t="str">
        <f t="shared" si="7"/>
        <v/>
      </c>
      <c r="C145" s="2" t="str">
        <f t="shared" si="8"/>
        <v/>
      </c>
      <c r="D145" s="90"/>
      <c r="E145" s="91"/>
      <c r="F145" s="571"/>
      <c r="G145" s="92"/>
      <c r="H145" s="295"/>
      <c r="I145" s="93"/>
      <c r="J145" s="93"/>
      <c r="K145" s="94"/>
      <c r="L145" s="96"/>
      <c r="M145" s="96"/>
      <c r="N145" s="97"/>
    </row>
    <row r="146" spans="1:14" ht="35.1" customHeight="1" x14ac:dyDescent="0.25">
      <c r="A146" s="2" t="str">
        <f t="shared" si="6"/>
        <v/>
      </c>
      <c r="B146" s="2" t="str">
        <f t="shared" si="7"/>
        <v/>
      </c>
      <c r="C146" s="2" t="str">
        <f t="shared" si="8"/>
        <v/>
      </c>
      <c r="D146" s="90"/>
      <c r="E146" s="91"/>
      <c r="F146" s="571"/>
      <c r="G146" s="92"/>
      <c r="H146" s="295"/>
      <c r="I146" s="93"/>
      <c r="J146" s="93"/>
      <c r="K146" s="94"/>
      <c r="L146" s="96"/>
      <c r="M146" s="96"/>
      <c r="N146" s="97"/>
    </row>
    <row r="147" spans="1:14" ht="35.1" customHeight="1" x14ac:dyDescent="0.25">
      <c r="A147" s="2" t="str">
        <f t="shared" si="6"/>
        <v/>
      </c>
      <c r="B147" s="2" t="str">
        <f t="shared" si="7"/>
        <v/>
      </c>
      <c r="C147" s="2" t="str">
        <f t="shared" si="8"/>
        <v/>
      </c>
      <c r="D147" s="90"/>
      <c r="E147" s="91"/>
      <c r="F147" s="571"/>
      <c r="G147" s="92"/>
      <c r="H147" s="295"/>
      <c r="I147" s="93"/>
      <c r="J147" s="93"/>
      <c r="K147" s="94"/>
      <c r="L147" s="96"/>
      <c r="M147" s="96"/>
      <c r="N147" s="97"/>
    </row>
    <row r="148" spans="1:14" ht="35.1" customHeight="1" x14ac:dyDescent="0.25">
      <c r="A148" s="2" t="str">
        <f t="shared" si="6"/>
        <v/>
      </c>
      <c r="B148" s="2" t="str">
        <f t="shared" si="7"/>
        <v/>
      </c>
      <c r="C148" s="2" t="str">
        <f t="shared" si="8"/>
        <v/>
      </c>
      <c r="D148" s="90"/>
      <c r="E148" s="91"/>
      <c r="F148" s="571"/>
      <c r="G148" s="92"/>
      <c r="H148" s="295"/>
      <c r="I148" s="93"/>
      <c r="J148" s="93"/>
      <c r="K148" s="94"/>
      <c r="L148" s="96"/>
      <c r="M148" s="96"/>
      <c r="N148" s="97"/>
    </row>
    <row r="149" spans="1:14" ht="35.1" customHeight="1" x14ac:dyDescent="0.25">
      <c r="A149" s="2" t="str">
        <f t="shared" si="6"/>
        <v/>
      </c>
      <c r="B149" s="2" t="str">
        <f t="shared" si="7"/>
        <v/>
      </c>
      <c r="C149" s="2" t="str">
        <f t="shared" si="8"/>
        <v/>
      </c>
      <c r="D149" s="90"/>
      <c r="E149" s="91"/>
      <c r="F149" s="571"/>
      <c r="G149" s="92"/>
      <c r="H149" s="295"/>
      <c r="I149" s="93"/>
      <c r="J149" s="93"/>
      <c r="K149" s="94"/>
      <c r="L149" s="96"/>
      <c r="M149" s="96"/>
      <c r="N149" s="97"/>
    </row>
    <row r="150" spans="1:14" ht="35.1" customHeight="1" x14ac:dyDescent="0.25">
      <c r="A150" s="2" t="str">
        <f t="shared" si="6"/>
        <v/>
      </c>
      <c r="B150" s="2" t="str">
        <f t="shared" si="7"/>
        <v/>
      </c>
      <c r="C150" s="2" t="str">
        <f t="shared" si="8"/>
        <v/>
      </c>
      <c r="D150" s="90"/>
      <c r="E150" s="91"/>
      <c r="F150" s="571"/>
      <c r="G150" s="92"/>
      <c r="H150" s="295"/>
      <c r="I150" s="93"/>
      <c r="J150" s="93"/>
      <c r="K150" s="94"/>
      <c r="L150" s="96"/>
      <c r="M150" s="96"/>
      <c r="N150" s="97"/>
    </row>
    <row r="151" spans="1:14" ht="35.1" customHeight="1" x14ac:dyDescent="0.25">
      <c r="A151" s="2" t="str">
        <f t="shared" si="6"/>
        <v/>
      </c>
      <c r="B151" s="2" t="str">
        <f t="shared" si="7"/>
        <v/>
      </c>
      <c r="C151" s="2" t="str">
        <f t="shared" si="8"/>
        <v/>
      </c>
      <c r="D151" s="90"/>
      <c r="E151" s="91"/>
      <c r="F151" s="571"/>
      <c r="G151" s="92"/>
      <c r="H151" s="295"/>
      <c r="I151" s="93"/>
      <c r="J151" s="93"/>
      <c r="K151" s="94"/>
      <c r="L151" s="96"/>
      <c r="M151" s="96"/>
      <c r="N151" s="97"/>
    </row>
    <row r="152" spans="1:14" ht="35.1" customHeight="1" x14ac:dyDescent="0.25">
      <c r="A152" s="2" t="str">
        <f t="shared" si="6"/>
        <v/>
      </c>
      <c r="B152" s="2" t="str">
        <f t="shared" si="7"/>
        <v/>
      </c>
      <c r="C152" s="2" t="str">
        <f t="shared" si="8"/>
        <v/>
      </c>
      <c r="D152" s="90"/>
      <c r="E152" s="91"/>
      <c r="F152" s="571"/>
      <c r="G152" s="92"/>
      <c r="H152" s="295"/>
      <c r="I152" s="93"/>
      <c r="J152" s="93"/>
      <c r="K152" s="94"/>
      <c r="L152" s="96"/>
      <c r="M152" s="96"/>
      <c r="N152" s="97"/>
    </row>
    <row r="153" spans="1:14" ht="35.1" customHeight="1" x14ac:dyDescent="0.25">
      <c r="A153" s="2" t="str">
        <f t="shared" si="6"/>
        <v/>
      </c>
      <c r="B153" s="2" t="str">
        <f t="shared" si="7"/>
        <v/>
      </c>
      <c r="C153" s="2" t="str">
        <f t="shared" si="8"/>
        <v/>
      </c>
      <c r="D153" s="90"/>
      <c r="E153" s="91"/>
      <c r="F153" s="571"/>
      <c r="G153" s="92"/>
      <c r="H153" s="295"/>
      <c r="I153" s="93"/>
      <c r="J153" s="93"/>
      <c r="K153" s="94"/>
      <c r="L153" s="96"/>
      <c r="M153" s="96"/>
      <c r="N153" s="97"/>
    </row>
    <row r="154" spans="1:14" ht="35.1" customHeight="1" x14ac:dyDescent="0.25">
      <c r="A154" s="2" t="str">
        <f t="shared" si="6"/>
        <v/>
      </c>
      <c r="B154" s="2" t="str">
        <f t="shared" si="7"/>
        <v/>
      </c>
      <c r="C154" s="2" t="str">
        <f t="shared" si="8"/>
        <v/>
      </c>
      <c r="D154" s="90"/>
      <c r="E154" s="91"/>
      <c r="F154" s="571"/>
      <c r="G154" s="92"/>
      <c r="H154" s="295"/>
      <c r="I154" s="93"/>
      <c r="J154" s="93"/>
      <c r="K154" s="94"/>
      <c r="L154" s="96"/>
      <c r="M154" s="96"/>
      <c r="N154" s="97"/>
    </row>
    <row r="155" spans="1:14" ht="35.1" customHeight="1" x14ac:dyDescent="0.25">
      <c r="A155" s="2" t="str">
        <f t="shared" si="6"/>
        <v/>
      </c>
      <c r="B155" s="2" t="str">
        <f t="shared" si="7"/>
        <v/>
      </c>
      <c r="C155" s="2" t="str">
        <f t="shared" si="8"/>
        <v/>
      </c>
      <c r="D155" s="90"/>
      <c r="E155" s="91"/>
      <c r="F155" s="571"/>
      <c r="G155" s="92"/>
      <c r="H155" s="295"/>
      <c r="I155" s="93"/>
      <c r="J155" s="93"/>
      <c r="K155" s="94"/>
      <c r="L155" s="96"/>
      <c r="M155" s="96"/>
      <c r="N155" s="97"/>
    </row>
    <row r="156" spans="1:14" ht="35.1" customHeight="1" x14ac:dyDescent="0.25">
      <c r="A156" s="2" t="str">
        <f t="shared" si="6"/>
        <v/>
      </c>
      <c r="B156" s="2" t="str">
        <f t="shared" si="7"/>
        <v/>
      </c>
      <c r="C156" s="2" t="str">
        <f t="shared" si="8"/>
        <v/>
      </c>
      <c r="D156" s="90"/>
      <c r="E156" s="91"/>
      <c r="F156" s="571"/>
      <c r="G156" s="92"/>
      <c r="H156" s="295"/>
      <c r="I156" s="93"/>
      <c r="J156" s="93"/>
      <c r="K156" s="94"/>
      <c r="L156" s="96"/>
      <c r="M156" s="96"/>
      <c r="N156" s="97"/>
    </row>
    <row r="157" spans="1:14" ht="35.1" customHeight="1" x14ac:dyDescent="0.25">
      <c r="A157" s="2" t="str">
        <f t="shared" si="6"/>
        <v/>
      </c>
      <c r="B157" s="2" t="str">
        <f t="shared" si="7"/>
        <v/>
      </c>
      <c r="C157" s="2" t="str">
        <f t="shared" si="8"/>
        <v/>
      </c>
      <c r="D157" s="90"/>
      <c r="E157" s="91"/>
      <c r="F157" s="571"/>
      <c r="G157" s="92"/>
      <c r="H157" s="295"/>
      <c r="I157" s="93"/>
      <c r="J157" s="93"/>
      <c r="K157" s="94"/>
      <c r="L157" s="96"/>
      <c r="M157" s="96"/>
      <c r="N157" s="97"/>
    </row>
    <row r="158" spans="1:14" ht="35.1" customHeight="1" x14ac:dyDescent="0.25">
      <c r="A158" s="2" t="str">
        <f t="shared" si="6"/>
        <v/>
      </c>
      <c r="B158" s="2" t="str">
        <f t="shared" si="7"/>
        <v/>
      </c>
      <c r="C158" s="2" t="str">
        <f t="shared" si="8"/>
        <v/>
      </c>
      <c r="D158" s="90"/>
      <c r="E158" s="91"/>
      <c r="F158" s="571"/>
      <c r="G158" s="92"/>
      <c r="H158" s="295"/>
      <c r="I158" s="93"/>
      <c r="J158" s="93"/>
      <c r="K158" s="94"/>
      <c r="L158" s="96"/>
      <c r="M158" s="96"/>
      <c r="N158" s="97"/>
    </row>
    <row r="159" spans="1:14" ht="35.1" customHeight="1" x14ac:dyDescent="0.25">
      <c r="A159" s="2" t="str">
        <f t="shared" si="6"/>
        <v/>
      </c>
      <c r="B159" s="2" t="str">
        <f t="shared" si="7"/>
        <v/>
      </c>
      <c r="C159" s="2" t="str">
        <f t="shared" si="8"/>
        <v/>
      </c>
      <c r="D159" s="90"/>
      <c r="E159" s="91"/>
      <c r="F159" s="571"/>
      <c r="G159" s="92"/>
      <c r="H159" s="295"/>
      <c r="I159" s="93"/>
      <c r="J159" s="93"/>
      <c r="K159" s="94"/>
      <c r="L159" s="96"/>
      <c r="M159" s="96"/>
      <c r="N159" s="97"/>
    </row>
    <row r="160" spans="1:14" ht="35.1" customHeight="1" x14ac:dyDescent="0.25">
      <c r="A160" s="2" t="str">
        <f t="shared" si="6"/>
        <v/>
      </c>
      <c r="B160" s="2" t="str">
        <f t="shared" si="7"/>
        <v/>
      </c>
      <c r="C160" s="2" t="str">
        <f t="shared" si="8"/>
        <v/>
      </c>
      <c r="D160" s="90"/>
      <c r="E160" s="91"/>
      <c r="F160" s="571"/>
      <c r="G160" s="92"/>
      <c r="H160" s="295"/>
      <c r="I160" s="93"/>
      <c r="J160" s="93"/>
      <c r="K160" s="94"/>
      <c r="L160" s="96"/>
      <c r="M160" s="96"/>
      <c r="N160" s="97"/>
    </row>
    <row r="161" spans="1:14" ht="35.1" customHeight="1" x14ac:dyDescent="0.25">
      <c r="A161" s="2" t="str">
        <f t="shared" si="6"/>
        <v/>
      </c>
      <c r="B161" s="2" t="str">
        <f t="shared" si="7"/>
        <v/>
      </c>
      <c r="C161" s="2" t="str">
        <f t="shared" si="8"/>
        <v/>
      </c>
      <c r="D161" s="90"/>
      <c r="E161" s="91"/>
      <c r="F161" s="571"/>
      <c r="G161" s="92"/>
      <c r="H161" s="295"/>
      <c r="I161" s="93"/>
      <c r="J161" s="93"/>
      <c r="K161" s="94"/>
      <c r="L161" s="96"/>
      <c r="M161" s="96"/>
      <c r="N161" s="97"/>
    </row>
    <row r="162" spans="1:14" ht="35.1" customHeight="1" x14ac:dyDescent="0.25">
      <c r="A162" s="2" t="str">
        <f t="shared" si="6"/>
        <v/>
      </c>
      <c r="B162" s="2" t="str">
        <f t="shared" si="7"/>
        <v/>
      </c>
      <c r="C162" s="2" t="str">
        <f t="shared" si="8"/>
        <v/>
      </c>
      <c r="D162" s="90"/>
      <c r="E162" s="91"/>
      <c r="F162" s="571"/>
      <c r="G162" s="92"/>
      <c r="H162" s="295"/>
      <c r="I162" s="93"/>
      <c r="J162" s="93"/>
      <c r="K162" s="94"/>
      <c r="L162" s="96"/>
      <c r="M162" s="96"/>
      <c r="N162" s="97"/>
    </row>
    <row r="163" spans="1:14" ht="35.1" customHeight="1" x14ac:dyDescent="0.25">
      <c r="A163" s="2" t="str">
        <f t="shared" si="6"/>
        <v/>
      </c>
      <c r="B163" s="2" t="str">
        <f t="shared" si="7"/>
        <v/>
      </c>
      <c r="C163" s="2" t="str">
        <f t="shared" si="8"/>
        <v/>
      </c>
      <c r="D163" s="90"/>
      <c r="E163" s="91"/>
      <c r="F163" s="571"/>
      <c r="G163" s="92"/>
      <c r="H163" s="295"/>
      <c r="I163" s="93"/>
      <c r="J163" s="93"/>
      <c r="K163" s="94"/>
      <c r="L163" s="96"/>
      <c r="M163" s="96"/>
      <c r="N163" s="97"/>
    </row>
    <row r="164" spans="1:14" ht="35.1" customHeight="1" x14ac:dyDescent="0.25">
      <c r="A164" s="2" t="str">
        <f t="shared" si="6"/>
        <v/>
      </c>
      <c r="B164" s="2" t="str">
        <f t="shared" si="7"/>
        <v/>
      </c>
      <c r="C164" s="2" t="str">
        <f t="shared" si="8"/>
        <v/>
      </c>
      <c r="D164" s="90"/>
      <c r="E164" s="91"/>
      <c r="F164" s="571"/>
      <c r="G164" s="92"/>
      <c r="H164" s="295"/>
      <c r="I164" s="93"/>
      <c r="J164" s="93"/>
      <c r="K164" s="94"/>
      <c r="L164" s="96"/>
      <c r="M164" s="96"/>
      <c r="N164" s="97"/>
    </row>
    <row r="165" spans="1:14" ht="35.1" customHeight="1" x14ac:dyDescent="0.25">
      <c r="A165" s="2" t="str">
        <f t="shared" si="6"/>
        <v/>
      </c>
      <c r="B165" s="2" t="str">
        <f t="shared" si="7"/>
        <v/>
      </c>
      <c r="C165" s="2" t="str">
        <f t="shared" si="8"/>
        <v/>
      </c>
      <c r="D165" s="90"/>
      <c r="E165" s="91"/>
      <c r="F165" s="571"/>
      <c r="G165" s="92"/>
      <c r="H165" s="295"/>
      <c r="I165" s="93"/>
      <c r="J165" s="93"/>
      <c r="K165" s="94"/>
      <c r="L165" s="96"/>
      <c r="M165" s="96"/>
      <c r="N165" s="97"/>
    </row>
    <row r="166" spans="1:14" ht="35.1" customHeight="1" x14ac:dyDescent="0.25">
      <c r="A166" s="2" t="str">
        <f t="shared" si="6"/>
        <v/>
      </c>
      <c r="B166" s="2" t="str">
        <f t="shared" si="7"/>
        <v/>
      </c>
      <c r="C166" s="2" t="str">
        <f t="shared" si="8"/>
        <v/>
      </c>
      <c r="D166" s="90"/>
      <c r="E166" s="91"/>
      <c r="F166" s="571"/>
      <c r="G166" s="92"/>
      <c r="H166" s="295"/>
      <c r="I166" s="93"/>
      <c r="J166" s="93"/>
      <c r="K166" s="94"/>
      <c r="L166" s="96"/>
      <c r="M166" s="96"/>
      <c r="N166" s="97"/>
    </row>
    <row r="167" spans="1:14" ht="35.1" customHeight="1" x14ac:dyDescent="0.25">
      <c r="A167" s="2" t="str">
        <f t="shared" si="6"/>
        <v/>
      </c>
      <c r="B167" s="2" t="str">
        <f t="shared" si="7"/>
        <v/>
      </c>
      <c r="C167" s="2" t="str">
        <f t="shared" si="8"/>
        <v/>
      </c>
      <c r="D167" s="90"/>
      <c r="E167" s="91"/>
      <c r="F167" s="571"/>
      <c r="G167" s="92"/>
      <c r="H167" s="295"/>
      <c r="I167" s="93"/>
      <c r="J167" s="93"/>
      <c r="K167" s="94"/>
      <c r="L167" s="96"/>
      <c r="M167" s="96"/>
      <c r="N167" s="97"/>
    </row>
    <row r="168" spans="1:14" ht="35.1" customHeight="1" x14ac:dyDescent="0.25">
      <c r="A168" s="2" t="str">
        <f t="shared" si="6"/>
        <v/>
      </c>
      <c r="B168" s="2" t="str">
        <f t="shared" si="7"/>
        <v/>
      </c>
      <c r="C168" s="2" t="str">
        <f t="shared" si="8"/>
        <v/>
      </c>
      <c r="D168" s="90"/>
      <c r="E168" s="91"/>
      <c r="F168" s="571"/>
      <c r="G168" s="92"/>
      <c r="H168" s="295"/>
      <c r="I168" s="93"/>
      <c r="J168" s="93"/>
      <c r="K168" s="94"/>
      <c r="L168" s="96"/>
      <c r="M168" s="96"/>
      <c r="N168" s="97"/>
    </row>
    <row r="169" spans="1:14" ht="35.1" customHeight="1" x14ac:dyDescent="0.25">
      <c r="A169" s="2" t="str">
        <f t="shared" si="6"/>
        <v/>
      </c>
      <c r="B169" s="2" t="str">
        <f t="shared" si="7"/>
        <v/>
      </c>
      <c r="C169" s="2" t="str">
        <f t="shared" si="8"/>
        <v/>
      </c>
      <c r="D169" s="90"/>
      <c r="E169" s="91"/>
      <c r="F169" s="571"/>
      <c r="G169" s="92"/>
      <c r="H169" s="295"/>
      <c r="I169" s="93"/>
      <c r="J169" s="93"/>
      <c r="K169" s="94"/>
      <c r="L169" s="96"/>
      <c r="M169" s="96"/>
      <c r="N169" s="97"/>
    </row>
    <row r="170" spans="1:14" ht="35.1" customHeight="1" x14ac:dyDescent="0.25">
      <c r="A170" s="2" t="str">
        <f t="shared" si="6"/>
        <v/>
      </c>
      <c r="B170" s="2" t="str">
        <f t="shared" si="7"/>
        <v/>
      </c>
      <c r="C170" s="2" t="str">
        <f t="shared" si="8"/>
        <v/>
      </c>
      <c r="D170" s="90"/>
      <c r="E170" s="91"/>
      <c r="F170" s="571"/>
      <c r="G170" s="92"/>
      <c r="H170" s="295"/>
      <c r="I170" s="93"/>
      <c r="J170" s="93"/>
      <c r="K170" s="94"/>
      <c r="L170" s="96"/>
      <c r="M170" s="96"/>
      <c r="N170" s="97"/>
    </row>
    <row r="171" spans="1:14" ht="35.1" customHeight="1" x14ac:dyDescent="0.25">
      <c r="A171" s="2" t="str">
        <f t="shared" si="6"/>
        <v/>
      </c>
      <c r="B171" s="2" t="str">
        <f t="shared" si="7"/>
        <v/>
      </c>
      <c r="C171" s="2" t="str">
        <f t="shared" si="8"/>
        <v/>
      </c>
      <c r="D171" s="90"/>
      <c r="E171" s="91"/>
      <c r="F171" s="571"/>
      <c r="G171" s="92"/>
      <c r="H171" s="295"/>
      <c r="I171" s="93"/>
      <c r="J171" s="93"/>
      <c r="K171" s="94"/>
      <c r="L171" s="96"/>
      <c r="M171" s="96"/>
      <c r="N171" s="97"/>
    </row>
    <row r="172" spans="1:14" ht="35.1" customHeight="1" x14ac:dyDescent="0.25">
      <c r="A172" s="2" t="str">
        <f t="shared" si="6"/>
        <v/>
      </c>
      <c r="B172" s="2" t="str">
        <f t="shared" si="7"/>
        <v/>
      </c>
      <c r="C172" s="2" t="str">
        <f t="shared" si="8"/>
        <v/>
      </c>
      <c r="D172" s="90"/>
      <c r="E172" s="91"/>
      <c r="F172" s="571"/>
      <c r="G172" s="92"/>
      <c r="H172" s="295"/>
      <c r="I172" s="93"/>
      <c r="J172" s="93"/>
      <c r="K172" s="94"/>
      <c r="L172" s="96"/>
      <c r="M172" s="96"/>
      <c r="N172" s="97"/>
    </row>
    <row r="173" spans="1:14" ht="35.1" customHeight="1" x14ac:dyDescent="0.25">
      <c r="A173" s="2" t="str">
        <f t="shared" si="6"/>
        <v/>
      </c>
      <c r="B173" s="2" t="str">
        <f t="shared" si="7"/>
        <v/>
      </c>
      <c r="C173" s="2" t="str">
        <f t="shared" si="8"/>
        <v/>
      </c>
      <c r="D173" s="90"/>
      <c r="E173" s="91"/>
      <c r="F173" s="571"/>
      <c r="G173" s="92"/>
      <c r="H173" s="295"/>
      <c r="I173" s="93"/>
      <c r="J173" s="93"/>
      <c r="K173" s="94"/>
      <c r="L173" s="96"/>
      <c r="M173" s="96"/>
      <c r="N173" s="97"/>
    </row>
    <row r="174" spans="1:14" ht="35.1" customHeight="1" x14ac:dyDescent="0.25">
      <c r="A174" s="2" t="str">
        <f t="shared" si="6"/>
        <v/>
      </c>
      <c r="B174" s="2" t="str">
        <f t="shared" si="7"/>
        <v/>
      </c>
      <c r="C174" s="2" t="str">
        <f t="shared" si="8"/>
        <v/>
      </c>
      <c r="D174" s="90"/>
      <c r="E174" s="91"/>
      <c r="F174" s="571"/>
      <c r="G174" s="92"/>
      <c r="H174" s="295"/>
      <c r="I174" s="93"/>
      <c r="J174" s="93"/>
      <c r="K174" s="94"/>
      <c r="L174" s="96"/>
      <c r="M174" s="96"/>
      <c r="N174" s="97"/>
    </row>
    <row r="175" spans="1:14" ht="35.1" customHeight="1" x14ac:dyDescent="0.25">
      <c r="A175" s="2" t="str">
        <f t="shared" si="6"/>
        <v/>
      </c>
      <c r="B175" s="2" t="str">
        <f t="shared" si="7"/>
        <v/>
      </c>
      <c r="C175" s="2" t="str">
        <f t="shared" si="8"/>
        <v/>
      </c>
      <c r="D175" s="90"/>
      <c r="E175" s="91"/>
      <c r="F175" s="571"/>
      <c r="G175" s="92"/>
      <c r="H175" s="295"/>
      <c r="I175" s="93"/>
      <c r="J175" s="93"/>
      <c r="K175" s="94"/>
      <c r="L175" s="96"/>
      <c r="M175" s="96"/>
      <c r="N175" s="97"/>
    </row>
    <row r="176" spans="1:14" ht="35.1" customHeight="1" x14ac:dyDescent="0.25">
      <c r="A176" s="2" t="str">
        <f t="shared" si="6"/>
        <v/>
      </c>
      <c r="B176" s="2" t="str">
        <f t="shared" si="7"/>
        <v/>
      </c>
      <c r="C176" s="2" t="str">
        <f t="shared" si="8"/>
        <v/>
      </c>
      <c r="D176" s="90"/>
      <c r="E176" s="91"/>
      <c r="F176" s="571"/>
      <c r="G176" s="92"/>
      <c r="H176" s="295"/>
      <c r="I176" s="93"/>
      <c r="J176" s="93"/>
      <c r="K176" s="94"/>
      <c r="L176" s="96"/>
      <c r="M176" s="96"/>
      <c r="N176" s="97"/>
    </row>
    <row r="177" spans="1:14" ht="35.1" customHeight="1" x14ac:dyDescent="0.25">
      <c r="A177" s="2" t="str">
        <f t="shared" si="6"/>
        <v/>
      </c>
      <c r="B177" s="2" t="str">
        <f t="shared" si="7"/>
        <v/>
      </c>
      <c r="C177" s="2" t="str">
        <f t="shared" si="8"/>
        <v/>
      </c>
      <c r="D177" s="90"/>
      <c r="E177" s="91"/>
      <c r="F177" s="571"/>
      <c r="G177" s="92"/>
      <c r="H177" s="295"/>
      <c r="I177" s="93"/>
      <c r="J177" s="93"/>
      <c r="K177" s="94"/>
      <c r="L177" s="96"/>
      <c r="M177" s="96"/>
      <c r="N177" s="97"/>
    </row>
    <row r="178" spans="1:14" ht="35.1" customHeight="1" x14ac:dyDescent="0.25">
      <c r="A178" s="2" t="str">
        <f t="shared" si="6"/>
        <v/>
      </c>
      <c r="B178" s="2" t="str">
        <f t="shared" si="7"/>
        <v/>
      </c>
      <c r="C178" s="2" t="str">
        <f t="shared" si="8"/>
        <v/>
      </c>
      <c r="D178" s="90"/>
      <c r="E178" s="91"/>
      <c r="F178" s="571"/>
      <c r="G178" s="92"/>
      <c r="H178" s="295"/>
      <c r="I178" s="93"/>
      <c r="J178" s="93"/>
      <c r="K178" s="94"/>
      <c r="L178" s="96"/>
      <c r="M178" s="96"/>
      <c r="N178" s="97"/>
    </row>
    <row r="179" spans="1:14" ht="35.1" customHeight="1" x14ac:dyDescent="0.25">
      <c r="A179" s="2" t="str">
        <f t="shared" si="6"/>
        <v/>
      </c>
      <c r="B179" s="2" t="str">
        <f t="shared" si="7"/>
        <v/>
      </c>
      <c r="C179" s="2" t="str">
        <f t="shared" si="8"/>
        <v/>
      </c>
      <c r="D179" s="90"/>
      <c r="E179" s="91"/>
      <c r="F179" s="571"/>
      <c r="G179" s="92"/>
      <c r="H179" s="295"/>
      <c r="I179" s="93"/>
      <c r="J179" s="93"/>
      <c r="K179" s="94"/>
      <c r="L179" s="96"/>
      <c r="M179" s="96"/>
      <c r="N179" s="97"/>
    </row>
    <row r="180" spans="1:14" ht="35.1" customHeight="1" x14ac:dyDescent="0.25">
      <c r="A180" s="2" t="str">
        <f t="shared" si="6"/>
        <v/>
      </c>
      <c r="B180" s="2" t="str">
        <f t="shared" si="7"/>
        <v/>
      </c>
      <c r="C180" s="2" t="str">
        <f t="shared" si="8"/>
        <v/>
      </c>
      <c r="D180" s="90"/>
      <c r="E180" s="91"/>
      <c r="F180" s="571"/>
      <c r="G180" s="92"/>
      <c r="H180" s="295"/>
      <c r="I180" s="93"/>
      <c r="J180" s="93"/>
      <c r="K180" s="94"/>
      <c r="L180" s="96"/>
      <c r="M180" s="96"/>
      <c r="N180" s="97"/>
    </row>
    <row r="181" spans="1:14" ht="35.1" customHeight="1" x14ac:dyDescent="0.25">
      <c r="A181" s="2" t="str">
        <f t="shared" si="6"/>
        <v/>
      </c>
      <c r="B181" s="2" t="str">
        <f t="shared" si="7"/>
        <v/>
      </c>
      <c r="C181" s="2" t="str">
        <f t="shared" si="8"/>
        <v/>
      </c>
      <c r="D181" s="90"/>
      <c r="E181" s="91"/>
      <c r="F181" s="571"/>
      <c r="G181" s="92"/>
      <c r="H181" s="295"/>
      <c r="I181" s="93"/>
      <c r="J181" s="93"/>
      <c r="K181" s="94"/>
      <c r="L181" s="96"/>
      <c r="M181" s="96"/>
      <c r="N181" s="97"/>
    </row>
    <row r="182" spans="1:14" ht="35.1" customHeight="1" x14ac:dyDescent="0.25">
      <c r="A182" s="2" t="str">
        <f t="shared" si="6"/>
        <v/>
      </c>
      <c r="B182" s="2" t="str">
        <f t="shared" si="7"/>
        <v/>
      </c>
      <c r="C182" s="2" t="str">
        <f t="shared" si="8"/>
        <v/>
      </c>
      <c r="D182" s="90"/>
      <c r="E182" s="91"/>
      <c r="F182" s="571"/>
      <c r="G182" s="92"/>
      <c r="H182" s="295"/>
      <c r="I182" s="93"/>
      <c r="J182" s="93"/>
      <c r="K182" s="94"/>
      <c r="L182" s="96"/>
      <c r="M182" s="96"/>
      <c r="N182" s="97"/>
    </row>
    <row r="183" spans="1:14" ht="35.1" customHeight="1" x14ac:dyDescent="0.25">
      <c r="A183" s="2" t="str">
        <f t="shared" si="6"/>
        <v/>
      </c>
      <c r="B183" s="2" t="str">
        <f t="shared" si="7"/>
        <v/>
      </c>
      <c r="C183" s="2" t="str">
        <f t="shared" si="8"/>
        <v/>
      </c>
      <c r="D183" s="90"/>
      <c r="E183" s="91"/>
      <c r="F183" s="571"/>
      <c r="G183" s="92"/>
      <c r="H183" s="295"/>
      <c r="I183" s="93"/>
      <c r="J183" s="93"/>
      <c r="K183" s="94"/>
      <c r="L183" s="96"/>
      <c r="M183" s="96"/>
      <c r="N183" s="97"/>
    </row>
    <row r="184" spans="1:14" ht="35.1" customHeight="1" x14ac:dyDescent="0.25">
      <c r="A184" s="2" t="str">
        <f t="shared" si="6"/>
        <v/>
      </c>
      <c r="B184" s="2" t="str">
        <f t="shared" si="7"/>
        <v/>
      </c>
      <c r="C184" s="2" t="str">
        <f t="shared" si="8"/>
        <v/>
      </c>
      <c r="D184" s="90"/>
      <c r="E184" s="91"/>
      <c r="F184" s="571"/>
      <c r="G184" s="92"/>
      <c r="H184" s="295"/>
      <c r="I184" s="93"/>
      <c r="J184" s="93"/>
      <c r="K184" s="94"/>
      <c r="L184" s="96"/>
      <c r="M184" s="96"/>
      <c r="N184" s="97"/>
    </row>
    <row r="185" spans="1:14" ht="35.1" customHeight="1" x14ac:dyDescent="0.25">
      <c r="A185" s="2" t="str">
        <f t="shared" si="6"/>
        <v/>
      </c>
      <c r="B185" s="2" t="str">
        <f t="shared" si="7"/>
        <v/>
      </c>
      <c r="C185" s="2" t="str">
        <f t="shared" si="8"/>
        <v/>
      </c>
      <c r="D185" s="90"/>
      <c r="E185" s="91"/>
      <c r="F185" s="571"/>
      <c r="G185" s="92"/>
      <c r="H185" s="295"/>
      <c r="I185" s="93"/>
      <c r="J185" s="93"/>
      <c r="K185" s="94"/>
      <c r="L185" s="96"/>
      <c r="M185" s="96"/>
      <c r="N185" s="97"/>
    </row>
    <row r="186" spans="1:14" ht="35.1" customHeight="1" x14ac:dyDescent="0.25">
      <c r="A186" s="2" t="str">
        <f t="shared" si="6"/>
        <v/>
      </c>
      <c r="B186" s="2" t="str">
        <f t="shared" si="7"/>
        <v/>
      </c>
      <c r="C186" s="2" t="str">
        <f t="shared" si="8"/>
        <v/>
      </c>
      <c r="D186" s="90"/>
      <c r="E186" s="91"/>
      <c r="F186" s="571"/>
      <c r="G186" s="92"/>
      <c r="H186" s="295"/>
      <c r="I186" s="93"/>
      <c r="J186" s="93"/>
      <c r="K186" s="94"/>
      <c r="L186" s="96"/>
      <c r="M186" s="96"/>
      <c r="N186" s="97"/>
    </row>
    <row r="187" spans="1:14" ht="35.1" customHeight="1" x14ac:dyDescent="0.25">
      <c r="A187" s="2" t="str">
        <f t="shared" si="6"/>
        <v/>
      </c>
      <c r="B187" s="2" t="str">
        <f t="shared" si="7"/>
        <v/>
      </c>
      <c r="C187" s="2" t="str">
        <f t="shared" si="8"/>
        <v/>
      </c>
      <c r="D187" s="90"/>
      <c r="E187" s="91"/>
      <c r="F187" s="571"/>
      <c r="G187" s="92"/>
      <c r="H187" s="295"/>
      <c r="I187" s="93"/>
      <c r="J187" s="93"/>
      <c r="K187" s="94"/>
      <c r="L187" s="96"/>
      <c r="M187" s="96"/>
      <c r="N187" s="97"/>
    </row>
    <row r="188" spans="1:14" ht="35.1" customHeight="1" x14ac:dyDescent="0.25">
      <c r="A188" s="2" t="str">
        <f t="shared" si="6"/>
        <v/>
      </c>
      <c r="B188" s="2" t="str">
        <f t="shared" si="7"/>
        <v/>
      </c>
      <c r="C188" s="2" t="str">
        <f t="shared" si="8"/>
        <v/>
      </c>
      <c r="D188" s="90"/>
      <c r="E188" s="91"/>
      <c r="F188" s="571"/>
      <c r="G188" s="92"/>
      <c r="H188" s="295"/>
      <c r="I188" s="93"/>
      <c r="J188" s="93"/>
      <c r="K188" s="94"/>
      <c r="L188" s="96"/>
      <c r="M188" s="96"/>
      <c r="N188" s="97"/>
    </row>
    <row r="189" spans="1:14" ht="35.1" customHeight="1" x14ac:dyDescent="0.25">
      <c r="A189" s="2" t="str">
        <f t="shared" si="6"/>
        <v/>
      </c>
      <c r="B189" s="2" t="str">
        <f t="shared" si="7"/>
        <v/>
      </c>
      <c r="C189" s="2" t="str">
        <f t="shared" si="8"/>
        <v/>
      </c>
      <c r="D189" s="90"/>
      <c r="E189" s="91"/>
      <c r="F189" s="571"/>
      <c r="G189" s="92"/>
      <c r="H189" s="295"/>
      <c r="I189" s="93"/>
      <c r="J189" s="93"/>
      <c r="K189" s="94"/>
      <c r="L189" s="96"/>
      <c r="M189" s="96"/>
      <c r="N189" s="97"/>
    </row>
    <row r="190" spans="1:14" ht="35.1" customHeight="1" x14ac:dyDescent="0.25">
      <c r="A190" s="2" t="str">
        <f t="shared" si="6"/>
        <v/>
      </c>
      <c r="B190" s="2" t="str">
        <f t="shared" si="7"/>
        <v/>
      </c>
      <c r="C190" s="2" t="str">
        <f t="shared" si="8"/>
        <v/>
      </c>
      <c r="D190" s="90"/>
      <c r="E190" s="91"/>
      <c r="F190" s="571"/>
      <c r="G190" s="92"/>
      <c r="H190" s="295"/>
      <c r="I190" s="93"/>
      <c r="J190" s="93"/>
      <c r="K190" s="94"/>
      <c r="L190" s="96"/>
      <c r="M190" s="96"/>
      <c r="N190" s="97"/>
    </row>
    <row r="191" spans="1:14" ht="35.1" customHeight="1" x14ac:dyDescent="0.25">
      <c r="A191" s="2" t="str">
        <f t="shared" si="6"/>
        <v/>
      </c>
      <c r="B191" s="2" t="str">
        <f t="shared" si="7"/>
        <v/>
      </c>
      <c r="C191" s="2" t="str">
        <f t="shared" si="8"/>
        <v/>
      </c>
      <c r="D191" s="90"/>
      <c r="E191" s="91"/>
      <c r="F191" s="571"/>
      <c r="G191" s="92"/>
      <c r="H191" s="295"/>
      <c r="I191" s="93"/>
      <c r="J191" s="93"/>
      <c r="K191" s="94"/>
      <c r="L191" s="96"/>
      <c r="M191" s="96"/>
      <c r="N191" s="97"/>
    </row>
    <row r="192" spans="1:14" ht="35.1" customHeight="1" x14ac:dyDescent="0.25">
      <c r="A192" s="2" t="str">
        <f t="shared" si="6"/>
        <v/>
      </c>
      <c r="B192" s="2" t="str">
        <f t="shared" si="7"/>
        <v/>
      </c>
      <c r="C192" s="2" t="str">
        <f t="shared" si="8"/>
        <v/>
      </c>
      <c r="D192" s="90"/>
      <c r="E192" s="91"/>
      <c r="F192" s="571"/>
      <c r="G192" s="92"/>
      <c r="H192" s="295"/>
      <c r="I192" s="93"/>
      <c r="J192" s="93"/>
      <c r="K192" s="94"/>
      <c r="L192" s="96"/>
      <c r="M192" s="96"/>
      <c r="N192" s="97"/>
    </row>
    <row r="193" spans="1:14" ht="35.1" customHeight="1" x14ac:dyDescent="0.25">
      <c r="A193" s="2" t="str">
        <f t="shared" si="6"/>
        <v/>
      </c>
      <c r="B193" s="2" t="str">
        <f t="shared" si="7"/>
        <v/>
      </c>
      <c r="C193" s="2" t="str">
        <f t="shared" si="8"/>
        <v/>
      </c>
      <c r="D193" s="90"/>
      <c r="E193" s="91"/>
      <c r="F193" s="571"/>
      <c r="G193" s="92"/>
      <c r="H193" s="295"/>
      <c r="I193" s="93"/>
      <c r="J193" s="93"/>
      <c r="K193" s="94"/>
      <c r="L193" s="96"/>
      <c r="M193" s="96"/>
      <c r="N193" s="97"/>
    </row>
    <row r="194" spans="1:14" ht="35.1" customHeight="1" x14ac:dyDescent="0.25">
      <c r="A194" s="2" t="str">
        <f t="shared" si="6"/>
        <v/>
      </c>
      <c r="B194" s="2" t="str">
        <f t="shared" si="7"/>
        <v/>
      </c>
      <c r="C194" s="2" t="str">
        <f t="shared" si="8"/>
        <v/>
      </c>
      <c r="D194" s="90"/>
      <c r="E194" s="91"/>
      <c r="F194" s="571"/>
      <c r="G194" s="92"/>
      <c r="H194" s="295"/>
      <c r="I194" s="93"/>
      <c r="J194" s="93"/>
      <c r="K194" s="94"/>
      <c r="L194" s="96"/>
      <c r="M194" s="96"/>
      <c r="N194" s="97"/>
    </row>
    <row r="195" spans="1:14" ht="35.1" customHeight="1" x14ac:dyDescent="0.25">
      <c r="A195" s="2" t="str">
        <f t="shared" si="6"/>
        <v/>
      </c>
      <c r="B195" s="2" t="str">
        <f t="shared" si="7"/>
        <v/>
      </c>
      <c r="C195" s="2" t="str">
        <f t="shared" si="8"/>
        <v/>
      </c>
      <c r="D195" s="90"/>
      <c r="E195" s="91"/>
      <c r="F195" s="571"/>
      <c r="G195" s="92"/>
      <c r="H195" s="295"/>
      <c r="I195" s="93"/>
      <c r="J195" s="93"/>
      <c r="K195" s="94"/>
      <c r="L195" s="96"/>
      <c r="M195" s="96"/>
      <c r="N195" s="97"/>
    </row>
    <row r="196" spans="1:14" ht="35.1" customHeight="1" x14ac:dyDescent="0.25">
      <c r="A196" s="2" t="str">
        <f t="shared" si="6"/>
        <v/>
      </c>
      <c r="B196" s="2" t="str">
        <f t="shared" si="7"/>
        <v/>
      </c>
      <c r="C196" s="2" t="str">
        <f t="shared" si="8"/>
        <v/>
      </c>
      <c r="D196" s="90"/>
      <c r="E196" s="91"/>
      <c r="F196" s="571"/>
      <c r="G196" s="92"/>
      <c r="H196" s="295"/>
      <c r="I196" s="93"/>
      <c r="J196" s="93"/>
      <c r="K196" s="94"/>
      <c r="L196" s="96"/>
      <c r="M196" s="96"/>
      <c r="N196" s="97"/>
    </row>
    <row r="197" spans="1:14" ht="35.1" customHeight="1" x14ac:dyDescent="0.25">
      <c r="A197" s="2" t="str">
        <f t="shared" si="6"/>
        <v/>
      </c>
      <c r="B197" s="2" t="str">
        <f t="shared" si="7"/>
        <v/>
      </c>
      <c r="C197" s="2" t="str">
        <f t="shared" si="8"/>
        <v/>
      </c>
      <c r="D197" s="90"/>
      <c r="E197" s="91"/>
      <c r="F197" s="571"/>
      <c r="G197" s="92"/>
      <c r="H197" s="295"/>
      <c r="I197" s="93"/>
      <c r="J197" s="93"/>
      <c r="K197" s="94"/>
      <c r="L197" s="96"/>
      <c r="M197" s="96"/>
      <c r="N197" s="97"/>
    </row>
    <row r="198" spans="1:14" ht="35.1" customHeight="1" x14ac:dyDescent="0.25">
      <c r="A198" s="2" t="str">
        <f t="shared" si="6"/>
        <v/>
      </c>
      <c r="B198" s="2" t="str">
        <f t="shared" si="7"/>
        <v/>
      </c>
      <c r="C198" s="2" t="str">
        <f t="shared" si="8"/>
        <v/>
      </c>
      <c r="D198" s="90"/>
      <c r="E198" s="91"/>
      <c r="F198" s="571"/>
      <c r="G198" s="92"/>
      <c r="H198" s="295"/>
      <c r="I198" s="93"/>
      <c r="J198" s="93"/>
      <c r="K198" s="94"/>
      <c r="L198" s="96"/>
      <c r="M198" s="96"/>
      <c r="N198" s="97"/>
    </row>
    <row r="199" spans="1:14" ht="35.1" customHeight="1" x14ac:dyDescent="0.25">
      <c r="A199" s="2" t="str">
        <f t="shared" si="6"/>
        <v/>
      </c>
      <c r="B199" s="2" t="str">
        <f t="shared" si="7"/>
        <v/>
      </c>
      <c r="C199" s="2" t="str">
        <f t="shared" si="8"/>
        <v/>
      </c>
      <c r="D199" s="90"/>
      <c r="E199" s="91"/>
      <c r="F199" s="571"/>
      <c r="G199" s="92"/>
      <c r="H199" s="295"/>
      <c r="I199" s="93"/>
      <c r="J199" s="93"/>
      <c r="K199" s="94"/>
      <c r="L199" s="96"/>
      <c r="M199" s="96"/>
      <c r="N199" s="97"/>
    </row>
    <row r="200" spans="1:14" ht="35.1" customHeight="1" x14ac:dyDescent="0.25">
      <c r="A200" s="2" t="str">
        <f t="shared" si="6"/>
        <v/>
      </c>
      <c r="B200" s="2" t="str">
        <f t="shared" si="7"/>
        <v/>
      </c>
      <c r="C200" s="2" t="str">
        <f t="shared" si="8"/>
        <v/>
      </c>
      <c r="D200" s="90"/>
      <c r="E200" s="91"/>
      <c r="F200" s="571"/>
      <c r="G200" s="92"/>
      <c r="H200" s="295"/>
      <c r="I200" s="93"/>
      <c r="J200" s="93"/>
      <c r="K200" s="94"/>
      <c r="L200" s="96"/>
      <c r="M200" s="96"/>
      <c r="N200" s="97"/>
    </row>
    <row r="201" spans="1:14" ht="35.1" customHeight="1" x14ac:dyDescent="0.25">
      <c r="A201" s="2" t="str">
        <f t="shared" si="6"/>
        <v/>
      </c>
      <c r="B201" s="2" t="str">
        <f t="shared" si="7"/>
        <v/>
      </c>
      <c r="C201" s="2" t="str">
        <f t="shared" si="8"/>
        <v/>
      </c>
      <c r="D201" s="90"/>
      <c r="E201" s="91"/>
      <c r="F201" s="571"/>
      <c r="G201" s="92"/>
      <c r="H201" s="295"/>
      <c r="I201" s="93"/>
      <c r="J201" s="93"/>
      <c r="K201" s="94"/>
      <c r="L201" s="96"/>
      <c r="M201" s="96"/>
      <c r="N201" s="97"/>
    </row>
    <row r="202" spans="1:14" ht="35.1" customHeight="1" x14ac:dyDescent="0.25">
      <c r="A202" s="2" t="str">
        <f t="shared" si="6"/>
        <v/>
      </c>
      <c r="B202" s="2" t="str">
        <f t="shared" si="7"/>
        <v/>
      </c>
      <c r="C202" s="2" t="str">
        <f t="shared" si="8"/>
        <v/>
      </c>
      <c r="D202" s="90"/>
      <c r="E202" s="91"/>
      <c r="F202" s="571"/>
      <c r="G202" s="92"/>
      <c r="H202" s="295"/>
      <c r="I202" s="93"/>
      <c r="J202" s="93"/>
      <c r="K202" s="94"/>
      <c r="L202" s="96"/>
      <c r="M202" s="96"/>
      <c r="N202" s="97"/>
    </row>
    <row r="203" spans="1:14" ht="35.1" customHeight="1" x14ac:dyDescent="0.25">
      <c r="A203" s="2" t="str">
        <f t="shared" si="6"/>
        <v/>
      </c>
      <c r="B203" s="2" t="str">
        <f t="shared" si="7"/>
        <v/>
      </c>
      <c r="C203" s="2" t="str">
        <f t="shared" si="8"/>
        <v/>
      </c>
      <c r="D203" s="90"/>
      <c r="E203" s="91"/>
      <c r="F203" s="571"/>
      <c r="G203" s="92"/>
      <c r="H203" s="295"/>
      <c r="I203" s="93"/>
      <c r="J203" s="93"/>
      <c r="K203" s="94"/>
      <c r="L203" s="96"/>
      <c r="M203" s="96"/>
      <c r="N203" s="97"/>
    </row>
    <row r="204" spans="1:14" ht="35.1" customHeight="1" x14ac:dyDescent="0.25">
      <c r="A204" s="2" t="str">
        <f t="shared" ref="A204:A267" si="9">IF(D204&gt;0,ROW()-10,"")</f>
        <v/>
      </c>
      <c r="B204" s="2" t="str">
        <f t="shared" si="7"/>
        <v/>
      </c>
      <c r="C204" s="2" t="str">
        <f t="shared" si="8"/>
        <v/>
      </c>
      <c r="D204" s="90"/>
      <c r="E204" s="91"/>
      <c r="F204" s="571"/>
      <c r="G204" s="92"/>
      <c r="H204" s="295"/>
      <c r="I204" s="93"/>
      <c r="J204" s="93"/>
      <c r="K204" s="94"/>
      <c r="L204" s="96"/>
      <c r="M204" s="96"/>
      <c r="N204" s="97"/>
    </row>
    <row r="205" spans="1:14" ht="35.1" customHeight="1" x14ac:dyDescent="0.25">
      <c r="A205" s="2" t="str">
        <f t="shared" si="9"/>
        <v/>
      </c>
      <c r="B205" s="2" t="str">
        <f t="shared" ref="B205:B268" si="10">IF(D205&gt;0,$E$4,"")</f>
        <v/>
      </c>
      <c r="C205" s="2" t="str">
        <f t="shared" ref="C205:C268" si="11">IF(D205&gt;0,$E$6,"")</f>
        <v/>
      </c>
      <c r="D205" s="90"/>
      <c r="E205" s="91"/>
      <c r="F205" s="571"/>
      <c r="G205" s="92"/>
      <c r="H205" s="295"/>
      <c r="I205" s="93"/>
      <c r="J205" s="93"/>
      <c r="K205" s="94"/>
      <c r="L205" s="96"/>
      <c r="M205" s="96"/>
      <c r="N205" s="97"/>
    </row>
    <row r="206" spans="1:14" ht="35.1" customHeight="1" x14ac:dyDescent="0.25">
      <c r="A206" s="2" t="str">
        <f t="shared" si="9"/>
        <v/>
      </c>
      <c r="B206" s="2" t="str">
        <f t="shared" si="10"/>
        <v/>
      </c>
      <c r="C206" s="2" t="str">
        <f t="shared" si="11"/>
        <v/>
      </c>
      <c r="D206" s="90"/>
      <c r="E206" s="91"/>
      <c r="F206" s="571"/>
      <c r="G206" s="92"/>
      <c r="H206" s="295"/>
      <c r="I206" s="93"/>
      <c r="J206" s="93"/>
      <c r="K206" s="94"/>
      <c r="L206" s="96"/>
      <c r="M206" s="96"/>
      <c r="N206" s="97"/>
    </row>
    <row r="207" spans="1:14" ht="35.1" customHeight="1" x14ac:dyDescent="0.25">
      <c r="A207" s="2" t="str">
        <f t="shared" si="9"/>
        <v/>
      </c>
      <c r="B207" s="2" t="str">
        <f t="shared" si="10"/>
        <v/>
      </c>
      <c r="C207" s="2" t="str">
        <f t="shared" si="11"/>
        <v/>
      </c>
      <c r="D207" s="90"/>
      <c r="E207" s="91"/>
      <c r="F207" s="571"/>
      <c r="G207" s="92"/>
      <c r="H207" s="295"/>
      <c r="I207" s="93"/>
      <c r="J207" s="93"/>
      <c r="K207" s="94"/>
      <c r="L207" s="96"/>
      <c r="M207" s="96"/>
      <c r="N207" s="97"/>
    </row>
    <row r="208" spans="1:14" ht="35.1" customHeight="1" x14ac:dyDescent="0.25">
      <c r="A208" s="2" t="str">
        <f t="shared" si="9"/>
        <v/>
      </c>
      <c r="B208" s="2" t="str">
        <f t="shared" si="10"/>
        <v/>
      </c>
      <c r="C208" s="2" t="str">
        <f t="shared" si="11"/>
        <v/>
      </c>
      <c r="D208" s="90"/>
      <c r="E208" s="91"/>
      <c r="F208" s="571"/>
      <c r="G208" s="92"/>
      <c r="H208" s="295"/>
      <c r="I208" s="93"/>
      <c r="J208" s="93"/>
      <c r="K208" s="94"/>
      <c r="L208" s="96"/>
      <c r="M208" s="96"/>
      <c r="N208" s="97"/>
    </row>
    <row r="209" spans="1:14" ht="35.1" customHeight="1" x14ac:dyDescent="0.25">
      <c r="A209" s="2" t="str">
        <f t="shared" si="9"/>
        <v/>
      </c>
      <c r="B209" s="2" t="str">
        <f t="shared" si="10"/>
        <v/>
      </c>
      <c r="C209" s="2" t="str">
        <f t="shared" si="11"/>
        <v/>
      </c>
      <c r="D209" s="90"/>
      <c r="E209" s="91"/>
      <c r="F209" s="571"/>
      <c r="G209" s="92"/>
      <c r="H209" s="295"/>
      <c r="I209" s="93"/>
      <c r="J209" s="93"/>
      <c r="K209" s="94"/>
      <c r="L209" s="96"/>
      <c r="M209" s="96"/>
      <c r="N209" s="97"/>
    </row>
    <row r="210" spans="1:14" ht="35.1" customHeight="1" x14ac:dyDescent="0.25">
      <c r="A210" s="2" t="str">
        <f t="shared" si="9"/>
        <v/>
      </c>
      <c r="B210" s="2" t="str">
        <f t="shared" si="10"/>
        <v/>
      </c>
      <c r="C210" s="2" t="str">
        <f t="shared" si="11"/>
        <v/>
      </c>
      <c r="D210" s="90"/>
      <c r="E210" s="91"/>
      <c r="F210" s="571"/>
      <c r="G210" s="92"/>
      <c r="H210" s="295"/>
      <c r="I210" s="93"/>
      <c r="J210" s="93"/>
      <c r="K210" s="94"/>
      <c r="L210" s="96"/>
      <c r="M210" s="96"/>
      <c r="N210" s="97"/>
    </row>
    <row r="211" spans="1:14" ht="35.1" customHeight="1" x14ac:dyDescent="0.25">
      <c r="A211" s="2" t="str">
        <f t="shared" si="9"/>
        <v/>
      </c>
      <c r="B211" s="2" t="str">
        <f t="shared" si="10"/>
        <v/>
      </c>
      <c r="C211" s="2" t="str">
        <f t="shared" si="11"/>
        <v/>
      </c>
      <c r="D211" s="90"/>
      <c r="E211" s="91"/>
      <c r="F211" s="571"/>
      <c r="G211" s="92"/>
      <c r="H211" s="295"/>
      <c r="I211" s="93"/>
      <c r="J211" s="93"/>
      <c r="K211" s="94"/>
      <c r="L211" s="96"/>
      <c r="M211" s="96"/>
      <c r="N211" s="97"/>
    </row>
    <row r="212" spans="1:14" ht="35.1" customHeight="1" x14ac:dyDescent="0.25">
      <c r="A212" s="2" t="str">
        <f t="shared" si="9"/>
        <v/>
      </c>
      <c r="B212" s="2" t="str">
        <f t="shared" si="10"/>
        <v/>
      </c>
      <c r="C212" s="2" t="str">
        <f t="shared" si="11"/>
        <v/>
      </c>
      <c r="D212" s="90"/>
      <c r="E212" s="91"/>
      <c r="F212" s="571"/>
      <c r="G212" s="92"/>
      <c r="H212" s="295"/>
      <c r="I212" s="93"/>
      <c r="J212" s="93"/>
      <c r="K212" s="94"/>
      <c r="L212" s="96"/>
      <c r="M212" s="96"/>
      <c r="N212" s="97"/>
    </row>
    <row r="213" spans="1:14" ht="35.1" customHeight="1" x14ac:dyDescent="0.25">
      <c r="A213" s="2" t="str">
        <f t="shared" si="9"/>
        <v/>
      </c>
      <c r="B213" s="2" t="str">
        <f t="shared" si="10"/>
        <v/>
      </c>
      <c r="C213" s="2" t="str">
        <f t="shared" si="11"/>
        <v/>
      </c>
      <c r="D213" s="90"/>
      <c r="E213" s="91"/>
      <c r="F213" s="571"/>
      <c r="G213" s="92"/>
      <c r="H213" s="295"/>
      <c r="I213" s="93"/>
      <c r="J213" s="93"/>
      <c r="K213" s="94"/>
      <c r="L213" s="96"/>
      <c r="M213" s="96"/>
      <c r="N213" s="97"/>
    </row>
    <row r="214" spans="1:14" ht="35.1" customHeight="1" x14ac:dyDescent="0.25">
      <c r="A214" s="2" t="str">
        <f t="shared" si="9"/>
        <v/>
      </c>
      <c r="B214" s="2" t="str">
        <f t="shared" si="10"/>
        <v/>
      </c>
      <c r="C214" s="2" t="str">
        <f t="shared" si="11"/>
        <v/>
      </c>
      <c r="D214" s="90"/>
      <c r="E214" s="91"/>
      <c r="F214" s="571"/>
      <c r="G214" s="92"/>
      <c r="H214" s="295"/>
      <c r="I214" s="93"/>
      <c r="J214" s="93"/>
      <c r="K214" s="94"/>
      <c r="L214" s="96"/>
      <c r="M214" s="96"/>
      <c r="N214" s="97"/>
    </row>
    <row r="215" spans="1:14" ht="35.1" customHeight="1" x14ac:dyDescent="0.25">
      <c r="A215" s="2" t="str">
        <f t="shared" si="9"/>
        <v/>
      </c>
      <c r="B215" s="2" t="str">
        <f t="shared" si="10"/>
        <v/>
      </c>
      <c r="C215" s="2" t="str">
        <f t="shared" si="11"/>
        <v/>
      </c>
      <c r="D215" s="90"/>
      <c r="E215" s="91"/>
      <c r="F215" s="571"/>
      <c r="G215" s="92"/>
      <c r="H215" s="295"/>
      <c r="I215" s="93"/>
      <c r="J215" s="93"/>
      <c r="K215" s="94"/>
      <c r="L215" s="96"/>
      <c r="M215" s="96"/>
      <c r="N215" s="97"/>
    </row>
    <row r="216" spans="1:14" ht="35.1" customHeight="1" x14ac:dyDescent="0.25">
      <c r="A216" s="2" t="str">
        <f t="shared" si="9"/>
        <v/>
      </c>
      <c r="B216" s="2" t="str">
        <f t="shared" si="10"/>
        <v/>
      </c>
      <c r="C216" s="2" t="str">
        <f t="shared" si="11"/>
        <v/>
      </c>
      <c r="D216" s="90"/>
      <c r="E216" s="91"/>
      <c r="F216" s="571"/>
      <c r="G216" s="92"/>
      <c r="H216" s="295"/>
      <c r="I216" s="93"/>
      <c r="J216" s="93"/>
      <c r="K216" s="94"/>
      <c r="L216" s="96"/>
      <c r="M216" s="96"/>
      <c r="N216" s="97"/>
    </row>
    <row r="217" spans="1:14" ht="35.1" customHeight="1" x14ac:dyDescent="0.25">
      <c r="A217" s="2" t="str">
        <f t="shared" si="9"/>
        <v/>
      </c>
      <c r="B217" s="2" t="str">
        <f t="shared" si="10"/>
        <v/>
      </c>
      <c r="C217" s="2" t="str">
        <f t="shared" si="11"/>
        <v/>
      </c>
      <c r="D217" s="90"/>
      <c r="E217" s="91"/>
      <c r="F217" s="571"/>
      <c r="G217" s="92"/>
      <c r="H217" s="295"/>
      <c r="I217" s="93"/>
      <c r="J217" s="93"/>
      <c r="K217" s="94"/>
      <c r="L217" s="96"/>
      <c r="M217" s="96"/>
      <c r="N217" s="97"/>
    </row>
    <row r="218" spans="1:14" ht="35.1" customHeight="1" x14ac:dyDescent="0.25">
      <c r="A218" s="2" t="str">
        <f t="shared" si="9"/>
        <v/>
      </c>
      <c r="B218" s="2" t="str">
        <f t="shared" si="10"/>
        <v/>
      </c>
      <c r="C218" s="2" t="str">
        <f t="shared" si="11"/>
        <v/>
      </c>
      <c r="D218" s="90"/>
      <c r="E218" s="91"/>
      <c r="F218" s="571"/>
      <c r="G218" s="92"/>
      <c r="H218" s="295"/>
      <c r="I218" s="93"/>
      <c r="J218" s="93"/>
      <c r="K218" s="94"/>
      <c r="L218" s="96"/>
      <c r="M218" s="96"/>
      <c r="N218" s="97"/>
    </row>
    <row r="219" spans="1:14" ht="35.1" customHeight="1" x14ac:dyDescent="0.25">
      <c r="A219" s="2" t="str">
        <f t="shared" si="9"/>
        <v/>
      </c>
      <c r="B219" s="2" t="str">
        <f t="shared" si="10"/>
        <v/>
      </c>
      <c r="C219" s="2" t="str">
        <f t="shared" si="11"/>
        <v/>
      </c>
      <c r="D219" s="90"/>
      <c r="E219" s="91"/>
      <c r="F219" s="571"/>
      <c r="G219" s="92"/>
      <c r="H219" s="295"/>
      <c r="I219" s="93"/>
      <c r="J219" s="93"/>
      <c r="K219" s="94"/>
      <c r="L219" s="96"/>
      <c r="M219" s="96"/>
      <c r="N219" s="97"/>
    </row>
    <row r="220" spans="1:14" ht="35.1" customHeight="1" x14ac:dyDescent="0.25">
      <c r="A220" s="2" t="str">
        <f t="shared" si="9"/>
        <v/>
      </c>
      <c r="B220" s="2" t="str">
        <f t="shared" si="10"/>
        <v/>
      </c>
      <c r="C220" s="2" t="str">
        <f t="shared" si="11"/>
        <v/>
      </c>
      <c r="D220" s="90"/>
      <c r="E220" s="91"/>
      <c r="F220" s="571"/>
      <c r="G220" s="92"/>
      <c r="H220" s="295"/>
      <c r="I220" s="93"/>
      <c r="J220" s="93"/>
      <c r="K220" s="94"/>
      <c r="L220" s="96"/>
      <c r="M220" s="96"/>
      <c r="N220" s="97"/>
    </row>
    <row r="221" spans="1:14" ht="35.1" customHeight="1" x14ac:dyDescent="0.25">
      <c r="A221" s="2" t="str">
        <f t="shared" si="9"/>
        <v/>
      </c>
      <c r="B221" s="2" t="str">
        <f t="shared" si="10"/>
        <v/>
      </c>
      <c r="C221" s="2" t="str">
        <f t="shared" si="11"/>
        <v/>
      </c>
      <c r="D221" s="90"/>
      <c r="E221" s="91"/>
      <c r="F221" s="571"/>
      <c r="G221" s="92"/>
      <c r="H221" s="295"/>
      <c r="I221" s="93"/>
      <c r="J221" s="93"/>
      <c r="K221" s="94"/>
      <c r="L221" s="96"/>
      <c r="M221" s="96"/>
      <c r="N221" s="97"/>
    </row>
    <row r="222" spans="1:14" ht="35.1" customHeight="1" x14ac:dyDescent="0.25">
      <c r="A222" s="2" t="str">
        <f t="shared" si="9"/>
        <v/>
      </c>
      <c r="B222" s="2" t="str">
        <f t="shared" si="10"/>
        <v/>
      </c>
      <c r="C222" s="2" t="str">
        <f t="shared" si="11"/>
        <v/>
      </c>
      <c r="D222" s="90"/>
      <c r="E222" s="91"/>
      <c r="F222" s="571"/>
      <c r="G222" s="92"/>
      <c r="H222" s="295"/>
      <c r="I222" s="93"/>
      <c r="J222" s="93"/>
      <c r="K222" s="94"/>
      <c r="L222" s="96"/>
      <c r="M222" s="96"/>
      <c r="N222" s="97"/>
    </row>
    <row r="223" spans="1:14" ht="35.1" customHeight="1" x14ac:dyDescent="0.25">
      <c r="A223" s="2" t="str">
        <f t="shared" si="9"/>
        <v/>
      </c>
      <c r="B223" s="2" t="str">
        <f t="shared" si="10"/>
        <v/>
      </c>
      <c r="C223" s="2" t="str">
        <f t="shared" si="11"/>
        <v/>
      </c>
      <c r="D223" s="90"/>
      <c r="E223" s="91"/>
      <c r="F223" s="571"/>
      <c r="G223" s="92"/>
      <c r="H223" s="295"/>
      <c r="I223" s="93"/>
      <c r="J223" s="93"/>
      <c r="K223" s="94"/>
      <c r="L223" s="96"/>
      <c r="M223" s="96"/>
      <c r="N223" s="97"/>
    </row>
    <row r="224" spans="1:14" ht="35.1" customHeight="1" x14ac:dyDescent="0.25">
      <c r="A224" s="2" t="str">
        <f t="shared" si="9"/>
        <v/>
      </c>
      <c r="B224" s="2" t="str">
        <f t="shared" si="10"/>
        <v/>
      </c>
      <c r="C224" s="2" t="str">
        <f t="shared" si="11"/>
        <v/>
      </c>
      <c r="D224" s="90"/>
      <c r="E224" s="91"/>
      <c r="F224" s="571"/>
      <c r="G224" s="92"/>
      <c r="H224" s="295"/>
      <c r="I224" s="93"/>
      <c r="J224" s="93"/>
      <c r="K224" s="94"/>
      <c r="L224" s="96"/>
      <c r="M224" s="96"/>
      <c r="N224" s="97"/>
    </row>
    <row r="225" spans="1:14" ht="35.1" customHeight="1" x14ac:dyDescent="0.25">
      <c r="A225" s="2" t="str">
        <f t="shared" si="9"/>
        <v/>
      </c>
      <c r="B225" s="2" t="str">
        <f t="shared" si="10"/>
        <v/>
      </c>
      <c r="C225" s="2" t="str">
        <f t="shared" si="11"/>
        <v/>
      </c>
      <c r="D225" s="90"/>
      <c r="E225" s="91"/>
      <c r="F225" s="571"/>
      <c r="G225" s="92"/>
      <c r="H225" s="295"/>
      <c r="I225" s="93"/>
      <c r="J225" s="93"/>
      <c r="K225" s="94"/>
      <c r="L225" s="96"/>
      <c r="M225" s="96"/>
      <c r="N225" s="97"/>
    </row>
    <row r="226" spans="1:14" ht="35.1" customHeight="1" x14ac:dyDescent="0.25">
      <c r="A226" s="2" t="str">
        <f t="shared" si="9"/>
        <v/>
      </c>
      <c r="B226" s="2" t="str">
        <f t="shared" si="10"/>
        <v/>
      </c>
      <c r="C226" s="2" t="str">
        <f t="shared" si="11"/>
        <v/>
      </c>
      <c r="D226" s="90"/>
      <c r="E226" s="91"/>
      <c r="F226" s="571"/>
      <c r="G226" s="92"/>
      <c r="H226" s="295"/>
      <c r="I226" s="93"/>
      <c r="J226" s="93"/>
      <c r="K226" s="94"/>
      <c r="L226" s="96"/>
      <c r="M226" s="96"/>
      <c r="N226" s="97"/>
    </row>
    <row r="227" spans="1:14" ht="35.1" customHeight="1" x14ac:dyDescent="0.25">
      <c r="A227" s="2" t="str">
        <f t="shared" si="9"/>
        <v/>
      </c>
      <c r="B227" s="2" t="str">
        <f t="shared" si="10"/>
        <v/>
      </c>
      <c r="C227" s="2" t="str">
        <f t="shared" si="11"/>
        <v/>
      </c>
      <c r="D227" s="90"/>
      <c r="E227" s="91"/>
      <c r="F227" s="571"/>
      <c r="G227" s="92"/>
      <c r="H227" s="295"/>
      <c r="I227" s="93"/>
      <c r="J227" s="93"/>
      <c r="K227" s="94"/>
      <c r="L227" s="96"/>
      <c r="M227" s="96"/>
      <c r="N227" s="97"/>
    </row>
    <row r="228" spans="1:14" ht="35.1" customHeight="1" x14ac:dyDescent="0.25">
      <c r="A228" s="2" t="str">
        <f t="shared" si="9"/>
        <v/>
      </c>
      <c r="B228" s="2" t="str">
        <f t="shared" si="10"/>
        <v/>
      </c>
      <c r="C228" s="2" t="str">
        <f t="shared" si="11"/>
        <v/>
      </c>
      <c r="D228" s="90"/>
      <c r="E228" s="91"/>
      <c r="F228" s="571"/>
      <c r="G228" s="92"/>
      <c r="H228" s="295"/>
      <c r="I228" s="93"/>
      <c r="J228" s="93"/>
      <c r="K228" s="94"/>
      <c r="L228" s="96"/>
      <c r="M228" s="96"/>
      <c r="N228" s="97"/>
    </row>
    <row r="229" spans="1:14" ht="35.1" customHeight="1" x14ac:dyDescent="0.25">
      <c r="A229" s="2" t="str">
        <f t="shared" si="9"/>
        <v/>
      </c>
      <c r="B229" s="2" t="str">
        <f t="shared" si="10"/>
        <v/>
      </c>
      <c r="C229" s="2" t="str">
        <f t="shared" si="11"/>
        <v/>
      </c>
      <c r="D229" s="90"/>
      <c r="E229" s="91"/>
      <c r="F229" s="571"/>
      <c r="G229" s="92"/>
      <c r="H229" s="295"/>
      <c r="I229" s="93"/>
      <c r="J229" s="93"/>
      <c r="K229" s="94"/>
      <c r="L229" s="96"/>
      <c r="M229" s="96"/>
      <c r="N229" s="97"/>
    </row>
    <row r="230" spans="1:14" ht="35.1" customHeight="1" x14ac:dyDescent="0.25">
      <c r="A230" s="2" t="str">
        <f t="shared" si="9"/>
        <v/>
      </c>
      <c r="B230" s="2" t="str">
        <f t="shared" si="10"/>
        <v/>
      </c>
      <c r="C230" s="2" t="str">
        <f t="shared" si="11"/>
        <v/>
      </c>
      <c r="D230" s="90"/>
      <c r="E230" s="91"/>
      <c r="F230" s="571"/>
      <c r="G230" s="92"/>
      <c r="H230" s="295"/>
      <c r="I230" s="93"/>
      <c r="J230" s="93"/>
      <c r="K230" s="94"/>
      <c r="L230" s="96"/>
      <c r="M230" s="96"/>
      <c r="N230" s="97"/>
    </row>
    <row r="231" spans="1:14" ht="35.1" customHeight="1" x14ac:dyDescent="0.25">
      <c r="A231" s="2" t="str">
        <f t="shared" si="9"/>
        <v/>
      </c>
      <c r="B231" s="2" t="str">
        <f t="shared" si="10"/>
        <v/>
      </c>
      <c r="C231" s="2" t="str">
        <f t="shared" si="11"/>
        <v/>
      </c>
      <c r="D231" s="90"/>
      <c r="E231" s="91"/>
      <c r="F231" s="571"/>
      <c r="G231" s="92"/>
      <c r="H231" s="295"/>
      <c r="I231" s="93"/>
      <c r="J231" s="93"/>
      <c r="K231" s="94"/>
      <c r="L231" s="96"/>
      <c r="M231" s="96"/>
      <c r="N231" s="97"/>
    </row>
    <row r="232" spans="1:14" ht="35.1" customHeight="1" x14ac:dyDescent="0.25">
      <c r="A232" s="2" t="str">
        <f t="shared" si="9"/>
        <v/>
      </c>
      <c r="B232" s="2" t="str">
        <f t="shared" si="10"/>
        <v/>
      </c>
      <c r="C232" s="2" t="str">
        <f t="shared" si="11"/>
        <v/>
      </c>
      <c r="D232" s="90"/>
      <c r="E232" s="91"/>
      <c r="F232" s="571"/>
      <c r="G232" s="92"/>
      <c r="H232" s="295"/>
      <c r="I232" s="93"/>
      <c r="J232" s="93"/>
      <c r="K232" s="94"/>
      <c r="L232" s="96"/>
      <c r="M232" s="96"/>
      <c r="N232" s="97"/>
    </row>
    <row r="233" spans="1:14" ht="35.1" customHeight="1" x14ac:dyDescent="0.25">
      <c r="A233" s="2" t="str">
        <f t="shared" si="9"/>
        <v/>
      </c>
      <c r="B233" s="2" t="str">
        <f t="shared" si="10"/>
        <v/>
      </c>
      <c r="C233" s="2" t="str">
        <f t="shared" si="11"/>
        <v/>
      </c>
      <c r="D233" s="90"/>
      <c r="E233" s="91"/>
      <c r="F233" s="571"/>
      <c r="G233" s="92"/>
      <c r="H233" s="295"/>
      <c r="I233" s="93"/>
      <c r="J233" s="93"/>
      <c r="K233" s="94"/>
      <c r="L233" s="96"/>
      <c r="M233" s="96"/>
      <c r="N233" s="97"/>
    </row>
    <row r="234" spans="1:14" ht="35.1" customHeight="1" x14ac:dyDescent="0.25">
      <c r="A234" s="2" t="str">
        <f t="shared" si="9"/>
        <v/>
      </c>
      <c r="B234" s="2" t="str">
        <f t="shared" si="10"/>
        <v/>
      </c>
      <c r="C234" s="2" t="str">
        <f t="shared" si="11"/>
        <v/>
      </c>
      <c r="D234" s="90"/>
      <c r="E234" s="91"/>
      <c r="F234" s="571"/>
      <c r="G234" s="92"/>
      <c r="H234" s="295"/>
      <c r="I234" s="93"/>
      <c r="J234" s="93"/>
      <c r="K234" s="94"/>
      <c r="L234" s="96"/>
      <c r="M234" s="96"/>
      <c r="N234" s="97"/>
    </row>
    <row r="235" spans="1:14" ht="35.1" customHeight="1" x14ac:dyDescent="0.25">
      <c r="A235" s="2" t="str">
        <f t="shared" si="9"/>
        <v/>
      </c>
      <c r="B235" s="2" t="str">
        <f t="shared" si="10"/>
        <v/>
      </c>
      <c r="C235" s="2" t="str">
        <f t="shared" si="11"/>
        <v/>
      </c>
      <c r="D235" s="90"/>
      <c r="E235" s="91"/>
      <c r="F235" s="571"/>
      <c r="G235" s="92"/>
      <c r="H235" s="295"/>
      <c r="I235" s="93"/>
      <c r="J235" s="93"/>
      <c r="K235" s="94"/>
      <c r="L235" s="96"/>
      <c r="M235" s="96"/>
      <c r="N235" s="97"/>
    </row>
    <row r="236" spans="1:14" ht="35.1" customHeight="1" x14ac:dyDescent="0.25">
      <c r="A236" s="2" t="str">
        <f t="shared" si="9"/>
        <v/>
      </c>
      <c r="B236" s="2" t="str">
        <f t="shared" si="10"/>
        <v/>
      </c>
      <c r="C236" s="2" t="str">
        <f t="shared" si="11"/>
        <v/>
      </c>
      <c r="D236" s="90"/>
      <c r="E236" s="91"/>
      <c r="F236" s="571"/>
      <c r="G236" s="92"/>
      <c r="H236" s="295"/>
      <c r="I236" s="93"/>
      <c r="J236" s="93"/>
      <c r="K236" s="94"/>
      <c r="L236" s="96"/>
      <c r="M236" s="96"/>
      <c r="N236" s="97"/>
    </row>
    <row r="237" spans="1:14" ht="35.1" customHeight="1" x14ac:dyDescent="0.25">
      <c r="A237" s="2" t="str">
        <f t="shared" si="9"/>
        <v/>
      </c>
      <c r="B237" s="2" t="str">
        <f t="shared" si="10"/>
        <v/>
      </c>
      <c r="C237" s="2" t="str">
        <f t="shared" si="11"/>
        <v/>
      </c>
      <c r="D237" s="90"/>
      <c r="E237" s="91"/>
      <c r="F237" s="571"/>
      <c r="G237" s="92"/>
      <c r="H237" s="295"/>
      <c r="I237" s="93"/>
      <c r="J237" s="93"/>
      <c r="K237" s="94"/>
      <c r="L237" s="96"/>
      <c r="M237" s="96"/>
      <c r="N237" s="97"/>
    </row>
    <row r="238" spans="1:14" ht="35.1" customHeight="1" x14ac:dyDescent="0.25">
      <c r="A238" s="2" t="str">
        <f t="shared" si="9"/>
        <v/>
      </c>
      <c r="B238" s="2" t="str">
        <f t="shared" si="10"/>
        <v/>
      </c>
      <c r="C238" s="2" t="str">
        <f t="shared" si="11"/>
        <v/>
      </c>
      <c r="D238" s="90"/>
      <c r="E238" s="91"/>
      <c r="F238" s="571"/>
      <c r="G238" s="92"/>
      <c r="H238" s="295"/>
      <c r="I238" s="93"/>
      <c r="J238" s="93"/>
      <c r="K238" s="94"/>
      <c r="L238" s="96"/>
      <c r="M238" s="96"/>
      <c r="N238" s="97"/>
    </row>
    <row r="239" spans="1:14" ht="35.1" customHeight="1" x14ac:dyDescent="0.25">
      <c r="A239" s="2" t="str">
        <f t="shared" si="9"/>
        <v/>
      </c>
      <c r="B239" s="2" t="str">
        <f t="shared" si="10"/>
        <v/>
      </c>
      <c r="C239" s="2" t="str">
        <f t="shared" si="11"/>
        <v/>
      </c>
      <c r="D239" s="90"/>
      <c r="E239" s="91"/>
      <c r="F239" s="571"/>
      <c r="G239" s="92"/>
      <c r="H239" s="295"/>
      <c r="I239" s="93"/>
      <c r="J239" s="93"/>
      <c r="K239" s="94"/>
      <c r="L239" s="96"/>
      <c r="M239" s="96"/>
      <c r="N239" s="97"/>
    </row>
    <row r="240" spans="1:14" ht="35.1" customHeight="1" x14ac:dyDescent="0.25">
      <c r="A240" s="2" t="str">
        <f t="shared" si="9"/>
        <v/>
      </c>
      <c r="B240" s="2" t="str">
        <f t="shared" si="10"/>
        <v/>
      </c>
      <c r="C240" s="2" t="str">
        <f t="shared" si="11"/>
        <v/>
      </c>
      <c r="D240" s="90"/>
      <c r="E240" s="91"/>
      <c r="F240" s="571"/>
      <c r="G240" s="92"/>
      <c r="H240" s="295"/>
      <c r="I240" s="93"/>
      <c r="J240" s="93"/>
      <c r="K240" s="94"/>
      <c r="L240" s="96"/>
      <c r="M240" s="96"/>
      <c r="N240" s="97"/>
    </row>
    <row r="241" spans="1:14" ht="35.1" customHeight="1" x14ac:dyDescent="0.25">
      <c r="A241" s="2" t="str">
        <f t="shared" si="9"/>
        <v/>
      </c>
      <c r="B241" s="2" t="str">
        <f t="shared" si="10"/>
        <v/>
      </c>
      <c r="C241" s="2" t="str">
        <f t="shared" si="11"/>
        <v/>
      </c>
      <c r="D241" s="90"/>
      <c r="E241" s="91"/>
      <c r="F241" s="571"/>
      <c r="G241" s="92"/>
      <c r="H241" s="295"/>
      <c r="I241" s="93"/>
      <c r="J241" s="93"/>
      <c r="K241" s="94"/>
      <c r="L241" s="96"/>
      <c r="M241" s="96"/>
      <c r="N241" s="97"/>
    </row>
    <row r="242" spans="1:14" ht="35.1" customHeight="1" x14ac:dyDescent="0.25">
      <c r="A242" s="2" t="str">
        <f t="shared" si="9"/>
        <v/>
      </c>
      <c r="B242" s="2" t="str">
        <f t="shared" si="10"/>
        <v/>
      </c>
      <c r="C242" s="2" t="str">
        <f t="shared" si="11"/>
        <v/>
      </c>
      <c r="D242" s="90"/>
      <c r="E242" s="91"/>
      <c r="F242" s="571"/>
      <c r="G242" s="92"/>
      <c r="H242" s="295"/>
      <c r="I242" s="93"/>
      <c r="J242" s="93"/>
      <c r="K242" s="94"/>
      <c r="L242" s="96"/>
      <c r="M242" s="96"/>
      <c r="N242" s="97"/>
    </row>
    <row r="243" spans="1:14" ht="35.1" customHeight="1" x14ac:dyDescent="0.25">
      <c r="A243" s="2" t="str">
        <f t="shared" si="9"/>
        <v/>
      </c>
      <c r="B243" s="2" t="str">
        <f t="shared" si="10"/>
        <v/>
      </c>
      <c r="C243" s="2" t="str">
        <f t="shared" si="11"/>
        <v/>
      </c>
      <c r="D243" s="90"/>
      <c r="E243" s="91"/>
      <c r="F243" s="571"/>
      <c r="G243" s="92"/>
      <c r="H243" s="295"/>
      <c r="I243" s="93"/>
      <c r="J243" s="93"/>
      <c r="K243" s="94"/>
      <c r="L243" s="96"/>
      <c r="M243" s="96"/>
      <c r="N243" s="97"/>
    </row>
    <row r="244" spans="1:14" ht="35.1" customHeight="1" x14ac:dyDescent="0.25">
      <c r="A244" s="2" t="str">
        <f t="shared" si="9"/>
        <v/>
      </c>
      <c r="B244" s="2" t="str">
        <f t="shared" si="10"/>
        <v/>
      </c>
      <c r="C244" s="2" t="str">
        <f t="shared" si="11"/>
        <v/>
      </c>
      <c r="D244" s="90"/>
      <c r="E244" s="91"/>
      <c r="F244" s="571"/>
      <c r="G244" s="92"/>
      <c r="H244" s="295"/>
      <c r="I244" s="93"/>
      <c r="J244" s="93"/>
      <c r="K244" s="94"/>
      <c r="L244" s="96"/>
      <c r="M244" s="96"/>
      <c r="N244" s="97"/>
    </row>
    <row r="245" spans="1:14" ht="35.1" customHeight="1" x14ac:dyDescent="0.25">
      <c r="A245" s="2" t="str">
        <f t="shared" si="9"/>
        <v/>
      </c>
      <c r="B245" s="2" t="str">
        <f t="shared" si="10"/>
        <v/>
      </c>
      <c r="C245" s="2" t="str">
        <f t="shared" si="11"/>
        <v/>
      </c>
      <c r="D245" s="90"/>
      <c r="E245" s="91"/>
      <c r="F245" s="571"/>
      <c r="G245" s="92"/>
      <c r="H245" s="295"/>
      <c r="I245" s="93"/>
      <c r="J245" s="93"/>
      <c r="K245" s="94"/>
      <c r="L245" s="96"/>
      <c r="M245" s="96"/>
      <c r="N245" s="97"/>
    </row>
    <row r="246" spans="1:14" ht="35.1" customHeight="1" x14ac:dyDescent="0.25">
      <c r="A246" s="2" t="str">
        <f t="shared" si="9"/>
        <v/>
      </c>
      <c r="B246" s="2" t="str">
        <f t="shared" si="10"/>
        <v/>
      </c>
      <c r="C246" s="2" t="str">
        <f t="shared" si="11"/>
        <v/>
      </c>
      <c r="D246" s="90"/>
      <c r="E246" s="91"/>
      <c r="F246" s="571"/>
      <c r="G246" s="92"/>
      <c r="H246" s="295"/>
      <c r="I246" s="93"/>
      <c r="J246" s="93"/>
      <c r="K246" s="94"/>
      <c r="L246" s="96"/>
      <c r="M246" s="96"/>
      <c r="N246" s="97"/>
    </row>
    <row r="247" spans="1:14" ht="35.1" customHeight="1" x14ac:dyDescent="0.25">
      <c r="A247" s="2" t="str">
        <f t="shared" si="9"/>
        <v/>
      </c>
      <c r="B247" s="2" t="str">
        <f t="shared" si="10"/>
        <v/>
      </c>
      <c r="C247" s="2" t="str">
        <f t="shared" si="11"/>
        <v/>
      </c>
      <c r="D247" s="90"/>
      <c r="E247" s="91"/>
      <c r="F247" s="571"/>
      <c r="G247" s="92"/>
      <c r="H247" s="295"/>
      <c r="I247" s="93"/>
      <c r="J247" s="93"/>
      <c r="K247" s="94"/>
      <c r="L247" s="96"/>
      <c r="M247" s="96"/>
      <c r="N247" s="97"/>
    </row>
    <row r="248" spans="1:14" ht="35.1" customHeight="1" x14ac:dyDescent="0.25">
      <c r="A248" s="2" t="str">
        <f t="shared" si="9"/>
        <v/>
      </c>
      <c r="B248" s="2" t="str">
        <f t="shared" si="10"/>
        <v/>
      </c>
      <c r="C248" s="2" t="str">
        <f t="shared" si="11"/>
        <v/>
      </c>
      <c r="D248" s="90"/>
      <c r="E248" s="91"/>
      <c r="F248" s="571"/>
      <c r="G248" s="92"/>
      <c r="H248" s="295"/>
      <c r="I248" s="93"/>
      <c r="J248" s="93"/>
      <c r="K248" s="94"/>
      <c r="L248" s="96"/>
      <c r="M248" s="96"/>
      <c r="N248" s="97"/>
    </row>
    <row r="249" spans="1:14" ht="35.1" customHeight="1" x14ac:dyDescent="0.25">
      <c r="A249" s="2" t="str">
        <f t="shared" si="9"/>
        <v/>
      </c>
      <c r="B249" s="2" t="str">
        <f t="shared" si="10"/>
        <v/>
      </c>
      <c r="C249" s="2" t="str">
        <f t="shared" si="11"/>
        <v/>
      </c>
      <c r="D249" s="90"/>
      <c r="E249" s="91"/>
      <c r="F249" s="571"/>
      <c r="G249" s="92"/>
      <c r="H249" s="295"/>
      <c r="I249" s="93"/>
      <c r="J249" s="93"/>
      <c r="K249" s="94"/>
      <c r="L249" s="96"/>
      <c r="M249" s="96"/>
      <c r="N249" s="97"/>
    </row>
    <row r="250" spans="1:14" ht="35.1" customHeight="1" x14ac:dyDescent="0.25">
      <c r="A250" s="2" t="str">
        <f t="shared" si="9"/>
        <v/>
      </c>
      <c r="B250" s="2" t="str">
        <f t="shared" si="10"/>
        <v/>
      </c>
      <c r="C250" s="2" t="str">
        <f t="shared" si="11"/>
        <v/>
      </c>
      <c r="D250" s="90"/>
      <c r="E250" s="91"/>
      <c r="F250" s="571"/>
      <c r="G250" s="92"/>
      <c r="H250" s="295"/>
      <c r="I250" s="93"/>
      <c r="J250" s="93"/>
      <c r="K250" s="94"/>
      <c r="L250" s="96"/>
      <c r="M250" s="96"/>
      <c r="N250" s="97"/>
    </row>
    <row r="251" spans="1:14" ht="35.1" customHeight="1" x14ac:dyDescent="0.25">
      <c r="A251" s="2" t="str">
        <f t="shared" si="9"/>
        <v/>
      </c>
      <c r="B251" s="2" t="str">
        <f t="shared" si="10"/>
        <v/>
      </c>
      <c r="C251" s="2" t="str">
        <f t="shared" si="11"/>
        <v/>
      </c>
      <c r="D251" s="90"/>
      <c r="E251" s="91"/>
      <c r="F251" s="571"/>
      <c r="G251" s="92"/>
      <c r="H251" s="295"/>
      <c r="I251" s="93"/>
      <c r="J251" s="93"/>
      <c r="K251" s="94"/>
      <c r="L251" s="96"/>
      <c r="M251" s="96"/>
      <c r="N251" s="97"/>
    </row>
    <row r="252" spans="1:14" ht="35.1" customHeight="1" x14ac:dyDescent="0.25">
      <c r="A252" s="2" t="str">
        <f t="shared" si="9"/>
        <v/>
      </c>
      <c r="B252" s="2" t="str">
        <f t="shared" si="10"/>
        <v/>
      </c>
      <c r="C252" s="2" t="str">
        <f t="shared" si="11"/>
        <v/>
      </c>
      <c r="D252" s="90"/>
      <c r="E252" s="91"/>
      <c r="F252" s="571"/>
      <c r="G252" s="92"/>
      <c r="H252" s="295"/>
      <c r="I252" s="93"/>
      <c r="J252" s="93"/>
      <c r="K252" s="94"/>
      <c r="L252" s="96"/>
      <c r="M252" s="96"/>
      <c r="N252" s="97"/>
    </row>
    <row r="253" spans="1:14" ht="35.1" customHeight="1" x14ac:dyDescent="0.25">
      <c r="A253" s="2" t="str">
        <f t="shared" si="9"/>
        <v/>
      </c>
      <c r="B253" s="2" t="str">
        <f t="shared" si="10"/>
        <v/>
      </c>
      <c r="C253" s="2" t="str">
        <f t="shared" si="11"/>
        <v/>
      </c>
      <c r="D253" s="90"/>
      <c r="E253" s="91"/>
      <c r="F253" s="571"/>
      <c r="G253" s="92"/>
      <c r="H253" s="295"/>
      <c r="I253" s="93"/>
      <c r="J253" s="93"/>
      <c r="K253" s="94"/>
      <c r="L253" s="96"/>
      <c r="M253" s="96"/>
      <c r="N253" s="97"/>
    </row>
    <row r="254" spans="1:14" ht="35.1" customHeight="1" x14ac:dyDescent="0.25">
      <c r="A254" s="2" t="str">
        <f t="shared" si="9"/>
        <v/>
      </c>
      <c r="B254" s="2" t="str">
        <f t="shared" si="10"/>
        <v/>
      </c>
      <c r="C254" s="2" t="str">
        <f t="shared" si="11"/>
        <v/>
      </c>
      <c r="D254" s="90"/>
      <c r="E254" s="91"/>
      <c r="F254" s="571"/>
      <c r="G254" s="92"/>
      <c r="H254" s="295"/>
      <c r="I254" s="93"/>
      <c r="J254" s="93"/>
      <c r="K254" s="94"/>
      <c r="L254" s="96"/>
      <c r="M254" s="96"/>
      <c r="N254" s="97"/>
    </row>
    <row r="255" spans="1:14" ht="35.1" customHeight="1" x14ac:dyDescent="0.25">
      <c r="A255" s="2" t="str">
        <f t="shared" si="9"/>
        <v/>
      </c>
      <c r="B255" s="2" t="str">
        <f t="shared" si="10"/>
        <v/>
      </c>
      <c r="C255" s="2" t="str">
        <f t="shared" si="11"/>
        <v/>
      </c>
      <c r="D255" s="90"/>
      <c r="E255" s="91"/>
      <c r="F255" s="571"/>
      <c r="G255" s="92"/>
      <c r="H255" s="295"/>
      <c r="I255" s="93"/>
      <c r="J255" s="93"/>
      <c r="K255" s="94"/>
      <c r="L255" s="96"/>
      <c r="M255" s="96"/>
      <c r="N255" s="97"/>
    </row>
    <row r="256" spans="1:14" ht="35.1" customHeight="1" x14ac:dyDescent="0.25">
      <c r="A256" s="2" t="str">
        <f t="shared" si="9"/>
        <v/>
      </c>
      <c r="B256" s="2" t="str">
        <f t="shared" si="10"/>
        <v/>
      </c>
      <c r="C256" s="2" t="str">
        <f t="shared" si="11"/>
        <v/>
      </c>
      <c r="D256" s="90"/>
      <c r="E256" s="91"/>
      <c r="F256" s="571"/>
      <c r="G256" s="92"/>
      <c r="H256" s="295"/>
      <c r="I256" s="93"/>
      <c r="J256" s="93"/>
      <c r="K256" s="94"/>
      <c r="L256" s="96"/>
      <c r="M256" s="96"/>
      <c r="N256" s="97"/>
    </row>
    <row r="257" spans="1:14" ht="35.1" customHeight="1" x14ac:dyDescent="0.25">
      <c r="A257" s="2" t="str">
        <f t="shared" si="9"/>
        <v/>
      </c>
      <c r="B257" s="2" t="str">
        <f t="shared" si="10"/>
        <v/>
      </c>
      <c r="C257" s="2" t="str">
        <f t="shared" si="11"/>
        <v/>
      </c>
      <c r="D257" s="90"/>
      <c r="E257" s="91"/>
      <c r="F257" s="571"/>
      <c r="G257" s="92"/>
      <c r="H257" s="295"/>
      <c r="I257" s="93"/>
      <c r="J257" s="93"/>
      <c r="K257" s="94"/>
      <c r="L257" s="96"/>
      <c r="M257" s="96"/>
      <c r="N257" s="97"/>
    </row>
    <row r="258" spans="1:14" ht="35.1" customHeight="1" x14ac:dyDescent="0.25">
      <c r="A258" s="2" t="str">
        <f t="shared" si="9"/>
        <v/>
      </c>
      <c r="B258" s="2" t="str">
        <f t="shared" si="10"/>
        <v/>
      </c>
      <c r="C258" s="2" t="str">
        <f t="shared" si="11"/>
        <v/>
      </c>
      <c r="D258" s="90"/>
      <c r="E258" s="91"/>
      <c r="F258" s="571"/>
      <c r="G258" s="92"/>
      <c r="H258" s="295"/>
      <c r="I258" s="93"/>
      <c r="J258" s="93"/>
      <c r="K258" s="94"/>
      <c r="L258" s="96"/>
      <c r="M258" s="96"/>
      <c r="N258" s="97"/>
    </row>
    <row r="259" spans="1:14" ht="35.1" customHeight="1" x14ac:dyDescent="0.25">
      <c r="A259" s="2" t="str">
        <f t="shared" si="9"/>
        <v/>
      </c>
      <c r="B259" s="2" t="str">
        <f t="shared" si="10"/>
        <v/>
      </c>
      <c r="C259" s="2" t="str">
        <f t="shared" si="11"/>
        <v/>
      </c>
      <c r="D259" s="90"/>
      <c r="E259" s="91"/>
      <c r="F259" s="571"/>
      <c r="G259" s="92"/>
      <c r="H259" s="295"/>
      <c r="I259" s="93"/>
      <c r="J259" s="93"/>
      <c r="K259" s="94"/>
      <c r="L259" s="96"/>
      <c r="M259" s="96"/>
      <c r="N259" s="97"/>
    </row>
    <row r="260" spans="1:14" ht="35.1" customHeight="1" x14ac:dyDescent="0.25">
      <c r="A260" s="2" t="str">
        <f t="shared" si="9"/>
        <v/>
      </c>
      <c r="B260" s="2" t="str">
        <f t="shared" si="10"/>
        <v/>
      </c>
      <c r="C260" s="2" t="str">
        <f t="shared" si="11"/>
        <v/>
      </c>
      <c r="D260" s="90"/>
      <c r="E260" s="91"/>
      <c r="F260" s="571"/>
      <c r="G260" s="92"/>
      <c r="H260" s="295"/>
      <c r="I260" s="93"/>
      <c r="J260" s="93"/>
      <c r="K260" s="94"/>
      <c r="L260" s="96"/>
      <c r="M260" s="96"/>
      <c r="N260" s="97"/>
    </row>
    <row r="261" spans="1:14" ht="35.1" customHeight="1" x14ac:dyDescent="0.25">
      <c r="A261" s="2" t="str">
        <f t="shared" si="9"/>
        <v/>
      </c>
      <c r="B261" s="2" t="str">
        <f t="shared" si="10"/>
        <v/>
      </c>
      <c r="C261" s="2" t="str">
        <f t="shared" si="11"/>
        <v/>
      </c>
      <c r="D261" s="90"/>
      <c r="E261" s="91"/>
      <c r="F261" s="571"/>
      <c r="G261" s="92"/>
      <c r="H261" s="295"/>
      <c r="I261" s="93"/>
      <c r="J261" s="93"/>
      <c r="K261" s="94"/>
      <c r="L261" s="96"/>
      <c r="M261" s="96"/>
      <c r="N261" s="97"/>
    </row>
    <row r="262" spans="1:14" ht="35.1" customHeight="1" x14ac:dyDescent="0.25">
      <c r="A262" s="2" t="str">
        <f t="shared" si="9"/>
        <v/>
      </c>
      <c r="B262" s="2" t="str">
        <f t="shared" si="10"/>
        <v/>
      </c>
      <c r="C262" s="2" t="str">
        <f t="shared" si="11"/>
        <v/>
      </c>
      <c r="D262" s="90"/>
      <c r="E262" s="91"/>
      <c r="F262" s="571"/>
      <c r="G262" s="92"/>
      <c r="H262" s="295"/>
      <c r="I262" s="93"/>
      <c r="J262" s="93"/>
      <c r="K262" s="94"/>
      <c r="L262" s="96"/>
      <c r="M262" s="96"/>
      <c r="N262" s="97"/>
    </row>
    <row r="263" spans="1:14" ht="35.1" customHeight="1" x14ac:dyDescent="0.25">
      <c r="A263" s="2" t="str">
        <f t="shared" si="9"/>
        <v/>
      </c>
      <c r="B263" s="2" t="str">
        <f t="shared" si="10"/>
        <v/>
      </c>
      <c r="C263" s="2" t="str">
        <f t="shared" si="11"/>
        <v/>
      </c>
      <c r="D263" s="90"/>
      <c r="E263" s="91"/>
      <c r="F263" s="571"/>
      <c r="G263" s="92"/>
      <c r="H263" s="295"/>
      <c r="I263" s="93"/>
      <c r="J263" s="93"/>
      <c r="K263" s="94"/>
      <c r="L263" s="96"/>
      <c r="M263" s="96"/>
      <c r="N263" s="97"/>
    </row>
    <row r="264" spans="1:14" ht="35.1" customHeight="1" x14ac:dyDescent="0.25">
      <c r="A264" s="2" t="str">
        <f t="shared" si="9"/>
        <v/>
      </c>
      <c r="B264" s="2" t="str">
        <f t="shared" si="10"/>
        <v/>
      </c>
      <c r="C264" s="2" t="str">
        <f t="shared" si="11"/>
        <v/>
      </c>
      <c r="D264" s="90"/>
      <c r="E264" s="91"/>
      <c r="F264" s="571"/>
      <c r="G264" s="92"/>
      <c r="H264" s="295"/>
      <c r="I264" s="93"/>
      <c r="J264" s="93"/>
      <c r="K264" s="94"/>
      <c r="L264" s="96"/>
      <c r="M264" s="96"/>
      <c r="N264" s="97"/>
    </row>
    <row r="265" spans="1:14" ht="35.1" customHeight="1" x14ac:dyDescent="0.25">
      <c r="A265" s="2" t="str">
        <f t="shared" si="9"/>
        <v/>
      </c>
      <c r="B265" s="2" t="str">
        <f t="shared" si="10"/>
        <v/>
      </c>
      <c r="C265" s="2" t="str">
        <f t="shared" si="11"/>
        <v/>
      </c>
      <c r="D265" s="90"/>
      <c r="E265" s="91"/>
      <c r="F265" s="571"/>
      <c r="G265" s="92"/>
      <c r="H265" s="295"/>
      <c r="I265" s="93"/>
      <c r="J265" s="93"/>
      <c r="K265" s="94"/>
      <c r="L265" s="96"/>
      <c r="M265" s="96"/>
      <c r="N265" s="97"/>
    </row>
    <row r="266" spans="1:14" ht="35.1" customHeight="1" x14ac:dyDescent="0.25">
      <c r="A266" s="2" t="str">
        <f t="shared" si="9"/>
        <v/>
      </c>
      <c r="B266" s="2" t="str">
        <f t="shared" si="10"/>
        <v/>
      </c>
      <c r="C266" s="2" t="str">
        <f t="shared" si="11"/>
        <v/>
      </c>
      <c r="D266" s="90"/>
      <c r="E266" s="91"/>
      <c r="F266" s="571"/>
      <c r="G266" s="92"/>
      <c r="H266" s="295"/>
      <c r="I266" s="93"/>
      <c r="J266" s="93"/>
      <c r="K266" s="94"/>
      <c r="L266" s="96"/>
      <c r="M266" s="96"/>
      <c r="N266" s="97"/>
    </row>
    <row r="267" spans="1:14" ht="35.1" customHeight="1" x14ac:dyDescent="0.25">
      <c r="A267" s="2" t="str">
        <f t="shared" si="9"/>
        <v/>
      </c>
      <c r="B267" s="2" t="str">
        <f t="shared" si="10"/>
        <v/>
      </c>
      <c r="C267" s="2" t="str">
        <f t="shared" si="11"/>
        <v/>
      </c>
      <c r="D267" s="90"/>
      <c r="E267" s="91"/>
      <c r="F267" s="571"/>
      <c r="G267" s="92"/>
      <c r="H267" s="295"/>
      <c r="I267" s="93"/>
      <c r="J267" s="93"/>
      <c r="K267" s="94"/>
      <c r="L267" s="96"/>
      <c r="M267" s="96"/>
      <c r="N267" s="97"/>
    </row>
    <row r="268" spans="1:14" ht="35.1" customHeight="1" x14ac:dyDescent="0.25">
      <c r="A268" s="2" t="str">
        <f t="shared" ref="A268:A331" si="12">IF(D268&gt;0,ROW()-10,"")</f>
        <v/>
      </c>
      <c r="B268" s="2" t="str">
        <f t="shared" si="10"/>
        <v/>
      </c>
      <c r="C268" s="2" t="str">
        <f t="shared" si="11"/>
        <v/>
      </c>
      <c r="D268" s="90"/>
      <c r="E268" s="91"/>
      <c r="F268" s="571"/>
      <c r="G268" s="92"/>
      <c r="H268" s="295"/>
      <c r="I268" s="93"/>
      <c r="J268" s="93"/>
      <c r="K268" s="94"/>
      <c r="L268" s="96"/>
      <c r="M268" s="96"/>
      <c r="N268" s="97"/>
    </row>
    <row r="269" spans="1:14" ht="35.1" customHeight="1" x14ac:dyDescent="0.25">
      <c r="A269" s="2" t="str">
        <f t="shared" si="12"/>
        <v/>
      </c>
      <c r="B269" s="2" t="str">
        <f t="shared" ref="B269:B332" si="13">IF(D269&gt;0,$E$4,"")</f>
        <v/>
      </c>
      <c r="C269" s="2" t="str">
        <f t="shared" ref="C269:C332" si="14">IF(D269&gt;0,$E$6,"")</f>
        <v/>
      </c>
      <c r="D269" s="90"/>
      <c r="E269" s="91"/>
      <c r="F269" s="571"/>
      <c r="G269" s="92"/>
      <c r="H269" s="295"/>
      <c r="I269" s="93"/>
      <c r="J269" s="93"/>
      <c r="K269" s="94"/>
      <c r="L269" s="96"/>
      <c r="M269" s="96"/>
      <c r="N269" s="97"/>
    </row>
    <row r="270" spans="1:14" ht="35.1" customHeight="1" x14ac:dyDescent="0.25">
      <c r="A270" s="2" t="str">
        <f t="shared" si="12"/>
        <v/>
      </c>
      <c r="B270" s="2" t="str">
        <f t="shared" si="13"/>
        <v/>
      </c>
      <c r="C270" s="2" t="str">
        <f t="shared" si="14"/>
        <v/>
      </c>
      <c r="D270" s="90"/>
      <c r="E270" s="91"/>
      <c r="F270" s="571"/>
      <c r="G270" s="92"/>
      <c r="H270" s="295"/>
      <c r="I270" s="93"/>
      <c r="J270" s="93"/>
      <c r="K270" s="94"/>
      <c r="L270" s="96"/>
      <c r="M270" s="96"/>
      <c r="N270" s="97"/>
    </row>
    <row r="271" spans="1:14" ht="35.1" customHeight="1" x14ac:dyDescent="0.25">
      <c r="A271" s="2" t="str">
        <f t="shared" si="12"/>
        <v/>
      </c>
      <c r="B271" s="2" t="str">
        <f t="shared" si="13"/>
        <v/>
      </c>
      <c r="C271" s="2" t="str">
        <f t="shared" si="14"/>
        <v/>
      </c>
      <c r="D271" s="90"/>
      <c r="E271" s="91"/>
      <c r="F271" s="571"/>
      <c r="G271" s="92"/>
      <c r="H271" s="295"/>
      <c r="I271" s="93"/>
      <c r="J271" s="93"/>
      <c r="K271" s="94"/>
      <c r="L271" s="96"/>
      <c r="M271" s="96"/>
      <c r="N271" s="97"/>
    </row>
    <row r="272" spans="1:14" ht="35.1" customHeight="1" x14ac:dyDescent="0.25">
      <c r="A272" s="2" t="str">
        <f t="shared" si="12"/>
        <v/>
      </c>
      <c r="B272" s="2" t="str">
        <f t="shared" si="13"/>
        <v/>
      </c>
      <c r="C272" s="2" t="str">
        <f t="shared" si="14"/>
        <v/>
      </c>
      <c r="D272" s="90"/>
      <c r="E272" s="91"/>
      <c r="F272" s="571"/>
      <c r="G272" s="92"/>
      <c r="H272" s="295"/>
      <c r="I272" s="93"/>
      <c r="J272" s="93"/>
      <c r="K272" s="94"/>
      <c r="L272" s="96"/>
      <c r="M272" s="96"/>
      <c r="N272" s="97"/>
    </row>
    <row r="273" spans="1:14" ht="35.1" customHeight="1" x14ac:dyDescent="0.25">
      <c r="A273" s="2" t="str">
        <f t="shared" si="12"/>
        <v/>
      </c>
      <c r="B273" s="2" t="str">
        <f t="shared" si="13"/>
        <v/>
      </c>
      <c r="C273" s="2" t="str">
        <f t="shared" si="14"/>
        <v/>
      </c>
      <c r="D273" s="90"/>
      <c r="E273" s="91"/>
      <c r="F273" s="571"/>
      <c r="G273" s="92"/>
      <c r="H273" s="295"/>
      <c r="I273" s="93"/>
      <c r="J273" s="93"/>
      <c r="K273" s="94"/>
      <c r="L273" s="96"/>
      <c r="M273" s="96"/>
      <c r="N273" s="97"/>
    </row>
    <row r="274" spans="1:14" ht="35.1" customHeight="1" x14ac:dyDescent="0.25">
      <c r="A274" s="2" t="str">
        <f t="shared" si="12"/>
        <v/>
      </c>
      <c r="B274" s="2" t="str">
        <f t="shared" si="13"/>
        <v/>
      </c>
      <c r="C274" s="2" t="str">
        <f t="shared" si="14"/>
        <v/>
      </c>
      <c r="D274" s="90"/>
      <c r="E274" s="91"/>
      <c r="F274" s="571"/>
      <c r="G274" s="92"/>
      <c r="H274" s="295"/>
      <c r="I274" s="93"/>
      <c r="J274" s="93"/>
      <c r="K274" s="94"/>
      <c r="L274" s="96"/>
      <c r="M274" s="96"/>
      <c r="N274" s="97"/>
    </row>
    <row r="275" spans="1:14" ht="35.1" customHeight="1" x14ac:dyDescent="0.25">
      <c r="A275" s="2" t="str">
        <f t="shared" si="12"/>
        <v/>
      </c>
      <c r="B275" s="2" t="str">
        <f t="shared" si="13"/>
        <v/>
      </c>
      <c r="C275" s="2" t="str">
        <f t="shared" si="14"/>
        <v/>
      </c>
      <c r="D275" s="90"/>
      <c r="E275" s="91"/>
      <c r="F275" s="571"/>
      <c r="G275" s="92"/>
      <c r="H275" s="295"/>
      <c r="I275" s="93"/>
      <c r="J275" s="93"/>
      <c r="K275" s="94"/>
      <c r="L275" s="96"/>
      <c r="M275" s="96"/>
      <c r="N275" s="97"/>
    </row>
    <row r="276" spans="1:14" ht="35.1" customHeight="1" x14ac:dyDescent="0.25">
      <c r="A276" s="2" t="str">
        <f t="shared" si="12"/>
        <v/>
      </c>
      <c r="B276" s="2" t="str">
        <f t="shared" si="13"/>
        <v/>
      </c>
      <c r="C276" s="2" t="str">
        <f t="shared" si="14"/>
        <v/>
      </c>
      <c r="D276" s="90"/>
      <c r="E276" s="91"/>
      <c r="F276" s="571"/>
      <c r="G276" s="92"/>
      <c r="H276" s="295"/>
      <c r="I276" s="93"/>
      <c r="J276" s="93"/>
      <c r="K276" s="94"/>
      <c r="L276" s="96"/>
      <c r="M276" s="96"/>
      <c r="N276" s="97"/>
    </row>
    <row r="277" spans="1:14" ht="35.1" customHeight="1" x14ac:dyDescent="0.25">
      <c r="A277" s="2" t="str">
        <f t="shared" si="12"/>
        <v/>
      </c>
      <c r="B277" s="2" t="str">
        <f t="shared" si="13"/>
        <v/>
      </c>
      <c r="C277" s="2" t="str">
        <f t="shared" si="14"/>
        <v/>
      </c>
      <c r="D277" s="90"/>
      <c r="E277" s="91"/>
      <c r="F277" s="571"/>
      <c r="G277" s="92"/>
      <c r="H277" s="295"/>
      <c r="I277" s="93"/>
      <c r="J277" s="93"/>
      <c r="K277" s="94"/>
      <c r="L277" s="96"/>
      <c r="M277" s="96"/>
      <c r="N277" s="97"/>
    </row>
    <row r="278" spans="1:14" ht="35.1" customHeight="1" x14ac:dyDescent="0.25">
      <c r="A278" s="2" t="str">
        <f t="shared" si="12"/>
        <v/>
      </c>
      <c r="B278" s="2" t="str">
        <f t="shared" si="13"/>
        <v/>
      </c>
      <c r="C278" s="2" t="str">
        <f t="shared" si="14"/>
        <v/>
      </c>
      <c r="D278" s="90"/>
      <c r="E278" s="91"/>
      <c r="F278" s="571"/>
      <c r="G278" s="92"/>
      <c r="H278" s="295"/>
      <c r="I278" s="93"/>
      <c r="J278" s="93"/>
      <c r="K278" s="94"/>
      <c r="L278" s="96"/>
      <c r="M278" s="96"/>
      <c r="N278" s="97"/>
    </row>
    <row r="279" spans="1:14" ht="35.1" customHeight="1" x14ac:dyDescent="0.25">
      <c r="A279" s="2" t="str">
        <f t="shared" si="12"/>
        <v/>
      </c>
      <c r="B279" s="2" t="str">
        <f t="shared" si="13"/>
        <v/>
      </c>
      <c r="C279" s="2" t="str">
        <f t="shared" si="14"/>
        <v/>
      </c>
      <c r="D279" s="90"/>
      <c r="E279" s="91"/>
      <c r="F279" s="571"/>
      <c r="G279" s="92"/>
      <c r="H279" s="295"/>
      <c r="I279" s="93"/>
      <c r="J279" s="93"/>
      <c r="K279" s="94"/>
      <c r="L279" s="96"/>
      <c r="M279" s="96"/>
      <c r="N279" s="97"/>
    </row>
    <row r="280" spans="1:14" ht="35.1" customHeight="1" x14ac:dyDescent="0.25">
      <c r="A280" s="2" t="str">
        <f t="shared" si="12"/>
        <v/>
      </c>
      <c r="B280" s="2" t="str">
        <f t="shared" si="13"/>
        <v/>
      </c>
      <c r="C280" s="2" t="str">
        <f t="shared" si="14"/>
        <v/>
      </c>
      <c r="D280" s="90"/>
      <c r="E280" s="91"/>
      <c r="F280" s="571"/>
      <c r="G280" s="92"/>
      <c r="H280" s="295"/>
      <c r="I280" s="93"/>
      <c r="J280" s="93"/>
      <c r="K280" s="94"/>
      <c r="L280" s="96"/>
      <c r="M280" s="96"/>
      <c r="N280" s="97"/>
    </row>
    <row r="281" spans="1:14" ht="35.1" customHeight="1" x14ac:dyDescent="0.25">
      <c r="A281" s="2" t="str">
        <f t="shared" si="12"/>
        <v/>
      </c>
      <c r="B281" s="2" t="str">
        <f t="shared" si="13"/>
        <v/>
      </c>
      <c r="C281" s="2" t="str">
        <f t="shared" si="14"/>
        <v/>
      </c>
      <c r="D281" s="90"/>
      <c r="E281" s="91"/>
      <c r="F281" s="571"/>
      <c r="G281" s="92"/>
      <c r="H281" s="295"/>
      <c r="I281" s="93"/>
      <c r="J281" s="93"/>
      <c r="K281" s="94"/>
      <c r="L281" s="96"/>
      <c r="M281" s="96"/>
      <c r="N281" s="97"/>
    </row>
    <row r="282" spans="1:14" ht="35.1" customHeight="1" x14ac:dyDescent="0.25">
      <c r="A282" s="2" t="str">
        <f t="shared" si="12"/>
        <v/>
      </c>
      <c r="B282" s="2" t="str">
        <f t="shared" si="13"/>
        <v/>
      </c>
      <c r="C282" s="2" t="str">
        <f t="shared" si="14"/>
        <v/>
      </c>
      <c r="D282" s="90"/>
      <c r="E282" s="91"/>
      <c r="F282" s="571"/>
      <c r="G282" s="92"/>
      <c r="H282" s="295"/>
      <c r="I282" s="93"/>
      <c r="J282" s="93"/>
      <c r="K282" s="94"/>
      <c r="L282" s="96"/>
      <c r="M282" s="96"/>
      <c r="N282" s="97"/>
    </row>
    <row r="283" spans="1:14" ht="35.1" customHeight="1" x14ac:dyDescent="0.25">
      <c r="A283" s="2" t="str">
        <f t="shared" si="12"/>
        <v/>
      </c>
      <c r="B283" s="2" t="str">
        <f t="shared" si="13"/>
        <v/>
      </c>
      <c r="C283" s="2" t="str">
        <f t="shared" si="14"/>
        <v/>
      </c>
      <c r="D283" s="90"/>
      <c r="E283" s="91"/>
      <c r="F283" s="571"/>
      <c r="G283" s="92"/>
      <c r="H283" s="295"/>
      <c r="I283" s="93"/>
      <c r="J283" s="93"/>
      <c r="K283" s="94"/>
      <c r="L283" s="96"/>
      <c r="M283" s="96"/>
      <c r="N283" s="97"/>
    </row>
    <row r="284" spans="1:14" ht="35.1" customHeight="1" x14ac:dyDescent="0.25">
      <c r="A284" s="2" t="str">
        <f t="shared" si="12"/>
        <v/>
      </c>
      <c r="B284" s="2" t="str">
        <f t="shared" si="13"/>
        <v/>
      </c>
      <c r="C284" s="2" t="str">
        <f t="shared" si="14"/>
        <v/>
      </c>
      <c r="D284" s="90"/>
      <c r="E284" s="91"/>
      <c r="F284" s="571"/>
      <c r="G284" s="92"/>
      <c r="H284" s="295"/>
      <c r="I284" s="93"/>
      <c r="J284" s="93"/>
      <c r="K284" s="94"/>
      <c r="L284" s="96"/>
      <c r="M284" s="96"/>
      <c r="N284" s="97"/>
    </row>
    <row r="285" spans="1:14" ht="35.1" customHeight="1" x14ac:dyDescent="0.25">
      <c r="A285" s="2" t="str">
        <f t="shared" si="12"/>
        <v/>
      </c>
      <c r="B285" s="2" t="str">
        <f t="shared" si="13"/>
        <v/>
      </c>
      <c r="C285" s="2" t="str">
        <f t="shared" si="14"/>
        <v/>
      </c>
      <c r="D285" s="90"/>
      <c r="E285" s="91"/>
      <c r="F285" s="571"/>
      <c r="G285" s="92"/>
      <c r="H285" s="295"/>
      <c r="I285" s="93"/>
      <c r="J285" s="93"/>
      <c r="K285" s="94"/>
      <c r="L285" s="96"/>
      <c r="M285" s="96"/>
      <c r="N285" s="97"/>
    </row>
    <row r="286" spans="1:14" ht="35.1" customHeight="1" x14ac:dyDescent="0.25">
      <c r="A286" s="2" t="str">
        <f t="shared" si="12"/>
        <v/>
      </c>
      <c r="B286" s="2" t="str">
        <f t="shared" si="13"/>
        <v/>
      </c>
      <c r="C286" s="2" t="str">
        <f t="shared" si="14"/>
        <v/>
      </c>
      <c r="D286" s="90"/>
      <c r="E286" s="91"/>
      <c r="F286" s="571"/>
      <c r="G286" s="92"/>
      <c r="H286" s="295"/>
      <c r="I286" s="93"/>
      <c r="J286" s="93"/>
      <c r="K286" s="94"/>
      <c r="L286" s="96"/>
      <c r="M286" s="96"/>
      <c r="N286" s="97"/>
    </row>
    <row r="287" spans="1:14" ht="35.1" customHeight="1" x14ac:dyDescent="0.25">
      <c r="A287" s="2" t="str">
        <f t="shared" si="12"/>
        <v/>
      </c>
      <c r="B287" s="2" t="str">
        <f t="shared" si="13"/>
        <v/>
      </c>
      <c r="C287" s="2" t="str">
        <f t="shared" si="14"/>
        <v/>
      </c>
      <c r="D287" s="90"/>
      <c r="E287" s="91"/>
      <c r="F287" s="571"/>
      <c r="G287" s="92"/>
      <c r="H287" s="295"/>
      <c r="I287" s="93"/>
      <c r="J287" s="93"/>
      <c r="K287" s="94"/>
      <c r="L287" s="96"/>
      <c r="M287" s="96"/>
      <c r="N287" s="97"/>
    </row>
    <row r="288" spans="1:14" ht="35.1" customHeight="1" x14ac:dyDescent="0.25">
      <c r="A288" s="2" t="str">
        <f t="shared" si="12"/>
        <v/>
      </c>
      <c r="B288" s="2" t="str">
        <f t="shared" si="13"/>
        <v/>
      </c>
      <c r="C288" s="2" t="str">
        <f t="shared" si="14"/>
        <v/>
      </c>
      <c r="D288" s="90"/>
      <c r="E288" s="91"/>
      <c r="F288" s="571"/>
      <c r="G288" s="92"/>
      <c r="H288" s="295"/>
      <c r="I288" s="93"/>
      <c r="J288" s="93"/>
      <c r="K288" s="94"/>
      <c r="L288" s="96"/>
      <c r="M288" s="96"/>
      <c r="N288" s="97"/>
    </row>
    <row r="289" spans="1:14" ht="35.1" customHeight="1" x14ac:dyDescent="0.25">
      <c r="A289" s="2" t="str">
        <f t="shared" si="12"/>
        <v/>
      </c>
      <c r="B289" s="2" t="str">
        <f t="shared" si="13"/>
        <v/>
      </c>
      <c r="C289" s="2" t="str">
        <f t="shared" si="14"/>
        <v/>
      </c>
      <c r="D289" s="90"/>
      <c r="E289" s="91"/>
      <c r="F289" s="571"/>
      <c r="G289" s="92"/>
      <c r="H289" s="295"/>
      <c r="I289" s="93"/>
      <c r="J289" s="93"/>
      <c r="K289" s="94"/>
      <c r="L289" s="96"/>
      <c r="M289" s="96"/>
      <c r="N289" s="97"/>
    </row>
    <row r="290" spans="1:14" ht="35.1" customHeight="1" x14ac:dyDescent="0.25">
      <c r="A290" s="2" t="str">
        <f t="shared" si="12"/>
        <v/>
      </c>
      <c r="B290" s="2" t="str">
        <f t="shared" si="13"/>
        <v/>
      </c>
      <c r="C290" s="2" t="str">
        <f t="shared" si="14"/>
        <v/>
      </c>
      <c r="D290" s="90"/>
      <c r="E290" s="91"/>
      <c r="F290" s="571"/>
      <c r="G290" s="92"/>
      <c r="H290" s="295"/>
      <c r="I290" s="93"/>
      <c r="J290" s="93"/>
      <c r="K290" s="94"/>
      <c r="L290" s="96"/>
      <c r="M290" s="96"/>
      <c r="N290" s="97"/>
    </row>
    <row r="291" spans="1:14" ht="35.1" customHeight="1" x14ac:dyDescent="0.25">
      <c r="A291" s="2" t="str">
        <f t="shared" si="12"/>
        <v/>
      </c>
      <c r="B291" s="2" t="str">
        <f t="shared" si="13"/>
        <v/>
      </c>
      <c r="C291" s="2" t="str">
        <f t="shared" si="14"/>
        <v/>
      </c>
      <c r="D291" s="90"/>
      <c r="E291" s="91"/>
      <c r="F291" s="571"/>
      <c r="G291" s="92"/>
      <c r="H291" s="295"/>
      <c r="I291" s="93"/>
      <c r="J291" s="93"/>
      <c r="K291" s="94"/>
      <c r="L291" s="96"/>
      <c r="M291" s="96"/>
      <c r="N291" s="97"/>
    </row>
    <row r="292" spans="1:14" ht="35.1" customHeight="1" x14ac:dyDescent="0.25">
      <c r="A292" s="2" t="str">
        <f t="shared" si="12"/>
        <v/>
      </c>
      <c r="B292" s="2" t="str">
        <f t="shared" si="13"/>
        <v/>
      </c>
      <c r="C292" s="2" t="str">
        <f t="shared" si="14"/>
        <v/>
      </c>
      <c r="D292" s="90"/>
      <c r="E292" s="91"/>
      <c r="F292" s="571"/>
      <c r="G292" s="92"/>
      <c r="H292" s="295"/>
      <c r="I292" s="93"/>
      <c r="J292" s="93"/>
      <c r="K292" s="94"/>
      <c r="L292" s="96"/>
      <c r="M292" s="96"/>
      <c r="N292" s="97"/>
    </row>
    <row r="293" spans="1:14" ht="35.1" customHeight="1" x14ac:dyDescent="0.25">
      <c r="A293" s="2" t="str">
        <f t="shared" si="12"/>
        <v/>
      </c>
      <c r="B293" s="2" t="str">
        <f t="shared" si="13"/>
        <v/>
      </c>
      <c r="C293" s="2" t="str">
        <f t="shared" si="14"/>
        <v/>
      </c>
      <c r="D293" s="90"/>
      <c r="E293" s="91"/>
      <c r="F293" s="571"/>
      <c r="G293" s="92"/>
      <c r="H293" s="295"/>
      <c r="I293" s="93"/>
      <c r="J293" s="93"/>
      <c r="K293" s="94"/>
      <c r="L293" s="96"/>
      <c r="M293" s="96"/>
      <c r="N293" s="97"/>
    </row>
    <row r="294" spans="1:14" ht="35.1" customHeight="1" x14ac:dyDescent="0.25">
      <c r="A294" s="2" t="str">
        <f t="shared" si="12"/>
        <v/>
      </c>
      <c r="B294" s="2" t="str">
        <f t="shared" si="13"/>
        <v/>
      </c>
      <c r="C294" s="2" t="str">
        <f t="shared" si="14"/>
        <v/>
      </c>
      <c r="D294" s="90"/>
      <c r="E294" s="91"/>
      <c r="F294" s="571"/>
      <c r="G294" s="92"/>
      <c r="H294" s="295"/>
      <c r="I294" s="93"/>
      <c r="J294" s="93"/>
      <c r="K294" s="94"/>
      <c r="L294" s="96"/>
      <c r="M294" s="96"/>
      <c r="N294" s="97"/>
    </row>
    <row r="295" spans="1:14" ht="35.1" customHeight="1" x14ac:dyDescent="0.25">
      <c r="A295" s="2" t="str">
        <f t="shared" si="12"/>
        <v/>
      </c>
      <c r="B295" s="2" t="str">
        <f t="shared" si="13"/>
        <v/>
      </c>
      <c r="C295" s="2" t="str">
        <f t="shared" si="14"/>
        <v/>
      </c>
      <c r="D295" s="90"/>
      <c r="E295" s="91"/>
      <c r="F295" s="571"/>
      <c r="G295" s="92"/>
      <c r="H295" s="295"/>
      <c r="I295" s="93"/>
      <c r="J295" s="93"/>
      <c r="K295" s="94"/>
      <c r="L295" s="96"/>
      <c r="M295" s="96"/>
      <c r="N295" s="97"/>
    </row>
    <row r="296" spans="1:14" ht="35.1" customHeight="1" x14ac:dyDescent="0.25">
      <c r="A296" s="2" t="str">
        <f t="shared" si="12"/>
        <v/>
      </c>
      <c r="B296" s="2" t="str">
        <f t="shared" si="13"/>
        <v/>
      </c>
      <c r="C296" s="2" t="str">
        <f t="shared" si="14"/>
        <v/>
      </c>
      <c r="D296" s="90"/>
      <c r="E296" s="91"/>
      <c r="F296" s="571"/>
      <c r="G296" s="92"/>
      <c r="H296" s="295"/>
      <c r="I296" s="93"/>
      <c r="J296" s="93"/>
      <c r="K296" s="94"/>
      <c r="L296" s="96"/>
      <c r="M296" s="96"/>
      <c r="N296" s="97"/>
    </row>
    <row r="297" spans="1:14" ht="35.1" customHeight="1" x14ac:dyDescent="0.25">
      <c r="A297" s="2" t="str">
        <f t="shared" si="12"/>
        <v/>
      </c>
      <c r="B297" s="2" t="str">
        <f t="shared" si="13"/>
        <v/>
      </c>
      <c r="C297" s="2" t="str">
        <f t="shared" si="14"/>
        <v/>
      </c>
      <c r="D297" s="90"/>
      <c r="E297" s="91"/>
      <c r="F297" s="571"/>
      <c r="G297" s="92"/>
      <c r="H297" s="295"/>
      <c r="I297" s="93"/>
      <c r="J297" s="93"/>
      <c r="K297" s="94"/>
      <c r="L297" s="96"/>
      <c r="M297" s="96"/>
      <c r="N297" s="97"/>
    </row>
    <row r="298" spans="1:14" ht="35.1" customHeight="1" x14ac:dyDescent="0.25">
      <c r="A298" s="2" t="str">
        <f t="shared" si="12"/>
        <v/>
      </c>
      <c r="B298" s="2" t="str">
        <f t="shared" si="13"/>
        <v/>
      </c>
      <c r="C298" s="2" t="str">
        <f t="shared" si="14"/>
        <v/>
      </c>
      <c r="D298" s="90"/>
      <c r="E298" s="91"/>
      <c r="F298" s="571"/>
      <c r="G298" s="92"/>
      <c r="H298" s="295"/>
      <c r="I298" s="93"/>
      <c r="J298" s="93"/>
      <c r="K298" s="94"/>
      <c r="L298" s="96"/>
      <c r="M298" s="96"/>
      <c r="N298" s="97"/>
    </row>
    <row r="299" spans="1:14" ht="35.1" customHeight="1" x14ac:dyDescent="0.25">
      <c r="A299" s="2" t="str">
        <f t="shared" si="12"/>
        <v/>
      </c>
      <c r="B299" s="2" t="str">
        <f t="shared" si="13"/>
        <v/>
      </c>
      <c r="C299" s="2" t="str">
        <f t="shared" si="14"/>
        <v/>
      </c>
      <c r="D299" s="90"/>
      <c r="E299" s="91"/>
      <c r="F299" s="571"/>
      <c r="G299" s="92"/>
      <c r="H299" s="295"/>
      <c r="I299" s="93"/>
      <c r="J299" s="93"/>
      <c r="K299" s="94"/>
      <c r="L299" s="96"/>
      <c r="M299" s="96"/>
      <c r="N299" s="97"/>
    </row>
    <row r="300" spans="1:14" ht="35.1" customHeight="1" x14ac:dyDescent="0.25">
      <c r="A300" s="2" t="str">
        <f t="shared" si="12"/>
        <v/>
      </c>
      <c r="B300" s="2" t="str">
        <f t="shared" si="13"/>
        <v/>
      </c>
      <c r="C300" s="2" t="str">
        <f t="shared" si="14"/>
        <v/>
      </c>
      <c r="D300" s="90"/>
      <c r="E300" s="91"/>
      <c r="F300" s="571"/>
      <c r="G300" s="92"/>
      <c r="H300" s="295"/>
      <c r="I300" s="93"/>
      <c r="J300" s="93"/>
      <c r="K300" s="94"/>
      <c r="L300" s="96"/>
      <c r="M300" s="96"/>
      <c r="N300" s="97"/>
    </row>
    <row r="301" spans="1:14" ht="35.1" customHeight="1" x14ac:dyDescent="0.25">
      <c r="A301" s="2" t="str">
        <f t="shared" si="12"/>
        <v/>
      </c>
      <c r="B301" s="2" t="str">
        <f t="shared" si="13"/>
        <v/>
      </c>
      <c r="C301" s="2" t="str">
        <f t="shared" si="14"/>
        <v/>
      </c>
      <c r="D301" s="90"/>
      <c r="E301" s="91"/>
      <c r="F301" s="571"/>
      <c r="G301" s="92"/>
      <c r="H301" s="295"/>
      <c r="I301" s="93"/>
      <c r="J301" s="93"/>
      <c r="K301" s="94"/>
      <c r="L301" s="96"/>
      <c r="M301" s="96"/>
      <c r="N301" s="97"/>
    </row>
    <row r="302" spans="1:14" ht="35.1" customHeight="1" x14ac:dyDescent="0.25">
      <c r="A302" s="2" t="str">
        <f t="shared" si="12"/>
        <v/>
      </c>
      <c r="B302" s="2" t="str">
        <f t="shared" si="13"/>
        <v/>
      </c>
      <c r="C302" s="2" t="str">
        <f t="shared" si="14"/>
        <v/>
      </c>
      <c r="D302" s="90"/>
      <c r="E302" s="91"/>
      <c r="F302" s="571"/>
      <c r="G302" s="92"/>
      <c r="H302" s="295"/>
      <c r="I302" s="93"/>
      <c r="J302" s="93"/>
      <c r="K302" s="94"/>
      <c r="L302" s="96"/>
      <c r="M302" s="96"/>
      <c r="N302" s="97"/>
    </row>
    <row r="303" spans="1:14" ht="35.1" customHeight="1" x14ac:dyDescent="0.25">
      <c r="A303" s="2" t="str">
        <f t="shared" si="12"/>
        <v/>
      </c>
      <c r="B303" s="2" t="str">
        <f t="shared" si="13"/>
        <v/>
      </c>
      <c r="C303" s="2" t="str">
        <f t="shared" si="14"/>
        <v/>
      </c>
      <c r="D303" s="90"/>
      <c r="E303" s="91"/>
      <c r="F303" s="571"/>
      <c r="G303" s="92"/>
      <c r="H303" s="295"/>
      <c r="I303" s="93"/>
      <c r="J303" s="93"/>
      <c r="K303" s="94"/>
      <c r="L303" s="96"/>
      <c r="M303" s="96"/>
      <c r="N303" s="97"/>
    </row>
    <row r="304" spans="1:14" ht="35.1" customHeight="1" x14ac:dyDescent="0.25">
      <c r="A304" s="2" t="str">
        <f t="shared" si="12"/>
        <v/>
      </c>
      <c r="B304" s="2" t="str">
        <f t="shared" si="13"/>
        <v/>
      </c>
      <c r="C304" s="2" t="str">
        <f t="shared" si="14"/>
        <v/>
      </c>
      <c r="D304" s="90"/>
      <c r="E304" s="91"/>
      <c r="F304" s="571"/>
      <c r="G304" s="92"/>
      <c r="H304" s="295"/>
      <c r="I304" s="93"/>
      <c r="J304" s="93"/>
      <c r="K304" s="94"/>
      <c r="L304" s="96"/>
      <c r="M304" s="96"/>
      <c r="N304" s="97"/>
    </row>
    <row r="305" spans="1:14" ht="35.1" customHeight="1" x14ac:dyDescent="0.25">
      <c r="A305" s="2" t="str">
        <f t="shared" si="12"/>
        <v/>
      </c>
      <c r="B305" s="2" t="str">
        <f t="shared" si="13"/>
        <v/>
      </c>
      <c r="C305" s="2" t="str">
        <f t="shared" si="14"/>
        <v/>
      </c>
      <c r="D305" s="90"/>
      <c r="E305" s="91"/>
      <c r="F305" s="571"/>
      <c r="G305" s="92"/>
      <c r="H305" s="295"/>
      <c r="I305" s="93"/>
      <c r="J305" s="93"/>
      <c r="K305" s="94"/>
      <c r="L305" s="96"/>
      <c r="M305" s="96"/>
      <c r="N305" s="97"/>
    </row>
    <row r="306" spans="1:14" ht="35.1" customHeight="1" x14ac:dyDescent="0.25">
      <c r="A306" s="2" t="str">
        <f t="shared" si="12"/>
        <v/>
      </c>
      <c r="B306" s="2" t="str">
        <f t="shared" si="13"/>
        <v/>
      </c>
      <c r="C306" s="2" t="str">
        <f t="shared" si="14"/>
        <v/>
      </c>
      <c r="D306" s="90"/>
      <c r="E306" s="91"/>
      <c r="F306" s="571"/>
      <c r="G306" s="92"/>
      <c r="H306" s="295"/>
      <c r="I306" s="93"/>
      <c r="J306" s="93"/>
      <c r="K306" s="94"/>
      <c r="L306" s="96"/>
      <c r="M306" s="96"/>
      <c r="N306" s="97"/>
    </row>
    <row r="307" spans="1:14" ht="35.1" customHeight="1" x14ac:dyDescent="0.25">
      <c r="A307" s="2" t="str">
        <f t="shared" si="12"/>
        <v/>
      </c>
      <c r="B307" s="2" t="str">
        <f t="shared" si="13"/>
        <v/>
      </c>
      <c r="C307" s="2" t="str">
        <f t="shared" si="14"/>
        <v/>
      </c>
      <c r="D307" s="90"/>
      <c r="E307" s="91"/>
      <c r="F307" s="571"/>
      <c r="G307" s="92"/>
      <c r="H307" s="295"/>
      <c r="I307" s="93"/>
      <c r="J307" s="93"/>
      <c r="K307" s="94"/>
      <c r="L307" s="96"/>
      <c r="M307" s="96"/>
      <c r="N307" s="97"/>
    </row>
    <row r="308" spans="1:14" ht="35.1" customHeight="1" x14ac:dyDescent="0.25">
      <c r="A308" s="2" t="str">
        <f t="shared" si="12"/>
        <v/>
      </c>
      <c r="B308" s="2" t="str">
        <f t="shared" si="13"/>
        <v/>
      </c>
      <c r="C308" s="2" t="str">
        <f t="shared" si="14"/>
        <v/>
      </c>
      <c r="D308" s="90"/>
      <c r="E308" s="91"/>
      <c r="F308" s="571"/>
      <c r="G308" s="92"/>
      <c r="H308" s="295"/>
      <c r="I308" s="93"/>
      <c r="J308" s="93"/>
      <c r="K308" s="94"/>
      <c r="L308" s="96"/>
      <c r="M308" s="96"/>
      <c r="N308" s="97"/>
    </row>
    <row r="309" spans="1:14" ht="35.1" customHeight="1" x14ac:dyDescent="0.25">
      <c r="A309" s="2" t="str">
        <f t="shared" si="12"/>
        <v/>
      </c>
      <c r="B309" s="2" t="str">
        <f t="shared" si="13"/>
        <v/>
      </c>
      <c r="C309" s="2" t="str">
        <f t="shared" si="14"/>
        <v/>
      </c>
      <c r="D309" s="90"/>
      <c r="E309" s="91"/>
      <c r="F309" s="571"/>
      <c r="G309" s="92"/>
      <c r="H309" s="295"/>
      <c r="I309" s="93"/>
      <c r="J309" s="93"/>
      <c r="K309" s="94"/>
      <c r="L309" s="96"/>
      <c r="M309" s="96"/>
      <c r="N309" s="97"/>
    </row>
    <row r="310" spans="1:14" ht="35.1" customHeight="1" x14ac:dyDescent="0.25">
      <c r="A310" s="2" t="str">
        <f t="shared" si="12"/>
        <v/>
      </c>
      <c r="B310" s="2" t="str">
        <f t="shared" si="13"/>
        <v/>
      </c>
      <c r="C310" s="2" t="str">
        <f t="shared" si="14"/>
        <v/>
      </c>
      <c r="D310" s="90"/>
      <c r="E310" s="91"/>
      <c r="F310" s="571"/>
      <c r="G310" s="92"/>
      <c r="H310" s="295"/>
      <c r="I310" s="93"/>
      <c r="J310" s="93"/>
      <c r="K310" s="94"/>
      <c r="L310" s="96"/>
      <c r="M310" s="96"/>
      <c r="N310" s="97"/>
    </row>
    <row r="311" spans="1:14" ht="35.1" customHeight="1" x14ac:dyDescent="0.25">
      <c r="A311" s="2" t="str">
        <f t="shared" si="12"/>
        <v/>
      </c>
      <c r="B311" s="2" t="str">
        <f t="shared" si="13"/>
        <v/>
      </c>
      <c r="C311" s="2" t="str">
        <f t="shared" si="14"/>
        <v/>
      </c>
      <c r="D311" s="90"/>
      <c r="E311" s="91"/>
      <c r="F311" s="571"/>
      <c r="G311" s="92"/>
      <c r="H311" s="295"/>
      <c r="I311" s="93"/>
      <c r="J311" s="93"/>
      <c r="K311" s="94"/>
      <c r="L311" s="96"/>
      <c r="M311" s="96"/>
      <c r="N311" s="97"/>
    </row>
    <row r="312" spans="1:14" ht="35.1" customHeight="1" x14ac:dyDescent="0.25">
      <c r="A312" s="2" t="str">
        <f t="shared" si="12"/>
        <v/>
      </c>
      <c r="B312" s="2" t="str">
        <f t="shared" si="13"/>
        <v/>
      </c>
      <c r="C312" s="2" t="str">
        <f t="shared" si="14"/>
        <v/>
      </c>
      <c r="D312" s="90"/>
      <c r="E312" s="91"/>
      <c r="F312" s="571"/>
      <c r="G312" s="92"/>
      <c r="H312" s="295"/>
      <c r="I312" s="93"/>
      <c r="J312" s="93"/>
      <c r="K312" s="94"/>
      <c r="L312" s="96"/>
      <c r="M312" s="96"/>
      <c r="N312" s="97"/>
    </row>
    <row r="313" spans="1:14" ht="35.1" customHeight="1" x14ac:dyDescent="0.25">
      <c r="A313" s="2" t="str">
        <f t="shared" si="12"/>
        <v/>
      </c>
      <c r="B313" s="2" t="str">
        <f t="shared" si="13"/>
        <v/>
      </c>
      <c r="C313" s="2" t="str">
        <f t="shared" si="14"/>
        <v/>
      </c>
      <c r="D313" s="90"/>
      <c r="E313" s="91"/>
      <c r="F313" s="571"/>
      <c r="G313" s="92"/>
      <c r="H313" s="295"/>
      <c r="I313" s="93"/>
      <c r="J313" s="93"/>
      <c r="K313" s="94"/>
      <c r="L313" s="96"/>
      <c r="M313" s="96"/>
      <c r="N313" s="97"/>
    </row>
    <row r="314" spans="1:14" ht="35.1" customHeight="1" x14ac:dyDescent="0.25">
      <c r="A314" s="2" t="str">
        <f t="shared" si="12"/>
        <v/>
      </c>
      <c r="B314" s="2" t="str">
        <f t="shared" si="13"/>
        <v/>
      </c>
      <c r="C314" s="2" t="str">
        <f t="shared" si="14"/>
        <v/>
      </c>
      <c r="D314" s="90"/>
      <c r="E314" s="91"/>
      <c r="F314" s="571"/>
      <c r="G314" s="92"/>
      <c r="H314" s="295"/>
      <c r="I314" s="93"/>
      <c r="J314" s="93"/>
      <c r="K314" s="94"/>
      <c r="L314" s="96"/>
      <c r="M314" s="96"/>
      <c r="N314" s="97"/>
    </row>
    <row r="315" spans="1:14" ht="35.1" customHeight="1" x14ac:dyDescent="0.25">
      <c r="A315" s="2" t="str">
        <f t="shared" si="12"/>
        <v/>
      </c>
      <c r="B315" s="2" t="str">
        <f t="shared" si="13"/>
        <v/>
      </c>
      <c r="C315" s="2" t="str">
        <f t="shared" si="14"/>
        <v/>
      </c>
      <c r="D315" s="90"/>
      <c r="E315" s="91"/>
      <c r="F315" s="571"/>
      <c r="G315" s="92"/>
      <c r="H315" s="295"/>
      <c r="I315" s="93"/>
      <c r="J315" s="93"/>
      <c r="K315" s="94"/>
      <c r="L315" s="96"/>
      <c r="M315" s="96"/>
      <c r="N315" s="97"/>
    </row>
    <row r="316" spans="1:14" ht="35.1" customHeight="1" x14ac:dyDescent="0.25">
      <c r="A316" s="2" t="str">
        <f t="shared" si="12"/>
        <v/>
      </c>
      <c r="B316" s="2" t="str">
        <f t="shared" si="13"/>
        <v/>
      </c>
      <c r="C316" s="2" t="str">
        <f t="shared" si="14"/>
        <v/>
      </c>
      <c r="D316" s="90"/>
      <c r="E316" s="91"/>
      <c r="F316" s="571"/>
      <c r="G316" s="92"/>
      <c r="H316" s="295"/>
      <c r="I316" s="93"/>
      <c r="J316" s="93"/>
      <c r="K316" s="94"/>
      <c r="L316" s="96"/>
      <c r="M316" s="96"/>
      <c r="N316" s="97"/>
    </row>
    <row r="317" spans="1:14" ht="35.1" customHeight="1" x14ac:dyDescent="0.25">
      <c r="A317" s="2" t="str">
        <f t="shared" si="12"/>
        <v/>
      </c>
      <c r="B317" s="2" t="str">
        <f t="shared" si="13"/>
        <v/>
      </c>
      <c r="C317" s="2" t="str">
        <f t="shared" si="14"/>
        <v/>
      </c>
      <c r="D317" s="90"/>
      <c r="E317" s="91"/>
      <c r="F317" s="571"/>
      <c r="G317" s="92"/>
      <c r="H317" s="295"/>
      <c r="I317" s="93"/>
      <c r="J317" s="93"/>
      <c r="K317" s="94"/>
      <c r="L317" s="96"/>
      <c r="M317" s="96"/>
      <c r="N317" s="97"/>
    </row>
    <row r="318" spans="1:14" ht="35.1" customHeight="1" x14ac:dyDescent="0.25">
      <c r="A318" s="2" t="str">
        <f t="shared" si="12"/>
        <v/>
      </c>
      <c r="B318" s="2" t="str">
        <f t="shared" si="13"/>
        <v/>
      </c>
      <c r="C318" s="2" t="str">
        <f t="shared" si="14"/>
        <v/>
      </c>
      <c r="D318" s="90"/>
      <c r="E318" s="91"/>
      <c r="F318" s="571"/>
      <c r="G318" s="92"/>
      <c r="H318" s="295"/>
      <c r="I318" s="93"/>
      <c r="J318" s="93"/>
      <c r="K318" s="94"/>
      <c r="L318" s="96"/>
      <c r="M318" s="96"/>
      <c r="N318" s="97"/>
    </row>
    <row r="319" spans="1:14" ht="35.1" customHeight="1" x14ac:dyDescent="0.25">
      <c r="A319" s="2" t="str">
        <f t="shared" si="12"/>
        <v/>
      </c>
      <c r="B319" s="2" t="str">
        <f t="shared" si="13"/>
        <v/>
      </c>
      <c r="C319" s="2" t="str">
        <f t="shared" si="14"/>
        <v/>
      </c>
      <c r="D319" s="90"/>
      <c r="E319" s="91"/>
      <c r="F319" s="571"/>
      <c r="G319" s="92"/>
      <c r="H319" s="295"/>
      <c r="I319" s="93"/>
      <c r="J319" s="93"/>
      <c r="K319" s="94"/>
      <c r="L319" s="96"/>
      <c r="M319" s="96"/>
      <c r="N319" s="97"/>
    </row>
    <row r="320" spans="1:14" ht="35.1" customHeight="1" x14ac:dyDescent="0.25">
      <c r="A320" s="2" t="str">
        <f t="shared" si="12"/>
        <v/>
      </c>
      <c r="B320" s="2" t="str">
        <f t="shared" si="13"/>
        <v/>
      </c>
      <c r="C320" s="2" t="str">
        <f t="shared" si="14"/>
        <v/>
      </c>
      <c r="D320" s="90"/>
      <c r="E320" s="91"/>
      <c r="F320" s="571"/>
      <c r="G320" s="92"/>
      <c r="H320" s="295"/>
      <c r="I320" s="93"/>
      <c r="J320" s="93"/>
      <c r="K320" s="94"/>
      <c r="L320" s="96"/>
      <c r="M320" s="96"/>
      <c r="N320" s="97"/>
    </row>
    <row r="321" spans="1:14" ht="35.1" customHeight="1" x14ac:dyDescent="0.25">
      <c r="A321" s="2" t="str">
        <f t="shared" si="12"/>
        <v/>
      </c>
      <c r="B321" s="2" t="str">
        <f t="shared" si="13"/>
        <v/>
      </c>
      <c r="C321" s="2" t="str">
        <f t="shared" si="14"/>
        <v/>
      </c>
      <c r="D321" s="90"/>
      <c r="E321" s="91"/>
      <c r="F321" s="571"/>
      <c r="G321" s="92"/>
      <c r="H321" s="295"/>
      <c r="I321" s="93"/>
      <c r="J321" s="93"/>
      <c r="K321" s="94"/>
      <c r="L321" s="96"/>
      <c r="M321" s="96"/>
      <c r="N321" s="97"/>
    </row>
    <row r="322" spans="1:14" ht="35.1" customHeight="1" x14ac:dyDescent="0.25">
      <c r="A322" s="2" t="str">
        <f t="shared" si="12"/>
        <v/>
      </c>
      <c r="B322" s="2" t="str">
        <f t="shared" si="13"/>
        <v/>
      </c>
      <c r="C322" s="2" t="str">
        <f t="shared" si="14"/>
        <v/>
      </c>
      <c r="D322" s="90"/>
      <c r="E322" s="91"/>
      <c r="F322" s="571"/>
      <c r="G322" s="92"/>
      <c r="H322" s="295"/>
      <c r="I322" s="93"/>
      <c r="J322" s="93"/>
      <c r="K322" s="94"/>
      <c r="L322" s="96"/>
      <c r="M322" s="96"/>
      <c r="N322" s="97"/>
    </row>
    <row r="323" spans="1:14" ht="35.1" customHeight="1" x14ac:dyDescent="0.25">
      <c r="A323" s="2" t="str">
        <f t="shared" si="12"/>
        <v/>
      </c>
      <c r="B323" s="2" t="str">
        <f t="shared" si="13"/>
        <v/>
      </c>
      <c r="C323" s="2" t="str">
        <f t="shared" si="14"/>
        <v/>
      </c>
      <c r="D323" s="90"/>
      <c r="E323" s="91"/>
      <c r="F323" s="571"/>
      <c r="G323" s="92"/>
      <c r="H323" s="295"/>
      <c r="I323" s="93"/>
      <c r="J323" s="93"/>
      <c r="K323" s="94"/>
      <c r="L323" s="96"/>
      <c r="M323" s="96"/>
      <c r="N323" s="97"/>
    </row>
    <row r="324" spans="1:14" ht="35.1" customHeight="1" x14ac:dyDescent="0.25">
      <c r="A324" s="2" t="str">
        <f t="shared" si="12"/>
        <v/>
      </c>
      <c r="B324" s="2" t="str">
        <f t="shared" si="13"/>
        <v/>
      </c>
      <c r="C324" s="2" t="str">
        <f t="shared" si="14"/>
        <v/>
      </c>
      <c r="D324" s="90"/>
      <c r="E324" s="91"/>
      <c r="F324" s="571"/>
      <c r="G324" s="92"/>
      <c r="H324" s="295"/>
      <c r="I324" s="93"/>
      <c r="J324" s="93"/>
      <c r="K324" s="94"/>
      <c r="L324" s="96"/>
      <c r="M324" s="96"/>
      <c r="N324" s="97"/>
    </row>
    <row r="325" spans="1:14" ht="35.1" customHeight="1" x14ac:dyDescent="0.25">
      <c r="A325" s="2" t="str">
        <f t="shared" si="12"/>
        <v/>
      </c>
      <c r="B325" s="2" t="str">
        <f t="shared" si="13"/>
        <v/>
      </c>
      <c r="C325" s="2" t="str">
        <f t="shared" si="14"/>
        <v/>
      </c>
      <c r="D325" s="90"/>
      <c r="E325" s="91"/>
      <c r="F325" s="571"/>
      <c r="G325" s="92"/>
      <c r="H325" s="295"/>
      <c r="I325" s="93"/>
      <c r="J325" s="93"/>
      <c r="K325" s="94"/>
      <c r="L325" s="96"/>
      <c r="M325" s="96"/>
      <c r="N325" s="97"/>
    </row>
    <row r="326" spans="1:14" ht="35.1" customHeight="1" x14ac:dyDescent="0.25">
      <c r="A326" s="2" t="str">
        <f t="shared" si="12"/>
        <v/>
      </c>
      <c r="B326" s="2" t="str">
        <f t="shared" si="13"/>
        <v/>
      </c>
      <c r="C326" s="2" t="str">
        <f t="shared" si="14"/>
        <v/>
      </c>
      <c r="D326" s="90"/>
      <c r="E326" s="91"/>
      <c r="F326" s="571"/>
      <c r="G326" s="92"/>
      <c r="H326" s="295"/>
      <c r="I326" s="93"/>
      <c r="J326" s="93"/>
      <c r="K326" s="94"/>
      <c r="L326" s="96"/>
      <c r="M326" s="96"/>
      <c r="N326" s="97"/>
    </row>
    <row r="327" spans="1:14" ht="35.1" customHeight="1" x14ac:dyDescent="0.25">
      <c r="A327" s="2" t="str">
        <f t="shared" si="12"/>
        <v/>
      </c>
      <c r="B327" s="2" t="str">
        <f t="shared" si="13"/>
        <v/>
      </c>
      <c r="C327" s="2" t="str">
        <f t="shared" si="14"/>
        <v/>
      </c>
      <c r="D327" s="90"/>
      <c r="E327" s="91"/>
      <c r="F327" s="571"/>
      <c r="G327" s="92"/>
      <c r="H327" s="295"/>
      <c r="I327" s="93"/>
      <c r="J327" s="93"/>
      <c r="K327" s="94"/>
      <c r="L327" s="96"/>
      <c r="M327" s="96"/>
      <c r="N327" s="97"/>
    </row>
    <row r="328" spans="1:14" ht="35.1" customHeight="1" x14ac:dyDescent="0.25">
      <c r="A328" s="2" t="str">
        <f t="shared" si="12"/>
        <v/>
      </c>
      <c r="B328" s="2" t="str">
        <f t="shared" si="13"/>
        <v/>
      </c>
      <c r="C328" s="2" t="str">
        <f t="shared" si="14"/>
        <v/>
      </c>
      <c r="D328" s="90"/>
      <c r="E328" s="91"/>
      <c r="F328" s="571"/>
      <c r="G328" s="92"/>
      <c r="H328" s="295"/>
      <c r="I328" s="93"/>
      <c r="J328" s="93"/>
      <c r="K328" s="94"/>
      <c r="L328" s="96"/>
      <c r="M328" s="96"/>
      <c r="N328" s="97"/>
    </row>
    <row r="329" spans="1:14" ht="35.1" customHeight="1" x14ac:dyDescent="0.25">
      <c r="A329" s="2" t="str">
        <f t="shared" si="12"/>
        <v/>
      </c>
      <c r="B329" s="2" t="str">
        <f t="shared" si="13"/>
        <v/>
      </c>
      <c r="C329" s="2" t="str">
        <f t="shared" si="14"/>
        <v/>
      </c>
      <c r="D329" s="90"/>
      <c r="E329" s="91"/>
      <c r="F329" s="571"/>
      <c r="G329" s="92"/>
      <c r="H329" s="295"/>
      <c r="I329" s="93"/>
      <c r="J329" s="93"/>
      <c r="K329" s="94"/>
      <c r="L329" s="96"/>
      <c r="M329" s="96"/>
      <c r="N329" s="97"/>
    </row>
    <row r="330" spans="1:14" ht="35.1" customHeight="1" x14ac:dyDescent="0.25">
      <c r="A330" s="2" t="str">
        <f t="shared" si="12"/>
        <v/>
      </c>
      <c r="B330" s="2" t="str">
        <f t="shared" si="13"/>
        <v/>
      </c>
      <c r="C330" s="2" t="str">
        <f t="shared" si="14"/>
        <v/>
      </c>
      <c r="D330" s="90"/>
      <c r="E330" s="91"/>
      <c r="F330" s="571"/>
      <c r="G330" s="92"/>
      <c r="H330" s="295"/>
      <c r="I330" s="93"/>
      <c r="J330" s="93"/>
      <c r="K330" s="94"/>
      <c r="L330" s="96"/>
      <c r="M330" s="96"/>
      <c r="N330" s="97"/>
    </row>
    <row r="331" spans="1:14" ht="35.1" customHeight="1" x14ac:dyDescent="0.25">
      <c r="A331" s="2" t="str">
        <f t="shared" si="12"/>
        <v/>
      </c>
      <c r="B331" s="2" t="str">
        <f t="shared" si="13"/>
        <v/>
      </c>
      <c r="C331" s="2" t="str">
        <f t="shared" si="14"/>
        <v/>
      </c>
      <c r="D331" s="90"/>
      <c r="E331" s="91"/>
      <c r="F331" s="571"/>
      <c r="G331" s="92"/>
      <c r="H331" s="295"/>
      <c r="I331" s="93"/>
      <c r="J331" s="93"/>
      <c r="K331" s="94"/>
      <c r="L331" s="96"/>
      <c r="M331" s="96"/>
      <c r="N331" s="97"/>
    </row>
    <row r="332" spans="1:14" ht="35.1" customHeight="1" x14ac:dyDescent="0.25">
      <c r="A332" s="2" t="str">
        <f t="shared" ref="A332:A395" si="15">IF(D332&gt;0,ROW()-10,"")</f>
        <v/>
      </c>
      <c r="B332" s="2" t="str">
        <f t="shared" si="13"/>
        <v/>
      </c>
      <c r="C332" s="2" t="str">
        <f t="shared" si="14"/>
        <v/>
      </c>
      <c r="D332" s="90"/>
      <c r="E332" s="91"/>
      <c r="F332" s="571"/>
      <c r="G332" s="92"/>
      <c r="H332" s="295"/>
      <c r="I332" s="93"/>
      <c r="J332" s="93"/>
      <c r="K332" s="94"/>
      <c r="L332" s="96"/>
      <c r="M332" s="96"/>
      <c r="N332" s="97"/>
    </row>
    <row r="333" spans="1:14" ht="35.1" customHeight="1" x14ac:dyDescent="0.25">
      <c r="A333" s="2" t="str">
        <f t="shared" si="15"/>
        <v/>
      </c>
      <c r="B333" s="2" t="str">
        <f t="shared" ref="B333:B396" si="16">IF(D333&gt;0,$E$4,"")</f>
        <v/>
      </c>
      <c r="C333" s="2" t="str">
        <f t="shared" ref="C333:C396" si="17">IF(D333&gt;0,$E$6,"")</f>
        <v/>
      </c>
      <c r="D333" s="90"/>
      <c r="E333" s="91"/>
      <c r="F333" s="571"/>
      <c r="G333" s="92"/>
      <c r="H333" s="295"/>
      <c r="I333" s="93"/>
      <c r="J333" s="93"/>
      <c r="K333" s="94"/>
      <c r="L333" s="96"/>
      <c r="M333" s="96"/>
      <c r="N333" s="97"/>
    </row>
    <row r="334" spans="1:14" ht="35.1" customHeight="1" x14ac:dyDescent="0.25">
      <c r="A334" s="2" t="str">
        <f t="shared" si="15"/>
        <v/>
      </c>
      <c r="B334" s="2" t="str">
        <f t="shared" si="16"/>
        <v/>
      </c>
      <c r="C334" s="2" t="str">
        <f t="shared" si="17"/>
        <v/>
      </c>
      <c r="D334" s="90"/>
      <c r="E334" s="91"/>
      <c r="F334" s="571"/>
      <c r="G334" s="92"/>
      <c r="H334" s="295"/>
      <c r="I334" s="93"/>
      <c r="J334" s="93"/>
      <c r="K334" s="94"/>
      <c r="L334" s="96"/>
      <c r="M334" s="96"/>
      <c r="N334" s="97"/>
    </row>
    <row r="335" spans="1:14" ht="35.1" customHeight="1" x14ac:dyDescent="0.25">
      <c r="A335" s="2" t="str">
        <f t="shared" si="15"/>
        <v/>
      </c>
      <c r="B335" s="2" t="str">
        <f t="shared" si="16"/>
        <v/>
      </c>
      <c r="C335" s="2" t="str">
        <f t="shared" si="17"/>
        <v/>
      </c>
      <c r="D335" s="90"/>
      <c r="E335" s="91"/>
      <c r="F335" s="571"/>
      <c r="G335" s="92"/>
      <c r="H335" s="295"/>
      <c r="I335" s="93"/>
      <c r="J335" s="93"/>
      <c r="K335" s="94"/>
      <c r="L335" s="96"/>
      <c r="M335" s="96"/>
      <c r="N335" s="97"/>
    </row>
    <row r="336" spans="1:14" ht="35.1" customHeight="1" x14ac:dyDescent="0.25">
      <c r="A336" s="2" t="str">
        <f t="shared" si="15"/>
        <v/>
      </c>
      <c r="B336" s="2" t="str">
        <f t="shared" si="16"/>
        <v/>
      </c>
      <c r="C336" s="2" t="str">
        <f t="shared" si="17"/>
        <v/>
      </c>
      <c r="D336" s="90"/>
      <c r="E336" s="91"/>
      <c r="F336" s="571"/>
      <c r="G336" s="92"/>
      <c r="H336" s="295"/>
      <c r="I336" s="93"/>
      <c r="J336" s="93"/>
      <c r="K336" s="94"/>
      <c r="L336" s="96"/>
      <c r="M336" s="96"/>
      <c r="N336" s="97"/>
    </row>
    <row r="337" spans="1:14" ht="35.1" customHeight="1" x14ac:dyDescent="0.25">
      <c r="A337" s="2" t="str">
        <f t="shared" si="15"/>
        <v/>
      </c>
      <c r="B337" s="2" t="str">
        <f t="shared" si="16"/>
        <v/>
      </c>
      <c r="C337" s="2" t="str">
        <f t="shared" si="17"/>
        <v/>
      </c>
      <c r="D337" s="90"/>
      <c r="E337" s="91"/>
      <c r="F337" s="571"/>
      <c r="G337" s="92"/>
      <c r="H337" s="295"/>
      <c r="I337" s="93"/>
      <c r="J337" s="93"/>
      <c r="K337" s="94"/>
      <c r="L337" s="96"/>
      <c r="M337" s="96"/>
      <c r="N337" s="97"/>
    </row>
    <row r="338" spans="1:14" ht="35.1" customHeight="1" x14ac:dyDescent="0.25">
      <c r="A338" s="2" t="str">
        <f t="shared" si="15"/>
        <v/>
      </c>
      <c r="B338" s="2" t="str">
        <f t="shared" si="16"/>
        <v/>
      </c>
      <c r="C338" s="2" t="str">
        <f t="shared" si="17"/>
        <v/>
      </c>
      <c r="D338" s="90"/>
      <c r="E338" s="91"/>
      <c r="F338" s="571"/>
      <c r="G338" s="92"/>
      <c r="H338" s="295"/>
      <c r="I338" s="93"/>
      <c r="J338" s="93"/>
      <c r="K338" s="94"/>
      <c r="L338" s="96"/>
      <c r="M338" s="96"/>
      <c r="N338" s="97"/>
    </row>
    <row r="339" spans="1:14" ht="35.1" customHeight="1" x14ac:dyDescent="0.25">
      <c r="A339" s="2" t="str">
        <f t="shared" si="15"/>
        <v/>
      </c>
      <c r="B339" s="2" t="str">
        <f t="shared" si="16"/>
        <v/>
      </c>
      <c r="C339" s="2" t="str">
        <f t="shared" si="17"/>
        <v/>
      </c>
      <c r="D339" s="90"/>
      <c r="E339" s="91"/>
      <c r="F339" s="571"/>
      <c r="G339" s="92"/>
      <c r="H339" s="295"/>
      <c r="I339" s="93"/>
      <c r="J339" s="93"/>
      <c r="K339" s="94"/>
      <c r="L339" s="96"/>
      <c r="M339" s="96"/>
      <c r="N339" s="97"/>
    </row>
    <row r="340" spans="1:14" ht="35.1" customHeight="1" x14ac:dyDescent="0.25">
      <c r="A340" s="2" t="str">
        <f t="shared" si="15"/>
        <v/>
      </c>
      <c r="B340" s="2" t="str">
        <f t="shared" si="16"/>
        <v/>
      </c>
      <c r="C340" s="2" t="str">
        <f t="shared" si="17"/>
        <v/>
      </c>
      <c r="D340" s="90"/>
      <c r="E340" s="91"/>
      <c r="F340" s="571"/>
      <c r="G340" s="92"/>
      <c r="H340" s="295"/>
      <c r="I340" s="93"/>
      <c r="J340" s="93"/>
      <c r="K340" s="94"/>
      <c r="L340" s="96"/>
      <c r="M340" s="96"/>
      <c r="N340" s="97"/>
    </row>
    <row r="341" spans="1:14" ht="35.1" customHeight="1" x14ac:dyDescent="0.25">
      <c r="A341" s="2" t="str">
        <f t="shared" si="15"/>
        <v/>
      </c>
      <c r="B341" s="2" t="str">
        <f t="shared" si="16"/>
        <v/>
      </c>
      <c r="C341" s="2" t="str">
        <f t="shared" si="17"/>
        <v/>
      </c>
      <c r="D341" s="90"/>
      <c r="E341" s="91"/>
      <c r="F341" s="571"/>
      <c r="G341" s="92"/>
      <c r="H341" s="295"/>
      <c r="I341" s="93"/>
      <c r="J341" s="93"/>
      <c r="K341" s="94"/>
      <c r="L341" s="96"/>
      <c r="M341" s="96"/>
      <c r="N341" s="97"/>
    </row>
    <row r="342" spans="1:14" ht="35.1" customHeight="1" x14ac:dyDescent="0.25">
      <c r="A342" s="2" t="str">
        <f t="shared" si="15"/>
        <v/>
      </c>
      <c r="B342" s="2" t="str">
        <f t="shared" si="16"/>
        <v/>
      </c>
      <c r="C342" s="2" t="str">
        <f t="shared" si="17"/>
        <v/>
      </c>
      <c r="D342" s="90"/>
      <c r="E342" s="91"/>
      <c r="F342" s="571"/>
      <c r="G342" s="92"/>
      <c r="H342" s="295"/>
      <c r="I342" s="93"/>
      <c r="J342" s="93"/>
      <c r="K342" s="94"/>
      <c r="L342" s="96"/>
      <c r="M342" s="96"/>
      <c r="N342" s="97"/>
    </row>
    <row r="343" spans="1:14" ht="35.1" customHeight="1" x14ac:dyDescent="0.25">
      <c r="A343" s="2" t="str">
        <f t="shared" si="15"/>
        <v/>
      </c>
      <c r="B343" s="2" t="str">
        <f t="shared" si="16"/>
        <v/>
      </c>
      <c r="C343" s="2" t="str">
        <f t="shared" si="17"/>
        <v/>
      </c>
      <c r="D343" s="90"/>
      <c r="E343" s="91"/>
      <c r="F343" s="571"/>
      <c r="G343" s="92"/>
      <c r="H343" s="295"/>
      <c r="I343" s="93"/>
      <c r="J343" s="93"/>
      <c r="K343" s="94"/>
      <c r="L343" s="96"/>
      <c r="M343" s="96"/>
      <c r="N343" s="97"/>
    </row>
    <row r="344" spans="1:14" ht="35.1" customHeight="1" x14ac:dyDescent="0.25">
      <c r="A344" s="2" t="str">
        <f t="shared" si="15"/>
        <v/>
      </c>
      <c r="B344" s="2" t="str">
        <f t="shared" si="16"/>
        <v/>
      </c>
      <c r="C344" s="2" t="str">
        <f t="shared" si="17"/>
        <v/>
      </c>
      <c r="D344" s="90"/>
      <c r="E344" s="91"/>
      <c r="F344" s="571"/>
      <c r="G344" s="92"/>
      <c r="H344" s="295"/>
      <c r="I344" s="93"/>
      <c r="J344" s="93"/>
      <c r="K344" s="94"/>
      <c r="L344" s="96"/>
      <c r="M344" s="96"/>
      <c r="N344" s="97"/>
    </row>
    <row r="345" spans="1:14" ht="35.1" customHeight="1" x14ac:dyDescent="0.25">
      <c r="A345" s="2" t="str">
        <f t="shared" si="15"/>
        <v/>
      </c>
      <c r="B345" s="2" t="str">
        <f t="shared" si="16"/>
        <v/>
      </c>
      <c r="C345" s="2" t="str">
        <f t="shared" si="17"/>
        <v/>
      </c>
      <c r="D345" s="90"/>
      <c r="E345" s="91"/>
      <c r="F345" s="571"/>
      <c r="G345" s="92"/>
      <c r="H345" s="295"/>
      <c r="I345" s="93"/>
      <c r="J345" s="93"/>
      <c r="K345" s="94"/>
      <c r="L345" s="96"/>
      <c r="M345" s="96"/>
      <c r="N345" s="97"/>
    </row>
    <row r="346" spans="1:14" ht="35.1" customHeight="1" x14ac:dyDescent="0.25">
      <c r="A346" s="2" t="str">
        <f t="shared" si="15"/>
        <v/>
      </c>
      <c r="B346" s="2" t="str">
        <f t="shared" si="16"/>
        <v/>
      </c>
      <c r="C346" s="2" t="str">
        <f t="shared" si="17"/>
        <v/>
      </c>
      <c r="D346" s="90"/>
      <c r="E346" s="91"/>
      <c r="F346" s="571"/>
      <c r="G346" s="92"/>
      <c r="H346" s="295"/>
      <c r="I346" s="93"/>
      <c r="J346" s="93"/>
      <c r="K346" s="94"/>
      <c r="L346" s="96"/>
      <c r="M346" s="96"/>
      <c r="N346" s="97"/>
    </row>
    <row r="347" spans="1:14" ht="35.1" customHeight="1" x14ac:dyDescent="0.25">
      <c r="A347" s="2" t="str">
        <f t="shared" si="15"/>
        <v/>
      </c>
      <c r="B347" s="2" t="str">
        <f t="shared" si="16"/>
        <v/>
      </c>
      <c r="C347" s="2" t="str">
        <f t="shared" si="17"/>
        <v/>
      </c>
      <c r="D347" s="90"/>
      <c r="E347" s="91"/>
      <c r="F347" s="571"/>
      <c r="G347" s="92"/>
      <c r="H347" s="295"/>
      <c r="I347" s="93"/>
      <c r="J347" s="93"/>
      <c r="K347" s="94"/>
      <c r="L347" s="96"/>
      <c r="M347" s="96"/>
      <c r="N347" s="97"/>
    </row>
    <row r="348" spans="1:14" ht="35.1" customHeight="1" x14ac:dyDescent="0.25">
      <c r="A348" s="2" t="str">
        <f t="shared" si="15"/>
        <v/>
      </c>
      <c r="B348" s="2" t="str">
        <f t="shared" si="16"/>
        <v/>
      </c>
      <c r="C348" s="2" t="str">
        <f t="shared" si="17"/>
        <v/>
      </c>
      <c r="D348" s="90"/>
      <c r="E348" s="91"/>
      <c r="F348" s="571"/>
      <c r="G348" s="92"/>
      <c r="H348" s="295"/>
      <c r="I348" s="93"/>
      <c r="J348" s="93"/>
      <c r="K348" s="94"/>
      <c r="L348" s="96"/>
      <c r="M348" s="96"/>
      <c r="N348" s="97"/>
    </row>
    <row r="349" spans="1:14" ht="35.1" customHeight="1" x14ac:dyDescent="0.25">
      <c r="A349" s="2" t="str">
        <f t="shared" si="15"/>
        <v/>
      </c>
      <c r="B349" s="2" t="str">
        <f t="shared" si="16"/>
        <v/>
      </c>
      <c r="C349" s="2" t="str">
        <f t="shared" si="17"/>
        <v/>
      </c>
      <c r="D349" s="90"/>
      <c r="E349" s="91"/>
      <c r="F349" s="571"/>
      <c r="G349" s="92"/>
      <c r="H349" s="295"/>
      <c r="I349" s="93"/>
      <c r="J349" s="93"/>
      <c r="K349" s="94"/>
      <c r="L349" s="96"/>
      <c r="M349" s="96"/>
      <c r="N349" s="97"/>
    </row>
    <row r="350" spans="1:14" ht="35.1" customHeight="1" x14ac:dyDescent="0.25">
      <c r="A350" s="2" t="str">
        <f t="shared" si="15"/>
        <v/>
      </c>
      <c r="B350" s="2" t="str">
        <f t="shared" si="16"/>
        <v/>
      </c>
      <c r="C350" s="2" t="str">
        <f t="shared" si="17"/>
        <v/>
      </c>
      <c r="D350" s="90"/>
      <c r="E350" s="91"/>
      <c r="F350" s="571"/>
      <c r="G350" s="92"/>
      <c r="H350" s="295"/>
      <c r="I350" s="93"/>
      <c r="J350" s="93"/>
      <c r="K350" s="94"/>
      <c r="L350" s="96"/>
      <c r="M350" s="96"/>
      <c r="N350" s="97"/>
    </row>
    <row r="351" spans="1:14" ht="35.1" customHeight="1" x14ac:dyDescent="0.25">
      <c r="A351" s="2" t="str">
        <f t="shared" si="15"/>
        <v/>
      </c>
      <c r="B351" s="2" t="str">
        <f t="shared" si="16"/>
        <v/>
      </c>
      <c r="C351" s="2" t="str">
        <f t="shared" si="17"/>
        <v/>
      </c>
      <c r="D351" s="90"/>
      <c r="E351" s="91"/>
      <c r="F351" s="571"/>
      <c r="G351" s="92"/>
      <c r="H351" s="295"/>
      <c r="I351" s="93"/>
      <c r="J351" s="93"/>
      <c r="K351" s="94"/>
      <c r="L351" s="96"/>
      <c r="M351" s="96"/>
      <c r="N351" s="97"/>
    </row>
    <row r="352" spans="1:14" ht="35.1" customHeight="1" x14ac:dyDescent="0.25">
      <c r="A352" s="2" t="str">
        <f t="shared" si="15"/>
        <v/>
      </c>
      <c r="B352" s="2" t="str">
        <f t="shared" si="16"/>
        <v/>
      </c>
      <c r="C352" s="2" t="str">
        <f t="shared" si="17"/>
        <v/>
      </c>
      <c r="D352" s="90"/>
      <c r="E352" s="91"/>
      <c r="F352" s="571"/>
      <c r="G352" s="92"/>
      <c r="H352" s="295"/>
      <c r="I352" s="93"/>
      <c r="J352" s="93"/>
      <c r="K352" s="94"/>
      <c r="L352" s="96"/>
      <c r="M352" s="96"/>
      <c r="N352" s="97"/>
    </row>
    <row r="353" spans="1:14" ht="35.1" customHeight="1" x14ac:dyDescent="0.25">
      <c r="A353" s="2" t="str">
        <f t="shared" si="15"/>
        <v/>
      </c>
      <c r="B353" s="2" t="str">
        <f t="shared" si="16"/>
        <v/>
      </c>
      <c r="C353" s="2" t="str">
        <f t="shared" si="17"/>
        <v/>
      </c>
      <c r="D353" s="90"/>
      <c r="E353" s="91"/>
      <c r="F353" s="571"/>
      <c r="G353" s="92"/>
      <c r="H353" s="295"/>
      <c r="I353" s="93"/>
      <c r="J353" s="93"/>
      <c r="K353" s="94"/>
      <c r="L353" s="96"/>
      <c r="M353" s="96"/>
      <c r="N353" s="97"/>
    </row>
    <row r="354" spans="1:14" ht="35.1" customHeight="1" x14ac:dyDescent="0.25">
      <c r="A354" s="2" t="str">
        <f t="shared" si="15"/>
        <v/>
      </c>
      <c r="B354" s="2" t="str">
        <f t="shared" si="16"/>
        <v/>
      </c>
      <c r="C354" s="2" t="str">
        <f t="shared" si="17"/>
        <v/>
      </c>
      <c r="D354" s="90"/>
      <c r="E354" s="91"/>
      <c r="F354" s="571"/>
      <c r="G354" s="92"/>
      <c r="H354" s="295"/>
      <c r="I354" s="93"/>
      <c r="J354" s="93"/>
      <c r="K354" s="94"/>
      <c r="L354" s="96"/>
      <c r="M354" s="96"/>
      <c r="N354" s="97"/>
    </row>
    <row r="355" spans="1:14" ht="35.1" customHeight="1" x14ac:dyDescent="0.25">
      <c r="A355" s="2" t="str">
        <f t="shared" si="15"/>
        <v/>
      </c>
      <c r="B355" s="2" t="str">
        <f t="shared" si="16"/>
        <v/>
      </c>
      <c r="C355" s="2" t="str">
        <f t="shared" si="17"/>
        <v/>
      </c>
      <c r="D355" s="90"/>
      <c r="E355" s="91"/>
      <c r="F355" s="571"/>
      <c r="G355" s="92"/>
      <c r="H355" s="295"/>
      <c r="I355" s="93"/>
      <c r="J355" s="93"/>
      <c r="K355" s="94"/>
      <c r="L355" s="96"/>
      <c r="M355" s="96"/>
      <c r="N355" s="97"/>
    </row>
    <row r="356" spans="1:14" ht="35.1" customHeight="1" x14ac:dyDescent="0.25">
      <c r="A356" s="2" t="str">
        <f t="shared" si="15"/>
        <v/>
      </c>
      <c r="B356" s="2" t="str">
        <f t="shared" si="16"/>
        <v/>
      </c>
      <c r="C356" s="2" t="str">
        <f t="shared" si="17"/>
        <v/>
      </c>
      <c r="D356" s="90"/>
      <c r="E356" s="91"/>
      <c r="F356" s="571"/>
      <c r="G356" s="92"/>
      <c r="H356" s="295"/>
      <c r="I356" s="93"/>
      <c r="J356" s="93"/>
      <c r="K356" s="94"/>
      <c r="L356" s="96"/>
      <c r="M356" s="96"/>
      <c r="N356" s="97"/>
    </row>
    <row r="357" spans="1:14" ht="35.1" customHeight="1" x14ac:dyDescent="0.25">
      <c r="A357" s="2" t="str">
        <f t="shared" si="15"/>
        <v/>
      </c>
      <c r="B357" s="2" t="str">
        <f t="shared" si="16"/>
        <v/>
      </c>
      <c r="C357" s="2" t="str">
        <f t="shared" si="17"/>
        <v/>
      </c>
      <c r="D357" s="90"/>
      <c r="E357" s="91"/>
      <c r="F357" s="571"/>
      <c r="G357" s="92"/>
      <c r="H357" s="295"/>
      <c r="I357" s="93"/>
      <c r="J357" s="93"/>
      <c r="K357" s="94"/>
      <c r="L357" s="96"/>
      <c r="M357" s="96"/>
      <c r="N357" s="97"/>
    </row>
    <row r="358" spans="1:14" ht="35.1" customHeight="1" x14ac:dyDescent="0.25">
      <c r="A358" s="2" t="str">
        <f t="shared" si="15"/>
        <v/>
      </c>
      <c r="B358" s="2" t="str">
        <f t="shared" si="16"/>
        <v/>
      </c>
      <c r="C358" s="2" t="str">
        <f t="shared" si="17"/>
        <v/>
      </c>
      <c r="D358" s="90"/>
      <c r="E358" s="91"/>
      <c r="F358" s="571"/>
      <c r="G358" s="92"/>
      <c r="H358" s="295"/>
      <c r="I358" s="93"/>
      <c r="J358" s="93"/>
      <c r="K358" s="94"/>
      <c r="L358" s="96"/>
      <c r="M358" s="96"/>
      <c r="N358" s="97"/>
    </row>
    <row r="359" spans="1:14" ht="35.1" customHeight="1" x14ac:dyDescent="0.25">
      <c r="A359" s="2" t="str">
        <f t="shared" si="15"/>
        <v/>
      </c>
      <c r="B359" s="2" t="str">
        <f t="shared" si="16"/>
        <v/>
      </c>
      <c r="C359" s="2" t="str">
        <f t="shared" si="17"/>
        <v/>
      </c>
      <c r="D359" s="90"/>
      <c r="E359" s="91"/>
      <c r="F359" s="571"/>
      <c r="G359" s="92"/>
      <c r="H359" s="295"/>
      <c r="I359" s="93"/>
      <c r="J359" s="93"/>
      <c r="K359" s="94"/>
      <c r="L359" s="96"/>
      <c r="M359" s="96"/>
      <c r="N359" s="97"/>
    </row>
    <row r="360" spans="1:14" ht="35.1" customHeight="1" x14ac:dyDescent="0.25">
      <c r="A360" s="2" t="str">
        <f t="shared" si="15"/>
        <v/>
      </c>
      <c r="B360" s="2" t="str">
        <f t="shared" si="16"/>
        <v/>
      </c>
      <c r="C360" s="2" t="str">
        <f t="shared" si="17"/>
        <v/>
      </c>
      <c r="D360" s="90"/>
      <c r="E360" s="91"/>
      <c r="F360" s="571"/>
      <c r="G360" s="92"/>
      <c r="H360" s="295"/>
      <c r="I360" s="93"/>
      <c r="J360" s="93"/>
      <c r="K360" s="94"/>
      <c r="L360" s="96"/>
      <c r="M360" s="96"/>
      <c r="N360" s="97"/>
    </row>
    <row r="361" spans="1:14" ht="35.1" customHeight="1" x14ac:dyDescent="0.25">
      <c r="A361" s="2" t="str">
        <f t="shared" si="15"/>
        <v/>
      </c>
      <c r="B361" s="2" t="str">
        <f t="shared" si="16"/>
        <v/>
      </c>
      <c r="C361" s="2" t="str">
        <f t="shared" si="17"/>
        <v/>
      </c>
      <c r="D361" s="90"/>
      <c r="E361" s="91"/>
      <c r="F361" s="571"/>
      <c r="G361" s="92"/>
      <c r="H361" s="295"/>
      <c r="I361" s="93"/>
      <c r="J361" s="93"/>
      <c r="K361" s="94"/>
      <c r="L361" s="96"/>
      <c r="M361" s="96"/>
      <c r="N361" s="97"/>
    </row>
    <row r="362" spans="1:14" ht="35.1" customHeight="1" x14ac:dyDescent="0.25">
      <c r="A362" s="2" t="str">
        <f t="shared" si="15"/>
        <v/>
      </c>
      <c r="B362" s="2" t="str">
        <f t="shared" si="16"/>
        <v/>
      </c>
      <c r="C362" s="2" t="str">
        <f t="shared" si="17"/>
        <v/>
      </c>
      <c r="D362" s="90"/>
      <c r="E362" s="91"/>
      <c r="F362" s="571"/>
      <c r="G362" s="92"/>
      <c r="H362" s="295"/>
      <c r="I362" s="93"/>
      <c r="J362" s="93"/>
      <c r="K362" s="94"/>
      <c r="L362" s="96"/>
      <c r="M362" s="96"/>
      <c r="N362" s="97"/>
    </row>
    <row r="363" spans="1:14" ht="35.1" customHeight="1" x14ac:dyDescent="0.25">
      <c r="A363" s="2" t="str">
        <f t="shared" si="15"/>
        <v/>
      </c>
      <c r="B363" s="2" t="str">
        <f t="shared" si="16"/>
        <v/>
      </c>
      <c r="C363" s="2" t="str">
        <f t="shared" si="17"/>
        <v/>
      </c>
      <c r="D363" s="90"/>
      <c r="E363" s="91"/>
      <c r="F363" s="571"/>
      <c r="G363" s="92"/>
      <c r="H363" s="295"/>
      <c r="I363" s="93"/>
      <c r="J363" s="93"/>
      <c r="K363" s="94"/>
      <c r="L363" s="96"/>
      <c r="M363" s="96"/>
      <c r="N363" s="97"/>
    </row>
    <row r="364" spans="1:14" ht="35.1" customHeight="1" x14ac:dyDescent="0.25">
      <c r="A364" s="2" t="str">
        <f t="shared" si="15"/>
        <v/>
      </c>
      <c r="B364" s="2" t="str">
        <f t="shared" si="16"/>
        <v/>
      </c>
      <c r="C364" s="2" t="str">
        <f t="shared" si="17"/>
        <v/>
      </c>
      <c r="D364" s="90"/>
      <c r="E364" s="91"/>
      <c r="F364" s="571"/>
      <c r="G364" s="92"/>
      <c r="H364" s="295"/>
      <c r="I364" s="93"/>
      <c r="J364" s="93"/>
      <c r="K364" s="94"/>
      <c r="L364" s="96"/>
      <c r="M364" s="96"/>
      <c r="N364" s="97"/>
    </row>
    <row r="365" spans="1:14" ht="35.1" customHeight="1" x14ac:dyDescent="0.25">
      <c r="A365" s="2" t="str">
        <f t="shared" si="15"/>
        <v/>
      </c>
      <c r="B365" s="2" t="str">
        <f t="shared" si="16"/>
        <v/>
      </c>
      <c r="C365" s="2" t="str">
        <f t="shared" si="17"/>
        <v/>
      </c>
      <c r="D365" s="90"/>
      <c r="E365" s="91"/>
      <c r="F365" s="571"/>
      <c r="G365" s="92"/>
      <c r="H365" s="295"/>
      <c r="I365" s="93"/>
      <c r="J365" s="93"/>
      <c r="K365" s="94"/>
      <c r="L365" s="96"/>
      <c r="M365" s="96"/>
      <c r="N365" s="97"/>
    </row>
    <row r="366" spans="1:14" ht="35.1" customHeight="1" x14ac:dyDescent="0.25">
      <c r="A366" s="2" t="str">
        <f t="shared" si="15"/>
        <v/>
      </c>
      <c r="B366" s="2" t="str">
        <f t="shared" si="16"/>
        <v/>
      </c>
      <c r="C366" s="2" t="str">
        <f t="shared" si="17"/>
        <v/>
      </c>
      <c r="D366" s="90"/>
      <c r="E366" s="91"/>
      <c r="F366" s="571"/>
      <c r="G366" s="92"/>
      <c r="H366" s="295"/>
      <c r="I366" s="93"/>
      <c r="J366" s="93"/>
      <c r="K366" s="94"/>
      <c r="L366" s="96"/>
      <c r="M366" s="96"/>
      <c r="N366" s="97"/>
    </row>
    <row r="367" spans="1:14" ht="35.1" customHeight="1" x14ac:dyDescent="0.25">
      <c r="A367" s="2" t="str">
        <f t="shared" si="15"/>
        <v/>
      </c>
      <c r="B367" s="2" t="str">
        <f t="shared" si="16"/>
        <v/>
      </c>
      <c r="C367" s="2" t="str">
        <f t="shared" si="17"/>
        <v/>
      </c>
      <c r="D367" s="90"/>
      <c r="E367" s="91"/>
      <c r="F367" s="571"/>
      <c r="G367" s="92"/>
      <c r="H367" s="295"/>
      <c r="I367" s="93"/>
      <c r="J367" s="93"/>
      <c r="K367" s="94"/>
      <c r="L367" s="96"/>
      <c r="M367" s="96"/>
      <c r="N367" s="97"/>
    </row>
    <row r="368" spans="1:14" ht="35.1" customHeight="1" x14ac:dyDescent="0.25">
      <c r="A368" s="2" t="str">
        <f t="shared" si="15"/>
        <v/>
      </c>
      <c r="B368" s="2" t="str">
        <f t="shared" si="16"/>
        <v/>
      </c>
      <c r="C368" s="2" t="str">
        <f t="shared" si="17"/>
        <v/>
      </c>
      <c r="D368" s="90"/>
      <c r="E368" s="91"/>
      <c r="F368" s="571"/>
      <c r="G368" s="92"/>
      <c r="H368" s="295"/>
      <c r="I368" s="93"/>
      <c r="J368" s="93"/>
      <c r="K368" s="94"/>
      <c r="L368" s="96"/>
      <c r="M368" s="96"/>
      <c r="N368" s="97"/>
    </row>
    <row r="369" spans="1:14" ht="35.1" customHeight="1" x14ac:dyDescent="0.25">
      <c r="A369" s="2" t="str">
        <f t="shared" si="15"/>
        <v/>
      </c>
      <c r="B369" s="2" t="str">
        <f t="shared" si="16"/>
        <v/>
      </c>
      <c r="C369" s="2" t="str">
        <f t="shared" si="17"/>
        <v/>
      </c>
      <c r="D369" s="90"/>
      <c r="E369" s="91"/>
      <c r="F369" s="571"/>
      <c r="G369" s="92"/>
      <c r="H369" s="295"/>
      <c r="I369" s="93"/>
      <c r="J369" s="93"/>
      <c r="K369" s="94"/>
      <c r="L369" s="96"/>
      <c r="M369" s="96"/>
      <c r="N369" s="97"/>
    </row>
    <row r="370" spans="1:14" ht="35.1" customHeight="1" x14ac:dyDescent="0.25">
      <c r="A370" s="2" t="str">
        <f t="shared" si="15"/>
        <v/>
      </c>
      <c r="B370" s="2" t="str">
        <f t="shared" si="16"/>
        <v/>
      </c>
      <c r="C370" s="2" t="str">
        <f t="shared" si="17"/>
        <v/>
      </c>
      <c r="D370" s="90"/>
      <c r="E370" s="91"/>
      <c r="F370" s="571"/>
      <c r="G370" s="92"/>
      <c r="H370" s="295"/>
      <c r="I370" s="93"/>
      <c r="J370" s="93"/>
      <c r="K370" s="94"/>
      <c r="L370" s="96"/>
      <c r="M370" s="96"/>
      <c r="N370" s="97"/>
    </row>
    <row r="371" spans="1:14" ht="35.1" customHeight="1" x14ac:dyDescent="0.25">
      <c r="A371" s="2" t="str">
        <f t="shared" si="15"/>
        <v/>
      </c>
      <c r="B371" s="2" t="str">
        <f t="shared" si="16"/>
        <v/>
      </c>
      <c r="C371" s="2" t="str">
        <f t="shared" si="17"/>
        <v/>
      </c>
      <c r="D371" s="90"/>
      <c r="E371" s="91"/>
      <c r="F371" s="571"/>
      <c r="G371" s="92"/>
      <c r="H371" s="295"/>
      <c r="I371" s="93"/>
      <c r="J371" s="93"/>
      <c r="K371" s="94"/>
      <c r="L371" s="96"/>
      <c r="M371" s="96"/>
      <c r="N371" s="97"/>
    </row>
    <row r="372" spans="1:14" ht="35.1" customHeight="1" x14ac:dyDescent="0.25">
      <c r="A372" s="2" t="str">
        <f t="shared" si="15"/>
        <v/>
      </c>
      <c r="B372" s="2" t="str">
        <f t="shared" si="16"/>
        <v/>
      </c>
      <c r="C372" s="2" t="str">
        <f t="shared" si="17"/>
        <v/>
      </c>
      <c r="D372" s="90"/>
      <c r="E372" s="91"/>
      <c r="F372" s="571"/>
      <c r="G372" s="92"/>
      <c r="H372" s="295"/>
      <c r="I372" s="93"/>
      <c r="J372" s="93"/>
      <c r="K372" s="94"/>
      <c r="L372" s="96"/>
      <c r="M372" s="96"/>
      <c r="N372" s="97"/>
    </row>
    <row r="373" spans="1:14" ht="35.1" customHeight="1" x14ac:dyDescent="0.25">
      <c r="A373" s="2" t="str">
        <f t="shared" si="15"/>
        <v/>
      </c>
      <c r="B373" s="2" t="str">
        <f t="shared" si="16"/>
        <v/>
      </c>
      <c r="C373" s="2" t="str">
        <f t="shared" si="17"/>
        <v/>
      </c>
      <c r="D373" s="90"/>
      <c r="E373" s="91"/>
      <c r="F373" s="571"/>
      <c r="G373" s="92"/>
      <c r="H373" s="295"/>
      <c r="I373" s="93"/>
      <c r="J373" s="93"/>
      <c r="K373" s="94"/>
      <c r="L373" s="96"/>
      <c r="M373" s="96"/>
      <c r="N373" s="97"/>
    </row>
    <row r="374" spans="1:14" ht="35.1" customHeight="1" x14ac:dyDescent="0.25">
      <c r="A374" s="2" t="str">
        <f t="shared" si="15"/>
        <v/>
      </c>
      <c r="B374" s="2" t="str">
        <f t="shared" si="16"/>
        <v/>
      </c>
      <c r="C374" s="2" t="str">
        <f t="shared" si="17"/>
        <v/>
      </c>
      <c r="D374" s="90"/>
      <c r="E374" s="91"/>
      <c r="F374" s="571"/>
      <c r="G374" s="92"/>
      <c r="H374" s="295"/>
      <c r="I374" s="93"/>
      <c r="J374" s="93"/>
      <c r="K374" s="94"/>
      <c r="L374" s="96"/>
      <c r="M374" s="96"/>
      <c r="N374" s="97"/>
    </row>
    <row r="375" spans="1:14" ht="35.1" customHeight="1" x14ac:dyDescent="0.25">
      <c r="A375" s="2" t="str">
        <f t="shared" si="15"/>
        <v/>
      </c>
      <c r="B375" s="2" t="str">
        <f t="shared" si="16"/>
        <v/>
      </c>
      <c r="C375" s="2" t="str">
        <f t="shared" si="17"/>
        <v/>
      </c>
      <c r="D375" s="90"/>
      <c r="E375" s="91"/>
      <c r="F375" s="571"/>
      <c r="G375" s="92"/>
      <c r="H375" s="295"/>
      <c r="I375" s="93"/>
      <c r="J375" s="93"/>
      <c r="K375" s="94"/>
      <c r="L375" s="96"/>
      <c r="M375" s="96"/>
      <c r="N375" s="97"/>
    </row>
    <row r="376" spans="1:14" ht="35.1" customHeight="1" x14ac:dyDescent="0.25">
      <c r="A376" s="2" t="str">
        <f t="shared" si="15"/>
        <v/>
      </c>
      <c r="B376" s="2" t="str">
        <f t="shared" si="16"/>
        <v/>
      </c>
      <c r="C376" s="2" t="str">
        <f t="shared" si="17"/>
        <v/>
      </c>
      <c r="D376" s="90"/>
      <c r="E376" s="91"/>
      <c r="F376" s="571"/>
      <c r="G376" s="92"/>
      <c r="H376" s="295"/>
      <c r="I376" s="93"/>
      <c r="J376" s="93"/>
      <c r="K376" s="94"/>
      <c r="L376" s="96"/>
      <c r="M376" s="96"/>
      <c r="N376" s="97"/>
    </row>
    <row r="377" spans="1:14" ht="35.1" customHeight="1" x14ac:dyDescent="0.25">
      <c r="A377" s="2" t="str">
        <f t="shared" si="15"/>
        <v/>
      </c>
      <c r="B377" s="2" t="str">
        <f t="shared" si="16"/>
        <v/>
      </c>
      <c r="C377" s="2" t="str">
        <f t="shared" si="17"/>
        <v/>
      </c>
      <c r="D377" s="90"/>
      <c r="E377" s="91"/>
      <c r="F377" s="571"/>
      <c r="G377" s="92"/>
      <c r="H377" s="295"/>
      <c r="I377" s="93"/>
      <c r="J377" s="93"/>
      <c r="K377" s="94"/>
      <c r="L377" s="96"/>
      <c r="M377" s="96"/>
      <c r="N377" s="97"/>
    </row>
    <row r="378" spans="1:14" ht="35.1" customHeight="1" x14ac:dyDescent="0.25">
      <c r="A378" s="2" t="str">
        <f t="shared" si="15"/>
        <v/>
      </c>
      <c r="B378" s="2" t="str">
        <f t="shared" si="16"/>
        <v/>
      </c>
      <c r="C378" s="2" t="str">
        <f t="shared" si="17"/>
        <v/>
      </c>
      <c r="D378" s="90"/>
      <c r="E378" s="91"/>
      <c r="F378" s="571"/>
      <c r="G378" s="92"/>
      <c r="H378" s="295"/>
      <c r="I378" s="93"/>
      <c r="J378" s="93"/>
      <c r="K378" s="94"/>
      <c r="L378" s="96"/>
      <c r="M378" s="96"/>
      <c r="N378" s="97"/>
    </row>
    <row r="379" spans="1:14" ht="35.1" customHeight="1" x14ac:dyDescent="0.25">
      <c r="A379" s="2" t="str">
        <f t="shared" si="15"/>
        <v/>
      </c>
      <c r="B379" s="2" t="str">
        <f t="shared" si="16"/>
        <v/>
      </c>
      <c r="C379" s="2" t="str">
        <f t="shared" si="17"/>
        <v/>
      </c>
      <c r="D379" s="90"/>
      <c r="E379" s="91"/>
      <c r="F379" s="571"/>
      <c r="G379" s="92"/>
      <c r="H379" s="295"/>
      <c r="I379" s="93"/>
      <c r="J379" s="93"/>
      <c r="K379" s="94"/>
      <c r="L379" s="96"/>
      <c r="M379" s="96"/>
      <c r="N379" s="97"/>
    </row>
    <row r="380" spans="1:14" ht="35.1" customHeight="1" x14ac:dyDescent="0.25">
      <c r="A380" s="2" t="str">
        <f t="shared" si="15"/>
        <v/>
      </c>
      <c r="B380" s="2" t="str">
        <f t="shared" si="16"/>
        <v/>
      </c>
      <c r="C380" s="2" t="str">
        <f t="shared" si="17"/>
        <v/>
      </c>
      <c r="D380" s="90"/>
      <c r="E380" s="91"/>
      <c r="F380" s="571"/>
      <c r="G380" s="92"/>
      <c r="H380" s="295"/>
      <c r="I380" s="93"/>
      <c r="J380" s="93"/>
      <c r="K380" s="94"/>
      <c r="L380" s="96"/>
      <c r="M380" s="96"/>
      <c r="N380" s="97"/>
    </row>
    <row r="381" spans="1:14" ht="35.1" customHeight="1" x14ac:dyDescent="0.25">
      <c r="A381" s="2" t="str">
        <f t="shared" si="15"/>
        <v/>
      </c>
      <c r="B381" s="2" t="str">
        <f t="shared" si="16"/>
        <v/>
      </c>
      <c r="C381" s="2" t="str">
        <f t="shared" si="17"/>
        <v/>
      </c>
      <c r="D381" s="90"/>
      <c r="E381" s="91"/>
      <c r="F381" s="571"/>
      <c r="G381" s="92"/>
      <c r="H381" s="295"/>
      <c r="I381" s="93"/>
      <c r="J381" s="93"/>
      <c r="K381" s="94"/>
      <c r="L381" s="96"/>
      <c r="M381" s="96"/>
      <c r="N381" s="97"/>
    </row>
    <row r="382" spans="1:14" ht="35.1" customHeight="1" x14ac:dyDescent="0.25">
      <c r="A382" s="2" t="str">
        <f t="shared" si="15"/>
        <v/>
      </c>
      <c r="B382" s="2" t="str">
        <f t="shared" si="16"/>
        <v/>
      </c>
      <c r="C382" s="2" t="str">
        <f t="shared" si="17"/>
        <v/>
      </c>
      <c r="D382" s="90"/>
      <c r="E382" s="91"/>
      <c r="F382" s="571"/>
      <c r="G382" s="92"/>
      <c r="H382" s="295"/>
      <c r="I382" s="93"/>
      <c r="J382" s="93"/>
      <c r="K382" s="94"/>
      <c r="L382" s="96"/>
      <c r="M382" s="96"/>
      <c r="N382" s="97"/>
    </row>
    <row r="383" spans="1:14" ht="35.1" customHeight="1" x14ac:dyDescent="0.25">
      <c r="A383" s="2" t="str">
        <f t="shared" si="15"/>
        <v/>
      </c>
      <c r="B383" s="2" t="str">
        <f t="shared" si="16"/>
        <v/>
      </c>
      <c r="C383" s="2" t="str">
        <f t="shared" si="17"/>
        <v/>
      </c>
      <c r="D383" s="90"/>
      <c r="E383" s="91"/>
      <c r="F383" s="571"/>
      <c r="G383" s="92"/>
      <c r="H383" s="295"/>
      <c r="I383" s="93"/>
      <c r="J383" s="93"/>
      <c r="K383" s="94"/>
      <c r="L383" s="96"/>
      <c r="M383" s="96"/>
      <c r="N383" s="97"/>
    </row>
    <row r="384" spans="1:14" ht="35.1" customHeight="1" x14ac:dyDescent="0.25">
      <c r="A384" s="2" t="str">
        <f t="shared" si="15"/>
        <v/>
      </c>
      <c r="B384" s="2" t="str">
        <f t="shared" si="16"/>
        <v/>
      </c>
      <c r="C384" s="2" t="str">
        <f t="shared" si="17"/>
        <v/>
      </c>
      <c r="D384" s="90"/>
      <c r="E384" s="91"/>
      <c r="F384" s="571"/>
      <c r="G384" s="92"/>
      <c r="H384" s="295"/>
      <c r="I384" s="93"/>
      <c r="J384" s="93"/>
      <c r="K384" s="94"/>
      <c r="L384" s="96"/>
      <c r="M384" s="96"/>
      <c r="N384" s="97"/>
    </row>
    <row r="385" spans="1:14" ht="35.1" customHeight="1" x14ac:dyDescent="0.25">
      <c r="A385" s="2" t="str">
        <f t="shared" si="15"/>
        <v/>
      </c>
      <c r="B385" s="2" t="str">
        <f t="shared" si="16"/>
        <v/>
      </c>
      <c r="C385" s="2" t="str">
        <f t="shared" si="17"/>
        <v/>
      </c>
      <c r="D385" s="90"/>
      <c r="E385" s="91"/>
      <c r="F385" s="571"/>
      <c r="G385" s="92"/>
      <c r="H385" s="295"/>
      <c r="I385" s="93"/>
      <c r="J385" s="93"/>
      <c r="K385" s="94"/>
      <c r="L385" s="96"/>
      <c r="M385" s="96"/>
      <c r="N385" s="97"/>
    </row>
    <row r="386" spans="1:14" ht="35.1" customHeight="1" x14ac:dyDescent="0.25">
      <c r="A386" s="2" t="str">
        <f t="shared" si="15"/>
        <v/>
      </c>
      <c r="B386" s="2" t="str">
        <f t="shared" si="16"/>
        <v/>
      </c>
      <c r="C386" s="2" t="str">
        <f t="shared" si="17"/>
        <v/>
      </c>
      <c r="D386" s="90"/>
      <c r="E386" s="91"/>
      <c r="F386" s="571"/>
      <c r="G386" s="92"/>
      <c r="H386" s="295"/>
      <c r="I386" s="93"/>
      <c r="J386" s="93"/>
      <c r="K386" s="94"/>
      <c r="L386" s="96"/>
      <c r="M386" s="96"/>
      <c r="N386" s="97"/>
    </row>
    <row r="387" spans="1:14" ht="35.1" customHeight="1" x14ac:dyDescent="0.25">
      <c r="A387" s="2" t="str">
        <f t="shared" si="15"/>
        <v/>
      </c>
      <c r="B387" s="2" t="str">
        <f t="shared" si="16"/>
        <v/>
      </c>
      <c r="C387" s="2" t="str">
        <f t="shared" si="17"/>
        <v/>
      </c>
      <c r="D387" s="90"/>
      <c r="E387" s="91"/>
      <c r="F387" s="571"/>
      <c r="G387" s="92"/>
      <c r="H387" s="295"/>
      <c r="I387" s="93"/>
      <c r="J387" s="93"/>
      <c r="K387" s="94"/>
      <c r="L387" s="96"/>
      <c r="M387" s="96"/>
      <c r="N387" s="97"/>
    </row>
    <row r="388" spans="1:14" ht="35.1" customHeight="1" x14ac:dyDescent="0.25">
      <c r="A388" s="2" t="str">
        <f t="shared" si="15"/>
        <v/>
      </c>
      <c r="B388" s="2" t="str">
        <f t="shared" si="16"/>
        <v/>
      </c>
      <c r="C388" s="2" t="str">
        <f t="shared" si="17"/>
        <v/>
      </c>
      <c r="D388" s="90"/>
      <c r="E388" s="91"/>
      <c r="F388" s="571"/>
      <c r="G388" s="92"/>
      <c r="H388" s="295"/>
      <c r="I388" s="93"/>
      <c r="J388" s="93"/>
      <c r="K388" s="94"/>
      <c r="L388" s="96"/>
      <c r="M388" s="96"/>
      <c r="N388" s="97"/>
    </row>
    <row r="389" spans="1:14" ht="35.1" customHeight="1" x14ac:dyDescent="0.25">
      <c r="A389" s="2" t="str">
        <f t="shared" si="15"/>
        <v/>
      </c>
      <c r="B389" s="2" t="str">
        <f t="shared" si="16"/>
        <v/>
      </c>
      <c r="C389" s="2" t="str">
        <f t="shared" si="17"/>
        <v/>
      </c>
      <c r="D389" s="90"/>
      <c r="E389" s="91"/>
      <c r="F389" s="571"/>
      <c r="G389" s="92"/>
      <c r="H389" s="295"/>
      <c r="I389" s="93"/>
      <c r="J389" s="93"/>
      <c r="K389" s="94"/>
      <c r="L389" s="96"/>
      <c r="M389" s="96"/>
      <c r="N389" s="97"/>
    </row>
    <row r="390" spans="1:14" ht="35.1" customHeight="1" x14ac:dyDescent="0.25">
      <c r="A390" s="2" t="str">
        <f t="shared" si="15"/>
        <v/>
      </c>
      <c r="B390" s="2" t="str">
        <f t="shared" si="16"/>
        <v/>
      </c>
      <c r="C390" s="2" t="str">
        <f t="shared" si="17"/>
        <v/>
      </c>
      <c r="D390" s="90"/>
      <c r="E390" s="91"/>
      <c r="F390" s="571"/>
      <c r="G390" s="92"/>
      <c r="H390" s="295"/>
      <c r="I390" s="93"/>
      <c r="J390" s="93"/>
      <c r="K390" s="94"/>
      <c r="L390" s="96"/>
      <c r="M390" s="96"/>
      <c r="N390" s="97"/>
    </row>
    <row r="391" spans="1:14" ht="35.1" customHeight="1" x14ac:dyDescent="0.25">
      <c r="A391" s="2" t="str">
        <f t="shared" si="15"/>
        <v/>
      </c>
      <c r="B391" s="2" t="str">
        <f t="shared" si="16"/>
        <v/>
      </c>
      <c r="C391" s="2" t="str">
        <f t="shared" si="17"/>
        <v/>
      </c>
      <c r="D391" s="90"/>
      <c r="E391" s="91"/>
      <c r="F391" s="571"/>
      <c r="G391" s="92"/>
      <c r="H391" s="295"/>
      <c r="I391" s="93"/>
      <c r="J391" s="93"/>
      <c r="K391" s="94"/>
      <c r="L391" s="96"/>
      <c r="M391" s="96"/>
      <c r="N391" s="97"/>
    </row>
    <row r="392" spans="1:14" ht="35.1" customHeight="1" x14ac:dyDescent="0.25">
      <c r="A392" s="2" t="str">
        <f t="shared" si="15"/>
        <v/>
      </c>
      <c r="B392" s="2" t="str">
        <f t="shared" si="16"/>
        <v/>
      </c>
      <c r="C392" s="2" t="str">
        <f t="shared" si="17"/>
        <v/>
      </c>
      <c r="D392" s="90"/>
      <c r="E392" s="91"/>
      <c r="F392" s="571"/>
      <c r="G392" s="92"/>
      <c r="H392" s="295"/>
      <c r="I392" s="93"/>
      <c r="J392" s="93"/>
      <c r="K392" s="94"/>
      <c r="L392" s="96"/>
      <c r="M392" s="96"/>
      <c r="N392" s="97"/>
    </row>
    <row r="393" spans="1:14" ht="35.1" customHeight="1" x14ac:dyDescent="0.25">
      <c r="A393" s="2" t="str">
        <f t="shared" si="15"/>
        <v/>
      </c>
      <c r="B393" s="2" t="str">
        <f t="shared" si="16"/>
        <v/>
      </c>
      <c r="C393" s="2" t="str">
        <f t="shared" si="17"/>
        <v/>
      </c>
      <c r="D393" s="90"/>
      <c r="E393" s="91"/>
      <c r="F393" s="571"/>
      <c r="G393" s="92"/>
      <c r="H393" s="295"/>
      <c r="I393" s="93"/>
      <c r="J393" s="93"/>
      <c r="K393" s="94"/>
      <c r="L393" s="96"/>
      <c r="M393" s="96"/>
      <c r="N393" s="97"/>
    </row>
    <row r="394" spans="1:14" ht="35.1" customHeight="1" x14ac:dyDescent="0.25">
      <c r="A394" s="2" t="str">
        <f t="shared" si="15"/>
        <v/>
      </c>
      <c r="B394" s="2" t="str">
        <f t="shared" si="16"/>
        <v/>
      </c>
      <c r="C394" s="2" t="str">
        <f t="shared" si="17"/>
        <v/>
      </c>
      <c r="D394" s="90"/>
      <c r="E394" s="91"/>
      <c r="F394" s="571"/>
      <c r="G394" s="92"/>
      <c r="H394" s="295"/>
      <c r="I394" s="93"/>
      <c r="J394" s="93"/>
      <c r="K394" s="94"/>
      <c r="L394" s="96"/>
      <c r="M394" s="96"/>
      <c r="N394" s="97"/>
    </row>
    <row r="395" spans="1:14" ht="35.1" customHeight="1" x14ac:dyDescent="0.25">
      <c r="A395" s="2" t="str">
        <f t="shared" si="15"/>
        <v/>
      </c>
      <c r="B395" s="2" t="str">
        <f t="shared" si="16"/>
        <v/>
      </c>
      <c r="C395" s="2" t="str">
        <f t="shared" si="17"/>
        <v/>
      </c>
      <c r="D395" s="90"/>
      <c r="E395" s="91"/>
      <c r="F395" s="571"/>
      <c r="G395" s="92"/>
      <c r="H395" s="295"/>
      <c r="I395" s="93"/>
      <c r="J395" s="93"/>
      <c r="K395" s="94"/>
      <c r="L395" s="96"/>
      <c r="M395" s="96"/>
      <c r="N395" s="97"/>
    </row>
    <row r="396" spans="1:14" ht="35.1" customHeight="1" x14ac:dyDescent="0.25">
      <c r="A396" s="2" t="str">
        <f t="shared" ref="A396:A459" si="18">IF(D396&gt;0,ROW()-10,"")</f>
        <v/>
      </c>
      <c r="B396" s="2" t="str">
        <f t="shared" si="16"/>
        <v/>
      </c>
      <c r="C396" s="2" t="str">
        <f t="shared" si="17"/>
        <v/>
      </c>
      <c r="D396" s="90"/>
      <c r="E396" s="91"/>
      <c r="F396" s="571"/>
      <c r="G396" s="92"/>
      <c r="H396" s="295"/>
      <c r="I396" s="93"/>
      <c r="J396" s="93"/>
      <c r="K396" s="94"/>
      <c r="L396" s="96"/>
      <c r="M396" s="96"/>
      <c r="N396" s="97"/>
    </row>
    <row r="397" spans="1:14" ht="35.1" customHeight="1" x14ac:dyDescent="0.25">
      <c r="A397" s="2" t="str">
        <f t="shared" si="18"/>
        <v/>
      </c>
      <c r="B397" s="2" t="str">
        <f t="shared" ref="B397:B460" si="19">IF(D397&gt;0,$E$4,"")</f>
        <v/>
      </c>
      <c r="C397" s="2" t="str">
        <f t="shared" ref="C397:C460" si="20">IF(D397&gt;0,$E$6,"")</f>
        <v/>
      </c>
      <c r="D397" s="90"/>
      <c r="E397" s="91"/>
      <c r="F397" s="571"/>
      <c r="G397" s="92"/>
      <c r="H397" s="295"/>
      <c r="I397" s="93"/>
      <c r="J397" s="93"/>
      <c r="K397" s="94"/>
      <c r="L397" s="96"/>
      <c r="M397" s="96"/>
      <c r="N397" s="97"/>
    </row>
    <row r="398" spans="1:14" ht="35.1" customHeight="1" x14ac:dyDescent="0.25">
      <c r="A398" s="2" t="str">
        <f t="shared" si="18"/>
        <v/>
      </c>
      <c r="B398" s="2" t="str">
        <f t="shared" si="19"/>
        <v/>
      </c>
      <c r="C398" s="2" t="str">
        <f t="shared" si="20"/>
        <v/>
      </c>
      <c r="D398" s="90"/>
      <c r="E398" s="91"/>
      <c r="F398" s="571"/>
      <c r="G398" s="92"/>
      <c r="H398" s="295"/>
      <c r="I398" s="93"/>
      <c r="J398" s="93"/>
      <c r="K398" s="94"/>
      <c r="L398" s="96"/>
      <c r="M398" s="96"/>
      <c r="N398" s="97"/>
    </row>
    <row r="399" spans="1:14" ht="35.1" customHeight="1" x14ac:dyDescent="0.25">
      <c r="A399" s="2" t="str">
        <f t="shared" si="18"/>
        <v/>
      </c>
      <c r="B399" s="2" t="str">
        <f t="shared" si="19"/>
        <v/>
      </c>
      <c r="C399" s="2" t="str">
        <f t="shared" si="20"/>
        <v/>
      </c>
      <c r="D399" s="90"/>
      <c r="E399" s="91"/>
      <c r="F399" s="571"/>
      <c r="G399" s="92"/>
      <c r="H399" s="295"/>
      <c r="I399" s="93"/>
      <c r="J399" s="93"/>
      <c r="K399" s="94"/>
      <c r="L399" s="96"/>
      <c r="M399" s="96"/>
      <c r="N399" s="97"/>
    </row>
    <row r="400" spans="1:14" ht="35.1" customHeight="1" x14ac:dyDescent="0.25">
      <c r="A400" s="2" t="str">
        <f t="shared" si="18"/>
        <v/>
      </c>
      <c r="B400" s="2" t="str">
        <f t="shared" si="19"/>
        <v/>
      </c>
      <c r="C400" s="2" t="str">
        <f t="shared" si="20"/>
        <v/>
      </c>
      <c r="D400" s="90"/>
      <c r="E400" s="91"/>
      <c r="F400" s="571"/>
      <c r="G400" s="92"/>
      <c r="H400" s="295"/>
      <c r="I400" s="93"/>
      <c r="J400" s="93"/>
      <c r="K400" s="94"/>
      <c r="L400" s="96"/>
      <c r="M400" s="96"/>
      <c r="N400" s="97"/>
    </row>
    <row r="401" spans="1:14" ht="35.1" customHeight="1" x14ac:dyDescent="0.25">
      <c r="A401" s="2" t="str">
        <f t="shared" si="18"/>
        <v/>
      </c>
      <c r="B401" s="2" t="str">
        <f t="shared" si="19"/>
        <v/>
      </c>
      <c r="C401" s="2" t="str">
        <f t="shared" si="20"/>
        <v/>
      </c>
      <c r="D401" s="90"/>
      <c r="E401" s="91"/>
      <c r="F401" s="571"/>
      <c r="G401" s="92"/>
      <c r="H401" s="295"/>
      <c r="I401" s="93"/>
      <c r="J401" s="93"/>
      <c r="K401" s="94"/>
      <c r="L401" s="96"/>
      <c r="M401" s="96"/>
      <c r="N401" s="97"/>
    </row>
    <row r="402" spans="1:14" ht="35.1" customHeight="1" x14ac:dyDescent="0.25">
      <c r="A402" s="2" t="str">
        <f t="shared" si="18"/>
        <v/>
      </c>
      <c r="B402" s="2" t="str">
        <f t="shared" si="19"/>
        <v/>
      </c>
      <c r="C402" s="2" t="str">
        <f t="shared" si="20"/>
        <v/>
      </c>
      <c r="D402" s="90"/>
      <c r="E402" s="91"/>
      <c r="F402" s="571"/>
      <c r="G402" s="92"/>
      <c r="H402" s="295"/>
      <c r="I402" s="93"/>
      <c r="J402" s="93"/>
      <c r="K402" s="94"/>
      <c r="L402" s="96"/>
      <c r="M402" s="96"/>
      <c r="N402" s="97"/>
    </row>
    <row r="403" spans="1:14" ht="35.1" customHeight="1" x14ac:dyDescent="0.25">
      <c r="A403" s="2" t="str">
        <f t="shared" si="18"/>
        <v/>
      </c>
      <c r="B403" s="2" t="str">
        <f t="shared" si="19"/>
        <v/>
      </c>
      <c r="C403" s="2" t="str">
        <f t="shared" si="20"/>
        <v/>
      </c>
      <c r="D403" s="90"/>
      <c r="E403" s="91"/>
      <c r="F403" s="571"/>
      <c r="G403" s="92"/>
      <c r="H403" s="295"/>
      <c r="I403" s="93"/>
      <c r="J403" s="93"/>
      <c r="K403" s="94"/>
      <c r="L403" s="96"/>
      <c r="M403" s="96"/>
      <c r="N403" s="97"/>
    </row>
    <row r="404" spans="1:14" ht="35.1" customHeight="1" x14ac:dyDescent="0.25">
      <c r="A404" s="2" t="str">
        <f t="shared" si="18"/>
        <v/>
      </c>
      <c r="B404" s="2" t="str">
        <f t="shared" si="19"/>
        <v/>
      </c>
      <c r="C404" s="2" t="str">
        <f t="shared" si="20"/>
        <v/>
      </c>
      <c r="D404" s="90"/>
      <c r="E404" s="91"/>
      <c r="F404" s="571"/>
      <c r="G404" s="92"/>
      <c r="H404" s="295"/>
      <c r="I404" s="93"/>
      <c r="J404" s="93"/>
      <c r="K404" s="94"/>
      <c r="L404" s="96"/>
      <c r="M404" s="96"/>
      <c r="N404" s="97"/>
    </row>
    <row r="405" spans="1:14" ht="35.1" customHeight="1" x14ac:dyDescent="0.25">
      <c r="A405" s="2" t="str">
        <f t="shared" si="18"/>
        <v/>
      </c>
      <c r="B405" s="2" t="str">
        <f t="shared" si="19"/>
        <v/>
      </c>
      <c r="C405" s="2" t="str">
        <f t="shared" si="20"/>
        <v/>
      </c>
      <c r="D405" s="90"/>
      <c r="E405" s="91"/>
      <c r="F405" s="571"/>
      <c r="G405" s="92"/>
      <c r="H405" s="295"/>
      <c r="I405" s="93"/>
      <c r="J405" s="93"/>
      <c r="K405" s="94"/>
      <c r="L405" s="96"/>
      <c r="M405" s="96"/>
      <c r="N405" s="97"/>
    </row>
    <row r="406" spans="1:14" ht="35.1" customHeight="1" x14ac:dyDescent="0.25">
      <c r="A406" s="2" t="str">
        <f t="shared" si="18"/>
        <v/>
      </c>
      <c r="B406" s="2" t="str">
        <f t="shared" si="19"/>
        <v/>
      </c>
      <c r="C406" s="2" t="str">
        <f t="shared" si="20"/>
        <v/>
      </c>
      <c r="D406" s="90"/>
      <c r="E406" s="91"/>
      <c r="F406" s="571"/>
      <c r="G406" s="92"/>
      <c r="H406" s="295"/>
      <c r="I406" s="93"/>
      <c r="J406" s="93"/>
      <c r="K406" s="94"/>
      <c r="L406" s="96"/>
      <c r="M406" s="96"/>
      <c r="N406" s="97"/>
    </row>
    <row r="407" spans="1:14" ht="35.1" customHeight="1" x14ac:dyDescent="0.25">
      <c r="A407" s="2" t="str">
        <f t="shared" si="18"/>
        <v/>
      </c>
      <c r="B407" s="2" t="str">
        <f t="shared" si="19"/>
        <v/>
      </c>
      <c r="C407" s="2" t="str">
        <f t="shared" si="20"/>
        <v/>
      </c>
      <c r="D407" s="90"/>
      <c r="E407" s="91"/>
      <c r="F407" s="571"/>
      <c r="G407" s="92"/>
      <c r="H407" s="295"/>
      <c r="I407" s="93"/>
      <c r="J407" s="93"/>
      <c r="K407" s="94"/>
      <c r="L407" s="96"/>
      <c r="M407" s="96"/>
      <c r="N407" s="97"/>
    </row>
    <row r="408" spans="1:14" ht="35.1" customHeight="1" x14ac:dyDescent="0.25">
      <c r="A408" s="2" t="str">
        <f t="shared" si="18"/>
        <v/>
      </c>
      <c r="B408" s="2" t="str">
        <f t="shared" si="19"/>
        <v/>
      </c>
      <c r="C408" s="2" t="str">
        <f t="shared" si="20"/>
        <v/>
      </c>
      <c r="D408" s="90"/>
      <c r="E408" s="91"/>
      <c r="F408" s="571"/>
      <c r="G408" s="92"/>
      <c r="H408" s="295"/>
      <c r="I408" s="93"/>
      <c r="J408" s="93"/>
      <c r="K408" s="94"/>
      <c r="L408" s="96"/>
      <c r="M408" s="96"/>
      <c r="N408" s="97"/>
    </row>
    <row r="409" spans="1:14" ht="35.1" customHeight="1" x14ac:dyDescent="0.25">
      <c r="A409" s="2" t="str">
        <f t="shared" si="18"/>
        <v/>
      </c>
      <c r="B409" s="2" t="str">
        <f t="shared" si="19"/>
        <v/>
      </c>
      <c r="C409" s="2" t="str">
        <f t="shared" si="20"/>
        <v/>
      </c>
      <c r="D409" s="90"/>
      <c r="E409" s="91"/>
      <c r="F409" s="571"/>
      <c r="G409" s="92"/>
      <c r="H409" s="295"/>
      <c r="I409" s="93"/>
      <c r="J409" s="93"/>
      <c r="K409" s="94"/>
      <c r="L409" s="96"/>
      <c r="M409" s="96"/>
      <c r="N409" s="97"/>
    </row>
    <row r="410" spans="1:14" ht="35.1" customHeight="1" x14ac:dyDescent="0.25">
      <c r="A410" s="2" t="str">
        <f t="shared" si="18"/>
        <v/>
      </c>
      <c r="B410" s="2" t="str">
        <f t="shared" si="19"/>
        <v/>
      </c>
      <c r="C410" s="2" t="str">
        <f t="shared" si="20"/>
        <v/>
      </c>
      <c r="D410" s="90"/>
      <c r="E410" s="91"/>
      <c r="F410" s="571"/>
      <c r="G410" s="92"/>
      <c r="H410" s="295"/>
      <c r="I410" s="93"/>
      <c r="J410" s="93"/>
      <c r="K410" s="94"/>
      <c r="L410" s="96"/>
      <c r="M410" s="96"/>
      <c r="N410" s="97"/>
    </row>
    <row r="411" spans="1:14" ht="35.1" customHeight="1" x14ac:dyDescent="0.25">
      <c r="A411" s="2" t="str">
        <f t="shared" si="18"/>
        <v/>
      </c>
      <c r="B411" s="2" t="str">
        <f t="shared" si="19"/>
        <v/>
      </c>
      <c r="C411" s="2" t="str">
        <f t="shared" si="20"/>
        <v/>
      </c>
      <c r="D411" s="90"/>
      <c r="E411" s="91"/>
      <c r="F411" s="571"/>
      <c r="G411" s="92"/>
      <c r="H411" s="295"/>
      <c r="I411" s="93"/>
      <c r="J411" s="93"/>
      <c r="K411" s="94"/>
      <c r="L411" s="96"/>
      <c r="M411" s="96"/>
      <c r="N411" s="97"/>
    </row>
    <row r="412" spans="1:14" ht="35.1" customHeight="1" x14ac:dyDescent="0.25">
      <c r="A412" s="2" t="str">
        <f t="shared" si="18"/>
        <v/>
      </c>
      <c r="B412" s="2" t="str">
        <f t="shared" si="19"/>
        <v/>
      </c>
      <c r="C412" s="2" t="str">
        <f t="shared" si="20"/>
        <v/>
      </c>
      <c r="D412" s="90"/>
      <c r="E412" s="91"/>
      <c r="F412" s="571"/>
      <c r="G412" s="92"/>
      <c r="H412" s="295"/>
      <c r="I412" s="93"/>
      <c r="J412" s="93"/>
      <c r="K412" s="94"/>
      <c r="L412" s="96"/>
      <c r="M412" s="96"/>
      <c r="N412" s="97"/>
    </row>
    <row r="413" spans="1:14" ht="35.1" customHeight="1" x14ac:dyDescent="0.25">
      <c r="A413" s="2" t="str">
        <f t="shared" si="18"/>
        <v/>
      </c>
      <c r="B413" s="2" t="str">
        <f t="shared" si="19"/>
        <v/>
      </c>
      <c r="C413" s="2" t="str">
        <f t="shared" si="20"/>
        <v/>
      </c>
      <c r="D413" s="90"/>
      <c r="E413" s="91"/>
      <c r="F413" s="571"/>
      <c r="G413" s="92"/>
      <c r="H413" s="295"/>
      <c r="I413" s="93"/>
      <c r="J413" s="93"/>
      <c r="K413" s="94"/>
      <c r="L413" s="96"/>
      <c r="M413" s="96"/>
      <c r="N413" s="97"/>
    </row>
    <row r="414" spans="1:14" ht="35.1" customHeight="1" x14ac:dyDescent="0.25">
      <c r="A414" s="2" t="str">
        <f t="shared" si="18"/>
        <v/>
      </c>
      <c r="B414" s="2" t="str">
        <f t="shared" si="19"/>
        <v/>
      </c>
      <c r="C414" s="2" t="str">
        <f t="shared" si="20"/>
        <v/>
      </c>
      <c r="D414" s="90"/>
      <c r="E414" s="91"/>
      <c r="F414" s="571"/>
      <c r="G414" s="92"/>
      <c r="H414" s="295"/>
      <c r="I414" s="93"/>
      <c r="J414" s="93"/>
      <c r="K414" s="94"/>
      <c r="L414" s="96"/>
      <c r="M414" s="96"/>
      <c r="N414" s="97"/>
    </row>
    <row r="415" spans="1:14" ht="35.1" customHeight="1" x14ac:dyDescent="0.25">
      <c r="A415" s="2" t="str">
        <f t="shared" si="18"/>
        <v/>
      </c>
      <c r="B415" s="2" t="str">
        <f t="shared" si="19"/>
        <v/>
      </c>
      <c r="C415" s="2" t="str">
        <f t="shared" si="20"/>
        <v/>
      </c>
      <c r="D415" s="90"/>
      <c r="E415" s="91"/>
      <c r="F415" s="571"/>
      <c r="G415" s="92"/>
      <c r="H415" s="295"/>
      <c r="I415" s="93"/>
      <c r="J415" s="93"/>
      <c r="K415" s="94"/>
      <c r="L415" s="96"/>
      <c r="M415" s="96"/>
      <c r="N415" s="97"/>
    </row>
    <row r="416" spans="1:14" ht="35.1" customHeight="1" x14ac:dyDescent="0.25">
      <c r="A416" s="2" t="str">
        <f t="shared" si="18"/>
        <v/>
      </c>
      <c r="B416" s="2" t="str">
        <f t="shared" si="19"/>
        <v/>
      </c>
      <c r="C416" s="2" t="str">
        <f t="shared" si="20"/>
        <v/>
      </c>
      <c r="D416" s="90"/>
      <c r="E416" s="91"/>
      <c r="F416" s="571"/>
      <c r="G416" s="92"/>
      <c r="H416" s="295"/>
      <c r="I416" s="93"/>
      <c r="J416" s="93"/>
      <c r="K416" s="94"/>
      <c r="L416" s="96"/>
      <c r="M416" s="96"/>
      <c r="N416" s="97"/>
    </row>
    <row r="417" spans="1:14" ht="35.1" customHeight="1" x14ac:dyDescent="0.25">
      <c r="A417" s="2" t="str">
        <f t="shared" si="18"/>
        <v/>
      </c>
      <c r="B417" s="2" t="str">
        <f t="shared" si="19"/>
        <v/>
      </c>
      <c r="C417" s="2" t="str">
        <f t="shared" si="20"/>
        <v/>
      </c>
      <c r="D417" s="90"/>
      <c r="E417" s="91"/>
      <c r="F417" s="571"/>
      <c r="G417" s="92"/>
      <c r="H417" s="295"/>
      <c r="I417" s="93"/>
      <c r="J417" s="93"/>
      <c r="K417" s="94"/>
      <c r="L417" s="96"/>
      <c r="M417" s="96"/>
      <c r="N417" s="97"/>
    </row>
    <row r="418" spans="1:14" ht="35.1" customHeight="1" x14ac:dyDescent="0.25">
      <c r="A418" s="2" t="str">
        <f t="shared" si="18"/>
        <v/>
      </c>
      <c r="B418" s="2" t="str">
        <f t="shared" si="19"/>
        <v/>
      </c>
      <c r="C418" s="2" t="str">
        <f t="shared" si="20"/>
        <v/>
      </c>
      <c r="D418" s="90"/>
      <c r="E418" s="91"/>
      <c r="F418" s="571"/>
      <c r="G418" s="92"/>
      <c r="H418" s="295"/>
      <c r="I418" s="93"/>
      <c r="J418" s="93"/>
      <c r="K418" s="94"/>
      <c r="L418" s="96"/>
      <c r="M418" s="96"/>
      <c r="N418" s="97"/>
    </row>
    <row r="419" spans="1:14" ht="35.1" customHeight="1" x14ac:dyDescent="0.25">
      <c r="A419" s="2" t="str">
        <f t="shared" si="18"/>
        <v/>
      </c>
      <c r="B419" s="2" t="str">
        <f t="shared" si="19"/>
        <v/>
      </c>
      <c r="C419" s="2" t="str">
        <f t="shared" si="20"/>
        <v/>
      </c>
      <c r="D419" s="90"/>
      <c r="E419" s="91"/>
      <c r="F419" s="571"/>
      <c r="G419" s="92"/>
      <c r="H419" s="295"/>
      <c r="I419" s="93"/>
      <c r="J419" s="93"/>
      <c r="K419" s="94"/>
      <c r="L419" s="96"/>
      <c r="M419" s="96"/>
      <c r="N419" s="97"/>
    </row>
    <row r="420" spans="1:14" ht="35.1" customHeight="1" x14ac:dyDescent="0.25">
      <c r="A420" s="2" t="str">
        <f t="shared" si="18"/>
        <v/>
      </c>
      <c r="B420" s="2" t="str">
        <f t="shared" si="19"/>
        <v/>
      </c>
      <c r="C420" s="2" t="str">
        <f t="shared" si="20"/>
        <v/>
      </c>
      <c r="D420" s="90"/>
      <c r="E420" s="91"/>
      <c r="F420" s="571"/>
      <c r="G420" s="92"/>
      <c r="H420" s="295"/>
      <c r="I420" s="93"/>
      <c r="J420" s="93"/>
      <c r="K420" s="94"/>
      <c r="L420" s="96"/>
      <c r="M420" s="96"/>
      <c r="N420" s="97"/>
    </row>
    <row r="421" spans="1:14" ht="35.1" customHeight="1" x14ac:dyDescent="0.25">
      <c r="A421" s="2" t="str">
        <f t="shared" si="18"/>
        <v/>
      </c>
      <c r="B421" s="2" t="str">
        <f t="shared" si="19"/>
        <v/>
      </c>
      <c r="C421" s="2" t="str">
        <f t="shared" si="20"/>
        <v/>
      </c>
      <c r="D421" s="90"/>
      <c r="E421" s="91"/>
      <c r="F421" s="571"/>
      <c r="G421" s="92"/>
      <c r="H421" s="295"/>
      <c r="I421" s="93"/>
      <c r="J421" s="93"/>
      <c r="K421" s="94"/>
      <c r="L421" s="96"/>
      <c r="M421" s="96"/>
      <c r="N421" s="97"/>
    </row>
    <row r="422" spans="1:14" ht="35.1" customHeight="1" x14ac:dyDescent="0.25">
      <c r="A422" s="2" t="str">
        <f t="shared" si="18"/>
        <v/>
      </c>
      <c r="B422" s="2" t="str">
        <f t="shared" si="19"/>
        <v/>
      </c>
      <c r="C422" s="2" t="str">
        <f t="shared" si="20"/>
        <v/>
      </c>
      <c r="D422" s="90"/>
      <c r="E422" s="91"/>
      <c r="F422" s="571"/>
      <c r="G422" s="92"/>
      <c r="H422" s="295"/>
      <c r="I422" s="93"/>
      <c r="J422" s="93"/>
      <c r="K422" s="94"/>
      <c r="L422" s="96"/>
      <c r="M422" s="96"/>
      <c r="N422" s="97"/>
    </row>
    <row r="423" spans="1:14" ht="35.1" customHeight="1" x14ac:dyDescent="0.25">
      <c r="A423" s="2" t="str">
        <f t="shared" si="18"/>
        <v/>
      </c>
      <c r="B423" s="2" t="str">
        <f t="shared" si="19"/>
        <v/>
      </c>
      <c r="C423" s="2" t="str">
        <f t="shared" si="20"/>
        <v/>
      </c>
      <c r="D423" s="90"/>
      <c r="E423" s="91"/>
      <c r="F423" s="571"/>
      <c r="G423" s="92"/>
      <c r="H423" s="295"/>
      <c r="I423" s="93"/>
      <c r="J423" s="93"/>
      <c r="K423" s="94"/>
      <c r="L423" s="96"/>
      <c r="M423" s="96"/>
      <c r="N423" s="97"/>
    </row>
    <row r="424" spans="1:14" ht="35.1" customHeight="1" x14ac:dyDescent="0.25">
      <c r="A424" s="2" t="str">
        <f t="shared" si="18"/>
        <v/>
      </c>
      <c r="B424" s="2" t="str">
        <f t="shared" si="19"/>
        <v/>
      </c>
      <c r="C424" s="2" t="str">
        <f t="shared" si="20"/>
        <v/>
      </c>
      <c r="D424" s="90"/>
      <c r="E424" s="91"/>
      <c r="F424" s="571"/>
      <c r="G424" s="92"/>
      <c r="H424" s="295"/>
      <c r="I424" s="93"/>
      <c r="J424" s="93"/>
      <c r="K424" s="94"/>
      <c r="L424" s="96"/>
      <c r="M424" s="96"/>
      <c r="N424" s="97"/>
    </row>
    <row r="425" spans="1:14" ht="35.1" customHeight="1" x14ac:dyDescent="0.25">
      <c r="A425" s="2" t="str">
        <f t="shared" si="18"/>
        <v/>
      </c>
      <c r="B425" s="2" t="str">
        <f t="shared" si="19"/>
        <v/>
      </c>
      <c r="C425" s="2" t="str">
        <f t="shared" si="20"/>
        <v/>
      </c>
      <c r="D425" s="90"/>
      <c r="E425" s="91"/>
      <c r="F425" s="571"/>
      <c r="G425" s="92"/>
      <c r="H425" s="295"/>
      <c r="I425" s="93"/>
      <c r="J425" s="93"/>
      <c r="K425" s="94"/>
      <c r="L425" s="96"/>
      <c r="M425" s="96"/>
      <c r="N425" s="97"/>
    </row>
    <row r="426" spans="1:14" ht="35.1" customHeight="1" x14ac:dyDescent="0.25">
      <c r="A426" s="2" t="str">
        <f t="shared" si="18"/>
        <v/>
      </c>
      <c r="B426" s="2" t="str">
        <f t="shared" si="19"/>
        <v/>
      </c>
      <c r="C426" s="2" t="str">
        <f t="shared" si="20"/>
        <v/>
      </c>
      <c r="D426" s="90"/>
      <c r="E426" s="91"/>
      <c r="F426" s="571"/>
      <c r="G426" s="92"/>
      <c r="H426" s="295"/>
      <c r="I426" s="93"/>
      <c r="J426" s="93"/>
      <c r="K426" s="94"/>
      <c r="L426" s="96"/>
      <c r="M426" s="96"/>
      <c r="N426" s="97"/>
    </row>
    <row r="427" spans="1:14" ht="35.1" customHeight="1" x14ac:dyDescent="0.25">
      <c r="A427" s="2" t="str">
        <f t="shared" si="18"/>
        <v/>
      </c>
      <c r="B427" s="2" t="str">
        <f t="shared" si="19"/>
        <v/>
      </c>
      <c r="C427" s="2" t="str">
        <f t="shared" si="20"/>
        <v/>
      </c>
      <c r="D427" s="90"/>
      <c r="E427" s="91"/>
      <c r="F427" s="571"/>
      <c r="G427" s="92"/>
      <c r="H427" s="295"/>
      <c r="I427" s="93"/>
      <c r="J427" s="93"/>
      <c r="K427" s="94"/>
      <c r="L427" s="96"/>
      <c r="M427" s="96"/>
      <c r="N427" s="97"/>
    </row>
    <row r="428" spans="1:14" ht="35.1" customHeight="1" x14ac:dyDescent="0.25">
      <c r="A428" s="2" t="str">
        <f t="shared" si="18"/>
        <v/>
      </c>
      <c r="B428" s="2" t="str">
        <f t="shared" si="19"/>
        <v/>
      </c>
      <c r="C428" s="2" t="str">
        <f t="shared" si="20"/>
        <v/>
      </c>
      <c r="D428" s="90"/>
      <c r="E428" s="91"/>
      <c r="F428" s="571"/>
      <c r="G428" s="92"/>
      <c r="H428" s="295"/>
      <c r="I428" s="93"/>
      <c r="J428" s="93"/>
      <c r="K428" s="94"/>
      <c r="L428" s="96"/>
      <c r="M428" s="96"/>
      <c r="N428" s="97"/>
    </row>
    <row r="429" spans="1:14" ht="35.1" customHeight="1" x14ac:dyDescent="0.25">
      <c r="A429" s="2" t="str">
        <f t="shared" si="18"/>
        <v/>
      </c>
      <c r="B429" s="2" t="str">
        <f t="shared" si="19"/>
        <v/>
      </c>
      <c r="C429" s="2" t="str">
        <f t="shared" si="20"/>
        <v/>
      </c>
      <c r="D429" s="90"/>
      <c r="E429" s="91"/>
      <c r="F429" s="571"/>
      <c r="G429" s="92"/>
      <c r="H429" s="295"/>
      <c r="I429" s="93"/>
      <c r="J429" s="93"/>
      <c r="K429" s="94"/>
      <c r="L429" s="96"/>
      <c r="M429" s="96"/>
      <c r="N429" s="97"/>
    </row>
    <row r="430" spans="1:14" ht="35.1" customHeight="1" x14ac:dyDescent="0.25">
      <c r="A430" s="2" t="str">
        <f t="shared" si="18"/>
        <v/>
      </c>
      <c r="B430" s="2" t="str">
        <f t="shared" si="19"/>
        <v/>
      </c>
      <c r="C430" s="2" t="str">
        <f t="shared" si="20"/>
        <v/>
      </c>
      <c r="D430" s="90"/>
      <c r="E430" s="91"/>
      <c r="F430" s="571"/>
      <c r="G430" s="92"/>
      <c r="H430" s="295"/>
      <c r="I430" s="93"/>
      <c r="J430" s="93"/>
      <c r="K430" s="94"/>
      <c r="L430" s="96"/>
      <c r="M430" s="96"/>
      <c r="N430" s="97"/>
    </row>
    <row r="431" spans="1:14" ht="35.1" customHeight="1" x14ac:dyDescent="0.25">
      <c r="A431" s="2" t="str">
        <f t="shared" si="18"/>
        <v/>
      </c>
      <c r="B431" s="2" t="str">
        <f t="shared" si="19"/>
        <v/>
      </c>
      <c r="C431" s="2" t="str">
        <f t="shared" si="20"/>
        <v/>
      </c>
      <c r="D431" s="90"/>
      <c r="E431" s="91"/>
      <c r="F431" s="571"/>
      <c r="G431" s="92"/>
      <c r="H431" s="295"/>
      <c r="I431" s="93"/>
      <c r="J431" s="93"/>
      <c r="K431" s="94"/>
      <c r="L431" s="96"/>
      <c r="M431" s="96"/>
      <c r="N431" s="97"/>
    </row>
    <row r="432" spans="1:14" ht="35.1" customHeight="1" x14ac:dyDescent="0.25">
      <c r="A432" s="2" t="str">
        <f t="shared" si="18"/>
        <v/>
      </c>
      <c r="B432" s="2" t="str">
        <f t="shared" si="19"/>
        <v/>
      </c>
      <c r="C432" s="2" t="str">
        <f t="shared" si="20"/>
        <v/>
      </c>
      <c r="D432" s="90"/>
      <c r="E432" s="91"/>
      <c r="F432" s="571"/>
      <c r="G432" s="92"/>
      <c r="H432" s="295"/>
      <c r="I432" s="93"/>
      <c r="J432" s="93"/>
      <c r="K432" s="94"/>
      <c r="L432" s="96"/>
      <c r="M432" s="96"/>
      <c r="N432" s="97"/>
    </row>
    <row r="433" spans="1:14" ht="35.1" customHeight="1" x14ac:dyDescent="0.25">
      <c r="A433" s="2" t="str">
        <f t="shared" si="18"/>
        <v/>
      </c>
      <c r="B433" s="2" t="str">
        <f t="shared" si="19"/>
        <v/>
      </c>
      <c r="C433" s="2" t="str">
        <f t="shared" si="20"/>
        <v/>
      </c>
      <c r="D433" s="90"/>
      <c r="E433" s="91"/>
      <c r="F433" s="571"/>
      <c r="G433" s="92"/>
      <c r="H433" s="295"/>
      <c r="I433" s="93"/>
      <c r="J433" s="93"/>
      <c r="K433" s="94"/>
      <c r="L433" s="96"/>
      <c r="M433" s="96"/>
      <c r="N433" s="97"/>
    </row>
    <row r="434" spans="1:14" ht="35.1" customHeight="1" x14ac:dyDescent="0.25">
      <c r="A434" s="2" t="str">
        <f t="shared" si="18"/>
        <v/>
      </c>
      <c r="B434" s="2" t="str">
        <f t="shared" si="19"/>
        <v/>
      </c>
      <c r="C434" s="2" t="str">
        <f t="shared" si="20"/>
        <v/>
      </c>
      <c r="D434" s="90"/>
      <c r="E434" s="91"/>
      <c r="F434" s="571"/>
      <c r="G434" s="92"/>
      <c r="H434" s="295"/>
      <c r="I434" s="93"/>
      <c r="J434" s="93"/>
      <c r="K434" s="94"/>
      <c r="L434" s="96"/>
      <c r="M434" s="96"/>
      <c r="N434" s="97"/>
    </row>
    <row r="435" spans="1:14" ht="35.1" customHeight="1" x14ac:dyDescent="0.25">
      <c r="A435" s="2" t="str">
        <f t="shared" si="18"/>
        <v/>
      </c>
      <c r="B435" s="2" t="str">
        <f t="shared" si="19"/>
        <v/>
      </c>
      <c r="C435" s="2" t="str">
        <f t="shared" si="20"/>
        <v/>
      </c>
      <c r="D435" s="90"/>
      <c r="E435" s="91"/>
      <c r="F435" s="571"/>
      <c r="G435" s="92"/>
      <c r="H435" s="295"/>
      <c r="I435" s="93"/>
      <c r="J435" s="93"/>
      <c r="K435" s="94"/>
      <c r="L435" s="96"/>
      <c r="M435" s="96"/>
      <c r="N435" s="97"/>
    </row>
    <row r="436" spans="1:14" ht="35.1" customHeight="1" x14ac:dyDescent="0.25">
      <c r="A436" s="2" t="str">
        <f t="shared" si="18"/>
        <v/>
      </c>
      <c r="B436" s="2" t="str">
        <f t="shared" si="19"/>
        <v/>
      </c>
      <c r="C436" s="2" t="str">
        <f t="shared" si="20"/>
        <v/>
      </c>
      <c r="D436" s="90"/>
      <c r="E436" s="91"/>
      <c r="F436" s="571"/>
      <c r="G436" s="92"/>
      <c r="H436" s="295"/>
      <c r="I436" s="93"/>
      <c r="J436" s="93"/>
      <c r="K436" s="94"/>
      <c r="L436" s="96"/>
      <c r="M436" s="96"/>
      <c r="N436" s="97"/>
    </row>
    <row r="437" spans="1:14" ht="35.1" customHeight="1" x14ac:dyDescent="0.25">
      <c r="A437" s="2" t="str">
        <f t="shared" si="18"/>
        <v/>
      </c>
      <c r="B437" s="2" t="str">
        <f t="shared" si="19"/>
        <v/>
      </c>
      <c r="C437" s="2" t="str">
        <f t="shared" si="20"/>
        <v/>
      </c>
      <c r="D437" s="90"/>
      <c r="E437" s="91"/>
      <c r="F437" s="571"/>
      <c r="G437" s="92"/>
      <c r="H437" s="295"/>
      <c r="I437" s="93"/>
      <c r="J437" s="93"/>
      <c r="K437" s="94"/>
      <c r="L437" s="96"/>
      <c r="M437" s="96"/>
      <c r="N437" s="97"/>
    </row>
    <row r="438" spans="1:14" ht="35.1" customHeight="1" x14ac:dyDescent="0.25">
      <c r="A438" s="2" t="str">
        <f t="shared" si="18"/>
        <v/>
      </c>
      <c r="B438" s="2" t="str">
        <f t="shared" si="19"/>
        <v/>
      </c>
      <c r="C438" s="2" t="str">
        <f t="shared" si="20"/>
        <v/>
      </c>
      <c r="D438" s="90"/>
      <c r="E438" s="91"/>
      <c r="F438" s="571"/>
      <c r="G438" s="92"/>
      <c r="H438" s="295"/>
      <c r="I438" s="93"/>
      <c r="J438" s="93"/>
      <c r="K438" s="94"/>
      <c r="L438" s="96"/>
      <c r="M438" s="96"/>
      <c r="N438" s="97"/>
    </row>
    <row r="439" spans="1:14" ht="35.1" customHeight="1" x14ac:dyDescent="0.25">
      <c r="A439" s="2" t="str">
        <f t="shared" si="18"/>
        <v/>
      </c>
      <c r="B439" s="2" t="str">
        <f t="shared" si="19"/>
        <v/>
      </c>
      <c r="C439" s="2" t="str">
        <f t="shared" si="20"/>
        <v/>
      </c>
      <c r="D439" s="90"/>
      <c r="E439" s="91"/>
      <c r="F439" s="571"/>
      <c r="G439" s="92"/>
      <c r="H439" s="295"/>
      <c r="I439" s="93"/>
      <c r="J439" s="93"/>
      <c r="K439" s="94"/>
      <c r="L439" s="96"/>
      <c r="M439" s="96"/>
      <c r="N439" s="97"/>
    </row>
    <row r="440" spans="1:14" ht="35.1" customHeight="1" x14ac:dyDescent="0.25">
      <c r="A440" s="2" t="str">
        <f t="shared" si="18"/>
        <v/>
      </c>
      <c r="B440" s="2" t="str">
        <f t="shared" si="19"/>
        <v/>
      </c>
      <c r="C440" s="2" t="str">
        <f t="shared" si="20"/>
        <v/>
      </c>
      <c r="D440" s="90"/>
      <c r="E440" s="91"/>
      <c r="F440" s="571"/>
      <c r="G440" s="92"/>
      <c r="H440" s="295"/>
      <c r="I440" s="93"/>
      <c r="J440" s="93"/>
      <c r="K440" s="94"/>
      <c r="L440" s="96"/>
      <c r="M440" s="96"/>
      <c r="N440" s="97"/>
    </row>
    <row r="441" spans="1:14" ht="35.1" customHeight="1" x14ac:dyDescent="0.25">
      <c r="A441" s="2" t="str">
        <f t="shared" si="18"/>
        <v/>
      </c>
      <c r="B441" s="2" t="str">
        <f t="shared" si="19"/>
        <v/>
      </c>
      <c r="C441" s="2" t="str">
        <f t="shared" si="20"/>
        <v/>
      </c>
      <c r="D441" s="90"/>
      <c r="E441" s="91"/>
      <c r="F441" s="571"/>
      <c r="G441" s="92"/>
      <c r="H441" s="295"/>
      <c r="I441" s="93"/>
      <c r="J441" s="93"/>
      <c r="K441" s="94"/>
      <c r="L441" s="96"/>
      <c r="M441" s="96"/>
      <c r="N441" s="97"/>
    </row>
    <row r="442" spans="1:14" ht="35.1" customHeight="1" x14ac:dyDescent="0.25">
      <c r="A442" s="2" t="str">
        <f t="shared" si="18"/>
        <v/>
      </c>
      <c r="B442" s="2" t="str">
        <f t="shared" si="19"/>
        <v/>
      </c>
      <c r="C442" s="2" t="str">
        <f t="shared" si="20"/>
        <v/>
      </c>
      <c r="D442" s="90"/>
      <c r="E442" s="91"/>
      <c r="F442" s="571"/>
      <c r="G442" s="92"/>
      <c r="H442" s="295"/>
      <c r="I442" s="93"/>
      <c r="J442" s="93"/>
      <c r="K442" s="94"/>
      <c r="L442" s="96"/>
      <c r="M442" s="96"/>
      <c r="N442" s="97"/>
    </row>
    <row r="443" spans="1:14" ht="35.1" customHeight="1" x14ac:dyDescent="0.25">
      <c r="A443" s="2" t="str">
        <f t="shared" si="18"/>
        <v/>
      </c>
      <c r="B443" s="2" t="str">
        <f t="shared" si="19"/>
        <v/>
      </c>
      <c r="C443" s="2" t="str">
        <f t="shared" si="20"/>
        <v/>
      </c>
      <c r="D443" s="90"/>
      <c r="E443" s="91"/>
      <c r="F443" s="571"/>
      <c r="G443" s="92"/>
      <c r="H443" s="295"/>
      <c r="I443" s="93"/>
      <c r="J443" s="93"/>
      <c r="K443" s="94"/>
      <c r="L443" s="96"/>
      <c r="M443" s="96"/>
      <c r="N443" s="97"/>
    </row>
    <row r="444" spans="1:14" ht="35.1" customHeight="1" x14ac:dyDescent="0.25">
      <c r="A444" s="2" t="str">
        <f t="shared" si="18"/>
        <v/>
      </c>
      <c r="B444" s="2" t="str">
        <f t="shared" si="19"/>
        <v/>
      </c>
      <c r="C444" s="2" t="str">
        <f t="shared" si="20"/>
        <v/>
      </c>
      <c r="D444" s="90"/>
      <c r="E444" s="91"/>
      <c r="F444" s="571"/>
      <c r="G444" s="92"/>
      <c r="H444" s="295"/>
      <c r="I444" s="93"/>
      <c r="J444" s="93"/>
      <c r="K444" s="94"/>
      <c r="L444" s="96"/>
      <c r="M444" s="96"/>
      <c r="N444" s="97"/>
    </row>
    <row r="445" spans="1:14" ht="35.1" customHeight="1" x14ac:dyDescent="0.25">
      <c r="A445" s="2" t="str">
        <f t="shared" si="18"/>
        <v/>
      </c>
      <c r="B445" s="2" t="str">
        <f t="shared" si="19"/>
        <v/>
      </c>
      <c r="C445" s="2" t="str">
        <f t="shared" si="20"/>
        <v/>
      </c>
      <c r="D445" s="90"/>
      <c r="E445" s="91"/>
      <c r="F445" s="571"/>
      <c r="G445" s="92"/>
      <c r="H445" s="295"/>
      <c r="I445" s="93"/>
      <c r="J445" s="93"/>
      <c r="K445" s="94"/>
      <c r="L445" s="96"/>
      <c r="M445" s="96"/>
      <c r="N445" s="97"/>
    </row>
    <row r="446" spans="1:14" ht="35.1" customHeight="1" x14ac:dyDescent="0.25">
      <c r="A446" s="2" t="str">
        <f t="shared" si="18"/>
        <v/>
      </c>
      <c r="B446" s="2" t="str">
        <f t="shared" si="19"/>
        <v/>
      </c>
      <c r="C446" s="2" t="str">
        <f t="shared" si="20"/>
        <v/>
      </c>
      <c r="D446" s="90"/>
      <c r="E446" s="91"/>
      <c r="F446" s="571"/>
      <c r="G446" s="92"/>
      <c r="H446" s="295"/>
      <c r="I446" s="93"/>
      <c r="J446" s="93"/>
      <c r="K446" s="94"/>
      <c r="L446" s="96"/>
      <c r="M446" s="96"/>
      <c r="N446" s="97"/>
    </row>
    <row r="447" spans="1:14" ht="35.1" customHeight="1" x14ac:dyDescent="0.25">
      <c r="A447" s="2" t="str">
        <f t="shared" si="18"/>
        <v/>
      </c>
      <c r="B447" s="2" t="str">
        <f t="shared" si="19"/>
        <v/>
      </c>
      <c r="C447" s="2" t="str">
        <f t="shared" si="20"/>
        <v/>
      </c>
      <c r="D447" s="90"/>
      <c r="E447" s="91"/>
      <c r="F447" s="571"/>
      <c r="G447" s="92"/>
      <c r="H447" s="295"/>
      <c r="I447" s="93"/>
      <c r="J447" s="93"/>
      <c r="K447" s="94"/>
      <c r="L447" s="96"/>
      <c r="M447" s="96"/>
      <c r="N447" s="97"/>
    </row>
    <row r="448" spans="1:14" ht="35.1" customHeight="1" x14ac:dyDescent="0.25">
      <c r="A448" s="2" t="str">
        <f t="shared" si="18"/>
        <v/>
      </c>
      <c r="B448" s="2" t="str">
        <f t="shared" si="19"/>
        <v/>
      </c>
      <c r="C448" s="2" t="str">
        <f t="shared" si="20"/>
        <v/>
      </c>
      <c r="D448" s="90"/>
      <c r="E448" s="91"/>
      <c r="F448" s="571"/>
      <c r="G448" s="92"/>
      <c r="H448" s="295"/>
      <c r="I448" s="93"/>
      <c r="J448" s="93"/>
      <c r="K448" s="94"/>
      <c r="L448" s="96"/>
      <c r="M448" s="96"/>
      <c r="N448" s="97"/>
    </row>
    <row r="449" spans="1:14" ht="35.1" customHeight="1" x14ac:dyDescent="0.25">
      <c r="A449" s="2" t="str">
        <f t="shared" si="18"/>
        <v/>
      </c>
      <c r="B449" s="2" t="str">
        <f t="shared" si="19"/>
        <v/>
      </c>
      <c r="C449" s="2" t="str">
        <f t="shared" si="20"/>
        <v/>
      </c>
      <c r="D449" s="90"/>
      <c r="E449" s="91"/>
      <c r="F449" s="571"/>
      <c r="G449" s="92"/>
      <c r="H449" s="295"/>
      <c r="I449" s="93"/>
      <c r="J449" s="93"/>
      <c r="K449" s="94"/>
      <c r="L449" s="96"/>
      <c r="M449" s="96"/>
      <c r="N449" s="97"/>
    </row>
    <row r="450" spans="1:14" ht="35.1" customHeight="1" x14ac:dyDescent="0.25">
      <c r="A450" s="2" t="str">
        <f t="shared" si="18"/>
        <v/>
      </c>
      <c r="B450" s="2" t="str">
        <f t="shared" si="19"/>
        <v/>
      </c>
      <c r="C450" s="2" t="str">
        <f t="shared" si="20"/>
        <v/>
      </c>
      <c r="D450" s="90"/>
      <c r="E450" s="91"/>
      <c r="F450" s="571"/>
      <c r="G450" s="92"/>
      <c r="H450" s="295"/>
      <c r="I450" s="93"/>
      <c r="J450" s="93"/>
      <c r="K450" s="94"/>
      <c r="L450" s="96"/>
      <c r="M450" s="96"/>
      <c r="N450" s="97"/>
    </row>
    <row r="451" spans="1:14" ht="35.1" customHeight="1" x14ac:dyDescent="0.25">
      <c r="A451" s="2" t="str">
        <f t="shared" si="18"/>
        <v/>
      </c>
      <c r="B451" s="2" t="str">
        <f t="shared" si="19"/>
        <v/>
      </c>
      <c r="C451" s="2" t="str">
        <f t="shared" si="20"/>
        <v/>
      </c>
      <c r="D451" s="90"/>
      <c r="E451" s="91"/>
      <c r="F451" s="571"/>
      <c r="G451" s="92"/>
      <c r="H451" s="295"/>
      <c r="I451" s="93"/>
      <c r="J451" s="93"/>
      <c r="K451" s="94"/>
      <c r="L451" s="96"/>
      <c r="M451" s="96"/>
      <c r="N451" s="97"/>
    </row>
    <row r="452" spans="1:14" ht="35.1" customHeight="1" x14ac:dyDescent="0.25">
      <c r="A452" s="2" t="str">
        <f t="shared" si="18"/>
        <v/>
      </c>
      <c r="B452" s="2" t="str">
        <f t="shared" si="19"/>
        <v/>
      </c>
      <c r="C452" s="2" t="str">
        <f t="shared" si="20"/>
        <v/>
      </c>
      <c r="D452" s="90"/>
      <c r="E452" s="91"/>
      <c r="F452" s="571"/>
      <c r="G452" s="92"/>
      <c r="H452" s="295"/>
      <c r="I452" s="93"/>
      <c r="J452" s="93"/>
      <c r="K452" s="94"/>
      <c r="L452" s="96"/>
      <c r="M452" s="96"/>
      <c r="N452" s="97"/>
    </row>
    <row r="453" spans="1:14" ht="35.1" customHeight="1" x14ac:dyDescent="0.25">
      <c r="A453" s="2" t="str">
        <f t="shared" si="18"/>
        <v/>
      </c>
      <c r="B453" s="2" t="str">
        <f t="shared" si="19"/>
        <v/>
      </c>
      <c r="C453" s="2" t="str">
        <f t="shared" si="20"/>
        <v/>
      </c>
      <c r="D453" s="90"/>
      <c r="E453" s="91"/>
      <c r="F453" s="571"/>
      <c r="G453" s="92"/>
      <c r="H453" s="295"/>
      <c r="I453" s="93"/>
      <c r="J453" s="93"/>
      <c r="K453" s="94"/>
      <c r="L453" s="96"/>
      <c r="M453" s="96"/>
      <c r="N453" s="97"/>
    </row>
    <row r="454" spans="1:14" ht="35.1" customHeight="1" x14ac:dyDescent="0.25">
      <c r="A454" s="2" t="str">
        <f t="shared" si="18"/>
        <v/>
      </c>
      <c r="B454" s="2" t="str">
        <f t="shared" si="19"/>
        <v/>
      </c>
      <c r="C454" s="2" t="str">
        <f t="shared" si="20"/>
        <v/>
      </c>
      <c r="D454" s="90"/>
      <c r="E454" s="91"/>
      <c r="F454" s="571"/>
      <c r="G454" s="92"/>
      <c r="H454" s="295"/>
      <c r="I454" s="93"/>
      <c r="J454" s="93"/>
      <c r="K454" s="94"/>
      <c r="L454" s="96"/>
      <c r="M454" s="96"/>
      <c r="N454" s="97"/>
    </row>
    <row r="455" spans="1:14" ht="35.1" customHeight="1" x14ac:dyDescent="0.25">
      <c r="A455" s="2" t="str">
        <f t="shared" si="18"/>
        <v/>
      </c>
      <c r="B455" s="2" t="str">
        <f t="shared" si="19"/>
        <v/>
      </c>
      <c r="C455" s="2" t="str">
        <f t="shared" si="20"/>
        <v/>
      </c>
      <c r="D455" s="90"/>
      <c r="E455" s="91"/>
      <c r="F455" s="571"/>
      <c r="G455" s="92"/>
      <c r="H455" s="295"/>
      <c r="I455" s="93"/>
      <c r="J455" s="93"/>
      <c r="K455" s="94"/>
      <c r="L455" s="96"/>
      <c r="M455" s="96"/>
      <c r="N455" s="97"/>
    </row>
    <row r="456" spans="1:14" ht="35.1" customHeight="1" x14ac:dyDescent="0.25">
      <c r="A456" s="2" t="str">
        <f t="shared" si="18"/>
        <v/>
      </c>
      <c r="B456" s="2" t="str">
        <f t="shared" si="19"/>
        <v/>
      </c>
      <c r="C456" s="2" t="str">
        <f t="shared" si="20"/>
        <v/>
      </c>
      <c r="D456" s="90"/>
      <c r="E456" s="91"/>
      <c r="F456" s="571"/>
      <c r="G456" s="92"/>
      <c r="H456" s="295"/>
      <c r="I456" s="93"/>
      <c r="J456" s="93"/>
      <c r="K456" s="94"/>
      <c r="L456" s="96"/>
      <c r="M456" s="96"/>
      <c r="N456" s="97"/>
    </row>
    <row r="457" spans="1:14" ht="35.1" customHeight="1" x14ac:dyDescent="0.25">
      <c r="A457" s="2" t="str">
        <f t="shared" si="18"/>
        <v/>
      </c>
      <c r="B457" s="2" t="str">
        <f t="shared" si="19"/>
        <v/>
      </c>
      <c r="C457" s="2" t="str">
        <f t="shared" si="20"/>
        <v/>
      </c>
      <c r="D457" s="90"/>
      <c r="E457" s="91"/>
      <c r="F457" s="571"/>
      <c r="G457" s="92"/>
      <c r="H457" s="295"/>
      <c r="I457" s="93"/>
      <c r="J457" s="93"/>
      <c r="K457" s="94"/>
      <c r="L457" s="96"/>
      <c r="M457" s="96"/>
      <c r="N457" s="97"/>
    </row>
    <row r="458" spans="1:14" ht="35.1" customHeight="1" x14ac:dyDescent="0.25">
      <c r="A458" s="2" t="str">
        <f t="shared" si="18"/>
        <v/>
      </c>
      <c r="B458" s="2" t="str">
        <f t="shared" si="19"/>
        <v/>
      </c>
      <c r="C458" s="2" t="str">
        <f t="shared" si="20"/>
        <v/>
      </c>
      <c r="D458" s="90"/>
      <c r="E458" s="91"/>
      <c r="F458" s="571"/>
      <c r="G458" s="92"/>
      <c r="H458" s="295"/>
      <c r="I458" s="93"/>
      <c r="J458" s="93"/>
      <c r="K458" s="94"/>
      <c r="L458" s="96"/>
      <c r="M458" s="96"/>
      <c r="N458" s="97"/>
    </row>
    <row r="459" spans="1:14" ht="35.1" customHeight="1" x14ac:dyDescent="0.25">
      <c r="A459" s="2" t="str">
        <f t="shared" si="18"/>
        <v/>
      </c>
      <c r="B459" s="2" t="str">
        <f t="shared" si="19"/>
        <v/>
      </c>
      <c r="C459" s="2" t="str">
        <f t="shared" si="20"/>
        <v/>
      </c>
      <c r="D459" s="90"/>
      <c r="E459" s="91"/>
      <c r="F459" s="571"/>
      <c r="G459" s="92"/>
      <c r="H459" s="295"/>
      <c r="I459" s="93"/>
      <c r="J459" s="93"/>
      <c r="K459" s="94"/>
      <c r="L459" s="96"/>
      <c r="M459" s="96"/>
      <c r="N459" s="97"/>
    </row>
    <row r="460" spans="1:14" ht="35.1" customHeight="1" x14ac:dyDescent="0.25">
      <c r="A460" s="2" t="str">
        <f t="shared" ref="A460:A496" si="21">IF(D460&gt;0,ROW()-10,"")</f>
        <v/>
      </c>
      <c r="B460" s="2" t="str">
        <f t="shared" si="19"/>
        <v/>
      </c>
      <c r="C460" s="2" t="str">
        <f t="shared" si="20"/>
        <v/>
      </c>
      <c r="D460" s="90"/>
      <c r="E460" s="91"/>
      <c r="F460" s="571"/>
      <c r="G460" s="92"/>
      <c r="H460" s="295"/>
      <c r="I460" s="93"/>
      <c r="J460" s="93"/>
      <c r="K460" s="94"/>
      <c r="L460" s="96"/>
      <c r="M460" s="96"/>
      <c r="N460" s="97"/>
    </row>
    <row r="461" spans="1:14" ht="35.1" customHeight="1" x14ac:dyDescent="0.25">
      <c r="A461" s="2" t="str">
        <f t="shared" si="21"/>
        <v/>
      </c>
      <c r="B461" s="2" t="str">
        <f t="shared" ref="B461:B496" si="22">IF(D461&gt;0,$E$4,"")</f>
        <v/>
      </c>
      <c r="C461" s="2" t="str">
        <f t="shared" ref="C461:C496" si="23">IF(D461&gt;0,$E$6,"")</f>
        <v/>
      </c>
      <c r="D461" s="90"/>
      <c r="E461" s="91"/>
      <c r="F461" s="571"/>
      <c r="G461" s="92"/>
      <c r="H461" s="295"/>
      <c r="I461" s="93"/>
      <c r="J461" s="93"/>
      <c r="K461" s="94"/>
      <c r="L461" s="96"/>
      <c r="M461" s="96"/>
      <c r="N461" s="97"/>
    </row>
    <row r="462" spans="1:14" ht="35.1" customHeight="1" x14ac:dyDescent="0.25">
      <c r="A462" s="2" t="str">
        <f t="shared" si="21"/>
        <v/>
      </c>
      <c r="B462" s="2" t="str">
        <f t="shared" si="22"/>
        <v/>
      </c>
      <c r="C462" s="2" t="str">
        <f t="shared" si="23"/>
        <v/>
      </c>
      <c r="D462" s="90"/>
      <c r="E462" s="91"/>
      <c r="F462" s="571"/>
      <c r="G462" s="92"/>
      <c r="H462" s="295"/>
      <c r="I462" s="93"/>
      <c r="J462" s="93"/>
      <c r="K462" s="94"/>
      <c r="L462" s="96"/>
      <c r="M462" s="96"/>
      <c r="N462" s="97"/>
    </row>
    <row r="463" spans="1:14" ht="35.1" customHeight="1" x14ac:dyDescent="0.25">
      <c r="A463" s="2" t="str">
        <f t="shared" si="21"/>
        <v/>
      </c>
      <c r="B463" s="2" t="str">
        <f t="shared" si="22"/>
        <v/>
      </c>
      <c r="C463" s="2" t="str">
        <f t="shared" si="23"/>
        <v/>
      </c>
      <c r="D463" s="90"/>
      <c r="E463" s="91"/>
      <c r="F463" s="571"/>
      <c r="G463" s="92"/>
      <c r="H463" s="295"/>
      <c r="I463" s="93"/>
      <c r="J463" s="93"/>
      <c r="K463" s="94"/>
      <c r="L463" s="96"/>
      <c r="M463" s="96"/>
      <c r="N463" s="97"/>
    </row>
    <row r="464" spans="1:14" ht="35.1" customHeight="1" x14ac:dyDescent="0.25">
      <c r="A464" s="2" t="str">
        <f t="shared" si="21"/>
        <v/>
      </c>
      <c r="B464" s="2" t="str">
        <f t="shared" si="22"/>
        <v/>
      </c>
      <c r="C464" s="2" t="str">
        <f t="shared" si="23"/>
        <v/>
      </c>
      <c r="D464" s="90"/>
      <c r="E464" s="91"/>
      <c r="F464" s="571"/>
      <c r="G464" s="92"/>
      <c r="H464" s="295"/>
      <c r="I464" s="93"/>
      <c r="J464" s="93"/>
      <c r="K464" s="94"/>
      <c r="L464" s="96"/>
      <c r="M464" s="96"/>
      <c r="N464" s="97"/>
    </row>
    <row r="465" spans="1:14" ht="35.1" customHeight="1" x14ac:dyDescent="0.25">
      <c r="A465" s="2" t="str">
        <f t="shared" si="21"/>
        <v/>
      </c>
      <c r="B465" s="2" t="str">
        <f t="shared" si="22"/>
        <v/>
      </c>
      <c r="C465" s="2" t="str">
        <f t="shared" si="23"/>
        <v/>
      </c>
      <c r="D465" s="90"/>
      <c r="E465" s="91"/>
      <c r="F465" s="571"/>
      <c r="G465" s="92"/>
      <c r="H465" s="295"/>
      <c r="I465" s="93"/>
      <c r="J465" s="93"/>
      <c r="K465" s="94"/>
      <c r="L465" s="96"/>
      <c r="M465" s="96"/>
      <c r="N465" s="97"/>
    </row>
    <row r="466" spans="1:14" ht="35.1" customHeight="1" x14ac:dyDescent="0.25">
      <c r="A466" s="2" t="str">
        <f t="shared" si="21"/>
        <v/>
      </c>
      <c r="B466" s="2" t="str">
        <f t="shared" si="22"/>
        <v/>
      </c>
      <c r="C466" s="2" t="str">
        <f t="shared" si="23"/>
        <v/>
      </c>
      <c r="D466" s="90"/>
      <c r="E466" s="91"/>
      <c r="F466" s="571"/>
      <c r="G466" s="92"/>
      <c r="H466" s="295"/>
      <c r="I466" s="93"/>
      <c r="J466" s="93"/>
      <c r="K466" s="94"/>
      <c r="L466" s="96"/>
      <c r="M466" s="96"/>
      <c r="N466" s="97"/>
    </row>
    <row r="467" spans="1:14" ht="35.1" customHeight="1" x14ac:dyDescent="0.25">
      <c r="A467" s="2" t="str">
        <f t="shared" si="21"/>
        <v/>
      </c>
      <c r="B467" s="2" t="str">
        <f t="shared" si="22"/>
        <v/>
      </c>
      <c r="C467" s="2" t="str">
        <f t="shared" si="23"/>
        <v/>
      </c>
      <c r="D467" s="90"/>
      <c r="E467" s="91"/>
      <c r="F467" s="571"/>
      <c r="G467" s="92"/>
      <c r="H467" s="295"/>
      <c r="I467" s="93"/>
      <c r="J467" s="93"/>
      <c r="K467" s="94"/>
      <c r="L467" s="96"/>
      <c r="M467" s="96"/>
      <c r="N467" s="97"/>
    </row>
    <row r="468" spans="1:14" ht="35.1" customHeight="1" x14ac:dyDescent="0.25">
      <c r="A468" s="2" t="str">
        <f t="shared" si="21"/>
        <v/>
      </c>
      <c r="B468" s="2" t="str">
        <f t="shared" si="22"/>
        <v/>
      </c>
      <c r="C468" s="2" t="str">
        <f t="shared" si="23"/>
        <v/>
      </c>
      <c r="D468" s="90"/>
      <c r="E468" s="91"/>
      <c r="F468" s="571"/>
      <c r="G468" s="92"/>
      <c r="H468" s="295"/>
      <c r="I468" s="93"/>
      <c r="J468" s="93"/>
      <c r="K468" s="94"/>
      <c r="L468" s="96"/>
      <c r="M468" s="96"/>
      <c r="N468" s="97"/>
    </row>
    <row r="469" spans="1:14" ht="35.1" customHeight="1" x14ac:dyDescent="0.25">
      <c r="A469" s="2" t="str">
        <f t="shared" si="21"/>
        <v/>
      </c>
      <c r="B469" s="2" t="str">
        <f t="shared" si="22"/>
        <v/>
      </c>
      <c r="C469" s="2" t="str">
        <f t="shared" si="23"/>
        <v/>
      </c>
      <c r="D469" s="90"/>
      <c r="E469" s="91"/>
      <c r="F469" s="571"/>
      <c r="G469" s="92"/>
      <c r="H469" s="295"/>
      <c r="I469" s="93"/>
      <c r="J469" s="93"/>
      <c r="K469" s="94"/>
      <c r="L469" s="96"/>
      <c r="M469" s="96"/>
      <c r="N469" s="97"/>
    </row>
    <row r="470" spans="1:14" ht="35.1" customHeight="1" x14ac:dyDescent="0.25">
      <c r="A470" s="2" t="str">
        <f t="shared" si="21"/>
        <v/>
      </c>
      <c r="B470" s="2" t="str">
        <f t="shared" si="22"/>
        <v/>
      </c>
      <c r="C470" s="2" t="str">
        <f t="shared" si="23"/>
        <v/>
      </c>
      <c r="D470" s="90"/>
      <c r="E470" s="91"/>
      <c r="F470" s="571"/>
      <c r="G470" s="92"/>
      <c r="H470" s="295"/>
      <c r="I470" s="93"/>
      <c r="J470" s="93"/>
      <c r="K470" s="94"/>
      <c r="L470" s="96"/>
      <c r="M470" s="96"/>
      <c r="N470" s="97"/>
    </row>
    <row r="471" spans="1:14" ht="35.1" customHeight="1" x14ac:dyDescent="0.25">
      <c r="A471" s="2" t="str">
        <f t="shared" si="21"/>
        <v/>
      </c>
      <c r="B471" s="2" t="str">
        <f t="shared" si="22"/>
        <v/>
      </c>
      <c r="C471" s="2" t="str">
        <f t="shared" si="23"/>
        <v/>
      </c>
      <c r="D471" s="90"/>
      <c r="E471" s="91"/>
      <c r="F471" s="571"/>
      <c r="G471" s="92"/>
      <c r="H471" s="295"/>
      <c r="I471" s="93"/>
      <c r="J471" s="93"/>
      <c r="K471" s="94"/>
      <c r="L471" s="96"/>
      <c r="M471" s="96"/>
      <c r="N471" s="97"/>
    </row>
    <row r="472" spans="1:14" ht="35.1" customHeight="1" x14ac:dyDescent="0.25">
      <c r="A472" s="2" t="str">
        <f t="shared" si="21"/>
        <v/>
      </c>
      <c r="B472" s="2" t="str">
        <f t="shared" si="22"/>
        <v/>
      </c>
      <c r="C472" s="2" t="str">
        <f t="shared" si="23"/>
        <v/>
      </c>
      <c r="D472" s="90"/>
      <c r="E472" s="91"/>
      <c r="F472" s="571"/>
      <c r="G472" s="92"/>
      <c r="H472" s="295"/>
      <c r="I472" s="93"/>
      <c r="J472" s="93"/>
      <c r="K472" s="94"/>
      <c r="L472" s="96"/>
      <c r="M472" s="96"/>
      <c r="N472" s="97"/>
    </row>
    <row r="473" spans="1:14" ht="35.1" customHeight="1" x14ac:dyDescent="0.25">
      <c r="A473" s="2" t="str">
        <f t="shared" si="21"/>
        <v/>
      </c>
      <c r="B473" s="2" t="str">
        <f t="shared" si="22"/>
        <v/>
      </c>
      <c r="C473" s="2" t="str">
        <f t="shared" si="23"/>
        <v/>
      </c>
      <c r="D473" s="90"/>
      <c r="E473" s="91"/>
      <c r="F473" s="571"/>
      <c r="G473" s="92"/>
      <c r="H473" s="295"/>
      <c r="I473" s="93"/>
      <c r="J473" s="93"/>
      <c r="K473" s="94"/>
      <c r="L473" s="96"/>
      <c r="M473" s="96"/>
      <c r="N473" s="97"/>
    </row>
    <row r="474" spans="1:14" ht="35.1" customHeight="1" x14ac:dyDescent="0.25">
      <c r="A474" s="2" t="str">
        <f t="shared" si="21"/>
        <v/>
      </c>
      <c r="B474" s="2" t="str">
        <f t="shared" si="22"/>
        <v/>
      </c>
      <c r="C474" s="2" t="str">
        <f t="shared" si="23"/>
        <v/>
      </c>
      <c r="D474" s="90"/>
      <c r="E474" s="91"/>
      <c r="F474" s="571"/>
      <c r="G474" s="92"/>
      <c r="H474" s="295"/>
      <c r="I474" s="93"/>
      <c r="J474" s="93"/>
      <c r="K474" s="94"/>
      <c r="L474" s="96"/>
      <c r="M474" s="96"/>
      <c r="N474" s="97"/>
    </row>
    <row r="475" spans="1:14" ht="35.1" customHeight="1" x14ac:dyDescent="0.25">
      <c r="A475" s="2" t="str">
        <f t="shared" si="21"/>
        <v/>
      </c>
      <c r="B475" s="2" t="str">
        <f t="shared" si="22"/>
        <v/>
      </c>
      <c r="C475" s="2" t="str">
        <f t="shared" si="23"/>
        <v/>
      </c>
      <c r="D475" s="90"/>
      <c r="E475" s="91"/>
      <c r="F475" s="571"/>
      <c r="G475" s="92"/>
      <c r="H475" s="295"/>
      <c r="I475" s="93"/>
      <c r="J475" s="93"/>
      <c r="K475" s="94"/>
      <c r="L475" s="96"/>
      <c r="M475" s="96"/>
      <c r="N475" s="97"/>
    </row>
    <row r="476" spans="1:14" ht="35.1" customHeight="1" x14ac:dyDescent="0.25">
      <c r="A476" s="2" t="str">
        <f t="shared" si="21"/>
        <v/>
      </c>
      <c r="B476" s="2" t="str">
        <f t="shared" si="22"/>
        <v/>
      </c>
      <c r="C476" s="2" t="str">
        <f t="shared" si="23"/>
        <v/>
      </c>
      <c r="D476" s="90"/>
      <c r="E476" s="91"/>
      <c r="F476" s="571"/>
      <c r="G476" s="92"/>
      <c r="H476" s="295"/>
      <c r="I476" s="93"/>
      <c r="J476" s="93"/>
      <c r="K476" s="94"/>
      <c r="L476" s="96"/>
      <c r="M476" s="96"/>
      <c r="N476" s="97"/>
    </row>
    <row r="477" spans="1:14" ht="35.1" customHeight="1" x14ac:dyDescent="0.25">
      <c r="A477" s="2" t="str">
        <f t="shared" si="21"/>
        <v/>
      </c>
      <c r="B477" s="2" t="str">
        <f t="shared" si="22"/>
        <v/>
      </c>
      <c r="C477" s="2" t="str">
        <f t="shared" si="23"/>
        <v/>
      </c>
      <c r="D477" s="90"/>
      <c r="E477" s="91"/>
      <c r="F477" s="571"/>
      <c r="G477" s="92"/>
      <c r="H477" s="295"/>
      <c r="I477" s="93"/>
      <c r="J477" s="93"/>
      <c r="K477" s="94"/>
      <c r="L477" s="96"/>
      <c r="M477" s="96"/>
      <c r="N477" s="97"/>
    </row>
    <row r="478" spans="1:14" ht="35.1" customHeight="1" x14ac:dyDescent="0.25">
      <c r="A478" s="2" t="str">
        <f t="shared" si="21"/>
        <v/>
      </c>
      <c r="B478" s="2" t="str">
        <f t="shared" si="22"/>
        <v/>
      </c>
      <c r="C478" s="2" t="str">
        <f t="shared" si="23"/>
        <v/>
      </c>
      <c r="D478" s="90"/>
      <c r="E478" s="91"/>
      <c r="F478" s="571"/>
      <c r="G478" s="92"/>
      <c r="H478" s="295"/>
      <c r="I478" s="93"/>
      <c r="J478" s="93"/>
      <c r="K478" s="94"/>
      <c r="L478" s="96"/>
      <c r="M478" s="96"/>
      <c r="N478" s="97"/>
    </row>
    <row r="479" spans="1:14" ht="35.1" customHeight="1" x14ac:dyDescent="0.25">
      <c r="A479" s="2" t="str">
        <f t="shared" si="21"/>
        <v/>
      </c>
      <c r="B479" s="2" t="str">
        <f t="shared" si="22"/>
        <v/>
      </c>
      <c r="C479" s="2" t="str">
        <f t="shared" si="23"/>
        <v/>
      </c>
      <c r="D479" s="90"/>
      <c r="E479" s="91"/>
      <c r="F479" s="571"/>
      <c r="G479" s="92"/>
      <c r="H479" s="295"/>
      <c r="I479" s="93"/>
      <c r="J479" s="93"/>
      <c r="K479" s="94"/>
      <c r="L479" s="96"/>
      <c r="M479" s="96"/>
      <c r="N479" s="97"/>
    </row>
    <row r="480" spans="1:14" ht="35.1" customHeight="1" x14ac:dyDescent="0.25">
      <c r="A480" s="2" t="str">
        <f t="shared" si="21"/>
        <v/>
      </c>
      <c r="B480" s="2" t="str">
        <f t="shared" si="22"/>
        <v/>
      </c>
      <c r="C480" s="2" t="str">
        <f t="shared" si="23"/>
        <v/>
      </c>
      <c r="D480" s="90"/>
      <c r="E480" s="91"/>
      <c r="F480" s="571"/>
      <c r="G480" s="92"/>
      <c r="H480" s="295"/>
      <c r="I480" s="93"/>
      <c r="J480" s="93"/>
      <c r="K480" s="94"/>
      <c r="L480" s="96"/>
      <c r="M480" s="96"/>
      <c r="N480" s="97"/>
    </row>
    <row r="481" spans="1:14" ht="35.1" customHeight="1" x14ac:dyDescent="0.25">
      <c r="A481" s="2" t="str">
        <f t="shared" si="21"/>
        <v/>
      </c>
      <c r="B481" s="2" t="str">
        <f t="shared" si="22"/>
        <v/>
      </c>
      <c r="C481" s="2" t="str">
        <f t="shared" si="23"/>
        <v/>
      </c>
      <c r="D481" s="90"/>
      <c r="E481" s="91"/>
      <c r="F481" s="571"/>
      <c r="G481" s="92"/>
      <c r="H481" s="295"/>
      <c r="I481" s="93"/>
      <c r="J481" s="93"/>
      <c r="K481" s="94"/>
      <c r="L481" s="96"/>
      <c r="M481" s="96"/>
      <c r="N481" s="97"/>
    </row>
    <row r="482" spans="1:14" ht="35.1" customHeight="1" x14ac:dyDescent="0.25">
      <c r="A482" s="2" t="str">
        <f t="shared" si="21"/>
        <v/>
      </c>
      <c r="B482" s="2" t="str">
        <f t="shared" si="22"/>
        <v/>
      </c>
      <c r="C482" s="2" t="str">
        <f t="shared" si="23"/>
        <v/>
      </c>
      <c r="D482" s="90"/>
      <c r="E482" s="91"/>
      <c r="F482" s="571"/>
      <c r="G482" s="92"/>
      <c r="H482" s="295"/>
      <c r="I482" s="93"/>
      <c r="J482" s="93"/>
      <c r="K482" s="94"/>
      <c r="L482" s="96"/>
      <c r="M482" s="96"/>
      <c r="N482" s="97"/>
    </row>
    <row r="483" spans="1:14" ht="35.1" customHeight="1" x14ac:dyDescent="0.25">
      <c r="A483" s="2" t="str">
        <f t="shared" si="21"/>
        <v/>
      </c>
      <c r="B483" s="2" t="str">
        <f t="shared" si="22"/>
        <v/>
      </c>
      <c r="C483" s="2" t="str">
        <f t="shared" si="23"/>
        <v/>
      </c>
      <c r="D483" s="90"/>
      <c r="E483" s="91"/>
      <c r="F483" s="571"/>
      <c r="G483" s="92"/>
      <c r="H483" s="295"/>
      <c r="I483" s="93"/>
      <c r="J483" s="93"/>
      <c r="K483" s="94"/>
      <c r="L483" s="96"/>
      <c r="M483" s="96"/>
      <c r="N483" s="97"/>
    </row>
    <row r="484" spans="1:14" ht="35.1" customHeight="1" x14ac:dyDescent="0.25">
      <c r="A484" s="2" t="str">
        <f t="shared" si="21"/>
        <v/>
      </c>
      <c r="B484" s="2" t="str">
        <f t="shared" si="22"/>
        <v/>
      </c>
      <c r="C484" s="2" t="str">
        <f t="shared" si="23"/>
        <v/>
      </c>
      <c r="D484" s="90"/>
      <c r="E484" s="91"/>
      <c r="F484" s="571"/>
      <c r="G484" s="92"/>
      <c r="H484" s="295"/>
      <c r="I484" s="93"/>
      <c r="J484" s="93"/>
      <c r="K484" s="94"/>
      <c r="L484" s="96"/>
      <c r="M484" s="96"/>
      <c r="N484" s="97"/>
    </row>
    <row r="485" spans="1:14" ht="35.1" customHeight="1" x14ac:dyDescent="0.25">
      <c r="A485" s="2" t="str">
        <f t="shared" si="21"/>
        <v/>
      </c>
      <c r="B485" s="2" t="str">
        <f t="shared" si="22"/>
        <v/>
      </c>
      <c r="C485" s="2" t="str">
        <f t="shared" si="23"/>
        <v/>
      </c>
      <c r="D485" s="90"/>
      <c r="E485" s="91"/>
      <c r="F485" s="571"/>
      <c r="G485" s="92"/>
      <c r="H485" s="295"/>
      <c r="I485" s="93"/>
      <c r="J485" s="93"/>
      <c r="K485" s="94"/>
      <c r="L485" s="96"/>
      <c r="M485" s="96"/>
      <c r="N485" s="97"/>
    </row>
    <row r="486" spans="1:14" ht="35.1" customHeight="1" x14ac:dyDescent="0.25">
      <c r="A486" s="2" t="str">
        <f t="shared" si="21"/>
        <v/>
      </c>
      <c r="B486" s="2" t="str">
        <f t="shared" si="22"/>
        <v/>
      </c>
      <c r="C486" s="2" t="str">
        <f t="shared" si="23"/>
        <v/>
      </c>
      <c r="D486" s="90"/>
      <c r="E486" s="91"/>
      <c r="F486" s="571"/>
      <c r="G486" s="92"/>
      <c r="H486" s="295"/>
      <c r="I486" s="93"/>
      <c r="J486" s="93"/>
      <c r="K486" s="94"/>
      <c r="L486" s="96"/>
      <c r="M486" s="96"/>
      <c r="N486" s="97"/>
    </row>
    <row r="487" spans="1:14" ht="35.1" customHeight="1" x14ac:dyDescent="0.25">
      <c r="A487" s="2" t="str">
        <f t="shared" si="21"/>
        <v/>
      </c>
      <c r="B487" s="2" t="str">
        <f t="shared" si="22"/>
        <v/>
      </c>
      <c r="C487" s="2" t="str">
        <f t="shared" si="23"/>
        <v/>
      </c>
      <c r="D487" s="90"/>
      <c r="E487" s="91"/>
      <c r="F487" s="571"/>
      <c r="G487" s="92"/>
      <c r="H487" s="295"/>
      <c r="I487" s="93"/>
      <c r="J487" s="93"/>
      <c r="K487" s="94"/>
      <c r="L487" s="96"/>
      <c r="M487" s="96"/>
      <c r="N487" s="97"/>
    </row>
    <row r="488" spans="1:14" ht="35.1" customHeight="1" x14ac:dyDescent="0.25">
      <c r="A488" s="2" t="str">
        <f t="shared" si="21"/>
        <v/>
      </c>
      <c r="B488" s="2" t="str">
        <f t="shared" si="22"/>
        <v/>
      </c>
      <c r="C488" s="2" t="str">
        <f t="shared" si="23"/>
        <v/>
      </c>
      <c r="D488" s="90"/>
      <c r="E488" s="91"/>
      <c r="F488" s="571"/>
      <c r="G488" s="92"/>
      <c r="H488" s="295"/>
      <c r="I488" s="93"/>
      <c r="J488" s="93"/>
      <c r="K488" s="94"/>
      <c r="L488" s="96"/>
      <c r="M488" s="96"/>
      <c r="N488" s="97"/>
    </row>
    <row r="489" spans="1:14" ht="35.1" customHeight="1" x14ac:dyDescent="0.25">
      <c r="A489" s="2" t="str">
        <f t="shared" si="21"/>
        <v/>
      </c>
      <c r="B489" s="2" t="str">
        <f t="shared" si="22"/>
        <v/>
      </c>
      <c r="C489" s="2" t="str">
        <f t="shared" si="23"/>
        <v/>
      </c>
      <c r="D489" s="90"/>
      <c r="E489" s="91"/>
      <c r="F489" s="571"/>
      <c r="G489" s="92"/>
      <c r="H489" s="295"/>
      <c r="I489" s="93"/>
      <c r="J489" s="93"/>
      <c r="K489" s="94"/>
      <c r="L489" s="96"/>
      <c r="M489" s="96"/>
      <c r="N489" s="97"/>
    </row>
    <row r="490" spans="1:14" ht="35.1" customHeight="1" x14ac:dyDescent="0.25">
      <c r="A490" s="2" t="str">
        <f t="shared" si="21"/>
        <v/>
      </c>
      <c r="B490" s="2" t="str">
        <f t="shared" si="22"/>
        <v/>
      </c>
      <c r="C490" s="2" t="str">
        <f t="shared" si="23"/>
        <v/>
      </c>
      <c r="D490" s="90"/>
      <c r="E490" s="91"/>
      <c r="F490" s="571"/>
      <c r="G490" s="92"/>
      <c r="H490" s="295"/>
      <c r="I490" s="93"/>
      <c r="J490" s="93"/>
      <c r="K490" s="94"/>
      <c r="L490" s="96"/>
      <c r="M490" s="96"/>
      <c r="N490" s="97"/>
    </row>
    <row r="491" spans="1:14" ht="35.1" customHeight="1" x14ac:dyDescent="0.25">
      <c r="A491" s="2" t="str">
        <f t="shared" si="21"/>
        <v/>
      </c>
      <c r="B491" s="2" t="str">
        <f t="shared" si="22"/>
        <v/>
      </c>
      <c r="C491" s="2" t="str">
        <f t="shared" si="23"/>
        <v/>
      </c>
      <c r="D491" s="90"/>
      <c r="E491" s="91"/>
      <c r="F491" s="571"/>
      <c r="G491" s="92"/>
      <c r="H491" s="295"/>
      <c r="I491" s="93"/>
      <c r="J491" s="93"/>
      <c r="K491" s="94"/>
      <c r="L491" s="96"/>
      <c r="M491" s="96"/>
      <c r="N491" s="97"/>
    </row>
    <row r="492" spans="1:14" ht="35.1" customHeight="1" x14ac:dyDescent="0.25">
      <c r="A492" s="2" t="str">
        <f t="shared" si="21"/>
        <v/>
      </c>
      <c r="B492" s="2" t="str">
        <f t="shared" si="22"/>
        <v/>
      </c>
      <c r="C492" s="2" t="str">
        <f t="shared" si="23"/>
        <v/>
      </c>
      <c r="D492" s="90"/>
      <c r="E492" s="91"/>
      <c r="F492" s="571"/>
      <c r="G492" s="92"/>
      <c r="H492" s="295"/>
      <c r="I492" s="93"/>
      <c r="J492" s="93"/>
      <c r="K492" s="94"/>
      <c r="L492" s="96"/>
      <c r="M492" s="96"/>
      <c r="N492" s="97"/>
    </row>
    <row r="493" spans="1:14" ht="35.1" customHeight="1" x14ac:dyDescent="0.25">
      <c r="A493" s="2" t="str">
        <f t="shared" si="21"/>
        <v/>
      </c>
      <c r="B493" s="2" t="str">
        <f t="shared" si="22"/>
        <v/>
      </c>
      <c r="C493" s="2" t="str">
        <f t="shared" si="23"/>
        <v/>
      </c>
      <c r="D493" s="90"/>
      <c r="E493" s="91"/>
      <c r="F493" s="571"/>
      <c r="G493" s="92"/>
      <c r="H493" s="295"/>
      <c r="I493" s="93"/>
      <c r="J493" s="93"/>
      <c r="K493" s="94"/>
      <c r="L493" s="96"/>
      <c r="M493" s="96"/>
      <c r="N493" s="97"/>
    </row>
    <row r="494" spans="1:14" ht="35.1" customHeight="1" x14ac:dyDescent="0.25">
      <c r="A494" s="2" t="str">
        <f t="shared" si="21"/>
        <v/>
      </c>
      <c r="B494" s="2" t="str">
        <f t="shared" si="22"/>
        <v/>
      </c>
      <c r="C494" s="2" t="str">
        <f t="shared" si="23"/>
        <v/>
      </c>
      <c r="D494" s="90"/>
      <c r="E494" s="91"/>
      <c r="F494" s="571"/>
      <c r="G494" s="92"/>
      <c r="H494" s="295"/>
      <c r="I494" s="93"/>
      <c r="J494" s="93"/>
      <c r="K494" s="94"/>
      <c r="L494" s="96"/>
      <c r="M494" s="96"/>
      <c r="N494" s="97"/>
    </row>
    <row r="495" spans="1:14" ht="35.1" customHeight="1" x14ac:dyDescent="0.25">
      <c r="A495" s="2" t="str">
        <f t="shared" si="21"/>
        <v/>
      </c>
      <c r="B495" s="2" t="str">
        <f t="shared" si="22"/>
        <v/>
      </c>
      <c r="C495" s="2" t="str">
        <f t="shared" si="23"/>
        <v/>
      </c>
      <c r="D495" s="90"/>
      <c r="E495" s="91"/>
      <c r="F495" s="571"/>
      <c r="G495" s="92"/>
      <c r="H495" s="295"/>
      <c r="I495" s="93"/>
      <c r="J495" s="93"/>
      <c r="K495" s="94"/>
      <c r="L495" s="96"/>
      <c r="M495" s="96"/>
      <c r="N495" s="97"/>
    </row>
    <row r="496" spans="1:14" ht="35.1" customHeight="1" x14ac:dyDescent="0.25">
      <c r="A496" s="2" t="str">
        <f t="shared" si="21"/>
        <v/>
      </c>
      <c r="B496" s="2" t="str">
        <f t="shared" si="22"/>
        <v/>
      </c>
      <c r="C496" s="2" t="str">
        <f t="shared" si="23"/>
        <v/>
      </c>
      <c r="D496" s="90"/>
      <c r="E496" s="91"/>
      <c r="F496" s="571"/>
      <c r="G496" s="92"/>
      <c r="H496" s="295"/>
      <c r="I496" s="93"/>
      <c r="J496" s="93"/>
      <c r="K496" s="94"/>
      <c r="L496" s="96"/>
      <c r="M496" s="96"/>
      <c r="N496" s="97"/>
    </row>
    <row r="497" spans="1:14" ht="24.95" customHeight="1" x14ac:dyDescent="0.25">
      <c r="A497" s="360"/>
      <c r="B497" s="360"/>
      <c r="C497" s="360"/>
      <c r="D497" s="102"/>
      <c r="E497" s="498"/>
      <c r="F497" s="571"/>
      <c r="G497" s="101"/>
      <c r="H497" s="499"/>
      <c r="I497" s="98"/>
      <c r="J497" s="98"/>
      <c r="K497" s="94"/>
      <c r="L497" s="95"/>
      <c r="M497" s="95"/>
      <c r="N497" s="101"/>
    </row>
    <row r="498" spans="1:14" ht="24.95" customHeight="1" x14ac:dyDescent="0.25">
      <c r="A498" s="360"/>
      <c r="B498" s="360"/>
      <c r="C498" s="360"/>
      <c r="D498" s="102"/>
      <c r="E498" s="498"/>
      <c r="F498" s="571"/>
      <c r="G498" s="101"/>
      <c r="H498" s="499"/>
      <c r="I498" s="98"/>
      <c r="J498" s="98"/>
      <c r="K498" s="94"/>
      <c r="L498" s="95"/>
      <c r="M498" s="95"/>
      <c r="N498" s="101"/>
    </row>
    <row r="499" spans="1:14" ht="24.95" customHeight="1" x14ac:dyDescent="0.25">
      <c r="A499" s="360"/>
      <c r="B499" s="360"/>
      <c r="C499" s="360"/>
      <c r="D499" s="102"/>
      <c r="E499" s="498"/>
      <c r="F499" s="571"/>
      <c r="G499" s="101"/>
      <c r="H499" s="499"/>
      <c r="I499" s="98"/>
      <c r="J499" s="98"/>
      <c r="K499" s="94"/>
      <c r="L499" s="95"/>
      <c r="M499" s="95"/>
      <c r="N499" s="101"/>
    </row>
    <row r="500" spans="1:14" ht="24.95" customHeight="1" x14ac:dyDescent="0.25">
      <c r="A500" s="360"/>
      <c r="B500" s="360"/>
      <c r="C500" s="360"/>
      <c r="D500" s="102"/>
      <c r="E500" s="498"/>
      <c r="F500" s="571"/>
      <c r="G500" s="101"/>
      <c r="H500" s="499"/>
      <c r="I500" s="98"/>
      <c r="J500" s="98"/>
      <c r="K500" s="94"/>
      <c r="L500" s="95"/>
      <c r="M500" s="95"/>
      <c r="N500" s="101"/>
    </row>
    <row r="501" spans="1:14" ht="24.95" customHeight="1" x14ac:dyDescent="0.25">
      <c r="A501" s="360"/>
      <c r="B501" s="360"/>
      <c r="C501" s="360"/>
      <c r="D501" s="102"/>
      <c r="E501" s="498"/>
      <c r="F501" s="571"/>
      <c r="G501" s="101"/>
      <c r="H501" s="499"/>
      <c r="I501" s="98"/>
      <c r="J501" s="98"/>
      <c r="K501" s="94"/>
      <c r="L501" s="95"/>
      <c r="M501" s="95"/>
      <c r="N501" s="101"/>
    </row>
    <row r="502" spans="1:14" ht="24.95" customHeight="1" x14ac:dyDescent="0.25">
      <c r="A502" s="360"/>
      <c r="B502" s="360"/>
      <c r="C502" s="360"/>
      <c r="D502" s="102"/>
      <c r="E502" s="498"/>
      <c r="F502" s="571"/>
      <c r="G502" s="101"/>
      <c r="H502" s="499"/>
      <c r="I502" s="98"/>
      <c r="J502" s="98"/>
      <c r="K502" s="94"/>
      <c r="L502" s="95"/>
      <c r="M502" s="95"/>
      <c r="N502" s="101"/>
    </row>
    <row r="503" spans="1:14" ht="24.95" customHeight="1" x14ac:dyDescent="0.25">
      <c r="A503" s="360"/>
      <c r="B503" s="360"/>
      <c r="C503" s="360"/>
      <c r="D503" s="102"/>
      <c r="E503" s="498"/>
      <c r="F503" s="571"/>
      <c r="G503" s="101"/>
      <c r="H503" s="499"/>
      <c r="I503" s="98"/>
      <c r="J503" s="98"/>
      <c r="K503" s="94"/>
      <c r="L503" s="95"/>
      <c r="M503" s="95"/>
      <c r="N503" s="101"/>
    </row>
    <row r="504" spans="1:14" ht="24.95" customHeight="1" x14ac:dyDescent="0.25">
      <c r="A504" s="360"/>
      <c r="B504" s="360"/>
      <c r="C504" s="360"/>
      <c r="D504" s="102"/>
      <c r="E504" s="498"/>
      <c r="F504" s="571"/>
      <c r="G504" s="101"/>
      <c r="H504" s="499"/>
      <c r="I504" s="98"/>
      <c r="J504" s="98"/>
      <c r="K504" s="94"/>
      <c r="L504" s="95"/>
      <c r="M504" s="95"/>
      <c r="N504" s="101"/>
    </row>
    <row r="505" spans="1:14" ht="24.95" customHeight="1" x14ac:dyDescent="0.25">
      <c r="A505" s="360"/>
      <c r="B505" s="360"/>
      <c r="C505" s="360"/>
      <c r="D505" s="102"/>
      <c r="E505" s="498"/>
      <c r="F505" s="571"/>
      <c r="G505" s="101"/>
      <c r="H505" s="499"/>
      <c r="I505" s="98"/>
      <c r="J505" s="98"/>
      <c r="K505" s="94"/>
      <c r="L505" s="95"/>
      <c r="M505" s="95"/>
      <c r="N505" s="101"/>
    </row>
    <row r="506" spans="1:14" ht="24.95" customHeight="1" x14ac:dyDescent="0.25">
      <c r="A506" s="360"/>
      <c r="B506" s="360"/>
      <c r="C506" s="360"/>
      <c r="D506" s="102"/>
      <c r="E506" s="498"/>
      <c r="F506" s="571"/>
      <c r="G506" s="101"/>
      <c r="H506" s="499"/>
      <c r="I506" s="98"/>
      <c r="J506" s="98"/>
      <c r="K506" s="94"/>
      <c r="L506" s="95"/>
      <c r="M506" s="95"/>
      <c r="N506" s="101"/>
    </row>
    <row r="507" spans="1:14" ht="24.95" customHeight="1" x14ac:dyDescent="0.25">
      <c r="A507" s="360"/>
      <c r="B507" s="360"/>
      <c r="C507" s="360"/>
      <c r="D507" s="102"/>
      <c r="E507" s="498"/>
      <c r="F507" s="571"/>
      <c r="G507" s="101"/>
      <c r="H507" s="499"/>
      <c r="I507" s="98"/>
      <c r="J507" s="98"/>
      <c r="K507" s="94"/>
      <c r="L507" s="95"/>
      <c r="M507" s="95"/>
      <c r="N507" s="101"/>
    </row>
    <row r="508" spans="1:14" ht="24.95" customHeight="1" x14ac:dyDescent="0.25">
      <c r="A508" s="360"/>
      <c r="B508" s="360"/>
      <c r="C508" s="360"/>
      <c r="D508" s="102"/>
      <c r="E508" s="498"/>
      <c r="F508" s="571"/>
      <c r="G508" s="101"/>
      <c r="H508" s="499"/>
      <c r="I508" s="98"/>
      <c r="J508" s="98"/>
      <c r="K508" s="94"/>
      <c r="L508" s="95"/>
      <c r="M508" s="95"/>
      <c r="N508" s="101"/>
    </row>
    <row r="509" spans="1:14" ht="24.95" customHeight="1" x14ac:dyDescent="0.25">
      <c r="A509" s="360"/>
      <c r="B509" s="360"/>
      <c r="C509" s="360"/>
      <c r="D509" s="102"/>
      <c r="E509" s="498"/>
      <c r="F509" s="571"/>
      <c r="G509" s="101"/>
      <c r="H509" s="499"/>
      <c r="I509" s="98"/>
      <c r="J509" s="98"/>
      <c r="K509" s="94"/>
      <c r="L509" s="95"/>
      <c r="M509" s="95"/>
      <c r="N509" s="101"/>
    </row>
    <row r="510" spans="1:14" ht="24.95" customHeight="1" x14ac:dyDescent="0.25">
      <c r="A510" s="360"/>
      <c r="B510" s="360"/>
      <c r="C510" s="360"/>
      <c r="D510" s="102"/>
      <c r="E510" s="498"/>
      <c r="F510" s="571"/>
      <c r="G510" s="101"/>
      <c r="H510" s="499"/>
      <c r="I510" s="98"/>
      <c r="J510" s="98"/>
      <c r="K510" s="94"/>
      <c r="L510" s="95"/>
      <c r="M510" s="95"/>
      <c r="N510" s="101"/>
    </row>
    <row r="511" spans="1:14" ht="24.95" customHeight="1" x14ac:dyDescent="0.25">
      <c r="A511" s="360"/>
      <c r="B511" s="360"/>
      <c r="C511" s="360"/>
      <c r="D511" s="102"/>
      <c r="E511" s="498"/>
      <c r="F511" s="571"/>
      <c r="G511" s="101"/>
      <c r="H511" s="499"/>
      <c r="I511" s="98"/>
      <c r="J511" s="98"/>
      <c r="K511" s="94"/>
      <c r="L511" s="95"/>
      <c r="M511" s="95"/>
      <c r="N511" s="101"/>
    </row>
    <row r="512" spans="1:14" ht="24.95" customHeight="1" x14ac:dyDescent="0.25">
      <c r="A512" s="360"/>
      <c r="B512" s="360"/>
      <c r="C512" s="360"/>
      <c r="D512" s="102"/>
      <c r="E512" s="498"/>
      <c r="F512" s="571"/>
      <c r="G512" s="101"/>
      <c r="H512" s="499"/>
      <c r="I512" s="98"/>
      <c r="J512" s="98"/>
      <c r="K512" s="94"/>
      <c r="L512" s="95"/>
      <c r="M512" s="95"/>
      <c r="N512" s="101"/>
    </row>
    <row r="513" spans="1:14" ht="24.95" customHeight="1" x14ac:dyDescent="0.25">
      <c r="A513" s="360"/>
      <c r="B513" s="360"/>
      <c r="C513" s="360"/>
      <c r="D513" s="102"/>
      <c r="E513" s="498"/>
      <c r="F513" s="571"/>
      <c r="G513" s="101"/>
      <c r="H513" s="499"/>
      <c r="I513" s="98"/>
      <c r="J513" s="98"/>
      <c r="K513" s="94"/>
      <c r="L513" s="95"/>
      <c r="M513" s="95"/>
      <c r="N513" s="101"/>
    </row>
    <row r="514" spans="1:14" ht="24.95" customHeight="1" x14ac:dyDescent="0.25">
      <c r="A514" s="360"/>
      <c r="B514" s="360"/>
      <c r="C514" s="360"/>
      <c r="D514" s="102"/>
      <c r="E514" s="498"/>
      <c r="F514" s="571"/>
      <c r="G514" s="101"/>
      <c r="H514" s="499"/>
      <c r="I514" s="98"/>
      <c r="J514" s="98"/>
      <c r="K514" s="94"/>
      <c r="L514" s="95"/>
      <c r="M514" s="95"/>
      <c r="N514" s="101"/>
    </row>
    <row r="515" spans="1:14" ht="24.95" customHeight="1" x14ac:dyDescent="0.25">
      <c r="A515" s="360"/>
      <c r="B515" s="360"/>
      <c r="C515" s="360"/>
      <c r="D515" s="102"/>
      <c r="E515" s="498"/>
      <c r="F515" s="571"/>
      <c r="G515" s="101"/>
      <c r="H515" s="499"/>
      <c r="I515" s="98"/>
      <c r="J515" s="98"/>
      <c r="K515" s="94"/>
      <c r="L515" s="95"/>
      <c r="M515" s="95"/>
      <c r="N515" s="101"/>
    </row>
    <row r="516" spans="1:14" ht="24.95" customHeight="1" x14ac:dyDescent="0.25">
      <c r="A516" s="360"/>
      <c r="B516" s="360"/>
      <c r="C516" s="360"/>
      <c r="D516" s="102"/>
      <c r="E516" s="498"/>
      <c r="F516" s="571"/>
      <c r="G516" s="101"/>
      <c r="H516" s="499"/>
      <c r="I516" s="98"/>
      <c r="J516" s="98"/>
      <c r="K516" s="94"/>
      <c r="L516" s="95"/>
      <c r="M516" s="95"/>
      <c r="N516" s="101"/>
    </row>
    <row r="517" spans="1:14" ht="24.95" customHeight="1" x14ac:dyDescent="0.25">
      <c r="A517" s="360"/>
      <c r="B517" s="360"/>
      <c r="C517" s="360"/>
      <c r="D517" s="102"/>
      <c r="E517" s="498"/>
      <c r="F517" s="571"/>
      <c r="G517" s="101"/>
      <c r="H517" s="499"/>
      <c r="I517" s="98"/>
      <c r="J517" s="98"/>
      <c r="K517" s="94"/>
      <c r="L517" s="95"/>
      <c r="M517" s="95"/>
      <c r="N517" s="101"/>
    </row>
    <row r="518" spans="1:14" ht="24.95" customHeight="1" x14ac:dyDescent="0.25">
      <c r="A518" s="360"/>
      <c r="B518" s="360"/>
      <c r="C518" s="360"/>
      <c r="D518" s="102"/>
      <c r="E518" s="498"/>
      <c r="F518" s="571"/>
      <c r="G518" s="101"/>
      <c r="H518" s="499"/>
      <c r="I518" s="98"/>
      <c r="J518" s="98"/>
      <c r="K518" s="94"/>
      <c r="L518" s="95"/>
      <c r="M518" s="95"/>
      <c r="N518" s="101"/>
    </row>
    <row r="519" spans="1:14" ht="24.95" customHeight="1" x14ac:dyDescent="0.25">
      <c r="A519" s="360"/>
      <c r="B519" s="360"/>
      <c r="C519" s="360"/>
      <c r="D519" s="102"/>
      <c r="E519" s="498"/>
      <c r="F519" s="571"/>
      <c r="G519" s="101"/>
      <c r="H519" s="499"/>
      <c r="I519" s="98"/>
      <c r="J519" s="98"/>
      <c r="K519" s="94"/>
      <c r="L519" s="95"/>
      <c r="M519" s="95"/>
      <c r="N519" s="101"/>
    </row>
    <row r="520" spans="1:14" ht="24.95" customHeight="1" x14ac:dyDescent="0.25">
      <c r="A520" s="360"/>
      <c r="B520" s="360"/>
      <c r="C520" s="360"/>
      <c r="D520" s="102"/>
      <c r="E520" s="498"/>
      <c r="F520" s="571"/>
      <c r="G520" s="101"/>
      <c r="H520" s="499"/>
      <c r="I520" s="98"/>
      <c r="J520" s="98"/>
      <c r="K520" s="94"/>
      <c r="L520" s="95"/>
      <c r="M520" s="95"/>
      <c r="N520" s="101"/>
    </row>
    <row r="521" spans="1:14" ht="24.95" customHeight="1" x14ac:dyDescent="0.25">
      <c r="A521" s="360"/>
      <c r="B521" s="360"/>
      <c r="C521" s="360"/>
      <c r="D521" s="102"/>
      <c r="E521" s="498"/>
      <c r="F521" s="571"/>
      <c r="G521" s="101"/>
      <c r="H521" s="499"/>
      <c r="I521" s="98"/>
      <c r="J521" s="98"/>
      <c r="K521" s="94"/>
      <c r="L521" s="95"/>
      <c r="M521" s="95"/>
      <c r="N521" s="101"/>
    </row>
    <row r="522" spans="1:14" ht="24.95" customHeight="1" x14ac:dyDescent="0.25">
      <c r="A522" s="360"/>
      <c r="B522" s="360"/>
      <c r="C522" s="360"/>
      <c r="D522" s="102"/>
      <c r="E522" s="498"/>
      <c r="F522" s="571"/>
      <c r="G522" s="101"/>
      <c r="H522" s="499"/>
      <c r="I522" s="98"/>
      <c r="J522" s="98"/>
      <c r="K522" s="94"/>
      <c r="L522" s="95"/>
      <c r="M522" s="95"/>
      <c r="N522" s="101"/>
    </row>
    <row r="523" spans="1:14" ht="24.95" customHeight="1" x14ac:dyDescent="0.25">
      <c r="A523" s="360"/>
      <c r="B523" s="360"/>
      <c r="C523" s="360"/>
      <c r="D523" s="102"/>
      <c r="E523" s="498"/>
      <c r="F523" s="571"/>
      <c r="G523" s="101"/>
      <c r="H523" s="499"/>
      <c r="I523" s="98"/>
      <c r="J523" s="98"/>
      <c r="K523" s="94"/>
      <c r="L523" s="95"/>
      <c r="M523" s="95"/>
      <c r="N523" s="101"/>
    </row>
    <row r="524" spans="1:14" ht="24.95" customHeight="1" x14ac:dyDescent="0.25">
      <c r="A524" s="360"/>
      <c r="B524" s="360"/>
      <c r="C524" s="360"/>
      <c r="D524" s="102"/>
      <c r="E524" s="498"/>
      <c r="F524" s="571"/>
      <c r="G524" s="101"/>
      <c r="H524" s="499"/>
      <c r="I524" s="98"/>
      <c r="J524" s="98"/>
      <c r="K524" s="94"/>
      <c r="L524" s="95"/>
      <c r="M524" s="95"/>
      <c r="N524" s="101"/>
    </row>
    <row r="525" spans="1:14" ht="24.95" customHeight="1" x14ac:dyDescent="0.25">
      <c r="A525" s="360"/>
      <c r="B525" s="360"/>
      <c r="C525" s="360"/>
      <c r="D525" s="102"/>
      <c r="E525" s="498"/>
      <c r="F525" s="571"/>
      <c r="G525" s="101"/>
      <c r="H525" s="499"/>
      <c r="I525" s="98"/>
      <c r="J525" s="98"/>
      <c r="K525" s="94"/>
      <c r="L525" s="95"/>
      <c r="M525" s="95"/>
      <c r="N525" s="101"/>
    </row>
    <row r="526" spans="1:14" ht="24.95" customHeight="1" x14ac:dyDescent="0.25">
      <c r="A526" s="360"/>
      <c r="B526" s="360"/>
      <c r="C526" s="360"/>
      <c r="D526" s="102"/>
      <c r="E526" s="498"/>
      <c r="F526" s="571"/>
      <c r="G526" s="101"/>
      <c r="H526" s="499"/>
      <c r="I526" s="98"/>
      <c r="J526" s="98"/>
      <c r="K526" s="94"/>
      <c r="L526" s="95"/>
      <c r="M526" s="95"/>
      <c r="N526" s="101"/>
    </row>
    <row r="527" spans="1:14" ht="24.95" customHeight="1" x14ac:dyDescent="0.25">
      <c r="A527" s="360"/>
      <c r="B527" s="360"/>
      <c r="C527" s="360"/>
      <c r="D527" s="102"/>
      <c r="E527" s="498"/>
      <c r="F527" s="571"/>
      <c r="G527" s="101"/>
      <c r="H527" s="499"/>
      <c r="I527" s="98"/>
      <c r="J527" s="98"/>
      <c r="K527" s="94"/>
      <c r="L527" s="95"/>
      <c r="M527" s="95"/>
      <c r="N527" s="101"/>
    </row>
    <row r="528" spans="1:14" ht="24.95" customHeight="1" x14ac:dyDescent="0.25">
      <c r="A528" s="360"/>
      <c r="B528" s="360"/>
      <c r="C528" s="360"/>
      <c r="D528" s="102"/>
      <c r="E528" s="498"/>
      <c r="F528" s="571"/>
      <c r="G528" s="101"/>
      <c r="H528" s="499"/>
      <c r="I528" s="98"/>
      <c r="J528" s="98"/>
      <c r="K528" s="94"/>
      <c r="L528" s="95"/>
      <c r="M528" s="95"/>
      <c r="N528" s="101"/>
    </row>
    <row r="529" spans="1:14" ht="24.95" customHeight="1" x14ac:dyDescent="0.25">
      <c r="A529" s="360"/>
      <c r="B529" s="360"/>
      <c r="C529" s="360"/>
      <c r="D529" s="102"/>
      <c r="E529" s="498"/>
      <c r="F529" s="571"/>
      <c r="G529" s="101"/>
      <c r="H529" s="499"/>
      <c r="I529" s="98"/>
      <c r="J529" s="98"/>
      <c r="K529" s="94"/>
      <c r="L529" s="95"/>
      <c r="M529" s="95"/>
      <c r="N529" s="101"/>
    </row>
    <row r="530" spans="1:14" ht="24.95" customHeight="1" x14ac:dyDescent="0.25">
      <c r="A530" s="360"/>
      <c r="B530" s="360"/>
      <c r="C530" s="360"/>
      <c r="D530" s="102"/>
      <c r="E530" s="498"/>
      <c r="F530" s="571"/>
      <c r="G530" s="101"/>
      <c r="H530" s="499"/>
      <c r="I530" s="98"/>
      <c r="J530" s="98"/>
      <c r="K530" s="94"/>
      <c r="L530" s="95"/>
      <c r="M530" s="95"/>
      <c r="N530" s="101"/>
    </row>
    <row r="531" spans="1:14" ht="24.95" customHeight="1" x14ac:dyDescent="0.25">
      <c r="A531" s="360"/>
      <c r="B531" s="360"/>
      <c r="C531" s="360"/>
      <c r="D531" s="102"/>
      <c r="E531" s="498"/>
      <c r="F531" s="571"/>
      <c r="G531" s="101"/>
      <c r="H531" s="499"/>
      <c r="I531" s="98"/>
      <c r="J531" s="98"/>
      <c r="K531" s="94"/>
      <c r="L531" s="95"/>
      <c r="M531" s="95"/>
      <c r="N531" s="101"/>
    </row>
    <row r="532" spans="1:14" ht="24.95" customHeight="1" x14ac:dyDescent="0.25">
      <c r="A532" s="360"/>
      <c r="B532" s="360"/>
      <c r="C532" s="360"/>
      <c r="D532" s="102"/>
      <c r="E532" s="498"/>
      <c r="F532" s="571"/>
      <c r="G532" s="101"/>
      <c r="H532" s="499"/>
      <c r="I532" s="98"/>
      <c r="J532" s="98"/>
      <c r="K532" s="94"/>
      <c r="L532" s="95"/>
      <c r="M532" s="95"/>
      <c r="N532" s="101"/>
    </row>
    <row r="533" spans="1:14" ht="24.95" customHeight="1" x14ac:dyDescent="0.25">
      <c r="A533" s="360"/>
      <c r="B533" s="360"/>
      <c r="C533" s="360"/>
      <c r="D533" s="102"/>
      <c r="E533" s="498"/>
      <c r="F533" s="571"/>
      <c r="G533" s="101"/>
      <c r="H533" s="499"/>
      <c r="I533" s="98"/>
      <c r="J533" s="98"/>
      <c r="K533" s="94"/>
      <c r="L533" s="95"/>
      <c r="M533" s="95"/>
      <c r="N533" s="101"/>
    </row>
    <row r="534" spans="1:14" ht="24.95" customHeight="1" x14ac:dyDescent="0.25">
      <c r="A534" s="360"/>
      <c r="B534" s="360"/>
      <c r="C534" s="360"/>
      <c r="D534" s="102"/>
      <c r="E534" s="498"/>
      <c r="F534" s="571"/>
      <c r="G534" s="101"/>
      <c r="H534" s="499"/>
      <c r="I534" s="98"/>
      <c r="J534" s="98"/>
      <c r="K534" s="94"/>
      <c r="L534" s="95"/>
      <c r="M534" s="95"/>
      <c r="N534" s="101"/>
    </row>
    <row r="535" spans="1:14" ht="24.95" customHeight="1" x14ac:dyDescent="0.25">
      <c r="A535" s="360"/>
      <c r="B535" s="360"/>
      <c r="C535" s="360"/>
      <c r="D535" s="102"/>
      <c r="E535" s="498"/>
      <c r="F535" s="571"/>
      <c r="G535" s="101"/>
      <c r="H535" s="499"/>
      <c r="I535" s="98"/>
      <c r="J535" s="98"/>
      <c r="K535" s="94"/>
      <c r="L535" s="95"/>
      <c r="M535" s="95"/>
      <c r="N535" s="101"/>
    </row>
    <row r="536" spans="1:14" ht="24.95" customHeight="1" x14ac:dyDescent="0.25">
      <c r="A536" s="360"/>
      <c r="B536" s="360"/>
      <c r="C536" s="360"/>
      <c r="D536" s="102"/>
      <c r="E536" s="498"/>
      <c r="F536" s="571"/>
      <c r="G536" s="101"/>
      <c r="H536" s="499"/>
      <c r="I536" s="98"/>
      <c r="J536" s="98"/>
      <c r="K536" s="94"/>
      <c r="L536" s="95"/>
      <c r="M536" s="95"/>
      <c r="N536" s="101"/>
    </row>
    <row r="537" spans="1:14" ht="24.95" customHeight="1" x14ac:dyDescent="0.25">
      <c r="A537" s="360"/>
      <c r="B537" s="360"/>
      <c r="C537" s="360"/>
      <c r="D537" s="102"/>
      <c r="E537" s="498"/>
      <c r="F537" s="571"/>
      <c r="G537" s="101"/>
      <c r="H537" s="499"/>
      <c r="I537" s="98"/>
      <c r="J537" s="98"/>
      <c r="K537" s="94"/>
      <c r="L537" s="95"/>
      <c r="M537" s="95"/>
      <c r="N537" s="101"/>
    </row>
    <row r="538" spans="1:14" ht="24.95" customHeight="1" x14ac:dyDescent="0.25">
      <c r="A538" s="360"/>
      <c r="B538" s="360"/>
      <c r="C538" s="360"/>
      <c r="D538" s="102"/>
      <c r="E538" s="498"/>
      <c r="F538" s="571"/>
      <c r="G538" s="101"/>
      <c r="H538" s="499"/>
      <c r="I538" s="98"/>
      <c r="J538" s="98"/>
      <c r="K538" s="94"/>
      <c r="L538" s="95"/>
      <c r="M538" s="95"/>
      <c r="N538" s="101"/>
    </row>
    <row r="539" spans="1:14" ht="24.95" customHeight="1" x14ac:dyDescent="0.25">
      <c r="A539" s="360"/>
      <c r="B539" s="360"/>
      <c r="C539" s="360"/>
      <c r="D539" s="102"/>
      <c r="E539" s="498"/>
      <c r="F539" s="571"/>
      <c r="G539" s="101"/>
      <c r="H539" s="499"/>
      <c r="I539" s="98"/>
      <c r="J539" s="98"/>
      <c r="K539" s="94"/>
      <c r="L539" s="95"/>
      <c r="M539" s="95"/>
      <c r="N539" s="101"/>
    </row>
    <row r="540" spans="1:14" ht="24.95" customHeight="1" x14ac:dyDescent="0.25">
      <c r="A540" s="360"/>
      <c r="B540" s="360"/>
      <c r="C540" s="360"/>
      <c r="D540" s="102"/>
      <c r="E540" s="498"/>
      <c r="F540" s="571"/>
      <c r="G540" s="101"/>
      <c r="H540" s="499"/>
      <c r="I540" s="98"/>
      <c r="J540" s="98"/>
      <c r="K540" s="94"/>
      <c r="L540" s="95"/>
      <c r="M540" s="95"/>
      <c r="N540" s="101"/>
    </row>
    <row r="541" spans="1:14" ht="24.95" customHeight="1" x14ac:dyDescent="0.25">
      <c r="A541" s="360"/>
      <c r="B541" s="360"/>
      <c r="C541" s="360"/>
      <c r="D541" s="102"/>
      <c r="E541" s="498"/>
      <c r="F541" s="571"/>
      <c r="G541" s="101"/>
      <c r="H541" s="499"/>
      <c r="I541" s="98"/>
      <c r="J541" s="98"/>
      <c r="K541" s="94"/>
      <c r="L541" s="95"/>
      <c r="M541" s="95"/>
      <c r="N541" s="101"/>
    </row>
    <row r="542" spans="1:14" ht="24.95" customHeight="1" x14ac:dyDescent="0.25">
      <c r="A542" s="360"/>
      <c r="B542" s="360"/>
      <c r="C542" s="360"/>
      <c r="D542" s="102"/>
      <c r="E542" s="498"/>
      <c r="F542" s="571"/>
      <c r="G542" s="101"/>
      <c r="H542" s="499"/>
      <c r="I542" s="98"/>
      <c r="J542" s="98"/>
      <c r="K542" s="94"/>
      <c r="L542" s="95"/>
      <c r="M542" s="95"/>
      <c r="N542" s="101"/>
    </row>
    <row r="543" spans="1:14" ht="24.95" customHeight="1" x14ac:dyDescent="0.25">
      <c r="A543" s="360"/>
      <c r="B543" s="360"/>
      <c r="C543" s="360"/>
      <c r="D543" s="102"/>
      <c r="E543" s="498"/>
      <c r="F543" s="571"/>
      <c r="G543" s="101"/>
      <c r="H543" s="499"/>
      <c r="I543" s="98"/>
      <c r="J543" s="98"/>
      <c r="K543" s="94"/>
      <c r="L543" s="95"/>
      <c r="M543" s="95"/>
      <c r="N543" s="101"/>
    </row>
    <row r="544" spans="1:14" ht="24.95" customHeight="1" x14ac:dyDescent="0.25">
      <c r="A544" s="360"/>
      <c r="B544" s="360"/>
      <c r="C544" s="360"/>
      <c r="D544" s="102"/>
      <c r="E544" s="498"/>
      <c r="F544" s="571"/>
      <c r="G544" s="101"/>
      <c r="H544" s="499"/>
      <c r="I544" s="98"/>
      <c r="J544" s="98"/>
      <c r="K544" s="94"/>
      <c r="L544" s="95"/>
      <c r="M544" s="95"/>
      <c r="N544" s="101"/>
    </row>
    <row r="545" spans="1:14" ht="24.95" customHeight="1" x14ac:dyDescent="0.25">
      <c r="A545" s="360"/>
      <c r="B545" s="360"/>
      <c r="C545" s="360"/>
      <c r="D545" s="102"/>
      <c r="E545" s="498"/>
      <c r="F545" s="571"/>
      <c r="G545" s="101"/>
      <c r="H545" s="499"/>
      <c r="I545" s="98"/>
      <c r="J545" s="98"/>
      <c r="K545" s="94"/>
      <c r="L545" s="95"/>
      <c r="M545" s="95"/>
      <c r="N545" s="101"/>
    </row>
    <row r="546" spans="1:14" ht="24.95" customHeight="1" x14ac:dyDescent="0.25">
      <c r="A546" s="360"/>
      <c r="B546" s="360"/>
      <c r="C546" s="360"/>
      <c r="D546" s="102"/>
      <c r="E546" s="498"/>
      <c r="F546" s="571"/>
      <c r="G546" s="101"/>
      <c r="H546" s="499"/>
      <c r="I546" s="98"/>
      <c r="J546" s="98"/>
      <c r="K546" s="94"/>
      <c r="L546" s="95"/>
      <c r="M546" s="95"/>
      <c r="N546" s="101"/>
    </row>
    <row r="547" spans="1:14" ht="24.95" customHeight="1" x14ac:dyDescent="0.25">
      <c r="A547" s="360"/>
      <c r="B547" s="360"/>
      <c r="C547" s="360"/>
      <c r="D547" s="102"/>
      <c r="E547" s="498"/>
      <c r="F547" s="571"/>
      <c r="G547" s="101"/>
      <c r="H547" s="499"/>
      <c r="I547" s="98"/>
      <c r="J547" s="98"/>
      <c r="K547" s="94"/>
      <c r="L547" s="95"/>
      <c r="M547" s="95"/>
      <c r="N547" s="101"/>
    </row>
    <row r="548" spans="1:14" ht="24.95" customHeight="1" x14ac:dyDescent="0.25">
      <c r="A548" s="360"/>
      <c r="B548" s="360"/>
      <c r="C548" s="360"/>
      <c r="D548" s="102"/>
      <c r="E548" s="498"/>
      <c r="F548" s="571"/>
      <c r="G548" s="101"/>
      <c r="H548" s="499"/>
      <c r="I548" s="98"/>
      <c r="J548" s="98"/>
      <c r="K548" s="94"/>
      <c r="L548" s="95"/>
      <c r="M548" s="95"/>
      <c r="N548" s="101"/>
    </row>
    <row r="549" spans="1:14" ht="24.95" customHeight="1" x14ac:dyDescent="0.25">
      <c r="A549" s="360"/>
      <c r="B549" s="360"/>
      <c r="C549" s="360"/>
      <c r="D549" s="102"/>
      <c r="E549" s="498"/>
      <c r="F549" s="571"/>
      <c r="G549" s="101"/>
      <c r="H549" s="499"/>
      <c r="I549" s="98"/>
      <c r="J549" s="98"/>
      <c r="K549" s="94"/>
      <c r="L549" s="95"/>
      <c r="M549" s="95"/>
      <c r="N549" s="101"/>
    </row>
    <row r="550" spans="1:14" ht="24.95" customHeight="1" x14ac:dyDescent="0.25">
      <c r="A550" s="360"/>
      <c r="B550" s="360"/>
      <c r="C550" s="360"/>
      <c r="D550" s="102"/>
      <c r="E550" s="498"/>
      <c r="F550" s="571"/>
      <c r="G550" s="101"/>
      <c r="H550" s="499"/>
      <c r="I550" s="98"/>
      <c r="J550" s="98"/>
      <c r="K550" s="94"/>
      <c r="L550" s="95"/>
      <c r="M550" s="95"/>
      <c r="N550" s="101"/>
    </row>
    <row r="551" spans="1:14" ht="24.95" customHeight="1" x14ac:dyDescent="0.25">
      <c r="A551" s="360"/>
      <c r="B551" s="360"/>
      <c r="C551" s="360"/>
      <c r="D551" s="102"/>
      <c r="E551" s="498"/>
      <c r="F551" s="571"/>
      <c r="G551" s="101"/>
      <c r="H551" s="499"/>
      <c r="I551" s="98"/>
      <c r="J551" s="98"/>
      <c r="K551" s="94"/>
      <c r="L551" s="95"/>
      <c r="M551" s="95"/>
      <c r="N551" s="101"/>
    </row>
    <row r="552" spans="1:14" ht="24.95" customHeight="1" x14ac:dyDescent="0.25">
      <c r="A552" s="360"/>
      <c r="B552" s="360"/>
      <c r="C552" s="360"/>
      <c r="D552" s="102"/>
      <c r="E552" s="498"/>
      <c r="F552" s="571"/>
      <c r="G552" s="101"/>
      <c r="H552" s="499"/>
      <c r="I552" s="98"/>
      <c r="J552" s="98"/>
      <c r="K552" s="94"/>
      <c r="L552" s="95"/>
      <c r="M552" s="95"/>
      <c r="N552" s="101"/>
    </row>
    <row r="553" spans="1:14" ht="24.95" customHeight="1" x14ac:dyDescent="0.25">
      <c r="A553" s="360"/>
      <c r="B553" s="360"/>
      <c r="C553" s="360"/>
      <c r="D553" s="102"/>
      <c r="E553" s="498"/>
      <c r="F553" s="571"/>
      <c r="G553" s="101"/>
      <c r="H553" s="499"/>
      <c r="I553" s="98"/>
      <c r="J553" s="98"/>
      <c r="K553" s="94"/>
      <c r="L553" s="95"/>
      <c r="M553" s="95"/>
      <c r="N553" s="101"/>
    </row>
    <row r="554" spans="1:14" ht="24.95" customHeight="1" x14ac:dyDescent="0.25">
      <c r="A554" s="360"/>
      <c r="B554" s="360"/>
      <c r="C554" s="360"/>
      <c r="D554" s="102"/>
      <c r="E554" s="498"/>
      <c r="F554" s="571"/>
      <c r="G554" s="101"/>
      <c r="H554" s="499"/>
      <c r="I554" s="98"/>
      <c r="J554" s="98"/>
      <c r="K554" s="94"/>
      <c r="L554" s="95"/>
      <c r="M554" s="95"/>
      <c r="N554" s="101"/>
    </row>
    <row r="555" spans="1:14" ht="24.95" customHeight="1" x14ac:dyDescent="0.25">
      <c r="A555" s="360"/>
      <c r="B555" s="360"/>
      <c r="C555" s="360"/>
      <c r="D555" s="102"/>
      <c r="E555" s="498"/>
      <c r="F555" s="571"/>
      <c r="G555" s="101"/>
      <c r="H555" s="499"/>
      <c r="I555" s="98"/>
      <c r="J555" s="98"/>
      <c r="K555" s="94"/>
      <c r="L555" s="95"/>
      <c r="M555" s="95"/>
      <c r="N555" s="101"/>
    </row>
    <row r="556" spans="1:14" ht="24.95" customHeight="1" x14ac:dyDescent="0.25">
      <c r="A556" s="360"/>
      <c r="B556" s="360"/>
      <c r="C556" s="360"/>
      <c r="D556" s="102"/>
      <c r="E556" s="498"/>
      <c r="F556" s="571"/>
      <c r="G556" s="101"/>
      <c r="H556" s="499"/>
      <c r="I556" s="98"/>
      <c r="J556" s="98"/>
      <c r="K556" s="94"/>
      <c r="L556" s="95"/>
      <c r="M556" s="95"/>
      <c r="N556" s="101"/>
    </row>
    <row r="557" spans="1:14" ht="24.95" customHeight="1" x14ac:dyDescent="0.25">
      <c r="A557" s="360"/>
      <c r="B557" s="360"/>
      <c r="C557" s="360"/>
      <c r="D557" s="102"/>
      <c r="E557" s="498"/>
      <c r="F557" s="571"/>
      <c r="G557" s="101"/>
      <c r="H557" s="499"/>
      <c r="I557" s="98"/>
      <c r="J557" s="98"/>
      <c r="K557" s="94"/>
      <c r="L557" s="95"/>
      <c r="M557" s="95"/>
      <c r="N557" s="101"/>
    </row>
    <row r="558" spans="1:14" ht="24.95" customHeight="1" x14ac:dyDescent="0.25">
      <c r="A558" s="360"/>
      <c r="B558" s="360"/>
      <c r="C558" s="360"/>
      <c r="D558" s="102"/>
      <c r="E558" s="498"/>
      <c r="F558" s="571"/>
      <c r="G558" s="101"/>
      <c r="H558" s="499"/>
      <c r="I558" s="98"/>
      <c r="J558" s="98"/>
      <c r="K558" s="94"/>
      <c r="L558" s="95"/>
      <c r="M558" s="95"/>
      <c r="N558" s="101"/>
    </row>
    <row r="559" spans="1:14" ht="24.95" customHeight="1" x14ac:dyDescent="0.25">
      <c r="A559" s="360"/>
      <c r="B559" s="360"/>
      <c r="C559" s="360"/>
      <c r="D559" s="102"/>
      <c r="E559" s="498"/>
      <c r="F559" s="571"/>
      <c r="G559" s="101"/>
      <c r="H559" s="499"/>
      <c r="I559" s="98"/>
      <c r="J559" s="98"/>
      <c r="K559" s="94"/>
      <c r="L559" s="95"/>
      <c r="M559" s="95"/>
      <c r="N559" s="101"/>
    </row>
    <row r="560" spans="1:14" ht="24.95" customHeight="1" x14ac:dyDescent="0.25">
      <c r="A560" s="360"/>
      <c r="B560" s="360"/>
      <c r="C560" s="360"/>
      <c r="D560" s="102"/>
      <c r="E560" s="498"/>
      <c r="F560" s="571"/>
      <c r="G560" s="101"/>
      <c r="H560" s="499"/>
      <c r="I560" s="98"/>
      <c r="J560" s="98"/>
      <c r="K560" s="94"/>
      <c r="L560" s="95"/>
      <c r="M560" s="95"/>
      <c r="N560" s="101"/>
    </row>
    <row r="561" spans="1:14" ht="24.95" customHeight="1" x14ac:dyDescent="0.25">
      <c r="A561" s="360"/>
      <c r="B561" s="360"/>
      <c r="C561" s="360"/>
      <c r="D561" s="102"/>
      <c r="E561" s="498"/>
      <c r="F561" s="571"/>
      <c r="G561" s="101"/>
      <c r="H561" s="499"/>
      <c r="I561" s="98"/>
      <c r="J561" s="98"/>
      <c r="K561" s="94"/>
      <c r="L561" s="95"/>
      <c r="M561" s="95"/>
      <c r="N561" s="101"/>
    </row>
    <row r="562" spans="1:14" ht="24.95" customHeight="1" x14ac:dyDescent="0.25">
      <c r="A562" s="360"/>
      <c r="B562" s="360"/>
      <c r="C562" s="360"/>
      <c r="D562" s="102"/>
      <c r="E562" s="498"/>
      <c r="F562" s="571"/>
      <c r="G562" s="101"/>
      <c r="H562" s="499"/>
      <c r="I562" s="98"/>
      <c r="J562" s="98"/>
      <c r="K562" s="94"/>
      <c r="L562" s="95"/>
      <c r="M562" s="95"/>
      <c r="N562" s="101"/>
    </row>
    <row r="563" spans="1:14" ht="24.95" customHeight="1" x14ac:dyDescent="0.25">
      <c r="A563" s="360"/>
      <c r="B563" s="360"/>
      <c r="C563" s="360"/>
      <c r="D563" s="102"/>
      <c r="E563" s="498"/>
      <c r="F563" s="571"/>
      <c r="G563" s="101"/>
      <c r="H563" s="499"/>
      <c r="I563" s="98"/>
      <c r="J563" s="98"/>
      <c r="K563" s="94"/>
      <c r="L563" s="95"/>
      <c r="M563" s="95"/>
      <c r="N563" s="101"/>
    </row>
    <row r="564" spans="1:14" ht="24.95" customHeight="1" x14ac:dyDescent="0.25">
      <c r="A564" s="360"/>
      <c r="B564" s="360"/>
      <c r="C564" s="360"/>
      <c r="D564" s="102"/>
      <c r="E564" s="498"/>
      <c r="F564" s="571"/>
      <c r="G564" s="101"/>
      <c r="H564" s="499"/>
      <c r="I564" s="98"/>
      <c r="J564" s="98"/>
      <c r="K564" s="94"/>
      <c r="L564" s="95"/>
      <c r="M564" s="95"/>
      <c r="N564" s="101"/>
    </row>
    <row r="565" spans="1:14" ht="24.95" customHeight="1" x14ac:dyDescent="0.25">
      <c r="A565" s="360"/>
      <c r="B565" s="360"/>
      <c r="C565" s="360"/>
      <c r="D565" s="102"/>
      <c r="E565" s="498"/>
      <c r="F565" s="571"/>
      <c r="G565" s="101"/>
      <c r="H565" s="499"/>
      <c r="I565" s="98"/>
      <c r="J565" s="98"/>
      <c r="K565" s="94"/>
      <c r="L565" s="95"/>
      <c r="M565" s="95"/>
      <c r="N565" s="101"/>
    </row>
    <row r="566" spans="1:14" ht="24.95" customHeight="1" x14ac:dyDescent="0.25">
      <c r="A566" s="360"/>
      <c r="B566" s="360"/>
      <c r="C566" s="360"/>
      <c r="D566" s="102"/>
      <c r="E566" s="498"/>
      <c r="F566" s="571"/>
      <c r="G566" s="101"/>
      <c r="H566" s="499"/>
      <c r="I566" s="98"/>
      <c r="J566" s="98"/>
      <c r="K566" s="94"/>
      <c r="L566" s="95"/>
      <c r="M566" s="95"/>
      <c r="N566" s="101"/>
    </row>
    <row r="567" spans="1:14" ht="24.95" customHeight="1" x14ac:dyDescent="0.25">
      <c r="A567" s="360"/>
      <c r="B567" s="360"/>
      <c r="C567" s="360"/>
      <c r="D567" s="102"/>
      <c r="E567" s="498"/>
      <c r="F567" s="571"/>
      <c r="G567" s="101"/>
      <c r="H567" s="499"/>
      <c r="I567" s="98"/>
      <c r="J567" s="98"/>
      <c r="K567" s="94"/>
      <c r="L567" s="95"/>
      <c r="M567" s="95"/>
      <c r="N567" s="101"/>
    </row>
    <row r="568" spans="1:14" ht="24.95" customHeight="1" x14ac:dyDescent="0.25">
      <c r="A568" s="360"/>
      <c r="B568" s="360"/>
      <c r="C568" s="360"/>
      <c r="D568" s="102"/>
      <c r="E568" s="498"/>
      <c r="F568" s="571"/>
      <c r="G568" s="101"/>
      <c r="H568" s="499"/>
      <c r="I568" s="98"/>
      <c r="J568" s="98"/>
      <c r="K568" s="94"/>
      <c r="L568" s="95"/>
      <c r="M568" s="95"/>
      <c r="N568" s="101"/>
    </row>
    <row r="569" spans="1:14" ht="24.95" customHeight="1" x14ac:dyDescent="0.25">
      <c r="A569" s="360"/>
      <c r="B569" s="360"/>
      <c r="C569" s="360"/>
      <c r="D569" s="102"/>
      <c r="E569" s="498"/>
      <c r="F569" s="571"/>
      <c r="G569" s="101"/>
      <c r="H569" s="499"/>
      <c r="I569" s="98"/>
      <c r="J569" s="98"/>
      <c r="K569" s="94"/>
      <c r="L569" s="95"/>
      <c r="M569" s="95"/>
      <c r="N569" s="101"/>
    </row>
    <row r="570" spans="1:14" ht="24.95" customHeight="1" x14ac:dyDescent="0.25">
      <c r="A570" s="360"/>
      <c r="B570" s="360"/>
      <c r="C570" s="360"/>
      <c r="D570" s="102"/>
      <c r="E570" s="498"/>
      <c r="F570" s="571"/>
      <c r="G570" s="101"/>
      <c r="H570" s="499"/>
      <c r="I570" s="98"/>
      <c r="J570" s="98"/>
      <c r="K570" s="94"/>
      <c r="L570" s="95"/>
      <c r="M570" s="95"/>
      <c r="N570" s="101"/>
    </row>
    <row r="571" spans="1:14" ht="24.95" customHeight="1" x14ac:dyDescent="0.25">
      <c r="A571" s="360"/>
      <c r="B571" s="360"/>
      <c r="C571" s="360"/>
      <c r="D571" s="102"/>
      <c r="E571" s="498"/>
      <c r="F571" s="571"/>
      <c r="G571" s="101"/>
      <c r="H571" s="499"/>
      <c r="I571" s="98"/>
      <c r="J571" s="98"/>
      <c r="K571" s="94"/>
      <c r="L571" s="95"/>
      <c r="M571" s="95"/>
      <c r="N571" s="101"/>
    </row>
    <row r="572" spans="1:14" ht="24.95" customHeight="1" x14ac:dyDescent="0.25">
      <c r="A572" s="360"/>
      <c r="B572" s="360"/>
      <c r="C572" s="360"/>
      <c r="D572" s="102"/>
      <c r="E572" s="498"/>
      <c r="F572" s="571"/>
      <c r="G572" s="101"/>
      <c r="H572" s="499"/>
      <c r="I572" s="98"/>
      <c r="J572" s="98"/>
      <c r="K572" s="94"/>
      <c r="L572" s="95"/>
      <c r="M572" s="95"/>
      <c r="N572" s="101"/>
    </row>
    <row r="573" spans="1:14" ht="24.95" customHeight="1" x14ac:dyDescent="0.25">
      <c r="A573" s="360"/>
      <c r="B573" s="360"/>
      <c r="C573" s="360"/>
      <c r="D573" s="102"/>
      <c r="E573" s="498"/>
      <c r="F573" s="571"/>
      <c r="G573" s="101"/>
      <c r="H573" s="499"/>
      <c r="I573" s="98"/>
      <c r="J573" s="98"/>
      <c r="K573" s="94"/>
      <c r="L573" s="95"/>
      <c r="M573" s="95"/>
      <c r="N573" s="101"/>
    </row>
    <row r="574" spans="1:14" ht="24.95" customHeight="1" x14ac:dyDescent="0.25">
      <c r="A574" s="360"/>
      <c r="B574" s="360"/>
      <c r="C574" s="360"/>
      <c r="D574" s="102"/>
      <c r="E574" s="498"/>
      <c r="F574" s="571"/>
      <c r="G574" s="101"/>
      <c r="H574" s="499"/>
      <c r="I574" s="98"/>
      <c r="J574" s="98"/>
      <c r="K574" s="94"/>
      <c r="L574" s="95"/>
      <c r="M574" s="95"/>
      <c r="N574" s="101"/>
    </row>
    <row r="575" spans="1:14" ht="24.95" customHeight="1" x14ac:dyDescent="0.25">
      <c r="A575" s="360"/>
      <c r="B575" s="360"/>
      <c r="C575" s="360"/>
      <c r="D575" s="102"/>
      <c r="E575" s="498"/>
      <c r="F575" s="571"/>
      <c r="G575" s="101"/>
      <c r="H575" s="499"/>
      <c r="I575" s="98"/>
      <c r="J575" s="98"/>
      <c r="K575" s="94"/>
      <c r="L575" s="95"/>
      <c r="M575" s="95"/>
      <c r="N575" s="101"/>
    </row>
    <row r="576" spans="1:14" ht="24.95" customHeight="1" x14ac:dyDescent="0.25">
      <c r="A576" s="360"/>
      <c r="B576" s="360"/>
      <c r="C576" s="360"/>
      <c r="D576" s="102"/>
      <c r="E576" s="498"/>
      <c r="F576" s="571"/>
      <c r="G576" s="101"/>
      <c r="H576" s="499"/>
      <c r="I576" s="98"/>
      <c r="J576" s="98"/>
      <c r="K576" s="94"/>
      <c r="L576" s="95"/>
      <c r="M576" s="95"/>
      <c r="N576" s="101"/>
    </row>
    <row r="577" spans="1:14" ht="24.95" customHeight="1" x14ac:dyDescent="0.25">
      <c r="A577" s="360"/>
      <c r="B577" s="360"/>
      <c r="C577" s="360"/>
      <c r="D577" s="102"/>
      <c r="E577" s="498"/>
      <c r="F577" s="571"/>
      <c r="G577" s="101"/>
      <c r="H577" s="499"/>
      <c r="I577" s="98"/>
      <c r="J577" s="98"/>
      <c r="K577" s="94"/>
      <c r="L577" s="95"/>
      <c r="M577" s="95"/>
      <c r="N577" s="101"/>
    </row>
    <row r="578" spans="1:14" ht="24.95" customHeight="1" x14ac:dyDescent="0.25">
      <c r="A578" s="360"/>
      <c r="B578" s="360"/>
      <c r="C578" s="360"/>
      <c r="D578" s="102"/>
      <c r="E578" s="498"/>
      <c r="F578" s="571"/>
      <c r="G578" s="101"/>
      <c r="H578" s="499"/>
      <c r="I578" s="98"/>
      <c r="J578" s="98"/>
      <c r="K578" s="94"/>
      <c r="L578" s="95"/>
      <c r="M578" s="95"/>
      <c r="N578" s="101"/>
    </row>
    <row r="579" spans="1:14" ht="24.95" customHeight="1" x14ac:dyDescent="0.25">
      <c r="A579" s="360"/>
      <c r="B579" s="360"/>
      <c r="C579" s="360"/>
      <c r="D579" s="102"/>
      <c r="E579" s="498"/>
      <c r="F579" s="571"/>
      <c r="G579" s="101"/>
      <c r="H579" s="499"/>
      <c r="I579" s="98"/>
      <c r="J579" s="98"/>
      <c r="K579" s="94"/>
      <c r="L579" s="95"/>
      <c r="M579" s="95"/>
      <c r="N579" s="101"/>
    </row>
    <row r="580" spans="1:14" ht="24.95" customHeight="1" x14ac:dyDescent="0.25">
      <c r="A580" s="360"/>
      <c r="B580" s="360"/>
      <c r="C580" s="360"/>
      <c r="D580" s="102"/>
      <c r="E580" s="498"/>
      <c r="F580" s="571"/>
      <c r="G580" s="101"/>
      <c r="H580" s="499"/>
      <c r="I580" s="98"/>
      <c r="J580" s="98"/>
      <c r="K580" s="94"/>
      <c r="L580" s="95"/>
      <c r="M580" s="95"/>
      <c r="N580" s="101"/>
    </row>
    <row r="581" spans="1:14" ht="24.95" customHeight="1" x14ac:dyDescent="0.25">
      <c r="A581" s="360"/>
      <c r="B581" s="360"/>
      <c r="C581" s="360"/>
      <c r="D581" s="102"/>
      <c r="E581" s="498"/>
      <c r="F581" s="571"/>
      <c r="G581" s="101"/>
      <c r="H581" s="499"/>
      <c r="I581" s="98"/>
      <c r="J581" s="98"/>
      <c r="K581" s="94"/>
      <c r="L581" s="95"/>
      <c r="M581" s="95"/>
      <c r="N581" s="101"/>
    </row>
    <row r="582" spans="1:14" ht="24.95" customHeight="1" x14ac:dyDescent="0.25">
      <c r="A582" s="360"/>
      <c r="B582" s="360"/>
      <c r="C582" s="360"/>
      <c r="D582" s="102"/>
      <c r="E582" s="498"/>
      <c r="F582" s="571"/>
      <c r="G582" s="101"/>
      <c r="H582" s="499"/>
      <c r="I582" s="98"/>
      <c r="J582" s="98"/>
      <c r="K582" s="94"/>
      <c r="L582" s="95"/>
      <c r="M582" s="95"/>
      <c r="N582" s="101"/>
    </row>
    <row r="583" spans="1:14" ht="24.95" customHeight="1" x14ac:dyDescent="0.25">
      <c r="A583" s="360"/>
      <c r="B583" s="360"/>
      <c r="C583" s="360"/>
      <c r="D583" s="102"/>
      <c r="E583" s="498"/>
      <c r="F583" s="571"/>
      <c r="G583" s="101"/>
      <c r="H583" s="499"/>
      <c r="I583" s="98"/>
      <c r="J583" s="98"/>
      <c r="K583" s="94"/>
      <c r="L583" s="95"/>
      <c r="M583" s="95"/>
      <c r="N583" s="101"/>
    </row>
    <row r="584" spans="1:14" ht="24.95" customHeight="1" x14ac:dyDescent="0.25">
      <c r="A584" s="360"/>
      <c r="B584" s="360"/>
      <c r="C584" s="360"/>
      <c r="D584" s="102"/>
      <c r="E584" s="498"/>
      <c r="F584" s="571"/>
      <c r="G584" s="101"/>
      <c r="H584" s="499"/>
      <c r="I584" s="98"/>
      <c r="J584" s="98"/>
      <c r="K584" s="94"/>
      <c r="L584" s="95"/>
      <c r="M584" s="95"/>
      <c r="N584" s="101"/>
    </row>
    <row r="585" spans="1:14" ht="24.95" customHeight="1" x14ac:dyDescent="0.25">
      <c r="A585" s="360"/>
      <c r="B585" s="360"/>
      <c r="C585" s="360"/>
      <c r="D585" s="102"/>
      <c r="E585" s="498"/>
      <c r="F585" s="571"/>
      <c r="G585" s="101"/>
      <c r="H585" s="499"/>
      <c r="I585" s="98"/>
      <c r="J585" s="98"/>
      <c r="K585" s="94"/>
      <c r="L585" s="95"/>
      <c r="M585" s="95"/>
      <c r="N585" s="101"/>
    </row>
    <row r="586" spans="1:14" ht="24.95" customHeight="1" x14ac:dyDescent="0.25">
      <c r="A586" s="360"/>
      <c r="B586" s="360"/>
      <c r="C586" s="360"/>
      <c r="D586" s="102"/>
      <c r="E586" s="498"/>
      <c r="F586" s="571"/>
      <c r="G586" s="101"/>
      <c r="H586" s="499"/>
      <c r="I586" s="98"/>
      <c r="J586" s="98"/>
      <c r="K586" s="94"/>
      <c r="L586" s="95"/>
      <c r="M586" s="95"/>
      <c r="N586" s="101"/>
    </row>
    <row r="587" spans="1:14" ht="24.95" customHeight="1" x14ac:dyDescent="0.25">
      <c r="A587" s="360"/>
      <c r="B587" s="360"/>
      <c r="C587" s="360"/>
      <c r="D587" s="102"/>
      <c r="E587" s="498"/>
      <c r="F587" s="571"/>
      <c r="G587" s="101"/>
      <c r="H587" s="499"/>
      <c r="I587" s="98"/>
      <c r="J587" s="98"/>
      <c r="K587" s="94"/>
      <c r="L587" s="95"/>
      <c r="M587" s="95"/>
      <c r="N587" s="101"/>
    </row>
    <row r="588" spans="1:14" ht="24.95" customHeight="1" x14ac:dyDescent="0.25">
      <c r="A588" s="360"/>
      <c r="B588" s="360"/>
      <c r="C588" s="360"/>
      <c r="D588" s="102"/>
      <c r="E588" s="498"/>
      <c r="F588" s="571"/>
      <c r="G588" s="101"/>
      <c r="H588" s="499"/>
      <c r="I588" s="98"/>
      <c r="J588" s="98"/>
      <c r="K588" s="94"/>
      <c r="L588" s="95"/>
      <c r="M588" s="95"/>
      <c r="N588" s="101"/>
    </row>
    <row r="589" spans="1:14" ht="24.95" customHeight="1" x14ac:dyDescent="0.25">
      <c r="A589" s="360"/>
      <c r="B589" s="360"/>
      <c r="C589" s="360"/>
      <c r="D589" s="102"/>
      <c r="E589" s="498"/>
      <c r="F589" s="571"/>
      <c r="G589" s="101"/>
      <c r="H589" s="499"/>
      <c r="I589" s="98"/>
      <c r="J589" s="98"/>
      <c r="K589" s="94"/>
      <c r="L589" s="95"/>
      <c r="M589" s="95"/>
      <c r="N589" s="101"/>
    </row>
    <row r="590" spans="1:14" ht="24.95" customHeight="1" x14ac:dyDescent="0.25">
      <c r="A590" s="360"/>
      <c r="B590" s="360"/>
      <c r="C590" s="360"/>
      <c r="D590" s="102"/>
      <c r="E590" s="498"/>
      <c r="F590" s="571"/>
      <c r="G590" s="101"/>
      <c r="H590" s="499"/>
      <c r="I590" s="98"/>
      <c r="J590" s="98"/>
      <c r="K590" s="94"/>
      <c r="L590" s="95"/>
      <c r="M590" s="95"/>
      <c r="N590" s="101"/>
    </row>
    <row r="591" spans="1:14" ht="24.95" customHeight="1" x14ac:dyDescent="0.25">
      <c r="A591" s="360"/>
      <c r="B591" s="360"/>
      <c r="C591" s="360"/>
      <c r="D591" s="102"/>
      <c r="E591" s="498"/>
      <c r="F591" s="571"/>
      <c r="G591" s="101"/>
      <c r="H591" s="499"/>
      <c r="I591" s="98"/>
      <c r="J591" s="98"/>
      <c r="K591" s="94"/>
      <c r="L591" s="95"/>
      <c r="M591" s="95"/>
      <c r="N591" s="101"/>
    </row>
    <row r="592" spans="1:14" ht="24.95" customHeight="1" x14ac:dyDescent="0.25">
      <c r="A592" s="360"/>
      <c r="B592" s="360"/>
      <c r="C592" s="360"/>
      <c r="D592" s="102"/>
      <c r="E592" s="498"/>
      <c r="F592" s="571"/>
      <c r="G592" s="101"/>
      <c r="H592" s="499"/>
      <c r="I592" s="98"/>
      <c r="J592" s="98"/>
      <c r="K592" s="94"/>
      <c r="L592" s="95"/>
      <c r="M592" s="95"/>
      <c r="N592" s="101"/>
    </row>
    <row r="593" spans="1:14" ht="24.95" customHeight="1" x14ac:dyDescent="0.25">
      <c r="A593" s="360"/>
      <c r="B593" s="360"/>
      <c r="C593" s="360"/>
      <c r="D593" s="102"/>
      <c r="E593" s="498"/>
      <c r="F593" s="571"/>
      <c r="G593" s="101"/>
      <c r="H593" s="499"/>
      <c r="I593" s="98"/>
      <c r="J593" s="98"/>
      <c r="K593" s="94"/>
      <c r="L593" s="95"/>
      <c r="M593" s="95"/>
      <c r="N593" s="101"/>
    </row>
    <row r="594" spans="1:14" ht="24.95" customHeight="1" x14ac:dyDescent="0.25">
      <c r="A594" s="360"/>
      <c r="B594" s="360"/>
      <c r="C594" s="360"/>
      <c r="D594" s="102"/>
      <c r="E594" s="498"/>
      <c r="F594" s="571"/>
      <c r="G594" s="101"/>
      <c r="H594" s="499"/>
      <c r="I594" s="98"/>
      <c r="J594" s="98"/>
      <c r="K594" s="94"/>
      <c r="L594" s="95"/>
      <c r="M594" s="95"/>
      <c r="N594" s="101"/>
    </row>
    <row r="595" spans="1:14" ht="24.95" customHeight="1" x14ac:dyDescent="0.25">
      <c r="A595" s="360"/>
      <c r="B595" s="360"/>
      <c r="C595" s="360"/>
      <c r="D595" s="102"/>
      <c r="E595" s="498"/>
      <c r="F595" s="571"/>
      <c r="G595" s="101"/>
      <c r="H595" s="499"/>
      <c r="I595" s="98"/>
      <c r="J595" s="98"/>
      <c r="K595" s="94"/>
      <c r="L595" s="95"/>
      <c r="M595" s="95"/>
      <c r="N595" s="101"/>
    </row>
    <row r="596" spans="1:14" ht="24.95" customHeight="1" x14ac:dyDescent="0.25">
      <c r="A596" s="360"/>
      <c r="B596" s="360"/>
      <c r="C596" s="360"/>
      <c r="D596" s="102"/>
      <c r="E596" s="498"/>
      <c r="F596" s="571"/>
      <c r="G596" s="101"/>
      <c r="H596" s="499"/>
      <c r="I596" s="98"/>
      <c r="J596" s="98"/>
      <c r="K596" s="94"/>
      <c r="L596" s="95"/>
      <c r="M596" s="95"/>
      <c r="N596" s="101"/>
    </row>
    <row r="597" spans="1:14" ht="24.95" customHeight="1" x14ac:dyDescent="0.25">
      <c r="A597" s="360"/>
      <c r="B597" s="360"/>
      <c r="C597" s="360"/>
      <c r="D597" s="102"/>
      <c r="E597" s="498"/>
      <c r="F597" s="571"/>
      <c r="G597" s="101"/>
      <c r="H597" s="499"/>
      <c r="I597" s="98"/>
      <c r="J597" s="98"/>
      <c r="K597" s="94"/>
      <c r="L597" s="95"/>
      <c r="M597" s="95"/>
      <c r="N597" s="101"/>
    </row>
    <row r="598" spans="1:14" ht="24.95" customHeight="1" x14ac:dyDescent="0.25">
      <c r="A598" s="360"/>
      <c r="B598" s="360"/>
      <c r="C598" s="360"/>
      <c r="D598" s="102"/>
      <c r="E598" s="498"/>
      <c r="F598" s="571"/>
      <c r="G598" s="101"/>
      <c r="H598" s="499"/>
      <c r="I598" s="98"/>
      <c r="J598" s="98"/>
      <c r="K598" s="94"/>
      <c r="L598" s="95"/>
      <c r="M598" s="95"/>
      <c r="N598" s="101"/>
    </row>
    <row r="599" spans="1:14" ht="24.95" customHeight="1" x14ac:dyDescent="0.25">
      <c r="A599" s="360"/>
      <c r="B599" s="360"/>
      <c r="C599" s="360"/>
      <c r="D599" s="102"/>
      <c r="E599" s="498"/>
      <c r="F599" s="571"/>
      <c r="G599" s="101"/>
      <c r="H599" s="499"/>
      <c r="I599" s="98"/>
      <c r="J599" s="98"/>
      <c r="K599" s="94"/>
      <c r="L599" s="95"/>
      <c r="M599" s="95"/>
      <c r="N599" s="101"/>
    </row>
    <row r="600" spans="1:14" ht="24.95" customHeight="1" x14ac:dyDescent="0.25">
      <c r="A600" s="360"/>
      <c r="B600" s="360"/>
      <c r="C600" s="360"/>
      <c r="D600" s="102"/>
      <c r="E600" s="498"/>
      <c r="F600" s="571"/>
      <c r="G600" s="101"/>
      <c r="H600" s="499"/>
      <c r="I600" s="98"/>
      <c r="J600" s="98"/>
      <c r="K600" s="94"/>
      <c r="L600" s="95"/>
      <c r="M600" s="95"/>
      <c r="N600" s="101"/>
    </row>
    <row r="601" spans="1:14" ht="24.95" customHeight="1" x14ac:dyDescent="0.25">
      <c r="A601" s="360"/>
      <c r="B601" s="360"/>
      <c r="C601" s="360"/>
      <c r="D601" s="102"/>
      <c r="E601" s="498"/>
      <c r="F601" s="571"/>
      <c r="G601" s="101"/>
      <c r="H601" s="499"/>
      <c r="I601" s="98"/>
      <c r="J601" s="98"/>
      <c r="K601" s="94"/>
      <c r="L601" s="95"/>
      <c r="M601" s="95"/>
      <c r="N601" s="101"/>
    </row>
    <row r="602" spans="1:14" ht="24.95" customHeight="1" x14ac:dyDescent="0.25">
      <c r="A602" s="360"/>
      <c r="B602" s="360"/>
      <c r="C602" s="360"/>
      <c r="D602" s="102"/>
      <c r="E602" s="498"/>
      <c r="F602" s="571"/>
      <c r="G602" s="101"/>
      <c r="H602" s="499"/>
      <c r="I602" s="98"/>
      <c r="J602" s="98"/>
      <c r="K602" s="94"/>
      <c r="L602" s="95"/>
      <c r="M602" s="95"/>
      <c r="N602" s="101"/>
    </row>
    <row r="603" spans="1:14" ht="24.95" customHeight="1" x14ac:dyDescent="0.25">
      <c r="A603" s="360"/>
      <c r="B603" s="360"/>
      <c r="C603" s="360"/>
      <c r="D603" s="102"/>
      <c r="E603" s="498"/>
      <c r="F603" s="571"/>
      <c r="G603" s="101"/>
      <c r="H603" s="499"/>
      <c r="I603" s="98"/>
      <c r="J603" s="98"/>
      <c r="K603" s="94"/>
      <c r="L603" s="95"/>
      <c r="M603" s="95"/>
      <c r="N603" s="101"/>
    </row>
    <row r="604" spans="1:14" ht="24.95" customHeight="1" x14ac:dyDescent="0.25">
      <c r="A604" s="360"/>
      <c r="B604" s="360"/>
      <c r="C604" s="360"/>
      <c r="D604" s="102"/>
      <c r="E604" s="498"/>
      <c r="F604" s="571"/>
      <c r="G604" s="101"/>
      <c r="H604" s="499"/>
      <c r="I604" s="98"/>
      <c r="J604" s="98"/>
      <c r="K604" s="94"/>
      <c r="L604" s="95"/>
      <c r="M604" s="95"/>
      <c r="N604" s="101"/>
    </row>
    <row r="605" spans="1:14" ht="24.95" customHeight="1" x14ac:dyDescent="0.25">
      <c r="A605" s="360"/>
      <c r="B605" s="360"/>
      <c r="C605" s="360"/>
      <c r="D605" s="102"/>
      <c r="E605" s="498"/>
      <c r="F605" s="571"/>
      <c r="G605" s="101"/>
      <c r="H605" s="499"/>
      <c r="I605" s="98"/>
      <c r="J605" s="98"/>
      <c r="K605" s="94"/>
      <c r="L605" s="95"/>
      <c r="M605" s="95"/>
      <c r="N605" s="101"/>
    </row>
    <row r="606" spans="1:14" ht="24.95" customHeight="1" x14ac:dyDescent="0.25">
      <c r="A606" s="360"/>
      <c r="B606" s="360"/>
      <c r="C606" s="360"/>
      <c r="D606" s="102"/>
      <c r="E606" s="498"/>
      <c r="F606" s="571"/>
      <c r="G606" s="101"/>
      <c r="H606" s="499"/>
      <c r="I606" s="98"/>
      <c r="J606" s="98"/>
      <c r="K606" s="94"/>
      <c r="L606" s="95"/>
      <c r="M606" s="95"/>
      <c r="N606" s="101"/>
    </row>
    <row r="607" spans="1:14" ht="24.95" customHeight="1" x14ac:dyDescent="0.25">
      <c r="A607" s="360"/>
      <c r="B607" s="360"/>
      <c r="C607" s="360"/>
      <c r="D607" s="102"/>
      <c r="E607" s="498"/>
      <c r="F607" s="571"/>
      <c r="G607" s="101"/>
      <c r="H607" s="499"/>
      <c r="I607" s="98"/>
      <c r="J607" s="98"/>
      <c r="K607" s="94"/>
      <c r="L607" s="95"/>
      <c r="M607" s="95"/>
      <c r="N607" s="101"/>
    </row>
    <row r="608" spans="1:14" ht="24.95" customHeight="1" x14ac:dyDescent="0.25">
      <c r="A608" s="360"/>
      <c r="B608" s="360"/>
      <c r="C608" s="360"/>
      <c r="D608" s="102"/>
      <c r="E608" s="498"/>
      <c r="F608" s="571"/>
      <c r="G608" s="101"/>
      <c r="H608" s="499"/>
      <c r="I608" s="98"/>
      <c r="J608" s="98"/>
      <c r="K608" s="94"/>
      <c r="L608" s="95"/>
      <c r="M608" s="95"/>
      <c r="N608" s="101"/>
    </row>
    <row r="609" spans="1:14" ht="24.95" customHeight="1" x14ac:dyDescent="0.25">
      <c r="A609" s="360"/>
      <c r="B609" s="360"/>
      <c r="C609" s="360"/>
      <c r="D609" s="102"/>
      <c r="E609" s="498"/>
      <c r="F609" s="571"/>
      <c r="G609" s="101"/>
      <c r="H609" s="499"/>
      <c r="I609" s="98"/>
      <c r="J609" s="98"/>
      <c r="K609" s="94"/>
      <c r="L609" s="95"/>
      <c r="M609" s="95"/>
      <c r="N609" s="101"/>
    </row>
    <row r="610" spans="1:14" ht="24.95" customHeight="1" x14ac:dyDescent="0.25">
      <c r="A610" s="360"/>
      <c r="B610" s="360"/>
      <c r="C610" s="360"/>
      <c r="D610" s="102"/>
      <c r="E610" s="498"/>
      <c r="F610" s="571"/>
      <c r="G610" s="101"/>
      <c r="H610" s="499"/>
      <c r="I610" s="98"/>
      <c r="J610" s="98"/>
      <c r="K610" s="94"/>
      <c r="L610" s="95"/>
      <c r="M610" s="95"/>
      <c r="N610" s="101"/>
    </row>
    <row r="611" spans="1:14" ht="24.95" customHeight="1" x14ac:dyDescent="0.25">
      <c r="A611" s="360"/>
      <c r="B611" s="360"/>
      <c r="C611" s="360"/>
      <c r="D611" s="102"/>
      <c r="E611" s="498"/>
      <c r="F611" s="571"/>
      <c r="G611" s="101"/>
      <c r="H611" s="499"/>
      <c r="I611" s="98"/>
      <c r="J611" s="98"/>
      <c r="K611" s="94"/>
      <c r="L611" s="95"/>
      <c r="M611" s="95"/>
      <c r="N611" s="101"/>
    </row>
    <row r="612" spans="1:14" ht="24.95" customHeight="1" x14ac:dyDescent="0.25">
      <c r="A612" s="360"/>
      <c r="B612" s="360"/>
      <c r="C612" s="360"/>
      <c r="D612" s="102"/>
      <c r="E612" s="498"/>
      <c r="F612" s="571"/>
      <c r="G612" s="101"/>
      <c r="H612" s="499"/>
      <c r="I612" s="98"/>
      <c r="J612" s="98"/>
      <c r="K612" s="94"/>
      <c r="L612" s="95"/>
      <c r="M612" s="95"/>
      <c r="N612" s="101"/>
    </row>
    <row r="613" spans="1:14" ht="24.95" customHeight="1" x14ac:dyDescent="0.25">
      <c r="A613" s="360"/>
      <c r="B613" s="360"/>
      <c r="C613" s="360"/>
      <c r="D613" s="102"/>
      <c r="E613" s="498"/>
      <c r="F613" s="571"/>
      <c r="G613" s="101"/>
      <c r="H613" s="499"/>
      <c r="I613" s="98"/>
      <c r="J613" s="98"/>
      <c r="K613" s="94"/>
      <c r="L613" s="95"/>
      <c r="M613" s="95"/>
      <c r="N613" s="101"/>
    </row>
    <row r="614" spans="1:14" ht="24.95" customHeight="1" x14ac:dyDescent="0.25">
      <c r="A614" s="360"/>
      <c r="B614" s="360"/>
      <c r="C614" s="360"/>
      <c r="D614" s="102"/>
      <c r="E614" s="498"/>
      <c r="F614" s="571"/>
      <c r="G614" s="101"/>
      <c r="H614" s="499"/>
      <c r="I614" s="98"/>
      <c r="J614" s="98"/>
      <c r="K614" s="94"/>
      <c r="L614" s="95"/>
      <c r="M614" s="95"/>
      <c r="N614" s="101"/>
    </row>
    <row r="615" spans="1:14" ht="24.95" customHeight="1" x14ac:dyDescent="0.25">
      <c r="A615" s="360"/>
      <c r="B615" s="360"/>
      <c r="C615" s="360"/>
      <c r="D615" s="102"/>
      <c r="E615" s="498"/>
      <c r="F615" s="571"/>
      <c r="G615" s="101"/>
      <c r="H615" s="499"/>
      <c r="I615" s="98"/>
      <c r="J615" s="98"/>
      <c r="K615" s="94"/>
      <c r="L615" s="95"/>
      <c r="M615" s="95"/>
      <c r="N615" s="101"/>
    </row>
    <row r="616" spans="1:14" ht="24.95" customHeight="1" x14ac:dyDescent="0.25">
      <c r="A616" s="360"/>
      <c r="B616" s="360"/>
      <c r="C616" s="360"/>
      <c r="D616" s="102"/>
      <c r="E616" s="498"/>
      <c r="F616" s="571"/>
      <c r="G616" s="101"/>
      <c r="H616" s="499"/>
      <c r="I616" s="98"/>
      <c r="J616" s="98"/>
      <c r="K616" s="94"/>
      <c r="L616" s="95"/>
      <c r="M616" s="95"/>
      <c r="N616" s="101"/>
    </row>
    <row r="617" spans="1:14" ht="24.95" customHeight="1" x14ac:dyDescent="0.25">
      <c r="A617" s="360"/>
      <c r="B617" s="360"/>
      <c r="C617" s="360"/>
      <c r="D617" s="102"/>
      <c r="E617" s="498"/>
      <c r="F617" s="571"/>
      <c r="G617" s="101"/>
      <c r="H617" s="499"/>
      <c r="I617" s="98"/>
      <c r="J617" s="98"/>
      <c r="K617" s="94"/>
      <c r="L617" s="95"/>
      <c r="M617" s="95"/>
      <c r="N617" s="101"/>
    </row>
    <row r="618" spans="1:14" ht="24.95" customHeight="1" x14ac:dyDescent="0.25">
      <c r="A618" s="360"/>
      <c r="B618" s="360"/>
      <c r="C618" s="360"/>
      <c r="D618" s="102"/>
      <c r="E618" s="498"/>
      <c r="F618" s="571"/>
      <c r="G618" s="101"/>
      <c r="H618" s="499"/>
      <c r="I618" s="98"/>
      <c r="J618" s="98"/>
      <c r="K618" s="94"/>
      <c r="L618" s="95"/>
      <c r="M618" s="95"/>
      <c r="N618" s="101"/>
    </row>
    <row r="619" spans="1:14" ht="24.95" customHeight="1" x14ac:dyDescent="0.25">
      <c r="A619" s="360"/>
      <c r="B619" s="360"/>
      <c r="C619" s="360"/>
      <c r="D619" s="102"/>
      <c r="E619" s="498"/>
      <c r="F619" s="571"/>
      <c r="G619" s="101"/>
      <c r="H619" s="499"/>
      <c r="I619" s="98"/>
      <c r="J619" s="98"/>
      <c r="K619" s="94"/>
      <c r="L619" s="95"/>
      <c r="M619" s="95"/>
      <c r="N619" s="101"/>
    </row>
    <row r="620" spans="1:14" ht="24.95" customHeight="1" x14ac:dyDescent="0.25">
      <c r="A620" s="360"/>
      <c r="B620" s="360"/>
      <c r="C620" s="360"/>
      <c r="D620" s="102"/>
      <c r="E620" s="498"/>
      <c r="F620" s="571"/>
      <c r="G620" s="101"/>
      <c r="H620" s="499"/>
      <c r="I620" s="98"/>
      <c r="J620" s="98"/>
      <c r="K620" s="94"/>
      <c r="L620" s="95"/>
      <c r="M620" s="95"/>
      <c r="N620" s="101"/>
    </row>
    <row r="621" spans="1:14" ht="24.95" customHeight="1" x14ac:dyDescent="0.25">
      <c r="A621" s="360"/>
      <c r="B621" s="360"/>
      <c r="C621" s="360"/>
      <c r="D621" s="102"/>
      <c r="E621" s="498"/>
      <c r="F621" s="571"/>
      <c r="G621" s="101"/>
      <c r="H621" s="499"/>
      <c r="I621" s="98"/>
      <c r="J621" s="98"/>
      <c r="K621" s="94"/>
      <c r="L621" s="95"/>
      <c r="M621" s="95"/>
      <c r="N621" s="101"/>
    </row>
    <row r="622" spans="1:14" ht="24.95" customHeight="1" x14ac:dyDescent="0.25">
      <c r="A622" s="360"/>
      <c r="B622" s="360"/>
      <c r="C622" s="360"/>
      <c r="D622" s="102"/>
      <c r="E622" s="498"/>
      <c r="F622" s="571"/>
      <c r="G622" s="101"/>
      <c r="H622" s="499"/>
      <c r="I622" s="98"/>
      <c r="J622" s="98"/>
      <c r="K622" s="94"/>
      <c r="L622" s="95"/>
      <c r="M622" s="95"/>
      <c r="N622" s="101"/>
    </row>
    <row r="623" spans="1:14" ht="24.95" customHeight="1" x14ac:dyDescent="0.25">
      <c r="A623" s="360"/>
      <c r="B623" s="360"/>
      <c r="C623" s="360"/>
      <c r="D623" s="102"/>
      <c r="E623" s="498"/>
      <c r="F623" s="571"/>
      <c r="G623" s="101"/>
      <c r="H623" s="499"/>
      <c r="I623" s="98"/>
      <c r="J623" s="98"/>
      <c r="K623" s="94"/>
      <c r="L623" s="95"/>
      <c r="M623" s="95"/>
      <c r="N623" s="101"/>
    </row>
    <row r="624" spans="1:14" ht="24.95" customHeight="1" x14ac:dyDescent="0.25">
      <c r="A624" s="360"/>
      <c r="B624" s="360"/>
      <c r="C624" s="360"/>
      <c r="D624" s="102"/>
      <c r="E624" s="498"/>
      <c r="F624" s="571"/>
      <c r="G624" s="101"/>
      <c r="H624" s="499"/>
      <c r="I624" s="98"/>
      <c r="J624" s="98"/>
      <c r="K624" s="94"/>
      <c r="L624" s="95"/>
      <c r="M624" s="95"/>
      <c r="N624" s="101"/>
    </row>
    <row r="625" spans="1:14" ht="24.95" customHeight="1" x14ac:dyDescent="0.25">
      <c r="A625" s="360"/>
      <c r="B625" s="360"/>
      <c r="C625" s="360"/>
      <c r="D625" s="102"/>
      <c r="E625" s="498"/>
      <c r="F625" s="571"/>
      <c r="G625" s="101"/>
      <c r="H625" s="499"/>
      <c r="I625" s="98"/>
      <c r="J625" s="98"/>
      <c r="K625" s="94"/>
      <c r="L625" s="95"/>
      <c r="M625" s="95"/>
      <c r="N625" s="101"/>
    </row>
    <row r="626" spans="1:14" ht="24.95" customHeight="1" x14ac:dyDescent="0.25">
      <c r="A626" s="360"/>
      <c r="B626" s="360"/>
      <c r="C626" s="360"/>
      <c r="D626" s="102"/>
      <c r="E626" s="498"/>
      <c r="F626" s="571"/>
      <c r="G626" s="101"/>
      <c r="H626" s="499"/>
      <c r="I626" s="98"/>
      <c r="J626" s="98"/>
      <c r="K626" s="94"/>
      <c r="L626" s="95"/>
      <c r="M626" s="95"/>
      <c r="N626" s="101"/>
    </row>
    <row r="627" spans="1:14" ht="24.95" customHeight="1" x14ac:dyDescent="0.25">
      <c r="A627" s="360"/>
      <c r="B627" s="360"/>
      <c r="C627" s="360"/>
      <c r="D627" s="102"/>
      <c r="E627" s="498"/>
      <c r="F627" s="571"/>
      <c r="G627" s="101"/>
      <c r="H627" s="499"/>
      <c r="I627" s="98"/>
      <c r="J627" s="98"/>
      <c r="K627" s="94"/>
      <c r="L627" s="95"/>
      <c r="M627" s="95"/>
      <c r="N627" s="101"/>
    </row>
    <row r="628" spans="1:14" ht="24.95" customHeight="1" x14ac:dyDescent="0.25">
      <c r="A628" s="360"/>
      <c r="B628" s="360"/>
      <c r="C628" s="360"/>
      <c r="D628" s="102"/>
      <c r="E628" s="498"/>
      <c r="F628" s="571"/>
      <c r="G628" s="101"/>
      <c r="H628" s="499"/>
      <c r="I628" s="98"/>
      <c r="J628" s="98"/>
      <c r="K628" s="94"/>
      <c r="L628" s="95"/>
      <c r="M628" s="95"/>
      <c r="N628" s="101"/>
    </row>
    <row r="629" spans="1:14" ht="24.95" customHeight="1" x14ac:dyDescent="0.25">
      <c r="A629" s="360"/>
      <c r="B629" s="360"/>
      <c r="C629" s="360"/>
      <c r="D629" s="102"/>
      <c r="E629" s="498"/>
      <c r="F629" s="571"/>
      <c r="G629" s="101"/>
      <c r="H629" s="499"/>
      <c r="I629" s="98"/>
      <c r="J629" s="98"/>
      <c r="K629" s="94"/>
      <c r="L629" s="95"/>
      <c r="M629" s="95"/>
      <c r="N629" s="101"/>
    </row>
    <row r="630" spans="1:14" ht="24.95" customHeight="1" x14ac:dyDescent="0.25">
      <c r="A630" s="360"/>
      <c r="B630" s="360"/>
      <c r="C630" s="360"/>
      <c r="D630" s="102"/>
      <c r="E630" s="498"/>
      <c r="F630" s="571"/>
      <c r="G630" s="101"/>
      <c r="H630" s="499"/>
      <c r="I630" s="98"/>
      <c r="J630" s="98"/>
      <c r="K630" s="94"/>
      <c r="L630" s="95"/>
      <c r="M630" s="95"/>
      <c r="N630" s="101"/>
    </row>
    <row r="631" spans="1:14" ht="24.95" customHeight="1" x14ac:dyDescent="0.25">
      <c r="A631" s="360"/>
      <c r="B631" s="360"/>
      <c r="C631" s="360"/>
      <c r="D631" s="102"/>
      <c r="E631" s="498"/>
      <c r="F631" s="571"/>
      <c r="G631" s="101"/>
      <c r="H631" s="499"/>
      <c r="I631" s="98"/>
      <c r="J631" s="98"/>
      <c r="K631" s="94"/>
      <c r="L631" s="95"/>
      <c r="M631" s="95"/>
      <c r="N631" s="101"/>
    </row>
    <row r="632" spans="1:14" ht="24.95" customHeight="1" x14ac:dyDescent="0.25">
      <c r="A632" s="360"/>
      <c r="B632" s="360"/>
      <c r="C632" s="360"/>
      <c r="D632" s="102"/>
      <c r="E632" s="498"/>
      <c r="F632" s="571"/>
      <c r="G632" s="101"/>
      <c r="H632" s="499"/>
      <c r="I632" s="98"/>
      <c r="J632" s="98"/>
      <c r="K632" s="94"/>
      <c r="L632" s="95"/>
      <c r="M632" s="95"/>
      <c r="N632" s="101"/>
    </row>
    <row r="633" spans="1:14" ht="24.95" customHeight="1" x14ac:dyDescent="0.25">
      <c r="A633" s="360"/>
      <c r="B633" s="360"/>
      <c r="C633" s="360"/>
      <c r="D633" s="102"/>
      <c r="E633" s="498"/>
      <c r="F633" s="571"/>
      <c r="G633" s="101"/>
      <c r="H633" s="499"/>
      <c r="I633" s="98"/>
      <c r="J633" s="98"/>
      <c r="K633" s="94"/>
      <c r="L633" s="95"/>
      <c r="M633" s="95"/>
      <c r="N633" s="101"/>
    </row>
    <row r="634" spans="1:14" ht="24.95" customHeight="1" x14ac:dyDescent="0.25">
      <c r="A634" s="360"/>
      <c r="B634" s="360"/>
      <c r="C634" s="360"/>
      <c r="D634" s="102"/>
      <c r="E634" s="498"/>
      <c r="F634" s="571"/>
      <c r="G634" s="101"/>
      <c r="H634" s="499"/>
      <c r="I634" s="98"/>
      <c r="J634" s="98"/>
      <c r="K634" s="94"/>
      <c r="L634" s="95"/>
      <c r="M634" s="95"/>
      <c r="N634" s="101"/>
    </row>
    <row r="635" spans="1:14" ht="24.95" customHeight="1" x14ac:dyDescent="0.25">
      <c r="A635" s="360"/>
      <c r="B635" s="360"/>
      <c r="C635" s="360"/>
      <c r="D635" s="102"/>
      <c r="E635" s="498"/>
      <c r="F635" s="571"/>
      <c r="G635" s="101"/>
      <c r="H635" s="499"/>
      <c r="I635" s="98"/>
      <c r="J635" s="98"/>
      <c r="K635" s="94"/>
      <c r="L635" s="95"/>
      <c r="M635" s="95"/>
      <c r="N635" s="101"/>
    </row>
    <row r="636" spans="1:14" ht="24.95" customHeight="1" x14ac:dyDescent="0.25">
      <c r="A636" s="360"/>
      <c r="B636" s="360"/>
      <c r="C636" s="360"/>
      <c r="D636" s="102"/>
      <c r="E636" s="498"/>
      <c r="F636" s="571"/>
      <c r="G636" s="101"/>
      <c r="H636" s="499"/>
      <c r="I636" s="98"/>
      <c r="J636" s="98"/>
      <c r="K636" s="94"/>
      <c r="L636" s="95"/>
      <c r="M636" s="95"/>
      <c r="N636" s="101"/>
    </row>
    <row r="637" spans="1:14" ht="24.95" customHeight="1" x14ac:dyDescent="0.25">
      <c r="A637" s="360"/>
      <c r="B637" s="360"/>
      <c r="C637" s="360"/>
      <c r="D637" s="102"/>
      <c r="E637" s="498"/>
      <c r="F637" s="571"/>
      <c r="G637" s="101"/>
      <c r="H637" s="499"/>
      <c r="I637" s="98"/>
      <c r="J637" s="98"/>
      <c r="K637" s="94"/>
      <c r="L637" s="95"/>
      <c r="M637" s="95"/>
      <c r="N637" s="101"/>
    </row>
    <row r="638" spans="1:14" ht="24.95" customHeight="1" x14ac:dyDescent="0.25">
      <c r="A638" s="360"/>
      <c r="B638" s="360"/>
      <c r="C638" s="360"/>
      <c r="D638" s="102"/>
      <c r="E638" s="498"/>
      <c r="F638" s="571"/>
      <c r="G638" s="101"/>
      <c r="H638" s="499"/>
      <c r="I638" s="98"/>
      <c r="J638" s="98"/>
      <c r="K638" s="94"/>
      <c r="L638" s="95"/>
      <c r="M638" s="95"/>
      <c r="N638" s="101"/>
    </row>
    <row r="639" spans="1:14" ht="24.95" customHeight="1" x14ac:dyDescent="0.25">
      <c r="A639" s="360"/>
      <c r="B639" s="360"/>
      <c r="C639" s="360"/>
      <c r="D639" s="102"/>
      <c r="E639" s="498"/>
      <c r="F639" s="571"/>
      <c r="G639" s="101"/>
      <c r="H639" s="499"/>
      <c r="I639" s="98"/>
      <c r="J639" s="98"/>
      <c r="K639" s="94"/>
      <c r="L639" s="95"/>
      <c r="M639" s="95"/>
      <c r="N639" s="101"/>
    </row>
    <row r="640" spans="1:14" ht="24.95" customHeight="1" x14ac:dyDescent="0.25">
      <c r="A640" s="360"/>
      <c r="B640" s="360"/>
      <c r="C640" s="360"/>
      <c r="D640" s="102"/>
      <c r="E640" s="498"/>
      <c r="F640" s="571"/>
      <c r="G640" s="101"/>
      <c r="H640" s="499"/>
      <c r="I640" s="98"/>
      <c r="J640" s="98"/>
      <c r="K640" s="94"/>
      <c r="L640" s="95"/>
      <c r="M640" s="95"/>
      <c r="N640" s="101"/>
    </row>
    <row r="641" spans="1:14" ht="24.95" customHeight="1" x14ac:dyDescent="0.25">
      <c r="A641" s="360"/>
      <c r="B641" s="360"/>
      <c r="C641" s="360"/>
      <c r="D641" s="102"/>
      <c r="E641" s="498"/>
      <c r="F641" s="571"/>
      <c r="G641" s="101"/>
      <c r="H641" s="499"/>
      <c r="I641" s="98"/>
      <c r="J641" s="98"/>
      <c r="K641" s="94"/>
      <c r="L641" s="95"/>
      <c r="M641" s="95"/>
      <c r="N641" s="101"/>
    </row>
    <row r="642" spans="1:14" ht="24.95" customHeight="1" x14ac:dyDescent="0.25">
      <c r="A642" s="360"/>
      <c r="B642" s="360"/>
      <c r="C642" s="360"/>
      <c r="D642" s="102"/>
      <c r="E642" s="498"/>
      <c r="F642" s="571"/>
      <c r="G642" s="101"/>
      <c r="H642" s="499"/>
      <c r="I642" s="98"/>
      <c r="J642" s="98"/>
      <c r="K642" s="94"/>
      <c r="L642" s="95"/>
      <c r="M642" s="95"/>
      <c r="N642" s="101"/>
    </row>
    <row r="643" spans="1:14" ht="24.95" customHeight="1" x14ac:dyDescent="0.25">
      <c r="A643" s="360"/>
      <c r="B643" s="360"/>
      <c r="C643" s="360"/>
      <c r="D643" s="102"/>
      <c r="E643" s="498"/>
      <c r="F643" s="571"/>
      <c r="G643" s="101"/>
      <c r="H643" s="499"/>
      <c r="I643" s="98"/>
      <c r="J643" s="98"/>
      <c r="K643" s="94"/>
      <c r="L643" s="95"/>
      <c r="M643" s="95"/>
      <c r="N643" s="101"/>
    </row>
    <row r="644" spans="1:14" ht="24.95" customHeight="1" x14ac:dyDescent="0.25">
      <c r="A644" s="360"/>
      <c r="B644" s="360"/>
      <c r="C644" s="360"/>
      <c r="D644" s="102"/>
      <c r="E644" s="498"/>
      <c r="F644" s="571"/>
      <c r="G644" s="101"/>
      <c r="H644" s="499"/>
      <c r="I644" s="98"/>
      <c r="J644" s="98"/>
      <c r="K644" s="94"/>
      <c r="L644" s="95"/>
      <c r="M644" s="95"/>
      <c r="N644" s="101"/>
    </row>
    <row r="645" spans="1:14" ht="24.95" customHeight="1" x14ac:dyDescent="0.25">
      <c r="A645" s="360"/>
      <c r="B645" s="360"/>
      <c r="C645" s="360"/>
      <c r="D645" s="102"/>
      <c r="E645" s="498"/>
      <c r="F645" s="571"/>
      <c r="G645" s="101"/>
      <c r="H645" s="499"/>
      <c r="I645" s="98"/>
      <c r="J645" s="98"/>
      <c r="K645" s="94"/>
      <c r="L645" s="95"/>
      <c r="M645" s="95"/>
      <c r="N645" s="101"/>
    </row>
    <row r="646" spans="1:14" ht="24.95" customHeight="1" x14ac:dyDescent="0.25">
      <c r="A646" s="360"/>
      <c r="B646" s="360"/>
      <c r="C646" s="360"/>
      <c r="D646" s="102"/>
      <c r="E646" s="498"/>
      <c r="F646" s="571"/>
      <c r="G646" s="101"/>
      <c r="H646" s="499"/>
      <c r="I646" s="98"/>
      <c r="J646" s="98"/>
      <c r="K646" s="94"/>
      <c r="L646" s="95"/>
      <c r="M646" s="95"/>
      <c r="N646" s="101"/>
    </row>
    <row r="647" spans="1:14" ht="24.95" customHeight="1" x14ac:dyDescent="0.25">
      <c r="A647" s="360"/>
      <c r="B647" s="360"/>
      <c r="C647" s="360"/>
      <c r="D647" s="102"/>
      <c r="E647" s="498"/>
      <c r="F647" s="571"/>
      <c r="G647" s="101"/>
      <c r="H647" s="499"/>
      <c r="I647" s="98"/>
      <c r="J647" s="98"/>
      <c r="K647" s="94"/>
      <c r="L647" s="95"/>
      <c r="M647" s="95"/>
      <c r="N647" s="101"/>
    </row>
    <row r="648" spans="1:14" ht="24.95" customHeight="1" x14ac:dyDescent="0.25">
      <c r="A648" s="360"/>
      <c r="B648" s="360"/>
      <c r="C648" s="360"/>
      <c r="D648" s="102"/>
      <c r="E648" s="498"/>
      <c r="F648" s="571"/>
      <c r="G648" s="101"/>
      <c r="H648" s="499"/>
      <c r="I648" s="98"/>
      <c r="J648" s="98"/>
      <c r="K648" s="94"/>
      <c r="L648" s="95"/>
      <c r="M648" s="95"/>
      <c r="N648" s="101"/>
    </row>
    <row r="649" spans="1:14" ht="24.95" customHeight="1" x14ac:dyDescent="0.25">
      <c r="A649" s="360"/>
      <c r="B649" s="360"/>
      <c r="C649" s="360"/>
      <c r="D649" s="102"/>
      <c r="E649" s="498"/>
      <c r="F649" s="571"/>
      <c r="G649" s="101"/>
      <c r="H649" s="499"/>
      <c r="I649" s="98"/>
      <c r="J649" s="98"/>
      <c r="K649" s="94"/>
      <c r="L649" s="95"/>
      <c r="M649" s="95"/>
      <c r="N649" s="101"/>
    </row>
    <row r="650" spans="1:14" ht="24.95" customHeight="1" x14ac:dyDescent="0.25">
      <c r="A650" s="360"/>
      <c r="B650" s="360"/>
      <c r="C650" s="360"/>
      <c r="D650" s="102"/>
      <c r="E650" s="498"/>
      <c r="F650" s="571"/>
      <c r="G650" s="101"/>
      <c r="H650" s="499"/>
      <c r="I650" s="98"/>
      <c r="J650" s="98"/>
      <c r="K650" s="94"/>
      <c r="L650" s="95"/>
      <c r="M650" s="95"/>
      <c r="N650" s="101"/>
    </row>
    <row r="651" spans="1:14" ht="24.95" customHeight="1" x14ac:dyDescent="0.25">
      <c r="A651" s="360"/>
      <c r="B651" s="360"/>
      <c r="C651" s="360"/>
      <c r="D651" s="102"/>
      <c r="E651" s="498"/>
      <c r="F651" s="571"/>
      <c r="G651" s="101"/>
      <c r="H651" s="499"/>
      <c r="I651" s="98"/>
      <c r="J651" s="98"/>
      <c r="K651" s="94"/>
      <c r="L651" s="95"/>
      <c r="M651" s="95"/>
      <c r="N651" s="101"/>
    </row>
    <row r="652" spans="1:14" ht="24.95" customHeight="1" x14ac:dyDescent="0.25">
      <c r="A652" s="360"/>
      <c r="B652" s="360"/>
      <c r="C652" s="360"/>
      <c r="D652" s="102"/>
      <c r="E652" s="498"/>
      <c r="F652" s="571"/>
      <c r="G652" s="101"/>
      <c r="H652" s="499"/>
      <c r="I652" s="98"/>
      <c r="J652" s="98"/>
      <c r="K652" s="94"/>
      <c r="L652" s="95"/>
      <c r="M652" s="95"/>
      <c r="N652" s="101"/>
    </row>
    <row r="653" spans="1:14" ht="24.95" customHeight="1" x14ac:dyDescent="0.25">
      <c r="A653" s="360"/>
      <c r="B653" s="360"/>
      <c r="C653" s="360"/>
      <c r="D653" s="102"/>
      <c r="E653" s="498"/>
      <c r="F653" s="571"/>
      <c r="G653" s="101"/>
      <c r="H653" s="499"/>
      <c r="I653" s="98"/>
      <c r="J653" s="98"/>
      <c r="K653" s="94"/>
      <c r="L653" s="95"/>
      <c r="M653" s="95"/>
      <c r="N653" s="101"/>
    </row>
    <row r="654" spans="1:14" ht="24.95" customHeight="1" x14ac:dyDescent="0.25">
      <c r="A654" s="360"/>
      <c r="B654" s="360"/>
      <c r="C654" s="360"/>
      <c r="D654" s="102"/>
      <c r="E654" s="498"/>
      <c r="F654" s="571"/>
      <c r="G654" s="101"/>
      <c r="H654" s="499"/>
      <c r="I654" s="98"/>
      <c r="J654" s="98"/>
      <c r="K654" s="94"/>
      <c r="L654" s="95"/>
      <c r="M654" s="95"/>
      <c r="N654" s="101"/>
    </row>
    <row r="655" spans="1:14" ht="24.95" customHeight="1" x14ac:dyDescent="0.25">
      <c r="A655" s="360"/>
      <c r="B655" s="360"/>
      <c r="C655" s="360"/>
      <c r="D655" s="102"/>
      <c r="E655" s="498"/>
      <c r="F655" s="571"/>
      <c r="G655" s="101"/>
      <c r="H655" s="499"/>
      <c r="I655" s="98"/>
      <c r="J655" s="98"/>
      <c r="K655" s="94"/>
      <c r="L655" s="95"/>
      <c r="M655" s="95"/>
      <c r="N655" s="101"/>
    </row>
    <row r="656" spans="1:14" ht="24.95" customHeight="1" x14ac:dyDescent="0.25">
      <c r="A656" s="360"/>
      <c r="B656" s="360"/>
      <c r="C656" s="360"/>
      <c r="D656" s="102"/>
      <c r="E656" s="498"/>
      <c r="F656" s="571"/>
      <c r="G656" s="101"/>
      <c r="H656" s="499"/>
      <c r="I656" s="98"/>
      <c r="J656" s="98"/>
      <c r="K656" s="94"/>
      <c r="L656" s="95"/>
      <c r="M656" s="95"/>
      <c r="N656" s="101"/>
    </row>
    <row r="657" spans="1:14" ht="24.95" customHeight="1" x14ac:dyDescent="0.25">
      <c r="A657" s="360"/>
      <c r="B657" s="360"/>
      <c r="C657" s="360"/>
      <c r="D657" s="102"/>
      <c r="E657" s="498"/>
      <c r="F657" s="571"/>
      <c r="G657" s="101"/>
      <c r="H657" s="499"/>
      <c r="I657" s="98"/>
      <c r="J657" s="98"/>
      <c r="K657" s="94"/>
      <c r="L657" s="95"/>
      <c r="M657" s="95"/>
      <c r="N657" s="101"/>
    </row>
    <row r="658" spans="1:14" ht="24.95" customHeight="1" x14ac:dyDescent="0.25">
      <c r="A658" s="360"/>
      <c r="B658" s="360"/>
      <c r="C658" s="360"/>
      <c r="D658" s="102"/>
      <c r="E658" s="498"/>
      <c r="F658" s="571"/>
      <c r="G658" s="101"/>
      <c r="H658" s="499"/>
      <c r="I658" s="98"/>
      <c r="J658" s="98"/>
      <c r="K658" s="94"/>
      <c r="L658" s="95"/>
      <c r="M658" s="95"/>
      <c r="N658" s="101"/>
    </row>
    <row r="659" spans="1:14" ht="24.95" customHeight="1" x14ac:dyDescent="0.25">
      <c r="A659" s="360"/>
      <c r="B659" s="360"/>
      <c r="C659" s="360"/>
      <c r="D659" s="102"/>
      <c r="E659" s="498"/>
      <c r="F659" s="571"/>
      <c r="G659" s="101"/>
      <c r="H659" s="499"/>
      <c r="I659" s="98"/>
      <c r="J659" s="98"/>
      <c r="K659" s="94"/>
      <c r="L659" s="95"/>
      <c r="M659" s="95"/>
      <c r="N659" s="101"/>
    </row>
    <row r="660" spans="1:14" ht="24.95" customHeight="1" x14ac:dyDescent="0.25">
      <c r="A660" s="360"/>
      <c r="B660" s="360"/>
      <c r="C660" s="360"/>
      <c r="D660" s="102"/>
      <c r="E660" s="498"/>
      <c r="F660" s="571"/>
      <c r="G660" s="101"/>
      <c r="H660" s="499"/>
      <c r="I660" s="98"/>
      <c r="J660" s="98"/>
      <c r="K660" s="94"/>
      <c r="L660" s="95"/>
      <c r="M660" s="95"/>
      <c r="N660" s="101"/>
    </row>
    <row r="661" spans="1:14" ht="24.95" customHeight="1" x14ac:dyDescent="0.25">
      <c r="A661" s="360"/>
      <c r="B661" s="360"/>
      <c r="C661" s="360"/>
      <c r="D661" s="102"/>
      <c r="E661" s="498"/>
      <c r="F661" s="571"/>
      <c r="G661" s="101"/>
      <c r="H661" s="499"/>
      <c r="I661" s="98"/>
      <c r="J661" s="98"/>
      <c r="K661" s="94"/>
      <c r="L661" s="95"/>
      <c r="M661" s="95"/>
      <c r="N661" s="101"/>
    </row>
    <row r="662" spans="1:14" ht="24.95" customHeight="1" x14ac:dyDescent="0.25">
      <c r="A662" s="360"/>
      <c r="B662" s="360"/>
      <c r="C662" s="360"/>
      <c r="D662" s="102"/>
      <c r="E662" s="498"/>
      <c r="F662" s="571"/>
      <c r="G662" s="101"/>
      <c r="H662" s="499"/>
      <c r="I662" s="98"/>
      <c r="J662" s="98"/>
      <c r="K662" s="94"/>
      <c r="L662" s="95"/>
      <c r="M662" s="95"/>
      <c r="N662" s="101"/>
    </row>
    <row r="663" spans="1:14" ht="24.95" customHeight="1" x14ac:dyDescent="0.25">
      <c r="A663" s="360"/>
      <c r="B663" s="360"/>
      <c r="C663" s="360"/>
      <c r="D663" s="102"/>
      <c r="E663" s="498"/>
      <c r="F663" s="571"/>
      <c r="G663" s="101"/>
      <c r="H663" s="499"/>
      <c r="I663" s="98"/>
      <c r="J663" s="98"/>
      <c r="K663" s="94"/>
      <c r="L663" s="95"/>
      <c r="M663" s="95"/>
      <c r="N663" s="101"/>
    </row>
    <row r="664" spans="1:14" ht="24.95" customHeight="1" x14ac:dyDescent="0.25">
      <c r="A664" s="360"/>
      <c r="B664" s="360"/>
      <c r="C664" s="360"/>
      <c r="D664" s="102"/>
      <c r="E664" s="498"/>
      <c r="F664" s="571"/>
      <c r="G664" s="101"/>
      <c r="H664" s="499"/>
      <c r="I664" s="98"/>
      <c r="J664" s="98"/>
      <c r="K664" s="94"/>
      <c r="L664" s="95"/>
      <c r="M664" s="95"/>
      <c r="N664" s="101"/>
    </row>
    <row r="665" spans="1:14" ht="24.95" customHeight="1" x14ac:dyDescent="0.25">
      <c r="A665" s="360"/>
      <c r="B665" s="360"/>
      <c r="C665" s="360"/>
      <c r="D665" s="102"/>
      <c r="E665" s="498"/>
      <c r="F665" s="571"/>
      <c r="G665" s="101"/>
      <c r="H665" s="499"/>
      <c r="I665" s="98"/>
      <c r="J665" s="98"/>
      <c r="K665" s="94"/>
      <c r="L665" s="95"/>
      <c r="M665" s="95"/>
      <c r="N665" s="101"/>
    </row>
    <row r="666" spans="1:14" ht="24.95" customHeight="1" x14ac:dyDescent="0.25">
      <c r="A666" s="360"/>
      <c r="B666" s="360"/>
      <c r="C666" s="360"/>
      <c r="D666" s="102"/>
      <c r="E666" s="498"/>
      <c r="F666" s="571"/>
      <c r="G666" s="101"/>
      <c r="H666" s="499"/>
      <c r="I666" s="98"/>
      <c r="J666" s="98"/>
      <c r="K666" s="94"/>
      <c r="L666" s="95"/>
      <c r="M666" s="95"/>
      <c r="N666" s="101"/>
    </row>
    <row r="667" spans="1:14" ht="24.95" customHeight="1" x14ac:dyDescent="0.25">
      <c r="A667" s="360"/>
      <c r="B667" s="360"/>
      <c r="C667" s="360"/>
      <c r="D667" s="102"/>
      <c r="E667" s="498"/>
      <c r="F667" s="571"/>
      <c r="G667" s="101"/>
      <c r="H667" s="499"/>
      <c r="I667" s="98"/>
      <c r="J667" s="98"/>
      <c r="K667" s="94"/>
      <c r="L667" s="95"/>
      <c r="M667" s="95"/>
      <c r="N667" s="101"/>
    </row>
    <row r="668" spans="1:14" ht="24.95" customHeight="1" x14ac:dyDescent="0.25">
      <c r="A668" s="360"/>
      <c r="B668" s="360"/>
      <c r="C668" s="360"/>
      <c r="D668" s="102"/>
      <c r="E668" s="498"/>
      <c r="F668" s="571"/>
      <c r="G668" s="101"/>
      <c r="H668" s="499"/>
      <c r="I668" s="98"/>
      <c r="J668" s="98"/>
      <c r="K668" s="94"/>
      <c r="L668" s="95"/>
      <c r="M668" s="95"/>
      <c r="N668" s="101"/>
    </row>
    <row r="669" spans="1:14" ht="24.95" customHeight="1" x14ac:dyDescent="0.25">
      <c r="A669" s="360"/>
      <c r="B669" s="360"/>
      <c r="C669" s="360"/>
      <c r="D669" s="102"/>
      <c r="E669" s="498"/>
      <c r="F669" s="571"/>
      <c r="G669" s="101"/>
      <c r="H669" s="499"/>
      <c r="I669" s="98"/>
      <c r="J669" s="98"/>
      <c r="K669" s="94"/>
      <c r="L669" s="95"/>
      <c r="M669" s="95"/>
      <c r="N669" s="101"/>
    </row>
    <row r="670" spans="1:14" ht="24.95" customHeight="1" x14ac:dyDescent="0.25">
      <c r="A670" s="360"/>
      <c r="B670" s="360"/>
      <c r="C670" s="360"/>
      <c r="D670" s="102"/>
      <c r="E670" s="498"/>
      <c r="F670" s="571"/>
      <c r="G670" s="101"/>
      <c r="H670" s="499"/>
      <c r="I670" s="98"/>
      <c r="J670" s="98"/>
      <c r="K670" s="94"/>
      <c r="L670" s="95"/>
      <c r="M670" s="95"/>
      <c r="N670" s="101"/>
    </row>
    <row r="671" spans="1:14" ht="24.95" customHeight="1" x14ac:dyDescent="0.25">
      <c r="A671" s="360"/>
      <c r="B671" s="360"/>
      <c r="C671" s="360"/>
      <c r="D671" s="102"/>
      <c r="E671" s="498"/>
      <c r="F671" s="571"/>
      <c r="G671" s="101"/>
      <c r="H671" s="499"/>
      <c r="I671" s="98"/>
      <c r="J671" s="98"/>
      <c r="K671" s="94"/>
      <c r="L671" s="95"/>
      <c r="M671" s="95"/>
      <c r="N671" s="101"/>
    </row>
    <row r="672" spans="1:14" ht="24.95" customHeight="1" x14ac:dyDescent="0.25">
      <c r="A672" s="360"/>
      <c r="B672" s="360"/>
      <c r="C672" s="360"/>
      <c r="D672" s="102"/>
      <c r="E672" s="498"/>
      <c r="F672" s="571"/>
      <c r="G672" s="101"/>
      <c r="H672" s="499"/>
      <c r="I672" s="98"/>
      <c r="J672" s="98"/>
      <c r="K672" s="94"/>
      <c r="L672" s="95"/>
      <c r="M672" s="95"/>
      <c r="N672" s="101"/>
    </row>
    <row r="673" spans="1:14" ht="24.95" customHeight="1" x14ac:dyDescent="0.25">
      <c r="A673" s="360"/>
      <c r="B673" s="360"/>
      <c r="C673" s="360"/>
      <c r="D673" s="102"/>
      <c r="E673" s="498"/>
      <c r="F673" s="571"/>
      <c r="G673" s="101"/>
      <c r="H673" s="499"/>
      <c r="I673" s="98"/>
      <c r="J673" s="98"/>
      <c r="K673" s="94"/>
      <c r="L673" s="95"/>
      <c r="M673" s="95"/>
      <c r="N673" s="101"/>
    </row>
    <row r="674" spans="1:14" ht="24.95" customHeight="1" x14ac:dyDescent="0.25">
      <c r="A674" s="360"/>
      <c r="B674" s="360"/>
      <c r="C674" s="360"/>
      <c r="D674" s="102"/>
      <c r="E674" s="498"/>
      <c r="F674" s="571"/>
      <c r="G674" s="101"/>
      <c r="H674" s="499"/>
      <c r="I674" s="98"/>
      <c r="J674" s="98"/>
      <c r="K674" s="94"/>
      <c r="L674" s="95"/>
      <c r="M674" s="95"/>
      <c r="N674" s="101"/>
    </row>
    <row r="675" spans="1:14" ht="24.95" customHeight="1" x14ac:dyDescent="0.25">
      <c r="A675" s="360"/>
      <c r="B675" s="360"/>
      <c r="C675" s="360"/>
      <c r="D675" s="102"/>
      <c r="E675" s="498"/>
      <c r="F675" s="571"/>
      <c r="G675" s="101"/>
      <c r="H675" s="499"/>
      <c r="I675" s="98"/>
      <c r="J675" s="98"/>
      <c r="K675" s="94"/>
      <c r="L675" s="95"/>
      <c r="M675" s="95"/>
      <c r="N675" s="101"/>
    </row>
    <row r="676" spans="1:14" ht="24.95" customHeight="1" x14ac:dyDescent="0.25">
      <c r="A676" s="360"/>
      <c r="B676" s="360"/>
      <c r="C676" s="360"/>
      <c r="D676" s="102"/>
      <c r="E676" s="498"/>
      <c r="F676" s="571"/>
      <c r="G676" s="101"/>
      <c r="H676" s="499"/>
      <c r="I676" s="98"/>
      <c r="J676" s="98"/>
      <c r="K676" s="94"/>
      <c r="L676" s="95"/>
      <c r="M676" s="95"/>
      <c r="N676" s="101"/>
    </row>
    <row r="677" spans="1:14" ht="24.95" customHeight="1" x14ac:dyDescent="0.25">
      <c r="A677" s="360"/>
      <c r="B677" s="360"/>
      <c r="C677" s="360"/>
      <c r="D677" s="102"/>
      <c r="E677" s="498"/>
      <c r="F677" s="571"/>
      <c r="G677" s="101"/>
      <c r="H677" s="499"/>
      <c r="I677" s="98"/>
      <c r="J677" s="98"/>
      <c r="K677" s="94"/>
      <c r="L677" s="95"/>
      <c r="M677" s="95"/>
      <c r="N677" s="101"/>
    </row>
    <row r="678" spans="1:14" ht="24.95" customHeight="1" x14ac:dyDescent="0.25">
      <c r="A678" s="360"/>
      <c r="B678" s="360"/>
      <c r="C678" s="360"/>
      <c r="D678" s="102"/>
      <c r="E678" s="498"/>
      <c r="F678" s="571"/>
      <c r="G678" s="101"/>
      <c r="H678" s="499"/>
      <c r="I678" s="98"/>
      <c r="J678" s="98"/>
      <c r="K678" s="94"/>
      <c r="L678" s="95"/>
      <c r="M678" s="95"/>
      <c r="N678" s="101"/>
    </row>
    <row r="679" spans="1:14" ht="24.95" customHeight="1" x14ac:dyDescent="0.25">
      <c r="A679" s="360"/>
      <c r="B679" s="360"/>
      <c r="C679" s="360"/>
      <c r="D679" s="102"/>
      <c r="E679" s="498"/>
      <c r="F679" s="571"/>
      <c r="G679" s="101"/>
      <c r="H679" s="499"/>
      <c r="I679" s="98"/>
      <c r="J679" s="98"/>
      <c r="K679" s="94"/>
      <c r="L679" s="95"/>
      <c r="M679" s="95"/>
      <c r="N679" s="101"/>
    </row>
    <row r="680" spans="1:14" ht="24.95" customHeight="1" x14ac:dyDescent="0.25">
      <c r="A680" s="360"/>
      <c r="B680" s="360"/>
      <c r="C680" s="360"/>
      <c r="D680" s="102"/>
      <c r="E680" s="498"/>
      <c r="F680" s="571"/>
      <c r="G680" s="101"/>
      <c r="H680" s="499"/>
      <c r="I680" s="98"/>
      <c r="J680" s="98"/>
      <c r="K680" s="94"/>
      <c r="L680" s="95"/>
      <c r="M680" s="95"/>
      <c r="N680" s="101"/>
    </row>
    <row r="681" spans="1:14" ht="24.95" customHeight="1" x14ac:dyDescent="0.25">
      <c r="A681" s="360"/>
      <c r="B681" s="360"/>
      <c r="C681" s="360"/>
      <c r="D681" s="102"/>
      <c r="E681" s="498"/>
      <c r="F681" s="571"/>
      <c r="G681" s="101"/>
      <c r="H681" s="499"/>
      <c r="I681" s="98"/>
      <c r="J681" s="98"/>
      <c r="K681" s="94"/>
      <c r="L681" s="95"/>
      <c r="M681" s="95"/>
      <c r="N681" s="101"/>
    </row>
    <row r="682" spans="1:14" ht="24.95" customHeight="1" x14ac:dyDescent="0.25">
      <c r="A682" s="360"/>
      <c r="B682" s="360"/>
      <c r="C682" s="360"/>
      <c r="D682" s="102"/>
      <c r="E682" s="498"/>
      <c r="F682" s="571"/>
      <c r="G682" s="101"/>
      <c r="H682" s="499"/>
      <c r="I682" s="98"/>
      <c r="J682" s="98"/>
      <c r="K682" s="94"/>
      <c r="L682" s="95"/>
      <c r="M682" s="95"/>
      <c r="N682" s="101"/>
    </row>
    <row r="683" spans="1:14" ht="24.95" customHeight="1" x14ac:dyDescent="0.25">
      <c r="A683" s="360"/>
      <c r="B683" s="360"/>
      <c r="C683" s="360"/>
      <c r="D683" s="102"/>
      <c r="E683" s="498"/>
      <c r="F683" s="571"/>
      <c r="G683" s="101"/>
      <c r="H683" s="499"/>
      <c r="I683" s="98"/>
      <c r="J683" s="98"/>
      <c r="K683" s="94"/>
      <c r="L683" s="95"/>
      <c r="M683" s="95"/>
      <c r="N683" s="101"/>
    </row>
    <row r="684" spans="1:14" ht="24.95" customHeight="1" x14ac:dyDescent="0.25">
      <c r="A684" s="360"/>
      <c r="B684" s="360"/>
      <c r="C684" s="360"/>
      <c r="D684" s="102"/>
      <c r="E684" s="498"/>
      <c r="F684" s="571"/>
      <c r="G684" s="101"/>
      <c r="H684" s="499"/>
      <c r="I684" s="98"/>
      <c r="J684" s="98"/>
      <c r="K684" s="94"/>
      <c r="L684" s="95"/>
      <c r="M684" s="95"/>
      <c r="N684" s="101"/>
    </row>
    <row r="685" spans="1:14" ht="24.95" customHeight="1" x14ac:dyDescent="0.25">
      <c r="A685" s="360"/>
      <c r="B685" s="360"/>
      <c r="C685" s="360"/>
      <c r="D685" s="102"/>
      <c r="E685" s="498"/>
      <c r="F685" s="571"/>
      <c r="G685" s="101"/>
      <c r="H685" s="499"/>
      <c r="I685" s="98"/>
      <c r="J685" s="98"/>
      <c r="K685" s="94"/>
      <c r="L685" s="95"/>
      <c r="M685" s="95"/>
      <c r="N685" s="101"/>
    </row>
    <row r="686" spans="1:14" ht="24.95" customHeight="1" x14ac:dyDescent="0.25">
      <c r="A686" s="360"/>
      <c r="B686" s="360"/>
      <c r="C686" s="360"/>
      <c r="D686" s="102"/>
      <c r="E686" s="498"/>
      <c r="F686" s="571"/>
      <c r="G686" s="101"/>
      <c r="H686" s="499"/>
      <c r="I686" s="98"/>
      <c r="J686" s="98"/>
      <c r="K686" s="94"/>
      <c r="L686" s="95"/>
      <c r="M686" s="95"/>
      <c r="N686" s="101"/>
    </row>
    <row r="687" spans="1:14" ht="24.95" customHeight="1" x14ac:dyDescent="0.25">
      <c r="A687" s="360"/>
      <c r="B687" s="360"/>
      <c r="C687" s="360"/>
      <c r="D687" s="102"/>
      <c r="E687" s="498"/>
      <c r="F687" s="571"/>
      <c r="G687" s="101"/>
      <c r="H687" s="499"/>
      <c r="I687" s="98"/>
      <c r="J687" s="98"/>
      <c r="K687" s="94"/>
      <c r="L687" s="95"/>
      <c r="M687" s="95"/>
      <c r="N687" s="101"/>
    </row>
    <row r="688" spans="1:14" ht="24.95" customHeight="1" x14ac:dyDescent="0.25">
      <c r="A688" s="360"/>
      <c r="B688" s="360"/>
      <c r="C688" s="360"/>
      <c r="D688" s="102"/>
      <c r="E688" s="498"/>
      <c r="F688" s="571"/>
      <c r="G688" s="101"/>
      <c r="H688" s="499"/>
      <c r="I688" s="98"/>
      <c r="J688" s="98"/>
      <c r="K688" s="94"/>
      <c r="L688" s="95"/>
      <c r="M688" s="95"/>
      <c r="N688" s="101"/>
    </row>
    <row r="689" spans="1:14" ht="24.95" customHeight="1" x14ac:dyDescent="0.25">
      <c r="A689" s="360"/>
      <c r="B689" s="360"/>
      <c r="C689" s="360"/>
      <c r="D689" s="102"/>
      <c r="E689" s="498"/>
      <c r="F689" s="571"/>
      <c r="G689" s="101"/>
      <c r="H689" s="499"/>
      <c r="I689" s="98"/>
      <c r="J689" s="98"/>
      <c r="K689" s="94"/>
      <c r="L689" s="95"/>
      <c r="M689" s="95"/>
      <c r="N689" s="101"/>
    </row>
    <row r="690" spans="1:14" ht="24.95" customHeight="1" x14ac:dyDescent="0.25">
      <c r="A690" s="360"/>
      <c r="B690" s="360"/>
      <c r="C690" s="360"/>
      <c r="D690" s="102"/>
      <c r="E690" s="498"/>
      <c r="F690" s="571"/>
      <c r="G690" s="101"/>
      <c r="H690" s="499"/>
      <c r="I690" s="98"/>
      <c r="J690" s="98"/>
      <c r="K690" s="94"/>
      <c r="L690" s="95"/>
      <c r="M690" s="95"/>
      <c r="N690" s="101"/>
    </row>
    <row r="691" spans="1:14" ht="24.95" customHeight="1" x14ac:dyDescent="0.25">
      <c r="A691" s="360"/>
      <c r="B691" s="360"/>
      <c r="C691" s="360"/>
      <c r="D691" s="102"/>
      <c r="E691" s="498"/>
      <c r="F691" s="571"/>
      <c r="G691" s="101"/>
      <c r="H691" s="499"/>
      <c r="I691" s="98"/>
      <c r="J691" s="98"/>
      <c r="K691" s="94"/>
      <c r="L691" s="95"/>
      <c r="M691" s="95"/>
      <c r="N691" s="101"/>
    </row>
    <row r="692" spans="1:14" ht="24.95" customHeight="1" x14ac:dyDescent="0.25">
      <c r="A692" s="360"/>
      <c r="B692" s="360"/>
      <c r="C692" s="360"/>
      <c r="D692" s="102"/>
      <c r="E692" s="498"/>
      <c r="F692" s="571"/>
      <c r="G692" s="101"/>
      <c r="H692" s="499"/>
      <c r="I692" s="98"/>
      <c r="J692" s="98"/>
      <c r="K692" s="94"/>
      <c r="L692" s="95"/>
      <c r="M692" s="95"/>
      <c r="N692" s="101"/>
    </row>
    <row r="693" spans="1:14" ht="24.95" customHeight="1" x14ac:dyDescent="0.25">
      <c r="A693" s="360"/>
      <c r="B693" s="360"/>
      <c r="C693" s="360"/>
      <c r="D693" s="102"/>
      <c r="E693" s="498"/>
      <c r="F693" s="571"/>
      <c r="G693" s="101"/>
      <c r="H693" s="499"/>
      <c r="I693" s="98"/>
      <c r="J693" s="98"/>
      <c r="K693" s="94"/>
      <c r="L693" s="95"/>
      <c r="M693" s="95"/>
      <c r="N693" s="101"/>
    </row>
    <row r="694" spans="1:14" ht="24.95" customHeight="1" x14ac:dyDescent="0.25">
      <c r="A694" s="360"/>
      <c r="B694" s="360"/>
      <c r="C694" s="360"/>
      <c r="D694" s="102"/>
      <c r="E694" s="498"/>
      <c r="F694" s="571"/>
      <c r="G694" s="101"/>
      <c r="H694" s="499"/>
      <c r="I694" s="98"/>
      <c r="J694" s="98"/>
      <c r="K694" s="94"/>
      <c r="L694" s="95"/>
      <c r="M694" s="95"/>
      <c r="N694" s="101"/>
    </row>
    <row r="695" spans="1:14" ht="24.95" customHeight="1" x14ac:dyDescent="0.25">
      <c r="A695" s="360"/>
      <c r="B695" s="360"/>
      <c r="C695" s="360"/>
      <c r="D695" s="102"/>
      <c r="E695" s="498"/>
      <c r="F695" s="571"/>
      <c r="G695" s="101"/>
      <c r="H695" s="499"/>
      <c r="I695" s="98"/>
      <c r="J695" s="98"/>
      <c r="K695" s="94"/>
      <c r="L695" s="95"/>
      <c r="M695" s="95"/>
      <c r="N695" s="101"/>
    </row>
    <row r="696" spans="1:14" ht="24.95" customHeight="1" x14ac:dyDescent="0.25">
      <c r="A696" s="360"/>
      <c r="B696" s="360"/>
      <c r="C696" s="360"/>
      <c r="D696" s="102"/>
      <c r="E696" s="498"/>
      <c r="F696" s="571"/>
      <c r="G696" s="101"/>
      <c r="H696" s="499"/>
      <c r="I696" s="98"/>
      <c r="J696" s="98"/>
      <c r="K696" s="94"/>
      <c r="L696" s="95"/>
      <c r="M696" s="95"/>
      <c r="N696" s="101"/>
    </row>
    <row r="697" spans="1:14" ht="24.95" customHeight="1" x14ac:dyDescent="0.25">
      <c r="A697" s="360"/>
      <c r="B697" s="360"/>
      <c r="C697" s="360"/>
      <c r="D697" s="102"/>
      <c r="E697" s="498"/>
      <c r="F697" s="571"/>
      <c r="G697" s="101"/>
      <c r="H697" s="499"/>
      <c r="I697" s="98"/>
      <c r="J697" s="98"/>
      <c r="K697" s="94"/>
      <c r="L697" s="95"/>
      <c r="M697" s="95"/>
      <c r="N697" s="101"/>
    </row>
    <row r="698" spans="1:14" ht="24.95" customHeight="1" x14ac:dyDescent="0.25">
      <c r="A698" s="360"/>
      <c r="B698" s="360"/>
      <c r="C698" s="360"/>
      <c r="D698" s="102"/>
      <c r="E698" s="498"/>
      <c r="F698" s="571"/>
      <c r="G698" s="101"/>
      <c r="H698" s="499"/>
      <c r="I698" s="98"/>
      <c r="J698" s="98"/>
      <c r="K698" s="94"/>
      <c r="L698" s="95"/>
      <c r="M698" s="95"/>
      <c r="N698" s="101"/>
    </row>
    <row r="699" spans="1:14" ht="24.95" customHeight="1" x14ac:dyDescent="0.25">
      <c r="A699" s="360"/>
      <c r="B699" s="360"/>
      <c r="C699" s="360"/>
      <c r="D699" s="102"/>
      <c r="E699" s="498"/>
      <c r="F699" s="571"/>
      <c r="G699" s="101"/>
      <c r="H699" s="499"/>
      <c r="I699" s="98"/>
      <c r="J699" s="98"/>
      <c r="K699" s="94"/>
      <c r="L699" s="95"/>
      <c r="M699" s="95"/>
      <c r="N699" s="101"/>
    </row>
    <row r="700" spans="1:14" ht="24.95" customHeight="1" x14ac:dyDescent="0.25">
      <c r="A700" s="360"/>
      <c r="B700" s="360"/>
      <c r="C700" s="360"/>
      <c r="D700" s="102"/>
      <c r="E700" s="498"/>
      <c r="F700" s="571"/>
      <c r="G700" s="101"/>
      <c r="H700" s="499"/>
      <c r="I700" s="98"/>
      <c r="J700" s="98"/>
      <c r="K700" s="94"/>
      <c r="L700" s="95"/>
      <c r="M700" s="95"/>
      <c r="N700" s="101"/>
    </row>
    <row r="701" spans="1:14" ht="24.95" customHeight="1" x14ac:dyDescent="0.25">
      <c r="A701" s="360"/>
      <c r="B701" s="360"/>
      <c r="C701" s="360"/>
      <c r="D701" s="102"/>
      <c r="E701" s="498"/>
      <c r="F701" s="571"/>
      <c r="G701" s="101"/>
      <c r="H701" s="499"/>
      <c r="I701" s="98"/>
      <c r="J701" s="98"/>
      <c r="K701" s="94"/>
      <c r="L701" s="95"/>
      <c r="M701" s="95"/>
      <c r="N701" s="101"/>
    </row>
    <row r="702" spans="1:14" ht="24.95" customHeight="1" x14ac:dyDescent="0.25">
      <c r="A702" s="360"/>
      <c r="B702" s="360"/>
      <c r="C702" s="360"/>
      <c r="D702" s="102"/>
      <c r="E702" s="498"/>
      <c r="F702" s="571"/>
      <c r="G702" s="101"/>
      <c r="H702" s="499"/>
      <c r="I702" s="98"/>
      <c r="J702" s="98"/>
      <c r="K702" s="94"/>
      <c r="L702" s="95"/>
      <c r="M702" s="95"/>
      <c r="N702" s="101"/>
    </row>
    <row r="703" spans="1:14" ht="24.95" customHeight="1" x14ac:dyDescent="0.25">
      <c r="A703" s="360"/>
      <c r="B703" s="360"/>
      <c r="C703" s="360"/>
      <c r="D703" s="102"/>
      <c r="E703" s="498"/>
      <c r="F703" s="571"/>
      <c r="G703" s="101"/>
      <c r="H703" s="499"/>
      <c r="I703" s="98"/>
      <c r="J703" s="98"/>
      <c r="K703" s="94"/>
      <c r="L703" s="95"/>
      <c r="M703" s="95"/>
      <c r="N703" s="101"/>
    </row>
    <row r="704" spans="1:14" ht="24.95" customHeight="1" x14ac:dyDescent="0.25">
      <c r="A704" s="360"/>
      <c r="B704" s="360"/>
      <c r="C704" s="360"/>
      <c r="D704" s="102"/>
      <c r="E704" s="498"/>
      <c r="F704" s="571"/>
      <c r="G704" s="101"/>
      <c r="H704" s="499"/>
      <c r="I704" s="98"/>
      <c r="J704" s="98"/>
      <c r="K704" s="94"/>
      <c r="L704" s="95"/>
      <c r="M704" s="95"/>
      <c r="N704" s="101"/>
    </row>
    <row r="705" spans="1:14" ht="24.95" customHeight="1" x14ac:dyDescent="0.25">
      <c r="A705" s="360"/>
      <c r="B705" s="360"/>
      <c r="C705" s="360"/>
      <c r="D705" s="102"/>
      <c r="E705" s="498"/>
      <c r="F705" s="571"/>
      <c r="G705" s="101"/>
      <c r="H705" s="499"/>
      <c r="I705" s="98"/>
      <c r="J705" s="98"/>
      <c r="K705" s="94"/>
      <c r="L705" s="95"/>
      <c r="M705" s="95"/>
      <c r="N705" s="101"/>
    </row>
    <row r="706" spans="1:14" ht="24.95" customHeight="1" x14ac:dyDescent="0.25">
      <c r="A706" s="360"/>
      <c r="B706" s="360"/>
      <c r="C706" s="360"/>
      <c r="D706" s="102"/>
      <c r="E706" s="498"/>
      <c r="F706" s="571"/>
      <c r="G706" s="101"/>
      <c r="H706" s="499"/>
      <c r="I706" s="98"/>
      <c r="J706" s="98"/>
      <c r="K706" s="94"/>
      <c r="L706" s="95"/>
      <c r="M706" s="95"/>
      <c r="N706" s="101"/>
    </row>
    <row r="707" spans="1:14" ht="24.95" customHeight="1" x14ac:dyDescent="0.25">
      <c r="A707" s="360"/>
      <c r="B707" s="360"/>
      <c r="C707" s="360"/>
      <c r="D707" s="102"/>
      <c r="E707" s="498"/>
      <c r="F707" s="571"/>
      <c r="G707" s="101"/>
      <c r="H707" s="499"/>
      <c r="I707" s="98"/>
      <c r="J707" s="98"/>
      <c r="K707" s="94"/>
      <c r="L707" s="95"/>
      <c r="M707" s="95"/>
      <c r="N707" s="101"/>
    </row>
    <row r="708" spans="1:14" ht="24.95" customHeight="1" x14ac:dyDescent="0.25">
      <c r="A708" s="360"/>
      <c r="B708" s="360"/>
      <c r="C708" s="360"/>
      <c r="D708" s="102"/>
      <c r="E708" s="498"/>
      <c r="F708" s="571"/>
      <c r="G708" s="101"/>
      <c r="H708" s="499"/>
      <c r="I708" s="98"/>
      <c r="J708" s="98"/>
      <c r="K708" s="94"/>
      <c r="L708" s="95"/>
      <c r="M708" s="95"/>
      <c r="N708" s="101"/>
    </row>
    <row r="709" spans="1:14" ht="24.95" customHeight="1" x14ac:dyDescent="0.25">
      <c r="A709" s="360"/>
      <c r="B709" s="360"/>
      <c r="C709" s="360"/>
      <c r="D709" s="102"/>
      <c r="E709" s="498"/>
      <c r="F709" s="571"/>
      <c r="G709" s="101"/>
      <c r="H709" s="499"/>
      <c r="I709" s="98"/>
      <c r="J709" s="98"/>
      <c r="K709" s="94"/>
      <c r="L709" s="95"/>
      <c r="M709" s="95"/>
      <c r="N709" s="101"/>
    </row>
    <row r="710" spans="1:14" ht="24.95" customHeight="1" x14ac:dyDescent="0.25">
      <c r="A710" s="360"/>
      <c r="B710" s="360"/>
      <c r="C710" s="360"/>
      <c r="D710" s="102"/>
      <c r="E710" s="498"/>
      <c r="F710" s="571"/>
      <c r="G710" s="101"/>
      <c r="H710" s="499"/>
      <c r="I710" s="98"/>
      <c r="J710" s="98"/>
      <c r="K710" s="94"/>
      <c r="L710" s="95"/>
      <c r="M710" s="95"/>
      <c r="N710" s="101"/>
    </row>
    <row r="711" spans="1:14" ht="24.95" customHeight="1" x14ac:dyDescent="0.25">
      <c r="A711" s="360"/>
      <c r="B711" s="360"/>
      <c r="C711" s="360"/>
      <c r="D711" s="102"/>
      <c r="E711" s="498"/>
      <c r="F711" s="571"/>
      <c r="G711" s="101"/>
      <c r="H711" s="499"/>
      <c r="I711" s="98"/>
      <c r="J711" s="98"/>
      <c r="K711" s="94"/>
      <c r="L711" s="95"/>
      <c r="M711" s="95"/>
      <c r="N711" s="101"/>
    </row>
    <row r="712" spans="1:14" ht="24.95" customHeight="1" x14ac:dyDescent="0.25">
      <c r="A712" s="360"/>
      <c r="B712" s="360"/>
      <c r="C712" s="360"/>
      <c r="D712" s="102"/>
      <c r="E712" s="498"/>
      <c r="F712" s="571"/>
      <c r="G712" s="101"/>
      <c r="H712" s="499"/>
      <c r="I712" s="98"/>
      <c r="J712" s="98"/>
      <c r="K712" s="94"/>
      <c r="L712" s="95"/>
      <c r="M712" s="95"/>
      <c r="N712" s="101"/>
    </row>
    <row r="713" spans="1:14" ht="24.95" customHeight="1" x14ac:dyDescent="0.25">
      <c r="A713" s="360"/>
      <c r="B713" s="360"/>
      <c r="C713" s="360"/>
      <c r="D713" s="102"/>
      <c r="E713" s="498"/>
      <c r="F713" s="571"/>
      <c r="G713" s="101"/>
      <c r="H713" s="499"/>
      <c r="I713" s="98"/>
      <c r="J713" s="98"/>
      <c r="K713" s="94"/>
      <c r="L713" s="95"/>
      <c r="M713" s="95"/>
      <c r="N713" s="101"/>
    </row>
    <row r="714" spans="1:14" ht="24.95" customHeight="1" x14ac:dyDescent="0.25">
      <c r="A714" s="360"/>
      <c r="B714" s="360"/>
      <c r="C714" s="360"/>
      <c r="D714" s="102"/>
      <c r="E714" s="498"/>
      <c r="F714" s="571"/>
      <c r="G714" s="101"/>
      <c r="H714" s="499"/>
      <c r="I714" s="98"/>
      <c r="J714" s="98"/>
      <c r="K714" s="94"/>
      <c r="L714" s="95"/>
      <c r="M714" s="95"/>
      <c r="N714" s="101"/>
    </row>
    <row r="715" spans="1:14" ht="24.95" customHeight="1" x14ac:dyDescent="0.25">
      <c r="A715" s="360"/>
      <c r="B715" s="360"/>
      <c r="C715" s="360"/>
      <c r="D715" s="102"/>
      <c r="E715" s="498"/>
      <c r="F715" s="571"/>
      <c r="G715" s="101"/>
      <c r="H715" s="499"/>
      <c r="I715" s="98"/>
      <c r="J715" s="98"/>
      <c r="K715" s="94"/>
      <c r="L715" s="95"/>
      <c r="M715" s="95"/>
      <c r="N715" s="101"/>
    </row>
    <row r="716" spans="1:14" ht="24.95" customHeight="1" x14ac:dyDescent="0.25">
      <c r="A716" s="360"/>
      <c r="B716" s="360"/>
      <c r="C716" s="360"/>
      <c r="D716" s="102"/>
      <c r="E716" s="498"/>
      <c r="F716" s="571"/>
      <c r="G716" s="101"/>
      <c r="H716" s="499"/>
      <c r="I716" s="98"/>
      <c r="J716" s="98"/>
      <c r="K716" s="94"/>
      <c r="L716" s="95"/>
      <c r="M716" s="95"/>
      <c r="N716" s="101"/>
    </row>
    <row r="717" spans="1:14" ht="24.95" customHeight="1" x14ac:dyDescent="0.25">
      <c r="A717" s="360"/>
      <c r="B717" s="360"/>
      <c r="C717" s="360"/>
      <c r="D717" s="102"/>
      <c r="E717" s="498"/>
      <c r="F717" s="571"/>
      <c r="G717" s="101"/>
      <c r="H717" s="499"/>
      <c r="I717" s="98"/>
      <c r="J717" s="98"/>
      <c r="K717" s="94"/>
      <c r="L717" s="95"/>
      <c r="M717" s="95"/>
      <c r="N717" s="101"/>
    </row>
    <row r="718" spans="1:14" ht="24.95" customHeight="1" x14ac:dyDescent="0.25">
      <c r="A718" s="360"/>
      <c r="B718" s="360"/>
      <c r="C718" s="360"/>
      <c r="D718" s="102"/>
      <c r="E718" s="498"/>
      <c r="F718" s="571"/>
      <c r="G718" s="101"/>
      <c r="H718" s="499"/>
      <c r="I718" s="98"/>
      <c r="J718" s="98"/>
      <c r="K718" s="94"/>
      <c r="L718" s="95"/>
      <c r="M718" s="95"/>
      <c r="N718" s="101"/>
    </row>
    <row r="719" spans="1:14" ht="24.95" customHeight="1" x14ac:dyDescent="0.25">
      <c r="A719" s="360"/>
      <c r="B719" s="360"/>
      <c r="C719" s="360"/>
      <c r="D719" s="102"/>
      <c r="E719" s="498"/>
      <c r="F719" s="571"/>
      <c r="G719" s="101"/>
      <c r="H719" s="499"/>
      <c r="I719" s="98"/>
      <c r="J719" s="98"/>
      <c r="K719" s="94"/>
      <c r="L719" s="95"/>
      <c r="M719" s="95"/>
      <c r="N719" s="101"/>
    </row>
    <row r="720" spans="1:14" ht="24.95" customHeight="1" x14ac:dyDescent="0.25">
      <c r="A720" s="360"/>
      <c r="B720" s="360"/>
      <c r="C720" s="360"/>
      <c r="D720" s="102"/>
      <c r="E720" s="498"/>
      <c r="F720" s="571"/>
      <c r="G720" s="101"/>
      <c r="H720" s="499"/>
      <c r="I720" s="98"/>
      <c r="J720" s="98"/>
      <c r="K720" s="94"/>
      <c r="L720" s="95"/>
      <c r="M720" s="95"/>
      <c r="N720" s="101"/>
    </row>
    <row r="721" spans="1:14" ht="24.95" customHeight="1" x14ac:dyDescent="0.25">
      <c r="A721" s="360"/>
      <c r="B721" s="360"/>
      <c r="C721" s="360"/>
      <c r="D721" s="102"/>
      <c r="E721" s="498"/>
      <c r="F721" s="571"/>
      <c r="G721" s="101"/>
      <c r="H721" s="499"/>
      <c r="I721" s="98"/>
      <c r="J721" s="98"/>
      <c r="K721" s="94"/>
      <c r="L721" s="95"/>
      <c r="M721" s="95"/>
      <c r="N721" s="101"/>
    </row>
    <row r="722" spans="1:14" ht="24.95" customHeight="1" x14ac:dyDescent="0.25">
      <c r="A722" s="360"/>
      <c r="B722" s="360"/>
      <c r="C722" s="360"/>
      <c r="D722" s="102"/>
      <c r="E722" s="498"/>
      <c r="F722" s="571"/>
      <c r="G722" s="101"/>
      <c r="H722" s="499"/>
      <c r="I722" s="98"/>
      <c r="J722" s="98"/>
      <c r="K722" s="94"/>
      <c r="L722" s="95"/>
      <c r="M722" s="95"/>
      <c r="N722" s="101"/>
    </row>
    <row r="723" spans="1:14" ht="24.95" customHeight="1" x14ac:dyDescent="0.25">
      <c r="A723" s="360"/>
      <c r="B723" s="360"/>
      <c r="C723" s="360"/>
      <c r="D723" s="102"/>
      <c r="E723" s="498"/>
      <c r="F723" s="571"/>
      <c r="G723" s="101"/>
      <c r="H723" s="499"/>
      <c r="I723" s="98"/>
      <c r="J723" s="98"/>
      <c r="K723" s="94"/>
      <c r="L723" s="95"/>
      <c r="M723" s="95"/>
      <c r="N723" s="101"/>
    </row>
    <row r="724" spans="1:14" ht="24.95" customHeight="1" x14ac:dyDescent="0.25">
      <c r="A724" s="360"/>
      <c r="B724" s="360"/>
      <c r="C724" s="360"/>
      <c r="D724" s="102"/>
      <c r="E724" s="498"/>
      <c r="F724" s="571"/>
      <c r="G724" s="101"/>
      <c r="H724" s="499"/>
      <c r="I724" s="98"/>
      <c r="J724" s="98"/>
      <c r="K724" s="94"/>
      <c r="L724" s="95"/>
      <c r="M724" s="95"/>
      <c r="N724" s="101"/>
    </row>
    <row r="725" spans="1:14" ht="24.95" customHeight="1" x14ac:dyDescent="0.25">
      <c r="A725" s="360"/>
      <c r="B725" s="360"/>
      <c r="C725" s="360"/>
      <c r="D725" s="102"/>
      <c r="E725" s="498"/>
      <c r="F725" s="571"/>
      <c r="G725" s="101"/>
      <c r="H725" s="499"/>
      <c r="I725" s="98"/>
      <c r="J725" s="98"/>
      <c r="K725" s="94"/>
      <c r="L725" s="95"/>
      <c r="M725" s="95"/>
      <c r="N725" s="101"/>
    </row>
    <row r="726" spans="1:14" ht="24.95" customHeight="1" x14ac:dyDescent="0.25">
      <c r="A726" s="360"/>
      <c r="B726" s="360"/>
      <c r="C726" s="360"/>
      <c r="D726" s="102"/>
      <c r="E726" s="498"/>
      <c r="F726" s="571"/>
      <c r="G726" s="101"/>
      <c r="H726" s="499"/>
      <c r="I726" s="98"/>
      <c r="J726" s="98"/>
      <c r="K726" s="94"/>
      <c r="L726" s="95"/>
      <c r="M726" s="95"/>
      <c r="N726" s="101"/>
    </row>
    <row r="727" spans="1:14" ht="24.95" customHeight="1" x14ac:dyDescent="0.25">
      <c r="A727" s="360"/>
      <c r="B727" s="360"/>
      <c r="C727" s="360"/>
      <c r="D727" s="102"/>
      <c r="E727" s="498"/>
      <c r="F727" s="571"/>
      <c r="G727" s="101"/>
      <c r="H727" s="499"/>
      <c r="I727" s="98"/>
      <c r="J727" s="98"/>
      <c r="K727" s="94"/>
      <c r="L727" s="95"/>
      <c r="M727" s="95"/>
      <c r="N727" s="101"/>
    </row>
    <row r="728" spans="1:14" ht="24.95" customHeight="1" x14ac:dyDescent="0.25">
      <c r="A728" s="360"/>
      <c r="B728" s="360"/>
      <c r="C728" s="360"/>
      <c r="D728" s="102"/>
      <c r="E728" s="498"/>
      <c r="F728" s="571"/>
      <c r="G728" s="101"/>
      <c r="H728" s="499"/>
      <c r="I728" s="98"/>
      <c r="J728" s="98"/>
      <c r="K728" s="94"/>
      <c r="L728" s="95"/>
      <c r="M728" s="95"/>
      <c r="N728" s="101"/>
    </row>
    <row r="729" spans="1:14" ht="24.95" customHeight="1" x14ac:dyDescent="0.25">
      <c r="A729" s="360"/>
      <c r="B729" s="360"/>
      <c r="C729" s="360"/>
      <c r="D729" s="102"/>
      <c r="E729" s="498"/>
      <c r="F729" s="571"/>
      <c r="G729" s="101"/>
      <c r="H729" s="499"/>
      <c r="I729" s="98"/>
      <c r="J729" s="98"/>
      <c r="K729" s="94"/>
      <c r="L729" s="95"/>
      <c r="M729" s="95"/>
      <c r="N729" s="101"/>
    </row>
    <row r="730" spans="1:14" ht="24.95" customHeight="1" x14ac:dyDescent="0.25">
      <c r="A730" s="360"/>
      <c r="B730" s="360"/>
      <c r="C730" s="360"/>
      <c r="D730" s="102"/>
      <c r="E730" s="498"/>
      <c r="F730" s="571"/>
      <c r="G730" s="101"/>
      <c r="H730" s="499"/>
      <c r="I730" s="98"/>
      <c r="J730" s="98"/>
      <c r="K730" s="94"/>
      <c r="L730" s="95"/>
      <c r="M730" s="95"/>
      <c r="N730" s="101"/>
    </row>
    <row r="731" spans="1:14" ht="24.95" customHeight="1" x14ac:dyDescent="0.25">
      <c r="A731" s="360"/>
      <c r="B731" s="360"/>
      <c r="C731" s="360"/>
      <c r="D731" s="102"/>
      <c r="E731" s="498"/>
      <c r="F731" s="571"/>
      <c r="G731" s="101"/>
      <c r="H731" s="499"/>
      <c r="I731" s="98"/>
      <c r="J731" s="98"/>
      <c r="K731" s="94"/>
      <c r="L731" s="95"/>
      <c r="M731" s="95"/>
      <c r="N731" s="101"/>
    </row>
    <row r="732" spans="1:14" ht="24.95" customHeight="1" x14ac:dyDescent="0.25">
      <c r="A732" s="360"/>
      <c r="B732" s="360"/>
      <c r="C732" s="360"/>
      <c r="D732" s="102"/>
      <c r="E732" s="498"/>
      <c r="F732" s="571"/>
      <c r="G732" s="101"/>
      <c r="H732" s="499"/>
      <c r="I732" s="98"/>
      <c r="J732" s="98"/>
      <c r="K732" s="94"/>
      <c r="L732" s="95"/>
      <c r="M732" s="95"/>
      <c r="N732" s="101"/>
    </row>
    <row r="733" spans="1:14" ht="24.95" customHeight="1" x14ac:dyDescent="0.25">
      <c r="A733" s="360"/>
      <c r="B733" s="360"/>
      <c r="C733" s="360"/>
      <c r="D733" s="102"/>
      <c r="E733" s="498"/>
      <c r="F733" s="571"/>
      <c r="G733" s="101"/>
      <c r="H733" s="499"/>
      <c r="I733" s="98"/>
      <c r="J733" s="98"/>
      <c r="K733" s="94"/>
      <c r="L733" s="95"/>
      <c r="M733" s="95"/>
      <c r="N733" s="101"/>
    </row>
    <row r="734" spans="1:14" ht="24.95" customHeight="1" x14ac:dyDescent="0.25">
      <c r="A734" s="360"/>
      <c r="B734" s="360"/>
      <c r="C734" s="360"/>
      <c r="D734" s="102"/>
      <c r="E734" s="498"/>
      <c r="F734" s="571"/>
      <c r="G734" s="101"/>
      <c r="H734" s="499"/>
      <c r="I734" s="98"/>
      <c r="J734" s="98"/>
      <c r="K734" s="94"/>
      <c r="L734" s="95"/>
      <c r="M734" s="95"/>
      <c r="N734" s="101"/>
    </row>
    <row r="735" spans="1:14" ht="24.95" customHeight="1" x14ac:dyDescent="0.25">
      <c r="A735" s="360"/>
      <c r="B735" s="360"/>
      <c r="C735" s="360"/>
      <c r="D735" s="102"/>
      <c r="E735" s="498"/>
      <c r="F735" s="571"/>
      <c r="G735" s="101"/>
      <c r="H735" s="499"/>
      <c r="I735" s="98"/>
      <c r="J735" s="98"/>
      <c r="K735" s="94"/>
      <c r="L735" s="95"/>
      <c r="M735" s="95"/>
      <c r="N735" s="101"/>
    </row>
    <row r="736" spans="1:14" ht="24.95" customHeight="1" x14ac:dyDescent="0.25">
      <c r="A736" s="360"/>
      <c r="B736" s="360"/>
      <c r="C736" s="360"/>
      <c r="D736" s="102"/>
      <c r="E736" s="498"/>
      <c r="F736" s="571"/>
      <c r="G736" s="101"/>
      <c r="H736" s="499"/>
      <c r="I736" s="98"/>
      <c r="J736" s="98"/>
      <c r="K736" s="94"/>
      <c r="L736" s="95"/>
      <c r="M736" s="95"/>
      <c r="N736" s="101"/>
    </row>
    <row r="737" spans="1:14" ht="24.95" customHeight="1" x14ac:dyDescent="0.25">
      <c r="A737" s="360"/>
      <c r="B737" s="360"/>
      <c r="C737" s="360"/>
      <c r="D737" s="102"/>
      <c r="E737" s="498"/>
      <c r="F737" s="571"/>
      <c r="G737" s="101"/>
      <c r="H737" s="499"/>
      <c r="I737" s="98"/>
      <c r="J737" s="98"/>
      <c r="K737" s="94"/>
      <c r="L737" s="95"/>
      <c r="M737" s="95"/>
      <c r="N737" s="101"/>
    </row>
    <row r="738" spans="1:14" ht="24.95" customHeight="1" x14ac:dyDescent="0.25">
      <c r="A738" s="360"/>
      <c r="B738" s="360"/>
      <c r="C738" s="360"/>
      <c r="D738" s="102"/>
      <c r="E738" s="498"/>
      <c r="F738" s="571"/>
      <c r="G738" s="101"/>
      <c r="H738" s="499"/>
      <c r="I738" s="98"/>
      <c r="J738" s="98"/>
      <c r="K738" s="94"/>
      <c r="L738" s="95"/>
      <c r="M738" s="95"/>
      <c r="N738" s="101"/>
    </row>
    <row r="739" spans="1:14" ht="24.95" customHeight="1" x14ac:dyDescent="0.25">
      <c r="A739" s="360"/>
      <c r="B739" s="360"/>
      <c r="C739" s="360"/>
      <c r="D739" s="102"/>
      <c r="E739" s="498"/>
      <c r="F739" s="571"/>
      <c r="G739" s="101"/>
      <c r="H739" s="499"/>
      <c r="I739" s="98"/>
      <c r="J739" s="98"/>
      <c r="K739" s="94"/>
      <c r="L739" s="95"/>
      <c r="M739" s="95"/>
      <c r="N739" s="101"/>
    </row>
    <row r="740" spans="1:14" ht="24.95" customHeight="1" x14ac:dyDescent="0.25">
      <c r="A740" s="360"/>
      <c r="B740" s="360"/>
      <c r="C740" s="360"/>
      <c r="D740" s="102"/>
      <c r="E740" s="498"/>
      <c r="F740" s="571"/>
      <c r="G740" s="101"/>
      <c r="H740" s="499"/>
      <c r="I740" s="98"/>
      <c r="J740" s="98"/>
      <c r="K740" s="94"/>
      <c r="L740" s="95"/>
      <c r="M740" s="95"/>
      <c r="N740" s="101"/>
    </row>
    <row r="741" spans="1:14" ht="24.95" customHeight="1" x14ac:dyDescent="0.25">
      <c r="A741" s="360"/>
      <c r="B741" s="360"/>
      <c r="C741" s="360"/>
      <c r="D741" s="102"/>
      <c r="E741" s="498"/>
      <c r="F741" s="571"/>
      <c r="G741" s="101"/>
      <c r="H741" s="499"/>
      <c r="I741" s="98"/>
      <c r="J741" s="98"/>
      <c r="K741" s="94"/>
      <c r="L741" s="95"/>
      <c r="M741" s="95"/>
      <c r="N741" s="101"/>
    </row>
    <row r="742" spans="1:14" ht="24.95" customHeight="1" x14ac:dyDescent="0.25">
      <c r="A742" s="360"/>
      <c r="B742" s="360"/>
      <c r="C742" s="360"/>
      <c r="D742" s="102"/>
      <c r="E742" s="498"/>
      <c r="F742" s="571"/>
      <c r="G742" s="101"/>
      <c r="H742" s="499"/>
      <c r="I742" s="98"/>
      <c r="J742" s="98"/>
      <c r="K742" s="94"/>
      <c r="L742" s="95"/>
      <c r="M742" s="95"/>
      <c r="N742" s="101"/>
    </row>
    <row r="743" spans="1:14" ht="24.95" customHeight="1" x14ac:dyDescent="0.25">
      <c r="A743" s="360"/>
      <c r="B743" s="360"/>
      <c r="C743" s="360"/>
      <c r="D743" s="102"/>
      <c r="E743" s="498"/>
      <c r="F743" s="571"/>
      <c r="G743" s="101"/>
      <c r="H743" s="499"/>
      <c r="I743" s="98"/>
      <c r="J743" s="98"/>
      <c r="K743" s="94"/>
      <c r="L743" s="95"/>
      <c r="M743" s="95"/>
      <c r="N743" s="101"/>
    </row>
    <row r="744" spans="1:14" ht="24.95" customHeight="1" x14ac:dyDescent="0.25">
      <c r="A744" s="360"/>
      <c r="B744" s="360"/>
      <c r="C744" s="360"/>
      <c r="D744" s="102"/>
      <c r="E744" s="498"/>
      <c r="F744" s="571"/>
      <c r="G744" s="101"/>
      <c r="H744" s="499"/>
      <c r="I744" s="98"/>
      <c r="J744" s="98"/>
      <c r="K744" s="94"/>
      <c r="L744" s="95"/>
      <c r="M744" s="95"/>
      <c r="N744" s="101"/>
    </row>
    <row r="745" spans="1:14" ht="24.95" customHeight="1" x14ac:dyDescent="0.25">
      <c r="A745" s="360"/>
      <c r="B745" s="360"/>
      <c r="C745" s="360"/>
      <c r="D745" s="102"/>
      <c r="E745" s="498"/>
      <c r="F745" s="571"/>
      <c r="G745" s="101"/>
      <c r="H745" s="499"/>
      <c r="I745" s="98"/>
      <c r="J745" s="98"/>
      <c r="K745" s="94"/>
      <c r="L745" s="95"/>
      <c r="M745" s="95"/>
      <c r="N745" s="101"/>
    </row>
    <row r="746" spans="1:14" ht="24.95" customHeight="1" x14ac:dyDescent="0.25">
      <c r="A746" s="360"/>
      <c r="B746" s="360"/>
      <c r="C746" s="360"/>
      <c r="D746" s="102"/>
      <c r="E746" s="498"/>
      <c r="F746" s="571"/>
      <c r="G746" s="101"/>
      <c r="H746" s="499"/>
      <c r="I746" s="98"/>
      <c r="J746" s="98"/>
      <c r="K746" s="94"/>
      <c r="L746" s="95"/>
      <c r="M746" s="95"/>
      <c r="N746" s="101"/>
    </row>
    <row r="747" spans="1:14" ht="24.95" customHeight="1" x14ac:dyDescent="0.25">
      <c r="A747" s="360"/>
      <c r="B747" s="360"/>
      <c r="C747" s="360"/>
      <c r="D747" s="102"/>
      <c r="E747" s="498"/>
      <c r="F747" s="571"/>
      <c r="G747" s="101"/>
      <c r="H747" s="499"/>
      <c r="I747" s="98"/>
      <c r="J747" s="98"/>
      <c r="K747" s="94"/>
      <c r="L747" s="95"/>
      <c r="M747" s="95"/>
      <c r="N747" s="101"/>
    </row>
    <row r="748" spans="1:14" ht="24.95" customHeight="1" x14ac:dyDescent="0.25">
      <c r="A748" s="360"/>
      <c r="B748" s="360"/>
      <c r="C748" s="360"/>
      <c r="D748" s="102"/>
      <c r="E748" s="498"/>
      <c r="F748" s="571"/>
      <c r="G748" s="101"/>
      <c r="H748" s="499"/>
      <c r="I748" s="98"/>
      <c r="J748" s="98"/>
      <c r="K748" s="94"/>
      <c r="L748" s="95"/>
      <c r="M748" s="95"/>
      <c r="N748" s="101"/>
    </row>
    <row r="749" spans="1:14" ht="24.95" customHeight="1" x14ac:dyDescent="0.25">
      <c r="A749" s="360"/>
      <c r="B749" s="360"/>
      <c r="C749" s="360"/>
      <c r="D749" s="102"/>
      <c r="E749" s="498"/>
      <c r="F749" s="571"/>
      <c r="G749" s="101"/>
      <c r="H749" s="499"/>
      <c r="I749" s="98"/>
      <c r="J749" s="98"/>
      <c r="K749" s="94"/>
      <c r="L749" s="95"/>
      <c r="M749" s="95"/>
      <c r="N749" s="101"/>
    </row>
    <row r="750" spans="1:14" ht="24.95" customHeight="1" x14ac:dyDescent="0.25">
      <c r="A750" s="360"/>
      <c r="B750" s="360"/>
      <c r="C750" s="360"/>
      <c r="D750" s="102"/>
      <c r="E750" s="498"/>
      <c r="F750" s="571"/>
      <c r="G750" s="101"/>
      <c r="H750" s="499"/>
      <c r="I750" s="98"/>
      <c r="J750" s="98"/>
      <c r="K750" s="94"/>
      <c r="L750" s="95"/>
      <c r="M750" s="95"/>
      <c r="N750" s="101"/>
    </row>
    <row r="751" spans="1:14" ht="24.95" customHeight="1" x14ac:dyDescent="0.25">
      <c r="A751" s="360"/>
      <c r="B751" s="360"/>
      <c r="C751" s="360"/>
      <c r="D751" s="102"/>
      <c r="E751" s="498"/>
      <c r="F751" s="571"/>
      <c r="G751" s="101"/>
      <c r="H751" s="499"/>
      <c r="I751" s="98"/>
      <c r="J751" s="98"/>
      <c r="K751" s="94"/>
      <c r="L751" s="95"/>
      <c r="M751" s="95"/>
      <c r="N751" s="101"/>
    </row>
    <row r="752" spans="1:14" ht="24.95" customHeight="1" x14ac:dyDescent="0.25">
      <c r="A752" s="360"/>
      <c r="B752" s="360"/>
      <c r="C752" s="360"/>
      <c r="D752" s="102"/>
      <c r="E752" s="498"/>
      <c r="F752" s="571"/>
      <c r="G752" s="101"/>
      <c r="H752" s="499"/>
      <c r="I752" s="98"/>
      <c r="J752" s="98"/>
      <c r="K752" s="94"/>
      <c r="L752" s="95"/>
      <c r="M752" s="95"/>
      <c r="N752" s="101"/>
    </row>
    <row r="753" spans="1:14" ht="24.95" customHeight="1" x14ac:dyDescent="0.25">
      <c r="A753" s="360"/>
      <c r="B753" s="360"/>
      <c r="C753" s="360"/>
      <c r="D753" s="102"/>
      <c r="E753" s="498"/>
      <c r="F753" s="571"/>
      <c r="G753" s="101"/>
      <c r="H753" s="499"/>
      <c r="I753" s="98"/>
      <c r="J753" s="98"/>
      <c r="K753" s="94"/>
      <c r="L753" s="95"/>
      <c r="M753" s="95"/>
      <c r="N753" s="101"/>
    </row>
    <row r="754" spans="1:14" ht="24.95" customHeight="1" x14ac:dyDescent="0.25">
      <c r="A754" s="360"/>
      <c r="B754" s="360"/>
      <c r="C754" s="360"/>
      <c r="D754" s="102"/>
      <c r="E754" s="498"/>
      <c r="F754" s="571"/>
      <c r="G754" s="101"/>
      <c r="H754" s="499"/>
      <c r="I754" s="98"/>
      <c r="J754" s="98"/>
      <c r="K754" s="94"/>
      <c r="L754" s="95"/>
      <c r="M754" s="95"/>
      <c r="N754" s="101"/>
    </row>
    <row r="755" spans="1:14" ht="24.95" customHeight="1" x14ac:dyDescent="0.25">
      <c r="A755" s="360"/>
      <c r="B755" s="360"/>
      <c r="C755" s="360"/>
      <c r="D755" s="102"/>
      <c r="E755" s="498"/>
      <c r="F755" s="571"/>
      <c r="G755" s="101"/>
      <c r="H755" s="499"/>
      <c r="I755" s="98"/>
      <c r="J755" s="98"/>
      <c r="K755" s="94"/>
      <c r="L755" s="95"/>
      <c r="M755" s="95"/>
      <c r="N755" s="101"/>
    </row>
    <row r="756" spans="1:14" ht="24.95" customHeight="1" x14ac:dyDescent="0.25">
      <c r="A756" s="360"/>
      <c r="B756" s="360"/>
      <c r="C756" s="360"/>
      <c r="D756" s="102"/>
      <c r="E756" s="498"/>
      <c r="F756" s="571"/>
      <c r="G756" s="101"/>
      <c r="H756" s="499"/>
      <c r="I756" s="98"/>
      <c r="J756" s="98"/>
      <c r="K756" s="94"/>
      <c r="L756" s="95"/>
      <c r="M756" s="95"/>
      <c r="N756" s="101"/>
    </row>
    <row r="757" spans="1:14" ht="24.95" customHeight="1" x14ac:dyDescent="0.25">
      <c r="A757" s="360"/>
      <c r="B757" s="360"/>
      <c r="C757" s="360"/>
      <c r="D757" s="102"/>
      <c r="E757" s="498"/>
      <c r="F757" s="571"/>
      <c r="G757" s="101"/>
      <c r="H757" s="499"/>
      <c r="I757" s="98"/>
      <c r="J757" s="98"/>
      <c r="K757" s="94"/>
      <c r="L757" s="95"/>
      <c r="M757" s="95"/>
      <c r="N757" s="101"/>
    </row>
    <row r="758" spans="1:14" ht="24.95" customHeight="1" x14ac:dyDescent="0.25">
      <c r="A758" s="360"/>
      <c r="B758" s="360"/>
      <c r="C758" s="360"/>
      <c r="D758" s="102"/>
      <c r="E758" s="498"/>
      <c r="F758" s="571"/>
      <c r="G758" s="101"/>
      <c r="H758" s="499"/>
      <c r="I758" s="98"/>
      <c r="J758" s="98"/>
      <c r="K758" s="94"/>
      <c r="L758" s="95"/>
      <c r="M758" s="95"/>
      <c r="N758" s="101"/>
    </row>
    <row r="759" spans="1:14" ht="24.95" customHeight="1" x14ac:dyDescent="0.25">
      <c r="A759" s="360"/>
      <c r="B759" s="360"/>
      <c r="C759" s="360"/>
      <c r="D759" s="102"/>
      <c r="E759" s="498"/>
      <c r="F759" s="571"/>
      <c r="G759" s="101"/>
      <c r="H759" s="499"/>
      <c r="I759" s="98"/>
      <c r="J759" s="98"/>
      <c r="K759" s="94"/>
      <c r="L759" s="95"/>
      <c r="M759" s="95"/>
      <c r="N759" s="101"/>
    </row>
    <row r="760" spans="1:14" ht="24.95" customHeight="1" x14ac:dyDescent="0.25">
      <c r="A760" s="360"/>
      <c r="B760" s="360"/>
      <c r="C760" s="360"/>
      <c r="D760" s="102"/>
      <c r="E760" s="498"/>
      <c r="F760" s="571"/>
      <c r="G760" s="101"/>
      <c r="H760" s="499"/>
      <c r="I760" s="98"/>
      <c r="J760" s="98"/>
      <c r="K760" s="94"/>
      <c r="L760" s="95"/>
      <c r="M760" s="95"/>
      <c r="N760" s="101"/>
    </row>
    <row r="761" spans="1:14" ht="24.95" customHeight="1" x14ac:dyDescent="0.25">
      <c r="A761" s="360"/>
      <c r="B761" s="360"/>
      <c r="C761" s="360"/>
      <c r="D761" s="102"/>
      <c r="E761" s="498"/>
      <c r="F761" s="571"/>
      <c r="G761" s="101"/>
      <c r="H761" s="499"/>
      <c r="I761" s="98"/>
      <c r="J761" s="98"/>
      <c r="K761" s="94"/>
      <c r="L761" s="95"/>
      <c r="M761" s="95"/>
      <c r="N761" s="101"/>
    </row>
    <row r="762" spans="1:14" ht="24.95" customHeight="1" x14ac:dyDescent="0.25">
      <c r="A762" s="360"/>
      <c r="B762" s="360"/>
      <c r="C762" s="360"/>
      <c r="D762" s="102"/>
      <c r="E762" s="498"/>
      <c r="F762" s="571"/>
      <c r="G762" s="101"/>
      <c r="H762" s="499"/>
      <c r="I762" s="98"/>
      <c r="J762" s="98"/>
      <c r="K762" s="94"/>
      <c r="L762" s="95"/>
      <c r="M762" s="95"/>
      <c r="N762" s="101"/>
    </row>
    <row r="763" spans="1:14" ht="24.95" customHeight="1" x14ac:dyDescent="0.25">
      <c r="A763" s="360"/>
      <c r="B763" s="360"/>
      <c r="C763" s="360"/>
      <c r="D763" s="102"/>
      <c r="E763" s="498"/>
      <c r="F763" s="571"/>
      <c r="G763" s="101"/>
      <c r="H763" s="499"/>
      <c r="I763" s="98"/>
      <c r="J763" s="98"/>
      <c r="K763" s="94"/>
      <c r="L763" s="95"/>
      <c r="M763" s="95"/>
      <c r="N763" s="101"/>
    </row>
    <row r="764" spans="1:14" ht="24.95" customHeight="1" x14ac:dyDescent="0.25">
      <c r="A764" s="360"/>
      <c r="B764" s="360"/>
      <c r="C764" s="360"/>
      <c r="D764" s="102"/>
      <c r="E764" s="498"/>
      <c r="F764" s="571"/>
      <c r="G764" s="101"/>
      <c r="H764" s="499"/>
      <c r="I764" s="98"/>
      <c r="J764" s="98"/>
      <c r="K764" s="94"/>
      <c r="L764" s="95"/>
      <c r="M764" s="95"/>
      <c r="N764" s="101"/>
    </row>
    <row r="765" spans="1:14" ht="24.95" customHeight="1" x14ac:dyDescent="0.25">
      <c r="A765" s="360"/>
      <c r="B765" s="360"/>
      <c r="C765" s="360"/>
      <c r="D765" s="102"/>
      <c r="E765" s="498"/>
      <c r="F765" s="571"/>
      <c r="G765" s="101"/>
      <c r="H765" s="499"/>
      <c r="I765" s="98"/>
      <c r="J765" s="98"/>
      <c r="K765" s="94"/>
      <c r="L765" s="95"/>
      <c r="M765" s="95"/>
      <c r="N765" s="101"/>
    </row>
    <row r="766" spans="1:14" ht="24.95" customHeight="1" x14ac:dyDescent="0.25">
      <c r="A766" s="360"/>
      <c r="B766" s="360"/>
      <c r="C766" s="360"/>
      <c r="D766" s="102"/>
      <c r="E766" s="498"/>
      <c r="F766" s="571"/>
      <c r="G766" s="101"/>
      <c r="H766" s="499"/>
      <c r="I766" s="98"/>
      <c r="J766" s="98"/>
      <c r="K766" s="94"/>
      <c r="L766" s="95"/>
      <c r="M766" s="95"/>
      <c r="N766" s="101"/>
    </row>
    <row r="767" spans="1:14" ht="24.95" customHeight="1" x14ac:dyDescent="0.25">
      <c r="A767" s="360"/>
      <c r="B767" s="360"/>
      <c r="C767" s="360"/>
      <c r="D767" s="102"/>
      <c r="E767" s="498"/>
      <c r="F767" s="571"/>
      <c r="G767" s="101"/>
      <c r="H767" s="499"/>
      <c r="I767" s="98"/>
      <c r="J767" s="98"/>
      <c r="K767" s="94"/>
      <c r="L767" s="95"/>
      <c r="M767" s="95"/>
      <c r="N767" s="101"/>
    </row>
    <row r="768" spans="1:14" ht="24.95" customHeight="1" x14ac:dyDescent="0.25">
      <c r="A768" s="360"/>
      <c r="B768" s="360"/>
      <c r="C768" s="360"/>
      <c r="D768" s="102"/>
      <c r="E768" s="498"/>
      <c r="F768" s="571"/>
      <c r="G768" s="101"/>
      <c r="H768" s="499"/>
      <c r="I768" s="98"/>
      <c r="J768" s="98"/>
      <c r="K768" s="94"/>
      <c r="L768" s="95"/>
      <c r="M768" s="95"/>
      <c r="N768" s="101"/>
    </row>
    <row r="769" spans="1:14" ht="24.95" customHeight="1" x14ac:dyDescent="0.25">
      <c r="A769" s="360"/>
      <c r="B769" s="360"/>
      <c r="C769" s="360"/>
      <c r="D769" s="102"/>
      <c r="E769" s="498"/>
      <c r="F769" s="571"/>
      <c r="G769" s="101"/>
      <c r="H769" s="499"/>
      <c r="I769" s="98"/>
      <c r="J769" s="98"/>
      <c r="K769" s="94"/>
      <c r="L769" s="95"/>
      <c r="M769" s="95"/>
      <c r="N769" s="101"/>
    </row>
    <row r="770" spans="1:14" ht="24.95" customHeight="1" x14ac:dyDescent="0.25">
      <c r="A770" s="360"/>
      <c r="B770" s="360"/>
      <c r="C770" s="360"/>
      <c r="D770" s="102"/>
      <c r="E770" s="498"/>
      <c r="F770" s="571"/>
      <c r="G770" s="101"/>
      <c r="H770" s="499"/>
      <c r="I770" s="98"/>
      <c r="J770" s="98"/>
      <c r="K770" s="94"/>
      <c r="L770" s="95"/>
      <c r="M770" s="95"/>
      <c r="N770" s="101"/>
    </row>
    <row r="771" spans="1:14" ht="24.95" customHeight="1" x14ac:dyDescent="0.25">
      <c r="A771" s="360"/>
      <c r="B771" s="360"/>
      <c r="C771" s="360"/>
      <c r="D771" s="102"/>
      <c r="E771" s="498"/>
      <c r="F771" s="571"/>
      <c r="G771" s="101"/>
      <c r="H771" s="499"/>
      <c r="I771" s="98"/>
      <c r="J771" s="98"/>
      <c r="K771" s="94"/>
      <c r="L771" s="95"/>
      <c r="M771" s="95"/>
      <c r="N771" s="101"/>
    </row>
    <row r="772" spans="1:14" ht="24.95" customHeight="1" x14ac:dyDescent="0.25">
      <c r="A772" s="360"/>
      <c r="B772" s="360"/>
      <c r="C772" s="360"/>
      <c r="D772" s="102"/>
      <c r="E772" s="498"/>
      <c r="F772" s="571"/>
      <c r="G772" s="101"/>
      <c r="H772" s="499"/>
      <c r="I772" s="98"/>
      <c r="J772" s="98"/>
      <c r="K772" s="94"/>
      <c r="L772" s="95"/>
      <c r="M772" s="95"/>
      <c r="N772" s="101"/>
    </row>
    <row r="773" spans="1:14" ht="24.95" customHeight="1" x14ac:dyDescent="0.25">
      <c r="A773" s="360"/>
      <c r="B773" s="360"/>
      <c r="C773" s="360"/>
      <c r="D773" s="102"/>
      <c r="E773" s="498"/>
      <c r="F773" s="571"/>
      <c r="G773" s="101"/>
      <c r="H773" s="499"/>
      <c r="I773" s="98"/>
      <c r="J773" s="98"/>
      <c r="K773" s="94"/>
      <c r="L773" s="95"/>
      <c r="M773" s="95"/>
      <c r="N773" s="101"/>
    </row>
    <row r="774" spans="1:14" ht="24.95" customHeight="1" x14ac:dyDescent="0.25">
      <c r="A774" s="360"/>
      <c r="B774" s="360"/>
      <c r="C774" s="360"/>
      <c r="D774" s="102"/>
      <c r="E774" s="498"/>
      <c r="F774" s="571"/>
      <c r="G774" s="101"/>
      <c r="H774" s="499"/>
      <c r="I774" s="98"/>
      <c r="J774" s="98"/>
      <c r="K774" s="94"/>
      <c r="L774" s="95"/>
      <c r="M774" s="95"/>
      <c r="N774" s="101"/>
    </row>
    <row r="775" spans="1:14" ht="24.95" customHeight="1" x14ac:dyDescent="0.25">
      <c r="A775" s="360"/>
      <c r="B775" s="360"/>
      <c r="C775" s="360"/>
      <c r="D775" s="102"/>
      <c r="E775" s="498"/>
      <c r="F775" s="571"/>
      <c r="G775" s="101"/>
      <c r="H775" s="499"/>
      <c r="I775" s="98"/>
      <c r="J775" s="98"/>
      <c r="K775" s="94"/>
      <c r="L775" s="95"/>
      <c r="M775" s="95"/>
      <c r="N775" s="101"/>
    </row>
    <row r="776" spans="1:14" ht="24.95" customHeight="1" x14ac:dyDescent="0.25">
      <c r="A776" s="360"/>
      <c r="B776" s="360"/>
      <c r="C776" s="360"/>
      <c r="D776" s="102"/>
      <c r="E776" s="498"/>
      <c r="F776" s="571"/>
      <c r="G776" s="101"/>
      <c r="H776" s="499"/>
      <c r="I776" s="98"/>
      <c r="J776" s="98"/>
      <c r="K776" s="94"/>
      <c r="L776" s="95"/>
      <c r="M776" s="95"/>
      <c r="N776" s="101"/>
    </row>
    <row r="777" spans="1:14" ht="24.95" customHeight="1" x14ac:dyDescent="0.25">
      <c r="A777" s="360"/>
      <c r="B777" s="360"/>
      <c r="C777" s="360"/>
      <c r="D777" s="102"/>
      <c r="E777" s="498"/>
      <c r="F777" s="571"/>
      <c r="G777" s="101"/>
      <c r="H777" s="499"/>
      <c r="I777" s="98"/>
      <c r="J777" s="98"/>
      <c r="K777" s="94"/>
      <c r="L777" s="95"/>
      <c r="M777" s="95"/>
      <c r="N777" s="101"/>
    </row>
    <row r="778" spans="1:14" ht="24.95" customHeight="1" x14ac:dyDescent="0.25">
      <c r="A778" s="360"/>
      <c r="B778" s="360"/>
      <c r="C778" s="360"/>
      <c r="D778" s="102"/>
      <c r="E778" s="498"/>
      <c r="F778" s="571"/>
      <c r="G778" s="101"/>
      <c r="H778" s="499"/>
      <c r="I778" s="98"/>
      <c r="J778" s="98"/>
      <c r="K778" s="94"/>
      <c r="L778" s="95"/>
      <c r="M778" s="95"/>
      <c r="N778" s="101"/>
    </row>
    <row r="779" spans="1:14" ht="24.95" customHeight="1" x14ac:dyDescent="0.25">
      <c r="A779" s="360"/>
      <c r="B779" s="360"/>
      <c r="C779" s="360"/>
      <c r="D779" s="102"/>
      <c r="E779" s="498"/>
      <c r="F779" s="571"/>
      <c r="G779" s="101"/>
      <c r="H779" s="499"/>
      <c r="I779" s="98"/>
      <c r="J779" s="98"/>
      <c r="K779" s="94"/>
      <c r="L779" s="95"/>
      <c r="M779" s="95"/>
      <c r="N779" s="101"/>
    </row>
    <row r="780" spans="1:14" ht="24.95" customHeight="1" x14ac:dyDescent="0.25">
      <c r="A780" s="360"/>
      <c r="B780" s="360"/>
      <c r="C780" s="360"/>
      <c r="D780" s="102"/>
      <c r="E780" s="498"/>
      <c r="F780" s="571"/>
      <c r="G780" s="101"/>
      <c r="H780" s="499"/>
      <c r="I780" s="98"/>
      <c r="J780" s="98"/>
      <c r="K780" s="94"/>
      <c r="L780" s="95"/>
      <c r="M780" s="95"/>
      <c r="N780" s="101"/>
    </row>
    <row r="781" spans="1:14" ht="24.95" customHeight="1" x14ac:dyDescent="0.25">
      <c r="A781" s="360"/>
      <c r="B781" s="360"/>
      <c r="C781" s="360"/>
      <c r="D781" s="102"/>
      <c r="E781" s="498"/>
      <c r="F781" s="571"/>
      <c r="G781" s="101"/>
      <c r="H781" s="499"/>
      <c r="I781" s="98"/>
      <c r="J781" s="98"/>
      <c r="K781" s="94"/>
      <c r="L781" s="95"/>
      <c r="M781" s="95"/>
      <c r="N781" s="101"/>
    </row>
    <row r="782" spans="1:14" ht="24.95" customHeight="1" x14ac:dyDescent="0.25">
      <c r="A782" s="360"/>
      <c r="B782" s="360"/>
      <c r="C782" s="360"/>
      <c r="D782" s="102"/>
      <c r="E782" s="498"/>
      <c r="F782" s="571"/>
      <c r="G782" s="101"/>
      <c r="H782" s="499"/>
      <c r="I782" s="98"/>
      <c r="J782" s="98"/>
      <c r="K782" s="94"/>
      <c r="L782" s="95"/>
      <c r="M782" s="95"/>
      <c r="N782" s="101"/>
    </row>
    <row r="783" spans="1:14" ht="24.95" customHeight="1" x14ac:dyDescent="0.25">
      <c r="A783" s="360"/>
      <c r="B783" s="360"/>
      <c r="C783" s="360"/>
      <c r="D783" s="102"/>
      <c r="E783" s="498"/>
      <c r="F783" s="571"/>
      <c r="G783" s="101"/>
      <c r="H783" s="499"/>
      <c r="I783" s="98"/>
      <c r="J783" s="98"/>
      <c r="K783" s="94"/>
      <c r="L783" s="95"/>
      <c r="M783" s="95"/>
      <c r="N783" s="101"/>
    </row>
    <row r="784" spans="1:14" ht="24.95" customHeight="1" x14ac:dyDescent="0.25">
      <c r="A784" s="360"/>
      <c r="B784" s="360"/>
      <c r="C784" s="360"/>
      <c r="D784" s="102"/>
      <c r="E784" s="498"/>
      <c r="F784" s="571"/>
      <c r="G784" s="101"/>
      <c r="H784" s="499"/>
      <c r="I784" s="98"/>
      <c r="J784" s="98"/>
      <c r="K784" s="94"/>
      <c r="L784" s="95"/>
      <c r="M784" s="95"/>
      <c r="N784" s="101"/>
    </row>
    <row r="785" spans="1:14" ht="24.95" customHeight="1" x14ac:dyDescent="0.25">
      <c r="A785" s="360"/>
      <c r="B785" s="360"/>
      <c r="C785" s="360"/>
      <c r="D785" s="102"/>
      <c r="E785" s="498"/>
      <c r="F785" s="571"/>
      <c r="G785" s="101"/>
      <c r="H785" s="499"/>
      <c r="I785" s="98"/>
      <c r="J785" s="98"/>
      <c r="K785" s="94"/>
      <c r="L785" s="95"/>
      <c r="M785" s="95"/>
      <c r="N785" s="101"/>
    </row>
    <row r="786" spans="1:14" ht="24.95" customHeight="1" x14ac:dyDescent="0.25">
      <c r="A786" s="360"/>
      <c r="B786" s="360"/>
      <c r="C786" s="360"/>
      <c r="D786" s="102"/>
      <c r="E786" s="498"/>
      <c r="F786" s="571"/>
      <c r="G786" s="101"/>
      <c r="H786" s="499"/>
      <c r="I786" s="98"/>
      <c r="J786" s="98"/>
      <c r="K786" s="94"/>
      <c r="L786" s="95"/>
      <c r="M786" s="95"/>
      <c r="N786" s="101"/>
    </row>
    <row r="787" spans="1:14" ht="24.95" customHeight="1" x14ac:dyDescent="0.25">
      <c r="A787" s="360"/>
      <c r="B787" s="360"/>
      <c r="C787" s="360"/>
      <c r="D787" s="102"/>
      <c r="E787" s="498"/>
      <c r="F787" s="571"/>
      <c r="G787" s="101"/>
      <c r="H787" s="499"/>
      <c r="I787" s="98"/>
      <c r="J787" s="98"/>
      <c r="K787" s="94"/>
      <c r="L787" s="95"/>
      <c r="M787" s="95"/>
      <c r="N787" s="101"/>
    </row>
    <row r="788" spans="1:14" ht="24.95" customHeight="1" x14ac:dyDescent="0.25">
      <c r="A788" s="360"/>
      <c r="B788" s="360"/>
      <c r="C788" s="360"/>
      <c r="D788" s="102"/>
      <c r="E788" s="498"/>
      <c r="F788" s="571"/>
      <c r="G788" s="101"/>
      <c r="H788" s="499"/>
      <c r="I788" s="98"/>
      <c r="J788" s="98"/>
      <c r="K788" s="94"/>
      <c r="L788" s="95"/>
      <c r="M788" s="95"/>
      <c r="N788" s="101"/>
    </row>
    <row r="789" spans="1:14" ht="24.95" customHeight="1" x14ac:dyDescent="0.25">
      <c r="A789" s="360"/>
      <c r="B789" s="360"/>
      <c r="C789" s="360"/>
      <c r="D789" s="102"/>
      <c r="E789" s="498"/>
      <c r="F789" s="571"/>
      <c r="G789" s="101"/>
      <c r="H789" s="499"/>
      <c r="I789" s="98"/>
      <c r="J789" s="98"/>
      <c r="K789" s="94"/>
      <c r="L789" s="95"/>
      <c r="M789" s="95"/>
      <c r="N789" s="101"/>
    </row>
    <row r="790" spans="1:14" ht="24.95" customHeight="1" x14ac:dyDescent="0.25">
      <c r="A790" s="360"/>
      <c r="B790" s="360"/>
      <c r="C790" s="360"/>
      <c r="D790" s="102"/>
      <c r="E790" s="498"/>
      <c r="F790" s="571"/>
      <c r="G790" s="101"/>
      <c r="H790" s="499"/>
      <c r="I790" s="98"/>
      <c r="J790" s="98"/>
      <c r="K790" s="94"/>
      <c r="L790" s="95"/>
      <c r="M790" s="95"/>
      <c r="N790" s="101"/>
    </row>
    <row r="791" spans="1:14" ht="24.95" customHeight="1" x14ac:dyDescent="0.25">
      <c r="A791" s="360"/>
      <c r="B791" s="360"/>
      <c r="C791" s="360"/>
      <c r="D791" s="102"/>
      <c r="E791" s="498"/>
      <c r="F791" s="571"/>
      <c r="G791" s="101"/>
      <c r="H791" s="499"/>
      <c r="I791" s="98"/>
      <c r="J791" s="98"/>
      <c r="K791" s="94"/>
      <c r="L791" s="95"/>
      <c r="M791" s="95"/>
      <c r="N791" s="101"/>
    </row>
    <row r="792" spans="1:14" ht="24.95" customHeight="1" x14ac:dyDescent="0.25">
      <c r="A792" s="360"/>
      <c r="B792" s="360"/>
      <c r="C792" s="360"/>
      <c r="D792" s="102"/>
      <c r="E792" s="498"/>
      <c r="F792" s="571"/>
      <c r="G792" s="101"/>
      <c r="H792" s="499"/>
      <c r="I792" s="98"/>
      <c r="J792" s="98"/>
      <c r="K792" s="94"/>
      <c r="L792" s="95"/>
      <c r="M792" s="95"/>
      <c r="N792" s="101"/>
    </row>
    <row r="793" spans="1:14" ht="24.95" customHeight="1" x14ac:dyDescent="0.25">
      <c r="A793" s="360"/>
      <c r="B793" s="360"/>
      <c r="C793" s="360"/>
      <c r="D793" s="102"/>
      <c r="E793" s="498"/>
      <c r="F793" s="571"/>
      <c r="G793" s="101"/>
      <c r="H793" s="499"/>
      <c r="I793" s="98"/>
      <c r="J793" s="98"/>
      <c r="K793" s="94"/>
      <c r="L793" s="95"/>
      <c r="M793" s="95"/>
      <c r="N793" s="101"/>
    </row>
    <row r="794" spans="1:14" ht="24.95" customHeight="1" x14ac:dyDescent="0.25">
      <c r="A794" s="360"/>
      <c r="B794" s="360"/>
      <c r="C794" s="360"/>
      <c r="D794" s="102"/>
      <c r="E794" s="498"/>
      <c r="F794" s="571"/>
      <c r="G794" s="101"/>
      <c r="H794" s="499"/>
      <c r="I794" s="98"/>
      <c r="J794" s="98"/>
      <c r="K794" s="94"/>
      <c r="L794" s="95"/>
      <c r="M794" s="95"/>
      <c r="N794" s="101"/>
    </row>
    <row r="795" spans="1:14" ht="24.95" customHeight="1" x14ac:dyDescent="0.25">
      <c r="A795" s="360"/>
      <c r="B795" s="360"/>
      <c r="C795" s="360"/>
      <c r="D795" s="102"/>
      <c r="E795" s="498"/>
      <c r="F795" s="571"/>
      <c r="G795" s="101"/>
      <c r="H795" s="499"/>
      <c r="I795" s="98"/>
      <c r="J795" s="98"/>
      <c r="K795" s="94"/>
      <c r="L795" s="95"/>
      <c r="M795" s="95"/>
      <c r="N795" s="101"/>
    </row>
    <row r="796" spans="1:14" ht="24.95" customHeight="1" x14ac:dyDescent="0.25">
      <c r="A796" s="360"/>
      <c r="B796" s="360"/>
      <c r="C796" s="360"/>
      <c r="D796" s="102"/>
      <c r="E796" s="498"/>
      <c r="F796" s="571"/>
      <c r="G796" s="101"/>
      <c r="H796" s="499"/>
      <c r="I796" s="98"/>
      <c r="J796" s="98"/>
      <c r="K796" s="94"/>
      <c r="L796" s="95"/>
      <c r="M796" s="95"/>
      <c r="N796" s="101"/>
    </row>
    <row r="797" spans="1:14" ht="24.95" customHeight="1" x14ac:dyDescent="0.25">
      <c r="A797" s="360"/>
      <c r="B797" s="360"/>
      <c r="C797" s="360"/>
      <c r="D797" s="102"/>
      <c r="E797" s="498"/>
      <c r="F797" s="571"/>
      <c r="G797" s="101"/>
      <c r="H797" s="499"/>
      <c r="I797" s="98"/>
      <c r="J797" s="98"/>
      <c r="K797" s="94"/>
      <c r="L797" s="95"/>
      <c r="M797" s="95"/>
      <c r="N797" s="101"/>
    </row>
    <row r="798" spans="1:14" ht="24.95" customHeight="1" x14ac:dyDescent="0.25">
      <c r="A798" s="360"/>
      <c r="B798" s="360"/>
      <c r="C798" s="360"/>
      <c r="D798" s="102"/>
      <c r="E798" s="498"/>
      <c r="F798" s="571"/>
      <c r="G798" s="101"/>
      <c r="H798" s="499"/>
      <c r="I798" s="98"/>
      <c r="J798" s="98"/>
      <c r="K798" s="94"/>
      <c r="L798" s="95"/>
      <c r="M798" s="95"/>
      <c r="N798" s="101"/>
    </row>
    <row r="799" spans="1:14" ht="24.95" customHeight="1" x14ac:dyDescent="0.25">
      <c r="A799" s="360"/>
      <c r="B799" s="360"/>
      <c r="C799" s="360"/>
      <c r="D799" s="102"/>
      <c r="E799" s="498"/>
      <c r="F799" s="571"/>
      <c r="G799" s="101"/>
      <c r="H799" s="499"/>
      <c r="I799" s="98"/>
      <c r="J799" s="98"/>
      <c r="K799" s="94"/>
      <c r="L799" s="95"/>
      <c r="M799" s="95"/>
      <c r="N799" s="101"/>
    </row>
    <row r="800" spans="1:14" ht="24.95" customHeight="1" x14ac:dyDescent="0.25">
      <c r="A800" s="360"/>
      <c r="B800" s="360"/>
      <c r="C800" s="360"/>
      <c r="D800" s="102"/>
      <c r="E800" s="498"/>
      <c r="F800" s="571"/>
      <c r="G800" s="101"/>
      <c r="H800" s="499"/>
      <c r="I800" s="98"/>
      <c r="J800" s="98"/>
      <c r="K800" s="94"/>
      <c r="L800" s="95"/>
      <c r="M800" s="95"/>
      <c r="N800" s="101"/>
    </row>
    <row r="801" spans="1:14" ht="24.95" customHeight="1" x14ac:dyDescent="0.25">
      <c r="A801" s="360"/>
      <c r="B801" s="360"/>
      <c r="C801" s="360"/>
      <c r="D801" s="102"/>
      <c r="E801" s="498"/>
      <c r="F801" s="571"/>
      <c r="G801" s="101"/>
      <c r="H801" s="499"/>
      <c r="I801" s="98"/>
      <c r="J801" s="98"/>
      <c r="K801" s="94"/>
      <c r="L801" s="95"/>
      <c r="M801" s="95"/>
      <c r="N801" s="101"/>
    </row>
    <row r="802" spans="1:14" ht="24.95" customHeight="1" x14ac:dyDescent="0.25">
      <c r="A802" s="360"/>
      <c r="B802" s="360"/>
      <c r="C802" s="360"/>
      <c r="D802" s="102"/>
      <c r="E802" s="498"/>
      <c r="F802" s="571"/>
      <c r="G802" s="101"/>
      <c r="H802" s="499"/>
      <c r="I802" s="98"/>
      <c r="J802" s="98"/>
      <c r="K802" s="94"/>
      <c r="L802" s="95"/>
      <c r="M802" s="95"/>
      <c r="N802" s="101"/>
    </row>
    <row r="803" spans="1:14" ht="24.95" customHeight="1" x14ac:dyDescent="0.25">
      <c r="A803" s="360"/>
      <c r="B803" s="360"/>
      <c r="C803" s="360"/>
      <c r="D803" s="102"/>
      <c r="E803" s="498"/>
      <c r="F803" s="571"/>
      <c r="G803" s="101"/>
      <c r="H803" s="499"/>
      <c r="I803" s="98"/>
      <c r="J803" s="98"/>
      <c r="K803" s="94"/>
      <c r="L803" s="95"/>
      <c r="M803" s="95"/>
      <c r="N803" s="101"/>
    </row>
    <row r="804" spans="1:14" ht="24.95" customHeight="1" x14ac:dyDescent="0.25">
      <c r="A804" s="360"/>
      <c r="B804" s="360"/>
      <c r="C804" s="360"/>
      <c r="D804" s="102"/>
      <c r="E804" s="498"/>
      <c r="F804" s="571"/>
      <c r="G804" s="101"/>
      <c r="H804" s="499"/>
      <c r="I804" s="98"/>
      <c r="J804" s="98"/>
      <c r="K804" s="94"/>
      <c r="L804" s="95"/>
      <c r="M804" s="95"/>
      <c r="N804" s="101"/>
    </row>
    <row r="805" spans="1:14" ht="24.95" customHeight="1" x14ac:dyDescent="0.25">
      <c r="A805" s="360"/>
      <c r="B805" s="360"/>
      <c r="C805" s="360"/>
      <c r="D805" s="102"/>
      <c r="E805" s="498"/>
      <c r="F805" s="571"/>
      <c r="G805" s="101"/>
      <c r="H805" s="499"/>
      <c r="I805" s="98"/>
      <c r="J805" s="98"/>
      <c r="K805" s="94"/>
      <c r="L805" s="95"/>
      <c r="M805" s="95"/>
      <c r="N805" s="101"/>
    </row>
    <row r="806" spans="1:14" ht="24.95" customHeight="1" x14ac:dyDescent="0.25">
      <c r="A806" s="360"/>
      <c r="B806" s="360"/>
      <c r="C806" s="360"/>
      <c r="D806" s="102"/>
      <c r="E806" s="498"/>
      <c r="F806" s="571"/>
      <c r="G806" s="101"/>
      <c r="H806" s="499"/>
      <c r="I806" s="98"/>
      <c r="J806" s="98"/>
      <c r="K806" s="94"/>
      <c r="L806" s="95"/>
      <c r="M806" s="95"/>
      <c r="N806" s="101"/>
    </row>
    <row r="807" spans="1:14" ht="24.95" customHeight="1" x14ac:dyDescent="0.25">
      <c r="A807" s="360"/>
      <c r="B807" s="360"/>
      <c r="C807" s="360"/>
      <c r="D807" s="102"/>
      <c r="E807" s="498"/>
      <c r="F807" s="571"/>
      <c r="G807" s="101"/>
      <c r="H807" s="499"/>
      <c r="I807" s="98"/>
      <c r="J807" s="98"/>
      <c r="K807" s="94"/>
      <c r="L807" s="95"/>
      <c r="M807" s="95"/>
      <c r="N807" s="101"/>
    </row>
    <row r="808" spans="1:14" ht="24.95" customHeight="1" x14ac:dyDescent="0.25">
      <c r="A808" s="360"/>
      <c r="B808" s="360"/>
      <c r="C808" s="360"/>
      <c r="D808" s="102"/>
      <c r="E808" s="498"/>
      <c r="F808" s="571"/>
      <c r="G808" s="101"/>
      <c r="H808" s="499"/>
      <c r="I808" s="98"/>
      <c r="J808" s="98"/>
      <c r="K808" s="94"/>
      <c r="L808" s="95"/>
      <c r="M808" s="95"/>
      <c r="N808" s="101"/>
    </row>
    <row r="809" spans="1:14" ht="24.95" customHeight="1" x14ac:dyDescent="0.25">
      <c r="A809" s="360"/>
      <c r="B809" s="360"/>
      <c r="C809" s="360"/>
      <c r="D809" s="102"/>
      <c r="E809" s="498"/>
      <c r="F809" s="571"/>
      <c r="G809" s="101"/>
      <c r="H809" s="499"/>
      <c r="I809" s="98"/>
      <c r="J809" s="98"/>
      <c r="K809" s="94"/>
      <c r="L809" s="95"/>
      <c r="M809" s="95"/>
      <c r="N809" s="101"/>
    </row>
    <row r="810" spans="1:14" ht="24.95" customHeight="1" x14ac:dyDescent="0.25">
      <c r="A810" s="360"/>
      <c r="B810" s="360"/>
      <c r="C810" s="360"/>
      <c r="D810" s="102"/>
      <c r="E810" s="498"/>
      <c r="F810" s="571"/>
      <c r="G810" s="101"/>
      <c r="H810" s="499"/>
      <c r="I810" s="98"/>
      <c r="J810" s="98"/>
      <c r="K810" s="94"/>
      <c r="L810" s="95"/>
      <c r="M810" s="95"/>
      <c r="N810" s="101"/>
    </row>
    <row r="811" spans="1:14" ht="24.95" customHeight="1" x14ac:dyDescent="0.25">
      <c r="A811" s="360"/>
      <c r="B811" s="360"/>
      <c r="C811" s="360"/>
      <c r="D811" s="102"/>
      <c r="E811" s="498"/>
      <c r="F811" s="571"/>
      <c r="G811" s="101"/>
      <c r="H811" s="499"/>
      <c r="I811" s="98"/>
      <c r="J811" s="98"/>
      <c r="K811" s="94"/>
      <c r="L811" s="95"/>
      <c r="M811" s="95"/>
      <c r="N811" s="101"/>
    </row>
    <row r="812" spans="1:14" ht="24.95" customHeight="1" x14ac:dyDescent="0.25">
      <c r="A812" s="360"/>
      <c r="B812" s="360"/>
      <c r="C812" s="360"/>
      <c r="D812" s="102"/>
      <c r="E812" s="498"/>
      <c r="F812" s="571"/>
      <c r="G812" s="101"/>
      <c r="H812" s="499"/>
      <c r="I812" s="98"/>
      <c r="J812" s="98"/>
      <c r="K812" s="94"/>
      <c r="L812" s="95"/>
      <c r="M812" s="95"/>
      <c r="N812" s="101"/>
    </row>
    <row r="813" spans="1:14" ht="24.95" customHeight="1" x14ac:dyDescent="0.25">
      <c r="A813" s="360"/>
      <c r="B813" s="360"/>
      <c r="C813" s="360"/>
      <c r="D813" s="102"/>
      <c r="E813" s="498"/>
      <c r="F813" s="571"/>
      <c r="G813" s="101"/>
      <c r="H813" s="499"/>
      <c r="I813" s="98"/>
      <c r="J813" s="98"/>
      <c r="K813" s="94"/>
      <c r="L813" s="95"/>
      <c r="M813" s="95"/>
      <c r="N813" s="101"/>
    </row>
    <row r="814" spans="1:14" ht="24.95" customHeight="1" x14ac:dyDescent="0.25">
      <c r="A814" s="360"/>
      <c r="B814" s="360"/>
      <c r="C814" s="360"/>
      <c r="D814" s="102"/>
      <c r="E814" s="498"/>
      <c r="F814" s="571"/>
      <c r="G814" s="101"/>
      <c r="H814" s="499"/>
      <c r="I814" s="98"/>
      <c r="J814" s="98"/>
      <c r="K814" s="94"/>
      <c r="L814" s="95"/>
      <c r="M814" s="95"/>
      <c r="N814" s="101"/>
    </row>
    <row r="815" spans="1:14" ht="24.95" customHeight="1" x14ac:dyDescent="0.25">
      <c r="A815" s="360"/>
      <c r="B815" s="360"/>
      <c r="C815" s="360"/>
      <c r="D815" s="102"/>
      <c r="E815" s="498"/>
      <c r="F815" s="571"/>
      <c r="G815" s="101"/>
      <c r="H815" s="499"/>
      <c r="I815" s="98"/>
      <c r="J815" s="98"/>
      <c r="K815" s="94"/>
      <c r="L815" s="95"/>
      <c r="M815" s="95"/>
      <c r="N815" s="101"/>
    </row>
    <row r="816" spans="1:14" ht="24.95" customHeight="1" x14ac:dyDescent="0.25">
      <c r="A816" s="360"/>
      <c r="B816" s="360"/>
      <c r="C816" s="360"/>
      <c r="D816" s="102"/>
      <c r="E816" s="498"/>
      <c r="F816" s="571"/>
      <c r="G816" s="101"/>
      <c r="H816" s="499"/>
      <c r="I816" s="98"/>
      <c r="J816" s="98"/>
      <c r="K816" s="94"/>
      <c r="L816" s="95"/>
      <c r="M816" s="95"/>
      <c r="N816" s="101"/>
    </row>
    <row r="817" spans="1:14" ht="24.95" customHeight="1" x14ac:dyDescent="0.25">
      <c r="A817" s="360"/>
      <c r="B817" s="360"/>
      <c r="C817" s="360"/>
      <c r="D817" s="102"/>
      <c r="E817" s="498"/>
      <c r="F817" s="571"/>
      <c r="G817" s="101"/>
      <c r="H817" s="499"/>
      <c r="I817" s="98"/>
      <c r="J817" s="98"/>
      <c r="K817" s="94"/>
      <c r="L817" s="95"/>
      <c r="M817" s="95"/>
      <c r="N817" s="101"/>
    </row>
    <row r="818" spans="1:14" ht="24.95" customHeight="1" x14ac:dyDescent="0.25">
      <c r="A818" s="360"/>
      <c r="B818" s="360"/>
      <c r="C818" s="360"/>
      <c r="D818" s="102"/>
      <c r="E818" s="498"/>
      <c r="F818" s="571"/>
      <c r="G818" s="101"/>
      <c r="H818" s="499"/>
      <c r="I818" s="98"/>
      <c r="J818" s="98"/>
      <c r="K818" s="94"/>
      <c r="L818" s="95"/>
      <c r="M818" s="95"/>
      <c r="N818" s="101"/>
    </row>
    <row r="819" spans="1:14" ht="24.95" customHeight="1" x14ac:dyDescent="0.25">
      <c r="A819" s="360"/>
      <c r="B819" s="360"/>
      <c r="C819" s="360"/>
      <c r="D819" s="102"/>
      <c r="E819" s="498"/>
      <c r="F819" s="571"/>
      <c r="G819" s="101"/>
      <c r="H819" s="499"/>
      <c r="I819" s="98"/>
      <c r="J819" s="98"/>
      <c r="K819" s="94"/>
      <c r="L819" s="95"/>
      <c r="M819" s="95"/>
      <c r="N819" s="101"/>
    </row>
    <row r="820" spans="1:14" ht="24.95" customHeight="1" x14ac:dyDescent="0.25">
      <c r="A820" s="360"/>
      <c r="B820" s="360"/>
      <c r="C820" s="360"/>
      <c r="D820" s="102"/>
      <c r="E820" s="498"/>
      <c r="F820" s="571"/>
      <c r="G820" s="101"/>
      <c r="H820" s="499"/>
      <c r="I820" s="98"/>
      <c r="J820" s="98"/>
      <c r="K820" s="94"/>
      <c r="L820" s="95"/>
      <c r="M820" s="95"/>
      <c r="N820" s="101"/>
    </row>
    <row r="821" spans="1:14" ht="24.95" customHeight="1" x14ac:dyDescent="0.25">
      <c r="A821" s="360"/>
      <c r="B821" s="360"/>
      <c r="C821" s="360"/>
      <c r="D821" s="102"/>
      <c r="E821" s="498"/>
      <c r="F821" s="571"/>
      <c r="G821" s="101"/>
      <c r="H821" s="499"/>
      <c r="I821" s="98"/>
      <c r="J821" s="98"/>
      <c r="K821" s="94"/>
      <c r="L821" s="95"/>
      <c r="M821" s="95"/>
      <c r="N821" s="101"/>
    </row>
    <row r="822" spans="1:14" ht="24.95" customHeight="1" x14ac:dyDescent="0.25">
      <c r="A822" s="360"/>
      <c r="B822" s="360"/>
      <c r="C822" s="360"/>
      <c r="D822" s="102"/>
      <c r="E822" s="498"/>
      <c r="F822" s="571"/>
      <c r="G822" s="101"/>
      <c r="H822" s="499"/>
      <c r="I822" s="98"/>
      <c r="J822" s="98"/>
      <c r="K822" s="94"/>
      <c r="L822" s="95"/>
      <c r="M822" s="95"/>
      <c r="N822" s="101"/>
    </row>
    <row r="823" spans="1:14" ht="24.95" customHeight="1" x14ac:dyDescent="0.25">
      <c r="A823" s="360"/>
      <c r="B823" s="360"/>
      <c r="C823" s="360"/>
      <c r="D823" s="102"/>
      <c r="E823" s="498"/>
      <c r="F823" s="571"/>
      <c r="G823" s="101"/>
      <c r="H823" s="499"/>
      <c r="I823" s="98"/>
      <c r="J823" s="98"/>
      <c r="K823" s="94"/>
      <c r="L823" s="95"/>
      <c r="M823" s="95"/>
      <c r="N823" s="101"/>
    </row>
    <row r="824" spans="1:14" ht="24.95" customHeight="1" x14ac:dyDescent="0.25">
      <c r="A824" s="360"/>
      <c r="B824" s="360"/>
      <c r="C824" s="360"/>
      <c r="D824" s="102"/>
      <c r="E824" s="498"/>
      <c r="F824" s="571"/>
      <c r="G824" s="101"/>
      <c r="H824" s="499"/>
      <c r="I824" s="98"/>
      <c r="J824" s="98"/>
      <c r="K824" s="94"/>
      <c r="L824" s="95"/>
      <c r="M824" s="95"/>
      <c r="N824" s="101"/>
    </row>
    <row r="825" spans="1:14" ht="24.95" customHeight="1" x14ac:dyDescent="0.25">
      <c r="A825" s="360"/>
      <c r="B825" s="360"/>
      <c r="C825" s="360"/>
      <c r="D825" s="102"/>
      <c r="E825" s="498"/>
      <c r="F825" s="571"/>
      <c r="G825" s="101"/>
      <c r="H825" s="499"/>
      <c r="I825" s="98"/>
      <c r="J825" s="98"/>
      <c r="K825" s="94"/>
      <c r="L825" s="95"/>
      <c r="M825" s="95"/>
      <c r="N825" s="101"/>
    </row>
    <row r="826" spans="1:14" ht="24.95" customHeight="1" x14ac:dyDescent="0.25">
      <c r="A826" s="360"/>
      <c r="B826" s="360"/>
      <c r="C826" s="360"/>
      <c r="D826" s="102"/>
      <c r="E826" s="498"/>
      <c r="F826" s="571"/>
      <c r="G826" s="101"/>
      <c r="H826" s="499"/>
      <c r="I826" s="98"/>
      <c r="J826" s="98"/>
      <c r="K826" s="94"/>
      <c r="L826" s="95"/>
      <c r="M826" s="95"/>
      <c r="N826" s="101"/>
    </row>
    <row r="827" spans="1:14" ht="24.95" customHeight="1" x14ac:dyDescent="0.25">
      <c r="A827" s="360"/>
      <c r="B827" s="360"/>
      <c r="C827" s="360"/>
      <c r="D827" s="102"/>
      <c r="E827" s="498"/>
      <c r="F827" s="571"/>
      <c r="G827" s="101"/>
      <c r="H827" s="499"/>
      <c r="I827" s="98"/>
      <c r="J827" s="98"/>
      <c r="K827" s="94"/>
      <c r="L827" s="95"/>
      <c r="M827" s="95"/>
      <c r="N827" s="101"/>
    </row>
    <row r="828" spans="1:14" ht="24.95" customHeight="1" x14ac:dyDescent="0.25">
      <c r="A828" s="360"/>
      <c r="B828" s="360"/>
      <c r="C828" s="360"/>
      <c r="D828" s="102"/>
      <c r="E828" s="498"/>
      <c r="F828" s="571"/>
      <c r="G828" s="101"/>
      <c r="H828" s="499"/>
      <c r="I828" s="98"/>
      <c r="J828" s="98"/>
      <c r="K828" s="94"/>
      <c r="L828" s="95"/>
      <c r="M828" s="95"/>
      <c r="N828" s="101"/>
    </row>
    <row r="829" spans="1:14" ht="24.95" customHeight="1" x14ac:dyDescent="0.25">
      <c r="A829" s="360"/>
      <c r="B829" s="360"/>
      <c r="C829" s="360"/>
      <c r="D829" s="102"/>
      <c r="E829" s="498"/>
      <c r="F829" s="571"/>
      <c r="G829" s="101"/>
      <c r="H829" s="499"/>
      <c r="I829" s="98"/>
      <c r="J829" s="98"/>
      <c r="K829" s="94"/>
      <c r="L829" s="95"/>
      <c r="M829" s="95"/>
      <c r="N829" s="101"/>
    </row>
    <row r="830" spans="1:14" ht="24.95" customHeight="1" x14ac:dyDescent="0.25">
      <c r="A830" s="360"/>
      <c r="B830" s="360"/>
      <c r="C830" s="360"/>
      <c r="D830" s="102"/>
      <c r="E830" s="498"/>
      <c r="F830" s="571"/>
      <c r="G830" s="101"/>
      <c r="H830" s="499"/>
      <c r="I830" s="98"/>
      <c r="J830" s="98"/>
      <c r="K830" s="94"/>
      <c r="L830" s="95"/>
      <c r="M830" s="95"/>
      <c r="N830" s="101"/>
    </row>
    <row r="831" spans="1:14" ht="24.95" customHeight="1" x14ac:dyDescent="0.25">
      <c r="A831" s="360"/>
      <c r="B831" s="360"/>
      <c r="C831" s="360"/>
      <c r="D831" s="102"/>
      <c r="E831" s="498"/>
      <c r="F831" s="571"/>
      <c r="G831" s="101"/>
      <c r="H831" s="499"/>
      <c r="I831" s="98"/>
      <c r="J831" s="98"/>
      <c r="K831" s="94"/>
      <c r="L831" s="95"/>
      <c r="M831" s="95"/>
      <c r="N831" s="101"/>
    </row>
    <row r="832" spans="1:14" ht="24.95" customHeight="1" x14ac:dyDescent="0.25">
      <c r="A832" s="360"/>
      <c r="B832" s="360"/>
      <c r="C832" s="360"/>
      <c r="D832" s="102"/>
      <c r="E832" s="498"/>
      <c r="F832" s="571"/>
      <c r="G832" s="101"/>
      <c r="H832" s="499"/>
      <c r="I832" s="98"/>
      <c r="J832" s="98"/>
      <c r="K832" s="94"/>
      <c r="L832" s="95"/>
      <c r="M832" s="95"/>
      <c r="N832" s="101"/>
    </row>
    <row r="833" spans="1:14" ht="24.95" customHeight="1" x14ac:dyDescent="0.25">
      <c r="A833" s="360"/>
      <c r="B833" s="360"/>
      <c r="C833" s="360"/>
      <c r="D833" s="102"/>
      <c r="E833" s="498"/>
      <c r="F833" s="571"/>
      <c r="G833" s="101"/>
      <c r="H833" s="499"/>
      <c r="I833" s="98"/>
      <c r="J833" s="98"/>
      <c r="K833" s="94"/>
      <c r="L833" s="95"/>
      <c r="M833" s="95"/>
      <c r="N833" s="101"/>
    </row>
    <row r="834" spans="1:14" ht="24.95" customHeight="1" x14ac:dyDescent="0.25">
      <c r="A834" s="360"/>
      <c r="B834" s="360"/>
      <c r="C834" s="360"/>
      <c r="D834" s="102"/>
      <c r="E834" s="498"/>
      <c r="F834" s="571"/>
      <c r="G834" s="101"/>
      <c r="H834" s="499"/>
      <c r="I834" s="98"/>
      <c r="J834" s="98"/>
      <c r="K834" s="94"/>
      <c r="L834" s="95"/>
      <c r="M834" s="95"/>
      <c r="N834" s="101"/>
    </row>
    <row r="835" spans="1:14" ht="24.95" customHeight="1" x14ac:dyDescent="0.25">
      <c r="A835" s="360"/>
      <c r="B835" s="360"/>
      <c r="C835" s="360"/>
      <c r="D835" s="102"/>
      <c r="E835" s="498"/>
      <c r="F835" s="571"/>
      <c r="G835" s="101"/>
      <c r="H835" s="499"/>
      <c r="I835" s="98"/>
      <c r="J835" s="98"/>
      <c r="K835" s="94"/>
      <c r="L835" s="95"/>
      <c r="M835" s="95"/>
      <c r="N835" s="101"/>
    </row>
    <row r="836" spans="1:14" ht="24.95" customHeight="1" x14ac:dyDescent="0.25">
      <c r="A836" s="360"/>
      <c r="B836" s="360"/>
      <c r="C836" s="360"/>
      <c r="D836" s="102"/>
      <c r="E836" s="498"/>
      <c r="F836" s="571"/>
      <c r="G836" s="101"/>
      <c r="H836" s="499"/>
      <c r="I836" s="98"/>
      <c r="J836" s="98"/>
      <c r="K836" s="94"/>
      <c r="L836" s="95"/>
      <c r="M836" s="95"/>
      <c r="N836" s="101"/>
    </row>
    <row r="837" spans="1:14" ht="24.95" customHeight="1" x14ac:dyDescent="0.25">
      <c r="A837" s="360"/>
      <c r="B837" s="360"/>
      <c r="C837" s="360"/>
      <c r="D837" s="102"/>
      <c r="E837" s="498"/>
      <c r="F837" s="571"/>
      <c r="G837" s="101"/>
      <c r="H837" s="499"/>
      <c r="I837" s="98"/>
      <c r="J837" s="98"/>
      <c r="K837" s="94"/>
      <c r="L837" s="95"/>
      <c r="M837" s="95"/>
      <c r="N837" s="101"/>
    </row>
    <row r="838" spans="1:14" ht="24.95" customHeight="1" x14ac:dyDescent="0.25">
      <c r="A838" s="360"/>
      <c r="B838" s="360"/>
      <c r="C838" s="360"/>
      <c r="D838" s="102"/>
      <c r="E838" s="498"/>
      <c r="F838" s="571"/>
      <c r="G838" s="101"/>
      <c r="H838" s="499"/>
      <c r="I838" s="98"/>
      <c r="J838" s="98"/>
      <c r="K838" s="94"/>
      <c r="L838" s="95"/>
      <c r="M838" s="95"/>
      <c r="N838" s="101"/>
    </row>
    <row r="839" spans="1:14" ht="24.95" customHeight="1" x14ac:dyDescent="0.25">
      <c r="A839" s="360"/>
      <c r="B839" s="360"/>
      <c r="C839" s="360"/>
      <c r="D839" s="102"/>
      <c r="E839" s="498"/>
      <c r="F839" s="571"/>
      <c r="G839" s="101"/>
      <c r="H839" s="499"/>
      <c r="I839" s="98"/>
      <c r="J839" s="98"/>
      <c r="K839" s="94"/>
      <c r="L839" s="95"/>
      <c r="M839" s="95"/>
      <c r="N839" s="101"/>
    </row>
    <row r="840" spans="1:14" ht="24.95" customHeight="1" x14ac:dyDescent="0.25">
      <c r="A840" s="360"/>
      <c r="B840" s="360"/>
      <c r="C840" s="360"/>
      <c r="D840" s="102"/>
      <c r="E840" s="498"/>
      <c r="F840" s="571"/>
      <c r="G840" s="101"/>
      <c r="H840" s="499"/>
      <c r="I840" s="98"/>
      <c r="J840" s="98"/>
      <c r="K840" s="94"/>
      <c r="L840" s="95"/>
      <c r="M840" s="95"/>
      <c r="N840" s="101"/>
    </row>
    <row r="841" spans="1:14" ht="24.95" customHeight="1" x14ac:dyDescent="0.25">
      <c r="A841" s="360"/>
      <c r="B841" s="360"/>
      <c r="C841" s="360"/>
      <c r="D841" s="102"/>
      <c r="E841" s="498"/>
      <c r="F841" s="571"/>
      <c r="G841" s="101"/>
      <c r="H841" s="499"/>
      <c r="I841" s="98"/>
      <c r="J841" s="98"/>
      <c r="K841" s="94"/>
      <c r="L841" s="95"/>
      <c r="M841" s="95"/>
      <c r="N841" s="101"/>
    </row>
    <row r="842" spans="1:14" ht="24.95" customHeight="1" x14ac:dyDescent="0.25">
      <c r="A842" s="360"/>
      <c r="B842" s="360"/>
      <c r="C842" s="360"/>
      <c r="D842" s="102"/>
      <c r="E842" s="498"/>
      <c r="F842" s="571"/>
      <c r="G842" s="101"/>
      <c r="H842" s="499"/>
      <c r="I842" s="98"/>
      <c r="J842" s="98"/>
      <c r="K842" s="94"/>
      <c r="L842" s="95"/>
      <c r="M842" s="95"/>
      <c r="N842" s="101"/>
    </row>
    <row r="843" spans="1:14" ht="24.95" customHeight="1" x14ac:dyDescent="0.25">
      <c r="A843" s="360"/>
      <c r="B843" s="360"/>
      <c r="C843" s="360"/>
      <c r="D843" s="102"/>
      <c r="E843" s="498"/>
      <c r="F843" s="571"/>
      <c r="G843" s="101"/>
      <c r="H843" s="499"/>
      <c r="I843" s="98"/>
      <c r="J843" s="98"/>
      <c r="K843" s="94"/>
      <c r="L843" s="95"/>
      <c r="M843" s="95"/>
      <c r="N843" s="101"/>
    </row>
    <row r="844" spans="1:14" ht="24.95" customHeight="1" x14ac:dyDescent="0.25">
      <c r="A844" s="360"/>
      <c r="B844" s="360"/>
      <c r="C844" s="360"/>
      <c r="D844" s="102"/>
      <c r="E844" s="498"/>
      <c r="F844" s="571"/>
      <c r="G844" s="101"/>
      <c r="H844" s="499"/>
      <c r="I844" s="98"/>
      <c r="J844" s="98"/>
      <c r="K844" s="94"/>
      <c r="L844" s="95"/>
      <c r="M844" s="95"/>
      <c r="N844" s="101"/>
    </row>
    <row r="845" spans="1:14" ht="24.95" customHeight="1" x14ac:dyDescent="0.25">
      <c r="A845" s="360"/>
      <c r="B845" s="360"/>
      <c r="C845" s="360"/>
      <c r="D845" s="102"/>
      <c r="E845" s="498"/>
      <c r="F845" s="571"/>
      <c r="G845" s="101"/>
      <c r="H845" s="499"/>
      <c r="I845" s="98"/>
      <c r="J845" s="98"/>
      <c r="K845" s="94"/>
      <c r="L845" s="95"/>
      <c r="M845" s="95"/>
      <c r="N845" s="101"/>
    </row>
    <row r="846" spans="1:14" ht="24.95" customHeight="1" x14ac:dyDescent="0.25">
      <c r="A846" s="360"/>
      <c r="B846" s="360"/>
      <c r="C846" s="360"/>
      <c r="D846" s="102"/>
      <c r="E846" s="498"/>
      <c r="F846" s="571"/>
      <c r="G846" s="101"/>
      <c r="H846" s="499"/>
      <c r="I846" s="98"/>
      <c r="J846" s="98"/>
      <c r="K846" s="94"/>
      <c r="L846" s="95"/>
      <c r="M846" s="95"/>
      <c r="N846" s="101"/>
    </row>
    <row r="847" spans="1:14" ht="24.95" customHeight="1" x14ac:dyDescent="0.25">
      <c r="A847" s="360"/>
      <c r="B847" s="360"/>
      <c r="C847" s="360"/>
      <c r="D847" s="102"/>
      <c r="E847" s="498"/>
      <c r="F847" s="571"/>
      <c r="G847" s="101"/>
      <c r="H847" s="499"/>
      <c r="I847" s="98"/>
      <c r="J847" s="98"/>
      <c r="K847" s="94"/>
      <c r="L847" s="95"/>
      <c r="M847" s="95"/>
      <c r="N847" s="101"/>
    </row>
    <row r="848" spans="1:14" ht="24.95" customHeight="1" x14ac:dyDescent="0.25">
      <c r="A848" s="360"/>
      <c r="B848" s="360"/>
      <c r="C848" s="360"/>
      <c r="D848" s="102"/>
      <c r="E848" s="498"/>
      <c r="F848" s="571"/>
      <c r="G848" s="101"/>
      <c r="H848" s="499"/>
      <c r="I848" s="98"/>
      <c r="J848" s="98"/>
      <c r="K848" s="94"/>
      <c r="L848" s="95"/>
      <c r="M848" s="95"/>
      <c r="N848" s="101"/>
    </row>
    <row r="849" spans="1:14" ht="24.95" customHeight="1" x14ac:dyDescent="0.25">
      <c r="A849" s="360"/>
      <c r="B849" s="360"/>
      <c r="C849" s="360"/>
      <c r="D849" s="102"/>
      <c r="E849" s="498"/>
      <c r="F849" s="571"/>
      <c r="G849" s="101"/>
      <c r="H849" s="499"/>
      <c r="I849" s="98"/>
      <c r="J849" s="98"/>
      <c r="K849" s="94"/>
      <c r="L849" s="95"/>
      <c r="M849" s="95"/>
      <c r="N849" s="101"/>
    </row>
    <row r="850" spans="1:14" ht="24.95" customHeight="1" x14ac:dyDescent="0.25">
      <c r="A850" s="360"/>
      <c r="B850" s="360"/>
      <c r="C850" s="360"/>
      <c r="D850" s="102"/>
      <c r="E850" s="498"/>
      <c r="F850" s="571"/>
      <c r="G850" s="101"/>
      <c r="H850" s="499"/>
      <c r="I850" s="98"/>
      <c r="J850" s="98"/>
      <c r="K850" s="94"/>
      <c r="L850" s="95"/>
      <c r="M850" s="95"/>
      <c r="N850" s="101"/>
    </row>
    <row r="851" spans="1:14" ht="24.95" customHeight="1" x14ac:dyDescent="0.25">
      <c r="A851" s="360"/>
      <c r="B851" s="360"/>
      <c r="C851" s="360"/>
      <c r="D851" s="102"/>
      <c r="E851" s="498"/>
      <c r="F851" s="571"/>
      <c r="G851" s="101"/>
      <c r="H851" s="499"/>
      <c r="I851" s="98"/>
      <c r="J851" s="98"/>
      <c r="K851" s="94"/>
      <c r="L851" s="95"/>
      <c r="M851" s="95"/>
      <c r="N851" s="101"/>
    </row>
    <row r="852" spans="1:14" ht="24.95" customHeight="1" x14ac:dyDescent="0.25">
      <c r="A852" s="360"/>
      <c r="B852" s="360"/>
      <c r="C852" s="360"/>
      <c r="D852" s="102"/>
      <c r="E852" s="498"/>
      <c r="F852" s="571"/>
      <c r="G852" s="101"/>
      <c r="H852" s="499"/>
      <c r="I852" s="98"/>
      <c r="J852" s="98"/>
      <c r="K852" s="94"/>
      <c r="L852" s="95"/>
      <c r="M852" s="95"/>
      <c r="N852" s="101"/>
    </row>
    <row r="853" spans="1:14" ht="24.95" customHeight="1" x14ac:dyDescent="0.25">
      <c r="A853" s="360"/>
      <c r="B853" s="360"/>
      <c r="C853" s="360"/>
      <c r="D853" s="102"/>
      <c r="E853" s="498"/>
      <c r="F853" s="571"/>
      <c r="G853" s="101"/>
      <c r="H853" s="499"/>
      <c r="I853" s="98"/>
      <c r="J853" s="98"/>
      <c r="K853" s="94"/>
      <c r="L853" s="95"/>
      <c r="M853" s="95"/>
      <c r="N853" s="101"/>
    </row>
    <row r="854" spans="1:14" ht="24.95" customHeight="1" x14ac:dyDescent="0.25">
      <c r="A854" s="360"/>
      <c r="B854" s="360"/>
      <c r="C854" s="360"/>
      <c r="D854" s="102"/>
      <c r="E854" s="498"/>
      <c r="F854" s="571"/>
      <c r="G854" s="101"/>
      <c r="H854" s="499"/>
      <c r="I854" s="98"/>
      <c r="J854" s="98"/>
      <c r="K854" s="94"/>
      <c r="L854" s="95"/>
      <c r="M854" s="95"/>
      <c r="N854" s="101"/>
    </row>
    <row r="855" spans="1:14" ht="24.95" customHeight="1" x14ac:dyDescent="0.25">
      <c r="A855" s="360"/>
      <c r="B855" s="360"/>
      <c r="C855" s="360"/>
      <c r="D855" s="102"/>
      <c r="E855" s="498"/>
      <c r="F855" s="571"/>
      <c r="G855" s="101"/>
      <c r="H855" s="499"/>
      <c r="I855" s="98"/>
      <c r="J855" s="98"/>
      <c r="K855" s="94"/>
      <c r="L855" s="95"/>
      <c r="M855" s="95"/>
      <c r="N855" s="101"/>
    </row>
    <row r="856" spans="1:14" ht="24.95" customHeight="1" x14ac:dyDescent="0.25">
      <c r="A856" s="360"/>
      <c r="B856" s="360"/>
      <c r="C856" s="360"/>
      <c r="D856" s="102"/>
      <c r="E856" s="498"/>
      <c r="F856" s="571"/>
      <c r="G856" s="101"/>
      <c r="H856" s="499"/>
      <c r="I856" s="98"/>
      <c r="J856" s="98"/>
      <c r="K856" s="94"/>
      <c r="L856" s="95"/>
      <c r="M856" s="95"/>
      <c r="N856" s="101"/>
    </row>
    <row r="857" spans="1:14" ht="24.95" customHeight="1" x14ac:dyDescent="0.25">
      <c r="A857" s="360"/>
      <c r="B857" s="360"/>
      <c r="C857" s="360"/>
      <c r="D857" s="102"/>
      <c r="E857" s="498"/>
      <c r="F857" s="571"/>
      <c r="G857" s="101"/>
      <c r="H857" s="499"/>
      <c r="I857" s="98"/>
      <c r="J857" s="98"/>
      <c r="K857" s="94"/>
      <c r="L857" s="95"/>
      <c r="M857" s="95"/>
      <c r="N857" s="101"/>
    </row>
    <row r="858" spans="1:14" ht="24.95" customHeight="1" x14ac:dyDescent="0.25">
      <c r="A858" s="360"/>
      <c r="B858" s="360"/>
      <c r="C858" s="360"/>
      <c r="D858" s="102"/>
      <c r="E858" s="498"/>
      <c r="F858" s="571"/>
      <c r="G858" s="101"/>
      <c r="H858" s="499"/>
      <c r="I858" s="98"/>
      <c r="J858" s="98"/>
      <c r="K858" s="94"/>
      <c r="L858" s="95"/>
      <c r="M858" s="95"/>
      <c r="N858" s="101"/>
    </row>
    <row r="859" spans="1:14" ht="24.95" customHeight="1" x14ac:dyDescent="0.25">
      <c r="A859" s="360"/>
      <c r="B859" s="360"/>
      <c r="C859" s="360"/>
      <c r="D859" s="102"/>
      <c r="E859" s="498"/>
      <c r="F859" s="571"/>
      <c r="G859" s="101"/>
      <c r="H859" s="499"/>
      <c r="I859" s="98"/>
      <c r="J859" s="98"/>
      <c r="K859" s="94"/>
      <c r="L859" s="95"/>
      <c r="M859" s="95"/>
      <c r="N859" s="101"/>
    </row>
    <row r="860" spans="1:14" ht="24.95" customHeight="1" x14ac:dyDescent="0.25">
      <c r="A860" s="360"/>
      <c r="B860" s="360"/>
      <c r="C860" s="360"/>
      <c r="D860" s="102"/>
      <c r="E860" s="498"/>
      <c r="F860" s="571"/>
      <c r="G860" s="101"/>
      <c r="H860" s="499"/>
      <c r="I860" s="98"/>
      <c r="J860" s="98"/>
      <c r="K860" s="94"/>
      <c r="L860" s="95"/>
      <c r="M860" s="95"/>
      <c r="N860" s="101"/>
    </row>
    <row r="861" spans="1:14" ht="24.95" customHeight="1" x14ac:dyDescent="0.25">
      <c r="A861" s="360"/>
      <c r="B861" s="360"/>
      <c r="C861" s="360"/>
      <c r="D861" s="102"/>
      <c r="E861" s="498"/>
      <c r="F861" s="571"/>
      <c r="G861" s="101"/>
      <c r="H861" s="499"/>
      <c r="I861" s="98"/>
      <c r="J861" s="98"/>
      <c r="K861" s="94"/>
      <c r="L861" s="95"/>
      <c r="M861" s="95"/>
      <c r="N861" s="101"/>
    </row>
    <row r="862" spans="1:14" ht="24.95" customHeight="1" x14ac:dyDescent="0.25">
      <c r="A862" s="360"/>
      <c r="B862" s="360"/>
      <c r="C862" s="360"/>
      <c r="D862" s="102"/>
      <c r="E862" s="498"/>
      <c r="F862" s="571"/>
      <c r="G862" s="101"/>
      <c r="H862" s="499"/>
      <c r="I862" s="98"/>
      <c r="J862" s="98"/>
      <c r="K862" s="94"/>
      <c r="L862" s="95"/>
      <c r="M862" s="95"/>
      <c r="N862" s="101"/>
    </row>
    <row r="863" spans="1:14" ht="24.95" customHeight="1" x14ac:dyDescent="0.25">
      <c r="A863" s="360"/>
      <c r="B863" s="360"/>
      <c r="C863" s="360"/>
      <c r="D863" s="102"/>
      <c r="E863" s="498"/>
      <c r="F863" s="571"/>
      <c r="G863" s="101"/>
      <c r="H863" s="499"/>
      <c r="I863" s="98"/>
      <c r="J863" s="98"/>
      <c r="K863" s="94"/>
      <c r="L863" s="95"/>
      <c r="M863" s="95"/>
      <c r="N863" s="101"/>
    </row>
    <row r="864" spans="1:14" ht="24.95" customHeight="1" x14ac:dyDescent="0.25">
      <c r="A864" s="360"/>
      <c r="B864" s="360"/>
      <c r="C864" s="360"/>
      <c r="D864" s="102"/>
      <c r="E864" s="498"/>
      <c r="F864" s="571"/>
      <c r="G864" s="101"/>
      <c r="H864" s="499"/>
      <c r="I864" s="98"/>
      <c r="J864" s="98"/>
      <c r="K864" s="94"/>
      <c r="L864" s="95"/>
      <c r="M864" s="95"/>
      <c r="N864" s="101"/>
    </row>
    <row r="865" spans="1:14" ht="24.95" customHeight="1" x14ac:dyDescent="0.25">
      <c r="A865" s="360"/>
      <c r="B865" s="360"/>
      <c r="C865" s="360"/>
      <c r="D865" s="102"/>
      <c r="E865" s="498"/>
      <c r="F865" s="571"/>
      <c r="G865" s="101"/>
      <c r="H865" s="499"/>
      <c r="I865" s="98"/>
      <c r="J865" s="98"/>
      <c r="K865" s="94"/>
      <c r="L865" s="95"/>
      <c r="M865" s="95"/>
      <c r="N865" s="101"/>
    </row>
    <row r="866" spans="1:14" ht="24.95" customHeight="1" x14ac:dyDescent="0.25">
      <c r="A866" s="360"/>
      <c r="B866" s="360"/>
      <c r="C866" s="360"/>
      <c r="D866" s="102"/>
      <c r="E866" s="498"/>
      <c r="F866" s="571"/>
      <c r="G866" s="101"/>
      <c r="H866" s="499"/>
      <c r="I866" s="98"/>
      <c r="J866" s="98"/>
      <c r="K866" s="94"/>
      <c r="L866" s="95"/>
      <c r="M866" s="95"/>
      <c r="N866" s="101"/>
    </row>
    <row r="867" spans="1:14" ht="24.95" customHeight="1" x14ac:dyDescent="0.25">
      <c r="A867" s="360"/>
      <c r="B867" s="360"/>
      <c r="C867" s="360"/>
      <c r="D867" s="102"/>
      <c r="E867" s="498"/>
      <c r="F867" s="571"/>
      <c r="G867" s="101"/>
      <c r="H867" s="499"/>
      <c r="I867" s="98"/>
      <c r="J867" s="98"/>
      <c r="K867" s="94"/>
      <c r="L867" s="95"/>
      <c r="M867" s="95"/>
      <c r="N867" s="101"/>
    </row>
    <row r="868" spans="1:14" ht="24.95" customHeight="1" x14ac:dyDescent="0.25">
      <c r="A868" s="360"/>
      <c r="B868" s="360"/>
      <c r="C868" s="360"/>
      <c r="D868" s="102"/>
      <c r="E868" s="498"/>
      <c r="F868" s="571"/>
      <c r="G868" s="101"/>
      <c r="H868" s="499"/>
      <c r="I868" s="98"/>
      <c r="J868" s="98"/>
      <c r="K868" s="94"/>
      <c r="L868" s="95"/>
      <c r="M868" s="95"/>
      <c r="N868" s="101"/>
    </row>
    <row r="869" spans="1:14" ht="24.95" customHeight="1" x14ac:dyDescent="0.25">
      <c r="A869" s="360"/>
      <c r="B869" s="360"/>
      <c r="C869" s="360"/>
      <c r="D869" s="102"/>
      <c r="E869" s="498"/>
      <c r="F869" s="571"/>
      <c r="G869" s="101"/>
      <c r="H869" s="499"/>
      <c r="I869" s="98"/>
      <c r="J869" s="98"/>
      <c r="K869" s="94"/>
      <c r="L869" s="95"/>
      <c r="M869" s="95"/>
      <c r="N869" s="101"/>
    </row>
    <row r="870" spans="1:14" ht="24.95" customHeight="1" x14ac:dyDescent="0.25">
      <c r="A870" s="360"/>
      <c r="B870" s="360"/>
      <c r="C870" s="360"/>
      <c r="D870" s="102"/>
      <c r="E870" s="498"/>
      <c r="F870" s="571"/>
      <c r="G870" s="101"/>
      <c r="H870" s="499"/>
      <c r="I870" s="98"/>
      <c r="J870" s="98"/>
      <c r="K870" s="94"/>
      <c r="L870" s="95"/>
      <c r="M870" s="95"/>
      <c r="N870" s="101"/>
    </row>
    <row r="871" spans="1:14" ht="24.95" customHeight="1" x14ac:dyDescent="0.25">
      <c r="A871" s="360"/>
      <c r="B871" s="360"/>
      <c r="C871" s="360"/>
      <c r="D871" s="102"/>
      <c r="E871" s="498"/>
      <c r="F871" s="571"/>
      <c r="G871" s="101"/>
      <c r="H871" s="499"/>
      <c r="I871" s="98"/>
      <c r="J871" s="98"/>
      <c r="K871" s="94"/>
      <c r="L871" s="95"/>
      <c r="M871" s="95"/>
      <c r="N871" s="101"/>
    </row>
    <row r="872" spans="1:14" ht="24.95" customHeight="1" x14ac:dyDescent="0.25">
      <c r="A872" s="360"/>
      <c r="B872" s="360"/>
      <c r="C872" s="360"/>
      <c r="D872" s="102"/>
      <c r="E872" s="498"/>
      <c r="F872" s="571"/>
      <c r="G872" s="101"/>
      <c r="H872" s="499"/>
      <c r="I872" s="98"/>
      <c r="J872" s="98"/>
      <c r="K872" s="94"/>
      <c r="L872" s="95"/>
      <c r="M872" s="95"/>
      <c r="N872" s="101"/>
    </row>
    <row r="873" spans="1:14" ht="24.95" customHeight="1" x14ac:dyDescent="0.25">
      <c r="A873" s="360"/>
      <c r="B873" s="360"/>
      <c r="C873" s="360"/>
      <c r="D873" s="102"/>
      <c r="E873" s="498"/>
      <c r="F873" s="571"/>
      <c r="G873" s="101"/>
      <c r="H873" s="499"/>
      <c r="I873" s="98"/>
      <c r="J873" s="98"/>
      <c r="K873" s="94"/>
      <c r="L873" s="95"/>
      <c r="M873" s="95"/>
      <c r="N873" s="101"/>
    </row>
    <row r="874" spans="1:14" ht="24.95" customHeight="1" x14ac:dyDescent="0.25">
      <c r="A874" s="360"/>
      <c r="B874" s="360"/>
      <c r="C874" s="360"/>
      <c r="D874" s="102"/>
      <c r="E874" s="498"/>
      <c r="F874" s="571"/>
      <c r="G874" s="101"/>
      <c r="H874" s="499"/>
      <c r="I874" s="98"/>
      <c r="J874" s="98"/>
      <c r="K874" s="94"/>
      <c r="L874" s="95"/>
      <c r="M874" s="95"/>
      <c r="N874" s="101"/>
    </row>
    <row r="875" spans="1:14" ht="24.95" customHeight="1" x14ac:dyDescent="0.25">
      <c r="A875" s="360"/>
      <c r="B875" s="360"/>
      <c r="C875" s="360"/>
      <c r="D875" s="102"/>
      <c r="E875" s="498"/>
      <c r="F875" s="571"/>
      <c r="G875" s="101"/>
      <c r="H875" s="499"/>
      <c r="I875" s="98"/>
      <c r="J875" s="98"/>
      <c r="K875" s="94"/>
      <c r="L875" s="95"/>
      <c r="M875" s="95"/>
      <c r="N875" s="101"/>
    </row>
    <row r="876" spans="1:14" ht="24.95" customHeight="1" x14ac:dyDescent="0.25">
      <c r="A876" s="360"/>
      <c r="B876" s="360"/>
      <c r="C876" s="360"/>
      <c r="D876" s="102"/>
      <c r="E876" s="498"/>
      <c r="F876" s="571"/>
      <c r="G876" s="101"/>
      <c r="H876" s="499"/>
      <c r="I876" s="98"/>
      <c r="J876" s="98"/>
      <c r="K876" s="94"/>
      <c r="L876" s="95"/>
      <c r="M876" s="95"/>
      <c r="N876" s="101"/>
    </row>
    <row r="877" spans="1:14" ht="24.95" customHeight="1" x14ac:dyDescent="0.25">
      <c r="A877" s="360"/>
      <c r="B877" s="360"/>
      <c r="C877" s="360"/>
      <c r="D877" s="102"/>
      <c r="E877" s="498"/>
      <c r="F877" s="571"/>
      <c r="G877" s="101"/>
      <c r="H877" s="499"/>
      <c r="I877" s="98"/>
      <c r="J877" s="98"/>
      <c r="K877" s="94"/>
      <c r="L877" s="95"/>
      <c r="M877" s="95"/>
      <c r="N877" s="101"/>
    </row>
    <row r="878" spans="1:14" ht="24.95" customHeight="1" x14ac:dyDescent="0.25">
      <c r="A878" s="360"/>
      <c r="B878" s="360"/>
      <c r="C878" s="360"/>
      <c r="D878" s="102"/>
      <c r="E878" s="498"/>
      <c r="F878" s="571"/>
      <c r="G878" s="101"/>
      <c r="H878" s="499"/>
      <c r="I878" s="98"/>
      <c r="J878" s="98"/>
      <c r="K878" s="94"/>
      <c r="L878" s="95"/>
      <c r="M878" s="95"/>
      <c r="N878" s="101"/>
    </row>
    <row r="879" spans="1:14" ht="24.95" customHeight="1" x14ac:dyDescent="0.25">
      <c r="A879" s="360"/>
      <c r="B879" s="360"/>
      <c r="C879" s="360"/>
      <c r="D879" s="102"/>
      <c r="E879" s="498"/>
      <c r="F879" s="571"/>
      <c r="G879" s="101"/>
      <c r="H879" s="499"/>
      <c r="I879" s="98"/>
      <c r="J879" s="98"/>
      <c r="K879" s="94"/>
      <c r="L879" s="95"/>
      <c r="M879" s="95"/>
      <c r="N879" s="101"/>
    </row>
    <row r="880" spans="1:14" ht="24.95" customHeight="1" x14ac:dyDescent="0.25">
      <c r="A880" s="360"/>
      <c r="B880" s="360"/>
      <c r="C880" s="360"/>
      <c r="D880" s="102"/>
      <c r="E880" s="498"/>
      <c r="F880" s="571"/>
      <c r="G880" s="101"/>
      <c r="H880" s="499"/>
      <c r="I880" s="98"/>
      <c r="J880" s="98"/>
      <c r="K880" s="94"/>
      <c r="L880" s="95"/>
      <c r="M880" s="95"/>
      <c r="N880" s="101"/>
    </row>
    <row r="881" spans="1:14" ht="24.95" customHeight="1" x14ac:dyDescent="0.25">
      <c r="A881" s="360"/>
      <c r="B881" s="360"/>
      <c r="C881" s="360"/>
      <c r="D881" s="102"/>
      <c r="E881" s="498"/>
      <c r="F881" s="571"/>
      <c r="G881" s="101"/>
      <c r="H881" s="499"/>
      <c r="I881" s="98"/>
      <c r="J881" s="98"/>
      <c r="K881" s="94"/>
      <c r="L881" s="95"/>
      <c r="M881" s="95"/>
      <c r="N881" s="101"/>
    </row>
    <row r="882" spans="1:14" ht="24.95" customHeight="1" x14ac:dyDescent="0.25">
      <c r="A882" s="360"/>
      <c r="B882" s="360"/>
      <c r="C882" s="360"/>
      <c r="D882" s="102"/>
      <c r="E882" s="498"/>
      <c r="F882" s="571"/>
      <c r="G882" s="101"/>
      <c r="H882" s="499"/>
      <c r="I882" s="98"/>
      <c r="J882" s="98"/>
      <c r="K882" s="94"/>
      <c r="L882" s="95"/>
      <c r="M882" s="95"/>
      <c r="N882" s="101"/>
    </row>
    <row r="883" spans="1:14" ht="24.95" customHeight="1" x14ac:dyDescent="0.25">
      <c r="A883" s="360"/>
      <c r="B883" s="360"/>
      <c r="C883" s="360"/>
      <c r="D883" s="102"/>
      <c r="E883" s="498"/>
      <c r="F883" s="571"/>
      <c r="G883" s="101"/>
      <c r="H883" s="499"/>
      <c r="I883" s="98"/>
      <c r="J883" s="98"/>
      <c r="K883" s="94"/>
      <c r="L883" s="95"/>
      <c r="M883" s="95"/>
      <c r="N883" s="101"/>
    </row>
    <row r="884" spans="1:14" ht="24.95" customHeight="1" x14ac:dyDescent="0.25">
      <c r="A884" s="360"/>
      <c r="B884" s="360"/>
      <c r="C884" s="360"/>
      <c r="D884" s="102"/>
      <c r="E884" s="498"/>
      <c r="F884" s="571"/>
      <c r="G884" s="101"/>
      <c r="H884" s="499"/>
      <c r="I884" s="98"/>
      <c r="J884" s="98"/>
      <c r="K884" s="94"/>
      <c r="L884" s="95"/>
      <c r="M884" s="95"/>
      <c r="N884" s="101"/>
    </row>
    <row r="885" spans="1:14" ht="24.95" customHeight="1" x14ac:dyDescent="0.25">
      <c r="A885" s="360"/>
      <c r="B885" s="360"/>
      <c r="C885" s="360"/>
      <c r="D885" s="102"/>
      <c r="E885" s="498"/>
      <c r="F885" s="571"/>
      <c r="G885" s="101"/>
      <c r="H885" s="499"/>
      <c r="I885" s="98"/>
      <c r="J885" s="98"/>
      <c r="K885" s="94"/>
      <c r="L885" s="95"/>
      <c r="M885" s="95"/>
      <c r="N885" s="101"/>
    </row>
    <row r="886" spans="1:14" ht="24.95" customHeight="1" x14ac:dyDescent="0.25">
      <c r="A886" s="360"/>
      <c r="B886" s="360"/>
      <c r="C886" s="360"/>
      <c r="D886" s="102"/>
      <c r="E886" s="498"/>
      <c r="F886" s="571"/>
      <c r="G886" s="101"/>
      <c r="H886" s="499"/>
      <c r="I886" s="98"/>
      <c r="J886" s="98"/>
      <c r="K886" s="94"/>
      <c r="L886" s="95"/>
      <c r="M886" s="95"/>
      <c r="N886" s="101"/>
    </row>
    <row r="887" spans="1:14" ht="24.95" customHeight="1" x14ac:dyDescent="0.25">
      <c r="A887" s="360"/>
      <c r="B887" s="360"/>
      <c r="C887" s="360"/>
      <c r="D887" s="102"/>
      <c r="E887" s="498"/>
      <c r="F887" s="571"/>
      <c r="G887" s="101"/>
      <c r="H887" s="499"/>
      <c r="I887" s="98"/>
      <c r="J887" s="98"/>
      <c r="K887" s="94"/>
      <c r="L887" s="95"/>
      <c r="M887" s="95"/>
      <c r="N887" s="101"/>
    </row>
    <row r="888" spans="1:14" ht="24.95" customHeight="1" x14ac:dyDescent="0.25">
      <c r="A888" s="360"/>
      <c r="B888" s="360"/>
      <c r="C888" s="360"/>
      <c r="D888" s="102"/>
      <c r="E888" s="498"/>
      <c r="F888" s="571"/>
      <c r="G888" s="101"/>
      <c r="H888" s="499"/>
      <c r="I888" s="98"/>
      <c r="J888" s="98"/>
      <c r="K888" s="94"/>
      <c r="L888" s="95"/>
      <c r="M888" s="95"/>
      <c r="N888" s="101"/>
    </row>
    <row r="889" spans="1:14" ht="24.95" customHeight="1" x14ac:dyDescent="0.25">
      <c r="A889" s="360"/>
      <c r="B889" s="360"/>
      <c r="C889" s="360"/>
      <c r="D889" s="102"/>
      <c r="E889" s="498"/>
      <c r="F889" s="571"/>
      <c r="G889" s="101"/>
      <c r="H889" s="499"/>
      <c r="I889" s="98"/>
      <c r="J889" s="98"/>
      <c r="K889" s="94"/>
      <c r="L889" s="95"/>
      <c r="M889" s="95"/>
      <c r="N889" s="101"/>
    </row>
    <row r="890" spans="1:14" ht="24.95" customHeight="1" x14ac:dyDescent="0.25">
      <c r="A890" s="360"/>
      <c r="B890" s="360"/>
      <c r="C890" s="360"/>
      <c r="D890" s="102"/>
      <c r="E890" s="498"/>
      <c r="F890" s="571"/>
      <c r="G890" s="101"/>
      <c r="H890" s="499"/>
      <c r="I890" s="98"/>
      <c r="J890" s="98"/>
      <c r="K890" s="94"/>
      <c r="L890" s="95"/>
      <c r="M890" s="95"/>
      <c r="N890" s="101"/>
    </row>
    <row r="891" spans="1:14" ht="24.95" customHeight="1" x14ac:dyDescent="0.25">
      <c r="A891" s="360"/>
      <c r="B891" s="360"/>
      <c r="C891" s="360"/>
      <c r="D891" s="102"/>
      <c r="E891" s="498"/>
      <c r="F891" s="571"/>
      <c r="G891" s="101"/>
      <c r="H891" s="499"/>
      <c r="I891" s="98"/>
      <c r="J891" s="98"/>
      <c r="K891" s="94"/>
      <c r="L891" s="95"/>
      <c r="M891" s="95"/>
      <c r="N891" s="101"/>
    </row>
    <row r="892" spans="1:14" ht="24.95" customHeight="1" x14ac:dyDescent="0.25">
      <c r="A892" s="360"/>
      <c r="B892" s="360"/>
      <c r="C892" s="360"/>
      <c r="D892" s="102"/>
      <c r="E892" s="498"/>
      <c r="F892" s="571"/>
      <c r="G892" s="101"/>
      <c r="H892" s="499"/>
      <c r="I892" s="98"/>
      <c r="J892" s="98"/>
      <c r="K892" s="94"/>
      <c r="L892" s="95"/>
      <c r="M892" s="95"/>
      <c r="N892" s="101"/>
    </row>
    <row r="893" spans="1:14" ht="24.95" customHeight="1" x14ac:dyDescent="0.25">
      <c r="A893" s="360"/>
      <c r="B893" s="360"/>
      <c r="C893" s="360"/>
      <c r="D893" s="102"/>
      <c r="E893" s="498"/>
      <c r="F893" s="571"/>
      <c r="G893" s="101"/>
      <c r="H893" s="499"/>
      <c r="I893" s="98"/>
      <c r="J893" s="98"/>
      <c r="K893" s="94"/>
      <c r="L893" s="95"/>
      <c r="M893" s="95"/>
      <c r="N893" s="101"/>
    </row>
    <row r="894" spans="1:14" ht="24.95" customHeight="1" x14ac:dyDescent="0.25">
      <c r="A894" s="360"/>
      <c r="B894" s="360"/>
      <c r="C894" s="360"/>
      <c r="D894" s="102"/>
      <c r="E894" s="498"/>
      <c r="F894" s="571"/>
      <c r="G894" s="101"/>
      <c r="H894" s="499"/>
      <c r="I894" s="98"/>
      <c r="J894" s="98"/>
      <c r="K894" s="94"/>
      <c r="L894" s="95"/>
      <c r="M894" s="95"/>
      <c r="N894" s="101"/>
    </row>
    <row r="895" spans="1:14" ht="24.95" customHeight="1" x14ac:dyDescent="0.25">
      <c r="A895" s="360"/>
      <c r="B895" s="360"/>
      <c r="C895" s="360"/>
      <c r="D895" s="102"/>
      <c r="E895" s="498"/>
      <c r="F895" s="571"/>
      <c r="G895" s="101"/>
      <c r="H895" s="499"/>
      <c r="I895" s="98"/>
      <c r="J895" s="98"/>
      <c r="K895" s="94"/>
      <c r="L895" s="95"/>
      <c r="M895" s="95"/>
      <c r="N895" s="101"/>
    </row>
    <row r="896" spans="1:14" ht="24.95" customHeight="1" x14ac:dyDescent="0.25">
      <c r="A896" s="360"/>
      <c r="B896" s="360"/>
      <c r="C896" s="360"/>
      <c r="D896" s="102"/>
      <c r="E896" s="498"/>
      <c r="F896" s="571"/>
      <c r="G896" s="101"/>
      <c r="H896" s="499"/>
      <c r="I896" s="98"/>
      <c r="J896" s="98"/>
      <c r="K896" s="94"/>
      <c r="L896" s="95"/>
      <c r="M896" s="95"/>
      <c r="N896" s="101"/>
    </row>
    <row r="897" spans="1:14" ht="24.95" customHeight="1" x14ac:dyDescent="0.25">
      <c r="A897" s="360"/>
      <c r="B897" s="360"/>
      <c r="C897" s="360"/>
      <c r="D897" s="102"/>
      <c r="E897" s="498"/>
      <c r="F897" s="571"/>
      <c r="G897" s="101"/>
      <c r="H897" s="499"/>
      <c r="I897" s="98"/>
      <c r="J897" s="98"/>
      <c r="K897" s="94"/>
      <c r="L897" s="95"/>
      <c r="M897" s="95"/>
      <c r="N897" s="101"/>
    </row>
    <row r="898" spans="1:14" ht="24.95" customHeight="1" x14ac:dyDescent="0.25">
      <c r="A898" s="360"/>
      <c r="B898" s="360"/>
      <c r="C898" s="360"/>
      <c r="D898" s="102"/>
      <c r="E898" s="498"/>
      <c r="F898" s="571"/>
      <c r="G898" s="101"/>
      <c r="H898" s="499"/>
      <c r="I898" s="98"/>
      <c r="J898" s="98"/>
      <c r="K898" s="94"/>
      <c r="L898" s="95"/>
      <c r="M898" s="95"/>
      <c r="N898" s="101"/>
    </row>
    <row r="899" spans="1:14" ht="24.95" customHeight="1" x14ac:dyDescent="0.25">
      <c r="A899" s="360"/>
      <c r="B899" s="360"/>
      <c r="C899" s="360"/>
      <c r="D899" s="102"/>
      <c r="E899" s="498"/>
      <c r="F899" s="571"/>
      <c r="G899" s="101"/>
      <c r="H899" s="499"/>
      <c r="I899" s="98"/>
      <c r="J899" s="98"/>
      <c r="K899" s="94"/>
      <c r="L899" s="95"/>
      <c r="M899" s="95"/>
      <c r="N899" s="101"/>
    </row>
    <row r="900" spans="1:14" ht="24.95" customHeight="1" x14ac:dyDescent="0.25">
      <c r="A900" s="360"/>
      <c r="B900" s="360"/>
      <c r="C900" s="360"/>
      <c r="D900" s="102"/>
      <c r="E900" s="498"/>
      <c r="F900" s="571"/>
      <c r="G900" s="101"/>
      <c r="H900" s="499"/>
      <c r="I900" s="98"/>
      <c r="J900" s="98"/>
      <c r="K900" s="94"/>
      <c r="L900" s="95"/>
      <c r="M900" s="95"/>
      <c r="N900" s="101"/>
    </row>
    <row r="901" spans="1:14" ht="24.95" customHeight="1" x14ac:dyDescent="0.25">
      <c r="A901" s="360"/>
      <c r="B901" s="360"/>
      <c r="C901" s="360"/>
      <c r="D901" s="102"/>
      <c r="E901" s="498"/>
      <c r="F901" s="571"/>
      <c r="G901" s="101"/>
      <c r="H901" s="499"/>
      <c r="I901" s="98"/>
      <c r="J901" s="98"/>
      <c r="K901" s="94"/>
      <c r="L901" s="95"/>
      <c r="M901" s="95"/>
      <c r="N901" s="101"/>
    </row>
    <row r="902" spans="1:14" ht="24.95" customHeight="1" x14ac:dyDescent="0.25">
      <c r="A902" s="360"/>
      <c r="B902" s="360"/>
      <c r="C902" s="360"/>
      <c r="D902" s="102"/>
      <c r="E902" s="498"/>
      <c r="F902" s="571"/>
      <c r="G902" s="101"/>
      <c r="H902" s="499"/>
      <c r="I902" s="98"/>
      <c r="J902" s="98"/>
      <c r="K902" s="94"/>
      <c r="L902" s="95"/>
      <c r="M902" s="95"/>
      <c r="N902" s="101"/>
    </row>
    <row r="903" spans="1:14" ht="24.95" customHeight="1" x14ac:dyDescent="0.25">
      <c r="A903" s="360"/>
      <c r="B903" s="360"/>
      <c r="C903" s="360"/>
      <c r="D903" s="102"/>
      <c r="E903" s="498"/>
      <c r="F903" s="571"/>
      <c r="G903" s="101"/>
      <c r="H903" s="499"/>
      <c r="I903" s="98"/>
      <c r="J903" s="98"/>
      <c r="K903" s="94"/>
      <c r="L903" s="95"/>
      <c r="M903" s="95"/>
      <c r="N903" s="101"/>
    </row>
    <row r="904" spans="1:14" ht="24.95" customHeight="1" x14ac:dyDescent="0.25">
      <c r="A904" s="360"/>
      <c r="B904" s="360"/>
      <c r="C904" s="360"/>
      <c r="D904" s="102"/>
      <c r="E904" s="498"/>
      <c r="F904" s="571"/>
      <c r="G904" s="101"/>
      <c r="H904" s="499"/>
      <c r="I904" s="98"/>
      <c r="J904" s="98"/>
      <c r="K904" s="94"/>
      <c r="L904" s="95"/>
      <c r="M904" s="95"/>
      <c r="N904" s="101"/>
    </row>
    <row r="905" spans="1:14" ht="24.95" customHeight="1" x14ac:dyDescent="0.25">
      <c r="A905" s="360"/>
      <c r="B905" s="360"/>
      <c r="C905" s="360"/>
      <c r="D905" s="102"/>
      <c r="E905" s="498"/>
      <c r="F905" s="571"/>
      <c r="G905" s="101"/>
      <c r="H905" s="499"/>
      <c r="I905" s="98"/>
      <c r="J905" s="98"/>
      <c r="K905" s="94"/>
      <c r="L905" s="95"/>
      <c r="M905" s="95"/>
      <c r="N905" s="101"/>
    </row>
    <row r="906" spans="1:14" ht="24.95" customHeight="1" x14ac:dyDescent="0.25">
      <c r="A906" s="360"/>
      <c r="B906" s="360"/>
      <c r="C906" s="360"/>
      <c r="D906" s="102"/>
      <c r="E906" s="498"/>
      <c r="F906" s="571"/>
      <c r="G906" s="101"/>
      <c r="H906" s="499"/>
      <c r="I906" s="98"/>
      <c r="J906" s="98"/>
      <c r="K906" s="94"/>
      <c r="L906" s="95"/>
      <c r="M906" s="95"/>
      <c r="N906" s="101"/>
    </row>
    <row r="907" spans="1:14" ht="24.95" customHeight="1" x14ac:dyDescent="0.25">
      <c r="A907" s="360"/>
      <c r="B907" s="360"/>
      <c r="C907" s="360"/>
      <c r="D907" s="102"/>
      <c r="E907" s="498"/>
      <c r="F907" s="571"/>
      <c r="G907" s="101"/>
      <c r="H907" s="499"/>
      <c r="I907" s="98"/>
      <c r="J907" s="98"/>
      <c r="K907" s="94"/>
      <c r="L907" s="95"/>
      <c r="M907" s="95"/>
      <c r="N907" s="101"/>
    </row>
    <row r="908" spans="1:14" ht="24.95" customHeight="1" x14ac:dyDescent="0.25">
      <c r="A908" s="360"/>
      <c r="B908" s="360"/>
      <c r="C908" s="360"/>
      <c r="D908" s="102"/>
      <c r="E908" s="498"/>
      <c r="F908" s="571"/>
      <c r="G908" s="101"/>
      <c r="H908" s="499"/>
      <c r="I908" s="98"/>
      <c r="J908" s="98"/>
      <c r="K908" s="94"/>
      <c r="L908" s="95"/>
      <c r="M908" s="95"/>
      <c r="N908" s="101"/>
    </row>
    <row r="909" spans="1:14" ht="24.95" customHeight="1" x14ac:dyDescent="0.25">
      <c r="A909" s="360"/>
      <c r="B909" s="360"/>
      <c r="C909" s="360"/>
      <c r="D909" s="102"/>
      <c r="E909" s="498"/>
      <c r="F909" s="571"/>
      <c r="G909" s="101"/>
      <c r="H909" s="499"/>
      <c r="I909" s="98"/>
      <c r="J909" s="98"/>
      <c r="K909" s="94"/>
      <c r="L909" s="95"/>
      <c r="M909" s="95"/>
      <c r="N909" s="101"/>
    </row>
    <row r="910" spans="1:14" ht="24.95" customHeight="1" x14ac:dyDescent="0.25">
      <c r="A910" s="360"/>
      <c r="B910" s="360"/>
      <c r="C910" s="360"/>
      <c r="D910" s="102"/>
      <c r="E910" s="498"/>
      <c r="F910" s="571"/>
      <c r="G910" s="101"/>
      <c r="H910" s="499"/>
      <c r="I910" s="98"/>
      <c r="J910" s="98"/>
      <c r="K910" s="94"/>
      <c r="L910" s="95"/>
      <c r="M910" s="95"/>
      <c r="N910" s="101"/>
    </row>
    <row r="911" spans="1:14" ht="24.95" customHeight="1" x14ac:dyDescent="0.25">
      <c r="A911" s="360"/>
      <c r="B911" s="360"/>
      <c r="C911" s="360"/>
      <c r="D911" s="102"/>
      <c r="E911" s="498"/>
      <c r="F911" s="571"/>
      <c r="G911" s="101"/>
      <c r="H911" s="499"/>
      <c r="I911" s="98"/>
      <c r="J911" s="98"/>
      <c r="K911" s="94"/>
      <c r="L911" s="95"/>
      <c r="M911" s="95"/>
      <c r="N911" s="101"/>
    </row>
    <row r="912" spans="1:14" ht="24.95" customHeight="1" x14ac:dyDescent="0.25">
      <c r="A912" s="360"/>
      <c r="B912" s="360"/>
      <c r="C912" s="360"/>
      <c r="D912" s="102"/>
      <c r="E912" s="498"/>
      <c r="F912" s="571"/>
      <c r="G912" s="101"/>
      <c r="H912" s="499"/>
      <c r="I912" s="98"/>
      <c r="J912" s="98"/>
      <c r="K912" s="94"/>
      <c r="L912" s="95"/>
      <c r="M912" s="95"/>
      <c r="N912" s="101"/>
    </row>
    <row r="913" spans="1:14" ht="24.95" customHeight="1" x14ac:dyDescent="0.25">
      <c r="A913" s="360"/>
      <c r="B913" s="360"/>
      <c r="C913" s="360"/>
      <c r="D913" s="102"/>
      <c r="E913" s="498"/>
      <c r="F913" s="571"/>
      <c r="G913" s="101"/>
      <c r="H913" s="499"/>
      <c r="I913" s="98"/>
      <c r="J913" s="98"/>
      <c r="K913" s="94"/>
      <c r="L913" s="95"/>
      <c r="M913" s="95"/>
      <c r="N913" s="101"/>
    </row>
    <row r="914" spans="1:14" ht="24.95" customHeight="1" x14ac:dyDescent="0.25">
      <c r="A914" s="360"/>
      <c r="B914" s="360"/>
      <c r="C914" s="360"/>
      <c r="D914" s="102"/>
      <c r="E914" s="498"/>
      <c r="F914" s="571"/>
      <c r="G914" s="101"/>
      <c r="H914" s="499"/>
      <c r="I914" s="98"/>
      <c r="J914" s="98"/>
      <c r="K914" s="94"/>
      <c r="L914" s="95"/>
      <c r="M914" s="95"/>
      <c r="N914" s="101"/>
    </row>
    <row r="915" spans="1:14" ht="24.95" customHeight="1" x14ac:dyDescent="0.25">
      <c r="A915" s="360"/>
      <c r="B915" s="360"/>
      <c r="C915" s="360"/>
      <c r="D915" s="102"/>
      <c r="E915" s="498"/>
      <c r="F915" s="571"/>
      <c r="G915" s="101"/>
      <c r="H915" s="499"/>
      <c r="I915" s="98"/>
      <c r="J915" s="98"/>
      <c r="K915" s="94"/>
      <c r="L915" s="95"/>
      <c r="M915" s="95"/>
      <c r="N915" s="101"/>
    </row>
    <row r="916" spans="1:14" ht="24.95" customHeight="1" x14ac:dyDescent="0.25">
      <c r="A916" s="360"/>
      <c r="B916" s="360"/>
      <c r="C916" s="360"/>
      <c r="D916" s="102"/>
      <c r="E916" s="498"/>
      <c r="F916" s="571"/>
      <c r="G916" s="101"/>
      <c r="H916" s="499"/>
      <c r="I916" s="98"/>
      <c r="J916" s="98"/>
      <c r="K916" s="94"/>
      <c r="L916" s="95"/>
      <c r="M916" s="95"/>
      <c r="N916" s="101"/>
    </row>
    <row r="917" spans="1:14" ht="24.95" customHeight="1" x14ac:dyDescent="0.25">
      <c r="A917" s="360"/>
      <c r="B917" s="360"/>
      <c r="C917" s="360"/>
      <c r="D917" s="102"/>
      <c r="E917" s="498"/>
      <c r="F917" s="571"/>
      <c r="G917" s="101"/>
      <c r="H917" s="499"/>
      <c r="I917" s="98"/>
      <c r="J917" s="98"/>
      <c r="K917" s="94"/>
      <c r="L917" s="95"/>
      <c r="M917" s="95"/>
      <c r="N917" s="101"/>
    </row>
    <row r="918" spans="1:14" ht="24.95" customHeight="1" x14ac:dyDescent="0.25">
      <c r="A918" s="360"/>
      <c r="B918" s="360"/>
      <c r="C918" s="360"/>
      <c r="D918" s="102"/>
      <c r="E918" s="498"/>
      <c r="F918" s="571"/>
      <c r="G918" s="101"/>
      <c r="H918" s="499"/>
      <c r="I918" s="98"/>
      <c r="J918" s="98"/>
      <c r="K918" s="94"/>
      <c r="L918" s="95"/>
      <c r="M918" s="95"/>
      <c r="N918" s="101"/>
    </row>
    <row r="919" spans="1:14" ht="24.95" customHeight="1" x14ac:dyDescent="0.25">
      <c r="A919" s="360"/>
      <c r="B919" s="360"/>
      <c r="C919" s="360"/>
      <c r="D919" s="102"/>
      <c r="E919" s="498"/>
      <c r="F919" s="571"/>
      <c r="G919" s="101"/>
      <c r="H919" s="499"/>
      <c r="I919" s="98"/>
      <c r="J919" s="98"/>
      <c r="K919" s="94"/>
      <c r="L919" s="95"/>
      <c r="M919" s="95"/>
      <c r="N919" s="101"/>
    </row>
    <row r="920" spans="1:14" ht="24.95" customHeight="1" x14ac:dyDescent="0.25">
      <c r="A920" s="360"/>
      <c r="B920" s="360"/>
      <c r="C920" s="360"/>
      <c r="D920" s="102"/>
      <c r="E920" s="498"/>
      <c r="F920" s="571"/>
      <c r="G920" s="101"/>
      <c r="H920" s="499"/>
      <c r="I920" s="98"/>
      <c r="J920" s="98"/>
      <c r="K920" s="94"/>
      <c r="L920" s="95"/>
      <c r="M920" s="95"/>
      <c r="N920" s="101"/>
    </row>
    <row r="921" spans="1:14" ht="24.95" customHeight="1" x14ac:dyDescent="0.25">
      <c r="A921" s="360"/>
      <c r="B921" s="360"/>
      <c r="C921" s="360"/>
      <c r="D921" s="102"/>
      <c r="E921" s="498"/>
      <c r="F921" s="571"/>
      <c r="G921" s="101"/>
      <c r="H921" s="499"/>
      <c r="I921" s="98"/>
      <c r="J921" s="98"/>
      <c r="K921" s="94"/>
      <c r="L921" s="95"/>
      <c r="M921" s="95"/>
      <c r="N921" s="101"/>
    </row>
    <row r="922" spans="1:14" ht="24.95" customHeight="1" x14ac:dyDescent="0.25">
      <c r="A922" s="360"/>
      <c r="B922" s="360"/>
      <c r="C922" s="360"/>
      <c r="D922" s="102"/>
      <c r="E922" s="498"/>
      <c r="F922" s="571"/>
      <c r="G922" s="101"/>
      <c r="H922" s="499"/>
      <c r="I922" s="98"/>
      <c r="J922" s="98"/>
      <c r="K922" s="94"/>
      <c r="L922" s="95"/>
      <c r="M922" s="95"/>
      <c r="N922" s="101"/>
    </row>
    <row r="923" spans="1:14" ht="24.95" customHeight="1" x14ac:dyDescent="0.25">
      <c r="A923" s="360"/>
      <c r="B923" s="360"/>
      <c r="C923" s="360"/>
      <c r="D923" s="102"/>
      <c r="E923" s="498"/>
      <c r="F923" s="571"/>
      <c r="G923" s="101"/>
      <c r="H923" s="499"/>
      <c r="I923" s="98"/>
      <c r="J923" s="98"/>
      <c r="K923" s="94"/>
      <c r="L923" s="95"/>
      <c r="M923" s="95"/>
      <c r="N923" s="101"/>
    </row>
    <row r="924" spans="1:14" ht="24.95" customHeight="1" x14ac:dyDescent="0.25">
      <c r="A924" s="360"/>
      <c r="B924" s="360"/>
      <c r="C924" s="360"/>
      <c r="D924" s="102"/>
      <c r="E924" s="498"/>
      <c r="F924" s="571"/>
      <c r="G924" s="101"/>
      <c r="H924" s="499"/>
      <c r="I924" s="98"/>
      <c r="J924" s="98"/>
      <c r="K924" s="94"/>
      <c r="L924" s="95"/>
      <c r="M924" s="95"/>
      <c r="N924" s="101"/>
    </row>
    <row r="925" spans="1:14" ht="24.95" customHeight="1" x14ac:dyDescent="0.25">
      <c r="A925" s="360"/>
      <c r="B925" s="360"/>
      <c r="C925" s="360"/>
      <c r="D925" s="102"/>
      <c r="E925" s="498"/>
      <c r="F925" s="571"/>
      <c r="G925" s="101"/>
      <c r="H925" s="499"/>
      <c r="I925" s="98"/>
      <c r="J925" s="98"/>
      <c r="K925" s="94"/>
      <c r="L925" s="95"/>
      <c r="M925" s="95"/>
      <c r="N925" s="101"/>
    </row>
    <row r="926" spans="1:14" ht="24.95" customHeight="1" x14ac:dyDescent="0.25">
      <c r="A926" s="360"/>
      <c r="B926" s="360"/>
      <c r="C926" s="360"/>
      <c r="D926" s="102"/>
      <c r="E926" s="498"/>
      <c r="F926" s="571"/>
      <c r="G926" s="101"/>
      <c r="H926" s="499"/>
      <c r="I926" s="98"/>
      <c r="J926" s="98"/>
      <c r="K926" s="94"/>
      <c r="L926" s="95"/>
      <c r="M926" s="95"/>
      <c r="N926" s="101"/>
    </row>
    <row r="927" spans="1:14" ht="24.95" customHeight="1" x14ac:dyDescent="0.25">
      <c r="A927" s="360"/>
      <c r="B927" s="360"/>
      <c r="C927" s="360"/>
      <c r="D927" s="102"/>
      <c r="E927" s="498"/>
      <c r="F927" s="571"/>
      <c r="G927" s="101"/>
      <c r="H927" s="499"/>
      <c r="I927" s="98"/>
      <c r="J927" s="98"/>
      <c r="K927" s="94"/>
      <c r="L927" s="95"/>
      <c r="M927" s="95"/>
      <c r="N927" s="101"/>
    </row>
    <row r="928" spans="1:14" ht="24.95" customHeight="1" x14ac:dyDescent="0.25">
      <c r="A928" s="360"/>
      <c r="B928" s="360"/>
      <c r="C928" s="360"/>
      <c r="D928" s="102"/>
      <c r="E928" s="498"/>
      <c r="F928" s="571"/>
      <c r="G928" s="101"/>
      <c r="H928" s="499"/>
      <c r="I928" s="98"/>
      <c r="J928" s="98"/>
      <c r="K928" s="94"/>
      <c r="L928" s="95"/>
      <c r="M928" s="95"/>
      <c r="N928" s="101"/>
    </row>
    <row r="929" spans="1:14" ht="24.95" customHeight="1" x14ac:dyDescent="0.25">
      <c r="A929" s="360"/>
      <c r="B929" s="360"/>
      <c r="C929" s="360"/>
      <c r="D929" s="102"/>
      <c r="E929" s="498"/>
      <c r="F929" s="571"/>
      <c r="G929" s="101"/>
      <c r="H929" s="499"/>
      <c r="I929" s="98"/>
      <c r="J929" s="98"/>
      <c r="K929" s="94"/>
      <c r="L929" s="95"/>
      <c r="M929" s="95"/>
      <c r="N929" s="101"/>
    </row>
    <row r="930" spans="1:14" ht="24.95" customHeight="1" x14ac:dyDescent="0.25">
      <c r="A930" s="360"/>
      <c r="B930" s="360"/>
      <c r="C930" s="360"/>
      <c r="D930" s="102"/>
      <c r="E930" s="498"/>
      <c r="F930" s="571"/>
      <c r="G930" s="101"/>
      <c r="H930" s="499"/>
      <c r="I930" s="98"/>
      <c r="J930" s="98"/>
      <c r="K930" s="94"/>
      <c r="L930" s="95"/>
      <c r="M930" s="95"/>
      <c r="N930" s="101"/>
    </row>
    <row r="931" spans="1:14" ht="24.95" customHeight="1" x14ac:dyDescent="0.25">
      <c r="A931" s="360"/>
      <c r="B931" s="360"/>
      <c r="C931" s="360"/>
      <c r="D931" s="102"/>
      <c r="E931" s="498"/>
      <c r="F931" s="571"/>
      <c r="G931" s="101"/>
      <c r="H931" s="499"/>
      <c r="I931" s="98"/>
      <c r="J931" s="98"/>
      <c r="K931" s="94"/>
      <c r="L931" s="95"/>
      <c r="M931" s="95"/>
      <c r="N931" s="101"/>
    </row>
    <row r="932" spans="1:14" ht="24.95" customHeight="1" x14ac:dyDescent="0.25">
      <c r="A932" s="360"/>
      <c r="B932" s="360"/>
      <c r="C932" s="360"/>
      <c r="D932" s="102"/>
      <c r="E932" s="498"/>
      <c r="F932" s="571"/>
      <c r="G932" s="101"/>
      <c r="H932" s="499"/>
      <c r="I932" s="98"/>
      <c r="J932" s="98"/>
      <c r="K932" s="94"/>
      <c r="L932" s="95"/>
      <c r="M932" s="95"/>
      <c r="N932" s="101"/>
    </row>
    <row r="933" spans="1:14" ht="24.95" customHeight="1" x14ac:dyDescent="0.25">
      <c r="A933" s="360"/>
      <c r="B933" s="360"/>
      <c r="C933" s="360"/>
      <c r="D933" s="102"/>
      <c r="E933" s="498"/>
      <c r="F933" s="571"/>
      <c r="G933" s="101"/>
      <c r="H933" s="499"/>
      <c r="I933" s="98"/>
      <c r="J933" s="98"/>
      <c r="K933" s="94"/>
      <c r="L933" s="95"/>
      <c r="M933" s="95"/>
      <c r="N933" s="101"/>
    </row>
    <row r="934" spans="1:14" ht="24.95" customHeight="1" x14ac:dyDescent="0.25">
      <c r="A934" s="360"/>
      <c r="B934" s="360"/>
      <c r="C934" s="360"/>
      <c r="D934" s="102"/>
      <c r="E934" s="498"/>
      <c r="F934" s="571"/>
      <c r="G934" s="101"/>
      <c r="H934" s="499"/>
      <c r="I934" s="98"/>
      <c r="J934" s="98"/>
      <c r="K934" s="94"/>
      <c r="L934" s="95"/>
      <c r="M934" s="95"/>
      <c r="N934" s="101"/>
    </row>
    <row r="935" spans="1:14" ht="24.95" customHeight="1" x14ac:dyDescent="0.25">
      <c r="A935" s="360"/>
      <c r="B935" s="360"/>
      <c r="C935" s="360"/>
      <c r="D935" s="102"/>
      <c r="E935" s="498"/>
      <c r="F935" s="571"/>
      <c r="G935" s="101"/>
      <c r="H935" s="499"/>
      <c r="I935" s="98"/>
      <c r="J935" s="98"/>
      <c r="K935" s="94"/>
      <c r="L935" s="95"/>
      <c r="M935" s="95"/>
      <c r="N935" s="101"/>
    </row>
    <row r="936" spans="1:14" ht="24.95" customHeight="1" x14ac:dyDescent="0.25">
      <c r="A936" s="360"/>
      <c r="B936" s="360"/>
      <c r="C936" s="360"/>
      <c r="D936" s="102"/>
      <c r="E936" s="498"/>
      <c r="F936" s="571"/>
      <c r="G936" s="101"/>
      <c r="H936" s="499"/>
      <c r="I936" s="98"/>
      <c r="J936" s="98"/>
      <c r="K936" s="94"/>
      <c r="L936" s="95"/>
      <c r="M936" s="95"/>
      <c r="N936" s="101"/>
    </row>
    <row r="937" spans="1:14" ht="24.95" customHeight="1" x14ac:dyDescent="0.25">
      <c r="A937" s="360"/>
      <c r="B937" s="360"/>
      <c r="C937" s="360"/>
      <c r="D937" s="102"/>
      <c r="E937" s="498"/>
      <c r="F937" s="571"/>
      <c r="G937" s="101"/>
      <c r="H937" s="499"/>
      <c r="I937" s="98"/>
      <c r="J937" s="98"/>
      <c r="K937" s="94"/>
      <c r="L937" s="95"/>
      <c r="M937" s="95"/>
      <c r="N937" s="101"/>
    </row>
    <row r="938" spans="1:14" ht="24.95" customHeight="1" x14ac:dyDescent="0.25">
      <c r="A938" s="360"/>
      <c r="B938" s="360"/>
      <c r="C938" s="360"/>
      <c r="D938" s="102"/>
      <c r="E938" s="498"/>
      <c r="F938" s="571"/>
      <c r="G938" s="101"/>
      <c r="H938" s="499"/>
      <c r="I938" s="98"/>
      <c r="J938" s="98"/>
      <c r="K938" s="94"/>
      <c r="L938" s="95"/>
      <c r="M938" s="95"/>
      <c r="N938" s="101"/>
    </row>
    <row r="939" spans="1:14" ht="24.95" customHeight="1" x14ac:dyDescent="0.25">
      <c r="A939" s="360"/>
      <c r="B939" s="360"/>
      <c r="C939" s="360"/>
      <c r="D939" s="102"/>
      <c r="E939" s="498"/>
      <c r="F939" s="571"/>
      <c r="G939" s="101"/>
      <c r="H939" s="499"/>
      <c r="I939" s="98"/>
      <c r="J939" s="98"/>
      <c r="K939" s="94"/>
      <c r="L939" s="95"/>
      <c r="M939" s="95"/>
      <c r="N939" s="101"/>
    </row>
    <row r="940" spans="1:14" ht="24.95" customHeight="1" x14ac:dyDescent="0.25">
      <c r="A940" s="360"/>
      <c r="B940" s="360"/>
      <c r="C940" s="360"/>
      <c r="D940" s="102"/>
      <c r="E940" s="498"/>
      <c r="F940" s="571"/>
      <c r="G940" s="101"/>
      <c r="H940" s="499"/>
      <c r="I940" s="98"/>
      <c r="J940" s="98"/>
      <c r="K940" s="94"/>
      <c r="L940" s="95"/>
      <c r="M940" s="95"/>
      <c r="N940" s="101"/>
    </row>
    <row r="941" spans="1:14" ht="24.95" customHeight="1" x14ac:dyDescent="0.25">
      <c r="A941" s="360"/>
      <c r="B941" s="360"/>
      <c r="C941" s="360"/>
      <c r="D941" s="102"/>
      <c r="E941" s="498"/>
      <c r="F941" s="571"/>
      <c r="G941" s="101"/>
      <c r="H941" s="499"/>
      <c r="I941" s="98"/>
      <c r="J941" s="98"/>
      <c r="K941" s="94"/>
      <c r="L941" s="95"/>
      <c r="M941" s="95"/>
      <c r="N941" s="101"/>
    </row>
    <row r="942" spans="1:14" ht="24.95" customHeight="1" x14ac:dyDescent="0.25">
      <c r="A942" s="360"/>
      <c r="B942" s="360"/>
      <c r="C942" s="360"/>
      <c r="D942" s="102"/>
      <c r="E942" s="498"/>
      <c r="F942" s="571"/>
      <c r="G942" s="101"/>
      <c r="H942" s="499"/>
      <c r="I942" s="98"/>
      <c r="J942" s="98"/>
      <c r="K942" s="94"/>
      <c r="L942" s="95"/>
      <c r="M942" s="95"/>
      <c r="N942" s="101"/>
    </row>
    <row r="943" spans="1:14" ht="24.95" customHeight="1" x14ac:dyDescent="0.25">
      <c r="A943" s="360"/>
      <c r="B943" s="360"/>
      <c r="C943" s="360"/>
      <c r="D943" s="102"/>
      <c r="E943" s="498"/>
      <c r="F943" s="571"/>
      <c r="G943" s="101"/>
      <c r="H943" s="499"/>
      <c r="I943" s="98"/>
      <c r="J943" s="98"/>
      <c r="K943" s="94"/>
      <c r="L943" s="95"/>
      <c r="M943" s="95"/>
      <c r="N943" s="101"/>
    </row>
    <row r="944" spans="1:14" ht="24.95" customHeight="1" x14ac:dyDescent="0.25">
      <c r="A944" s="360"/>
      <c r="B944" s="360"/>
      <c r="C944" s="360"/>
      <c r="D944" s="102"/>
      <c r="E944" s="498"/>
      <c r="F944" s="571"/>
      <c r="G944" s="101"/>
      <c r="H944" s="499"/>
      <c r="I944" s="98"/>
      <c r="J944" s="98"/>
      <c r="K944" s="94"/>
      <c r="L944" s="95"/>
      <c r="M944" s="95"/>
      <c r="N944" s="101"/>
    </row>
    <row r="945" spans="1:14" ht="24.95" customHeight="1" x14ac:dyDescent="0.25">
      <c r="A945" s="360"/>
      <c r="B945" s="360"/>
      <c r="C945" s="360"/>
      <c r="D945" s="102"/>
      <c r="E945" s="498"/>
      <c r="F945" s="571"/>
      <c r="G945" s="101"/>
      <c r="H945" s="499"/>
      <c r="I945" s="98"/>
      <c r="J945" s="98"/>
      <c r="K945" s="94"/>
      <c r="L945" s="95"/>
      <c r="M945" s="95"/>
      <c r="N945" s="101"/>
    </row>
    <row r="946" spans="1:14" ht="24.95" customHeight="1" x14ac:dyDescent="0.25">
      <c r="A946" s="360"/>
      <c r="B946" s="360"/>
      <c r="C946" s="360"/>
      <c r="D946" s="102"/>
      <c r="E946" s="498"/>
      <c r="F946" s="571"/>
      <c r="G946" s="101"/>
      <c r="H946" s="499"/>
      <c r="I946" s="98"/>
      <c r="J946" s="98"/>
      <c r="K946" s="94"/>
      <c r="L946" s="95"/>
      <c r="M946" s="95"/>
      <c r="N946" s="101"/>
    </row>
    <row r="947" spans="1:14" ht="24.95" customHeight="1" x14ac:dyDescent="0.25">
      <c r="A947" s="360"/>
      <c r="B947" s="360"/>
      <c r="C947" s="360"/>
      <c r="D947" s="102"/>
      <c r="E947" s="498"/>
      <c r="F947" s="571"/>
      <c r="G947" s="101"/>
      <c r="H947" s="499"/>
      <c r="I947" s="98"/>
      <c r="J947" s="98"/>
      <c r="K947" s="94"/>
      <c r="L947" s="95"/>
      <c r="M947" s="95"/>
      <c r="N947" s="101"/>
    </row>
    <row r="948" spans="1:14" ht="24.95" customHeight="1" x14ac:dyDescent="0.25">
      <c r="A948" s="360"/>
      <c r="B948" s="360"/>
      <c r="C948" s="360"/>
      <c r="D948" s="102"/>
      <c r="E948" s="498"/>
      <c r="F948" s="571"/>
      <c r="G948" s="101"/>
      <c r="H948" s="499"/>
      <c r="I948" s="98"/>
      <c r="J948" s="98"/>
      <c r="K948" s="94"/>
      <c r="L948" s="95"/>
      <c r="M948" s="95"/>
      <c r="N948" s="101"/>
    </row>
    <row r="949" spans="1:14" ht="24.95" customHeight="1" x14ac:dyDescent="0.25">
      <c r="A949" s="360"/>
      <c r="B949" s="360"/>
      <c r="C949" s="360"/>
      <c r="D949" s="102"/>
      <c r="E949" s="498"/>
      <c r="F949" s="571"/>
      <c r="G949" s="101"/>
      <c r="H949" s="499"/>
      <c r="I949" s="98"/>
      <c r="J949" s="98"/>
      <c r="K949" s="94"/>
      <c r="L949" s="95"/>
      <c r="M949" s="95"/>
      <c r="N949" s="101"/>
    </row>
    <row r="950" spans="1:14" ht="24.95" customHeight="1" x14ac:dyDescent="0.25">
      <c r="A950" s="360"/>
      <c r="B950" s="360"/>
      <c r="C950" s="360"/>
      <c r="D950" s="102"/>
      <c r="E950" s="498"/>
      <c r="F950" s="571"/>
      <c r="G950" s="101"/>
      <c r="H950" s="499"/>
      <c r="I950" s="98"/>
      <c r="J950" s="98"/>
      <c r="K950" s="94"/>
      <c r="L950" s="95"/>
      <c r="M950" s="95"/>
      <c r="N950" s="101"/>
    </row>
    <row r="951" spans="1:14" ht="24.95" customHeight="1" x14ac:dyDescent="0.25">
      <c r="A951" s="360"/>
      <c r="B951" s="360"/>
      <c r="C951" s="360"/>
      <c r="D951" s="102"/>
      <c r="E951" s="498"/>
      <c r="F951" s="571"/>
      <c r="G951" s="101"/>
      <c r="H951" s="499"/>
      <c r="I951" s="98"/>
      <c r="J951" s="98"/>
      <c r="K951" s="94"/>
      <c r="L951" s="95"/>
      <c r="M951" s="95"/>
      <c r="N951" s="101"/>
    </row>
    <row r="952" spans="1:14" ht="24.95" customHeight="1" x14ac:dyDescent="0.25">
      <c r="A952" s="360"/>
      <c r="B952" s="360"/>
      <c r="C952" s="360"/>
      <c r="D952" s="102"/>
      <c r="E952" s="498"/>
      <c r="F952" s="571"/>
      <c r="G952" s="101"/>
      <c r="H952" s="499"/>
      <c r="I952" s="98"/>
      <c r="J952" s="98"/>
      <c r="K952" s="94"/>
      <c r="L952" s="95"/>
      <c r="M952" s="95"/>
      <c r="N952" s="101"/>
    </row>
    <row r="953" spans="1:14" ht="24.95" customHeight="1" x14ac:dyDescent="0.25">
      <c r="A953" s="360"/>
      <c r="B953" s="360"/>
      <c r="C953" s="360"/>
      <c r="D953" s="102"/>
      <c r="E953" s="498"/>
      <c r="F953" s="571"/>
      <c r="G953" s="101"/>
      <c r="H953" s="499"/>
      <c r="I953" s="98"/>
      <c r="J953" s="98"/>
      <c r="K953" s="94"/>
      <c r="L953" s="95"/>
      <c r="M953" s="95"/>
      <c r="N953" s="101"/>
    </row>
    <row r="954" spans="1:14" ht="24.95" customHeight="1" x14ac:dyDescent="0.25">
      <c r="A954" s="360"/>
      <c r="B954" s="360"/>
      <c r="C954" s="360"/>
      <c r="D954" s="102"/>
      <c r="E954" s="498"/>
      <c r="F954" s="571"/>
      <c r="G954" s="101"/>
      <c r="H954" s="499"/>
      <c r="I954" s="98"/>
      <c r="J954" s="98"/>
      <c r="K954" s="94"/>
      <c r="L954" s="95"/>
      <c r="M954" s="95"/>
      <c r="N954" s="101"/>
    </row>
    <row r="955" spans="1:14" ht="24.95" customHeight="1" x14ac:dyDescent="0.25">
      <c r="A955" s="360"/>
      <c r="B955" s="360"/>
      <c r="C955" s="360"/>
      <c r="D955" s="102"/>
      <c r="E955" s="498"/>
      <c r="F955" s="571"/>
      <c r="G955" s="101"/>
      <c r="H955" s="499"/>
      <c r="I955" s="98"/>
      <c r="J955" s="98"/>
      <c r="K955" s="94"/>
      <c r="L955" s="95"/>
      <c r="M955" s="95"/>
      <c r="N955" s="101"/>
    </row>
    <row r="956" spans="1:14" ht="24.95" customHeight="1" x14ac:dyDescent="0.25">
      <c r="A956" s="360"/>
      <c r="B956" s="360"/>
      <c r="C956" s="360"/>
      <c r="D956" s="102"/>
      <c r="E956" s="498"/>
      <c r="F956" s="571"/>
      <c r="G956" s="101"/>
      <c r="H956" s="499"/>
      <c r="I956" s="98"/>
      <c r="J956" s="98"/>
      <c r="K956" s="94"/>
      <c r="L956" s="95"/>
      <c r="M956" s="95"/>
      <c r="N956" s="101"/>
    </row>
    <row r="957" spans="1:14" ht="24.95" customHeight="1" x14ac:dyDescent="0.25">
      <c r="A957" s="360"/>
      <c r="B957" s="360"/>
      <c r="C957" s="360"/>
      <c r="D957" s="102"/>
      <c r="E957" s="498"/>
      <c r="F957" s="571"/>
      <c r="G957" s="101"/>
      <c r="H957" s="499"/>
      <c r="I957" s="98"/>
      <c r="J957" s="98"/>
      <c r="K957" s="94"/>
      <c r="L957" s="95"/>
      <c r="M957" s="95"/>
      <c r="N957" s="101"/>
    </row>
    <row r="958" spans="1:14" ht="24.95" customHeight="1" x14ac:dyDescent="0.25">
      <c r="A958" s="360"/>
      <c r="B958" s="360"/>
      <c r="C958" s="360"/>
      <c r="D958" s="102"/>
      <c r="E958" s="498"/>
      <c r="F958" s="571"/>
      <c r="G958" s="101"/>
      <c r="H958" s="499"/>
      <c r="I958" s="98"/>
      <c r="J958" s="98"/>
      <c r="K958" s="94"/>
      <c r="L958" s="95"/>
      <c r="M958" s="95"/>
      <c r="N958" s="101"/>
    </row>
    <row r="959" spans="1:14" ht="24.95" customHeight="1" x14ac:dyDescent="0.25">
      <c r="A959" s="360"/>
      <c r="B959" s="360"/>
      <c r="C959" s="360"/>
      <c r="D959" s="102"/>
      <c r="E959" s="498"/>
      <c r="F959" s="571"/>
      <c r="G959" s="101"/>
      <c r="H959" s="499"/>
      <c r="I959" s="98"/>
      <c r="J959" s="98"/>
      <c r="K959" s="94"/>
      <c r="L959" s="95"/>
      <c r="M959" s="95"/>
      <c r="N959" s="101"/>
    </row>
    <row r="960" spans="1:14" ht="24.95" customHeight="1" x14ac:dyDescent="0.25">
      <c r="A960" s="360"/>
      <c r="B960" s="360"/>
      <c r="C960" s="360"/>
      <c r="D960" s="102"/>
      <c r="E960" s="498"/>
      <c r="F960" s="571"/>
      <c r="G960" s="101"/>
      <c r="H960" s="499"/>
      <c r="I960" s="98"/>
      <c r="J960" s="98"/>
      <c r="K960" s="94"/>
      <c r="L960" s="95"/>
      <c r="M960" s="95"/>
      <c r="N960" s="101"/>
    </row>
    <row r="961" spans="1:14" ht="24.95" customHeight="1" x14ac:dyDescent="0.25">
      <c r="A961" s="360"/>
      <c r="B961" s="360"/>
      <c r="C961" s="360"/>
      <c r="D961" s="102"/>
      <c r="E961" s="498"/>
      <c r="F961" s="571"/>
      <c r="G961" s="101"/>
      <c r="H961" s="499"/>
      <c r="I961" s="98"/>
      <c r="J961" s="98"/>
      <c r="K961" s="94"/>
      <c r="L961" s="95"/>
      <c r="M961" s="95"/>
      <c r="N961" s="101"/>
    </row>
    <row r="962" spans="1:14" ht="24.95" customHeight="1" x14ac:dyDescent="0.25">
      <c r="A962" s="360"/>
      <c r="B962" s="360"/>
      <c r="C962" s="360"/>
      <c r="D962" s="102"/>
      <c r="E962" s="498"/>
      <c r="F962" s="571"/>
      <c r="G962" s="101"/>
      <c r="H962" s="499"/>
      <c r="I962" s="98"/>
      <c r="J962" s="98"/>
      <c r="K962" s="94"/>
      <c r="L962" s="95"/>
      <c r="M962" s="95"/>
      <c r="N962" s="101"/>
    </row>
    <row r="963" spans="1:14" ht="24.95" customHeight="1" x14ac:dyDescent="0.25">
      <c r="A963" s="360"/>
      <c r="B963" s="360"/>
      <c r="C963" s="360"/>
      <c r="D963" s="102"/>
      <c r="E963" s="498"/>
      <c r="F963" s="571"/>
      <c r="G963" s="101"/>
      <c r="H963" s="499"/>
      <c r="I963" s="98"/>
      <c r="J963" s="98"/>
      <c r="K963" s="94"/>
      <c r="L963" s="95"/>
      <c r="M963" s="95"/>
      <c r="N963" s="101"/>
    </row>
    <row r="964" spans="1:14" ht="24.95" customHeight="1" x14ac:dyDescent="0.25">
      <c r="A964" s="360"/>
      <c r="B964" s="360"/>
      <c r="C964" s="360"/>
      <c r="D964" s="102"/>
      <c r="E964" s="498"/>
      <c r="F964" s="571"/>
      <c r="G964" s="101"/>
      <c r="H964" s="499"/>
      <c r="I964" s="98"/>
      <c r="J964" s="98"/>
      <c r="K964" s="94"/>
      <c r="L964" s="95"/>
      <c r="M964" s="95"/>
      <c r="N964" s="101"/>
    </row>
    <row r="965" spans="1:14" ht="24.95" customHeight="1" x14ac:dyDescent="0.25">
      <c r="A965" s="360"/>
      <c r="B965" s="360"/>
      <c r="C965" s="360"/>
      <c r="D965" s="102"/>
      <c r="E965" s="498"/>
      <c r="F965" s="571"/>
      <c r="G965" s="101"/>
      <c r="H965" s="499"/>
      <c r="I965" s="98"/>
      <c r="J965" s="98"/>
      <c r="K965" s="94"/>
      <c r="L965" s="95"/>
      <c r="M965" s="95"/>
      <c r="N965" s="101"/>
    </row>
    <row r="966" spans="1:14" ht="24.95" customHeight="1" x14ac:dyDescent="0.25">
      <c r="A966" s="360"/>
      <c r="B966" s="360"/>
      <c r="C966" s="360"/>
      <c r="D966" s="102"/>
      <c r="E966" s="498"/>
      <c r="F966" s="571"/>
      <c r="G966" s="101"/>
      <c r="H966" s="499"/>
      <c r="I966" s="98"/>
      <c r="J966" s="98"/>
      <c r="K966" s="94"/>
      <c r="L966" s="95"/>
      <c r="M966" s="95"/>
      <c r="N966" s="101"/>
    </row>
    <row r="967" spans="1:14" ht="24.95" customHeight="1" x14ac:dyDescent="0.25">
      <c r="A967" s="360"/>
      <c r="B967" s="360"/>
      <c r="C967" s="360"/>
      <c r="D967" s="102"/>
      <c r="E967" s="498"/>
      <c r="F967" s="571"/>
      <c r="G967" s="101"/>
      <c r="H967" s="499"/>
      <c r="I967" s="98"/>
      <c r="J967" s="98"/>
      <c r="K967" s="94"/>
      <c r="L967" s="95"/>
      <c r="M967" s="95"/>
      <c r="N967" s="101"/>
    </row>
    <row r="968" spans="1:14" ht="24.95" customHeight="1" x14ac:dyDescent="0.25">
      <c r="A968" s="360"/>
      <c r="B968" s="360"/>
      <c r="C968" s="360"/>
      <c r="D968" s="102"/>
      <c r="E968" s="498"/>
      <c r="F968" s="571"/>
      <c r="G968" s="101"/>
      <c r="H968" s="499"/>
      <c r="I968" s="98"/>
      <c r="J968" s="98"/>
      <c r="K968" s="94"/>
      <c r="L968" s="95"/>
      <c r="M968" s="95"/>
      <c r="N968" s="101"/>
    </row>
    <row r="969" spans="1:14" ht="24.95" customHeight="1" x14ac:dyDescent="0.25">
      <c r="A969" s="360"/>
      <c r="B969" s="360"/>
      <c r="C969" s="360"/>
      <c r="D969" s="102"/>
      <c r="E969" s="498"/>
      <c r="F969" s="571"/>
      <c r="G969" s="101"/>
      <c r="H969" s="499"/>
      <c r="I969" s="98"/>
      <c r="J969" s="98"/>
      <c r="K969" s="94"/>
      <c r="L969" s="95"/>
      <c r="M969" s="95"/>
      <c r="N969" s="101"/>
    </row>
    <row r="970" spans="1:14" ht="24.95" customHeight="1" x14ac:dyDescent="0.25">
      <c r="A970" s="360"/>
      <c r="B970" s="360"/>
      <c r="C970" s="360"/>
      <c r="D970" s="102"/>
      <c r="E970" s="498"/>
      <c r="F970" s="571"/>
      <c r="G970" s="101"/>
      <c r="H970" s="499"/>
      <c r="I970" s="98"/>
      <c r="J970" s="98"/>
      <c r="K970" s="94"/>
      <c r="L970" s="95"/>
      <c r="M970" s="95"/>
      <c r="N970" s="101"/>
    </row>
    <row r="971" spans="1:14" ht="24.95" customHeight="1" x14ac:dyDescent="0.25">
      <c r="A971" s="360"/>
      <c r="B971" s="360"/>
      <c r="C971" s="360"/>
      <c r="D971" s="102"/>
      <c r="E971" s="498"/>
      <c r="F971" s="571"/>
      <c r="G971" s="101"/>
      <c r="H971" s="499"/>
      <c r="I971" s="98"/>
      <c r="J971" s="98"/>
      <c r="K971" s="94"/>
      <c r="L971" s="95"/>
      <c r="M971" s="95"/>
      <c r="N971" s="101"/>
    </row>
    <row r="972" spans="1:14" ht="24.95" customHeight="1" x14ac:dyDescent="0.25">
      <c r="A972" s="360"/>
      <c r="B972" s="360"/>
      <c r="C972" s="360"/>
      <c r="D972" s="102"/>
      <c r="E972" s="498"/>
      <c r="F972" s="571"/>
      <c r="G972" s="101"/>
      <c r="H972" s="499"/>
      <c r="I972" s="98"/>
      <c r="J972" s="98"/>
      <c r="K972" s="94"/>
      <c r="L972" s="95"/>
      <c r="M972" s="95"/>
      <c r="N972" s="101"/>
    </row>
    <row r="973" spans="1:14" ht="24.95" customHeight="1" x14ac:dyDescent="0.25">
      <c r="A973" s="360"/>
      <c r="B973" s="360"/>
      <c r="C973" s="360"/>
      <c r="D973" s="102"/>
      <c r="E973" s="498"/>
      <c r="F973" s="571"/>
      <c r="G973" s="101"/>
      <c r="H973" s="499"/>
      <c r="I973" s="98"/>
      <c r="J973" s="98"/>
      <c r="K973" s="94"/>
      <c r="L973" s="95"/>
      <c r="M973" s="95"/>
      <c r="N973" s="101"/>
    </row>
    <row r="974" spans="1:14" ht="24.95" customHeight="1" x14ac:dyDescent="0.25">
      <c r="A974" s="360"/>
      <c r="B974" s="360"/>
      <c r="C974" s="360"/>
      <c r="D974" s="102"/>
      <c r="E974" s="498"/>
      <c r="F974" s="571"/>
      <c r="G974" s="101"/>
      <c r="H974" s="499"/>
      <c r="I974" s="98"/>
      <c r="J974" s="98"/>
      <c r="K974" s="94"/>
      <c r="L974" s="95"/>
      <c r="M974" s="95"/>
      <c r="N974" s="101"/>
    </row>
    <row r="975" spans="1:14" ht="24.95" customHeight="1" x14ac:dyDescent="0.25">
      <c r="A975" s="360"/>
      <c r="B975" s="360"/>
      <c r="C975" s="360"/>
      <c r="D975" s="102"/>
      <c r="E975" s="498"/>
      <c r="F975" s="571"/>
      <c r="G975" s="101"/>
      <c r="H975" s="499"/>
      <c r="I975" s="98"/>
      <c r="J975" s="98"/>
      <c r="K975" s="94"/>
      <c r="L975" s="95"/>
      <c r="M975" s="95"/>
      <c r="N975" s="101"/>
    </row>
    <row r="976" spans="1:14" ht="24.95" customHeight="1" x14ac:dyDescent="0.25">
      <c r="A976" s="360"/>
      <c r="B976" s="360"/>
      <c r="C976" s="360"/>
      <c r="D976" s="102"/>
      <c r="E976" s="498"/>
      <c r="F976" s="571"/>
      <c r="G976" s="101"/>
      <c r="H976" s="499"/>
      <c r="I976" s="98"/>
      <c r="J976" s="98"/>
      <c r="K976" s="94"/>
      <c r="L976" s="95"/>
      <c r="M976" s="95"/>
      <c r="N976" s="101"/>
    </row>
    <row r="977" spans="1:14" ht="24.95" customHeight="1" x14ac:dyDescent="0.25">
      <c r="A977" s="360"/>
      <c r="B977" s="360"/>
      <c r="C977" s="360"/>
      <c r="D977" s="102"/>
      <c r="E977" s="498"/>
      <c r="F977" s="571"/>
      <c r="G977" s="101"/>
      <c r="H977" s="499"/>
      <c r="I977" s="98"/>
      <c r="J977" s="98"/>
      <c r="K977" s="94"/>
      <c r="L977" s="95"/>
      <c r="M977" s="95"/>
      <c r="N977" s="101"/>
    </row>
    <row r="978" spans="1:14" ht="24.95" customHeight="1" x14ac:dyDescent="0.25">
      <c r="A978" s="360"/>
      <c r="B978" s="360"/>
      <c r="C978" s="360"/>
      <c r="D978" s="102"/>
      <c r="E978" s="498"/>
      <c r="F978" s="571"/>
      <c r="G978" s="101"/>
      <c r="H978" s="499"/>
      <c r="I978" s="98"/>
      <c r="J978" s="98"/>
      <c r="K978" s="94"/>
      <c r="L978" s="95"/>
      <c r="M978" s="95"/>
      <c r="N978" s="101"/>
    </row>
    <row r="979" spans="1:14" ht="24.95" customHeight="1" x14ac:dyDescent="0.25">
      <c r="A979" s="360"/>
      <c r="B979" s="360"/>
      <c r="C979" s="360"/>
      <c r="D979" s="102"/>
      <c r="E979" s="498"/>
      <c r="F979" s="571"/>
      <c r="G979" s="101"/>
      <c r="H979" s="499"/>
      <c r="I979" s="98"/>
      <c r="J979" s="98"/>
      <c r="K979" s="94"/>
      <c r="L979" s="95"/>
      <c r="M979" s="95"/>
      <c r="N979" s="101"/>
    </row>
    <row r="980" spans="1:14" ht="24.95" customHeight="1" x14ac:dyDescent="0.25">
      <c r="A980" s="360"/>
      <c r="B980" s="360"/>
      <c r="C980" s="360"/>
      <c r="D980" s="102"/>
      <c r="E980" s="498"/>
      <c r="F980" s="571"/>
      <c r="G980" s="101"/>
      <c r="H980" s="499"/>
      <c r="I980" s="98"/>
      <c r="J980" s="98"/>
      <c r="K980" s="94"/>
      <c r="L980" s="95"/>
      <c r="M980" s="95"/>
      <c r="N980" s="101"/>
    </row>
    <row r="981" spans="1:14" ht="24.95" customHeight="1" x14ac:dyDescent="0.25">
      <c r="A981" s="360"/>
      <c r="B981" s="360"/>
      <c r="C981" s="360"/>
      <c r="D981" s="102"/>
      <c r="E981" s="498"/>
      <c r="F981" s="571"/>
      <c r="G981" s="101"/>
      <c r="H981" s="499"/>
      <c r="I981" s="98"/>
      <c r="J981" s="98"/>
      <c r="K981" s="94"/>
      <c r="L981" s="95"/>
      <c r="M981" s="95"/>
      <c r="N981" s="101"/>
    </row>
    <row r="982" spans="1:14" ht="24.95" customHeight="1" x14ac:dyDescent="0.25">
      <c r="A982" s="360"/>
      <c r="B982" s="360"/>
      <c r="C982" s="360"/>
      <c r="D982" s="102"/>
      <c r="E982" s="498"/>
      <c r="F982" s="571"/>
      <c r="G982" s="101"/>
      <c r="H982" s="499"/>
      <c r="I982" s="98"/>
      <c r="J982" s="98"/>
      <c r="K982" s="94"/>
      <c r="L982" s="95"/>
      <c r="M982" s="95"/>
      <c r="N982" s="101"/>
    </row>
    <row r="983" spans="1:14" ht="24.95" customHeight="1" x14ac:dyDescent="0.25">
      <c r="A983" s="360"/>
      <c r="B983" s="360"/>
      <c r="C983" s="360"/>
      <c r="D983" s="102"/>
      <c r="E983" s="498"/>
      <c r="F983" s="571"/>
      <c r="G983" s="101"/>
      <c r="H983" s="499"/>
      <c r="I983" s="98"/>
      <c r="J983" s="98"/>
      <c r="K983" s="94"/>
      <c r="L983" s="95"/>
      <c r="M983" s="95"/>
      <c r="N983" s="101"/>
    </row>
    <row r="984" spans="1:14" ht="24.95" customHeight="1" x14ac:dyDescent="0.25">
      <c r="A984" s="360"/>
      <c r="B984" s="360"/>
      <c r="C984" s="360"/>
      <c r="D984" s="102"/>
      <c r="E984" s="498"/>
      <c r="F984" s="571"/>
      <c r="G984" s="101"/>
      <c r="H984" s="499"/>
      <c r="I984" s="98"/>
      <c r="J984" s="98"/>
      <c r="K984" s="94"/>
      <c r="L984" s="95"/>
      <c r="M984" s="95"/>
      <c r="N984" s="101"/>
    </row>
    <row r="985" spans="1:14" ht="24.95" customHeight="1" x14ac:dyDescent="0.25">
      <c r="A985" s="360"/>
      <c r="B985" s="360"/>
      <c r="C985" s="360"/>
      <c r="D985" s="102"/>
      <c r="E985" s="498"/>
      <c r="F985" s="571"/>
      <c r="G985" s="101"/>
      <c r="H985" s="499"/>
      <c r="I985" s="98"/>
      <c r="J985" s="98"/>
      <c r="K985" s="94"/>
      <c r="L985" s="95"/>
      <c r="M985" s="95"/>
      <c r="N985" s="101"/>
    </row>
    <row r="986" spans="1:14" ht="24.95" customHeight="1" x14ac:dyDescent="0.25">
      <c r="A986" s="360"/>
      <c r="B986" s="360"/>
      <c r="C986" s="360"/>
      <c r="D986" s="102"/>
      <c r="E986" s="498"/>
      <c r="F986" s="571"/>
      <c r="G986" s="101"/>
      <c r="H986" s="499"/>
      <c r="I986" s="98"/>
      <c r="J986" s="98"/>
      <c r="K986" s="94"/>
      <c r="L986" s="95"/>
      <c r="M986" s="95"/>
      <c r="N986" s="101"/>
    </row>
    <row r="987" spans="1:14" ht="24.95" customHeight="1" x14ac:dyDescent="0.25">
      <c r="A987" s="360"/>
      <c r="B987" s="360"/>
      <c r="C987" s="360"/>
      <c r="D987" s="102"/>
      <c r="E987" s="498"/>
      <c r="F987" s="571"/>
      <c r="G987" s="101"/>
      <c r="H987" s="499"/>
      <c r="I987" s="98"/>
      <c r="J987" s="98"/>
      <c r="K987" s="94"/>
      <c r="L987" s="95"/>
      <c r="M987" s="95"/>
      <c r="N987" s="101"/>
    </row>
    <row r="988" spans="1:14" ht="24.95" customHeight="1" x14ac:dyDescent="0.25">
      <c r="A988" s="360"/>
      <c r="B988" s="360"/>
      <c r="C988" s="360"/>
      <c r="D988" s="102"/>
      <c r="E988" s="498"/>
      <c r="F988" s="571"/>
      <c r="G988" s="101"/>
      <c r="H988" s="499"/>
      <c r="I988" s="98"/>
      <c r="J988" s="98"/>
      <c r="K988" s="94"/>
      <c r="L988" s="95"/>
      <c r="M988" s="95"/>
      <c r="N988" s="101"/>
    </row>
    <row r="989" spans="1:14" ht="24.95" customHeight="1" x14ac:dyDescent="0.25">
      <c r="A989" s="360"/>
      <c r="B989" s="360"/>
      <c r="C989" s="360"/>
      <c r="D989" s="102"/>
      <c r="E989" s="498"/>
      <c r="F989" s="571"/>
      <c r="G989" s="101"/>
      <c r="H989" s="499"/>
      <c r="I989" s="98"/>
      <c r="J989" s="98"/>
      <c r="K989" s="94"/>
      <c r="L989" s="95"/>
      <c r="M989" s="95"/>
      <c r="N989" s="101"/>
    </row>
    <row r="990" spans="1:14" ht="24.95" customHeight="1" x14ac:dyDescent="0.25">
      <c r="A990" s="360"/>
      <c r="B990" s="360"/>
      <c r="C990" s="360"/>
      <c r="D990" s="102"/>
      <c r="E990" s="498"/>
      <c r="F990" s="571"/>
      <c r="G990" s="101"/>
      <c r="H990" s="499"/>
      <c r="I990" s="98"/>
      <c r="J990" s="98"/>
      <c r="K990" s="94"/>
      <c r="L990" s="95"/>
      <c r="M990" s="95"/>
      <c r="N990" s="101"/>
    </row>
    <row r="991" spans="1:14" ht="24.95" customHeight="1" x14ac:dyDescent="0.25">
      <c r="A991" s="360"/>
      <c r="B991" s="360"/>
      <c r="C991" s="360"/>
      <c r="D991" s="102"/>
      <c r="E991" s="498"/>
      <c r="F991" s="571"/>
      <c r="G991" s="101"/>
      <c r="H991" s="499"/>
      <c r="I991" s="98"/>
      <c r="J991" s="98"/>
      <c r="K991" s="94"/>
      <c r="L991" s="95"/>
      <c r="M991" s="95"/>
      <c r="N991" s="101"/>
    </row>
    <row r="992" spans="1:14" ht="24.95" customHeight="1" x14ac:dyDescent="0.25">
      <c r="A992" s="360"/>
      <c r="B992" s="360"/>
      <c r="C992" s="360"/>
      <c r="D992" s="102"/>
      <c r="E992" s="498"/>
      <c r="F992" s="571"/>
      <c r="G992" s="101"/>
      <c r="H992" s="499"/>
      <c r="I992" s="98"/>
      <c r="J992" s="98"/>
      <c r="K992" s="94"/>
      <c r="L992" s="95"/>
      <c r="M992" s="95"/>
      <c r="N992" s="101"/>
    </row>
    <row r="993" spans="1:14" ht="24.95" customHeight="1" x14ac:dyDescent="0.25">
      <c r="A993" s="360"/>
      <c r="B993" s="360"/>
      <c r="C993" s="360"/>
      <c r="D993" s="102"/>
      <c r="E993" s="498"/>
      <c r="F993" s="571"/>
      <c r="G993" s="101"/>
      <c r="H993" s="499"/>
      <c r="I993" s="98"/>
      <c r="J993" s="98"/>
      <c r="K993" s="94"/>
      <c r="L993" s="95"/>
      <c r="M993" s="95"/>
      <c r="N993" s="101"/>
    </row>
    <row r="994" spans="1:14" ht="24.95" customHeight="1" x14ac:dyDescent="0.25">
      <c r="A994" s="360"/>
      <c r="B994" s="360"/>
      <c r="C994" s="360"/>
      <c r="D994" s="102"/>
      <c r="E994" s="498"/>
      <c r="F994" s="571"/>
      <c r="G994" s="101"/>
      <c r="H994" s="499"/>
      <c r="I994" s="98"/>
      <c r="J994" s="98"/>
      <c r="K994" s="94"/>
      <c r="L994" s="95"/>
      <c r="M994" s="95"/>
      <c r="N994" s="101"/>
    </row>
    <row r="995" spans="1:14" ht="24.95" customHeight="1" x14ac:dyDescent="0.25">
      <c r="A995" s="360"/>
      <c r="B995" s="360"/>
      <c r="C995" s="360"/>
      <c r="D995" s="102"/>
      <c r="E995" s="498"/>
      <c r="F995" s="571"/>
      <c r="G995" s="101"/>
      <c r="H995" s="499"/>
      <c r="I995" s="98"/>
      <c r="J995" s="98"/>
      <c r="K995" s="94"/>
      <c r="L995" s="95"/>
      <c r="M995" s="95"/>
      <c r="N995" s="101"/>
    </row>
    <row r="996" spans="1:14" ht="24.95" customHeight="1" x14ac:dyDescent="0.25">
      <c r="A996" s="360"/>
      <c r="B996" s="360"/>
      <c r="C996" s="360"/>
      <c r="D996" s="102"/>
      <c r="E996" s="498"/>
      <c r="F996" s="571"/>
      <c r="G996" s="101"/>
      <c r="H996" s="499"/>
      <c r="I996" s="98"/>
      <c r="J996" s="98"/>
      <c r="K996" s="94"/>
      <c r="L996" s="95"/>
      <c r="M996" s="95"/>
      <c r="N996" s="101"/>
    </row>
    <row r="997" spans="1:14" ht="24.95" customHeight="1" x14ac:dyDescent="0.25">
      <c r="A997" s="360"/>
      <c r="B997" s="360"/>
      <c r="C997" s="360"/>
      <c r="D997" s="102"/>
      <c r="E997" s="498"/>
      <c r="F997" s="571"/>
      <c r="G997" s="101"/>
      <c r="H997" s="499"/>
      <c r="I997" s="98"/>
      <c r="J997" s="98"/>
      <c r="K997" s="94"/>
      <c r="L997" s="95"/>
      <c r="M997" s="95"/>
      <c r="N997" s="101"/>
    </row>
    <row r="998" spans="1:14" ht="24.95" customHeight="1" x14ac:dyDescent="0.25">
      <c r="A998" s="360"/>
      <c r="B998" s="360"/>
      <c r="C998" s="360"/>
      <c r="D998" s="102"/>
      <c r="E998" s="498"/>
      <c r="F998" s="571"/>
      <c r="G998" s="101"/>
      <c r="H998" s="499"/>
      <c r="I998" s="98"/>
      <c r="J998" s="98"/>
      <c r="K998" s="94"/>
      <c r="L998" s="95"/>
      <c r="M998" s="95"/>
      <c r="N998" s="101"/>
    </row>
    <row r="999" spans="1:14" ht="24.95" customHeight="1" x14ac:dyDescent="0.25">
      <c r="A999" s="360"/>
      <c r="B999" s="360"/>
      <c r="C999" s="360"/>
      <c r="D999" s="102"/>
      <c r="E999" s="498"/>
      <c r="F999" s="571"/>
      <c r="G999" s="101"/>
      <c r="H999" s="499"/>
      <c r="I999" s="98"/>
      <c r="J999" s="98"/>
      <c r="K999" s="94"/>
      <c r="L999" s="95"/>
      <c r="M999" s="95"/>
      <c r="N999" s="101"/>
    </row>
    <row r="1000" spans="1:14" ht="24.95" customHeight="1" x14ac:dyDescent="0.25">
      <c r="A1000" s="360"/>
      <c r="B1000" s="360"/>
      <c r="C1000" s="360"/>
      <c r="D1000" s="102"/>
      <c r="E1000" s="498"/>
      <c r="F1000" s="571"/>
      <c r="G1000" s="101"/>
      <c r="H1000" s="499"/>
      <c r="I1000" s="98"/>
      <c r="J1000" s="98"/>
      <c r="K1000" s="94"/>
      <c r="L1000" s="95"/>
      <c r="M1000" s="95"/>
      <c r="N1000" s="101"/>
    </row>
    <row r="1001" spans="1:14" ht="24.95" customHeight="1" x14ac:dyDescent="0.25">
      <c r="A1001" s="360"/>
      <c r="B1001" s="360"/>
      <c r="C1001" s="360"/>
      <c r="D1001" s="102"/>
      <c r="E1001" s="498"/>
      <c r="F1001" s="571"/>
      <c r="G1001" s="101"/>
      <c r="H1001" s="499"/>
      <c r="I1001" s="98"/>
      <c r="J1001" s="98"/>
      <c r="K1001" s="94"/>
      <c r="L1001" s="95"/>
      <c r="M1001" s="95"/>
      <c r="N1001" s="101"/>
    </row>
    <row r="1002" spans="1:14" ht="24.95" customHeight="1" x14ac:dyDescent="0.25">
      <c r="A1002" s="360"/>
      <c r="B1002" s="360"/>
      <c r="C1002" s="360"/>
      <c r="D1002" s="102"/>
      <c r="E1002" s="498"/>
      <c r="F1002" s="571"/>
      <c r="G1002" s="101"/>
      <c r="H1002" s="499"/>
      <c r="I1002" s="98"/>
      <c r="J1002" s="98"/>
      <c r="K1002" s="94"/>
      <c r="L1002" s="95"/>
      <c r="M1002" s="95"/>
      <c r="N1002" s="101"/>
    </row>
    <row r="1003" spans="1:14" ht="24.95" customHeight="1" x14ac:dyDescent="0.25">
      <c r="A1003" s="360"/>
      <c r="B1003" s="360"/>
      <c r="C1003" s="360"/>
      <c r="D1003" s="102"/>
      <c r="E1003" s="498"/>
      <c r="F1003" s="571"/>
      <c r="G1003" s="101"/>
      <c r="H1003" s="499"/>
      <c r="I1003" s="98"/>
      <c r="J1003" s="98"/>
      <c r="K1003" s="94"/>
      <c r="L1003" s="95"/>
      <c r="M1003" s="95"/>
      <c r="N1003" s="101"/>
    </row>
    <row r="1004" spans="1:14" ht="24.95" customHeight="1" x14ac:dyDescent="0.25">
      <c r="A1004" s="360"/>
      <c r="B1004" s="360"/>
      <c r="C1004" s="360"/>
      <c r="D1004" s="102"/>
      <c r="E1004" s="498"/>
      <c r="F1004" s="571"/>
      <c r="G1004" s="101"/>
      <c r="H1004" s="499"/>
      <c r="I1004" s="98"/>
      <c r="J1004" s="98"/>
      <c r="K1004" s="94"/>
      <c r="L1004" s="95"/>
      <c r="M1004" s="95"/>
      <c r="N1004" s="101"/>
    </row>
    <row r="1005" spans="1:14" ht="24.95" customHeight="1" x14ac:dyDescent="0.25">
      <c r="A1005" s="360"/>
      <c r="B1005" s="360"/>
      <c r="C1005" s="360"/>
      <c r="D1005" s="102"/>
      <c r="E1005" s="498"/>
      <c r="F1005" s="571"/>
      <c r="G1005" s="101"/>
      <c r="H1005" s="499"/>
      <c r="I1005" s="98"/>
      <c r="J1005" s="98"/>
      <c r="K1005" s="94"/>
      <c r="L1005" s="95"/>
      <c r="M1005" s="95"/>
      <c r="N1005" s="101"/>
    </row>
    <row r="1006" spans="1:14" ht="24.95" customHeight="1" x14ac:dyDescent="0.25">
      <c r="A1006" s="360"/>
      <c r="B1006" s="360"/>
      <c r="C1006" s="360"/>
      <c r="D1006" s="102"/>
      <c r="E1006" s="498"/>
      <c r="F1006" s="571"/>
      <c r="G1006" s="101"/>
      <c r="H1006" s="499"/>
      <c r="I1006" s="98"/>
      <c r="J1006" s="98"/>
      <c r="K1006" s="94"/>
      <c r="L1006" s="95"/>
      <c r="M1006" s="95"/>
      <c r="N1006" s="101"/>
    </row>
    <row r="1007" spans="1:14" ht="24.95" customHeight="1" x14ac:dyDescent="0.25">
      <c r="A1007" s="360"/>
      <c r="B1007" s="360"/>
      <c r="C1007" s="360"/>
      <c r="D1007" s="102"/>
      <c r="E1007" s="498"/>
      <c r="F1007" s="571"/>
      <c r="G1007" s="101"/>
      <c r="H1007" s="499"/>
      <c r="I1007" s="98"/>
      <c r="J1007" s="98"/>
      <c r="K1007" s="94"/>
      <c r="L1007" s="95"/>
      <c r="M1007" s="95"/>
      <c r="N1007" s="101"/>
    </row>
    <row r="1008" spans="1:14" ht="24.95" customHeight="1" x14ac:dyDescent="0.25">
      <c r="A1008" s="360"/>
      <c r="B1008" s="360"/>
      <c r="C1008" s="360"/>
      <c r="D1008" s="102"/>
      <c r="E1008" s="498"/>
      <c r="F1008" s="571"/>
      <c r="G1008" s="101"/>
      <c r="H1008" s="499"/>
      <c r="I1008" s="98"/>
      <c r="J1008" s="98"/>
      <c r="K1008" s="94"/>
      <c r="L1008" s="95"/>
      <c r="M1008" s="95"/>
      <c r="N1008" s="101"/>
    </row>
    <row r="1009" spans="1:14" ht="24.95" customHeight="1" x14ac:dyDescent="0.25">
      <c r="A1009" s="360"/>
      <c r="B1009" s="360"/>
      <c r="C1009" s="360"/>
      <c r="D1009" s="102"/>
      <c r="E1009" s="498"/>
      <c r="F1009" s="571"/>
      <c r="G1009" s="101"/>
      <c r="H1009" s="499"/>
      <c r="I1009" s="98"/>
      <c r="J1009" s="98"/>
      <c r="K1009" s="94"/>
      <c r="L1009" s="95"/>
      <c r="M1009" s="95"/>
      <c r="N1009" s="101"/>
    </row>
    <row r="1010" spans="1:14" ht="24.95" customHeight="1" x14ac:dyDescent="0.25">
      <c r="A1010" s="360"/>
      <c r="B1010" s="360"/>
      <c r="C1010" s="360"/>
      <c r="D1010" s="102"/>
      <c r="E1010" s="498"/>
      <c r="F1010" s="571"/>
      <c r="G1010" s="101"/>
      <c r="H1010" s="499"/>
      <c r="I1010" s="98"/>
      <c r="J1010" s="98"/>
      <c r="K1010" s="94"/>
      <c r="L1010" s="95"/>
      <c r="M1010" s="95"/>
      <c r="N1010" s="101"/>
    </row>
    <row r="1011" spans="1:14" ht="24.95" customHeight="1" x14ac:dyDescent="0.25">
      <c r="A1011" s="360"/>
      <c r="B1011" s="360"/>
      <c r="C1011" s="360"/>
      <c r="D1011" s="102"/>
      <c r="E1011" s="498"/>
      <c r="F1011" s="571"/>
      <c r="G1011" s="101"/>
      <c r="H1011" s="499"/>
      <c r="I1011" s="98"/>
      <c r="J1011" s="98"/>
      <c r="K1011" s="94"/>
      <c r="L1011" s="95"/>
      <c r="M1011" s="95"/>
      <c r="N1011" s="101"/>
    </row>
    <row r="1012" spans="1:14" ht="24.95" customHeight="1" x14ac:dyDescent="0.25">
      <c r="A1012" s="360"/>
      <c r="B1012" s="360"/>
      <c r="C1012" s="360"/>
      <c r="D1012" s="102"/>
      <c r="E1012" s="498"/>
      <c r="F1012" s="571"/>
      <c r="G1012" s="101"/>
      <c r="H1012" s="499"/>
      <c r="I1012" s="98"/>
      <c r="J1012" s="98"/>
      <c r="K1012" s="94"/>
      <c r="L1012" s="95"/>
      <c r="M1012" s="95"/>
      <c r="N1012" s="101"/>
    </row>
    <row r="1013" spans="1:14" ht="24.95" customHeight="1" x14ac:dyDescent="0.25">
      <c r="A1013" s="360"/>
      <c r="B1013" s="360"/>
      <c r="C1013" s="360"/>
      <c r="D1013" s="102"/>
      <c r="E1013" s="498"/>
      <c r="F1013" s="571"/>
      <c r="G1013" s="101"/>
      <c r="H1013" s="499"/>
      <c r="I1013" s="98"/>
      <c r="J1013" s="98"/>
      <c r="K1013" s="94"/>
      <c r="L1013" s="95"/>
      <c r="M1013" s="95"/>
      <c r="N1013" s="101"/>
    </row>
    <row r="1014" spans="1:14" ht="24.95" customHeight="1" x14ac:dyDescent="0.25">
      <c r="A1014" s="360"/>
      <c r="B1014" s="360"/>
      <c r="C1014" s="360"/>
      <c r="D1014" s="102"/>
      <c r="E1014" s="498"/>
      <c r="F1014" s="571"/>
      <c r="G1014" s="101"/>
      <c r="H1014" s="499"/>
      <c r="I1014" s="98"/>
      <c r="J1014" s="98"/>
      <c r="K1014" s="94"/>
      <c r="L1014" s="95"/>
      <c r="M1014" s="95"/>
      <c r="N1014" s="101"/>
    </row>
    <row r="1015" spans="1:14" ht="24.95" customHeight="1" x14ac:dyDescent="0.25">
      <c r="A1015" s="360"/>
      <c r="B1015" s="360"/>
      <c r="C1015" s="360"/>
      <c r="D1015" s="102"/>
      <c r="E1015" s="498"/>
      <c r="F1015" s="571"/>
      <c r="G1015" s="101"/>
      <c r="H1015" s="499"/>
      <c r="I1015" s="98"/>
      <c r="J1015" s="98"/>
      <c r="K1015" s="94"/>
      <c r="L1015" s="95"/>
      <c r="M1015" s="95"/>
      <c r="N1015" s="101"/>
    </row>
    <row r="1016" spans="1:14" ht="24.95" customHeight="1" x14ac:dyDescent="0.25">
      <c r="A1016" s="360"/>
      <c r="B1016" s="360"/>
      <c r="C1016" s="360"/>
      <c r="D1016" s="102"/>
      <c r="E1016" s="498"/>
      <c r="F1016" s="571"/>
      <c r="G1016" s="101"/>
      <c r="H1016" s="499"/>
      <c r="I1016" s="98"/>
      <c r="J1016" s="98"/>
      <c r="K1016" s="94"/>
      <c r="L1016" s="95"/>
      <c r="M1016" s="95"/>
      <c r="N1016" s="101"/>
    </row>
    <row r="1017" spans="1:14" ht="24.95" customHeight="1" x14ac:dyDescent="0.25">
      <c r="A1017" s="360"/>
      <c r="B1017" s="360"/>
      <c r="C1017" s="360"/>
      <c r="D1017" s="102"/>
      <c r="E1017" s="498"/>
      <c r="F1017" s="571"/>
      <c r="G1017" s="101"/>
      <c r="H1017" s="499"/>
      <c r="I1017" s="98"/>
      <c r="J1017" s="98"/>
      <c r="K1017" s="94"/>
      <c r="L1017" s="95"/>
      <c r="M1017" s="95"/>
      <c r="N1017" s="101"/>
    </row>
    <row r="1018" spans="1:14" ht="24.95" customHeight="1" x14ac:dyDescent="0.25">
      <c r="A1018" s="360"/>
      <c r="B1018" s="360"/>
      <c r="C1018" s="360"/>
      <c r="D1018" s="102"/>
      <c r="E1018" s="498"/>
      <c r="F1018" s="571"/>
      <c r="G1018" s="101"/>
      <c r="H1018" s="499"/>
      <c r="I1018" s="98"/>
      <c r="J1018" s="98"/>
      <c r="K1018" s="94"/>
      <c r="L1018" s="95"/>
      <c r="M1018" s="95"/>
      <c r="N1018" s="101"/>
    </row>
    <row r="1019" spans="1:14" ht="24.95" customHeight="1" x14ac:dyDescent="0.25">
      <c r="A1019" s="360"/>
      <c r="B1019" s="360"/>
      <c r="C1019" s="360"/>
      <c r="D1019" s="102"/>
      <c r="E1019" s="498"/>
      <c r="F1019" s="571"/>
      <c r="G1019" s="101"/>
      <c r="H1019" s="499"/>
      <c r="I1019" s="98"/>
      <c r="J1019" s="98"/>
      <c r="K1019" s="94"/>
      <c r="L1019" s="95"/>
      <c r="M1019" s="95"/>
      <c r="N1019" s="101"/>
    </row>
    <row r="1020" spans="1:14" ht="24.95" customHeight="1" x14ac:dyDescent="0.25">
      <c r="A1020" s="360"/>
      <c r="B1020" s="360"/>
      <c r="C1020" s="360"/>
      <c r="D1020" s="102"/>
      <c r="E1020" s="498"/>
      <c r="F1020" s="571"/>
      <c r="G1020" s="101"/>
      <c r="H1020" s="499"/>
      <c r="I1020" s="98"/>
      <c r="J1020" s="98"/>
      <c r="K1020" s="94"/>
      <c r="L1020" s="95"/>
      <c r="M1020" s="95"/>
      <c r="N1020" s="101"/>
    </row>
    <row r="1021" spans="1:14" ht="24.95" customHeight="1" x14ac:dyDescent="0.25">
      <c r="A1021" s="360"/>
      <c r="B1021" s="360"/>
      <c r="C1021" s="360"/>
      <c r="D1021" s="102"/>
      <c r="E1021" s="498"/>
      <c r="F1021" s="571"/>
      <c r="G1021" s="101"/>
      <c r="H1021" s="499"/>
      <c r="I1021" s="98"/>
      <c r="J1021" s="98"/>
      <c r="K1021" s="94"/>
      <c r="L1021" s="95"/>
      <c r="M1021" s="95"/>
      <c r="N1021" s="101"/>
    </row>
    <row r="1022" spans="1:14" ht="24.95" customHeight="1" x14ac:dyDescent="0.25">
      <c r="A1022" s="360"/>
      <c r="B1022" s="360"/>
      <c r="C1022" s="360"/>
      <c r="D1022" s="102"/>
      <c r="E1022" s="498"/>
      <c r="F1022" s="571"/>
      <c r="G1022" s="101"/>
      <c r="H1022" s="499"/>
      <c r="I1022" s="98"/>
      <c r="J1022" s="98"/>
      <c r="K1022" s="94"/>
      <c r="L1022" s="95"/>
      <c r="M1022" s="95"/>
      <c r="N1022" s="101"/>
    </row>
    <row r="1023" spans="1:14" ht="24.95" customHeight="1" x14ac:dyDescent="0.25">
      <c r="A1023" s="360"/>
      <c r="B1023" s="360"/>
      <c r="C1023" s="360"/>
      <c r="D1023" s="102"/>
      <c r="E1023" s="498"/>
      <c r="F1023" s="571"/>
      <c r="G1023" s="101"/>
      <c r="H1023" s="499"/>
      <c r="I1023" s="98"/>
      <c r="J1023" s="98"/>
      <c r="K1023" s="94"/>
      <c r="L1023" s="95"/>
      <c r="M1023" s="95"/>
      <c r="N1023" s="101"/>
    </row>
    <row r="1024" spans="1:14" ht="24.95" customHeight="1" x14ac:dyDescent="0.25">
      <c r="A1024" s="360"/>
      <c r="B1024" s="360"/>
      <c r="C1024" s="360"/>
      <c r="D1024" s="102"/>
      <c r="E1024" s="498"/>
      <c r="F1024" s="571"/>
      <c r="G1024" s="101"/>
      <c r="H1024" s="499"/>
      <c r="I1024" s="98"/>
      <c r="J1024" s="98"/>
      <c r="K1024" s="94"/>
      <c r="L1024" s="95"/>
      <c r="M1024" s="95"/>
      <c r="N1024" s="101"/>
    </row>
    <row r="1025" spans="1:14" ht="24.95" customHeight="1" x14ac:dyDescent="0.25">
      <c r="A1025" s="360"/>
      <c r="B1025" s="360"/>
      <c r="C1025" s="360"/>
      <c r="D1025" s="102"/>
      <c r="E1025" s="498"/>
      <c r="F1025" s="571"/>
      <c r="G1025" s="101"/>
      <c r="H1025" s="499"/>
      <c r="I1025" s="98"/>
      <c r="J1025" s="98"/>
      <c r="K1025" s="94"/>
      <c r="L1025" s="95"/>
      <c r="M1025" s="95"/>
      <c r="N1025" s="101"/>
    </row>
    <row r="1026" spans="1:14" ht="24.95" customHeight="1" x14ac:dyDescent="0.25">
      <c r="A1026" s="360"/>
      <c r="B1026" s="360"/>
      <c r="C1026" s="360"/>
      <c r="D1026" s="102"/>
      <c r="E1026" s="498"/>
      <c r="F1026" s="571"/>
      <c r="G1026" s="101"/>
      <c r="H1026" s="499"/>
      <c r="I1026" s="98"/>
      <c r="J1026" s="98"/>
      <c r="K1026" s="94"/>
      <c r="L1026" s="95"/>
      <c r="M1026" s="95"/>
      <c r="N1026" s="101"/>
    </row>
    <row r="1027" spans="1:14" ht="24.95" customHeight="1" x14ac:dyDescent="0.25">
      <c r="A1027" s="360"/>
      <c r="B1027" s="360"/>
      <c r="C1027" s="360"/>
      <c r="D1027" s="102"/>
      <c r="E1027" s="498"/>
      <c r="F1027" s="571"/>
      <c r="G1027" s="101"/>
      <c r="H1027" s="499"/>
      <c r="I1027" s="98"/>
      <c r="J1027" s="98"/>
      <c r="K1027" s="94"/>
      <c r="L1027" s="95"/>
      <c r="M1027" s="95"/>
      <c r="N1027" s="101"/>
    </row>
    <row r="1028" spans="1:14" ht="24.95" customHeight="1" x14ac:dyDescent="0.25">
      <c r="A1028" s="360"/>
      <c r="B1028" s="360"/>
      <c r="C1028" s="360"/>
      <c r="D1028" s="102"/>
      <c r="E1028" s="498"/>
      <c r="F1028" s="571"/>
      <c r="G1028" s="101"/>
      <c r="H1028" s="499"/>
      <c r="I1028" s="98"/>
      <c r="J1028" s="98"/>
      <c r="K1028" s="94"/>
      <c r="L1028" s="95"/>
      <c r="M1028" s="95"/>
      <c r="N1028" s="101"/>
    </row>
    <row r="1029" spans="1:14" ht="24.95" customHeight="1" x14ac:dyDescent="0.25">
      <c r="A1029" s="360"/>
      <c r="B1029" s="360"/>
      <c r="C1029" s="360"/>
      <c r="D1029" s="102"/>
      <c r="E1029" s="498"/>
      <c r="F1029" s="571"/>
      <c r="G1029" s="101"/>
      <c r="H1029" s="499"/>
      <c r="I1029" s="98"/>
      <c r="J1029" s="98"/>
      <c r="K1029" s="94"/>
      <c r="L1029" s="95"/>
      <c r="M1029" s="95"/>
      <c r="N1029" s="101"/>
    </row>
    <row r="1030" spans="1:14" ht="24.95" customHeight="1" x14ac:dyDescent="0.25">
      <c r="A1030" s="360"/>
      <c r="B1030" s="360"/>
      <c r="C1030" s="360"/>
      <c r="D1030" s="102"/>
      <c r="E1030" s="498"/>
      <c r="F1030" s="571"/>
      <c r="G1030" s="101"/>
      <c r="H1030" s="499"/>
      <c r="I1030" s="98"/>
      <c r="J1030" s="98"/>
      <c r="K1030" s="94"/>
      <c r="L1030" s="95"/>
      <c r="M1030" s="95"/>
      <c r="N1030" s="101"/>
    </row>
    <row r="1031" spans="1:14" ht="24.95" customHeight="1" x14ac:dyDescent="0.25">
      <c r="A1031" s="360"/>
      <c r="B1031" s="360"/>
      <c r="C1031" s="360"/>
      <c r="D1031" s="102"/>
      <c r="E1031" s="498"/>
      <c r="F1031" s="571"/>
      <c r="G1031" s="101"/>
      <c r="H1031" s="499"/>
      <c r="I1031" s="98"/>
      <c r="J1031" s="98"/>
      <c r="K1031" s="94"/>
      <c r="L1031" s="95"/>
      <c r="M1031" s="95"/>
      <c r="N1031" s="101"/>
    </row>
    <row r="1032" spans="1:14" ht="24.95" customHeight="1" x14ac:dyDescent="0.25">
      <c r="A1032" s="360"/>
      <c r="B1032" s="360"/>
      <c r="C1032" s="360"/>
      <c r="D1032" s="102"/>
      <c r="E1032" s="498"/>
      <c r="F1032" s="571"/>
      <c r="G1032" s="101"/>
      <c r="H1032" s="499"/>
      <c r="I1032" s="98"/>
      <c r="J1032" s="98"/>
      <c r="K1032" s="94"/>
      <c r="L1032" s="95"/>
      <c r="M1032" s="95"/>
      <c r="N1032" s="101"/>
    </row>
    <row r="1033" spans="1:14" ht="24.95" customHeight="1" x14ac:dyDescent="0.25">
      <c r="A1033" s="360"/>
      <c r="B1033" s="360"/>
      <c r="C1033" s="360"/>
      <c r="D1033" s="102"/>
      <c r="E1033" s="498"/>
      <c r="F1033" s="571"/>
      <c r="G1033" s="101"/>
      <c r="H1033" s="499"/>
      <c r="I1033" s="98"/>
      <c r="J1033" s="98"/>
      <c r="K1033" s="94"/>
      <c r="L1033" s="95"/>
      <c r="M1033" s="95"/>
      <c r="N1033" s="101"/>
    </row>
    <row r="1034" spans="1:14" ht="24.95" customHeight="1" x14ac:dyDescent="0.25">
      <c r="A1034" s="360"/>
      <c r="B1034" s="360"/>
      <c r="C1034" s="360"/>
      <c r="D1034" s="102"/>
      <c r="E1034" s="498"/>
      <c r="F1034" s="571"/>
      <c r="G1034" s="101"/>
      <c r="H1034" s="499"/>
      <c r="I1034" s="98"/>
      <c r="J1034" s="98"/>
      <c r="K1034" s="94"/>
      <c r="L1034" s="95"/>
      <c r="M1034" s="95"/>
      <c r="N1034" s="101"/>
    </row>
    <row r="1035" spans="1:14" ht="24.95" customHeight="1" x14ac:dyDescent="0.25">
      <c r="A1035" s="360"/>
      <c r="B1035" s="360"/>
      <c r="C1035" s="360"/>
      <c r="D1035" s="102"/>
      <c r="E1035" s="498"/>
      <c r="F1035" s="571"/>
      <c r="G1035" s="101"/>
      <c r="H1035" s="499"/>
      <c r="I1035" s="98"/>
      <c r="J1035" s="98"/>
      <c r="K1035" s="94"/>
      <c r="L1035" s="95"/>
      <c r="M1035" s="95"/>
      <c r="N1035" s="101"/>
    </row>
    <row r="1036" spans="1:14" ht="24.95" customHeight="1" x14ac:dyDescent="0.25">
      <c r="A1036" s="360"/>
      <c r="B1036" s="360"/>
      <c r="C1036" s="360"/>
      <c r="D1036" s="102"/>
      <c r="E1036" s="498"/>
      <c r="F1036" s="571"/>
      <c r="G1036" s="101"/>
      <c r="H1036" s="499"/>
      <c r="I1036" s="98"/>
      <c r="J1036" s="98"/>
      <c r="K1036" s="94"/>
      <c r="L1036" s="95"/>
      <c r="M1036" s="95"/>
      <c r="N1036" s="101"/>
    </row>
    <row r="1037" spans="1:14" ht="24.95" customHeight="1" x14ac:dyDescent="0.25">
      <c r="A1037" s="360"/>
      <c r="B1037" s="360"/>
      <c r="C1037" s="360"/>
      <c r="D1037" s="102"/>
      <c r="E1037" s="498"/>
      <c r="F1037" s="571"/>
      <c r="G1037" s="101"/>
      <c r="H1037" s="499"/>
      <c r="I1037" s="98"/>
      <c r="J1037" s="98"/>
      <c r="K1037" s="94"/>
      <c r="L1037" s="95"/>
      <c r="M1037" s="95"/>
      <c r="N1037" s="101"/>
    </row>
    <row r="1038" spans="1:14" ht="24.95" customHeight="1" x14ac:dyDescent="0.25">
      <c r="A1038" s="360"/>
      <c r="B1038" s="360"/>
      <c r="C1038" s="360"/>
      <c r="D1038" s="102"/>
      <c r="E1038" s="498"/>
      <c r="F1038" s="571"/>
      <c r="G1038" s="101"/>
      <c r="H1038" s="499"/>
      <c r="I1038" s="98"/>
      <c r="J1038" s="98"/>
      <c r="K1038" s="94"/>
      <c r="L1038" s="95"/>
      <c r="M1038" s="95"/>
      <c r="N1038" s="101"/>
    </row>
    <row r="1039" spans="1:14" ht="24.95" customHeight="1" x14ac:dyDescent="0.25">
      <c r="A1039" s="360"/>
      <c r="B1039" s="360"/>
      <c r="C1039" s="360"/>
      <c r="D1039" s="102"/>
      <c r="E1039" s="498"/>
      <c r="F1039" s="571"/>
      <c r="G1039" s="101"/>
      <c r="H1039" s="499"/>
      <c r="I1039" s="98"/>
      <c r="J1039" s="98"/>
      <c r="K1039" s="94"/>
      <c r="L1039" s="95"/>
      <c r="M1039" s="95"/>
      <c r="N1039" s="101"/>
    </row>
    <row r="1040" spans="1:14" ht="24.95" customHeight="1" x14ac:dyDescent="0.25">
      <c r="A1040" s="360"/>
      <c r="B1040" s="360"/>
      <c r="C1040" s="360"/>
      <c r="D1040" s="102"/>
      <c r="E1040" s="498"/>
      <c r="F1040" s="571"/>
      <c r="G1040" s="101"/>
      <c r="H1040" s="499"/>
      <c r="I1040" s="98"/>
      <c r="J1040" s="98"/>
      <c r="K1040" s="94"/>
      <c r="L1040" s="95"/>
      <c r="M1040" s="95"/>
      <c r="N1040" s="101"/>
    </row>
    <row r="1041" spans="1:14" ht="24.95" customHeight="1" x14ac:dyDescent="0.25">
      <c r="A1041" s="360"/>
      <c r="B1041" s="360"/>
      <c r="C1041" s="360"/>
      <c r="D1041" s="102"/>
      <c r="E1041" s="498"/>
      <c r="F1041" s="571"/>
      <c r="G1041" s="101"/>
      <c r="H1041" s="499"/>
      <c r="I1041" s="98"/>
      <c r="J1041" s="98"/>
      <c r="K1041" s="94"/>
      <c r="L1041" s="95"/>
      <c r="M1041" s="95"/>
      <c r="N1041" s="101"/>
    </row>
    <row r="1042" spans="1:14" ht="24.95" customHeight="1" x14ac:dyDescent="0.25">
      <c r="A1042" s="360"/>
      <c r="B1042" s="360"/>
      <c r="C1042" s="360"/>
      <c r="D1042" s="102"/>
      <c r="E1042" s="498"/>
      <c r="F1042" s="571"/>
      <c r="G1042" s="101"/>
      <c r="H1042" s="499"/>
      <c r="I1042" s="98"/>
      <c r="J1042" s="98"/>
      <c r="K1042" s="94"/>
      <c r="L1042" s="95"/>
      <c r="M1042" s="95"/>
      <c r="N1042" s="101"/>
    </row>
    <row r="1043" spans="1:14" ht="24.95" customHeight="1" x14ac:dyDescent="0.25">
      <c r="A1043" s="360"/>
      <c r="B1043" s="360"/>
      <c r="C1043" s="360"/>
      <c r="D1043" s="102"/>
      <c r="E1043" s="498"/>
      <c r="F1043" s="571"/>
      <c r="G1043" s="101"/>
      <c r="H1043" s="499"/>
      <c r="I1043" s="98"/>
      <c r="J1043" s="98"/>
      <c r="K1043" s="94"/>
      <c r="L1043" s="95"/>
      <c r="M1043" s="95"/>
      <c r="N1043" s="101"/>
    </row>
    <row r="1044" spans="1:14" ht="24.95" customHeight="1" x14ac:dyDescent="0.25">
      <c r="A1044" s="360"/>
      <c r="B1044" s="360"/>
      <c r="C1044" s="360"/>
      <c r="D1044" s="102"/>
      <c r="E1044" s="498"/>
      <c r="F1044" s="571"/>
      <c r="G1044" s="101"/>
      <c r="H1044" s="499"/>
      <c r="I1044" s="98"/>
      <c r="J1044" s="98"/>
      <c r="K1044" s="94"/>
      <c r="L1044" s="95"/>
      <c r="M1044" s="95"/>
      <c r="N1044" s="101"/>
    </row>
    <row r="1045" spans="1:14" ht="24.95" customHeight="1" x14ac:dyDescent="0.25">
      <c r="A1045" s="360"/>
      <c r="B1045" s="360"/>
      <c r="C1045" s="360"/>
      <c r="D1045" s="102"/>
      <c r="E1045" s="498"/>
      <c r="F1045" s="571"/>
      <c r="G1045" s="101"/>
      <c r="H1045" s="499"/>
      <c r="I1045" s="98"/>
      <c r="J1045" s="98"/>
      <c r="K1045" s="94"/>
      <c r="L1045" s="95"/>
      <c r="M1045" s="95"/>
      <c r="N1045" s="101"/>
    </row>
    <row r="1046" spans="1:14" ht="24.95" customHeight="1" x14ac:dyDescent="0.25">
      <c r="A1046" s="360"/>
      <c r="B1046" s="360"/>
      <c r="C1046" s="360"/>
      <c r="D1046" s="102"/>
      <c r="E1046" s="498"/>
      <c r="F1046" s="571"/>
      <c r="G1046" s="101"/>
      <c r="H1046" s="499"/>
      <c r="I1046" s="98"/>
      <c r="J1046" s="98"/>
      <c r="K1046" s="94"/>
      <c r="L1046" s="95"/>
      <c r="M1046" s="95"/>
      <c r="N1046" s="101"/>
    </row>
    <row r="1047" spans="1:14" ht="24.95" customHeight="1" x14ac:dyDescent="0.25">
      <c r="A1047" s="360"/>
      <c r="B1047" s="360"/>
      <c r="C1047" s="360"/>
      <c r="D1047" s="102"/>
      <c r="E1047" s="498"/>
      <c r="F1047" s="571"/>
      <c r="G1047" s="101"/>
      <c r="H1047" s="499"/>
      <c r="I1047" s="98"/>
      <c r="J1047" s="98"/>
      <c r="K1047" s="94"/>
      <c r="L1047" s="95"/>
      <c r="M1047" s="95"/>
      <c r="N1047" s="101"/>
    </row>
    <row r="1048" spans="1:14" ht="24.95" customHeight="1" x14ac:dyDescent="0.25">
      <c r="A1048" s="360"/>
      <c r="B1048" s="360"/>
      <c r="C1048" s="360"/>
      <c r="D1048" s="102"/>
      <c r="E1048" s="498"/>
      <c r="F1048" s="571"/>
      <c r="G1048" s="101"/>
      <c r="H1048" s="499"/>
      <c r="I1048" s="98"/>
      <c r="J1048" s="98"/>
      <c r="K1048" s="94"/>
      <c r="L1048" s="95"/>
      <c r="M1048" s="95"/>
      <c r="N1048" s="101"/>
    </row>
    <row r="1049" spans="1:14" ht="24.95" customHeight="1" x14ac:dyDescent="0.25">
      <c r="A1049" s="360"/>
      <c r="B1049" s="360"/>
      <c r="C1049" s="360"/>
      <c r="D1049" s="102"/>
      <c r="E1049" s="498"/>
      <c r="F1049" s="571"/>
      <c r="G1049" s="101"/>
      <c r="H1049" s="499"/>
      <c r="I1049" s="98"/>
      <c r="J1049" s="98"/>
      <c r="K1049" s="94"/>
      <c r="L1049" s="95"/>
      <c r="M1049" s="95"/>
      <c r="N1049" s="101"/>
    </row>
    <row r="1050" spans="1:14" ht="24.95" customHeight="1" x14ac:dyDescent="0.25">
      <c r="A1050" s="360"/>
      <c r="B1050" s="360"/>
      <c r="C1050" s="360"/>
      <c r="D1050" s="102"/>
      <c r="E1050" s="498"/>
      <c r="F1050" s="571"/>
      <c r="G1050" s="101"/>
      <c r="H1050" s="499"/>
      <c r="I1050" s="98"/>
      <c r="J1050" s="98"/>
      <c r="K1050" s="94"/>
      <c r="L1050" s="95"/>
      <c r="M1050" s="95"/>
      <c r="N1050" s="101"/>
    </row>
    <row r="1051" spans="1:14" ht="24.95" customHeight="1" x14ac:dyDescent="0.25">
      <c r="A1051" s="360"/>
      <c r="B1051" s="360"/>
      <c r="C1051" s="360"/>
      <c r="D1051" s="102"/>
      <c r="E1051" s="498"/>
      <c r="F1051" s="571"/>
      <c r="G1051" s="101"/>
      <c r="H1051" s="499"/>
      <c r="I1051" s="98"/>
      <c r="J1051" s="98"/>
      <c r="K1051" s="94"/>
      <c r="L1051" s="95"/>
      <c r="M1051" s="95"/>
      <c r="N1051" s="101"/>
    </row>
    <row r="1052" spans="1:14" ht="24.95" customHeight="1" x14ac:dyDescent="0.25">
      <c r="A1052" s="360"/>
      <c r="B1052" s="360"/>
      <c r="C1052" s="360"/>
      <c r="D1052" s="102"/>
      <c r="E1052" s="498"/>
      <c r="F1052" s="571"/>
      <c r="G1052" s="101"/>
      <c r="H1052" s="499"/>
      <c r="I1052" s="98"/>
      <c r="J1052" s="98"/>
      <c r="K1052" s="94"/>
      <c r="L1052" s="95"/>
      <c r="M1052" s="95"/>
      <c r="N1052" s="101"/>
    </row>
    <row r="1053" spans="1:14" ht="24.95" customHeight="1" x14ac:dyDescent="0.25">
      <c r="A1053" s="360"/>
      <c r="B1053" s="360"/>
      <c r="C1053" s="360"/>
      <c r="D1053" s="102"/>
      <c r="E1053" s="498"/>
      <c r="F1053" s="571"/>
      <c r="G1053" s="101"/>
      <c r="H1053" s="499"/>
      <c r="I1053" s="98"/>
      <c r="J1053" s="98"/>
      <c r="K1053" s="94"/>
      <c r="L1053" s="95"/>
      <c r="M1053" s="95"/>
      <c r="N1053" s="101"/>
    </row>
    <row r="1054" spans="1:14" ht="24.95" customHeight="1" x14ac:dyDescent="0.25">
      <c r="A1054" s="360"/>
      <c r="B1054" s="360"/>
      <c r="C1054" s="360"/>
      <c r="D1054" s="102"/>
      <c r="E1054" s="498"/>
      <c r="F1054" s="571"/>
      <c r="G1054" s="101"/>
      <c r="H1054" s="499"/>
      <c r="I1054" s="98"/>
      <c r="J1054" s="98"/>
      <c r="K1054" s="94"/>
      <c r="L1054" s="95"/>
      <c r="M1054" s="95"/>
      <c r="N1054" s="101"/>
    </row>
    <row r="1055" spans="1:14" ht="24.95" customHeight="1" x14ac:dyDescent="0.25">
      <c r="A1055" s="360"/>
      <c r="B1055" s="360"/>
      <c r="C1055" s="360"/>
      <c r="D1055" s="102"/>
      <c r="E1055" s="498"/>
      <c r="F1055" s="571"/>
      <c r="G1055" s="101"/>
      <c r="H1055" s="499"/>
      <c r="I1055" s="98"/>
      <c r="J1055" s="98"/>
      <c r="K1055" s="94"/>
      <c r="L1055" s="95"/>
      <c r="M1055" s="95"/>
      <c r="N1055" s="101"/>
    </row>
    <row r="1056" spans="1:14" ht="24.95" customHeight="1" x14ac:dyDescent="0.25">
      <c r="A1056" s="360"/>
      <c r="B1056" s="360"/>
      <c r="C1056" s="360"/>
      <c r="D1056" s="102"/>
      <c r="E1056" s="498"/>
      <c r="F1056" s="571"/>
      <c r="G1056" s="101"/>
      <c r="H1056" s="499"/>
      <c r="I1056" s="98"/>
      <c r="J1056" s="98"/>
      <c r="K1056" s="94"/>
      <c r="L1056" s="95"/>
      <c r="M1056" s="95"/>
      <c r="N1056" s="101"/>
    </row>
    <row r="1057" spans="1:14" ht="24.95" customHeight="1" x14ac:dyDescent="0.25">
      <c r="A1057" s="360"/>
      <c r="B1057" s="360"/>
      <c r="C1057" s="360"/>
      <c r="D1057" s="102"/>
      <c r="E1057" s="498"/>
      <c r="F1057" s="571"/>
      <c r="G1057" s="101"/>
      <c r="H1057" s="499"/>
      <c r="I1057" s="98"/>
      <c r="J1057" s="98"/>
      <c r="K1057" s="94"/>
      <c r="L1057" s="95"/>
      <c r="M1057" s="95"/>
      <c r="N1057" s="101"/>
    </row>
    <row r="1058" spans="1:14" ht="24.95" customHeight="1" x14ac:dyDescent="0.25">
      <c r="A1058" s="360"/>
      <c r="B1058" s="360"/>
      <c r="C1058" s="360"/>
      <c r="D1058" s="102"/>
      <c r="E1058" s="498"/>
      <c r="F1058" s="571"/>
      <c r="G1058" s="101"/>
      <c r="H1058" s="499"/>
      <c r="I1058" s="98"/>
      <c r="J1058" s="98"/>
      <c r="K1058" s="94"/>
      <c r="L1058" s="95"/>
      <c r="M1058" s="95"/>
      <c r="N1058" s="101"/>
    </row>
    <row r="1059" spans="1:14" ht="24.95" customHeight="1" x14ac:dyDescent="0.25">
      <c r="A1059" s="360"/>
      <c r="B1059" s="360"/>
      <c r="C1059" s="360"/>
      <c r="D1059" s="102"/>
      <c r="E1059" s="498"/>
      <c r="F1059" s="571"/>
      <c r="G1059" s="101"/>
      <c r="H1059" s="499"/>
      <c r="I1059" s="98"/>
      <c r="J1059" s="98"/>
      <c r="K1059" s="94"/>
      <c r="L1059" s="95"/>
      <c r="M1059" s="95"/>
      <c r="N1059" s="101"/>
    </row>
    <row r="1060" spans="1:14" ht="24.95" customHeight="1" x14ac:dyDescent="0.25">
      <c r="A1060" s="360"/>
      <c r="B1060" s="360"/>
      <c r="C1060" s="360"/>
      <c r="D1060" s="102"/>
      <c r="E1060" s="498"/>
      <c r="F1060" s="571"/>
      <c r="G1060" s="101"/>
      <c r="H1060" s="499"/>
      <c r="I1060" s="98"/>
      <c r="J1060" s="98"/>
      <c r="K1060" s="94"/>
      <c r="L1060" s="95"/>
      <c r="M1060" s="95"/>
      <c r="N1060" s="101"/>
    </row>
    <row r="1061" spans="1:14" ht="24.95" customHeight="1" x14ac:dyDescent="0.25">
      <c r="A1061" s="360"/>
      <c r="B1061" s="360"/>
      <c r="C1061" s="360"/>
      <c r="D1061" s="102"/>
      <c r="E1061" s="498"/>
      <c r="F1061" s="571"/>
      <c r="G1061" s="101"/>
      <c r="H1061" s="499"/>
      <c r="I1061" s="98"/>
      <c r="J1061" s="98"/>
      <c r="K1061" s="94"/>
      <c r="L1061" s="95"/>
      <c r="M1061" s="95"/>
      <c r="N1061" s="101"/>
    </row>
    <row r="1062" spans="1:14" ht="24.95" customHeight="1" x14ac:dyDescent="0.25">
      <c r="A1062" s="360"/>
      <c r="B1062" s="360"/>
      <c r="C1062" s="360"/>
      <c r="D1062" s="102"/>
      <c r="E1062" s="498"/>
      <c r="F1062" s="571"/>
      <c r="G1062" s="101"/>
      <c r="H1062" s="499"/>
      <c r="I1062" s="98"/>
      <c r="J1062" s="98"/>
      <c r="K1062" s="94"/>
      <c r="L1062" s="95"/>
      <c r="M1062" s="95"/>
      <c r="N1062" s="101"/>
    </row>
    <row r="1063" spans="1:14" ht="24.95" customHeight="1" x14ac:dyDescent="0.25">
      <c r="A1063" s="360"/>
      <c r="B1063" s="360"/>
      <c r="C1063" s="360"/>
      <c r="D1063" s="102"/>
      <c r="E1063" s="498"/>
      <c r="F1063" s="571"/>
      <c r="G1063" s="101"/>
      <c r="H1063" s="499"/>
      <c r="I1063" s="98"/>
      <c r="J1063" s="98"/>
      <c r="K1063" s="94"/>
      <c r="L1063" s="95"/>
      <c r="M1063" s="95"/>
      <c r="N1063" s="101"/>
    </row>
    <row r="1064" spans="1:14" ht="24.95" customHeight="1" x14ac:dyDescent="0.25">
      <c r="A1064" s="360"/>
      <c r="B1064" s="360"/>
      <c r="C1064" s="360"/>
      <c r="D1064" s="102"/>
      <c r="E1064" s="498"/>
      <c r="F1064" s="571"/>
      <c r="G1064" s="101"/>
      <c r="H1064" s="499"/>
      <c r="I1064" s="98"/>
      <c r="J1064" s="98"/>
      <c r="K1064" s="94"/>
      <c r="L1064" s="95"/>
      <c r="M1064" s="95"/>
      <c r="N1064" s="101"/>
    </row>
    <row r="1065" spans="1:14" ht="24.95" customHeight="1" x14ac:dyDescent="0.25">
      <c r="A1065" s="360"/>
      <c r="B1065" s="360"/>
      <c r="C1065" s="360"/>
      <c r="D1065" s="102"/>
      <c r="E1065" s="498"/>
      <c r="F1065" s="571"/>
      <c r="G1065" s="101"/>
      <c r="H1065" s="499"/>
      <c r="I1065" s="98"/>
      <c r="J1065" s="98"/>
      <c r="K1065" s="94"/>
      <c r="L1065" s="95"/>
      <c r="M1065" s="95"/>
      <c r="N1065" s="101"/>
    </row>
    <row r="1066" spans="1:14" ht="24.95" customHeight="1" x14ac:dyDescent="0.25">
      <c r="A1066" s="360"/>
      <c r="B1066" s="360"/>
      <c r="C1066" s="360"/>
      <c r="D1066" s="102"/>
      <c r="E1066" s="498"/>
      <c r="F1066" s="571"/>
      <c r="G1066" s="101"/>
      <c r="H1066" s="499"/>
      <c r="I1066" s="98"/>
      <c r="J1066" s="98"/>
      <c r="K1066" s="94"/>
      <c r="L1066" s="95"/>
      <c r="M1066" s="95"/>
      <c r="N1066" s="101"/>
    </row>
    <row r="1067" spans="1:14" ht="24.95" customHeight="1" x14ac:dyDescent="0.25">
      <c r="A1067" s="360"/>
      <c r="B1067" s="360"/>
      <c r="C1067" s="360"/>
      <c r="D1067" s="102"/>
      <c r="E1067" s="498"/>
      <c r="F1067" s="571"/>
      <c r="G1067" s="101"/>
      <c r="H1067" s="499"/>
      <c r="I1067" s="98"/>
      <c r="J1067" s="98"/>
      <c r="K1067" s="94"/>
      <c r="L1067" s="95"/>
      <c r="M1067" s="95"/>
      <c r="N1067" s="101"/>
    </row>
    <row r="1068" spans="1:14" ht="24.95" customHeight="1" x14ac:dyDescent="0.25">
      <c r="A1068" s="360"/>
      <c r="B1068" s="360"/>
      <c r="C1068" s="360"/>
      <c r="D1068" s="102"/>
      <c r="E1068" s="498"/>
      <c r="F1068" s="571"/>
      <c r="G1068" s="101"/>
      <c r="H1068" s="499"/>
      <c r="I1068" s="98"/>
      <c r="J1068" s="98"/>
      <c r="K1068" s="94"/>
      <c r="L1068" s="95"/>
      <c r="M1068" s="95"/>
      <c r="N1068" s="101"/>
    </row>
    <row r="1069" spans="1:14" ht="24.95" customHeight="1" x14ac:dyDescent="0.25">
      <c r="A1069" s="360"/>
      <c r="B1069" s="360"/>
      <c r="C1069" s="360"/>
      <c r="D1069" s="102"/>
      <c r="E1069" s="498"/>
      <c r="F1069" s="571"/>
      <c r="G1069" s="101"/>
      <c r="H1069" s="499"/>
      <c r="I1069" s="98"/>
      <c r="J1069" s="98"/>
      <c r="K1069" s="94"/>
      <c r="L1069" s="95"/>
      <c r="M1069" s="95"/>
      <c r="N1069" s="101"/>
    </row>
    <row r="1070" spans="1:14" ht="24.95" customHeight="1" x14ac:dyDescent="0.25">
      <c r="A1070" s="360"/>
      <c r="B1070" s="360"/>
      <c r="C1070" s="360"/>
      <c r="D1070" s="102"/>
      <c r="E1070" s="498"/>
      <c r="F1070" s="571"/>
      <c r="G1070" s="101"/>
      <c r="H1070" s="499"/>
      <c r="I1070" s="98"/>
      <c r="J1070" s="98"/>
      <c r="K1070" s="94"/>
      <c r="L1070" s="95"/>
      <c r="M1070" s="95"/>
      <c r="N1070" s="101"/>
    </row>
    <row r="1071" spans="1:14" ht="24.95" customHeight="1" x14ac:dyDescent="0.25">
      <c r="A1071" s="360"/>
      <c r="B1071" s="360"/>
      <c r="C1071" s="360"/>
      <c r="D1071" s="102"/>
      <c r="E1071" s="498"/>
      <c r="F1071" s="571"/>
      <c r="G1071" s="101"/>
      <c r="H1071" s="499"/>
      <c r="I1071" s="98"/>
      <c r="J1071" s="98"/>
      <c r="K1071" s="94"/>
      <c r="L1071" s="95"/>
      <c r="M1071" s="95"/>
      <c r="N1071" s="101"/>
    </row>
    <row r="1072" spans="1:14" ht="24.95" customHeight="1" x14ac:dyDescent="0.25">
      <c r="A1072" s="360"/>
      <c r="B1072" s="360"/>
      <c r="C1072" s="360"/>
      <c r="D1072" s="102"/>
      <c r="E1072" s="498"/>
      <c r="F1072" s="571"/>
      <c r="G1072" s="101"/>
      <c r="H1072" s="499"/>
      <c r="I1072" s="98"/>
      <c r="J1072" s="98"/>
      <c r="K1072" s="94"/>
      <c r="L1072" s="95"/>
      <c r="M1072" s="95"/>
      <c r="N1072" s="101"/>
    </row>
    <row r="1073" spans="1:14" ht="24.95" customHeight="1" x14ac:dyDescent="0.25">
      <c r="A1073" s="360"/>
      <c r="B1073" s="360"/>
      <c r="C1073" s="360"/>
      <c r="D1073" s="102"/>
      <c r="E1073" s="498"/>
      <c r="F1073" s="571"/>
      <c r="G1073" s="101"/>
      <c r="H1073" s="499"/>
      <c r="I1073" s="98"/>
      <c r="J1073" s="98"/>
      <c r="K1073" s="94"/>
      <c r="L1073" s="95"/>
      <c r="M1073" s="95"/>
      <c r="N1073" s="101"/>
    </row>
    <row r="1074" spans="1:14" ht="24.95" customHeight="1" x14ac:dyDescent="0.25">
      <c r="A1074" s="360"/>
      <c r="B1074" s="360"/>
      <c r="C1074" s="360"/>
      <c r="D1074" s="102"/>
      <c r="E1074" s="498"/>
      <c r="F1074" s="571"/>
      <c r="G1074" s="101"/>
      <c r="H1074" s="499"/>
      <c r="I1074" s="98"/>
      <c r="J1074" s="98"/>
      <c r="K1074" s="94"/>
      <c r="L1074" s="95"/>
      <c r="M1074" s="95"/>
      <c r="N1074" s="101"/>
    </row>
    <row r="1075" spans="1:14" ht="24.95" customHeight="1" x14ac:dyDescent="0.25">
      <c r="A1075" s="360"/>
      <c r="B1075" s="360"/>
      <c r="C1075" s="360"/>
      <c r="D1075" s="102"/>
      <c r="E1075" s="498"/>
      <c r="F1075" s="571"/>
      <c r="G1075" s="101"/>
      <c r="H1075" s="499"/>
      <c r="I1075" s="98"/>
      <c r="J1075" s="98"/>
      <c r="K1075" s="94"/>
      <c r="L1075" s="95"/>
      <c r="M1075" s="95"/>
      <c r="N1075" s="101"/>
    </row>
    <row r="1076" spans="1:14" ht="24.95" customHeight="1" x14ac:dyDescent="0.25">
      <c r="A1076" s="360"/>
      <c r="B1076" s="360"/>
      <c r="C1076" s="360"/>
      <c r="D1076" s="102"/>
      <c r="E1076" s="498"/>
      <c r="F1076" s="571"/>
      <c r="G1076" s="101"/>
      <c r="H1076" s="499"/>
      <c r="I1076" s="98"/>
      <c r="J1076" s="98"/>
      <c r="K1076" s="94"/>
      <c r="L1076" s="95"/>
      <c r="M1076" s="95"/>
      <c r="N1076" s="101"/>
    </row>
    <row r="1077" spans="1:14" ht="24.95" customHeight="1" x14ac:dyDescent="0.25">
      <c r="A1077" s="360"/>
      <c r="B1077" s="360"/>
      <c r="C1077" s="360"/>
      <c r="D1077" s="102"/>
      <c r="E1077" s="498"/>
      <c r="F1077" s="571"/>
      <c r="G1077" s="101"/>
      <c r="H1077" s="499"/>
      <c r="I1077" s="98"/>
      <c r="J1077" s="98"/>
      <c r="K1077" s="94"/>
      <c r="L1077" s="95"/>
      <c r="M1077" s="95"/>
      <c r="N1077" s="101"/>
    </row>
    <row r="1078" spans="1:14" ht="24.95" customHeight="1" x14ac:dyDescent="0.25">
      <c r="A1078" s="360"/>
      <c r="B1078" s="360"/>
      <c r="C1078" s="360"/>
      <c r="D1078" s="102"/>
      <c r="E1078" s="498"/>
      <c r="F1078" s="571"/>
      <c r="G1078" s="101"/>
      <c r="H1078" s="499"/>
      <c r="I1078" s="98"/>
      <c r="J1078" s="98"/>
      <c r="K1078" s="94"/>
      <c r="L1078" s="95"/>
      <c r="M1078" s="95"/>
      <c r="N1078" s="101"/>
    </row>
    <row r="1079" spans="1:14" ht="24.95" customHeight="1" x14ac:dyDescent="0.25">
      <c r="A1079" s="360"/>
      <c r="B1079" s="360"/>
      <c r="C1079" s="360"/>
      <c r="D1079" s="102"/>
      <c r="E1079" s="498"/>
      <c r="F1079" s="571"/>
      <c r="G1079" s="101"/>
      <c r="H1079" s="499"/>
      <c r="I1079" s="98"/>
      <c r="J1079" s="98"/>
      <c r="K1079" s="94"/>
      <c r="L1079" s="95"/>
      <c r="M1079" s="95"/>
      <c r="N1079" s="101"/>
    </row>
    <row r="1080" spans="1:14" ht="24.95" customHeight="1" x14ac:dyDescent="0.25">
      <c r="A1080" s="360"/>
      <c r="B1080" s="360"/>
      <c r="C1080" s="360"/>
      <c r="D1080" s="102"/>
      <c r="E1080" s="498"/>
      <c r="F1080" s="571"/>
      <c r="G1080" s="101"/>
      <c r="H1080" s="499"/>
      <c r="I1080" s="98"/>
      <c r="J1080" s="98"/>
      <c r="K1080" s="94"/>
      <c r="L1080" s="95"/>
      <c r="M1080" s="95"/>
      <c r="N1080" s="101"/>
    </row>
    <row r="1081" spans="1:14" ht="24.95" customHeight="1" x14ac:dyDescent="0.25">
      <c r="A1081" s="360"/>
      <c r="B1081" s="360"/>
      <c r="C1081" s="360"/>
      <c r="D1081" s="102"/>
      <c r="E1081" s="498"/>
      <c r="F1081" s="571"/>
      <c r="G1081" s="101"/>
      <c r="H1081" s="499"/>
      <c r="I1081" s="98"/>
      <c r="J1081" s="98"/>
      <c r="K1081" s="94"/>
      <c r="L1081" s="95"/>
      <c r="M1081" s="95"/>
      <c r="N1081" s="101"/>
    </row>
    <row r="1082" spans="1:14" ht="24.95" customHeight="1" x14ac:dyDescent="0.25">
      <c r="A1082" s="360"/>
      <c r="B1082" s="360"/>
      <c r="C1082" s="360"/>
      <c r="D1082" s="102"/>
      <c r="E1082" s="498"/>
      <c r="F1082" s="571"/>
      <c r="G1082" s="101"/>
      <c r="H1082" s="499"/>
      <c r="I1082" s="98"/>
      <c r="J1082" s="98"/>
      <c r="K1082" s="94"/>
      <c r="L1082" s="95"/>
      <c r="M1082" s="95"/>
      <c r="N1082" s="101"/>
    </row>
    <row r="1083" spans="1:14" ht="24.95" customHeight="1" x14ac:dyDescent="0.25">
      <c r="A1083" s="360"/>
      <c r="B1083" s="360"/>
      <c r="C1083" s="360"/>
      <c r="D1083" s="102"/>
      <c r="E1083" s="498"/>
      <c r="F1083" s="571"/>
      <c r="G1083" s="101"/>
      <c r="H1083" s="499"/>
      <c r="I1083" s="98"/>
      <c r="J1083" s="98"/>
      <c r="K1083" s="94"/>
      <c r="L1083" s="95"/>
      <c r="M1083" s="95"/>
      <c r="N1083" s="101"/>
    </row>
    <row r="1084" spans="1:14" ht="24.95" customHeight="1" x14ac:dyDescent="0.25">
      <c r="A1084" s="360"/>
      <c r="B1084" s="360"/>
      <c r="C1084" s="360"/>
      <c r="D1084" s="102"/>
      <c r="E1084" s="498"/>
      <c r="F1084" s="571"/>
      <c r="G1084" s="101"/>
      <c r="H1084" s="499"/>
      <c r="I1084" s="98"/>
      <c r="J1084" s="98"/>
      <c r="K1084" s="94"/>
      <c r="L1084" s="95"/>
      <c r="M1084" s="95"/>
      <c r="N1084" s="101"/>
    </row>
    <row r="1085" spans="1:14" ht="24.95" customHeight="1" x14ac:dyDescent="0.25">
      <c r="A1085" s="360"/>
      <c r="B1085" s="360"/>
      <c r="C1085" s="360"/>
      <c r="D1085" s="102"/>
      <c r="E1085" s="498"/>
      <c r="F1085" s="571"/>
      <c r="G1085" s="101"/>
      <c r="H1085" s="499"/>
      <c r="I1085" s="98"/>
      <c r="J1085" s="98"/>
      <c r="K1085" s="94"/>
      <c r="L1085" s="95"/>
      <c r="M1085" s="95"/>
      <c r="N1085" s="101"/>
    </row>
    <row r="1086" spans="1:14" ht="24.95" customHeight="1" x14ac:dyDescent="0.25">
      <c r="A1086" s="360"/>
      <c r="B1086" s="360"/>
      <c r="C1086" s="360"/>
      <c r="D1086" s="102"/>
      <c r="E1086" s="498"/>
      <c r="F1086" s="571"/>
      <c r="G1086" s="101"/>
      <c r="H1086" s="499"/>
      <c r="I1086" s="98"/>
      <c r="J1086" s="98"/>
      <c r="K1086" s="94"/>
      <c r="L1086" s="95"/>
      <c r="M1086" s="95"/>
      <c r="N1086" s="101"/>
    </row>
    <row r="1087" spans="1:14" ht="24.95" customHeight="1" x14ac:dyDescent="0.25">
      <c r="A1087" s="360"/>
      <c r="B1087" s="360"/>
      <c r="C1087" s="360"/>
      <c r="D1087" s="102"/>
      <c r="E1087" s="498"/>
      <c r="F1087" s="571"/>
      <c r="G1087" s="101"/>
      <c r="H1087" s="499"/>
      <c r="I1087" s="98"/>
      <c r="J1087" s="98"/>
      <c r="K1087" s="94"/>
      <c r="L1087" s="95"/>
      <c r="M1087" s="95"/>
      <c r="N1087" s="101"/>
    </row>
    <row r="1088" spans="1:14" ht="24.95" customHeight="1" x14ac:dyDescent="0.25">
      <c r="A1088" s="360"/>
      <c r="B1088" s="360"/>
      <c r="C1088" s="360"/>
      <c r="D1088" s="102"/>
      <c r="E1088" s="498"/>
      <c r="F1088" s="571"/>
      <c r="G1088" s="101"/>
      <c r="H1088" s="499"/>
      <c r="I1088" s="98"/>
      <c r="J1088" s="98"/>
      <c r="K1088" s="94"/>
      <c r="L1088" s="95"/>
      <c r="M1088" s="95"/>
      <c r="N1088" s="101"/>
    </row>
    <row r="1089" spans="1:14" ht="24.95" customHeight="1" x14ac:dyDescent="0.25">
      <c r="A1089" s="360"/>
      <c r="B1089" s="360"/>
      <c r="C1089" s="360"/>
      <c r="D1089" s="102"/>
      <c r="E1089" s="498"/>
      <c r="F1089" s="571"/>
      <c r="G1089" s="101"/>
      <c r="H1089" s="499"/>
      <c r="I1089" s="98"/>
      <c r="J1089" s="98"/>
      <c r="K1089" s="94"/>
      <c r="L1089" s="95"/>
      <c r="M1089" s="95"/>
      <c r="N1089" s="101"/>
    </row>
    <row r="1090" spans="1:14" ht="24.95" customHeight="1" x14ac:dyDescent="0.25">
      <c r="A1090" s="360"/>
      <c r="B1090" s="360"/>
      <c r="C1090" s="360"/>
      <c r="D1090" s="102"/>
      <c r="E1090" s="498"/>
      <c r="F1090" s="571"/>
      <c r="G1090" s="101"/>
      <c r="H1090" s="499"/>
      <c r="I1090" s="98"/>
      <c r="J1090" s="98"/>
      <c r="K1090" s="94"/>
      <c r="L1090" s="95"/>
      <c r="M1090" s="95"/>
      <c r="N1090" s="101"/>
    </row>
    <row r="1091" spans="1:14" ht="24.95" customHeight="1" x14ac:dyDescent="0.25">
      <c r="A1091" s="360"/>
      <c r="B1091" s="360"/>
      <c r="C1091" s="360"/>
      <c r="D1091" s="102"/>
      <c r="E1091" s="498"/>
      <c r="F1091" s="571"/>
      <c r="G1091" s="101"/>
      <c r="H1091" s="499"/>
      <c r="I1091" s="98"/>
      <c r="J1091" s="98"/>
      <c r="K1091" s="94"/>
      <c r="L1091" s="95"/>
      <c r="M1091" s="95"/>
      <c r="N1091" s="101"/>
    </row>
    <row r="1092" spans="1:14" ht="24.95" customHeight="1" x14ac:dyDescent="0.25">
      <c r="A1092" s="360"/>
      <c r="B1092" s="360"/>
      <c r="C1092" s="360"/>
      <c r="D1092" s="102"/>
      <c r="E1092" s="498"/>
      <c r="F1092" s="571"/>
      <c r="G1092" s="101"/>
      <c r="H1092" s="499"/>
      <c r="I1092" s="98"/>
      <c r="J1092" s="98"/>
      <c r="K1092" s="94"/>
      <c r="L1092" s="95"/>
      <c r="M1092" s="95"/>
      <c r="N1092" s="101"/>
    </row>
    <row r="1093" spans="1:14" ht="24.95" customHeight="1" x14ac:dyDescent="0.25">
      <c r="A1093" s="360"/>
      <c r="B1093" s="360"/>
      <c r="C1093" s="360"/>
      <c r="D1093" s="102"/>
      <c r="E1093" s="498"/>
      <c r="F1093" s="571"/>
      <c r="G1093" s="101"/>
      <c r="H1093" s="499"/>
      <c r="I1093" s="98"/>
      <c r="J1093" s="98"/>
      <c r="K1093" s="94"/>
      <c r="L1093" s="95"/>
      <c r="M1093" s="95"/>
      <c r="N1093" s="101"/>
    </row>
    <row r="1094" spans="1:14" ht="24.95" customHeight="1" x14ac:dyDescent="0.25">
      <c r="A1094" s="360"/>
      <c r="B1094" s="360"/>
      <c r="C1094" s="360"/>
      <c r="D1094" s="102"/>
      <c r="E1094" s="498"/>
      <c r="F1094" s="571"/>
      <c r="G1094" s="101"/>
      <c r="H1094" s="499"/>
      <c r="I1094" s="98"/>
      <c r="J1094" s="98"/>
      <c r="K1094" s="94"/>
      <c r="L1094" s="95"/>
      <c r="M1094" s="95"/>
      <c r="N1094" s="101"/>
    </row>
    <row r="1095" spans="1:14" ht="24.95" customHeight="1" x14ac:dyDescent="0.25">
      <c r="A1095" s="360"/>
      <c r="B1095" s="360"/>
      <c r="C1095" s="360"/>
      <c r="D1095" s="102"/>
      <c r="E1095" s="498"/>
      <c r="F1095" s="571"/>
      <c r="G1095" s="101"/>
      <c r="H1095" s="499"/>
      <c r="I1095" s="98"/>
      <c r="J1095" s="98"/>
      <c r="K1095" s="94"/>
      <c r="L1095" s="95"/>
      <c r="M1095" s="95"/>
      <c r="N1095" s="101"/>
    </row>
    <row r="1096" spans="1:14" ht="24.95" customHeight="1" x14ac:dyDescent="0.25">
      <c r="A1096" s="360"/>
      <c r="B1096" s="360"/>
      <c r="C1096" s="360"/>
      <c r="D1096" s="102"/>
      <c r="E1096" s="498"/>
      <c r="F1096" s="571"/>
      <c r="G1096" s="101"/>
      <c r="H1096" s="499"/>
      <c r="I1096" s="98"/>
      <c r="J1096" s="98"/>
      <c r="K1096" s="94"/>
      <c r="L1096" s="95"/>
      <c r="M1096" s="95"/>
      <c r="N1096" s="101"/>
    </row>
    <row r="1097" spans="1:14" ht="24.95" customHeight="1" x14ac:dyDescent="0.25">
      <c r="A1097" s="360"/>
      <c r="B1097" s="360"/>
      <c r="C1097" s="360"/>
      <c r="D1097" s="102"/>
      <c r="E1097" s="498"/>
      <c r="F1097" s="571"/>
      <c r="G1097" s="101"/>
      <c r="H1097" s="499"/>
      <c r="I1097" s="98"/>
      <c r="J1097" s="98"/>
      <c r="K1097" s="94"/>
      <c r="L1097" s="95"/>
      <c r="M1097" s="95"/>
      <c r="N1097" s="101"/>
    </row>
    <row r="1098" spans="1:14" ht="24.95" customHeight="1" x14ac:dyDescent="0.25">
      <c r="A1098" s="360"/>
      <c r="B1098" s="360"/>
      <c r="C1098" s="360"/>
      <c r="D1098" s="102"/>
      <c r="E1098" s="498"/>
      <c r="F1098" s="571"/>
      <c r="G1098" s="101"/>
      <c r="H1098" s="499"/>
      <c r="I1098" s="98"/>
      <c r="J1098" s="98"/>
      <c r="K1098" s="94"/>
      <c r="L1098" s="95"/>
      <c r="M1098" s="95"/>
      <c r="N1098" s="101"/>
    </row>
    <row r="1099" spans="1:14" ht="24.95" customHeight="1" x14ac:dyDescent="0.25">
      <c r="A1099" s="360"/>
      <c r="B1099" s="360"/>
      <c r="C1099" s="360"/>
      <c r="D1099" s="102"/>
      <c r="E1099" s="498"/>
      <c r="F1099" s="571"/>
      <c r="G1099" s="101"/>
      <c r="H1099" s="499"/>
      <c r="I1099" s="98"/>
      <c r="J1099" s="98"/>
      <c r="K1099" s="94"/>
      <c r="L1099" s="95"/>
      <c r="M1099" s="95"/>
      <c r="N1099" s="101"/>
    </row>
    <row r="1100" spans="1:14" ht="24.95" customHeight="1" x14ac:dyDescent="0.25">
      <c r="A1100" s="360"/>
      <c r="B1100" s="360"/>
      <c r="C1100" s="360"/>
      <c r="D1100" s="102"/>
      <c r="E1100" s="498"/>
      <c r="F1100" s="571"/>
      <c r="G1100" s="101"/>
      <c r="H1100" s="499"/>
      <c r="I1100" s="98"/>
      <c r="J1100" s="98"/>
      <c r="K1100" s="94"/>
      <c r="L1100" s="95"/>
      <c r="M1100" s="95"/>
      <c r="N1100" s="101"/>
    </row>
    <row r="1101" spans="1:14" ht="24.95" customHeight="1" x14ac:dyDescent="0.25">
      <c r="A1101" s="360"/>
      <c r="B1101" s="360"/>
      <c r="C1101" s="360"/>
      <c r="D1101" s="102"/>
      <c r="E1101" s="498"/>
      <c r="F1101" s="571"/>
      <c r="G1101" s="101"/>
      <c r="H1101" s="499"/>
      <c r="I1101" s="98"/>
      <c r="J1101" s="98"/>
      <c r="K1101" s="94"/>
      <c r="L1101" s="95"/>
      <c r="M1101" s="95"/>
      <c r="N1101" s="101"/>
    </row>
    <row r="1102" spans="1:14" ht="24.95" customHeight="1" x14ac:dyDescent="0.25">
      <c r="A1102" s="360"/>
      <c r="B1102" s="360"/>
      <c r="C1102" s="360"/>
      <c r="D1102" s="102"/>
      <c r="E1102" s="498"/>
      <c r="F1102" s="571"/>
      <c r="G1102" s="101"/>
      <c r="H1102" s="499"/>
      <c r="I1102" s="98"/>
      <c r="J1102" s="98"/>
      <c r="K1102" s="94"/>
      <c r="L1102" s="95"/>
      <c r="M1102" s="95"/>
      <c r="N1102" s="101"/>
    </row>
    <row r="1103" spans="1:14" ht="24.95" customHeight="1" x14ac:dyDescent="0.25">
      <c r="A1103" s="360"/>
      <c r="B1103" s="360"/>
      <c r="C1103" s="360"/>
      <c r="D1103" s="102"/>
      <c r="E1103" s="498"/>
      <c r="F1103" s="571"/>
      <c r="G1103" s="101"/>
      <c r="H1103" s="499"/>
      <c r="I1103" s="98"/>
      <c r="J1103" s="98"/>
      <c r="K1103" s="94"/>
      <c r="L1103" s="95"/>
      <c r="M1103" s="95"/>
      <c r="N1103" s="101"/>
    </row>
    <row r="1104" spans="1:14" ht="24.95" customHeight="1" x14ac:dyDescent="0.25">
      <c r="A1104" s="360"/>
      <c r="B1104" s="360"/>
      <c r="C1104" s="360"/>
      <c r="D1104" s="102"/>
      <c r="E1104" s="498"/>
      <c r="F1104" s="571"/>
      <c r="G1104" s="101"/>
      <c r="H1104" s="499"/>
      <c r="I1104" s="98"/>
      <c r="J1104" s="98"/>
      <c r="K1104" s="94"/>
      <c r="L1104" s="95"/>
      <c r="M1104" s="95"/>
      <c r="N1104" s="101"/>
    </row>
    <row r="1105" spans="1:14" ht="24.95" customHeight="1" x14ac:dyDescent="0.25">
      <c r="A1105" s="360"/>
      <c r="B1105" s="360"/>
      <c r="C1105" s="360"/>
      <c r="D1105" s="102"/>
      <c r="E1105" s="498"/>
      <c r="F1105" s="571"/>
      <c r="G1105" s="101"/>
      <c r="H1105" s="499"/>
      <c r="I1105" s="98"/>
      <c r="J1105" s="98"/>
      <c r="K1105" s="94"/>
      <c r="L1105" s="95"/>
      <c r="M1105" s="95"/>
      <c r="N1105" s="101"/>
    </row>
    <row r="1106" spans="1:14" ht="24.95" customHeight="1" x14ac:dyDescent="0.25">
      <c r="A1106" s="360"/>
      <c r="B1106" s="360"/>
      <c r="C1106" s="360"/>
      <c r="D1106" s="102"/>
      <c r="E1106" s="498"/>
      <c r="F1106" s="571"/>
      <c r="G1106" s="101"/>
      <c r="H1106" s="499"/>
      <c r="I1106" s="98"/>
      <c r="J1106" s="98"/>
      <c r="K1106" s="94"/>
      <c r="L1106" s="95"/>
      <c r="M1106" s="95"/>
      <c r="N1106" s="101"/>
    </row>
    <row r="1107" spans="1:14" ht="24.95" customHeight="1" x14ac:dyDescent="0.25">
      <c r="A1107" s="360"/>
      <c r="B1107" s="360"/>
      <c r="C1107" s="360"/>
      <c r="D1107" s="102"/>
      <c r="E1107" s="498"/>
      <c r="F1107" s="571"/>
      <c r="G1107" s="101"/>
      <c r="H1107" s="499"/>
      <c r="I1107" s="98"/>
      <c r="J1107" s="98"/>
      <c r="K1107" s="94"/>
      <c r="L1107" s="95"/>
      <c r="M1107" s="95"/>
      <c r="N1107" s="101"/>
    </row>
    <row r="1108" spans="1:14" ht="24.95" customHeight="1" x14ac:dyDescent="0.25">
      <c r="A1108" s="360"/>
      <c r="B1108" s="360"/>
      <c r="C1108" s="360"/>
      <c r="D1108" s="102"/>
      <c r="E1108" s="498"/>
      <c r="F1108" s="571"/>
      <c r="G1108" s="101"/>
      <c r="H1108" s="499"/>
      <c r="I1108" s="98"/>
      <c r="J1108" s="98"/>
      <c r="K1108" s="94"/>
      <c r="L1108" s="95"/>
      <c r="M1108" s="95"/>
      <c r="N1108" s="101"/>
    </row>
    <row r="1109" spans="1:14" ht="24.95" customHeight="1" x14ac:dyDescent="0.25">
      <c r="A1109" s="360"/>
      <c r="B1109" s="360"/>
      <c r="C1109" s="360"/>
      <c r="D1109" s="102"/>
      <c r="E1109" s="498"/>
      <c r="F1109" s="571"/>
      <c r="G1109" s="101"/>
      <c r="H1109" s="499"/>
      <c r="I1109" s="98"/>
      <c r="J1109" s="98"/>
      <c r="K1109" s="94"/>
      <c r="L1109" s="95"/>
      <c r="M1109" s="95"/>
      <c r="N1109" s="101"/>
    </row>
    <row r="1110" spans="1:14" ht="24.95" customHeight="1" x14ac:dyDescent="0.25">
      <c r="A1110" s="360"/>
      <c r="B1110" s="360"/>
      <c r="C1110" s="360"/>
      <c r="D1110" s="102"/>
      <c r="E1110" s="498"/>
      <c r="F1110" s="571"/>
      <c r="G1110" s="101"/>
      <c r="H1110" s="499"/>
      <c r="I1110" s="98"/>
      <c r="J1110" s="98"/>
      <c r="K1110" s="94"/>
      <c r="L1110" s="95"/>
      <c r="M1110" s="95"/>
      <c r="N1110" s="101"/>
    </row>
    <row r="1111" spans="1:14" ht="24.95" customHeight="1" x14ac:dyDescent="0.25">
      <c r="A1111" s="360"/>
      <c r="B1111" s="360"/>
      <c r="C1111" s="360"/>
      <c r="D1111" s="102"/>
      <c r="E1111" s="498"/>
      <c r="F1111" s="571"/>
      <c r="G1111" s="101"/>
      <c r="H1111" s="499"/>
      <c r="I1111" s="98"/>
      <c r="J1111" s="98"/>
      <c r="K1111" s="94"/>
      <c r="L1111" s="95"/>
      <c r="M1111" s="95"/>
      <c r="N1111" s="101"/>
    </row>
    <row r="1112" spans="1:14" ht="24.95" customHeight="1" x14ac:dyDescent="0.25">
      <c r="A1112" s="360"/>
      <c r="B1112" s="360"/>
      <c r="C1112" s="360"/>
      <c r="D1112" s="102"/>
      <c r="E1112" s="498"/>
      <c r="F1112" s="571"/>
      <c r="G1112" s="101"/>
      <c r="H1112" s="499"/>
      <c r="I1112" s="98"/>
      <c r="J1112" s="98"/>
      <c r="K1112" s="94"/>
      <c r="L1112" s="95"/>
      <c r="M1112" s="95"/>
      <c r="N1112" s="101"/>
    </row>
    <row r="1113" spans="1:14" ht="24.95" customHeight="1" x14ac:dyDescent="0.25">
      <c r="A1113" s="360"/>
      <c r="B1113" s="360"/>
      <c r="C1113" s="360"/>
      <c r="D1113" s="102"/>
      <c r="E1113" s="498"/>
      <c r="F1113" s="571"/>
      <c r="G1113" s="101"/>
      <c r="H1113" s="499"/>
      <c r="I1113" s="98"/>
      <c r="J1113" s="98"/>
      <c r="K1113" s="94"/>
      <c r="L1113" s="95"/>
      <c r="M1113" s="95"/>
      <c r="N1113" s="101"/>
    </row>
    <row r="1114" spans="1:14" ht="24.95" customHeight="1" x14ac:dyDescent="0.25">
      <c r="A1114" s="360"/>
      <c r="B1114" s="360"/>
      <c r="C1114" s="360"/>
      <c r="D1114" s="102"/>
      <c r="E1114" s="498"/>
      <c r="F1114" s="571"/>
      <c r="G1114" s="101"/>
      <c r="H1114" s="499"/>
      <c r="I1114" s="98"/>
      <c r="J1114" s="98"/>
      <c r="K1114" s="94"/>
      <c r="L1114" s="95"/>
      <c r="M1114" s="95"/>
      <c r="N1114" s="101"/>
    </row>
    <row r="1115" spans="1:14" ht="24.95" customHeight="1" x14ac:dyDescent="0.25">
      <c r="A1115" s="360"/>
      <c r="B1115" s="360"/>
      <c r="C1115" s="360"/>
      <c r="D1115" s="102"/>
      <c r="E1115" s="498"/>
      <c r="F1115" s="571"/>
      <c r="G1115" s="101"/>
      <c r="H1115" s="499"/>
      <c r="I1115" s="98"/>
      <c r="J1115" s="98"/>
      <c r="K1115" s="94"/>
      <c r="L1115" s="95"/>
      <c r="M1115" s="95"/>
      <c r="N1115" s="101"/>
    </row>
    <row r="1116" spans="1:14" ht="24.95" customHeight="1" x14ac:dyDescent="0.25">
      <c r="A1116" s="360"/>
      <c r="B1116" s="360"/>
      <c r="C1116" s="360"/>
      <c r="D1116" s="102"/>
      <c r="E1116" s="498"/>
      <c r="F1116" s="571"/>
      <c r="G1116" s="101"/>
      <c r="H1116" s="499"/>
      <c r="I1116" s="98"/>
      <c r="J1116" s="98"/>
      <c r="K1116" s="94"/>
      <c r="L1116" s="95"/>
      <c r="M1116" s="95"/>
      <c r="N1116" s="101"/>
    </row>
    <row r="1117" spans="1:14" ht="24.95" customHeight="1" x14ac:dyDescent="0.25">
      <c r="A1117" s="360"/>
      <c r="B1117" s="360"/>
      <c r="C1117" s="360"/>
      <c r="D1117" s="102"/>
      <c r="E1117" s="498"/>
      <c r="F1117" s="571"/>
      <c r="G1117" s="101"/>
      <c r="H1117" s="499"/>
      <c r="I1117" s="98"/>
      <c r="J1117" s="98"/>
      <c r="K1117" s="94"/>
      <c r="L1117" s="95"/>
      <c r="M1117" s="95"/>
      <c r="N1117" s="101"/>
    </row>
    <row r="1118" spans="1:14" ht="24.95" customHeight="1" x14ac:dyDescent="0.25">
      <c r="A1118" s="360"/>
      <c r="B1118" s="360"/>
      <c r="C1118" s="360"/>
      <c r="D1118" s="102"/>
      <c r="E1118" s="498"/>
      <c r="F1118" s="571"/>
      <c r="G1118" s="101"/>
      <c r="H1118" s="499"/>
      <c r="I1118" s="98"/>
      <c r="J1118" s="98"/>
      <c r="K1118" s="94"/>
      <c r="L1118" s="95"/>
      <c r="M1118" s="95"/>
      <c r="N1118" s="101"/>
    </row>
    <row r="1119" spans="1:14" ht="24.95" customHeight="1" x14ac:dyDescent="0.25">
      <c r="A1119" s="360"/>
      <c r="B1119" s="360"/>
      <c r="C1119" s="360"/>
      <c r="D1119" s="102"/>
      <c r="E1119" s="498"/>
      <c r="F1119" s="571"/>
      <c r="G1119" s="101"/>
      <c r="H1119" s="499"/>
      <c r="I1119" s="98"/>
      <c r="J1119" s="98"/>
      <c r="K1119" s="94"/>
      <c r="L1119" s="95"/>
      <c r="M1119" s="95"/>
      <c r="N1119" s="101"/>
    </row>
    <row r="1120" spans="1:14" ht="24.95" customHeight="1" x14ac:dyDescent="0.25">
      <c r="A1120" s="360"/>
      <c r="B1120" s="360"/>
      <c r="C1120" s="360"/>
      <c r="D1120" s="102"/>
      <c r="E1120" s="498"/>
      <c r="F1120" s="571"/>
      <c r="G1120" s="101"/>
      <c r="H1120" s="499"/>
      <c r="I1120" s="98"/>
      <c r="J1120" s="98"/>
      <c r="K1120" s="94"/>
      <c r="L1120" s="95"/>
      <c r="M1120" s="95"/>
      <c r="N1120" s="101"/>
    </row>
    <row r="1121" spans="1:14" ht="24.95" customHeight="1" x14ac:dyDescent="0.25">
      <c r="A1121" s="360"/>
      <c r="B1121" s="360"/>
      <c r="C1121" s="360"/>
      <c r="D1121" s="102"/>
      <c r="E1121" s="498"/>
      <c r="F1121" s="571"/>
      <c r="G1121" s="101"/>
      <c r="H1121" s="499"/>
      <c r="I1121" s="98"/>
      <c r="J1121" s="98"/>
      <c r="K1121" s="94"/>
      <c r="L1121" s="95"/>
      <c r="M1121" s="95"/>
      <c r="N1121" s="101"/>
    </row>
    <row r="1122" spans="1:14" ht="24.95" customHeight="1" x14ac:dyDescent="0.25">
      <c r="A1122" s="360"/>
      <c r="B1122" s="360"/>
      <c r="C1122" s="360"/>
      <c r="D1122" s="102"/>
      <c r="E1122" s="498"/>
      <c r="F1122" s="571"/>
      <c r="G1122" s="101"/>
      <c r="H1122" s="499"/>
      <c r="I1122" s="98"/>
      <c r="J1122" s="98"/>
      <c r="K1122" s="94"/>
      <c r="L1122" s="95"/>
      <c r="M1122" s="95"/>
      <c r="N1122" s="101"/>
    </row>
    <row r="1123" spans="1:14" ht="24.95" customHeight="1" x14ac:dyDescent="0.25">
      <c r="A1123" s="360"/>
      <c r="B1123" s="360"/>
      <c r="C1123" s="360"/>
      <c r="D1123" s="102"/>
      <c r="E1123" s="498"/>
      <c r="F1123" s="571"/>
      <c r="G1123" s="101"/>
      <c r="H1123" s="499"/>
      <c r="I1123" s="98"/>
      <c r="J1123" s="98"/>
      <c r="K1123" s="94"/>
      <c r="L1123" s="95"/>
      <c r="M1123" s="95"/>
      <c r="N1123" s="101"/>
    </row>
    <row r="1124" spans="1:14" ht="24.95" customHeight="1" x14ac:dyDescent="0.25">
      <c r="A1124" s="360"/>
      <c r="B1124" s="360"/>
      <c r="C1124" s="360"/>
      <c r="D1124" s="102"/>
      <c r="E1124" s="498"/>
      <c r="F1124" s="571"/>
      <c r="G1124" s="101"/>
      <c r="H1124" s="499"/>
      <c r="I1124" s="98"/>
      <c r="J1124" s="98"/>
      <c r="K1124" s="94"/>
      <c r="L1124" s="95"/>
      <c r="M1124" s="95"/>
      <c r="N1124" s="101"/>
    </row>
    <row r="1125" spans="1:14" ht="24.95" customHeight="1" x14ac:dyDescent="0.25">
      <c r="A1125" s="360"/>
      <c r="B1125" s="360"/>
      <c r="C1125" s="360"/>
      <c r="D1125" s="102"/>
      <c r="E1125" s="498"/>
      <c r="F1125" s="571"/>
      <c r="G1125" s="101"/>
      <c r="H1125" s="499"/>
      <c r="I1125" s="98"/>
      <c r="J1125" s="98"/>
      <c r="K1125" s="94"/>
      <c r="L1125" s="95"/>
      <c r="M1125" s="95"/>
      <c r="N1125" s="101"/>
    </row>
    <row r="1126" spans="1:14" ht="24.95" customHeight="1" x14ac:dyDescent="0.25">
      <c r="A1126" s="360"/>
      <c r="B1126" s="360"/>
      <c r="C1126" s="360"/>
      <c r="D1126" s="102"/>
      <c r="E1126" s="498"/>
      <c r="F1126" s="571"/>
      <c r="G1126" s="101"/>
      <c r="H1126" s="499"/>
      <c r="I1126" s="98"/>
      <c r="J1126" s="98"/>
      <c r="K1126" s="94"/>
      <c r="L1126" s="95"/>
      <c r="M1126" s="95"/>
      <c r="N1126" s="101"/>
    </row>
    <row r="1127" spans="1:14" ht="24.95" customHeight="1" x14ac:dyDescent="0.25">
      <c r="A1127" s="360"/>
      <c r="B1127" s="360"/>
      <c r="C1127" s="360"/>
      <c r="D1127" s="102"/>
      <c r="E1127" s="498"/>
      <c r="F1127" s="571"/>
      <c r="G1127" s="101"/>
      <c r="H1127" s="499"/>
      <c r="I1127" s="98"/>
      <c r="J1127" s="98"/>
      <c r="K1127" s="94"/>
      <c r="L1127" s="95"/>
      <c r="M1127" s="95"/>
      <c r="N1127" s="101"/>
    </row>
    <row r="1128" spans="1:14" ht="24.95" customHeight="1" x14ac:dyDescent="0.25">
      <c r="A1128" s="360"/>
      <c r="B1128" s="360"/>
      <c r="C1128" s="360"/>
      <c r="D1128" s="102"/>
      <c r="E1128" s="498"/>
      <c r="F1128" s="571"/>
      <c r="G1128" s="101"/>
      <c r="H1128" s="499"/>
      <c r="I1128" s="98"/>
      <c r="J1128" s="98"/>
      <c r="K1128" s="94"/>
      <c r="L1128" s="95"/>
      <c r="M1128" s="95"/>
      <c r="N1128" s="101"/>
    </row>
    <row r="1129" spans="1:14" ht="24.95" customHeight="1" x14ac:dyDescent="0.25">
      <c r="A1129" s="360"/>
      <c r="B1129" s="360"/>
      <c r="C1129" s="360"/>
      <c r="D1129" s="102"/>
      <c r="E1129" s="498"/>
      <c r="F1129" s="571"/>
      <c r="G1129" s="101"/>
      <c r="H1129" s="499"/>
      <c r="I1129" s="98"/>
      <c r="J1129" s="98"/>
      <c r="K1129" s="94"/>
      <c r="L1129" s="95"/>
      <c r="M1129" s="95"/>
      <c r="N1129" s="101"/>
    </row>
    <row r="1130" spans="1:14" ht="24.95" customHeight="1" x14ac:dyDescent="0.25">
      <c r="A1130" s="360"/>
      <c r="B1130" s="360"/>
      <c r="C1130" s="360"/>
      <c r="D1130" s="102"/>
      <c r="E1130" s="498"/>
      <c r="F1130" s="571"/>
      <c r="G1130" s="101"/>
      <c r="H1130" s="499"/>
      <c r="I1130" s="98"/>
      <c r="J1130" s="98"/>
      <c r="K1130" s="94"/>
      <c r="L1130" s="95"/>
      <c r="M1130" s="95"/>
      <c r="N1130" s="101"/>
    </row>
    <row r="1131" spans="1:14" ht="24.95" customHeight="1" x14ac:dyDescent="0.25">
      <c r="A1131" s="360"/>
      <c r="B1131" s="360"/>
      <c r="C1131" s="360"/>
      <c r="D1131" s="102"/>
      <c r="E1131" s="498"/>
      <c r="F1131" s="571"/>
      <c r="G1131" s="101"/>
      <c r="H1131" s="499"/>
      <c r="I1131" s="98"/>
      <c r="J1131" s="98"/>
      <c r="K1131" s="94"/>
      <c r="L1131" s="95"/>
      <c r="M1131" s="95"/>
      <c r="N1131" s="101"/>
    </row>
    <row r="1132" spans="1:14" ht="24.95" customHeight="1" x14ac:dyDescent="0.25">
      <c r="A1132" s="360"/>
      <c r="B1132" s="360"/>
      <c r="C1132" s="360"/>
      <c r="D1132" s="102"/>
      <c r="E1132" s="498"/>
      <c r="F1132" s="571"/>
      <c r="G1132" s="101"/>
      <c r="H1132" s="499"/>
      <c r="I1132" s="98"/>
      <c r="J1132" s="98"/>
      <c r="K1132" s="94"/>
      <c r="L1132" s="95"/>
      <c r="M1132" s="95"/>
      <c r="N1132" s="101"/>
    </row>
    <row r="1133" spans="1:14" ht="24.95" customHeight="1" x14ac:dyDescent="0.25">
      <c r="A1133" s="360"/>
      <c r="B1133" s="360"/>
      <c r="C1133" s="360"/>
      <c r="D1133" s="102"/>
      <c r="E1133" s="498"/>
      <c r="F1133" s="571"/>
      <c r="G1133" s="101"/>
      <c r="H1133" s="499"/>
      <c r="I1133" s="98"/>
      <c r="J1133" s="98"/>
      <c r="K1133" s="94"/>
      <c r="L1133" s="95"/>
      <c r="M1133" s="95"/>
      <c r="N1133" s="101"/>
    </row>
    <row r="1134" spans="1:14" ht="24.95" customHeight="1" x14ac:dyDescent="0.25">
      <c r="A1134" s="360"/>
      <c r="B1134" s="360"/>
      <c r="C1134" s="360"/>
      <c r="D1134" s="102"/>
      <c r="E1134" s="498"/>
      <c r="F1134" s="571"/>
      <c r="G1134" s="101"/>
      <c r="H1134" s="499"/>
      <c r="I1134" s="98"/>
      <c r="J1134" s="98"/>
      <c r="K1134" s="94"/>
      <c r="L1134" s="95"/>
      <c r="M1134" s="95"/>
      <c r="N1134" s="101"/>
    </row>
    <row r="1135" spans="1:14" ht="24.95" customHeight="1" x14ac:dyDescent="0.25">
      <c r="A1135" s="360"/>
      <c r="B1135" s="360"/>
      <c r="C1135" s="360"/>
      <c r="D1135" s="102"/>
      <c r="E1135" s="498"/>
      <c r="F1135" s="571"/>
      <c r="G1135" s="101"/>
      <c r="H1135" s="499"/>
      <c r="I1135" s="98"/>
      <c r="J1135" s="98"/>
      <c r="K1135" s="94"/>
      <c r="L1135" s="95"/>
      <c r="M1135" s="95"/>
      <c r="N1135" s="101"/>
    </row>
    <row r="1136" spans="1:14" ht="24.95" customHeight="1" x14ac:dyDescent="0.25">
      <c r="A1136" s="360"/>
      <c r="B1136" s="360"/>
      <c r="C1136" s="360"/>
      <c r="D1136" s="102"/>
      <c r="E1136" s="498"/>
      <c r="F1136" s="571"/>
      <c r="G1136" s="101"/>
      <c r="H1136" s="499"/>
      <c r="I1136" s="98"/>
      <c r="J1136" s="98"/>
      <c r="K1136" s="94"/>
      <c r="L1136" s="95"/>
      <c r="M1136" s="95"/>
      <c r="N1136" s="101"/>
    </row>
    <row r="1137" spans="1:14" ht="24.95" customHeight="1" x14ac:dyDescent="0.25">
      <c r="A1137" s="360"/>
      <c r="B1137" s="360"/>
      <c r="C1137" s="360"/>
      <c r="D1137" s="102"/>
      <c r="E1137" s="498"/>
      <c r="F1137" s="571"/>
      <c r="G1137" s="101"/>
      <c r="H1137" s="499"/>
      <c r="I1137" s="98"/>
      <c r="J1137" s="98"/>
      <c r="K1137" s="94"/>
      <c r="L1137" s="95"/>
      <c r="M1137" s="95"/>
      <c r="N1137" s="101"/>
    </row>
    <row r="1138" spans="1:14" ht="24.95" customHeight="1" x14ac:dyDescent="0.25">
      <c r="A1138" s="360"/>
      <c r="B1138" s="360"/>
      <c r="C1138" s="360"/>
      <c r="D1138" s="102"/>
      <c r="E1138" s="498"/>
      <c r="F1138" s="571"/>
      <c r="G1138" s="101"/>
      <c r="H1138" s="499"/>
      <c r="I1138" s="98"/>
      <c r="J1138" s="98"/>
      <c r="K1138" s="94"/>
      <c r="L1138" s="95"/>
      <c r="M1138" s="95"/>
      <c r="N1138" s="101"/>
    </row>
    <row r="1139" spans="1:14" ht="24.95" customHeight="1" x14ac:dyDescent="0.25">
      <c r="A1139" s="360"/>
      <c r="B1139" s="360"/>
      <c r="C1139" s="360"/>
      <c r="D1139" s="102"/>
      <c r="E1139" s="498"/>
      <c r="F1139" s="571"/>
      <c r="G1139" s="101"/>
      <c r="H1139" s="499"/>
      <c r="I1139" s="98"/>
      <c r="J1139" s="98"/>
      <c r="K1139" s="94"/>
      <c r="L1139" s="95"/>
      <c r="M1139" s="95"/>
      <c r="N1139" s="101"/>
    </row>
    <row r="1140" spans="1:14" ht="24.95" customHeight="1" x14ac:dyDescent="0.25">
      <c r="A1140" s="360"/>
      <c r="B1140" s="360"/>
      <c r="C1140" s="360"/>
      <c r="D1140" s="102"/>
      <c r="E1140" s="498"/>
      <c r="F1140" s="571"/>
      <c r="G1140" s="101"/>
      <c r="H1140" s="499"/>
      <c r="I1140" s="98"/>
      <c r="J1140" s="98"/>
      <c r="K1140" s="94"/>
      <c r="L1140" s="95"/>
      <c r="M1140" s="95"/>
      <c r="N1140" s="101"/>
    </row>
    <row r="1141" spans="1:14" ht="24.95" customHeight="1" x14ac:dyDescent="0.25">
      <c r="A1141" s="360"/>
      <c r="B1141" s="360"/>
      <c r="C1141" s="360"/>
      <c r="D1141" s="102"/>
      <c r="E1141" s="498"/>
      <c r="F1141" s="571"/>
      <c r="G1141" s="101"/>
      <c r="H1141" s="499"/>
      <c r="I1141" s="98"/>
      <c r="J1141" s="98"/>
      <c r="K1141" s="94"/>
      <c r="L1141" s="95"/>
      <c r="M1141" s="95"/>
      <c r="N1141" s="101"/>
    </row>
    <row r="1142" spans="1:14" ht="24.95" customHeight="1" x14ac:dyDescent="0.25">
      <c r="A1142" s="360"/>
      <c r="B1142" s="360"/>
      <c r="C1142" s="360"/>
      <c r="D1142" s="102"/>
      <c r="E1142" s="498"/>
      <c r="F1142" s="571"/>
      <c r="G1142" s="101"/>
      <c r="H1142" s="499"/>
      <c r="I1142" s="98"/>
      <c r="J1142" s="98"/>
      <c r="K1142" s="94"/>
      <c r="L1142" s="95"/>
      <c r="M1142" s="95"/>
      <c r="N1142" s="101"/>
    </row>
    <row r="1143" spans="1:14" ht="24.95" customHeight="1" x14ac:dyDescent="0.25">
      <c r="A1143" s="360"/>
      <c r="B1143" s="360"/>
      <c r="C1143" s="360"/>
      <c r="D1143" s="102"/>
      <c r="E1143" s="498"/>
      <c r="F1143" s="571"/>
      <c r="G1143" s="101"/>
      <c r="H1143" s="499"/>
      <c r="I1143" s="98"/>
      <c r="J1143" s="98"/>
      <c r="K1143" s="94"/>
      <c r="L1143" s="95"/>
      <c r="M1143" s="95"/>
      <c r="N1143" s="101"/>
    </row>
    <row r="1144" spans="1:14" ht="24.95" customHeight="1" x14ac:dyDescent="0.25">
      <c r="A1144" s="360"/>
      <c r="B1144" s="360"/>
      <c r="C1144" s="360"/>
      <c r="D1144" s="102"/>
      <c r="E1144" s="498"/>
      <c r="F1144" s="571"/>
      <c r="G1144" s="101"/>
      <c r="H1144" s="499"/>
      <c r="I1144" s="98"/>
      <c r="J1144" s="98"/>
      <c r="K1144" s="94"/>
      <c r="L1144" s="95"/>
      <c r="M1144" s="95"/>
      <c r="N1144" s="101"/>
    </row>
    <row r="1145" spans="1:14" ht="24.95" customHeight="1" x14ac:dyDescent="0.25">
      <c r="A1145" s="360"/>
      <c r="B1145" s="360"/>
      <c r="C1145" s="360"/>
      <c r="D1145" s="102"/>
      <c r="E1145" s="498"/>
      <c r="F1145" s="571"/>
      <c r="G1145" s="101"/>
      <c r="H1145" s="499"/>
      <c r="I1145" s="98"/>
      <c r="J1145" s="98"/>
      <c r="K1145" s="94"/>
      <c r="L1145" s="95"/>
      <c r="M1145" s="95"/>
      <c r="N1145" s="101"/>
    </row>
    <row r="1146" spans="1:14" ht="24.95" customHeight="1" x14ac:dyDescent="0.25">
      <c r="A1146" s="360"/>
      <c r="B1146" s="360"/>
      <c r="C1146" s="360"/>
      <c r="D1146" s="102"/>
      <c r="E1146" s="498"/>
      <c r="F1146" s="571"/>
      <c r="G1146" s="101"/>
      <c r="H1146" s="499"/>
      <c r="I1146" s="98"/>
      <c r="J1146" s="98"/>
      <c r="K1146" s="94"/>
      <c r="L1146" s="95"/>
      <c r="M1146" s="95"/>
      <c r="N1146" s="101"/>
    </row>
    <row r="1147" spans="1:14" ht="24.95" customHeight="1" x14ac:dyDescent="0.25">
      <c r="A1147" s="360"/>
      <c r="B1147" s="360"/>
      <c r="C1147" s="360"/>
      <c r="D1147" s="102"/>
      <c r="E1147" s="498"/>
      <c r="F1147" s="571"/>
      <c r="G1147" s="101"/>
      <c r="H1147" s="499"/>
      <c r="I1147" s="98"/>
      <c r="J1147" s="98"/>
      <c r="K1147" s="94"/>
      <c r="L1147" s="95"/>
      <c r="M1147" s="95"/>
      <c r="N1147" s="101"/>
    </row>
    <row r="1148" spans="1:14" ht="24.95" customHeight="1" x14ac:dyDescent="0.25">
      <c r="A1148" s="360"/>
      <c r="B1148" s="360"/>
      <c r="C1148" s="360"/>
      <c r="D1148" s="102"/>
      <c r="E1148" s="498"/>
      <c r="F1148" s="571"/>
      <c r="G1148" s="101"/>
      <c r="H1148" s="499"/>
      <c r="I1148" s="98"/>
      <c r="J1148" s="98"/>
      <c r="K1148" s="94"/>
      <c r="L1148" s="95"/>
      <c r="M1148" s="95"/>
      <c r="N1148" s="101"/>
    </row>
    <row r="1149" spans="1:14" ht="24.95" customHeight="1" x14ac:dyDescent="0.25">
      <c r="A1149" s="360"/>
      <c r="B1149" s="360"/>
      <c r="C1149" s="360"/>
      <c r="D1149" s="102"/>
      <c r="E1149" s="498"/>
      <c r="F1149" s="571"/>
      <c r="G1149" s="101"/>
      <c r="H1149" s="499"/>
      <c r="I1149" s="98"/>
      <c r="J1149" s="98"/>
      <c r="K1149" s="94"/>
      <c r="L1149" s="95"/>
      <c r="M1149" s="95"/>
      <c r="N1149" s="101"/>
    </row>
    <row r="1150" spans="1:14" ht="24.95" customHeight="1" x14ac:dyDescent="0.25">
      <c r="A1150" s="360"/>
      <c r="B1150" s="360"/>
      <c r="C1150" s="360"/>
      <c r="D1150" s="102"/>
      <c r="E1150" s="498"/>
      <c r="F1150" s="571"/>
      <c r="G1150" s="101"/>
      <c r="H1150" s="499"/>
      <c r="I1150" s="98"/>
      <c r="J1150" s="98"/>
      <c r="K1150" s="94"/>
      <c r="L1150" s="95"/>
      <c r="M1150" s="95"/>
      <c r="N1150" s="101"/>
    </row>
    <row r="1151" spans="1:14" ht="24.95" customHeight="1" x14ac:dyDescent="0.25">
      <c r="A1151" s="360"/>
      <c r="B1151" s="360"/>
      <c r="C1151" s="360"/>
      <c r="D1151" s="102"/>
      <c r="E1151" s="498"/>
      <c r="F1151" s="571"/>
      <c r="G1151" s="101"/>
      <c r="H1151" s="499"/>
      <c r="I1151" s="98"/>
      <c r="J1151" s="98"/>
      <c r="K1151" s="94"/>
      <c r="L1151" s="95"/>
      <c r="M1151" s="95"/>
      <c r="N1151" s="101"/>
    </row>
    <row r="1152" spans="1:14" ht="24.95" customHeight="1" x14ac:dyDescent="0.25">
      <c r="A1152" s="360"/>
      <c r="B1152" s="360"/>
      <c r="C1152" s="360"/>
      <c r="D1152" s="102"/>
      <c r="E1152" s="498"/>
      <c r="F1152" s="571"/>
      <c r="G1152" s="101"/>
      <c r="H1152" s="499"/>
      <c r="I1152" s="98"/>
      <c r="J1152" s="98"/>
      <c r="K1152" s="94"/>
      <c r="L1152" s="95"/>
      <c r="M1152" s="95"/>
      <c r="N1152" s="101"/>
    </row>
    <row r="1153" spans="1:14" ht="24.95" customHeight="1" x14ac:dyDescent="0.25">
      <c r="A1153" s="360"/>
      <c r="B1153" s="360"/>
      <c r="C1153" s="360"/>
      <c r="D1153" s="102"/>
      <c r="E1153" s="498"/>
      <c r="F1153" s="571"/>
      <c r="G1153" s="101"/>
      <c r="H1153" s="499"/>
      <c r="I1153" s="98"/>
      <c r="J1153" s="98"/>
      <c r="K1153" s="94"/>
      <c r="L1153" s="95"/>
      <c r="M1153" s="95"/>
      <c r="N1153" s="101"/>
    </row>
    <row r="1154" spans="1:14" ht="24.95" customHeight="1" x14ac:dyDescent="0.25">
      <c r="A1154" s="360"/>
      <c r="B1154" s="360"/>
      <c r="C1154" s="360"/>
      <c r="D1154" s="102"/>
      <c r="E1154" s="498"/>
      <c r="F1154" s="571"/>
      <c r="G1154" s="101"/>
      <c r="H1154" s="499"/>
      <c r="I1154" s="98"/>
      <c r="J1154" s="98"/>
      <c r="K1154" s="94"/>
      <c r="L1154" s="95"/>
      <c r="M1154" s="95"/>
      <c r="N1154" s="101"/>
    </row>
    <row r="1155" spans="1:14" ht="24.95" customHeight="1" x14ac:dyDescent="0.25">
      <c r="A1155" s="360"/>
      <c r="B1155" s="360"/>
      <c r="C1155" s="360"/>
      <c r="D1155" s="102"/>
      <c r="E1155" s="498"/>
      <c r="F1155" s="571"/>
      <c r="G1155" s="101"/>
      <c r="H1155" s="499"/>
      <c r="I1155" s="98"/>
      <c r="J1155" s="98"/>
      <c r="K1155" s="94"/>
      <c r="L1155" s="95"/>
      <c r="M1155" s="95"/>
      <c r="N1155" s="101"/>
    </row>
    <row r="1156" spans="1:14" ht="24.95" customHeight="1" x14ac:dyDescent="0.25">
      <c r="A1156" s="360"/>
      <c r="B1156" s="360"/>
      <c r="C1156" s="360"/>
      <c r="D1156" s="102"/>
      <c r="E1156" s="498"/>
      <c r="F1156" s="571"/>
      <c r="G1156" s="101"/>
      <c r="H1156" s="499"/>
      <c r="I1156" s="98"/>
      <c r="J1156" s="98"/>
      <c r="K1156" s="94"/>
      <c r="L1156" s="95"/>
      <c r="M1156" s="95"/>
      <c r="N1156" s="101"/>
    </row>
    <row r="1157" spans="1:14" ht="24.95" customHeight="1" x14ac:dyDescent="0.25">
      <c r="A1157" s="360"/>
      <c r="B1157" s="360"/>
      <c r="C1157" s="360"/>
      <c r="D1157" s="102"/>
      <c r="E1157" s="498"/>
      <c r="F1157" s="571"/>
      <c r="G1157" s="101"/>
      <c r="H1157" s="499"/>
      <c r="I1157" s="98"/>
      <c r="J1157" s="98"/>
      <c r="K1157" s="94"/>
      <c r="L1157" s="95"/>
      <c r="M1157" s="95"/>
      <c r="N1157" s="101"/>
    </row>
    <row r="1158" spans="1:14" ht="24.95" customHeight="1" x14ac:dyDescent="0.25">
      <c r="A1158" s="360"/>
      <c r="B1158" s="360"/>
      <c r="C1158" s="360"/>
      <c r="D1158" s="102"/>
      <c r="E1158" s="498"/>
      <c r="F1158" s="571"/>
      <c r="G1158" s="101"/>
      <c r="H1158" s="499"/>
      <c r="I1158" s="98"/>
      <c r="J1158" s="98"/>
      <c r="K1158" s="94"/>
      <c r="L1158" s="95"/>
      <c r="M1158" s="95"/>
      <c r="N1158" s="101"/>
    </row>
    <row r="1159" spans="1:14" ht="24.95" customHeight="1" x14ac:dyDescent="0.25">
      <c r="A1159" s="360"/>
      <c r="B1159" s="360"/>
      <c r="C1159" s="360"/>
      <c r="D1159" s="102"/>
      <c r="E1159" s="498"/>
      <c r="F1159" s="571"/>
      <c r="G1159" s="101"/>
      <c r="H1159" s="499"/>
      <c r="I1159" s="98"/>
      <c r="J1159" s="98"/>
      <c r="K1159" s="94"/>
      <c r="L1159" s="95"/>
      <c r="M1159" s="95"/>
      <c r="N1159" s="101"/>
    </row>
    <row r="1160" spans="1:14" ht="24.95" customHeight="1" x14ac:dyDescent="0.25">
      <c r="A1160" s="360"/>
      <c r="B1160" s="360"/>
      <c r="C1160" s="360"/>
      <c r="D1160" s="102"/>
      <c r="E1160" s="498"/>
      <c r="F1160" s="571"/>
      <c r="G1160" s="101"/>
      <c r="H1160" s="499"/>
      <c r="I1160" s="98"/>
      <c r="J1160" s="98"/>
      <c r="K1160" s="94"/>
      <c r="L1160" s="95"/>
      <c r="M1160" s="95"/>
      <c r="N1160" s="101"/>
    </row>
    <row r="1161" spans="1:14" ht="24.95" customHeight="1" x14ac:dyDescent="0.25">
      <c r="A1161" s="360"/>
      <c r="B1161" s="360"/>
      <c r="C1161" s="360"/>
      <c r="D1161" s="102"/>
      <c r="E1161" s="498"/>
      <c r="F1161" s="571"/>
      <c r="G1161" s="101"/>
      <c r="H1161" s="499"/>
      <c r="I1161" s="98"/>
      <c r="J1161" s="98"/>
      <c r="K1161" s="94"/>
      <c r="L1161" s="95"/>
      <c r="M1161" s="95"/>
      <c r="N1161" s="101"/>
    </row>
    <row r="1162" spans="1:14" ht="24.95" customHeight="1" x14ac:dyDescent="0.25">
      <c r="A1162" s="360"/>
      <c r="B1162" s="360"/>
      <c r="C1162" s="360"/>
      <c r="D1162" s="102"/>
      <c r="E1162" s="498"/>
      <c r="F1162" s="571"/>
      <c r="G1162" s="101"/>
      <c r="H1162" s="499"/>
      <c r="I1162" s="98"/>
      <c r="J1162" s="98"/>
      <c r="K1162" s="94"/>
      <c r="L1162" s="95"/>
      <c r="M1162" s="95"/>
      <c r="N1162" s="101"/>
    </row>
    <row r="1163" spans="1:14" ht="24.95" customHeight="1" x14ac:dyDescent="0.25">
      <c r="A1163" s="360"/>
      <c r="B1163" s="360"/>
      <c r="C1163" s="360"/>
      <c r="D1163" s="102"/>
      <c r="E1163" s="498"/>
      <c r="F1163" s="571"/>
      <c r="G1163" s="101"/>
      <c r="H1163" s="499"/>
      <c r="I1163" s="98"/>
      <c r="J1163" s="98"/>
      <c r="K1163" s="94"/>
      <c r="L1163" s="95"/>
      <c r="M1163" s="95"/>
      <c r="N1163" s="101"/>
    </row>
    <row r="1164" spans="1:14" ht="24.95" customHeight="1" x14ac:dyDescent="0.25">
      <c r="A1164" s="360"/>
      <c r="B1164" s="360"/>
      <c r="C1164" s="360"/>
      <c r="D1164" s="102"/>
      <c r="E1164" s="498"/>
      <c r="F1164" s="571"/>
      <c r="G1164" s="101"/>
      <c r="H1164" s="499"/>
      <c r="I1164" s="98"/>
      <c r="J1164" s="98"/>
      <c r="K1164" s="94"/>
      <c r="L1164" s="95"/>
      <c r="M1164" s="95"/>
      <c r="N1164" s="101"/>
    </row>
    <row r="1165" spans="1:14" ht="24.95" customHeight="1" x14ac:dyDescent="0.25">
      <c r="A1165" s="360"/>
      <c r="B1165" s="360"/>
      <c r="C1165" s="360"/>
      <c r="D1165" s="102"/>
      <c r="E1165" s="498"/>
      <c r="F1165" s="571"/>
      <c r="G1165" s="101"/>
      <c r="H1165" s="499"/>
      <c r="I1165" s="98"/>
      <c r="J1165" s="98"/>
      <c r="K1165" s="94"/>
      <c r="L1165" s="95"/>
      <c r="M1165" s="95"/>
      <c r="N1165" s="101"/>
    </row>
    <row r="1166" spans="1:14" ht="24.95" customHeight="1" x14ac:dyDescent="0.25">
      <c r="A1166" s="360"/>
      <c r="B1166" s="360"/>
      <c r="C1166" s="360"/>
      <c r="D1166" s="102"/>
      <c r="E1166" s="498"/>
      <c r="F1166" s="571"/>
      <c r="G1166" s="101"/>
      <c r="H1166" s="499"/>
      <c r="I1166" s="98"/>
      <c r="J1166" s="98"/>
      <c r="K1166" s="94"/>
      <c r="L1166" s="95"/>
      <c r="M1166" s="95"/>
      <c r="N1166" s="101"/>
    </row>
    <row r="1167" spans="1:14" ht="24.95" customHeight="1" x14ac:dyDescent="0.25">
      <c r="A1167" s="360"/>
      <c r="B1167" s="360"/>
      <c r="C1167" s="360"/>
      <c r="D1167" s="102"/>
      <c r="E1167" s="498"/>
      <c r="F1167" s="571"/>
      <c r="G1167" s="101"/>
      <c r="H1167" s="499"/>
      <c r="I1167" s="98"/>
      <c r="J1167" s="98"/>
      <c r="K1167" s="94"/>
      <c r="L1167" s="95"/>
      <c r="M1167" s="95"/>
      <c r="N1167" s="101"/>
    </row>
    <row r="1168" spans="1:14" ht="24.95" customHeight="1" x14ac:dyDescent="0.25">
      <c r="A1168" s="360"/>
      <c r="B1168" s="360"/>
      <c r="C1168" s="360"/>
      <c r="D1168" s="102"/>
      <c r="E1168" s="498"/>
      <c r="F1168" s="571"/>
      <c r="G1168" s="101"/>
      <c r="H1168" s="499"/>
      <c r="I1168" s="98"/>
      <c r="J1168" s="98"/>
      <c r="K1168" s="94"/>
      <c r="L1168" s="95"/>
      <c r="M1168" s="95"/>
      <c r="N1168" s="101"/>
    </row>
    <row r="1169" spans="1:14" ht="24.95" customHeight="1" x14ac:dyDescent="0.25">
      <c r="A1169" s="360"/>
      <c r="B1169" s="360"/>
      <c r="C1169" s="360"/>
      <c r="D1169" s="102"/>
      <c r="E1169" s="498"/>
      <c r="F1169" s="571"/>
      <c r="G1169" s="101"/>
      <c r="H1169" s="499"/>
      <c r="I1169" s="98"/>
      <c r="J1169" s="98"/>
      <c r="K1169" s="94"/>
      <c r="L1169" s="95"/>
      <c r="M1169" s="95"/>
      <c r="N1169" s="101"/>
    </row>
    <row r="1170" spans="1:14" ht="24.95" customHeight="1" x14ac:dyDescent="0.25">
      <c r="A1170" s="360"/>
      <c r="B1170" s="360"/>
      <c r="C1170" s="360"/>
      <c r="D1170" s="102"/>
      <c r="E1170" s="498"/>
      <c r="F1170" s="571"/>
      <c r="G1170" s="101"/>
      <c r="H1170" s="499"/>
      <c r="I1170" s="98"/>
      <c r="J1170" s="98"/>
      <c r="K1170" s="94"/>
      <c r="L1170" s="95"/>
      <c r="M1170" s="95"/>
      <c r="N1170" s="101"/>
    </row>
    <row r="1171" spans="1:14" ht="24.95" customHeight="1" x14ac:dyDescent="0.25">
      <c r="A1171" s="360"/>
      <c r="B1171" s="360"/>
      <c r="C1171" s="360"/>
      <c r="D1171" s="102"/>
      <c r="E1171" s="498"/>
      <c r="F1171" s="571"/>
      <c r="G1171" s="101"/>
      <c r="H1171" s="499"/>
      <c r="I1171" s="98"/>
      <c r="J1171" s="98"/>
      <c r="K1171" s="94"/>
      <c r="L1171" s="95"/>
      <c r="M1171" s="95"/>
      <c r="N1171" s="101"/>
    </row>
    <row r="1172" spans="1:14" ht="24.95" customHeight="1" x14ac:dyDescent="0.25">
      <c r="A1172" s="360"/>
      <c r="B1172" s="360"/>
      <c r="C1172" s="360"/>
      <c r="D1172" s="102"/>
      <c r="E1172" s="498"/>
      <c r="F1172" s="571"/>
      <c r="G1172" s="101"/>
      <c r="H1172" s="499"/>
      <c r="I1172" s="98"/>
      <c r="J1172" s="98"/>
      <c r="K1172" s="94"/>
      <c r="L1172" s="95"/>
      <c r="M1172" s="95"/>
      <c r="N1172" s="101"/>
    </row>
    <row r="1173" spans="1:14" ht="24.95" customHeight="1" x14ac:dyDescent="0.25">
      <c r="A1173" s="360"/>
      <c r="B1173" s="360"/>
      <c r="C1173" s="360"/>
      <c r="D1173" s="102"/>
      <c r="E1173" s="498"/>
      <c r="F1173" s="571"/>
      <c r="G1173" s="101"/>
      <c r="H1173" s="499"/>
      <c r="I1173" s="98"/>
      <c r="J1173" s="98"/>
      <c r="K1173" s="94"/>
      <c r="L1173" s="95"/>
      <c r="M1173" s="95"/>
      <c r="N1173" s="101"/>
    </row>
    <row r="1174" spans="1:14" ht="24.95" customHeight="1" x14ac:dyDescent="0.25">
      <c r="A1174" s="360"/>
      <c r="B1174" s="360"/>
      <c r="C1174" s="360"/>
      <c r="D1174" s="102"/>
      <c r="E1174" s="498"/>
      <c r="F1174" s="571"/>
      <c r="G1174" s="101"/>
      <c r="H1174" s="499"/>
      <c r="I1174" s="98"/>
      <c r="J1174" s="98"/>
      <c r="K1174" s="94"/>
      <c r="L1174" s="95"/>
      <c r="M1174" s="95"/>
      <c r="N1174" s="101"/>
    </row>
    <row r="1175" spans="1:14" ht="24.95" customHeight="1" x14ac:dyDescent="0.25">
      <c r="A1175" s="360"/>
      <c r="B1175" s="360"/>
      <c r="C1175" s="360"/>
      <c r="D1175" s="102"/>
      <c r="E1175" s="498"/>
      <c r="F1175" s="571"/>
      <c r="G1175" s="101"/>
      <c r="H1175" s="499"/>
      <c r="I1175" s="98"/>
      <c r="J1175" s="98"/>
      <c r="K1175" s="94"/>
      <c r="L1175" s="95"/>
      <c r="M1175" s="95"/>
      <c r="N1175" s="101"/>
    </row>
    <row r="1176" spans="1:14" ht="24.95" customHeight="1" x14ac:dyDescent="0.25">
      <c r="A1176" s="360"/>
      <c r="B1176" s="360"/>
      <c r="C1176" s="360"/>
      <c r="D1176" s="102"/>
      <c r="E1176" s="498"/>
      <c r="F1176" s="571"/>
      <c r="G1176" s="101"/>
      <c r="H1176" s="499"/>
      <c r="I1176" s="98"/>
      <c r="J1176" s="98"/>
      <c r="K1176" s="94"/>
      <c r="L1176" s="95"/>
      <c r="M1176" s="95"/>
      <c r="N1176" s="101"/>
    </row>
    <row r="1177" spans="1:14" ht="24.95" customHeight="1" x14ac:dyDescent="0.25">
      <c r="A1177" s="360"/>
      <c r="B1177" s="360"/>
      <c r="C1177" s="360"/>
      <c r="D1177" s="102"/>
      <c r="E1177" s="498"/>
      <c r="F1177" s="571"/>
      <c r="G1177" s="101"/>
      <c r="H1177" s="499"/>
      <c r="I1177" s="98"/>
      <c r="J1177" s="98"/>
      <c r="K1177" s="94"/>
      <c r="L1177" s="95"/>
      <c r="M1177" s="95"/>
      <c r="N1177" s="101"/>
    </row>
    <row r="1178" spans="1:14" ht="24.95" customHeight="1" x14ac:dyDescent="0.25">
      <c r="A1178" s="360"/>
      <c r="B1178" s="360"/>
      <c r="C1178" s="360"/>
      <c r="D1178" s="102"/>
      <c r="E1178" s="498"/>
      <c r="F1178" s="571"/>
      <c r="G1178" s="101"/>
      <c r="H1178" s="499"/>
      <c r="I1178" s="98"/>
      <c r="J1178" s="98"/>
      <c r="K1178" s="94"/>
      <c r="L1178" s="95"/>
      <c r="M1178" s="95"/>
      <c r="N1178" s="101"/>
    </row>
    <row r="1179" spans="1:14" ht="24.95" customHeight="1" x14ac:dyDescent="0.25">
      <c r="A1179" s="360"/>
      <c r="B1179" s="360"/>
      <c r="C1179" s="360"/>
      <c r="D1179" s="102"/>
      <c r="E1179" s="498"/>
      <c r="F1179" s="571"/>
      <c r="G1179" s="101"/>
      <c r="H1179" s="499"/>
      <c r="I1179" s="98"/>
      <c r="J1179" s="98"/>
      <c r="K1179" s="94"/>
      <c r="L1179" s="95"/>
      <c r="M1179" s="95"/>
      <c r="N1179" s="101"/>
    </row>
    <row r="1180" spans="1:14" ht="24.95" customHeight="1" x14ac:dyDescent="0.25">
      <c r="A1180" s="360"/>
      <c r="B1180" s="360"/>
      <c r="C1180" s="360"/>
      <c r="D1180" s="102"/>
      <c r="E1180" s="498"/>
      <c r="F1180" s="571"/>
      <c r="G1180" s="101"/>
      <c r="H1180" s="499"/>
      <c r="I1180" s="98"/>
      <c r="J1180" s="98"/>
      <c r="K1180" s="94"/>
      <c r="L1180" s="95"/>
      <c r="M1180" s="95"/>
      <c r="N1180" s="101"/>
    </row>
    <row r="1181" spans="1:14" ht="24.95" customHeight="1" x14ac:dyDescent="0.25">
      <c r="A1181" s="360"/>
      <c r="B1181" s="360"/>
      <c r="C1181" s="360"/>
      <c r="D1181" s="102"/>
      <c r="E1181" s="498"/>
      <c r="F1181" s="571"/>
      <c r="G1181" s="101"/>
      <c r="H1181" s="499"/>
      <c r="I1181" s="98"/>
      <c r="J1181" s="98"/>
      <c r="K1181" s="94"/>
      <c r="L1181" s="95"/>
      <c r="M1181" s="95"/>
      <c r="N1181" s="101"/>
    </row>
    <row r="1182" spans="1:14" ht="24.95" customHeight="1" x14ac:dyDescent="0.25">
      <c r="A1182" s="360"/>
      <c r="B1182" s="360"/>
      <c r="C1182" s="360"/>
      <c r="D1182" s="102"/>
      <c r="E1182" s="498"/>
      <c r="F1182" s="571"/>
      <c r="G1182" s="101"/>
      <c r="H1182" s="499"/>
      <c r="I1182" s="98"/>
      <c r="J1182" s="98"/>
      <c r="K1182" s="94"/>
      <c r="L1182" s="95"/>
      <c r="M1182" s="95"/>
      <c r="N1182" s="101"/>
    </row>
    <row r="1183" spans="1:14" ht="24.95" customHeight="1" x14ac:dyDescent="0.25">
      <c r="A1183" s="360"/>
      <c r="B1183" s="360"/>
      <c r="C1183" s="360"/>
      <c r="D1183" s="102"/>
      <c r="E1183" s="498"/>
      <c r="F1183" s="571"/>
      <c r="G1183" s="101"/>
      <c r="H1183" s="499"/>
      <c r="I1183" s="98"/>
      <c r="J1183" s="98"/>
      <c r="K1183" s="94"/>
      <c r="L1183" s="95"/>
      <c r="M1183" s="95"/>
      <c r="N1183" s="101"/>
    </row>
    <row r="1184" spans="1:14" ht="24.95" customHeight="1" x14ac:dyDescent="0.25">
      <c r="A1184" s="360"/>
      <c r="B1184" s="360"/>
      <c r="C1184" s="360"/>
      <c r="D1184" s="102"/>
      <c r="E1184" s="498"/>
      <c r="F1184" s="571"/>
      <c r="G1184" s="101"/>
      <c r="H1184" s="499"/>
      <c r="I1184" s="98"/>
      <c r="J1184" s="98"/>
      <c r="K1184" s="94"/>
      <c r="L1184" s="95"/>
      <c r="M1184" s="95"/>
      <c r="N1184" s="101"/>
    </row>
    <row r="1185" spans="1:14" ht="24.95" customHeight="1" x14ac:dyDescent="0.25">
      <c r="A1185" s="360"/>
      <c r="B1185" s="360"/>
      <c r="C1185" s="360"/>
      <c r="D1185" s="102"/>
      <c r="E1185" s="498"/>
      <c r="F1185" s="571"/>
      <c r="G1185" s="101"/>
      <c r="H1185" s="499"/>
      <c r="I1185" s="98"/>
      <c r="J1185" s="98"/>
      <c r="K1185" s="94"/>
      <c r="L1185" s="95"/>
      <c r="M1185" s="95"/>
      <c r="N1185" s="101"/>
    </row>
    <row r="1186" spans="1:14" ht="24.95" customHeight="1" x14ac:dyDescent="0.25">
      <c r="A1186" s="360"/>
      <c r="B1186" s="360"/>
      <c r="C1186" s="360"/>
      <c r="D1186" s="102"/>
      <c r="E1186" s="498"/>
      <c r="F1186" s="571"/>
      <c r="G1186" s="101"/>
      <c r="H1186" s="499"/>
      <c r="I1186" s="98"/>
      <c r="J1186" s="98"/>
      <c r="K1186" s="94"/>
      <c r="L1186" s="95"/>
      <c r="M1186" s="95"/>
      <c r="N1186" s="101"/>
    </row>
    <row r="1187" spans="1:14" ht="24.95" customHeight="1" x14ac:dyDescent="0.25">
      <c r="A1187" s="360"/>
      <c r="B1187" s="360"/>
      <c r="C1187" s="360"/>
      <c r="D1187" s="102"/>
      <c r="E1187" s="498"/>
      <c r="F1187" s="571"/>
      <c r="G1187" s="101"/>
      <c r="H1187" s="499"/>
      <c r="I1187" s="98"/>
      <c r="J1187" s="98"/>
      <c r="K1187" s="94"/>
      <c r="L1187" s="95"/>
      <c r="M1187" s="95"/>
      <c r="N1187" s="101"/>
    </row>
    <row r="1188" spans="1:14" ht="24.95" customHeight="1" x14ac:dyDescent="0.25">
      <c r="A1188" s="360"/>
      <c r="B1188" s="360"/>
      <c r="C1188" s="360"/>
      <c r="D1188" s="102"/>
      <c r="E1188" s="498"/>
      <c r="F1188" s="571"/>
      <c r="G1188" s="101"/>
      <c r="H1188" s="499"/>
      <c r="I1188" s="98"/>
      <c r="J1188" s="98"/>
      <c r="K1188" s="94"/>
      <c r="L1188" s="95"/>
      <c r="M1188" s="95"/>
      <c r="N1188" s="101"/>
    </row>
    <row r="1189" spans="1:14" ht="24.95" customHeight="1" x14ac:dyDescent="0.25">
      <c r="A1189" s="360"/>
      <c r="B1189" s="360"/>
      <c r="C1189" s="360"/>
      <c r="D1189" s="102"/>
      <c r="E1189" s="498"/>
      <c r="F1189" s="571"/>
      <c r="G1189" s="101"/>
      <c r="H1189" s="499"/>
      <c r="I1189" s="98"/>
      <c r="J1189" s="98"/>
      <c r="K1189" s="94"/>
      <c r="L1189" s="95"/>
      <c r="M1189" s="95"/>
      <c r="N1189" s="101"/>
    </row>
    <row r="1190" spans="1:14" ht="24.95" customHeight="1" x14ac:dyDescent="0.25">
      <c r="A1190" s="360"/>
      <c r="B1190" s="360"/>
      <c r="C1190" s="360"/>
      <c r="D1190" s="102"/>
      <c r="E1190" s="498"/>
      <c r="F1190" s="571"/>
      <c r="G1190" s="101"/>
      <c r="H1190" s="499"/>
      <c r="I1190" s="98"/>
      <c r="J1190" s="98"/>
      <c r="K1190" s="94"/>
      <c r="L1190" s="95"/>
      <c r="M1190" s="95"/>
      <c r="N1190" s="101"/>
    </row>
    <row r="1191" spans="1:14" ht="24.95" customHeight="1" x14ac:dyDescent="0.25">
      <c r="A1191" s="360"/>
      <c r="B1191" s="360"/>
      <c r="C1191" s="360"/>
      <c r="D1191" s="102"/>
      <c r="E1191" s="498"/>
      <c r="F1191" s="571"/>
      <c r="G1191" s="101"/>
      <c r="H1191" s="499"/>
      <c r="I1191" s="98"/>
      <c r="J1191" s="98"/>
      <c r="K1191" s="94"/>
      <c r="L1191" s="95"/>
      <c r="M1191" s="95"/>
      <c r="N1191" s="101"/>
    </row>
    <row r="1192" spans="1:14" ht="24.95" customHeight="1" x14ac:dyDescent="0.25">
      <c r="A1192" s="360"/>
      <c r="B1192" s="360"/>
      <c r="C1192" s="360"/>
      <c r="D1192" s="102"/>
      <c r="E1192" s="498"/>
      <c r="F1192" s="571"/>
      <c r="G1192" s="101"/>
      <c r="H1192" s="499"/>
      <c r="I1192" s="98"/>
      <c r="J1192" s="98"/>
      <c r="K1192" s="94"/>
      <c r="L1192" s="95"/>
      <c r="M1192" s="95"/>
      <c r="N1192" s="101"/>
    </row>
    <row r="1193" spans="1:14" ht="24.95" customHeight="1" x14ac:dyDescent="0.25">
      <c r="A1193" s="360"/>
      <c r="B1193" s="360"/>
      <c r="C1193" s="360"/>
      <c r="D1193" s="102"/>
      <c r="E1193" s="498"/>
      <c r="F1193" s="571"/>
      <c r="G1193" s="101"/>
      <c r="H1193" s="499"/>
      <c r="I1193" s="98"/>
      <c r="J1193" s="98"/>
      <c r="K1193" s="94"/>
      <c r="L1193" s="95"/>
      <c r="M1193" s="95"/>
      <c r="N1193" s="101"/>
    </row>
    <row r="1194" spans="1:14" ht="24.95" customHeight="1" x14ac:dyDescent="0.25">
      <c r="A1194" s="360"/>
      <c r="B1194" s="360"/>
      <c r="C1194" s="360"/>
      <c r="D1194" s="102"/>
      <c r="E1194" s="498"/>
      <c r="F1194" s="571"/>
      <c r="G1194" s="101"/>
      <c r="H1194" s="499"/>
      <c r="I1194" s="98"/>
      <c r="J1194" s="98"/>
      <c r="K1194" s="94"/>
      <c r="L1194" s="95"/>
      <c r="M1194" s="95"/>
      <c r="N1194" s="101"/>
    </row>
    <row r="1195" spans="1:14" ht="24.95" customHeight="1" x14ac:dyDescent="0.25">
      <c r="A1195" s="360"/>
      <c r="B1195" s="360"/>
      <c r="C1195" s="360"/>
      <c r="D1195" s="102"/>
      <c r="E1195" s="498"/>
      <c r="F1195" s="571"/>
      <c r="G1195" s="101"/>
      <c r="H1195" s="499"/>
      <c r="I1195" s="98"/>
      <c r="J1195" s="98"/>
      <c r="K1195" s="94"/>
      <c r="L1195" s="95"/>
      <c r="M1195" s="95"/>
      <c r="N1195" s="101"/>
    </row>
    <row r="1196" spans="1:14" ht="24.95" customHeight="1" x14ac:dyDescent="0.25">
      <c r="A1196" s="360"/>
      <c r="B1196" s="360"/>
      <c r="C1196" s="360"/>
      <c r="D1196" s="102"/>
      <c r="E1196" s="498"/>
      <c r="F1196" s="571"/>
      <c r="G1196" s="101"/>
      <c r="H1196" s="499"/>
      <c r="I1196" s="98"/>
      <c r="J1196" s="98"/>
      <c r="K1196" s="94"/>
      <c r="L1196" s="95"/>
      <c r="M1196" s="95"/>
      <c r="N1196" s="101"/>
    </row>
    <row r="1197" spans="1:14" ht="24.95" customHeight="1" x14ac:dyDescent="0.25">
      <c r="A1197" s="360"/>
      <c r="B1197" s="360"/>
      <c r="C1197" s="360"/>
      <c r="D1197" s="102"/>
      <c r="E1197" s="498"/>
      <c r="F1197" s="571"/>
      <c r="G1197" s="101"/>
      <c r="H1197" s="499"/>
      <c r="I1197" s="98"/>
      <c r="J1197" s="98"/>
      <c r="K1197" s="94"/>
      <c r="L1197" s="95"/>
      <c r="M1197" s="95"/>
      <c r="N1197" s="101"/>
    </row>
    <row r="1198" spans="1:14" ht="24.95" customHeight="1" x14ac:dyDescent="0.25">
      <c r="A1198" s="360"/>
      <c r="B1198" s="360"/>
      <c r="C1198" s="360"/>
      <c r="D1198" s="102"/>
      <c r="E1198" s="498"/>
      <c r="F1198" s="571"/>
      <c r="G1198" s="101"/>
      <c r="H1198" s="499"/>
      <c r="I1198" s="98"/>
      <c r="J1198" s="98"/>
      <c r="K1198" s="94"/>
      <c r="L1198" s="95"/>
      <c r="M1198" s="95"/>
      <c r="N1198" s="101"/>
    </row>
    <row r="1199" spans="1:14" ht="24.95" customHeight="1" x14ac:dyDescent="0.25">
      <c r="A1199" s="360"/>
      <c r="B1199" s="360"/>
      <c r="C1199" s="360"/>
      <c r="D1199" s="102"/>
      <c r="E1199" s="498"/>
      <c r="F1199" s="571"/>
      <c r="G1199" s="101"/>
      <c r="H1199" s="499"/>
      <c r="I1199" s="98"/>
      <c r="J1199" s="98"/>
      <c r="K1199" s="94"/>
      <c r="L1199" s="95"/>
      <c r="M1199" s="95"/>
      <c r="N1199" s="101"/>
    </row>
    <row r="1200" spans="1:14" ht="24.95" customHeight="1" x14ac:dyDescent="0.25">
      <c r="A1200" s="360"/>
      <c r="B1200" s="360"/>
      <c r="C1200" s="360"/>
      <c r="D1200" s="102"/>
      <c r="E1200" s="498"/>
      <c r="F1200" s="571"/>
      <c r="G1200" s="101"/>
      <c r="H1200" s="499"/>
      <c r="I1200" s="98"/>
      <c r="J1200" s="98"/>
      <c r="K1200" s="94"/>
      <c r="L1200" s="95"/>
      <c r="M1200" s="95"/>
      <c r="N1200" s="101"/>
    </row>
    <row r="1201" spans="1:14" ht="24.95" customHeight="1" x14ac:dyDescent="0.25">
      <c r="A1201" s="360"/>
      <c r="B1201" s="360"/>
      <c r="C1201" s="360"/>
      <c r="D1201" s="102"/>
      <c r="E1201" s="498"/>
      <c r="F1201" s="571"/>
      <c r="G1201" s="101"/>
      <c r="H1201" s="499"/>
      <c r="I1201" s="98"/>
      <c r="J1201" s="98"/>
      <c r="K1201" s="94"/>
      <c r="L1201" s="95"/>
      <c r="M1201" s="95"/>
      <c r="N1201" s="101"/>
    </row>
    <row r="1202" spans="1:14" ht="24.95" customHeight="1" x14ac:dyDescent="0.25">
      <c r="A1202" s="360"/>
      <c r="B1202" s="360"/>
      <c r="C1202" s="360"/>
      <c r="D1202" s="102"/>
      <c r="E1202" s="498"/>
      <c r="F1202" s="571"/>
      <c r="G1202" s="101"/>
      <c r="H1202" s="499"/>
      <c r="I1202" s="98"/>
      <c r="J1202" s="98"/>
      <c r="K1202" s="94"/>
      <c r="L1202" s="95"/>
      <c r="M1202" s="95"/>
      <c r="N1202" s="101"/>
    </row>
    <row r="1203" spans="1:14" ht="24.95" customHeight="1" x14ac:dyDescent="0.25">
      <c r="A1203" s="360"/>
      <c r="B1203" s="360"/>
      <c r="C1203" s="360"/>
      <c r="D1203" s="102"/>
      <c r="E1203" s="498"/>
      <c r="F1203" s="571"/>
      <c r="G1203" s="101"/>
      <c r="H1203" s="499"/>
      <c r="I1203" s="98"/>
      <c r="J1203" s="98"/>
      <c r="K1203" s="94"/>
      <c r="L1203" s="95"/>
      <c r="M1203" s="95"/>
      <c r="N1203" s="101"/>
    </row>
    <row r="1204" spans="1:14" ht="24.95" customHeight="1" x14ac:dyDescent="0.25">
      <c r="A1204" s="360"/>
      <c r="B1204" s="360"/>
      <c r="C1204" s="360"/>
      <c r="D1204" s="102"/>
      <c r="E1204" s="498"/>
      <c r="F1204" s="571"/>
      <c r="G1204" s="101"/>
      <c r="H1204" s="499"/>
      <c r="I1204" s="98"/>
      <c r="J1204" s="98"/>
      <c r="K1204" s="94"/>
      <c r="L1204" s="95"/>
      <c r="M1204" s="95"/>
      <c r="N1204" s="101"/>
    </row>
    <row r="1205" spans="1:14" ht="24.95" customHeight="1" x14ac:dyDescent="0.25">
      <c r="A1205" s="360"/>
      <c r="B1205" s="360"/>
      <c r="C1205" s="360"/>
      <c r="D1205" s="102"/>
      <c r="E1205" s="498"/>
      <c r="F1205" s="571"/>
      <c r="G1205" s="101"/>
      <c r="H1205" s="499"/>
      <c r="I1205" s="98"/>
      <c r="J1205" s="98"/>
      <c r="K1205" s="94"/>
      <c r="L1205" s="95"/>
      <c r="M1205" s="95"/>
      <c r="N1205" s="101"/>
    </row>
    <row r="1206" spans="1:14" ht="24.95" customHeight="1" x14ac:dyDescent="0.25">
      <c r="A1206" s="360"/>
      <c r="B1206" s="360"/>
      <c r="C1206" s="360"/>
      <c r="D1206" s="102"/>
      <c r="E1206" s="498"/>
      <c r="F1206" s="571"/>
      <c r="G1206" s="101"/>
      <c r="H1206" s="499"/>
      <c r="I1206" s="98"/>
      <c r="J1206" s="98"/>
      <c r="K1206" s="94"/>
      <c r="L1206" s="95"/>
      <c r="M1206" s="95"/>
      <c r="N1206" s="101"/>
    </row>
    <row r="1207" spans="1:14" ht="24.95" customHeight="1" x14ac:dyDescent="0.25">
      <c r="A1207" s="360"/>
      <c r="B1207" s="360"/>
      <c r="C1207" s="360"/>
      <c r="D1207" s="102"/>
      <c r="E1207" s="498"/>
      <c r="F1207" s="571"/>
      <c r="G1207" s="101"/>
      <c r="H1207" s="499"/>
      <c r="I1207" s="98"/>
      <c r="J1207" s="98"/>
      <c r="K1207" s="94"/>
      <c r="L1207" s="95"/>
      <c r="M1207" s="95"/>
      <c r="N1207" s="101"/>
    </row>
    <row r="1208" spans="1:14" ht="24.95" customHeight="1" x14ac:dyDescent="0.25">
      <c r="A1208" s="360"/>
      <c r="B1208" s="360"/>
      <c r="C1208" s="360"/>
      <c r="D1208" s="102"/>
      <c r="E1208" s="498"/>
      <c r="F1208" s="571"/>
      <c r="G1208" s="101"/>
      <c r="H1208" s="499"/>
      <c r="I1208" s="98"/>
      <c r="J1208" s="98"/>
      <c r="K1208" s="94"/>
      <c r="L1208" s="95"/>
      <c r="M1208" s="95"/>
      <c r="N1208" s="101"/>
    </row>
    <row r="1209" spans="1:14" ht="24.95" customHeight="1" x14ac:dyDescent="0.25">
      <c r="A1209" s="360"/>
      <c r="B1209" s="360"/>
      <c r="C1209" s="360"/>
      <c r="D1209" s="102"/>
      <c r="E1209" s="498"/>
      <c r="F1209" s="571"/>
      <c r="G1209" s="101"/>
      <c r="H1209" s="499"/>
      <c r="I1209" s="98"/>
      <c r="J1209" s="98"/>
      <c r="K1209" s="94"/>
      <c r="L1209" s="95"/>
      <c r="M1209" s="95"/>
      <c r="N1209" s="101"/>
    </row>
    <row r="1210" spans="1:14" ht="24.95" customHeight="1" x14ac:dyDescent="0.25">
      <c r="A1210" s="360"/>
      <c r="B1210" s="360"/>
      <c r="C1210" s="360"/>
      <c r="D1210" s="102"/>
      <c r="E1210" s="498"/>
      <c r="F1210" s="571"/>
      <c r="G1210" s="101"/>
      <c r="H1210" s="499"/>
      <c r="I1210" s="98"/>
      <c r="J1210" s="98"/>
      <c r="K1210" s="94"/>
      <c r="L1210" s="95"/>
      <c r="M1210" s="95"/>
      <c r="N1210" s="101"/>
    </row>
    <row r="1211" spans="1:14" ht="24.95" customHeight="1" x14ac:dyDescent="0.25">
      <c r="A1211" s="360"/>
      <c r="B1211" s="360"/>
      <c r="C1211" s="360"/>
      <c r="D1211" s="102"/>
      <c r="E1211" s="498"/>
      <c r="F1211" s="571"/>
      <c r="G1211" s="101"/>
      <c r="H1211" s="499"/>
      <c r="I1211" s="98"/>
      <c r="J1211" s="98"/>
      <c r="K1211" s="94"/>
      <c r="L1211" s="95"/>
      <c r="M1211" s="95"/>
      <c r="N1211" s="101"/>
    </row>
    <row r="1212" spans="1:14" ht="24.95" customHeight="1" x14ac:dyDescent="0.25">
      <c r="A1212" s="360"/>
      <c r="B1212" s="360"/>
      <c r="C1212" s="360"/>
      <c r="D1212" s="102"/>
      <c r="E1212" s="498"/>
      <c r="F1212" s="571"/>
      <c r="G1212" s="101"/>
      <c r="H1212" s="499"/>
      <c r="I1212" s="98"/>
      <c r="J1212" s="98"/>
      <c r="K1212" s="94"/>
      <c r="L1212" s="95"/>
      <c r="M1212" s="95"/>
      <c r="N1212" s="101"/>
    </row>
    <row r="1213" spans="1:14" ht="24.95" customHeight="1" x14ac:dyDescent="0.25">
      <c r="A1213" s="360"/>
      <c r="B1213" s="360"/>
      <c r="C1213" s="360"/>
      <c r="D1213" s="102"/>
      <c r="E1213" s="498"/>
      <c r="F1213" s="571"/>
      <c r="G1213" s="101"/>
      <c r="H1213" s="499"/>
      <c r="I1213" s="98"/>
      <c r="J1213" s="98"/>
      <c r="K1213" s="94"/>
      <c r="L1213" s="95"/>
      <c r="M1213" s="95"/>
      <c r="N1213" s="101"/>
    </row>
    <row r="1214" spans="1:14" ht="24.95" customHeight="1" x14ac:dyDescent="0.25">
      <c r="A1214" s="360"/>
      <c r="B1214" s="360"/>
      <c r="C1214" s="360"/>
      <c r="D1214" s="102"/>
      <c r="E1214" s="498"/>
      <c r="F1214" s="571"/>
      <c r="G1214" s="101"/>
      <c r="H1214" s="499"/>
      <c r="I1214" s="98"/>
      <c r="J1214" s="98"/>
      <c r="K1214" s="94"/>
      <c r="L1214" s="95"/>
      <c r="M1214" s="95"/>
      <c r="N1214" s="101"/>
    </row>
    <row r="1215" spans="1:14" ht="24.95" customHeight="1" x14ac:dyDescent="0.25">
      <c r="A1215" s="360"/>
      <c r="B1215" s="360"/>
      <c r="C1215" s="360"/>
      <c r="D1215" s="102"/>
      <c r="E1215" s="498"/>
      <c r="F1215" s="571"/>
      <c r="G1215" s="101"/>
      <c r="H1215" s="499"/>
      <c r="I1215" s="98"/>
      <c r="J1215" s="98"/>
      <c r="K1215" s="94"/>
      <c r="L1215" s="95"/>
      <c r="M1215" s="95"/>
      <c r="N1215" s="101"/>
    </row>
    <row r="1216" spans="1:14" ht="24.95" customHeight="1" x14ac:dyDescent="0.25">
      <c r="A1216" s="360"/>
      <c r="B1216" s="360"/>
      <c r="C1216" s="360"/>
      <c r="D1216" s="102"/>
      <c r="E1216" s="498"/>
      <c r="F1216" s="571"/>
      <c r="G1216" s="101"/>
      <c r="H1216" s="499"/>
      <c r="I1216" s="98"/>
      <c r="J1216" s="98"/>
      <c r="K1216" s="94"/>
      <c r="L1216" s="95"/>
      <c r="M1216" s="95"/>
      <c r="N1216" s="101"/>
    </row>
    <row r="1217" spans="1:14" ht="24.95" customHeight="1" x14ac:dyDescent="0.25">
      <c r="A1217" s="360"/>
      <c r="B1217" s="360"/>
      <c r="C1217" s="360"/>
      <c r="D1217" s="102"/>
      <c r="E1217" s="498"/>
      <c r="F1217" s="571"/>
      <c r="G1217" s="101"/>
      <c r="H1217" s="499"/>
      <c r="I1217" s="98"/>
      <c r="J1217" s="98"/>
      <c r="K1217" s="94"/>
      <c r="L1217" s="95"/>
      <c r="M1217" s="95"/>
      <c r="N1217" s="101"/>
    </row>
    <row r="1218" spans="1:14" ht="24.95" customHeight="1" x14ac:dyDescent="0.25">
      <c r="A1218" s="360"/>
      <c r="B1218" s="360"/>
      <c r="C1218" s="360"/>
      <c r="D1218" s="102"/>
      <c r="E1218" s="498"/>
      <c r="F1218" s="571"/>
      <c r="G1218" s="101"/>
      <c r="H1218" s="499"/>
      <c r="I1218" s="98"/>
      <c r="J1218" s="98"/>
      <c r="K1218" s="94"/>
      <c r="L1218" s="95"/>
      <c r="M1218" s="95"/>
      <c r="N1218" s="101"/>
    </row>
    <row r="1219" spans="1:14" ht="24.95" customHeight="1" x14ac:dyDescent="0.25">
      <c r="A1219" s="360"/>
      <c r="B1219" s="360"/>
      <c r="C1219" s="360"/>
      <c r="D1219" s="102"/>
      <c r="E1219" s="498"/>
      <c r="F1219" s="571"/>
      <c r="G1219" s="101"/>
      <c r="H1219" s="499"/>
      <c r="I1219" s="98"/>
      <c r="J1219" s="98"/>
      <c r="K1219" s="94"/>
      <c r="L1219" s="95"/>
      <c r="M1219" s="95"/>
      <c r="N1219" s="101"/>
    </row>
    <row r="1220" spans="1:14" ht="24.95" customHeight="1" x14ac:dyDescent="0.25">
      <c r="A1220" s="360"/>
      <c r="B1220" s="360"/>
      <c r="C1220" s="360"/>
      <c r="D1220" s="102"/>
      <c r="E1220" s="498"/>
      <c r="F1220" s="571"/>
      <c r="G1220" s="101"/>
      <c r="H1220" s="499"/>
      <c r="I1220" s="98"/>
      <c r="J1220" s="98"/>
      <c r="K1220" s="94"/>
      <c r="L1220" s="95"/>
      <c r="M1220" s="95"/>
      <c r="N1220" s="101"/>
    </row>
    <row r="1221" spans="1:14" ht="24.95" customHeight="1" x14ac:dyDescent="0.25">
      <c r="A1221" s="360"/>
      <c r="B1221" s="360"/>
      <c r="C1221" s="360"/>
      <c r="D1221" s="102"/>
      <c r="E1221" s="498"/>
      <c r="F1221" s="571"/>
      <c r="G1221" s="101"/>
      <c r="H1221" s="499"/>
      <c r="I1221" s="98"/>
      <c r="J1221" s="98"/>
      <c r="K1221" s="94"/>
      <c r="L1221" s="95"/>
      <c r="M1221" s="95"/>
      <c r="N1221" s="101"/>
    </row>
    <row r="1222" spans="1:14" ht="24.95" customHeight="1" x14ac:dyDescent="0.25">
      <c r="A1222" s="360"/>
      <c r="B1222" s="360"/>
      <c r="C1222" s="360"/>
      <c r="D1222" s="102"/>
      <c r="E1222" s="498"/>
      <c r="F1222" s="571"/>
      <c r="G1222" s="101"/>
      <c r="H1222" s="499"/>
      <c r="I1222" s="98"/>
      <c r="J1222" s="98"/>
      <c r="K1222" s="94"/>
      <c r="L1222" s="95"/>
      <c r="M1222" s="95"/>
      <c r="N1222" s="101"/>
    </row>
    <row r="1223" spans="1:14" ht="24.95" customHeight="1" x14ac:dyDescent="0.25">
      <c r="A1223" s="360"/>
      <c r="B1223" s="360"/>
      <c r="C1223" s="360"/>
      <c r="D1223" s="102"/>
      <c r="E1223" s="498"/>
      <c r="F1223" s="571"/>
      <c r="G1223" s="101"/>
      <c r="H1223" s="499"/>
      <c r="I1223" s="98"/>
      <c r="J1223" s="98"/>
      <c r="K1223" s="94"/>
      <c r="L1223" s="95"/>
      <c r="M1223" s="95"/>
      <c r="N1223" s="101"/>
    </row>
    <row r="1224" spans="1:14" ht="24.95" customHeight="1" x14ac:dyDescent="0.25">
      <c r="A1224" s="360"/>
      <c r="B1224" s="360"/>
      <c r="C1224" s="360"/>
      <c r="D1224" s="102"/>
      <c r="E1224" s="498"/>
      <c r="F1224" s="571"/>
      <c r="G1224" s="101"/>
      <c r="H1224" s="499"/>
      <c r="I1224" s="98"/>
      <c r="J1224" s="98"/>
      <c r="K1224" s="94"/>
      <c r="L1224" s="95"/>
      <c r="M1224" s="95"/>
      <c r="N1224" s="101"/>
    </row>
    <row r="1225" spans="1:14" ht="24.95" customHeight="1" x14ac:dyDescent="0.25">
      <c r="A1225" s="360"/>
      <c r="B1225" s="360"/>
      <c r="C1225" s="360"/>
      <c r="D1225" s="102"/>
      <c r="E1225" s="498"/>
      <c r="F1225" s="571"/>
      <c r="G1225" s="101"/>
      <c r="H1225" s="499"/>
      <c r="I1225" s="98"/>
      <c r="J1225" s="98"/>
      <c r="K1225" s="94"/>
      <c r="L1225" s="95"/>
      <c r="M1225" s="95"/>
      <c r="N1225" s="101"/>
    </row>
    <row r="1226" spans="1:14" ht="24.95" customHeight="1" x14ac:dyDescent="0.25">
      <c r="A1226" s="360"/>
      <c r="B1226" s="360"/>
      <c r="C1226" s="360"/>
      <c r="D1226" s="102"/>
      <c r="E1226" s="498"/>
      <c r="F1226" s="571"/>
      <c r="G1226" s="101"/>
      <c r="H1226" s="499"/>
      <c r="I1226" s="98"/>
      <c r="J1226" s="98"/>
      <c r="K1226" s="94"/>
      <c r="L1226" s="95"/>
      <c r="M1226" s="95"/>
      <c r="N1226" s="101"/>
    </row>
    <row r="1227" spans="1:14" ht="24.95" customHeight="1" x14ac:dyDescent="0.25">
      <c r="A1227" s="360"/>
      <c r="B1227" s="360"/>
      <c r="C1227" s="360"/>
      <c r="D1227" s="102"/>
      <c r="E1227" s="498"/>
      <c r="F1227" s="571"/>
      <c r="G1227" s="101"/>
      <c r="H1227" s="499"/>
      <c r="I1227" s="98"/>
      <c r="J1227" s="98"/>
      <c r="K1227" s="94"/>
      <c r="L1227" s="95"/>
      <c r="M1227" s="95"/>
      <c r="N1227" s="101"/>
    </row>
    <row r="1228" spans="1:14" ht="24.95" customHeight="1" x14ac:dyDescent="0.25">
      <c r="A1228" s="360"/>
      <c r="B1228" s="360"/>
      <c r="C1228" s="360"/>
      <c r="D1228" s="102"/>
      <c r="E1228" s="498"/>
      <c r="F1228" s="571"/>
      <c r="G1228" s="101"/>
      <c r="H1228" s="499"/>
      <c r="I1228" s="98"/>
      <c r="J1228" s="98"/>
      <c r="K1228" s="94"/>
      <c r="L1228" s="95"/>
      <c r="M1228" s="95"/>
      <c r="N1228" s="101"/>
    </row>
    <row r="1229" spans="1:14" ht="24.95" customHeight="1" x14ac:dyDescent="0.25">
      <c r="A1229" s="360"/>
      <c r="B1229" s="360"/>
      <c r="C1229" s="360"/>
      <c r="D1229" s="102"/>
      <c r="E1229" s="498"/>
      <c r="F1229" s="571"/>
      <c r="G1229" s="101"/>
      <c r="H1229" s="499"/>
      <c r="I1229" s="98"/>
      <c r="J1229" s="98"/>
      <c r="K1229" s="94"/>
      <c r="L1229" s="95"/>
      <c r="M1229" s="95"/>
      <c r="N1229" s="101"/>
    </row>
    <row r="1230" spans="1:14" ht="24.95" customHeight="1" x14ac:dyDescent="0.25">
      <c r="A1230" s="360"/>
      <c r="B1230" s="360"/>
      <c r="C1230" s="360"/>
      <c r="D1230" s="102"/>
      <c r="E1230" s="498"/>
      <c r="F1230" s="571"/>
      <c r="G1230" s="101"/>
      <c r="H1230" s="499"/>
      <c r="I1230" s="98"/>
      <c r="J1230" s="98"/>
      <c r="K1230" s="94"/>
      <c r="L1230" s="95"/>
      <c r="M1230" s="95"/>
      <c r="N1230" s="101"/>
    </row>
    <row r="1231" spans="1:14" ht="24.95" customHeight="1" x14ac:dyDescent="0.25">
      <c r="A1231" s="360"/>
      <c r="B1231" s="360"/>
      <c r="C1231" s="360"/>
      <c r="D1231" s="102"/>
      <c r="E1231" s="498"/>
      <c r="F1231" s="571"/>
      <c r="G1231" s="101"/>
      <c r="H1231" s="499"/>
      <c r="I1231" s="98"/>
      <c r="J1231" s="98"/>
      <c r="K1231" s="94"/>
      <c r="L1231" s="95"/>
      <c r="M1231" s="95"/>
      <c r="N1231" s="101"/>
    </row>
    <row r="1232" spans="1:14" ht="24.95" customHeight="1" x14ac:dyDescent="0.25">
      <c r="A1232" s="360"/>
      <c r="B1232" s="360"/>
      <c r="C1232" s="360"/>
      <c r="D1232" s="102"/>
      <c r="E1232" s="498"/>
      <c r="F1232" s="571"/>
      <c r="G1232" s="101"/>
      <c r="H1232" s="499"/>
      <c r="I1232" s="98"/>
      <c r="J1232" s="98"/>
      <c r="K1232" s="94"/>
      <c r="L1232" s="95"/>
      <c r="M1232" s="95"/>
      <c r="N1232" s="101"/>
    </row>
    <row r="1233" spans="1:14" ht="24.95" customHeight="1" x14ac:dyDescent="0.25">
      <c r="A1233" s="360"/>
      <c r="B1233" s="360"/>
      <c r="C1233" s="360"/>
      <c r="D1233" s="102"/>
      <c r="E1233" s="498"/>
      <c r="F1233" s="571"/>
      <c r="G1233" s="101"/>
      <c r="H1233" s="499"/>
      <c r="I1233" s="98"/>
      <c r="J1233" s="98"/>
      <c r="K1233" s="94"/>
      <c r="L1233" s="95"/>
      <c r="M1233" s="95"/>
      <c r="N1233" s="101"/>
    </row>
    <row r="1234" spans="1:14" ht="24.95" customHeight="1" x14ac:dyDescent="0.25">
      <c r="A1234" s="360"/>
      <c r="B1234" s="360"/>
      <c r="C1234" s="360"/>
      <c r="D1234" s="102"/>
      <c r="E1234" s="498"/>
      <c r="F1234" s="571"/>
      <c r="G1234" s="101"/>
      <c r="H1234" s="499"/>
      <c r="I1234" s="98"/>
      <c r="J1234" s="98"/>
      <c r="K1234" s="94"/>
      <c r="L1234" s="95"/>
      <c r="M1234" s="95"/>
      <c r="N1234" s="101"/>
    </row>
    <row r="1235" spans="1:14" ht="24.95" customHeight="1" x14ac:dyDescent="0.25">
      <c r="A1235" s="360"/>
      <c r="B1235" s="360"/>
      <c r="C1235" s="360"/>
      <c r="D1235" s="102"/>
      <c r="E1235" s="498"/>
      <c r="F1235" s="571"/>
      <c r="G1235" s="101"/>
      <c r="H1235" s="499"/>
      <c r="I1235" s="98"/>
      <c r="J1235" s="98"/>
      <c r="K1235" s="94"/>
      <c r="L1235" s="95"/>
      <c r="M1235" s="95"/>
      <c r="N1235" s="101"/>
    </row>
    <row r="1236" spans="1:14" ht="24.95" customHeight="1" x14ac:dyDescent="0.25">
      <c r="A1236" s="360"/>
      <c r="B1236" s="360"/>
      <c r="C1236" s="360"/>
      <c r="D1236" s="102"/>
      <c r="E1236" s="498"/>
      <c r="F1236" s="571"/>
      <c r="G1236" s="101"/>
      <c r="H1236" s="499"/>
      <c r="I1236" s="98"/>
      <c r="J1236" s="98"/>
      <c r="K1236" s="94"/>
      <c r="L1236" s="95"/>
      <c r="M1236" s="95"/>
      <c r="N1236" s="101"/>
    </row>
    <row r="1237" spans="1:14" ht="24.95" customHeight="1" x14ac:dyDescent="0.25">
      <c r="A1237" s="360"/>
      <c r="B1237" s="360"/>
      <c r="C1237" s="360"/>
      <c r="D1237" s="102"/>
      <c r="E1237" s="498"/>
      <c r="F1237" s="571"/>
      <c r="G1237" s="101"/>
      <c r="H1237" s="499"/>
      <c r="I1237" s="98"/>
      <c r="J1237" s="98"/>
      <c r="K1237" s="94"/>
      <c r="L1237" s="95"/>
      <c r="M1237" s="95"/>
      <c r="N1237" s="101"/>
    </row>
    <row r="1238" spans="1:14" ht="24.95" customHeight="1" x14ac:dyDescent="0.25">
      <c r="A1238" s="360"/>
      <c r="B1238" s="360"/>
      <c r="C1238" s="360"/>
      <c r="D1238" s="102"/>
      <c r="E1238" s="498"/>
      <c r="F1238" s="571"/>
      <c r="G1238" s="101"/>
      <c r="H1238" s="499"/>
      <c r="I1238" s="98"/>
      <c r="J1238" s="98"/>
      <c r="K1238" s="94"/>
      <c r="L1238" s="95"/>
      <c r="M1238" s="95"/>
      <c r="N1238" s="101"/>
    </row>
    <row r="1239" spans="1:14" ht="24.95" customHeight="1" x14ac:dyDescent="0.25">
      <c r="A1239" s="360"/>
      <c r="B1239" s="360"/>
      <c r="C1239" s="360"/>
      <c r="D1239" s="102"/>
      <c r="E1239" s="498"/>
      <c r="F1239" s="571"/>
      <c r="G1239" s="101"/>
      <c r="H1239" s="499"/>
      <c r="I1239" s="98"/>
      <c r="J1239" s="98"/>
      <c r="K1239" s="94"/>
      <c r="L1239" s="95"/>
      <c r="M1239" s="95"/>
      <c r="N1239" s="101"/>
    </row>
    <row r="1240" spans="1:14" ht="24.95" customHeight="1" x14ac:dyDescent="0.25">
      <c r="A1240" s="360"/>
      <c r="B1240" s="360"/>
      <c r="C1240" s="360"/>
      <c r="D1240" s="102"/>
      <c r="E1240" s="498"/>
      <c r="F1240" s="571"/>
      <c r="G1240" s="101"/>
      <c r="H1240" s="499"/>
      <c r="I1240" s="98"/>
      <c r="J1240" s="98"/>
      <c r="K1240" s="94"/>
      <c r="L1240" s="95"/>
      <c r="M1240" s="95"/>
      <c r="N1240" s="101"/>
    </row>
    <row r="1241" spans="1:14" ht="24.95" customHeight="1" x14ac:dyDescent="0.25">
      <c r="A1241" s="360"/>
      <c r="B1241" s="360"/>
      <c r="C1241" s="360"/>
      <c r="D1241" s="102"/>
      <c r="E1241" s="498"/>
      <c r="F1241" s="571"/>
      <c r="G1241" s="101"/>
      <c r="H1241" s="499"/>
      <c r="I1241" s="98"/>
      <c r="J1241" s="98"/>
      <c r="K1241" s="94"/>
      <c r="L1241" s="95"/>
      <c r="M1241" s="95"/>
      <c r="N1241" s="101"/>
    </row>
    <row r="1242" spans="1:14" ht="24.95" customHeight="1" x14ac:dyDescent="0.25">
      <c r="A1242" s="360"/>
      <c r="B1242" s="360"/>
      <c r="C1242" s="360"/>
      <c r="D1242" s="102"/>
      <c r="E1242" s="498"/>
      <c r="F1242" s="571"/>
      <c r="G1242" s="101"/>
      <c r="H1242" s="499"/>
      <c r="I1242" s="98"/>
      <c r="J1242" s="98"/>
      <c r="K1242" s="94"/>
      <c r="L1242" s="95"/>
      <c r="M1242" s="95"/>
      <c r="N1242" s="101"/>
    </row>
    <row r="1243" spans="1:14" ht="24.95" customHeight="1" x14ac:dyDescent="0.25">
      <c r="A1243" s="360"/>
      <c r="B1243" s="360"/>
      <c r="C1243" s="360"/>
      <c r="D1243" s="102"/>
      <c r="E1243" s="498"/>
      <c r="F1243" s="571"/>
      <c r="G1243" s="101"/>
      <c r="H1243" s="499"/>
      <c r="I1243" s="98"/>
      <c r="J1243" s="98"/>
      <c r="K1243" s="94"/>
      <c r="L1243" s="95"/>
      <c r="M1243" s="95"/>
      <c r="N1243" s="101"/>
    </row>
    <row r="1244" spans="1:14" ht="24.95" customHeight="1" x14ac:dyDescent="0.25">
      <c r="A1244" s="360"/>
      <c r="B1244" s="360"/>
      <c r="C1244" s="360"/>
      <c r="D1244" s="102"/>
      <c r="E1244" s="498"/>
      <c r="F1244" s="571"/>
      <c r="G1244" s="101"/>
      <c r="H1244" s="499"/>
      <c r="I1244" s="98"/>
      <c r="J1244" s="98"/>
      <c r="K1244" s="94"/>
      <c r="L1244" s="95"/>
      <c r="M1244" s="95"/>
      <c r="N1244" s="101"/>
    </row>
    <row r="1245" spans="1:14" ht="24.95" customHeight="1" x14ac:dyDescent="0.25">
      <c r="A1245" s="360"/>
      <c r="B1245" s="360"/>
      <c r="C1245" s="360"/>
      <c r="D1245" s="102"/>
      <c r="E1245" s="498"/>
      <c r="F1245" s="571"/>
      <c r="G1245" s="101"/>
      <c r="H1245" s="499"/>
      <c r="I1245" s="98"/>
      <c r="J1245" s="98"/>
      <c r="K1245" s="94"/>
      <c r="L1245" s="95"/>
      <c r="M1245" s="95"/>
      <c r="N1245" s="101"/>
    </row>
    <row r="1246" spans="1:14" ht="24.95" customHeight="1" x14ac:dyDescent="0.25">
      <c r="A1246" s="360"/>
      <c r="B1246" s="360"/>
      <c r="C1246" s="360"/>
      <c r="D1246" s="102"/>
      <c r="E1246" s="498"/>
      <c r="F1246" s="571"/>
      <c r="G1246" s="101"/>
      <c r="H1246" s="499"/>
      <c r="I1246" s="98"/>
      <c r="J1246" s="98"/>
      <c r="K1246" s="94"/>
      <c r="L1246" s="95"/>
      <c r="M1246" s="95"/>
      <c r="N1246" s="101"/>
    </row>
    <row r="1247" spans="1:14" ht="24.95" customHeight="1" x14ac:dyDescent="0.25">
      <c r="A1247" s="360"/>
      <c r="B1247" s="360"/>
      <c r="C1247" s="360"/>
      <c r="D1247" s="102"/>
      <c r="E1247" s="498"/>
      <c r="F1247" s="571"/>
      <c r="G1247" s="101"/>
      <c r="H1247" s="499"/>
      <c r="I1247" s="98"/>
      <c r="J1247" s="98"/>
      <c r="K1247" s="94"/>
      <c r="L1247" s="95"/>
      <c r="M1247" s="95"/>
      <c r="N1247" s="101"/>
    </row>
    <row r="1248" spans="1:14" ht="24.95" customHeight="1" x14ac:dyDescent="0.25">
      <c r="A1248" s="360"/>
      <c r="B1248" s="360"/>
      <c r="C1248" s="360"/>
      <c r="D1248" s="102"/>
      <c r="E1248" s="498"/>
      <c r="F1248" s="571"/>
      <c r="G1248" s="101"/>
      <c r="H1248" s="499"/>
      <c r="I1248" s="98"/>
      <c r="J1248" s="98"/>
      <c r="K1248" s="94"/>
      <c r="L1248" s="95"/>
      <c r="M1248" s="95"/>
      <c r="N1248" s="101"/>
    </row>
    <row r="1249" spans="1:14" ht="24.95" customHeight="1" x14ac:dyDescent="0.25">
      <c r="A1249" s="360"/>
      <c r="B1249" s="360"/>
      <c r="C1249" s="360"/>
      <c r="D1249" s="102"/>
      <c r="E1249" s="498"/>
      <c r="F1249" s="571"/>
      <c r="G1249" s="101"/>
      <c r="H1249" s="499"/>
      <c r="I1249" s="98"/>
      <c r="J1249" s="98"/>
      <c r="K1249" s="94"/>
      <c r="L1249" s="95"/>
      <c r="M1249" s="95"/>
      <c r="N1249" s="101"/>
    </row>
    <row r="1250" spans="1:14" ht="24.95" customHeight="1" x14ac:dyDescent="0.25">
      <c r="A1250" s="360"/>
      <c r="B1250" s="360"/>
      <c r="C1250" s="360"/>
      <c r="D1250" s="102"/>
      <c r="E1250" s="498"/>
      <c r="F1250" s="571"/>
      <c r="G1250" s="101"/>
      <c r="H1250" s="499"/>
      <c r="I1250" s="98"/>
      <c r="J1250" s="98"/>
      <c r="K1250" s="94"/>
      <c r="L1250" s="95"/>
      <c r="M1250" s="95"/>
      <c r="N1250" s="101"/>
    </row>
    <row r="1251" spans="1:14" ht="24.95" customHeight="1" x14ac:dyDescent="0.25">
      <c r="A1251" s="360"/>
      <c r="B1251" s="360"/>
      <c r="C1251" s="360"/>
      <c r="D1251" s="102"/>
      <c r="E1251" s="498"/>
      <c r="F1251" s="571"/>
      <c r="G1251" s="101"/>
      <c r="H1251" s="499"/>
      <c r="I1251" s="98"/>
      <c r="J1251" s="98"/>
      <c r="K1251" s="94"/>
      <c r="L1251" s="95"/>
      <c r="M1251" s="95"/>
      <c r="N1251" s="101"/>
    </row>
    <row r="1252" spans="1:14" ht="24.95" customHeight="1" x14ac:dyDescent="0.25">
      <c r="A1252" s="360"/>
      <c r="B1252" s="360"/>
      <c r="C1252" s="360"/>
      <c r="D1252" s="102"/>
      <c r="E1252" s="498"/>
      <c r="F1252" s="571"/>
      <c r="G1252" s="101"/>
      <c r="H1252" s="499"/>
      <c r="I1252" s="98"/>
      <c r="J1252" s="98"/>
      <c r="K1252" s="94"/>
      <c r="L1252" s="95"/>
      <c r="M1252" s="95"/>
      <c r="N1252" s="101"/>
    </row>
    <row r="1253" spans="1:14" ht="24.95" customHeight="1" x14ac:dyDescent="0.25">
      <c r="A1253" s="360"/>
      <c r="B1253" s="360"/>
      <c r="C1253" s="360"/>
      <c r="D1253" s="102"/>
      <c r="E1253" s="498"/>
      <c r="F1253" s="571"/>
      <c r="G1253" s="101"/>
      <c r="H1253" s="499"/>
      <c r="I1253" s="98"/>
      <c r="J1253" s="98"/>
      <c r="K1253" s="94"/>
      <c r="L1253" s="95"/>
      <c r="M1253" s="95"/>
      <c r="N1253" s="101"/>
    </row>
    <row r="1254" spans="1:14" ht="24.95" customHeight="1" x14ac:dyDescent="0.25">
      <c r="A1254" s="360"/>
      <c r="B1254" s="360"/>
      <c r="C1254" s="360"/>
      <c r="D1254" s="102"/>
      <c r="E1254" s="498"/>
      <c r="F1254" s="571"/>
      <c r="G1254" s="101"/>
      <c r="H1254" s="499"/>
      <c r="I1254" s="98"/>
      <c r="J1254" s="98"/>
      <c r="K1254" s="94"/>
      <c r="L1254" s="95"/>
      <c r="M1254" s="95"/>
      <c r="N1254" s="101"/>
    </row>
    <row r="1255" spans="1:14" ht="24.95" customHeight="1" x14ac:dyDescent="0.25">
      <c r="A1255" s="360"/>
      <c r="B1255" s="360"/>
      <c r="C1255" s="360"/>
      <c r="D1255" s="102"/>
      <c r="E1255" s="498"/>
      <c r="F1255" s="571"/>
      <c r="G1255" s="101"/>
      <c r="H1255" s="499"/>
      <c r="I1255" s="98"/>
      <c r="J1255" s="98"/>
      <c r="K1255" s="94"/>
      <c r="L1255" s="95"/>
      <c r="M1255" s="95"/>
      <c r="N1255" s="101"/>
    </row>
    <row r="1256" spans="1:14" ht="24.95" customHeight="1" x14ac:dyDescent="0.25">
      <c r="A1256" s="360"/>
      <c r="B1256" s="360"/>
      <c r="C1256" s="360"/>
      <c r="D1256" s="102"/>
      <c r="E1256" s="498"/>
      <c r="F1256" s="571"/>
      <c r="G1256" s="101"/>
      <c r="H1256" s="499"/>
      <c r="I1256" s="98"/>
      <c r="J1256" s="98"/>
      <c r="K1256" s="94"/>
      <c r="L1256" s="95"/>
      <c r="M1256" s="95"/>
      <c r="N1256" s="101"/>
    </row>
    <row r="1257" spans="1:14" ht="24.95" customHeight="1" x14ac:dyDescent="0.25">
      <c r="A1257" s="360"/>
      <c r="B1257" s="360"/>
      <c r="C1257" s="360"/>
      <c r="D1257" s="102"/>
      <c r="E1257" s="498"/>
      <c r="F1257" s="571"/>
      <c r="G1257" s="101"/>
      <c r="H1257" s="499"/>
      <c r="I1257" s="98"/>
      <c r="J1257" s="98"/>
      <c r="K1257" s="94"/>
      <c r="L1257" s="95"/>
      <c r="M1257" s="95"/>
      <c r="N1257" s="101"/>
    </row>
    <row r="1258" spans="1:14" ht="24.95" customHeight="1" x14ac:dyDescent="0.25">
      <c r="A1258" s="360"/>
      <c r="B1258" s="360"/>
      <c r="C1258" s="360"/>
      <c r="D1258" s="102"/>
      <c r="E1258" s="498"/>
      <c r="F1258" s="571"/>
      <c r="G1258" s="101"/>
      <c r="H1258" s="499"/>
      <c r="I1258" s="98"/>
      <c r="J1258" s="98"/>
      <c r="K1258" s="94"/>
      <c r="L1258" s="95"/>
      <c r="M1258" s="95"/>
      <c r="N1258" s="101"/>
    </row>
    <row r="1259" spans="1:14" ht="24.95" customHeight="1" x14ac:dyDescent="0.25">
      <c r="A1259" s="360"/>
      <c r="B1259" s="360"/>
      <c r="C1259" s="360"/>
      <c r="D1259" s="102"/>
      <c r="E1259" s="498"/>
      <c r="F1259" s="571"/>
      <c r="G1259" s="101"/>
      <c r="H1259" s="499"/>
      <c r="I1259" s="98"/>
      <c r="J1259" s="98"/>
      <c r="K1259" s="94"/>
      <c r="L1259" s="95"/>
      <c r="M1259" s="95"/>
      <c r="N1259" s="101"/>
    </row>
    <row r="1260" spans="1:14" ht="24.95" customHeight="1" x14ac:dyDescent="0.25">
      <c r="A1260" s="360"/>
      <c r="B1260" s="360"/>
      <c r="C1260" s="360"/>
      <c r="D1260" s="102"/>
      <c r="E1260" s="498"/>
      <c r="F1260" s="571"/>
      <c r="G1260" s="101"/>
      <c r="H1260" s="499"/>
      <c r="I1260" s="98"/>
      <c r="J1260" s="98"/>
      <c r="K1260" s="94"/>
      <c r="L1260" s="95"/>
      <c r="M1260" s="95"/>
      <c r="N1260" s="101"/>
    </row>
    <row r="1261" spans="1:14" ht="24.95" customHeight="1" x14ac:dyDescent="0.25">
      <c r="A1261" s="360"/>
      <c r="B1261" s="360"/>
      <c r="C1261" s="360"/>
      <c r="D1261" s="102"/>
      <c r="E1261" s="498"/>
      <c r="F1261" s="571"/>
      <c r="G1261" s="101"/>
      <c r="H1261" s="499"/>
      <c r="I1261" s="98"/>
      <c r="J1261" s="98"/>
      <c r="K1261" s="94"/>
      <c r="L1261" s="95"/>
      <c r="M1261" s="95"/>
      <c r="N1261" s="101"/>
    </row>
    <row r="1262" spans="1:14" ht="24.95" customHeight="1" x14ac:dyDescent="0.25">
      <c r="A1262" s="360"/>
      <c r="B1262" s="360"/>
      <c r="C1262" s="360"/>
      <c r="D1262" s="102"/>
      <c r="E1262" s="498"/>
      <c r="F1262" s="571"/>
      <c r="G1262" s="101"/>
      <c r="H1262" s="499"/>
      <c r="I1262" s="98"/>
      <c r="J1262" s="98"/>
      <c r="K1262" s="94"/>
      <c r="L1262" s="95"/>
      <c r="M1262" s="95"/>
      <c r="N1262" s="101"/>
    </row>
    <row r="1263" spans="1:14" ht="24.95" customHeight="1" x14ac:dyDescent="0.25">
      <c r="A1263" s="360"/>
      <c r="B1263" s="360"/>
      <c r="C1263" s="360"/>
      <c r="D1263" s="102"/>
      <c r="E1263" s="498"/>
      <c r="F1263" s="571"/>
      <c r="G1263" s="101"/>
      <c r="H1263" s="499"/>
      <c r="I1263" s="98"/>
      <c r="J1263" s="98"/>
      <c r="K1263" s="94"/>
      <c r="L1263" s="95"/>
      <c r="M1263" s="95"/>
      <c r="N1263" s="101"/>
    </row>
    <row r="1264" spans="1:14" ht="24.95" customHeight="1" x14ac:dyDescent="0.25">
      <c r="A1264" s="360"/>
      <c r="B1264" s="360"/>
      <c r="C1264" s="360"/>
      <c r="D1264" s="102"/>
      <c r="E1264" s="498"/>
      <c r="F1264" s="571"/>
      <c r="G1264" s="101"/>
      <c r="H1264" s="499"/>
      <c r="I1264" s="98"/>
      <c r="J1264" s="98"/>
      <c r="K1264" s="94"/>
      <c r="L1264" s="95"/>
      <c r="M1264" s="95"/>
      <c r="N1264" s="101"/>
    </row>
    <row r="1265" spans="1:14" ht="24.95" customHeight="1" x14ac:dyDescent="0.25">
      <c r="A1265" s="360"/>
      <c r="B1265" s="360"/>
      <c r="C1265" s="360"/>
      <c r="D1265" s="102"/>
      <c r="E1265" s="498"/>
      <c r="F1265" s="571"/>
      <c r="G1265" s="101"/>
      <c r="H1265" s="499"/>
      <c r="I1265" s="98"/>
      <c r="J1265" s="98"/>
      <c r="K1265" s="94"/>
      <c r="L1265" s="95"/>
      <c r="M1265" s="95"/>
      <c r="N1265" s="101"/>
    </row>
    <row r="1266" spans="1:14" ht="24.95" customHeight="1" x14ac:dyDescent="0.25">
      <c r="A1266" s="360"/>
      <c r="B1266" s="360"/>
      <c r="C1266" s="360"/>
      <c r="D1266" s="102"/>
      <c r="E1266" s="498"/>
      <c r="F1266" s="571"/>
      <c r="G1266" s="101"/>
      <c r="H1266" s="499"/>
      <c r="I1266" s="98"/>
      <c r="J1266" s="98"/>
      <c r="K1266" s="94"/>
      <c r="L1266" s="95"/>
      <c r="M1266" s="95"/>
      <c r="N1266" s="101"/>
    </row>
    <row r="1267" spans="1:14" ht="24.95" customHeight="1" x14ac:dyDescent="0.25">
      <c r="A1267" s="360"/>
      <c r="B1267" s="360"/>
      <c r="C1267" s="360"/>
      <c r="D1267" s="102"/>
      <c r="E1267" s="498"/>
      <c r="F1267" s="571"/>
      <c r="G1267" s="101"/>
      <c r="H1267" s="499"/>
      <c r="I1267" s="98"/>
      <c r="J1267" s="98"/>
      <c r="K1267" s="94"/>
      <c r="L1267" s="95"/>
      <c r="M1267" s="95"/>
      <c r="N1267" s="101"/>
    </row>
    <row r="1268" spans="1:14" ht="24.95" customHeight="1" x14ac:dyDescent="0.25">
      <c r="A1268" s="360"/>
      <c r="B1268" s="360"/>
      <c r="C1268" s="360"/>
      <c r="D1268" s="102"/>
      <c r="E1268" s="498"/>
      <c r="F1268" s="571"/>
      <c r="G1268" s="101"/>
      <c r="H1268" s="499"/>
      <c r="I1268" s="98"/>
      <c r="J1268" s="98"/>
      <c r="K1268" s="94"/>
      <c r="L1268" s="95"/>
      <c r="M1268" s="95"/>
      <c r="N1268" s="101"/>
    </row>
    <row r="1269" spans="1:14" ht="24.95" customHeight="1" x14ac:dyDescent="0.25">
      <c r="A1269" s="360"/>
      <c r="B1269" s="360"/>
      <c r="C1269" s="360"/>
      <c r="D1269" s="102"/>
      <c r="E1269" s="498"/>
      <c r="F1269" s="571"/>
      <c r="G1269" s="101"/>
      <c r="H1269" s="499"/>
      <c r="I1269" s="98"/>
      <c r="J1269" s="98"/>
      <c r="K1269" s="94"/>
      <c r="L1269" s="95"/>
      <c r="M1269" s="95"/>
      <c r="N1269" s="101"/>
    </row>
    <row r="1270" spans="1:14" ht="24.95" customHeight="1" x14ac:dyDescent="0.25">
      <c r="A1270" s="360"/>
      <c r="B1270" s="360"/>
      <c r="C1270" s="360"/>
      <c r="D1270" s="102"/>
      <c r="E1270" s="498"/>
      <c r="F1270" s="571"/>
      <c r="G1270" s="101"/>
      <c r="H1270" s="499"/>
      <c r="I1270" s="98"/>
      <c r="J1270" s="98"/>
      <c r="K1270" s="94"/>
      <c r="L1270" s="95"/>
      <c r="M1270" s="95"/>
      <c r="N1270" s="101"/>
    </row>
    <row r="1271" spans="1:14" ht="24.95" customHeight="1" x14ac:dyDescent="0.25">
      <c r="A1271" s="360"/>
      <c r="B1271" s="360"/>
      <c r="C1271" s="360"/>
      <c r="D1271" s="102"/>
      <c r="E1271" s="498"/>
      <c r="F1271" s="571"/>
      <c r="G1271" s="101"/>
      <c r="H1271" s="499"/>
      <c r="I1271" s="98"/>
      <c r="J1271" s="98"/>
      <c r="K1271" s="94"/>
      <c r="L1271" s="95"/>
      <c r="M1271" s="95"/>
      <c r="N1271" s="101"/>
    </row>
    <row r="1272" spans="1:14" ht="24.95" customHeight="1" x14ac:dyDescent="0.25">
      <c r="A1272" s="360"/>
      <c r="B1272" s="360"/>
      <c r="C1272" s="360"/>
      <c r="D1272" s="102"/>
      <c r="E1272" s="498"/>
      <c r="F1272" s="571"/>
      <c r="G1272" s="101"/>
      <c r="H1272" s="499"/>
      <c r="I1272" s="98"/>
      <c r="J1272" s="98"/>
      <c r="K1272" s="94"/>
      <c r="L1272" s="95"/>
      <c r="M1272" s="95"/>
      <c r="N1272" s="101"/>
    </row>
    <row r="1273" spans="1:14" ht="24.95" customHeight="1" x14ac:dyDescent="0.25">
      <c r="A1273" s="360"/>
      <c r="B1273" s="360"/>
      <c r="C1273" s="360"/>
      <c r="D1273" s="102"/>
      <c r="E1273" s="498"/>
      <c r="F1273" s="571"/>
      <c r="G1273" s="101"/>
      <c r="H1273" s="499"/>
      <c r="I1273" s="98"/>
      <c r="J1273" s="98"/>
      <c r="K1273" s="94"/>
      <c r="L1273" s="95"/>
      <c r="M1273" s="95"/>
      <c r="N1273" s="101"/>
    </row>
    <row r="1274" spans="1:14" ht="24.95" customHeight="1" x14ac:dyDescent="0.25">
      <c r="A1274" s="360"/>
      <c r="B1274" s="360"/>
      <c r="C1274" s="360"/>
      <c r="D1274" s="102"/>
      <c r="E1274" s="498"/>
      <c r="F1274" s="571"/>
      <c r="G1274" s="101"/>
      <c r="H1274" s="499"/>
      <c r="I1274" s="98"/>
      <c r="J1274" s="98"/>
      <c r="K1274" s="94"/>
      <c r="L1274" s="95"/>
      <c r="M1274" s="95"/>
      <c r="N1274" s="101"/>
    </row>
    <row r="1275" spans="1:14" ht="24.95" customHeight="1" x14ac:dyDescent="0.25">
      <c r="A1275" s="360"/>
      <c r="B1275" s="360"/>
      <c r="C1275" s="360"/>
      <c r="D1275" s="102"/>
      <c r="E1275" s="498"/>
      <c r="F1275" s="571"/>
      <c r="G1275" s="101"/>
      <c r="H1275" s="499"/>
      <c r="I1275" s="98"/>
      <c r="J1275" s="98"/>
      <c r="K1275" s="94"/>
      <c r="L1275" s="95"/>
      <c r="M1275" s="95"/>
      <c r="N1275" s="101"/>
    </row>
    <row r="1276" spans="1:14" ht="24.95" customHeight="1" x14ac:dyDescent="0.25">
      <c r="A1276" s="360"/>
      <c r="B1276" s="360"/>
      <c r="C1276" s="360"/>
      <c r="D1276" s="102"/>
      <c r="E1276" s="498"/>
      <c r="F1276" s="571"/>
      <c r="G1276" s="101"/>
      <c r="H1276" s="499"/>
      <c r="I1276" s="98"/>
      <c r="J1276" s="98"/>
      <c r="K1276" s="94"/>
      <c r="L1276" s="95"/>
      <c r="M1276" s="95"/>
      <c r="N1276" s="101"/>
    </row>
    <row r="1277" spans="1:14" ht="24.95" customHeight="1" x14ac:dyDescent="0.25">
      <c r="A1277" s="360"/>
      <c r="B1277" s="360"/>
      <c r="C1277" s="360"/>
      <c r="D1277" s="102"/>
      <c r="E1277" s="498"/>
      <c r="F1277" s="571"/>
      <c r="G1277" s="101"/>
      <c r="H1277" s="499"/>
      <c r="I1277" s="98"/>
      <c r="J1277" s="98"/>
      <c r="K1277" s="94"/>
      <c r="L1277" s="95"/>
      <c r="M1277" s="95"/>
      <c r="N1277" s="101"/>
    </row>
    <row r="1278" spans="1:14" ht="24.95" customHeight="1" x14ac:dyDescent="0.25">
      <c r="A1278" s="360"/>
      <c r="B1278" s="360"/>
      <c r="C1278" s="360"/>
      <c r="D1278" s="102"/>
      <c r="E1278" s="498"/>
      <c r="F1278" s="571"/>
      <c r="G1278" s="101"/>
      <c r="H1278" s="499"/>
      <c r="I1278" s="98"/>
      <c r="J1278" s="98"/>
      <c r="K1278" s="94"/>
      <c r="L1278" s="95"/>
      <c r="M1278" s="95"/>
      <c r="N1278" s="101"/>
    </row>
    <row r="1279" spans="1:14" ht="24.95" customHeight="1" x14ac:dyDescent="0.25">
      <c r="A1279" s="360"/>
      <c r="B1279" s="360"/>
      <c r="C1279" s="360"/>
      <c r="D1279" s="102"/>
      <c r="E1279" s="498"/>
      <c r="F1279" s="571"/>
      <c r="G1279" s="101"/>
      <c r="H1279" s="499"/>
      <c r="I1279" s="98"/>
      <c r="J1279" s="98"/>
      <c r="K1279" s="94"/>
      <c r="L1279" s="95"/>
      <c r="M1279" s="95"/>
      <c r="N1279" s="101"/>
    </row>
    <row r="1280" spans="1:14" ht="24.95" customHeight="1" x14ac:dyDescent="0.25">
      <c r="A1280" s="360"/>
      <c r="B1280" s="360"/>
      <c r="C1280" s="360"/>
      <c r="D1280" s="102"/>
      <c r="E1280" s="498"/>
      <c r="F1280" s="571"/>
      <c r="G1280" s="101"/>
      <c r="H1280" s="499"/>
      <c r="I1280" s="98"/>
      <c r="J1280" s="98"/>
      <c r="K1280" s="94"/>
      <c r="L1280" s="95"/>
      <c r="M1280" s="95"/>
      <c r="N1280" s="101"/>
    </row>
    <row r="1281" spans="1:14" ht="24.95" customHeight="1" x14ac:dyDescent="0.25">
      <c r="A1281" s="360"/>
      <c r="B1281" s="360"/>
      <c r="C1281" s="360"/>
      <c r="D1281" s="102"/>
      <c r="E1281" s="498"/>
      <c r="F1281" s="571"/>
      <c r="G1281" s="101"/>
      <c r="H1281" s="499"/>
      <c r="I1281" s="98"/>
      <c r="J1281" s="98"/>
      <c r="K1281" s="94"/>
      <c r="L1281" s="95"/>
      <c r="M1281" s="95"/>
      <c r="N1281" s="101"/>
    </row>
    <row r="1282" spans="1:14" ht="24.95" customHeight="1" x14ac:dyDescent="0.25">
      <c r="A1282" s="360"/>
      <c r="B1282" s="360"/>
      <c r="C1282" s="360"/>
      <c r="D1282" s="102"/>
      <c r="E1282" s="498"/>
      <c r="F1282" s="571"/>
      <c r="G1282" s="101"/>
      <c r="H1282" s="499"/>
      <c r="I1282" s="98"/>
      <c r="J1282" s="98"/>
      <c r="K1282" s="94"/>
      <c r="L1282" s="95"/>
      <c r="M1282" s="95"/>
      <c r="N1282" s="101"/>
    </row>
    <row r="1283" spans="1:14" ht="24.95" customHeight="1" x14ac:dyDescent="0.25">
      <c r="A1283" s="360"/>
      <c r="B1283" s="360"/>
      <c r="C1283" s="360"/>
      <c r="D1283" s="102"/>
      <c r="E1283" s="498"/>
      <c r="F1283" s="571"/>
      <c r="G1283" s="101"/>
      <c r="H1283" s="499"/>
      <c r="I1283" s="98"/>
      <c r="J1283" s="98"/>
      <c r="K1283" s="94"/>
      <c r="L1283" s="95"/>
      <c r="M1283" s="95"/>
      <c r="N1283" s="101"/>
    </row>
    <row r="1284" spans="1:14" ht="24.95" customHeight="1" x14ac:dyDescent="0.25">
      <c r="A1284" s="360"/>
      <c r="B1284" s="360"/>
      <c r="C1284" s="360"/>
      <c r="D1284" s="102"/>
      <c r="E1284" s="498"/>
      <c r="F1284" s="571"/>
      <c r="G1284" s="101"/>
      <c r="H1284" s="499"/>
      <c r="I1284" s="98"/>
      <c r="J1284" s="98"/>
      <c r="K1284" s="94"/>
      <c r="L1284" s="95"/>
      <c r="M1284" s="95"/>
      <c r="N1284" s="101"/>
    </row>
    <row r="1285" spans="1:14" ht="24.95" customHeight="1" x14ac:dyDescent="0.25">
      <c r="A1285" s="360"/>
      <c r="B1285" s="360"/>
      <c r="C1285" s="360"/>
      <c r="D1285" s="102"/>
      <c r="E1285" s="498"/>
      <c r="F1285" s="571"/>
      <c r="G1285" s="101"/>
      <c r="H1285" s="499"/>
      <c r="I1285" s="98"/>
      <c r="J1285" s="98"/>
      <c r="K1285" s="94"/>
      <c r="L1285" s="95"/>
      <c r="M1285" s="95"/>
      <c r="N1285" s="101"/>
    </row>
    <row r="1286" spans="1:14" ht="24.95" customHeight="1" x14ac:dyDescent="0.25">
      <c r="A1286" s="360"/>
      <c r="B1286" s="360"/>
      <c r="C1286" s="360"/>
      <c r="D1286" s="102"/>
      <c r="E1286" s="498"/>
      <c r="F1286" s="571"/>
      <c r="G1286" s="101"/>
      <c r="H1286" s="499"/>
      <c r="I1286" s="98"/>
      <c r="J1286" s="98"/>
      <c r="K1286" s="94"/>
      <c r="L1286" s="95"/>
      <c r="M1286" s="95"/>
      <c r="N1286" s="101"/>
    </row>
    <row r="1287" spans="1:14" ht="24.95" customHeight="1" x14ac:dyDescent="0.25">
      <c r="A1287" s="360"/>
      <c r="B1287" s="360"/>
      <c r="C1287" s="360"/>
      <c r="D1287" s="102"/>
      <c r="E1287" s="498"/>
      <c r="F1287" s="571"/>
      <c r="G1287" s="101"/>
      <c r="H1287" s="499"/>
      <c r="I1287" s="98"/>
      <c r="J1287" s="98"/>
      <c r="K1287" s="94"/>
      <c r="L1287" s="95"/>
      <c r="M1287" s="95"/>
      <c r="N1287" s="101"/>
    </row>
    <row r="1288" spans="1:14" ht="24.95" customHeight="1" x14ac:dyDescent="0.25">
      <c r="A1288" s="360"/>
      <c r="B1288" s="360"/>
      <c r="C1288" s="360"/>
      <c r="D1288" s="102"/>
      <c r="E1288" s="498"/>
      <c r="F1288" s="571"/>
      <c r="G1288" s="101"/>
      <c r="H1288" s="499"/>
      <c r="I1288" s="98"/>
      <c r="J1288" s="98"/>
      <c r="K1288" s="94"/>
      <c r="L1288" s="95"/>
      <c r="M1288" s="95"/>
      <c r="N1288" s="101"/>
    </row>
    <row r="1289" spans="1:14" ht="24.95" customHeight="1" x14ac:dyDescent="0.25">
      <c r="A1289" s="360"/>
      <c r="B1289" s="360"/>
      <c r="C1289" s="360"/>
      <c r="D1289" s="102"/>
      <c r="E1289" s="498"/>
      <c r="F1289" s="571"/>
      <c r="G1289" s="101"/>
      <c r="H1289" s="499"/>
      <c r="I1289" s="98"/>
      <c r="J1289" s="98"/>
      <c r="K1289" s="94"/>
      <c r="L1289" s="95"/>
      <c r="M1289" s="95"/>
      <c r="N1289" s="101"/>
    </row>
    <row r="1290" spans="1:14" ht="24.95" customHeight="1" x14ac:dyDescent="0.25">
      <c r="A1290" s="360"/>
      <c r="B1290" s="360"/>
      <c r="C1290" s="360"/>
      <c r="D1290" s="102"/>
      <c r="E1290" s="498"/>
      <c r="F1290" s="571"/>
      <c r="G1290" s="101"/>
      <c r="H1290" s="499"/>
      <c r="I1290" s="98"/>
      <c r="J1290" s="98"/>
      <c r="K1290" s="94"/>
      <c r="L1290" s="95"/>
      <c r="M1290" s="95"/>
      <c r="N1290" s="101"/>
    </row>
    <row r="1291" spans="1:14" ht="24.95" customHeight="1" x14ac:dyDescent="0.25">
      <c r="A1291" s="360"/>
      <c r="B1291" s="360"/>
      <c r="C1291" s="360"/>
      <c r="D1291" s="102"/>
      <c r="E1291" s="498"/>
      <c r="F1291" s="571"/>
      <c r="G1291" s="101"/>
      <c r="H1291" s="499"/>
      <c r="I1291" s="98"/>
      <c r="J1291" s="98"/>
      <c r="K1291" s="94"/>
      <c r="L1291" s="95"/>
      <c r="M1291" s="95"/>
      <c r="N1291" s="101"/>
    </row>
    <row r="1292" spans="1:14" ht="24.95" customHeight="1" x14ac:dyDescent="0.25">
      <c r="A1292" s="360"/>
      <c r="B1292" s="360"/>
      <c r="C1292" s="360"/>
      <c r="D1292" s="102"/>
      <c r="E1292" s="498"/>
      <c r="F1292" s="571"/>
      <c r="G1292" s="101"/>
      <c r="H1292" s="499"/>
      <c r="I1292" s="98"/>
      <c r="J1292" s="98"/>
      <c r="K1292" s="94"/>
      <c r="L1292" s="95"/>
      <c r="M1292" s="95"/>
      <c r="N1292" s="101"/>
    </row>
    <row r="1293" spans="1:14" ht="24.95" customHeight="1" x14ac:dyDescent="0.25">
      <c r="A1293" s="360"/>
      <c r="B1293" s="360"/>
      <c r="C1293" s="360"/>
      <c r="D1293" s="102"/>
      <c r="E1293" s="498"/>
      <c r="F1293" s="571"/>
      <c r="G1293" s="101"/>
      <c r="H1293" s="499"/>
      <c r="I1293" s="98"/>
      <c r="J1293" s="98"/>
      <c r="K1293" s="94"/>
      <c r="L1293" s="95"/>
      <c r="M1293" s="95"/>
      <c r="N1293" s="101"/>
    </row>
    <row r="1294" spans="1:14" ht="24.95" customHeight="1" x14ac:dyDescent="0.25">
      <c r="A1294" s="360"/>
      <c r="B1294" s="360"/>
      <c r="C1294" s="360"/>
      <c r="D1294" s="102"/>
      <c r="E1294" s="498"/>
      <c r="F1294" s="571"/>
      <c r="G1294" s="101"/>
      <c r="H1294" s="499"/>
      <c r="I1294" s="98"/>
      <c r="J1294" s="98"/>
      <c r="K1294" s="94"/>
      <c r="L1294" s="95"/>
      <c r="M1294" s="95"/>
      <c r="N1294" s="101"/>
    </row>
    <row r="1295" spans="1:14" ht="24.95" customHeight="1" x14ac:dyDescent="0.25">
      <c r="A1295" s="360"/>
      <c r="B1295" s="360"/>
      <c r="C1295" s="360"/>
      <c r="D1295" s="102"/>
      <c r="E1295" s="498"/>
      <c r="F1295" s="571"/>
      <c r="G1295" s="101"/>
      <c r="H1295" s="499"/>
      <c r="I1295" s="98"/>
      <c r="J1295" s="98"/>
      <c r="K1295" s="94"/>
      <c r="L1295" s="95"/>
      <c r="M1295" s="95"/>
      <c r="N1295" s="101"/>
    </row>
    <row r="1296" spans="1:14" ht="24.95" customHeight="1" x14ac:dyDescent="0.25">
      <c r="A1296" s="360"/>
      <c r="B1296" s="360"/>
      <c r="C1296" s="360"/>
      <c r="D1296" s="102"/>
      <c r="E1296" s="498"/>
      <c r="F1296" s="571"/>
      <c r="G1296" s="101"/>
      <c r="H1296" s="499"/>
      <c r="I1296" s="98"/>
      <c r="J1296" s="98"/>
      <c r="K1296" s="94"/>
      <c r="L1296" s="95"/>
      <c r="M1296" s="95"/>
      <c r="N1296" s="101"/>
    </row>
    <row r="1297" spans="1:14" ht="24.95" customHeight="1" x14ac:dyDescent="0.25">
      <c r="A1297" s="360"/>
      <c r="B1297" s="360"/>
      <c r="C1297" s="360"/>
      <c r="D1297" s="102"/>
      <c r="E1297" s="498"/>
      <c r="F1297" s="571"/>
      <c r="G1297" s="101"/>
      <c r="H1297" s="499"/>
      <c r="I1297" s="98"/>
      <c r="J1297" s="98"/>
      <c r="K1297" s="94"/>
      <c r="L1297" s="95"/>
      <c r="M1297" s="95"/>
      <c r="N1297" s="101"/>
    </row>
    <row r="1298" spans="1:14" ht="24.95" customHeight="1" x14ac:dyDescent="0.25">
      <c r="A1298" s="360"/>
      <c r="B1298" s="360"/>
      <c r="C1298" s="360"/>
      <c r="D1298" s="102"/>
      <c r="E1298" s="498"/>
      <c r="F1298" s="571"/>
      <c r="G1298" s="101"/>
      <c r="H1298" s="499"/>
      <c r="I1298" s="98"/>
      <c r="J1298" s="98"/>
      <c r="K1298" s="94"/>
      <c r="L1298" s="95"/>
      <c r="M1298" s="95"/>
      <c r="N1298" s="101"/>
    </row>
    <row r="1299" spans="1:14" ht="24.95" customHeight="1" x14ac:dyDescent="0.25">
      <c r="A1299" s="360"/>
      <c r="B1299" s="360"/>
      <c r="C1299" s="360"/>
      <c r="D1299" s="102"/>
      <c r="E1299" s="498"/>
      <c r="F1299" s="571"/>
      <c r="G1299" s="101"/>
      <c r="H1299" s="499"/>
      <c r="I1299" s="98"/>
      <c r="J1299" s="98"/>
      <c r="K1299" s="94"/>
      <c r="L1299" s="95"/>
      <c r="M1299" s="95"/>
      <c r="N1299" s="101"/>
    </row>
    <row r="1300" spans="1:14" ht="24.95" customHeight="1" x14ac:dyDescent="0.25">
      <c r="A1300" s="360"/>
      <c r="B1300" s="360"/>
      <c r="C1300" s="360"/>
      <c r="D1300" s="102"/>
      <c r="E1300" s="498"/>
      <c r="F1300" s="571"/>
      <c r="G1300" s="101"/>
      <c r="H1300" s="499"/>
      <c r="I1300" s="98"/>
      <c r="J1300" s="98"/>
      <c r="K1300" s="94"/>
      <c r="L1300" s="95"/>
      <c r="M1300" s="95"/>
      <c r="N1300" s="101"/>
    </row>
    <row r="1301" spans="1:14" ht="24.95" customHeight="1" x14ac:dyDescent="0.25">
      <c r="A1301" s="360"/>
      <c r="B1301" s="360"/>
      <c r="C1301" s="360"/>
      <c r="D1301" s="102"/>
      <c r="E1301" s="498"/>
      <c r="F1301" s="571"/>
      <c r="G1301" s="101"/>
      <c r="H1301" s="499"/>
      <c r="I1301" s="98"/>
      <c r="J1301" s="98"/>
      <c r="K1301" s="94"/>
      <c r="L1301" s="95"/>
      <c r="M1301" s="95"/>
      <c r="N1301" s="101"/>
    </row>
    <row r="1302" spans="1:14" ht="24.95" customHeight="1" x14ac:dyDescent="0.25">
      <c r="A1302" s="360"/>
      <c r="B1302" s="360"/>
      <c r="C1302" s="360"/>
      <c r="D1302" s="102"/>
      <c r="E1302" s="498"/>
      <c r="F1302" s="571"/>
      <c r="G1302" s="101"/>
      <c r="H1302" s="499"/>
      <c r="I1302" s="98"/>
      <c r="J1302" s="98"/>
      <c r="K1302" s="94"/>
      <c r="L1302" s="95"/>
      <c r="M1302" s="95"/>
      <c r="N1302" s="101"/>
    </row>
    <row r="1303" spans="1:14" ht="24.95" customHeight="1" x14ac:dyDescent="0.25">
      <c r="A1303" s="360"/>
      <c r="B1303" s="360"/>
      <c r="C1303" s="360"/>
      <c r="D1303" s="102"/>
      <c r="E1303" s="498"/>
      <c r="F1303" s="571"/>
      <c r="G1303" s="101"/>
      <c r="H1303" s="499"/>
      <c r="I1303" s="98"/>
      <c r="J1303" s="98"/>
      <c r="K1303" s="94"/>
      <c r="L1303" s="95"/>
      <c r="M1303" s="95"/>
      <c r="N1303" s="101"/>
    </row>
    <row r="1304" spans="1:14" ht="24.95" customHeight="1" x14ac:dyDescent="0.25">
      <c r="A1304" s="360"/>
      <c r="B1304" s="360"/>
      <c r="C1304" s="360"/>
      <c r="D1304" s="102"/>
      <c r="E1304" s="498"/>
      <c r="F1304" s="571"/>
      <c r="G1304" s="101"/>
      <c r="H1304" s="499"/>
      <c r="I1304" s="98"/>
      <c r="J1304" s="98"/>
      <c r="K1304" s="94"/>
      <c r="L1304" s="95"/>
      <c r="M1304" s="95"/>
      <c r="N1304" s="101"/>
    </row>
    <row r="1305" spans="1:14" ht="24.95" customHeight="1" x14ac:dyDescent="0.25">
      <c r="A1305" s="360"/>
      <c r="B1305" s="360"/>
      <c r="C1305" s="360"/>
      <c r="D1305" s="102"/>
      <c r="E1305" s="498"/>
      <c r="F1305" s="571"/>
      <c r="G1305" s="101"/>
      <c r="H1305" s="499"/>
      <c r="I1305" s="98"/>
      <c r="J1305" s="98"/>
      <c r="K1305" s="94"/>
      <c r="L1305" s="95"/>
      <c r="M1305" s="95"/>
      <c r="N1305" s="101"/>
    </row>
    <row r="1306" spans="1:14" ht="24.95" customHeight="1" x14ac:dyDescent="0.25">
      <c r="A1306" s="360"/>
      <c r="B1306" s="360"/>
      <c r="C1306" s="360"/>
      <c r="D1306" s="102"/>
      <c r="E1306" s="498"/>
      <c r="F1306" s="571"/>
      <c r="G1306" s="101"/>
      <c r="H1306" s="499"/>
      <c r="I1306" s="98"/>
      <c r="J1306" s="98"/>
      <c r="K1306" s="94"/>
      <c r="L1306" s="95"/>
      <c r="M1306" s="95"/>
      <c r="N1306" s="101"/>
    </row>
    <row r="1307" spans="1:14" ht="24.95" customHeight="1" x14ac:dyDescent="0.25">
      <c r="A1307" s="360"/>
      <c r="B1307" s="360"/>
      <c r="C1307" s="360"/>
      <c r="D1307" s="102"/>
      <c r="E1307" s="498"/>
      <c r="F1307" s="571"/>
      <c r="G1307" s="101"/>
      <c r="H1307" s="499"/>
      <c r="I1307" s="98"/>
      <c r="J1307" s="98"/>
      <c r="K1307" s="94"/>
      <c r="L1307" s="95"/>
      <c r="M1307" s="95"/>
      <c r="N1307" s="101"/>
    </row>
    <row r="1308" spans="1:14" ht="24.95" customHeight="1" x14ac:dyDescent="0.25">
      <c r="A1308" s="360"/>
      <c r="B1308" s="360"/>
      <c r="C1308" s="360"/>
      <c r="D1308" s="102"/>
      <c r="E1308" s="498"/>
      <c r="F1308" s="571"/>
      <c r="G1308" s="101"/>
      <c r="H1308" s="499"/>
      <c r="I1308" s="98"/>
      <c r="J1308" s="98"/>
      <c r="K1308" s="94"/>
      <c r="L1308" s="95"/>
      <c r="M1308" s="95"/>
      <c r="N1308" s="101"/>
    </row>
    <row r="1309" spans="1:14" ht="24.95" customHeight="1" x14ac:dyDescent="0.25">
      <c r="A1309" s="360"/>
      <c r="B1309" s="360"/>
      <c r="C1309" s="360"/>
      <c r="D1309" s="102"/>
      <c r="E1309" s="498"/>
      <c r="F1309" s="571"/>
      <c r="G1309" s="101"/>
      <c r="H1309" s="499"/>
      <c r="I1309" s="98"/>
      <c r="J1309" s="98"/>
      <c r="K1309" s="94"/>
      <c r="L1309" s="95"/>
      <c r="M1309" s="95"/>
      <c r="N1309" s="101"/>
    </row>
    <row r="1310" spans="1:14" ht="24.95" customHeight="1" x14ac:dyDescent="0.25">
      <c r="A1310" s="360"/>
      <c r="B1310" s="360"/>
      <c r="C1310" s="360"/>
      <c r="D1310" s="102"/>
      <c r="E1310" s="498"/>
      <c r="F1310" s="571"/>
      <c r="G1310" s="101"/>
      <c r="H1310" s="499"/>
      <c r="I1310" s="98"/>
      <c r="J1310" s="98"/>
      <c r="K1310" s="94"/>
      <c r="L1310" s="95"/>
      <c r="M1310" s="95"/>
      <c r="N1310" s="101"/>
    </row>
    <row r="1311" spans="1:14" ht="24.95" customHeight="1" x14ac:dyDescent="0.25">
      <c r="A1311" s="360"/>
      <c r="B1311" s="360"/>
      <c r="C1311" s="360"/>
      <c r="D1311" s="102"/>
      <c r="E1311" s="498"/>
      <c r="F1311" s="571"/>
      <c r="G1311" s="101"/>
      <c r="H1311" s="499"/>
      <c r="I1311" s="98"/>
      <c r="J1311" s="98"/>
      <c r="K1311" s="94"/>
      <c r="L1311" s="95"/>
      <c r="M1311" s="95"/>
      <c r="N1311" s="101"/>
    </row>
    <row r="1312" spans="1:14" ht="24.95" customHeight="1" x14ac:dyDescent="0.25">
      <c r="A1312" s="360"/>
      <c r="B1312" s="360"/>
      <c r="C1312" s="360"/>
      <c r="D1312" s="102"/>
      <c r="E1312" s="498"/>
      <c r="F1312" s="571"/>
      <c r="G1312" s="101"/>
      <c r="H1312" s="499"/>
      <c r="I1312" s="98"/>
      <c r="J1312" s="98"/>
      <c r="K1312" s="94"/>
      <c r="L1312" s="95"/>
      <c r="M1312" s="95"/>
      <c r="N1312" s="101"/>
    </row>
    <row r="1313" spans="1:14" ht="24.95" customHeight="1" x14ac:dyDescent="0.25">
      <c r="A1313" s="360"/>
      <c r="B1313" s="360"/>
      <c r="C1313" s="360"/>
      <c r="D1313" s="102"/>
      <c r="E1313" s="498"/>
      <c r="F1313" s="571"/>
      <c r="G1313" s="101"/>
      <c r="H1313" s="499"/>
      <c r="I1313" s="98"/>
      <c r="J1313" s="98"/>
      <c r="K1313" s="94"/>
      <c r="L1313" s="95"/>
      <c r="M1313" s="95"/>
      <c r="N1313" s="101"/>
    </row>
    <row r="1314" spans="1:14" ht="24.95" customHeight="1" x14ac:dyDescent="0.25">
      <c r="A1314" s="360"/>
      <c r="B1314" s="360"/>
      <c r="C1314" s="360"/>
      <c r="D1314" s="102"/>
      <c r="E1314" s="498"/>
      <c r="F1314" s="571"/>
      <c r="G1314" s="101"/>
      <c r="H1314" s="499"/>
      <c r="I1314" s="98"/>
      <c r="J1314" s="98"/>
      <c r="K1314" s="94"/>
      <c r="L1314" s="95"/>
      <c r="M1314" s="95"/>
      <c r="N1314" s="101"/>
    </row>
    <row r="1315" spans="1:14" ht="24.95" customHeight="1" x14ac:dyDescent="0.25">
      <c r="A1315" s="360"/>
      <c r="B1315" s="360"/>
      <c r="C1315" s="360"/>
      <c r="D1315" s="102"/>
      <c r="E1315" s="498"/>
      <c r="F1315" s="571"/>
      <c r="G1315" s="101"/>
      <c r="H1315" s="499"/>
      <c r="I1315" s="98"/>
      <c r="J1315" s="98"/>
      <c r="K1315" s="94"/>
      <c r="L1315" s="95"/>
      <c r="M1315" s="95"/>
      <c r="N1315" s="101"/>
    </row>
    <row r="1316" spans="1:14" ht="24.95" customHeight="1" x14ac:dyDescent="0.25">
      <c r="A1316" s="360"/>
      <c r="B1316" s="360"/>
      <c r="C1316" s="360"/>
      <c r="D1316" s="102"/>
      <c r="E1316" s="498"/>
      <c r="F1316" s="571"/>
      <c r="G1316" s="101"/>
      <c r="H1316" s="499"/>
      <c r="I1316" s="98"/>
      <c r="J1316" s="98"/>
      <c r="K1316" s="94"/>
      <c r="L1316" s="95"/>
      <c r="M1316" s="95"/>
      <c r="N1316" s="101"/>
    </row>
    <row r="1317" spans="1:14" ht="24.95" customHeight="1" x14ac:dyDescent="0.25">
      <c r="A1317" s="360"/>
      <c r="B1317" s="360"/>
      <c r="C1317" s="360"/>
      <c r="D1317" s="102"/>
      <c r="E1317" s="498"/>
      <c r="F1317" s="571"/>
      <c r="G1317" s="101"/>
      <c r="H1317" s="499"/>
      <c r="I1317" s="98"/>
      <c r="J1317" s="98"/>
      <c r="K1317" s="94"/>
      <c r="L1317" s="95"/>
      <c r="M1317" s="95"/>
      <c r="N1317" s="101"/>
    </row>
    <row r="1318" spans="1:14" ht="24.95" customHeight="1" x14ac:dyDescent="0.25">
      <c r="A1318" s="360"/>
      <c r="B1318" s="360"/>
      <c r="C1318" s="360"/>
      <c r="D1318" s="102"/>
      <c r="E1318" s="498"/>
      <c r="F1318" s="571"/>
      <c r="G1318" s="101"/>
      <c r="H1318" s="499"/>
      <c r="I1318" s="98"/>
      <c r="J1318" s="98"/>
      <c r="K1318" s="94"/>
      <c r="L1318" s="95"/>
      <c r="M1318" s="95"/>
      <c r="N1318" s="101"/>
    </row>
    <row r="1319" spans="1:14" ht="24.95" customHeight="1" x14ac:dyDescent="0.25">
      <c r="A1319" s="360"/>
      <c r="B1319" s="360"/>
      <c r="C1319" s="360"/>
      <c r="D1319" s="102"/>
      <c r="E1319" s="498"/>
      <c r="F1319" s="571"/>
      <c r="G1319" s="101"/>
      <c r="H1319" s="499"/>
      <c r="I1319" s="98"/>
      <c r="J1319" s="98"/>
      <c r="K1319" s="94"/>
      <c r="L1319" s="95"/>
      <c r="M1319" s="95"/>
      <c r="N1319" s="101"/>
    </row>
    <row r="1320" spans="1:14" ht="24.95" customHeight="1" x14ac:dyDescent="0.25">
      <c r="A1320" s="360"/>
      <c r="B1320" s="360"/>
      <c r="C1320" s="360"/>
      <c r="D1320" s="102"/>
      <c r="E1320" s="498"/>
      <c r="F1320" s="571"/>
      <c r="G1320" s="101"/>
      <c r="H1320" s="499"/>
      <c r="I1320" s="98"/>
      <c r="J1320" s="98"/>
      <c r="K1320" s="94"/>
      <c r="L1320" s="95"/>
      <c r="M1320" s="95"/>
      <c r="N1320" s="101"/>
    </row>
    <row r="1321" spans="1:14" ht="24.95" customHeight="1" x14ac:dyDescent="0.25">
      <c r="A1321" s="360"/>
      <c r="B1321" s="360"/>
      <c r="C1321" s="360"/>
      <c r="D1321" s="102"/>
      <c r="E1321" s="498"/>
      <c r="F1321" s="571"/>
      <c r="G1321" s="101"/>
      <c r="H1321" s="499"/>
      <c r="I1321" s="98"/>
      <c r="J1321" s="98"/>
      <c r="K1321" s="94"/>
      <c r="L1321" s="95"/>
      <c r="M1321" s="95"/>
      <c r="N1321" s="101"/>
    </row>
    <row r="1322" spans="1:14" ht="24.95" customHeight="1" x14ac:dyDescent="0.25">
      <c r="A1322" s="360"/>
      <c r="B1322" s="360"/>
      <c r="C1322" s="360"/>
      <c r="D1322" s="102"/>
      <c r="E1322" s="498"/>
      <c r="F1322" s="571"/>
      <c r="G1322" s="101"/>
      <c r="H1322" s="499"/>
      <c r="I1322" s="98"/>
      <c r="J1322" s="98"/>
      <c r="K1322" s="94"/>
      <c r="L1322" s="95"/>
      <c r="M1322" s="95"/>
      <c r="N1322" s="101"/>
    </row>
    <row r="1323" spans="1:14" ht="24.95" customHeight="1" x14ac:dyDescent="0.25">
      <c r="A1323" s="360"/>
      <c r="B1323" s="360"/>
      <c r="C1323" s="360"/>
      <c r="D1323" s="102"/>
      <c r="E1323" s="498"/>
      <c r="F1323" s="571"/>
      <c r="G1323" s="101"/>
      <c r="H1323" s="499"/>
      <c r="I1323" s="98"/>
      <c r="J1323" s="98"/>
      <c r="K1323" s="94"/>
      <c r="L1323" s="95"/>
      <c r="M1323" s="95"/>
      <c r="N1323" s="101"/>
    </row>
    <row r="1324" spans="1:14" ht="24.95" customHeight="1" x14ac:dyDescent="0.25">
      <c r="A1324" s="360"/>
      <c r="B1324" s="360"/>
      <c r="C1324" s="360"/>
      <c r="D1324" s="102"/>
      <c r="E1324" s="498"/>
      <c r="F1324" s="571"/>
      <c r="G1324" s="101"/>
      <c r="H1324" s="499"/>
      <c r="I1324" s="98"/>
      <c r="J1324" s="98"/>
      <c r="K1324" s="94"/>
      <c r="L1324" s="95"/>
      <c r="M1324" s="95"/>
      <c r="N1324" s="101"/>
    </row>
    <row r="1325" spans="1:14" ht="24.95" customHeight="1" x14ac:dyDescent="0.25">
      <c r="A1325" s="360"/>
      <c r="B1325" s="360"/>
      <c r="C1325" s="360"/>
      <c r="D1325" s="102"/>
      <c r="E1325" s="498"/>
      <c r="F1325" s="571"/>
      <c r="G1325" s="101"/>
      <c r="H1325" s="499"/>
      <c r="I1325" s="98"/>
      <c r="J1325" s="98"/>
      <c r="K1325" s="94"/>
      <c r="L1325" s="95"/>
      <c r="M1325" s="95"/>
      <c r="N1325" s="101"/>
    </row>
    <row r="1326" spans="1:14" ht="24.95" customHeight="1" x14ac:dyDescent="0.25">
      <c r="A1326" s="360"/>
      <c r="B1326" s="360"/>
      <c r="C1326" s="360"/>
      <c r="D1326" s="102"/>
      <c r="E1326" s="498"/>
      <c r="F1326" s="571"/>
      <c r="G1326" s="101"/>
      <c r="H1326" s="499"/>
      <c r="I1326" s="98"/>
      <c r="J1326" s="98"/>
      <c r="K1326" s="94"/>
      <c r="L1326" s="95"/>
      <c r="M1326" s="95"/>
      <c r="N1326" s="101"/>
    </row>
    <row r="1327" spans="1:14" ht="24.95" customHeight="1" x14ac:dyDescent="0.25">
      <c r="A1327" s="360"/>
      <c r="B1327" s="360"/>
      <c r="C1327" s="360"/>
      <c r="D1327" s="102"/>
      <c r="E1327" s="498"/>
      <c r="F1327" s="571"/>
      <c r="G1327" s="101"/>
      <c r="H1327" s="499"/>
      <c r="I1327" s="98"/>
      <c r="J1327" s="98"/>
      <c r="K1327" s="94"/>
      <c r="L1327" s="95"/>
      <c r="M1327" s="95"/>
      <c r="N1327" s="101"/>
    </row>
    <row r="1328" spans="1:14" ht="24.95" customHeight="1" x14ac:dyDescent="0.25">
      <c r="A1328" s="360"/>
      <c r="B1328" s="360"/>
      <c r="C1328" s="360"/>
      <c r="D1328" s="102"/>
      <c r="E1328" s="498"/>
      <c r="F1328" s="571"/>
      <c r="G1328" s="101"/>
      <c r="H1328" s="499"/>
      <c r="I1328" s="98"/>
      <c r="J1328" s="98"/>
      <c r="K1328" s="94"/>
      <c r="L1328" s="95"/>
      <c r="M1328" s="95"/>
      <c r="N1328" s="101"/>
    </row>
    <row r="1329" spans="1:14" ht="24.95" customHeight="1" x14ac:dyDescent="0.25">
      <c r="A1329" s="360"/>
      <c r="B1329" s="360"/>
      <c r="C1329" s="360"/>
      <c r="D1329" s="102"/>
      <c r="E1329" s="498"/>
      <c r="F1329" s="571"/>
      <c r="G1329" s="101"/>
      <c r="H1329" s="499"/>
      <c r="I1329" s="98"/>
      <c r="J1329" s="98"/>
      <c r="K1329" s="94"/>
      <c r="L1329" s="95"/>
      <c r="M1329" s="95"/>
      <c r="N1329" s="101"/>
    </row>
    <row r="1330" spans="1:14" ht="24.95" customHeight="1" x14ac:dyDescent="0.25">
      <c r="A1330" s="360"/>
      <c r="B1330" s="360"/>
      <c r="C1330" s="360"/>
      <c r="D1330" s="102"/>
      <c r="E1330" s="498"/>
      <c r="F1330" s="571"/>
      <c r="G1330" s="101"/>
      <c r="H1330" s="499"/>
      <c r="I1330" s="98"/>
      <c r="J1330" s="98"/>
      <c r="K1330" s="94"/>
      <c r="L1330" s="95"/>
      <c r="M1330" s="95"/>
      <c r="N1330" s="101"/>
    </row>
    <row r="1331" spans="1:14" ht="24.95" customHeight="1" x14ac:dyDescent="0.25">
      <c r="A1331" s="360"/>
      <c r="B1331" s="360"/>
      <c r="C1331" s="360"/>
      <c r="D1331" s="102"/>
      <c r="E1331" s="498"/>
      <c r="F1331" s="571"/>
      <c r="G1331" s="101"/>
      <c r="H1331" s="499"/>
      <c r="I1331" s="98"/>
      <c r="J1331" s="98"/>
      <c r="K1331" s="94"/>
      <c r="L1331" s="95"/>
      <c r="M1331" s="95"/>
      <c r="N1331" s="101"/>
    </row>
    <row r="1332" spans="1:14" ht="24.95" customHeight="1" x14ac:dyDescent="0.25">
      <c r="A1332" s="360"/>
      <c r="B1332" s="360"/>
      <c r="C1332" s="360"/>
      <c r="D1332" s="102"/>
      <c r="E1332" s="498"/>
      <c r="F1332" s="571"/>
      <c r="G1332" s="101"/>
      <c r="H1332" s="499"/>
      <c r="I1332" s="98"/>
      <c r="J1332" s="98"/>
      <c r="K1332" s="94"/>
      <c r="L1332" s="95"/>
      <c r="M1332" s="95"/>
      <c r="N1332" s="101"/>
    </row>
    <row r="1333" spans="1:14" ht="24.95" customHeight="1" x14ac:dyDescent="0.25">
      <c r="A1333" s="360"/>
      <c r="B1333" s="360"/>
      <c r="C1333" s="360"/>
      <c r="D1333" s="102"/>
      <c r="E1333" s="498"/>
      <c r="F1333" s="571"/>
      <c r="G1333" s="101"/>
      <c r="H1333" s="499"/>
      <c r="I1333" s="98"/>
      <c r="J1333" s="98"/>
      <c r="K1333" s="94"/>
      <c r="L1333" s="95"/>
      <c r="M1333" s="95"/>
      <c r="N1333" s="101"/>
    </row>
    <row r="1334" spans="1:14" ht="24.95" customHeight="1" x14ac:dyDescent="0.25">
      <c r="A1334" s="360"/>
      <c r="B1334" s="360"/>
      <c r="C1334" s="360"/>
      <c r="D1334" s="102"/>
      <c r="E1334" s="498"/>
      <c r="F1334" s="571"/>
      <c r="G1334" s="101"/>
      <c r="H1334" s="499"/>
      <c r="I1334" s="98"/>
      <c r="J1334" s="98"/>
      <c r="K1334" s="94"/>
      <c r="L1334" s="95"/>
      <c r="M1334" s="95"/>
      <c r="N1334" s="101"/>
    </row>
    <row r="1335" spans="1:14" ht="24.95" customHeight="1" x14ac:dyDescent="0.25">
      <c r="A1335" s="360"/>
      <c r="B1335" s="360"/>
      <c r="C1335" s="360"/>
      <c r="D1335" s="102"/>
      <c r="E1335" s="498"/>
      <c r="F1335" s="571"/>
      <c r="G1335" s="101"/>
      <c r="H1335" s="499"/>
      <c r="I1335" s="98"/>
      <c r="J1335" s="98"/>
      <c r="K1335" s="94"/>
      <c r="L1335" s="95"/>
      <c r="M1335" s="95"/>
      <c r="N1335" s="101"/>
    </row>
    <row r="1336" spans="1:14" ht="24.95" customHeight="1" x14ac:dyDescent="0.25">
      <c r="A1336" s="360"/>
      <c r="B1336" s="360"/>
      <c r="C1336" s="360"/>
      <c r="D1336" s="102"/>
      <c r="E1336" s="498"/>
      <c r="F1336" s="571"/>
      <c r="G1336" s="101"/>
      <c r="H1336" s="499"/>
      <c r="I1336" s="98"/>
      <c r="J1336" s="98"/>
      <c r="K1336" s="94"/>
      <c r="L1336" s="95"/>
      <c r="M1336" s="95"/>
      <c r="N1336" s="101"/>
    </row>
    <row r="1337" spans="1:14" ht="24.95" customHeight="1" x14ac:dyDescent="0.25">
      <c r="A1337" s="360"/>
      <c r="B1337" s="360"/>
      <c r="C1337" s="360"/>
      <c r="D1337" s="102"/>
      <c r="E1337" s="498"/>
      <c r="F1337" s="571"/>
      <c r="G1337" s="101"/>
      <c r="H1337" s="499"/>
      <c r="I1337" s="98"/>
      <c r="J1337" s="98"/>
      <c r="K1337" s="94"/>
      <c r="L1337" s="95"/>
      <c r="M1337" s="95"/>
      <c r="N1337" s="101"/>
    </row>
    <row r="1338" spans="1:14" ht="24.95" customHeight="1" x14ac:dyDescent="0.25">
      <c r="A1338" s="360"/>
      <c r="B1338" s="360"/>
      <c r="C1338" s="360"/>
      <c r="D1338" s="102"/>
      <c r="E1338" s="498"/>
      <c r="F1338" s="571"/>
      <c r="G1338" s="101"/>
      <c r="H1338" s="499"/>
      <c r="I1338" s="98"/>
      <c r="J1338" s="98"/>
      <c r="K1338" s="94"/>
      <c r="L1338" s="95"/>
      <c r="M1338" s="95"/>
      <c r="N1338" s="101"/>
    </row>
    <row r="1339" spans="1:14" ht="24.95" customHeight="1" x14ac:dyDescent="0.25">
      <c r="A1339" s="360"/>
      <c r="B1339" s="360"/>
      <c r="C1339" s="360"/>
      <c r="D1339" s="102"/>
      <c r="E1339" s="498"/>
      <c r="F1339" s="571"/>
      <c r="G1339" s="101"/>
      <c r="H1339" s="499"/>
      <c r="I1339" s="98"/>
      <c r="J1339" s="98"/>
      <c r="K1339" s="94"/>
      <c r="L1339" s="95"/>
      <c r="M1339" s="95"/>
      <c r="N1339" s="101"/>
    </row>
    <row r="1340" spans="1:14" ht="24.95" customHeight="1" x14ac:dyDescent="0.25">
      <c r="A1340" s="360"/>
      <c r="B1340" s="360"/>
      <c r="C1340" s="360"/>
      <c r="D1340" s="102"/>
      <c r="E1340" s="498"/>
      <c r="F1340" s="571"/>
      <c r="G1340" s="101"/>
      <c r="H1340" s="499"/>
      <c r="I1340" s="98"/>
      <c r="J1340" s="98"/>
      <c r="K1340" s="94"/>
      <c r="L1340" s="95"/>
      <c r="M1340" s="95"/>
      <c r="N1340" s="101"/>
    </row>
    <row r="1341" spans="1:14" ht="24.95" customHeight="1" x14ac:dyDescent="0.25">
      <c r="A1341" s="360"/>
      <c r="B1341" s="360"/>
      <c r="C1341" s="360"/>
      <c r="D1341" s="102"/>
      <c r="E1341" s="498"/>
      <c r="F1341" s="571"/>
      <c r="G1341" s="101"/>
      <c r="H1341" s="499"/>
      <c r="I1341" s="98"/>
      <c r="J1341" s="98"/>
      <c r="K1341" s="94"/>
      <c r="L1341" s="95"/>
      <c r="M1341" s="95"/>
      <c r="N1341" s="101"/>
    </row>
    <row r="1342" spans="1:14" ht="24.95" customHeight="1" x14ac:dyDescent="0.25">
      <c r="A1342" s="360"/>
      <c r="B1342" s="360"/>
      <c r="C1342" s="360"/>
      <c r="D1342" s="102"/>
      <c r="E1342" s="498"/>
      <c r="F1342" s="571"/>
      <c r="G1342" s="101"/>
      <c r="H1342" s="499"/>
      <c r="I1342" s="98"/>
      <c r="J1342" s="98"/>
      <c r="K1342" s="94"/>
      <c r="L1342" s="95"/>
      <c r="M1342" s="95"/>
      <c r="N1342" s="101"/>
    </row>
    <row r="1343" spans="1:14" ht="24.95" customHeight="1" x14ac:dyDescent="0.25">
      <c r="A1343" s="360"/>
      <c r="B1343" s="360"/>
      <c r="C1343" s="360"/>
      <c r="D1343" s="102"/>
      <c r="E1343" s="498"/>
      <c r="F1343" s="571"/>
      <c r="G1343" s="101"/>
      <c r="H1343" s="499"/>
      <c r="I1343" s="98"/>
      <c r="J1343" s="98"/>
      <c r="K1343" s="94"/>
      <c r="L1343" s="95"/>
      <c r="M1343" s="95"/>
      <c r="N1343" s="101"/>
    </row>
    <row r="1344" spans="1:14" ht="24.95" customHeight="1" x14ac:dyDescent="0.25">
      <c r="A1344" s="360"/>
      <c r="B1344" s="360"/>
      <c r="C1344" s="360"/>
      <c r="D1344" s="102"/>
      <c r="E1344" s="498"/>
      <c r="F1344" s="571"/>
      <c r="G1344" s="101"/>
      <c r="H1344" s="499"/>
      <c r="I1344" s="98"/>
      <c r="J1344" s="98"/>
      <c r="K1344" s="94"/>
      <c r="L1344" s="95"/>
      <c r="M1344" s="95"/>
      <c r="N1344" s="101"/>
    </row>
    <row r="1345" spans="1:14" ht="24.95" customHeight="1" x14ac:dyDescent="0.25">
      <c r="A1345" s="360"/>
      <c r="B1345" s="360"/>
      <c r="C1345" s="360"/>
      <c r="D1345" s="102"/>
      <c r="E1345" s="498"/>
      <c r="F1345" s="571"/>
      <c r="G1345" s="101"/>
      <c r="H1345" s="499"/>
      <c r="I1345" s="98"/>
      <c r="J1345" s="98"/>
      <c r="K1345" s="94"/>
      <c r="L1345" s="95"/>
      <c r="M1345" s="95"/>
      <c r="N1345" s="101"/>
    </row>
    <row r="1346" spans="1:14" ht="24.95" customHeight="1" x14ac:dyDescent="0.25">
      <c r="A1346" s="360"/>
      <c r="B1346" s="360"/>
      <c r="C1346" s="360"/>
      <c r="D1346" s="102"/>
      <c r="E1346" s="498"/>
      <c r="F1346" s="571"/>
      <c r="G1346" s="101"/>
      <c r="H1346" s="499"/>
      <c r="I1346" s="98"/>
      <c r="J1346" s="98"/>
      <c r="K1346" s="94"/>
      <c r="L1346" s="95"/>
      <c r="M1346" s="95"/>
      <c r="N1346" s="101"/>
    </row>
    <row r="1347" spans="1:14" ht="24.95" customHeight="1" x14ac:dyDescent="0.25">
      <c r="A1347" s="360"/>
      <c r="B1347" s="360"/>
      <c r="C1347" s="360"/>
      <c r="D1347" s="102"/>
      <c r="E1347" s="498"/>
      <c r="F1347" s="571"/>
      <c r="G1347" s="101"/>
      <c r="H1347" s="499"/>
      <c r="I1347" s="98"/>
      <c r="J1347" s="98"/>
      <c r="K1347" s="94"/>
      <c r="L1347" s="95"/>
      <c r="M1347" s="95"/>
      <c r="N1347" s="101"/>
    </row>
    <row r="1348" spans="1:14" ht="24.95" customHeight="1" x14ac:dyDescent="0.25">
      <c r="A1348" s="360"/>
      <c r="B1348" s="360"/>
      <c r="C1348" s="360"/>
      <c r="D1348" s="102"/>
      <c r="E1348" s="498"/>
      <c r="F1348" s="571"/>
      <c r="G1348" s="101"/>
      <c r="H1348" s="499"/>
      <c r="I1348" s="98"/>
      <c r="J1348" s="98"/>
      <c r="K1348" s="94"/>
      <c r="L1348" s="95"/>
      <c r="M1348" s="95"/>
      <c r="N1348" s="101"/>
    </row>
    <row r="1349" spans="1:14" ht="24.95" customHeight="1" x14ac:dyDescent="0.25">
      <c r="A1349" s="360"/>
      <c r="B1349" s="360"/>
      <c r="C1349" s="360"/>
      <c r="D1349" s="102"/>
      <c r="E1349" s="498"/>
      <c r="F1349" s="571"/>
      <c r="G1349" s="101"/>
      <c r="H1349" s="499"/>
      <c r="I1349" s="98"/>
      <c r="J1349" s="98"/>
      <c r="K1349" s="94"/>
      <c r="L1349" s="95"/>
      <c r="M1349" s="95"/>
      <c r="N1349" s="101"/>
    </row>
    <row r="1350" spans="1:14" ht="24.95" customHeight="1" x14ac:dyDescent="0.25">
      <c r="A1350" s="360"/>
      <c r="B1350" s="360"/>
      <c r="C1350" s="360"/>
      <c r="D1350" s="102"/>
      <c r="E1350" s="498"/>
      <c r="F1350" s="571"/>
      <c r="G1350" s="101"/>
      <c r="H1350" s="499"/>
      <c r="I1350" s="98"/>
      <c r="J1350" s="98"/>
      <c r="K1350" s="94"/>
      <c r="L1350" s="95"/>
      <c r="M1350" s="95"/>
      <c r="N1350" s="101"/>
    </row>
    <row r="1351" spans="1:14" ht="24.95" customHeight="1" x14ac:dyDescent="0.25">
      <c r="A1351" s="360"/>
      <c r="B1351" s="360"/>
      <c r="C1351" s="360"/>
      <c r="D1351" s="102"/>
      <c r="E1351" s="498"/>
      <c r="F1351" s="571"/>
      <c r="G1351" s="101"/>
      <c r="H1351" s="499"/>
      <c r="I1351" s="98"/>
      <c r="J1351" s="98"/>
      <c r="K1351" s="94"/>
      <c r="L1351" s="95"/>
      <c r="M1351" s="95"/>
      <c r="N1351" s="101"/>
    </row>
    <row r="1352" spans="1:14" ht="24.95" customHeight="1" x14ac:dyDescent="0.25">
      <c r="A1352" s="360"/>
      <c r="B1352" s="360"/>
      <c r="C1352" s="360"/>
      <c r="D1352" s="102"/>
      <c r="E1352" s="498"/>
      <c r="F1352" s="571"/>
      <c r="G1352" s="101"/>
      <c r="H1352" s="499"/>
      <c r="I1352" s="98"/>
      <c r="J1352" s="98"/>
      <c r="K1352" s="94"/>
      <c r="L1352" s="95"/>
      <c r="M1352" s="95"/>
      <c r="N1352" s="101"/>
    </row>
    <row r="1353" spans="1:14" ht="24.95" customHeight="1" x14ac:dyDescent="0.25">
      <c r="A1353" s="360"/>
      <c r="B1353" s="360"/>
      <c r="C1353" s="360"/>
      <c r="D1353" s="102"/>
      <c r="E1353" s="498"/>
      <c r="F1353" s="571"/>
      <c r="G1353" s="101"/>
      <c r="H1353" s="499"/>
      <c r="I1353" s="98"/>
      <c r="J1353" s="98"/>
      <c r="K1353" s="94"/>
      <c r="L1353" s="95"/>
      <c r="M1353" s="95"/>
      <c r="N1353" s="101"/>
    </row>
    <row r="1354" spans="1:14" ht="24.95" customHeight="1" x14ac:dyDescent="0.25">
      <c r="A1354" s="360"/>
      <c r="B1354" s="360"/>
      <c r="C1354" s="360"/>
      <c r="D1354" s="102"/>
      <c r="E1354" s="498"/>
      <c r="F1354" s="571"/>
      <c r="G1354" s="101"/>
      <c r="H1354" s="499"/>
      <c r="I1354" s="98"/>
      <c r="J1354" s="98"/>
      <c r="K1354" s="94"/>
      <c r="L1354" s="95"/>
      <c r="M1354" s="95"/>
      <c r="N1354" s="101"/>
    </row>
    <row r="1355" spans="1:14" ht="24.95" customHeight="1" x14ac:dyDescent="0.25">
      <c r="A1355" s="360"/>
      <c r="B1355" s="360"/>
      <c r="C1355" s="360"/>
      <c r="D1355" s="102"/>
      <c r="E1355" s="498"/>
      <c r="F1355" s="571"/>
      <c r="G1355" s="101"/>
      <c r="H1355" s="499"/>
      <c r="I1355" s="98"/>
      <c r="J1355" s="98"/>
      <c r="K1355" s="94"/>
      <c r="L1355" s="95"/>
      <c r="M1355" s="95"/>
      <c r="N1355" s="101"/>
    </row>
    <row r="1356" spans="1:14" ht="24.95" customHeight="1" x14ac:dyDescent="0.25">
      <c r="A1356" s="360"/>
      <c r="B1356" s="360"/>
      <c r="C1356" s="360"/>
      <c r="D1356" s="102"/>
      <c r="E1356" s="498"/>
      <c r="F1356" s="571"/>
      <c r="G1356" s="101"/>
      <c r="H1356" s="499"/>
      <c r="I1356" s="98"/>
      <c r="J1356" s="98"/>
      <c r="K1356" s="94"/>
      <c r="L1356" s="95"/>
      <c r="M1356" s="95"/>
      <c r="N1356" s="101"/>
    </row>
    <row r="1357" spans="1:14" ht="24.95" customHeight="1" x14ac:dyDescent="0.25">
      <c r="A1357" s="360"/>
      <c r="B1357" s="360"/>
      <c r="C1357" s="360"/>
      <c r="D1357" s="102"/>
      <c r="E1357" s="498"/>
      <c r="F1357" s="571"/>
      <c r="G1357" s="101"/>
      <c r="H1357" s="499"/>
      <c r="I1357" s="98"/>
      <c r="J1357" s="98"/>
      <c r="K1357" s="94"/>
      <c r="L1357" s="95"/>
      <c r="M1357" s="95"/>
      <c r="N1357" s="101"/>
    </row>
    <row r="1358" spans="1:14" ht="24.95" customHeight="1" x14ac:dyDescent="0.25">
      <c r="A1358" s="360"/>
      <c r="B1358" s="360"/>
      <c r="C1358" s="360"/>
      <c r="D1358" s="102"/>
      <c r="E1358" s="498"/>
      <c r="F1358" s="571"/>
      <c r="G1358" s="101"/>
      <c r="H1358" s="499"/>
      <c r="I1358" s="98"/>
      <c r="J1358" s="98"/>
      <c r="K1358" s="94"/>
      <c r="L1358" s="95"/>
      <c r="M1358" s="95"/>
      <c r="N1358" s="101"/>
    </row>
    <row r="1359" spans="1:14" ht="24.95" customHeight="1" x14ac:dyDescent="0.25">
      <c r="A1359" s="360"/>
      <c r="B1359" s="360"/>
      <c r="C1359" s="360"/>
      <c r="D1359" s="102"/>
      <c r="E1359" s="498"/>
      <c r="F1359" s="571"/>
      <c r="G1359" s="101"/>
      <c r="H1359" s="499"/>
      <c r="I1359" s="98"/>
      <c r="J1359" s="98"/>
      <c r="K1359" s="94"/>
      <c r="L1359" s="95"/>
      <c r="M1359" s="95"/>
      <c r="N1359" s="101"/>
    </row>
    <row r="1360" spans="1:14" ht="24.95" customHeight="1" x14ac:dyDescent="0.25">
      <c r="A1360" s="360"/>
      <c r="B1360" s="360"/>
      <c r="C1360" s="360"/>
      <c r="D1360" s="102"/>
      <c r="E1360" s="498"/>
      <c r="F1360" s="571"/>
      <c r="G1360" s="101"/>
      <c r="H1360" s="499"/>
      <c r="I1360" s="98"/>
      <c r="J1360" s="98"/>
      <c r="K1360" s="94"/>
      <c r="L1360" s="95"/>
      <c r="M1360" s="95"/>
      <c r="N1360" s="101"/>
    </row>
    <row r="1361" spans="1:14" ht="24.95" customHeight="1" x14ac:dyDescent="0.25">
      <c r="A1361" s="360"/>
      <c r="B1361" s="360"/>
      <c r="C1361" s="360"/>
      <c r="D1361" s="102"/>
      <c r="E1361" s="498"/>
      <c r="F1361" s="571"/>
      <c r="G1361" s="101"/>
      <c r="H1361" s="499"/>
      <c r="I1361" s="98"/>
      <c r="J1361" s="98"/>
      <c r="K1361" s="94"/>
      <c r="L1361" s="95"/>
      <c r="M1361" s="95"/>
      <c r="N1361" s="101"/>
    </row>
    <row r="1362" spans="1:14" ht="24.95" customHeight="1" x14ac:dyDescent="0.25">
      <c r="A1362" s="360"/>
      <c r="B1362" s="360"/>
      <c r="C1362" s="360"/>
      <c r="D1362" s="102"/>
      <c r="E1362" s="498"/>
      <c r="F1362" s="571"/>
      <c r="G1362" s="101"/>
      <c r="H1362" s="499"/>
      <c r="I1362" s="98"/>
      <c r="J1362" s="98"/>
      <c r="K1362" s="94"/>
      <c r="L1362" s="95"/>
      <c r="M1362" s="95"/>
      <c r="N1362" s="101"/>
    </row>
    <row r="1363" spans="1:14" ht="24.95" customHeight="1" x14ac:dyDescent="0.25">
      <c r="A1363" s="360"/>
      <c r="B1363" s="360"/>
      <c r="C1363" s="360"/>
      <c r="D1363" s="102"/>
      <c r="E1363" s="498"/>
      <c r="F1363" s="571"/>
      <c r="G1363" s="101"/>
      <c r="H1363" s="499"/>
      <c r="I1363" s="98"/>
      <c r="J1363" s="98"/>
      <c r="K1363" s="94"/>
      <c r="L1363" s="95"/>
      <c r="M1363" s="95"/>
      <c r="N1363" s="101"/>
    </row>
    <row r="1364" spans="1:14" ht="24.95" customHeight="1" x14ac:dyDescent="0.25">
      <c r="A1364" s="360"/>
      <c r="B1364" s="360"/>
      <c r="C1364" s="360"/>
      <c r="D1364" s="102"/>
      <c r="E1364" s="498"/>
      <c r="F1364" s="571"/>
      <c r="G1364" s="101"/>
      <c r="H1364" s="499"/>
      <c r="I1364" s="98"/>
      <c r="J1364" s="98"/>
      <c r="K1364" s="94"/>
      <c r="L1364" s="95"/>
      <c r="M1364" s="95"/>
      <c r="N1364" s="101"/>
    </row>
    <row r="1365" spans="1:14" ht="24.95" customHeight="1" x14ac:dyDescent="0.25">
      <c r="A1365" s="360"/>
      <c r="B1365" s="360"/>
      <c r="C1365" s="360"/>
      <c r="D1365" s="102"/>
      <c r="E1365" s="498"/>
      <c r="F1365" s="571"/>
      <c r="G1365" s="101"/>
      <c r="H1365" s="499"/>
      <c r="I1365" s="98"/>
      <c r="J1365" s="98"/>
      <c r="K1365" s="94"/>
      <c r="L1365" s="95"/>
      <c r="M1365" s="95"/>
      <c r="N1365" s="101"/>
    </row>
    <row r="1366" spans="1:14" ht="24.95" customHeight="1" x14ac:dyDescent="0.25">
      <c r="A1366" s="360"/>
      <c r="B1366" s="360"/>
      <c r="C1366" s="360"/>
      <c r="D1366" s="102"/>
      <c r="E1366" s="498"/>
      <c r="F1366" s="571"/>
      <c r="G1366" s="101"/>
      <c r="H1366" s="499"/>
      <c r="I1366" s="98"/>
      <c r="J1366" s="98"/>
      <c r="K1366" s="94"/>
      <c r="L1366" s="95"/>
      <c r="M1366" s="95"/>
      <c r="N1366" s="101"/>
    </row>
    <row r="1367" spans="1:14" ht="24.95" customHeight="1" x14ac:dyDescent="0.25">
      <c r="A1367" s="360"/>
      <c r="B1367" s="360"/>
      <c r="C1367" s="360"/>
      <c r="D1367" s="102"/>
      <c r="E1367" s="498"/>
      <c r="F1367" s="571"/>
      <c r="G1367" s="101"/>
      <c r="H1367" s="499"/>
      <c r="I1367" s="98"/>
      <c r="J1367" s="98"/>
      <c r="K1367" s="94"/>
      <c r="L1367" s="95"/>
      <c r="M1367" s="95"/>
      <c r="N1367" s="101"/>
    </row>
    <row r="1368" spans="1:14" ht="24.95" customHeight="1" x14ac:dyDescent="0.25">
      <c r="A1368" s="360"/>
      <c r="B1368" s="360"/>
      <c r="C1368" s="360"/>
      <c r="D1368" s="102"/>
      <c r="E1368" s="498"/>
      <c r="F1368" s="571"/>
      <c r="G1368" s="101"/>
      <c r="H1368" s="499"/>
      <c r="I1368" s="98"/>
      <c r="J1368" s="98"/>
      <c r="K1368" s="94"/>
      <c r="L1368" s="95"/>
      <c r="M1368" s="95"/>
      <c r="N1368" s="101"/>
    </row>
    <row r="1369" spans="1:14" ht="24.95" customHeight="1" x14ac:dyDescent="0.25">
      <c r="A1369" s="360"/>
      <c r="B1369" s="360"/>
      <c r="C1369" s="360"/>
      <c r="D1369" s="102"/>
      <c r="E1369" s="498"/>
      <c r="F1369" s="571"/>
      <c r="G1369" s="101"/>
      <c r="H1369" s="499"/>
      <c r="I1369" s="98"/>
      <c r="J1369" s="98"/>
      <c r="K1369" s="94"/>
      <c r="L1369" s="95"/>
      <c r="M1369" s="95"/>
      <c r="N1369" s="101"/>
    </row>
    <row r="1370" spans="1:14" ht="24.95" customHeight="1" x14ac:dyDescent="0.25">
      <c r="A1370" s="360"/>
      <c r="B1370" s="360"/>
      <c r="C1370" s="360"/>
      <c r="D1370" s="102"/>
      <c r="E1370" s="498"/>
      <c r="F1370" s="571"/>
      <c r="G1370" s="101"/>
      <c r="H1370" s="499"/>
      <c r="I1370" s="98"/>
      <c r="J1370" s="98"/>
      <c r="K1370" s="94"/>
      <c r="L1370" s="95"/>
      <c r="M1370" s="95"/>
      <c r="N1370" s="101"/>
    </row>
    <row r="1371" spans="1:14" ht="24.95" customHeight="1" x14ac:dyDescent="0.25">
      <c r="A1371" s="360"/>
      <c r="B1371" s="360"/>
      <c r="C1371" s="360"/>
      <c r="D1371" s="102"/>
      <c r="E1371" s="498"/>
      <c r="F1371" s="571"/>
      <c r="G1371" s="101"/>
      <c r="H1371" s="499"/>
      <c r="I1371" s="98"/>
      <c r="J1371" s="98"/>
      <c r="K1371" s="94"/>
      <c r="L1371" s="95"/>
      <c r="M1371" s="95"/>
      <c r="N1371" s="101"/>
    </row>
    <row r="1372" spans="1:14" ht="24.95" customHeight="1" x14ac:dyDescent="0.25">
      <c r="A1372" s="360"/>
      <c r="B1372" s="360"/>
      <c r="C1372" s="360"/>
      <c r="D1372" s="102"/>
      <c r="E1372" s="498"/>
      <c r="F1372" s="571"/>
      <c r="G1372" s="101"/>
      <c r="H1372" s="499"/>
      <c r="I1372" s="98"/>
      <c r="J1372" s="98"/>
      <c r="K1372" s="94"/>
      <c r="L1372" s="95"/>
      <c r="M1372" s="95"/>
      <c r="N1372" s="101"/>
    </row>
    <row r="1373" spans="1:14" ht="24.95" customHeight="1" x14ac:dyDescent="0.25">
      <c r="A1373" s="360"/>
      <c r="B1373" s="360"/>
      <c r="C1373" s="360"/>
      <c r="D1373" s="102"/>
      <c r="E1373" s="498"/>
      <c r="F1373" s="571"/>
      <c r="G1373" s="101"/>
      <c r="H1373" s="499"/>
      <c r="I1373" s="98"/>
      <c r="J1373" s="98"/>
      <c r="K1373" s="94"/>
      <c r="L1373" s="95"/>
      <c r="M1373" s="95"/>
      <c r="N1373" s="101"/>
    </row>
    <row r="1374" spans="1:14" ht="24.95" customHeight="1" x14ac:dyDescent="0.25">
      <c r="A1374" s="360"/>
      <c r="B1374" s="360"/>
      <c r="C1374" s="360"/>
      <c r="D1374" s="102"/>
      <c r="E1374" s="498"/>
      <c r="F1374" s="571"/>
      <c r="G1374" s="101"/>
      <c r="H1374" s="499"/>
      <c r="I1374" s="98"/>
      <c r="J1374" s="98"/>
      <c r="K1374" s="94"/>
      <c r="L1374" s="95"/>
      <c r="M1374" s="95"/>
      <c r="N1374" s="101"/>
    </row>
    <row r="1375" spans="1:14" ht="24.95" customHeight="1" x14ac:dyDescent="0.25">
      <c r="A1375" s="360"/>
      <c r="B1375" s="360"/>
      <c r="C1375" s="360"/>
      <c r="D1375" s="102"/>
      <c r="E1375" s="498"/>
      <c r="F1375" s="571"/>
      <c r="G1375" s="101"/>
      <c r="H1375" s="499"/>
      <c r="I1375" s="98"/>
      <c r="J1375" s="98"/>
      <c r="K1375" s="94"/>
      <c r="L1375" s="95"/>
      <c r="M1375" s="95"/>
      <c r="N1375" s="101"/>
    </row>
    <row r="1376" spans="1:14" ht="24.95" customHeight="1" x14ac:dyDescent="0.25">
      <c r="A1376" s="360"/>
      <c r="B1376" s="360"/>
      <c r="C1376" s="360"/>
      <c r="D1376" s="102"/>
      <c r="E1376" s="498"/>
      <c r="F1376" s="571"/>
      <c r="G1376" s="101"/>
      <c r="H1376" s="499"/>
      <c r="I1376" s="98"/>
      <c r="J1376" s="98"/>
      <c r="K1376" s="94"/>
      <c r="L1376" s="95"/>
      <c r="M1376" s="95"/>
      <c r="N1376" s="101"/>
    </row>
    <row r="1377" spans="1:14" ht="24.95" customHeight="1" x14ac:dyDescent="0.25">
      <c r="A1377" s="360"/>
      <c r="B1377" s="360"/>
      <c r="C1377" s="360"/>
      <c r="D1377" s="102"/>
      <c r="E1377" s="498"/>
      <c r="F1377" s="571"/>
      <c r="G1377" s="101"/>
      <c r="H1377" s="499"/>
      <c r="I1377" s="98"/>
      <c r="J1377" s="98"/>
      <c r="K1377" s="94"/>
      <c r="L1377" s="95"/>
      <c r="M1377" s="95"/>
      <c r="N1377" s="101"/>
    </row>
    <row r="1378" spans="1:14" ht="24.95" customHeight="1" x14ac:dyDescent="0.25">
      <c r="A1378" s="360"/>
      <c r="B1378" s="360"/>
      <c r="C1378" s="360"/>
      <c r="D1378" s="102"/>
      <c r="E1378" s="498"/>
      <c r="F1378" s="571"/>
      <c r="G1378" s="101"/>
      <c r="H1378" s="499"/>
      <c r="I1378" s="98"/>
      <c r="J1378" s="98"/>
      <c r="K1378" s="94"/>
      <c r="L1378" s="95"/>
      <c r="M1378" s="95"/>
      <c r="N1378" s="101"/>
    </row>
    <row r="1379" spans="1:14" ht="24.95" customHeight="1" x14ac:dyDescent="0.25">
      <c r="A1379" s="360"/>
      <c r="B1379" s="360"/>
      <c r="C1379" s="360"/>
      <c r="D1379" s="102"/>
      <c r="E1379" s="498"/>
      <c r="F1379" s="571"/>
      <c r="G1379" s="101"/>
      <c r="H1379" s="499"/>
      <c r="I1379" s="98"/>
      <c r="J1379" s="98"/>
      <c r="K1379" s="94"/>
      <c r="L1379" s="95"/>
      <c r="M1379" s="95"/>
      <c r="N1379" s="101"/>
    </row>
    <row r="1380" spans="1:14" ht="24.95" customHeight="1" x14ac:dyDescent="0.25">
      <c r="A1380" s="360"/>
      <c r="B1380" s="360"/>
      <c r="C1380" s="360"/>
      <c r="D1380" s="102"/>
      <c r="E1380" s="498"/>
      <c r="F1380" s="571"/>
      <c r="G1380" s="101"/>
      <c r="H1380" s="499"/>
      <c r="I1380" s="98"/>
      <c r="J1380" s="98"/>
      <c r="K1380" s="94"/>
      <c r="L1380" s="95"/>
      <c r="M1380" s="95"/>
      <c r="N1380" s="101"/>
    </row>
    <row r="1381" spans="1:14" ht="24.95" customHeight="1" x14ac:dyDescent="0.25">
      <c r="A1381" s="360"/>
      <c r="B1381" s="360"/>
      <c r="C1381" s="360"/>
      <c r="D1381" s="102"/>
      <c r="E1381" s="498"/>
      <c r="F1381" s="571"/>
      <c r="G1381" s="101"/>
      <c r="H1381" s="499"/>
      <c r="I1381" s="98"/>
      <c r="J1381" s="98"/>
      <c r="K1381" s="94"/>
      <c r="L1381" s="95"/>
      <c r="M1381" s="95"/>
      <c r="N1381" s="101"/>
    </row>
    <row r="1382" spans="1:14" ht="24.95" customHeight="1" x14ac:dyDescent="0.25">
      <c r="A1382" s="360"/>
      <c r="B1382" s="360"/>
      <c r="C1382" s="360"/>
      <c r="D1382" s="102"/>
      <c r="E1382" s="498"/>
      <c r="F1382" s="571"/>
      <c r="G1382" s="101"/>
      <c r="H1382" s="499"/>
      <c r="I1382" s="98"/>
      <c r="J1382" s="98"/>
      <c r="K1382" s="94"/>
      <c r="L1382" s="95"/>
      <c r="M1382" s="95"/>
      <c r="N1382" s="101"/>
    </row>
    <row r="1383" spans="1:14" ht="24.95" customHeight="1" x14ac:dyDescent="0.25">
      <c r="A1383" s="360"/>
      <c r="B1383" s="360"/>
      <c r="C1383" s="360"/>
      <c r="D1383" s="102"/>
      <c r="E1383" s="498"/>
      <c r="F1383" s="571"/>
      <c r="G1383" s="101"/>
      <c r="H1383" s="499"/>
      <c r="I1383" s="98"/>
      <c r="J1383" s="98"/>
      <c r="K1383" s="94"/>
      <c r="L1383" s="95"/>
      <c r="M1383" s="95"/>
      <c r="N1383" s="101"/>
    </row>
    <row r="1384" spans="1:14" ht="24.95" customHeight="1" x14ac:dyDescent="0.25">
      <c r="A1384" s="360"/>
      <c r="B1384" s="360"/>
      <c r="C1384" s="360"/>
      <c r="D1384" s="102"/>
      <c r="E1384" s="498"/>
      <c r="F1384" s="571"/>
      <c r="G1384" s="101"/>
      <c r="H1384" s="499"/>
      <c r="I1384" s="98"/>
      <c r="J1384" s="98"/>
      <c r="K1384" s="94"/>
      <c r="L1384" s="95"/>
      <c r="M1384" s="95"/>
      <c r="N1384" s="101"/>
    </row>
    <row r="1385" spans="1:14" ht="24.95" customHeight="1" x14ac:dyDescent="0.25">
      <c r="A1385" s="360"/>
      <c r="B1385" s="360"/>
      <c r="C1385" s="360"/>
      <c r="D1385" s="102"/>
      <c r="E1385" s="498"/>
      <c r="F1385" s="571"/>
      <c r="G1385" s="101"/>
      <c r="H1385" s="499"/>
      <c r="I1385" s="98"/>
      <c r="J1385" s="98"/>
      <c r="K1385" s="94"/>
      <c r="L1385" s="95"/>
      <c r="M1385" s="95"/>
      <c r="N1385" s="101"/>
    </row>
    <row r="1386" spans="1:14" ht="24.95" customHeight="1" x14ac:dyDescent="0.25">
      <c r="A1386" s="360"/>
      <c r="B1386" s="360"/>
      <c r="C1386" s="360"/>
      <c r="D1386" s="102"/>
      <c r="E1386" s="498"/>
      <c r="F1386" s="571"/>
      <c r="G1386" s="101"/>
      <c r="H1386" s="499"/>
      <c r="I1386" s="98"/>
      <c r="J1386" s="98"/>
      <c r="K1386" s="94"/>
      <c r="L1386" s="95"/>
      <c r="M1386" s="95"/>
      <c r="N1386" s="101"/>
    </row>
    <row r="1387" spans="1:14" ht="24.95" customHeight="1" x14ac:dyDescent="0.25">
      <c r="A1387" s="360"/>
      <c r="B1387" s="360"/>
      <c r="C1387" s="360"/>
      <c r="D1387" s="102"/>
      <c r="E1387" s="498"/>
      <c r="F1387" s="571"/>
      <c r="G1387" s="101"/>
      <c r="H1387" s="499"/>
      <c r="I1387" s="98"/>
      <c r="J1387" s="98"/>
      <c r="K1387" s="94"/>
      <c r="L1387" s="95"/>
      <c r="M1387" s="95"/>
      <c r="N1387" s="101"/>
    </row>
    <row r="1388" spans="1:14" ht="24.95" customHeight="1" x14ac:dyDescent="0.25">
      <c r="A1388" s="360"/>
      <c r="B1388" s="360"/>
      <c r="C1388" s="360"/>
      <c r="D1388" s="102"/>
      <c r="E1388" s="498"/>
      <c r="F1388" s="571"/>
      <c r="G1388" s="101"/>
      <c r="H1388" s="499"/>
      <c r="I1388" s="98"/>
      <c r="J1388" s="98"/>
      <c r="K1388" s="94"/>
      <c r="L1388" s="95"/>
      <c r="M1388" s="95"/>
      <c r="N1388" s="101"/>
    </row>
    <row r="1389" spans="1:14" ht="24.95" customHeight="1" x14ac:dyDescent="0.25">
      <c r="A1389" s="360"/>
      <c r="B1389" s="360"/>
      <c r="C1389" s="360"/>
      <c r="D1389" s="102"/>
      <c r="E1389" s="498"/>
      <c r="F1389" s="571"/>
      <c r="G1389" s="101"/>
      <c r="H1389" s="499"/>
      <c r="I1389" s="98"/>
      <c r="J1389" s="98"/>
      <c r="K1389" s="94"/>
      <c r="L1389" s="95"/>
      <c r="M1389" s="95"/>
      <c r="N1389" s="101"/>
    </row>
    <row r="1390" spans="1:14" ht="24.95" customHeight="1" x14ac:dyDescent="0.25">
      <c r="A1390" s="360"/>
      <c r="B1390" s="360"/>
      <c r="C1390" s="360"/>
      <c r="D1390" s="102"/>
      <c r="E1390" s="498"/>
      <c r="F1390" s="571"/>
      <c r="G1390" s="101"/>
      <c r="H1390" s="499"/>
      <c r="I1390" s="98"/>
      <c r="J1390" s="98"/>
      <c r="K1390" s="94"/>
      <c r="L1390" s="95"/>
      <c r="M1390" s="95"/>
      <c r="N1390" s="101"/>
    </row>
    <row r="1391" spans="1:14" ht="24.95" customHeight="1" x14ac:dyDescent="0.25">
      <c r="A1391" s="360"/>
      <c r="B1391" s="360"/>
      <c r="C1391" s="360"/>
      <c r="D1391" s="102"/>
      <c r="E1391" s="498"/>
      <c r="F1391" s="571"/>
      <c r="G1391" s="101"/>
      <c r="H1391" s="499"/>
      <c r="I1391" s="98"/>
      <c r="J1391" s="98"/>
      <c r="K1391" s="94"/>
      <c r="L1391" s="95"/>
      <c r="M1391" s="95"/>
      <c r="N1391" s="101"/>
    </row>
    <row r="1392" spans="1:14" ht="24.95" customHeight="1" x14ac:dyDescent="0.25">
      <c r="A1392" s="360"/>
      <c r="B1392" s="360"/>
      <c r="C1392" s="360"/>
      <c r="D1392" s="102"/>
      <c r="E1392" s="498"/>
      <c r="F1392" s="571"/>
      <c r="G1392" s="101"/>
      <c r="H1392" s="499"/>
      <c r="I1392" s="98"/>
      <c r="J1392" s="98"/>
      <c r="K1392" s="94"/>
      <c r="L1392" s="95"/>
      <c r="M1392" s="95"/>
      <c r="N1392" s="101"/>
    </row>
    <row r="1393" spans="1:14" ht="24.95" customHeight="1" x14ac:dyDescent="0.25">
      <c r="A1393" s="360"/>
      <c r="B1393" s="360"/>
      <c r="C1393" s="360"/>
      <c r="D1393" s="102"/>
      <c r="E1393" s="498"/>
      <c r="F1393" s="571"/>
      <c r="G1393" s="101"/>
      <c r="H1393" s="499"/>
      <c r="I1393" s="98"/>
      <c r="J1393" s="98"/>
      <c r="K1393" s="94"/>
      <c r="L1393" s="95"/>
      <c r="M1393" s="95"/>
      <c r="N1393" s="101"/>
    </row>
    <row r="1394" spans="1:14" ht="24.95" customHeight="1" x14ac:dyDescent="0.25">
      <c r="A1394" s="360"/>
      <c r="B1394" s="360"/>
      <c r="C1394" s="360"/>
      <c r="D1394" s="102"/>
      <c r="E1394" s="498"/>
      <c r="F1394" s="571"/>
      <c r="G1394" s="101"/>
      <c r="H1394" s="499"/>
      <c r="I1394" s="98"/>
      <c r="J1394" s="98"/>
      <c r="K1394" s="94"/>
      <c r="L1394" s="95"/>
      <c r="M1394" s="95"/>
      <c r="N1394" s="101"/>
    </row>
    <row r="1395" spans="1:14" ht="24.95" customHeight="1" x14ac:dyDescent="0.25">
      <c r="A1395" s="360"/>
      <c r="B1395" s="360"/>
      <c r="C1395" s="360"/>
      <c r="D1395" s="102"/>
      <c r="E1395" s="498"/>
      <c r="F1395" s="571"/>
      <c r="G1395" s="101"/>
      <c r="H1395" s="499"/>
      <c r="I1395" s="98"/>
      <c r="J1395" s="98"/>
      <c r="K1395" s="94"/>
      <c r="L1395" s="95"/>
      <c r="M1395" s="95"/>
      <c r="N1395" s="101"/>
    </row>
    <row r="1396" spans="1:14" ht="24.95" customHeight="1" x14ac:dyDescent="0.25">
      <c r="A1396" s="360"/>
      <c r="B1396" s="360"/>
      <c r="C1396" s="360"/>
      <c r="D1396" s="102"/>
      <c r="E1396" s="498"/>
      <c r="F1396" s="571"/>
      <c r="G1396" s="101"/>
      <c r="H1396" s="499"/>
      <c r="I1396" s="98"/>
      <c r="J1396" s="98"/>
      <c r="K1396" s="94"/>
      <c r="L1396" s="95"/>
      <c r="M1396" s="95"/>
      <c r="N1396" s="101"/>
    </row>
    <row r="1397" spans="1:14" ht="24.95" customHeight="1" x14ac:dyDescent="0.25">
      <c r="A1397" s="360"/>
      <c r="B1397" s="360"/>
      <c r="C1397" s="360"/>
      <c r="D1397" s="102"/>
      <c r="E1397" s="498"/>
      <c r="F1397" s="571"/>
      <c r="G1397" s="101"/>
      <c r="H1397" s="499"/>
      <c r="I1397" s="98"/>
      <c r="J1397" s="98"/>
      <c r="K1397" s="94"/>
      <c r="L1397" s="95"/>
      <c r="M1397" s="95"/>
      <c r="N1397" s="101"/>
    </row>
    <row r="1398" spans="1:14" ht="24.95" customHeight="1" x14ac:dyDescent="0.25">
      <c r="A1398" s="360"/>
      <c r="B1398" s="360"/>
      <c r="C1398" s="360"/>
      <c r="D1398" s="102"/>
      <c r="E1398" s="498"/>
      <c r="F1398" s="571"/>
      <c r="G1398" s="101"/>
      <c r="H1398" s="499"/>
      <c r="I1398" s="98"/>
      <c r="J1398" s="98"/>
      <c r="K1398" s="94"/>
      <c r="L1398" s="95"/>
      <c r="M1398" s="95"/>
      <c r="N1398" s="101"/>
    </row>
    <row r="1399" spans="1:14" ht="24.95" customHeight="1" x14ac:dyDescent="0.25">
      <c r="A1399" s="360"/>
      <c r="B1399" s="360"/>
      <c r="C1399" s="360"/>
      <c r="D1399" s="102"/>
      <c r="E1399" s="498"/>
      <c r="F1399" s="571"/>
      <c r="G1399" s="101"/>
      <c r="H1399" s="499"/>
      <c r="I1399" s="98"/>
      <c r="J1399" s="98"/>
      <c r="K1399" s="94"/>
      <c r="L1399" s="95"/>
      <c r="M1399" s="95"/>
      <c r="N1399" s="101"/>
    </row>
    <row r="1400" spans="1:14" ht="24.95" customHeight="1" x14ac:dyDescent="0.25">
      <c r="A1400" s="360"/>
      <c r="B1400" s="360"/>
      <c r="C1400" s="360"/>
      <c r="D1400" s="102"/>
      <c r="E1400" s="498"/>
      <c r="F1400" s="571"/>
      <c r="G1400" s="101"/>
      <c r="H1400" s="499"/>
      <c r="I1400" s="98"/>
      <c r="J1400" s="98"/>
      <c r="K1400" s="94"/>
      <c r="L1400" s="95"/>
      <c r="M1400" s="95"/>
      <c r="N1400" s="101"/>
    </row>
    <row r="1401" spans="1:14" ht="24.95" customHeight="1" x14ac:dyDescent="0.25">
      <c r="A1401" s="360"/>
      <c r="B1401" s="360"/>
      <c r="C1401" s="360"/>
      <c r="D1401" s="102"/>
      <c r="E1401" s="498"/>
      <c r="F1401" s="571"/>
      <c r="G1401" s="101"/>
      <c r="H1401" s="499"/>
      <c r="I1401" s="98"/>
      <c r="J1401" s="98"/>
      <c r="K1401" s="94"/>
      <c r="L1401" s="95"/>
      <c r="M1401" s="95"/>
      <c r="N1401" s="101"/>
    </row>
    <row r="1402" spans="1:14" ht="24.95" customHeight="1" x14ac:dyDescent="0.25">
      <c r="A1402" s="360"/>
      <c r="B1402" s="360"/>
      <c r="C1402" s="360"/>
      <c r="D1402" s="102"/>
      <c r="E1402" s="498"/>
      <c r="F1402" s="571"/>
      <c r="G1402" s="101"/>
      <c r="H1402" s="499"/>
      <c r="I1402" s="98"/>
      <c r="J1402" s="98"/>
      <c r="K1402" s="94"/>
      <c r="L1402" s="95"/>
      <c r="M1402" s="95"/>
      <c r="N1402" s="101"/>
    </row>
    <row r="1403" spans="1:14" ht="24.95" customHeight="1" x14ac:dyDescent="0.25">
      <c r="A1403" s="360"/>
      <c r="B1403" s="360"/>
      <c r="C1403" s="360"/>
      <c r="D1403" s="102"/>
      <c r="E1403" s="498"/>
      <c r="F1403" s="571"/>
      <c r="G1403" s="101"/>
      <c r="H1403" s="499"/>
      <c r="I1403" s="98"/>
      <c r="J1403" s="98"/>
      <c r="K1403" s="94"/>
      <c r="L1403" s="95"/>
      <c r="M1403" s="95"/>
      <c r="N1403" s="101"/>
    </row>
    <row r="1404" spans="1:14" ht="24.95" customHeight="1" x14ac:dyDescent="0.25">
      <c r="A1404" s="360"/>
      <c r="B1404" s="360"/>
      <c r="C1404" s="360"/>
      <c r="D1404" s="102"/>
      <c r="E1404" s="498"/>
      <c r="F1404" s="571"/>
      <c r="G1404" s="101"/>
      <c r="H1404" s="499"/>
      <c r="I1404" s="98"/>
      <c r="J1404" s="98"/>
      <c r="K1404" s="94"/>
      <c r="L1404" s="95"/>
      <c r="M1404" s="95"/>
      <c r="N1404" s="101"/>
    </row>
    <row r="1405" spans="1:14" ht="24.95" customHeight="1" x14ac:dyDescent="0.25">
      <c r="A1405" s="360"/>
      <c r="B1405" s="360"/>
      <c r="C1405" s="360"/>
      <c r="D1405" s="102"/>
      <c r="E1405" s="498"/>
      <c r="F1405" s="571"/>
      <c r="G1405" s="101"/>
      <c r="H1405" s="499"/>
      <c r="I1405" s="98"/>
      <c r="J1405" s="98"/>
      <c r="K1405" s="94"/>
      <c r="L1405" s="95"/>
      <c r="M1405" s="95"/>
      <c r="N1405" s="101"/>
    </row>
    <row r="1406" spans="1:14" ht="24.95" customHeight="1" x14ac:dyDescent="0.25">
      <c r="A1406" s="360"/>
      <c r="B1406" s="360"/>
      <c r="C1406" s="360"/>
      <c r="D1406" s="102"/>
      <c r="E1406" s="498"/>
      <c r="F1406" s="571"/>
      <c r="G1406" s="101"/>
      <c r="H1406" s="499"/>
      <c r="I1406" s="98"/>
      <c r="J1406" s="98"/>
      <c r="K1406" s="94"/>
      <c r="L1406" s="95"/>
      <c r="M1406" s="95"/>
      <c r="N1406" s="101"/>
    </row>
    <row r="1407" spans="1:14" ht="24.95" customHeight="1" x14ac:dyDescent="0.25">
      <c r="A1407" s="360"/>
      <c r="B1407" s="360"/>
      <c r="C1407" s="360"/>
      <c r="D1407" s="102"/>
      <c r="E1407" s="498"/>
      <c r="F1407" s="571"/>
      <c r="G1407" s="101"/>
      <c r="H1407" s="499"/>
      <c r="I1407" s="98"/>
      <c r="J1407" s="98"/>
      <c r="K1407" s="94"/>
      <c r="L1407" s="95"/>
      <c r="M1407" s="95"/>
      <c r="N1407" s="101"/>
    </row>
    <row r="1408" spans="1:14" ht="24.95" customHeight="1" x14ac:dyDescent="0.25">
      <c r="A1408" s="360"/>
      <c r="B1408" s="360"/>
      <c r="C1408" s="360"/>
      <c r="D1408" s="102"/>
      <c r="E1408" s="498"/>
      <c r="F1408" s="571"/>
      <c r="G1408" s="101"/>
      <c r="H1408" s="499"/>
      <c r="I1408" s="98"/>
      <c r="J1408" s="98"/>
      <c r="K1408" s="94"/>
      <c r="L1408" s="95"/>
      <c r="M1408" s="95"/>
      <c r="N1408" s="101"/>
    </row>
    <row r="1409" spans="1:14" ht="24.95" customHeight="1" x14ac:dyDescent="0.25">
      <c r="A1409" s="360"/>
      <c r="B1409" s="360"/>
      <c r="C1409" s="360"/>
      <c r="D1409" s="102"/>
      <c r="E1409" s="498"/>
      <c r="F1409" s="571"/>
      <c r="G1409" s="101"/>
      <c r="H1409" s="499"/>
      <c r="I1409" s="98"/>
      <c r="J1409" s="98"/>
      <c r="K1409" s="94"/>
      <c r="L1409" s="95"/>
      <c r="M1409" s="95"/>
      <c r="N1409" s="101"/>
    </row>
    <row r="1410" spans="1:14" ht="24.95" customHeight="1" x14ac:dyDescent="0.25">
      <c r="A1410" s="360"/>
      <c r="B1410" s="360"/>
      <c r="C1410" s="360"/>
      <c r="D1410" s="102"/>
      <c r="E1410" s="498"/>
      <c r="F1410" s="571"/>
      <c r="G1410" s="101"/>
      <c r="H1410" s="499"/>
      <c r="I1410" s="98"/>
      <c r="J1410" s="98"/>
      <c r="K1410" s="94"/>
      <c r="L1410" s="95"/>
      <c r="M1410" s="95"/>
      <c r="N1410" s="101"/>
    </row>
    <row r="1411" spans="1:14" ht="24.95" customHeight="1" x14ac:dyDescent="0.25">
      <c r="A1411" s="360"/>
      <c r="B1411" s="360"/>
      <c r="C1411" s="360"/>
      <c r="D1411" s="102"/>
      <c r="E1411" s="498"/>
      <c r="F1411" s="571"/>
      <c r="G1411" s="101"/>
      <c r="H1411" s="499"/>
      <c r="I1411" s="98"/>
      <c r="J1411" s="98"/>
      <c r="K1411" s="94"/>
      <c r="L1411" s="95"/>
      <c r="M1411" s="95"/>
      <c r="N1411" s="101"/>
    </row>
    <row r="1412" spans="1:14" ht="24.95" customHeight="1" x14ac:dyDescent="0.25">
      <c r="A1412" s="360"/>
      <c r="B1412" s="360"/>
      <c r="C1412" s="360"/>
      <c r="D1412" s="102"/>
      <c r="E1412" s="498"/>
      <c r="F1412" s="571"/>
      <c r="G1412" s="101"/>
      <c r="H1412" s="499"/>
      <c r="I1412" s="98"/>
      <c r="J1412" s="98"/>
      <c r="K1412" s="94"/>
      <c r="L1412" s="95"/>
      <c r="M1412" s="95"/>
      <c r="N1412" s="101"/>
    </row>
    <row r="1413" spans="1:14" ht="24.95" customHeight="1" x14ac:dyDescent="0.25">
      <c r="A1413" s="360"/>
      <c r="B1413" s="360"/>
      <c r="C1413" s="360"/>
      <c r="D1413" s="102"/>
      <c r="E1413" s="498"/>
      <c r="F1413" s="571"/>
      <c r="G1413" s="101"/>
      <c r="H1413" s="499"/>
      <c r="I1413" s="98"/>
      <c r="J1413" s="98"/>
      <c r="K1413" s="94"/>
      <c r="L1413" s="95"/>
      <c r="M1413" s="95"/>
      <c r="N1413" s="101"/>
    </row>
    <row r="1414" spans="1:14" ht="24.95" customHeight="1" x14ac:dyDescent="0.25">
      <c r="A1414" s="360"/>
      <c r="B1414" s="360"/>
      <c r="C1414" s="360"/>
      <c r="D1414" s="102"/>
      <c r="E1414" s="498"/>
      <c r="F1414" s="571"/>
      <c r="G1414" s="101"/>
      <c r="H1414" s="499"/>
      <c r="I1414" s="98"/>
      <c r="J1414" s="98"/>
      <c r="K1414" s="94"/>
      <c r="L1414" s="95"/>
      <c r="M1414" s="95"/>
      <c r="N1414" s="101"/>
    </row>
    <row r="1415" spans="1:14" ht="24.95" customHeight="1" x14ac:dyDescent="0.25">
      <c r="A1415" s="360"/>
      <c r="B1415" s="360"/>
      <c r="C1415" s="360"/>
      <c r="D1415" s="102"/>
      <c r="E1415" s="498"/>
      <c r="F1415" s="571"/>
      <c r="G1415" s="101"/>
      <c r="H1415" s="499"/>
      <c r="I1415" s="98"/>
      <c r="J1415" s="98"/>
      <c r="K1415" s="94"/>
      <c r="L1415" s="95"/>
      <c r="M1415" s="95"/>
      <c r="N1415" s="101"/>
    </row>
    <row r="1416" spans="1:14" ht="24.95" customHeight="1" x14ac:dyDescent="0.25">
      <c r="A1416" s="360"/>
      <c r="B1416" s="360"/>
      <c r="C1416" s="360"/>
      <c r="D1416" s="102"/>
      <c r="E1416" s="498"/>
      <c r="F1416" s="571"/>
      <c r="G1416" s="101"/>
      <c r="H1416" s="499"/>
      <c r="I1416" s="98"/>
      <c r="J1416" s="98"/>
      <c r="K1416" s="94"/>
      <c r="L1416" s="95"/>
      <c r="M1416" s="95"/>
      <c r="N1416" s="101"/>
    </row>
    <row r="1417" spans="1:14" ht="24.95" customHeight="1" x14ac:dyDescent="0.25">
      <c r="A1417" s="360"/>
      <c r="B1417" s="360"/>
      <c r="C1417" s="360"/>
      <c r="D1417" s="102"/>
      <c r="E1417" s="498"/>
      <c r="F1417" s="571"/>
      <c r="G1417" s="101"/>
      <c r="H1417" s="499"/>
      <c r="I1417" s="98"/>
      <c r="J1417" s="98"/>
      <c r="K1417" s="94"/>
      <c r="L1417" s="95"/>
      <c r="M1417" s="95"/>
      <c r="N1417" s="101"/>
    </row>
    <row r="1418" spans="1:14" ht="24.95" customHeight="1" x14ac:dyDescent="0.25">
      <c r="A1418" s="360"/>
      <c r="B1418" s="360"/>
      <c r="C1418" s="360"/>
      <c r="D1418" s="102"/>
      <c r="E1418" s="498"/>
      <c r="F1418" s="571"/>
      <c r="G1418" s="101"/>
      <c r="H1418" s="499"/>
      <c r="I1418" s="98"/>
      <c r="J1418" s="98"/>
      <c r="K1418" s="94"/>
      <c r="L1418" s="95"/>
      <c r="M1418" s="95"/>
      <c r="N1418" s="101"/>
    </row>
    <row r="1419" spans="1:14" ht="24.95" customHeight="1" x14ac:dyDescent="0.25">
      <c r="A1419" s="360"/>
      <c r="B1419" s="360"/>
      <c r="C1419" s="360"/>
      <c r="D1419" s="102"/>
      <c r="E1419" s="498"/>
      <c r="F1419" s="571"/>
      <c r="G1419" s="101"/>
      <c r="H1419" s="499"/>
      <c r="I1419" s="98"/>
      <c r="J1419" s="98"/>
      <c r="K1419" s="94"/>
      <c r="L1419" s="95"/>
      <c r="M1419" s="95"/>
      <c r="N1419" s="101"/>
    </row>
    <row r="1420" spans="1:14" ht="24.95" customHeight="1" x14ac:dyDescent="0.25">
      <c r="A1420" s="360"/>
      <c r="B1420" s="360"/>
      <c r="C1420" s="360"/>
      <c r="D1420" s="102"/>
      <c r="E1420" s="498"/>
      <c r="F1420" s="571"/>
      <c r="G1420" s="101"/>
      <c r="H1420" s="499"/>
      <c r="I1420" s="98"/>
      <c r="J1420" s="98"/>
      <c r="K1420" s="94"/>
      <c r="L1420" s="95"/>
      <c r="M1420" s="95"/>
      <c r="N1420" s="101"/>
    </row>
    <row r="1421" spans="1:14" ht="24.95" customHeight="1" x14ac:dyDescent="0.25">
      <c r="A1421" s="360"/>
      <c r="B1421" s="360"/>
      <c r="C1421" s="360"/>
      <c r="D1421" s="102"/>
      <c r="E1421" s="498"/>
      <c r="F1421" s="571"/>
      <c r="G1421" s="101"/>
      <c r="H1421" s="499"/>
      <c r="I1421" s="98"/>
      <c r="J1421" s="98"/>
      <c r="K1421" s="94"/>
      <c r="L1421" s="95"/>
      <c r="M1421" s="95"/>
      <c r="N1421" s="101"/>
    </row>
    <row r="1422" spans="1:14" ht="24.95" customHeight="1" x14ac:dyDescent="0.25">
      <c r="A1422" s="360"/>
      <c r="B1422" s="360"/>
      <c r="C1422" s="360"/>
      <c r="D1422" s="102"/>
      <c r="E1422" s="498"/>
      <c r="F1422" s="571"/>
      <c r="G1422" s="101"/>
      <c r="H1422" s="499"/>
      <c r="I1422" s="98"/>
      <c r="J1422" s="98"/>
      <c r="K1422" s="94"/>
      <c r="L1422" s="95"/>
      <c r="M1422" s="95"/>
      <c r="N1422" s="101"/>
    </row>
    <row r="1423" spans="1:14" ht="24.95" customHeight="1" x14ac:dyDescent="0.25">
      <c r="A1423" s="360"/>
      <c r="B1423" s="360"/>
      <c r="C1423" s="360"/>
      <c r="D1423" s="102"/>
      <c r="E1423" s="498"/>
      <c r="F1423" s="571"/>
      <c r="G1423" s="101"/>
      <c r="H1423" s="499"/>
      <c r="I1423" s="98"/>
      <c r="J1423" s="98"/>
      <c r="K1423" s="94"/>
      <c r="L1423" s="95"/>
      <c r="M1423" s="95"/>
      <c r="N1423" s="101"/>
    </row>
    <row r="1424" spans="1:14" ht="24.95" customHeight="1" x14ac:dyDescent="0.25">
      <c r="A1424" s="360"/>
      <c r="B1424" s="360"/>
      <c r="C1424" s="360"/>
      <c r="D1424" s="102"/>
      <c r="E1424" s="498"/>
      <c r="F1424" s="571"/>
      <c r="G1424" s="101"/>
      <c r="H1424" s="499"/>
      <c r="I1424" s="98"/>
      <c r="J1424" s="98"/>
      <c r="K1424" s="94"/>
      <c r="L1424" s="95"/>
      <c r="M1424" s="95"/>
      <c r="N1424" s="101"/>
    </row>
    <row r="1425" spans="1:14" ht="24.95" customHeight="1" x14ac:dyDescent="0.25">
      <c r="A1425" s="360"/>
      <c r="B1425" s="360"/>
      <c r="C1425" s="360"/>
      <c r="D1425" s="102"/>
      <c r="E1425" s="498"/>
      <c r="F1425" s="571"/>
      <c r="G1425" s="101"/>
      <c r="H1425" s="499"/>
      <c r="I1425" s="98"/>
      <c r="J1425" s="98"/>
      <c r="K1425" s="94"/>
      <c r="L1425" s="95"/>
      <c r="M1425" s="95"/>
      <c r="N1425" s="101"/>
    </row>
    <row r="1426" spans="1:14" ht="24.95" customHeight="1" x14ac:dyDescent="0.25">
      <c r="A1426" s="360"/>
      <c r="B1426" s="360"/>
      <c r="C1426" s="360"/>
      <c r="D1426" s="102"/>
      <c r="E1426" s="498"/>
      <c r="F1426" s="571"/>
      <c r="G1426" s="101"/>
      <c r="H1426" s="499"/>
      <c r="I1426" s="98"/>
      <c r="J1426" s="98"/>
      <c r="K1426" s="94"/>
      <c r="L1426" s="95"/>
      <c r="M1426" s="95"/>
      <c r="N1426" s="101"/>
    </row>
    <row r="1427" spans="1:14" ht="24.95" customHeight="1" x14ac:dyDescent="0.25">
      <c r="A1427" s="360"/>
      <c r="B1427" s="360"/>
      <c r="C1427" s="360"/>
      <c r="D1427" s="102"/>
      <c r="E1427" s="498"/>
      <c r="F1427" s="571"/>
      <c r="G1427" s="101"/>
      <c r="H1427" s="499"/>
      <c r="I1427" s="98"/>
      <c r="J1427" s="98"/>
      <c r="K1427" s="94"/>
      <c r="L1427" s="95"/>
      <c r="M1427" s="95"/>
      <c r="N1427" s="101"/>
    </row>
    <row r="1428" spans="1:14" ht="24.95" customHeight="1" x14ac:dyDescent="0.25">
      <c r="A1428" s="360"/>
      <c r="B1428" s="360"/>
      <c r="C1428" s="360"/>
      <c r="D1428" s="102"/>
      <c r="E1428" s="498"/>
      <c r="F1428" s="571"/>
      <c r="G1428" s="101"/>
      <c r="H1428" s="499"/>
      <c r="I1428" s="98"/>
      <c r="J1428" s="98"/>
      <c r="K1428" s="94"/>
      <c r="L1428" s="95"/>
      <c r="M1428" s="95"/>
      <c r="N1428" s="101"/>
    </row>
    <row r="1429" spans="1:14" ht="24.95" customHeight="1" x14ac:dyDescent="0.25">
      <c r="A1429" s="360"/>
      <c r="B1429" s="360"/>
      <c r="C1429" s="360"/>
      <c r="D1429" s="102"/>
      <c r="E1429" s="498"/>
      <c r="F1429" s="571"/>
      <c r="G1429" s="101"/>
      <c r="H1429" s="499"/>
      <c r="I1429" s="98"/>
      <c r="J1429" s="98"/>
      <c r="K1429" s="94"/>
      <c r="L1429" s="95"/>
      <c r="M1429" s="95"/>
      <c r="N1429" s="101"/>
    </row>
    <row r="1430" spans="1:14" ht="24.95" customHeight="1" x14ac:dyDescent="0.25">
      <c r="A1430" s="360"/>
      <c r="B1430" s="360"/>
      <c r="C1430" s="360"/>
      <c r="D1430" s="102"/>
      <c r="E1430" s="498"/>
      <c r="F1430" s="571"/>
      <c r="G1430" s="101"/>
      <c r="H1430" s="499"/>
      <c r="I1430" s="98"/>
      <c r="J1430" s="98"/>
      <c r="K1430" s="94"/>
      <c r="L1430" s="95"/>
      <c r="M1430" s="95"/>
      <c r="N1430" s="101"/>
    </row>
    <row r="1431" spans="1:14" ht="24.95" customHeight="1" x14ac:dyDescent="0.25">
      <c r="A1431" s="360"/>
      <c r="B1431" s="360"/>
      <c r="C1431" s="360"/>
      <c r="D1431" s="102"/>
      <c r="E1431" s="498"/>
      <c r="F1431" s="571"/>
      <c r="G1431" s="101"/>
      <c r="H1431" s="499"/>
      <c r="I1431" s="98"/>
      <c r="J1431" s="98"/>
      <c r="K1431" s="94"/>
      <c r="L1431" s="95"/>
      <c r="M1431" s="95"/>
      <c r="N1431" s="101"/>
    </row>
    <row r="1432" spans="1:14" ht="24.95" customHeight="1" x14ac:dyDescent="0.25">
      <c r="A1432" s="360"/>
      <c r="B1432" s="360"/>
      <c r="C1432" s="360"/>
      <c r="D1432" s="102"/>
      <c r="E1432" s="498"/>
      <c r="F1432" s="571"/>
      <c r="G1432" s="101"/>
      <c r="H1432" s="499"/>
      <c r="I1432" s="98"/>
      <c r="J1432" s="98"/>
      <c r="K1432" s="94"/>
      <c r="L1432" s="95"/>
      <c r="M1432" s="95"/>
      <c r="N1432" s="101"/>
    </row>
    <row r="1433" spans="1:14" ht="24.95" customHeight="1" x14ac:dyDescent="0.25">
      <c r="A1433" s="360"/>
      <c r="B1433" s="360"/>
      <c r="C1433" s="360"/>
      <c r="D1433" s="102"/>
      <c r="E1433" s="498"/>
      <c r="F1433" s="571"/>
      <c r="G1433" s="101"/>
      <c r="H1433" s="499"/>
      <c r="I1433" s="98"/>
      <c r="J1433" s="98"/>
      <c r="K1433" s="94"/>
      <c r="L1433" s="95"/>
      <c r="M1433" s="95"/>
      <c r="N1433" s="101"/>
    </row>
    <row r="1434" spans="1:14" ht="24.95" customHeight="1" x14ac:dyDescent="0.25">
      <c r="A1434" s="360"/>
      <c r="B1434" s="360"/>
      <c r="C1434" s="360"/>
      <c r="D1434" s="102"/>
      <c r="E1434" s="498"/>
      <c r="F1434" s="571"/>
      <c r="G1434" s="101"/>
      <c r="H1434" s="499"/>
      <c r="I1434" s="98"/>
      <c r="J1434" s="98"/>
      <c r="K1434" s="94"/>
      <c r="L1434" s="95"/>
      <c r="M1434" s="95"/>
      <c r="N1434" s="101"/>
    </row>
    <row r="1435" spans="1:14" ht="24.95" customHeight="1" x14ac:dyDescent="0.25">
      <c r="A1435" s="360"/>
      <c r="B1435" s="360"/>
      <c r="C1435" s="360"/>
      <c r="D1435" s="102"/>
      <c r="E1435" s="498"/>
      <c r="F1435" s="571"/>
      <c r="G1435" s="101"/>
      <c r="H1435" s="499"/>
      <c r="I1435" s="98"/>
      <c r="J1435" s="98"/>
      <c r="K1435" s="94"/>
      <c r="L1435" s="95"/>
      <c r="M1435" s="95"/>
      <c r="N1435" s="101"/>
    </row>
    <row r="1436" spans="1:14" ht="24.95" customHeight="1" x14ac:dyDescent="0.25">
      <c r="A1436" s="360"/>
      <c r="B1436" s="360"/>
      <c r="C1436" s="360"/>
      <c r="D1436" s="102"/>
      <c r="E1436" s="498"/>
      <c r="F1436" s="571"/>
      <c r="G1436" s="101"/>
      <c r="H1436" s="499"/>
      <c r="I1436" s="98"/>
      <c r="J1436" s="98"/>
      <c r="K1436" s="94"/>
      <c r="L1436" s="95"/>
      <c r="M1436" s="95"/>
      <c r="N1436" s="101"/>
    </row>
    <row r="1437" spans="1:14" ht="24.95" customHeight="1" x14ac:dyDescent="0.25">
      <c r="A1437" s="360"/>
      <c r="B1437" s="360"/>
      <c r="C1437" s="360"/>
      <c r="D1437" s="102"/>
      <c r="E1437" s="498"/>
      <c r="F1437" s="571"/>
      <c r="G1437" s="101"/>
      <c r="H1437" s="499"/>
      <c r="I1437" s="98"/>
      <c r="J1437" s="98"/>
      <c r="K1437" s="94"/>
      <c r="L1437" s="95"/>
      <c r="M1437" s="95"/>
      <c r="N1437" s="101"/>
    </row>
    <row r="1438" spans="1:14" ht="24.95" customHeight="1" x14ac:dyDescent="0.25">
      <c r="A1438" s="360"/>
      <c r="B1438" s="360"/>
      <c r="C1438" s="360"/>
      <c r="D1438" s="102"/>
      <c r="E1438" s="498"/>
      <c r="F1438" s="571"/>
      <c r="G1438" s="101"/>
      <c r="H1438" s="499"/>
      <c r="I1438" s="98"/>
      <c r="J1438" s="98"/>
      <c r="K1438" s="94"/>
      <c r="L1438" s="95"/>
      <c r="M1438" s="95"/>
      <c r="N1438" s="101"/>
    </row>
    <row r="1439" spans="1:14" ht="24.95" customHeight="1" x14ac:dyDescent="0.25">
      <c r="A1439" s="360"/>
      <c r="B1439" s="360"/>
      <c r="C1439" s="360"/>
      <c r="D1439" s="102"/>
      <c r="E1439" s="498"/>
      <c r="F1439" s="571"/>
      <c r="G1439" s="101"/>
      <c r="H1439" s="499"/>
      <c r="I1439" s="98"/>
      <c r="J1439" s="98"/>
      <c r="K1439" s="94"/>
      <c r="L1439" s="95"/>
      <c r="M1439" s="95"/>
      <c r="N1439" s="101"/>
    </row>
    <row r="1440" spans="1:14" ht="24.95" customHeight="1" x14ac:dyDescent="0.25">
      <c r="A1440" s="360"/>
      <c r="B1440" s="360"/>
      <c r="C1440" s="360"/>
      <c r="D1440" s="102"/>
      <c r="E1440" s="498"/>
      <c r="F1440" s="571"/>
      <c r="G1440" s="101"/>
      <c r="H1440" s="499"/>
      <c r="I1440" s="98"/>
      <c r="J1440" s="98"/>
      <c r="K1440" s="94"/>
      <c r="L1440" s="95"/>
      <c r="M1440" s="95"/>
      <c r="N1440" s="101"/>
    </row>
    <row r="1441" spans="1:14" ht="24.95" customHeight="1" x14ac:dyDescent="0.25">
      <c r="A1441" s="360"/>
      <c r="B1441" s="360"/>
      <c r="C1441" s="360"/>
      <c r="D1441" s="102"/>
      <c r="E1441" s="498"/>
      <c r="F1441" s="571"/>
      <c r="G1441" s="101"/>
      <c r="H1441" s="499"/>
      <c r="I1441" s="98"/>
      <c r="J1441" s="98"/>
      <c r="K1441" s="94"/>
      <c r="L1441" s="95"/>
      <c r="M1441" s="95"/>
      <c r="N1441" s="101"/>
    </row>
    <row r="1442" spans="1:14" ht="24.95" customHeight="1" x14ac:dyDescent="0.25">
      <c r="A1442" s="360"/>
      <c r="B1442" s="360"/>
      <c r="C1442" s="360"/>
      <c r="D1442" s="102"/>
      <c r="E1442" s="498"/>
      <c r="F1442" s="571"/>
      <c r="G1442" s="101"/>
      <c r="H1442" s="499"/>
      <c r="I1442" s="98"/>
      <c r="J1442" s="98"/>
      <c r="K1442" s="94"/>
      <c r="L1442" s="95"/>
      <c r="M1442" s="95"/>
      <c r="N1442" s="101"/>
    </row>
    <row r="1443" spans="1:14" ht="24.95" customHeight="1" x14ac:dyDescent="0.25">
      <c r="A1443" s="360"/>
      <c r="B1443" s="360"/>
      <c r="C1443" s="360"/>
      <c r="D1443" s="102"/>
      <c r="E1443" s="498"/>
      <c r="F1443" s="571"/>
      <c r="G1443" s="101"/>
      <c r="H1443" s="499"/>
      <c r="I1443" s="98"/>
      <c r="J1443" s="98"/>
      <c r="K1443" s="94"/>
      <c r="L1443" s="95"/>
      <c r="M1443" s="95"/>
      <c r="N1443" s="101"/>
    </row>
    <row r="1444" spans="1:14" ht="24.95" customHeight="1" x14ac:dyDescent="0.25">
      <c r="A1444" s="360"/>
      <c r="B1444" s="360"/>
      <c r="C1444" s="360"/>
      <c r="D1444" s="102"/>
      <c r="E1444" s="498"/>
      <c r="F1444" s="571"/>
      <c r="G1444" s="101"/>
      <c r="H1444" s="499"/>
      <c r="I1444" s="98"/>
      <c r="J1444" s="98"/>
      <c r="K1444" s="94"/>
      <c r="L1444" s="95"/>
      <c r="M1444" s="95"/>
      <c r="N1444" s="101"/>
    </row>
    <row r="1445" spans="1:14" ht="24.95" customHeight="1" x14ac:dyDescent="0.25">
      <c r="A1445" s="360"/>
      <c r="B1445" s="360"/>
      <c r="C1445" s="360"/>
      <c r="D1445" s="102"/>
      <c r="E1445" s="498"/>
      <c r="F1445" s="571"/>
      <c r="G1445" s="101"/>
      <c r="H1445" s="499"/>
      <c r="I1445" s="98"/>
      <c r="J1445" s="98"/>
      <c r="K1445" s="94"/>
      <c r="L1445" s="95"/>
      <c r="M1445" s="95"/>
      <c r="N1445" s="101"/>
    </row>
    <row r="1446" spans="1:14" ht="24.95" customHeight="1" x14ac:dyDescent="0.25">
      <c r="A1446" s="360"/>
      <c r="B1446" s="360"/>
      <c r="C1446" s="360"/>
      <c r="D1446" s="102"/>
      <c r="E1446" s="498"/>
      <c r="F1446" s="571"/>
      <c r="G1446" s="101"/>
      <c r="H1446" s="499"/>
      <c r="I1446" s="98"/>
      <c r="J1446" s="98"/>
      <c r="K1446" s="94"/>
      <c r="L1446" s="95"/>
      <c r="M1446" s="95"/>
      <c r="N1446" s="101"/>
    </row>
    <row r="1447" spans="1:14" ht="24.95" customHeight="1" x14ac:dyDescent="0.25">
      <c r="A1447" s="360"/>
      <c r="B1447" s="360"/>
      <c r="C1447" s="360"/>
      <c r="D1447" s="102"/>
      <c r="E1447" s="498"/>
      <c r="F1447" s="571"/>
      <c r="G1447" s="101"/>
      <c r="H1447" s="499"/>
      <c r="I1447" s="98"/>
      <c r="J1447" s="98"/>
      <c r="K1447" s="94"/>
      <c r="L1447" s="95"/>
      <c r="M1447" s="95"/>
      <c r="N1447" s="101"/>
    </row>
    <row r="1448" spans="1:14" ht="24.95" customHeight="1" x14ac:dyDescent="0.25">
      <c r="A1448" s="360"/>
      <c r="B1448" s="360"/>
      <c r="C1448" s="360"/>
      <c r="D1448" s="102"/>
      <c r="E1448" s="498"/>
      <c r="F1448" s="571"/>
      <c r="G1448" s="101"/>
      <c r="H1448" s="499"/>
      <c r="I1448" s="98"/>
      <c r="J1448" s="98"/>
      <c r="K1448" s="94"/>
      <c r="L1448" s="95"/>
      <c r="M1448" s="95"/>
      <c r="N1448" s="101"/>
    </row>
    <row r="1449" spans="1:14" ht="24.95" customHeight="1" x14ac:dyDescent="0.25">
      <c r="A1449" s="360"/>
      <c r="B1449" s="360"/>
      <c r="C1449" s="360"/>
      <c r="D1449" s="102"/>
      <c r="E1449" s="498"/>
      <c r="F1449" s="571"/>
      <c r="G1449" s="101"/>
      <c r="H1449" s="499"/>
      <c r="I1449" s="98"/>
      <c r="J1449" s="98"/>
      <c r="K1449" s="94"/>
      <c r="L1449" s="95"/>
      <c r="M1449" s="95"/>
      <c r="N1449" s="101"/>
    </row>
    <row r="1450" spans="1:14" ht="24.95" customHeight="1" x14ac:dyDescent="0.25">
      <c r="A1450" s="360"/>
      <c r="B1450" s="360"/>
      <c r="C1450" s="360"/>
      <c r="D1450" s="102"/>
      <c r="E1450" s="498"/>
      <c r="F1450" s="571"/>
      <c r="G1450" s="101"/>
      <c r="H1450" s="499"/>
      <c r="I1450" s="98"/>
      <c r="J1450" s="98"/>
      <c r="K1450" s="94"/>
      <c r="L1450" s="95"/>
      <c r="M1450" s="95"/>
      <c r="N1450" s="101"/>
    </row>
    <row r="1451" spans="1:14" ht="24.95" customHeight="1" x14ac:dyDescent="0.25">
      <c r="A1451" s="360"/>
      <c r="B1451" s="360"/>
      <c r="C1451" s="360"/>
      <c r="D1451" s="102"/>
      <c r="E1451" s="498"/>
      <c r="F1451" s="571"/>
      <c r="G1451" s="101"/>
      <c r="H1451" s="499"/>
      <c r="I1451" s="98"/>
      <c r="J1451" s="98"/>
      <c r="K1451" s="94"/>
      <c r="L1451" s="95"/>
      <c r="M1451" s="95"/>
      <c r="N1451" s="101"/>
    </row>
    <row r="1452" spans="1:14" ht="24.95" customHeight="1" x14ac:dyDescent="0.25">
      <c r="A1452" s="360"/>
      <c r="B1452" s="360"/>
      <c r="C1452" s="360"/>
      <c r="D1452" s="102"/>
      <c r="E1452" s="498"/>
      <c r="F1452" s="571"/>
      <c r="G1452" s="101"/>
      <c r="H1452" s="499"/>
      <c r="I1452" s="98"/>
      <c r="J1452" s="98"/>
      <c r="K1452" s="94"/>
      <c r="L1452" s="95"/>
      <c r="M1452" s="95"/>
      <c r="N1452" s="101"/>
    </row>
    <row r="1453" spans="1:14" ht="24.95" customHeight="1" x14ac:dyDescent="0.25">
      <c r="A1453" s="360"/>
      <c r="B1453" s="360"/>
      <c r="C1453" s="360"/>
      <c r="D1453" s="102"/>
      <c r="E1453" s="498"/>
      <c r="F1453" s="571"/>
      <c r="G1453" s="101"/>
      <c r="H1453" s="499"/>
      <c r="I1453" s="98"/>
      <c r="J1453" s="98"/>
      <c r="K1453" s="94"/>
      <c r="L1453" s="95"/>
      <c r="M1453" s="95"/>
      <c r="N1453" s="101"/>
    </row>
    <row r="1454" spans="1:14" ht="24.95" customHeight="1" x14ac:dyDescent="0.25">
      <c r="A1454" s="360"/>
      <c r="B1454" s="360"/>
      <c r="C1454" s="360"/>
      <c r="D1454" s="102"/>
      <c r="E1454" s="498"/>
      <c r="F1454" s="571"/>
      <c r="G1454" s="101"/>
      <c r="H1454" s="499"/>
      <c r="I1454" s="98"/>
      <c r="J1454" s="98"/>
      <c r="K1454" s="94"/>
      <c r="L1454" s="95"/>
      <c r="M1454" s="95"/>
      <c r="N1454" s="101"/>
    </row>
    <row r="1455" spans="1:14" ht="24.95" customHeight="1" x14ac:dyDescent="0.25">
      <c r="A1455" s="360"/>
      <c r="B1455" s="360"/>
      <c r="C1455" s="360"/>
      <c r="D1455" s="102"/>
      <c r="E1455" s="498"/>
      <c r="F1455" s="571"/>
      <c r="G1455" s="101"/>
      <c r="H1455" s="499"/>
      <c r="I1455" s="98"/>
      <c r="J1455" s="98"/>
      <c r="K1455" s="94"/>
      <c r="L1455" s="95"/>
      <c r="M1455" s="95"/>
      <c r="N1455" s="101"/>
    </row>
    <row r="1456" spans="1:14" ht="24.95" customHeight="1" x14ac:dyDescent="0.25">
      <c r="A1456" s="360"/>
      <c r="B1456" s="360"/>
      <c r="C1456" s="360"/>
      <c r="D1456" s="102"/>
      <c r="E1456" s="498"/>
      <c r="F1456" s="571"/>
      <c r="G1456" s="101"/>
      <c r="H1456" s="499"/>
      <c r="I1456" s="98"/>
      <c r="J1456" s="98"/>
      <c r="K1456" s="94"/>
      <c r="L1456" s="95"/>
      <c r="M1456" s="95"/>
      <c r="N1456" s="101"/>
    </row>
    <row r="1457" spans="1:14" ht="24.95" customHeight="1" x14ac:dyDescent="0.25">
      <c r="A1457" s="360"/>
      <c r="B1457" s="360"/>
      <c r="C1457" s="360"/>
      <c r="D1457" s="102"/>
      <c r="E1457" s="498"/>
      <c r="F1457" s="571"/>
      <c r="G1457" s="101"/>
      <c r="H1457" s="499"/>
      <c r="I1457" s="98"/>
      <c r="J1457" s="98"/>
      <c r="K1457" s="94"/>
      <c r="L1457" s="95"/>
      <c r="M1457" s="95"/>
      <c r="N1457" s="101"/>
    </row>
    <row r="1458" spans="1:14" ht="24.95" customHeight="1" x14ac:dyDescent="0.25">
      <c r="A1458" s="360"/>
      <c r="B1458" s="360"/>
      <c r="C1458" s="360"/>
      <c r="D1458" s="102"/>
      <c r="E1458" s="498"/>
      <c r="F1458" s="571"/>
      <c r="G1458" s="101"/>
      <c r="H1458" s="499"/>
      <c r="I1458" s="98"/>
      <c r="J1458" s="98"/>
      <c r="K1458" s="94"/>
      <c r="L1458" s="95"/>
      <c r="M1458" s="95"/>
      <c r="N1458" s="101"/>
    </row>
    <row r="1459" spans="1:14" ht="24.95" customHeight="1" x14ac:dyDescent="0.25">
      <c r="A1459" s="360"/>
      <c r="B1459" s="360"/>
      <c r="C1459" s="360"/>
      <c r="D1459" s="102"/>
      <c r="E1459" s="498"/>
      <c r="F1459" s="571"/>
      <c r="G1459" s="101"/>
      <c r="H1459" s="499"/>
      <c r="I1459" s="98"/>
      <c r="J1459" s="98"/>
      <c r="K1459" s="94"/>
      <c r="L1459" s="95"/>
      <c r="M1459" s="95"/>
      <c r="N1459" s="101"/>
    </row>
    <row r="1460" spans="1:14" ht="24.95" customHeight="1" x14ac:dyDescent="0.25">
      <c r="A1460" s="360"/>
      <c r="B1460" s="360"/>
      <c r="C1460" s="360"/>
      <c r="D1460" s="102"/>
      <c r="E1460" s="498"/>
      <c r="F1460" s="571"/>
      <c r="G1460" s="101"/>
      <c r="H1460" s="499"/>
      <c r="I1460" s="98"/>
      <c r="J1460" s="98"/>
      <c r="K1460" s="94"/>
      <c r="L1460" s="95"/>
      <c r="M1460" s="95"/>
      <c r="N1460" s="101"/>
    </row>
    <row r="1461" spans="1:14" ht="24.95" customHeight="1" x14ac:dyDescent="0.25">
      <c r="A1461" s="360"/>
      <c r="B1461" s="360"/>
      <c r="C1461" s="360"/>
      <c r="D1461" s="102"/>
      <c r="E1461" s="498"/>
      <c r="F1461" s="571"/>
      <c r="G1461" s="101"/>
      <c r="H1461" s="499"/>
      <c r="I1461" s="98"/>
      <c r="J1461" s="98"/>
      <c r="K1461" s="94"/>
      <c r="L1461" s="95"/>
      <c r="M1461" s="95"/>
      <c r="N1461" s="101"/>
    </row>
    <row r="1462" spans="1:14" ht="24.95" customHeight="1" x14ac:dyDescent="0.25">
      <c r="A1462" s="360"/>
      <c r="B1462" s="360"/>
      <c r="C1462" s="360"/>
      <c r="D1462" s="102"/>
      <c r="E1462" s="498"/>
      <c r="F1462" s="571"/>
      <c r="G1462" s="101"/>
      <c r="H1462" s="499"/>
      <c r="I1462" s="98"/>
      <c r="J1462" s="98"/>
      <c r="K1462" s="94"/>
      <c r="L1462" s="95"/>
      <c r="M1462" s="95"/>
      <c r="N1462" s="101"/>
    </row>
    <row r="1463" spans="1:14" ht="24.95" customHeight="1" x14ac:dyDescent="0.25">
      <c r="A1463" s="360"/>
      <c r="B1463" s="360"/>
      <c r="C1463" s="360"/>
      <c r="D1463" s="102"/>
      <c r="E1463" s="498"/>
      <c r="F1463" s="571"/>
      <c r="G1463" s="101"/>
      <c r="H1463" s="499"/>
      <c r="I1463" s="98"/>
      <c r="J1463" s="98"/>
      <c r="K1463" s="94"/>
      <c r="L1463" s="95"/>
      <c r="M1463" s="95"/>
      <c r="N1463" s="101"/>
    </row>
    <row r="1464" spans="1:14" ht="24.95" customHeight="1" x14ac:dyDescent="0.25">
      <c r="A1464" s="360"/>
      <c r="B1464" s="360"/>
      <c r="C1464" s="360"/>
      <c r="D1464" s="102"/>
      <c r="E1464" s="498"/>
      <c r="F1464" s="571"/>
      <c r="G1464" s="101"/>
      <c r="H1464" s="499"/>
      <c r="I1464" s="98"/>
      <c r="J1464" s="98"/>
      <c r="K1464" s="94"/>
      <c r="L1464" s="95"/>
      <c r="M1464" s="95"/>
      <c r="N1464" s="101"/>
    </row>
    <row r="1465" spans="1:14" ht="24.95" customHeight="1" x14ac:dyDescent="0.25">
      <c r="A1465" s="360"/>
      <c r="B1465" s="360"/>
      <c r="C1465" s="360"/>
      <c r="D1465" s="102"/>
      <c r="E1465" s="498"/>
      <c r="F1465" s="571"/>
      <c r="G1465" s="101"/>
      <c r="H1465" s="499"/>
      <c r="I1465" s="98"/>
      <c r="J1465" s="98"/>
      <c r="K1465" s="94"/>
      <c r="L1465" s="95"/>
      <c r="M1465" s="95"/>
      <c r="N1465" s="101"/>
    </row>
    <row r="1466" spans="1:14" ht="24.95" customHeight="1" x14ac:dyDescent="0.25">
      <c r="A1466" s="360"/>
      <c r="B1466" s="360"/>
      <c r="C1466" s="360"/>
      <c r="D1466" s="102"/>
      <c r="E1466" s="498"/>
      <c r="F1466" s="571"/>
      <c r="G1466" s="101"/>
      <c r="H1466" s="499"/>
      <c r="I1466" s="98"/>
      <c r="J1466" s="98"/>
      <c r="K1466" s="94"/>
      <c r="L1466" s="95"/>
      <c r="M1466" s="95"/>
      <c r="N1466" s="101"/>
    </row>
    <row r="1467" spans="1:14" ht="24.95" customHeight="1" x14ac:dyDescent="0.25">
      <c r="A1467" s="360"/>
      <c r="B1467" s="360"/>
      <c r="C1467" s="360"/>
      <c r="D1467" s="102"/>
      <c r="E1467" s="498"/>
      <c r="F1467" s="571"/>
      <c r="G1467" s="101"/>
      <c r="H1467" s="499"/>
      <c r="I1467" s="98"/>
      <c r="J1467" s="98"/>
      <c r="K1467" s="94"/>
      <c r="L1467" s="95"/>
      <c r="M1467" s="95"/>
      <c r="N1467" s="101"/>
    </row>
    <row r="1468" spans="1:14" ht="24.95" customHeight="1" x14ac:dyDescent="0.25">
      <c r="A1468" s="360"/>
      <c r="B1468" s="360"/>
      <c r="C1468" s="360"/>
      <c r="D1468" s="102"/>
      <c r="E1468" s="498"/>
      <c r="F1468" s="571"/>
      <c r="G1468" s="101"/>
      <c r="H1468" s="499"/>
      <c r="I1468" s="98"/>
      <c r="J1468" s="98"/>
      <c r="K1468" s="94"/>
      <c r="L1468" s="95"/>
      <c r="M1468" s="95"/>
      <c r="N1468" s="101"/>
    </row>
    <row r="1469" spans="1:14" ht="24.95" customHeight="1" x14ac:dyDescent="0.25">
      <c r="A1469" s="360"/>
      <c r="B1469" s="360"/>
      <c r="C1469" s="360"/>
      <c r="D1469" s="102"/>
      <c r="E1469" s="498"/>
      <c r="F1469" s="571"/>
      <c r="G1469" s="101"/>
      <c r="H1469" s="499"/>
      <c r="I1469" s="98"/>
      <c r="J1469" s="98"/>
      <c r="K1469" s="94"/>
      <c r="L1469" s="95"/>
      <c r="M1469" s="95"/>
      <c r="N1469" s="101"/>
    </row>
    <row r="1470" spans="1:14" ht="24.95" customHeight="1" x14ac:dyDescent="0.25">
      <c r="A1470" s="360"/>
      <c r="B1470" s="360"/>
      <c r="C1470" s="360"/>
      <c r="D1470" s="102"/>
      <c r="E1470" s="498"/>
      <c r="F1470" s="571"/>
      <c r="G1470" s="101"/>
      <c r="H1470" s="499"/>
      <c r="I1470" s="98"/>
      <c r="J1470" s="98"/>
      <c r="K1470" s="94"/>
      <c r="L1470" s="95"/>
      <c r="M1470" s="95"/>
      <c r="N1470" s="101"/>
    </row>
    <row r="1471" spans="1:14" ht="24.95" customHeight="1" x14ac:dyDescent="0.25">
      <c r="A1471" s="360"/>
      <c r="B1471" s="360"/>
      <c r="C1471" s="360"/>
      <c r="D1471" s="102"/>
      <c r="E1471" s="498"/>
      <c r="F1471" s="571"/>
      <c r="G1471" s="101"/>
      <c r="H1471" s="499"/>
      <c r="I1471" s="98"/>
      <c r="J1471" s="98"/>
      <c r="K1471" s="94"/>
      <c r="L1471" s="95"/>
      <c r="M1471" s="95"/>
      <c r="N1471" s="101"/>
    </row>
    <row r="1472" spans="1:14" ht="24.95" customHeight="1" x14ac:dyDescent="0.25">
      <c r="A1472" s="360"/>
      <c r="B1472" s="360"/>
      <c r="C1472" s="360"/>
      <c r="D1472" s="102"/>
      <c r="E1472" s="498"/>
      <c r="F1472" s="571"/>
      <c r="G1472" s="101"/>
      <c r="H1472" s="499"/>
      <c r="I1472" s="98"/>
      <c r="J1472" s="98"/>
      <c r="K1472" s="94"/>
      <c r="L1472" s="95"/>
      <c r="M1472" s="95"/>
      <c r="N1472" s="101"/>
    </row>
    <row r="1473" spans="1:14" ht="24.95" customHeight="1" x14ac:dyDescent="0.25">
      <c r="A1473" s="360"/>
      <c r="B1473" s="360"/>
      <c r="C1473" s="360"/>
      <c r="D1473" s="102"/>
      <c r="E1473" s="498"/>
      <c r="F1473" s="571"/>
      <c r="G1473" s="101"/>
      <c r="H1473" s="499"/>
      <c r="I1473" s="98"/>
      <c r="J1473" s="98"/>
      <c r="K1473" s="94"/>
      <c r="L1473" s="95"/>
      <c r="M1473" s="95"/>
      <c r="N1473" s="101"/>
    </row>
    <row r="1474" spans="1:14" ht="24.95" customHeight="1" x14ac:dyDescent="0.25">
      <c r="A1474" s="360"/>
      <c r="B1474" s="360"/>
      <c r="C1474" s="360"/>
      <c r="D1474" s="102"/>
      <c r="E1474" s="498"/>
      <c r="F1474" s="571"/>
      <c r="G1474" s="101"/>
      <c r="H1474" s="499"/>
      <c r="I1474" s="98"/>
      <c r="J1474" s="98"/>
      <c r="K1474" s="94"/>
      <c r="L1474" s="95"/>
      <c r="M1474" s="95"/>
      <c r="N1474" s="101"/>
    </row>
    <row r="1475" spans="1:14" ht="24.95" customHeight="1" x14ac:dyDescent="0.25">
      <c r="A1475" s="360"/>
      <c r="B1475" s="360"/>
      <c r="C1475" s="360"/>
      <c r="D1475" s="102"/>
      <c r="E1475" s="498"/>
      <c r="F1475" s="571"/>
      <c r="G1475" s="101"/>
      <c r="H1475" s="499"/>
      <c r="I1475" s="98"/>
      <c r="J1475" s="98"/>
      <c r="K1475" s="94"/>
      <c r="L1475" s="95"/>
      <c r="M1475" s="95"/>
      <c r="N1475" s="101"/>
    </row>
    <row r="1476" spans="1:14" ht="24.95" customHeight="1" x14ac:dyDescent="0.25">
      <c r="A1476" s="360"/>
      <c r="B1476" s="360"/>
      <c r="C1476" s="360"/>
      <c r="D1476" s="102"/>
      <c r="E1476" s="498"/>
      <c r="F1476" s="571"/>
      <c r="G1476" s="101"/>
      <c r="H1476" s="499"/>
      <c r="I1476" s="98"/>
      <c r="J1476" s="98"/>
      <c r="K1476" s="94"/>
      <c r="L1476" s="95"/>
      <c r="M1476" s="95"/>
      <c r="N1476" s="101"/>
    </row>
    <row r="1477" spans="1:14" ht="24.95" customHeight="1" x14ac:dyDescent="0.25">
      <c r="A1477" s="360"/>
      <c r="B1477" s="360"/>
      <c r="C1477" s="360"/>
      <c r="D1477" s="102"/>
      <c r="E1477" s="498"/>
      <c r="F1477" s="571"/>
      <c r="G1477" s="101"/>
      <c r="H1477" s="499"/>
      <c r="I1477" s="98"/>
      <c r="J1477" s="98"/>
      <c r="K1477" s="94"/>
      <c r="L1477" s="95"/>
      <c r="M1477" s="95"/>
      <c r="N1477" s="101"/>
    </row>
    <row r="1478" spans="1:14" ht="24.95" customHeight="1" x14ac:dyDescent="0.25">
      <c r="A1478" s="360"/>
      <c r="B1478" s="360"/>
      <c r="C1478" s="360"/>
      <c r="D1478" s="102"/>
      <c r="E1478" s="498"/>
      <c r="F1478" s="571"/>
      <c r="G1478" s="101"/>
      <c r="H1478" s="499"/>
      <c r="I1478" s="98"/>
      <c r="J1478" s="98"/>
      <c r="K1478" s="94"/>
      <c r="L1478" s="95"/>
      <c r="M1478" s="95"/>
      <c r="N1478" s="101"/>
    </row>
    <row r="1479" spans="1:14" ht="24.95" customHeight="1" x14ac:dyDescent="0.25">
      <c r="A1479" s="360"/>
      <c r="B1479" s="360"/>
      <c r="C1479" s="360"/>
      <c r="D1479" s="102"/>
      <c r="E1479" s="498"/>
      <c r="F1479" s="571"/>
      <c r="G1479" s="101"/>
      <c r="H1479" s="499"/>
      <c r="I1479" s="98"/>
      <c r="J1479" s="98"/>
      <c r="K1479" s="94"/>
      <c r="L1479" s="95"/>
      <c r="M1479" s="95"/>
      <c r="N1479" s="101"/>
    </row>
    <row r="1480" spans="1:14" ht="24.95" customHeight="1" x14ac:dyDescent="0.25">
      <c r="A1480" s="360"/>
      <c r="B1480" s="360"/>
      <c r="C1480" s="360"/>
      <c r="D1480" s="102"/>
      <c r="E1480" s="498"/>
      <c r="F1480" s="571"/>
      <c r="G1480" s="101"/>
      <c r="H1480" s="499"/>
      <c r="I1480" s="98"/>
      <c r="J1480" s="98"/>
      <c r="K1480" s="94"/>
      <c r="L1480" s="95"/>
      <c r="M1480" s="95"/>
      <c r="N1480" s="101"/>
    </row>
    <row r="1481" spans="1:14" ht="24.95" customHeight="1" x14ac:dyDescent="0.25">
      <c r="A1481" s="360"/>
      <c r="B1481" s="360"/>
      <c r="C1481" s="360"/>
      <c r="D1481" s="102"/>
      <c r="E1481" s="498"/>
      <c r="F1481" s="571"/>
      <c r="G1481" s="101"/>
      <c r="H1481" s="499"/>
      <c r="I1481" s="98"/>
      <c r="J1481" s="98"/>
      <c r="K1481" s="94"/>
      <c r="L1481" s="95"/>
      <c r="M1481" s="95"/>
      <c r="N1481" s="101"/>
    </row>
    <row r="1482" spans="1:14" ht="24.95" customHeight="1" x14ac:dyDescent="0.25">
      <c r="A1482" s="360"/>
      <c r="B1482" s="360"/>
      <c r="C1482" s="360"/>
      <c r="D1482" s="102"/>
      <c r="E1482" s="498"/>
      <c r="F1482" s="571"/>
      <c r="G1482" s="101"/>
      <c r="H1482" s="499"/>
      <c r="I1482" s="98"/>
      <c r="J1482" s="98"/>
      <c r="K1482" s="94"/>
      <c r="L1482" s="95"/>
      <c r="M1482" s="95"/>
      <c r="N1482" s="101"/>
    </row>
    <row r="1483" spans="1:14" ht="24.95" customHeight="1" x14ac:dyDescent="0.25">
      <c r="A1483" s="360"/>
      <c r="B1483" s="360"/>
      <c r="C1483" s="360"/>
      <c r="D1483" s="102"/>
      <c r="E1483" s="498"/>
      <c r="F1483" s="571"/>
      <c r="G1483" s="101"/>
      <c r="H1483" s="499"/>
      <c r="I1483" s="98"/>
      <c r="J1483" s="98"/>
      <c r="K1483" s="94"/>
      <c r="L1483" s="95"/>
      <c r="M1483" s="95"/>
      <c r="N1483" s="101"/>
    </row>
    <row r="1484" spans="1:14" ht="24.95" customHeight="1" x14ac:dyDescent="0.25">
      <c r="A1484" s="360"/>
      <c r="B1484" s="360"/>
      <c r="C1484" s="360"/>
      <c r="D1484" s="102"/>
      <c r="E1484" s="498"/>
      <c r="F1484" s="571"/>
      <c r="G1484" s="101"/>
      <c r="H1484" s="499"/>
      <c r="I1484" s="98"/>
      <c r="J1484" s="98"/>
      <c r="K1484" s="94"/>
      <c r="L1484" s="95"/>
      <c r="M1484" s="95"/>
      <c r="N1484" s="101"/>
    </row>
    <row r="1485" spans="1:14" ht="24.95" customHeight="1" x14ac:dyDescent="0.25">
      <c r="A1485" s="360"/>
      <c r="B1485" s="360"/>
      <c r="C1485" s="360"/>
      <c r="D1485" s="102"/>
      <c r="E1485" s="498"/>
      <c r="F1485" s="571"/>
      <c r="G1485" s="101"/>
      <c r="H1485" s="499"/>
      <c r="I1485" s="98"/>
      <c r="J1485" s="98"/>
      <c r="K1485" s="94"/>
      <c r="L1485" s="95"/>
      <c r="M1485" s="95"/>
      <c r="N1485" s="101"/>
    </row>
    <row r="1486" spans="1:14" ht="24.95" customHeight="1" x14ac:dyDescent="0.25">
      <c r="A1486" s="360"/>
      <c r="B1486" s="360"/>
      <c r="C1486" s="360"/>
      <c r="D1486" s="102"/>
      <c r="E1486" s="498"/>
      <c r="F1486" s="571"/>
      <c r="G1486" s="101"/>
      <c r="H1486" s="499"/>
      <c r="I1486" s="98"/>
      <c r="J1486" s="98"/>
      <c r="K1486" s="94"/>
      <c r="L1486" s="95"/>
      <c r="M1486" s="95"/>
      <c r="N1486" s="101"/>
    </row>
    <row r="1487" spans="1:14" ht="24.95" customHeight="1" x14ac:dyDescent="0.25">
      <c r="A1487" s="360"/>
      <c r="B1487" s="360"/>
      <c r="C1487" s="360"/>
      <c r="D1487" s="102"/>
      <c r="E1487" s="498"/>
      <c r="F1487" s="571"/>
      <c r="G1487" s="101"/>
      <c r="H1487" s="499"/>
      <c r="I1487" s="98"/>
      <c r="J1487" s="98"/>
      <c r="K1487" s="94"/>
      <c r="L1487" s="95"/>
      <c r="M1487" s="95"/>
      <c r="N1487" s="101"/>
    </row>
    <row r="1488" spans="1:14" ht="24.95" customHeight="1" x14ac:dyDescent="0.25">
      <c r="A1488" s="360"/>
      <c r="B1488" s="360"/>
      <c r="C1488" s="360"/>
      <c r="D1488" s="102"/>
      <c r="E1488" s="498"/>
      <c r="F1488" s="571"/>
      <c r="G1488" s="101"/>
      <c r="H1488" s="499"/>
      <c r="I1488" s="98"/>
      <c r="J1488" s="98"/>
      <c r="K1488" s="94"/>
      <c r="L1488" s="95"/>
      <c r="M1488" s="95"/>
      <c r="N1488" s="101"/>
    </row>
    <row r="1489" spans="1:14" ht="24.95" customHeight="1" x14ac:dyDescent="0.25">
      <c r="A1489" s="360"/>
      <c r="B1489" s="360"/>
      <c r="C1489" s="360"/>
      <c r="D1489" s="102"/>
      <c r="E1489" s="498"/>
      <c r="F1489" s="571"/>
      <c r="G1489" s="101"/>
      <c r="H1489" s="499"/>
      <c r="I1489" s="98"/>
      <c r="J1489" s="98"/>
      <c r="K1489" s="94"/>
      <c r="L1489" s="95"/>
      <c r="M1489" s="95"/>
      <c r="N1489" s="101"/>
    </row>
    <row r="1490" spans="1:14" ht="24.95" customHeight="1" x14ac:dyDescent="0.25">
      <c r="A1490" s="360"/>
      <c r="B1490" s="360"/>
      <c r="C1490" s="360"/>
      <c r="D1490" s="102"/>
      <c r="E1490" s="498"/>
      <c r="F1490" s="571"/>
      <c r="G1490" s="101"/>
      <c r="H1490" s="499"/>
      <c r="I1490" s="98"/>
      <c r="J1490" s="98"/>
      <c r="K1490" s="94"/>
      <c r="L1490" s="95"/>
      <c r="M1490" s="95"/>
      <c r="N1490" s="101"/>
    </row>
    <row r="1491" spans="1:14" ht="24.95" customHeight="1" x14ac:dyDescent="0.25">
      <c r="A1491" s="360"/>
      <c r="B1491" s="360"/>
      <c r="C1491" s="360"/>
      <c r="D1491" s="102"/>
      <c r="E1491" s="498"/>
      <c r="F1491" s="571"/>
      <c r="G1491" s="101"/>
      <c r="H1491" s="499"/>
      <c r="I1491" s="98"/>
      <c r="J1491" s="98"/>
      <c r="K1491" s="94"/>
      <c r="L1491" s="95"/>
      <c r="M1491" s="95"/>
      <c r="N1491" s="101"/>
    </row>
    <row r="1492" spans="1:14" ht="24.95" customHeight="1" x14ac:dyDescent="0.25">
      <c r="A1492" s="360"/>
      <c r="B1492" s="360"/>
      <c r="C1492" s="360"/>
      <c r="D1492" s="102"/>
      <c r="E1492" s="498"/>
      <c r="F1492" s="571"/>
      <c r="G1492" s="101"/>
      <c r="H1492" s="499"/>
      <c r="I1492" s="98"/>
      <c r="J1492" s="98"/>
      <c r="K1492" s="94"/>
      <c r="L1492" s="95"/>
      <c r="M1492" s="95"/>
      <c r="N1492" s="101"/>
    </row>
    <row r="1493" spans="1:14" ht="24.95" customHeight="1" x14ac:dyDescent="0.25">
      <c r="A1493" s="360"/>
      <c r="B1493" s="360"/>
      <c r="C1493" s="360"/>
      <c r="D1493" s="102"/>
      <c r="E1493" s="498"/>
      <c r="F1493" s="571"/>
      <c r="G1493" s="101"/>
      <c r="H1493" s="499"/>
      <c r="I1493" s="98"/>
      <c r="J1493" s="98"/>
      <c r="K1493" s="94"/>
      <c r="L1493" s="95"/>
      <c r="M1493" s="95"/>
      <c r="N1493" s="101"/>
    </row>
    <row r="1494" spans="1:14" ht="24.95" customHeight="1" x14ac:dyDescent="0.25">
      <c r="A1494" s="360"/>
      <c r="B1494" s="360"/>
      <c r="C1494" s="360"/>
      <c r="D1494" s="102"/>
      <c r="E1494" s="498"/>
      <c r="F1494" s="571"/>
      <c r="G1494" s="101"/>
      <c r="H1494" s="499"/>
      <c r="I1494" s="98"/>
      <c r="J1494" s="98"/>
      <c r="K1494" s="94"/>
      <c r="L1494" s="95"/>
      <c r="M1494" s="95"/>
      <c r="N1494" s="101"/>
    </row>
    <row r="1495" spans="1:14" ht="24.95" customHeight="1" x14ac:dyDescent="0.25">
      <c r="A1495" s="360"/>
      <c r="B1495" s="360"/>
      <c r="C1495" s="360"/>
      <c r="D1495" s="102"/>
      <c r="E1495" s="498"/>
      <c r="F1495" s="571"/>
      <c r="G1495" s="101"/>
      <c r="H1495" s="499"/>
      <c r="I1495" s="98"/>
      <c r="J1495" s="98"/>
      <c r="K1495" s="94"/>
      <c r="L1495" s="95"/>
      <c r="M1495" s="95"/>
      <c r="N1495" s="101"/>
    </row>
    <row r="1496" spans="1:14" ht="24.95" customHeight="1" x14ac:dyDescent="0.25">
      <c r="A1496" s="360"/>
      <c r="B1496" s="360"/>
      <c r="C1496" s="360"/>
      <c r="D1496" s="102"/>
      <c r="E1496" s="498"/>
      <c r="F1496" s="571"/>
      <c r="G1496" s="101"/>
      <c r="H1496" s="499"/>
      <c r="I1496" s="98"/>
      <c r="J1496" s="98"/>
      <c r="K1496" s="94"/>
      <c r="L1496" s="95"/>
      <c r="M1496" s="95"/>
      <c r="N1496" s="101"/>
    </row>
    <row r="1497" spans="1:14" ht="24.95" customHeight="1" x14ac:dyDescent="0.25">
      <c r="A1497" s="360"/>
      <c r="B1497" s="360"/>
      <c r="C1497" s="360"/>
      <c r="D1497" s="102"/>
      <c r="E1497" s="498"/>
      <c r="F1497" s="571"/>
      <c r="G1497" s="101"/>
      <c r="H1497" s="499"/>
      <c r="I1497" s="98"/>
      <c r="J1497" s="98"/>
      <c r="K1497" s="94"/>
      <c r="L1497" s="95"/>
      <c r="M1497" s="95"/>
      <c r="N1497" s="101"/>
    </row>
    <row r="1498" spans="1:14" ht="24.95" customHeight="1" x14ac:dyDescent="0.25">
      <c r="A1498" s="360"/>
      <c r="B1498" s="360"/>
      <c r="C1498" s="360"/>
      <c r="D1498" s="102"/>
      <c r="E1498" s="498"/>
      <c r="F1498" s="571"/>
      <c r="G1498" s="101"/>
      <c r="H1498" s="499"/>
      <c r="I1498" s="98"/>
      <c r="J1498" s="98"/>
      <c r="K1498" s="94"/>
      <c r="L1498" s="95"/>
      <c r="M1498" s="95"/>
      <c r="N1498" s="101"/>
    </row>
    <row r="1499" spans="1:14" ht="24.95" customHeight="1" x14ac:dyDescent="0.25">
      <c r="A1499" s="360"/>
      <c r="B1499" s="360"/>
      <c r="C1499" s="360"/>
      <c r="D1499" s="102"/>
      <c r="E1499" s="498"/>
      <c r="F1499" s="571"/>
      <c r="G1499" s="101"/>
      <c r="H1499" s="499"/>
      <c r="I1499" s="98"/>
      <c r="J1499" s="98"/>
      <c r="K1499" s="94"/>
      <c r="L1499" s="95"/>
      <c r="M1499" s="95"/>
      <c r="N1499" s="101"/>
    </row>
    <row r="1500" spans="1:14" ht="24.95" customHeight="1" x14ac:dyDescent="0.25">
      <c r="A1500" s="360"/>
      <c r="B1500" s="360"/>
      <c r="C1500" s="360"/>
      <c r="D1500" s="102"/>
      <c r="E1500" s="498"/>
      <c r="F1500" s="571"/>
      <c r="G1500" s="101"/>
      <c r="H1500" s="499"/>
      <c r="I1500" s="98"/>
      <c r="J1500" s="98"/>
      <c r="K1500" s="94"/>
      <c r="L1500" s="95"/>
      <c r="M1500" s="95"/>
      <c r="N1500" s="101"/>
    </row>
    <row r="1501" spans="1:14" ht="24.95" customHeight="1" x14ac:dyDescent="0.25">
      <c r="A1501" s="360"/>
      <c r="B1501" s="360"/>
      <c r="C1501" s="360"/>
      <c r="D1501" s="102"/>
      <c r="E1501" s="498"/>
      <c r="F1501" s="571"/>
      <c r="G1501" s="101"/>
      <c r="H1501" s="499"/>
      <c r="I1501" s="98"/>
      <c r="J1501" s="98"/>
      <c r="K1501" s="94"/>
      <c r="L1501" s="95"/>
      <c r="M1501" s="95"/>
      <c r="N1501" s="101"/>
    </row>
    <row r="1502" spans="1:14" ht="24.95" customHeight="1" x14ac:dyDescent="0.25">
      <c r="A1502" s="360"/>
      <c r="B1502" s="360"/>
      <c r="C1502" s="360"/>
      <c r="D1502" s="102"/>
      <c r="E1502" s="498"/>
      <c r="F1502" s="571"/>
      <c r="G1502" s="101"/>
      <c r="H1502" s="499"/>
      <c r="I1502" s="98"/>
      <c r="J1502" s="98"/>
      <c r="K1502" s="94"/>
      <c r="L1502" s="95"/>
      <c r="M1502" s="95"/>
      <c r="N1502" s="101"/>
    </row>
    <row r="1503" spans="1:14" ht="24.95" customHeight="1" x14ac:dyDescent="0.25">
      <c r="A1503" s="360"/>
      <c r="B1503" s="360"/>
      <c r="C1503" s="360"/>
      <c r="D1503" s="102"/>
      <c r="E1503" s="498"/>
      <c r="F1503" s="571"/>
      <c r="G1503" s="101"/>
      <c r="H1503" s="499"/>
      <c r="I1503" s="98"/>
      <c r="J1503" s="98"/>
      <c r="K1503" s="94"/>
      <c r="L1503" s="95"/>
      <c r="M1503" s="95"/>
      <c r="N1503" s="101"/>
    </row>
    <row r="1504" spans="1:14" ht="24.95" customHeight="1" x14ac:dyDescent="0.25">
      <c r="A1504" s="360"/>
      <c r="B1504" s="360"/>
      <c r="C1504" s="360"/>
      <c r="D1504" s="102"/>
      <c r="E1504" s="498"/>
      <c r="F1504" s="571"/>
      <c r="G1504" s="101"/>
      <c r="H1504" s="499"/>
      <c r="I1504" s="98"/>
      <c r="J1504" s="98"/>
      <c r="K1504" s="94"/>
      <c r="L1504" s="95"/>
      <c r="M1504" s="95"/>
      <c r="N1504" s="101"/>
    </row>
    <row r="1505" spans="1:14" ht="24.95" customHeight="1" x14ac:dyDescent="0.25">
      <c r="A1505" s="360"/>
      <c r="B1505" s="360"/>
      <c r="C1505" s="360"/>
      <c r="D1505" s="102"/>
      <c r="E1505" s="498"/>
      <c r="F1505" s="571"/>
      <c r="G1505" s="101"/>
      <c r="H1505" s="499"/>
      <c r="I1505" s="98"/>
      <c r="J1505" s="98"/>
      <c r="K1505" s="94"/>
      <c r="L1505" s="95"/>
      <c r="M1505" s="95"/>
      <c r="N1505" s="101"/>
    </row>
    <row r="1506" spans="1:14" ht="24.95" customHeight="1" x14ac:dyDescent="0.25">
      <c r="A1506" s="360"/>
      <c r="B1506" s="360"/>
      <c r="C1506" s="360"/>
      <c r="D1506" s="102"/>
      <c r="E1506" s="498"/>
      <c r="F1506" s="571"/>
      <c r="G1506" s="101"/>
      <c r="H1506" s="499"/>
      <c r="I1506" s="98"/>
      <c r="J1506" s="98"/>
      <c r="K1506" s="94"/>
      <c r="L1506" s="95"/>
      <c r="M1506" s="95"/>
      <c r="N1506" s="101"/>
    </row>
    <row r="1507" spans="1:14" ht="24.95" customHeight="1" x14ac:dyDescent="0.25">
      <c r="A1507" s="360"/>
      <c r="B1507" s="360"/>
      <c r="C1507" s="360"/>
      <c r="D1507" s="102"/>
      <c r="E1507" s="498"/>
      <c r="F1507" s="571"/>
      <c r="G1507" s="101"/>
      <c r="H1507" s="499"/>
      <c r="I1507" s="98"/>
      <c r="J1507" s="98"/>
      <c r="K1507" s="94"/>
      <c r="L1507" s="95"/>
      <c r="M1507" s="95"/>
      <c r="N1507" s="101"/>
    </row>
    <row r="1508" spans="1:14" ht="24.95" customHeight="1" x14ac:dyDescent="0.25">
      <c r="A1508" s="360"/>
      <c r="B1508" s="360"/>
      <c r="C1508" s="360"/>
      <c r="D1508" s="102"/>
      <c r="E1508" s="498"/>
      <c r="F1508" s="571"/>
      <c r="G1508" s="101"/>
      <c r="H1508" s="499"/>
      <c r="I1508" s="98"/>
      <c r="J1508" s="98"/>
      <c r="K1508" s="94"/>
      <c r="L1508" s="95"/>
      <c r="M1508" s="95"/>
      <c r="N1508" s="101"/>
    </row>
    <row r="1509" spans="1:14" ht="24.95" customHeight="1" x14ac:dyDescent="0.25">
      <c r="A1509" s="360"/>
      <c r="B1509" s="360"/>
      <c r="C1509" s="360"/>
      <c r="D1509" s="102"/>
      <c r="E1509" s="498"/>
      <c r="F1509" s="571"/>
      <c r="G1509" s="101"/>
      <c r="H1509" s="499"/>
      <c r="I1509" s="98"/>
      <c r="J1509" s="98"/>
      <c r="K1509" s="94"/>
      <c r="L1509" s="95"/>
      <c r="M1509" s="95"/>
      <c r="N1509" s="101"/>
    </row>
    <row r="1510" spans="1:14" ht="24.95" customHeight="1" x14ac:dyDescent="0.25">
      <c r="A1510" s="360"/>
      <c r="B1510" s="360"/>
      <c r="C1510" s="360"/>
      <c r="D1510" s="102"/>
      <c r="E1510" s="498"/>
      <c r="F1510" s="571"/>
      <c r="G1510" s="101"/>
      <c r="H1510" s="499"/>
      <c r="I1510" s="98"/>
      <c r="J1510" s="98"/>
      <c r="K1510" s="94"/>
      <c r="L1510" s="95"/>
      <c r="M1510" s="95"/>
      <c r="N1510" s="101"/>
    </row>
    <row r="1511" spans="1:14" ht="24.95" customHeight="1" x14ac:dyDescent="0.25">
      <c r="A1511" s="360"/>
      <c r="B1511" s="360"/>
      <c r="C1511" s="360"/>
      <c r="D1511" s="102"/>
      <c r="E1511" s="498"/>
      <c r="F1511" s="571"/>
      <c r="G1511" s="101"/>
      <c r="H1511" s="499"/>
      <c r="I1511" s="98"/>
      <c r="J1511" s="98"/>
      <c r="K1511" s="94"/>
      <c r="L1511" s="95"/>
      <c r="M1511" s="95"/>
      <c r="N1511" s="101"/>
    </row>
    <row r="1512" spans="1:14" ht="24.95" customHeight="1" x14ac:dyDescent="0.25">
      <c r="A1512" s="360"/>
      <c r="B1512" s="360"/>
      <c r="C1512" s="360"/>
      <c r="D1512" s="102"/>
      <c r="E1512" s="498"/>
      <c r="F1512" s="571"/>
      <c r="G1512" s="101"/>
      <c r="H1512" s="499"/>
      <c r="I1512" s="98"/>
      <c r="J1512" s="98"/>
      <c r="K1512" s="94"/>
      <c r="L1512" s="95"/>
      <c r="M1512" s="95"/>
      <c r="N1512" s="101"/>
    </row>
    <row r="1513" spans="1:14" ht="24.95" customHeight="1" x14ac:dyDescent="0.25">
      <c r="A1513" s="360"/>
      <c r="B1513" s="360"/>
      <c r="C1513" s="360"/>
      <c r="D1513" s="102"/>
      <c r="E1513" s="498"/>
      <c r="F1513" s="571"/>
      <c r="G1513" s="101"/>
      <c r="H1513" s="499"/>
      <c r="I1513" s="98"/>
      <c r="J1513" s="98"/>
      <c r="K1513" s="94"/>
      <c r="L1513" s="95"/>
      <c r="M1513" s="95"/>
      <c r="N1513" s="101"/>
    </row>
    <row r="1514" spans="1:14" ht="24.95" customHeight="1" x14ac:dyDescent="0.25">
      <c r="A1514" s="360"/>
      <c r="B1514" s="360"/>
      <c r="C1514" s="360"/>
      <c r="D1514" s="102"/>
      <c r="E1514" s="498"/>
      <c r="F1514" s="571"/>
      <c r="G1514" s="101"/>
      <c r="H1514" s="499"/>
      <c r="I1514" s="98"/>
      <c r="J1514" s="98"/>
      <c r="K1514" s="94"/>
      <c r="L1514" s="95"/>
      <c r="M1514" s="95"/>
      <c r="N1514" s="101"/>
    </row>
    <row r="1515" spans="1:14" ht="24.95" customHeight="1" x14ac:dyDescent="0.25">
      <c r="A1515" s="360"/>
      <c r="B1515" s="360"/>
      <c r="C1515" s="360"/>
      <c r="D1515" s="102"/>
      <c r="E1515" s="498"/>
      <c r="F1515" s="571"/>
      <c r="G1515" s="101"/>
      <c r="H1515" s="499"/>
      <c r="I1515" s="98"/>
      <c r="J1515" s="98"/>
      <c r="K1515" s="94"/>
      <c r="L1515" s="95"/>
      <c r="M1515" s="95"/>
      <c r="N1515" s="101"/>
    </row>
    <row r="1516" spans="1:14" ht="24.95" customHeight="1" x14ac:dyDescent="0.25">
      <c r="A1516" s="360"/>
      <c r="B1516" s="360"/>
      <c r="C1516" s="360"/>
      <c r="D1516" s="102"/>
      <c r="E1516" s="498"/>
      <c r="F1516" s="571"/>
      <c r="G1516" s="101"/>
      <c r="H1516" s="499"/>
      <c r="I1516" s="98"/>
      <c r="J1516" s="98"/>
      <c r="K1516" s="94"/>
      <c r="L1516" s="95"/>
      <c r="M1516" s="95"/>
      <c r="N1516" s="101"/>
    </row>
    <row r="1517" spans="1:14" ht="24.95" customHeight="1" x14ac:dyDescent="0.25">
      <c r="A1517" s="360"/>
      <c r="B1517" s="360"/>
      <c r="C1517" s="360"/>
      <c r="D1517" s="102"/>
      <c r="E1517" s="498"/>
      <c r="F1517" s="571"/>
      <c r="G1517" s="101"/>
      <c r="H1517" s="499"/>
      <c r="I1517" s="98"/>
      <c r="J1517" s="98"/>
      <c r="K1517" s="94"/>
      <c r="L1517" s="95"/>
      <c r="M1517" s="95"/>
      <c r="N1517" s="101"/>
    </row>
    <row r="1518" spans="1:14" ht="24.95" customHeight="1" x14ac:dyDescent="0.25">
      <c r="A1518" s="360"/>
      <c r="B1518" s="360"/>
      <c r="C1518" s="360"/>
      <c r="D1518" s="102"/>
      <c r="E1518" s="498"/>
      <c r="F1518" s="571"/>
      <c r="G1518" s="101"/>
      <c r="H1518" s="499"/>
      <c r="I1518" s="98"/>
      <c r="J1518" s="98"/>
      <c r="K1518" s="94"/>
      <c r="L1518" s="95"/>
      <c r="M1518" s="95"/>
      <c r="N1518" s="101"/>
    </row>
    <row r="1519" spans="1:14" ht="24.95" customHeight="1" x14ac:dyDescent="0.25">
      <c r="A1519" s="360"/>
      <c r="B1519" s="360"/>
      <c r="C1519" s="360"/>
      <c r="D1519" s="102"/>
      <c r="E1519" s="498"/>
      <c r="F1519" s="571"/>
      <c r="G1519" s="101"/>
      <c r="H1519" s="499"/>
      <c r="I1519" s="98"/>
      <c r="J1519" s="98"/>
      <c r="K1519" s="94"/>
      <c r="L1519" s="95"/>
      <c r="M1519" s="95"/>
      <c r="N1519" s="101"/>
    </row>
    <row r="1520" spans="1:14" ht="24.95" customHeight="1" x14ac:dyDescent="0.25">
      <c r="A1520" s="360"/>
      <c r="B1520" s="360"/>
      <c r="C1520" s="360"/>
      <c r="D1520" s="102"/>
      <c r="E1520" s="498"/>
      <c r="F1520" s="571"/>
      <c r="G1520" s="101"/>
      <c r="H1520" s="499"/>
      <c r="I1520" s="98"/>
      <c r="J1520" s="98"/>
      <c r="K1520" s="94"/>
      <c r="L1520" s="95"/>
      <c r="M1520" s="95"/>
      <c r="N1520" s="101"/>
    </row>
    <row r="1521" spans="1:14" ht="24.95" customHeight="1" x14ac:dyDescent="0.25">
      <c r="A1521" s="360"/>
      <c r="B1521" s="360"/>
      <c r="C1521" s="360"/>
      <c r="D1521" s="102"/>
      <c r="E1521" s="498"/>
      <c r="F1521" s="571"/>
      <c r="G1521" s="101"/>
      <c r="H1521" s="499"/>
      <c r="I1521" s="98"/>
      <c r="J1521" s="98"/>
      <c r="K1521" s="94"/>
      <c r="L1521" s="95"/>
      <c r="M1521" s="95"/>
      <c r="N1521" s="101"/>
    </row>
    <row r="1522" spans="1:14" ht="24.95" customHeight="1" x14ac:dyDescent="0.25">
      <c r="A1522" s="360"/>
      <c r="B1522" s="360"/>
      <c r="C1522" s="360"/>
      <c r="D1522" s="102"/>
      <c r="E1522" s="498"/>
      <c r="F1522" s="571"/>
      <c r="G1522" s="101"/>
      <c r="H1522" s="499"/>
      <c r="I1522" s="98"/>
      <c r="J1522" s="98"/>
      <c r="K1522" s="94"/>
      <c r="L1522" s="95"/>
      <c r="M1522" s="95"/>
      <c r="N1522" s="101"/>
    </row>
    <row r="1523" spans="1:14" ht="24.95" customHeight="1" x14ac:dyDescent="0.25">
      <c r="A1523" s="360"/>
      <c r="B1523" s="360"/>
      <c r="C1523" s="360"/>
      <c r="D1523" s="102"/>
      <c r="E1523" s="498"/>
      <c r="F1523" s="571"/>
      <c r="G1523" s="101"/>
      <c r="H1523" s="499"/>
      <c r="I1523" s="98"/>
      <c r="J1523" s="98"/>
      <c r="K1523" s="94"/>
      <c r="L1523" s="95"/>
      <c r="M1523" s="95"/>
      <c r="N1523" s="101"/>
    </row>
    <row r="1524" spans="1:14" ht="24.95" customHeight="1" x14ac:dyDescent="0.25">
      <c r="A1524" s="360"/>
      <c r="B1524" s="360"/>
      <c r="C1524" s="360"/>
      <c r="D1524" s="102"/>
      <c r="E1524" s="498"/>
      <c r="F1524" s="571"/>
      <c r="G1524" s="101"/>
      <c r="H1524" s="499"/>
      <c r="I1524" s="98"/>
      <c r="J1524" s="98"/>
      <c r="K1524" s="94"/>
      <c r="L1524" s="95"/>
      <c r="M1524" s="95"/>
      <c r="N1524" s="101"/>
    </row>
    <row r="1525" spans="1:14" ht="24.95" customHeight="1" x14ac:dyDescent="0.25">
      <c r="A1525" s="360"/>
      <c r="B1525" s="360"/>
      <c r="C1525" s="360"/>
      <c r="D1525" s="102"/>
      <c r="E1525" s="498"/>
      <c r="F1525" s="571"/>
      <c r="G1525" s="101"/>
      <c r="H1525" s="499"/>
      <c r="I1525" s="98"/>
      <c r="J1525" s="98"/>
      <c r="K1525" s="94"/>
      <c r="L1525" s="95"/>
      <c r="M1525" s="95"/>
      <c r="N1525" s="101"/>
    </row>
    <row r="1526" spans="1:14" ht="24.95" customHeight="1" x14ac:dyDescent="0.25">
      <c r="A1526" s="360"/>
      <c r="B1526" s="360"/>
      <c r="C1526" s="360"/>
      <c r="D1526" s="102"/>
      <c r="E1526" s="498"/>
      <c r="F1526" s="571"/>
      <c r="G1526" s="101"/>
      <c r="H1526" s="499"/>
      <c r="I1526" s="98"/>
      <c r="J1526" s="98"/>
      <c r="K1526" s="94"/>
      <c r="L1526" s="95"/>
      <c r="M1526" s="95"/>
      <c r="N1526" s="101"/>
    </row>
    <row r="1527" spans="1:14" ht="24.95" customHeight="1" x14ac:dyDescent="0.25">
      <c r="A1527" s="360"/>
      <c r="B1527" s="360"/>
      <c r="C1527" s="360"/>
      <c r="D1527" s="102"/>
      <c r="E1527" s="498"/>
      <c r="F1527" s="571"/>
      <c r="G1527" s="101"/>
      <c r="H1527" s="499"/>
      <c r="I1527" s="98"/>
      <c r="J1527" s="98"/>
      <c r="K1527" s="94"/>
      <c r="L1527" s="95"/>
      <c r="M1527" s="95"/>
      <c r="N1527" s="101"/>
    </row>
    <row r="1528" spans="1:14" ht="24.95" customHeight="1" x14ac:dyDescent="0.25">
      <c r="A1528" s="360"/>
      <c r="B1528" s="360"/>
      <c r="C1528" s="360"/>
      <c r="D1528" s="102"/>
      <c r="E1528" s="498"/>
      <c r="F1528" s="571"/>
      <c r="G1528" s="101"/>
      <c r="H1528" s="499"/>
      <c r="I1528" s="98"/>
      <c r="J1528" s="98"/>
      <c r="K1528" s="94"/>
      <c r="L1528" s="95"/>
      <c r="M1528" s="95"/>
      <c r="N1528" s="101"/>
    </row>
    <row r="1529" spans="1:14" ht="24.95" customHeight="1" x14ac:dyDescent="0.25">
      <c r="A1529" s="360"/>
      <c r="B1529" s="360"/>
      <c r="C1529" s="360"/>
      <c r="D1529" s="102"/>
      <c r="E1529" s="498"/>
      <c r="F1529" s="571"/>
      <c r="G1529" s="101"/>
      <c r="H1529" s="499"/>
      <c r="I1529" s="98"/>
      <c r="J1529" s="98"/>
      <c r="K1529" s="94"/>
      <c r="L1529" s="95"/>
      <c r="M1529" s="95"/>
      <c r="N1529" s="101"/>
    </row>
    <row r="1530" spans="1:14" ht="24.95" customHeight="1" x14ac:dyDescent="0.25">
      <c r="A1530" s="360"/>
      <c r="B1530" s="360"/>
      <c r="C1530" s="360"/>
      <c r="D1530" s="102"/>
      <c r="E1530" s="498"/>
      <c r="F1530" s="571"/>
      <c r="G1530" s="101"/>
      <c r="H1530" s="499"/>
      <c r="I1530" s="98"/>
      <c r="J1530" s="98"/>
      <c r="K1530" s="94"/>
      <c r="L1530" s="95"/>
      <c r="M1530" s="95"/>
      <c r="N1530" s="101"/>
    </row>
    <row r="1531" spans="1:14" ht="24.95" customHeight="1" x14ac:dyDescent="0.25">
      <c r="A1531" s="360"/>
      <c r="B1531" s="360"/>
      <c r="C1531" s="360"/>
      <c r="D1531" s="102"/>
      <c r="E1531" s="498"/>
      <c r="F1531" s="571"/>
      <c r="G1531" s="101"/>
      <c r="H1531" s="499"/>
      <c r="I1531" s="98"/>
      <c r="J1531" s="98"/>
      <c r="K1531" s="94"/>
      <c r="L1531" s="95"/>
      <c r="M1531" s="95"/>
      <c r="N1531" s="101"/>
    </row>
    <row r="1532" spans="1:14" ht="24.95" customHeight="1" x14ac:dyDescent="0.25">
      <c r="A1532" s="360"/>
      <c r="B1532" s="360"/>
      <c r="C1532" s="360"/>
      <c r="D1532" s="102"/>
      <c r="E1532" s="498"/>
      <c r="F1532" s="571"/>
      <c r="G1532" s="101"/>
      <c r="H1532" s="499"/>
      <c r="I1532" s="98"/>
      <c r="J1532" s="98"/>
      <c r="K1532" s="94"/>
      <c r="L1532" s="95"/>
      <c r="M1532" s="95"/>
      <c r="N1532" s="101"/>
    </row>
    <row r="1533" spans="1:14" ht="24.95" customHeight="1" x14ac:dyDescent="0.25">
      <c r="A1533" s="360"/>
      <c r="B1533" s="360"/>
      <c r="C1533" s="360"/>
      <c r="D1533" s="102"/>
      <c r="E1533" s="498"/>
      <c r="F1533" s="571"/>
      <c r="G1533" s="101"/>
      <c r="H1533" s="499"/>
      <c r="I1533" s="98"/>
      <c r="J1533" s="98"/>
      <c r="K1533" s="94"/>
      <c r="L1533" s="95"/>
      <c r="M1533" s="95"/>
      <c r="N1533" s="101"/>
    </row>
    <row r="1534" spans="1:14" ht="24.95" customHeight="1" x14ac:dyDescent="0.25">
      <c r="A1534" s="360"/>
      <c r="B1534" s="360"/>
      <c r="C1534" s="360"/>
      <c r="D1534" s="102"/>
      <c r="E1534" s="498"/>
      <c r="F1534" s="571"/>
      <c r="G1534" s="101"/>
      <c r="H1534" s="499"/>
      <c r="I1534" s="98"/>
      <c r="J1534" s="98"/>
      <c r="K1534" s="94"/>
      <c r="L1534" s="95"/>
      <c r="M1534" s="95"/>
      <c r="N1534" s="101"/>
    </row>
    <row r="1535" spans="1:14" ht="24.95" customHeight="1" x14ac:dyDescent="0.25">
      <c r="A1535" s="360"/>
      <c r="B1535" s="360"/>
      <c r="C1535" s="360"/>
      <c r="D1535" s="102"/>
      <c r="E1535" s="498"/>
      <c r="F1535" s="571"/>
      <c r="G1535" s="101"/>
      <c r="H1535" s="499"/>
      <c r="I1535" s="98"/>
      <c r="J1535" s="98"/>
      <c r="K1535" s="94"/>
      <c r="L1535" s="95"/>
      <c r="M1535" s="95"/>
      <c r="N1535" s="101"/>
    </row>
    <row r="1536" spans="1:14" ht="24.95" customHeight="1" x14ac:dyDescent="0.25">
      <c r="A1536" s="360"/>
      <c r="B1536" s="360"/>
      <c r="C1536" s="360"/>
      <c r="D1536" s="102"/>
      <c r="E1536" s="498"/>
      <c r="F1536" s="571"/>
      <c r="G1536" s="101"/>
      <c r="H1536" s="499"/>
      <c r="I1536" s="98"/>
      <c r="J1536" s="98"/>
      <c r="K1536" s="94"/>
      <c r="L1536" s="95"/>
      <c r="M1536" s="95"/>
      <c r="N1536" s="101"/>
    </row>
    <row r="1537" spans="1:14" ht="24.95" customHeight="1" x14ac:dyDescent="0.25">
      <c r="A1537" s="360"/>
      <c r="B1537" s="360"/>
      <c r="C1537" s="360"/>
      <c r="D1537" s="102"/>
      <c r="E1537" s="498"/>
      <c r="F1537" s="571"/>
      <c r="G1537" s="101"/>
      <c r="H1537" s="499"/>
      <c r="I1537" s="98"/>
      <c r="J1537" s="98"/>
      <c r="K1537" s="94"/>
      <c r="L1537" s="95"/>
      <c r="M1537" s="95"/>
      <c r="N1537" s="101"/>
    </row>
    <row r="1538" spans="1:14" ht="24.95" customHeight="1" x14ac:dyDescent="0.25">
      <c r="A1538" s="360"/>
      <c r="B1538" s="360"/>
      <c r="C1538" s="360"/>
      <c r="D1538" s="102"/>
      <c r="E1538" s="498"/>
      <c r="F1538" s="571"/>
      <c r="G1538" s="101"/>
      <c r="H1538" s="499"/>
      <c r="I1538" s="98"/>
      <c r="J1538" s="98"/>
      <c r="K1538" s="94"/>
      <c r="L1538" s="95"/>
      <c r="M1538" s="95"/>
      <c r="N1538" s="101"/>
    </row>
    <row r="1539" spans="1:14" ht="24.95" customHeight="1" x14ac:dyDescent="0.25">
      <c r="A1539" s="360"/>
      <c r="B1539" s="360"/>
      <c r="C1539" s="360"/>
      <c r="D1539" s="102"/>
      <c r="E1539" s="498"/>
      <c r="F1539" s="571"/>
      <c r="G1539" s="101"/>
      <c r="H1539" s="499"/>
      <c r="I1539" s="98"/>
      <c r="J1539" s="98"/>
      <c r="K1539" s="94"/>
      <c r="L1539" s="95"/>
      <c r="M1539" s="95"/>
      <c r="N1539" s="101"/>
    </row>
    <row r="1540" spans="1:14" ht="24.95" customHeight="1" x14ac:dyDescent="0.25">
      <c r="A1540" s="360"/>
      <c r="B1540" s="360"/>
      <c r="C1540" s="360"/>
      <c r="D1540" s="102"/>
      <c r="E1540" s="498"/>
      <c r="F1540" s="571"/>
      <c r="G1540" s="101"/>
      <c r="H1540" s="499"/>
      <c r="I1540" s="98"/>
      <c r="J1540" s="98"/>
      <c r="K1540" s="94"/>
      <c r="L1540" s="95"/>
      <c r="M1540" s="95"/>
      <c r="N1540" s="101"/>
    </row>
    <row r="1541" spans="1:14" ht="24.95" customHeight="1" x14ac:dyDescent="0.25">
      <c r="A1541" s="360"/>
      <c r="B1541" s="360"/>
      <c r="C1541" s="360"/>
      <c r="D1541" s="102"/>
      <c r="E1541" s="498"/>
      <c r="F1541" s="571"/>
      <c r="G1541" s="101"/>
      <c r="H1541" s="499"/>
      <c r="I1541" s="98"/>
      <c r="J1541" s="98"/>
      <c r="K1541" s="94"/>
      <c r="L1541" s="95"/>
      <c r="M1541" s="95"/>
      <c r="N1541" s="101"/>
    </row>
    <row r="1542" spans="1:14" ht="24.95" customHeight="1" x14ac:dyDescent="0.25">
      <c r="A1542" s="360"/>
      <c r="B1542" s="360"/>
      <c r="C1542" s="360"/>
      <c r="D1542" s="102"/>
      <c r="E1542" s="498"/>
      <c r="F1542" s="571"/>
      <c r="G1542" s="101"/>
      <c r="H1542" s="499"/>
      <c r="I1542" s="98"/>
      <c r="J1542" s="98"/>
      <c r="K1542" s="94"/>
      <c r="L1542" s="95"/>
      <c r="M1542" s="95"/>
      <c r="N1542" s="101"/>
    </row>
    <row r="1543" spans="1:14" ht="24.95" customHeight="1" x14ac:dyDescent="0.25">
      <c r="A1543" s="360"/>
      <c r="B1543" s="360"/>
      <c r="C1543" s="360"/>
      <c r="D1543" s="102"/>
      <c r="E1543" s="498"/>
      <c r="F1543" s="571"/>
      <c r="G1543" s="101"/>
      <c r="H1543" s="499"/>
      <c r="I1543" s="98"/>
      <c r="J1543" s="98"/>
      <c r="K1543" s="94"/>
      <c r="L1543" s="95"/>
      <c r="M1543" s="95"/>
      <c r="N1543" s="101"/>
    </row>
    <row r="1544" spans="1:14" ht="24.95" customHeight="1" x14ac:dyDescent="0.25">
      <c r="A1544" s="360"/>
      <c r="B1544" s="360"/>
      <c r="C1544" s="360"/>
      <c r="D1544" s="102"/>
      <c r="E1544" s="498"/>
      <c r="F1544" s="571"/>
      <c r="G1544" s="101"/>
      <c r="H1544" s="499"/>
      <c r="I1544" s="98"/>
      <c r="J1544" s="98"/>
      <c r="K1544" s="94"/>
      <c r="L1544" s="95"/>
      <c r="M1544" s="95"/>
      <c r="N1544" s="101"/>
    </row>
    <row r="1545" spans="1:14" ht="24.95" customHeight="1" x14ac:dyDescent="0.25">
      <c r="A1545" s="360"/>
      <c r="B1545" s="360"/>
      <c r="C1545" s="360"/>
      <c r="D1545" s="102"/>
      <c r="E1545" s="498"/>
      <c r="F1545" s="571"/>
      <c r="G1545" s="101"/>
      <c r="H1545" s="499"/>
      <c r="I1545" s="98"/>
      <c r="J1545" s="98"/>
      <c r="K1545" s="94"/>
      <c r="L1545" s="95"/>
      <c r="M1545" s="95"/>
      <c r="N1545" s="101"/>
    </row>
    <row r="1546" spans="1:14" ht="24.95" customHeight="1" x14ac:dyDescent="0.25">
      <c r="A1546" s="360"/>
      <c r="B1546" s="360"/>
      <c r="C1546" s="360"/>
      <c r="D1546" s="102"/>
      <c r="E1546" s="498"/>
      <c r="F1546" s="571"/>
      <c r="G1546" s="101"/>
      <c r="H1546" s="499"/>
      <c r="I1546" s="98"/>
      <c r="J1546" s="98"/>
      <c r="K1546" s="94"/>
      <c r="L1546" s="95"/>
      <c r="M1546" s="95"/>
      <c r="N1546" s="101"/>
    </row>
    <row r="1547" spans="1:14" ht="24.95" customHeight="1" x14ac:dyDescent="0.25">
      <c r="A1547" s="360"/>
      <c r="B1547" s="360"/>
      <c r="C1547" s="360"/>
      <c r="D1547" s="102"/>
      <c r="E1547" s="498"/>
      <c r="F1547" s="571"/>
      <c r="G1547" s="101"/>
      <c r="H1547" s="499"/>
      <c r="I1547" s="98"/>
      <c r="J1547" s="98"/>
      <c r="K1547" s="94"/>
      <c r="L1547" s="95"/>
      <c r="M1547" s="95"/>
      <c r="N1547" s="101"/>
    </row>
    <row r="1548" spans="1:14" ht="24.95" customHeight="1" x14ac:dyDescent="0.25">
      <c r="A1548" s="360"/>
      <c r="B1548" s="360"/>
      <c r="C1548" s="360"/>
      <c r="D1548" s="102"/>
      <c r="E1548" s="498"/>
      <c r="F1548" s="571"/>
      <c r="G1548" s="101"/>
      <c r="H1548" s="499"/>
      <c r="I1548" s="98"/>
      <c r="J1548" s="98"/>
      <c r="K1548" s="94"/>
      <c r="L1548" s="95"/>
      <c r="M1548" s="95"/>
      <c r="N1548" s="101"/>
    </row>
    <row r="1549" spans="1:14" ht="24.95" customHeight="1" x14ac:dyDescent="0.25">
      <c r="A1549" s="360"/>
      <c r="B1549" s="360"/>
      <c r="C1549" s="360"/>
      <c r="D1549" s="102"/>
      <c r="E1549" s="498"/>
      <c r="F1549" s="571"/>
      <c r="G1549" s="101"/>
      <c r="H1549" s="499"/>
      <c r="I1549" s="98"/>
      <c r="J1549" s="98"/>
      <c r="K1549" s="94"/>
      <c r="L1549" s="95"/>
      <c r="M1549" s="95"/>
      <c r="N1549" s="101"/>
    </row>
    <row r="1550" spans="1:14" ht="24.95" customHeight="1" x14ac:dyDescent="0.25">
      <c r="A1550" s="360"/>
      <c r="B1550" s="360"/>
      <c r="C1550" s="360"/>
      <c r="D1550" s="102"/>
      <c r="E1550" s="498"/>
      <c r="F1550" s="571"/>
      <c r="G1550" s="101"/>
      <c r="H1550" s="499"/>
      <c r="I1550" s="98"/>
      <c r="J1550" s="98"/>
      <c r="K1550" s="94"/>
      <c r="L1550" s="95"/>
      <c r="M1550" s="95"/>
      <c r="N1550" s="101"/>
    </row>
    <row r="1551" spans="1:14" ht="24.95" customHeight="1" x14ac:dyDescent="0.25">
      <c r="A1551" s="360"/>
      <c r="B1551" s="360"/>
      <c r="C1551" s="360"/>
      <c r="D1551" s="102"/>
      <c r="E1551" s="498"/>
      <c r="F1551" s="571"/>
      <c r="G1551" s="101"/>
      <c r="H1551" s="499"/>
      <c r="I1551" s="98"/>
      <c r="J1551" s="98"/>
      <c r="K1551" s="94"/>
      <c r="L1551" s="95"/>
      <c r="M1551" s="95"/>
      <c r="N1551" s="101"/>
    </row>
    <row r="1552" spans="1:14" ht="24.95" customHeight="1" x14ac:dyDescent="0.25">
      <c r="A1552" s="360"/>
      <c r="B1552" s="360"/>
      <c r="C1552" s="360"/>
      <c r="D1552" s="102"/>
      <c r="E1552" s="498"/>
      <c r="F1552" s="571"/>
      <c r="G1552" s="101"/>
      <c r="H1552" s="499"/>
      <c r="I1552" s="98"/>
      <c r="J1552" s="98"/>
      <c r="K1552" s="94"/>
      <c r="L1552" s="95"/>
      <c r="M1552" s="95"/>
      <c r="N1552" s="101"/>
    </row>
    <row r="1553" spans="1:14" ht="24.95" customHeight="1" x14ac:dyDescent="0.25">
      <c r="A1553" s="360"/>
      <c r="B1553" s="360"/>
      <c r="C1553" s="360"/>
      <c r="D1553" s="102"/>
      <c r="E1553" s="498"/>
      <c r="F1553" s="571"/>
      <c r="G1553" s="101"/>
      <c r="H1553" s="499"/>
      <c r="I1553" s="98"/>
      <c r="J1553" s="98"/>
      <c r="K1553" s="94"/>
      <c r="L1553" s="95"/>
      <c r="M1553" s="95"/>
      <c r="N1553" s="101"/>
    </row>
    <row r="1554" spans="1:14" ht="24.95" customHeight="1" x14ac:dyDescent="0.25">
      <c r="A1554" s="360"/>
      <c r="B1554" s="360"/>
      <c r="C1554" s="360"/>
      <c r="D1554" s="102"/>
      <c r="E1554" s="498"/>
      <c r="F1554" s="571"/>
      <c r="G1554" s="101"/>
      <c r="H1554" s="499"/>
      <c r="I1554" s="98"/>
      <c r="J1554" s="98"/>
      <c r="K1554" s="94"/>
      <c r="L1554" s="95"/>
      <c r="M1554" s="95"/>
      <c r="N1554" s="101"/>
    </row>
    <row r="1555" spans="1:14" ht="24.95" customHeight="1" x14ac:dyDescent="0.25">
      <c r="A1555" s="360"/>
      <c r="B1555" s="360"/>
      <c r="C1555" s="360"/>
      <c r="D1555" s="102"/>
      <c r="E1555" s="498"/>
      <c r="F1555" s="571"/>
      <c r="G1555" s="101"/>
      <c r="H1555" s="499"/>
      <c r="I1555" s="98"/>
      <c r="J1555" s="98"/>
      <c r="K1555" s="94"/>
      <c r="L1555" s="95"/>
      <c r="M1555" s="95"/>
      <c r="N1555" s="101"/>
    </row>
    <row r="1556" spans="1:14" ht="24.95" customHeight="1" x14ac:dyDescent="0.25">
      <c r="A1556" s="360"/>
      <c r="B1556" s="360"/>
      <c r="C1556" s="360"/>
      <c r="D1556" s="102"/>
      <c r="E1556" s="498"/>
      <c r="F1556" s="571"/>
      <c r="G1556" s="101"/>
      <c r="H1556" s="499"/>
      <c r="I1556" s="98"/>
      <c r="J1556" s="98"/>
      <c r="K1556" s="94"/>
      <c r="L1556" s="95"/>
      <c r="M1556" s="95"/>
      <c r="N1556" s="101"/>
    </row>
    <row r="1557" spans="1:14" ht="24.95" customHeight="1" x14ac:dyDescent="0.25">
      <c r="A1557" s="360"/>
      <c r="B1557" s="360"/>
      <c r="C1557" s="360"/>
      <c r="D1557" s="102"/>
      <c r="E1557" s="498"/>
      <c r="F1557" s="571"/>
      <c r="G1557" s="101"/>
      <c r="H1557" s="499"/>
      <c r="I1557" s="98"/>
      <c r="J1557" s="98"/>
      <c r="K1557" s="94"/>
      <c r="L1557" s="95"/>
      <c r="M1557" s="95"/>
      <c r="N1557" s="101"/>
    </row>
    <row r="1558" spans="1:14" ht="24.95" customHeight="1" x14ac:dyDescent="0.25">
      <c r="A1558" s="360"/>
      <c r="B1558" s="360"/>
      <c r="C1558" s="360"/>
      <c r="D1558" s="102"/>
      <c r="E1558" s="498"/>
      <c r="F1558" s="571"/>
      <c r="G1558" s="101"/>
      <c r="H1558" s="499"/>
      <c r="I1558" s="98"/>
      <c r="J1558" s="98"/>
      <c r="K1558" s="94"/>
      <c r="L1558" s="95"/>
      <c r="M1558" s="95"/>
      <c r="N1558" s="101"/>
    </row>
    <row r="1559" spans="1:14" ht="24.95" customHeight="1" x14ac:dyDescent="0.25">
      <c r="A1559" s="360"/>
      <c r="B1559" s="360"/>
      <c r="C1559" s="360"/>
      <c r="D1559" s="102"/>
      <c r="E1559" s="498"/>
      <c r="F1559" s="571"/>
      <c r="G1559" s="101"/>
      <c r="H1559" s="499"/>
      <c r="I1559" s="98"/>
      <c r="J1559" s="98"/>
      <c r="K1559" s="94"/>
      <c r="L1559" s="95"/>
      <c r="M1559" s="95"/>
      <c r="N1559" s="101"/>
    </row>
    <row r="1560" spans="1:14" ht="24.95" customHeight="1" x14ac:dyDescent="0.25">
      <c r="A1560" s="360"/>
      <c r="B1560" s="360"/>
      <c r="C1560" s="360"/>
      <c r="D1560" s="102"/>
      <c r="E1560" s="498"/>
      <c r="F1560" s="571"/>
      <c r="G1560" s="101"/>
      <c r="H1560" s="499"/>
      <c r="I1560" s="98"/>
      <c r="J1560" s="98"/>
      <c r="K1560" s="94"/>
      <c r="L1560" s="95"/>
      <c r="M1560" s="95"/>
      <c r="N1560" s="101"/>
    </row>
    <row r="1561" spans="1:14" ht="24.95" customHeight="1" x14ac:dyDescent="0.25">
      <c r="A1561" s="360"/>
      <c r="B1561" s="360"/>
      <c r="C1561" s="360"/>
      <c r="D1561" s="102"/>
      <c r="E1561" s="498"/>
      <c r="F1561" s="571"/>
      <c r="G1561" s="101"/>
      <c r="H1561" s="499"/>
      <c r="I1561" s="98"/>
      <c r="J1561" s="98"/>
      <c r="K1561" s="94"/>
      <c r="L1561" s="95"/>
      <c r="M1561" s="95"/>
      <c r="N1561" s="101"/>
    </row>
    <row r="1562" spans="1:14" ht="24.95" customHeight="1" x14ac:dyDescent="0.25">
      <c r="A1562" s="360"/>
      <c r="B1562" s="360"/>
      <c r="C1562" s="360"/>
      <c r="D1562" s="102"/>
      <c r="E1562" s="498"/>
      <c r="F1562" s="571"/>
      <c r="G1562" s="101"/>
      <c r="H1562" s="499"/>
      <c r="I1562" s="98"/>
      <c r="J1562" s="98"/>
      <c r="K1562" s="94"/>
      <c r="L1562" s="95"/>
      <c r="M1562" s="95"/>
      <c r="N1562" s="101"/>
    </row>
    <row r="1563" spans="1:14" ht="24.95" customHeight="1" x14ac:dyDescent="0.25">
      <c r="A1563" s="360"/>
      <c r="B1563" s="360"/>
      <c r="C1563" s="360"/>
      <c r="D1563" s="102"/>
      <c r="E1563" s="498"/>
      <c r="F1563" s="571"/>
      <c r="G1563" s="101"/>
      <c r="H1563" s="499"/>
      <c r="I1563" s="98"/>
      <c r="J1563" s="98"/>
      <c r="K1563" s="94"/>
      <c r="L1563" s="95"/>
      <c r="M1563" s="95"/>
      <c r="N1563" s="101"/>
    </row>
    <row r="1564" spans="1:14" ht="24.95" customHeight="1" x14ac:dyDescent="0.25">
      <c r="A1564" s="360"/>
      <c r="B1564" s="360"/>
      <c r="C1564" s="360"/>
      <c r="D1564" s="102"/>
      <c r="E1564" s="498"/>
      <c r="F1564" s="571"/>
      <c r="G1564" s="101"/>
      <c r="H1564" s="499"/>
      <c r="I1564" s="98"/>
      <c r="J1564" s="98"/>
      <c r="K1564" s="94"/>
      <c r="L1564" s="95"/>
      <c r="M1564" s="95"/>
      <c r="N1564" s="101"/>
    </row>
    <row r="1565" spans="1:14" ht="24.95" customHeight="1" x14ac:dyDescent="0.25">
      <c r="A1565" s="360"/>
      <c r="B1565" s="360"/>
      <c r="C1565" s="360"/>
      <c r="D1565" s="102"/>
      <c r="E1565" s="498"/>
      <c r="F1565" s="571"/>
      <c r="G1565" s="101"/>
      <c r="H1565" s="499"/>
      <c r="I1565" s="98"/>
      <c r="J1565" s="98"/>
      <c r="K1565" s="94"/>
      <c r="L1565" s="95"/>
      <c r="M1565" s="95"/>
      <c r="N1565" s="101"/>
    </row>
    <row r="1566" spans="1:14" ht="24.95" customHeight="1" x14ac:dyDescent="0.25">
      <c r="A1566" s="360"/>
      <c r="B1566" s="360"/>
      <c r="C1566" s="360"/>
      <c r="D1566" s="102"/>
      <c r="E1566" s="498"/>
      <c r="F1566" s="571"/>
      <c r="G1566" s="101"/>
      <c r="H1566" s="499"/>
      <c r="I1566" s="98"/>
      <c r="J1566" s="98"/>
      <c r="K1566" s="94"/>
      <c r="L1566" s="95"/>
      <c r="M1566" s="95"/>
      <c r="N1566" s="101"/>
    </row>
    <row r="1567" spans="1:14" ht="24.95" customHeight="1" x14ac:dyDescent="0.25">
      <c r="A1567" s="360"/>
      <c r="B1567" s="360"/>
      <c r="C1567" s="360"/>
      <c r="D1567" s="102"/>
      <c r="E1567" s="498"/>
      <c r="F1567" s="571"/>
      <c r="G1567" s="101"/>
      <c r="H1567" s="499"/>
      <c r="I1567" s="98"/>
      <c r="J1567" s="98"/>
      <c r="K1567" s="94"/>
      <c r="L1567" s="95"/>
      <c r="M1567" s="95"/>
      <c r="N1567" s="101"/>
    </row>
    <row r="1568" spans="1:14" ht="24.95" customHeight="1" x14ac:dyDescent="0.25">
      <c r="A1568" s="360"/>
      <c r="B1568" s="360"/>
      <c r="C1568" s="360"/>
      <c r="D1568" s="102"/>
      <c r="E1568" s="498"/>
      <c r="F1568" s="571"/>
      <c r="G1568" s="101"/>
      <c r="H1568" s="499"/>
      <c r="I1568" s="98"/>
      <c r="J1568" s="98"/>
      <c r="K1568" s="94"/>
      <c r="L1568" s="95"/>
      <c r="M1568" s="95"/>
      <c r="N1568" s="101"/>
    </row>
    <row r="1569" spans="1:14" ht="24.95" customHeight="1" x14ac:dyDescent="0.25">
      <c r="A1569" s="360"/>
      <c r="B1569" s="360"/>
      <c r="C1569" s="360"/>
      <c r="D1569" s="102"/>
      <c r="E1569" s="498"/>
      <c r="F1569" s="571"/>
      <c r="G1569" s="101"/>
      <c r="H1569" s="499"/>
      <c r="I1569" s="98"/>
      <c r="J1569" s="98"/>
      <c r="K1569" s="94"/>
      <c r="L1569" s="95"/>
      <c r="M1569" s="95"/>
      <c r="N1569" s="101"/>
    </row>
    <row r="1570" spans="1:14" ht="24.95" customHeight="1" x14ac:dyDescent="0.25">
      <c r="A1570" s="360"/>
      <c r="B1570" s="360"/>
      <c r="C1570" s="360"/>
      <c r="D1570" s="102"/>
      <c r="E1570" s="498"/>
      <c r="F1570" s="571"/>
      <c r="G1570" s="101"/>
      <c r="H1570" s="499"/>
      <c r="I1570" s="98"/>
      <c r="J1570" s="98"/>
      <c r="K1570" s="94"/>
      <c r="L1570" s="95"/>
      <c r="M1570" s="95"/>
      <c r="N1570" s="101"/>
    </row>
    <row r="1571" spans="1:14" ht="24.95" customHeight="1" x14ac:dyDescent="0.25">
      <c r="A1571" s="360"/>
      <c r="B1571" s="360"/>
      <c r="C1571" s="360"/>
      <c r="D1571" s="102"/>
      <c r="E1571" s="498"/>
      <c r="F1571" s="571"/>
      <c r="G1571" s="101"/>
      <c r="H1571" s="499"/>
      <c r="I1571" s="98"/>
      <c r="J1571" s="98"/>
      <c r="K1571" s="94"/>
      <c r="L1571" s="95"/>
      <c r="M1571" s="95"/>
      <c r="N1571" s="101"/>
    </row>
    <row r="1572" spans="1:14" ht="24.95" customHeight="1" x14ac:dyDescent="0.25">
      <c r="A1572" s="360"/>
      <c r="B1572" s="360"/>
      <c r="C1572" s="360"/>
      <c r="D1572" s="102"/>
      <c r="E1572" s="498"/>
      <c r="F1572" s="571"/>
      <c r="G1572" s="101"/>
      <c r="H1572" s="499"/>
      <c r="I1572" s="98"/>
      <c r="J1572" s="98"/>
      <c r="K1572" s="94"/>
      <c r="L1572" s="95"/>
      <c r="M1572" s="95"/>
      <c r="N1572" s="101"/>
    </row>
    <row r="1573" spans="1:14" ht="24.95" customHeight="1" x14ac:dyDescent="0.25">
      <c r="A1573" s="360"/>
      <c r="B1573" s="360"/>
      <c r="C1573" s="360"/>
      <c r="D1573" s="102"/>
      <c r="E1573" s="498"/>
      <c r="F1573" s="571"/>
      <c r="G1573" s="101"/>
      <c r="H1573" s="499"/>
      <c r="I1573" s="98"/>
      <c r="J1573" s="98"/>
      <c r="K1573" s="94"/>
      <c r="L1573" s="95"/>
      <c r="M1573" s="95"/>
      <c r="N1573" s="101"/>
    </row>
    <row r="1574" spans="1:14" ht="24.95" customHeight="1" x14ac:dyDescent="0.25">
      <c r="A1574" s="360"/>
      <c r="B1574" s="360"/>
      <c r="C1574" s="360"/>
      <c r="D1574" s="102"/>
      <c r="E1574" s="498"/>
      <c r="F1574" s="571"/>
      <c r="G1574" s="101"/>
      <c r="H1574" s="499"/>
      <c r="I1574" s="98"/>
      <c r="J1574" s="98"/>
      <c r="K1574" s="94"/>
      <c r="L1574" s="95"/>
      <c r="M1574" s="95"/>
      <c r="N1574" s="101"/>
    </row>
    <row r="1575" spans="1:14" ht="24.95" customHeight="1" x14ac:dyDescent="0.25">
      <c r="A1575" s="360"/>
      <c r="B1575" s="360"/>
      <c r="C1575" s="360"/>
      <c r="D1575" s="102"/>
      <c r="E1575" s="498"/>
      <c r="F1575" s="571"/>
      <c r="G1575" s="101"/>
      <c r="H1575" s="499"/>
      <c r="I1575" s="98"/>
      <c r="J1575" s="98"/>
      <c r="K1575" s="94"/>
      <c r="L1575" s="95"/>
      <c r="M1575" s="95"/>
      <c r="N1575" s="101"/>
    </row>
    <row r="1576" spans="1:14" ht="24.95" customHeight="1" x14ac:dyDescent="0.25">
      <c r="A1576" s="360"/>
      <c r="B1576" s="360"/>
      <c r="C1576" s="360"/>
      <c r="D1576" s="102"/>
      <c r="E1576" s="498"/>
      <c r="F1576" s="571"/>
      <c r="G1576" s="101"/>
      <c r="H1576" s="499"/>
      <c r="I1576" s="98"/>
      <c r="J1576" s="98"/>
      <c r="K1576" s="94"/>
      <c r="L1576" s="95"/>
      <c r="M1576" s="95"/>
      <c r="N1576" s="101"/>
    </row>
    <row r="1577" spans="1:14" ht="24.95" customHeight="1" x14ac:dyDescent="0.25">
      <c r="A1577" s="360"/>
      <c r="B1577" s="360"/>
      <c r="C1577" s="360"/>
      <c r="D1577" s="102"/>
      <c r="E1577" s="498"/>
      <c r="F1577" s="571"/>
      <c r="G1577" s="101"/>
      <c r="H1577" s="499"/>
      <c r="I1577" s="98"/>
      <c r="J1577" s="98"/>
      <c r="K1577" s="94"/>
      <c r="L1577" s="95"/>
      <c r="M1577" s="95"/>
      <c r="N1577" s="101"/>
    </row>
    <row r="1578" spans="1:14" ht="24.95" customHeight="1" x14ac:dyDescent="0.25">
      <c r="A1578" s="360"/>
      <c r="B1578" s="360"/>
      <c r="C1578" s="360"/>
      <c r="D1578" s="102"/>
      <c r="E1578" s="498"/>
      <c r="F1578" s="571"/>
      <c r="G1578" s="101"/>
      <c r="H1578" s="499"/>
      <c r="I1578" s="98"/>
      <c r="J1578" s="98"/>
      <c r="K1578" s="94"/>
      <c r="L1578" s="95"/>
      <c r="M1578" s="95"/>
      <c r="N1578" s="101"/>
    </row>
    <row r="1579" spans="1:14" ht="24.95" customHeight="1" x14ac:dyDescent="0.25">
      <c r="A1579" s="360"/>
      <c r="B1579" s="360"/>
      <c r="C1579" s="360"/>
      <c r="D1579" s="102"/>
      <c r="E1579" s="498"/>
      <c r="F1579" s="571"/>
      <c r="G1579" s="101"/>
      <c r="H1579" s="499"/>
      <c r="I1579" s="98"/>
      <c r="J1579" s="98"/>
      <c r="K1579" s="94"/>
      <c r="L1579" s="95"/>
      <c r="M1579" s="95"/>
      <c r="N1579" s="101"/>
    </row>
    <row r="1580" spans="1:14" ht="24.95" customHeight="1" x14ac:dyDescent="0.25">
      <c r="A1580" s="360"/>
      <c r="B1580" s="360"/>
      <c r="C1580" s="360"/>
      <c r="D1580" s="102"/>
      <c r="E1580" s="498"/>
      <c r="F1580" s="571"/>
      <c r="G1580" s="101"/>
      <c r="H1580" s="499"/>
      <c r="I1580" s="98"/>
      <c r="J1580" s="98"/>
      <c r="K1580" s="94"/>
      <c r="L1580" s="95"/>
      <c r="M1580" s="95"/>
      <c r="N1580" s="101"/>
    </row>
    <row r="1581" spans="1:14" ht="24.95" customHeight="1" x14ac:dyDescent="0.25">
      <c r="A1581" s="360"/>
      <c r="B1581" s="360"/>
      <c r="C1581" s="360"/>
      <c r="D1581" s="102"/>
      <c r="E1581" s="498"/>
      <c r="F1581" s="571"/>
      <c r="G1581" s="101"/>
      <c r="H1581" s="499"/>
      <c r="I1581" s="98"/>
      <c r="J1581" s="98"/>
      <c r="K1581" s="94"/>
      <c r="L1581" s="95"/>
      <c r="M1581" s="95"/>
      <c r="N1581" s="101"/>
    </row>
    <row r="1582" spans="1:14" ht="24.95" customHeight="1" x14ac:dyDescent="0.25">
      <c r="A1582" s="360"/>
      <c r="B1582" s="360"/>
      <c r="C1582" s="360"/>
      <c r="D1582" s="102"/>
      <c r="E1582" s="498"/>
      <c r="F1582" s="571"/>
      <c r="G1582" s="101"/>
      <c r="H1582" s="499"/>
      <c r="I1582" s="98"/>
      <c r="J1582" s="98"/>
      <c r="K1582" s="94"/>
      <c r="L1582" s="95"/>
      <c r="M1582" s="95"/>
      <c r="N1582" s="101"/>
    </row>
    <row r="1583" spans="1:14" ht="24.95" customHeight="1" x14ac:dyDescent="0.25">
      <c r="A1583" s="360"/>
      <c r="B1583" s="360"/>
      <c r="C1583" s="360"/>
      <c r="D1583" s="102"/>
      <c r="E1583" s="498"/>
      <c r="F1583" s="571"/>
      <c r="G1583" s="101"/>
      <c r="H1583" s="499"/>
      <c r="I1583" s="98"/>
      <c r="J1583" s="98"/>
      <c r="K1583" s="94"/>
      <c r="L1583" s="95"/>
      <c r="M1583" s="95"/>
      <c r="N1583" s="101"/>
    </row>
    <row r="1584" spans="1:14" ht="24.95" customHeight="1" x14ac:dyDescent="0.25">
      <c r="A1584" s="360"/>
      <c r="B1584" s="360"/>
      <c r="C1584" s="360"/>
      <c r="D1584" s="102"/>
      <c r="E1584" s="498"/>
      <c r="F1584" s="571"/>
      <c r="G1584" s="101"/>
      <c r="H1584" s="499"/>
      <c r="I1584" s="98"/>
      <c r="J1584" s="98"/>
      <c r="K1584" s="94"/>
      <c r="L1584" s="95"/>
      <c r="M1584" s="95"/>
      <c r="N1584" s="101"/>
    </row>
    <row r="1585" spans="1:14" ht="24.95" customHeight="1" x14ac:dyDescent="0.25">
      <c r="A1585" s="360"/>
      <c r="B1585" s="360"/>
      <c r="C1585" s="360"/>
      <c r="D1585" s="102"/>
      <c r="E1585" s="498"/>
      <c r="F1585" s="571"/>
      <c r="G1585" s="101"/>
      <c r="H1585" s="499"/>
      <c r="I1585" s="98"/>
      <c r="J1585" s="98"/>
      <c r="K1585" s="94"/>
      <c r="L1585" s="95"/>
      <c r="M1585" s="95"/>
      <c r="N1585" s="101"/>
    </row>
    <row r="1586" spans="1:14" ht="24.95" customHeight="1" x14ac:dyDescent="0.25">
      <c r="A1586" s="360"/>
      <c r="B1586" s="360"/>
      <c r="C1586" s="360"/>
      <c r="D1586" s="102"/>
      <c r="E1586" s="498"/>
      <c r="F1586" s="571"/>
      <c r="G1586" s="101"/>
      <c r="H1586" s="499"/>
      <c r="I1586" s="98"/>
      <c r="J1586" s="98"/>
      <c r="K1586" s="94"/>
      <c r="L1586" s="95"/>
      <c r="M1586" s="95"/>
      <c r="N1586" s="101"/>
    </row>
    <row r="1587" spans="1:14" ht="24.95" customHeight="1" x14ac:dyDescent="0.25">
      <c r="A1587" s="360"/>
      <c r="B1587" s="360"/>
      <c r="C1587" s="360"/>
      <c r="D1587" s="102"/>
      <c r="E1587" s="498"/>
      <c r="F1587" s="571"/>
      <c r="G1587" s="101"/>
      <c r="H1587" s="499"/>
      <c r="I1587" s="98"/>
      <c r="J1587" s="98"/>
      <c r="K1587" s="94"/>
      <c r="L1587" s="95"/>
      <c r="M1587" s="95"/>
      <c r="N1587" s="101"/>
    </row>
    <row r="1588" spans="1:14" ht="24.95" customHeight="1" x14ac:dyDescent="0.25">
      <c r="A1588" s="360"/>
      <c r="B1588" s="360"/>
      <c r="C1588" s="360"/>
      <c r="D1588" s="102"/>
      <c r="E1588" s="498"/>
      <c r="F1588" s="571"/>
      <c r="G1588" s="101"/>
      <c r="H1588" s="499"/>
      <c r="I1588" s="98"/>
      <c r="J1588" s="98"/>
      <c r="K1588" s="94"/>
      <c r="L1588" s="95"/>
      <c r="M1588" s="95"/>
      <c r="N1588" s="101"/>
    </row>
    <row r="1589" spans="1:14" ht="24.95" customHeight="1" x14ac:dyDescent="0.25">
      <c r="A1589" s="360"/>
      <c r="B1589" s="360"/>
      <c r="C1589" s="360"/>
      <c r="D1589" s="102"/>
      <c r="E1589" s="498"/>
      <c r="F1589" s="571"/>
      <c r="G1589" s="101"/>
      <c r="H1589" s="499"/>
      <c r="I1589" s="98"/>
      <c r="J1589" s="98"/>
      <c r="K1589" s="94"/>
      <c r="L1589" s="95"/>
      <c r="M1589" s="95"/>
      <c r="N1589" s="101"/>
    </row>
    <row r="1590" spans="1:14" ht="24.95" customHeight="1" x14ac:dyDescent="0.25">
      <c r="A1590" s="360"/>
      <c r="B1590" s="360"/>
      <c r="C1590" s="360"/>
      <c r="D1590" s="102"/>
      <c r="E1590" s="498"/>
      <c r="F1590" s="571"/>
      <c r="G1590" s="101"/>
      <c r="H1590" s="499"/>
      <c r="I1590" s="98"/>
      <c r="J1590" s="98"/>
      <c r="K1590" s="94"/>
      <c r="L1590" s="95"/>
      <c r="M1590" s="95"/>
      <c r="N1590" s="101"/>
    </row>
    <row r="1591" spans="1:14" ht="24.95" customHeight="1" x14ac:dyDescent="0.25">
      <c r="A1591" s="360"/>
      <c r="B1591" s="360"/>
      <c r="C1591" s="360"/>
      <c r="D1591" s="102"/>
      <c r="E1591" s="498"/>
      <c r="F1591" s="571"/>
      <c r="G1591" s="101"/>
      <c r="H1591" s="499"/>
      <c r="I1591" s="98"/>
      <c r="J1591" s="98"/>
      <c r="K1591" s="94"/>
      <c r="L1591" s="95"/>
      <c r="M1591" s="95"/>
      <c r="N1591" s="101"/>
    </row>
    <row r="1592" spans="1:14" ht="24.95" customHeight="1" x14ac:dyDescent="0.25">
      <c r="A1592" s="360"/>
      <c r="B1592" s="360"/>
      <c r="C1592" s="360"/>
      <c r="D1592" s="102"/>
      <c r="E1592" s="498"/>
      <c r="F1592" s="571"/>
      <c r="G1592" s="101"/>
      <c r="H1592" s="499"/>
      <c r="I1592" s="98"/>
      <c r="J1592" s="98"/>
      <c r="K1592" s="94"/>
      <c r="L1592" s="95"/>
      <c r="M1592" s="95"/>
      <c r="N1592" s="101"/>
    </row>
    <row r="1593" spans="1:14" ht="24.95" customHeight="1" x14ac:dyDescent="0.25">
      <c r="A1593" s="360"/>
      <c r="B1593" s="360"/>
      <c r="C1593" s="360"/>
      <c r="D1593" s="102"/>
      <c r="E1593" s="498"/>
      <c r="F1593" s="571"/>
      <c r="G1593" s="101"/>
      <c r="H1593" s="499"/>
      <c r="I1593" s="98"/>
      <c r="J1593" s="98"/>
      <c r="K1593" s="94"/>
      <c r="L1593" s="95"/>
      <c r="M1593" s="95"/>
      <c r="N1593" s="101"/>
    </row>
    <row r="1594" spans="1:14" ht="24.95" customHeight="1" x14ac:dyDescent="0.25">
      <c r="A1594" s="360"/>
      <c r="B1594" s="360"/>
      <c r="C1594" s="360"/>
      <c r="D1594" s="102"/>
      <c r="E1594" s="498"/>
      <c r="F1594" s="571"/>
      <c r="G1594" s="101"/>
      <c r="H1594" s="499"/>
      <c r="I1594" s="98"/>
      <c r="J1594" s="98"/>
      <c r="K1594" s="94"/>
      <c r="L1594" s="95"/>
      <c r="M1594" s="95"/>
      <c r="N1594" s="101"/>
    </row>
    <row r="1595" spans="1:14" ht="24.95" customHeight="1" x14ac:dyDescent="0.25">
      <c r="A1595" s="360"/>
      <c r="B1595" s="360"/>
      <c r="C1595" s="360"/>
      <c r="D1595" s="102"/>
      <c r="E1595" s="498"/>
      <c r="F1595" s="571"/>
      <c r="G1595" s="101"/>
      <c r="H1595" s="499"/>
      <c r="I1595" s="98"/>
      <c r="J1595" s="98"/>
      <c r="K1595" s="94"/>
      <c r="L1595" s="95"/>
      <c r="M1595" s="95"/>
      <c r="N1595" s="101"/>
    </row>
    <row r="1596" spans="1:14" ht="24.95" customHeight="1" x14ac:dyDescent="0.25">
      <c r="A1596" s="360"/>
      <c r="B1596" s="360"/>
      <c r="C1596" s="360"/>
      <c r="D1596" s="102"/>
      <c r="E1596" s="498"/>
      <c r="F1596" s="571"/>
      <c r="G1596" s="101"/>
      <c r="H1596" s="499"/>
      <c r="I1596" s="98"/>
      <c r="J1596" s="98"/>
      <c r="K1596" s="94"/>
      <c r="L1596" s="95"/>
      <c r="M1596" s="95"/>
      <c r="N1596" s="101"/>
    </row>
    <row r="1597" spans="1:14" ht="24.95" customHeight="1" x14ac:dyDescent="0.25">
      <c r="A1597" s="360"/>
      <c r="B1597" s="360"/>
      <c r="C1597" s="360"/>
      <c r="D1597" s="102"/>
      <c r="E1597" s="498"/>
      <c r="F1597" s="571"/>
      <c r="G1597" s="101"/>
      <c r="H1597" s="499"/>
      <c r="I1597" s="98"/>
      <c r="J1597" s="98"/>
      <c r="K1597" s="94"/>
      <c r="L1597" s="95"/>
      <c r="M1597" s="95"/>
      <c r="N1597" s="101"/>
    </row>
    <row r="1598" spans="1:14" ht="24.95" customHeight="1" x14ac:dyDescent="0.25">
      <c r="A1598" s="360"/>
      <c r="B1598" s="360"/>
      <c r="C1598" s="360"/>
      <c r="D1598" s="102"/>
      <c r="E1598" s="498"/>
      <c r="F1598" s="571"/>
      <c r="G1598" s="101"/>
      <c r="H1598" s="499"/>
      <c r="I1598" s="98"/>
      <c r="J1598" s="98"/>
      <c r="K1598" s="94"/>
      <c r="L1598" s="95"/>
      <c r="M1598" s="95"/>
      <c r="N1598" s="101"/>
    </row>
    <row r="1599" spans="1:14" ht="24.95" customHeight="1" x14ac:dyDescent="0.25">
      <c r="A1599" s="360"/>
      <c r="B1599" s="360"/>
      <c r="C1599" s="360"/>
      <c r="D1599" s="102"/>
      <c r="E1599" s="498"/>
      <c r="F1599" s="571"/>
      <c r="G1599" s="101"/>
      <c r="H1599" s="499"/>
      <c r="I1599" s="98"/>
      <c r="J1599" s="98"/>
      <c r="K1599" s="94"/>
      <c r="L1599" s="95"/>
      <c r="M1599" s="95"/>
      <c r="N1599" s="101"/>
    </row>
    <row r="1600" spans="1:14" ht="24.95" customHeight="1" x14ac:dyDescent="0.25">
      <c r="A1600" s="360"/>
      <c r="B1600" s="360"/>
      <c r="C1600" s="360"/>
      <c r="D1600" s="102"/>
      <c r="E1600" s="498"/>
      <c r="F1600" s="571"/>
      <c r="G1600" s="101"/>
      <c r="H1600" s="499"/>
      <c r="I1600" s="98"/>
      <c r="J1600" s="98"/>
      <c r="K1600" s="94"/>
      <c r="L1600" s="95"/>
      <c r="M1600" s="95"/>
      <c r="N1600" s="101"/>
    </row>
    <row r="1601" spans="1:14" ht="24.95" customHeight="1" x14ac:dyDescent="0.25">
      <c r="A1601" s="360"/>
      <c r="B1601" s="360"/>
      <c r="C1601" s="360"/>
      <c r="D1601" s="102"/>
      <c r="E1601" s="498"/>
      <c r="F1601" s="571"/>
      <c r="G1601" s="101"/>
      <c r="H1601" s="499"/>
      <c r="I1601" s="98"/>
      <c r="J1601" s="98"/>
      <c r="K1601" s="94"/>
      <c r="L1601" s="95"/>
      <c r="M1601" s="95"/>
      <c r="N1601" s="101"/>
    </row>
    <row r="1602" spans="1:14" ht="24.95" customHeight="1" x14ac:dyDescent="0.25">
      <c r="A1602" s="360"/>
      <c r="B1602" s="360"/>
      <c r="C1602" s="360"/>
      <c r="D1602" s="102"/>
      <c r="E1602" s="498"/>
      <c r="F1602" s="571"/>
      <c r="G1602" s="101"/>
      <c r="H1602" s="499"/>
      <c r="I1602" s="98"/>
      <c r="J1602" s="98"/>
      <c r="K1602" s="94"/>
      <c r="L1602" s="95"/>
      <c r="M1602" s="95"/>
      <c r="N1602" s="101"/>
    </row>
    <row r="1603" spans="1:14" ht="24.95" customHeight="1" x14ac:dyDescent="0.25">
      <c r="A1603" s="360"/>
      <c r="B1603" s="360"/>
      <c r="C1603" s="360"/>
      <c r="D1603" s="102"/>
      <c r="E1603" s="498"/>
      <c r="F1603" s="571"/>
      <c r="G1603" s="101"/>
      <c r="H1603" s="499"/>
      <c r="I1603" s="98"/>
      <c r="J1603" s="98"/>
      <c r="K1603" s="94"/>
      <c r="L1603" s="95"/>
      <c r="M1603" s="95"/>
      <c r="N1603" s="101"/>
    </row>
    <row r="1604" spans="1:14" ht="24.95" customHeight="1" x14ac:dyDescent="0.25">
      <c r="A1604" s="360"/>
      <c r="B1604" s="360"/>
      <c r="C1604" s="360"/>
      <c r="D1604" s="102"/>
      <c r="E1604" s="498"/>
      <c r="F1604" s="571"/>
      <c r="G1604" s="101"/>
      <c r="H1604" s="499"/>
      <c r="I1604" s="98"/>
      <c r="J1604" s="98"/>
      <c r="K1604" s="94"/>
      <c r="L1604" s="95"/>
      <c r="M1604" s="95"/>
      <c r="N1604" s="101"/>
    </row>
    <row r="1605" spans="1:14" ht="24.95" customHeight="1" x14ac:dyDescent="0.25">
      <c r="A1605" s="360"/>
      <c r="B1605" s="360"/>
      <c r="C1605" s="360"/>
      <c r="D1605" s="102"/>
      <c r="E1605" s="498"/>
      <c r="F1605" s="571"/>
      <c r="G1605" s="101"/>
      <c r="H1605" s="499"/>
      <c r="I1605" s="98"/>
      <c r="J1605" s="98"/>
      <c r="K1605" s="94"/>
      <c r="L1605" s="95"/>
      <c r="M1605" s="95"/>
      <c r="N1605" s="101"/>
    </row>
    <row r="1606" spans="1:14" ht="24.95" customHeight="1" x14ac:dyDescent="0.25">
      <c r="A1606" s="360"/>
      <c r="B1606" s="360"/>
      <c r="C1606" s="360"/>
      <c r="D1606" s="102"/>
      <c r="E1606" s="498"/>
      <c r="F1606" s="571"/>
      <c r="G1606" s="101"/>
      <c r="H1606" s="499"/>
      <c r="I1606" s="98"/>
      <c r="J1606" s="98"/>
      <c r="K1606" s="94"/>
      <c r="L1606" s="95"/>
      <c r="M1606" s="95"/>
      <c r="N1606" s="101"/>
    </row>
    <row r="1607" spans="1:14" ht="24.95" customHeight="1" x14ac:dyDescent="0.25">
      <c r="A1607" s="360"/>
      <c r="B1607" s="360"/>
      <c r="C1607" s="360"/>
      <c r="D1607" s="102"/>
      <c r="E1607" s="498"/>
      <c r="F1607" s="571"/>
      <c r="G1607" s="101"/>
      <c r="H1607" s="499"/>
      <c r="I1607" s="98"/>
      <c r="J1607" s="98"/>
      <c r="K1607" s="94"/>
      <c r="L1607" s="95"/>
      <c r="M1607" s="95"/>
      <c r="N1607" s="101"/>
    </row>
    <row r="1608" spans="1:14" ht="24.95" customHeight="1" x14ac:dyDescent="0.25">
      <c r="A1608" s="360"/>
      <c r="B1608" s="360"/>
      <c r="C1608" s="360"/>
      <c r="D1608" s="102"/>
      <c r="E1608" s="498"/>
      <c r="F1608" s="571"/>
      <c r="G1608" s="101"/>
      <c r="H1608" s="499"/>
      <c r="I1608" s="98"/>
      <c r="J1608" s="98"/>
      <c r="K1608" s="94"/>
      <c r="L1608" s="95"/>
      <c r="M1608" s="95"/>
      <c r="N1608" s="101"/>
    </row>
    <row r="1609" spans="1:14" ht="24.95" customHeight="1" x14ac:dyDescent="0.25">
      <c r="A1609" s="360"/>
      <c r="B1609" s="360"/>
      <c r="C1609" s="360"/>
      <c r="D1609" s="102"/>
      <c r="E1609" s="498"/>
      <c r="F1609" s="571"/>
      <c r="G1609" s="101"/>
      <c r="H1609" s="499"/>
      <c r="I1609" s="98"/>
      <c r="J1609" s="98"/>
      <c r="K1609" s="94"/>
      <c r="L1609" s="95"/>
      <c r="M1609" s="95"/>
      <c r="N1609" s="101"/>
    </row>
    <row r="1610" spans="1:14" ht="24.95" customHeight="1" x14ac:dyDescent="0.25">
      <c r="A1610" s="360"/>
      <c r="B1610" s="360"/>
      <c r="C1610" s="360"/>
      <c r="D1610" s="102"/>
      <c r="E1610" s="498"/>
      <c r="F1610" s="571"/>
      <c r="G1610" s="101"/>
      <c r="H1610" s="499"/>
      <c r="I1610" s="98"/>
      <c r="J1610" s="98"/>
      <c r="K1610" s="94"/>
      <c r="L1610" s="95"/>
      <c r="M1610" s="95"/>
      <c r="N1610" s="101"/>
    </row>
    <row r="1611" spans="1:14" ht="24.95" customHeight="1" x14ac:dyDescent="0.25">
      <c r="A1611" s="360"/>
      <c r="B1611" s="360"/>
      <c r="C1611" s="360"/>
      <c r="D1611" s="102"/>
      <c r="E1611" s="498"/>
      <c r="F1611" s="571"/>
      <c r="G1611" s="101"/>
      <c r="H1611" s="499"/>
      <c r="I1611" s="98"/>
      <c r="J1611" s="98"/>
      <c r="K1611" s="94"/>
      <c r="L1611" s="95"/>
      <c r="M1611" s="95"/>
      <c r="N1611" s="101"/>
    </row>
    <row r="1612" spans="1:14" ht="24.95" customHeight="1" x14ac:dyDescent="0.25">
      <c r="A1612" s="360"/>
      <c r="B1612" s="360"/>
      <c r="C1612" s="360"/>
      <c r="D1612" s="102"/>
      <c r="E1612" s="498"/>
      <c r="F1612" s="571"/>
      <c r="G1612" s="101"/>
      <c r="H1612" s="499"/>
      <c r="I1612" s="98"/>
      <c r="J1612" s="98"/>
      <c r="K1612" s="94"/>
      <c r="L1612" s="95"/>
      <c r="M1612" s="95"/>
      <c r="N1612" s="101"/>
    </row>
    <row r="1613" spans="1:14" ht="24.95" customHeight="1" x14ac:dyDescent="0.25">
      <c r="A1613" s="360"/>
      <c r="B1613" s="360"/>
      <c r="C1613" s="360"/>
      <c r="D1613" s="102"/>
      <c r="E1613" s="498"/>
      <c r="F1613" s="571"/>
      <c r="G1613" s="101"/>
      <c r="H1613" s="499"/>
      <c r="I1613" s="98"/>
      <c r="J1613" s="98"/>
      <c r="K1613" s="94"/>
      <c r="L1613" s="95"/>
      <c r="M1613" s="95"/>
      <c r="N1613" s="101"/>
    </row>
    <row r="1614" spans="1:14" ht="24.95" customHeight="1" x14ac:dyDescent="0.25">
      <c r="A1614" s="360"/>
      <c r="B1614" s="360"/>
      <c r="C1614" s="360"/>
      <c r="D1614" s="102"/>
      <c r="E1614" s="498"/>
      <c r="F1614" s="571"/>
      <c r="G1614" s="101"/>
      <c r="H1614" s="499"/>
      <c r="I1614" s="98"/>
      <c r="J1614" s="98"/>
      <c r="K1614" s="94"/>
      <c r="L1614" s="95"/>
      <c r="M1614" s="95"/>
      <c r="N1614" s="101"/>
    </row>
    <row r="1615" spans="1:14" ht="24.95" customHeight="1" x14ac:dyDescent="0.25">
      <c r="A1615" s="360"/>
      <c r="B1615" s="360"/>
      <c r="C1615" s="360"/>
      <c r="D1615" s="102"/>
      <c r="E1615" s="498"/>
      <c r="F1615" s="571"/>
      <c r="G1615" s="101"/>
      <c r="H1615" s="499"/>
      <c r="I1615" s="98"/>
      <c r="J1615" s="98"/>
      <c r="K1615" s="94"/>
      <c r="L1615" s="95"/>
      <c r="M1615" s="95"/>
      <c r="N1615" s="101"/>
    </row>
    <row r="1616" spans="1:14" ht="24.95" customHeight="1" x14ac:dyDescent="0.25">
      <c r="A1616" s="360"/>
      <c r="B1616" s="360"/>
      <c r="C1616" s="360"/>
      <c r="D1616" s="102"/>
      <c r="E1616" s="498"/>
      <c r="F1616" s="571"/>
      <c r="G1616" s="101"/>
      <c r="H1616" s="499"/>
      <c r="I1616" s="98"/>
      <c r="J1616" s="98"/>
      <c r="K1616" s="94"/>
      <c r="L1616" s="95"/>
      <c r="M1616" s="95"/>
      <c r="N1616" s="101"/>
    </row>
    <row r="1617" spans="1:14" ht="24.95" customHeight="1" x14ac:dyDescent="0.25">
      <c r="A1617" s="360"/>
      <c r="B1617" s="360"/>
      <c r="C1617" s="360"/>
      <c r="D1617" s="102"/>
      <c r="E1617" s="498"/>
      <c r="F1617" s="571"/>
      <c r="G1617" s="101"/>
      <c r="H1617" s="499"/>
      <c r="I1617" s="98"/>
      <c r="J1617" s="98"/>
      <c r="K1617" s="94"/>
      <c r="L1617" s="95"/>
      <c r="M1617" s="95"/>
      <c r="N1617" s="101"/>
    </row>
    <row r="1618" spans="1:14" ht="24.95" customHeight="1" x14ac:dyDescent="0.25">
      <c r="A1618" s="360"/>
      <c r="B1618" s="360"/>
      <c r="C1618" s="360"/>
      <c r="D1618" s="102"/>
      <c r="E1618" s="498"/>
      <c r="F1618" s="571"/>
      <c r="G1618" s="101"/>
      <c r="H1618" s="499"/>
      <c r="I1618" s="98"/>
      <c r="J1618" s="98"/>
      <c r="K1618" s="94"/>
      <c r="L1618" s="95"/>
      <c r="M1618" s="95"/>
      <c r="N1618" s="101"/>
    </row>
    <row r="1619" spans="1:14" ht="24.95" customHeight="1" x14ac:dyDescent="0.25">
      <c r="A1619" s="360"/>
      <c r="B1619" s="360"/>
      <c r="C1619" s="360"/>
      <c r="D1619" s="102"/>
      <c r="E1619" s="498"/>
      <c r="F1619" s="571"/>
      <c r="G1619" s="101"/>
      <c r="H1619" s="499"/>
      <c r="I1619" s="98"/>
      <c r="J1619" s="98"/>
      <c r="K1619" s="94"/>
      <c r="L1619" s="95"/>
      <c r="M1619" s="95"/>
      <c r="N1619" s="101"/>
    </row>
    <row r="1620" spans="1:14" ht="24.95" customHeight="1" x14ac:dyDescent="0.25">
      <c r="A1620" s="360"/>
      <c r="B1620" s="360"/>
      <c r="C1620" s="360"/>
      <c r="D1620" s="102"/>
      <c r="E1620" s="498"/>
      <c r="F1620" s="571"/>
      <c r="G1620" s="101"/>
      <c r="H1620" s="499"/>
      <c r="I1620" s="98"/>
      <c r="J1620" s="98"/>
      <c r="K1620" s="94"/>
      <c r="L1620" s="95"/>
      <c r="M1620" s="95"/>
      <c r="N1620" s="101"/>
    </row>
    <row r="1621" spans="1:14" ht="24.95" customHeight="1" x14ac:dyDescent="0.25">
      <c r="A1621" s="360"/>
      <c r="B1621" s="360"/>
      <c r="C1621" s="360"/>
      <c r="D1621" s="102"/>
      <c r="E1621" s="498"/>
      <c r="F1621" s="571"/>
      <c r="G1621" s="101"/>
      <c r="H1621" s="499"/>
      <c r="I1621" s="98"/>
      <c r="J1621" s="98"/>
      <c r="K1621" s="94"/>
      <c r="L1621" s="95"/>
      <c r="M1621" s="95"/>
      <c r="N1621" s="101"/>
    </row>
    <row r="1622" spans="1:14" ht="24.95" customHeight="1" x14ac:dyDescent="0.25">
      <c r="A1622" s="360"/>
      <c r="B1622" s="360"/>
      <c r="C1622" s="360"/>
      <c r="D1622" s="102"/>
      <c r="E1622" s="498"/>
      <c r="F1622" s="571"/>
      <c r="G1622" s="101"/>
      <c r="H1622" s="499"/>
      <c r="I1622" s="98"/>
      <c r="J1622" s="98"/>
      <c r="K1622" s="94"/>
      <c r="L1622" s="95"/>
      <c r="M1622" s="95"/>
      <c r="N1622" s="101"/>
    </row>
    <row r="1623" spans="1:14" ht="24.95" customHeight="1" x14ac:dyDescent="0.25">
      <c r="A1623" s="360"/>
      <c r="B1623" s="360"/>
      <c r="C1623" s="360"/>
      <c r="D1623" s="102"/>
      <c r="E1623" s="498"/>
      <c r="F1623" s="571"/>
      <c r="G1623" s="101"/>
      <c r="H1623" s="499"/>
      <c r="I1623" s="98"/>
      <c r="J1623" s="98"/>
      <c r="K1623" s="94"/>
      <c r="L1623" s="95"/>
      <c r="M1623" s="95"/>
      <c r="N1623" s="101"/>
    </row>
    <row r="1624" spans="1:14" ht="24.95" customHeight="1" x14ac:dyDescent="0.25">
      <c r="A1624" s="360"/>
      <c r="B1624" s="360"/>
      <c r="C1624" s="360"/>
      <c r="D1624" s="102"/>
      <c r="E1624" s="498"/>
      <c r="F1624" s="571"/>
      <c r="G1624" s="101"/>
      <c r="H1624" s="499"/>
      <c r="I1624" s="98"/>
      <c r="J1624" s="98"/>
      <c r="K1624" s="94"/>
      <c r="L1624" s="95"/>
      <c r="M1624" s="95"/>
      <c r="N1624" s="101"/>
    </row>
    <row r="1625" spans="1:14" ht="24.95" customHeight="1" x14ac:dyDescent="0.25">
      <c r="A1625" s="360"/>
      <c r="B1625" s="360"/>
      <c r="C1625" s="360"/>
      <c r="D1625" s="102"/>
      <c r="E1625" s="498"/>
      <c r="F1625" s="571"/>
      <c r="G1625" s="101"/>
      <c r="H1625" s="499"/>
      <c r="I1625" s="98"/>
      <c r="J1625" s="98"/>
      <c r="K1625" s="94"/>
      <c r="L1625" s="95"/>
      <c r="M1625" s="95"/>
      <c r="N1625" s="101"/>
    </row>
    <row r="1626" spans="1:14" ht="24.95" customHeight="1" x14ac:dyDescent="0.25">
      <c r="A1626" s="360"/>
      <c r="B1626" s="360"/>
      <c r="C1626" s="360"/>
      <c r="D1626" s="102"/>
      <c r="E1626" s="498"/>
      <c r="F1626" s="571"/>
      <c r="G1626" s="101"/>
      <c r="H1626" s="499"/>
      <c r="I1626" s="98"/>
      <c r="J1626" s="98"/>
      <c r="K1626" s="94"/>
      <c r="L1626" s="95"/>
      <c r="M1626" s="95"/>
      <c r="N1626" s="101"/>
    </row>
    <row r="1627" spans="1:14" ht="24.95" customHeight="1" x14ac:dyDescent="0.25">
      <c r="A1627" s="360"/>
      <c r="B1627" s="360"/>
      <c r="C1627" s="360"/>
      <c r="D1627" s="102"/>
      <c r="E1627" s="498"/>
      <c r="F1627" s="571"/>
      <c r="G1627" s="101"/>
      <c r="H1627" s="499"/>
      <c r="I1627" s="98"/>
      <c r="J1627" s="98"/>
      <c r="K1627" s="94"/>
      <c r="L1627" s="95"/>
      <c r="M1627" s="95"/>
      <c r="N1627" s="101"/>
    </row>
    <row r="1628" spans="1:14" ht="24.95" customHeight="1" x14ac:dyDescent="0.25">
      <c r="A1628" s="360"/>
      <c r="B1628" s="360"/>
      <c r="C1628" s="360"/>
      <c r="D1628" s="102"/>
      <c r="E1628" s="498"/>
      <c r="F1628" s="571"/>
      <c r="G1628" s="101"/>
      <c r="H1628" s="499"/>
      <c r="I1628" s="98"/>
      <c r="J1628" s="98"/>
      <c r="K1628" s="94"/>
      <c r="L1628" s="95"/>
      <c r="M1628" s="95"/>
      <c r="N1628" s="101"/>
    </row>
    <row r="1629" spans="1:14" ht="24.95" customHeight="1" x14ac:dyDescent="0.25">
      <c r="A1629" s="360"/>
      <c r="B1629" s="360"/>
      <c r="C1629" s="360"/>
      <c r="D1629" s="102"/>
      <c r="E1629" s="498"/>
      <c r="F1629" s="571"/>
      <c r="G1629" s="101"/>
      <c r="H1629" s="499"/>
      <c r="I1629" s="98"/>
      <c r="J1629" s="98"/>
      <c r="K1629" s="94"/>
      <c r="L1629" s="95"/>
      <c r="M1629" s="95"/>
      <c r="N1629" s="101"/>
    </row>
    <row r="1630" spans="1:14" ht="24.95" customHeight="1" x14ac:dyDescent="0.25">
      <c r="A1630" s="360"/>
      <c r="B1630" s="360"/>
      <c r="C1630" s="360"/>
      <c r="D1630" s="102"/>
      <c r="E1630" s="498"/>
      <c r="F1630" s="571"/>
      <c r="G1630" s="101"/>
      <c r="H1630" s="499"/>
      <c r="I1630" s="98"/>
      <c r="J1630" s="98"/>
      <c r="K1630" s="94"/>
      <c r="L1630" s="95"/>
      <c r="M1630" s="95"/>
      <c r="N1630" s="101"/>
    </row>
    <row r="1631" spans="1:14" ht="24.95" customHeight="1" x14ac:dyDescent="0.25">
      <c r="A1631" s="360"/>
      <c r="B1631" s="360"/>
      <c r="C1631" s="360"/>
      <c r="D1631" s="102"/>
      <c r="E1631" s="498"/>
      <c r="F1631" s="571"/>
      <c r="G1631" s="101"/>
      <c r="H1631" s="499"/>
      <c r="I1631" s="98"/>
      <c r="J1631" s="98"/>
      <c r="K1631" s="94"/>
      <c r="L1631" s="95"/>
      <c r="M1631" s="95"/>
      <c r="N1631" s="101"/>
    </row>
    <row r="1632" spans="1:14" ht="24.95" customHeight="1" x14ac:dyDescent="0.25">
      <c r="A1632" s="360"/>
      <c r="B1632" s="360"/>
      <c r="C1632" s="360"/>
      <c r="D1632" s="102"/>
      <c r="E1632" s="498"/>
      <c r="F1632" s="571"/>
      <c r="G1632" s="101"/>
      <c r="H1632" s="499"/>
      <c r="I1632" s="98"/>
      <c r="J1632" s="98"/>
      <c r="K1632" s="94"/>
      <c r="L1632" s="95"/>
      <c r="M1632" s="95"/>
      <c r="N1632" s="101"/>
    </row>
    <row r="1633" spans="1:14" ht="24.95" customHeight="1" x14ac:dyDescent="0.25">
      <c r="A1633" s="360"/>
      <c r="B1633" s="360"/>
      <c r="C1633" s="360"/>
      <c r="D1633" s="102"/>
      <c r="E1633" s="498"/>
      <c r="F1633" s="571"/>
      <c r="G1633" s="101"/>
      <c r="H1633" s="499"/>
      <c r="I1633" s="98"/>
      <c r="J1633" s="98"/>
      <c r="K1633" s="94"/>
      <c r="L1633" s="95"/>
      <c r="M1633" s="95"/>
      <c r="N1633" s="101"/>
    </row>
    <row r="1634" spans="1:14" ht="24.95" customHeight="1" x14ac:dyDescent="0.25">
      <c r="A1634" s="360"/>
      <c r="B1634" s="360"/>
      <c r="C1634" s="360"/>
      <c r="D1634" s="102"/>
      <c r="E1634" s="498"/>
      <c r="F1634" s="571"/>
      <c r="G1634" s="101"/>
      <c r="H1634" s="499"/>
      <c r="I1634" s="98"/>
      <c r="J1634" s="98"/>
      <c r="K1634" s="94"/>
      <c r="L1634" s="95"/>
      <c r="M1634" s="95"/>
      <c r="N1634" s="101"/>
    </row>
    <row r="1635" spans="1:14" ht="24.95" customHeight="1" x14ac:dyDescent="0.25">
      <c r="A1635" s="360"/>
      <c r="B1635" s="360"/>
      <c r="C1635" s="360"/>
      <c r="D1635" s="102"/>
      <c r="E1635" s="498"/>
      <c r="F1635" s="571"/>
      <c r="G1635" s="101"/>
      <c r="H1635" s="499"/>
      <c r="I1635" s="98"/>
      <c r="J1635" s="98"/>
      <c r="K1635" s="94"/>
      <c r="L1635" s="95"/>
      <c r="M1635" s="95"/>
      <c r="N1635" s="101"/>
    </row>
    <row r="1636" spans="1:14" ht="24.95" customHeight="1" x14ac:dyDescent="0.25">
      <c r="A1636" s="360"/>
      <c r="B1636" s="360"/>
      <c r="C1636" s="360"/>
      <c r="D1636" s="102"/>
      <c r="E1636" s="498"/>
      <c r="F1636" s="571"/>
      <c r="G1636" s="101"/>
      <c r="H1636" s="499"/>
      <c r="I1636" s="98"/>
      <c r="J1636" s="98"/>
      <c r="K1636" s="94"/>
      <c r="L1636" s="95"/>
      <c r="M1636" s="95"/>
      <c r="N1636" s="101"/>
    </row>
    <row r="1637" spans="1:14" ht="24.95" customHeight="1" x14ac:dyDescent="0.25">
      <c r="A1637" s="360"/>
      <c r="B1637" s="360"/>
      <c r="C1637" s="360"/>
      <c r="D1637" s="102"/>
      <c r="E1637" s="498"/>
      <c r="F1637" s="571"/>
      <c r="G1637" s="101"/>
      <c r="H1637" s="499"/>
      <c r="I1637" s="98"/>
      <c r="J1637" s="98"/>
      <c r="K1637" s="94"/>
      <c r="L1637" s="95"/>
      <c r="M1637" s="95"/>
      <c r="N1637" s="101"/>
    </row>
    <row r="1638" spans="1:14" ht="24.95" customHeight="1" x14ac:dyDescent="0.25">
      <c r="A1638" s="360"/>
      <c r="B1638" s="360"/>
      <c r="C1638" s="360"/>
      <c r="D1638" s="102"/>
      <c r="E1638" s="498"/>
      <c r="F1638" s="571"/>
      <c r="G1638" s="101"/>
      <c r="H1638" s="499"/>
      <c r="I1638" s="98"/>
      <c r="J1638" s="98"/>
      <c r="K1638" s="94"/>
      <c r="L1638" s="95"/>
      <c r="M1638" s="95"/>
      <c r="N1638" s="101"/>
    </row>
    <row r="1639" spans="1:14" ht="24.95" customHeight="1" x14ac:dyDescent="0.25">
      <c r="A1639" s="360"/>
      <c r="B1639" s="360"/>
      <c r="C1639" s="360"/>
      <c r="D1639" s="102"/>
      <c r="E1639" s="498"/>
      <c r="F1639" s="571"/>
      <c r="G1639" s="101"/>
      <c r="H1639" s="499"/>
      <c r="I1639" s="98"/>
      <c r="J1639" s="98"/>
      <c r="K1639" s="94"/>
      <c r="L1639" s="95"/>
      <c r="M1639" s="95"/>
      <c r="N1639" s="101"/>
    </row>
    <row r="1640" spans="1:14" ht="24.95" customHeight="1" x14ac:dyDescent="0.25">
      <c r="A1640" s="360"/>
      <c r="B1640" s="360"/>
      <c r="C1640" s="360"/>
      <c r="D1640" s="102"/>
      <c r="E1640" s="498"/>
      <c r="F1640" s="571"/>
      <c r="G1640" s="101"/>
      <c r="H1640" s="499"/>
      <c r="I1640" s="98"/>
      <c r="J1640" s="98"/>
      <c r="K1640" s="94"/>
      <c r="L1640" s="95"/>
      <c r="M1640" s="95"/>
      <c r="N1640" s="101"/>
    </row>
    <row r="1641" spans="1:14" ht="24.95" customHeight="1" x14ac:dyDescent="0.25">
      <c r="A1641" s="360"/>
      <c r="B1641" s="360"/>
      <c r="C1641" s="360"/>
      <c r="D1641" s="102"/>
      <c r="E1641" s="498"/>
      <c r="F1641" s="571"/>
      <c r="G1641" s="101"/>
      <c r="H1641" s="499"/>
      <c r="I1641" s="98"/>
      <c r="J1641" s="98"/>
      <c r="K1641" s="94"/>
      <c r="L1641" s="95"/>
      <c r="M1641" s="95"/>
      <c r="N1641" s="101"/>
    </row>
    <row r="1642" spans="1:14" ht="24.95" customHeight="1" x14ac:dyDescent="0.25">
      <c r="A1642" s="360"/>
      <c r="B1642" s="360"/>
      <c r="C1642" s="360"/>
      <c r="D1642" s="102"/>
      <c r="E1642" s="498"/>
      <c r="F1642" s="571"/>
      <c r="G1642" s="101"/>
      <c r="H1642" s="499"/>
      <c r="I1642" s="98"/>
      <c r="J1642" s="98"/>
      <c r="K1642" s="94"/>
      <c r="L1642" s="95"/>
      <c r="M1642" s="95"/>
      <c r="N1642" s="101"/>
    </row>
    <row r="1643" spans="1:14" ht="24.95" customHeight="1" x14ac:dyDescent="0.25">
      <c r="A1643" s="360"/>
      <c r="B1643" s="360"/>
      <c r="C1643" s="360"/>
      <c r="D1643" s="102"/>
      <c r="E1643" s="498"/>
      <c r="F1643" s="571"/>
      <c r="G1643" s="101"/>
      <c r="H1643" s="499"/>
      <c r="I1643" s="98"/>
      <c r="J1643" s="98"/>
      <c r="K1643" s="94"/>
      <c r="L1643" s="95"/>
      <c r="M1643" s="95"/>
      <c r="N1643" s="101"/>
    </row>
    <row r="1644" spans="1:14" ht="24.95" customHeight="1" x14ac:dyDescent="0.25">
      <c r="A1644" s="360"/>
      <c r="B1644" s="360"/>
      <c r="C1644" s="360"/>
      <c r="D1644" s="102"/>
      <c r="E1644" s="498"/>
      <c r="F1644" s="571"/>
      <c r="G1644" s="101"/>
      <c r="H1644" s="499"/>
      <c r="I1644" s="98"/>
      <c r="J1644" s="98"/>
      <c r="K1644" s="94"/>
      <c r="L1644" s="95"/>
      <c r="M1644" s="95"/>
      <c r="N1644" s="101"/>
    </row>
    <row r="1645" spans="1:14" ht="24.95" customHeight="1" x14ac:dyDescent="0.25">
      <c r="A1645" s="360"/>
      <c r="B1645" s="360"/>
      <c r="C1645" s="360"/>
      <c r="D1645" s="102"/>
      <c r="E1645" s="498"/>
      <c r="F1645" s="571"/>
      <c r="G1645" s="101"/>
      <c r="H1645" s="499"/>
      <c r="I1645" s="98"/>
      <c r="J1645" s="98"/>
      <c r="K1645" s="94"/>
      <c r="L1645" s="95"/>
      <c r="M1645" s="95"/>
      <c r="N1645" s="101"/>
    </row>
    <row r="1646" spans="1:14" ht="24.95" customHeight="1" x14ac:dyDescent="0.25">
      <c r="A1646" s="360"/>
      <c r="B1646" s="360"/>
      <c r="C1646" s="360"/>
      <c r="D1646" s="102"/>
      <c r="E1646" s="498"/>
      <c r="F1646" s="571"/>
      <c r="G1646" s="101"/>
      <c r="H1646" s="499"/>
      <c r="I1646" s="98"/>
      <c r="J1646" s="98"/>
      <c r="K1646" s="94"/>
      <c r="L1646" s="95"/>
      <c r="M1646" s="95"/>
      <c r="N1646" s="101"/>
    </row>
    <row r="1647" spans="1:14" ht="24.95" customHeight="1" x14ac:dyDescent="0.25">
      <c r="A1647" s="360"/>
      <c r="B1647" s="360"/>
      <c r="C1647" s="360"/>
      <c r="D1647" s="102"/>
      <c r="E1647" s="498"/>
      <c r="F1647" s="571"/>
      <c r="G1647" s="101"/>
      <c r="H1647" s="499"/>
      <c r="I1647" s="98"/>
      <c r="J1647" s="98"/>
      <c r="K1647" s="94"/>
      <c r="L1647" s="95"/>
      <c r="M1647" s="95"/>
      <c r="N1647" s="101"/>
    </row>
    <row r="1648" spans="1:14" ht="24.95" customHeight="1" x14ac:dyDescent="0.25">
      <c r="A1648" s="360"/>
      <c r="B1648" s="360"/>
      <c r="C1648" s="360"/>
      <c r="D1648" s="102"/>
      <c r="E1648" s="498"/>
      <c r="F1648" s="571"/>
      <c r="G1648" s="101"/>
      <c r="H1648" s="499"/>
      <c r="I1648" s="98"/>
      <c r="J1648" s="98"/>
      <c r="K1648" s="94"/>
      <c r="L1648" s="95"/>
      <c r="M1648" s="95"/>
      <c r="N1648" s="101"/>
    </row>
    <row r="1649" spans="1:14" ht="24.95" customHeight="1" x14ac:dyDescent="0.25">
      <c r="A1649" s="360"/>
      <c r="B1649" s="360"/>
      <c r="C1649" s="360"/>
      <c r="D1649" s="102"/>
      <c r="E1649" s="498"/>
      <c r="F1649" s="571"/>
      <c r="G1649" s="101"/>
      <c r="H1649" s="499"/>
      <c r="I1649" s="98"/>
      <c r="J1649" s="98"/>
      <c r="K1649" s="94"/>
      <c r="L1649" s="95"/>
      <c r="M1649" s="95"/>
      <c r="N1649" s="101"/>
    </row>
    <row r="1650" spans="1:14" ht="24.95" customHeight="1" x14ac:dyDescent="0.25">
      <c r="A1650" s="360"/>
      <c r="B1650" s="360"/>
      <c r="C1650" s="360"/>
      <c r="D1650" s="102"/>
      <c r="E1650" s="498"/>
      <c r="F1650" s="571"/>
      <c r="G1650" s="101"/>
      <c r="H1650" s="499"/>
      <c r="I1650" s="98"/>
      <c r="J1650" s="98"/>
      <c r="K1650" s="94"/>
      <c r="L1650" s="95"/>
      <c r="M1650" s="95"/>
      <c r="N1650" s="101"/>
    </row>
    <row r="1651" spans="1:14" ht="24.95" customHeight="1" x14ac:dyDescent="0.25">
      <c r="A1651" s="360"/>
      <c r="B1651" s="360"/>
      <c r="C1651" s="360"/>
      <c r="D1651" s="102"/>
      <c r="E1651" s="498"/>
      <c r="F1651" s="571"/>
      <c r="G1651" s="101"/>
      <c r="H1651" s="499"/>
      <c r="I1651" s="98"/>
      <c r="J1651" s="98"/>
      <c r="K1651" s="94"/>
      <c r="L1651" s="95"/>
      <c r="M1651" s="95"/>
      <c r="N1651" s="101"/>
    </row>
    <row r="1652" spans="1:14" ht="24.95" customHeight="1" x14ac:dyDescent="0.25">
      <c r="A1652" s="360"/>
      <c r="B1652" s="360"/>
      <c r="C1652" s="360"/>
      <c r="D1652" s="102"/>
      <c r="E1652" s="498"/>
      <c r="F1652" s="571"/>
      <c r="G1652" s="101"/>
      <c r="H1652" s="499"/>
      <c r="I1652" s="98"/>
      <c r="J1652" s="98"/>
      <c r="K1652" s="94"/>
      <c r="L1652" s="95"/>
      <c r="M1652" s="95"/>
      <c r="N1652" s="101"/>
    </row>
    <row r="1653" spans="1:14" ht="24.95" customHeight="1" x14ac:dyDescent="0.25">
      <c r="A1653" s="360"/>
      <c r="B1653" s="360"/>
      <c r="C1653" s="360"/>
      <c r="D1653" s="102"/>
      <c r="E1653" s="498"/>
      <c r="F1653" s="571"/>
      <c r="G1653" s="101"/>
      <c r="H1653" s="499"/>
      <c r="I1653" s="98"/>
      <c r="J1653" s="98"/>
      <c r="K1653" s="94"/>
      <c r="L1653" s="95"/>
      <c r="M1653" s="95"/>
      <c r="N1653" s="101"/>
    </row>
    <row r="1654" spans="1:14" ht="24.95" customHeight="1" x14ac:dyDescent="0.25">
      <c r="A1654" s="360"/>
      <c r="B1654" s="360"/>
      <c r="C1654" s="360"/>
      <c r="D1654" s="102"/>
      <c r="E1654" s="498"/>
      <c r="F1654" s="571"/>
      <c r="G1654" s="101"/>
      <c r="H1654" s="499"/>
      <c r="I1654" s="98"/>
      <c r="J1654" s="98"/>
      <c r="K1654" s="94"/>
      <c r="L1654" s="95"/>
      <c r="M1654" s="95"/>
      <c r="N1654" s="101"/>
    </row>
    <row r="1655" spans="1:14" ht="24.95" customHeight="1" x14ac:dyDescent="0.25">
      <c r="A1655" s="360"/>
      <c r="B1655" s="360"/>
      <c r="C1655" s="360"/>
      <c r="D1655" s="102"/>
      <c r="E1655" s="498"/>
      <c r="F1655" s="571"/>
      <c r="G1655" s="101"/>
      <c r="H1655" s="499"/>
      <c r="I1655" s="98"/>
      <c r="J1655" s="98"/>
      <c r="K1655" s="94"/>
      <c r="L1655" s="95"/>
      <c r="M1655" s="95"/>
      <c r="N1655" s="101"/>
    </row>
    <row r="1656" spans="1:14" ht="24.95" customHeight="1" x14ac:dyDescent="0.25">
      <c r="A1656" s="360"/>
      <c r="B1656" s="360"/>
      <c r="C1656" s="360"/>
      <c r="D1656" s="102"/>
      <c r="E1656" s="498"/>
      <c r="F1656" s="571"/>
      <c r="G1656" s="101"/>
      <c r="H1656" s="499"/>
      <c r="I1656" s="98"/>
      <c r="J1656" s="98"/>
      <c r="K1656" s="94"/>
      <c r="L1656" s="95"/>
      <c r="M1656" s="95"/>
      <c r="N1656" s="101"/>
    </row>
    <row r="1657" spans="1:14" ht="24.95" customHeight="1" x14ac:dyDescent="0.25">
      <c r="A1657" s="360"/>
      <c r="B1657" s="360"/>
      <c r="C1657" s="360"/>
      <c r="D1657" s="102"/>
      <c r="E1657" s="498"/>
      <c r="F1657" s="571"/>
      <c r="G1657" s="101"/>
      <c r="H1657" s="499"/>
      <c r="I1657" s="98"/>
      <c r="J1657" s="98"/>
      <c r="K1657" s="94"/>
      <c r="L1657" s="95"/>
      <c r="M1657" s="95"/>
      <c r="N1657" s="101"/>
    </row>
    <row r="1658" spans="1:14" ht="24.95" customHeight="1" x14ac:dyDescent="0.25">
      <c r="A1658" s="360"/>
      <c r="B1658" s="360"/>
      <c r="C1658" s="360"/>
      <c r="D1658" s="102"/>
      <c r="E1658" s="498"/>
      <c r="F1658" s="571"/>
      <c r="G1658" s="101"/>
      <c r="H1658" s="499"/>
      <c r="I1658" s="98"/>
      <c r="J1658" s="98"/>
      <c r="K1658" s="94"/>
      <c r="L1658" s="95"/>
      <c r="M1658" s="95"/>
      <c r="N1658" s="101"/>
    </row>
    <row r="1659" spans="1:14" ht="24.95" customHeight="1" x14ac:dyDescent="0.25">
      <c r="A1659" s="360"/>
      <c r="B1659" s="360"/>
      <c r="C1659" s="360"/>
      <c r="D1659" s="102"/>
      <c r="E1659" s="498"/>
      <c r="F1659" s="571"/>
      <c r="G1659" s="101"/>
      <c r="H1659" s="499"/>
      <c r="I1659" s="98"/>
      <c r="J1659" s="98"/>
      <c r="K1659" s="94"/>
      <c r="L1659" s="95"/>
      <c r="M1659" s="95"/>
      <c r="N1659" s="101"/>
    </row>
    <row r="1660" spans="1:14" ht="24.95" customHeight="1" x14ac:dyDescent="0.25">
      <c r="A1660" s="360"/>
      <c r="B1660" s="360"/>
      <c r="C1660" s="360"/>
      <c r="D1660" s="102"/>
      <c r="E1660" s="498"/>
      <c r="F1660" s="571"/>
      <c r="G1660" s="101"/>
      <c r="H1660" s="499"/>
      <c r="I1660" s="98"/>
      <c r="J1660" s="98"/>
      <c r="K1660" s="94"/>
      <c r="L1660" s="95"/>
      <c r="M1660" s="95"/>
      <c r="N1660" s="101"/>
    </row>
    <row r="1661" spans="1:14" ht="24.95" customHeight="1" x14ac:dyDescent="0.25">
      <c r="A1661" s="360"/>
      <c r="B1661" s="360"/>
      <c r="C1661" s="360"/>
      <c r="D1661" s="102"/>
      <c r="E1661" s="498"/>
      <c r="F1661" s="571"/>
      <c r="G1661" s="101"/>
      <c r="H1661" s="499"/>
      <c r="I1661" s="98"/>
      <c r="J1661" s="98"/>
      <c r="K1661" s="94"/>
      <c r="L1661" s="95"/>
      <c r="M1661" s="95"/>
      <c r="N1661" s="101"/>
    </row>
    <row r="1662" spans="1:14" ht="24.95" customHeight="1" x14ac:dyDescent="0.25">
      <c r="A1662" s="360"/>
      <c r="B1662" s="360"/>
      <c r="C1662" s="360"/>
      <c r="D1662" s="102"/>
      <c r="E1662" s="498"/>
      <c r="F1662" s="571"/>
      <c r="G1662" s="101"/>
      <c r="H1662" s="499"/>
      <c r="I1662" s="98"/>
      <c r="J1662" s="98"/>
      <c r="K1662" s="94"/>
      <c r="L1662" s="95"/>
      <c r="M1662" s="95"/>
      <c r="N1662" s="101"/>
    </row>
    <row r="1663" spans="1:14" ht="24.95" customHeight="1" x14ac:dyDescent="0.25">
      <c r="A1663" s="360"/>
      <c r="B1663" s="360"/>
      <c r="C1663" s="360"/>
      <c r="D1663" s="102"/>
      <c r="E1663" s="498"/>
      <c r="F1663" s="571"/>
      <c r="G1663" s="101"/>
      <c r="H1663" s="499"/>
      <c r="I1663" s="98"/>
      <c r="J1663" s="98"/>
      <c r="K1663" s="94"/>
      <c r="L1663" s="95"/>
      <c r="M1663" s="95"/>
      <c r="N1663" s="101"/>
    </row>
    <row r="1664" spans="1:14" ht="24.95" customHeight="1" x14ac:dyDescent="0.25">
      <c r="A1664" s="360"/>
      <c r="B1664" s="360"/>
      <c r="C1664" s="360"/>
      <c r="D1664" s="102"/>
      <c r="E1664" s="498"/>
      <c r="F1664" s="571"/>
      <c r="G1664" s="101"/>
      <c r="H1664" s="499"/>
      <c r="I1664" s="98"/>
      <c r="J1664" s="98"/>
      <c r="K1664" s="94"/>
      <c r="L1664" s="95"/>
      <c r="M1664" s="95"/>
      <c r="N1664" s="101"/>
    </row>
    <row r="1665" spans="1:14" ht="24.95" customHeight="1" x14ac:dyDescent="0.25">
      <c r="A1665" s="360"/>
      <c r="B1665" s="360"/>
      <c r="C1665" s="360"/>
      <c r="D1665" s="102"/>
      <c r="E1665" s="498"/>
      <c r="F1665" s="571"/>
      <c r="G1665" s="101"/>
      <c r="H1665" s="499"/>
      <c r="I1665" s="98"/>
      <c r="J1665" s="98"/>
      <c r="K1665" s="94"/>
      <c r="L1665" s="95"/>
      <c r="M1665" s="95"/>
      <c r="N1665" s="101"/>
    </row>
    <row r="1666" spans="1:14" ht="24.95" customHeight="1" x14ac:dyDescent="0.25">
      <c r="A1666" s="360"/>
      <c r="B1666" s="360"/>
      <c r="C1666" s="360"/>
      <c r="D1666" s="102"/>
      <c r="E1666" s="498"/>
      <c r="F1666" s="571"/>
      <c r="G1666" s="101"/>
      <c r="H1666" s="499"/>
      <c r="I1666" s="98"/>
      <c r="J1666" s="98"/>
      <c r="K1666" s="94"/>
      <c r="L1666" s="95"/>
      <c r="M1666" s="95"/>
      <c r="N1666" s="101"/>
    </row>
    <row r="1667" spans="1:14" ht="24.95" customHeight="1" x14ac:dyDescent="0.25">
      <c r="A1667" s="360"/>
      <c r="B1667" s="360"/>
      <c r="C1667" s="360"/>
      <c r="D1667" s="102"/>
      <c r="E1667" s="498"/>
      <c r="F1667" s="571"/>
      <c r="G1667" s="101"/>
      <c r="H1667" s="499"/>
      <c r="I1667" s="98"/>
      <c r="J1667" s="98"/>
      <c r="K1667" s="94"/>
      <c r="L1667" s="95"/>
      <c r="M1667" s="95"/>
      <c r="N1667" s="101"/>
    </row>
    <row r="1668" spans="1:14" ht="24.95" customHeight="1" x14ac:dyDescent="0.25">
      <c r="A1668" s="360"/>
      <c r="B1668" s="360"/>
      <c r="C1668" s="360"/>
      <c r="D1668" s="102"/>
      <c r="E1668" s="498"/>
      <c r="F1668" s="571"/>
      <c r="G1668" s="101"/>
      <c r="H1668" s="499"/>
      <c r="I1668" s="98"/>
      <c r="J1668" s="98"/>
      <c r="K1668" s="94"/>
      <c r="L1668" s="95"/>
      <c r="M1668" s="95"/>
      <c r="N1668" s="101"/>
    </row>
    <row r="1669" spans="1:14" ht="24.95" customHeight="1" x14ac:dyDescent="0.25">
      <c r="A1669" s="360"/>
      <c r="B1669" s="360"/>
      <c r="C1669" s="360"/>
      <c r="D1669" s="102"/>
      <c r="E1669" s="498"/>
      <c r="F1669" s="571"/>
      <c r="G1669" s="101"/>
      <c r="H1669" s="499"/>
      <c r="I1669" s="98"/>
      <c r="J1669" s="98"/>
      <c r="K1669" s="94"/>
      <c r="L1669" s="95"/>
      <c r="M1669" s="95"/>
      <c r="N1669" s="101"/>
    </row>
    <row r="1670" spans="1:14" ht="24.95" customHeight="1" x14ac:dyDescent="0.25">
      <c r="A1670" s="360"/>
      <c r="B1670" s="360"/>
      <c r="C1670" s="360"/>
      <c r="D1670" s="102"/>
      <c r="E1670" s="498"/>
      <c r="F1670" s="571"/>
      <c r="G1670" s="101"/>
      <c r="H1670" s="499"/>
      <c r="I1670" s="98"/>
      <c r="J1670" s="98"/>
      <c r="K1670" s="94"/>
      <c r="L1670" s="95"/>
      <c r="M1670" s="95"/>
      <c r="N1670" s="101"/>
    </row>
    <row r="1671" spans="1:14" ht="24.95" customHeight="1" x14ac:dyDescent="0.25">
      <c r="A1671" s="360"/>
      <c r="B1671" s="360"/>
      <c r="C1671" s="360"/>
      <c r="D1671" s="102"/>
      <c r="E1671" s="498"/>
      <c r="F1671" s="571"/>
      <c r="G1671" s="101"/>
      <c r="H1671" s="499"/>
      <c r="I1671" s="98"/>
      <c r="J1671" s="98"/>
      <c r="K1671" s="94"/>
      <c r="L1671" s="95"/>
      <c r="M1671" s="95"/>
      <c r="N1671" s="101"/>
    </row>
    <row r="1672" spans="1:14" ht="24.95" customHeight="1" x14ac:dyDescent="0.25">
      <c r="A1672" s="360"/>
      <c r="B1672" s="360"/>
      <c r="C1672" s="360"/>
      <c r="D1672" s="102"/>
      <c r="E1672" s="498"/>
      <c r="F1672" s="571"/>
      <c r="G1672" s="101"/>
      <c r="H1672" s="499"/>
      <c r="I1672" s="98"/>
      <c r="J1672" s="98"/>
      <c r="K1672" s="94"/>
      <c r="L1672" s="95"/>
      <c r="M1672" s="95"/>
      <c r="N1672" s="101"/>
    </row>
    <row r="1673" spans="1:14" ht="24.95" customHeight="1" x14ac:dyDescent="0.25">
      <c r="A1673" s="360"/>
      <c r="B1673" s="360"/>
      <c r="C1673" s="360"/>
      <c r="D1673" s="102"/>
      <c r="E1673" s="498"/>
      <c r="F1673" s="571"/>
      <c r="G1673" s="101"/>
      <c r="H1673" s="499"/>
      <c r="I1673" s="98"/>
      <c r="J1673" s="98"/>
      <c r="K1673" s="94"/>
      <c r="L1673" s="95"/>
      <c r="M1673" s="95"/>
      <c r="N1673" s="101"/>
    </row>
    <row r="1674" spans="1:14" ht="24.95" customHeight="1" x14ac:dyDescent="0.25">
      <c r="A1674" s="360"/>
      <c r="B1674" s="360"/>
      <c r="C1674" s="360"/>
      <c r="D1674" s="102"/>
      <c r="E1674" s="498"/>
      <c r="F1674" s="571"/>
      <c r="G1674" s="101"/>
      <c r="H1674" s="499"/>
      <c r="I1674" s="98"/>
      <c r="J1674" s="98"/>
      <c r="K1674" s="94"/>
      <c r="L1674" s="95"/>
      <c r="M1674" s="95"/>
      <c r="N1674" s="101"/>
    </row>
    <row r="1675" spans="1:14" ht="24.95" customHeight="1" x14ac:dyDescent="0.25">
      <c r="A1675" s="360"/>
      <c r="B1675" s="360"/>
      <c r="C1675" s="360"/>
      <c r="D1675" s="102"/>
      <c r="E1675" s="498"/>
      <c r="F1675" s="571"/>
      <c r="G1675" s="101"/>
      <c r="H1675" s="499"/>
      <c r="I1675" s="98"/>
      <c r="J1675" s="98"/>
      <c r="K1675" s="94"/>
      <c r="L1675" s="95"/>
      <c r="M1675" s="95"/>
      <c r="N1675" s="101"/>
    </row>
    <row r="1676" spans="1:14" ht="24.95" customHeight="1" x14ac:dyDescent="0.25">
      <c r="A1676" s="360"/>
      <c r="B1676" s="360"/>
      <c r="C1676" s="360"/>
      <c r="D1676" s="102"/>
      <c r="E1676" s="498"/>
      <c r="F1676" s="571"/>
      <c r="G1676" s="101"/>
      <c r="H1676" s="499"/>
      <c r="I1676" s="98"/>
      <c r="J1676" s="98"/>
      <c r="K1676" s="94"/>
      <c r="L1676" s="95"/>
      <c r="M1676" s="95"/>
      <c r="N1676" s="101"/>
    </row>
    <row r="1677" spans="1:14" ht="24.95" customHeight="1" x14ac:dyDescent="0.25">
      <c r="A1677" s="360"/>
      <c r="B1677" s="360"/>
      <c r="C1677" s="360"/>
      <c r="D1677" s="102"/>
      <c r="E1677" s="498"/>
      <c r="F1677" s="571"/>
      <c r="G1677" s="101"/>
      <c r="H1677" s="499"/>
      <c r="I1677" s="98"/>
      <c r="J1677" s="98"/>
      <c r="K1677" s="94"/>
      <c r="L1677" s="95"/>
      <c r="M1677" s="95"/>
      <c r="N1677" s="101"/>
    </row>
    <row r="1678" spans="1:14" ht="24.95" customHeight="1" x14ac:dyDescent="0.25">
      <c r="A1678" s="360"/>
      <c r="B1678" s="360"/>
      <c r="C1678" s="360"/>
      <c r="D1678" s="102"/>
      <c r="E1678" s="498"/>
      <c r="F1678" s="571"/>
      <c r="G1678" s="101"/>
      <c r="H1678" s="499"/>
      <c r="I1678" s="98"/>
      <c r="J1678" s="98"/>
      <c r="K1678" s="94"/>
      <c r="L1678" s="95"/>
      <c r="M1678" s="95"/>
      <c r="N1678" s="101"/>
    </row>
    <row r="1679" spans="1:14" ht="24.95" customHeight="1" x14ac:dyDescent="0.25">
      <c r="A1679" s="360"/>
      <c r="B1679" s="360"/>
      <c r="C1679" s="360"/>
      <c r="D1679" s="102"/>
      <c r="E1679" s="498"/>
      <c r="F1679" s="571"/>
      <c r="G1679" s="101"/>
      <c r="H1679" s="499"/>
      <c r="I1679" s="98"/>
      <c r="J1679" s="98"/>
      <c r="K1679" s="94"/>
      <c r="L1679" s="95"/>
      <c r="M1679" s="95"/>
      <c r="N1679" s="101"/>
    </row>
    <row r="1680" spans="1:14" ht="24.95" customHeight="1" x14ac:dyDescent="0.25">
      <c r="A1680" s="360"/>
      <c r="B1680" s="360"/>
      <c r="C1680" s="360"/>
      <c r="D1680" s="102"/>
      <c r="E1680" s="498"/>
      <c r="F1680" s="571"/>
      <c r="G1680" s="101"/>
      <c r="H1680" s="499"/>
      <c r="I1680" s="98"/>
      <c r="J1680" s="98"/>
      <c r="K1680" s="94"/>
      <c r="L1680" s="95"/>
      <c r="M1680" s="95"/>
      <c r="N1680" s="101"/>
    </row>
    <row r="1681" spans="1:14" ht="24.95" customHeight="1" x14ac:dyDescent="0.25">
      <c r="A1681" s="360"/>
      <c r="B1681" s="360"/>
      <c r="C1681" s="360"/>
      <c r="D1681" s="102"/>
      <c r="E1681" s="498"/>
      <c r="F1681" s="571"/>
      <c r="G1681" s="101"/>
      <c r="H1681" s="499"/>
      <c r="I1681" s="98"/>
      <c r="J1681" s="98"/>
      <c r="K1681" s="94"/>
      <c r="L1681" s="95"/>
      <c r="M1681" s="95"/>
      <c r="N1681" s="101"/>
    </row>
    <row r="1682" spans="1:14" ht="24.95" customHeight="1" x14ac:dyDescent="0.25">
      <c r="A1682" s="360"/>
      <c r="B1682" s="360"/>
      <c r="C1682" s="360"/>
      <c r="D1682" s="102"/>
      <c r="E1682" s="498"/>
      <c r="F1682" s="571"/>
      <c r="G1682" s="101"/>
      <c r="H1682" s="499"/>
      <c r="I1682" s="98"/>
      <c r="J1682" s="98"/>
      <c r="K1682" s="94"/>
      <c r="L1682" s="95"/>
      <c r="M1682" s="95"/>
      <c r="N1682" s="101"/>
    </row>
    <row r="1683" spans="1:14" ht="24.95" customHeight="1" x14ac:dyDescent="0.25">
      <c r="A1683" s="360"/>
      <c r="B1683" s="360"/>
      <c r="C1683" s="360"/>
      <c r="D1683" s="102"/>
      <c r="E1683" s="498"/>
      <c r="F1683" s="571"/>
      <c r="G1683" s="101"/>
      <c r="H1683" s="499"/>
      <c r="I1683" s="98"/>
      <c r="J1683" s="98"/>
      <c r="K1683" s="94"/>
      <c r="L1683" s="95"/>
      <c r="M1683" s="95"/>
      <c r="N1683" s="101"/>
    </row>
    <row r="1684" spans="1:14" ht="24.95" customHeight="1" x14ac:dyDescent="0.25">
      <c r="A1684" s="360"/>
      <c r="B1684" s="360"/>
      <c r="C1684" s="360"/>
      <c r="D1684" s="102"/>
      <c r="E1684" s="498"/>
      <c r="F1684" s="571"/>
      <c r="G1684" s="101"/>
      <c r="H1684" s="499"/>
      <c r="I1684" s="98"/>
      <c r="J1684" s="98"/>
      <c r="K1684" s="94"/>
      <c r="L1684" s="95"/>
      <c r="M1684" s="95"/>
      <c r="N1684" s="101"/>
    </row>
    <row r="1685" spans="1:14" ht="24.95" customHeight="1" x14ac:dyDescent="0.25">
      <c r="A1685" s="360"/>
      <c r="B1685" s="360"/>
      <c r="C1685" s="360"/>
      <c r="D1685" s="102"/>
      <c r="E1685" s="498"/>
      <c r="F1685" s="571"/>
      <c r="G1685" s="101"/>
      <c r="H1685" s="499"/>
      <c r="I1685" s="98"/>
      <c r="J1685" s="98"/>
      <c r="K1685" s="94"/>
      <c r="L1685" s="95"/>
      <c r="M1685" s="95"/>
      <c r="N1685" s="101"/>
    </row>
    <row r="1686" spans="1:14" ht="24.95" customHeight="1" x14ac:dyDescent="0.25">
      <c r="A1686" s="360"/>
      <c r="B1686" s="360"/>
      <c r="C1686" s="360"/>
      <c r="D1686" s="102"/>
      <c r="E1686" s="498"/>
      <c r="F1686" s="571"/>
      <c r="G1686" s="101"/>
      <c r="H1686" s="499"/>
      <c r="I1686" s="98"/>
      <c r="J1686" s="98"/>
      <c r="K1686" s="94"/>
      <c r="L1686" s="95"/>
      <c r="M1686" s="95"/>
      <c r="N1686" s="101"/>
    </row>
    <row r="1687" spans="1:14" ht="24.95" customHeight="1" x14ac:dyDescent="0.25">
      <c r="A1687" s="360"/>
      <c r="B1687" s="360"/>
      <c r="C1687" s="360"/>
      <c r="D1687" s="102"/>
      <c r="E1687" s="498"/>
      <c r="F1687" s="571"/>
      <c r="G1687" s="101"/>
      <c r="H1687" s="499"/>
      <c r="I1687" s="98"/>
      <c r="J1687" s="98"/>
      <c r="K1687" s="94"/>
      <c r="L1687" s="95"/>
      <c r="M1687" s="95"/>
      <c r="N1687" s="101"/>
    </row>
    <row r="1688" spans="1:14" ht="24.95" customHeight="1" x14ac:dyDescent="0.25">
      <c r="A1688" s="360"/>
      <c r="B1688" s="360"/>
      <c r="C1688" s="360"/>
      <c r="D1688" s="102"/>
      <c r="E1688" s="498"/>
      <c r="F1688" s="571"/>
      <c r="G1688" s="101"/>
      <c r="H1688" s="499"/>
      <c r="I1688" s="98"/>
      <c r="J1688" s="98"/>
      <c r="K1688" s="94"/>
      <c r="L1688" s="95"/>
      <c r="M1688" s="95"/>
      <c r="N1688" s="101"/>
    </row>
    <row r="1689" spans="1:14" ht="24.95" customHeight="1" x14ac:dyDescent="0.25">
      <c r="A1689" s="360"/>
      <c r="B1689" s="360"/>
      <c r="C1689" s="360"/>
      <c r="D1689" s="102"/>
      <c r="E1689" s="498"/>
      <c r="F1689" s="571"/>
      <c r="G1689" s="101"/>
      <c r="H1689" s="499"/>
      <c r="I1689" s="98"/>
      <c r="J1689" s="98"/>
      <c r="K1689" s="94"/>
      <c r="L1689" s="95"/>
      <c r="M1689" s="95"/>
      <c r="N1689" s="101"/>
    </row>
    <row r="1690" spans="1:14" ht="24.95" customHeight="1" x14ac:dyDescent="0.25">
      <c r="A1690" s="360"/>
      <c r="B1690" s="360"/>
      <c r="C1690" s="360"/>
      <c r="D1690" s="102"/>
      <c r="E1690" s="498"/>
      <c r="F1690" s="571"/>
      <c r="G1690" s="101"/>
      <c r="H1690" s="499"/>
      <c r="I1690" s="98"/>
      <c r="J1690" s="98"/>
      <c r="K1690" s="94"/>
      <c r="L1690" s="95"/>
      <c r="M1690" s="95"/>
      <c r="N1690" s="101"/>
    </row>
    <row r="1691" spans="1:14" ht="24.95" customHeight="1" x14ac:dyDescent="0.25">
      <c r="A1691" s="360"/>
      <c r="B1691" s="360"/>
      <c r="C1691" s="360"/>
      <c r="D1691" s="102"/>
      <c r="E1691" s="498"/>
      <c r="F1691" s="571"/>
      <c r="G1691" s="101"/>
      <c r="H1691" s="499"/>
      <c r="I1691" s="98"/>
      <c r="J1691" s="98"/>
      <c r="K1691" s="94"/>
      <c r="L1691" s="95"/>
      <c r="M1691" s="95"/>
      <c r="N1691" s="101"/>
    </row>
    <row r="1692" spans="1:14" ht="24.95" customHeight="1" x14ac:dyDescent="0.25">
      <c r="A1692" s="360"/>
      <c r="B1692" s="360"/>
      <c r="C1692" s="360"/>
      <c r="D1692" s="102"/>
      <c r="E1692" s="498"/>
      <c r="F1692" s="571"/>
      <c r="G1692" s="101"/>
      <c r="H1692" s="499"/>
      <c r="I1692" s="98"/>
      <c r="J1692" s="98"/>
      <c r="K1692" s="94"/>
      <c r="L1692" s="95"/>
      <c r="M1692" s="95"/>
      <c r="N1692" s="101"/>
    </row>
    <row r="1693" spans="1:14" ht="24.95" customHeight="1" x14ac:dyDescent="0.25">
      <c r="A1693" s="360"/>
      <c r="B1693" s="360"/>
      <c r="C1693" s="360"/>
      <c r="D1693" s="102"/>
      <c r="E1693" s="498"/>
      <c r="F1693" s="571"/>
      <c r="G1693" s="101"/>
      <c r="H1693" s="499"/>
      <c r="I1693" s="98"/>
      <c r="J1693" s="98"/>
      <c r="K1693" s="94"/>
      <c r="L1693" s="95"/>
      <c r="M1693" s="95"/>
      <c r="N1693" s="101"/>
    </row>
    <row r="1694" spans="1:14" ht="24.95" customHeight="1" x14ac:dyDescent="0.25">
      <c r="A1694" s="360"/>
      <c r="B1694" s="360"/>
      <c r="C1694" s="360"/>
      <c r="D1694" s="102"/>
      <c r="E1694" s="498"/>
      <c r="F1694" s="571"/>
      <c r="G1694" s="101"/>
      <c r="H1694" s="499"/>
      <c r="I1694" s="98"/>
      <c r="J1694" s="98"/>
      <c r="K1694" s="94"/>
      <c r="L1694" s="95"/>
      <c r="M1694" s="95"/>
      <c r="N1694" s="101"/>
    </row>
    <row r="1695" spans="1:14" ht="24.95" customHeight="1" x14ac:dyDescent="0.25">
      <c r="A1695" s="360"/>
      <c r="B1695" s="360"/>
      <c r="C1695" s="360"/>
      <c r="D1695" s="102"/>
      <c r="E1695" s="498"/>
      <c r="F1695" s="571"/>
      <c r="G1695" s="101"/>
      <c r="H1695" s="499"/>
      <c r="I1695" s="98"/>
      <c r="J1695" s="98"/>
      <c r="K1695" s="94"/>
      <c r="L1695" s="95"/>
      <c r="M1695" s="95"/>
      <c r="N1695" s="101"/>
    </row>
    <row r="1696" spans="1:14" ht="24.95" customHeight="1" x14ac:dyDescent="0.25">
      <c r="A1696" s="360"/>
      <c r="B1696" s="360"/>
      <c r="C1696" s="360"/>
      <c r="D1696" s="102"/>
      <c r="E1696" s="498"/>
      <c r="F1696" s="571"/>
      <c r="G1696" s="101"/>
      <c r="H1696" s="499"/>
      <c r="I1696" s="98"/>
      <c r="J1696" s="98"/>
      <c r="K1696" s="94"/>
      <c r="L1696" s="95"/>
      <c r="M1696" s="95"/>
      <c r="N1696" s="101"/>
    </row>
    <row r="1697" spans="1:14" ht="24.95" customHeight="1" x14ac:dyDescent="0.25">
      <c r="A1697" s="360"/>
      <c r="B1697" s="360"/>
      <c r="C1697" s="360"/>
      <c r="D1697" s="102"/>
      <c r="E1697" s="498"/>
      <c r="F1697" s="571"/>
      <c r="G1697" s="101"/>
      <c r="H1697" s="499"/>
      <c r="I1697" s="98"/>
      <c r="J1697" s="98"/>
      <c r="K1697" s="94"/>
      <c r="L1697" s="95"/>
      <c r="M1697" s="95"/>
      <c r="N1697" s="101"/>
    </row>
    <row r="1698" spans="1:14" ht="24.95" customHeight="1" x14ac:dyDescent="0.25">
      <c r="A1698" s="360"/>
      <c r="B1698" s="360"/>
      <c r="C1698" s="360"/>
      <c r="D1698" s="102"/>
      <c r="E1698" s="498"/>
      <c r="F1698" s="571"/>
      <c r="G1698" s="101"/>
      <c r="H1698" s="499"/>
      <c r="I1698" s="98"/>
      <c r="J1698" s="98"/>
      <c r="K1698" s="94"/>
      <c r="L1698" s="95"/>
      <c r="M1698" s="95"/>
      <c r="N1698" s="101"/>
    </row>
    <row r="1699" spans="1:14" ht="24.95" customHeight="1" x14ac:dyDescent="0.25">
      <c r="A1699" s="360"/>
      <c r="B1699" s="360"/>
      <c r="C1699" s="360"/>
      <c r="D1699" s="102"/>
      <c r="E1699" s="498"/>
      <c r="F1699" s="571"/>
      <c r="G1699" s="101"/>
      <c r="H1699" s="499"/>
      <c r="I1699" s="98"/>
      <c r="J1699" s="98"/>
      <c r="K1699" s="94"/>
      <c r="L1699" s="95"/>
      <c r="M1699" s="95"/>
      <c r="N1699" s="101"/>
    </row>
    <row r="1700" spans="1:14" ht="24.95" customHeight="1" x14ac:dyDescent="0.25">
      <c r="A1700" s="360"/>
      <c r="B1700" s="360"/>
      <c r="C1700" s="360"/>
      <c r="D1700" s="102"/>
      <c r="E1700" s="498"/>
      <c r="F1700" s="571"/>
      <c r="G1700" s="101"/>
      <c r="H1700" s="499"/>
      <c r="I1700" s="98"/>
      <c r="J1700" s="98"/>
      <c r="K1700" s="94"/>
      <c r="L1700" s="95"/>
      <c r="M1700" s="95"/>
      <c r="N1700" s="101"/>
    </row>
    <row r="1701" spans="1:14" ht="24.95" customHeight="1" x14ac:dyDescent="0.25">
      <c r="A1701" s="360"/>
      <c r="B1701" s="360"/>
      <c r="C1701" s="360"/>
      <c r="D1701" s="102"/>
      <c r="E1701" s="498"/>
      <c r="F1701" s="571"/>
      <c r="G1701" s="101"/>
      <c r="H1701" s="499"/>
      <c r="I1701" s="98"/>
      <c r="J1701" s="98"/>
      <c r="K1701" s="94"/>
      <c r="L1701" s="95"/>
      <c r="M1701" s="95"/>
      <c r="N1701" s="101"/>
    </row>
    <row r="1702" spans="1:14" ht="24.95" customHeight="1" x14ac:dyDescent="0.25">
      <c r="A1702" s="360"/>
      <c r="B1702" s="360"/>
      <c r="C1702" s="360"/>
      <c r="D1702" s="102"/>
      <c r="E1702" s="498"/>
      <c r="F1702" s="571"/>
      <c r="G1702" s="101"/>
      <c r="H1702" s="499"/>
      <c r="I1702" s="98"/>
      <c r="J1702" s="98"/>
      <c r="K1702" s="94"/>
      <c r="L1702" s="95"/>
      <c r="M1702" s="95"/>
      <c r="N1702" s="101"/>
    </row>
    <row r="1703" spans="1:14" ht="24.95" customHeight="1" x14ac:dyDescent="0.25">
      <c r="A1703" s="360"/>
      <c r="B1703" s="360"/>
      <c r="C1703" s="360"/>
      <c r="D1703" s="102"/>
      <c r="E1703" s="498"/>
      <c r="F1703" s="571"/>
      <c r="G1703" s="101"/>
      <c r="H1703" s="499"/>
      <c r="I1703" s="98"/>
      <c r="J1703" s="98"/>
      <c r="K1703" s="94"/>
      <c r="L1703" s="95"/>
      <c r="M1703" s="95"/>
      <c r="N1703" s="101"/>
    </row>
    <row r="1704" spans="1:14" ht="24.95" customHeight="1" x14ac:dyDescent="0.25">
      <c r="A1704" s="360"/>
      <c r="B1704" s="360"/>
      <c r="C1704" s="360"/>
      <c r="D1704" s="102"/>
      <c r="E1704" s="498"/>
      <c r="F1704" s="571"/>
      <c r="G1704" s="101"/>
      <c r="H1704" s="499"/>
      <c r="I1704" s="98"/>
      <c r="J1704" s="98"/>
      <c r="K1704" s="94"/>
      <c r="L1704" s="95"/>
      <c r="M1704" s="95"/>
      <c r="N1704" s="101"/>
    </row>
    <row r="1705" spans="1:14" ht="24.95" customHeight="1" x14ac:dyDescent="0.25">
      <c r="A1705" s="360"/>
      <c r="B1705" s="360"/>
      <c r="C1705" s="360"/>
      <c r="D1705" s="102"/>
      <c r="E1705" s="498"/>
      <c r="F1705" s="571"/>
      <c r="G1705" s="101"/>
      <c r="H1705" s="499"/>
      <c r="I1705" s="98"/>
      <c r="J1705" s="98"/>
      <c r="K1705" s="94"/>
      <c r="L1705" s="95"/>
      <c r="M1705" s="95"/>
      <c r="N1705" s="101"/>
    </row>
    <row r="1706" spans="1:14" ht="24.95" customHeight="1" x14ac:dyDescent="0.25">
      <c r="A1706" s="360"/>
      <c r="B1706" s="360"/>
      <c r="C1706" s="360"/>
      <c r="D1706" s="102"/>
      <c r="E1706" s="498"/>
      <c r="F1706" s="571"/>
      <c r="G1706" s="101"/>
      <c r="H1706" s="499"/>
      <c r="I1706" s="98"/>
      <c r="J1706" s="98"/>
      <c r="K1706" s="94"/>
      <c r="L1706" s="95"/>
      <c r="M1706" s="95"/>
      <c r="N1706" s="101"/>
    </row>
    <row r="1707" spans="1:14" ht="24.95" customHeight="1" x14ac:dyDescent="0.25">
      <c r="A1707" s="360"/>
      <c r="B1707" s="360"/>
      <c r="C1707" s="360"/>
      <c r="D1707" s="102"/>
      <c r="E1707" s="498"/>
      <c r="F1707" s="571"/>
      <c r="G1707" s="101"/>
      <c r="H1707" s="499"/>
      <c r="I1707" s="98"/>
      <c r="J1707" s="98"/>
      <c r="K1707" s="94"/>
      <c r="L1707" s="95"/>
      <c r="M1707" s="95"/>
      <c r="N1707" s="101"/>
    </row>
    <row r="1708" spans="1:14" ht="24.95" customHeight="1" x14ac:dyDescent="0.25">
      <c r="A1708" s="360"/>
      <c r="B1708" s="360"/>
      <c r="C1708" s="360"/>
      <c r="D1708" s="102"/>
      <c r="E1708" s="498"/>
      <c r="F1708" s="571"/>
      <c r="G1708" s="101"/>
      <c r="H1708" s="499"/>
      <c r="I1708" s="98"/>
      <c r="J1708" s="98"/>
      <c r="K1708" s="94"/>
      <c r="L1708" s="95"/>
      <c r="M1708" s="95"/>
      <c r="N1708" s="101"/>
    </row>
    <row r="1709" spans="1:14" ht="24.95" customHeight="1" x14ac:dyDescent="0.25">
      <c r="A1709" s="360"/>
      <c r="B1709" s="360"/>
      <c r="C1709" s="360"/>
      <c r="D1709" s="102"/>
      <c r="E1709" s="498"/>
      <c r="F1709" s="571"/>
      <c r="G1709" s="101"/>
      <c r="H1709" s="499"/>
      <c r="I1709" s="98"/>
      <c r="J1709" s="98"/>
      <c r="K1709" s="94"/>
      <c r="L1709" s="95"/>
      <c r="M1709" s="95"/>
      <c r="N1709" s="101"/>
    </row>
    <row r="1710" spans="1:14" ht="24.95" customHeight="1" x14ac:dyDescent="0.25">
      <c r="A1710" s="360"/>
      <c r="B1710" s="360"/>
      <c r="C1710" s="360"/>
      <c r="D1710" s="102"/>
      <c r="E1710" s="498"/>
      <c r="F1710" s="571"/>
      <c r="G1710" s="101"/>
      <c r="H1710" s="499"/>
      <c r="I1710" s="98"/>
      <c r="J1710" s="98"/>
      <c r="K1710" s="94"/>
      <c r="L1710" s="95"/>
      <c r="M1710" s="95"/>
      <c r="N1710" s="101"/>
    </row>
    <row r="1711" spans="1:14" ht="24.95" customHeight="1" x14ac:dyDescent="0.25">
      <c r="A1711" s="360"/>
      <c r="B1711" s="360"/>
      <c r="C1711" s="360"/>
      <c r="D1711" s="102"/>
      <c r="E1711" s="498"/>
      <c r="F1711" s="571"/>
      <c r="G1711" s="101"/>
      <c r="H1711" s="499"/>
      <c r="I1711" s="98"/>
      <c r="J1711" s="98"/>
      <c r="K1711" s="94"/>
      <c r="L1711" s="95"/>
      <c r="M1711" s="95"/>
      <c r="N1711" s="101"/>
    </row>
    <row r="1712" spans="1:14" ht="24.95" customHeight="1" x14ac:dyDescent="0.25">
      <c r="A1712" s="360"/>
      <c r="B1712" s="360"/>
      <c r="C1712" s="360"/>
      <c r="D1712" s="102"/>
      <c r="E1712" s="498"/>
      <c r="F1712" s="571"/>
      <c r="G1712" s="101"/>
      <c r="H1712" s="499"/>
      <c r="I1712" s="98"/>
      <c r="J1712" s="98"/>
      <c r="K1712" s="94"/>
      <c r="L1712" s="95"/>
      <c r="M1712" s="95"/>
      <c r="N1712" s="101"/>
    </row>
    <row r="1713" spans="1:14" ht="24.95" customHeight="1" x14ac:dyDescent="0.25">
      <c r="A1713" s="360"/>
      <c r="B1713" s="360"/>
      <c r="C1713" s="360"/>
      <c r="D1713" s="102"/>
      <c r="E1713" s="498"/>
      <c r="F1713" s="571"/>
      <c r="G1713" s="101"/>
      <c r="H1713" s="499"/>
      <c r="I1713" s="98"/>
      <c r="J1713" s="98"/>
      <c r="K1713" s="94"/>
      <c r="L1713" s="95"/>
      <c r="M1713" s="95"/>
      <c r="N1713" s="101"/>
    </row>
    <row r="1714" spans="1:14" ht="24.95" customHeight="1" x14ac:dyDescent="0.25">
      <c r="A1714" s="360"/>
      <c r="B1714" s="360"/>
      <c r="C1714" s="360"/>
      <c r="D1714" s="102"/>
      <c r="E1714" s="498"/>
      <c r="F1714" s="571"/>
      <c r="G1714" s="101"/>
      <c r="H1714" s="499"/>
      <c r="I1714" s="98"/>
      <c r="J1714" s="98"/>
      <c r="K1714" s="94"/>
      <c r="L1714" s="95"/>
      <c r="M1714" s="95"/>
      <c r="N1714" s="101"/>
    </row>
    <row r="1715" spans="1:14" ht="24.95" customHeight="1" x14ac:dyDescent="0.25">
      <c r="A1715" s="360"/>
      <c r="B1715" s="360"/>
      <c r="C1715" s="360"/>
      <c r="D1715" s="102"/>
      <c r="E1715" s="498"/>
      <c r="F1715" s="571"/>
      <c r="G1715" s="101"/>
      <c r="H1715" s="499"/>
      <c r="I1715" s="98"/>
      <c r="J1715" s="98"/>
      <c r="K1715" s="94"/>
      <c r="L1715" s="95"/>
      <c r="M1715" s="95"/>
      <c r="N1715" s="101"/>
    </row>
    <row r="1716" spans="1:14" ht="24.95" customHeight="1" x14ac:dyDescent="0.25">
      <c r="A1716" s="360"/>
      <c r="B1716" s="360"/>
      <c r="C1716" s="360"/>
      <c r="D1716" s="102"/>
      <c r="E1716" s="498"/>
      <c r="F1716" s="571"/>
      <c r="G1716" s="101"/>
      <c r="H1716" s="499"/>
      <c r="I1716" s="98"/>
      <c r="J1716" s="98"/>
      <c r="K1716" s="94"/>
      <c r="L1716" s="95"/>
      <c r="M1716" s="95"/>
      <c r="N1716" s="101"/>
    </row>
    <row r="1717" spans="1:14" ht="24.95" customHeight="1" x14ac:dyDescent="0.25">
      <c r="A1717" s="360"/>
      <c r="B1717" s="360"/>
      <c r="C1717" s="360"/>
      <c r="D1717" s="102"/>
      <c r="E1717" s="498"/>
      <c r="F1717" s="571"/>
      <c r="G1717" s="101"/>
      <c r="H1717" s="499"/>
      <c r="I1717" s="98"/>
      <c r="J1717" s="98"/>
      <c r="K1717" s="94"/>
      <c r="L1717" s="95"/>
      <c r="M1717" s="95"/>
      <c r="N1717" s="101"/>
    </row>
    <row r="1718" spans="1:14" ht="24.95" customHeight="1" x14ac:dyDescent="0.25">
      <c r="A1718" s="360"/>
      <c r="B1718" s="360"/>
      <c r="C1718" s="360"/>
      <c r="D1718" s="102"/>
      <c r="E1718" s="498"/>
      <c r="F1718" s="571"/>
      <c r="G1718" s="101"/>
      <c r="H1718" s="499"/>
      <c r="I1718" s="98"/>
      <c r="J1718" s="98"/>
      <c r="K1718" s="94"/>
      <c r="L1718" s="95"/>
      <c r="M1718" s="95"/>
      <c r="N1718" s="101"/>
    </row>
    <row r="1719" spans="1:14" ht="24.95" customHeight="1" x14ac:dyDescent="0.25">
      <c r="A1719" s="360"/>
      <c r="B1719" s="360"/>
      <c r="C1719" s="360"/>
      <c r="D1719" s="102"/>
      <c r="E1719" s="498"/>
      <c r="F1719" s="571"/>
      <c r="G1719" s="101"/>
      <c r="H1719" s="499"/>
      <c r="I1719" s="98"/>
      <c r="J1719" s="98"/>
      <c r="K1719" s="94"/>
      <c r="L1719" s="95"/>
      <c r="M1719" s="95"/>
      <c r="N1719" s="101"/>
    </row>
    <row r="1720" spans="1:14" ht="24.95" customHeight="1" x14ac:dyDescent="0.25">
      <c r="A1720" s="360"/>
      <c r="B1720" s="360"/>
      <c r="C1720" s="360"/>
      <c r="D1720" s="102"/>
      <c r="E1720" s="498"/>
      <c r="F1720" s="571"/>
      <c r="G1720" s="101"/>
      <c r="H1720" s="499"/>
      <c r="I1720" s="98"/>
      <c r="J1720" s="98"/>
      <c r="K1720" s="94"/>
      <c r="L1720" s="95"/>
      <c r="M1720" s="95"/>
      <c r="N1720" s="101"/>
    </row>
    <row r="1721" spans="1:14" ht="24.95" customHeight="1" x14ac:dyDescent="0.25">
      <c r="A1721" s="360"/>
      <c r="B1721" s="360"/>
      <c r="C1721" s="360"/>
      <c r="D1721" s="102"/>
      <c r="E1721" s="498"/>
      <c r="F1721" s="571"/>
      <c r="G1721" s="101"/>
      <c r="H1721" s="499"/>
      <c r="I1721" s="98"/>
      <c r="J1721" s="98"/>
      <c r="K1721" s="94"/>
      <c r="L1721" s="95"/>
      <c r="M1721" s="95"/>
      <c r="N1721" s="101"/>
    </row>
    <row r="1722" spans="1:14" ht="24.95" customHeight="1" x14ac:dyDescent="0.25">
      <c r="A1722" s="360"/>
      <c r="B1722" s="360"/>
      <c r="C1722" s="360"/>
      <c r="D1722" s="102"/>
      <c r="E1722" s="498"/>
      <c r="F1722" s="571"/>
      <c r="G1722" s="101"/>
      <c r="H1722" s="499"/>
      <c r="I1722" s="98"/>
      <c r="J1722" s="98"/>
      <c r="K1722" s="94"/>
      <c r="L1722" s="95"/>
      <c r="M1722" s="95"/>
      <c r="N1722" s="101"/>
    </row>
    <row r="1723" spans="1:14" ht="24.95" customHeight="1" x14ac:dyDescent="0.25">
      <c r="A1723" s="360"/>
      <c r="B1723" s="360"/>
      <c r="C1723" s="360"/>
      <c r="D1723" s="102"/>
      <c r="E1723" s="498"/>
      <c r="F1723" s="571"/>
      <c r="G1723" s="101"/>
      <c r="H1723" s="499"/>
      <c r="I1723" s="98"/>
      <c r="J1723" s="98"/>
      <c r="K1723" s="94"/>
      <c r="L1723" s="95"/>
      <c r="M1723" s="95"/>
      <c r="N1723" s="101"/>
    </row>
    <row r="1724" spans="1:14" ht="24.95" customHeight="1" x14ac:dyDescent="0.25">
      <c r="A1724" s="360"/>
      <c r="B1724" s="360"/>
      <c r="C1724" s="360"/>
      <c r="D1724" s="102"/>
      <c r="E1724" s="498"/>
      <c r="F1724" s="571"/>
      <c r="G1724" s="101"/>
      <c r="H1724" s="499"/>
      <c r="I1724" s="98"/>
      <c r="J1724" s="98"/>
      <c r="K1724" s="94"/>
      <c r="L1724" s="95"/>
      <c r="M1724" s="95"/>
      <c r="N1724" s="101"/>
    </row>
    <row r="1725" spans="1:14" ht="24.95" customHeight="1" x14ac:dyDescent="0.25">
      <c r="A1725" s="360"/>
      <c r="B1725" s="360"/>
      <c r="C1725" s="360"/>
      <c r="D1725" s="102"/>
      <c r="E1725" s="498"/>
      <c r="F1725" s="571"/>
      <c r="G1725" s="101"/>
      <c r="H1725" s="499"/>
      <c r="I1725" s="98"/>
      <c r="J1725" s="98"/>
      <c r="K1725" s="94"/>
      <c r="L1725" s="95"/>
      <c r="M1725" s="95"/>
      <c r="N1725" s="101"/>
    </row>
    <row r="1726" spans="1:14" ht="24.95" customHeight="1" x14ac:dyDescent="0.25">
      <c r="A1726" s="360"/>
      <c r="B1726" s="360"/>
      <c r="C1726" s="360"/>
      <c r="D1726" s="102"/>
      <c r="E1726" s="498"/>
      <c r="F1726" s="571"/>
      <c r="G1726" s="101"/>
      <c r="H1726" s="499"/>
      <c r="I1726" s="98"/>
      <c r="J1726" s="98"/>
      <c r="K1726" s="94"/>
      <c r="L1726" s="95"/>
      <c r="M1726" s="95"/>
      <c r="N1726" s="101"/>
    </row>
    <row r="1727" spans="1:14" ht="24.95" customHeight="1" x14ac:dyDescent="0.25">
      <c r="A1727" s="360"/>
      <c r="B1727" s="360"/>
      <c r="C1727" s="360"/>
      <c r="D1727" s="102"/>
      <c r="E1727" s="498"/>
      <c r="F1727" s="571"/>
      <c r="G1727" s="101"/>
      <c r="H1727" s="499"/>
      <c r="I1727" s="98"/>
      <c r="J1727" s="98"/>
      <c r="K1727" s="94"/>
      <c r="L1727" s="95"/>
      <c r="M1727" s="95"/>
      <c r="N1727" s="101"/>
    </row>
    <row r="1728" spans="1:14" ht="24.95" customHeight="1" x14ac:dyDescent="0.25">
      <c r="A1728" s="360"/>
      <c r="B1728" s="360"/>
      <c r="C1728" s="360"/>
      <c r="D1728" s="102"/>
      <c r="E1728" s="498"/>
      <c r="F1728" s="571"/>
      <c r="G1728" s="101"/>
      <c r="H1728" s="499"/>
      <c r="I1728" s="98"/>
      <c r="J1728" s="98"/>
      <c r="K1728" s="94"/>
      <c r="L1728" s="95"/>
      <c r="M1728" s="95"/>
      <c r="N1728" s="101"/>
    </row>
    <row r="1729" spans="1:14" ht="24.95" customHeight="1" x14ac:dyDescent="0.25">
      <c r="A1729" s="360"/>
      <c r="B1729" s="360"/>
      <c r="C1729" s="360"/>
      <c r="D1729" s="102"/>
      <c r="E1729" s="498"/>
      <c r="F1729" s="571"/>
      <c r="G1729" s="101"/>
      <c r="H1729" s="499"/>
      <c r="I1729" s="98"/>
      <c r="J1729" s="98"/>
      <c r="K1729" s="94"/>
      <c r="L1729" s="95"/>
      <c r="M1729" s="95"/>
      <c r="N1729" s="101"/>
    </row>
    <row r="1730" spans="1:14" ht="24.95" customHeight="1" x14ac:dyDescent="0.25">
      <c r="A1730" s="360"/>
      <c r="B1730" s="360"/>
      <c r="C1730" s="360"/>
      <c r="D1730" s="102"/>
      <c r="E1730" s="498"/>
      <c r="F1730" s="571"/>
      <c r="G1730" s="101"/>
      <c r="H1730" s="499"/>
      <c r="I1730" s="98"/>
      <c r="J1730" s="98"/>
      <c r="K1730" s="94"/>
      <c r="L1730" s="95"/>
      <c r="M1730" s="95"/>
      <c r="N1730" s="101"/>
    </row>
    <row r="1731" spans="1:14" ht="24.95" customHeight="1" x14ac:dyDescent="0.25">
      <c r="A1731" s="360"/>
      <c r="B1731" s="360"/>
      <c r="C1731" s="360"/>
      <c r="D1731" s="102"/>
      <c r="E1731" s="498"/>
      <c r="F1731" s="571"/>
      <c r="G1731" s="101"/>
      <c r="H1731" s="499"/>
      <c r="I1731" s="98"/>
      <c r="J1731" s="98"/>
      <c r="K1731" s="94"/>
      <c r="L1731" s="95"/>
      <c r="M1731" s="95"/>
      <c r="N1731" s="101"/>
    </row>
    <row r="1732" spans="1:14" ht="24.95" customHeight="1" x14ac:dyDescent="0.25">
      <c r="A1732" s="360"/>
      <c r="B1732" s="360"/>
      <c r="C1732" s="360"/>
      <c r="D1732" s="102"/>
      <c r="E1732" s="498"/>
      <c r="F1732" s="571"/>
      <c r="G1732" s="101"/>
      <c r="H1732" s="499"/>
      <c r="I1732" s="98"/>
      <c r="J1732" s="98"/>
      <c r="K1732" s="94"/>
      <c r="L1732" s="95"/>
      <c r="M1732" s="95"/>
      <c r="N1732" s="101"/>
    </row>
    <row r="1733" spans="1:14" ht="24.95" customHeight="1" x14ac:dyDescent="0.25">
      <c r="A1733" s="360"/>
      <c r="B1733" s="360"/>
      <c r="C1733" s="360"/>
      <c r="D1733" s="102"/>
      <c r="E1733" s="498"/>
      <c r="F1733" s="571"/>
      <c r="G1733" s="101"/>
      <c r="H1733" s="499"/>
      <c r="I1733" s="98"/>
      <c r="J1733" s="98"/>
      <c r="K1733" s="94"/>
      <c r="L1733" s="95"/>
      <c r="M1733" s="95"/>
      <c r="N1733" s="101"/>
    </row>
    <row r="1734" spans="1:14" ht="24.95" customHeight="1" x14ac:dyDescent="0.25">
      <c r="A1734" s="360"/>
      <c r="B1734" s="360"/>
      <c r="C1734" s="360"/>
      <c r="D1734" s="102"/>
      <c r="E1734" s="498"/>
      <c r="F1734" s="571"/>
      <c r="G1734" s="101"/>
      <c r="H1734" s="499"/>
      <c r="I1734" s="98"/>
      <c r="J1734" s="98"/>
      <c r="K1734" s="94"/>
      <c r="L1734" s="95"/>
      <c r="M1734" s="95"/>
      <c r="N1734" s="101"/>
    </row>
    <row r="1735" spans="1:14" ht="24.95" customHeight="1" x14ac:dyDescent="0.25">
      <c r="A1735" s="360"/>
      <c r="B1735" s="360"/>
      <c r="C1735" s="360"/>
      <c r="D1735" s="102"/>
      <c r="E1735" s="498"/>
      <c r="F1735" s="571"/>
      <c r="G1735" s="101"/>
      <c r="H1735" s="499"/>
      <c r="I1735" s="98"/>
      <c r="J1735" s="98"/>
      <c r="K1735" s="94"/>
      <c r="L1735" s="95"/>
      <c r="M1735" s="95"/>
      <c r="N1735" s="101"/>
    </row>
    <row r="1736" spans="1:14" ht="24.95" customHeight="1" x14ac:dyDescent="0.25">
      <c r="A1736" s="360"/>
      <c r="B1736" s="360"/>
      <c r="C1736" s="360"/>
      <c r="D1736" s="102"/>
      <c r="E1736" s="498"/>
      <c r="F1736" s="571"/>
      <c r="G1736" s="101"/>
      <c r="H1736" s="499"/>
      <c r="I1736" s="98"/>
      <c r="J1736" s="98"/>
      <c r="K1736" s="94"/>
      <c r="L1736" s="95"/>
      <c r="M1736" s="95"/>
      <c r="N1736" s="101"/>
    </row>
    <row r="1737" spans="1:14" ht="24.95" customHeight="1" x14ac:dyDescent="0.25">
      <c r="A1737" s="360"/>
      <c r="B1737" s="360"/>
      <c r="C1737" s="360"/>
      <c r="D1737" s="102"/>
      <c r="E1737" s="498"/>
      <c r="F1737" s="571"/>
      <c r="G1737" s="101"/>
      <c r="H1737" s="499"/>
      <c r="I1737" s="98"/>
      <c r="J1737" s="98"/>
      <c r="K1737" s="94"/>
      <c r="L1737" s="95"/>
      <c r="M1737" s="95"/>
      <c r="N1737" s="101"/>
    </row>
    <row r="1738" spans="1:14" ht="24.95" customHeight="1" x14ac:dyDescent="0.25">
      <c r="A1738" s="360"/>
      <c r="B1738" s="360"/>
      <c r="C1738" s="360"/>
      <c r="D1738" s="102"/>
      <c r="E1738" s="498"/>
      <c r="F1738" s="571"/>
      <c r="G1738" s="101"/>
      <c r="H1738" s="499"/>
      <c r="I1738" s="98"/>
      <c r="J1738" s="98"/>
      <c r="K1738" s="94"/>
      <c r="L1738" s="95"/>
      <c r="M1738" s="95"/>
      <c r="N1738" s="101"/>
    </row>
    <row r="1739" spans="1:14" ht="24.95" customHeight="1" x14ac:dyDescent="0.25">
      <c r="A1739" s="360"/>
      <c r="B1739" s="360"/>
      <c r="C1739" s="360"/>
      <c r="D1739" s="102"/>
      <c r="E1739" s="498"/>
      <c r="F1739" s="571"/>
      <c r="G1739" s="101"/>
      <c r="H1739" s="499"/>
      <c r="I1739" s="98"/>
      <c r="J1739" s="98"/>
      <c r="K1739" s="94"/>
      <c r="L1739" s="95"/>
      <c r="M1739" s="95"/>
      <c r="N1739" s="101"/>
    </row>
    <row r="1740" spans="1:14" ht="24.95" customHeight="1" x14ac:dyDescent="0.25">
      <c r="A1740" s="360"/>
      <c r="B1740" s="360"/>
      <c r="C1740" s="360"/>
      <c r="D1740" s="102"/>
      <c r="E1740" s="498"/>
      <c r="F1740" s="571"/>
      <c r="G1740" s="101"/>
      <c r="H1740" s="499"/>
      <c r="I1740" s="98"/>
      <c r="J1740" s="98"/>
      <c r="K1740" s="94"/>
      <c r="L1740" s="95"/>
      <c r="M1740" s="95"/>
      <c r="N1740" s="101"/>
    </row>
    <row r="1741" spans="1:14" ht="24.95" customHeight="1" x14ac:dyDescent="0.25">
      <c r="A1741" s="360"/>
      <c r="B1741" s="360"/>
      <c r="C1741" s="360"/>
      <c r="D1741" s="102"/>
      <c r="E1741" s="498"/>
      <c r="F1741" s="571"/>
      <c r="G1741" s="101"/>
      <c r="H1741" s="499"/>
      <c r="I1741" s="98"/>
      <c r="J1741" s="98"/>
      <c r="K1741" s="94"/>
      <c r="L1741" s="95"/>
      <c r="M1741" s="95"/>
      <c r="N1741" s="101"/>
    </row>
    <row r="1742" spans="1:14" ht="24.95" customHeight="1" x14ac:dyDescent="0.25">
      <c r="A1742" s="360"/>
      <c r="B1742" s="360"/>
      <c r="C1742" s="360"/>
      <c r="D1742" s="102"/>
      <c r="E1742" s="498"/>
      <c r="F1742" s="571"/>
      <c r="G1742" s="101"/>
      <c r="H1742" s="499"/>
      <c r="I1742" s="98"/>
      <c r="J1742" s="98"/>
      <c r="K1742" s="94"/>
      <c r="L1742" s="95"/>
      <c r="M1742" s="95"/>
      <c r="N1742" s="101"/>
    </row>
    <row r="1743" spans="1:14" ht="24.95" customHeight="1" x14ac:dyDescent="0.25">
      <c r="A1743" s="360"/>
      <c r="B1743" s="360"/>
      <c r="C1743" s="360"/>
      <c r="D1743" s="102"/>
      <c r="E1743" s="498"/>
      <c r="F1743" s="571"/>
      <c r="G1743" s="101"/>
      <c r="H1743" s="499"/>
      <c r="I1743" s="98"/>
      <c r="J1743" s="98"/>
      <c r="K1743" s="94"/>
      <c r="L1743" s="95"/>
      <c r="M1743" s="95"/>
      <c r="N1743" s="101"/>
    </row>
    <row r="1744" spans="1:14" ht="24.95" customHeight="1" x14ac:dyDescent="0.25">
      <c r="A1744" s="360"/>
      <c r="B1744" s="360"/>
      <c r="C1744" s="360"/>
      <c r="D1744" s="102"/>
      <c r="E1744" s="498"/>
      <c r="F1744" s="571"/>
      <c r="G1744" s="101"/>
      <c r="H1744" s="499"/>
      <c r="I1744" s="98"/>
      <c r="J1744" s="98"/>
      <c r="K1744" s="94"/>
      <c r="L1744" s="95"/>
      <c r="M1744" s="95"/>
      <c r="N1744" s="101"/>
    </row>
    <row r="1745" spans="1:14" ht="24.95" customHeight="1" x14ac:dyDescent="0.25">
      <c r="A1745" s="360"/>
      <c r="B1745" s="360"/>
      <c r="C1745" s="360"/>
      <c r="D1745" s="102"/>
      <c r="E1745" s="498"/>
      <c r="F1745" s="571"/>
      <c r="G1745" s="101"/>
      <c r="H1745" s="499"/>
      <c r="I1745" s="98"/>
      <c r="J1745" s="98"/>
      <c r="K1745" s="94"/>
      <c r="L1745" s="95"/>
      <c r="M1745" s="95"/>
      <c r="N1745" s="101"/>
    </row>
    <row r="1746" spans="1:14" ht="24.95" customHeight="1" x14ac:dyDescent="0.25">
      <c r="A1746" s="360"/>
      <c r="B1746" s="360"/>
      <c r="C1746" s="360"/>
      <c r="D1746" s="102"/>
      <c r="E1746" s="498"/>
      <c r="F1746" s="571"/>
      <c r="G1746" s="101"/>
      <c r="H1746" s="499"/>
      <c r="I1746" s="98"/>
      <c r="J1746" s="98"/>
      <c r="K1746" s="94"/>
      <c r="L1746" s="95"/>
      <c r="M1746" s="95"/>
      <c r="N1746" s="101"/>
    </row>
    <row r="1747" spans="1:14" ht="24.95" customHeight="1" x14ac:dyDescent="0.25">
      <c r="A1747" s="360"/>
      <c r="B1747" s="360"/>
      <c r="C1747" s="360"/>
      <c r="D1747" s="102"/>
      <c r="E1747" s="498"/>
      <c r="F1747" s="571"/>
      <c r="G1747" s="101"/>
      <c r="H1747" s="499"/>
      <c r="I1747" s="98"/>
      <c r="J1747" s="98"/>
      <c r="K1747" s="94"/>
      <c r="L1747" s="95"/>
      <c r="M1747" s="95"/>
      <c r="N1747" s="101"/>
    </row>
    <row r="1748" spans="1:14" ht="24.95" customHeight="1" x14ac:dyDescent="0.25">
      <c r="A1748" s="360"/>
      <c r="B1748" s="360"/>
      <c r="C1748" s="360"/>
      <c r="D1748" s="102"/>
      <c r="E1748" s="498"/>
      <c r="F1748" s="571"/>
      <c r="G1748" s="101"/>
      <c r="H1748" s="499"/>
      <c r="I1748" s="98"/>
      <c r="J1748" s="98"/>
      <c r="K1748" s="94"/>
      <c r="L1748" s="95"/>
      <c r="M1748" s="95"/>
      <c r="N1748" s="101"/>
    </row>
    <row r="1749" spans="1:14" ht="24.95" customHeight="1" x14ac:dyDescent="0.25">
      <c r="A1749" s="360"/>
      <c r="B1749" s="360"/>
      <c r="C1749" s="360"/>
      <c r="D1749" s="102"/>
      <c r="E1749" s="498"/>
      <c r="F1749" s="571"/>
      <c r="G1749" s="101"/>
      <c r="H1749" s="499"/>
      <c r="I1749" s="98"/>
      <c r="J1749" s="98"/>
      <c r="K1749" s="94"/>
      <c r="L1749" s="95"/>
      <c r="M1749" s="95"/>
      <c r="N1749" s="101"/>
    </row>
    <row r="1750" spans="1:14" ht="24.95" customHeight="1" x14ac:dyDescent="0.25">
      <c r="A1750" s="360"/>
      <c r="B1750" s="360"/>
      <c r="C1750" s="360"/>
      <c r="D1750" s="102"/>
      <c r="E1750" s="498"/>
      <c r="F1750" s="571"/>
      <c r="G1750" s="101"/>
      <c r="H1750" s="499"/>
      <c r="I1750" s="98"/>
      <c r="J1750" s="98"/>
      <c r="K1750" s="94"/>
      <c r="L1750" s="95"/>
      <c r="M1750" s="95"/>
      <c r="N1750" s="101"/>
    </row>
    <row r="1751" spans="1:14" ht="24.95" customHeight="1" x14ac:dyDescent="0.25">
      <c r="A1751" s="360"/>
      <c r="B1751" s="360"/>
      <c r="C1751" s="360"/>
      <c r="D1751" s="102"/>
      <c r="E1751" s="498"/>
      <c r="F1751" s="571"/>
      <c r="G1751" s="101"/>
      <c r="H1751" s="499"/>
      <c r="I1751" s="98"/>
      <c r="J1751" s="98"/>
      <c r="K1751" s="94"/>
      <c r="L1751" s="95"/>
      <c r="M1751" s="95"/>
      <c r="N1751" s="101"/>
    </row>
    <row r="1752" spans="1:14" ht="24.95" customHeight="1" x14ac:dyDescent="0.25">
      <c r="A1752" s="360"/>
      <c r="B1752" s="360"/>
      <c r="C1752" s="360"/>
      <c r="D1752" s="102"/>
      <c r="E1752" s="498"/>
      <c r="F1752" s="571"/>
      <c r="G1752" s="101"/>
      <c r="H1752" s="499"/>
      <c r="I1752" s="98"/>
      <c r="J1752" s="98"/>
      <c r="K1752" s="94"/>
      <c r="L1752" s="95"/>
      <c r="M1752" s="95"/>
      <c r="N1752" s="101"/>
    </row>
    <row r="1753" spans="1:14" ht="24.95" customHeight="1" x14ac:dyDescent="0.25">
      <c r="A1753" s="360"/>
      <c r="B1753" s="360"/>
      <c r="C1753" s="360"/>
      <c r="D1753" s="102"/>
      <c r="E1753" s="498"/>
      <c r="F1753" s="571"/>
      <c r="G1753" s="101"/>
      <c r="H1753" s="499"/>
      <c r="I1753" s="98"/>
      <c r="J1753" s="98"/>
      <c r="K1753" s="94"/>
      <c r="L1753" s="95"/>
      <c r="M1753" s="95"/>
      <c r="N1753" s="101"/>
    </row>
    <row r="1754" spans="1:14" ht="24.95" customHeight="1" x14ac:dyDescent="0.25">
      <c r="A1754" s="360"/>
      <c r="B1754" s="360"/>
      <c r="C1754" s="360"/>
      <c r="D1754" s="102"/>
      <c r="E1754" s="498"/>
      <c r="F1754" s="571"/>
      <c r="G1754" s="101"/>
      <c r="H1754" s="499"/>
      <c r="I1754" s="98"/>
      <c r="J1754" s="98"/>
      <c r="K1754" s="94"/>
      <c r="L1754" s="95"/>
      <c r="M1754" s="95"/>
      <c r="N1754" s="101"/>
    </row>
    <row r="1755" spans="1:14" ht="24.95" customHeight="1" x14ac:dyDescent="0.25">
      <c r="A1755" s="360"/>
      <c r="B1755" s="360"/>
      <c r="C1755" s="360"/>
      <c r="D1755" s="102"/>
      <c r="E1755" s="498"/>
      <c r="F1755" s="571"/>
      <c r="G1755" s="101"/>
      <c r="H1755" s="499"/>
      <c r="I1755" s="98"/>
      <c r="J1755" s="98"/>
      <c r="K1755" s="94"/>
      <c r="L1755" s="95"/>
      <c r="M1755" s="95"/>
      <c r="N1755" s="101"/>
    </row>
    <row r="1756" spans="1:14" ht="24.95" customHeight="1" x14ac:dyDescent="0.25">
      <c r="A1756" s="360"/>
      <c r="B1756" s="360"/>
      <c r="C1756" s="360"/>
      <c r="D1756" s="102"/>
      <c r="E1756" s="498"/>
      <c r="F1756" s="571"/>
      <c r="G1756" s="101"/>
      <c r="H1756" s="499"/>
      <c r="I1756" s="98"/>
      <c r="J1756" s="98"/>
      <c r="K1756" s="94"/>
      <c r="L1756" s="95"/>
      <c r="M1756" s="95"/>
      <c r="N1756" s="101"/>
    </row>
    <row r="1757" spans="1:14" ht="24.95" customHeight="1" x14ac:dyDescent="0.25">
      <c r="A1757" s="360"/>
      <c r="B1757" s="360"/>
      <c r="C1757" s="360"/>
      <c r="D1757" s="102"/>
      <c r="E1757" s="498"/>
      <c r="F1757" s="571"/>
      <c r="G1757" s="101"/>
      <c r="H1757" s="499"/>
      <c r="I1757" s="98"/>
      <c r="J1757" s="98"/>
      <c r="K1757" s="94"/>
      <c r="L1757" s="95"/>
      <c r="M1757" s="95"/>
      <c r="N1757" s="101"/>
    </row>
    <row r="1758" spans="1:14" ht="24.95" customHeight="1" x14ac:dyDescent="0.25">
      <c r="A1758" s="360"/>
      <c r="B1758" s="360"/>
      <c r="C1758" s="360"/>
      <c r="D1758" s="102"/>
      <c r="E1758" s="498"/>
      <c r="F1758" s="571"/>
      <c r="G1758" s="101"/>
      <c r="H1758" s="499"/>
      <c r="I1758" s="98"/>
      <c r="J1758" s="98"/>
      <c r="K1758" s="94"/>
      <c r="L1758" s="95"/>
      <c r="M1758" s="95"/>
      <c r="N1758" s="101"/>
    </row>
    <row r="1759" spans="1:14" ht="24.95" customHeight="1" x14ac:dyDescent="0.25">
      <c r="A1759" s="360"/>
      <c r="B1759" s="360"/>
      <c r="C1759" s="360"/>
      <c r="D1759" s="102"/>
      <c r="E1759" s="498"/>
      <c r="F1759" s="571"/>
      <c r="G1759" s="101"/>
      <c r="H1759" s="499"/>
      <c r="I1759" s="98"/>
      <c r="J1759" s="98"/>
      <c r="K1759" s="94"/>
      <c r="L1759" s="95"/>
      <c r="M1759" s="95"/>
      <c r="N1759" s="101"/>
    </row>
    <row r="1760" spans="1:14" ht="24.95" customHeight="1" x14ac:dyDescent="0.25">
      <c r="A1760" s="360"/>
      <c r="B1760" s="360"/>
      <c r="C1760" s="360"/>
      <c r="D1760" s="102"/>
      <c r="E1760" s="498"/>
      <c r="F1760" s="571"/>
      <c r="G1760" s="101"/>
      <c r="H1760" s="499"/>
      <c r="I1760" s="98"/>
      <c r="J1760" s="98"/>
      <c r="K1760" s="94"/>
      <c r="L1760" s="95"/>
      <c r="M1760" s="95"/>
      <c r="N1760" s="101"/>
    </row>
    <row r="1761" spans="1:14" ht="24.95" customHeight="1" x14ac:dyDescent="0.25">
      <c r="A1761" s="360"/>
      <c r="B1761" s="360"/>
      <c r="C1761" s="360"/>
      <c r="D1761" s="102"/>
      <c r="E1761" s="498"/>
      <c r="F1761" s="571"/>
      <c r="G1761" s="101"/>
      <c r="H1761" s="499"/>
      <c r="I1761" s="98"/>
      <c r="J1761" s="98"/>
      <c r="K1761" s="94"/>
      <c r="L1761" s="95"/>
      <c r="M1761" s="95"/>
      <c r="N1761" s="101"/>
    </row>
    <row r="1762" spans="1:14" ht="24.95" customHeight="1" x14ac:dyDescent="0.25">
      <c r="A1762" s="360"/>
      <c r="B1762" s="360"/>
      <c r="C1762" s="360"/>
      <c r="D1762" s="102"/>
      <c r="E1762" s="498"/>
      <c r="F1762" s="571"/>
      <c r="G1762" s="101"/>
      <c r="H1762" s="499"/>
      <c r="I1762" s="98"/>
      <c r="J1762" s="98"/>
      <c r="K1762" s="94"/>
      <c r="L1762" s="95"/>
      <c r="M1762" s="95"/>
      <c r="N1762" s="101"/>
    </row>
    <row r="1763" spans="1:14" ht="24.95" customHeight="1" x14ac:dyDescent="0.25">
      <c r="A1763" s="360"/>
      <c r="B1763" s="360"/>
      <c r="C1763" s="360"/>
      <c r="D1763" s="102"/>
      <c r="E1763" s="498"/>
      <c r="F1763" s="571"/>
      <c r="G1763" s="101"/>
      <c r="H1763" s="499"/>
      <c r="I1763" s="98"/>
      <c r="J1763" s="98"/>
      <c r="K1763" s="94"/>
      <c r="L1763" s="95"/>
      <c r="M1763" s="95"/>
      <c r="N1763" s="101"/>
    </row>
    <row r="1764" spans="1:14" ht="24.95" customHeight="1" x14ac:dyDescent="0.25">
      <c r="A1764" s="360"/>
      <c r="B1764" s="360"/>
      <c r="C1764" s="360"/>
      <c r="D1764" s="102"/>
      <c r="E1764" s="498"/>
      <c r="F1764" s="571"/>
      <c r="G1764" s="101"/>
      <c r="H1764" s="499"/>
      <c r="I1764" s="98"/>
      <c r="J1764" s="98"/>
      <c r="K1764" s="94"/>
      <c r="L1764" s="95"/>
      <c r="M1764" s="95"/>
      <c r="N1764" s="101"/>
    </row>
    <row r="1765" spans="1:14" ht="24.95" customHeight="1" x14ac:dyDescent="0.25">
      <c r="A1765" s="360"/>
      <c r="B1765" s="360"/>
      <c r="C1765" s="360"/>
      <c r="D1765" s="102"/>
      <c r="E1765" s="498"/>
      <c r="F1765" s="571"/>
      <c r="G1765" s="101"/>
      <c r="H1765" s="499"/>
      <c r="I1765" s="98"/>
      <c r="J1765" s="98"/>
      <c r="K1765" s="94"/>
      <c r="L1765" s="95"/>
      <c r="M1765" s="95"/>
      <c r="N1765" s="101"/>
    </row>
    <row r="1766" spans="1:14" ht="24.95" customHeight="1" x14ac:dyDescent="0.25">
      <c r="A1766" s="360"/>
      <c r="B1766" s="360"/>
      <c r="C1766" s="360"/>
      <c r="D1766" s="102"/>
      <c r="E1766" s="498"/>
      <c r="F1766" s="571"/>
      <c r="G1766" s="101"/>
      <c r="H1766" s="499"/>
      <c r="I1766" s="98"/>
      <c r="J1766" s="98"/>
      <c r="K1766" s="94"/>
      <c r="L1766" s="95"/>
      <c r="M1766" s="95"/>
      <c r="N1766" s="101"/>
    </row>
    <row r="1767" spans="1:14" ht="24.95" customHeight="1" x14ac:dyDescent="0.25">
      <c r="A1767" s="360"/>
      <c r="B1767" s="360"/>
      <c r="C1767" s="360"/>
      <c r="D1767" s="102"/>
      <c r="E1767" s="498"/>
      <c r="F1767" s="571"/>
      <c r="G1767" s="101"/>
      <c r="H1767" s="499"/>
      <c r="I1767" s="98"/>
      <c r="J1767" s="98"/>
      <c r="K1767" s="94"/>
      <c r="L1767" s="95"/>
      <c r="M1767" s="95"/>
      <c r="N1767" s="101"/>
    </row>
    <row r="1768" spans="1:14" ht="24.95" customHeight="1" x14ac:dyDescent="0.25">
      <c r="A1768" s="360"/>
      <c r="B1768" s="360"/>
      <c r="C1768" s="360"/>
      <c r="D1768" s="102"/>
      <c r="E1768" s="498"/>
      <c r="F1768" s="571"/>
      <c r="G1768" s="101"/>
      <c r="H1768" s="499"/>
      <c r="I1768" s="98"/>
      <c r="J1768" s="98"/>
      <c r="K1768" s="94"/>
      <c r="L1768" s="95"/>
      <c r="M1768" s="95"/>
      <c r="N1768" s="101"/>
    </row>
    <row r="1769" spans="1:14" ht="24.95" customHeight="1" x14ac:dyDescent="0.25">
      <c r="A1769" s="360"/>
      <c r="B1769" s="360"/>
      <c r="C1769" s="360"/>
      <c r="D1769" s="102"/>
      <c r="E1769" s="498"/>
      <c r="F1769" s="571"/>
      <c r="G1769" s="101"/>
      <c r="H1769" s="499"/>
      <c r="I1769" s="98"/>
      <c r="J1769" s="98"/>
      <c r="K1769" s="94"/>
      <c r="L1769" s="95"/>
      <c r="M1769" s="95"/>
      <c r="N1769" s="101"/>
    </row>
    <row r="1770" spans="1:14" ht="24.95" customHeight="1" x14ac:dyDescent="0.25">
      <c r="A1770" s="360"/>
      <c r="B1770" s="360"/>
      <c r="C1770" s="360"/>
      <c r="D1770" s="102"/>
      <c r="E1770" s="498"/>
      <c r="F1770" s="571"/>
      <c r="G1770" s="101"/>
      <c r="H1770" s="499"/>
      <c r="I1770" s="98"/>
      <c r="J1770" s="98"/>
      <c r="K1770" s="94"/>
      <c r="L1770" s="95"/>
      <c r="M1770" s="95"/>
      <c r="N1770" s="101"/>
    </row>
    <row r="1771" spans="1:14" ht="24.95" customHeight="1" x14ac:dyDescent="0.25">
      <c r="A1771" s="360"/>
      <c r="B1771" s="360"/>
      <c r="C1771" s="360"/>
      <c r="D1771" s="102"/>
      <c r="E1771" s="498"/>
      <c r="F1771" s="571"/>
      <c r="G1771" s="101"/>
      <c r="H1771" s="499"/>
      <c r="I1771" s="98"/>
      <c r="J1771" s="98"/>
      <c r="K1771" s="94"/>
      <c r="L1771" s="95"/>
      <c r="M1771" s="95"/>
      <c r="N1771" s="101"/>
    </row>
    <row r="1772" spans="1:14" ht="24.95" customHeight="1" x14ac:dyDescent="0.25">
      <c r="A1772" s="360"/>
      <c r="B1772" s="360"/>
      <c r="C1772" s="360"/>
      <c r="D1772" s="102"/>
      <c r="E1772" s="498"/>
      <c r="F1772" s="571"/>
      <c r="G1772" s="101"/>
      <c r="H1772" s="499"/>
      <c r="I1772" s="98"/>
      <c r="J1772" s="98"/>
      <c r="K1772" s="94"/>
      <c r="L1772" s="95"/>
      <c r="M1772" s="95"/>
      <c r="N1772" s="101"/>
    </row>
    <row r="1773" spans="1:14" ht="24.95" customHeight="1" x14ac:dyDescent="0.25">
      <c r="A1773" s="360"/>
      <c r="B1773" s="360"/>
      <c r="C1773" s="360"/>
      <c r="D1773" s="102"/>
      <c r="E1773" s="498"/>
      <c r="F1773" s="571"/>
      <c r="G1773" s="101"/>
      <c r="H1773" s="499"/>
      <c r="I1773" s="98"/>
      <c r="J1773" s="98"/>
      <c r="K1773" s="94"/>
      <c r="L1773" s="95"/>
      <c r="M1773" s="95"/>
      <c r="N1773" s="101"/>
    </row>
    <row r="1774" spans="1:14" ht="24.95" customHeight="1" x14ac:dyDescent="0.25">
      <c r="A1774" s="360"/>
      <c r="B1774" s="360"/>
      <c r="C1774" s="360"/>
      <c r="D1774" s="102"/>
      <c r="E1774" s="498"/>
      <c r="F1774" s="571"/>
      <c r="G1774" s="101"/>
      <c r="H1774" s="499"/>
      <c r="I1774" s="98"/>
      <c r="J1774" s="98"/>
      <c r="K1774" s="94"/>
      <c r="L1774" s="95"/>
      <c r="M1774" s="95"/>
      <c r="N1774" s="101"/>
    </row>
    <row r="1775" spans="1:14" ht="24.95" customHeight="1" x14ac:dyDescent="0.25">
      <c r="A1775" s="360"/>
      <c r="B1775" s="360"/>
      <c r="C1775" s="360"/>
      <c r="D1775" s="102"/>
      <c r="E1775" s="498"/>
      <c r="F1775" s="571"/>
      <c r="G1775" s="101"/>
      <c r="H1775" s="499"/>
      <c r="I1775" s="98"/>
      <c r="J1775" s="98"/>
      <c r="K1775" s="94"/>
      <c r="L1775" s="95"/>
      <c r="M1775" s="95"/>
      <c r="N1775" s="101"/>
    </row>
    <row r="1776" spans="1:14" ht="24.95" customHeight="1" x14ac:dyDescent="0.25">
      <c r="A1776" s="360"/>
      <c r="B1776" s="360"/>
      <c r="C1776" s="360"/>
      <c r="D1776" s="102"/>
      <c r="E1776" s="498"/>
      <c r="F1776" s="571"/>
      <c r="G1776" s="101"/>
      <c r="H1776" s="499"/>
      <c r="I1776" s="98"/>
      <c r="J1776" s="98"/>
      <c r="K1776" s="94"/>
      <c r="L1776" s="95"/>
      <c r="M1776" s="95"/>
      <c r="N1776" s="101"/>
    </row>
    <row r="1777" spans="1:14" ht="24.95" customHeight="1" x14ac:dyDescent="0.25">
      <c r="A1777" s="360"/>
      <c r="B1777" s="360"/>
      <c r="C1777" s="360"/>
      <c r="D1777" s="102"/>
      <c r="E1777" s="498"/>
      <c r="F1777" s="571"/>
      <c r="G1777" s="101"/>
      <c r="H1777" s="499"/>
      <c r="I1777" s="98"/>
      <c r="J1777" s="98"/>
      <c r="K1777" s="94"/>
      <c r="L1777" s="95"/>
      <c r="M1777" s="95"/>
      <c r="N1777" s="101"/>
    </row>
    <row r="1778" spans="1:14" ht="24.95" customHeight="1" x14ac:dyDescent="0.25">
      <c r="A1778" s="360"/>
      <c r="B1778" s="360"/>
      <c r="C1778" s="360"/>
      <c r="D1778" s="102"/>
      <c r="E1778" s="498"/>
      <c r="F1778" s="571"/>
      <c r="G1778" s="101"/>
      <c r="H1778" s="499"/>
      <c r="I1778" s="98"/>
      <c r="J1778" s="98"/>
      <c r="K1778" s="94"/>
      <c r="L1778" s="95"/>
      <c r="M1778" s="95"/>
      <c r="N1778" s="101"/>
    </row>
    <row r="1779" spans="1:14" ht="24.95" customHeight="1" x14ac:dyDescent="0.25">
      <c r="A1779" s="360"/>
      <c r="B1779" s="360"/>
      <c r="C1779" s="360"/>
      <c r="D1779" s="102"/>
      <c r="E1779" s="498"/>
      <c r="F1779" s="571"/>
      <c r="G1779" s="101"/>
      <c r="H1779" s="499"/>
      <c r="I1779" s="98"/>
      <c r="J1779" s="98"/>
      <c r="K1779" s="94"/>
      <c r="L1779" s="95"/>
      <c r="M1779" s="95"/>
      <c r="N1779" s="101"/>
    </row>
    <row r="1780" spans="1:14" ht="24.95" customHeight="1" x14ac:dyDescent="0.25">
      <c r="A1780" s="360"/>
      <c r="B1780" s="360"/>
      <c r="C1780" s="360"/>
      <c r="D1780" s="102"/>
      <c r="E1780" s="498"/>
      <c r="F1780" s="571"/>
      <c r="G1780" s="101"/>
      <c r="H1780" s="499"/>
      <c r="I1780" s="98"/>
      <c r="J1780" s="98"/>
      <c r="K1780" s="94"/>
      <c r="L1780" s="95"/>
      <c r="M1780" s="95"/>
      <c r="N1780" s="101"/>
    </row>
    <row r="1781" spans="1:14" ht="24.95" customHeight="1" x14ac:dyDescent="0.25">
      <c r="A1781" s="360"/>
      <c r="B1781" s="360"/>
      <c r="C1781" s="360"/>
      <c r="D1781" s="102"/>
      <c r="E1781" s="498"/>
      <c r="F1781" s="571"/>
      <c r="G1781" s="101"/>
      <c r="H1781" s="499"/>
      <c r="I1781" s="98"/>
      <c r="J1781" s="98"/>
      <c r="K1781" s="94"/>
      <c r="L1781" s="95"/>
      <c r="M1781" s="95"/>
      <c r="N1781" s="101"/>
    </row>
    <row r="1782" spans="1:14" ht="24.95" customHeight="1" x14ac:dyDescent="0.25">
      <c r="A1782" s="360"/>
      <c r="B1782" s="360"/>
      <c r="C1782" s="360"/>
      <c r="D1782" s="102"/>
      <c r="E1782" s="498"/>
      <c r="F1782" s="571"/>
      <c r="G1782" s="101"/>
      <c r="H1782" s="499"/>
      <c r="I1782" s="98"/>
      <c r="J1782" s="98"/>
      <c r="K1782" s="94"/>
      <c r="L1782" s="95"/>
      <c r="M1782" s="95"/>
      <c r="N1782" s="101"/>
    </row>
    <row r="1783" spans="1:14" ht="24.95" customHeight="1" x14ac:dyDescent="0.25">
      <c r="A1783" s="360"/>
      <c r="B1783" s="360"/>
      <c r="C1783" s="360"/>
      <c r="D1783" s="102"/>
      <c r="E1783" s="498"/>
      <c r="F1783" s="571"/>
      <c r="G1783" s="101"/>
      <c r="H1783" s="499"/>
      <c r="I1783" s="98"/>
      <c r="J1783" s="98"/>
      <c r="K1783" s="94"/>
      <c r="L1783" s="95"/>
      <c r="M1783" s="95"/>
      <c r="N1783" s="101"/>
    </row>
    <row r="1784" spans="1:14" ht="24.95" customHeight="1" x14ac:dyDescent="0.25">
      <c r="A1784" s="360"/>
      <c r="B1784" s="360"/>
      <c r="C1784" s="360"/>
      <c r="D1784" s="102"/>
      <c r="E1784" s="498"/>
      <c r="F1784" s="571"/>
      <c r="G1784" s="101"/>
      <c r="H1784" s="499"/>
      <c r="I1784" s="98"/>
      <c r="J1784" s="98"/>
      <c r="K1784" s="94"/>
      <c r="L1784" s="95"/>
      <c r="M1784" s="95"/>
      <c r="N1784" s="101"/>
    </row>
    <row r="1785" spans="1:14" ht="24.95" customHeight="1" x14ac:dyDescent="0.25">
      <c r="A1785" s="360"/>
      <c r="B1785" s="360"/>
      <c r="C1785" s="360"/>
      <c r="D1785" s="102"/>
      <c r="E1785" s="498"/>
      <c r="F1785" s="571"/>
      <c r="G1785" s="101"/>
      <c r="H1785" s="499"/>
      <c r="I1785" s="98"/>
      <c r="J1785" s="98"/>
      <c r="K1785" s="94"/>
      <c r="L1785" s="95"/>
      <c r="M1785" s="95"/>
      <c r="N1785" s="101"/>
    </row>
    <row r="1786" spans="1:14" ht="24.95" customHeight="1" x14ac:dyDescent="0.25">
      <c r="A1786" s="360"/>
      <c r="B1786" s="360"/>
      <c r="C1786" s="360"/>
      <c r="D1786" s="102"/>
      <c r="E1786" s="498"/>
      <c r="F1786" s="571"/>
      <c r="G1786" s="101"/>
      <c r="H1786" s="499"/>
      <c r="I1786" s="98"/>
      <c r="J1786" s="98"/>
      <c r="K1786" s="94"/>
      <c r="L1786" s="95"/>
      <c r="M1786" s="95"/>
      <c r="N1786" s="101"/>
    </row>
    <row r="1787" spans="1:14" ht="24.95" customHeight="1" x14ac:dyDescent="0.25">
      <c r="A1787" s="360"/>
      <c r="B1787" s="360"/>
      <c r="C1787" s="360"/>
      <c r="D1787" s="102"/>
      <c r="E1787" s="498"/>
      <c r="F1787" s="571"/>
      <c r="G1787" s="101"/>
      <c r="H1787" s="499"/>
      <c r="I1787" s="98"/>
      <c r="J1787" s="98"/>
      <c r="K1787" s="94"/>
      <c r="L1787" s="95"/>
      <c r="M1787" s="95"/>
      <c r="N1787" s="101"/>
    </row>
    <row r="1788" spans="1:14" ht="24.95" customHeight="1" x14ac:dyDescent="0.25">
      <c r="A1788" s="360"/>
      <c r="B1788" s="360"/>
      <c r="C1788" s="360"/>
      <c r="D1788" s="102"/>
      <c r="E1788" s="498"/>
      <c r="F1788" s="571"/>
      <c r="G1788" s="101"/>
      <c r="H1788" s="499"/>
      <c r="I1788" s="98"/>
      <c r="J1788" s="98"/>
      <c r="K1788" s="94"/>
      <c r="L1788" s="95"/>
      <c r="M1788" s="95"/>
      <c r="N1788" s="101"/>
    </row>
    <row r="1789" spans="1:14" ht="24.95" customHeight="1" x14ac:dyDescent="0.25">
      <c r="A1789" s="360"/>
      <c r="B1789" s="360"/>
      <c r="C1789" s="360"/>
      <c r="D1789" s="102"/>
      <c r="E1789" s="498"/>
      <c r="F1789" s="571"/>
      <c r="G1789" s="101"/>
      <c r="H1789" s="499"/>
      <c r="I1789" s="98"/>
      <c r="J1789" s="98"/>
      <c r="K1789" s="94"/>
      <c r="L1789" s="95"/>
      <c r="M1789" s="95"/>
      <c r="N1789" s="101"/>
    </row>
    <row r="1790" spans="1:14" ht="24.95" customHeight="1" x14ac:dyDescent="0.25">
      <c r="A1790" s="360"/>
      <c r="B1790" s="360"/>
      <c r="C1790" s="360"/>
      <c r="D1790" s="102"/>
      <c r="E1790" s="498"/>
      <c r="F1790" s="571"/>
      <c r="G1790" s="101"/>
      <c r="H1790" s="499"/>
      <c r="I1790" s="98"/>
      <c r="J1790" s="98"/>
      <c r="K1790" s="94"/>
      <c r="L1790" s="95"/>
      <c r="M1790" s="95"/>
      <c r="N1790" s="101"/>
    </row>
    <row r="1791" spans="1:14" ht="24.95" customHeight="1" x14ac:dyDescent="0.25">
      <c r="A1791" s="360"/>
      <c r="B1791" s="360"/>
      <c r="C1791" s="360"/>
      <c r="D1791" s="102"/>
      <c r="E1791" s="498"/>
      <c r="F1791" s="571"/>
      <c r="G1791" s="101"/>
      <c r="H1791" s="499"/>
      <c r="I1791" s="98"/>
      <c r="J1791" s="98"/>
      <c r="K1791" s="94"/>
      <c r="L1791" s="95"/>
      <c r="M1791" s="95"/>
      <c r="N1791" s="101"/>
    </row>
    <row r="1792" spans="1:14" ht="24.95" customHeight="1" x14ac:dyDescent="0.25">
      <c r="A1792" s="360"/>
      <c r="B1792" s="360"/>
      <c r="C1792" s="360"/>
      <c r="D1792" s="102"/>
      <c r="E1792" s="498"/>
      <c r="F1792" s="571"/>
      <c r="G1792" s="101"/>
      <c r="H1792" s="499"/>
      <c r="I1792" s="98"/>
      <c r="J1792" s="98"/>
      <c r="K1792" s="94"/>
      <c r="L1792" s="95"/>
      <c r="M1792" s="95"/>
      <c r="N1792" s="101"/>
    </row>
    <row r="1793" spans="1:14" ht="24.95" customHeight="1" x14ac:dyDescent="0.25">
      <c r="A1793" s="360"/>
      <c r="B1793" s="360"/>
      <c r="C1793" s="360"/>
      <c r="D1793" s="102"/>
      <c r="E1793" s="498"/>
      <c r="F1793" s="571"/>
      <c r="G1793" s="101"/>
      <c r="H1793" s="499"/>
      <c r="I1793" s="98"/>
      <c r="J1793" s="98"/>
      <c r="K1793" s="94"/>
      <c r="L1793" s="95"/>
      <c r="M1793" s="95"/>
      <c r="N1793" s="101"/>
    </row>
    <row r="1794" spans="1:14" ht="24.95" customHeight="1" x14ac:dyDescent="0.25">
      <c r="A1794" s="360"/>
      <c r="B1794" s="360"/>
      <c r="C1794" s="360"/>
      <c r="D1794" s="102"/>
      <c r="E1794" s="498"/>
      <c r="F1794" s="571"/>
      <c r="G1794" s="101"/>
      <c r="H1794" s="499"/>
      <c r="I1794" s="98"/>
      <c r="J1794" s="98"/>
      <c r="K1794" s="94"/>
      <c r="L1794" s="95"/>
      <c r="M1794" s="95"/>
      <c r="N1794" s="101"/>
    </row>
    <row r="1795" spans="1:14" ht="24.95" customHeight="1" x14ac:dyDescent="0.25">
      <c r="A1795" s="360"/>
      <c r="B1795" s="360"/>
      <c r="C1795" s="360"/>
      <c r="D1795" s="102"/>
      <c r="E1795" s="498"/>
      <c r="F1795" s="571"/>
      <c r="G1795" s="101"/>
      <c r="H1795" s="499"/>
      <c r="I1795" s="98"/>
      <c r="J1795" s="98"/>
      <c r="K1795" s="94"/>
      <c r="L1795" s="95"/>
      <c r="M1795" s="95"/>
      <c r="N1795" s="101"/>
    </row>
    <row r="1796" spans="1:14" ht="24.95" customHeight="1" x14ac:dyDescent="0.25">
      <c r="A1796" s="360"/>
      <c r="B1796" s="360"/>
      <c r="C1796" s="360"/>
      <c r="D1796" s="102"/>
      <c r="E1796" s="498"/>
      <c r="F1796" s="571"/>
      <c r="G1796" s="101"/>
      <c r="H1796" s="499"/>
      <c r="I1796" s="98"/>
      <c r="J1796" s="98"/>
      <c r="K1796" s="94"/>
      <c r="L1796" s="95"/>
      <c r="M1796" s="95"/>
      <c r="N1796" s="101"/>
    </row>
    <row r="1797" spans="1:14" ht="24.95" customHeight="1" x14ac:dyDescent="0.25">
      <c r="A1797" s="360"/>
      <c r="B1797" s="360"/>
      <c r="C1797" s="360"/>
      <c r="D1797" s="102"/>
      <c r="E1797" s="498"/>
      <c r="F1797" s="571"/>
      <c r="G1797" s="101"/>
      <c r="H1797" s="499"/>
      <c r="I1797" s="98"/>
      <c r="J1797" s="98"/>
      <c r="K1797" s="94"/>
      <c r="L1797" s="95"/>
      <c r="M1797" s="95"/>
      <c r="N1797" s="101"/>
    </row>
    <row r="1798" spans="1:14" ht="24.95" customHeight="1" x14ac:dyDescent="0.25">
      <c r="A1798" s="360"/>
      <c r="B1798" s="360"/>
      <c r="C1798" s="360"/>
      <c r="D1798" s="102"/>
      <c r="E1798" s="498"/>
      <c r="F1798" s="571"/>
      <c r="G1798" s="101"/>
      <c r="H1798" s="499"/>
      <c r="I1798" s="98"/>
      <c r="J1798" s="98"/>
      <c r="K1798" s="94"/>
      <c r="L1798" s="95"/>
      <c r="M1798" s="95"/>
      <c r="N1798" s="101"/>
    </row>
    <row r="1799" spans="1:14" ht="24.95" customHeight="1" x14ac:dyDescent="0.25">
      <c r="A1799" s="360"/>
      <c r="B1799" s="360"/>
      <c r="C1799" s="360"/>
      <c r="D1799" s="102"/>
      <c r="E1799" s="498"/>
      <c r="F1799" s="571"/>
      <c r="G1799" s="101"/>
      <c r="H1799" s="499"/>
      <c r="I1799" s="98"/>
      <c r="J1799" s="98"/>
      <c r="K1799" s="94"/>
      <c r="L1799" s="95"/>
      <c r="M1799" s="95"/>
      <c r="N1799" s="101"/>
    </row>
    <row r="1800" spans="1:14" ht="24.95" customHeight="1" x14ac:dyDescent="0.25">
      <c r="A1800" s="360"/>
      <c r="B1800" s="360"/>
      <c r="C1800" s="360"/>
      <c r="D1800" s="102"/>
      <c r="E1800" s="498"/>
      <c r="F1800" s="571"/>
      <c r="G1800" s="101"/>
      <c r="H1800" s="499"/>
      <c r="I1800" s="98"/>
      <c r="J1800" s="98"/>
      <c r="K1800" s="94"/>
      <c r="L1800" s="95"/>
      <c r="M1800" s="95"/>
      <c r="N1800" s="101"/>
    </row>
    <row r="1801" spans="1:14" ht="24.95" customHeight="1" x14ac:dyDescent="0.25">
      <c r="A1801" s="360"/>
      <c r="B1801" s="360"/>
      <c r="C1801" s="360"/>
      <c r="D1801" s="102"/>
      <c r="E1801" s="498"/>
      <c r="F1801" s="571"/>
      <c r="G1801" s="101"/>
      <c r="H1801" s="499"/>
      <c r="I1801" s="98"/>
      <c r="J1801" s="98"/>
      <c r="K1801" s="94"/>
      <c r="L1801" s="95"/>
      <c r="M1801" s="95"/>
      <c r="N1801" s="101"/>
    </row>
    <row r="1802" spans="1:14" ht="24.95" customHeight="1" x14ac:dyDescent="0.25">
      <c r="A1802" s="360"/>
      <c r="B1802" s="360"/>
      <c r="C1802" s="360"/>
      <c r="D1802" s="102"/>
      <c r="E1802" s="498"/>
      <c r="F1802" s="571"/>
      <c r="G1802" s="101"/>
      <c r="H1802" s="499"/>
      <c r="I1802" s="98"/>
      <c r="J1802" s="98"/>
      <c r="K1802" s="94"/>
      <c r="L1802" s="95"/>
      <c r="M1802" s="95"/>
      <c r="N1802" s="101"/>
    </row>
    <row r="1803" spans="1:14" ht="24.95" customHeight="1" x14ac:dyDescent="0.25">
      <c r="A1803" s="360"/>
      <c r="B1803" s="360"/>
      <c r="C1803" s="360"/>
      <c r="D1803" s="102"/>
      <c r="E1803" s="498"/>
      <c r="F1803" s="571"/>
      <c r="G1803" s="101"/>
      <c r="H1803" s="499"/>
      <c r="I1803" s="98"/>
      <c r="J1803" s="98"/>
      <c r="K1803" s="94"/>
      <c r="L1803" s="95"/>
      <c r="M1803" s="95"/>
      <c r="N1803" s="101"/>
    </row>
    <row r="1804" spans="1:14" ht="24.95" customHeight="1" x14ac:dyDescent="0.25">
      <c r="A1804" s="360"/>
      <c r="B1804" s="360"/>
      <c r="C1804" s="360"/>
      <c r="D1804" s="102"/>
      <c r="E1804" s="498"/>
      <c r="F1804" s="571"/>
      <c r="G1804" s="101"/>
      <c r="H1804" s="499"/>
      <c r="I1804" s="98"/>
      <c r="J1804" s="98"/>
      <c r="K1804" s="94"/>
      <c r="L1804" s="95"/>
      <c r="M1804" s="95"/>
      <c r="N1804" s="101"/>
    </row>
    <row r="1805" spans="1:14" ht="24.95" customHeight="1" x14ac:dyDescent="0.25">
      <c r="A1805" s="360"/>
      <c r="B1805" s="360"/>
      <c r="C1805" s="360"/>
      <c r="D1805" s="102"/>
      <c r="E1805" s="498"/>
      <c r="F1805" s="571"/>
      <c r="G1805" s="101"/>
      <c r="H1805" s="499"/>
      <c r="I1805" s="98"/>
      <c r="J1805" s="98"/>
      <c r="K1805" s="94"/>
      <c r="L1805" s="95"/>
      <c r="M1805" s="95"/>
      <c r="N1805" s="101"/>
    </row>
    <row r="1806" spans="1:14" ht="24.95" customHeight="1" x14ac:dyDescent="0.25">
      <c r="A1806" s="360"/>
      <c r="B1806" s="360"/>
      <c r="C1806" s="360"/>
      <c r="D1806" s="102"/>
      <c r="E1806" s="498"/>
      <c r="F1806" s="571"/>
      <c r="G1806" s="101"/>
      <c r="H1806" s="499"/>
      <c r="I1806" s="98"/>
      <c r="J1806" s="98"/>
      <c r="K1806" s="94"/>
      <c r="L1806" s="95"/>
      <c r="M1806" s="95"/>
      <c r="N1806" s="101"/>
    </row>
    <row r="1807" spans="1:14" ht="24.95" customHeight="1" x14ac:dyDescent="0.25">
      <c r="A1807" s="360"/>
      <c r="B1807" s="360"/>
      <c r="C1807" s="360"/>
      <c r="D1807" s="102"/>
      <c r="E1807" s="498"/>
      <c r="F1807" s="571"/>
      <c r="G1807" s="101"/>
      <c r="H1807" s="499"/>
      <c r="I1807" s="98"/>
      <c r="J1807" s="98"/>
      <c r="K1807" s="94"/>
      <c r="L1807" s="95"/>
      <c r="M1807" s="95"/>
      <c r="N1807" s="101"/>
    </row>
    <row r="1808" spans="1:14" ht="24.95" customHeight="1" x14ac:dyDescent="0.25">
      <c r="A1808" s="360"/>
      <c r="B1808" s="360"/>
      <c r="C1808" s="360"/>
      <c r="D1808" s="102"/>
      <c r="E1808" s="498"/>
      <c r="F1808" s="571"/>
      <c r="G1808" s="101"/>
      <c r="H1808" s="499"/>
      <c r="I1808" s="98"/>
      <c r="J1808" s="98"/>
      <c r="K1808" s="94"/>
      <c r="L1808" s="95"/>
      <c r="M1808" s="95"/>
      <c r="N1808" s="101"/>
    </row>
    <row r="1809" spans="1:14" ht="24.95" customHeight="1" x14ac:dyDescent="0.25">
      <c r="A1809" s="360"/>
      <c r="B1809" s="360"/>
      <c r="C1809" s="360"/>
      <c r="D1809" s="102"/>
      <c r="E1809" s="498"/>
      <c r="F1809" s="571"/>
      <c r="G1809" s="101"/>
      <c r="H1809" s="499"/>
      <c r="I1809" s="98"/>
      <c r="J1809" s="98"/>
      <c r="K1809" s="94"/>
      <c r="L1809" s="95"/>
      <c r="M1809" s="95"/>
      <c r="N1809" s="101"/>
    </row>
    <row r="1810" spans="1:14" ht="24.95" customHeight="1" x14ac:dyDescent="0.25">
      <c r="A1810" s="360"/>
      <c r="B1810" s="360"/>
      <c r="C1810" s="360"/>
      <c r="D1810" s="102"/>
      <c r="E1810" s="498"/>
      <c r="F1810" s="571"/>
      <c r="G1810" s="101"/>
      <c r="H1810" s="499"/>
      <c r="I1810" s="98"/>
      <c r="J1810" s="98"/>
      <c r="K1810" s="94"/>
      <c r="L1810" s="95"/>
      <c r="M1810" s="95"/>
      <c r="N1810" s="101"/>
    </row>
    <row r="1811" spans="1:14" ht="24.95" customHeight="1" x14ac:dyDescent="0.25">
      <c r="A1811" s="360"/>
      <c r="B1811" s="360"/>
      <c r="C1811" s="360"/>
      <c r="D1811" s="102"/>
      <c r="E1811" s="498"/>
      <c r="F1811" s="571"/>
      <c r="G1811" s="101"/>
      <c r="H1811" s="499"/>
      <c r="I1811" s="98"/>
      <c r="J1811" s="98"/>
      <c r="K1811" s="94"/>
      <c r="L1811" s="95"/>
      <c r="M1811" s="95"/>
      <c r="N1811" s="101"/>
    </row>
    <row r="1812" spans="1:14" ht="24.95" customHeight="1" x14ac:dyDescent="0.25">
      <c r="A1812" s="360"/>
      <c r="B1812" s="360"/>
      <c r="C1812" s="360"/>
      <c r="D1812" s="102"/>
      <c r="E1812" s="498"/>
      <c r="F1812" s="571"/>
      <c r="G1812" s="101"/>
      <c r="H1812" s="499"/>
      <c r="I1812" s="98"/>
      <c r="J1812" s="98"/>
      <c r="K1812" s="94"/>
      <c r="L1812" s="95"/>
      <c r="M1812" s="95"/>
      <c r="N1812" s="101"/>
    </row>
    <row r="1813" spans="1:14" ht="24.95" customHeight="1" x14ac:dyDescent="0.25">
      <c r="A1813" s="360"/>
      <c r="B1813" s="360"/>
      <c r="C1813" s="360"/>
      <c r="D1813" s="102"/>
      <c r="E1813" s="498"/>
      <c r="F1813" s="571"/>
      <c r="G1813" s="101"/>
      <c r="H1813" s="499"/>
      <c r="I1813" s="98"/>
      <c r="J1813" s="98"/>
      <c r="K1813" s="94"/>
      <c r="L1813" s="95"/>
      <c r="M1813" s="95"/>
      <c r="N1813" s="101"/>
    </row>
    <row r="1814" spans="1:14" ht="24.95" customHeight="1" x14ac:dyDescent="0.25">
      <c r="A1814" s="360"/>
      <c r="B1814" s="360"/>
      <c r="C1814" s="360"/>
      <c r="D1814" s="102"/>
      <c r="E1814" s="498"/>
      <c r="F1814" s="571"/>
      <c r="G1814" s="101"/>
      <c r="H1814" s="499"/>
      <c r="I1814" s="98"/>
      <c r="J1814" s="98"/>
      <c r="K1814" s="94"/>
      <c r="L1814" s="95"/>
      <c r="M1814" s="95"/>
      <c r="N1814" s="101"/>
    </row>
    <row r="1815" spans="1:14" ht="24.95" customHeight="1" x14ac:dyDescent="0.25">
      <c r="A1815" s="360"/>
      <c r="B1815" s="360"/>
      <c r="C1815" s="360"/>
      <c r="D1815" s="102"/>
      <c r="E1815" s="498"/>
      <c r="F1815" s="571"/>
      <c r="G1815" s="101"/>
      <c r="H1815" s="499"/>
      <c r="I1815" s="98"/>
      <c r="J1815" s="98"/>
      <c r="K1815" s="94"/>
      <c r="L1815" s="95"/>
      <c r="M1815" s="95"/>
      <c r="N1815" s="101"/>
    </row>
    <row r="1816" spans="1:14" ht="24.95" customHeight="1" x14ac:dyDescent="0.25">
      <c r="A1816" s="360"/>
      <c r="B1816" s="360"/>
      <c r="C1816" s="360"/>
      <c r="D1816" s="102"/>
      <c r="E1816" s="498"/>
      <c r="F1816" s="571"/>
      <c r="G1816" s="101"/>
      <c r="H1816" s="499"/>
      <c r="I1816" s="98"/>
      <c r="J1816" s="98"/>
      <c r="K1816" s="94"/>
      <c r="L1816" s="95"/>
      <c r="M1816" s="95"/>
      <c r="N1816" s="101"/>
    </row>
    <row r="1817" spans="1:14" ht="24.95" customHeight="1" x14ac:dyDescent="0.25">
      <c r="A1817" s="360"/>
      <c r="B1817" s="360"/>
      <c r="C1817" s="360"/>
      <c r="D1817" s="102"/>
      <c r="E1817" s="498"/>
      <c r="F1817" s="571"/>
      <c r="G1817" s="101"/>
      <c r="H1817" s="499"/>
      <c r="I1817" s="98"/>
      <c r="J1817" s="98"/>
      <c r="K1817" s="94"/>
      <c r="L1817" s="95"/>
      <c r="M1817" s="95"/>
      <c r="N1817" s="101"/>
    </row>
    <row r="1818" spans="1:14" ht="24.95" customHeight="1" x14ac:dyDescent="0.25">
      <c r="A1818" s="360"/>
      <c r="B1818" s="360"/>
      <c r="C1818" s="360"/>
      <c r="D1818" s="102"/>
      <c r="E1818" s="498"/>
      <c r="F1818" s="571"/>
      <c r="G1818" s="101"/>
      <c r="H1818" s="499"/>
      <c r="I1818" s="98"/>
      <c r="J1818" s="98"/>
      <c r="K1818" s="94"/>
      <c r="L1818" s="95"/>
      <c r="M1818" s="95"/>
      <c r="N1818" s="101"/>
    </row>
    <row r="1819" spans="1:14" ht="24.95" customHeight="1" x14ac:dyDescent="0.25">
      <c r="A1819" s="360"/>
      <c r="B1819" s="360"/>
      <c r="C1819" s="360"/>
      <c r="D1819" s="102"/>
      <c r="E1819" s="498"/>
      <c r="F1819" s="571"/>
      <c r="G1819" s="101"/>
      <c r="H1819" s="499"/>
      <c r="I1819" s="98"/>
      <c r="J1819" s="98"/>
      <c r="K1819" s="94"/>
      <c r="L1819" s="95"/>
      <c r="M1819" s="95"/>
      <c r="N1819" s="101"/>
    </row>
    <row r="1820" spans="1:14" ht="24.95" customHeight="1" x14ac:dyDescent="0.25">
      <c r="A1820" s="360"/>
      <c r="B1820" s="360"/>
      <c r="C1820" s="360"/>
      <c r="D1820" s="102"/>
      <c r="E1820" s="498"/>
      <c r="F1820" s="571"/>
      <c r="G1820" s="101"/>
      <c r="H1820" s="499"/>
      <c r="I1820" s="98"/>
      <c r="J1820" s="98"/>
      <c r="K1820" s="94"/>
      <c r="L1820" s="95"/>
      <c r="M1820" s="95"/>
      <c r="N1820" s="101"/>
    </row>
    <row r="1821" spans="1:14" ht="24.95" customHeight="1" x14ac:dyDescent="0.25">
      <c r="A1821" s="360"/>
      <c r="B1821" s="360"/>
      <c r="C1821" s="360"/>
      <c r="D1821" s="102"/>
      <c r="E1821" s="498"/>
      <c r="F1821" s="571"/>
      <c r="G1821" s="101"/>
      <c r="H1821" s="499"/>
      <c r="I1821" s="98"/>
      <c r="J1821" s="98"/>
      <c r="K1821" s="94"/>
      <c r="L1821" s="95"/>
      <c r="M1821" s="95"/>
      <c r="N1821" s="101"/>
    </row>
    <row r="1822" spans="1:14" ht="24.95" customHeight="1" x14ac:dyDescent="0.25">
      <c r="A1822" s="360"/>
      <c r="B1822" s="360"/>
      <c r="C1822" s="360"/>
      <c r="D1822" s="102"/>
      <c r="E1822" s="498"/>
      <c r="F1822" s="571"/>
      <c r="G1822" s="101"/>
      <c r="H1822" s="499"/>
      <c r="I1822" s="98"/>
      <c r="J1822" s="98"/>
      <c r="K1822" s="94"/>
      <c r="L1822" s="95"/>
      <c r="M1822" s="95"/>
      <c r="N1822" s="101"/>
    </row>
    <row r="1823" spans="1:14" ht="24.95" customHeight="1" x14ac:dyDescent="0.25">
      <c r="A1823" s="360"/>
      <c r="B1823" s="360"/>
      <c r="C1823" s="360"/>
      <c r="D1823" s="102"/>
      <c r="E1823" s="498"/>
      <c r="F1823" s="571"/>
      <c r="G1823" s="101"/>
      <c r="H1823" s="499"/>
      <c r="I1823" s="98"/>
      <c r="J1823" s="98"/>
      <c r="K1823" s="94"/>
      <c r="L1823" s="95"/>
      <c r="M1823" s="95"/>
      <c r="N1823" s="101"/>
    </row>
    <row r="1824" spans="1:14" ht="24.95" customHeight="1" x14ac:dyDescent="0.25">
      <c r="A1824" s="360"/>
      <c r="B1824" s="360"/>
      <c r="C1824" s="360"/>
      <c r="D1824" s="102"/>
      <c r="E1824" s="498"/>
      <c r="F1824" s="571"/>
      <c r="G1824" s="101"/>
      <c r="H1824" s="499"/>
      <c r="I1824" s="98"/>
      <c r="J1824" s="98"/>
      <c r="K1824" s="94"/>
      <c r="L1824" s="95"/>
      <c r="M1824" s="95"/>
      <c r="N1824" s="101"/>
    </row>
    <row r="1825" spans="1:14" ht="24.95" customHeight="1" x14ac:dyDescent="0.25">
      <c r="A1825" s="360"/>
      <c r="B1825" s="360"/>
      <c r="C1825" s="360"/>
      <c r="D1825" s="102"/>
      <c r="E1825" s="498"/>
      <c r="F1825" s="571"/>
      <c r="G1825" s="101"/>
      <c r="H1825" s="499"/>
      <c r="I1825" s="98"/>
      <c r="J1825" s="98"/>
      <c r="K1825" s="94"/>
      <c r="L1825" s="95"/>
      <c r="M1825" s="95"/>
      <c r="N1825" s="101"/>
    </row>
    <row r="1826" spans="1:14" ht="24.95" customHeight="1" x14ac:dyDescent="0.25">
      <c r="A1826" s="360"/>
      <c r="B1826" s="360"/>
      <c r="C1826" s="360"/>
      <c r="D1826" s="102"/>
      <c r="E1826" s="498"/>
      <c r="F1826" s="571"/>
      <c r="G1826" s="101"/>
      <c r="H1826" s="499"/>
      <c r="I1826" s="98"/>
      <c r="J1826" s="98"/>
      <c r="K1826" s="94"/>
      <c r="L1826" s="95"/>
      <c r="M1826" s="95"/>
      <c r="N1826" s="101"/>
    </row>
    <row r="1827" spans="1:14" ht="24.95" customHeight="1" x14ac:dyDescent="0.25">
      <c r="A1827" s="360"/>
      <c r="B1827" s="360"/>
      <c r="C1827" s="360"/>
      <c r="D1827" s="102"/>
      <c r="E1827" s="498"/>
      <c r="F1827" s="571"/>
      <c r="G1827" s="101"/>
      <c r="H1827" s="499"/>
      <c r="I1827" s="98"/>
      <c r="J1827" s="98"/>
      <c r="K1827" s="94"/>
      <c r="L1827" s="95"/>
      <c r="M1827" s="95"/>
      <c r="N1827" s="101"/>
    </row>
    <row r="1828" spans="1:14" ht="24.95" customHeight="1" x14ac:dyDescent="0.25">
      <c r="A1828" s="360"/>
      <c r="B1828" s="360"/>
      <c r="C1828" s="360"/>
      <c r="D1828" s="102"/>
      <c r="E1828" s="498"/>
      <c r="F1828" s="571"/>
      <c r="G1828" s="101"/>
      <c r="H1828" s="499"/>
      <c r="I1828" s="98"/>
      <c r="J1828" s="98"/>
      <c r="K1828" s="94"/>
      <c r="L1828" s="95"/>
      <c r="M1828" s="95"/>
      <c r="N1828" s="101"/>
    </row>
    <row r="1829" spans="1:14" ht="24.95" customHeight="1" x14ac:dyDescent="0.25">
      <c r="A1829" s="360"/>
      <c r="B1829" s="360"/>
      <c r="C1829" s="360"/>
      <c r="D1829" s="102"/>
      <c r="E1829" s="498"/>
      <c r="F1829" s="571"/>
      <c r="G1829" s="101"/>
      <c r="H1829" s="499"/>
      <c r="I1829" s="98"/>
      <c r="J1829" s="98"/>
      <c r="K1829" s="94"/>
      <c r="L1829" s="95"/>
      <c r="M1829" s="95"/>
      <c r="N1829" s="101"/>
    </row>
    <row r="1830" spans="1:14" ht="24.95" customHeight="1" x14ac:dyDescent="0.25">
      <c r="A1830" s="360"/>
      <c r="B1830" s="360"/>
      <c r="C1830" s="360"/>
      <c r="D1830" s="102"/>
      <c r="E1830" s="498"/>
      <c r="F1830" s="571"/>
      <c r="G1830" s="101"/>
      <c r="H1830" s="499"/>
      <c r="I1830" s="98"/>
      <c r="J1830" s="98"/>
      <c r="K1830" s="94"/>
      <c r="L1830" s="95"/>
      <c r="M1830" s="95"/>
      <c r="N1830" s="101"/>
    </row>
    <row r="1831" spans="1:14" ht="24.95" customHeight="1" x14ac:dyDescent="0.25">
      <c r="A1831" s="360"/>
      <c r="B1831" s="360"/>
      <c r="C1831" s="360"/>
      <c r="D1831" s="102"/>
      <c r="E1831" s="498"/>
      <c r="F1831" s="571"/>
      <c r="G1831" s="101"/>
      <c r="H1831" s="499"/>
      <c r="I1831" s="98"/>
      <c r="J1831" s="98"/>
      <c r="K1831" s="94"/>
      <c r="L1831" s="95"/>
      <c r="M1831" s="95"/>
      <c r="N1831" s="101"/>
    </row>
    <row r="1832" spans="1:14" ht="24.95" customHeight="1" x14ac:dyDescent="0.25">
      <c r="A1832" s="360"/>
      <c r="B1832" s="360"/>
      <c r="C1832" s="360"/>
      <c r="D1832" s="102"/>
      <c r="E1832" s="498"/>
      <c r="F1832" s="571"/>
      <c r="G1832" s="101"/>
      <c r="H1832" s="499"/>
      <c r="I1832" s="98"/>
      <c r="J1832" s="98"/>
      <c r="K1832" s="94"/>
      <c r="L1832" s="95"/>
      <c r="M1832" s="95"/>
      <c r="N1832" s="101"/>
    </row>
    <row r="1833" spans="1:14" ht="24.95" customHeight="1" x14ac:dyDescent="0.25">
      <c r="A1833" s="360"/>
      <c r="B1833" s="360"/>
      <c r="C1833" s="360"/>
      <c r="D1833" s="102"/>
      <c r="E1833" s="498"/>
      <c r="F1833" s="571"/>
      <c r="G1833" s="101"/>
      <c r="H1833" s="499"/>
      <c r="I1833" s="98"/>
      <c r="J1833" s="98"/>
      <c r="K1833" s="94"/>
      <c r="L1833" s="95"/>
      <c r="M1833" s="95"/>
      <c r="N1833" s="101"/>
    </row>
    <row r="1834" spans="1:14" ht="24.95" customHeight="1" x14ac:dyDescent="0.25">
      <c r="A1834" s="360"/>
      <c r="B1834" s="360"/>
      <c r="C1834" s="360"/>
      <c r="D1834" s="102"/>
      <c r="E1834" s="498"/>
      <c r="F1834" s="571"/>
      <c r="G1834" s="101"/>
      <c r="H1834" s="499"/>
      <c r="I1834" s="98"/>
      <c r="J1834" s="98"/>
      <c r="K1834" s="94"/>
      <c r="L1834" s="95"/>
      <c r="M1834" s="95"/>
      <c r="N1834" s="101"/>
    </row>
    <row r="1835" spans="1:14" ht="24.95" customHeight="1" x14ac:dyDescent="0.25">
      <c r="A1835" s="360"/>
      <c r="B1835" s="360"/>
      <c r="C1835" s="360"/>
      <c r="D1835" s="102"/>
      <c r="E1835" s="498"/>
      <c r="F1835" s="571"/>
      <c r="G1835" s="101"/>
      <c r="H1835" s="499"/>
      <c r="I1835" s="98"/>
      <c r="J1835" s="98"/>
      <c r="K1835" s="94"/>
      <c r="L1835" s="95"/>
      <c r="M1835" s="95"/>
      <c r="N1835" s="101"/>
    </row>
    <row r="1836" spans="1:14" ht="24.95" customHeight="1" x14ac:dyDescent="0.25">
      <c r="A1836" s="360"/>
      <c r="B1836" s="360"/>
      <c r="C1836" s="360"/>
      <c r="D1836" s="102"/>
      <c r="E1836" s="498"/>
      <c r="F1836" s="571"/>
      <c r="G1836" s="101"/>
      <c r="H1836" s="499"/>
      <c r="I1836" s="98"/>
      <c r="J1836" s="98"/>
      <c r="K1836" s="94"/>
      <c r="L1836" s="95"/>
      <c r="M1836" s="95"/>
      <c r="N1836" s="101"/>
    </row>
    <row r="1837" spans="1:14" ht="24.95" customHeight="1" x14ac:dyDescent="0.25">
      <c r="A1837" s="360"/>
      <c r="B1837" s="360"/>
      <c r="C1837" s="360"/>
      <c r="D1837" s="102"/>
      <c r="E1837" s="498"/>
      <c r="F1837" s="571"/>
      <c r="G1837" s="101"/>
      <c r="H1837" s="499"/>
      <c r="I1837" s="98"/>
      <c r="J1837" s="98"/>
      <c r="K1837" s="94"/>
      <c r="L1837" s="95"/>
      <c r="M1837" s="95"/>
      <c r="N1837" s="101"/>
    </row>
    <row r="1838" spans="1:14" ht="24.95" customHeight="1" x14ac:dyDescent="0.25">
      <c r="A1838" s="360"/>
      <c r="B1838" s="360"/>
      <c r="C1838" s="360"/>
      <c r="D1838" s="102"/>
      <c r="E1838" s="498"/>
      <c r="F1838" s="571"/>
      <c r="G1838" s="101"/>
      <c r="H1838" s="499"/>
      <c r="I1838" s="98"/>
      <c r="J1838" s="98"/>
      <c r="K1838" s="94"/>
      <c r="L1838" s="95"/>
      <c r="M1838" s="95"/>
      <c r="N1838" s="101"/>
    </row>
    <row r="1839" spans="1:14" ht="24.95" customHeight="1" x14ac:dyDescent="0.25">
      <c r="A1839" s="360"/>
      <c r="B1839" s="360"/>
      <c r="C1839" s="360"/>
      <c r="D1839" s="102"/>
      <c r="E1839" s="498"/>
      <c r="F1839" s="571"/>
      <c r="G1839" s="101"/>
      <c r="H1839" s="499"/>
      <c r="I1839" s="98"/>
      <c r="J1839" s="98"/>
      <c r="K1839" s="94"/>
      <c r="L1839" s="95"/>
      <c r="M1839" s="95"/>
      <c r="N1839" s="101"/>
    </row>
    <row r="1840" spans="1:14" ht="24.95" customHeight="1" x14ac:dyDescent="0.25">
      <c r="A1840" s="360"/>
      <c r="B1840" s="360"/>
      <c r="C1840" s="360"/>
      <c r="D1840" s="102"/>
      <c r="E1840" s="498"/>
      <c r="F1840" s="571"/>
      <c r="G1840" s="101"/>
      <c r="H1840" s="499"/>
      <c r="I1840" s="98"/>
      <c r="J1840" s="98"/>
      <c r="K1840" s="94"/>
      <c r="L1840" s="95"/>
      <c r="M1840" s="95"/>
      <c r="N1840" s="101"/>
    </row>
    <row r="1841" spans="1:14" ht="24.95" customHeight="1" x14ac:dyDescent="0.25">
      <c r="A1841" s="360"/>
      <c r="B1841" s="360"/>
      <c r="C1841" s="360"/>
      <c r="D1841" s="102"/>
      <c r="E1841" s="498"/>
      <c r="F1841" s="571"/>
      <c r="G1841" s="101"/>
      <c r="H1841" s="499"/>
      <c r="I1841" s="98"/>
      <c r="J1841" s="98"/>
      <c r="K1841" s="94"/>
      <c r="L1841" s="95"/>
      <c r="M1841" s="95"/>
      <c r="N1841" s="101"/>
    </row>
    <row r="1842" spans="1:14" ht="24.95" customHeight="1" x14ac:dyDescent="0.25">
      <c r="A1842" s="360"/>
      <c r="B1842" s="360"/>
      <c r="C1842" s="360"/>
      <c r="D1842" s="102"/>
      <c r="E1842" s="498"/>
      <c r="F1842" s="571"/>
      <c r="G1842" s="101"/>
      <c r="H1842" s="499"/>
      <c r="I1842" s="98"/>
      <c r="J1842" s="98"/>
      <c r="K1842" s="94"/>
      <c r="L1842" s="95"/>
      <c r="M1842" s="95"/>
      <c r="N1842" s="101"/>
    </row>
    <row r="1843" spans="1:14" ht="24.95" customHeight="1" x14ac:dyDescent="0.25">
      <c r="A1843" s="360"/>
      <c r="B1843" s="360"/>
      <c r="C1843" s="360"/>
      <c r="D1843" s="102"/>
      <c r="E1843" s="498"/>
      <c r="F1843" s="571"/>
      <c r="G1843" s="101"/>
      <c r="H1843" s="499"/>
      <c r="I1843" s="98"/>
      <c r="J1843" s="98"/>
      <c r="K1843" s="94"/>
      <c r="L1843" s="95"/>
      <c r="M1843" s="95"/>
      <c r="N1843" s="101"/>
    </row>
    <row r="1844" spans="1:14" ht="24.95" customHeight="1" x14ac:dyDescent="0.25">
      <c r="A1844" s="360"/>
      <c r="B1844" s="360"/>
      <c r="C1844" s="360"/>
      <c r="D1844" s="102"/>
      <c r="E1844" s="498"/>
      <c r="F1844" s="571"/>
      <c r="G1844" s="101"/>
      <c r="H1844" s="499"/>
      <c r="I1844" s="98"/>
      <c r="J1844" s="98"/>
      <c r="K1844" s="94"/>
      <c r="L1844" s="95"/>
      <c r="M1844" s="95"/>
      <c r="N1844" s="101"/>
    </row>
    <row r="1845" spans="1:14" ht="24.95" customHeight="1" x14ac:dyDescent="0.25">
      <c r="A1845" s="360"/>
      <c r="B1845" s="360"/>
      <c r="C1845" s="360"/>
      <c r="D1845" s="102"/>
      <c r="E1845" s="498"/>
      <c r="F1845" s="571"/>
      <c r="G1845" s="101"/>
      <c r="H1845" s="499"/>
      <c r="I1845" s="98"/>
      <c r="J1845" s="98"/>
      <c r="K1845" s="94"/>
      <c r="L1845" s="95"/>
      <c r="M1845" s="95"/>
      <c r="N1845" s="101"/>
    </row>
    <row r="1846" spans="1:14" ht="24.95" customHeight="1" x14ac:dyDescent="0.25">
      <c r="A1846" s="360"/>
      <c r="B1846" s="360"/>
      <c r="C1846" s="360"/>
      <c r="D1846" s="102"/>
      <c r="E1846" s="498"/>
      <c r="F1846" s="571"/>
      <c r="G1846" s="101"/>
      <c r="H1846" s="499"/>
      <c r="I1846" s="98"/>
      <c r="J1846" s="98"/>
      <c r="K1846" s="94"/>
      <c r="L1846" s="95"/>
      <c r="M1846" s="95"/>
      <c r="N1846" s="101"/>
    </row>
    <row r="1847" spans="1:14" ht="24.95" customHeight="1" x14ac:dyDescent="0.25">
      <c r="A1847" s="360"/>
      <c r="B1847" s="360"/>
      <c r="C1847" s="360"/>
      <c r="D1847" s="102"/>
      <c r="E1847" s="498"/>
      <c r="F1847" s="571"/>
      <c r="G1847" s="101"/>
      <c r="H1847" s="499"/>
      <c r="I1847" s="98"/>
      <c r="J1847" s="98"/>
      <c r="K1847" s="94"/>
      <c r="L1847" s="95"/>
      <c r="M1847" s="95"/>
      <c r="N1847" s="101"/>
    </row>
    <row r="1848" spans="1:14" ht="24.95" customHeight="1" x14ac:dyDescent="0.25">
      <c r="A1848" s="360"/>
      <c r="B1848" s="360"/>
      <c r="C1848" s="360"/>
      <c r="D1848" s="102"/>
      <c r="E1848" s="498"/>
      <c r="F1848" s="571"/>
      <c r="G1848" s="101"/>
      <c r="H1848" s="499"/>
      <c r="I1848" s="98"/>
      <c r="J1848" s="98"/>
      <c r="K1848" s="94"/>
      <c r="L1848" s="95"/>
      <c r="M1848" s="95"/>
      <c r="N1848" s="101"/>
    </row>
    <row r="1849" spans="1:14" ht="24.95" customHeight="1" x14ac:dyDescent="0.25">
      <c r="A1849" s="360"/>
      <c r="B1849" s="360"/>
      <c r="C1849" s="360"/>
      <c r="D1849" s="102"/>
      <c r="E1849" s="498"/>
      <c r="F1849" s="571"/>
      <c r="G1849" s="101"/>
      <c r="H1849" s="499"/>
      <c r="I1849" s="98"/>
      <c r="J1849" s="98"/>
      <c r="K1849" s="94"/>
      <c r="L1849" s="95"/>
      <c r="M1849" s="95"/>
      <c r="N1849" s="101"/>
    </row>
    <row r="1850" spans="1:14" ht="24.95" customHeight="1" x14ac:dyDescent="0.25">
      <c r="A1850" s="360"/>
      <c r="B1850" s="360"/>
      <c r="C1850" s="360"/>
      <c r="D1850" s="102"/>
      <c r="E1850" s="498"/>
      <c r="F1850" s="571"/>
      <c r="G1850" s="101"/>
      <c r="H1850" s="499"/>
      <c r="I1850" s="98"/>
      <c r="J1850" s="98"/>
      <c r="K1850" s="94"/>
      <c r="L1850" s="95"/>
      <c r="M1850" s="95"/>
      <c r="N1850" s="101"/>
    </row>
    <row r="1851" spans="1:14" ht="24.95" customHeight="1" x14ac:dyDescent="0.25">
      <c r="A1851" s="360"/>
      <c r="B1851" s="360"/>
      <c r="C1851" s="360"/>
      <c r="D1851" s="102"/>
      <c r="E1851" s="498"/>
      <c r="F1851" s="571"/>
      <c r="G1851" s="101"/>
      <c r="H1851" s="499"/>
      <c r="I1851" s="98"/>
      <c r="J1851" s="98"/>
      <c r="K1851" s="94"/>
      <c r="L1851" s="95"/>
      <c r="M1851" s="95"/>
      <c r="N1851" s="101"/>
    </row>
    <row r="1852" spans="1:14" ht="24.95" customHeight="1" x14ac:dyDescent="0.25">
      <c r="A1852" s="360"/>
      <c r="B1852" s="360"/>
      <c r="C1852" s="360"/>
      <c r="D1852" s="102"/>
      <c r="E1852" s="498"/>
      <c r="F1852" s="571"/>
      <c r="G1852" s="101"/>
      <c r="H1852" s="499"/>
      <c r="I1852" s="98"/>
      <c r="J1852" s="98"/>
      <c r="K1852" s="94"/>
      <c r="L1852" s="95"/>
      <c r="M1852" s="95"/>
      <c r="N1852" s="101"/>
    </row>
    <row r="1853" spans="1:14" ht="24.95" customHeight="1" x14ac:dyDescent="0.25">
      <c r="A1853" s="360"/>
      <c r="B1853" s="360"/>
      <c r="C1853" s="360"/>
      <c r="D1853" s="102"/>
      <c r="E1853" s="498"/>
      <c r="F1853" s="571"/>
      <c r="G1853" s="101"/>
      <c r="H1853" s="499"/>
      <c r="I1853" s="98"/>
      <c r="J1853" s="98"/>
      <c r="K1853" s="94"/>
      <c r="L1853" s="95"/>
      <c r="M1853" s="95"/>
      <c r="N1853" s="101"/>
    </row>
    <row r="1854" spans="1:14" ht="24.95" customHeight="1" x14ac:dyDescent="0.25">
      <c r="A1854" s="360"/>
      <c r="B1854" s="360"/>
      <c r="C1854" s="360"/>
      <c r="D1854" s="102"/>
      <c r="E1854" s="498"/>
      <c r="F1854" s="571"/>
      <c r="G1854" s="101"/>
      <c r="H1854" s="499"/>
      <c r="I1854" s="98"/>
      <c r="J1854" s="98"/>
      <c r="K1854" s="94"/>
      <c r="L1854" s="95"/>
      <c r="M1854" s="95"/>
      <c r="N1854" s="101"/>
    </row>
    <row r="1855" spans="1:14" ht="24.95" customHeight="1" x14ac:dyDescent="0.25">
      <c r="A1855" s="360"/>
      <c r="B1855" s="360"/>
      <c r="C1855" s="360"/>
      <c r="D1855" s="102"/>
      <c r="E1855" s="498"/>
      <c r="F1855" s="571"/>
      <c r="G1855" s="101"/>
      <c r="H1855" s="499"/>
      <c r="I1855" s="98"/>
      <c r="J1855" s="98"/>
      <c r="K1855" s="94"/>
      <c r="L1855" s="95"/>
      <c r="M1855" s="95"/>
      <c r="N1855" s="101"/>
    </row>
    <row r="1856" spans="1:14" ht="24.95" customHeight="1" x14ac:dyDescent="0.25">
      <c r="A1856" s="360"/>
      <c r="B1856" s="360"/>
      <c r="C1856" s="360"/>
      <c r="D1856" s="102"/>
      <c r="E1856" s="498"/>
      <c r="F1856" s="571"/>
      <c r="G1856" s="101"/>
      <c r="H1856" s="499"/>
      <c r="I1856" s="98"/>
      <c r="J1856" s="98"/>
      <c r="K1856" s="94"/>
      <c r="L1856" s="95"/>
      <c r="M1856" s="95"/>
      <c r="N1856" s="101"/>
    </row>
    <row r="1857" spans="1:14" ht="24.95" customHeight="1" x14ac:dyDescent="0.25">
      <c r="A1857" s="360"/>
      <c r="B1857" s="360"/>
      <c r="C1857" s="360"/>
      <c r="D1857" s="102"/>
      <c r="E1857" s="498"/>
      <c r="F1857" s="571"/>
      <c r="G1857" s="101"/>
      <c r="H1857" s="499"/>
      <c r="I1857" s="98"/>
      <c r="J1857" s="98"/>
      <c r="K1857" s="94"/>
      <c r="L1857" s="95"/>
      <c r="M1857" s="95"/>
      <c r="N1857" s="101"/>
    </row>
    <row r="1858" spans="1:14" ht="24.95" customHeight="1" x14ac:dyDescent="0.25">
      <c r="A1858" s="360"/>
      <c r="B1858" s="360"/>
      <c r="C1858" s="360"/>
      <c r="D1858" s="102"/>
      <c r="E1858" s="498"/>
      <c r="F1858" s="571"/>
      <c r="G1858" s="101"/>
      <c r="H1858" s="499"/>
      <c r="I1858" s="98"/>
      <c r="J1858" s="98"/>
      <c r="K1858" s="94"/>
      <c r="L1858" s="95"/>
      <c r="M1858" s="95"/>
      <c r="N1858" s="101"/>
    </row>
    <row r="1859" spans="1:14" ht="24.95" customHeight="1" x14ac:dyDescent="0.25">
      <c r="A1859" s="360"/>
      <c r="B1859" s="360"/>
      <c r="C1859" s="360"/>
      <c r="D1859" s="102"/>
      <c r="E1859" s="498"/>
      <c r="F1859" s="571"/>
      <c r="G1859" s="101"/>
      <c r="H1859" s="499"/>
      <c r="I1859" s="98"/>
      <c r="J1859" s="98"/>
      <c r="K1859" s="94"/>
      <c r="L1859" s="95"/>
      <c r="M1859" s="95"/>
      <c r="N1859" s="101"/>
    </row>
    <row r="1860" spans="1:14" ht="24.95" customHeight="1" x14ac:dyDescent="0.25">
      <c r="A1860" s="360"/>
      <c r="B1860" s="360"/>
      <c r="C1860" s="360"/>
      <c r="D1860" s="102"/>
      <c r="E1860" s="498"/>
      <c r="F1860" s="571"/>
      <c r="G1860" s="101"/>
      <c r="H1860" s="499"/>
      <c r="I1860" s="98"/>
      <c r="J1860" s="98"/>
      <c r="K1860" s="94"/>
      <c r="L1860" s="95"/>
      <c r="M1860" s="95"/>
      <c r="N1860" s="101"/>
    </row>
    <row r="1861" spans="1:14" ht="24.95" customHeight="1" x14ac:dyDescent="0.25">
      <c r="A1861" s="360"/>
      <c r="B1861" s="360"/>
      <c r="C1861" s="360"/>
      <c r="D1861" s="102"/>
      <c r="E1861" s="498"/>
      <c r="F1861" s="571"/>
      <c r="G1861" s="101"/>
      <c r="H1861" s="499"/>
      <c r="I1861" s="98"/>
      <c r="J1861" s="98"/>
      <c r="K1861" s="94"/>
      <c r="L1861" s="95"/>
      <c r="M1861" s="95"/>
      <c r="N1861" s="101"/>
    </row>
    <row r="1862" spans="1:14" ht="24.95" customHeight="1" x14ac:dyDescent="0.25">
      <c r="A1862" s="360"/>
      <c r="B1862" s="360"/>
      <c r="C1862" s="360"/>
      <c r="D1862" s="102"/>
      <c r="E1862" s="498"/>
      <c r="F1862" s="571"/>
      <c r="G1862" s="101"/>
      <c r="H1862" s="499"/>
      <c r="I1862" s="98"/>
      <c r="J1862" s="98"/>
      <c r="K1862" s="94"/>
      <c r="L1862" s="95"/>
      <c r="M1862" s="95"/>
      <c r="N1862" s="101"/>
    </row>
    <row r="1863" spans="1:14" ht="24.95" customHeight="1" x14ac:dyDescent="0.25">
      <c r="A1863" s="360"/>
      <c r="B1863" s="360"/>
      <c r="C1863" s="360"/>
      <c r="D1863" s="102"/>
      <c r="E1863" s="498"/>
      <c r="F1863" s="571"/>
      <c r="G1863" s="101"/>
      <c r="H1863" s="499"/>
      <c r="I1863" s="98"/>
      <c r="J1863" s="98"/>
      <c r="K1863" s="94"/>
      <c r="L1863" s="95"/>
      <c r="M1863" s="95"/>
      <c r="N1863" s="101"/>
    </row>
    <row r="1864" spans="1:14" ht="24.95" customHeight="1" x14ac:dyDescent="0.25">
      <c r="A1864" s="360"/>
      <c r="B1864" s="360"/>
      <c r="C1864" s="360"/>
      <c r="D1864" s="102"/>
      <c r="E1864" s="498"/>
      <c r="F1864" s="571"/>
      <c r="G1864" s="101"/>
      <c r="H1864" s="499"/>
      <c r="I1864" s="98"/>
      <c r="J1864" s="98"/>
      <c r="K1864" s="94"/>
      <c r="L1864" s="95"/>
      <c r="M1864" s="95"/>
      <c r="N1864" s="101"/>
    </row>
    <row r="1865" spans="1:14" ht="24.95" customHeight="1" x14ac:dyDescent="0.25">
      <c r="A1865" s="360"/>
      <c r="B1865" s="360"/>
      <c r="C1865" s="360"/>
      <c r="D1865" s="102"/>
      <c r="E1865" s="498"/>
      <c r="F1865" s="571"/>
      <c r="G1865" s="101"/>
      <c r="H1865" s="499"/>
      <c r="I1865" s="98"/>
      <c r="J1865" s="98"/>
      <c r="K1865" s="94"/>
      <c r="L1865" s="95"/>
      <c r="M1865" s="95"/>
      <c r="N1865" s="101"/>
    </row>
    <row r="1866" spans="1:14" ht="24.95" customHeight="1" x14ac:dyDescent="0.25">
      <c r="A1866" s="360"/>
      <c r="B1866" s="360"/>
      <c r="C1866" s="360"/>
      <c r="D1866" s="102"/>
      <c r="E1866" s="498"/>
      <c r="F1866" s="571"/>
      <c r="G1866" s="101"/>
      <c r="H1866" s="499"/>
      <c r="I1866" s="98"/>
      <c r="J1866" s="98"/>
      <c r="K1866" s="94"/>
      <c r="L1866" s="95"/>
      <c r="M1866" s="95"/>
      <c r="N1866" s="101"/>
    </row>
    <row r="1867" spans="1:14" ht="24.95" customHeight="1" x14ac:dyDescent="0.25">
      <c r="A1867" s="360"/>
      <c r="B1867" s="360"/>
      <c r="C1867" s="360"/>
      <c r="D1867" s="102"/>
      <c r="E1867" s="498"/>
      <c r="F1867" s="571"/>
      <c r="G1867" s="101"/>
      <c r="H1867" s="499"/>
      <c r="I1867" s="98"/>
      <c r="J1867" s="98"/>
      <c r="K1867" s="94"/>
      <c r="L1867" s="95"/>
      <c r="M1867" s="95"/>
      <c r="N1867" s="101"/>
    </row>
    <row r="1868" spans="1:14" ht="24.95" customHeight="1" x14ac:dyDescent="0.25">
      <c r="A1868" s="360"/>
      <c r="B1868" s="360"/>
      <c r="C1868" s="360"/>
      <c r="D1868" s="102"/>
      <c r="E1868" s="498"/>
      <c r="F1868" s="571"/>
      <c r="G1868" s="101"/>
      <c r="H1868" s="499"/>
      <c r="I1868" s="98"/>
      <c r="J1868" s="98"/>
      <c r="K1868" s="94"/>
      <c r="L1868" s="95"/>
      <c r="M1868" s="95"/>
      <c r="N1868" s="101"/>
    </row>
    <row r="1869" spans="1:14" ht="24.95" customHeight="1" x14ac:dyDescent="0.25">
      <c r="A1869" s="360"/>
      <c r="B1869" s="360"/>
      <c r="C1869" s="360"/>
      <c r="D1869" s="102"/>
      <c r="E1869" s="498"/>
      <c r="F1869" s="571"/>
      <c r="G1869" s="101"/>
      <c r="H1869" s="499"/>
      <c r="I1869" s="98"/>
      <c r="J1869" s="98"/>
      <c r="K1869" s="94"/>
      <c r="L1869" s="95"/>
      <c r="M1869" s="95"/>
      <c r="N1869" s="101"/>
    </row>
    <row r="1870" spans="1:14" ht="24.95" customHeight="1" x14ac:dyDescent="0.25">
      <c r="A1870" s="360"/>
      <c r="B1870" s="360"/>
      <c r="C1870" s="360"/>
      <c r="D1870" s="102"/>
      <c r="E1870" s="498"/>
      <c r="F1870" s="571"/>
      <c r="G1870" s="101"/>
      <c r="H1870" s="499"/>
      <c r="I1870" s="98"/>
      <c r="J1870" s="98"/>
      <c r="K1870" s="94"/>
      <c r="L1870" s="95"/>
      <c r="M1870" s="95"/>
      <c r="N1870" s="101"/>
    </row>
    <row r="1871" spans="1:14" ht="24.95" customHeight="1" x14ac:dyDescent="0.25">
      <c r="A1871" s="360"/>
      <c r="B1871" s="360"/>
      <c r="C1871" s="360"/>
      <c r="D1871" s="102"/>
      <c r="E1871" s="498"/>
      <c r="F1871" s="571"/>
      <c r="G1871" s="101"/>
      <c r="H1871" s="499"/>
      <c r="I1871" s="98"/>
      <c r="J1871" s="98"/>
      <c r="K1871" s="94"/>
      <c r="L1871" s="95"/>
      <c r="M1871" s="95"/>
      <c r="N1871" s="101"/>
    </row>
    <row r="1872" spans="1:14" ht="24.95" customHeight="1" x14ac:dyDescent="0.25">
      <c r="A1872" s="360"/>
      <c r="B1872" s="360"/>
      <c r="C1872" s="360"/>
      <c r="D1872" s="102"/>
      <c r="E1872" s="498"/>
      <c r="F1872" s="571"/>
      <c r="G1872" s="101"/>
      <c r="H1872" s="499"/>
      <c r="I1872" s="98"/>
      <c r="J1872" s="98"/>
      <c r="K1872" s="94"/>
      <c r="L1872" s="95"/>
      <c r="M1872" s="95"/>
      <c r="N1872" s="101"/>
    </row>
    <row r="1873" spans="1:14" ht="24.95" customHeight="1" x14ac:dyDescent="0.25">
      <c r="A1873" s="360"/>
      <c r="B1873" s="360"/>
      <c r="C1873" s="360"/>
      <c r="D1873" s="102"/>
      <c r="E1873" s="498"/>
      <c r="F1873" s="571"/>
      <c r="G1873" s="101"/>
      <c r="H1873" s="499"/>
      <c r="I1873" s="98"/>
      <c r="J1873" s="98"/>
      <c r="K1873" s="94"/>
      <c r="L1873" s="95"/>
      <c r="M1873" s="95"/>
      <c r="N1873" s="101"/>
    </row>
    <row r="1874" spans="1:14" ht="24.95" customHeight="1" x14ac:dyDescent="0.25">
      <c r="A1874" s="360"/>
      <c r="B1874" s="360"/>
      <c r="C1874" s="360"/>
      <c r="D1874" s="102"/>
      <c r="E1874" s="498"/>
      <c r="F1874" s="571"/>
      <c r="G1874" s="101"/>
      <c r="H1874" s="499"/>
      <c r="I1874" s="98"/>
      <c r="J1874" s="98"/>
      <c r="K1874" s="94"/>
      <c r="L1874" s="95"/>
      <c r="M1874" s="95"/>
      <c r="N1874" s="101"/>
    </row>
    <row r="1875" spans="1:14" ht="24.95" customHeight="1" x14ac:dyDescent="0.25">
      <c r="A1875" s="360"/>
      <c r="B1875" s="360"/>
      <c r="C1875" s="360"/>
      <c r="D1875" s="102"/>
      <c r="E1875" s="498"/>
      <c r="F1875" s="571"/>
      <c r="G1875" s="101"/>
      <c r="H1875" s="499"/>
      <c r="I1875" s="98"/>
      <c r="J1875" s="98"/>
      <c r="K1875" s="94"/>
      <c r="L1875" s="95"/>
      <c r="M1875" s="95"/>
      <c r="N1875" s="101"/>
    </row>
    <row r="1876" spans="1:14" ht="24.95" customHeight="1" x14ac:dyDescent="0.25">
      <c r="A1876" s="360"/>
      <c r="B1876" s="360"/>
      <c r="C1876" s="360"/>
      <c r="D1876" s="102"/>
      <c r="E1876" s="498"/>
      <c r="F1876" s="571"/>
      <c r="G1876" s="101"/>
      <c r="H1876" s="499"/>
      <c r="I1876" s="98"/>
      <c r="J1876" s="98"/>
      <c r="K1876" s="94"/>
      <c r="L1876" s="95"/>
      <c r="M1876" s="95"/>
      <c r="N1876" s="101"/>
    </row>
    <row r="1877" spans="1:14" ht="24.95" customHeight="1" x14ac:dyDescent="0.25">
      <c r="A1877" s="360"/>
      <c r="B1877" s="360"/>
      <c r="C1877" s="360"/>
      <c r="D1877" s="102"/>
      <c r="E1877" s="498"/>
      <c r="F1877" s="571"/>
      <c r="G1877" s="101"/>
      <c r="H1877" s="499"/>
      <c r="I1877" s="98"/>
      <c r="J1877" s="98"/>
      <c r="K1877" s="94"/>
      <c r="L1877" s="95"/>
      <c r="M1877" s="95"/>
      <c r="N1877" s="101"/>
    </row>
    <row r="1878" spans="1:14" ht="24.95" customHeight="1" x14ac:dyDescent="0.25">
      <c r="A1878" s="360"/>
      <c r="B1878" s="360"/>
      <c r="C1878" s="360"/>
      <c r="D1878" s="102"/>
      <c r="E1878" s="498"/>
      <c r="F1878" s="571"/>
      <c r="G1878" s="101"/>
      <c r="H1878" s="499"/>
      <c r="I1878" s="98"/>
      <c r="J1878" s="98"/>
      <c r="K1878" s="94"/>
      <c r="L1878" s="95"/>
      <c r="M1878" s="95"/>
      <c r="N1878" s="101"/>
    </row>
    <row r="1879" spans="1:14" ht="24.95" customHeight="1" x14ac:dyDescent="0.25">
      <c r="A1879" s="360"/>
      <c r="B1879" s="360"/>
      <c r="C1879" s="360"/>
      <c r="D1879" s="102"/>
      <c r="E1879" s="498"/>
      <c r="F1879" s="571"/>
      <c r="G1879" s="101"/>
      <c r="H1879" s="499"/>
      <c r="I1879" s="98"/>
      <c r="J1879" s="98"/>
      <c r="K1879" s="94"/>
      <c r="L1879" s="95"/>
      <c r="M1879" s="95"/>
      <c r="N1879" s="101"/>
    </row>
    <row r="1880" spans="1:14" ht="24.95" customHeight="1" x14ac:dyDescent="0.25">
      <c r="A1880" s="360"/>
      <c r="B1880" s="360"/>
      <c r="C1880" s="360"/>
      <c r="D1880" s="102"/>
      <c r="E1880" s="498"/>
      <c r="F1880" s="571"/>
      <c r="G1880" s="101"/>
      <c r="H1880" s="499"/>
      <c r="I1880" s="98"/>
      <c r="J1880" s="98"/>
      <c r="K1880" s="94"/>
      <c r="L1880" s="95"/>
      <c r="M1880" s="95"/>
      <c r="N1880" s="101"/>
    </row>
    <row r="1881" spans="1:14" ht="24.95" customHeight="1" x14ac:dyDescent="0.25">
      <c r="A1881" s="360"/>
      <c r="B1881" s="360"/>
      <c r="C1881" s="360"/>
      <c r="D1881" s="102"/>
      <c r="E1881" s="498"/>
      <c r="F1881" s="571"/>
      <c r="G1881" s="101"/>
      <c r="H1881" s="499"/>
      <c r="I1881" s="98"/>
      <c r="J1881" s="98"/>
      <c r="K1881" s="94"/>
      <c r="L1881" s="95"/>
      <c r="M1881" s="95"/>
      <c r="N1881" s="101"/>
    </row>
    <row r="1882" spans="1:14" ht="24.95" customHeight="1" x14ac:dyDescent="0.25">
      <c r="A1882" s="360"/>
      <c r="B1882" s="360"/>
      <c r="C1882" s="360"/>
      <c r="D1882" s="102"/>
      <c r="E1882" s="498"/>
      <c r="F1882" s="571"/>
      <c r="G1882" s="101"/>
      <c r="H1882" s="499"/>
      <c r="I1882" s="98"/>
      <c r="J1882" s="98"/>
      <c r="K1882" s="94"/>
      <c r="L1882" s="95"/>
      <c r="M1882" s="95"/>
      <c r="N1882" s="101"/>
    </row>
    <row r="1883" spans="1:14" ht="24.95" customHeight="1" x14ac:dyDescent="0.25">
      <c r="A1883" s="360"/>
      <c r="B1883" s="360"/>
      <c r="C1883" s="360"/>
      <c r="D1883" s="102"/>
      <c r="E1883" s="498"/>
      <c r="F1883" s="571"/>
      <c r="G1883" s="101"/>
      <c r="H1883" s="499"/>
      <c r="I1883" s="98"/>
      <c r="J1883" s="98"/>
      <c r="K1883" s="94"/>
      <c r="L1883" s="95"/>
      <c r="M1883" s="95"/>
      <c r="N1883" s="101"/>
    </row>
    <row r="1884" spans="1:14" ht="24.95" customHeight="1" x14ac:dyDescent="0.25">
      <c r="A1884" s="360"/>
      <c r="B1884" s="360"/>
      <c r="C1884" s="360"/>
      <c r="D1884" s="102"/>
      <c r="E1884" s="498"/>
      <c r="F1884" s="571"/>
      <c r="G1884" s="101"/>
      <c r="H1884" s="499"/>
      <c r="I1884" s="98"/>
      <c r="J1884" s="98"/>
      <c r="K1884" s="94"/>
      <c r="L1884" s="95"/>
      <c r="M1884" s="95"/>
      <c r="N1884" s="101"/>
    </row>
    <row r="1885" spans="1:14" ht="24.95" customHeight="1" x14ac:dyDescent="0.25">
      <c r="A1885" s="360"/>
      <c r="B1885" s="360"/>
      <c r="C1885" s="360"/>
      <c r="D1885" s="102"/>
      <c r="E1885" s="498"/>
      <c r="F1885" s="571"/>
      <c r="G1885" s="101"/>
      <c r="H1885" s="499"/>
      <c r="I1885" s="98"/>
      <c r="J1885" s="98"/>
      <c r="K1885" s="94"/>
      <c r="L1885" s="95"/>
      <c r="M1885" s="95"/>
      <c r="N1885" s="101"/>
    </row>
    <row r="1886" spans="1:14" ht="24.95" customHeight="1" x14ac:dyDescent="0.25">
      <c r="A1886" s="360"/>
      <c r="B1886" s="360"/>
      <c r="C1886" s="360"/>
      <c r="D1886" s="102"/>
      <c r="E1886" s="498"/>
      <c r="F1886" s="571"/>
      <c r="G1886" s="101"/>
      <c r="H1886" s="499"/>
      <c r="I1886" s="98"/>
      <c r="J1886" s="98"/>
      <c r="K1886" s="94"/>
      <c r="L1886" s="95"/>
      <c r="M1886" s="95"/>
      <c r="N1886" s="101"/>
    </row>
    <row r="1887" spans="1:14" ht="24.95" customHeight="1" x14ac:dyDescent="0.25">
      <c r="A1887" s="360"/>
      <c r="B1887" s="360"/>
      <c r="C1887" s="360"/>
      <c r="D1887" s="102"/>
      <c r="E1887" s="498"/>
      <c r="F1887" s="571"/>
      <c r="G1887" s="101"/>
      <c r="H1887" s="499"/>
      <c r="I1887" s="98"/>
      <c r="J1887" s="98"/>
      <c r="K1887" s="94"/>
      <c r="L1887" s="95"/>
      <c r="M1887" s="95"/>
      <c r="N1887" s="101"/>
    </row>
    <row r="1888" spans="1:14" ht="24.95" customHeight="1" x14ac:dyDescent="0.25">
      <c r="A1888" s="360"/>
      <c r="B1888" s="360"/>
      <c r="C1888" s="360"/>
      <c r="D1888" s="102"/>
      <c r="E1888" s="498"/>
      <c r="F1888" s="571"/>
      <c r="G1888" s="101"/>
      <c r="H1888" s="499"/>
      <c r="I1888" s="98"/>
      <c r="J1888" s="98"/>
      <c r="K1888" s="94"/>
      <c r="L1888" s="95"/>
      <c r="M1888" s="95"/>
      <c r="N1888" s="101"/>
    </row>
    <row r="1889" spans="1:14" ht="24.95" customHeight="1" x14ac:dyDescent="0.25">
      <c r="A1889" s="360"/>
      <c r="B1889" s="360"/>
      <c r="C1889" s="360"/>
      <c r="D1889" s="102"/>
      <c r="E1889" s="498"/>
      <c r="F1889" s="571"/>
      <c r="G1889" s="101"/>
      <c r="H1889" s="499"/>
      <c r="I1889" s="98"/>
      <c r="J1889" s="98"/>
      <c r="K1889" s="94"/>
      <c r="L1889" s="95"/>
      <c r="M1889" s="95"/>
      <c r="N1889" s="101"/>
    </row>
    <row r="1890" spans="1:14" ht="24.95" customHeight="1" x14ac:dyDescent="0.25">
      <c r="A1890" s="360"/>
      <c r="B1890" s="360"/>
      <c r="C1890" s="360"/>
      <c r="D1890" s="102"/>
      <c r="E1890" s="498"/>
      <c r="F1890" s="571"/>
      <c r="G1890" s="101"/>
      <c r="H1890" s="499"/>
      <c r="I1890" s="98"/>
      <c r="J1890" s="98"/>
      <c r="K1890" s="94"/>
      <c r="L1890" s="95"/>
      <c r="M1890" s="95"/>
      <c r="N1890" s="101"/>
    </row>
    <row r="1891" spans="1:14" ht="24.95" customHeight="1" x14ac:dyDescent="0.25">
      <c r="A1891" s="360"/>
      <c r="B1891" s="360"/>
      <c r="C1891" s="360"/>
      <c r="D1891" s="102"/>
      <c r="E1891" s="498"/>
      <c r="F1891" s="571"/>
      <c r="G1891" s="101"/>
      <c r="H1891" s="499"/>
      <c r="I1891" s="98"/>
      <c r="J1891" s="98"/>
      <c r="K1891" s="94"/>
      <c r="L1891" s="95"/>
      <c r="M1891" s="95"/>
      <c r="N1891" s="101"/>
    </row>
    <row r="1892" spans="1:14" ht="24.95" customHeight="1" x14ac:dyDescent="0.25">
      <c r="A1892" s="360"/>
      <c r="B1892" s="360"/>
      <c r="C1892" s="360"/>
      <c r="D1892" s="102"/>
      <c r="E1892" s="498"/>
      <c r="F1892" s="571"/>
      <c r="G1892" s="101"/>
      <c r="H1892" s="499"/>
      <c r="I1892" s="98"/>
      <c r="J1892" s="98"/>
      <c r="K1892" s="94"/>
      <c r="L1892" s="95"/>
      <c r="M1892" s="95"/>
      <c r="N1892" s="101"/>
    </row>
    <row r="1893" spans="1:14" ht="24.95" customHeight="1" x14ac:dyDescent="0.25">
      <c r="A1893" s="360"/>
      <c r="B1893" s="360"/>
      <c r="C1893" s="360"/>
      <c r="D1893" s="102"/>
      <c r="E1893" s="498"/>
      <c r="F1893" s="571"/>
      <c r="G1893" s="101"/>
      <c r="H1893" s="499"/>
      <c r="I1893" s="98"/>
      <c r="J1893" s="98"/>
      <c r="K1893" s="94"/>
      <c r="L1893" s="95"/>
      <c r="M1893" s="95"/>
      <c r="N1893" s="101"/>
    </row>
    <row r="1894" spans="1:14" ht="24.95" customHeight="1" x14ac:dyDescent="0.25">
      <c r="A1894" s="360"/>
      <c r="B1894" s="360"/>
      <c r="C1894" s="360"/>
      <c r="D1894" s="102"/>
      <c r="E1894" s="498"/>
      <c r="F1894" s="571"/>
      <c r="G1894" s="101"/>
      <c r="H1894" s="499"/>
      <c r="I1894" s="98"/>
      <c r="J1894" s="98"/>
      <c r="K1894" s="94"/>
      <c r="L1894" s="95"/>
      <c r="M1894" s="95"/>
      <c r="N1894" s="101"/>
    </row>
    <row r="1895" spans="1:14" ht="24.95" customHeight="1" x14ac:dyDescent="0.25">
      <c r="A1895" s="360"/>
      <c r="B1895" s="360"/>
      <c r="C1895" s="360"/>
      <c r="D1895" s="102"/>
      <c r="E1895" s="498"/>
      <c r="F1895" s="571"/>
      <c r="G1895" s="101"/>
      <c r="H1895" s="499"/>
      <c r="I1895" s="98"/>
      <c r="J1895" s="98"/>
      <c r="K1895" s="94"/>
      <c r="L1895" s="95"/>
      <c r="M1895" s="95"/>
      <c r="N1895" s="101"/>
    </row>
    <row r="1896" spans="1:14" ht="24.95" customHeight="1" x14ac:dyDescent="0.25">
      <c r="A1896" s="360"/>
      <c r="B1896" s="360"/>
      <c r="C1896" s="360"/>
      <c r="D1896" s="102"/>
      <c r="E1896" s="498"/>
      <c r="F1896" s="571"/>
      <c r="G1896" s="101"/>
      <c r="H1896" s="499"/>
      <c r="I1896" s="98"/>
      <c r="J1896" s="98"/>
      <c r="K1896" s="94"/>
      <c r="L1896" s="95"/>
      <c r="M1896" s="95"/>
      <c r="N1896" s="101"/>
    </row>
    <row r="1897" spans="1:14" ht="24.95" customHeight="1" x14ac:dyDescent="0.25">
      <c r="A1897" s="360"/>
      <c r="B1897" s="360"/>
      <c r="C1897" s="360"/>
      <c r="D1897" s="102"/>
      <c r="E1897" s="498"/>
      <c r="F1897" s="571"/>
      <c r="G1897" s="101"/>
      <c r="H1897" s="499"/>
      <c r="I1897" s="98"/>
      <c r="J1897" s="98"/>
      <c r="K1897" s="94"/>
      <c r="L1897" s="95"/>
      <c r="M1897" s="95"/>
      <c r="N1897" s="101"/>
    </row>
    <row r="1898" spans="1:14" ht="24.95" customHeight="1" x14ac:dyDescent="0.25">
      <c r="A1898" s="360"/>
      <c r="B1898" s="360"/>
      <c r="C1898" s="360"/>
      <c r="D1898" s="102"/>
      <c r="E1898" s="498"/>
      <c r="F1898" s="571"/>
      <c r="G1898" s="101"/>
      <c r="H1898" s="499"/>
      <c r="I1898" s="98"/>
      <c r="J1898" s="98"/>
      <c r="K1898" s="94"/>
      <c r="L1898" s="95"/>
      <c r="M1898" s="95"/>
      <c r="N1898" s="101"/>
    </row>
    <row r="1899" spans="1:14" ht="24.95" customHeight="1" x14ac:dyDescent="0.25">
      <c r="A1899" s="360"/>
      <c r="B1899" s="360"/>
      <c r="C1899" s="360"/>
      <c r="D1899" s="102"/>
      <c r="E1899" s="498"/>
      <c r="F1899" s="571"/>
      <c r="G1899" s="101"/>
      <c r="H1899" s="499"/>
      <c r="I1899" s="98"/>
      <c r="J1899" s="98"/>
      <c r="K1899" s="94"/>
      <c r="L1899" s="95"/>
      <c r="M1899" s="95"/>
      <c r="N1899" s="101"/>
    </row>
    <row r="1900" spans="1:14" ht="24.95" customHeight="1" x14ac:dyDescent="0.25">
      <c r="A1900" s="360"/>
      <c r="B1900" s="360"/>
      <c r="C1900" s="360"/>
      <c r="D1900" s="102"/>
      <c r="E1900" s="498"/>
      <c r="F1900" s="571"/>
      <c r="G1900" s="101"/>
      <c r="H1900" s="499"/>
      <c r="I1900" s="98"/>
      <c r="J1900" s="98"/>
      <c r="K1900" s="94"/>
      <c r="L1900" s="95"/>
      <c r="M1900" s="95"/>
      <c r="N1900" s="101"/>
    </row>
    <row r="1901" spans="1:14" ht="24.95" customHeight="1" x14ac:dyDescent="0.25">
      <c r="A1901" s="360"/>
      <c r="B1901" s="360"/>
      <c r="C1901" s="360"/>
      <c r="D1901" s="102"/>
      <c r="E1901" s="498"/>
      <c r="F1901" s="571"/>
      <c r="G1901" s="101"/>
      <c r="H1901" s="499"/>
      <c r="I1901" s="98"/>
      <c r="J1901" s="98"/>
      <c r="K1901" s="94"/>
      <c r="L1901" s="95"/>
      <c r="M1901" s="95"/>
      <c r="N1901" s="101"/>
    </row>
    <row r="1902" spans="1:14" ht="24.95" customHeight="1" x14ac:dyDescent="0.25">
      <c r="A1902" s="360"/>
      <c r="B1902" s="360"/>
      <c r="C1902" s="360"/>
      <c r="D1902" s="102"/>
      <c r="E1902" s="498"/>
      <c r="F1902" s="571"/>
      <c r="G1902" s="101"/>
      <c r="H1902" s="499"/>
      <c r="I1902" s="98"/>
      <c r="J1902" s="98"/>
      <c r="K1902" s="94"/>
      <c r="L1902" s="95"/>
      <c r="M1902" s="95"/>
      <c r="N1902" s="101"/>
    </row>
    <row r="1903" spans="1:14" ht="24.95" customHeight="1" x14ac:dyDescent="0.25">
      <c r="A1903" s="360"/>
      <c r="B1903" s="360"/>
      <c r="C1903" s="360"/>
      <c r="D1903" s="102"/>
      <c r="E1903" s="498"/>
      <c r="F1903" s="571"/>
      <c r="G1903" s="101"/>
      <c r="H1903" s="499"/>
      <c r="I1903" s="98"/>
      <c r="J1903" s="98"/>
      <c r="K1903" s="94"/>
      <c r="L1903" s="95"/>
      <c r="M1903" s="95"/>
      <c r="N1903" s="101"/>
    </row>
    <row r="1904" spans="1:14" ht="24.95" customHeight="1" x14ac:dyDescent="0.25">
      <c r="A1904" s="360"/>
      <c r="B1904" s="360"/>
      <c r="C1904" s="360"/>
      <c r="D1904" s="102"/>
      <c r="E1904" s="498"/>
      <c r="F1904" s="571"/>
      <c r="G1904" s="101"/>
      <c r="H1904" s="499"/>
      <c r="I1904" s="98"/>
      <c r="J1904" s="98"/>
      <c r="K1904" s="94"/>
      <c r="L1904" s="95"/>
      <c r="M1904" s="95"/>
      <c r="N1904" s="101"/>
    </row>
    <row r="1905" spans="1:14" ht="24.95" customHeight="1" x14ac:dyDescent="0.25">
      <c r="A1905" s="360"/>
      <c r="B1905" s="360"/>
      <c r="C1905" s="360"/>
      <c r="D1905" s="102"/>
      <c r="E1905" s="498"/>
      <c r="F1905" s="571"/>
      <c r="G1905" s="101"/>
      <c r="H1905" s="499"/>
      <c r="I1905" s="98"/>
      <c r="J1905" s="98"/>
      <c r="K1905" s="94"/>
      <c r="L1905" s="95"/>
      <c r="M1905" s="95"/>
      <c r="N1905" s="101"/>
    </row>
    <row r="1906" spans="1:14" ht="24.95" customHeight="1" x14ac:dyDescent="0.25">
      <c r="A1906" s="360"/>
      <c r="B1906" s="360"/>
      <c r="C1906" s="360"/>
      <c r="D1906" s="102"/>
      <c r="E1906" s="498"/>
      <c r="F1906" s="571"/>
      <c r="G1906" s="101"/>
      <c r="H1906" s="499"/>
      <c r="I1906" s="98"/>
      <c r="J1906" s="98"/>
      <c r="K1906" s="94"/>
      <c r="L1906" s="95"/>
      <c r="M1906" s="95"/>
      <c r="N1906" s="101"/>
    </row>
    <row r="1907" spans="1:14" ht="24.95" customHeight="1" x14ac:dyDescent="0.25">
      <c r="A1907" s="360"/>
      <c r="B1907" s="360"/>
      <c r="C1907" s="360"/>
      <c r="D1907" s="102"/>
      <c r="E1907" s="498"/>
      <c r="F1907" s="571"/>
      <c r="G1907" s="101"/>
      <c r="H1907" s="499"/>
      <c r="I1907" s="98"/>
      <c r="J1907" s="98"/>
      <c r="K1907" s="94"/>
      <c r="L1907" s="95"/>
      <c r="M1907" s="95"/>
      <c r="N1907" s="101"/>
    </row>
    <row r="1908" spans="1:14" ht="24.95" customHeight="1" x14ac:dyDescent="0.25">
      <c r="A1908" s="360"/>
      <c r="B1908" s="360"/>
      <c r="C1908" s="360"/>
      <c r="D1908" s="102"/>
      <c r="E1908" s="498"/>
      <c r="F1908" s="571"/>
      <c r="G1908" s="101"/>
      <c r="H1908" s="499"/>
      <c r="I1908" s="98"/>
      <c r="J1908" s="98"/>
      <c r="K1908" s="94"/>
      <c r="L1908" s="95"/>
      <c r="M1908" s="95"/>
      <c r="N1908" s="101"/>
    </row>
    <row r="1909" spans="1:14" ht="24.95" customHeight="1" x14ac:dyDescent="0.25">
      <c r="A1909" s="360"/>
      <c r="B1909" s="360"/>
      <c r="C1909" s="360"/>
      <c r="D1909" s="102"/>
      <c r="E1909" s="498"/>
      <c r="F1909" s="571"/>
      <c r="G1909" s="101"/>
      <c r="H1909" s="499"/>
      <c r="I1909" s="98"/>
      <c r="J1909" s="98"/>
      <c r="K1909" s="94"/>
      <c r="L1909" s="95"/>
      <c r="M1909" s="95"/>
      <c r="N1909" s="101"/>
    </row>
    <row r="1910" spans="1:14" ht="24.95" customHeight="1" x14ac:dyDescent="0.25">
      <c r="A1910" s="360"/>
      <c r="B1910" s="360"/>
      <c r="C1910" s="360"/>
      <c r="D1910" s="102"/>
      <c r="E1910" s="498"/>
      <c r="F1910" s="571"/>
      <c r="G1910" s="101"/>
      <c r="H1910" s="499"/>
      <c r="I1910" s="98"/>
      <c r="J1910" s="98"/>
      <c r="K1910" s="94"/>
      <c r="L1910" s="95"/>
      <c r="M1910" s="95"/>
      <c r="N1910" s="101"/>
    </row>
    <row r="1911" spans="1:14" ht="24.95" customHeight="1" x14ac:dyDescent="0.25">
      <c r="A1911" s="360"/>
      <c r="B1911" s="360"/>
      <c r="C1911" s="360"/>
      <c r="D1911" s="102"/>
      <c r="E1911" s="498"/>
      <c r="F1911" s="571"/>
      <c r="G1911" s="101"/>
      <c r="H1911" s="499"/>
      <c r="I1911" s="98"/>
      <c r="J1911" s="98"/>
      <c r="K1911" s="94"/>
      <c r="L1911" s="95"/>
      <c r="M1911" s="95"/>
      <c r="N1911" s="101"/>
    </row>
    <row r="1912" spans="1:14" ht="24.95" customHeight="1" x14ac:dyDescent="0.25">
      <c r="A1912" s="360"/>
      <c r="B1912" s="360"/>
      <c r="C1912" s="360"/>
      <c r="D1912" s="102"/>
      <c r="E1912" s="498"/>
      <c r="F1912" s="571"/>
      <c r="G1912" s="101"/>
      <c r="H1912" s="499"/>
      <c r="I1912" s="98"/>
      <c r="J1912" s="98"/>
      <c r="K1912" s="94"/>
      <c r="L1912" s="95"/>
      <c r="M1912" s="95"/>
      <c r="N1912" s="101"/>
    </row>
    <row r="1913" spans="1:14" ht="24.95" customHeight="1" x14ac:dyDescent="0.25">
      <c r="A1913" s="360"/>
      <c r="B1913" s="360"/>
      <c r="C1913" s="360"/>
      <c r="D1913" s="102"/>
      <c r="E1913" s="498"/>
      <c r="F1913" s="571"/>
      <c r="G1913" s="101"/>
      <c r="H1913" s="499"/>
      <c r="I1913" s="98"/>
      <c r="J1913" s="98"/>
      <c r="K1913" s="94"/>
      <c r="L1913" s="95"/>
      <c r="M1913" s="95"/>
      <c r="N1913" s="101"/>
    </row>
    <row r="1914" spans="1:14" ht="24.95" customHeight="1" x14ac:dyDescent="0.25">
      <c r="A1914" s="360"/>
      <c r="B1914" s="360"/>
      <c r="C1914" s="360"/>
      <c r="D1914" s="102"/>
      <c r="E1914" s="498"/>
      <c r="F1914" s="571"/>
      <c r="G1914" s="101"/>
      <c r="H1914" s="499"/>
      <c r="I1914" s="98"/>
      <c r="J1914" s="98"/>
      <c r="K1914" s="94"/>
      <c r="L1914" s="95"/>
      <c r="M1914" s="95"/>
      <c r="N1914" s="101"/>
    </row>
    <row r="1915" spans="1:14" ht="24.95" customHeight="1" x14ac:dyDescent="0.25">
      <c r="A1915" s="360"/>
      <c r="B1915" s="360"/>
      <c r="C1915" s="360"/>
      <c r="D1915" s="102"/>
      <c r="E1915" s="498"/>
      <c r="F1915" s="571"/>
      <c r="G1915" s="101"/>
      <c r="H1915" s="499"/>
      <c r="I1915" s="98"/>
      <c r="J1915" s="98"/>
      <c r="K1915" s="94"/>
      <c r="L1915" s="95"/>
      <c r="M1915" s="95"/>
      <c r="N1915" s="101"/>
    </row>
    <row r="1916" spans="1:14" ht="24.95" customHeight="1" x14ac:dyDescent="0.25">
      <c r="A1916" s="360"/>
      <c r="B1916" s="360"/>
      <c r="C1916" s="360"/>
      <c r="D1916" s="102"/>
      <c r="E1916" s="498"/>
      <c r="F1916" s="571"/>
      <c r="G1916" s="101"/>
      <c r="H1916" s="499"/>
      <c r="I1916" s="98"/>
      <c r="J1916" s="98"/>
      <c r="K1916" s="94"/>
      <c r="L1916" s="95"/>
      <c r="M1916" s="95"/>
      <c r="N1916" s="101"/>
    </row>
    <row r="1917" spans="1:14" ht="24.95" customHeight="1" x14ac:dyDescent="0.25">
      <c r="A1917" s="360"/>
      <c r="B1917" s="360"/>
      <c r="C1917" s="360"/>
      <c r="D1917" s="102"/>
      <c r="E1917" s="498"/>
      <c r="F1917" s="571"/>
      <c r="G1917" s="101"/>
      <c r="H1917" s="499"/>
      <c r="I1917" s="98"/>
      <c r="J1917" s="98"/>
      <c r="K1917" s="94"/>
      <c r="L1917" s="95"/>
      <c r="M1917" s="95"/>
      <c r="N1917" s="101"/>
    </row>
    <row r="1918" spans="1:14" ht="24.95" customHeight="1" x14ac:dyDescent="0.25">
      <c r="A1918" s="360"/>
      <c r="B1918" s="360"/>
      <c r="C1918" s="360"/>
      <c r="D1918" s="102"/>
      <c r="E1918" s="498"/>
      <c r="F1918" s="571"/>
      <c r="G1918" s="101"/>
      <c r="H1918" s="499"/>
      <c r="I1918" s="98"/>
      <c r="J1918" s="98"/>
      <c r="K1918" s="94"/>
      <c r="L1918" s="95"/>
      <c r="M1918" s="95"/>
      <c r="N1918" s="101"/>
    </row>
    <row r="1919" spans="1:14" ht="24.95" customHeight="1" x14ac:dyDescent="0.25">
      <c r="A1919" s="360"/>
      <c r="B1919" s="360"/>
      <c r="C1919" s="360"/>
      <c r="D1919" s="102"/>
      <c r="E1919" s="498"/>
      <c r="F1919" s="571"/>
      <c r="G1919" s="101"/>
      <c r="H1919" s="499"/>
      <c r="I1919" s="98"/>
      <c r="J1919" s="98"/>
      <c r="K1919" s="94"/>
      <c r="L1919" s="95"/>
      <c r="M1919" s="95"/>
      <c r="N1919" s="101"/>
    </row>
    <row r="1920" spans="1:14" ht="24.95" customHeight="1" x14ac:dyDescent="0.25">
      <c r="A1920" s="360"/>
      <c r="B1920" s="360"/>
      <c r="C1920" s="360"/>
      <c r="D1920" s="102"/>
      <c r="E1920" s="498"/>
      <c r="F1920" s="571"/>
      <c r="G1920" s="101"/>
      <c r="H1920" s="499"/>
      <c r="I1920" s="98"/>
      <c r="J1920" s="98"/>
      <c r="K1920" s="94"/>
      <c r="L1920" s="95"/>
      <c r="M1920" s="95"/>
      <c r="N1920" s="101"/>
    </row>
    <row r="1921" spans="1:14" ht="24.95" customHeight="1" x14ac:dyDescent="0.25">
      <c r="A1921" s="360"/>
      <c r="B1921" s="360"/>
      <c r="C1921" s="360"/>
      <c r="D1921" s="102"/>
      <c r="E1921" s="498"/>
      <c r="F1921" s="571"/>
      <c r="G1921" s="101"/>
      <c r="H1921" s="499"/>
      <c r="I1921" s="98"/>
      <c r="J1921" s="98"/>
      <c r="K1921" s="94"/>
      <c r="L1921" s="95"/>
      <c r="M1921" s="95"/>
      <c r="N1921" s="101"/>
    </row>
    <row r="1922" spans="1:14" ht="24.95" customHeight="1" x14ac:dyDescent="0.25">
      <c r="A1922" s="360"/>
      <c r="B1922" s="360"/>
      <c r="C1922" s="360"/>
      <c r="D1922" s="102"/>
      <c r="E1922" s="498"/>
      <c r="F1922" s="571"/>
      <c r="G1922" s="101"/>
      <c r="H1922" s="499"/>
      <c r="I1922" s="98"/>
      <c r="J1922" s="98"/>
      <c r="K1922" s="94"/>
      <c r="L1922" s="95"/>
      <c r="M1922" s="95"/>
      <c r="N1922" s="101"/>
    </row>
    <row r="1923" spans="1:14" ht="24.95" customHeight="1" x14ac:dyDescent="0.25">
      <c r="A1923" s="360"/>
      <c r="B1923" s="360"/>
      <c r="C1923" s="360"/>
      <c r="D1923" s="102"/>
      <c r="E1923" s="498"/>
      <c r="F1923" s="571"/>
      <c r="G1923" s="101"/>
      <c r="H1923" s="499"/>
      <c r="I1923" s="98"/>
      <c r="J1923" s="98"/>
      <c r="K1923" s="94"/>
      <c r="L1923" s="95"/>
      <c r="M1923" s="95"/>
      <c r="N1923" s="101"/>
    </row>
    <row r="1924" spans="1:14" ht="24.95" customHeight="1" x14ac:dyDescent="0.25">
      <c r="A1924" s="360"/>
      <c r="B1924" s="360"/>
      <c r="C1924" s="360"/>
      <c r="D1924" s="102"/>
      <c r="E1924" s="498"/>
      <c r="F1924" s="571"/>
      <c r="G1924" s="101"/>
      <c r="H1924" s="499"/>
      <c r="I1924" s="98"/>
      <c r="J1924" s="98"/>
      <c r="K1924" s="94"/>
      <c r="L1924" s="95"/>
      <c r="M1924" s="95"/>
      <c r="N1924" s="101"/>
    </row>
    <row r="1925" spans="1:14" ht="24.95" customHeight="1" x14ac:dyDescent="0.25">
      <c r="A1925" s="360"/>
      <c r="B1925" s="360"/>
      <c r="C1925" s="360"/>
      <c r="D1925" s="102"/>
      <c r="E1925" s="498"/>
      <c r="F1925" s="571"/>
      <c r="G1925" s="101"/>
      <c r="H1925" s="499"/>
      <c r="I1925" s="98"/>
      <c r="J1925" s="98"/>
      <c r="K1925" s="94"/>
      <c r="L1925" s="95"/>
      <c r="M1925" s="95"/>
      <c r="N1925" s="101"/>
    </row>
    <row r="1926" spans="1:14" ht="24.95" customHeight="1" x14ac:dyDescent="0.25">
      <c r="A1926" s="360"/>
      <c r="B1926" s="360"/>
      <c r="C1926" s="360"/>
      <c r="D1926" s="102"/>
      <c r="E1926" s="498"/>
      <c r="F1926" s="571"/>
      <c r="G1926" s="101"/>
      <c r="H1926" s="499"/>
      <c r="I1926" s="98"/>
      <c r="J1926" s="98"/>
      <c r="K1926" s="94"/>
      <c r="L1926" s="95"/>
      <c r="M1926" s="95"/>
      <c r="N1926" s="101"/>
    </row>
    <row r="1927" spans="1:14" ht="24.95" customHeight="1" x14ac:dyDescent="0.25">
      <c r="A1927" s="360"/>
      <c r="B1927" s="360"/>
      <c r="C1927" s="360"/>
      <c r="D1927" s="102"/>
      <c r="E1927" s="498"/>
      <c r="F1927" s="571"/>
      <c r="G1927" s="101"/>
      <c r="H1927" s="499"/>
      <c r="I1927" s="98"/>
      <c r="J1927" s="98"/>
      <c r="K1927" s="94"/>
      <c r="L1927" s="95"/>
      <c r="M1927" s="95"/>
      <c r="N1927" s="101"/>
    </row>
    <row r="1928" spans="1:14" ht="24.95" customHeight="1" x14ac:dyDescent="0.25">
      <c r="A1928" s="360"/>
      <c r="B1928" s="360"/>
      <c r="C1928" s="360"/>
      <c r="D1928" s="102"/>
      <c r="E1928" s="498"/>
      <c r="F1928" s="571"/>
      <c r="G1928" s="101"/>
      <c r="H1928" s="499"/>
      <c r="I1928" s="98"/>
      <c r="J1928" s="98"/>
      <c r="K1928" s="94"/>
      <c r="L1928" s="95"/>
      <c r="M1928" s="95"/>
      <c r="N1928" s="101"/>
    </row>
    <row r="1929" spans="1:14" ht="24.95" customHeight="1" x14ac:dyDescent="0.25">
      <c r="A1929" s="360"/>
      <c r="B1929" s="360"/>
      <c r="C1929" s="360"/>
      <c r="D1929" s="102"/>
      <c r="E1929" s="498"/>
      <c r="F1929" s="571"/>
      <c r="G1929" s="101"/>
      <c r="H1929" s="499"/>
      <c r="I1929" s="98"/>
      <c r="J1929" s="98"/>
      <c r="K1929" s="94"/>
      <c r="L1929" s="95"/>
      <c r="M1929" s="95"/>
      <c r="N1929" s="101"/>
    </row>
    <row r="1930" spans="1:14" ht="24.95" customHeight="1" x14ac:dyDescent="0.25">
      <c r="A1930" s="360"/>
      <c r="B1930" s="360"/>
      <c r="C1930" s="360"/>
      <c r="D1930" s="102"/>
      <c r="E1930" s="498"/>
      <c r="F1930" s="571"/>
      <c r="G1930" s="101"/>
      <c r="H1930" s="499"/>
      <c r="I1930" s="98"/>
      <c r="J1930" s="98"/>
      <c r="K1930" s="94"/>
      <c r="L1930" s="95"/>
      <c r="M1930" s="95"/>
      <c r="N1930" s="101"/>
    </row>
    <row r="1931" spans="1:14" ht="24.95" customHeight="1" x14ac:dyDescent="0.25">
      <c r="A1931" s="360"/>
      <c r="B1931" s="360"/>
      <c r="C1931" s="360"/>
      <c r="D1931" s="102"/>
      <c r="E1931" s="498"/>
      <c r="F1931" s="571"/>
      <c r="G1931" s="101"/>
      <c r="H1931" s="499"/>
      <c r="I1931" s="98"/>
      <c r="J1931" s="98"/>
      <c r="K1931" s="94"/>
      <c r="L1931" s="95"/>
      <c r="M1931" s="95"/>
      <c r="N1931" s="101"/>
    </row>
    <row r="1932" spans="1:14" ht="24.95" customHeight="1" x14ac:dyDescent="0.25">
      <c r="A1932" s="360"/>
      <c r="B1932" s="360"/>
      <c r="C1932" s="360"/>
      <c r="D1932" s="102"/>
      <c r="E1932" s="498"/>
      <c r="F1932" s="571"/>
      <c r="G1932" s="101"/>
      <c r="H1932" s="499"/>
      <c r="I1932" s="98"/>
      <c r="J1932" s="98"/>
      <c r="K1932" s="94"/>
      <c r="L1932" s="95"/>
      <c r="M1932" s="95"/>
      <c r="N1932" s="101"/>
    </row>
    <row r="1933" spans="1:14" ht="24.95" customHeight="1" x14ac:dyDescent="0.25">
      <c r="A1933" s="360"/>
      <c r="B1933" s="360"/>
      <c r="C1933" s="360"/>
      <c r="D1933" s="102"/>
      <c r="E1933" s="498"/>
      <c r="F1933" s="571"/>
      <c r="G1933" s="101"/>
      <c r="H1933" s="499"/>
      <c r="I1933" s="98"/>
      <c r="J1933" s="98"/>
      <c r="K1933" s="94"/>
      <c r="L1933" s="95"/>
      <c r="M1933" s="95"/>
      <c r="N1933" s="101"/>
    </row>
    <row r="1934" spans="1:14" ht="24.95" customHeight="1" x14ac:dyDescent="0.25">
      <c r="A1934" s="360"/>
      <c r="B1934" s="360"/>
      <c r="C1934" s="360"/>
      <c r="D1934" s="102"/>
      <c r="E1934" s="498"/>
      <c r="F1934" s="571"/>
      <c r="G1934" s="101"/>
      <c r="H1934" s="499"/>
      <c r="I1934" s="98"/>
      <c r="J1934" s="98"/>
      <c r="K1934" s="94"/>
      <c r="L1934" s="95"/>
      <c r="M1934" s="95"/>
      <c r="N1934" s="101"/>
    </row>
    <row r="1935" spans="1:14" ht="24.95" customHeight="1" x14ac:dyDescent="0.25">
      <c r="A1935" s="360"/>
      <c r="B1935" s="360"/>
      <c r="C1935" s="360"/>
      <c r="D1935" s="102"/>
      <c r="E1935" s="498"/>
      <c r="F1935" s="571"/>
      <c r="G1935" s="101"/>
      <c r="H1935" s="499"/>
      <c r="I1935" s="98"/>
      <c r="J1935" s="98"/>
      <c r="K1935" s="94"/>
      <c r="L1935" s="95"/>
      <c r="M1935" s="95"/>
      <c r="N1935" s="101"/>
    </row>
    <row r="1936" spans="1:14" ht="24.95" customHeight="1" x14ac:dyDescent="0.25">
      <c r="A1936" s="360"/>
      <c r="B1936" s="360"/>
      <c r="C1936" s="360"/>
      <c r="D1936" s="102"/>
      <c r="E1936" s="498"/>
      <c r="F1936" s="571"/>
      <c r="G1936" s="101"/>
      <c r="H1936" s="499"/>
      <c r="I1936" s="98"/>
      <c r="J1936" s="98"/>
      <c r="K1936" s="94"/>
      <c r="L1936" s="95"/>
      <c r="M1936" s="95"/>
      <c r="N1936" s="101"/>
    </row>
    <row r="1937" spans="1:14" ht="24.95" customHeight="1" x14ac:dyDescent="0.25">
      <c r="A1937" s="360"/>
      <c r="B1937" s="360"/>
      <c r="C1937" s="360"/>
      <c r="D1937" s="102"/>
      <c r="E1937" s="498"/>
      <c r="F1937" s="571"/>
      <c r="G1937" s="101"/>
      <c r="H1937" s="499"/>
      <c r="I1937" s="98"/>
      <c r="J1937" s="98"/>
      <c r="K1937" s="94"/>
      <c r="L1937" s="95"/>
      <c r="M1937" s="95"/>
      <c r="N1937" s="101"/>
    </row>
    <row r="1938" spans="1:14" ht="24.95" customHeight="1" x14ac:dyDescent="0.25">
      <c r="A1938" s="360"/>
      <c r="B1938" s="360"/>
      <c r="C1938" s="360"/>
      <c r="D1938" s="102"/>
      <c r="E1938" s="498"/>
      <c r="F1938" s="571"/>
      <c r="G1938" s="101"/>
      <c r="H1938" s="499"/>
      <c r="I1938" s="98"/>
      <c r="J1938" s="98"/>
      <c r="K1938" s="94"/>
      <c r="L1938" s="95"/>
      <c r="M1938" s="95"/>
      <c r="N1938" s="101"/>
    </row>
    <row r="1939" spans="1:14" ht="24.95" customHeight="1" x14ac:dyDescent="0.25">
      <c r="A1939" s="360"/>
      <c r="B1939" s="360"/>
      <c r="C1939" s="360"/>
      <c r="D1939" s="102"/>
      <c r="E1939" s="498"/>
      <c r="F1939" s="571"/>
      <c r="G1939" s="101"/>
      <c r="H1939" s="499"/>
      <c r="I1939" s="98"/>
      <c r="J1939" s="98"/>
      <c r="K1939" s="94"/>
      <c r="L1939" s="95"/>
      <c r="M1939" s="95"/>
      <c r="N1939" s="101"/>
    </row>
    <row r="1940" spans="1:14" ht="24.95" customHeight="1" x14ac:dyDescent="0.25">
      <c r="A1940" s="360"/>
      <c r="B1940" s="360"/>
      <c r="C1940" s="360"/>
      <c r="D1940" s="102"/>
      <c r="E1940" s="498"/>
      <c r="F1940" s="571"/>
      <c r="G1940" s="101"/>
      <c r="H1940" s="499"/>
      <c r="I1940" s="98"/>
      <c r="J1940" s="98"/>
      <c r="K1940" s="94"/>
      <c r="L1940" s="95"/>
      <c r="M1940" s="95"/>
      <c r="N1940" s="101"/>
    </row>
    <row r="1941" spans="1:14" ht="24.95" customHeight="1" x14ac:dyDescent="0.25">
      <c r="A1941" s="360"/>
      <c r="B1941" s="360"/>
      <c r="C1941" s="360"/>
      <c r="D1941" s="102"/>
      <c r="E1941" s="498"/>
      <c r="F1941" s="571"/>
      <c r="G1941" s="101"/>
      <c r="H1941" s="499"/>
      <c r="I1941" s="98"/>
      <c r="J1941" s="98"/>
      <c r="K1941" s="94"/>
      <c r="L1941" s="95"/>
      <c r="M1941" s="95"/>
      <c r="N1941" s="101"/>
    </row>
    <row r="1942" spans="1:14" ht="24.95" customHeight="1" x14ac:dyDescent="0.25">
      <c r="A1942" s="360"/>
      <c r="B1942" s="360"/>
      <c r="C1942" s="360"/>
      <c r="D1942" s="102"/>
      <c r="E1942" s="498"/>
      <c r="F1942" s="571"/>
      <c r="G1942" s="101"/>
      <c r="H1942" s="499"/>
      <c r="I1942" s="98"/>
      <c r="J1942" s="98"/>
      <c r="K1942" s="94"/>
      <c r="L1942" s="95"/>
      <c r="M1942" s="95"/>
      <c r="N1942" s="101"/>
    </row>
    <row r="1943" spans="1:14" ht="24.95" customHeight="1" x14ac:dyDescent="0.25">
      <c r="A1943" s="360"/>
      <c r="B1943" s="360"/>
      <c r="C1943" s="360"/>
      <c r="D1943" s="102"/>
      <c r="E1943" s="498"/>
      <c r="F1943" s="571"/>
      <c r="G1943" s="101"/>
      <c r="H1943" s="499"/>
      <c r="I1943" s="98"/>
      <c r="J1943" s="98"/>
      <c r="K1943" s="94"/>
      <c r="L1943" s="95"/>
      <c r="M1943" s="95"/>
      <c r="N1943" s="101"/>
    </row>
    <row r="1944" spans="1:14" ht="24.95" customHeight="1" x14ac:dyDescent="0.25">
      <c r="A1944" s="360"/>
      <c r="B1944" s="360"/>
      <c r="C1944" s="360"/>
      <c r="D1944" s="102"/>
      <c r="E1944" s="498"/>
      <c r="F1944" s="571"/>
      <c r="G1944" s="101"/>
      <c r="H1944" s="499"/>
      <c r="I1944" s="98"/>
      <c r="J1944" s="98"/>
      <c r="K1944" s="94"/>
      <c r="L1944" s="95"/>
      <c r="M1944" s="95"/>
      <c r="N1944" s="101"/>
    </row>
    <row r="1945" spans="1:14" ht="24.95" customHeight="1" x14ac:dyDescent="0.25">
      <c r="A1945" s="360"/>
      <c r="B1945" s="360"/>
      <c r="C1945" s="360"/>
      <c r="D1945" s="102"/>
      <c r="E1945" s="498"/>
      <c r="F1945" s="571"/>
      <c r="G1945" s="101"/>
      <c r="H1945" s="499"/>
      <c r="I1945" s="98"/>
      <c r="J1945" s="98"/>
      <c r="K1945" s="94"/>
      <c r="L1945" s="95"/>
      <c r="M1945" s="95"/>
      <c r="N1945" s="101"/>
    </row>
    <row r="1946" spans="1:14" ht="24.95" customHeight="1" x14ac:dyDescent="0.25">
      <c r="A1946" s="360"/>
      <c r="B1946" s="360"/>
      <c r="C1946" s="360"/>
      <c r="D1946" s="102"/>
      <c r="E1946" s="498"/>
      <c r="F1946" s="571"/>
      <c r="G1946" s="101"/>
      <c r="H1946" s="499"/>
      <c r="I1946" s="98"/>
      <c r="J1946" s="98"/>
      <c r="K1946" s="94"/>
      <c r="L1946" s="95"/>
      <c r="M1946" s="95"/>
      <c r="N1946" s="101"/>
    </row>
    <row r="1947" spans="1:14" ht="24.95" customHeight="1" x14ac:dyDescent="0.25">
      <c r="A1947" s="360"/>
      <c r="B1947" s="360"/>
      <c r="C1947" s="360"/>
      <c r="D1947" s="102"/>
      <c r="E1947" s="498"/>
      <c r="F1947" s="571"/>
      <c r="G1947" s="101"/>
      <c r="H1947" s="499"/>
      <c r="I1947" s="98"/>
      <c r="J1947" s="98"/>
      <c r="K1947" s="94"/>
      <c r="L1947" s="95"/>
      <c r="M1947" s="95"/>
      <c r="N1947" s="101"/>
    </row>
    <row r="1948" spans="1:14" ht="24.95" customHeight="1" x14ac:dyDescent="0.25">
      <c r="A1948" s="360"/>
      <c r="B1948" s="360"/>
      <c r="C1948" s="360"/>
      <c r="D1948" s="102"/>
      <c r="E1948" s="498"/>
      <c r="F1948" s="571"/>
      <c r="G1948" s="101"/>
      <c r="H1948" s="499"/>
      <c r="I1948" s="98"/>
      <c r="J1948" s="98"/>
      <c r="K1948" s="94"/>
      <c r="L1948" s="95"/>
      <c r="M1948" s="95"/>
      <c r="N1948" s="101"/>
    </row>
    <row r="1949" spans="1:14" ht="24.95" customHeight="1" x14ac:dyDescent="0.25">
      <c r="A1949" s="360"/>
      <c r="B1949" s="360"/>
      <c r="C1949" s="360"/>
      <c r="D1949" s="102"/>
      <c r="E1949" s="498"/>
      <c r="F1949" s="571"/>
      <c r="G1949" s="101"/>
      <c r="H1949" s="499"/>
      <c r="I1949" s="98"/>
      <c r="J1949" s="98"/>
      <c r="K1949" s="94"/>
      <c r="L1949" s="95"/>
      <c r="M1949" s="95"/>
      <c r="N1949" s="101"/>
    </row>
    <row r="1950" spans="1:14" ht="24.95" customHeight="1" x14ac:dyDescent="0.25">
      <c r="A1950" s="360"/>
      <c r="B1950" s="360"/>
      <c r="C1950" s="360"/>
      <c r="D1950" s="102"/>
      <c r="E1950" s="498"/>
      <c r="F1950" s="571"/>
      <c r="G1950" s="101"/>
      <c r="H1950" s="499"/>
      <c r="I1950" s="98"/>
      <c r="J1950" s="98"/>
      <c r="K1950" s="94"/>
      <c r="L1950" s="95"/>
      <c r="M1950" s="95"/>
      <c r="N1950" s="101"/>
    </row>
    <row r="1951" spans="1:14" ht="24.95" customHeight="1" x14ac:dyDescent="0.25">
      <c r="A1951" s="360"/>
      <c r="B1951" s="360"/>
      <c r="C1951" s="360"/>
      <c r="D1951" s="102"/>
      <c r="E1951" s="498"/>
      <c r="F1951" s="571"/>
      <c r="G1951" s="101"/>
      <c r="H1951" s="499"/>
      <c r="I1951" s="98"/>
      <c r="J1951" s="98"/>
      <c r="K1951" s="94"/>
      <c r="L1951" s="95"/>
      <c r="M1951" s="95"/>
      <c r="N1951" s="101"/>
    </row>
    <row r="1952" spans="1:14" ht="24.95" customHeight="1" x14ac:dyDescent="0.25">
      <c r="A1952" s="360"/>
      <c r="B1952" s="360"/>
      <c r="C1952" s="360"/>
      <c r="D1952" s="102"/>
      <c r="E1952" s="498"/>
      <c r="F1952" s="571"/>
      <c r="G1952" s="101"/>
      <c r="H1952" s="499"/>
      <c r="I1952" s="98"/>
      <c r="J1952" s="98"/>
      <c r="K1952" s="94"/>
      <c r="L1952" s="95"/>
      <c r="M1952" s="95"/>
      <c r="N1952" s="101"/>
    </row>
    <row r="1953" spans="1:14" ht="24.95" customHeight="1" x14ac:dyDescent="0.25">
      <c r="A1953" s="360"/>
      <c r="B1953" s="360"/>
      <c r="C1953" s="360"/>
      <c r="D1953" s="102"/>
      <c r="E1953" s="498"/>
      <c r="F1953" s="571"/>
      <c r="G1953" s="101"/>
      <c r="H1953" s="499"/>
      <c r="I1953" s="98"/>
      <c r="J1953" s="98"/>
      <c r="K1953" s="94"/>
      <c r="L1953" s="95"/>
      <c r="M1953" s="95"/>
      <c r="N1953" s="101"/>
    </row>
    <row r="1954" spans="1:14" ht="24.95" customHeight="1" x14ac:dyDescent="0.25">
      <c r="A1954" s="360"/>
      <c r="B1954" s="360"/>
      <c r="C1954" s="360"/>
      <c r="D1954" s="102"/>
      <c r="E1954" s="498"/>
      <c r="F1954" s="571"/>
      <c r="G1954" s="101"/>
      <c r="H1954" s="499"/>
      <c r="I1954" s="98"/>
      <c r="J1954" s="98"/>
      <c r="K1954" s="94"/>
      <c r="L1954" s="95"/>
      <c r="M1954" s="95"/>
      <c r="N1954" s="101"/>
    </row>
    <row r="1955" spans="1:14" ht="24.95" customHeight="1" x14ac:dyDescent="0.25">
      <c r="A1955" s="360"/>
      <c r="B1955" s="360"/>
      <c r="C1955" s="360"/>
      <c r="D1955" s="102"/>
      <c r="E1955" s="498"/>
      <c r="F1955" s="571"/>
      <c r="G1955" s="101"/>
      <c r="H1955" s="499"/>
      <c r="I1955" s="98"/>
      <c r="J1955" s="98"/>
      <c r="K1955" s="94"/>
      <c r="L1955" s="95"/>
      <c r="M1955" s="95"/>
      <c r="N1955" s="101"/>
    </row>
    <row r="1956" spans="1:14" ht="24.95" customHeight="1" x14ac:dyDescent="0.25">
      <c r="A1956" s="360"/>
      <c r="B1956" s="360"/>
      <c r="C1956" s="360"/>
      <c r="D1956" s="102"/>
      <c r="E1956" s="498"/>
      <c r="F1956" s="571"/>
      <c r="G1956" s="101"/>
      <c r="H1956" s="499"/>
      <c r="I1956" s="98"/>
      <c r="J1956" s="98"/>
      <c r="K1956" s="94"/>
      <c r="L1956" s="95"/>
      <c r="M1956" s="95"/>
      <c r="N1956" s="101"/>
    </row>
    <row r="1957" spans="1:14" ht="24.95" customHeight="1" x14ac:dyDescent="0.25">
      <c r="A1957" s="360"/>
      <c r="B1957" s="360"/>
      <c r="C1957" s="360"/>
      <c r="D1957" s="102"/>
      <c r="E1957" s="498"/>
      <c r="F1957" s="571"/>
      <c r="G1957" s="101"/>
      <c r="H1957" s="499"/>
      <c r="I1957" s="98"/>
      <c r="J1957" s="98"/>
      <c r="K1957" s="94"/>
      <c r="L1957" s="95"/>
      <c r="M1957" s="95"/>
      <c r="N1957" s="101"/>
    </row>
    <row r="1958" spans="1:14" ht="24.95" customHeight="1" x14ac:dyDescent="0.25">
      <c r="A1958" s="360"/>
      <c r="B1958" s="360"/>
      <c r="C1958" s="360"/>
      <c r="D1958" s="102"/>
      <c r="E1958" s="498"/>
      <c r="F1958" s="571"/>
      <c r="G1958" s="101"/>
      <c r="H1958" s="499"/>
      <c r="I1958" s="98"/>
      <c r="J1958" s="98"/>
      <c r="K1958" s="94"/>
      <c r="L1958" s="95"/>
      <c r="M1958" s="95"/>
      <c r="N1958" s="101"/>
    </row>
    <row r="1959" spans="1:14" ht="24.95" customHeight="1" x14ac:dyDescent="0.25">
      <c r="A1959" s="360"/>
      <c r="B1959" s="360"/>
      <c r="C1959" s="360"/>
      <c r="D1959" s="102"/>
      <c r="E1959" s="498"/>
      <c r="F1959" s="571"/>
      <c r="G1959" s="101"/>
      <c r="H1959" s="499"/>
      <c r="I1959" s="98"/>
      <c r="J1959" s="98"/>
      <c r="K1959" s="94"/>
      <c r="L1959" s="95"/>
      <c r="M1959" s="95"/>
      <c r="N1959" s="101"/>
    </row>
    <row r="1960" spans="1:14" ht="24.95" customHeight="1" x14ac:dyDescent="0.25">
      <c r="A1960" s="360"/>
      <c r="B1960" s="360"/>
      <c r="C1960" s="360"/>
      <c r="D1960" s="102"/>
      <c r="E1960" s="498"/>
      <c r="F1960" s="571"/>
      <c r="G1960" s="101"/>
      <c r="H1960" s="499"/>
      <c r="I1960" s="98"/>
      <c r="J1960" s="98"/>
      <c r="K1960" s="94"/>
      <c r="L1960" s="95"/>
      <c r="M1960" s="95"/>
      <c r="N1960" s="101"/>
    </row>
    <row r="1961" spans="1:14" ht="24.95" customHeight="1" x14ac:dyDescent="0.25">
      <c r="A1961" s="360"/>
      <c r="B1961" s="360"/>
      <c r="C1961" s="360"/>
      <c r="D1961" s="102"/>
      <c r="E1961" s="498"/>
      <c r="F1961" s="571"/>
      <c r="G1961" s="101"/>
      <c r="H1961" s="499"/>
      <c r="I1961" s="98"/>
      <c r="J1961" s="98"/>
      <c r="K1961" s="94"/>
      <c r="L1961" s="95"/>
      <c r="M1961" s="95"/>
      <c r="N1961" s="101"/>
    </row>
    <row r="1962" spans="1:14" ht="24.95" customHeight="1" x14ac:dyDescent="0.25">
      <c r="A1962" s="360"/>
      <c r="B1962" s="360"/>
      <c r="C1962" s="360"/>
      <c r="D1962" s="102"/>
      <c r="E1962" s="498"/>
      <c r="F1962" s="571"/>
      <c r="G1962" s="101"/>
      <c r="H1962" s="499"/>
      <c r="I1962" s="98"/>
      <c r="J1962" s="98"/>
      <c r="K1962" s="94"/>
      <c r="L1962" s="95"/>
      <c r="M1962" s="95"/>
      <c r="N1962" s="101"/>
    </row>
    <row r="1963" spans="1:14" ht="24.95" customHeight="1" x14ac:dyDescent="0.25">
      <c r="A1963" s="360"/>
      <c r="B1963" s="360"/>
      <c r="C1963" s="360"/>
      <c r="D1963" s="102"/>
      <c r="E1963" s="498"/>
      <c r="F1963" s="571"/>
      <c r="G1963" s="101"/>
      <c r="H1963" s="499"/>
      <c r="I1963" s="98"/>
      <c r="J1963" s="98"/>
      <c r="K1963" s="94"/>
      <c r="L1963" s="95"/>
      <c r="M1963" s="95"/>
      <c r="N1963" s="101"/>
    </row>
    <row r="1964" spans="1:14" ht="24.95" customHeight="1" x14ac:dyDescent="0.25">
      <c r="A1964" s="360"/>
      <c r="B1964" s="360"/>
      <c r="C1964" s="360"/>
      <c r="D1964" s="102"/>
      <c r="E1964" s="498"/>
      <c r="F1964" s="571"/>
      <c r="G1964" s="101"/>
      <c r="H1964" s="499"/>
      <c r="I1964" s="98"/>
      <c r="J1964" s="98"/>
      <c r="K1964" s="94"/>
      <c r="L1964" s="95"/>
      <c r="M1964" s="95"/>
      <c r="N1964" s="101"/>
    </row>
    <row r="1965" spans="1:14" ht="24.95" customHeight="1" x14ac:dyDescent="0.25">
      <c r="A1965" s="360"/>
      <c r="B1965" s="360"/>
      <c r="C1965" s="360"/>
      <c r="D1965" s="102"/>
      <c r="E1965" s="498"/>
      <c r="F1965" s="571"/>
      <c r="G1965" s="101"/>
      <c r="H1965" s="499"/>
      <c r="I1965" s="98"/>
      <c r="J1965" s="98"/>
      <c r="K1965" s="94"/>
      <c r="L1965" s="95"/>
      <c r="M1965" s="95"/>
      <c r="N1965" s="101"/>
    </row>
    <row r="1966" spans="1:14" ht="24.95" customHeight="1" x14ac:dyDescent="0.25">
      <c r="A1966" s="360"/>
      <c r="B1966" s="360"/>
      <c r="C1966" s="360"/>
      <c r="D1966" s="102"/>
      <c r="E1966" s="498"/>
      <c r="F1966" s="571"/>
      <c r="G1966" s="101"/>
      <c r="H1966" s="499"/>
      <c r="I1966" s="98"/>
      <c r="J1966" s="98"/>
      <c r="K1966" s="94"/>
      <c r="L1966" s="95"/>
      <c r="M1966" s="95"/>
      <c r="N1966" s="101"/>
    </row>
    <row r="1967" spans="1:14" ht="24.95" customHeight="1" x14ac:dyDescent="0.25">
      <c r="A1967" s="360"/>
      <c r="B1967" s="360"/>
      <c r="C1967" s="360"/>
      <c r="D1967" s="102"/>
      <c r="E1967" s="498"/>
      <c r="F1967" s="571"/>
      <c r="G1967" s="101"/>
      <c r="H1967" s="499"/>
      <c r="I1967" s="98"/>
      <c r="J1967" s="98"/>
      <c r="K1967" s="94"/>
      <c r="L1967" s="95"/>
      <c r="M1967" s="95"/>
      <c r="N1967" s="101"/>
    </row>
    <row r="1968" spans="1:14" ht="24.95" customHeight="1" x14ac:dyDescent="0.25">
      <c r="A1968" s="360"/>
      <c r="B1968" s="360"/>
      <c r="C1968" s="360"/>
      <c r="D1968" s="102"/>
      <c r="E1968" s="498"/>
      <c r="F1968" s="571"/>
      <c r="G1968" s="101"/>
      <c r="H1968" s="499"/>
      <c r="I1968" s="98"/>
      <c r="J1968" s="98"/>
      <c r="K1968" s="94"/>
      <c r="L1968" s="95"/>
      <c r="M1968" s="95"/>
      <c r="N1968" s="101"/>
    </row>
    <row r="1969" spans="1:14" ht="24.95" customHeight="1" x14ac:dyDescent="0.25">
      <c r="A1969" s="360"/>
      <c r="B1969" s="360"/>
      <c r="C1969" s="360"/>
      <c r="D1969" s="102"/>
      <c r="E1969" s="498"/>
      <c r="F1969" s="571"/>
      <c r="G1969" s="101"/>
      <c r="H1969" s="499"/>
      <c r="I1969" s="98"/>
      <c r="J1969" s="98"/>
      <c r="K1969" s="94"/>
      <c r="L1969" s="95"/>
      <c r="M1969" s="95"/>
      <c r="N1969" s="101"/>
    </row>
    <row r="1970" spans="1:14" ht="24.95" customHeight="1" x14ac:dyDescent="0.25">
      <c r="A1970" s="360"/>
      <c r="B1970" s="360"/>
      <c r="C1970" s="360"/>
      <c r="D1970" s="102"/>
      <c r="E1970" s="498"/>
      <c r="F1970" s="571"/>
      <c r="G1970" s="101"/>
      <c r="H1970" s="499"/>
      <c r="I1970" s="98"/>
      <c r="J1970" s="98"/>
      <c r="K1970" s="94"/>
      <c r="L1970" s="95"/>
      <c r="M1970" s="95"/>
      <c r="N1970" s="101"/>
    </row>
    <row r="1971" spans="1:14" ht="24.95" customHeight="1" x14ac:dyDescent="0.25">
      <c r="A1971" s="360"/>
      <c r="B1971" s="360"/>
      <c r="C1971" s="360"/>
      <c r="D1971" s="102"/>
      <c r="E1971" s="498"/>
      <c r="F1971" s="571"/>
      <c r="G1971" s="101"/>
      <c r="H1971" s="499"/>
      <c r="I1971" s="98"/>
      <c r="J1971" s="98"/>
      <c r="K1971" s="94"/>
      <c r="L1971" s="95"/>
      <c r="M1971" s="95"/>
      <c r="N1971" s="101"/>
    </row>
    <row r="1972" spans="1:14" ht="24.95" customHeight="1" x14ac:dyDescent="0.25">
      <c r="A1972" s="360"/>
      <c r="B1972" s="360"/>
      <c r="C1972" s="360"/>
      <c r="D1972" s="102"/>
      <c r="E1972" s="498"/>
      <c r="F1972" s="571"/>
      <c r="G1972" s="101"/>
      <c r="H1972" s="499"/>
      <c r="I1972" s="98"/>
      <c r="J1972" s="98"/>
      <c r="K1972" s="94"/>
      <c r="L1972" s="95"/>
      <c r="M1972" s="95"/>
      <c r="N1972" s="101"/>
    </row>
    <row r="1973" spans="1:14" ht="24.95" customHeight="1" x14ac:dyDescent="0.25">
      <c r="A1973" s="360"/>
      <c r="B1973" s="360"/>
      <c r="C1973" s="360"/>
      <c r="D1973" s="102"/>
      <c r="E1973" s="498"/>
      <c r="F1973" s="571"/>
      <c r="G1973" s="101"/>
      <c r="H1973" s="499"/>
      <c r="I1973" s="98"/>
      <c r="J1973" s="98"/>
      <c r="K1973" s="94"/>
      <c r="L1973" s="95"/>
      <c r="M1973" s="95"/>
      <c r="N1973" s="101"/>
    </row>
    <row r="1974" spans="1:14" ht="24.95" customHeight="1" x14ac:dyDescent="0.25">
      <c r="A1974" s="360"/>
      <c r="B1974" s="360"/>
      <c r="C1974" s="360"/>
      <c r="D1974" s="102"/>
      <c r="E1974" s="498"/>
      <c r="F1974" s="571"/>
      <c r="G1974" s="101"/>
      <c r="H1974" s="499"/>
      <c r="I1974" s="98"/>
      <c r="J1974" s="98"/>
      <c r="K1974" s="94"/>
      <c r="L1974" s="95"/>
      <c r="M1974" s="95"/>
      <c r="N1974" s="101"/>
    </row>
    <row r="1975" spans="1:14" ht="24.95" customHeight="1" x14ac:dyDescent="0.25">
      <c r="A1975" s="360"/>
      <c r="B1975" s="360"/>
      <c r="C1975" s="360"/>
      <c r="D1975" s="102"/>
      <c r="E1975" s="498"/>
      <c r="F1975" s="571"/>
      <c r="G1975" s="101"/>
      <c r="H1975" s="499"/>
      <c r="I1975" s="98"/>
      <c r="J1975" s="98"/>
      <c r="K1975" s="94"/>
      <c r="L1975" s="95"/>
      <c r="M1975" s="95"/>
      <c r="N1975" s="101"/>
    </row>
    <row r="1976" spans="1:14" ht="24.95" customHeight="1" x14ac:dyDescent="0.25">
      <c r="A1976" s="360"/>
      <c r="B1976" s="360"/>
      <c r="C1976" s="360"/>
      <c r="D1976" s="102"/>
      <c r="E1976" s="498"/>
      <c r="F1976" s="571"/>
      <c r="G1976" s="101"/>
      <c r="H1976" s="499"/>
      <c r="I1976" s="98"/>
      <c r="J1976" s="98"/>
      <c r="K1976" s="94"/>
      <c r="L1976" s="95"/>
      <c r="M1976" s="95"/>
      <c r="N1976" s="101"/>
    </row>
    <row r="1977" spans="1:14" ht="24.95" customHeight="1" x14ac:dyDescent="0.25">
      <c r="A1977" s="360"/>
      <c r="B1977" s="360"/>
      <c r="C1977" s="360"/>
      <c r="D1977" s="102"/>
      <c r="E1977" s="498"/>
      <c r="F1977" s="571"/>
      <c r="G1977" s="101"/>
      <c r="H1977" s="499"/>
      <c r="I1977" s="98"/>
      <c r="J1977" s="98"/>
      <c r="K1977" s="94"/>
      <c r="L1977" s="95"/>
      <c r="M1977" s="95"/>
      <c r="N1977" s="101"/>
    </row>
    <row r="1978" spans="1:14" ht="24.95" customHeight="1" x14ac:dyDescent="0.25">
      <c r="A1978" s="360"/>
      <c r="B1978" s="360"/>
      <c r="C1978" s="360"/>
      <c r="D1978" s="102"/>
      <c r="E1978" s="498"/>
      <c r="F1978" s="571"/>
      <c r="G1978" s="101"/>
      <c r="H1978" s="499"/>
      <c r="I1978" s="98"/>
      <c r="J1978" s="98"/>
      <c r="K1978" s="94"/>
      <c r="L1978" s="95"/>
      <c r="M1978" s="95"/>
      <c r="N1978" s="101"/>
    </row>
    <row r="1979" spans="1:14" ht="24.95" customHeight="1" x14ac:dyDescent="0.25">
      <c r="A1979" s="360"/>
      <c r="B1979" s="360"/>
      <c r="C1979" s="360"/>
      <c r="D1979" s="102"/>
      <c r="E1979" s="498"/>
      <c r="F1979" s="571"/>
      <c r="G1979" s="101"/>
      <c r="H1979" s="499"/>
      <c r="I1979" s="98"/>
      <c r="J1979" s="98"/>
      <c r="K1979" s="94"/>
      <c r="L1979" s="95"/>
      <c r="M1979" s="95"/>
      <c r="N1979" s="101"/>
    </row>
    <row r="1980" spans="1:14" ht="24.95" customHeight="1" x14ac:dyDescent="0.25">
      <c r="A1980" s="360"/>
      <c r="B1980" s="360"/>
      <c r="C1980" s="360"/>
      <c r="D1980" s="102"/>
      <c r="E1980" s="498"/>
      <c r="F1980" s="571"/>
      <c r="G1980" s="101"/>
      <c r="H1980" s="499"/>
      <c r="I1980" s="98"/>
      <c r="J1980" s="98"/>
      <c r="K1980" s="94"/>
      <c r="L1980" s="95"/>
      <c r="M1980" s="95"/>
      <c r="N1980" s="101"/>
    </row>
    <row r="1981" spans="1:14" ht="24.95" customHeight="1" x14ac:dyDescent="0.25">
      <c r="A1981" s="360"/>
      <c r="B1981" s="360"/>
      <c r="C1981" s="360"/>
      <c r="D1981" s="102"/>
      <c r="E1981" s="498"/>
      <c r="F1981" s="571"/>
      <c r="G1981" s="101"/>
      <c r="H1981" s="499"/>
      <c r="I1981" s="98"/>
      <c r="J1981" s="98"/>
      <c r="K1981" s="94"/>
      <c r="L1981" s="95"/>
      <c r="M1981" s="95"/>
      <c r="N1981" s="101"/>
    </row>
    <row r="1982" spans="1:14" ht="24.95" customHeight="1" x14ac:dyDescent="0.25">
      <c r="A1982" s="360"/>
      <c r="B1982" s="360"/>
      <c r="C1982" s="360"/>
      <c r="D1982" s="102"/>
      <c r="E1982" s="498"/>
      <c r="F1982" s="571"/>
      <c r="G1982" s="101"/>
      <c r="H1982" s="499"/>
      <c r="I1982" s="98"/>
      <c r="J1982" s="98"/>
      <c r="K1982" s="94"/>
      <c r="L1982" s="95"/>
      <c r="M1982" s="95"/>
      <c r="N1982" s="101"/>
    </row>
    <row r="1983" spans="1:14" ht="24.95" customHeight="1" x14ac:dyDescent="0.25">
      <c r="A1983" s="360"/>
      <c r="B1983" s="360"/>
      <c r="C1983" s="360"/>
      <c r="D1983" s="102"/>
      <c r="E1983" s="498"/>
      <c r="F1983" s="571"/>
      <c r="G1983" s="101"/>
      <c r="H1983" s="499"/>
      <c r="I1983" s="98"/>
      <c r="J1983" s="98"/>
      <c r="K1983" s="94"/>
      <c r="L1983" s="95"/>
      <c r="M1983" s="95"/>
      <c r="N1983" s="101"/>
    </row>
    <row r="1984" spans="1:14" ht="24.95" customHeight="1" x14ac:dyDescent="0.25">
      <c r="A1984" s="360"/>
      <c r="B1984" s="360"/>
      <c r="C1984" s="360"/>
      <c r="D1984" s="102"/>
      <c r="E1984" s="498"/>
      <c r="F1984" s="571"/>
      <c r="G1984" s="101"/>
      <c r="H1984" s="499"/>
      <c r="I1984" s="98"/>
      <c r="J1984" s="98"/>
      <c r="K1984" s="94"/>
      <c r="L1984" s="95"/>
      <c r="M1984" s="95"/>
      <c r="N1984" s="101"/>
    </row>
    <row r="1985" spans="1:14" ht="24.95" customHeight="1" x14ac:dyDescent="0.25">
      <c r="A1985" s="360"/>
      <c r="B1985" s="360"/>
      <c r="C1985" s="360"/>
      <c r="D1985" s="102"/>
      <c r="E1985" s="498"/>
      <c r="F1985" s="571"/>
      <c r="G1985" s="101"/>
      <c r="H1985" s="499"/>
      <c r="I1985" s="98"/>
      <c r="J1985" s="98"/>
      <c r="K1985" s="94"/>
      <c r="L1985" s="95"/>
      <c r="M1985" s="95"/>
      <c r="N1985" s="101"/>
    </row>
    <row r="1986" spans="1:14" ht="24.95" customHeight="1" x14ac:dyDescent="0.25">
      <c r="A1986" s="360"/>
      <c r="B1986" s="360"/>
      <c r="C1986" s="360"/>
      <c r="D1986" s="102"/>
      <c r="E1986" s="498"/>
      <c r="F1986" s="571"/>
      <c r="G1986" s="101"/>
      <c r="H1986" s="499"/>
      <c r="I1986" s="98"/>
      <c r="J1986" s="98"/>
      <c r="K1986" s="94"/>
      <c r="L1986" s="95"/>
      <c r="M1986" s="95"/>
      <c r="N1986" s="101"/>
    </row>
    <row r="1987" spans="1:14" ht="24.95" customHeight="1" x14ac:dyDescent="0.25">
      <c r="A1987" s="360"/>
      <c r="B1987" s="360"/>
      <c r="C1987" s="360"/>
      <c r="D1987" s="102"/>
      <c r="E1987" s="498"/>
      <c r="F1987" s="571"/>
      <c r="G1987" s="101"/>
      <c r="H1987" s="499"/>
      <c r="I1987" s="98"/>
      <c r="J1987" s="98"/>
      <c r="K1987" s="94"/>
      <c r="L1987" s="95"/>
      <c r="M1987" s="95"/>
      <c r="N1987" s="101"/>
    </row>
    <row r="1988" spans="1:14" ht="24.95" customHeight="1" x14ac:dyDescent="0.25">
      <c r="A1988" s="360"/>
      <c r="B1988" s="360"/>
      <c r="C1988" s="360"/>
      <c r="D1988" s="102"/>
      <c r="E1988" s="498"/>
      <c r="F1988" s="571"/>
      <c r="G1988" s="101"/>
      <c r="H1988" s="499"/>
      <c r="I1988" s="98"/>
      <c r="J1988" s="98"/>
      <c r="K1988" s="94"/>
      <c r="L1988" s="95"/>
      <c r="M1988" s="95"/>
      <c r="N1988" s="101"/>
    </row>
    <row r="1989" spans="1:14" ht="24.95" customHeight="1" x14ac:dyDescent="0.25">
      <c r="A1989" s="360"/>
      <c r="B1989" s="360"/>
      <c r="C1989" s="360"/>
      <c r="D1989" s="102"/>
      <c r="E1989" s="498"/>
      <c r="F1989" s="571"/>
      <c r="G1989" s="101"/>
      <c r="H1989" s="499"/>
      <c r="I1989" s="98"/>
      <c r="J1989" s="98"/>
      <c r="K1989" s="94"/>
      <c r="L1989" s="95"/>
      <c r="M1989" s="95"/>
      <c r="N1989" s="101"/>
    </row>
    <row r="1990" spans="1:14" ht="24.95" customHeight="1" x14ac:dyDescent="0.25">
      <c r="A1990" s="360"/>
      <c r="B1990" s="360"/>
      <c r="C1990" s="360"/>
      <c r="D1990" s="102"/>
      <c r="E1990" s="498"/>
      <c r="F1990" s="571"/>
      <c r="G1990" s="101"/>
      <c r="H1990" s="499"/>
      <c r="I1990" s="98"/>
      <c r="J1990" s="98"/>
      <c r="K1990" s="94"/>
      <c r="L1990" s="95"/>
      <c r="M1990" s="95"/>
      <c r="N1990" s="101"/>
    </row>
    <row r="1991" spans="1:14" ht="24.95" customHeight="1" x14ac:dyDescent="0.25">
      <c r="A1991" s="360"/>
      <c r="B1991" s="360"/>
      <c r="C1991" s="360"/>
      <c r="D1991" s="102"/>
      <c r="E1991" s="498"/>
      <c r="F1991" s="571"/>
      <c r="G1991" s="101"/>
      <c r="H1991" s="499"/>
      <c r="I1991" s="98"/>
      <c r="J1991" s="98"/>
      <c r="K1991" s="94"/>
      <c r="L1991" s="95"/>
      <c r="M1991" s="95"/>
      <c r="N1991" s="101"/>
    </row>
    <row r="1992" spans="1:14" ht="24.95" customHeight="1" x14ac:dyDescent="0.25">
      <c r="A1992" s="360"/>
      <c r="B1992" s="360"/>
      <c r="C1992" s="360"/>
      <c r="D1992" s="102"/>
      <c r="E1992" s="498"/>
      <c r="F1992" s="571"/>
      <c r="G1992" s="101"/>
      <c r="H1992" s="499"/>
      <c r="I1992" s="98"/>
      <c r="J1992" s="98"/>
      <c r="K1992" s="94"/>
      <c r="L1992" s="95"/>
      <c r="M1992" s="95"/>
      <c r="N1992" s="101"/>
    </row>
    <row r="1993" spans="1:14" ht="24.95" customHeight="1" x14ac:dyDescent="0.25">
      <c r="A1993" s="360"/>
      <c r="B1993" s="360"/>
      <c r="C1993" s="360"/>
      <c r="D1993" s="102"/>
      <c r="E1993" s="498"/>
      <c r="F1993" s="571"/>
      <c r="G1993" s="101"/>
      <c r="H1993" s="499"/>
      <c r="I1993" s="98"/>
      <c r="J1993" s="98"/>
      <c r="K1993" s="94"/>
      <c r="L1993" s="95"/>
      <c r="M1993" s="95"/>
      <c r="N1993" s="101"/>
    </row>
    <row r="1994" spans="1:14" ht="24.95" customHeight="1" x14ac:dyDescent="0.25">
      <c r="A1994" s="360"/>
      <c r="B1994" s="360"/>
      <c r="C1994" s="360"/>
      <c r="D1994" s="102"/>
      <c r="E1994" s="498"/>
      <c r="F1994" s="571"/>
      <c r="G1994" s="101"/>
      <c r="H1994" s="499"/>
      <c r="I1994" s="98"/>
      <c r="J1994" s="98"/>
      <c r="K1994" s="94"/>
      <c r="L1994" s="95"/>
      <c r="M1994" s="95"/>
      <c r="N1994" s="101"/>
    </row>
    <row r="1995" spans="1:14" ht="24.95" customHeight="1" x14ac:dyDescent="0.25">
      <c r="A1995" s="360"/>
      <c r="B1995" s="360"/>
      <c r="C1995" s="360"/>
      <c r="D1995" s="102"/>
      <c r="E1995" s="498"/>
      <c r="F1995" s="571"/>
      <c r="G1995" s="101"/>
      <c r="H1995" s="499"/>
      <c r="I1995" s="98"/>
      <c r="J1995" s="98"/>
      <c r="K1995" s="94"/>
      <c r="L1995" s="95"/>
      <c r="M1995" s="95"/>
      <c r="N1995" s="101"/>
    </row>
    <row r="1996" spans="1:14" ht="24.95" customHeight="1" x14ac:dyDescent="0.25">
      <c r="A1996" s="360"/>
      <c r="B1996" s="360"/>
      <c r="C1996" s="360"/>
      <c r="D1996" s="102"/>
      <c r="E1996" s="498"/>
      <c r="F1996" s="571"/>
      <c r="G1996" s="101"/>
      <c r="H1996" s="499"/>
      <c r="I1996" s="98"/>
      <c r="J1996" s="98"/>
      <c r="K1996" s="94"/>
      <c r="L1996" s="95"/>
      <c r="M1996" s="95"/>
      <c r="N1996" s="101"/>
    </row>
    <row r="1997" spans="1:14" ht="24.95" customHeight="1" x14ac:dyDescent="0.25">
      <c r="A1997" s="360"/>
      <c r="B1997" s="360"/>
      <c r="C1997" s="360"/>
      <c r="D1997" s="102"/>
      <c r="E1997" s="498"/>
      <c r="F1997" s="571"/>
      <c r="G1997" s="101"/>
      <c r="H1997" s="499"/>
      <c r="I1997" s="98"/>
      <c r="J1997" s="98"/>
      <c r="K1997" s="94"/>
      <c r="L1997" s="95"/>
      <c r="M1997" s="95"/>
      <c r="N1997" s="101"/>
    </row>
    <row r="1998" spans="1:14" ht="24.95" customHeight="1" x14ac:dyDescent="0.25">
      <c r="A1998" s="360"/>
      <c r="B1998" s="360"/>
      <c r="C1998" s="360"/>
      <c r="D1998" s="102"/>
      <c r="E1998" s="498"/>
      <c r="F1998" s="571"/>
      <c r="G1998" s="101"/>
      <c r="H1998" s="499"/>
      <c r="I1998" s="98"/>
      <c r="J1998" s="98"/>
      <c r="K1998" s="94"/>
      <c r="L1998" s="95"/>
      <c r="M1998" s="95"/>
      <c r="N1998" s="101"/>
    </row>
    <row r="1999" spans="1:14" ht="24.95" customHeight="1" x14ac:dyDescent="0.25">
      <c r="A1999" s="360"/>
      <c r="B1999" s="360"/>
      <c r="C1999" s="360"/>
      <c r="D1999" s="102"/>
      <c r="E1999" s="498"/>
      <c r="F1999" s="571"/>
      <c r="G1999" s="101"/>
      <c r="H1999" s="499"/>
      <c r="I1999" s="98"/>
      <c r="J1999" s="98"/>
      <c r="K1999" s="94"/>
      <c r="L1999" s="95"/>
      <c r="M1999" s="95"/>
      <c r="N1999" s="101"/>
    </row>
    <row r="2000" spans="1:14" ht="24.95" customHeight="1" x14ac:dyDescent="0.25">
      <c r="A2000" s="360"/>
      <c r="B2000" s="360"/>
      <c r="C2000" s="360"/>
      <c r="D2000" s="102"/>
      <c r="E2000" s="498"/>
      <c r="F2000" s="571"/>
      <c r="G2000" s="101"/>
      <c r="H2000" s="499"/>
      <c r="I2000" s="98"/>
      <c r="J2000" s="98"/>
      <c r="K2000" s="94"/>
      <c r="L2000" s="95"/>
      <c r="M2000" s="95"/>
      <c r="N2000" s="101"/>
    </row>
    <row r="2001" spans="1:14" ht="24.95" customHeight="1" x14ac:dyDescent="0.25">
      <c r="A2001" s="360"/>
      <c r="B2001" s="360"/>
      <c r="C2001" s="360"/>
      <c r="D2001" s="102"/>
      <c r="E2001" s="498"/>
      <c r="F2001" s="571"/>
      <c r="G2001" s="101"/>
      <c r="H2001" s="499"/>
      <c r="I2001" s="98"/>
      <c r="J2001" s="98"/>
      <c r="K2001" s="94"/>
      <c r="L2001" s="95"/>
      <c r="M2001" s="95"/>
      <c r="N2001" s="101"/>
    </row>
    <row r="2002" spans="1:14" ht="24.95" customHeight="1" x14ac:dyDescent="0.25">
      <c r="A2002" s="360"/>
      <c r="B2002" s="360"/>
      <c r="C2002" s="360"/>
      <c r="D2002" s="102"/>
      <c r="E2002" s="498"/>
      <c r="F2002" s="571"/>
      <c r="G2002" s="101"/>
      <c r="H2002" s="499"/>
      <c r="I2002" s="98"/>
      <c r="J2002" s="98"/>
      <c r="K2002" s="94"/>
      <c r="L2002" s="95"/>
      <c r="M2002" s="95"/>
      <c r="N2002" s="101"/>
    </row>
    <row r="2003" spans="1:14" ht="24.95" customHeight="1" x14ac:dyDescent="0.25">
      <c r="A2003" s="360"/>
      <c r="B2003" s="360"/>
      <c r="C2003" s="360"/>
      <c r="D2003" s="102"/>
      <c r="E2003" s="498"/>
      <c r="F2003" s="571"/>
      <c r="G2003" s="101"/>
      <c r="H2003" s="499"/>
      <c r="I2003" s="98"/>
      <c r="J2003" s="98"/>
      <c r="K2003" s="94"/>
      <c r="L2003" s="95"/>
      <c r="M2003" s="95"/>
      <c r="N2003" s="101"/>
    </row>
    <row r="2004" spans="1:14" ht="24.95" customHeight="1" x14ac:dyDescent="0.25">
      <c r="A2004" s="360"/>
      <c r="B2004" s="360"/>
      <c r="C2004" s="360"/>
      <c r="D2004" s="102"/>
      <c r="E2004" s="498"/>
      <c r="F2004" s="571"/>
      <c r="G2004" s="101"/>
      <c r="H2004" s="499"/>
      <c r="I2004" s="98"/>
      <c r="J2004" s="98"/>
      <c r="K2004" s="94"/>
      <c r="L2004" s="95"/>
      <c r="M2004" s="95"/>
      <c r="N2004" s="101"/>
    </row>
    <row r="2005" spans="1:14" ht="24.95" customHeight="1" x14ac:dyDescent="0.25">
      <c r="A2005" s="360"/>
      <c r="B2005" s="360"/>
      <c r="C2005" s="360"/>
      <c r="D2005" s="102"/>
      <c r="E2005" s="498"/>
      <c r="F2005" s="571"/>
      <c r="G2005" s="101"/>
      <c r="H2005" s="499"/>
      <c r="I2005" s="98"/>
      <c r="J2005" s="98"/>
      <c r="K2005" s="94"/>
      <c r="L2005" s="95"/>
      <c r="M2005" s="95"/>
      <c r="N2005" s="101"/>
    </row>
    <row r="2006" spans="1:14" ht="24.95" customHeight="1" x14ac:dyDescent="0.25">
      <c r="A2006" s="360"/>
      <c r="B2006" s="360"/>
      <c r="C2006" s="360"/>
      <c r="D2006" s="102"/>
      <c r="E2006" s="498"/>
      <c r="F2006" s="571"/>
      <c r="G2006" s="101"/>
      <c r="H2006" s="499"/>
      <c r="I2006" s="98"/>
      <c r="J2006" s="98"/>
      <c r="K2006" s="94"/>
      <c r="L2006" s="95"/>
      <c r="M2006" s="95"/>
      <c r="N2006" s="101"/>
    </row>
    <row r="2007" spans="1:14" ht="24.95" customHeight="1" x14ac:dyDescent="0.25">
      <c r="A2007" s="360"/>
      <c r="B2007" s="360"/>
      <c r="C2007" s="360"/>
      <c r="D2007" s="102"/>
      <c r="E2007" s="498"/>
      <c r="F2007" s="571"/>
      <c r="G2007" s="101"/>
      <c r="H2007" s="499"/>
      <c r="I2007" s="98"/>
      <c r="J2007" s="98"/>
      <c r="K2007" s="94"/>
      <c r="L2007" s="95"/>
      <c r="M2007" s="95"/>
      <c r="N2007" s="101"/>
    </row>
    <row r="2008" spans="1:14" ht="24.95" customHeight="1" x14ac:dyDescent="0.25">
      <c r="A2008" s="360"/>
      <c r="B2008" s="360"/>
      <c r="C2008" s="360"/>
      <c r="D2008" s="102"/>
      <c r="E2008" s="498"/>
      <c r="F2008" s="571"/>
      <c r="G2008" s="101"/>
      <c r="H2008" s="499"/>
      <c r="I2008" s="98"/>
      <c r="J2008" s="98"/>
      <c r="K2008" s="94"/>
      <c r="L2008" s="95"/>
      <c r="M2008" s="95"/>
      <c r="N2008" s="101"/>
    </row>
    <row r="2009" spans="1:14" ht="24.95" customHeight="1" x14ac:dyDescent="0.25">
      <c r="A2009" s="360"/>
      <c r="B2009" s="360"/>
      <c r="C2009" s="360"/>
      <c r="D2009" s="102"/>
      <c r="E2009" s="498"/>
      <c r="F2009" s="571"/>
      <c r="G2009" s="101"/>
      <c r="H2009" s="499"/>
      <c r="I2009" s="98"/>
      <c r="J2009" s="98"/>
      <c r="K2009" s="94"/>
      <c r="L2009" s="95"/>
      <c r="M2009" s="95"/>
      <c r="N2009" s="101"/>
    </row>
    <row r="2010" spans="1:14" ht="24.95" customHeight="1" x14ac:dyDescent="0.25">
      <c r="A2010" s="360"/>
      <c r="B2010" s="360"/>
      <c r="C2010" s="360"/>
      <c r="D2010" s="102"/>
      <c r="E2010" s="498"/>
      <c r="F2010" s="571"/>
      <c r="G2010" s="101"/>
      <c r="H2010" s="499"/>
      <c r="I2010" s="98"/>
      <c r="J2010" s="98"/>
      <c r="K2010" s="94"/>
      <c r="L2010" s="95"/>
      <c r="M2010" s="95"/>
      <c r="N2010" s="101"/>
    </row>
    <row r="2011" spans="1:14" ht="24.95" customHeight="1" x14ac:dyDescent="0.25">
      <c r="A2011" s="360"/>
      <c r="B2011" s="360"/>
      <c r="C2011" s="360"/>
      <c r="D2011" s="102"/>
      <c r="E2011" s="498"/>
      <c r="F2011" s="571"/>
      <c r="G2011" s="101"/>
      <c r="H2011" s="499"/>
      <c r="I2011" s="98"/>
      <c r="J2011" s="98"/>
      <c r="K2011" s="94"/>
      <c r="L2011" s="95"/>
      <c r="M2011" s="95"/>
      <c r="N2011" s="101"/>
    </row>
    <row r="2012" spans="1:14" ht="24.95" customHeight="1" x14ac:dyDescent="0.25">
      <c r="A2012" s="360"/>
      <c r="B2012" s="360"/>
      <c r="C2012" s="360"/>
      <c r="D2012" s="102"/>
      <c r="E2012" s="498"/>
      <c r="F2012" s="571"/>
      <c r="G2012" s="101"/>
      <c r="H2012" s="499"/>
      <c r="I2012" s="98"/>
      <c r="J2012" s="98"/>
      <c r="K2012" s="94"/>
      <c r="L2012" s="95"/>
      <c r="M2012" s="95"/>
      <c r="N2012" s="101"/>
    </row>
    <row r="2013" spans="1:14" ht="24.95" customHeight="1" x14ac:dyDescent="0.25">
      <c r="A2013" s="360"/>
      <c r="B2013" s="360"/>
      <c r="C2013" s="360"/>
      <c r="D2013" s="102"/>
      <c r="E2013" s="498"/>
      <c r="F2013" s="571"/>
      <c r="G2013" s="101"/>
      <c r="H2013" s="499"/>
      <c r="I2013" s="98"/>
      <c r="J2013" s="98"/>
      <c r="K2013" s="94"/>
      <c r="L2013" s="95"/>
      <c r="M2013" s="95"/>
      <c r="N2013" s="101"/>
    </row>
    <row r="2014" spans="1:14" ht="24.95" customHeight="1" x14ac:dyDescent="0.25">
      <c r="A2014" s="360"/>
      <c r="B2014" s="360"/>
      <c r="C2014" s="360"/>
      <c r="D2014" s="102"/>
      <c r="E2014" s="498"/>
      <c r="F2014" s="571"/>
      <c r="G2014" s="101"/>
      <c r="H2014" s="499"/>
      <c r="I2014" s="98"/>
      <c r="J2014" s="98"/>
      <c r="K2014" s="94"/>
      <c r="L2014" s="95"/>
      <c r="M2014" s="95"/>
      <c r="N2014" s="101"/>
    </row>
    <row r="2015" spans="1:14" ht="24.95" customHeight="1" x14ac:dyDescent="0.25">
      <c r="A2015" s="360"/>
      <c r="B2015" s="360"/>
      <c r="C2015" s="360"/>
      <c r="D2015" s="102"/>
      <c r="E2015" s="498"/>
      <c r="F2015" s="571"/>
      <c r="G2015" s="101"/>
      <c r="H2015" s="499"/>
      <c r="I2015" s="98"/>
      <c r="J2015" s="98"/>
      <c r="K2015" s="94"/>
      <c r="L2015" s="95"/>
      <c r="M2015" s="95"/>
      <c r="N2015" s="101"/>
    </row>
    <row r="2016" spans="1:14" ht="24.95" customHeight="1" x14ac:dyDescent="0.25">
      <c r="A2016" s="360"/>
      <c r="B2016" s="360"/>
      <c r="C2016" s="360"/>
      <c r="D2016" s="102"/>
      <c r="E2016" s="498"/>
      <c r="F2016" s="571"/>
      <c r="G2016" s="101"/>
      <c r="H2016" s="499"/>
      <c r="I2016" s="98"/>
      <c r="J2016" s="98"/>
      <c r="K2016" s="94"/>
      <c r="L2016" s="95"/>
      <c r="M2016" s="95"/>
      <c r="N2016" s="101"/>
    </row>
    <row r="2017" spans="1:14" ht="24.95" customHeight="1" x14ac:dyDescent="0.25">
      <c r="A2017" s="360"/>
      <c r="B2017" s="360"/>
      <c r="C2017" s="360"/>
      <c r="D2017" s="102"/>
      <c r="E2017" s="498"/>
      <c r="F2017" s="571"/>
      <c r="G2017" s="101"/>
      <c r="H2017" s="499"/>
      <c r="I2017" s="98"/>
      <c r="J2017" s="98"/>
      <c r="K2017" s="94"/>
      <c r="L2017" s="95"/>
      <c r="M2017" s="95"/>
      <c r="N2017" s="101"/>
    </row>
    <row r="2018" spans="1:14" ht="24.95" customHeight="1" x14ac:dyDescent="0.25">
      <c r="A2018" s="360"/>
      <c r="B2018" s="360"/>
      <c r="C2018" s="360"/>
      <c r="D2018" s="102"/>
      <c r="E2018" s="498"/>
      <c r="F2018" s="571"/>
      <c r="G2018" s="101"/>
      <c r="H2018" s="499"/>
      <c r="I2018" s="98"/>
      <c r="J2018" s="98"/>
      <c r="K2018" s="94"/>
      <c r="L2018" s="95"/>
      <c r="M2018" s="95"/>
      <c r="N2018" s="101"/>
    </row>
    <row r="2019" spans="1:14" ht="24.95" customHeight="1" x14ac:dyDescent="0.25">
      <c r="A2019" s="360"/>
      <c r="B2019" s="360"/>
      <c r="C2019" s="360"/>
      <c r="D2019" s="102"/>
      <c r="E2019" s="498"/>
      <c r="F2019" s="571"/>
      <c r="G2019" s="101"/>
      <c r="H2019" s="499"/>
      <c r="I2019" s="98"/>
      <c r="J2019" s="98"/>
      <c r="K2019" s="94"/>
      <c r="L2019" s="95"/>
      <c r="M2019" s="95"/>
      <c r="N2019" s="101"/>
    </row>
    <row r="2020" spans="1:14" ht="24.95" customHeight="1" x14ac:dyDescent="0.25">
      <c r="A2020" s="360"/>
      <c r="B2020" s="360"/>
      <c r="C2020" s="360"/>
      <c r="D2020" s="102"/>
      <c r="E2020" s="498"/>
      <c r="F2020" s="571"/>
      <c r="G2020" s="101"/>
      <c r="H2020" s="499"/>
      <c r="I2020" s="98"/>
      <c r="J2020" s="98"/>
      <c r="K2020" s="94"/>
      <c r="L2020" s="95"/>
      <c r="M2020" s="95"/>
      <c r="N2020" s="101"/>
    </row>
    <row r="2021" spans="1:14" ht="24.95" customHeight="1" x14ac:dyDescent="0.25">
      <c r="A2021" s="360"/>
      <c r="B2021" s="360"/>
      <c r="C2021" s="360"/>
      <c r="D2021" s="102"/>
      <c r="E2021" s="498"/>
      <c r="F2021" s="571"/>
      <c r="G2021" s="101"/>
      <c r="H2021" s="499"/>
      <c r="I2021" s="98"/>
      <c r="J2021" s="98"/>
      <c r="K2021" s="94"/>
      <c r="L2021" s="95"/>
      <c r="M2021" s="95"/>
      <c r="N2021" s="101"/>
    </row>
    <row r="2022" spans="1:14" ht="24.95" customHeight="1" x14ac:dyDescent="0.25">
      <c r="A2022" s="360"/>
      <c r="B2022" s="360"/>
      <c r="C2022" s="360"/>
      <c r="D2022" s="102"/>
      <c r="E2022" s="498"/>
      <c r="F2022" s="571"/>
      <c r="G2022" s="101"/>
      <c r="H2022" s="499"/>
      <c r="I2022" s="98"/>
      <c r="J2022" s="98"/>
      <c r="K2022" s="94"/>
      <c r="L2022" s="95"/>
      <c r="M2022" s="95"/>
      <c r="N2022" s="101"/>
    </row>
    <row r="2023" spans="1:14" ht="24.95" customHeight="1" x14ac:dyDescent="0.25">
      <c r="A2023" s="360"/>
      <c r="B2023" s="360"/>
      <c r="C2023" s="360"/>
      <c r="D2023" s="102"/>
      <c r="E2023" s="498"/>
      <c r="F2023" s="571"/>
      <c r="G2023" s="101"/>
      <c r="H2023" s="499"/>
      <c r="I2023" s="98"/>
      <c r="J2023" s="98"/>
      <c r="K2023" s="94"/>
      <c r="L2023" s="95"/>
      <c r="M2023" s="95"/>
      <c r="N2023" s="101"/>
    </row>
    <row r="2024" spans="1:14" ht="24.95" customHeight="1" x14ac:dyDescent="0.25">
      <c r="A2024" s="360"/>
      <c r="B2024" s="360"/>
      <c r="C2024" s="360"/>
      <c r="D2024" s="102"/>
      <c r="E2024" s="498"/>
      <c r="F2024" s="571"/>
      <c r="G2024" s="101"/>
      <c r="H2024" s="499"/>
      <c r="I2024" s="98"/>
      <c r="J2024" s="98"/>
      <c r="K2024" s="94"/>
      <c r="L2024" s="95"/>
      <c r="M2024" s="95"/>
      <c r="N2024" s="101"/>
    </row>
    <row r="2025" spans="1:14" ht="24.95" customHeight="1" x14ac:dyDescent="0.25">
      <c r="A2025" s="360"/>
      <c r="B2025" s="360"/>
      <c r="C2025" s="360"/>
      <c r="D2025" s="102"/>
      <c r="E2025" s="498"/>
      <c r="F2025" s="571"/>
      <c r="G2025" s="101"/>
      <c r="H2025" s="499"/>
      <c r="I2025" s="98"/>
      <c r="J2025" s="98"/>
      <c r="K2025" s="94"/>
      <c r="L2025" s="95"/>
      <c r="M2025" s="95"/>
      <c r="N2025" s="101"/>
    </row>
    <row r="2026" spans="1:14" ht="24.95" customHeight="1" x14ac:dyDescent="0.25">
      <c r="A2026" s="360"/>
      <c r="B2026" s="360"/>
      <c r="C2026" s="360"/>
      <c r="D2026" s="102"/>
      <c r="E2026" s="498"/>
      <c r="F2026" s="571"/>
      <c r="G2026" s="101"/>
      <c r="H2026" s="499"/>
      <c r="I2026" s="98"/>
      <c r="J2026" s="98"/>
      <c r="K2026" s="94"/>
      <c r="L2026" s="95"/>
      <c r="M2026" s="95"/>
      <c r="N2026" s="101"/>
    </row>
    <row r="2027" spans="1:14" ht="24.95" customHeight="1" x14ac:dyDescent="0.25">
      <c r="A2027" s="360"/>
      <c r="B2027" s="360"/>
      <c r="C2027" s="360"/>
      <c r="D2027" s="102"/>
      <c r="E2027" s="498"/>
      <c r="F2027" s="571"/>
      <c r="G2027" s="101"/>
      <c r="H2027" s="499"/>
      <c r="I2027" s="98"/>
      <c r="J2027" s="98"/>
      <c r="K2027" s="94"/>
      <c r="L2027" s="95"/>
      <c r="M2027" s="95"/>
      <c r="N2027" s="101"/>
    </row>
    <row r="2028" spans="1:14" ht="24.95" customHeight="1" x14ac:dyDescent="0.25">
      <c r="A2028" s="360"/>
      <c r="B2028" s="360"/>
      <c r="C2028" s="360"/>
      <c r="D2028" s="102"/>
      <c r="E2028" s="498"/>
      <c r="F2028" s="571"/>
      <c r="G2028" s="101"/>
      <c r="H2028" s="499"/>
      <c r="I2028" s="98"/>
      <c r="J2028" s="98"/>
      <c r="K2028" s="94"/>
      <c r="L2028" s="95"/>
      <c r="M2028" s="95"/>
      <c r="N2028" s="101"/>
    </row>
    <row r="2029" spans="1:14" ht="24.95" customHeight="1" x14ac:dyDescent="0.25">
      <c r="A2029" s="360"/>
      <c r="B2029" s="360"/>
      <c r="C2029" s="360"/>
      <c r="D2029" s="102"/>
      <c r="E2029" s="498"/>
      <c r="F2029" s="571"/>
      <c r="G2029" s="101"/>
      <c r="H2029" s="499"/>
      <c r="I2029" s="98"/>
      <c r="J2029" s="98"/>
      <c r="K2029" s="94"/>
      <c r="L2029" s="95"/>
      <c r="M2029" s="95"/>
      <c r="N2029" s="101"/>
    </row>
    <row r="2030" spans="1:14" ht="24.95" customHeight="1" x14ac:dyDescent="0.25">
      <c r="A2030" s="360"/>
      <c r="B2030" s="360"/>
      <c r="C2030" s="360"/>
      <c r="D2030" s="102"/>
      <c r="E2030" s="498"/>
      <c r="F2030" s="571"/>
      <c r="G2030" s="101"/>
      <c r="H2030" s="499"/>
      <c r="I2030" s="98"/>
      <c r="J2030" s="98"/>
      <c r="K2030" s="94"/>
      <c r="L2030" s="95"/>
      <c r="M2030" s="95"/>
      <c r="N2030" s="101"/>
    </row>
    <row r="2031" spans="1:14" ht="24.95" customHeight="1" x14ac:dyDescent="0.25">
      <c r="A2031" s="360"/>
      <c r="B2031" s="360"/>
      <c r="C2031" s="360"/>
      <c r="D2031" s="102"/>
      <c r="E2031" s="498"/>
      <c r="F2031" s="571"/>
      <c r="G2031" s="101"/>
      <c r="H2031" s="499"/>
      <c r="I2031" s="98"/>
      <c r="J2031" s="98"/>
      <c r="K2031" s="94"/>
      <c r="L2031" s="95"/>
      <c r="M2031" s="95"/>
      <c r="N2031" s="101"/>
    </row>
    <row r="2032" spans="1:14" ht="24.95" customHeight="1" x14ac:dyDescent="0.25">
      <c r="A2032" s="360"/>
      <c r="B2032" s="360"/>
      <c r="C2032" s="360"/>
      <c r="D2032" s="102"/>
      <c r="E2032" s="498"/>
      <c r="F2032" s="571"/>
      <c r="G2032" s="101"/>
      <c r="H2032" s="499"/>
      <c r="I2032" s="98"/>
      <c r="J2032" s="98"/>
      <c r="K2032" s="94"/>
      <c r="L2032" s="95"/>
      <c r="M2032" s="95"/>
      <c r="N2032" s="101"/>
    </row>
    <row r="2033" spans="1:14" ht="24.95" customHeight="1" x14ac:dyDescent="0.25">
      <c r="A2033" s="360"/>
      <c r="B2033" s="360"/>
      <c r="C2033" s="360"/>
      <c r="D2033" s="102"/>
      <c r="E2033" s="498"/>
      <c r="F2033" s="571"/>
      <c r="G2033" s="101"/>
      <c r="H2033" s="499"/>
      <c r="I2033" s="98"/>
      <c r="J2033" s="98"/>
      <c r="K2033" s="94"/>
      <c r="L2033" s="95"/>
      <c r="M2033" s="95"/>
      <c r="N2033" s="101"/>
    </row>
    <row r="2034" spans="1:14" ht="24.95" customHeight="1" x14ac:dyDescent="0.25">
      <c r="A2034" s="360"/>
      <c r="B2034" s="360"/>
      <c r="C2034" s="360"/>
      <c r="D2034" s="102"/>
      <c r="E2034" s="498"/>
      <c r="F2034" s="571"/>
      <c r="G2034" s="101"/>
      <c r="H2034" s="499"/>
      <c r="I2034" s="98"/>
      <c r="J2034" s="98"/>
      <c r="K2034" s="94"/>
      <c r="L2034" s="95"/>
      <c r="M2034" s="95"/>
      <c r="N2034" s="101"/>
    </row>
    <row r="2035" spans="1:14" ht="24.95" customHeight="1" x14ac:dyDescent="0.25">
      <c r="A2035" s="360"/>
      <c r="B2035" s="360"/>
      <c r="C2035" s="360"/>
      <c r="D2035" s="102"/>
      <c r="E2035" s="498"/>
      <c r="F2035" s="571"/>
      <c r="G2035" s="101"/>
      <c r="H2035" s="499"/>
      <c r="I2035" s="98"/>
      <c r="J2035" s="98"/>
      <c r="K2035" s="94"/>
      <c r="L2035" s="95"/>
      <c r="M2035" s="95"/>
      <c r="N2035" s="101"/>
    </row>
    <row r="2036" spans="1:14" ht="24.95" customHeight="1" x14ac:dyDescent="0.25">
      <c r="A2036" s="360"/>
      <c r="B2036" s="360"/>
      <c r="C2036" s="360"/>
      <c r="D2036" s="102"/>
      <c r="E2036" s="498"/>
      <c r="F2036" s="571"/>
      <c r="G2036" s="101"/>
      <c r="H2036" s="499"/>
      <c r="I2036" s="98"/>
      <c r="J2036" s="98"/>
      <c r="K2036" s="94"/>
      <c r="L2036" s="95"/>
      <c r="M2036" s="95"/>
      <c r="N2036" s="101"/>
    </row>
    <row r="2037" spans="1:14" ht="24.95" customHeight="1" x14ac:dyDescent="0.25">
      <c r="A2037" s="360"/>
      <c r="B2037" s="360"/>
      <c r="C2037" s="360"/>
      <c r="D2037" s="102"/>
      <c r="E2037" s="498"/>
      <c r="F2037" s="571"/>
      <c r="G2037" s="101"/>
      <c r="H2037" s="499"/>
      <c r="I2037" s="98"/>
      <c r="J2037" s="98"/>
      <c r="K2037" s="94"/>
      <c r="L2037" s="95"/>
      <c r="M2037" s="95"/>
      <c r="N2037" s="101"/>
    </row>
    <row r="2038" spans="1:14" ht="24.95" customHeight="1" x14ac:dyDescent="0.25">
      <c r="A2038" s="360"/>
      <c r="B2038" s="360"/>
      <c r="C2038" s="360"/>
      <c r="D2038" s="102"/>
      <c r="E2038" s="498"/>
      <c r="F2038" s="571"/>
      <c r="G2038" s="101"/>
      <c r="H2038" s="499"/>
      <c r="I2038" s="98"/>
      <c r="J2038" s="98"/>
      <c r="K2038" s="94"/>
      <c r="L2038" s="95"/>
      <c r="M2038" s="95"/>
      <c r="N2038" s="101"/>
    </row>
    <row r="2039" spans="1:14" ht="24.95" customHeight="1" x14ac:dyDescent="0.25">
      <c r="A2039" s="360"/>
      <c r="B2039" s="360"/>
      <c r="C2039" s="360"/>
      <c r="D2039" s="102"/>
      <c r="E2039" s="498"/>
      <c r="F2039" s="571"/>
      <c r="G2039" s="101"/>
      <c r="H2039" s="499"/>
      <c r="I2039" s="98"/>
      <c r="J2039" s="98"/>
      <c r="K2039" s="94"/>
      <c r="L2039" s="95"/>
      <c r="M2039" s="95"/>
      <c r="N2039" s="101"/>
    </row>
    <row r="2040" spans="1:14" ht="24.95" customHeight="1" x14ac:dyDescent="0.25">
      <c r="A2040" s="360"/>
      <c r="B2040" s="360"/>
      <c r="C2040" s="360"/>
      <c r="D2040" s="102"/>
      <c r="E2040" s="498"/>
      <c r="F2040" s="571"/>
      <c r="G2040" s="101"/>
      <c r="H2040" s="499"/>
      <c r="I2040" s="98"/>
      <c r="J2040" s="98"/>
      <c r="K2040" s="94"/>
      <c r="L2040" s="95"/>
      <c r="M2040" s="95"/>
      <c r="N2040" s="101"/>
    </row>
    <row r="2041" spans="1:14" ht="24.95" customHeight="1" x14ac:dyDescent="0.25">
      <c r="A2041" s="360"/>
      <c r="B2041" s="360"/>
      <c r="C2041" s="360"/>
      <c r="D2041" s="102"/>
      <c r="E2041" s="498"/>
      <c r="F2041" s="571"/>
      <c r="G2041" s="101"/>
      <c r="H2041" s="499"/>
      <c r="I2041" s="98"/>
      <c r="J2041" s="98"/>
      <c r="K2041" s="94"/>
      <c r="L2041" s="95"/>
      <c r="M2041" s="95"/>
      <c r="N2041" s="101"/>
    </row>
    <row r="2042" spans="1:14" ht="24.95" customHeight="1" x14ac:dyDescent="0.25">
      <c r="A2042" s="360"/>
      <c r="B2042" s="360"/>
      <c r="C2042" s="360"/>
      <c r="D2042" s="102"/>
      <c r="E2042" s="498"/>
      <c r="F2042" s="571"/>
      <c r="G2042" s="101"/>
      <c r="H2042" s="499"/>
      <c r="I2042" s="98"/>
      <c r="J2042" s="98"/>
      <c r="K2042" s="94"/>
      <c r="L2042" s="95"/>
      <c r="M2042" s="95"/>
      <c r="N2042" s="101"/>
    </row>
    <row r="2043" spans="1:14" ht="24.95" customHeight="1" x14ac:dyDescent="0.25">
      <c r="A2043" s="360"/>
      <c r="B2043" s="360"/>
      <c r="C2043" s="360"/>
      <c r="D2043" s="102"/>
      <c r="E2043" s="498"/>
      <c r="F2043" s="571"/>
      <c r="G2043" s="101"/>
      <c r="H2043" s="499"/>
      <c r="I2043" s="98"/>
      <c r="J2043" s="98"/>
      <c r="K2043" s="94"/>
      <c r="L2043" s="95"/>
      <c r="M2043" s="95"/>
      <c r="N2043" s="101"/>
    </row>
    <row r="2044" spans="1:14" ht="24.95" customHeight="1" x14ac:dyDescent="0.25">
      <c r="A2044" s="360"/>
      <c r="B2044" s="360"/>
      <c r="C2044" s="360"/>
      <c r="D2044" s="102"/>
      <c r="E2044" s="498"/>
      <c r="F2044" s="571"/>
      <c r="G2044" s="101"/>
      <c r="H2044" s="499"/>
      <c r="I2044" s="98"/>
      <c r="J2044" s="98"/>
      <c r="K2044" s="94"/>
      <c r="L2044" s="95"/>
      <c r="M2044" s="95"/>
      <c r="N2044" s="101"/>
    </row>
    <row r="2045" spans="1:14" ht="24.95" customHeight="1" x14ac:dyDescent="0.25">
      <c r="A2045" s="360"/>
      <c r="B2045" s="360"/>
      <c r="C2045" s="360"/>
      <c r="D2045" s="102"/>
      <c r="E2045" s="498"/>
      <c r="F2045" s="571"/>
      <c r="G2045" s="101"/>
      <c r="H2045" s="499"/>
      <c r="I2045" s="98"/>
      <c r="J2045" s="98"/>
      <c r="K2045" s="94"/>
      <c r="L2045" s="95"/>
      <c r="M2045" s="95"/>
      <c r="N2045" s="101"/>
    </row>
    <row r="2046" spans="1:14" ht="24.95" customHeight="1" x14ac:dyDescent="0.25">
      <c r="A2046" s="360"/>
      <c r="B2046" s="360"/>
      <c r="C2046" s="360"/>
      <c r="D2046" s="102"/>
      <c r="E2046" s="498"/>
      <c r="F2046" s="571"/>
      <c r="G2046" s="101"/>
      <c r="H2046" s="499"/>
      <c r="I2046" s="98"/>
      <c r="J2046" s="98"/>
      <c r="K2046" s="94"/>
      <c r="L2046" s="95"/>
      <c r="M2046" s="95"/>
      <c r="N2046" s="101"/>
    </row>
    <row r="2047" spans="1:14" ht="24.95" customHeight="1" x14ac:dyDescent="0.25">
      <c r="A2047" s="360"/>
      <c r="B2047" s="360"/>
      <c r="C2047" s="360"/>
      <c r="D2047" s="102"/>
      <c r="E2047" s="498"/>
      <c r="F2047" s="571"/>
      <c r="G2047" s="101"/>
      <c r="H2047" s="499"/>
      <c r="I2047" s="98"/>
      <c r="J2047" s="98"/>
      <c r="K2047" s="94"/>
      <c r="L2047" s="95"/>
      <c r="M2047" s="95"/>
      <c r="N2047" s="101"/>
    </row>
    <row r="2048" spans="1:14" ht="24.95" customHeight="1" x14ac:dyDescent="0.25">
      <c r="A2048" s="360"/>
      <c r="B2048" s="360"/>
      <c r="C2048" s="360"/>
      <c r="D2048" s="102"/>
      <c r="E2048" s="498"/>
      <c r="F2048" s="571"/>
      <c r="G2048" s="101"/>
      <c r="H2048" s="499"/>
      <c r="I2048" s="98"/>
      <c r="J2048" s="98"/>
      <c r="K2048" s="94"/>
      <c r="L2048" s="95"/>
      <c r="M2048" s="95"/>
      <c r="N2048" s="101"/>
    </row>
    <row r="2049" spans="1:14" ht="24.95" customHeight="1" x14ac:dyDescent="0.25">
      <c r="A2049" s="360"/>
      <c r="B2049" s="360"/>
      <c r="C2049" s="360"/>
      <c r="D2049" s="102"/>
      <c r="E2049" s="498"/>
      <c r="F2049" s="571"/>
      <c r="G2049" s="101"/>
      <c r="H2049" s="499"/>
      <c r="I2049" s="98"/>
      <c r="J2049" s="98"/>
      <c r="K2049" s="94"/>
      <c r="L2049" s="95"/>
      <c r="M2049" s="95"/>
      <c r="N2049" s="101"/>
    </row>
    <row r="2050" spans="1:14" ht="24.95" customHeight="1" x14ac:dyDescent="0.25">
      <c r="A2050" s="360"/>
      <c r="B2050" s="360"/>
      <c r="C2050" s="360"/>
      <c r="D2050" s="102"/>
      <c r="E2050" s="498"/>
      <c r="F2050" s="571"/>
      <c r="G2050" s="101"/>
      <c r="H2050" s="499"/>
      <c r="I2050" s="98"/>
      <c r="J2050" s="98"/>
      <c r="K2050" s="94"/>
      <c r="L2050" s="95"/>
      <c r="M2050" s="95"/>
      <c r="N2050" s="101"/>
    </row>
    <row r="2051" spans="1:14" ht="24.95" customHeight="1" x14ac:dyDescent="0.25">
      <c r="A2051" s="360"/>
      <c r="B2051" s="360"/>
      <c r="C2051" s="360"/>
      <c r="D2051" s="102"/>
      <c r="E2051" s="498"/>
      <c r="F2051" s="571"/>
      <c r="G2051" s="101"/>
      <c r="H2051" s="499"/>
      <c r="I2051" s="98"/>
      <c r="J2051" s="98"/>
      <c r="K2051" s="94"/>
      <c r="L2051" s="95"/>
      <c r="M2051" s="95"/>
      <c r="N2051" s="101"/>
    </row>
    <row r="2052" spans="1:14" ht="24.95" customHeight="1" x14ac:dyDescent="0.25">
      <c r="A2052" s="360"/>
      <c r="B2052" s="360"/>
      <c r="C2052" s="360"/>
      <c r="D2052" s="102"/>
      <c r="E2052" s="498"/>
      <c r="F2052" s="571"/>
      <c r="G2052" s="101"/>
      <c r="H2052" s="499"/>
      <c r="I2052" s="98"/>
      <c r="J2052" s="98"/>
      <c r="K2052" s="94"/>
      <c r="L2052" s="95"/>
      <c r="M2052" s="95"/>
      <c r="N2052" s="101"/>
    </row>
    <row r="2053" spans="1:14" ht="24.95" customHeight="1" x14ac:dyDescent="0.25">
      <c r="A2053" s="360"/>
      <c r="B2053" s="360"/>
      <c r="C2053" s="360"/>
      <c r="D2053" s="102"/>
      <c r="E2053" s="498"/>
      <c r="F2053" s="571"/>
      <c r="G2053" s="101"/>
      <c r="H2053" s="499"/>
      <c r="I2053" s="98"/>
      <c r="J2053" s="98"/>
      <c r="K2053" s="94"/>
      <c r="L2053" s="95"/>
      <c r="M2053" s="95"/>
      <c r="N2053" s="101"/>
    </row>
    <row r="2054" spans="1:14" ht="24.95" customHeight="1" x14ac:dyDescent="0.25">
      <c r="A2054" s="360"/>
      <c r="B2054" s="360"/>
      <c r="C2054" s="360"/>
      <c r="D2054" s="102"/>
      <c r="E2054" s="498"/>
      <c r="F2054" s="571"/>
      <c r="G2054" s="101"/>
      <c r="H2054" s="499"/>
      <c r="I2054" s="98"/>
      <c r="J2054" s="98"/>
      <c r="K2054" s="94"/>
      <c r="L2054" s="95"/>
      <c r="M2054" s="95"/>
      <c r="N2054" s="101"/>
    </row>
    <row r="2055" spans="1:14" ht="24.95" customHeight="1" x14ac:dyDescent="0.25">
      <c r="A2055" s="360"/>
      <c r="B2055" s="360"/>
      <c r="C2055" s="360"/>
      <c r="D2055" s="102"/>
      <c r="E2055" s="498"/>
      <c r="F2055" s="571"/>
      <c r="G2055" s="101"/>
      <c r="H2055" s="499"/>
      <c r="I2055" s="98"/>
      <c r="J2055" s="98"/>
      <c r="K2055" s="94"/>
      <c r="L2055" s="95"/>
      <c r="M2055" s="95"/>
      <c r="N2055" s="101"/>
    </row>
    <row r="2056" spans="1:14" ht="24.95" customHeight="1" x14ac:dyDescent="0.25">
      <c r="A2056" s="360"/>
      <c r="B2056" s="360"/>
      <c r="C2056" s="360"/>
      <c r="D2056" s="102"/>
      <c r="E2056" s="498"/>
      <c r="F2056" s="571"/>
      <c r="G2056" s="101"/>
      <c r="H2056" s="499"/>
      <c r="I2056" s="98"/>
      <c r="J2056" s="98"/>
      <c r="K2056" s="94"/>
      <c r="L2056" s="95"/>
      <c r="M2056" s="95"/>
      <c r="N2056" s="101"/>
    </row>
    <row r="2057" spans="1:14" ht="24.95" customHeight="1" x14ac:dyDescent="0.25">
      <c r="A2057" s="360"/>
      <c r="B2057" s="360"/>
      <c r="C2057" s="360"/>
      <c r="D2057" s="102"/>
      <c r="E2057" s="498"/>
      <c r="F2057" s="571"/>
      <c r="G2057" s="101"/>
      <c r="H2057" s="499"/>
      <c r="I2057" s="98"/>
      <c r="J2057" s="98"/>
      <c r="K2057" s="94"/>
      <c r="L2057" s="95"/>
      <c r="M2057" s="95"/>
      <c r="N2057" s="101"/>
    </row>
    <row r="2058" spans="1:14" ht="24.95" customHeight="1" x14ac:dyDescent="0.25">
      <c r="A2058" s="360"/>
      <c r="B2058" s="360"/>
      <c r="C2058" s="360"/>
      <c r="D2058" s="102"/>
      <c r="E2058" s="498"/>
      <c r="F2058" s="571"/>
      <c r="G2058" s="101"/>
      <c r="H2058" s="499"/>
      <c r="I2058" s="98"/>
      <c r="J2058" s="98"/>
      <c r="K2058" s="94"/>
      <c r="L2058" s="95"/>
      <c r="M2058" s="95"/>
      <c r="N2058" s="101"/>
    </row>
    <row r="2059" spans="1:14" ht="24.95" customHeight="1" x14ac:dyDescent="0.25">
      <c r="A2059" s="360"/>
      <c r="B2059" s="360"/>
      <c r="C2059" s="360"/>
      <c r="D2059" s="102"/>
      <c r="E2059" s="498"/>
      <c r="F2059" s="571"/>
      <c r="G2059" s="101"/>
      <c r="H2059" s="499"/>
      <c r="I2059" s="98"/>
      <c r="J2059" s="98"/>
      <c r="K2059" s="94"/>
      <c r="L2059" s="95"/>
      <c r="M2059" s="95"/>
      <c r="N2059" s="101"/>
    </row>
    <row r="2060" spans="1:14" ht="24.95" customHeight="1" x14ac:dyDescent="0.25">
      <c r="A2060" s="360"/>
      <c r="B2060" s="360"/>
      <c r="C2060" s="360"/>
      <c r="D2060" s="102"/>
      <c r="E2060" s="498"/>
      <c r="F2060" s="571"/>
      <c r="G2060" s="101"/>
      <c r="H2060" s="499"/>
      <c r="I2060" s="98"/>
      <c r="J2060" s="98"/>
      <c r="K2060" s="94"/>
      <c r="L2060" s="95"/>
      <c r="M2060" s="95"/>
      <c r="N2060" s="101"/>
    </row>
    <row r="2061" spans="1:14" ht="24.95" customHeight="1" x14ac:dyDescent="0.25">
      <c r="A2061" s="360"/>
      <c r="B2061" s="360"/>
      <c r="C2061" s="360"/>
      <c r="D2061" s="102"/>
      <c r="E2061" s="498"/>
      <c r="F2061" s="571"/>
      <c r="G2061" s="101"/>
      <c r="H2061" s="499"/>
      <c r="I2061" s="98"/>
      <c r="J2061" s="98"/>
      <c r="K2061" s="94"/>
      <c r="L2061" s="95"/>
      <c r="M2061" s="95"/>
      <c r="N2061" s="101"/>
    </row>
    <row r="2062" spans="1:14" ht="24.95" customHeight="1" x14ac:dyDescent="0.25">
      <c r="A2062" s="360"/>
      <c r="B2062" s="360"/>
      <c r="C2062" s="360"/>
      <c r="D2062" s="102"/>
      <c r="E2062" s="498"/>
      <c r="F2062" s="571"/>
      <c r="G2062" s="101"/>
      <c r="H2062" s="499"/>
      <c r="I2062" s="98"/>
      <c r="J2062" s="98"/>
      <c r="K2062" s="94"/>
      <c r="L2062" s="95"/>
      <c r="M2062" s="95"/>
      <c r="N2062" s="101"/>
    </row>
    <row r="2063" spans="1:14" ht="24.95" customHeight="1" x14ac:dyDescent="0.25">
      <c r="A2063" s="360"/>
      <c r="B2063" s="360"/>
      <c r="C2063" s="360"/>
      <c r="D2063" s="102"/>
      <c r="E2063" s="498"/>
      <c r="F2063" s="571"/>
      <c r="G2063" s="101"/>
      <c r="H2063" s="499"/>
      <c r="I2063" s="98"/>
      <c r="J2063" s="98"/>
      <c r="K2063" s="94"/>
      <c r="L2063" s="95"/>
      <c r="M2063" s="95"/>
      <c r="N2063" s="101"/>
    </row>
    <row r="2064" spans="1:14" ht="24.95" customHeight="1" x14ac:dyDescent="0.25">
      <c r="A2064" s="360"/>
      <c r="B2064" s="360"/>
      <c r="C2064" s="360"/>
      <c r="D2064" s="102"/>
      <c r="E2064" s="498"/>
      <c r="F2064" s="571"/>
      <c r="G2064" s="101"/>
      <c r="H2064" s="499"/>
      <c r="I2064" s="98"/>
      <c r="J2064" s="98"/>
      <c r="K2064" s="94"/>
      <c r="L2064" s="95"/>
      <c r="M2064" s="95"/>
      <c r="N2064" s="101"/>
    </row>
    <row r="2065" spans="1:14" ht="24.95" customHeight="1" x14ac:dyDescent="0.25">
      <c r="A2065" s="360"/>
      <c r="B2065" s="360"/>
      <c r="C2065" s="360"/>
      <c r="D2065" s="102"/>
      <c r="E2065" s="498"/>
      <c r="F2065" s="571"/>
      <c r="G2065" s="101"/>
      <c r="H2065" s="499"/>
      <c r="I2065" s="98"/>
      <c r="J2065" s="98"/>
      <c r="K2065" s="94"/>
      <c r="L2065" s="95"/>
      <c r="M2065" s="95"/>
      <c r="N2065" s="101"/>
    </row>
    <row r="2066" spans="1:14" ht="24.95" customHeight="1" x14ac:dyDescent="0.25">
      <c r="A2066" s="360"/>
      <c r="B2066" s="360"/>
      <c r="C2066" s="360"/>
      <c r="D2066" s="102"/>
      <c r="E2066" s="498"/>
      <c r="F2066" s="571"/>
      <c r="G2066" s="101"/>
      <c r="H2066" s="499"/>
      <c r="I2066" s="98"/>
      <c r="J2066" s="98"/>
      <c r="K2066" s="94"/>
      <c r="L2066" s="95"/>
      <c r="M2066" s="95"/>
      <c r="N2066" s="101"/>
    </row>
    <row r="2067" spans="1:14" ht="24.95" customHeight="1" x14ac:dyDescent="0.25">
      <c r="A2067" s="360"/>
      <c r="B2067" s="360"/>
      <c r="C2067" s="360"/>
      <c r="D2067" s="102"/>
      <c r="E2067" s="498"/>
      <c r="F2067" s="571"/>
      <c r="G2067" s="101"/>
      <c r="H2067" s="499"/>
      <c r="I2067" s="98"/>
      <c r="J2067" s="98"/>
      <c r="K2067" s="94"/>
      <c r="L2067" s="95"/>
      <c r="M2067" s="95"/>
      <c r="N2067" s="101"/>
    </row>
    <row r="2068" spans="1:14" ht="24.95" customHeight="1" x14ac:dyDescent="0.25">
      <c r="A2068" s="360"/>
      <c r="B2068" s="360"/>
      <c r="C2068" s="360"/>
      <c r="D2068" s="102"/>
      <c r="E2068" s="498"/>
      <c r="F2068" s="571"/>
      <c r="G2068" s="101"/>
      <c r="H2068" s="499"/>
      <c r="I2068" s="98"/>
      <c r="J2068" s="98"/>
      <c r="K2068" s="94"/>
      <c r="L2068" s="95"/>
      <c r="M2068" s="95"/>
      <c r="N2068" s="101"/>
    </row>
    <row r="2069" spans="1:14" ht="24.95" customHeight="1" x14ac:dyDescent="0.25">
      <c r="A2069" s="360"/>
      <c r="B2069" s="360"/>
      <c r="C2069" s="360"/>
      <c r="D2069" s="102"/>
      <c r="E2069" s="498"/>
      <c r="F2069" s="571"/>
      <c r="G2069" s="101"/>
      <c r="H2069" s="499"/>
      <c r="I2069" s="98"/>
      <c r="J2069" s="98"/>
      <c r="K2069" s="94"/>
      <c r="L2069" s="95"/>
      <c r="M2069" s="95"/>
      <c r="N2069" s="101"/>
    </row>
    <row r="2070" spans="1:14" ht="24.95" customHeight="1" x14ac:dyDescent="0.25">
      <c r="A2070" s="360"/>
      <c r="B2070" s="360"/>
      <c r="C2070" s="360"/>
      <c r="D2070" s="102"/>
      <c r="E2070" s="498"/>
      <c r="F2070" s="571"/>
      <c r="G2070" s="101"/>
      <c r="H2070" s="499"/>
      <c r="I2070" s="98"/>
      <c r="J2070" s="98"/>
      <c r="K2070" s="94"/>
      <c r="L2070" s="95"/>
      <c r="M2070" s="95"/>
      <c r="N2070" s="101"/>
    </row>
    <row r="2071" spans="1:14" ht="24.95" customHeight="1" x14ac:dyDescent="0.25">
      <c r="A2071" s="360"/>
      <c r="B2071" s="360"/>
      <c r="C2071" s="360"/>
      <c r="D2071" s="102"/>
      <c r="E2071" s="498"/>
      <c r="F2071" s="571"/>
      <c r="G2071" s="101"/>
      <c r="H2071" s="499"/>
      <c r="I2071" s="98"/>
      <c r="J2071" s="98"/>
      <c r="K2071" s="94"/>
      <c r="L2071" s="95"/>
      <c r="M2071" s="95"/>
      <c r="N2071" s="101"/>
    </row>
    <row r="2072" spans="1:14" ht="24.95" customHeight="1" x14ac:dyDescent="0.25">
      <c r="A2072" s="360"/>
      <c r="B2072" s="360"/>
      <c r="C2072" s="360"/>
      <c r="D2072" s="102"/>
      <c r="E2072" s="498"/>
      <c r="F2072" s="571"/>
      <c r="G2072" s="101"/>
      <c r="H2072" s="499"/>
      <c r="I2072" s="98"/>
      <c r="J2072" s="98"/>
      <c r="K2072" s="94"/>
      <c r="L2072" s="95"/>
      <c r="M2072" s="95"/>
      <c r="N2072" s="101"/>
    </row>
    <row r="2073" spans="1:14" ht="24.95" customHeight="1" x14ac:dyDescent="0.25">
      <c r="A2073" s="360"/>
      <c r="B2073" s="360"/>
      <c r="C2073" s="360"/>
      <c r="D2073" s="102"/>
      <c r="E2073" s="498"/>
      <c r="F2073" s="571"/>
      <c r="G2073" s="101"/>
      <c r="H2073" s="499"/>
      <c r="I2073" s="98"/>
      <c r="J2073" s="98"/>
      <c r="K2073" s="94"/>
      <c r="L2073" s="95"/>
      <c r="M2073" s="95"/>
      <c r="N2073" s="101"/>
    </row>
    <row r="2074" spans="1:14" ht="24.95" customHeight="1" x14ac:dyDescent="0.25">
      <c r="A2074" s="360"/>
      <c r="B2074" s="360"/>
      <c r="C2074" s="360"/>
      <c r="D2074" s="102"/>
      <c r="E2074" s="498"/>
      <c r="F2074" s="571"/>
      <c r="G2074" s="101"/>
      <c r="H2074" s="499"/>
      <c r="I2074" s="98"/>
      <c r="J2074" s="98"/>
      <c r="K2074" s="94"/>
      <c r="L2074" s="95"/>
      <c r="M2074" s="95"/>
      <c r="N2074" s="101"/>
    </row>
    <row r="2075" spans="1:14" ht="24.95" customHeight="1" x14ac:dyDescent="0.25">
      <c r="A2075" s="360"/>
      <c r="B2075" s="360"/>
      <c r="C2075" s="360"/>
      <c r="D2075" s="102"/>
      <c r="E2075" s="498"/>
      <c r="F2075" s="571"/>
      <c r="G2075" s="101"/>
      <c r="H2075" s="499"/>
      <c r="I2075" s="98"/>
      <c r="J2075" s="98"/>
      <c r="K2075" s="94"/>
      <c r="L2075" s="95"/>
      <c r="M2075" s="95"/>
      <c r="N2075" s="101"/>
    </row>
    <row r="2076" spans="1:14" ht="24.95" customHeight="1" x14ac:dyDescent="0.25">
      <c r="A2076" s="360"/>
      <c r="B2076" s="360"/>
      <c r="C2076" s="360"/>
      <c r="D2076" s="102"/>
      <c r="E2076" s="498"/>
      <c r="F2076" s="571"/>
      <c r="G2076" s="101"/>
      <c r="H2076" s="499"/>
      <c r="I2076" s="98"/>
      <c r="J2076" s="98"/>
      <c r="K2076" s="94"/>
      <c r="L2076" s="95"/>
      <c r="M2076" s="95"/>
      <c r="N2076" s="101"/>
    </row>
    <row r="2077" spans="1:14" ht="24.95" customHeight="1" x14ac:dyDescent="0.25">
      <c r="A2077" s="360"/>
      <c r="B2077" s="360"/>
      <c r="C2077" s="360"/>
      <c r="D2077" s="102"/>
      <c r="E2077" s="498"/>
      <c r="F2077" s="571"/>
      <c r="G2077" s="101"/>
      <c r="H2077" s="499"/>
      <c r="I2077" s="98"/>
      <c r="J2077" s="98"/>
      <c r="K2077" s="94"/>
      <c r="L2077" s="95"/>
      <c r="M2077" s="95"/>
      <c r="N2077" s="101"/>
    </row>
    <row r="2078" spans="1:14" ht="24.95" customHeight="1" x14ac:dyDescent="0.25">
      <c r="A2078" s="360"/>
      <c r="B2078" s="360"/>
      <c r="C2078" s="360"/>
      <c r="D2078" s="102"/>
      <c r="E2078" s="498"/>
      <c r="F2078" s="571"/>
      <c r="G2078" s="101"/>
      <c r="H2078" s="499"/>
      <c r="I2078" s="98"/>
      <c r="J2078" s="98"/>
      <c r="K2078" s="94"/>
      <c r="L2078" s="95"/>
      <c r="M2078" s="95"/>
      <c r="N2078" s="101"/>
    </row>
    <row r="2079" spans="1:14" ht="24.95" customHeight="1" x14ac:dyDescent="0.25">
      <c r="A2079" s="360"/>
      <c r="B2079" s="360"/>
      <c r="C2079" s="360"/>
      <c r="D2079" s="102"/>
      <c r="E2079" s="498"/>
      <c r="F2079" s="571"/>
      <c r="G2079" s="101"/>
      <c r="H2079" s="499"/>
      <c r="I2079" s="98"/>
      <c r="J2079" s="98"/>
      <c r="K2079" s="94"/>
      <c r="L2079" s="95"/>
      <c r="M2079" s="95"/>
      <c r="N2079" s="101"/>
    </row>
    <row r="2080" spans="1:14" ht="24.95" customHeight="1" x14ac:dyDescent="0.25">
      <c r="A2080" s="360"/>
      <c r="B2080" s="360"/>
      <c r="C2080" s="360"/>
      <c r="D2080" s="102"/>
      <c r="E2080" s="498"/>
      <c r="F2080" s="571"/>
      <c r="G2080" s="101"/>
      <c r="H2080" s="499"/>
      <c r="I2080" s="98"/>
      <c r="J2080" s="98"/>
      <c r="K2080" s="94"/>
      <c r="L2080" s="95"/>
      <c r="M2080" s="95"/>
      <c r="N2080" s="101"/>
    </row>
    <row r="2081" spans="1:14" ht="24.95" customHeight="1" x14ac:dyDescent="0.25">
      <c r="A2081" s="360"/>
      <c r="B2081" s="360"/>
      <c r="C2081" s="360"/>
      <c r="D2081" s="102"/>
      <c r="E2081" s="498"/>
      <c r="F2081" s="571"/>
      <c r="G2081" s="101"/>
      <c r="H2081" s="499"/>
      <c r="I2081" s="98"/>
      <c r="J2081" s="98"/>
      <c r="K2081" s="94"/>
      <c r="L2081" s="95"/>
      <c r="M2081" s="95"/>
      <c r="N2081" s="101"/>
    </row>
    <row r="2082" spans="1:14" ht="24.95" customHeight="1" x14ac:dyDescent="0.25">
      <c r="A2082" s="360"/>
      <c r="B2082" s="360"/>
      <c r="C2082" s="360"/>
      <c r="D2082" s="102"/>
      <c r="E2082" s="498"/>
      <c r="F2082" s="571"/>
      <c r="G2082" s="101"/>
      <c r="H2082" s="499"/>
      <c r="I2082" s="98"/>
      <c r="J2082" s="98"/>
      <c r="K2082" s="94"/>
      <c r="L2082" s="95"/>
      <c r="M2082" s="95"/>
      <c r="N2082" s="101"/>
    </row>
    <row r="2083" spans="1:14" ht="24.95" customHeight="1" x14ac:dyDescent="0.25">
      <c r="A2083" s="360"/>
      <c r="B2083" s="360"/>
      <c r="C2083" s="360"/>
      <c r="D2083" s="102"/>
      <c r="E2083" s="498"/>
      <c r="F2083" s="571"/>
      <c r="G2083" s="101"/>
      <c r="H2083" s="499"/>
      <c r="I2083" s="98"/>
      <c r="J2083" s="98"/>
      <c r="K2083" s="94"/>
      <c r="L2083" s="95"/>
      <c r="M2083" s="95"/>
      <c r="N2083" s="101"/>
    </row>
    <row r="2084" spans="1:14" ht="24.95" customHeight="1" x14ac:dyDescent="0.25">
      <c r="A2084" s="360"/>
      <c r="B2084" s="360"/>
      <c r="C2084" s="360"/>
      <c r="D2084" s="102"/>
      <c r="E2084" s="498"/>
      <c r="F2084" s="571"/>
      <c r="G2084" s="101"/>
      <c r="H2084" s="499"/>
      <c r="I2084" s="98"/>
      <c r="J2084" s="98"/>
      <c r="K2084" s="94"/>
      <c r="L2084" s="95"/>
      <c r="M2084" s="95"/>
      <c r="N2084" s="101"/>
    </row>
    <row r="2085" spans="1:14" ht="24.95" customHeight="1" x14ac:dyDescent="0.25">
      <c r="A2085" s="360"/>
      <c r="B2085" s="360"/>
      <c r="C2085" s="360"/>
      <c r="D2085" s="102"/>
      <c r="E2085" s="498"/>
      <c r="F2085" s="571"/>
      <c r="G2085" s="101"/>
      <c r="H2085" s="499"/>
      <c r="I2085" s="98"/>
      <c r="J2085" s="98"/>
      <c r="K2085" s="94"/>
      <c r="L2085" s="95"/>
      <c r="M2085" s="95"/>
      <c r="N2085" s="101"/>
    </row>
    <row r="2086" spans="1:14" ht="24.95" customHeight="1" x14ac:dyDescent="0.25">
      <c r="A2086" s="360"/>
      <c r="B2086" s="360"/>
      <c r="C2086" s="360"/>
      <c r="D2086" s="102"/>
      <c r="E2086" s="498"/>
      <c r="F2086" s="571"/>
      <c r="G2086" s="101"/>
      <c r="H2086" s="499"/>
      <c r="I2086" s="98"/>
      <c r="J2086" s="98"/>
      <c r="K2086" s="94"/>
      <c r="L2086" s="95"/>
      <c r="M2086" s="95"/>
      <c r="N2086" s="101"/>
    </row>
    <row r="2087" spans="1:14" ht="24.95" customHeight="1" x14ac:dyDescent="0.25">
      <c r="A2087" s="360"/>
      <c r="B2087" s="360"/>
      <c r="C2087" s="360"/>
      <c r="D2087" s="102"/>
      <c r="E2087" s="498"/>
      <c r="F2087" s="571"/>
      <c r="G2087" s="101"/>
      <c r="H2087" s="499"/>
      <c r="I2087" s="98"/>
      <c r="J2087" s="98"/>
      <c r="K2087" s="94"/>
      <c r="L2087" s="95"/>
      <c r="M2087" s="95"/>
      <c r="N2087" s="101"/>
    </row>
    <row r="2088" spans="1:14" ht="24.95" customHeight="1" x14ac:dyDescent="0.25">
      <c r="A2088" s="360"/>
      <c r="B2088" s="360"/>
      <c r="C2088" s="360"/>
      <c r="D2088" s="102"/>
      <c r="E2088" s="498"/>
      <c r="F2088" s="571"/>
      <c r="G2088" s="101"/>
      <c r="H2088" s="499"/>
      <c r="I2088" s="98"/>
      <c r="J2088" s="98"/>
      <c r="K2088" s="94"/>
      <c r="L2088" s="95"/>
      <c r="M2088" s="95"/>
      <c r="N2088" s="101"/>
    </row>
    <row r="2089" spans="1:14" ht="24.95" customHeight="1" x14ac:dyDescent="0.25">
      <c r="A2089" s="360"/>
      <c r="B2089" s="360"/>
      <c r="C2089" s="360"/>
      <c r="D2089" s="102"/>
      <c r="E2089" s="498"/>
      <c r="F2089" s="571"/>
      <c r="G2089" s="101"/>
      <c r="H2089" s="499"/>
      <c r="I2089" s="98"/>
      <c r="J2089" s="98"/>
      <c r="K2089" s="94"/>
      <c r="L2089" s="95"/>
      <c r="M2089" s="95"/>
      <c r="N2089" s="101"/>
    </row>
    <row r="2090" spans="1:14" ht="24.95" customHeight="1" x14ac:dyDescent="0.25">
      <c r="A2090" s="360"/>
      <c r="B2090" s="360"/>
      <c r="C2090" s="360"/>
      <c r="D2090" s="102"/>
      <c r="E2090" s="498"/>
      <c r="F2090" s="571"/>
      <c r="G2090" s="101"/>
      <c r="H2090" s="499"/>
      <c r="I2090" s="98"/>
      <c r="J2090" s="98"/>
      <c r="K2090" s="94"/>
      <c r="L2090" s="95"/>
      <c r="M2090" s="95"/>
      <c r="N2090" s="101"/>
    </row>
    <row r="2091" spans="1:14" ht="24.95" customHeight="1" x14ac:dyDescent="0.25">
      <c r="A2091" s="360"/>
      <c r="B2091" s="360"/>
      <c r="C2091" s="360"/>
      <c r="D2091" s="102"/>
      <c r="E2091" s="498"/>
      <c r="F2091" s="571"/>
      <c r="G2091" s="101"/>
      <c r="H2091" s="499"/>
      <c r="I2091" s="98"/>
      <c r="J2091" s="98"/>
      <c r="K2091" s="94"/>
      <c r="L2091" s="95"/>
      <c r="M2091" s="95"/>
      <c r="N2091" s="101"/>
    </row>
    <row r="2092" spans="1:14" ht="24.95" customHeight="1" x14ac:dyDescent="0.25">
      <c r="A2092" s="360"/>
      <c r="B2092" s="360"/>
      <c r="C2092" s="360"/>
      <c r="D2092" s="102"/>
      <c r="E2092" s="498"/>
      <c r="F2092" s="571"/>
      <c r="G2092" s="101"/>
      <c r="H2092" s="499"/>
      <c r="I2092" s="98"/>
      <c r="J2092" s="98"/>
      <c r="K2092" s="94"/>
      <c r="L2092" s="95"/>
      <c r="M2092" s="95"/>
      <c r="N2092" s="101"/>
    </row>
    <row r="2093" spans="1:14" ht="24.95" customHeight="1" x14ac:dyDescent="0.25">
      <c r="A2093" s="360"/>
      <c r="B2093" s="360"/>
      <c r="C2093" s="360"/>
      <c r="D2093" s="102"/>
      <c r="E2093" s="498"/>
      <c r="F2093" s="571"/>
      <c r="G2093" s="101"/>
      <c r="H2093" s="499"/>
      <c r="I2093" s="98"/>
      <c r="J2093" s="98"/>
      <c r="K2093" s="94"/>
      <c r="L2093" s="95"/>
      <c r="M2093" s="95"/>
      <c r="N2093" s="101"/>
    </row>
    <row r="2094" spans="1:14" ht="24.95" customHeight="1" x14ac:dyDescent="0.25">
      <c r="A2094" s="360"/>
      <c r="B2094" s="360"/>
      <c r="C2094" s="360"/>
      <c r="D2094" s="102"/>
      <c r="E2094" s="498"/>
      <c r="F2094" s="571"/>
      <c r="G2094" s="101"/>
      <c r="H2094" s="499"/>
      <c r="I2094" s="98"/>
      <c r="J2094" s="98"/>
      <c r="K2094" s="94"/>
      <c r="L2094" s="95"/>
      <c r="M2094" s="95"/>
      <c r="N2094" s="101"/>
    </row>
    <row r="2095" spans="1:14" ht="24.95" customHeight="1" x14ac:dyDescent="0.25">
      <c r="A2095" s="360"/>
      <c r="B2095" s="360"/>
      <c r="C2095" s="360"/>
      <c r="D2095" s="102"/>
      <c r="E2095" s="498"/>
      <c r="F2095" s="571"/>
      <c r="G2095" s="101"/>
      <c r="H2095" s="499"/>
      <c r="I2095" s="98"/>
      <c r="J2095" s="98"/>
      <c r="K2095" s="94"/>
      <c r="L2095" s="95"/>
      <c r="M2095" s="95"/>
      <c r="N2095" s="101"/>
    </row>
    <row r="2096" spans="1:14" ht="24.95" customHeight="1" x14ac:dyDescent="0.25">
      <c r="A2096" s="360"/>
      <c r="B2096" s="360"/>
      <c r="C2096" s="360"/>
      <c r="D2096" s="102"/>
      <c r="E2096" s="498"/>
      <c r="F2096" s="571"/>
      <c r="G2096" s="101"/>
      <c r="H2096" s="499"/>
      <c r="I2096" s="98"/>
      <c r="J2096" s="98"/>
      <c r="K2096" s="94"/>
      <c r="L2096" s="95"/>
      <c r="M2096" s="95"/>
      <c r="N2096" s="101"/>
    </row>
    <row r="2097" spans="1:14" ht="24.95" customHeight="1" x14ac:dyDescent="0.25">
      <c r="A2097" s="360"/>
      <c r="B2097" s="360"/>
      <c r="C2097" s="360"/>
      <c r="D2097" s="102"/>
      <c r="E2097" s="498"/>
      <c r="F2097" s="571"/>
      <c r="G2097" s="101"/>
      <c r="H2097" s="499"/>
      <c r="I2097" s="98"/>
      <c r="J2097" s="98"/>
      <c r="K2097" s="94"/>
      <c r="L2097" s="95"/>
      <c r="M2097" s="95"/>
      <c r="N2097" s="101"/>
    </row>
    <row r="2098" spans="1:14" ht="24.95" customHeight="1" x14ac:dyDescent="0.25">
      <c r="A2098" s="360"/>
      <c r="B2098" s="360"/>
      <c r="C2098" s="360"/>
      <c r="D2098" s="102"/>
      <c r="E2098" s="498"/>
      <c r="F2098" s="571"/>
      <c r="G2098" s="101"/>
      <c r="H2098" s="499"/>
      <c r="I2098" s="98"/>
      <c r="J2098" s="98"/>
      <c r="K2098" s="94"/>
      <c r="L2098" s="95"/>
      <c r="M2098" s="95"/>
      <c r="N2098" s="101"/>
    </row>
    <row r="2099" spans="1:14" ht="24.95" customHeight="1" x14ac:dyDescent="0.25">
      <c r="A2099" s="360"/>
      <c r="B2099" s="360"/>
      <c r="C2099" s="360"/>
      <c r="D2099" s="102"/>
      <c r="E2099" s="498"/>
      <c r="F2099" s="571"/>
      <c r="G2099" s="101"/>
      <c r="H2099" s="499"/>
      <c r="I2099" s="98"/>
      <c r="J2099" s="98"/>
      <c r="K2099" s="94"/>
      <c r="L2099" s="95"/>
      <c r="M2099" s="95"/>
      <c r="N2099" s="101"/>
    </row>
    <row r="2100" spans="1:14" ht="24.95" customHeight="1" x14ac:dyDescent="0.25">
      <c r="A2100" s="360"/>
      <c r="B2100" s="360"/>
      <c r="C2100" s="360"/>
      <c r="D2100" s="102"/>
      <c r="E2100" s="498"/>
      <c r="F2100" s="571"/>
      <c r="G2100" s="101"/>
      <c r="H2100" s="499"/>
      <c r="I2100" s="98"/>
      <c r="J2100" s="98"/>
      <c r="K2100" s="94"/>
      <c r="L2100" s="95"/>
      <c r="M2100" s="95"/>
      <c r="N2100" s="101"/>
    </row>
    <row r="2101" spans="1:14" ht="24.95" customHeight="1" x14ac:dyDescent="0.25">
      <c r="A2101" s="360"/>
      <c r="B2101" s="360"/>
      <c r="C2101" s="360"/>
      <c r="D2101" s="102"/>
      <c r="E2101" s="498"/>
      <c r="F2101" s="571"/>
      <c r="G2101" s="101"/>
      <c r="H2101" s="499"/>
      <c r="I2101" s="98"/>
      <c r="J2101" s="98"/>
      <c r="K2101" s="94"/>
      <c r="L2101" s="95"/>
      <c r="M2101" s="95"/>
      <c r="N2101" s="101"/>
    </row>
    <row r="2102" spans="1:14" ht="24.95" customHeight="1" x14ac:dyDescent="0.25">
      <c r="A2102" s="360"/>
      <c r="B2102" s="360"/>
      <c r="C2102" s="360"/>
      <c r="D2102" s="102"/>
      <c r="E2102" s="498"/>
      <c r="F2102" s="571"/>
      <c r="G2102" s="101"/>
      <c r="H2102" s="499"/>
      <c r="I2102" s="98"/>
      <c r="J2102" s="98"/>
      <c r="K2102" s="94"/>
      <c r="L2102" s="95"/>
      <c r="M2102" s="95"/>
      <c r="N2102" s="101"/>
    </row>
    <row r="2103" spans="1:14" ht="24.95" customHeight="1" x14ac:dyDescent="0.25">
      <c r="A2103" s="360"/>
      <c r="B2103" s="360"/>
      <c r="C2103" s="360"/>
      <c r="D2103" s="102"/>
      <c r="E2103" s="498"/>
      <c r="F2103" s="571"/>
      <c r="G2103" s="101"/>
      <c r="H2103" s="499"/>
      <c r="I2103" s="98"/>
      <c r="J2103" s="98"/>
      <c r="K2103" s="94"/>
      <c r="L2103" s="95"/>
      <c r="M2103" s="95"/>
      <c r="N2103" s="101"/>
    </row>
    <row r="2104" spans="1:14" ht="24.95" customHeight="1" x14ac:dyDescent="0.25">
      <c r="A2104" s="360"/>
      <c r="B2104" s="360"/>
      <c r="C2104" s="360"/>
      <c r="D2104" s="102"/>
      <c r="E2104" s="498"/>
      <c r="F2104" s="571"/>
      <c r="G2104" s="101"/>
      <c r="H2104" s="499"/>
      <c r="I2104" s="98"/>
      <c r="J2104" s="98"/>
      <c r="K2104" s="94"/>
      <c r="L2104" s="95"/>
      <c r="M2104" s="95"/>
      <c r="N2104" s="101"/>
    </row>
    <row r="2105" spans="1:14" ht="24.95" customHeight="1" x14ac:dyDescent="0.25">
      <c r="A2105" s="360"/>
      <c r="B2105" s="360"/>
      <c r="C2105" s="360"/>
      <c r="D2105" s="102"/>
      <c r="E2105" s="498"/>
      <c r="F2105" s="571"/>
      <c r="G2105" s="101"/>
      <c r="H2105" s="499"/>
      <c r="I2105" s="98"/>
      <c r="J2105" s="98"/>
      <c r="K2105" s="94"/>
      <c r="L2105" s="95"/>
      <c r="M2105" s="95"/>
      <c r="N2105" s="101"/>
    </row>
    <row r="2106" spans="1:14" ht="24.95" customHeight="1" x14ac:dyDescent="0.25">
      <c r="A2106" s="360"/>
      <c r="B2106" s="360"/>
      <c r="C2106" s="360"/>
      <c r="D2106" s="102"/>
      <c r="E2106" s="498"/>
      <c r="F2106" s="571"/>
      <c r="G2106" s="101"/>
      <c r="H2106" s="499"/>
      <c r="I2106" s="98"/>
      <c r="J2106" s="98"/>
      <c r="K2106" s="94"/>
      <c r="L2106" s="95"/>
      <c r="M2106" s="95"/>
      <c r="N2106" s="101"/>
    </row>
    <row r="2107" spans="1:14" ht="24.95" customHeight="1" x14ac:dyDescent="0.25">
      <c r="A2107" s="360"/>
      <c r="B2107" s="360"/>
      <c r="C2107" s="360"/>
      <c r="D2107" s="102"/>
      <c r="E2107" s="498"/>
      <c r="F2107" s="571"/>
      <c r="G2107" s="101"/>
      <c r="H2107" s="499"/>
      <c r="I2107" s="98"/>
      <c r="J2107" s="98"/>
      <c r="K2107" s="94"/>
      <c r="L2107" s="95"/>
      <c r="M2107" s="95"/>
      <c r="N2107" s="101"/>
    </row>
    <row r="2108" spans="1:14" ht="24.95" customHeight="1" x14ac:dyDescent="0.25">
      <c r="A2108" s="360"/>
      <c r="B2108" s="360"/>
      <c r="C2108" s="360"/>
      <c r="D2108" s="102"/>
      <c r="E2108" s="498"/>
      <c r="F2108" s="571"/>
      <c r="G2108" s="101"/>
      <c r="H2108" s="499"/>
      <c r="I2108" s="98"/>
      <c r="J2108" s="98"/>
      <c r="K2108" s="94"/>
      <c r="L2108" s="95"/>
      <c r="M2108" s="95"/>
      <c r="N2108" s="101"/>
    </row>
    <row r="2109" spans="1:14" ht="24.95" customHeight="1" x14ac:dyDescent="0.25">
      <c r="A2109" s="360"/>
      <c r="B2109" s="360"/>
      <c r="C2109" s="360"/>
      <c r="D2109" s="102"/>
      <c r="E2109" s="498"/>
      <c r="F2109" s="571"/>
      <c r="G2109" s="101"/>
      <c r="H2109" s="499"/>
      <c r="I2109" s="98"/>
      <c r="J2109" s="98"/>
      <c r="K2109" s="94"/>
      <c r="L2109" s="95"/>
      <c r="M2109" s="95"/>
      <c r="N2109" s="101"/>
    </row>
    <row r="2110" spans="1:14" ht="24.95" customHeight="1" x14ac:dyDescent="0.25">
      <c r="A2110" s="360"/>
      <c r="B2110" s="360"/>
      <c r="C2110" s="360"/>
      <c r="D2110" s="102"/>
      <c r="E2110" s="498"/>
      <c r="F2110" s="571"/>
      <c r="G2110" s="101"/>
      <c r="H2110" s="499"/>
      <c r="I2110" s="98"/>
      <c r="J2110" s="98"/>
      <c r="K2110" s="94"/>
      <c r="L2110" s="95"/>
      <c r="M2110" s="95"/>
      <c r="N2110" s="101"/>
    </row>
    <row r="2111" spans="1:14" ht="24.95" customHeight="1" x14ac:dyDescent="0.25">
      <c r="A2111" s="360"/>
      <c r="B2111" s="360"/>
      <c r="C2111" s="360"/>
      <c r="D2111" s="102"/>
      <c r="E2111" s="498"/>
      <c r="F2111" s="571"/>
      <c r="G2111" s="101"/>
      <c r="H2111" s="499"/>
      <c r="I2111" s="98"/>
      <c r="J2111" s="98"/>
      <c r="K2111" s="94"/>
      <c r="L2111" s="95"/>
      <c r="M2111" s="95"/>
      <c r="N2111" s="101"/>
    </row>
    <row r="2112" spans="1:14" ht="24.95" customHeight="1" x14ac:dyDescent="0.25">
      <c r="A2112" s="360"/>
      <c r="B2112" s="360"/>
      <c r="C2112" s="360"/>
      <c r="D2112" s="102"/>
      <c r="E2112" s="498"/>
      <c r="F2112" s="571"/>
      <c r="G2112" s="101"/>
      <c r="H2112" s="499"/>
      <c r="I2112" s="98"/>
      <c r="J2112" s="98"/>
      <c r="K2112" s="94"/>
      <c r="L2112" s="95"/>
      <c r="M2112" s="95"/>
      <c r="N2112" s="101"/>
    </row>
    <row r="2113" spans="1:14" ht="24.95" customHeight="1" x14ac:dyDescent="0.25">
      <c r="A2113" s="360"/>
      <c r="B2113" s="360"/>
      <c r="C2113" s="360"/>
      <c r="D2113" s="102"/>
      <c r="E2113" s="498"/>
      <c r="F2113" s="571"/>
      <c r="G2113" s="101"/>
      <c r="H2113" s="499"/>
      <c r="I2113" s="98"/>
      <c r="J2113" s="98"/>
      <c r="K2113" s="94"/>
      <c r="L2113" s="95"/>
      <c r="M2113" s="95"/>
      <c r="N2113" s="101"/>
    </row>
    <row r="2114" spans="1:14" ht="24.95" customHeight="1" x14ac:dyDescent="0.25">
      <c r="A2114" s="360"/>
      <c r="B2114" s="360"/>
      <c r="C2114" s="360"/>
      <c r="D2114" s="102"/>
      <c r="E2114" s="498"/>
      <c r="F2114" s="571"/>
      <c r="G2114" s="101"/>
      <c r="H2114" s="499"/>
      <c r="I2114" s="98"/>
      <c r="J2114" s="98"/>
      <c r="K2114" s="94"/>
      <c r="L2114" s="95"/>
      <c r="M2114" s="95"/>
      <c r="N2114" s="101"/>
    </row>
    <row r="2115" spans="1:14" ht="24.95" customHeight="1" x14ac:dyDescent="0.25">
      <c r="A2115" s="360"/>
      <c r="B2115" s="360"/>
      <c r="C2115" s="360"/>
      <c r="D2115" s="102"/>
      <c r="E2115" s="498"/>
      <c r="F2115" s="571"/>
      <c r="G2115" s="101"/>
      <c r="H2115" s="499"/>
      <c r="I2115" s="98"/>
      <c r="J2115" s="98"/>
      <c r="K2115" s="94"/>
      <c r="L2115" s="95"/>
      <c r="M2115" s="95"/>
      <c r="N2115" s="101"/>
    </row>
    <row r="2116" spans="1:14" ht="24.95" customHeight="1" x14ac:dyDescent="0.25">
      <c r="A2116" s="360"/>
      <c r="B2116" s="360"/>
      <c r="C2116" s="360"/>
      <c r="D2116" s="102"/>
      <c r="E2116" s="498"/>
      <c r="F2116" s="571"/>
      <c r="G2116" s="101"/>
      <c r="H2116" s="499"/>
      <c r="I2116" s="98"/>
      <c r="J2116" s="98"/>
      <c r="K2116" s="94"/>
      <c r="L2116" s="95"/>
      <c r="M2116" s="95"/>
      <c r="N2116" s="101"/>
    </row>
    <row r="2117" spans="1:14" ht="24.95" customHeight="1" x14ac:dyDescent="0.25">
      <c r="A2117" s="360"/>
      <c r="B2117" s="360"/>
      <c r="C2117" s="360"/>
      <c r="D2117" s="102"/>
      <c r="E2117" s="498"/>
      <c r="F2117" s="571"/>
      <c r="G2117" s="101"/>
      <c r="H2117" s="499"/>
      <c r="I2117" s="98"/>
      <c r="J2117" s="98"/>
      <c r="K2117" s="94"/>
      <c r="L2117" s="95"/>
      <c r="M2117" s="95"/>
      <c r="N2117" s="101"/>
    </row>
    <row r="2118" spans="1:14" ht="24.95" customHeight="1" x14ac:dyDescent="0.25">
      <c r="A2118" s="360"/>
      <c r="B2118" s="360"/>
      <c r="C2118" s="360"/>
      <c r="D2118" s="102"/>
      <c r="E2118" s="498"/>
      <c r="F2118" s="571"/>
      <c r="G2118" s="101"/>
      <c r="H2118" s="499"/>
      <c r="I2118" s="98"/>
      <c r="J2118" s="98"/>
      <c r="K2118" s="94"/>
      <c r="L2118" s="95"/>
      <c r="M2118" s="95"/>
      <c r="N2118" s="101"/>
    </row>
    <row r="2119" spans="1:14" ht="24.95" customHeight="1" x14ac:dyDescent="0.25">
      <c r="A2119" s="360"/>
      <c r="B2119" s="360"/>
      <c r="C2119" s="360"/>
      <c r="D2119" s="102"/>
      <c r="E2119" s="498"/>
      <c r="F2119" s="571"/>
      <c r="G2119" s="101"/>
      <c r="H2119" s="499"/>
      <c r="I2119" s="98"/>
      <c r="J2119" s="98"/>
      <c r="K2119" s="94"/>
      <c r="L2119" s="95"/>
      <c r="M2119" s="95"/>
      <c r="N2119" s="101"/>
    </row>
    <row r="2120" spans="1:14" ht="24.95" customHeight="1" x14ac:dyDescent="0.25">
      <c r="A2120" s="360"/>
      <c r="B2120" s="360"/>
      <c r="C2120" s="360"/>
      <c r="D2120" s="102"/>
      <c r="E2120" s="498"/>
      <c r="F2120" s="571"/>
      <c r="G2120" s="101"/>
      <c r="H2120" s="499"/>
      <c r="I2120" s="98"/>
      <c r="J2120" s="98"/>
      <c r="K2120" s="94"/>
      <c r="L2120" s="95"/>
      <c r="M2120" s="95"/>
      <c r="N2120" s="101"/>
    </row>
    <row r="2121" spans="1:14" ht="24.95" customHeight="1" x14ac:dyDescent="0.25">
      <c r="A2121" s="360"/>
      <c r="B2121" s="360"/>
      <c r="C2121" s="360"/>
      <c r="D2121" s="102"/>
      <c r="E2121" s="498"/>
      <c r="F2121" s="571"/>
      <c r="G2121" s="101"/>
      <c r="H2121" s="499"/>
      <c r="I2121" s="98"/>
      <c r="J2121" s="98"/>
      <c r="K2121" s="94"/>
      <c r="L2121" s="95"/>
      <c r="M2121" s="95"/>
      <c r="N2121" s="101"/>
    </row>
    <row r="2122" spans="1:14" ht="24.95" customHeight="1" x14ac:dyDescent="0.25">
      <c r="A2122" s="360"/>
      <c r="B2122" s="360"/>
      <c r="C2122" s="360"/>
      <c r="D2122" s="102"/>
      <c r="E2122" s="498"/>
      <c r="F2122" s="571"/>
      <c r="G2122" s="101"/>
      <c r="H2122" s="499"/>
      <c r="I2122" s="98"/>
      <c r="J2122" s="98"/>
      <c r="K2122" s="94"/>
      <c r="L2122" s="95"/>
      <c r="M2122" s="95"/>
      <c r="N2122" s="101"/>
    </row>
    <row r="2123" spans="1:14" ht="24.95" customHeight="1" x14ac:dyDescent="0.25">
      <c r="A2123" s="360"/>
      <c r="B2123" s="360"/>
      <c r="C2123" s="360"/>
      <c r="D2123" s="102"/>
      <c r="E2123" s="498"/>
      <c r="F2123" s="571"/>
      <c r="G2123" s="101"/>
      <c r="H2123" s="499"/>
      <c r="I2123" s="98"/>
      <c r="J2123" s="98"/>
      <c r="K2123" s="94"/>
      <c r="L2123" s="95"/>
      <c r="M2123" s="95"/>
      <c r="N2123" s="101"/>
    </row>
    <row r="2124" spans="1:14" ht="24.95" customHeight="1" x14ac:dyDescent="0.25">
      <c r="A2124" s="360"/>
      <c r="B2124" s="360"/>
      <c r="C2124" s="360"/>
      <c r="D2124" s="102"/>
      <c r="E2124" s="498"/>
      <c r="F2124" s="571"/>
      <c r="G2124" s="101"/>
      <c r="H2124" s="499"/>
      <c r="I2124" s="98"/>
      <c r="J2124" s="98"/>
      <c r="K2124" s="94"/>
      <c r="L2124" s="95"/>
      <c r="M2124" s="95"/>
      <c r="N2124" s="101"/>
    </row>
    <row r="2125" spans="1:14" ht="24.95" customHeight="1" x14ac:dyDescent="0.25">
      <c r="A2125" s="360"/>
      <c r="B2125" s="360"/>
      <c r="C2125" s="360"/>
      <c r="D2125" s="102"/>
      <c r="E2125" s="498"/>
      <c r="F2125" s="571"/>
      <c r="G2125" s="101"/>
      <c r="H2125" s="499"/>
      <c r="I2125" s="98"/>
      <c r="J2125" s="98"/>
      <c r="K2125" s="94"/>
      <c r="L2125" s="95"/>
      <c r="M2125" s="95"/>
      <c r="N2125" s="101"/>
    </row>
    <row r="2126" spans="1:14" ht="24.95" customHeight="1" x14ac:dyDescent="0.25">
      <c r="A2126" s="360"/>
      <c r="B2126" s="360"/>
      <c r="C2126" s="360"/>
      <c r="D2126" s="102"/>
      <c r="E2126" s="498"/>
      <c r="F2126" s="571"/>
      <c r="G2126" s="101"/>
      <c r="H2126" s="499"/>
      <c r="I2126" s="98"/>
      <c r="J2126" s="98"/>
      <c r="K2126" s="94"/>
      <c r="L2126" s="95"/>
      <c r="M2126" s="95"/>
      <c r="N2126" s="101"/>
    </row>
    <row r="2127" spans="1:14" ht="24.95" customHeight="1" x14ac:dyDescent="0.25">
      <c r="A2127" s="360"/>
      <c r="B2127" s="360"/>
      <c r="C2127" s="360"/>
      <c r="D2127" s="102"/>
      <c r="E2127" s="498"/>
      <c r="F2127" s="571"/>
      <c r="G2127" s="101"/>
      <c r="H2127" s="499"/>
      <c r="I2127" s="98"/>
      <c r="J2127" s="98"/>
      <c r="K2127" s="94"/>
      <c r="L2127" s="95"/>
      <c r="M2127" s="95"/>
      <c r="N2127" s="101"/>
    </row>
    <row r="2128" spans="1:14" ht="24.95" customHeight="1" x14ac:dyDescent="0.25">
      <c r="A2128" s="360"/>
      <c r="B2128" s="360"/>
      <c r="C2128" s="360"/>
      <c r="D2128" s="102"/>
      <c r="E2128" s="498"/>
      <c r="F2128" s="571"/>
      <c r="G2128" s="101"/>
      <c r="H2128" s="499"/>
      <c r="I2128" s="98"/>
      <c r="J2128" s="98"/>
      <c r="K2128" s="94"/>
      <c r="L2128" s="95"/>
      <c r="M2128" s="95"/>
      <c r="N2128" s="101"/>
    </row>
    <row r="2129" spans="1:14" ht="24.95" customHeight="1" x14ac:dyDescent="0.25">
      <c r="A2129" s="360"/>
      <c r="B2129" s="360"/>
      <c r="C2129" s="360"/>
      <c r="D2129" s="102"/>
      <c r="E2129" s="498"/>
      <c r="F2129" s="571"/>
      <c r="G2129" s="101"/>
      <c r="H2129" s="499"/>
      <c r="I2129" s="98"/>
      <c r="J2129" s="98"/>
      <c r="K2129" s="94"/>
      <c r="L2129" s="95"/>
      <c r="M2129" s="95"/>
      <c r="N2129" s="101"/>
    </row>
    <row r="2130" spans="1:14" ht="24.95" customHeight="1" x14ac:dyDescent="0.25">
      <c r="A2130" s="360"/>
      <c r="B2130" s="360"/>
      <c r="C2130" s="360"/>
      <c r="D2130" s="102"/>
      <c r="E2130" s="498"/>
      <c r="F2130" s="571"/>
      <c r="G2130" s="101"/>
      <c r="H2130" s="499"/>
      <c r="I2130" s="98"/>
      <c r="J2130" s="98"/>
      <c r="K2130" s="94"/>
      <c r="L2130" s="95"/>
      <c r="M2130" s="95"/>
      <c r="N2130" s="101"/>
    </row>
    <row r="2131" spans="1:14" ht="24.95" customHeight="1" x14ac:dyDescent="0.25">
      <c r="A2131" s="360"/>
      <c r="B2131" s="360"/>
      <c r="C2131" s="360"/>
      <c r="D2131" s="102"/>
      <c r="E2131" s="498"/>
      <c r="F2131" s="571"/>
      <c r="G2131" s="101"/>
      <c r="H2131" s="499"/>
      <c r="I2131" s="98"/>
      <c r="J2131" s="98"/>
      <c r="K2131" s="94"/>
      <c r="L2131" s="95"/>
      <c r="M2131" s="95"/>
      <c r="N2131" s="101"/>
    </row>
    <row r="2132" spans="1:14" ht="24.95" customHeight="1" x14ac:dyDescent="0.25">
      <c r="A2132" s="360"/>
      <c r="B2132" s="360"/>
      <c r="C2132" s="360"/>
      <c r="D2132" s="102"/>
      <c r="E2132" s="498"/>
      <c r="F2132" s="571"/>
      <c r="G2132" s="101"/>
      <c r="H2132" s="499"/>
      <c r="I2132" s="98"/>
      <c r="J2132" s="98"/>
      <c r="K2132" s="94"/>
      <c r="L2132" s="95"/>
      <c r="M2132" s="95"/>
      <c r="N2132" s="101"/>
    </row>
    <row r="2133" spans="1:14" ht="24.95" customHeight="1" x14ac:dyDescent="0.25">
      <c r="A2133" s="360"/>
      <c r="B2133" s="360"/>
      <c r="C2133" s="360"/>
      <c r="D2133" s="102"/>
      <c r="E2133" s="498"/>
      <c r="F2133" s="571"/>
      <c r="G2133" s="101"/>
      <c r="H2133" s="499"/>
      <c r="I2133" s="98"/>
      <c r="J2133" s="98"/>
      <c r="K2133" s="94"/>
      <c r="L2133" s="95"/>
      <c r="M2133" s="95"/>
      <c r="N2133" s="101"/>
    </row>
    <row r="2134" spans="1:14" ht="24.95" customHeight="1" x14ac:dyDescent="0.25">
      <c r="A2134" s="360"/>
      <c r="B2134" s="360"/>
      <c r="C2134" s="360"/>
      <c r="D2134" s="102"/>
      <c r="E2134" s="498"/>
      <c r="F2134" s="571"/>
      <c r="G2134" s="101"/>
      <c r="H2134" s="499"/>
      <c r="I2134" s="98"/>
      <c r="J2134" s="98"/>
      <c r="K2134" s="94"/>
      <c r="L2134" s="95"/>
      <c r="M2134" s="95"/>
      <c r="N2134" s="101"/>
    </row>
    <row r="2135" spans="1:14" ht="24.95" customHeight="1" x14ac:dyDescent="0.25">
      <c r="A2135" s="360"/>
      <c r="B2135" s="360"/>
      <c r="C2135" s="360"/>
      <c r="D2135" s="102"/>
      <c r="E2135" s="498"/>
      <c r="F2135" s="571"/>
      <c r="G2135" s="101"/>
      <c r="H2135" s="499"/>
      <c r="I2135" s="98"/>
      <c r="J2135" s="98"/>
      <c r="K2135" s="94"/>
      <c r="L2135" s="95"/>
      <c r="M2135" s="95"/>
      <c r="N2135" s="101"/>
    </row>
    <row r="2136" spans="1:14" ht="24.95" customHeight="1" x14ac:dyDescent="0.25">
      <c r="A2136" s="360"/>
      <c r="B2136" s="360"/>
      <c r="C2136" s="360"/>
      <c r="D2136" s="102"/>
      <c r="E2136" s="498"/>
      <c r="F2136" s="571"/>
      <c r="G2136" s="101"/>
      <c r="H2136" s="499"/>
      <c r="I2136" s="98"/>
      <c r="J2136" s="98"/>
      <c r="K2136" s="94"/>
      <c r="L2136" s="95"/>
      <c r="M2136" s="95"/>
      <c r="N2136" s="101"/>
    </row>
    <row r="2137" spans="1:14" ht="24.95" customHeight="1" x14ac:dyDescent="0.25">
      <c r="A2137" s="360"/>
      <c r="B2137" s="360"/>
      <c r="C2137" s="360"/>
      <c r="D2137" s="102"/>
      <c r="E2137" s="498"/>
      <c r="F2137" s="571"/>
      <c r="G2137" s="101"/>
      <c r="H2137" s="499"/>
      <c r="I2137" s="98"/>
      <c r="J2137" s="98"/>
      <c r="K2137" s="94"/>
      <c r="L2137" s="95"/>
      <c r="M2137" s="95"/>
      <c r="N2137" s="101"/>
    </row>
    <row r="2138" spans="1:14" ht="24.95" customHeight="1" x14ac:dyDescent="0.25">
      <c r="A2138" s="360"/>
      <c r="B2138" s="360"/>
      <c r="C2138" s="360"/>
      <c r="D2138" s="102"/>
      <c r="E2138" s="498"/>
      <c r="F2138" s="571"/>
      <c r="G2138" s="101"/>
      <c r="H2138" s="499"/>
      <c r="I2138" s="98"/>
      <c r="J2138" s="98"/>
      <c r="K2138" s="94"/>
      <c r="L2138" s="95"/>
      <c r="M2138" s="95"/>
      <c r="N2138" s="101"/>
    </row>
    <row r="2139" spans="1:14" ht="24.95" customHeight="1" x14ac:dyDescent="0.25">
      <c r="A2139" s="360"/>
      <c r="B2139" s="360"/>
      <c r="C2139" s="360"/>
      <c r="D2139" s="102"/>
      <c r="E2139" s="498"/>
      <c r="F2139" s="571"/>
      <c r="G2139" s="101"/>
      <c r="H2139" s="499"/>
      <c r="I2139" s="98"/>
      <c r="J2139" s="98"/>
      <c r="K2139" s="94"/>
      <c r="L2139" s="95"/>
      <c r="M2139" s="95"/>
      <c r="N2139" s="101"/>
    </row>
    <row r="2140" spans="1:14" ht="24.95" customHeight="1" x14ac:dyDescent="0.25">
      <c r="A2140" s="360"/>
      <c r="B2140" s="360"/>
      <c r="C2140" s="360"/>
      <c r="D2140" s="102"/>
      <c r="E2140" s="498"/>
      <c r="F2140" s="571"/>
      <c r="G2140" s="101"/>
      <c r="H2140" s="499"/>
      <c r="I2140" s="98"/>
      <c r="J2140" s="98"/>
      <c r="K2140" s="94"/>
      <c r="L2140" s="95"/>
      <c r="M2140" s="95"/>
      <c r="N2140" s="101"/>
    </row>
    <row r="2141" spans="1:14" ht="24.95" customHeight="1" x14ac:dyDescent="0.25">
      <c r="A2141" s="360"/>
      <c r="B2141" s="360"/>
      <c r="C2141" s="360"/>
      <c r="D2141" s="102"/>
      <c r="E2141" s="498"/>
      <c r="F2141" s="571"/>
      <c r="G2141" s="101"/>
      <c r="H2141" s="499"/>
      <c r="I2141" s="98"/>
      <c r="J2141" s="98"/>
      <c r="K2141" s="94"/>
      <c r="L2141" s="95"/>
      <c r="M2141" s="95"/>
      <c r="N2141" s="101"/>
    </row>
    <row r="2142" spans="1:14" ht="24.95" customHeight="1" x14ac:dyDescent="0.25">
      <c r="A2142" s="360"/>
      <c r="B2142" s="360"/>
      <c r="C2142" s="360"/>
      <c r="D2142" s="102"/>
      <c r="E2142" s="498"/>
      <c r="F2142" s="571"/>
      <c r="G2142" s="101"/>
      <c r="H2142" s="499"/>
      <c r="I2142" s="98"/>
      <c r="J2142" s="98"/>
      <c r="K2142" s="94"/>
      <c r="L2142" s="95"/>
      <c r="M2142" s="95"/>
      <c r="N2142" s="101"/>
    </row>
    <row r="2143" spans="1:14" ht="24.95" customHeight="1" x14ac:dyDescent="0.25">
      <c r="A2143" s="360"/>
      <c r="B2143" s="360"/>
      <c r="C2143" s="360"/>
      <c r="D2143" s="102"/>
      <c r="E2143" s="498"/>
      <c r="F2143" s="571"/>
      <c r="G2143" s="101"/>
      <c r="H2143" s="499"/>
      <c r="I2143" s="98"/>
      <c r="J2143" s="98"/>
      <c r="K2143" s="94"/>
      <c r="L2143" s="95"/>
      <c r="M2143" s="95"/>
      <c r="N2143" s="101"/>
    </row>
    <row r="2144" spans="1:14" ht="24.95" customHeight="1" x14ac:dyDescent="0.25">
      <c r="A2144" s="360"/>
      <c r="B2144" s="360"/>
      <c r="C2144" s="360"/>
      <c r="D2144" s="102"/>
      <c r="E2144" s="498"/>
      <c r="F2144" s="571"/>
      <c r="G2144" s="101"/>
      <c r="H2144" s="499"/>
      <c r="I2144" s="98"/>
      <c r="J2144" s="98"/>
      <c r="K2144" s="94"/>
      <c r="L2144" s="95"/>
      <c r="M2144" s="95"/>
      <c r="N2144" s="101"/>
    </row>
    <row r="2145" spans="1:14" ht="24.95" customHeight="1" x14ac:dyDescent="0.25">
      <c r="A2145" s="360"/>
      <c r="B2145" s="360"/>
      <c r="C2145" s="360"/>
      <c r="D2145" s="102"/>
      <c r="E2145" s="498"/>
      <c r="F2145" s="571"/>
      <c r="G2145" s="101"/>
      <c r="H2145" s="499"/>
      <c r="I2145" s="98"/>
      <c r="J2145" s="98"/>
      <c r="K2145" s="94"/>
      <c r="L2145" s="95"/>
      <c r="M2145" s="95"/>
      <c r="N2145" s="101"/>
    </row>
    <row r="2146" spans="1:14" ht="24.95" customHeight="1" x14ac:dyDescent="0.25">
      <c r="A2146" s="360"/>
      <c r="B2146" s="360"/>
      <c r="C2146" s="360"/>
      <c r="D2146" s="102"/>
      <c r="E2146" s="498"/>
      <c r="F2146" s="571"/>
      <c r="G2146" s="101"/>
      <c r="H2146" s="499"/>
      <c r="I2146" s="98"/>
      <c r="J2146" s="98"/>
      <c r="K2146" s="94"/>
      <c r="L2146" s="95"/>
      <c r="M2146" s="95"/>
      <c r="N2146" s="101"/>
    </row>
    <row r="2147" spans="1:14" ht="24.95" customHeight="1" x14ac:dyDescent="0.25">
      <c r="A2147" s="360"/>
      <c r="B2147" s="360"/>
      <c r="C2147" s="360"/>
      <c r="D2147" s="102"/>
      <c r="E2147" s="498"/>
      <c r="F2147" s="571"/>
      <c r="G2147" s="101"/>
      <c r="H2147" s="499"/>
      <c r="I2147" s="98"/>
      <c r="J2147" s="98"/>
      <c r="K2147" s="94"/>
      <c r="L2147" s="95"/>
      <c r="M2147" s="95"/>
      <c r="N2147" s="101"/>
    </row>
    <row r="2148" spans="1:14" ht="24.95" customHeight="1" x14ac:dyDescent="0.25">
      <c r="A2148" s="360"/>
      <c r="B2148" s="360"/>
      <c r="C2148" s="360"/>
      <c r="D2148" s="102"/>
      <c r="E2148" s="498"/>
      <c r="F2148" s="571"/>
      <c r="G2148" s="101"/>
      <c r="H2148" s="499"/>
      <c r="I2148" s="98"/>
      <c r="J2148" s="98"/>
      <c r="K2148" s="94"/>
      <c r="L2148" s="95"/>
      <c r="M2148" s="95"/>
      <c r="N2148" s="101"/>
    </row>
    <row r="2149" spans="1:14" ht="24.95" customHeight="1" x14ac:dyDescent="0.25">
      <c r="A2149" s="360"/>
      <c r="B2149" s="360"/>
      <c r="C2149" s="360"/>
      <c r="D2149" s="102"/>
      <c r="E2149" s="498"/>
      <c r="F2149" s="571"/>
      <c r="G2149" s="101"/>
      <c r="H2149" s="499"/>
      <c r="I2149" s="98"/>
      <c r="J2149" s="98"/>
      <c r="K2149" s="94"/>
      <c r="L2149" s="95"/>
      <c r="M2149" s="95"/>
      <c r="N2149" s="101"/>
    </row>
    <row r="2150" spans="1:14" ht="24.95" customHeight="1" x14ac:dyDescent="0.25">
      <c r="A2150" s="360"/>
      <c r="B2150" s="360"/>
      <c r="C2150" s="360"/>
      <c r="D2150" s="102"/>
      <c r="E2150" s="498"/>
      <c r="F2150" s="571"/>
      <c r="G2150" s="101"/>
      <c r="H2150" s="499"/>
      <c r="I2150" s="98"/>
      <c r="J2150" s="98"/>
      <c r="K2150" s="94"/>
      <c r="L2150" s="95"/>
      <c r="M2150" s="95"/>
      <c r="N2150" s="101"/>
    </row>
    <row r="2151" spans="1:14" ht="24.95" customHeight="1" x14ac:dyDescent="0.25">
      <c r="A2151" s="360"/>
      <c r="B2151" s="360"/>
      <c r="C2151" s="360"/>
      <c r="D2151" s="102"/>
      <c r="E2151" s="498"/>
      <c r="F2151" s="571"/>
      <c r="G2151" s="101"/>
      <c r="H2151" s="499"/>
      <c r="I2151" s="98"/>
      <c r="J2151" s="98"/>
      <c r="K2151" s="94"/>
      <c r="L2151" s="95"/>
      <c r="M2151" s="95"/>
      <c r="N2151" s="101"/>
    </row>
    <row r="2152" spans="1:14" ht="24.95" customHeight="1" x14ac:dyDescent="0.25">
      <c r="A2152" s="360"/>
      <c r="B2152" s="360"/>
      <c r="C2152" s="360"/>
      <c r="D2152" s="102"/>
      <c r="E2152" s="498"/>
      <c r="F2152" s="571"/>
      <c r="G2152" s="101"/>
      <c r="H2152" s="499"/>
      <c r="I2152" s="98"/>
      <c r="J2152" s="98"/>
      <c r="K2152" s="94"/>
      <c r="L2152" s="95"/>
      <c r="M2152" s="95"/>
      <c r="N2152" s="101"/>
    </row>
    <row r="2153" spans="1:14" ht="24.95" customHeight="1" x14ac:dyDescent="0.25">
      <c r="A2153" s="360"/>
      <c r="B2153" s="360"/>
      <c r="C2153" s="360"/>
      <c r="D2153" s="102"/>
      <c r="E2153" s="498"/>
      <c r="F2153" s="571"/>
      <c r="G2153" s="101"/>
      <c r="H2153" s="499"/>
      <c r="I2153" s="98"/>
      <c r="J2153" s="98"/>
      <c r="K2153" s="94"/>
      <c r="L2153" s="95"/>
      <c r="M2153" s="95"/>
      <c r="N2153" s="101"/>
    </row>
    <row r="2154" spans="1:14" ht="24.95" customHeight="1" x14ac:dyDescent="0.25">
      <c r="A2154" s="360"/>
      <c r="B2154" s="360"/>
      <c r="C2154" s="360"/>
      <c r="D2154" s="102"/>
      <c r="E2154" s="498"/>
      <c r="F2154" s="571"/>
      <c r="G2154" s="101"/>
      <c r="H2154" s="499"/>
      <c r="I2154" s="98"/>
      <c r="J2154" s="98"/>
      <c r="K2154" s="94"/>
      <c r="L2154" s="95"/>
      <c r="M2154" s="95"/>
      <c r="N2154" s="101"/>
    </row>
    <row r="2155" spans="1:14" ht="24.95" customHeight="1" x14ac:dyDescent="0.25">
      <c r="A2155" s="360"/>
      <c r="B2155" s="360"/>
      <c r="C2155" s="360"/>
      <c r="D2155" s="102"/>
      <c r="E2155" s="498"/>
      <c r="F2155" s="571"/>
      <c r="G2155" s="101"/>
      <c r="H2155" s="499"/>
      <c r="I2155" s="98"/>
      <c r="J2155" s="98"/>
      <c r="K2155" s="94"/>
      <c r="L2155" s="95"/>
      <c r="M2155" s="95"/>
      <c r="N2155" s="101"/>
    </row>
    <row r="2156" spans="1:14" ht="24.95" customHeight="1" x14ac:dyDescent="0.25">
      <c r="A2156" s="360"/>
      <c r="B2156" s="360"/>
      <c r="C2156" s="360"/>
      <c r="D2156" s="102"/>
      <c r="E2156" s="498"/>
      <c r="F2156" s="571"/>
      <c r="G2156" s="101"/>
      <c r="H2156" s="499"/>
      <c r="I2156" s="98"/>
      <c r="J2156" s="98"/>
      <c r="K2156" s="94"/>
      <c r="L2156" s="95"/>
      <c r="M2156" s="95"/>
      <c r="N2156" s="101"/>
    </row>
    <row r="2157" spans="1:14" ht="24.95" customHeight="1" x14ac:dyDescent="0.25">
      <c r="A2157" s="360"/>
      <c r="B2157" s="360"/>
      <c r="C2157" s="360"/>
      <c r="D2157" s="102"/>
      <c r="E2157" s="498"/>
      <c r="F2157" s="571"/>
      <c r="G2157" s="101"/>
      <c r="H2157" s="499"/>
      <c r="I2157" s="98"/>
      <c r="J2157" s="98"/>
      <c r="K2157" s="94"/>
      <c r="L2157" s="95"/>
      <c r="M2157" s="95"/>
      <c r="N2157" s="101"/>
    </row>
    <row r="2158" spans="1:14" ht="24.95" customHeight="1" x14ac:dyDescent="0.25">
      <c r="A2158" s="360"/>
      <c r="B2158" s="360"/>
      <c r="C2158" s="360"/>
      <c r="D2158" s="102"/>
      <c r="E2158" s="498"/>
      <c r="F2158" s="571"/>
      <c r="G2158" s="101"/>
      <c r="H2158" s="499"/>
      <c r="I2158" s="98"/>
      <c r="J2158" s="98"/>
      <c r="K2158" s="94"/>
      <c r="L2158" s="95"/>
      <c r="M2158" s="95"/>
      <c r="N2158" s="101"/>
    </row>
    <row r="2159" spans="1:14" ht="24.95" customHeight="1" x14ac:dyDescent="0.25">
      <c r="A2159" s="360"/>
      <c r="B2159" s="360"/>
      <c r="C2159" s="360"/>
      <c r="D2159" s="102"/>
      <c r="E2159" s="498"/>
      <c r="F2159" s="571"/>
      <c r="G2159" s="101"/>
      <c r="H2159" s="499"/>
      <c r="I2159" s="98"/>
      <c r="J2159" s="98"/>
      <c r="K2159" s="94"/>
      <c r="L2159" s="95"/>
      <c r="M2159" s="95"/>
      <c r="N2159" s="101"/>
    </row>
    <row r="2160" spans="1:14" ht="24.95" customHeight="1" x14ac:dyDescent="0.25">
      <c r="A2160" s="360"/>
      <c r="B2160" s="360"/>
      <c r="C2160" s="360"/>
      <c r="D2160" s="102"/>
      <c r="E2160" s="498"/>
      <c r="F2160" s="571"/>
      <c r="G2160" s="101"/>
      <c r="H2160" s="499"/>
      <c r="I2160" s="98"/>
      <c r="J2160" s="98"/>
      <c r="K2160" s="94"/>
      <c r="L2160" s="95"/>
      <c r="M2160" s="95"/>
      <c r="N2160" s="101"/>
    </row>
    <row r="2161" spans="1:14" ht="24.95" customHeight="1" x14ac:dyDescent="0.25">
      <c r="A2161" s="360"/>
      <c r="B2161" s="360"/>
      <c r="C2161" s="360"/>
      <c r="D2161" s="102"/>
      <c r="E2161" s="498"/>
      <c r="F2161" s="571"/>
      <c r="G2161" s="101"/>
      <c r="H2161" s="499"/>
      <c r="I2161" s="98"/>
      <c r="J2161" s="98"/>
      <c r="K2161" s="94"/>
      <c r="L2161" s="95"/>
      <c r="M2161" s="95"/>
      <c r="N2161" s="101"/>
    </row>
    <row r="2162" spans="1:14" ht="24.95" customHeight="1" x14ac:dyDescent="0.25">
      <c r="A2162" s="360"/>
      <c r="B2162" s="360"/>
      <c r="C2162" s="360"/>
      <c r="D2162" s="102"/>
      <c r="E2162" s="498"/>
      <c r="F2162" s="571"/>
      <c r="G2162" s="101"/>
      <c r="H2162" s="499"/>
      <c r="I2162" s="98"/>
      <c r="J2162" s="98"/>
      <c r="K2162" s="94"/>
      <c r="L2162" s="95"/>
      <c r="M2162" s="95"/>
      <c r="N2162" s="101"/>
    </row>
    <row r="2163" spans="1:14" ht="24.95" customHeight="1" x14ac:dyDescent="0.25">
      <c r="A2163" s="360"/>
      <c r="B2163" s="360"/>
      <c r="C2163" s="360"/>
      <c r="D2163" s="102"/>
      <c r="E2163" s="498"/>
      <c r="F2163" s="571"/>
      <c r="G2163" s="101"/>
      <c r="H2163" s="499"/>
      <c r="I2163" s="98"/>
      <c r="J2163" s="98"/>
      <c r="K2163" s="94"/>
      <c r="L2163" s="95"/>
      <c r="M2163" s="95"/>
      <c r="N2163" s="101"/>
    </row>
    <row r="2164" spans="1:14" ht="24.95" customHeight="1" x14ac:dyDescent="0.25">
      <c r="A2164" s="360"/>
      <c r="B2164" s="360"/>
      <c r="C2164" s="360"/>
      <c r="D2164" s="102"/>
      <c r="E2164" s="498"/>
      <c r="F2164" s="571"/>
      <c r="G2164" s="101"/>
      <c r="H2164" s="499"/>
      <c r="I2164" s="98"/>
      <c r="J2164" s="98"/>
      <c r="K2164" s="94"/>
      <c r="L2164" s="95"/>
      <c r="M2164" s="95"/>
      <c r="N2164" s="101"/>
    </row>
    <row r="2165" spans="1:14" ht="24.95" customHeight="1" x14ac:dyDescent="0.25">
      <c r="A2165" s="360"/>
      <c r="B2165" s="360"/>
      <c r="C2165" s="360"/>
      <c r="D2165" s="102"/>
      <c r="E2165" s="498"/>
      <c r="F2165" s="571"/>
      <c r="G2165" s="101"/>
      <c r="H2165" s="499"/>
      <c r="I2165" s="98"/>
      <c r="J2165" s="98"/>
      <c r="K2165" s="94"/>
      <c r="L2165" s="95"/>
      <c r="M2165" s="95"/>
      <c r="N2165" s="101"/>
    </row>
    <row r="2166" spans="1:14" ht="24.95" customHeight="1" x14ac:dyDescent="0.25">
      <c r="A2166" s="360"/>
      <c r="B2166" s="360"/>
      <c r="C2166" s="360"/>
      <c r="D2166" s="102"/>
      <c r="E2166" s="498"/>
      <c r="F2166" s="571"/>
      <c r="G2166" s="101"/>
      <c r="H2166" s="499"/>
      <c r="I2166" s="98"/>
      <c r="J2166" s="98"/>
      <c r="K2166" s="94"/>
      <c r="L2166" s="95"/>
      <c r="M2166" s="95"/>
      <c r="N2166" s="101"/>
    </row>
    <row r="2167" spans="1:14" ht="24.95" customHeight="1" x14ac:dyDescent="0.25">
      <c r="A2167" s="360"/>
      <c r="B2167" s="360"/>
      <c r="C2167" s="360"/>
      <c r="D2167" s="102"/>
      <c r="E2167" s="498"/>
      <c r="F2167" s="571"/>
      <c r="G2167" s="101"/>
      <c r="H2167" s="499"/>
      <c r="I2167" s="98"/>
      <c r="J2167" s="98"/>
      <c r="K2167" s="94"/>
      <c r="L2167" s="95"/>
      <c r="M2167" s="95"/>
      <c r="N2167" s="101"/>
    </row>
    <row r="2168" spans="1:14" ht="24.95" customHeight="1" x14ac:dyDescent="0.25">
      <c r="A2168" s="360"/>
      <c r="B2168" s="360"/>
      <c r="C2168" s="360"/>
      <c r="D2168" s="102"/>
      <c r="E2168" s="498"/>
      <c r="F2168" s="571"/>
      <c r="G2168" s="101"/>
      <c r="H2168" s="499"/>
      <c r="I2168" s="98"/>
      <c r="J2168" s="98"/>
      <c r="K2168" s="94"/>
      <c r="L2168" s="95"/>
      <c r="M2168" s="95"/>
      <c r="N2168" s="101"/>
    </row>
    <row r="2169" spans="1:14" ht="24.95" customHeight="1" x14ac:dyDescent="0.25">
      <c r="A2169" s="360"/>
      <c r="B2169" s="360"/>
      <c r="C2169" s="360"/>
      <c r="D2169" s="102"/>
      <c r="E2169" s="498"/>
      <c r="F2169" s="571"/>
      <c r="G2169" s="101"/>
      <c r="H2169" s="499"/>
      <c r="I2169" s="98"/>
      <c r="J2169" s="98"/>
      <c r="K2169" s="94"/>
      <c r="L2169" s="95"/>
      <c r="M2169" s="95"/>
      <c r="N2169" s="101"/>
    </row>
    <row r="2170" spans="1:14" ht="24.95" customHeight="1" x14ac:dyDescent="0.25">
      <c r="A2170" s="360"/>
      <c r="B2170" s="360"/>
      <c r="C2170" s="360"/>
      <c r="D2170" s="102"/>
      <c r="E2170" s="498"/>
      <c r="F2170" s="571"/>
      <c r="G2170" s="101"/>
      <c r="H2170" s="499"/>
      <c r="I2170" s="98"/>
      <c r="J2170" s="98"/>
      <c r="K2170" s="94"/>
      <c r="L2170" s="95"/>
      <c r="M2170" s="95"/>
      <c r="N2170" s="101"/>
    </row>
    <row r="2171" spans="1:14" ht="24.95" customHeight="1" x14ac:dyDescent="0.25">
      <c r="A2171" s="360"/>
      <c r="B2171" s="360"/>
      <c r="C2171" s="360"/>
      <c r="D2171" s="102"/>
      <c r="E2171" s="498"/>
      <c r="F2171" s="571"/>
      <c r="G2171" s="101"/>
      <c r="H2171" s="499"/>
      <c r="I2171" s="98"/>
      <c r="J2171" s="98"/>
      <c r="K2171" s="94"/>
      <c r="L2171" s="95"/>
      <c r="M2171" s="95"/>
      <c r="N2171" s="101"/>
    </row>
    <row r="2172" spans="1:14" ht="24.95" customHeight="1" x14ac:dyDescent="0.25">
      <c r="A2172" s="360"/>
      <c r="B2172" s="360"/>
      <c r="C2172" s="360"/>
      <c r="D2172" s="102"/>
      <c r="E2172" s="498"/>
      <c r="F2172" s="571"/>
      <c r="G2172" s="101"/>
      <c r="H2172" s="499"/>
      <c r="I2172" s="98"/>
      <c r="J2172" s="98"/>
      <c r="K2172" s="94"/>
      <c r="L2172" s="95"/>
      <c r="M2172" s="95"/>
      <c r="N2172" s="101"/>
    </row>
    <row r="2173" spans="1:14" ht="24.95" customHeight="1" x14ac:dyDescent="0.25">
      <c r="A2173" s="360"/>
      <c r="B2173" s="360"/>
      <c r="C2173" s="360"/>
      <c r="D2173" s="102"/>
      <c r="E2173" s="498"/>
      <c r="F2173" s="571"/>
      <c r="G2173" s="101"/>
      <c r="H2173" s="499"/>
      <c r="I2173" s="98"/>
      <c r="J2173" s="98"/>
      <c r="K2173" s="94"/>
      <c r="L2173" s="95"/>
      <c r="M2173" s="95"/>
      <c r="N2173" s="101"/>
    </row>
    <row r="2174" spans="1:14" ht="24.95" customHeight="1" x14ac:dyDescent="0.25">
      <c r="A2174" s="360"/>
      <c r="B2174" s="360"/>
      <c r="C2174" s="360"/>
      <c r="D2174" s="102"/>
      <c r="E2174" s="498"/>
      <c r="F2174" s="571"/>
      <c r="G2174" s="101"/>
      <c r="H2174" s="499"/>
      <c r="I2174" s="98"/>
      <c r="J2174" s="98"/>
      <c r="K2174" s="94"/>
      <c r="L2174" s="95"/>
      <c r="M2174" s="95"/>
      <c r="N2174" s="101"/>
    </row>
    <row r="2175" spans="1:14" ht="24.95" customHeight="1" x14ac:dyDescent="0.25">
      <c r="A2175" s="360"/>
      <c r="B2175" s="360"/>
      <c r="C2175" s="360"/>
      <c r="D2175" s="102"/>
      <c r="E2175" s="498"/>
      <c r="F2175" s="571"/>
      <c r="G2175" s="101"/>
      <c r="H2175" s="499"/>
      <c r="I2175" s="98"/>
      <c r="J2175" s="98"/>
      <c r="K2175" s="94"/>
      <c r="L2175" s="95"/>
      <c r="M2175" s="95"/>
      <c r="N2175" s="101"/>
    </row>
    <row r="2176" spans="1:14" ht="24.95" customHeight="1" x14ac:dyDescent="0.25">
      <c r="A2176" s="360"/>
      <c r="B2176" s="360"/>
      <c r="C2176" s="360"/>
      <c r="D2176" s="102"/>
      <c r="E2176" s="498"/>
      <c r="F2176" s="571"/>
      <c r="G2176" s="101"/>
      <c r="H2176" s="499"/>
      <c r="I2176" s="98"/>
      <c r="J2176" s="98"/>
      <c r="K2176" s="94"/>
      <c r="L2176" s="95"/>
      <c r="M2176" s="95"/>
      <c r="N2176" s="101"/>
    </row>
    <row r="2177" spans="1:14" ht="24.95" customHeight="1" x14ac:dyDescent="0.25">
      <c r="A2177" s="360"/>
      <c r="B2177" s="360"/>
      <c r="C2177" s="360"/>
      <c r="D2177" s="102"/>
      <c r="E2177" s="498"/>
      <c r="F2177" s="571"/>
      <c r="G2177" s="101"/>
      <c r="H2177" s="499"/>
      <c r="I2177" s="98"/>
      <c r="J2177" s="98"/>
      <c r="K2177" s="94"/>
      <c r="L2177" s="95"/>
      <c r="M2177" s="95"/>
      <c r="N2177" s="101"/>
    </row>
    <row r="2178" spans="1:14" ht="24.95" customHeight="1" x14ac:dyDescent="0.25">
      <c r="A2178" s="360"/>
      <c r="B2178" s="360"/>
      <c r="C2178" s="360"/>
      <c r="D2178" s="102"/>
      <c r="E2178" s="498"/>
      <c r="F2178" s="571"/>
      <c r="G2178" s="101"/>
      <c r="H2178" s="499"/>
      <c r="I2178" s="98"/>
      <c r="J2178" s="98"/>
      <c r="K2178" s="94"/>
      <c r="L2178" s="95"/>
      <c r="M2178" s="95"/>
      <c r="N2178" s="101"/>
    </row>
    <row r="2179" spans="1:14" ht="24.95" customHeight="1" x14ac:dyDescent="0.25">
      <c r="A2179" s="360"/>
      <c r="B2179" s="360"/>
      <c r="C2179" s="360"/>
      <c r="D2179" s="102"/>
      <c r="E2179" s="498"/>
      <c r="F2179" s="571"/>
      <c r="G2179" s="101"/>
      <c r="H2179" s="499"/>
      <c r="I2179" s="98"/>
      <c r="J2179" s="98"/>
      <c r="K2179" s="94"/>
      <c r="L2179" s="95"/>
      <c r="M2179" s="95"/>
      <c r="N2179" s="101"/>
    </row>
    <row r="2180" spans="1:14" ht="24.95" customHeight="1" x14ac:dyDescent="0.25">
      <c r="A2180" s="360"/>
      <c r="B2180" s="360"/>
      <c r="C2180" s="360"/>
      <c r="D2180" s="102"/>
      <c r="E2180" s="498"/>
      <c r="F2180" s="571"/>
      <c r="G2180" s="101"/>
      <c r="H2180" s="499"/>
      <c r="I2180" s="98"/>
      <c r="J2180" s="98"/>
      <c r="K2180" s="94"/>
      <c r="L2180" s="95"/>
      <c r="M2180" s="95"/>
      <c r="N2180" s="101"/>
    </row>
    <row r="2181" spans="1:14" ht="24.95" customHeight="1" x14ac:dyDescent="0.25">
      <c r="A2181" s="360"/>
      <c r="B2181" s="360"/>
      <c r="C2181" s="360"/>
      <c r="D2181" s="102"/>
      <c r="E2181" s="498"/>
      <c r="F2181" s="571"/>
      <c r="G2181" s="101"/>
      <c r="H2181" s="499"/>
      <c r="I2181" s="98"/>
      <c r="J2181" s="98"/>
      <c r="K2181" s="94"/>
      <c r="L2181" s="95"/>
      <c r="M2181" s="95"/>
      <c r="N2181" s="101"/>
    </row>
    <row r="2182" spans="1:14" ht="24.95" customHeight="1" x14ac:dyDescent="0.25">
      <c r="A2182" s="360"/>
      <c r="B2182" s="360"/>
      <c r="C2182" s="360"/>
      <c r="D2182" s="102"/>
      <c r="E2182" s="498"/>
      <c r="F2182" s="571"/>
      <c r="G2182" s="101"/>
      <c r="H2182" s="499"/>
      <c r="I2182" s="98"/>
      <c r="J2182" s="98"/>
      <c r="K2182" s="94"/>
      <c r="L2182" s="95"/>
      <c r="M2182" s="95"/>
      <c r="N2182" s="101"/>
    </row>
    <row r="2183" spans="1:14" ht="24.95" customHeight="1" x14ac:dyDescent="0.25">
      <c r="A2183" s="360"/>
      <c r="B2183" s="360"/>
      <c r="C2183" s="360"/>
      <c r="D2183" s="102"/>
      <c r="E2183" s="498"/>
      <c r="F2183" s="571"/>
      <c r="G2183" s="101"/>
      <c r="H2183" s="499"/>
      <c r="I2183" s="98"/>
      <c r="J2183" s="98"/>
      <c r="K2183" s="94"/>
      <c r="L2183" s="95"/>
      <c r="M2183" s="95"/>
      <c r="N2183" s="101"/>
    </row>
    <row r="2184" spans="1:14" ht="24.95" customHeight="1" x14ac:dyDescent="0.25">
      <c r="A2184" s="360"/>
      <c r="B2184" s="360"/>
      <c r="C2184" s="360"/>
      <c r="D2184" s="102"/>
      <c r="E2184" s="498"/>
      <c r="F2184" s="571"/>
      <c r="G2184" s="101"/>
      <c r="H2184" s="499"/>
      <c r="I2184" s="98"/>
      <c r="J2184" s="98"/>
      <c r="K2184" s="94"/>
      <c r="L2184" s="95"/>
      <c r="M2184" s="95"/>
      <c r="N2184" s="101"/>
    </row>
    <row r="2185" spans="1:14" ht="24.95" customHeight="1" x14ac:dyDescent="0.25">
      <c r="A2185" s="360"/>
      <c r="B2185" s="360"/>
      <c r="C2185" s="360"/>
      <c r="D2185" s="102"/>
      <c r="E2185" s="498"/>
      <c r="F2185" s="571"/>
      <c r="G2185" s="101"/>
      <c r="H2185" s="499"/>
      <c r="I2185" s="98"/>
      <c r="J2185" s="98"/>
      <c r="K2185" s="94"/>
      <c r="L2185" s="95"/>
      <c r="M2185" s="95"/>
      <c r="N2185" s="101"/>
    </row>
    <row r="2186" spans="1:14" ht="24.95" customHeight="1" x14ac:dyDescent="0.25">
      <c r="A2186" s="360"/>
      <c r="B2186" s="360"/>
      <c r="C2186" s="360"/>
      <c r="D2186" s="102"/>
      <c r="E2186" s="498"/>
      <c r="F2186" s="571"/>
      <c r="G2186" s="101"/>
      <c r="H2186" s="499"/>
      <c r="I2186" s="98"/>
      <c r="J2186" s="98"/>
      <c r="K2186" s="94"/>
      <c r="L2186" s="95"/>
      <c r="M2186" s="95"/>
      <c r="N2186" s="101"/>
    </row>
    <row r="2187" spans="1:14" ht="24.95" customHeight="1" x14ac:dyDescent="0.25">
      <c r="A2187" s="360"/>
      <c r="B2187" s="360"/>
      <c r="C2187" s="360"/>
      <c r="D2187" s="102"/>
      <c r="E2187" s="498"/>
      <c r="F2187" s="571"/>
      <c r="G2187" s="101"/>
      <c r="H2187" s="499"/>
      <c r="I2187" s="98"/>
      <c r="J2187" s="98"/>
      <c r="K2187" s="94"/>
      <c r="L2187" s="95"/>
      <c r="M2187" s="95"/>
      <c r="N2187" s="101"/>
    </row>
    <row r="2188" spans="1:14" ht="24.95" customHeight="1" x14ac:dyDescent="0.25">
      <c r="A2188" s="360"/>
      <c r="B2188" s="360"/>
      <c r="C2188" s="360"/>
      <c r="D2188" s="102"/>
      <c r="E2188" s="498"/>
      <c r="F2188" s="571"/>
      <c r="G2188" s="101"/>
      <c r="H2188" s="499"/>
      <c r="I2188" s="98"/>
      <c r="J2188" s="98"/>
      <c r="K2188" s="94"/>
      <c r="L2188" s="95"/>
      <c r="M2188" s="95"/>
      <c r="N2188" s="101"/>
    </row>
    <row r="2189" spans="1:14" ht="24.95" customHeight="1" x14ac:dyDescent="0.25">
      <c r="A2189" s="360"/>
      <c r="B2189" s="360"/>
      <c r="C2189" s="360"/>
      <c r="D2189" s="102"/>
      <c r="E2189" s="498"/>
      <c r="F2189" s="571"/>
      <c r="G2189" s="101"/>
      <c r="H2189" s="499"/>
      <c r="I2189" s="98"/>
      <c r="J2189" s="98"/>
      <c r="K2189" s="94"/>
      <c r="L2189" s="95"/>
      <c r="M2189" s="95"/>
      <c r="N2189" s="101"/>
    </row>
    <row r="2190" spans="1:14" ht="24.95" customHeight="1" x14ac:dyDescent="0.25">
      <c r="A2190" s="360"/>
      <c r="B2190" s="360"/>
      <c r="C2190" s="360"/>
      <c r="D2190" s="102"/>
      <c r="E2190" s="498"/>
      <c r="F2190" s="571"/>
      <c r="G2190" s="101"/>
      <c r="H2190" s="499"/>
      <c r="I2190" s="98"/>
      <c r="J2190" s="98"/>
      <c r="K2190" s="94"/>
      <c r="L2190" s="95"/>
      <c r="M2190" s="95"/>
      <c r="N2190" s="101"/>
    </row>
    <row r="2191" spans="1:14" ht="24.95" customHeight="1" x14ac:dyDescent="0.25">
      <c r="A2191" s="360"/>
      <c r="B2191" s="360"/>
      <c r="C2191" s="360"/>
      <c r="D2191" s="102"/>
      <c r="E2191" s="498"/>
      <c r="F2191" s="571"/>
      <c r="G2191" s="101"/>
      <c r="H2191" s="499"/>
      <c r="I2191" s="98"/>
      <c r="J2191" s="98"/>
      <c r="K2191" s="94"/>
      <c r="L2191" s="95"/>
      <c r="M2191" s="95"/>
      <c r="N2191" s="101"/>
    </row>
    <row r="2192" spans="1:14" ht="24.95" customHeight="1" x14ac:dyDescent="0.25">
      <c r="A2192" s="360"/>
      <c r="B2192" s="360"/>
      <c r="C2192" s="360"/>
      <c r="D2192" s="102"/>
      <c r="E2192" s="498"/>
      <c r="F2192" s="571"/>
      <c r="G2192" s="101"/>
      <c r="H2192" s="499"/>
      <c r="I2192" s="98"/>
      <c r="J2192" s="98"/>
      <c r="K2192" s="94"/>
      <c r="L2192" s="95"/>
      <c r="M2192" s="95"/>
      <c r="N2192" s="101"/>
    </row>
    <row r="2193" spans="1:14" ht="24.95" customHeight="1" x14ac:dyDescent="0.25">
      <c r="A2193" s="360"/>
      <c r="B2193" s="360"/>
      <c r="C2193" s="360"/>
      <c r="D2193" s="102"/>
      <c r="E2193" s="498"/>
      <c r="F2193" s="571"/>
      <c r="G2193" s="101"/>
      <c r="H2193" s="499"/>
      <c r="I2193" s="98"/>
      <c r="J2193" s="98"/>
      <c r="K2193" s="94"/>
      <c r="L2193" s="95"/>
      <c r="M2193" s="95"/>
      <c r="N2193" s="101"/>
    </row>
    <row r="2194" spans="1:14" ht="24.95" customHeight="1" x14ac:dyDescent="0.25">
      <c r="A2194" s="360"/>
      <c r="B2194" s="360"/>
      <c r="C2194" s="360"/>
      <c r="D2194" s="102"/>
      <c r="E2194" s="498"/>
      <c r="F2194" s="571"/>
      <c r="G2194" s="101"/>
      <c r="H2194" s="499"/>
      <c r="I2194" s="98"/>
      <c r="J2194" s="98"/>
      <c r="K2194" s="94"/>
      <c r="L2194" s="95"/>
      <c r="M2194" s="95"/>
      <c r="N2194" s="101"/>
    </row>
    <row r="2195" spans="1:14" ht="24.95" customHeight="1" x14ac:dyDescent="0.25">
      <c r="A2195" s="360"/>
      <c r="B2195" s="360"/>
      <c r="C2195" s="360"/>
      <c r="D2195" s="102"/>
      <c r="E2195" s="498"/>
      <c r="F2195" s="571"/>
      <c r="G2195" s="101"/>
      <c r="H2195" s="499"/>
      <c r="I2195" s="98"/>
      <c r="J2195" s="98"/>
      <c r="K2195" s="94"/>
      <c r="L2195" s="95"/>
      <c r="M2195" s="95"/>
      <c r="N2195" s="101"/>
    </row>
    <row r="2196" spans="1:14" ht="24.95" customHeight="1" x14ac:dyDescent="0.25">
      <c r="A2196" s="360"/>
      <c r="B2196" s="360"/>
      <c r="C2196" s="360"/>
      <c r="D2196" s="102"/>
      <c r="E2196" s="498"/>
      <c r="F2196" s="571"/>
      <c r="G2196" s="101"/>
      <c r="H2196" s="499"/>
      <c r="I2196" s="98"/>
      <c r="J2196" s="98"/>
      <c r="K2196" s="94"/>
      <c r="L2196" s="95"/>
      <c r="M2196" s="95"/>
      <c r="N2196" s="101"/>
    </row>
    <row r="2197" spans="1:14" ht="24.95" customHeight="1" x14ac:dyDescent="0.25">
      <c r="A2197" s="360"/>
      <c r="B2197" s="360"/>
      <c r="C2197" s="360"/>
      <c r="D2197" s="102"/>
      <c r="E2197" s="498"/>
      <c r="F2197" s="571"/>
      <c r="G2197" s="101"/>
      <c r="H2197" s="499"/>
      <c r="I2197" s="98"/>
      <c r="J2197" s="98"/>
      <c r="K2197" s="94"/>
      <c r="L2197" s="95"/>
      <c r="M2197" s="95"/>
      <c r="N2197" s="101"/>
    </row>
    <row r="2198" spans="1:14" ht="24.95" customHeight="1" x14ac:dyDescent="0.25">
      <c r="A2198" s="360"/>
      <c r="B2198" s="360"/>
      <c r="C2198" s="360"/>
      <c r="D2198" s="102"/>
      <c r="E2198" s="498"/>
      <c r="F2198" s="571"/>
      <c r="G2198" s="101"/>
      <c r="H2198" s="499"/>
      <c r="I2198" s="98"/>
      <c r="J2198" s="98"/>
      <c r="K2198" s="94"/>
      <c r="L2198" s="95"/>
      <c r="M2198" s="95"/>
      <c r="N2198" s="101"/>
    </row>
    <row r="2199" spans="1:14" ht="24.95" customHeight="1" x14ac:dyDescent="0.25">
      <c r="A2199" s="360"/>
      <c r="B2199" s="360"/>
      <c r="C2199" s="360"/>
      <c r="D2199" s="102"/>
      <c r="E2199" s="498"/>
      <c r="F2199" s="571"/>
      <c r="G2199" s="101"/>
      <c r="H2199" s="499"/>
      <c r="I2199" s="98"/>
      <c r="J2199" s="98"/>
      <c r="K2199" s="94"/>
      <c r="L2199" s="95"/>
      <c r="M2199" s="95"/>
      <c r="N2199" s="101"/>
    </row>
    <row r="2200" spans="1:14" ht="24.95" customHeight="1" x14ac:dyDescent="0.25">
      <c r="A2200" s="360"/>
      <c r="B2200" s="360"/>
      <c r="C2200" s="360"/>
      <c r="D2200" s="102"/>
      <c r="E2200" s="498"/>
      <c r="F2200" s="571"/>
      <c r="G2200" s="101"/>
      <c r="H2200" s="499"/>
      <c r="I2200" s="98"/>
      <c r="J2200" s="98"/>
      <c r="K2200" s="94"/>
      <c r="L2200" s="95"/>
      <c r="M2200" s="95"/>
      <c r="N2200" s="101"/>
    </row>
    <row r="2201" spans="1:14" ht="24.95" customHeight="1" x14ac:dyDescent="0.25">
      <c r="A2201" s="360"/>
      <c r="B2201" s="360"/>
      <c r="C2201" s="360"/>
      <c r="D2201" s="102"/>
      <c r="E2201" s="498"/>
      <c r="F2201" s="571"/>
      <c r="G2201" s="101"/>
      <c r="H2201" s="499"/>
      <c r="I2201" s="98"/>
      <c r="J2201" s="98"/>
      <c r="K2201" s="94"/>
      <c r="L2201" s="95"/>
      <c r="M2201" s="95"/>
      <c r="N2201" s="101"/>
    </row>
    <row r="2202" spans="1:14" ht="24.95" customHeight="1" x14ac:dyDescent="0.25">
      <c r="A2202" s="360"/>
      <c r="B2202" s="360"/>
      <c r="C2202" s="360"/>
      <c r="D2202" s="102"/>
      <c r="E2202" s="498"/>
      <c r="F2202" s="571"/>
      <c r="G2202" s="101"/>
      <c r="H2202" s="499"/>
      <c r="I2202" s="98"/>
      <c r="J2202" s="98"/>
      <c r="K2202" s="94"/>
      <c r="L2202" s="95"/>
      <c r="M2202" s="95"/>
      <c r="N2202" s="101"/>
    </row>
    <row r="2203" spans="1:14" ht="24.95" customHeight="1" x14ac:dyDescent="0.25">
      <c r="A2203" s="360"/>
      <c r="B2203" s="360"/>
      <c r="C2203" s="360"/>
      <c r="D2203" s="102"/>
      <c r="E2203" s="498"/>
      <c r="F2203" s="571"/>
      <c r="G2203" s="101"/>
      <c r="H2203" s="499"/>
      <c r="I2203" s="98"/>
      <c r="J2203" s="98"/>
      <c r="K2203" s="94"/>
      <c r="L2203" s="95"/>
      <c r="M2203" s="95"/>
      <c r="N2203" s="101"/>
    </row>
    <row r="2204" spans="1:14" ht="24.95" customHeight="1" x14ac:dyDescent="0.25">
      <c r="A2204" s="360"/>
      <c r="B2204" s="360"/>
      <c r="C2204" s="360"/>
      <c r="D2204" s="102"/>
      <c r="E2204" s="498"/>
      <c r="F2204" s="571"/>
      <c r="G2204" s="101"/>
      <c r="H2204" s="499"/>
      <c r="I2204" s="98"/>
      <c r="J2204" s="98"/>
      <c r="K2204" s="94"/>
      <c r="L2204" s="95"/>
      <c r="M2204" s="95"/>
      <c r="N2204" s="101"/>
    </row>
    <row r="2205" spans="1:14" ht="24.95" customHeight="1" x14ac:dyDescent="0.25">
      <c r="A2205" s="360"/>
      <c r="B2205" s="360"/>
      <c r="C2205" s="360"/>
      <c r="D2205" s="102"/>
      <c r="E2205" s="498"/>
      <c r="F2205" s="571"/>
      <c r="G2205" s="101"/>
      <c r="H2205" s="499"/>
      <c r="I2205" s="98"/>
      <c r="J2205" s="98"/>
      <c r="K2205" s="94"/>
      <c r="L2205" s="95"/>
      <c r="M2205" s="95"/>
      <c r="N2205" s="101"/>
    </row>
    <row r="2206" spans="1:14" ht="24.95" customHeight="1" x14ac:dyDescent="0.25">
      <c r="A2206" s="360"/>
      <c r="B2206" s="360"/>
      <c r="C2206" s="360"/>
      <c r="D2206" s="102"/>
      <c r="E2206" s="498"/>
      <c r="F2206" s="571"/>
      <c r="G2206" s="101"/>
      <c r="H2206" s="499"/>
      <c r="I2206" s="98"/>
      <c r="J2206" s="98"/>
      <c r="K2206" s="94"/>
      <c r="L2206" s="95"/>
      <c r="M2206" s="95"/>
      <c r="N2206" s="101"/>
    </row>
    <row r="2207" spans="1:14" ht="24.95" customHeight="1" x14ac:dyDescent="0.25">
      <c r="A2207" s="360"/>
      <c r="B2207" s="360"/>
      <c r="C2207" s="360"/>
      <c r="D2207" s="102"/>
      <c r="E2207" s="498"/>
      <c r="F2207" s="571"/>
      <c r="G2207" s="101"/>
      <c r="H2207" s="499"/>
      <c r="I2207" s="98"/>
      <c r="J2207" s="98"/>
      <c r="K2207" s="94"/>
      <c r="L2207" s="95"/>
      <c r="M2207" s="95"/>
      <c r="N2207" s="101"/>
    </row>
    <row r="2208" spans="1:14" ht="24.95" customHeight="1" x14ac:dyDescent="0.25">
      <c r="A2208" s="360"/>
      <c r="B2208" s="360"/>
      <c r="C2208" s="360"/>
      <c r="D2208" s="102"/>
      <c r="E2208" s="498"/>
      <c r="F2208" s="571"/>
      <c r="G2208" s="101"/>
      <c r="H2208" s="499"/>
      <c r="I2208" s="98"/>
      <c r="J2208" s="98"/>
      <c r="K2208" s="94"/>
      <c r="L2208" s="95"/>
      <c r="M2208" s="95"/>
      <c r="N2208" s="101"/>
    </row>
    <row r="2209" spans="1:14" ht="24.95" customHeight="1" x14ac:dyDescent="0.25">
      <c r="A2209" s="360"/>
      <c r="B2209" s="360"/>
      <c r="C2209" s="360"/>
      <c r="D2209" s="102"/>
      <c r="E2209" s="498"/>
      <c r="F2209" s="571"/>
      <c r="G2209" s="101"/>
      <c r="H2209" s="499"/>
      <c r="I2209" s="98"/>
      <c r="J2209" s="98"/>
      <c r="K2209" s="94"/>
      <c r="L2209" s="95"/>
      <c r="M2209" s="95"/>
      <c r="N2209" s="101"/>
    </row>
    <row r="2210" spans="1:14" ht="24.95" customHeight="1" x14ac:dyDescent="0.25">
      <c r="A2210" s="360"/>
      <c r="B2210" s="360"/>
      <c r="C2210" s="360"/>
      <c r="D2210" s="102"/>
      <c r="E2210" s="498"/>
      <c r="F2210" s="571"/>
      <c r="G2210" s="101"/>
      <c r="H2210" s="499"/>
      <c r="I2210" s="98"/>
      <c r="J2210" s="98"/>
      <c r="K2210" s="94"/>
      <c r="L2210" s="95"/>
      <c r="M2210" s="95"/>
      <c r="N2210" s="101"/>
    </row>
    <row r="2211" spans="1:14" ht="24.95" customHeight="1" x14ac:dyDescent="0.25">
      <c r="A2211" s="360"/>
      <c r="B2211" s="360"/>
      <c r="C2211" s="360"/>
      <c r="D2211" s="102"/>
      <c r="E2211" s="498"/>
      <c r="F2211" s="571"/>
      <c r="G2211" s="101"/>
      <c r="H2211" s="499"/>
      <c r="I2211" s="98"/>
      <c r="J2211" s="98"/>
      <c r="K2211" s="94"/>
      <c r="L2211" s="95"/>
      <c r="M2211" s="95"/>
      <c r="N2211" s="101"/>
    </row>
    <row r="2212" spans="1:14" ht="24.95" customHeight="1" x14ac:dyDescent="0.25">
      <c r="A2212" s="360"/>
      <c r="B2212" s="360"/>
      <c r="C2212" s="360"/>
      <c r="D2212" s="102"/>
      <c r="E2212" s="498"/>
      <c r="F2212" s="571"/>
      <c r="G2212" s="101"/>
      <c r="H2212" s="499"/>
      <c r="I2212" s="98"/>
      <c r="J2212" s="98"/>
      <c r="K2212" s="94"/>
      <c r="L2212" s="95"/>
      <c r="M2212" s="95"/>
      <c r="N2212" s="101"/>
    </row>
    <row r="2213" spans="1:14" ht="24.95" customHeight="1" x14ac:dyDescent="0.25">
      <c r="A2213" s="360"/>
      <c r="B2213" s="360"/>
      <c r="C2213" s="360"/>
      <c r="D2213" s="102"/>
      <c r="E2213" s="498"/>
      <c r="F2213" s="571"/>
      <c r="G2213" s="101"/>
      <c r="H2213" s="499"/>
      <c r="I2213" s="98"/>
      <c r="J2213" s="98"/>
      <c r="K2213" s="94"/>
      <c r="L2213" s="95"/>
      <c r="M2213" s="95"/>
      <c r="N2213" s="101"/>
    </row>
    <row r="2214" spans="1:14" ht="24.95" customHeight="1" x14ac:dyDescent="0.25">
      <c r="A2214" s="360"/>
      <c r="B2214" s="360"/>
      <c r="C2214" s="360"/>
      <c r="D2214" s="102"/>
      <c r="E2214" s="498"/>
      <c r="F2214" s="571"/>
      <c r="G2214" s="101"/>
      <c r="H2214" s="499"/>
      <c r="I2214" s="98"/>
      <c r="J2214" s="98"/>
      <c r="K2214" s="94"/>
      <c r="L2214" s="95"/>
      <c r="M2214" s="95"/>
      <c r="N2214" s="101"/>
    </row>
    <row r="2215" spans="1:14" ht="24.95" customHeight="1" x14ac:dyDescent="0.25">
      <c r="A2215" s="360"/>
      <c r="B2215" s="360"/>
      <c r="C2215" s="360"/>
      <c r="D2215" s="102"/>
      <c r="E2215" s="498"/>
      <c r="F2215" s="571"/>
      <c r="G2215" s="101"/>
      <c r="H2215" s="499"/>
      <c r="I2215" s="98"/>
      <c r="J2215" s="98"/>
      <c r="K2215" s="94"/>
      <c r="L2215" s="95"/>
      <c r="M2215" s="95"/>
      <c r="N2215" s="101"/>
    </row>
    <row r="2216" spans="1:14" ht="24.95" customHeight="1" x14ac:dyDescent="0.25">
      <c r="A2216" s="360"/>
      <c r="B2216" s="360"/>
      <c r="C2216" s="360"/>
      <c r="D2216" s="102"/>
      <c r="E2216" s="498"/>
      <c r="F2216" s="571"/>
      <c r="G2216" s="101"/>
      <c r="H2216" s="499"/>
      <c r="I2216" s="98"/>
      <c r="J2216" s="98"/>
      <c r="K2216" s="94"/>
      <c r="L2216" s="95"/>
      <c r="M2216" s="95"/>
      <c r="N2216" s="101"/>
    </row>
    <row r="2217" spans="1:14" ht="24.95" customHeight="1" x14ac:dyDescent="0.25">
      <c r="A2217" s="360"/>
      <c r="B2217" s="360"/>
      <c r="C2217" s="360"/>
      <c r="D2217" s="102"/>
      <c r="E2217" s="498"/>
      <c r="F2217" s="571"/>
      <c r="G2217" s="101"/>
      <c r="H2217" s="499"/>
      <c r="I2217" s="98"/>
      <c r="J2217" s="98"/>
      <c r="K2217" s="94"/>
      <c r="L2217" s="95"/>
      <c r="M2217" s="95"/>
      <c r="N2217" s="101"/>
    </row>
    <row r="2218" spans="1:14" ht="24.95" customHeight="1" x14ac:dyDescent="0.25">
      <c r="A2218" s="360"/>
      <c r="B2218" s="360"/>
      <c r="C2218" s="360"/>
      <c r="D2218" s="102"/>
      <c r="E2218" s="498"/>
      <c r="F2218" s="571"/>
      <c r="G2218" s="101"/>
      <c r="H2218" s="499"/>
      <c r="I2218" s="98"/>
      <c r="J2218" s="98"/>
      <c r="K2218" s="94"/>
      <c r="L2218" s="95"/>
      <c r="M2218" s="95"/>
      <c r="N2218" s="101"/>
    </row>
    <row r="2219" spans="1:14" ht="24.95" customHeight="1" x14ac:dyDescent="0.25">
      <c r="A2219" s="360"/>
      <c r="B2219" s="360"/>
      <c r="C2219" s="360"/>
      <c r="D2219" s="102"/>
      <c r="E2219" s="498"/>
      <c r="F2219" s="571"/>
      <c r="G2219" s="101"/>
      <c r="H2219" s="499"/>
      <c r="I2219" s="98"/>
      <c r="J2219" s="98"/>
      <c r="K2219" s="94"/>
      <c r="L2219" s="95"/>
      <c r="M2219" s="95"/>
      <c r="N2219" s="101"/>
    </row>
    <row r="2220" spans="1:14" ht="24.95" customHeight="1" x14ac:dyDescent="0.25">
      <c r="A2220" s="360"/>
      <c r="B2220" s="360"/>
      <c r="C2220" s="360"/>
      <c r="D2220" s="102"/>
      <c r="E2220" s="498"/>
      <c r="F2220" s="571"/>
      <c r="G2220" s="101"/>
      <c r="H2220" s="499"/>
      <c r="I2220" s="98"/>
      <c r="J2220" s="98"/>
      <c r="K2220" s="94"/>
      <c r="L2220" s="95"/>
      <c r="M2220" s="95"/>
      <c r="N2220" s="101"/>
    </row>
    <row r="2221" spans="1:14" ht="24.95" customHeight="1" x14ac:dyDescent="0.25">
      <c r="A2221" s="360"/>
      <c r="B2221" s="360"/>
      <c r="C2221" s="360"/>
      <c r="D2221" s="102"/>
      <c r="E2221" s="498"/>
      <c r="F2221" s="571"/>
      <c r="G2221" s="101"/>
      <c r="H2221" s="499"/>
      <c r="I2221" s="98"/>
      <c r="J2221" s="98"/>
      <c r="K2221" s="94"/>
      <c r="L2221" s="95"/>
      <c r="M2221" s="95"/>
      <c r="N2221" s="101"/>
    </row>
    <row r="2222" spans="1:14" ht="24.95" customHeight="1" x14ac:dyDescent="0.25">
      <c r="A2222" s="360"/>
      <c r="B2222" s="360"/>
      <c r="C2222" s="360"/>
      <c r="D2222" s="102"/>
      <c r="E2222" s="498"/>
      <c r="F2222" s="571"/>
      <c r="G2222" s="101"/>
      <c r="H2222" s="499"/>
      <c r="I2222" s="98"/>
      <c r="J2222" s="98"/>
      <c r="K2222" s="94"/>
      <c r="L2222" s="95"/>
      <c r="M2222" s="95"/>
      <c r="N2222" s="101"/>
    </row>
    <row r="2223" spans="1:14" ht="24.95" customHeight="1" x14ac:dyDescent="0.25">
      <c r="A2223" s="360"/>
      <c r="B2223" s="360"/>
      <c r="C2223" s="360"/>
      <c r="D2223" s="102"/>
      <c r="E2223" s="498"/>
      <c r="F2223" s="571"/>
      <c r="G2223" s="101"/>
      <c r="H2223" s="499"/>
      <c r="I2223" s="98"/>
      <c r="J2223" s="98"/>
      <c r="K2223" s="94"/>
      <c r="L2223" s="95"/>
      <c r="M2223" s="95"/>
      <c r="N2223" s="101"/>
    </row>
    <row r="2224" spans="1:14" ht="24.95" customHeight="1" x14ac:dyDescent="0.25">
      <c r="A2224" s="360"/>
      <c r="B2224" s="360"/>
      <c r="C2224" s="360"/>
      <c r="D2224" s="102"/>
      <c r="E2224" s="498"/>
      <c r="F2224" s="571"/>
      <c r="G2224" s="101"/>
      <c r="H2224" s="499"/>
      <c r="I2224" s="98"/>
      <c r="J2224" s="98"/>
      <c r="K2224" s="94"/>
      <c r="L2224" s="95"/>
      <c r="M2224" s="95"/>
      <c r="N2224" s="101"/>
    </row>
    <row r="2225" spans="1:14" ht="24.95" customHeight="1" x14ac:dyDescent="0.25">
      <c r="A2225" s="360"/>
      <c r="B2225" s="360"/>
      <c r="C2225" s="360"/>
      <c r="D2225" s="102"/>
      <c r="E2225" s="498"/>
      <c r="F2225" s="571"/>
      <c r="G2225" s="101"/>
      <c r="H2225" s="499"/>
      <c r="I2225" s="98"/>
      <c r="J2225" s="98"/>
      <c r="K2225" s="94"/>
      <c r="L2225" s="95"/>
      <c r="M2225" s="95"/>
      <c r="N2225" s="101"/>
    </row>
    <row r="2226" spans="1:14" ht="24.95" customHeight="1" x14ac:dyDescent="0.25">
      <c r="A2226" s="360"/>
      <c r="B2226" s="360"/>
      <c r="C2226" s="360"/>
      <c r="D2226" s="102"/>
      <c r="E2226" s="498"/>
      <c r="F2226" s="571"/>
      <c r="G2226" s="101"/>
      <c r="H2226" s="499"/>
      <c r="I2226" s="98"/>
      <c r="J2226" s="98"/>
      <c r="K2226" s="94"/>
      <c r="L2226" s="95"/>
      <c r="M2226" s="95"/>
      <c r="N2226" s="101"/>
    </row>
    <row r="2227" spans="1:14" ht="24.95" customHeight="1" x14ac:dyDescent="0.25">
      <c r="A2227" s="360"/>
      <c r="B2227" s="360"/>
      <c r="C2227" s="360"/>
      <c r="D2227" s="102"/>
      <c r="E2227" s="498"/>
      <c r="F2227" s="571"/>
      <c r="G2227" s="101"/>
      <c r="H2227" s="499"/>
      <c r="I2227" s="98"/>
      <c r="J2227" s="98"/>
      <c r="K2227" s="94"/>
      <c r="L2227" s="95"/>
      <c r="M2227" s="95"/>
      <c r="N2227" s="101"/>
    </row>
    <row r="2228" spans="1:14" ht="24.95" customHeight="1" x14ac:dyDescent="0.25">
      <c r="A2228" s="360"/>
      <c r="B2228" s="360"/>
      <c r="C2228" s="360"/>
      <c r="D2228" s="102"/>
      <c r="E2228" s="498"/>
      <c r="F2228" s="571"/>
      <c r="G2228" s="101"/>
      <c r="H2228" s="499"/>
      <c r="I2228" s="98"/>
      <c r="J2228" s="98"/>
      <c r="K2228" s="94"/>
      <c r="L2228" s="95"/>
      <c r="M2228" s="95"/>
      <c r="N2228" s="101"/>
    </row>
    <row r="2229" spans="1:14" ht="24.95" customHeight="1" x14ac:dyDescent="0.25">
      <c r="A2229" s="360"/>
      <c r="B2229" s="360"/>
      <c r="C2229" s="360"/>
      <c r="D2229" s="102"/>
      <c r="E2229" s="498"/>
      <c r="F2229" s="571"/>
      <c r="G2229" s="101"/>
      <c r="H2229" s="499"/>
      <c r="I2229" s="98"/>
      <c r="J2229" s="98"/>
      <c r="K2229" s="94"/>
      <c r="L2229" s="95"/>
      <c r="M2229" s="95"/>
      <c r="N2229" s="101"/>
    </row>
    <row r="2230" spans="1:14" ht="24.95" customHeight="1" x14ac:dyDescent="0.25">
      <c r="A2230" s="360"/>
      <c r="B2230" s="360"/>
      <c r="C2230" s="360"/>
      <c r="D2230" s="102"/>
      <c r="E2230" s="498"/>
      <c r="F2230" s="571"/>
      <c r="G2230" s="101"/>
      <c r="H2230" s="499"/>
      <c r="I2230" s="98"/>
      <c r="J2230" s="98"/>
      <c r="K2230" s="94"/>
      <c r="L2230" s="95"/>
      <c r="M2230" s="95"/>
      <c r="N2230" s="101"/>
    </row>
    <row r="2231" spans="1:14" ht="24.95" customHeight="1" x14ac:dyDescent="0.25">
      <c r="A2231" s="360"/>
      <c r="B2231" s="360"/>
      <c r="C2231" s="360"/>
      <c r="D2231" s="102"/>
      <c r="E2231" s="498"/>
      <c r="F2231" s="571"/>
      <c r="G2231" s="101"/>
      <c r="H2231" s="499"/>
      <c r="I2231" s="98"/>
      <c r="J2231" s="98"/>
      <c r="K2231" s="94"/>
      <c r="L2231" s="95"/>
      <c r="M2231" s="95"/>
      <c r="N2231" s="101"/>
    </row>
    <row r="2232" spans="1:14" ht="24.95" customHeight="1" x14ac:dyDescent="0.25">
      <c r="A2232" s="360"/>
      <c r="B2232" s="360"/>
      <c r="C2232" s="360"/>
      <c r="D2232" s="102"/>
      <c r="E2232" s="498"/>
      <c r="F2232" s="571"/>
      <c r="G2232" s="101"/>
      <c r="H2232" s="499"/>
      <c r="I2232" s="98"/>
      <c r="J2232" s="98"/>
      <c r="K2232" s="94"/>
      <c r="L2232" s="95"/>
      <c r="M2232" s="95"/>
      <c r="N2232" s="101"/>
    </row>
    <row r="2233" spans="1:14" ht="24.95" customHeight="1" x14ac:dyDescent="0.25">
      <c r="A2233" s="360"/>
      <c r="B2233" s="360"/>
      <c r="C2233" s="360"/>
      <c r="D2233" s="102"/>
      <c r="E2233" s="498"/>
      <c r="F2233" s="571"/>
      <c r="G2233" s="101"/>
      <c r="H2233" s="499"/>
      <c r="I2233" s="98"/>
      <c r="J2233" s="98"/>
      <c r="K2233" s="94"/>
      <c r="L2233" s="95"/>
      <c r="M2233" s="95"/>
      <c r="N2233" s="101"/>
    </row>
    <row r="2234" spans="1:14" ht="24.95" customHeight="1" x14ac:dyDescent="0.25">
      <c r="A2234" s="360"/>
      <c r="B2234" s="360"/>
      <c r="C2234" s="360"/>
      <c r="D2234" s="102"/>
      <c r="E2234" s="498"/>
      <c r="F2234" s="571"/>
      <c r="G2234" s="101"/>
      <c r="H2234" s="499"/>
      <c r="I2234" s="98"/>
      <c r="J2234" s="98"/>
      <c r="K2234" s="94"/>
      <c r="L2234" s="95"/>
      <c r="M2234" s="95"/>
      <c r="N2234" s="101"/>
    </row>
    <row r="2235" spans="1:14" ht="24.95" customHeight="1" x14ac:dyDescent="0.25">
      <c r="A2235" s="360"/>
      <c r="B2235" s="360"/>
      <c r="C2235" s="360"/>
      <c r="D2235" s="102"/>
      <c r="E2235" s="498"/>
      <c r="F2235" s="571"/>
      <c r="G2235" s="101"/>
      <c r="H2235" s="499"/>
      <c r="I2235" s="98"/>
      <c r="J2235" s="98"/>
      <c r="K2235" s="94"/>
      <c r="L2235" s="95"/>
      <c r="M2235" s="95"/>
      <c r="N2235" s="101"/>
    </row>
    <row r="2236" spans="1:14" ht="24.95" customHeight="1" x14ac:dyDescent="0.25">
      <c r="A2236" s="360"/>
      <c r="B2236" s="360"/>
      <c r="C2236" s="360"/>
      <c r="D2236" s="102"/>
      <c r="E2236" s="498"/>
      <c r="F2236" s="571"/>
      <c r="G2236" s="101"/>
      <c r="H2236" s="499"/>
      <c r="I2236" s="98"/>
      <c r="J2236" s="98"/>
      <c r="K2236" s="94"/>
      <c r="L2236" s="95"/>
      <c r="M2236" s="95"/>
      <c r="N2236" s="101"/>
    </row>
    <row r="2237" spans="1:14" ht="24.95" customHeight="1" x14ac:dyDescent="0.25">
      <c r="A2237" s="360"/>
      <c r="B2237" s="360"/>
      <c r="C2237" s="360"/>
      <c r="D2237" s="102"/>
      <c r="E2237" s="498"/>
      <c r="F2237" s="571"/>
      <c r="G2237" s="101"/>
      <c r="H2237" s="499"/>
      <c r="I2237" s="98"/>
      <c r="J2237" s="98"/>
      <c r="K2237" s="94"/>
      <c r="L2237" s="95"/>
      <c r="M2237" s="95"/>
      <c r="N2237" s="101"/>
    </row>
    <row r="2238" spans="1:14" ht="24.95" customHeight="1" x14ac:dyDescent="0.25">
      <c r="A2238" s="360"/>
      <c r="B2238" s="360"/>
      <c r="C2238" s="360"/>
      <c r="D2238" s="102"/>
      <c r="E2238" s="498"/>
      <c r="F2238" s="571"/>
      <c r="G2238" s="101"/>
      <c r="H2238" s="499"/>
      <c r="I2238" s="98"/>
      <c r="J2238" s="98"/>
      <c r="K2238" s="94"/>
      <c r="L2238" s="95"/>
      <c r="M2238" s="95"/>
      <c r="N2238" s="101"/>
    </row>
    <row r="2239" spans="1:14" ht="24.95" customHeight="1" x14ac:dyDescent="0.25">
      <c r="A2239" s="360"/>
      <c r="B2239" s="360"/>
      <c r="C2239" s="360"/>
      <c r="D2239" s="102"/>
      <c r="E2239" s="498"/>
      <c r="F2239" s="571"/>
      <c r="G2239" s="101"/>
      <c r="H2239" s="499"/>
      <c r="I2239" s="98"/>
      <c r="J2239" s="98"/>
      <c r="K2239" s="94"/>
      <c r="L2239" s="95"/>
      <c r="M2239" s="95"/>
      <c r="N2239" s="101"/>
    </row>
    <row r="2240" spans="1:14" ht="24.95" customHeight="1" x14ac:dyDescent="0.25">
      <c r="A2240" s="360"/>
      <c r="B2240" s="360"/>
      <c r="C2240" s="360"/>
      <c r="D2240" s="102"/>
      <c r="E2240" s="498"/>
      <c r="F2240" s="571"/>
      <c r="G2240" s="101"/>
      <c r="H2240" s="499"/>
      <c r="I2240" s="98"/>
      <c r="J2240" s="98"/>
      <c r="K2240" s="94"/>
      <c r="L2240" s="95"/>
      <c r="M2240" s="95"/>
      <c r="N2240" s="101"/>
    </row>
    <row r="2241" spans="1:14" ht="24.95" customHeight="1" x14ac:dyDescent="0.25">
      <c r="A2241" s="360"/>
      <c r="B2241" s="360"/>
      <c r="C2241" s="360"/>
      <c r="D2241" s="102"/>
      <c r="E2241" s="498"/>
      <c r="F2241" s="571"/>
      <c r="G2241" s="101"/>
      <c r="H2241" s="499"/>
      <c r="I2241" s="98"/>
      <c r="J2241" s="98"/>
      <c r="K2241" s="94"/>
      <c r="L2241" s="95"/>
      <c r="M2241" s="95"/>
      <c r="N2241" s="101"/>
    </row>
    <row r="2242" spans="1:14" ht="24.95" customHeight="1" x14ac:dyDescent="0.25">
      <c r="A2242" s="360"/>
      <c r="B2242" s="360"/>
      <c r="C2242" s="360"/>
      <c r="D2242" s="102"/>
      <c r="E2242" s="498"/>
      <c r="F2242" s="571"/>
      <c r="G2242" s="101"/>
      <c r="H2242" s="499"/>
      <c r="I2242" s="98"/>
      <c r="J2242" s="98"/>
      <c r="K2242" s="94"/>
      <c r="L2242" s="95"/>
      <c r="M2242" s="95"/>
      <c r="N2242" s="101"/>
    </row>
    <row r="2243" spans="1:14" ht="24.95" customHeight="1" x14ac:dyDescent="0.25">
      <c r="A2243" s="360"/>
      <c r="B2243" s="360"/>
      <c r="C2243" s="360"/>
      <c r="D2243" s="102"/>
      <c r="E2243" s="498"/>
      <c r="F2243" s="571"/>
      <c r="G2243" s="101"/>
      <c r="H2243" s="499"/>
      <c r="I2243" s="98"/>
      <c r="J2243" s="98"/>
      <c r="K2243" s="94"/>
      <c r="L2243" s="95"/>
      <c r="M2243" s="95"/>
      <c r="N2243" s="101"/>
    </row>
    <row r="2244" spans="1:14" ht="24.95" customHeight="1" x14ac:dyDescent="0.25">
      <c r="A2244" s="360"/>
      <c r="B2244" s="360"/>
      <c r="C2244" s="360"/>
      <c r="D2244" s="102"/>
      <c r="E2244" s="498"/>
      <c r="F2244" s="571"/>
      <c r="G2244" s="101"/>
      <c r="H2244" s="499"/>
      <c r="I2244" s="98"/>
      <c r="J2244" s="98"/>
      <c r="K2244" s="94"/>
      <c r="L2244" s="95"/>
      <c r="M2244" s="95"/>
      <c r="N2244" s="101"/>
    </row>
    <row r="2245" spans="1:14" ht="24.95" customHeight="1" x14ac:dyDescent="0.25">
      <c r="A2245" s="360"/>
      <c r="B2245" s="360"/>
      <c r="C2245" s="360"/>
      <c r="D2245" s="102"/>
      <c r="E2245" s="498"/>
      <c r="F2245" s="571"/>
      <c r="G2245" s="101"/>
      <c r="H2245" s="499"/>
      <c r="I2245" s="98"/>
      <c r="J2245" s="98"/>
      <c r="K2245" s="94"/>
      <c r="L2245" s="95"/>
      <c r="M2245" s="95"/>
      <c r="N2245" s="101"/>
    </row>
    <row r="2246" spans="1:14" ht="24.95" customHeight="1" x14ac:dyDescent="0.25">
      <c r="A2246" s="360"/>
      <c r="B2246" s="360"/>
      <c r="C2246" s="360"/>
      <c r="D2246" s="102"/>
      <c r="E2246" s="498"/>
      <c r="F2246" s="571"/>
      <c r="G2246" s="101"/>
      <c r="H2246" s="499"/>
      <c r="I2246" s="98"/>
      <c r="J2246" s="98"/>
      <c r="K2246" s="94"/>
      <c r="L2246" s="95"/>
      <c r="M2246" s="95"/>
      <c r="N2246" s="101"/>
    </row>
    <row r="2247" spans="1:14" ht="24.95" customHeight="1" x14ac:dyDescent="0.25">
      <c r="A2247" s="360"/>
      <c r="B2247" s="360"/>
      <c r="C2247" s="360"/>
      <c r="D2247" s="102"/>
      <c r="E2247" s="498"/>
      <c r="F2247" s="571"/>
      <c r="G2247" s="101"/>
      <c r="H2247" s="499"/>
      <c r="I2247" s="98"/>
      <c r="J2247" s="98"/>
      <c r="K2247" s="94"/>
      <c r="L2247" s="95"/>
      <c r="M2247" s="95"/>
      <c r="N2247" s="101"/>
    </row>
    <row r="2248" spans="1:14" ht="24.95" customHeight="1" x14ac:dyDescent="0.25">
      <c r="A2248" s="360"/>
      <c r="B2248" s="360"/>
      <c r="C2248" s="360"/>
      <c r="D2248" s="102"/>
      <c r="E2248" s="498"/>
      <c r="F2248" s="571"/>
      <c r="G2248" s="101"/>
      <c r="H2248" s="499"/>
      <c r="I2248" s="98"/>
      <c r="J2248" s="98"/>
      <c r="K2248" s="94"/>
      <c r="L2248" s="95"/>
      <c r="M2248" s="95"/>
      <c r="N2248" s="101"/>
    </row>
    <row r="2249" spans="1:14" ht="24.95" customHeight="1" x14ac:dyDescent="0.25">
      <c r="A2249" s="360"/>
      <c r="B2249" s="360"/>
      <c r="C2249" s="360"/>
      <c r="D2249" s="102"/>
      <c r="E2249" s="498"/>
      <c r="F2249" s="571"/>
      <c r="G2249" s="101"/>
      <c r="H2249" s="499"/>
      <c r="I2249" s="98"/>
      <c r="J2249" s="98"/>
      <c r="K2249" s="94"/>
      <c r="L2249" s="95"/>
      <c r="M2249" s="95"/>
      <c r="N2249" s="101"/>
    </row>
    <row r="2250" spans="1:14" ht="24.95" customHeight="1" x14ac:dyDescent="0.25">
      <c r="A2250" s="360"/>
      <c r="B2250" s="360"/>
      <c r="C2250" s="360"/>
      <c r="D2250" s="102"/>
      <c r="E2250" s="498"/>
      <c r="F2250" s="571"/>
      <c r="G2250" s="101"/>
      <c r="H2250" s="499"/>
      <c r="I2250" s="98"/>
      <c r="J2250" s="98"/>
      <c r="K2250" s="94"/>
      <c r="L2250" s="95"/>
      <c r="M2250" s="95"/>
      <c r="N2250" s="101"/>
    </row>
    <row r="2251" spans="1:14" ht="24.95" customHeight="1" x14ac:dyDescent="0.25">
      <c r="A2251" s="360"/>
      <c r="B2251" s="360"/>
      <c r="C2251" s="360"/>
      <c r="D2251" s="102"/>
      <c r="E2251" s="498"/>
      <c r="F2251" s="571"/>
      <c r="G2251" s="101"/>
      <c r="H2251" s="499"/>
      <c r="I2251" s="98"/>
      <c r="J2251" s="98"/>
      <c r="K2251" s="94"/>
      <c r="L2251" s="95"/>
      <c r="M2251" s="95"/>
      <c r="N2251" s="101"/>
    </row>
    <row r="2252" spans="1:14" ht="24.95" customHeight="1" x14ac:dyDescent="0.25">
      <c r="A2252" s="360"/>
      <c r="B2252" s="360"/>
      <c r="C2252" s="360"/>
      <c r="D2252" s="102"/>
      <c r="E2252" s="498"/>
      <c r="F2252" s="571"/>
      <c r="G2252" s="101"/>
      <c r="H2252" s="499"/>
      <c r="I2252" s="98"/>
      <c r="J2252" s="98"/>
      <c r="K2252" s="94"/>
      <c r="L2252" s="95"/>
      <c r="M2252" s="95"/>
      <c r="N2252" s="101"/>
    </row>
    <row r="2253" spans="1:14" ht="24.95" customHeight="1" x14ac:dyDescent="0.25">
      <c r="A2253" s="360"/>
      <c r="B2253" s="360"/>
      <c r="C2253" s="360"/>
      <c r="D2253" s="102"/>
      <c r="E2253" s="498"/>
      <c r="F2253" s="571"/>
      <c r="G2253" s="101"/>
      <c r="H2253" s="499"/>
      <c r="I2253" s="98"/>
      <c r="J2253" s="98"/>
      <c r="K2253" s="94"/>
      <c r="L2253" s="95"/>
      <c r="M2253" s="95"/>
      <c r="N2253" s="101"/>
    </row>
    <row r="2254" spans="1:14" ht="24.95" customHeight="1" x14ac:dyDescent="0.25">
      <c r="A2254" s="360"/>
      <c r="B2254" s="360"/>
      <c r="C2254" s="360"/>
      <c r="D2254" s="102"/>
      <c r="E2254" s="498"/>
      <c r="F2254" s="571"/>
      <c r="G2254" s="101"/>
      <c r="H2254" s="499"/>
      <c r="I2254" s="98"/>
      <c r="J2254" s="98"/>
      <c r="K2254" s="94"/>
      <c r="L2254" s="95"/>
      <c r="M2254" s="95"/>
      <c r="N2254" s="101"/>
    </row>
    <row r="2255" spans="1:14" ht="24.95" customHeight="1" x14ac:dyDescent="0.25">
      <c r="A2255" s="360"/>
      <c r="B2255" s="360"/>
      <c r="C2255" s="360"/>
      <c r="D2255" s="102"/>
      <c r="E2255" s="498"/>
      <c r="F2255" s="571"/>
      <c r="G2255" s="101"/>
      <c r="H2255" s="499"/>
      <c r="I2255" s="98"/>
      <c r="J2255" s="98"/>
      <c r="K2255" s="94"/>
      <c r="L2255" s="95"/>
      <c r="M2255" s="95"/>
      <c r="N2255" s="101"/>
    </row>
    <row r="2256" spans="1:14" ht="24.95" customHeight="1" x14ac:dyDescent="0.25">
      <c r="A2256" s="360"/>
      <c r="B2256" s="360"/>
      <c r="C2256" s="360"/>
      <c r="D2256" s="102"/>
      <c r="E2256" s="498"/>
      <c r="F2256" s="571"/>
      <c r="G2256" s="101"/>
      <c r="H2256" s="499"/>
      <c r="I2256" s="98"/>
      <c r="J2256" s="98"/>
      <c r="K2256" s="94"/>
      <c r="L2256" s="95"/>
      <c r="M2256" s="95"/>
      <c r="N2256" s="101"/>
    </row>
    <row r="2257" spans="1:14" ht="24.95" customHeight="1" x14ac:dyDescent="0.25">
      <c r="A2257" s="360"/>
      <c r="B2257" s="360"/>
      <c r="C2257" s="360"/>
      <c r="D2257" s="102"/>
      <c r="E2257" s="498"/>
      <c r="F2257" s="571"/>
      <c r="G2257" s="101"/>
      <c r="H2257" s="499"/>
      <c r="I2257" s="98"/>
      <c r="J2257" s="98"/>
      <c r="K2257" s="94"/>
      <c r="L2257" s="95"/>
      <c r="M2257" s="95"/>
      <c r="N2257" s="101"/>
    </row>
    <row r="2258" spans="1:14" ht="24.95" customHeight="1" x14ac:dyDescent="0.25">
      <c r="A2258" s="360"/>
      <c r="B2258" s="360"/>
      <c r="C2258" s="360"/>
      <c r="D2258" s="102"/>
      <c r="E2258" s="498"/>
      <c r="F2258" s="571"/>
      <c r="G2258" s="101"/>
      <c r="H2258" s="499"/>
      <c r="I2258" s="98"/>
      <c r="J2258" s="98"/>
      <c r="K2258" s="94"/>
      <c r="L2258" s="95"/>
      <c r="M2258" s="95"/>
      <c r="N2258" s="101"/>
    </row>
    <row r="2259" spans="1:14" ht="24.95" customHeight="1" x14ac:dyDescent="0.25">
      <c r="A2259" s="360"/>
      <c r="B2259" s="360"/>
      <c r="C2259" s="360"/>
      <c r="D2259" s="102"/>
      <c r="E2259" s="498"/>
      <c r="F2259" s="571"/>
      <c r="G2259" s="101"/>
      <c r="H2259" s="499"/>
      <c r="I2259" s="98"/>
      <c r="J2259" s="98"/>
      <c r="K2259" s="94"/>
      <c r="L2259" s="95"/>
      <c r="M2259" s="95"/>
      <c r="N2259" s="101"/>
    </row>
    <row r="2260" spans="1:14" ht="24.95" customHeight="1" x14ac:dyDescent="0.25">
      <c r="A2260" s="360"/>
      <c r="B2260" s="360"/>
      <c r="C2260" s="360"/>
      <c r="D2260" s="102"/>
      <c r="E2260" s="498"/>
      <c r="F2260" s="571"/>
      <c r="G2260" s="101"/>
      <c r="H2260" s="499"/>
      <c r="I2260" s="98"/>
      <c r="J2260" s="98"/>
      <c r="K2260" s="94"/>
      <c r="L2260" s="95"/>
      <c r="M2260" s="95"/>
      <c r="N2260" s="101"/>
    </row>
    <row r="2261" spans="1:14" ht="24.95" customHeight="1" x14ac:dyDescent="0.25">
      <c r="A2261" s="360"/>
      <c r="B2261" s="360"/>
      <c r="C2261" s="360"/>
      <c r="D2261" s="102"/>
      <c r="E2261" s="498"/>
      <c r="F2261" s="571"/>
      <c r="G2261" s="101"/>
      <c r="H2261" s="499"/>
      <c r="I2261" s="98"/>
      <c r="J2261" s="98"/>
      <c r="K2261" s="94"/>
      <c r="L2261" s="95"/>
      <c r="M2261" s="95"/>
      <c r="N2261" s="101"/>
    </row>
    <row r="2262" spans="1:14" ht="24.95" customHeight="1" x14ac:dyDescent="0.25">
      <c r="A2262" s="360"/>
      <c r="B2262" s="360"/>
      <c r="C2262" s="360"/>
      <c r="D2262" s="102"/>
      <c r="E2262" s="498"/>
      <c r="F2262" s="571"/>
      <c r="G2262" s="101"/>
      <c r="H2262" s="499"/>
      <c r="I2262" s="98"/>
      <c r="J2262" s="98"/>
      <c r="K2262" s="94"/>
      <c r="L2262" s="95"/>
      <c r="M2262" s="95"/>
      <c r="N2262" s="101"/>
    </row>
    <row r="2263" spans="1:14" ht="24.95" customHeight="1" x14ac:dyDescent="0.25">
      <c r="A2263" s="360"/>
      <c r="B2263" s="360"/>
      <c r="C2263" s="360"/>
      <c r="D2263" s="102"/>
      <c r="E2263" s="498"/>
      <c r="F2263" s="571"/>
      <c r="G2263" s="101"/>
      <c r="H2263" s="499"/>
      <c r="I2263" s="98"/>
      <c r="J2263" s="98"/>
      <c r="K2263" s="94"/>
      <c r="L2263" s="95"/>
      <c r="M2263" s="95"/>
      <c r="N2263" s="101"/>
    </row>
    <row r="2264" spans="1:14" ht="24.95" customHeight="1" x14ac:dyDescent="0.25">
      <c r="A2264" s="360"/>
      <c r="B2264" s="360"/>
      <c r="C2264" s="360"/>
      <c r="D2264" s="102"/>
      <c r="E2264" s="498"/>
      <c r="F2264" s="571"/>
      <c r="G2264" s="101"/>
      <c r="H2264" s="499"/>
      <c r="I2264" s="98"/>
      <c r="J2264" s="98"/>
      <c r="K2264" s="94"/>
      <c r="L2264" s="95"/>
      <c r="M2264" s="95"/>
      <c r="N2264" s="101"/>
    </row>
    <row r="2265" spans="1:14" ht="24.95" customHeight="1" x14ac:dyDescent="0.25">
      <c r="A2265" s="360"/>
      <c r="B2265" s="360"/>
      <c r="C2265" s="360"/>
      <c r="D2265" s="102"/>
      <c r="E2265" s="498"/>
      <c r="F2265" s="571"/>
      <c r="G2265" s="101"/>
      <c r="H2265" s="499"/>
      <c r="I2265" s="98"/>
      <c r="J2265" s="98"/>
      <c r="K2265" s="94"/>
      <c r="L2265" s="95"/>
      <c r="M2265" s="95"/>
      <c r="N2265" s="101"/>
    </row>
    <row r="2266" spans="1:14" ht="24.95" customHeight="1" x14ac:dyDescent="0.25">
      <c r="A2266" s="360"/>
      <c r="B2266" s="360"/>
      <c r="C2266" s="360"/>
      <c r="D2266" s="102"/>
      <c r="E2266" s="498"/>
      <c r="F2266" s="571"/>
      <c r="G2266" s="101"/>
      <c r="H2266" s="499"/>
      <c r="I2266" s="98"/>
      <c r="J2266" s="98"/>
      <c r="K2266" s="94"/>
      <c r="L2266" s="95"/>
      <c r="M2266" s="95"/>
      <c r="N2266" s="101"/>
    </row>
    <row r="2267" spans="1:14" ht="24.95" customHeight="1" x14ac:dyDescent="0.25">
      <c r="A2267" s="360"/>
      <c r="B2267" s="360"/>
      <c r="C2267" s="360"/>
      <c r="D2267" s="102"/>
      <c r="E2267" s="498"/>
      <c r="F2267" s="571"/>
      <c r="G2267" s="101"/>
      <c r="H2267" s="499"/>
      <c r="I2267" s="98"/>
      <c r="J2267" s="98"/>
      <c r="K2267" s="94"/>
      <c r="L2267" s="95"/>
      <c r="M2267" s="95"/>
      <c r="N2267" s="101"/>
    </row>
    <row r="2268" spans="1:14" ht="24.95" customHeight="1" x14ac:dyDescent="0.25">
      <c r="A2268" s="360"/>
      <c r="B2268" s="360"/>
      <c r="C2268" s="360"/>
      <c r="D2268" s="102"/>
      <c r="E2268" s="498"/>
      <c r="F2268" s="571"/>
      <c r="G2268" s="101"/>
      <c r="H2268" s="499"/>
      <c r="I2268" s="98"/>
      <c r="J2268" s="98"/>
      <c r="K2268" s="94"/>
      <c r="L2268" s="95"/>
      <c r="M2268" s="95"/>
      <c r="N2268" s="101"/>
    </row>
    <row r="2269" spans="1:14" ht="24.95" customHeight="1" x14ac:dyDescent="0.25">
      <c r="A2269" s="360"/>
      <c r="B2269" s="360"/>
      <c r="C2269" s="360"/>
      <c r="D2269" s="102"/>
      <c r="E2269" s="498"/>
      <c r="F2269" s="571"/>
      <c r="G2269" s="101"/>
      <c r="H2269" s="499"/>
      <c r="I2269" s="98"/>
      <c r="J2269" s="98"/>
      <c r="K2269" s="94"/>
      <c r="L2269" s="95"/>
      <c r="M2269" s="95"/>
      <c r="N2269" s="101"/>
    </row>
    <row r="2270" spans="1:14" ht="24.95" customHeight="1" x14ac:dyDescent="0.25">
      <c r="A2270" s="360"/>
      <c r="B2270" s="360"/>
      <c r="C2270" s="360"/>
      <c r="D2270" s="102"/>
      <c r="E2270" s="498"/>
      <c r="F2270" s="571"/>
      <c r="G2270" s="101"/>
      <c r="H2270" s="499"/>
      <c r="I2270" s="98"/>
      <c r="J2270" s="98"/>
      <c r="K2270" s="94"/>
      <c r="L2270" s="95"/>
      <c r="M2270" s="95"/>
      <c r="N2270" s="101"/>
    </row>
    <row r="2271" spans="1:14" ht="24.95" customHeight="1" x14ac:dyDescent="0.25">
      <c r="A2271" s="360"/>
      <c r="B2271" s="360"/>
      <c r="C2271" s="360"/>
      <c r="D2271" s="102"/>
      <c r="E2271" s="498"/>
      <c r="F2271" s="571"/>
      <c r="G2271" s="101"/>
      <c r="H2271" s="499"/>
      <c r="I2271" s="98"/>
      <c r="J2271" s="98"/>
      <c r="K2271" s="94"/>
      <c r="L2271" s="95"/>
      <c r="M2271" s="95"/>
      <c r="N2271" s="101"/>
    </row>
    <row r="2272" spans="1:14" ht="24.95" customHeight="1" x14ac:dyDescent="0.25">
      <c r="A2272" s="360"/>
      <c r="B2272" s="360"/>
      <c r="C2272" s="360"/>
      <c r="D2272" s="102"/>
      <c r="E2272" s="498"/>
      <c r="F2272" s="571"/>
      <c r="G2272" s="101"/>
      <c r="H2272" s="499"/>
      <c r="I2272" s="98"/>
      <c r="J2272" s="98"/>
      <c r="K2272" s="94"/>
      <c r="L2272" s="95"/>
      <c r="M2272" s="95"/>
      <c r="N2272" s="101"/>
    </row>
    <row r="2273" spans="1:14" ht="24.95" customHeight="1" x14ac:dyDescent="0.25">
      <c r="A2273" s="360"/>
      <c r="B2273" s="360"/>
      <c r="C2273" s="360"/>
      <c r="D2273" s="102"/>
      <c r="E2273" s="498"/>
      <c r="F2273" s="571"/>
      <c r="G2273" s="101"/>
      <c r="H2273" s="499"/>
      <c r="I2273" s="98"/>
      <c r="J2273" s="98"/>
      <c r="K2273" s="94"/>
      <c r="L2273" s="95"/>
      <c r="M2273" s="95"/>
      <c r="N2273" s="101"/>
    </row>
    <row r="2274" spans="1:14" ht="24.95" customHeight="1" x14ac:dyDescent="0.25">
      <c r="A2274" s="360"/>
      <c r="B2274" s="360"/>
      <c r="C2274" s="360"/>
      <c r="D2274" s="102"/>
      <c r="E2274" s="498"/>
      <c r="F2274" s="571"/>
      <c r="G2274" s="101"/>
      <c r="H2274" s="499"/>
      <c r="I2274" s="98"/>
      <c r="J2274" s="98"/>
      <c r="K2274" s="94"/>
      <c r="L2274" s="95"/>
      <c r="M2274" s="95"/>
      <c r="N2274" s="101"/>
    </row>
    <row r="2275" spans="1:14" ht="24.95" customHeight="1" x14ac:dyDescent="0.25">
      <c r="A2275" s="360"/>
      <c r="B2275" s="360"/>
      <c r="C2275" s="360"/>
      <c r="D2275" s="102"/>
      <c r="E2275" s="498"/>
      <c r="F2275" s="571"/>
      <c r="G2275" s="101"/>
      <c r="H2275" s="499"/>
      <c r="I2275" s="98"/>
      <c r="J2275" s="98"/>
      <c r="K2275" s="94"/>
      <c r="L2275" s="95"/>
      <c r="M2275" s="95"/>
      <c r="N2275" s="101"/>
    </row>
    <row r="2276" spans="1:14" ht="24.95" customHeight="1" x14ac:dyDescent="0.25">
      <c r="A2276" s="360"/>
      <c r="B2276" s="360"/>
      <c r="C2276" s="360"/>
      <c r="D2276" s="102"/>
      <c r="E2276" s="498"/>
      <c r="F2276" s="571"/>
      <c r="G2276" s="101"/>
      <c r="H2276" s="499"/>
      <c r="I2276" s="98"/>
      <c r="J2276" s="98"/>
      <c r="K2276" s="94"/>
      <c r="L2276" s="95"/>
      <c r="M2276" s="95"/>
      <c r="N2276" s="101"/>
    </row>
    <row r="2277" spans="1:14" ht="24.95" customHeight="1" x14ac:dyDescent="0.25">
      <c r="A2277" s="360"/>
      <c r="B2277" s="360"/>
      <c r="C2277" s="360"/>
      <c r="D2277" s="102"/>
      <c r="E2277" s="498"/>
      <c r="F2277" s="571"/>
      <c r="G2277" s="101"/>
      <c r="H2277" s="499"/>
      <c r="I2277" s="98"/>
      <c r="J2277" s="98"/>
      <c r="K2277" s="94"/>
      <c r="L2277" s="95"/>
      <c r="M2277" s="95"/>
      <c r="N2277" s="101"/>
    </row>
    <row r="2278" spans="1:14" ht="24.95" customHeight="1" x14ac:dyDescent="0.25">
      <c r="A2278" s="360"/>
      <c r="B2278" s="360"/>
      <c r="C2278" s="360"/>
      <c r="D2278" s="102"/>
      <c r="E2278" s="498"/>
      <c r="F2278" s="571"/>
      <c r="G2278" s="101"/>
      <c r="H2278" s="499"/>
      <c r="I2278" s="98"/>
      <c r="J2278" s="98"/>
      <c r="K2278" s="94"/>
      <c r="L2278" s="95"/>
      <c r="M2278" s="95"/>
      <c r="N2278" s="101"/>
    </row>
    <row r="2279" spans="1:14" ht="24.95" customHeight="1" x14ac:dyDescent="0.25">
      <c r="A2279" s="360"/>
      <c r="B2279" s="360"/>
      <c r="C2279" s="360"/>
      <c r="D2279" s="102"/>
      <c r="E2279" s="498"/>
      <c r="F2279" s="571"/>
      <c r="G2279" s="101"/>
      <c r="H2279" s="499"/>
      <c r="I2279" s="98"/>
      <c r="J2279" s="98"/>
      <c r="K2279" s="94"/>
      <c r="L2279" s="95"/>
      <c r="M2279" s="95"/>
      <c r="N2279" s="101"/>
    </row>
    <row r="2280" spans="1:14" ht="24.95" customHeight="1" x14ac:dyDescent="0.25">
      <c r="A2280" s="360"/>
      <c r="B2280" s="360"/>
      <c r="C2280" s="360"/>
      <c r="D2280" s="102"/>
      <c r="E2280" s="498"/>
      <c r="F2280" s="571"/>
      <c r="G2280" s="101"/>
      <c r="H2280" s="499"/>
      <c r="I2280" s="98"/>
      <c r="J2280" s="98"/>
      <c r="K2280" s="94"/>
      <c r="L2280" s="95"/>
      <c r="M2280" s="95"/>
      <c r="N2280" s="101"/>
    </row>
    <row r="2281" spans="1:14" ht="24.95" customHeight="1" x14ac:dyDescent="0.25">
      <c r="A2281" s="360"/>
      <c r="B2281" s="360"/>
      <c r="C2281" s="360"/>
      <c r="D2281" s="102"/>
      <c r="E2281" s="498"/>
      <c r="F2281" s="571"/>
      <c r="G2281" s="101"/>
      <c r="H2281" s="499"/>
      <c r="I2281" s="98"/>
      <c r="J2281" s="98"/>
      <c r="K2281" s="94"/>
      <c r="L2281" s="95"/>
      <c r="M2281" s="95"/>
      <c r="N2281" s="101"/>
    </row>
    <row r="2282" spans="1:14" ht="24.95" customHeight="1" x14ac:dyDescent="0.25">
      <c r="A2282" s="360"/>
      <c r="B2282" s="360"/>
      <c r="C2282" s="360"/>
      <c r="D2282" s="102"/>
      <c r="E2282" s="498"/>
      <c r="F2282" s="571"/>
      <c r="G2282" s="101"/>
      <c r="H2282" s="499"/>
      <c r="I2282" s="98"/>
      <c r="J2282" s="98"/>
      <c r="K2282" s="94"/>
      <c r="L2282" s="95"/>
      <c r="M2282" s="95"/>
      <c r="N2282" s="101"/>
    </row>
    <row r="2283" spans="1:14" ht="24.95" customHeight="1" x14ac:dyDescent="0.25">
      <c r="A2283" s="360"/>
      <c r="B2283" s="360"/>
      <c r="C2283" s="360"/>
      <c r="D2283" s="102"/>
      <c r="E2283" s="498"/>
      <c r="F2283" s="571"/>
      <c r="G2283" s="101"/>
      <c r="H2283" s="499"/>
      <c r="I2283" s="98"/>
      <c r="J2283" s="98"/>
      <c r="K2283" s="94"/>
      <c r="L2283" s="95"/>
      <c r="M2283" s="95"/>
      <c r="N2283" s="101"/>
    </row>
    <row r="2284" spans="1:14" ht="24.95" customHeight="1" x14ac:dyDescent="0.25">
      <c r="A2284" s="360"/>
      <c r="B2284" s="360"/>
      <c r="C2284" s="360"/>
      <c r="D2284" s="102"/>
      <c r="E2284" s="498"/>
      <c r="F2284" s="571"/>
      <c r="G2284" s="101"/>
      <c r="H2284" s="499"/>
      <c r="I2284" s="98"/>
      <c r="J2284" s="98"/>
      <c r="K2284" s="94"/>
      <c r="L2284" s="95"/>
      <c r="M2284" s="95"/>
      <c r="N2284" s="101"/>
    </row>
    <row r="2285" spans="1:14" ht="24.95" customHeight="1" x14ac:dyDescent="0.25">
      <c r="A2285" s="360"/>
      <c r="B2285" s="360"/>
      <c r="C2285" s="360"/>
      <c r="D2285" s="102"/>
      <c r="E2285" s="498"/>
      <c r="F2285" s="571"/>
      <c r="G2285" s="101"/>
      <c r="H2285" s="499"/>
      <c r="I2285" s="98"/>
      <c r="J2285" s="98"/>
      <c r="K2285" s="94"/>
      <c r="L2285" s="95"/>
      <c r="M2285" s="95"/>
      <c r="N2285" s="101"/>
    </row>
    <row r="2286" spans="1:14" ht="24.95" customHeight="1" x14ac:dyDescent="0.25">
      <c r="A2286" s="360"/>
      <c r="B2286" s="360"/>
      <c r="C2286" s="360"/>
      <c r="D2286" s="102"/>
      <c r="E2286" s="498"/>
      <c r="F2286" s="571"/>
      <c r="G2286" s="101"/>
      <c r="H2286" s="499"/>
      <c r="I2286" s="98"/>
      <c r="J2286" s="98"/>
      <c r="K2286" s="94"/>
      <c r="L2286" s="95"/>
      <c r="M2286" s="95"/>
      <c r="N2286" s="101"/>
    </row>
    <row r="2287" spans="1:14" ht="24.95" customHeight="1" x14ac:dyDescent="0.25">
      <c r="A2287" s="360"/>
      <c r="B2287" s="360"/>
      <c r="C2287" s="360"/>
      <c r="D2287" s="102"/>
      <c r="E2287" s="498"/>
      <c r="F2287" s="571"/>
      <c r="G2287" s="101"/>
      <c r="H2287" s="499"/>
      <c r="I2287" s="98"/>
      <c r="J2287" s="98"/>
      <c r="K2287" s="94"/>
      <c r="L2287" s="95"/>
      <c r="M2287" s="95"/>
      <c r="N2287" s="101"/>
    </row>
    <row r="2288" spans="1:14" ht="24.95" customHeight="1" x14ac:dyDescent="0.25">
      <c r="A2288" s="360"/>
      <c r="B2288" s="360"/>
      <c r="C2288" s="360"/>
      <c r="D2288" s="102"/>
      <c r="E2288" s="498"/>
      <c r="F2288" s="571"/>
      <c r="G2288" s="101"/>
      <c r="H2288" s="499"/>
      <c r="I2288" s="98"/>
      <c r="J2288" s="98"/>
      <c r="K2288" s="94"/>
      <c r="L2288" s="95"/>
      <c r="M2288" s="95"/>
      <c r="N2288" s="101"/>
    </row>
    <row r="2289" spans="1:14" ht="24.95" customHeight="1" x14ac:dyDescent="0.25">
      <c r="A2289" s="360"/>
      <c r="B2289" s="360"/>
      <c r="C2289" s="360"/>
      <c r="D2289" s="102"/>
      <c r="E2289" s="498"/>
      <c r="F2289" s="571"/>
      <c r="G2289" s="101"/>
      <c r="H2289" s="499"/>
      <c r="I2289" s="98"/>
      <c r="J2289" s="98"/>
      <c r="K2289" s="94"/>
      <c r="L2289" s="95"/>
      <c r="M2289" s="95"/>
      <c r="N2289" s="101"/>
    </row>
    <row r="2290" spans="1:14" ht="24.95" customHeight="1" x14ac:dyDescent="0.25">
      <c r="A2290" s="360"/>
      <c r="B2290" s="360"/>
      <c r="C2290" s="360"/>
      <c r="D2290" s="102"/>
      <c r="E2290" s="498"/>
      <c r="F2290" s="571"/>
      <c r="G2290" s="101"/>
      <c r="H2290" s="499"/>
      <c r="I2290" s="98"/>
      <c r="J2290" s="98"/>
      <c r="K2290" s="94"/>
      <c r="L2290" s="95"/>
      <c r="M2290" s="95"/>
      <c r="N2290" s="101"/>
    </row>
    <row r="2291" spans="1:14" ht="24.95" customHeight="1" x14ac:dyDescent="0.25">
      <c r="A2291" s="360"/>
      <c r="B2291" s="360"/>
      <c r="C2291" s="360"/>
      <c r="D2291" s="102"/>
      <c r="E2291" s="498"/>
      <c r="F2291" s="571"/>
      <c r="G2291" s="101"/>
      <c r="H2291" s="499"/>
      <c r="I2291" s="98"/>
      <c r="J2291" s="98"/>
      <c r="K2291" s="94"/>
      <c r="L2291" s="95"/>
      <c r="M2291" s="95"/>
      <c r="N2291" s="101"/>
    </row>
    <row r="2292" spans="1:14" ht="24.95" customHeight="1" x14ac:dyDescent="0.25">
      <c r="A2292" s="360"/>
      <c r="B2292" s="360"/>
      <c r="C2292" s="360"/>
      <c r="D2292" s="102"/>
      <c r="E2292" s="498"/>
      <c r="F2292" s="571"/>
      <c r="G2292" s="101"/>
      <c r="H2292" s="499"/>
      <c r="I2292" s="98"/>
      <c r="J2292" s="98"/>
      <c r="K2292" s="94"/>
      <c r="L2292" s="95"/>
      <c r="M2292" s="95"/>
      <c r="N2292" s="101"/>
    </row>
    <row r="2293" spans="1:14" ht="24.95" customHeight="1" x14ac:dyDescent="0.25">
      <c r="A2293" s="360"/>
      <c r="B2293" s="360"/>
      <c r="C2293" s="360"/>
      <c r="D2293" s="102"/>
      <c r="E2293" s="498"/>
      <c r="F2293" s="571"/>
      <c r="G2293" s="101"/>
      <c r="H2293" s="499"/>
      <c r="I2293" s="98"/>
      <c r="J2293" s="98"/>
      <c r="K2293" s="94"/>
      <c r="L2293" s="95"/>
      <c r="M2293" s="95"/>
      <c r="N2293" s="101"/>
    </row>
    <row r="2294" spans="1:14" ht="24.95" customHeight="1" x14ac:dyDescent="0.25">
      <c r="A2294" s="360"/>
      <c r="B2294" s="360"/>
      <c r="C2294" s="360"/>
      <c r="D2294" s="102"/>
      <c r="E2294" s="498"/>
      <c r="F2294" s="571"/>
      <c r="G2294" s="101"/>
      <c r="H2294" s="499"/>
      <c r="I2294" s="98"/>
      <c r="J2294" s="98"/>
      <c r="K2294" s="94"/>
      <c r="L2294" s="95"/>
      <c r="M2294" s="95"/>
      <c r="N2294" s="101"/>
    </row>
    <row r="2295" spans="1:14" ht="24.95" customHeight="1" x14ac:dyDescent="0.25">
      <c r="A2295" s="360"/>
      <c r="B2295" s="360"/>
      <c r="C2295" s="360"/>
      <c r="D2295" s="102"/>
      <c r="E2295" s="498"/>
      <c r="F2295" s="571"/>
      <c r="G2295" s="101"/>
      <c r="H2295" s="499"/>
      <c r="I2295" s="98"/>
      <c r="J2295" s="98"/>
      <c r="K2295" s="94"/>
      <c r="L2295" s="95"/>
      <c r="M2295" s="95"/>
      <c r="N2295" s="101"/>
    </row>
    <row r="2296" spans="1:14" ht="24.95" customHeight="1" x14ac:dyDescent="0.25">
      <c r="A2296" s="360"/>
      <c r="B2296" s="360"/>
      <c r="C2296" s="360"/>
      <c r="D2296" s="102"/>
      <c r="E2296" s="498"/>
      <c r="F2296" s="571"/>
      <c r="G2296" s="101"/>
      <c r="H2296" s="499"/>
      <c r="I2296" s="98"/>
      <c r="J2296" s="98"/>
      <c r="K2296" s="94"/>
      <c r="L2296" s="95"/>
      <c r="M2296" s="95"/>
      <c r="N2296" s="101"/>
    </row>
    <row r="2297" spans="1:14" ht="24.95" customHeight="1" x14ac:dyDescent="0.25">
      <c r="A2297" s="360"/>
      <c r="B2297" s="360"/>
      <c r="C2297" s="360"/>
      <c r="D2297" s="102"/>
      <c r="E2297" s="498"/>
      <c r="F2297" s="571"/>
      <c r="G2297" s="101"/>
      <c r="H2297" s="499"/>
      <c r="I2297" s="98"/>
      <c r="J2297" s="98"/>
      <c r="K2297" s="94"/>
      <c r="L2297" s="95"/>
      <c r="M2297" s="95"/>
      <c r="N2297" s="101"/>
    </row>
    <row r="2298" spans="1:14" ht="24.95" customHeight="1" x14ac:dyDescent="0.25">
      <c r="A2298" s="360"/>
      <c r="B2298" s="360"/>
      <c r="C2298" s="360"/>
      <c r="D2298" s="102"/>
      <c r="E2298" s="498"/>
      <c r="F2298" s="571"/>
      <c r="G2298" s="101"/>
      <c r="H2298" s="499"/>
      <c r="I2298" s="98"/>
      <c r="J2298" s="98"/>
      <c r="K2298" s="94"/>
      <c r="L2298" s="95"/>
      <c r="M2298" s="95"/>
      <c r="N2298" s="101"/>
    </row>
    <row r="2299" spans="1:14" ht="24.95" customHeight="1" x14ac:dyDescent="0.25">
      <c r="A2299" s="360"/>
      <c r="B2299" s="360"/>
      <c r="C2299" s="360"/>
      <c r="D2299" s="102"/>
      <c r="E2299" s="498"/>
      <c r="F2299" s="571"/>
      <c r="G2299" s="101"/>
      <c r="H2299" s="499"/>
      <c r="I2299" s="98"/>
      <c r="J2299" s="98"/>
      <c r="K2299" s="94"/>
      <c r="L2299" s="95"/>
      <c r="M2299" s="95"/>
      <c r="N2299" s="101"/>
    </row>
    <row r="2300" spans="1:14" ht="24.95" customHeight="1" x14ac:dyDescent="0.25">
      <c r="A2300" s="360"/>
      <c r="B2300" s="360"/>
      <c r="C2300" s="360"/>
      <c r="D2300" s="102"/>
      <c r="E2300" s="498"/>
      <c r="F2300" s="571"/>
      <c r="G2300" s="101"/>
      <c r="H2300" s="499"/>
      <c r="I2300" s="98"/>
      <c r="J2300" s="98"/>
      <c r="K2300" s="94"/>
      <c r="L2300" s="95"/>
      <c r="M2300" s="95"/>
      <c r="N2300" s="101"/>
    </row>
    <row r="2301" spans="1:14" ht="24.95" customHeight="1" x14ac:dyDescent="0.25">
      <c r="A2301" s="360"/>
      <c r="B2301" s="360"/>
      <c r="C2301" s="360"/>
      <c r="D2301" s="102"/>
      <c r="E2301" s="498"/>
      <c r="F2301" s="571"/>
      <c r="G2301" s="101"/>
      <c r="H2301" s="499"/>
      <c r="I2301" s="98"/>
      <c r="J2301" s="98"/>
      <c r="K2301" s="94"/>
      <c r="L2301" s="95"/>
      <c r="M2301" s="95"/>
      <c r="N2301" s="101"/>
    </row>
    <row r="2302" spans="1:14" ht="24.95" customHeight="1" x14ac:dyDescent="0.25">
      <c r="A2302" s="360"/>
      <c r="B2302" s="360"/>
      <c r="C2302" s="360"/>
      <c r="D2302" s="102"/>
      <c r="E2302" s="498"/>
      <c r="F2302" s="571"/>
      <c r="G2302" s="101"/>
      <c r="H2302" s="499"/>
      <c r="I2302" s="98"/>
      <c r="J2302" s="98"/>
      <c r="K2302" s="94"/>
      <c r="L2302" s="95"/>
      <c r="M2302" s="95"/>
      <c r="N2302" s="101"/>
    </row>
    <row r="2303" spans="1:14" ht="24.95" customHeight="1" x14ac:dyDescent="0.25">
      <c r="A2303" s="360"/>
      <c r="B2303" s="360"/>
      <c r="C2303" s="360"/>
      <c r="D2303" s="102"/>
      <c r="E2303" s="498"/>
      <c r="F2303" s="571"/>
      <c r="G2303" s="101"/>
      <c r="H2303" s="499"/>
      <c r="I2303" s="98"/>
      <c r="J2303" s="98"/>
      <c r="K2303" s="94"/>
      <c r="L2303" s="95"/>
      <c r="M2303" s="95"/>
      <c r="N2303" s="101"/>
    </row>
    <row r="2304" spans="1:14" ht="24.95" customHeight="1" x14ac:dyDescent="0.25">
      <c r="A2304" s="360"/>
      <c r="B2304" s="360"/>
      <c r="C2304" s="360"/>
      <c r="D2304" s="102"/>
      <c r="E2304" s="498"/>
      <c r="F2304" s="571"/>
      <c r="G2304" s="101"/>
      <c r="H2304" s="499"/>
      <c r="I2304" s="98"/>
      <c r="J2304" s="98"/>
      <c r="K2304" s="94"/>
      <c r="L2304" s="95"/>
      <c r="M2304" s="95"/>
      <c r="N2304" s="101"/>
    </row>
    <row r="2305" spans="1:14" ht="24.95" customHeight="1" x14ac:dyDescent="0.25">
      <c r="A2305" s="360"/>
      <c r="B2305" s="360"/>
      <c r="C2305" s="360"/>
      <c r="D2305" s="102"/>
      <c r="E2305" s="498"/>
      <c r="F2305" s="571"/>
      <c r="G2305" s="101"/>
      <c r="H2305" s="499"/>
      <c r="I2305" s="98"/>
      <c r="J2305" s="98"/>
      <c r="K2305" s="94"/>
      <c r="L2305" s="95"/>
      <c r="M2305" s="95"/>
      <c r="N2305" s="101"/>
    </row>
    <row r="2306" spans="1:14" ht="24.95" customHeight="1" x14ac:dyDescent="0.25">
      <c r="A2306" s="360"/>
      <c r="B2306" s="360"/>
      <c r="C2306" s="360"/>
      <c r="D2306" s="102"/>
      <c r="E2306" s="498"/>
      <c r="F2306" s="571"/>
      <c r="G2306" s="101"/>
      <c r="H2306" s="499"/>
      <c r="I2306" s="98"/>
      <c r="J2306" s="98"/>
      <c r="K2306" s="94"/>
      <c r="L2306" s="95"/>
      <c r="M2306" s="95"/>
      <c r="N2306" s="101"/>
    </row>
    <row r="2307" spans="1:14" ht="24.95" customHeight="1" x14ac:dyDescent="0.25">
      <c r="A2307" s="360"/>
      <c r="B2307" s="360"/>
      <c r="C2307" s="360"/>
      <c r="D2307" s="102"/>
      <c r="E2307" s="498"/>
      <c r="F2307" s="571"/>
      <c r="G2307" s="101"/>
      <c r="H2307" s="499"/>
      <c r="I2307" s="98"/>
      <c r="J2307" s="98"/>
      <c r="K2307" s="94"/>
      <c r="L2307" s="95"/>
      <c r="M2307" s="95"/>
      <c r="N2307" s="101"/>
    </row>
    <row r="2308" spans="1:14" ht="24.95" customHeight="1" x14ac:dyDescent="0.25">
      <c r="A2308" s="360"/>
      <c r="B2308" s="360"/>
      <c r="C2308" s="360"/>
      <c r="D2308" s="102"/>
      <c r="E2308" s="498"/>
      <c r="F2308" s="571"/>
      <c r="G2308" s="101"/>
      <c r="H2308" s="499"/>
      <c r="I2308" s="98"/>
      <c r="J2308" s="98"/>
      <c r="K2308" s="94"/>
      <c r="L2308" s="95"/>
      <c r="M2308" s="95"/>
      <c r="N2308" s="101"/>
    </row>
    <row r="2309" spans="1:14" ht="24.95" customHeight="1" x14ac:dyDescent="0.25">
      <c r="A2309" s="360"/>
      <c r="B2309" s="360"/>
      <c r="C2309" s="360"/>
      <c r="D2309" s="102"/>
      <c r="E2309" s="498"/>
      <c r="F2309" s="571"/>
      <c r="G2309" s="101"/>
      <c r="H2309" s="499"/>
      <c r="I2309" s="98"/>
      <c r="J2309" s="98"/>
      <c r="K2309" s="94"/>
      <c r="L2309" s="95"/>
      <c r="M2309" s="95"/>
      <c r="N2309" s="101"/>
    </row>
    <row r="2310" spans="1:14" ht="24.95" customHeight="1" x14ac:dyDescent="0.25">
      <c r="A2310" s="360"/>
      <c r="B2310" s="360"/>
      <c r="C2310" s="360"/>
      <c r="D2310" s="102"/>
      <c r="E2310" s="498"/>
      <c r="F2310" s="571"/>
      <c r="G2310" s="101"/>
      <c r="H2310" s="499"/>
      <c r="I2310" s="98"/>
      <c r="J2310" s="98"/>
      <c r="K2310" s="94"/>
      <c r="L2310" s="95"/>
      <c r="M2310" s="95"/>
      <c r="N2310" s="101"/>
    </row>
    <row r="2311" spans="1:14" ht="24.95" customHeight="1" x14ac:dyDescent="0.25">
      <c r="A2311" s="360"/>
      <c r="B2311" s="360"/>
      <c r="C2311" s="360"/>
      <c r="D2311" s="102"/>
      <c r="E2311" s="498"/>
      <c r="F2311" s="571"/>
      <c r="G2311" s="101"/>
      <c r="H2311" s="499"/>
      <c r="I2311" s="98"/>
      <c r="J2311" s="98"/>
      <c r="K2311" s="94"/>
      <c r="L2311" s="95"/>
      <c r="M2311" s="95"/>
      <c r="N2311" s="101"/>
    </row>
    <row r="2312" spans="1:14" ht="24.95" customHeight="1" x14ac:dyDescent="0.25">
      <c r="A2312" s="360"/>
      <c r="B2312" s="360"/>
      <c r="C2312" s="360"/>
      <c r="D2312" s="102"/>
      <c r="E2312" s="498"/>
      <c r="F2312" s="571"/>
      <c r="G2312" s="101"/>
      <c r="H2312" s="499"/>
      <c r="I2312" s="98"/>
      <c r="J2312" s="98"/>
      <c r="K2312" s="94"/>
      <c r="L2312" s="95"/>
      <c r="M2312" s="95"/>
      <c r="N2312" s="101"/>
    </row>
    <row r="2313" spans="1:14" ht="24.95" customHeight="1" x14ac:dyDescent="0.25">
      <c r="A2313" s="360"/>
      <c r="B2313" s="360"/>
      <c r="C2313" s="360"/>
      <c r="D2313" s="102"/>
      <c r="E2313" s="498"/>
      <c r="F2313" s="571"/>
      <c r="G2313" s="101"/>
      <c r="H2313" s="499"/>
      <c r="I2313" s="98"/>
      <c r="J2313" s="98"/>
      <c r="K2313" s="94"/>
      <c r="L2313" s="95"/>
      <c r="M2313" s="95"/>
      <c r="N2313" s="101"/>
    </row>
    <row r="2314" spans="1:14" ht="24.95" customHeight="1" x14ac:dyDescent="0.25">
      <c r="A2314" s="360"/>
      <c r="B2314" s="360"/>
      <c r="C2314" s="360"/>
      <c r="D2314" s="102"/>
      <c r="E2314" s="498"/>
      <c r="F2314" s="571"/>
      <c r="G2314" s="101"/>
      <c r="H2314" s="499"/>
      <c r="I2314" s="98"/>
      <c r="J2314" s="98"/>
      <c r="K2314" s="94"/>
      <c r="L2314" s="95"/>
      <c r="M2314" s="95"/>
      <c r="N2314" s="101"/>
    </row>
    <row r="2315" spans="1:14" ht="24.95" customHeight="1" x14ac:dyDescent="0.25">
      <c r="A2315" s="360"/>
      <c r="B2315" s="360"/>
      <c r="C2315" s="360"/>
      <c r="D2315" s="102"/>
      <c r="E2315" s="498"/>
      <c r="F2315" s="571"/>
      <c r="G2315" s="101"/>
      <c r="H2315" s="499"/>
      <c r="I2315" s="98"/>
      <c r="J2315" s="98"/>
      <c r="K2315" s="94"/>
      <c r="L2315" s="95"/>
      <c r="M2315" s="95"/>
      <c r="N2315" s="101"/>
    </row>
    <row r="2316" spans="1:14" ht="24.95" customHeight="1" x14ac:dyDescent="0.25">
      <c r="A2316" s="360"/>
      <c r="B2316" s="360"/>
      <c r="C2316" s="360"/>
      <c r="D2316" s="102"/>
      <c r="E2316" s="498"/>
      <c r="F2316" s="571"/>
      <c r="G2316" s="101"/>
      <c r="H2316" s="499"/>
      <c r="I2316" s="98"/>
      <c r="J2316" s="98"/>
      <c r="K2316" s="94"/>
      <c r="L2316" s="95"/>
      <c r="M2316" s="95"/>
      <c r="N2316" s="101"/>
    </row>
    <row r="2317" spans="1:14" ht="24.95" customHeight="1" x14ac:dyDescent="0.25">
      <c r="A2317" s="360"/>
      <c r="B2317" s="360"/>
      <c r="C2317" s="360"/>
      <c r="D2317" s="102"/>
      <c r="E2317" s="498"/>
      <c r="F2317" s="571"/>
      <c r="G2317" s="101"/>
      <c r="H2317" s="499"/>
      <c r="I2317" s="98"/>
      <c r="J2317" s="98"/>
      <c r="K2317" s="94"/>
      <c r="L2317" s="95"/>
      <c r="M2317" s="95"/>
      <c r="N2317" s="101"/>
    </row>
    <row r="2318" spans="1:14" ht="24.95" customHeight="1" x14ac:dyDescent="0.25">
      <c r="A2318" s="360"/>
      <c r="B2318" s="360"/>
      <c r="C2318" s="360"/>
      <c r="D2318" s="102"/>
      <c r="E2318" s="498"/>
      <c r="F2318" s="571"/>
      <c r="G2318" s="101"/>
      <c r="H2318" s="499"/>
      <c r="I2318" s="98"/>
      <c r="J2318" s="98"/>
      <c r="K2318" s="94"/>
      <c r="L2318" s="95"/>
      <c r="M2318" s="95"/>
      <c r="N2318" s="101"/>
    </row>
    <row r="2319" spans="1:14" ht="24.95" customHeight="1" x14ac:dyDescent="0.25">
      <c r="A2319" s="360"/>
      <c r="B2319" s="360"/>
      <c r="C2319" s="360"/>
      <c r="D2319" s="102"/>
      <c r="E2319" s="498"/>
      <c r="F2319" s="571"/>
      <c r="G2319" s="101"/>
      <c r="H2319" s="499"/>
      <c r="I2319" s="98"/>
      <c r="J2319" s="98"/>
      <c r="K2319" s="94"/>
      <c r="L2319" s="95"/>
      <c r="M2319" s="95"/>
      <c r="N2319" s="101"/>
    </row>
    <row r="2320" spans="1:14" ht="24.95" customHeight="1" x14ac:dyDescent="0.25">
      <c r="A2320" s="360"/>
      <c r="B2320" s="360"/>
      <c r="C2320" s="360"/>
      <c r="D2320" s="102"/>
      <c r="E2320" s="498"/>
      <c r="F2320" s="571"/>
      <c r="G2320" s="101"/>
      <c r="H2320" s="499"/>
      <c r="I2320" s="98"/>
      <c r="J2320" s="98"/>
      <c r="K2320" s="94"/>
      <c r="L2320" s="95"/>
      <c r="M2320" s="95"/>
      <c r="N2320" s="101"/>
    </row>
    <row r="2321" spans="1:14" ht="24.95" customHeight="1" x14ac:dyDescent="0.25">
      <c r="A2321" s="360"/>
      <c r="B2321" s="360"/>
      <c r="C2321" s="360"/>
      <c r="D2321" s="102"/>
      <c r="E2321" s="498"/>
      <c r="F2321" s="571"/>
      <c r="G2321" s="101"/>
      <c r="H2321" s="499"/>
      <c r="I2321" s="98"/>
      <c r="J2321" s="98"/>
      <c r="K2321" s="94"/>
      <c r="L2321" s="95"/>
      <c r="M2321" s="95"/>
      <c r="N2321" s="101"/>
    </row>
    <row r="2322" spans="1:14" ht="24.95" customHeight="1" x14ac:dyDescent="0.25">
      <c r="A2322" s="360"/>
      <c r="B2322" s="360"/>
      <c r="C2322" s="360"/>
      <c r="D2322" s="102"/>
      <c r="E2322" s="498"/>
      <c r="F2322" s="571"/>
      <c r="G2322" s="101"/>
      <c r="H2322" s="499"/>
      <c r="I2322" s="98"/>
      <c r="J2322" s="98"/>
      <c r="K2322" s="94"/>
      <c r="L2322" s="95"/>
      <c r="M2322" s="95"/>
      <c r="N2322" s="101"/>
    </row>
    <row r="2323" spans="1:14" ht="24.95" customHeight="1" x14ac:dyDescent="0.25">
      <c r="A2323" s="360"/>
      <c r="B2323" s="360"/>
      <c r="C2323" s="360"/>
      <c r="D2323" s="102"/>
      <c r="E2323" s="498"/>
      <c r="F2323" s="571"/>
      <c r="G2323" s="101"/>
      <c r="H2323" s="499"/>
      <c r="I2323" s="98"/>
      <c r="J2323" s="98"/>
      <c r="K2323" s="94"/>
      <c r="L2323" s="95"/>
      <c r="M2323" s="95"/>
      <c r="N2323" s="101"/>
    </row>
    <row r="2324" spans="1:14" ht="24.95" customHeight="1" x14ac:dyDescent="0.25">
      <c r="A2324" s="360"/>
      <c r="B2324" s="360"/>
      <c r="C2324" s="360"/>
      <c r="D2324" s="102"/>
      <c r="E2324" s="498"/>
      <c r="F2324" s="571"/>
      <c r="G2324" s="101"/>
      <c r="H2324" s="499"/>
      <c r="I2324" s="98"/>
      <c r="J2324" s="98"/>
      <c r="K2324" s="94"/>
      <c r="L2324" s="95"/>
      <c r="M2324" s="95"/>
      <c r="N2324" s="101"/>
    </row>
    <row r="2325" spans="1:14" ht="24.95" customHeight="1" x14ac:dyDescent="0.25">
      <c r="A2325" s="360"/>
      <c r="B2325" s="360"/>
      <c r="C2325" s="360"/>
      <c r="D2325" s="102"/>
      <c r="E2325" s="498"/>
      <c r="F2325" s="571"/>
      <c r="G2325" s="101"/>
      <c r="H2325" s="499"/>
      <c r="I2325" s="98"/>
      <c r="J2325" s="98"/>
      <c r="K2325" s="94"/>
      <c r="L2325" s="95"/>
      <c r="M2325" s="95"/>
      <c r="N2325" s="101"/>
    </row>
    <row r="2326" spans="1:14" ht="24.95" customHeight="1" x14ac:dyDescent="0.25">
      <c r="A2326" s="360"/>
      <c r="B2326" s="360"/>
      <c r="C2326" s="360"/>
      <c r="D2326" s="102"/>
      <c r="E2326" s="498"/>
      <c r="F2326" s="571"/>
      <c r="G2326" s="101"/>
      <c r="H2326" s="499"/>
      <c r="I2326" s="98"/>
      <c r="J2326" s="98"/>
      <c r="K2326" s="94"/>
      <c r="L2326" s="95"/>
      <c r="M2326" s="95"/>
      <c r="N2326" s="101"/>
    </row>
    <row r="2327" spans="1:14" ht="24.95" customHeight="1" x14ac:dyDescent="0.25">
      <c r="A2327" s="360"/>
      <c r="B2327" s="360"/>
      <c r="C2327" s="360"/>
      <c r="D2327" s="102"/>
      <c r="E2327" s="498"/>
      <c r="F2327" s="571"/>
      <c r="G2327" s="101"/>
      <c r="H2327" s="499"/>
      <c r="I2327" s="98"/>
      <c r="J2327" s="98"/>
      <c r="K2327" s="94"/>
      <c r="L2327" s="95"/>
      <c r="M2327" s="95"/>
      <c r="N2327" s="101"/>
    </row>
    <row r="2328" spans="1:14" ht="24.95" customHeight="1" x14ac:dyDescent="0.25">
      <c r="A2328" s="360"/>
      <c r="B2328" s="360"/>
      <c r="C2328" s="360"/>
      <c r="D2328" s="102"/>
      <c r="E2328" s="498"/>
      <c r="F2328" s="571"/>
      <c r="G2328" s="101"/>
      <c r="H2328" s="499"/>
      <c r="I2328" s="98"/>
      <c r="J2328" s="98"/>
      <c r="K2328" s="94"/>
      <c r="L2328" s="95"/>
      <c r="M2328" s="95"/>
      <c r="N2328" s="101"/>
    </row>
    <row r="2329" spans="1:14" ht="24.95" customHeight="1" x14ac:dyDescent="0.25">
      <c r="A2329" s="360"/>
      <c r="B2329" s="360"/>
      <c r="C2329" s="360"/>
      <c r="D2329" s="102"/>
      <c r="E2329" s="498"/>
      <c r="F2329" s="571"/>
      <c r="G2329" s="101"/>
      <c r="H2329" s="499"/>
      <c r="I2329" s="98"/>
      <c r="J2329" s="98"/>
      <c r="K2329" s="94"/>
      <c r="L2329" s="95"/>
      <c r="M2329" s="95"/>
      <c r="N2329" s="101"/>
    </row>
    <row r="2330" spans="1:14" ht="24.95" customHeight="1" x14ac:dyDescent="0.25">
      <c r="A2330" s="360"/>
      <c r="B2330" s="360"/>
      <c r="C2330" s="360"/>
      <c r="D2330" s="102"/>
      <c r="E2330" s="498"/>
      <c r="F2330" s="571"/>
      <c r="G2330" s="101"/>
      <c r="H2330" s="499"/>
      <c r="I2330" s="98"/>
      <c r="J2330" s="98"/>
      <c r="K2330" s="94"/>
      <c r="L2330" s="95"/>
      <c r="M2330" s="95"/>
      <c r="N2330" s="101"/>
    </row>
    <row r="2331" spans="1:14" ht="24.95" customHeight="1" x14ac:dyDescent="0.25">
      <c r="A2331" s="360"/>
      <c r="B2331" s="360"/>
      <c r="C2331" s="360"/>
      <c r="D2331" s="102"/>
      <c r="E2331" s="498"/>
      <c r="F2331" s="571"/>
      <c r="G2331" s="101"/>
      <c r="H2331" s="499"/>
      <c r="I2331" s="98"/>
      <c r="J2331" s="98"/>
      <c r="K2331" s="94"/>
      <c r="L2331" s="95"/>
      <c r="M2331" s="95"/>
      <c r="N2331" s="101"/>
    </row>
    <row r="2332" spans="1:14" ht="24.95" customHeight="1" x14ac:dyDescent="0.25">
      <c r="A2332" s="360"/>
      <c r="B2332" s="360"/>
      <c r="C2332" s="360"/>
      <c r="D2332" s="102"/>
      <c r="E2332" s="498"/>
      <c r="F2332" s="571"/>
      <c r="G2332" s="101"/>
      <c r="H2332" s="499"/>
      <c r="I2332" s="98"/>
      <c r="J2332" s="98"/>
      <c r="K2332" s="94"/>
      <c r="L2332" s="95"/>
      <c r="M2332" s="95"/>
      <c r="N2332" s="101"/>
    </row>
    <row r="2333" spans="1:14" ht="24.95" customHeight="1" x14ac:dyDescent="0.25">
      <c r="A2333" s="360"/>
      <c r="B2333" s="360"/>
      <c r="C2333" s="360"/>
      <c r="D2333" s="102"/>
      <c r="E2333" s="498"/>
      <c r="F2333" s="571"/>
      <c r="G2333" s="101"/>
      <c r="H2333" s="499"/>
      <c r="I2333" s="98"/>
      <c r="J2333" s="98"/>
      <c r="K2333" s="94"/>
      <c r="L2333" s="95"/>
      <c r="M2333" s="95"/>
      <c r="N2333" s="101"/>
    </row>
    <row r="2334" spans="1:14" ht="24.95" customHeight="1" x14ac:dyDescent="0.25">
      <c r="A2334" s="360"/>
      <c r="B2334" s="360"/>
      <c r="C2334" s="360"/>
      <c r="D2334" s="102"/>
      <c r="E2334" s="498"/>
      <c r="F2334" s="571"/>
      <c r="G2334" s="101"/>
      <c r="H2334" s="499"/>
      <c r="I2334" s="98"/>
      <c r="J2334" s="98"/>
      <c r="K2334" s="94"/>
      <c r="L2334" s="95"/>
      <c r="M2334" s="95"/>
      <c r="N2334" s="101"/>
    </row>
    <row r="2335" spans="1:14" ht="24.95" customHeight="1" x14ac:dyDescent="0.25">
      <c r="A2335" s="360"/>
      <c r="B2335" s="360"/>
      <c r="C2335" s="360"/>
      <c r="D2335" s="102"/>
      <c r="E2335" s="498"/>
      <c r="F2335" s="571"/>
      <c r="G2335" s="101"/>
      <c r="H2335" s="499"/>
      <c r="I2335" s="98"/>
      <c r="J2335" s="98"/>
      <c r="K2335" s="94"/>
      <c r="L2335" s="95"/>
      <c r="M2335" s="95"/>
      <c r="N2335" s="101"/>
    </row>
    <row r="2336" spans="1:14" ht="24.95" customHeight="1" x14ac:dyDescent="0.25">
      <c r="A2336" s="360"/>
      <c r="B2336" s="360"/>
      <c r="C2336" s="360"/>
      <c r="D2336" s="102"/>
      <c r="E2336" s="498"/>
      <c r="F2336" s="571"/>
      <c r="G2336" s="101"/>
      <c r="H2336" s="499"/>
      <c r="I2336" s="98"/>
      <c r="J2336" s="98"/>
      <c r="K2336" s="94"/>
      <c r="L2336" s="95"/>
      <c r="M2336" s="95"/>
      <c r="N2336" s="101"/>
    </row>
    <row r="2337" spans="1:14" ht="24.95" customHeight="1" x14ac:dyDescent="0.25">
      <c r="A2337" s="360"/>
      <c r="B2337" s="360"/>
      <c r="C2337" s="360"/>
      <c r="D2337" s="102"/>
      <c r="E2337" s="498"/>
      <c r="F2337" s="571"/>
      <c r="G2337" s="101"/>
      <c r="H2337" s="499"/>
      <c r="I2337" s="98"/>
      <c r="J2337" s="98"/>
      <c r="K2337" s="94"/>
      <c r="L2337" s="95"/>
      <c r="M2337" s="95"/>
      <c r="N2337" s="101"/>
    </row>
    <row r="2338" spans="1:14" ht="24.95" customHeight="1" x14ac:dyDescent="0.25">
      <c r="A2338" s="360"/>
      <c r="B2338" s="360"/>
      <c r="C2338" s="360"/>
      <c r="D2338" s="102"/>
      <c r="E2338" s="498"/>
      <c r="F2338" s="571"/>
      <c r="G2338" s="101"/>
      <c r="H2338" s="499"/>
      <c r="I2338" s="98"/>
      <c r="J2338" s="98"/>
      <c r="K2338" s="94"/>
      <c r="L2338" s="95"/>
      <c r="M2338" s="95"/>
      <c r="N2338" s="101"/>
    </row>
    <row r="2339" spans="1:14" ht="24.95" customHeight="1" x14ac:dyDescent="0.25">
      <c r="A2339" s="360"/>
      <c r="B2339" s="360"/>
      <c r="C2339" s="360"/>
      <c r="D2339" s="102"/>
      <c r="E2339" s="498"/>
      <c r="F2339" s="571"/>
      <c r="G2339" s="101"/>
      <c r="H2339" s="499"/>
      <c r="I2339" s="98"/>
      <c r="J2339" s="98"/>
      <c r="K2339" s="94"/>
      <c r="L2339" s="95"/>
      <c r="M2339" s="95"/>
      <c r="N2339" s="101"/>
    </row>
    <row r="2340" spans="1:14" ht="24.95" customHeight="1" x14ac:dyDescent="0.25">
      <c r="A2340" s="360"/>
      <c r="B2340" s="360"/>
      <c r="C2340" s="360"/>
      <c r="D2340" s="102"/>
      <c r="E2340" s="498"/>
      <c r="F2340" s="571"/>
      <c r="G2340" s="101"/>
      <c r="H2340" s="499"/>
      <c r="I2340" s="98"/>
      <c r="J2340" s="98"/>
      <c r="K2340" s="94"/>
      <c r="L2340" s="95"/>
      <c r="M2340" s="95"/>
      <c r="N2340" s="101"/>
    </row>
    <row r="2341" spans="1:14" ht="24.95" customHeight="1" x14ac:dyDescent="0.25">
      <c r="A2341" s="360"/>
      <c r="B2341" s="360"/>
      <c r="C2341" s="360"/>
      <c r="D2341" s="102"/>
      <c r="E2341" s="498"/>
      <c r="F2341" s="571"/>
      <c r="G2341" s="101"/>
      <c r="H2341" s="499"/>
      <c r="I2341" s="98"/>
      <c r="J2341" s="98"/>
      <c r="K2341" s="94"/>
      <c r="L2341" s="95"/>
      <c r="M2341" s="95"/>
      <c r="N2341" s="101"/>
    </row>
    <row r="2342" spans="1:14" ht="24.95" customHeight="1" x14ac:dyDescent="0.25">
      <c r="A2342" s="360"/>
      <c r="B2342" s="360"/>
      <c r="C2342" s="360"/>
      <c r="D2342" s="102"/>
      <c r="E2342" s="498"/>
      <c r="F2342" s="571"/>
      <c r="G2342" s="101"/>
      <c r="H2342" s="499"/>
      <c r="I2342" s="98"/>
      <c r="J2342" s="98"/>
      <c r="K2342" s="94"/>
      <c r="L2342" s="95"/>
      <c r="M2342" s="95"/>
      <c r="N2342" s="101"/>
    </row>
    <row r="2343" spans="1:14" ht="24.95" customHeight="1" x14ac:dyDescent="0.25">
      <c r="A2343" s="360"/>
      <c r="B2343" s="360"/>
      <c r="C2343" s="360"/>
      <c r="D2343" s="102"/>
      <c r="E2343" s="498"/>
      <c r="F2343" s="571"/>
      <c r="G2343" s="101"/>
      <c r="H2343" s="499"/>
      <c r="I2343" s="98"/>
      <c r="J2343" s="98"/>
      <c r="K2343" s="94"/>
      <c r="L2343" s="95"/>
      <c r="M2343" s="95"/>
      <c r="N2343" s="101"/>
    </row>
    <row r="2344" spans="1:14" ht="24.95" customHeight="1" x14ac:dyDescent="0.25">
      <c r="A2344" s="360"/>
      <c r="B2344" s="360"/>
      <c r="C2344" s="360"/>
      <c r="D2344" s="102"/>
      <c r="E2344" s="498"/>
      <c r="F2344" s="571"/>
      <c r="G2344" s="101"/>
      <c r="H2344" s="499"/>
      <c r="I2344" s="98"/>
      <c r="J2344" s="98"/>
      <c r="K2344" s="94"/>
      <c r="L2344" s="95"/>
      <c r="M2344" s="95"/>
      <c r="N2344" s="101"/>
    </row>
    <row r="2345" spans="1:14" ht="24.95" customHeight="1" x14ac:dyDescent="0.25">
      <c r="A2345" s="360"/>
      <c r="B2345" s="360"/>
      <c r="C2345" s="360"/>
      <c r="D2345" s="102"/>
      <c r="E2345" s="498"/>
      <c r="F2345" s="571"/>
      <c r="G2345" s="101"/>
      <c r="H2345" s="499"/>
      <c r="I2345" s="98"/>
      <c r="J2345" s="98"/>
      <c r="K2345" s="94"/>
      <c r="L2345" s="95"/>
      <c r="M2345" s="95"/>
      <c r="N2345" s="101"/>
    </row>
    <row r="2346" spans="1:14" ht="24.95" customHeight="1" x14ac:dyDescent="0.25">
      <c r="A2346" s="360"/>
      <c r="B2346" s="360"/>
      <c r="C2346" s="360"/>
      <c r="D2346" s="102"/>
      <c r="E2346" s="498"/>
      <c r="F2346" s="571"/>
      <c r="G2346" s="101"/>
      <c r="H2346" s="499"/>
      <c r="I2346" s="98"/>
      <c r="J2346" s="98"/>
      <c r="K2346" s="94"/>
      <c r="L2346" s="95"/>
      <c r="M2346" s="95"/>
      <c r="N2346" s="101"/>
    </row>
    <row r="2347" spans="1:14" ht="24.95" customHeight="1" x14ac:dyDescent="0.25">
      <c r="A2347" s="360"/>
      <c r="B2347" s="360"/>
      <c r="C2347" s="360"/>
      <c r="D2347" s="102"/>
      <c r="E2347" s="498"/>
      <c r="F2347" s="571"/>
      <c r="G2347" s="101"/>
      <c r="H2347" s="499"/>
      <c r="I2347" s="98"/>
      <c r="J2347" s="98"/>
      <c r="K2347" s="94"/>
      <c r="L2347" s="95"/>
      <c r="M2347" s="95"/>
      <c r="N2347" s="101"/>
    </row>
    <row r="2348" spans="1:14" ht="24.95" customHeight="1" x14ac:dyDescent="0.25">
      <c r="A2348" s="360"/>
      <c r="B2348" s="360"/>
      <c r="C2348" s="360"/>
      <c r="D2348" s="102"/>
      <c r="E2348" s="498"/>
      <c r="F2348" s="571"/>
      <c r="G2348" s="101"/>
      <c r="H2348" s="499"/>
      <c r="I2348" s="98"/>
      <c r="J2348" s="98"/>
      <c r="K2348" s="94"/>
      <c r="L2348" s="95"/>
      <c r="M2348" s="95"/>
      <c r="N2348" s="101"/>
    </row>
    <row r="2349" spans="1:14" ht="24.95" customHeight="1" x14ac:dyDescent="0.25">
      <c r="A2349" s="360"/>
      <c r="B2349" s="360"/>
      <c r="C2349" s="360"/>
      <c r="D2349" s="102"/>
      <c r="E2349" s="498"/>
      <c r="F2349" s="571"/>
      <c r="G2349" s="101"/>
      <c r="H2349" s="499"/>
      <c r="I2349" s="98"/>
      <c r="J2349" s="98"/>
      <c r="K2349" s="94"/>
      <c r="L2349" s="95"/>
      <c r="M2349" s="95"/>
      <c r="N2349" s="101"/>
    </row>
    <row r="2350" spans="1:14" ht="24.95" customHeight="1" x14ac:dyDescent="0.25">
      <c r="A2350" s="360"/>
      <c r="B2350" s="360"/>
      <c r="C2350" s="360"/>
      <c r="D2350" s="102"/>
      <c r="E2350" s="498"/>
      <c r="F2350" s="571"/>
      <c r="G2350" s="101"/>
      <c r="H2350" s="499"/>
      <c r="I2350" s="98"/>
      <c r="J2350" s="98"/>
      <c r="K2350" s="94"/>
      <c r="L2350" s="95"/>
      <c r="M2350" s="95"/>
      <c r="N2350" s="101"/>
    </row>
    <row r="2351" spans="1:14" ht="24.95" customHeight="1" x14ac:dyDescent="0.25">
      <c r="A2351" s="360"/>
      <c r="B2351" s="360"/>
      <c r="C2351" s="360"/>
      <c r="D2351" s="102"/>
      <c r="E2351" s="498"/>
      <c r="F2351" s="571"/>
      <c r="G2351" s="101"/>
      <c r="H2351" s="499"/>
      <c r="I2351" s="98"/>
      <c r="J2351" s="98"/>
      <c r="K2351" s="94"/>
      <c r="L2351" s="95"/>
      <c r="M2351" s="95"/>
      <c r="N2351" s="101"/>
    </row>
    <row r="2352" spans="1:14" ht="24.95" customHeight="1" x14ac:dyDescent="0.25">
      <c r="A2352" s="360"/>
      <c r="B2352" s="360"/>
      <c r="C2352" s="360"/>
      <c r="D2352" s="102"/>
      <c r="E2352" s="498"/>
      <c r="F2352" s="571"/>
      <c r="G2352" s="101"/>
      <c r="H2352" s="499"/>
      <c r="I2352" s="98"/>
      <c r="J2352" s="98"/>
      <c r="K2352" s="94"/>
      <c r="L2352" s="95"/>
      <c r="M2352" s="95"/>
      <c r="N2352" s="101"/>
    </row>
    <row r="2353" spans="1:14" ht="24.95" customHeight="1" x14ac:dyDescent="0.25">
      <c r="A2353" s="360"/>
      <c r="B2353" s="360"/>
      <c r="C2353" s="360"/>
      <c r="D2353" s="102"/>
      <c r="E2353" s="498"/>
      <c r="F2353" s="571"/>
      <c r="G2353" s="101"/>
      <c r="H2353" s="499"/>
      <c r="I2353" s="98"/>
      <c r="J2353" s="98"/>
      <c r="K2353" s="94"/>
      <c r="L2353" s="95"/>
      <c r="M2353" s="95"/>
      <c r="N2353" s="101"/>
    </row>
    <row r="2354" spans="1:14" ht="24.95" customHeight="1" x14ac:dyDescent="0.25">
      <c r="A2354" s="360"/>
      <c r="B2354" s="360"/>
      <c r="C2354" s="360"/>
      <c r="D2354" s="102"/>
      <c r="E2354" s="498"/>
      <c r="F2354" s="571"/>
      <c r="G2354" s="101"/>
      <c r="H2354" s="499"/>
      <c r="I2354" s="98"/>
      <c r="J2354" s="98"/>
      <c r="K2354" s="94"/>
      <c r="L2354" s="95"/>
      <c r="M2354" s="95"/>
      <c r="N2354" s="101"/>
    </row>
    <row r="2355" spans="1:14" ht="24.95" customHeight="1" x14ac:dyDescent="0.25">
      <c r="A2355" s="360"/>
      <c r="B2355" s="360"/>
      <c r="C2355" s="360"/>
      <c r="D2355" s="102"/>
      <c r="E2355" s="498"/>
      <c r="F2355" s="571"/>
      <c r="G2355" s="101"/>
      <c r="H2355" s="499"/>
      <c r="I2355" s="98"/>
      <c r="J2355" s="98"/>
      <c r="K2355" s="94"/>
      <c r="L2355" s="95"/>
      <c r="M2355" s="95"/>
      <c r="N2355" s="101"/>
    </row>
    <row r="2356" spans="1:14" ht="24.95" customHeight="1" x14ac:dyDescent="0.25">
      <c r="A2356" s="360"/>
      <c r="B2356" s="360"/>
      <c r="C2356" s="360"/>
      <c r="D2356" s="102"/>
      <c r="E2356" s="498"/>
      <c r="F2356" s="571"/>
      <c r="G2356" s="101"/>
      <c r="H2356" s="499"/>
      <c r="I2356" s="98"/>
      <c r="J2356" s="98"/>
      <c r="K2356" s="94"/>
      <c r="L2356" s="95"/>
      <c r="M2356" s="95"/>
      <c r="N2356" s="101"/>
    </row>
    <row r="2357" spans="1:14" ht="24.95" customHeight="1" x14ac:dyDescent="0.25">
      <c r="A2357" s="360"/>
      <c r="B2357" s="360"/>
      <c r="C2357" s="360"/>
      <c r="D2357" s="102"/>
      <c r="E2357" s="498"/>
      <c r="F2357" s="571"/>
      <c r="G2357" s="101"/>
      <c r="H2357" s="499"/>
      <c r="I2357" s="98"/>
      <c r="J2357" s="98"/>
      <c r="K2357" s="94"/>
      <c r="L2357" s="95"/>
      <c r="M2357" s="95"/>
      <c r="N2357" s="101"/>
    </row>
    <row r="2358" spans="1:14" ht="24.95" customHeight="1" x14ac:dyDescent="0.25">
      <c r="A2358" s="360"/>
      <c r="B2358" s="360"/>
      <c r="C2358" s="360"/>
      <c r="D2358" s="102"/>
      <c r="E2358" s="498"/>
      <c r="F2358" s="571"/>
      <c r="G2358" s="101"/>
      <c r="H2358" s="499"/>
      <c r="I2358" s="98"/>
      <c r="J2358" s="98"/>
      <c r="K2358" s="94"/>
      <c r="L2358" s="95"/>
      <c r="M2358" s="95"/>
      <c r="N2358" s="101"/>
    </row>
    <row r="2359" spans="1:14" ht="24.95" customHeight="1" x14ac:dyDescent="0.25">
      <c r="A2359" s="360"/>
      <c r="B2359" s="360"/>
      <c r="C2359" s="360"/>
      <c r="D2359" s="102"/>
      <c r="E2359" s="498"/>
      <c r="F2359" s="571"/>
      <c r="G2359" s="101"/>
      <c r="H2359" s="499"/>
      <c r="I2359" s="98"/>
      <c r="J2359" s="98"/>
      <c r="K2359" s="94"/>
      <c r="L2359" s="95"/>
      <c r="M2359" s="95"/>
      <c r="N2359" s="101"/>
    </row>
    <row r="2360" spans="1:14" ht="24.95" customHeight="1" x14ac:dyDescent="0.25">
      <c r="A2360" s="360"/>
      <c r="B2360" s="360"/>
      <c r="C2360" s="360"/>
      <c r="D2360" s="102"/>
      <c r="E2360" s="498"/>
      <c r="F2360" s="571"/>
      <c r="G2360" s="101"/>
      <c r="H2360" s="499"/>
      <c r="I2360" s="98"/>
      <c r="J2360" s="98"/>
      <c r="K2360" s="94"/>
      <c r="L2360" s="95"/>
      <c r="M2360" s="95"/>
      <c r="N2360" s="101"/>
    </row>
    <row r="2361" spans="1:14" ht="24.95" customHeight="1" x14ac:dyDescent="0.25">
      <c r="A2361" s="360"/>
      <c r="B2361" s="360"/>
      <c r="C2361" s="360"/>
      <c r="D2361" s="102"/>
      <c r="E2361" s="498"/>
      <c r="F2361" s="571"/>
      <c r="G2361" s="101"/>
      <c r="H2361" s="499"/>
      <c r="I2361" s="98"/>
      <c r="J2361" s="98"/>
      <c r="K2361" s="94"/>
      <c r="L2361" s="95"/>
      <c r="M2361" s="95"/>
      <c r="N2361" s="101"/>
    </row>
    <row r="2362" spans="1:14" ht="24.95" customHeight="1" x14ac:dyDescent="0.25">
      <c r="A2362" s="360"/>
      <c r="B2362" s="360"/>
      <c r="C2362" s="360"/>
      <c r="D2362" s="102"/>
      <c r="E2362" s="498"/>
      <c r="F2362" s="571"/>
      <c r="G2362" s="101"/>
      <c r="H2362" s="499"/>
      <c r="I2362" s="98"/>
      <c r="J2362" s="98"/>
      <c r="K2362" s="94"/>
      <c r="L2362" s="95"/>
      <c r="M2362" s="95"/>
      <c r="N2362" s="101"/>
    </row>
    <row r="2363" spans="1:14" ht="24.95" customHeight="1" x14ac:dyDescent="0.25">
      <c r="A2363" s="360"/>
      <c r="B2363" s="360"/>
      <c r="C2363" s="360"/>
      <c r="D2363" s="102"/>
      <c r="E2363" s="498"/>
      <c r="F2363" s="571"/>
      <c r="G2363" s="101"/>
      <c r="H2363" s="499"/>
      <c r="I2363" s="98"/>
      <c r="J2363" s="98"/>
      <c r="K2363" s="94"/>
      <c r="L2363" s="95"/>
      <c r="M2363" s="95"/>
      <c r="N2363" s="101"/>
    </row>
    <row r="2364" spans="1:14" ht="24.95" customHeight="1" x14ac:dyDescent="0.25">
      <c r="A2364" s="360"/>
      <c r="B2364" s="360"/>
      <c r="C2364" s="360"/>
      <c r="D2364" s="102"/>
      <c r="E2364" s="498"/>
      <c r="F2364" s="571"/>
      <c r="G2364" s="101"/>
      <c r="H2364" s="499"/>
      <c r="I2364" s="98"/>
      <c r="J2364" s="98"/>
      <c r="K2364" s="94"/>
      <c r="L2364" s="95"/>
      <c r="M2364" s="95"/>
      <c r="N2364" s="101"/>
    </row>
    <row r="2365" spans="1:14" ht="24.95" customHeight="1" x14ac:dyDescent="0.25">
      <c r="A2365" s="360"/>
      <c r="B2365" s="360"/>
      <c r="C2365" s="360"/>
      <c r="D2365" s="102"/>
      <c r="E2365" s="498"/>
      <c r="F2365" s="571"/>
      <c r="G2365" s="101"/>
      <c r="H2365" s="499"/>
      <c r="I2365" s="98"/>
      <c r="J2365" s="98"/>
      <c r="K2365" s="94"/>
      <c r="L2365" s="95"/>
      <c r="M2365" s="95"/>
      <c r="N2365" s="101"/>
    </row>
    <row r="2366" spans="1:14" ht="24.95" customHeight="1" x14ac:dyDescent="0.25">
      <c r="A2366" s="360"/>
      <c r="B2366" s="360"/>
      <c r="C2366" s="360"/>
      <c r="D2366" s="102"/>
      <c r="E2366" s="498"/>
      <c r="F2366" s="571"/>
      <c r="G2366" s="101"/>
      <c r="H2366" s="499"/>
      <c r="I2366" s="98"/>
      <c r="J2366" s="98"/>
      <c r="K2366" s="94"/>
      <c r="L2366" s="95"/>
      <c r="M2366" s="95"/>
      <c r="N2366" s="101"/>
    </row>
    <row r="2367" spans="1:14" ht="24.95" customHeight="1" x14ac:dyDescent="0.25">
      <c r="A2367" s="360"/>
      <c r="B2367" s="360"/>
      <c r="C2367" s="360"/>
      <c r="D2367" s="102"/>
      <c r="E2367" s="498"/>
      <c r="F2367" s="571"/>
      <c r="G2367" s="101"/>
      <c r="H2367" s="499"/>
      <c r="I2367" s="98"/>
      <c r="J2367" s="98"/>
      <c r="K2367" s="94"/>
      <c r="L2367" s="95"/>
      <c r="M2367" s="95"/>
      <c r="N2367" s="101"/>
    </row>
    <row r="2368" spans="1:14" ht="24.95" customHeight="1" x14ac:dyDescent="0.25">
      <c r="A2368" s="360"/>
      <c r="B2368" s="360"/>
      <c r="C2368" s="360"/>
      <c r="D2368" s="102"/>
      <c r="E2368" s="498"/>
      <c r="F2368" s="571"/>
      <c r="G2368" s="101"/>
      <c r="H2368" s="499"/>
      <c r="I2368" s="98"/>
      <c r="J2368" s="98"/>
      <c r="K2368" s="94"/>
      <c r="L2368" s="95"/>
      <c r="M2368" s="95"/>
      <c r="N2368" s="101"/>
    </row>
    <row r="2369" spans="1:14" ht="24.95" customHeight="1" x14ac:dyDescent="0.25">
      <c r="A2369" s="360"/>
      <c r="B2369" s="360"/>
      <c r="C2369" s="360"/>
      <c r="D2369" s="102"/>
      <c r="E2369" s="498"/>
      <c r="F2369" s="571"/>
      <c r="G2369" s="101"/>
      <c r="H2369" s="499"/>
      <c r="I2369" s="98"/>
      <c r="J2369" s="98"/>
      <c r="K2369" s="94"/>
      <c r="L2369" s="95"/>
      <c r="M2369" s="95"/>
      <c r="N2369" s="101"/>
    </row>
    <row r="2370" spans="1:14" ht="24.95" customHeight="1" x14ac:dyDescent="0.25">
      <c r="A2370" s="360"/>
      <c r="B2370" s="360"/>
      <c r="C2370" s="360"/>
      <c r="D2370" s="102"/>
      <c r="E2370" s="498"/>
      <c r="F2370" s="571"/>
      <c r="G2370" s="101"/>
      <c r="H2370" s="499"/>
      <c r="I2370" s="98"/>
      <c r="J2370" s="98"/>
      <c r="K2370" s="94"/>
      <c r="L2370" s="95"/>
      <c r="M2370" s="95"/>
      <c r="N2370" s="101"/>
    </row>
    <row r="2371" spans="1:14" ht="24.95" customHeight="1" x14ac:dyDescent="0.25">
      <c r="A2371" s="360"/>
      <c r="B2371" s="360"/>
      <c r="C2371" s="360"/>
      <c r="D2371" s="102"/>
      <c r="E2371" s="498"/>
      <c r="F2371" s="571"/>
      <c r="G2371" s="101"/>
      <c r="H2371" s="499"/>
      <c r="I2371" s="98"/>
      <c r="J2371" s="98"/>
      <c r="K2371" s="94"/>
      <c r="L2371" s="95"/>
      <c r="M2371" s="95"/>
      <c r="N2371" s="101"/>
    </row>
    <row r="2372" spans="1:14" ht="24.95" customHeight="1" x14ac:dyDescent="0.25">
      <c r="A2372" s="360"/>
      <c r="B2372" s="360"/>
      <c r="C2372" s="360"/>
      <c r="D2372" s="102"/>
      <c r="E2372" s="498"/>
      <c r="F2372" s="571"/>
      <c r="G2372" s="101"/>
      <c r="H2372" s="499"/>
      <c r="I2372" s="98"/>
      <c r="J2372" s="98"/>
      <c r="K2372" s="94"/>
      <c r="L2372" s="95"/>
      <c r="M2372" s="95"/>
      <c r="N2372" s="101"/>
    </row>
    <row r="2373" spans="1:14" ht="24.95" customHeight="1" x14ac:dyDescent="0.25">
      <c r="A2373" s="360"/>
      <c r="B2373" s="360"/>
      <c r="C2373" s="360"/>
      <c r="D2373" s="102"/>
      <c r="E2373" s="498"/>
      <c r="F2373" s="571"/>
      <c r="G2373" s="101"/>
      <c r="H2373" s="499"/>
      <c r="I2373" s="98"/>
      <c r="J2373" s="98"/>
      <c r="K2373" s="94"/>
      <c r="L2373" s="95"/>
      <c r="M2373" s="95"/>
      <c r="N2373" s="101"/>
    </row>
    <row r="2374" spans="1:14" ht="24.95" customHeight="1" x14ac:dyDescent="0.25">
      <c r="A2374" s="360"/>
      <c r="B2374" s="360"/>
      <c r="C2374" s="360"/>
      <c r="D2374" s="102"/>
      <c r="E2374" s="498"/>
      <c r="F2374" s="571"/>
      <c r="G2374" s="101"/>
      <c r="H2374" s="499"/>
      <c r="I2374" s="98"/>
      <c r="J2374" s="98"/>
      <c r="K2374" s="94"/>
      <c r="L2374" s="95"/>
      <c r="M2374" s="95"/>
      <c r="N2374" s="101"/>
    </row>
    <row r="2375" spans="1:14" ht="24.95" customHeight="1" x14ac:dyDescent="0.25">
      <c r="A2375" s="360"/>
      <c r="B2375" s="360"/>
      <c r="C2375" s="360"/>
      <c r="D2375" s="102"/>
      <c r="E2375" s="498"/>
      <c r="F2375" s="571"/>
      <c r="G2375" s="101"/>
      <c r="H2375" s="499"/>
      <c r="I2375" s="98"/>
      <c r="J2375" s="98"/>
      <c r="K2375" s="94"/>
      <c r="L2375" s="95"/>
      <c r="M2375" s="95"/>
      <c r="N2375" s="101"/>
    </row>
    <row r="2376" spans="1:14" ht="24.95" customHeight="1" x14ac:dyDescent="0.25">
      <c r="A2376" s="360"/>
      <c r="B2376" s="360"/>
      <c r="C2376" s="360"/>
      <c r="D2376" s="102"/>
      <c r="E2376" s="498"/>
      <c r="F2376" s="571"/>
      <c r="G2376" s="101"/>
      <c r="H2376" s="499"/>
      <c r="I2376" s="98"/>
      <c r="J2376" s="98"/>
      <c r="K2376" s="94"/>
      <c r="L2376" s="95"/>
      <c r="M2376" s="95"/>
      <c r="N2376" s="101"/>
    </row>
    <row r="2377" spans="1:14" ht="24.95" customHeight="1" x14ac:dyDescent="0.25">
      <c r="A2377" s="360"/>
      <c r="B2377" s="360"/>
      <c r="C2377" s="360"/>
      <c r="D2377" s="102"/>
      <c r="E2377" s="498"/>
      <c r="F2377" s="571"/>
      <c r="G2377" s="101"/>
      <c r="H2377" s="499"/>
      <c r="I2377" s="98"/>
      <c r="J2377" s="98"/>
      <c r="K2377" s="94"/>
      <c r="L2377" s="95"/>
      <c r="M2377" s="95"/>
      <c r="N2377" s="101"/>
    </row>
    <row r="2378" spans="1:14" ht="24.95" customHeight="1" x14ac:dyDescent="0.25">
      <c r="A2378" s="360"/>
      <c r="B2378" s="360"/>
      <c r="C2378" s="360"/>
      <c r="D2378" s="102"/>
      <c r="E2378" s="498"/>
      <c r="F2378" s="571"/>
      <c r="G2378" s="101"/>
      <c r="H2378" s="499"/>
      <c r="I2378" s="98"/>
      <c r="J2378" s="98"/>
      <c r="K2378" s="94"/>
      <c r="L2378" s="95"/>
      <c r="M2378" s="95"/>
      <c r="N2378" s="101"/>
    </row>
    <row r="2379" spans="1:14" ht="24.95" customHeight="1" x14ac:dyDescent="0.25">
      <c r="A2379" s="360"/>
      <c r="B2379" s="360"/>
      <c r="C2379" s="360"/>
      <c r="D2379" s="102"/>
      <c r="E2379" s="498"/>
      <c r="F2379" s="571"/>
      <c r="G2379" s="101"/>
      <c r="H2379" s="499"/>
      <c r="I2379" s="98"/>
      <c r="J2379" s="98"/>
      <c r="K2379" s="94"/>
      <c r="L2379" s="95"/>
      <c r="M2379" s="95"/>
      <c r="N2379" s="101"/>
    </row>
    <row r="2380" spans="1:14" ht="24.95" customHeight="1" x14ac:dyDescent="0.25">
      <c r="A2380" s="360"/>
      <c r="B2380" s="360"/>
      <c r="C2380" s="360"/>
      <c r="D2380" s="102"/>
      <c r="E2380" s="498"/>
      <c r="F2380" s="571"/>
      <c r="G2380" s="101"/>
      <c r="H2380" s="499"/>
      <c r="I2380" s="98"/>
      <c r="J2380" s="98"/>
      <c r="K2380" s="94"/>
      <c r="L2380" s="95"/>
      <c r="M2380" s="95"/>
      <c r="N2380" s="101"/>
    </row>
    <row r="2381" spans="1:14" ht="24.95" customHeight="1" x14ac:dyDescent="0.25">
      <c r="A2381" s="360"/>
      <c r="B2381" s="360"/>
      <c r="C2381" s="360"/>
      <c r="D2381" s="102"/>
      <c r="E2381" s="498"/>
      <c r="F2381" s="571"/>
      <c r="G2381" s="101"/>
      <c r="H2381" s="499"/>
      <c r="I2381" s="98"/>
      <c r="J2381" s="98"/>
      <c r="K2381" s="94"/>
      <c r="L2381" s="95"/>
      <c r="M2381" s="95"/>
      <c r="N2381" s="101"/>
    </row>
    <row r="2382" spans="1:14" ht="24.95" customHeight="1" x14ac:dyDescent="0.25">
      <c r="A2382" s="360"/>
      <c r="B2382" s="360"/>
      <c r="C2382" s="360"/>
      <c r="D2382" s="102"/>
      <c r="E2382" s="498"/>
      <c r="F2382" s="571"/>
      <c r="G2382" s="101"/>
      <c r="H2382" s="499"/>
      <c r="I2382" s="98"/>
      <c r="J2382" s="98"/>
      <c r="K2382" s="94"/>
      <c r="L2382" s="95"/>
      <c r="M2382" s="95"/>
      <c r="N2382" s="101"/>
    </row>
    <row r="2383" spans="1:14" ht="24.95" customHeight="1" x14ac:dyDescent="0.25">
      <c r="A2383" s="360"/>
      <c r="B2383" s="360"/>
      <c r="C2383" s="360"/>
      <c r="D2383" s="102"/>
      <c r="E2383" s="498"/>
      <c r="F2383" s="571"/>
      <c r="G2383" s="101"/>
      <c r="H2383" s="499"/>
      <c r="I2383" s="98"/>
      <c r="J2383" s="98"/>
      <c r="K2383" s="94"/>
      <c r="L2383" s="95"/>
      <c r="M2383" s="95"/>
      <c r="N2383" s="101"/>
    </row>
    <row r="2384" spans="1:14" ht="24.95" customHeight="1" x14ac:dyDescent="0.25">
      <c r="A2384" s="360"/>
      <c r="B2384" s="360"/>
      <c r="C2384" s="360"/>
      <c r="D2384" s="102"/>
      <c r="E2384" s="498"/>
      <c r="F2384" s="571"/>
      <c r="G2384" s="101"/>
      <c r="H2384" s="499"/>
      <c r="I2384" s="98"/>
      <c r="J2384" s="98"/>
      <c r="K2384" s="94"/>
      <c r="L2384" s="95"/>
      <c r="M2384" s="95"/>
      <c r="N2384" s="101"/>
    </row>
    <row r="2385" spans="1:14" ht="24.95" customHeight="1" x14ac:dyDescent="0.25">
      <c r="A2385" s="360"/>
      <c r="B2385" s="360"/>
      <c r="C2385" s="360"/>
      <c r="D2385" s="102"/>
      <c r="E2385" s="498"/>
      <c r="F2385" s="571"/>
      <c r="G2385" s="101"/>
      <c r="H2385" s="499"/>
      <c r="I2385" s="98"/>
      <c r="J2385" s="98"/>
      <c r="K2385" s="94"/>
      <c r="L2385" s="95"/>
      <c r="M2385" s="95"/>
      <c r="N2385" s="101"/>
    </row>
    <row r="2386" spans="1:14" ht="24.95" customHeight="1" x14ac:dyDescent="0.25">
      <c r="A2386" s="360"/>
      <c r="B2386" s="360"/>
      <c r="C2386" s="360"/>
      <c r="D2386" s="102"/>
      <c r="E2386" s="498"/>
      <c r="F2386" s="571"/>
      <c r="G2386" s="101"/>
      <c r="H2386" s="499"/>
      <c r="I2386" s="98"/>
      <c r="J2386" s="98"/>
      <c r="K2386" s="94"/>
      <c r="L2386" s="95"/>
      <c r="M2386" s="95"/>
      <c r="N2386" s="101"/>
    </row>
    <row r="2387" spans="1:14" ht="24.95" customHeight="1" x14ac:dyDescent="0.25">
      <c r="A2387" s="360"/>
      <c r="B2387" s="360"/>
      <c r="C2387" s="360"/>
      <c r="D2387" s="102"/>
      <c r="E2387" s="498"/>
      <c r="F2387" s="571"/>
      <c r="G2387" s="101"/>
      <c r="H2387" s="499"/>
      <c r="I2387" s="98"/>
      <c r="J2387" s="98"/>
      <c r="K2387" s="94"/>
      <c r="L2387" s="95"/>
      <c r="M2387" s="95"/>
      <c r="N2387" s="101"/>
    </row>
    <row r="2388" spans="1:14" ht="24.95" customHeight="1" x14ac:dyDescent="0.25">
      <c r="A2388" s="360"/>
      <c r="B2388" s="360"/>
      <c r="C2388" s="360"/>
      <c r="D2388" s="102"/>
      <c r="E2388" s="498"/>
      <c r="F2388" s="571"/>
      <c r="G2388" s="101"/>
      <c r="H2388" s="499"/>
      <c r="I2388" s="98"/>
      <c r="J2388" s="98"/>
      <c r="K2388" s="94"/>
      <c r="L2388" s="95"/>
      <c r="M2388" s="95"/>
      <c r="N2388" s="101"/>
    </row>
    <row r="2389" spans="1:14" ht="24.95" customHeight="1" x14ac:dyDescent="0.25">
      <c r="A2389" s="360"/>
      <c r="B2389" s="360"/>
      <c r="C2389" s="360"/>
      <c r="D2389" s="102"/>
      <c r="E2389" s="498"/>
      <c r="F2389" s="571"/>
      <c r="G2389" s="101"/>
      <c r="H2389" s="499"/>
      <c r="I2389" s="98"/>
      <c r="J2389" s="98"/>
      <c r="K2389" s="94"/>
      <c r="L2389" s="95"/>
      <c r="M2389" s="95"/>
      <c r="N2389" s="101"/>
    </row>
    <row r="2390" spans="1:14" ht="24.95" customHeight="1" x14ac:dyDescent="0.25">
      <c r="A2390" s="360"/>
      <c r="B2390" s="360"/>
      <c r="C2390" s="360"/>
      <c r="D2390" s="102"/>
      <c r="E2390" s="498"/>
      <c r="F2390" s="571"/>
      <c r="G2390" s="101"/>
      <c r="H2390" s="499"/>
      <c r="I2390" s="98"/>
      <c r="J2390" s="98"/>
      <c r="K2390" s="94"/>
      <c r="L2390" s="95"/>
      <c r="M2390" s="95"/>
      <c r="N2390" s="101"/>
    </row>
    <row r="2391" spans="1:14" ht="24.95" customHeight="1" x14ac:dyDescent="0.25">
      <c r="A2391" s="360"/>
      <c r="B2391" s="360"/>
      <c r="C2391" s="360"/>
      <c r="D2391" s="102"/>
      <c r="E2391" s="498"/>
      <c r="F2391" s="571"/>
      <c r="G2391" s="101"/>
      <c r="H2391" s="499"/>
      <c r="I2391" s="98"/>
      <c r="J2391" s="98"/>
      <c r="K2391" s="94"/>
      <c r="L2391" s="95"/>
      <c r="M2391" s="95"/>
      <c r="N2391" s="101"/>
    </row>
    <row r="2392" spans="1:14" ht="24.95" customHeight="1" x14ac:dyDescent="0.25">
      <c r="A2392" s="360"/>
      <c r="B2392" s="360"/>
      <c r="C2392" s="360"/>
      <c r="D2392" s="102"/>
      <c r="E2392" s="498"/>
      <c r="F2392" s="571"/>
      <c r="G2392" s="101"/>
      <c r="H2392" s="499"/>
      <c r="I2392" s="98"/>
      <c r="J2392" s="98"/>
      <c r="K2392" s="94"/>
      <c r="L2392" s="95"/>
      <c r="M2392" s="95"/>
      <c r="N2392" s="101"/>
    </row>
    <row r="2393" spans="1:14" ht="24.95" customHeight="1" x14ac:dyDescent="0.25">
      <c r="A2393" s="360"/>
      <c r="B2393" s="360"/>
      <c r="C2393" s="360"/>
      <c r="D2393" s="102"/>
      <c r="E2393" s="498"/>
      <c r="F2393" s="571"/>
      <c r="G2393" s="101"/>
      <c r="H2393" s="499"/>
      <c r="I2393" s="98"/>
      <c r="J2393" s="98"/>
      <c r="K2393" s="94"/>
      <c r="L2393" s="95"/>
      <c r="M2393" s="95"/>
      <c r="N2393" s="101"/>
    </row>
    <row r="2394" spans="1:14" ht="24.95" customHeight="1" x14ac:dyDescent="0.25">
      <c r="A2394" s="360"/>
      <c r="B2394" s="360"/>
      <c r="C2394" s="360"/>
      <c r="D2394" s="102"/>
      <c r="E2394" s="498"/>
      <c r="F2394" s="571"/>
      <c r="G2394" s="101"/>
      <c r="H2394" s="499"/>
      <c r="I2394" s="98"/>
      <c r="J2394" s="98"/>
      <c r="K2394" s="94"/>
      <c r="L2394" s="95"/>
      <c r="M2394" s="95"/>
      <c r="N2394" s="101"/>
    </row>
    <row r="2395" spans="1:14" ht="24.95" customHeight="1" x14ac:dyDescent="0.25">
      <c r="A2395" s="360"/>
      <c r="B2395" s="360"/>
      <c r="C2395" s="360"/>
      <c r="D2395" s="102"/>
      <c r="E2395" s="498"/>
      <c r="F2395" s="571"/>
      <c r="G2395" s="101"/>
      <c r="H2395" s="499"/>
      <c r="I2395" s="98"/>
      <c r="J2395" s="98"/>
      <c r="K2395" s="94"/>
      <c r="L2395" s="95"/>
      <c r="M2395" s="95"/>
      <c r="N2395" s="101"/>
    </row>
    <row r="2396" spans="1:14" ht="24.95" customHeight="1" x14ac:dyDescent="0.25">
      <c r="A2396" s="360"/>
      <c r="B2396" s="360"/>
      <c r="C2396" s="360"/>
      <c r="D2396" s="102"/>
      <c r="E2396" s="498"/>
      <c r="F2396" s="571"/>
      <c r="G2396" s="101"/>
      <c r="H2396" s="499"/>
      <c r="I2396" s="98"/>
      <c r="J2396" s="98"/>
      <c r="K2396" s="94"/>
      <c r="L2396" s="95"/>
      <c r="M2396" s="95"/>
      <c r="N2396" s="101"/>
    </row>
    <row r="2397" spans="1:14" ht="24.95" customHeight="1" x14ac:dyDescent="0.25">
      <c r="A2397" s="360"/>
      <c r="B2397" s="360"/>
      <c r="C2397" s="360"/>
      <c r="D2397" s="102"/>
      <c r="E2397" s="498"/>
      <c r="F2397" s="571"/>
      <c r="G2397" s="101"/>
      <c r="H2397" s="499"/>
      <c r="I2397" s="98"/>
      <c r="J2397" s="98"/>
      <c r="K2397" s="94"/>
      <c r="L2397" s="95"/>
      <c r="M2397" s="95"/>
      <c r="N2397" s="101"/>
    </row>
    <row r="2398" spans="1:14" ht="24.95" customHeight="1" x14ac:dyDescent="0.25">
      <c r="A2398" s="360"/>
      <c r="B2398" s="360"/>
      <c r="C2398" s="360"/>
      <c r="D2398" s="102"/>
      <c r="E2398" s="498"/>
      <c r="F2398" s="571"/>
      <c r="G2398" s="101"/>
      <c r="H2398" s="499"/>
      <c r="I2398" s="98"/>
      <c r="J2398" s="98"/>
      <c r="K2398" s="94"/>
      <c r="L2398" s="95"/>
      <c r="M2398" s="95"/>
      <c r="N2398" s="101"/>
    </row>
    <row r="2399" spans="1:14" ht="24.95" customHeight="1" x14ac:dyDescent="0.25">
      <c r="A2399" s="360"/>
      <c r="B2399" s="360"/>
      <c r="C2399" s="360"/>
      <c r="D2399" s="102"/>
      <c r="E2399" s="498"/>
      <c r="F2399" s="571"/>
      <c r="G2399" s="101"/>
      <c r="H2399" s="499"/>
      <c r="I2399" s="98"/>
      <c r="J2399" s="98"/>
      <c r="K2399" s="94"/>
      <c r="L2399" s="95"/>
      <c r="M2399" s="95"/>
      <c r="N2399" s="101"/>
    </row>
    <row r="2400" spans="1:14" ht="24.95" customHeight="1" x14ac:dyDescent="0.25">
      <c r="A2400" s="360"/>
      <c r="B2400" s="360"/>
      <c r="C2400" s="360"/>
      <c r="D2400" s="102"/>
      <c r="E2400" s="498"/>
      <c r="F2400" s="571"/>
      <c r="G2400" s="101"/>
      <c r="H2400" s="499"/>
      <c r="I2400" s="98"/>
      <c r="J2400" s="98"/>
      <c r="K2400" s="94"/>
      <c r="L2400" s="95"/>
      <c r="M2400" s="95"/>
      <c r="N2400" s="101"/>
    </row>
    <row r="2401" spans="1:14" ht="24.95" customHeight="1" x14ac:dyDescent="0.25">
      <c r="A2401" s="360"/>
      <c r="B2401" s="360"/>
      <c r="C2401" s="360"/>
      <c r="D2401" s="102"/>
      <c r="E2401" s="498"/>
      <c r="F2401" s="571"/>
      <c r="G2401" s="101"/>
      <c r="H2401" s="499"/>
      <c r="I2401" s="98"/>
      <c r="J2401" s="98"/>
      <c r="K2401" s="94"/>
      <c r="L2401" s="95"/>
      <c r="M2401" s="95"/>
      <c r="N2401" s="101"/>
    </row>
    <row r="2402" spans="1:14" ht="24.95" customHeight="1" x14ac:dyDescent="0.25">
      <c r="A2402" s="360"/>
      <c r="B2402" s="360"/>
      <c r="C2402" s="360"/>
      <c r="D2402" s="102"/>
      <c r="E2402" s="498"/>
      <c r="F2402" s="571"/>
      <c r="G2402" s="101"/>
      <c r="H2402" s="499"/>
      <c r="I2402" s="98"/>
      <c r="J2402" s="98"/>
      <c r="K2402" s="94"/>
      <c r="L2402" s="95"/>
      <c r="M2402" s="95"/>
      <c r="N2402" s="101"/>
    </row>
    <row r="2403" spans="1:14" ht="24.95" customHeight="1" x14ac:dyDescent="0.25">
      <c r="A2403" s="360"/>
      <c r="B2403" s="360"/>
      <c r="C2403" s="360"/>
      <c r="D2403" s="102"/>
      <c r="E2403" s="498"/>
      <c r="F2403" s="571"/>
      <c r="G2403" s="101"/>
      <c r="H2403" s="499"/>
      <c r="I2403" s="98"/>
      <c r="J2403" s="98"/>
      <c r="K2403" s="94"/>
      <c r="L2403" s="95"/>
      <c r="M2403" s="95"/>
      <c r="N2403" s="101"/>
    </row>
    <row r="2404" spans="1:14" ht="24.95" customHeight="1" x14ac:dyDescent="0.25">
      <c r="A2404" s="360"/>
      <c r="B2404" s="360"/>
      <c r="C2404" s="360"/>
      <c r="D2404" s="102"/>
      <c r="E2404" s="498"/>
      <c r="F2404" s="571"/>
      <c r="G2404" s="101"/>
      <c r="H2404" s="499"/>
      <c r="I2404" s="98"/>
      <c r="J2404" s="98"/>
      <c r="K2404" s="94"/>
      <c r="L2404" s="95"/>
      <c r="M2404" s="95"/>
      <c r="N2404" s="101"/>
    </row>
    <row r="2405" spans="1:14" ht="24.95" customHeight="1" x14ac:dyDescent="0.25">
      <c r="A2405" s="360"/>
      <c r="B2405" s="360"/>
      <c r="C2405" s="360"/>
      <c r="D2405" s="102"/>
      <c r="E2405" s="498"/>
      <c r="F2405" s="571"/>
      <c r="G2405" s="101"/>
      <c r="H2405" s="499"/>
      <c r="I2405" s="98"/>
      <c r="J2405" s="98"/>
      <c r="K2405" s="94"/>
      <c r="L2405" s="95"/>
      <c r="M2405" s="95"/>
      <c r="N2405" s="101"/>
    </row>
    <row r="2406" spans="1:14" ht="24.95" customHeight="1" x14ac:dyDescent="0.25">
      <c r="A2406" s="360"/>
      <c r="B2406" s="360"/>
      <c r="C2406" s="360"/>
      <c r="D2406" s="102"/>
      <c r="E2406" s="498"/>
      <c r="F2406" s="571"/>
      <c r="G2406" s="101"/>
      <c r="H2406" s="499"/>
      <c r="I2406" s="98"/>
      <c r="J2406" s="98"/>
      <c r="K2406" s="94"/>
      <c r="L2406" s="95"/>
      <c r="M2406" s="95"/>
      <c r="N2406" s="101"/>
    </row>
    <row r="2407" spans="1:14" ht="24.95" customHeight="1" x14ac:dyDescent="0.25">
      <c r="A2407" s="360"/>
      <c r="B2407" s="360"/>
      <c r="C2407" s="360"/>
      <c r="D2407" s="102"/>
      <c r="E2407" s="498"/>
      <c r="F2407" s="571"/>
      <c r="G2407" s="101"/>
      <c r="H2407" s="499"/>
      <c r="I2407" s="98"/>
      <c r="J2407" s="98"/>
      <c r="K2407" s="94"/>
      <c r="L2407" s="95"/>
      <c r="M2407" s="95"/>
      <c r="N2407" s="101"/>
    </row>
    <row r="2408" spans="1:14" ht="24.95" customHeight="1" x14ac:dyDescent="0.25">
      <c r="A2408" s="360"/>
      <c r="B2408" s="360"/>
      <c r="C2408" s="360"/>
      <c r="D2408" s="102"/>
      <c r="E2408" s="498"/>
      <c r="F2408" s="571"/>
      <c r="G2408" s="101"/>
      <c r="H2408" s="499"/>
      <c r="I2408" s="98"/>
      <c r="J2408" s="98"/>
      <c r="K2408" s="94"/>
      <c r="L2408" s="95"/>
      <c r="M2408" s="95"/>
      <c r="N2408" s="101"/>
    </row>
    <row r="2409" spans="1:14" ht="24.95" customHeight="1" x14ac:dyDescent="0.25">
      <c r="A2409" s="360"/>
      <c r="B2409" s="360"/>
      <c r="C2409" s="360"/>
      <c r="D2409" s="102"/>
      <c r="E2409" s="498"/>
      <c r="F2409" s="571"/>
      <c r="G2409" s="101"/>
      <c r="H2409" s="499"/>
      <c r="I2409" s="98"/>
      <c r="J2409" s="98"/>
      <c r="K2409" s="94"/>
      <c r="L2409" s="95"/>
      <c r="M2409" s="95"/>
      <c r="N2409" s="101"/>
    </row>
    <row r="2410" spans="1:14" ht="24.95" customHeight="1" x14ac:dyDescent="0.25">
      <c r="A2410" s="360"/>
      <c r="B2410" s="360"/>
      <c r="C2410" s="360"/>
      <c r="D2410" s="102"/>
      <c r="E2410" s="498"/>
      <c r="F2410" s="571"/>
      <c r="G2410" s="101"/>
      <c r="H2410" s="499"/>
      <c r="I2410" s="98"/>
      <c r="J2410" s="98"/>
      <c r="K2410" s="94"/>
      <c r="L2410" s="95"/>
      <c r="M2410" s="95"/>
      <c r="N2410" s="101"/>
    </row>
    <row r="2411" spans="1:14" ht="24.95" customHeight="1" x14ac:dyDescent="0.25">
      <c r="A2411" s="360"/>
      <c r="B2411" s="360"/>
      <c r="C2411" s="360"/>
      <c r="D2411" s="102"/>
      <c r="E2411" s="498"/>
      <c r="F2411" s="571"/>
      <c r="G2411" s="101"/>
      <c r="H2411" s="499"/>
      <c r="I2411" s="98"/>
      <c r="J2411" s="98"/>
      <c r="K2411" s="94"/>
      <c r="L2411" s="95"/>
      <c r="M2411" s="95"/>
      <c r="N2411" s="101"/>
    </row>
    <row r="2412" spans="1:14" ht="24.95" customHeight="1" x14ac:dyDescent="0.25">
      <c r="A2412" s="360"/>
      <c r="B2412" s="360"/>
      <c r="C2412" s="360"/>
      <c r="D2412" s="102"/>
      <c r="E2412" s="498"/>
      <c r="F2412" s="571"/>
      <c r="G2412" s="101"/>
      <c r="H2412" s="499"/>
      <c r="I2412" s="98"/>
      <c r="J2412" s="98"/>
      <c r="K2412" s="94"/>
      <c r="L2412" s="95"/>
      <c r="M2412" s="95"/>
      <c r="N2412" s="101"/>
    </row>
    <row r="2413" spans="1:14" ht="24.95" customHeight="1" x14ac:dyDescent="0.25">
      <c r="A2413" s="360"/>
      <c r="B2413" s="360"/>
      <c r="C2413" s="360"/>
      <c r="D2413" s="102"/>
      <c r="E2413" s="498"/>
      <c r="F2413" s="571"/>
      <c r="G2413" s="101"/>
      <c r="H2413" s="499"/>
      <c r="I2413" s="98"/>
      <c r="J2413" s="98"/>
      <c r="K2413" s="94"/>
      <c r="L2413" s="95"/>
      <c r="M2413" s="95"/>
      <c r="N2413" s="101"/>
    </row>
    <row r="2414" spans="1:14" ht="24.95" customHeight="1" x14ac:dyDescent="0.25">
      <c r="A2414" s="360"/>
      <c r="B2414" s="360"/>
      <c r="C2414" s="360"/>
      <c r="D2414" s="102"/>
      <c r="E2414" s="498"/>
      <c r="F2414" s="571"/>
      <c r="G2414" s="101"/>
      <c r="H2414" s="499"/>
      <c r="I2414" s="98"/>
      <c r="J2414" s="98"/>
      <c r="K2414" s="94"/>
      <c r="L2414" s="95"/>
      <c r="M2414" s="95"/>
      <c r="N2414" s="101"/>
    </row>
    <row r="2415" spans="1:14" ht="24.95" customHeight="1" x14ac:dyDescent="0.25">
      <c r="A2415" s="360"/>
      <c r="B2415" s="360"/>
      <c r="C2415" s="360"/>
      <c r="D2415" s="102"/>
      <c r="E2415" s="498"/>
      <c r="F2415" s="571"/>
      <c r="G2415" s="101"/>
      <c r="H2415" s="499"/>
      <c r="I2415" s="98"/>
      <c r="J2415" s="98"/>
      <c r="K2415" s="94"/>
      <c r="L2415" s="95"/>
      <c r="M2415" s="95"/>
      <c r="N2415" s="101"/>
    </row>
    <row r="2416" spans="1:14" ht="24.95" customHeight="1" x14ac:dyDescent="0.25">
      <c r="A2416" s="360"/>
      <c r="B2416" s="360"/>
      <c r="C2416" s="360"/>
      <c r="D2416" s="102"/>
      <c r="E2416" s="498"/>
      <c r="F2416" s="571"/>
      <c r="G2416" s="101"/>
      <c r="H2416" s="499"/>
      <c r="I2416" s="98"/>
      <c r="J2416" s="98"/>
      <c r="K2416" s="94"/>
      <c r="L2416" s="95"/>
      <c r="M2416" s="95"/>
      <c r="N2416" s="101"/>
    </row>
    <row r="2417" spans="1:14" ht="24.95" customHeight="1" x14ac:dyDescent="0.25">
      <c r="A2417" s="360"/>
      <c r="B2417" s="360"/>
      <c r="C2417" s="360"/>
      <c r="D2417" s="102"/>
      <c r="E2417" s="498"/>
      <c r="F2417" s="571"/>
      <c r="G2417" s="101"/>
      <c r="H2417" s="499"/>
      <c r="I2417" s="98"/>
      <c r="J2417" s="98"/>
      <c r="K2417" s="94"/>
      <c r="L2417" s="95"/>
      <c r="M2417" s="95"/>
      <c r="N2417" s="101"/>
    </row>
    <row r="2418" spans="1:14" ht="24.95" customHeight="1" x14ac:dyDescent="0.25">
      <c r="A2418" s="360"/>
      <c r="B2418" s="360"/>
      <c r="C2418" s="360"/>
      <c r="D2418" s="102"/>
      <c r="E2418" s="498"/>
      <c r="F2418" s="571"/>
      <c r="G2418" s="101"/>
      <c r="H2418" s="499"/>
      <c r="I2418" s="98"/>
      <c r="J2418" s="98"/>
      <c r="K2418" s="94"/>
      <c r="L2418" s="95"/>
      <c r="M2418" s="95"/>
      <c r="N2418" s="101"/>
    </row>
    <row r="2419" spans="1:14" ht="24.95" customHeight="1" x14ac:dyDescent="0.25">
      <c r="A2419" s="360"/>
      <c r="B2419" s="360"/>
      <c r="C2419" s="360"/>
      <c r="D2419" s="102"/>
      <c r="E2419" s="498"/>
      <c r="F2419" s="571"/>
      <c r="G2419" s="101"/>
      <c r="H2419" s="499"/>
      <c r="I2419" s="98"/>
      <c r="J2419" s="98"/>
      <c r="K2419" s="94"/>
      <c r="L2419" s="95"/>
      <c r="M2419" s="95"/>
      <c r="N2419" s="101"/>
    </row>
    <row r="2420" spans="1:14" ht="24.95" customHeight="1" x14ac:dyDescent="0.25">
      <c r="A2420" s="360"/>
      <c r="B2420" s="360"/>
      <c r="C2420" s="360"/>
      <c r="D2420" s="102"/>
      <c r="E2420" s="498"/>
      <c r="F2420" s="571"/>
      <c r="G2420" s="101"/>
      <c r="H2420" s="499"/>
      <c r="I2420" s="98"/>
      <c r="J2420" s="98"/>
      <c r="K2420" s="94"/>
      <c r="L2420" s="95"/>
      <c r="M2420" s="95"/>
      <c r="N2420" s="101"/>
    </row>
    <row r="2421" spans="1:14" ht="24.95" customHeight="1" x14ac:dyDescent="0.25">
      <c r="A2421" s="360"/>
      <c r="B2421" s="360"/>
      <c r="C2421" s="360"/>
      <c r="D2421" s="102"/>
      <c r="E2421" s="498"/>
      <c r="F2421" s="571"/>
      <c r="G2421" s="101"/>
      <c r="H2421" s="499"/>
      <c r="I2421" s="98"/>
      <c r="J2421" s="98"/>
      <c r="K2421" s="94"/>
      <c r="L2421" s="95"/>
      <c r="M2421" s="95"/>
      <c r="N2421" s="101"/>
    </row>
    <row r="2422" spans="1:14" ht="24.95" customHeight="1" x14ac:dyDescent="0.25">
      <c r="A2422" s="360"/>
      <c r="B2422" s="360"/>
      <c r="C2422" s="360"/>
      <c r="D2422" s="102"/>
      <c r="E2422" s="498"/>
      <c r="F2422" s="571"/>
      <c r="G2422" s="101"/>
      <c r="H2422" s="499"/>
      <c r="I2422" s="98"/>
      <c r="J2422" s="98"/>
      <c r="K2422" s="94"/>
      <c r="L2422" s="95"/>
      <c r="M2422" s="95"/>
      <c r="N2422" s="101"/>
    </row>
    <row r="2423" spans="1:14" ht="24.95" customHeight="1" x14ac:dyDescent="0.25">
      <c r="A2423" s="360"/>
      <c r="B2423" s="360"/>
      <c r="C2423" s="360"/>
      <c r="D2423" s="102"/>
      <c r="E2423" s="498"/>
      <c r="F2423" s="571"/>
      <c r="G2423" s="101"/>
      <c r="H2423" s="499"/>
      <c r="I2423" s="98"/>
      <c r="J2423" s="98"/>
      <c r="K2423" s="94"/>
      <c r="L2423" s="95"/>
      <c r="M2423" s="95"/>
      <c r="N2423" s="101"/>
    </row>
    <row r="2424" spans="1:14" ht="24.95" customHeight="1" x14ac:dyDescent="0.25">
      <c r="A2424" s="360"/>
      <c r="B2424" s="360"/>
      <c r="C2424" s="360"/>
      <c r="D2424" s="102"/>
      <c r="E2424" s="498"/>
      <c r="F2424" s="571"/>
      <c r="G2424" s="101"/>
      <c r="H2424" s="499"/>
      <c r="I2424" s="98"/>
      <c r="J2424" s="98"/>
      <c r="K2424" s="94"/>
      <c r="L2424" s="95"/>
      <c r="M2424" s="95"/>
      <c r="N2424" s="101"/>
    </row>
    <row r="2425" spans="1:14" ht="24.95" customHeight="1" x14ac:dyDescent="0.25">
      <c r="A2425" s="360"/>
      <c r="B2425" s="360"/>
      <c r="C2425" s="360"/>
      <c r="D2425" s="102"/>
      <c r="E2425" s="498"/>
      <c r="F2425" s="571"/>
      <c r="G2425" s="101"/>
      <c r="H2425" s="499"/>
      <c r="I2425" s="98"/>
      <c r="J2425" s="98"/>
      <c r="K2425" s="94"/>
      <c r="L2425" s="95"/>
      <c r="M2425" s="95"/>
      <c r="N2425" s="101"/>
    </row>
    <row r="2426" spans="1:14" ht="24.95" customHeight="1" x14ac:dyDescent="0.25">
      <c r="A2426" s="360"/>
      <c r="B2426" s="360"/>
      <c r="C2426" s="360"/>
      <c r="D2426" s="102"/>
      <c r="E2426" s="498"/>
      <c r="F2426" s="571"/>
      <c r="G2426" s="101"/>
      <c r="H2426" s="499"/>
      <c r="I2426" s="98"/>
      <c r="J2426" s="98"/>
      <c r="K2426" s="94"/>
      <c r="L2426" s="95"/>
      <c r="M2426" s="95"/>
      <c r="N2426" s="101"/>
    </row>
    <row r="2427" spans="1:14" ht="24.95" customHeight="1" x14ac:dyDescent="0.25">
      <c r="A2427" s="360"/>
      <c r="B2427" s="360"/>
      <c r="C2427" s="360"/>
      <c r="D2427" s="102"/>
      <c r="E2427" s="498"/>
      <c r="F2427" s="571"/>
      <c r="G2427" s="101"/>
      <c r="H2427" s="499"/>
      <c r="I2427" s="98"/>
      <c r="J2427" s="98"/>
      <c r="K2427" s="94"/>
      <c r="L2427" s="95"/>
      <c r="M2427" s="95"/>
      <c r="N2427" s="101"/>
    </row>
    <row r="2428" spans="1:14" ht="24.95" customHeight="1" x14ac:dyDescent="0.25">
      <c r="A2428" s="360"/>
      <c r="B2428" s="360"/>
      <c r="C2428" s="360"/>
      <c r="D2428" s="102"/>
      <c r="E2428" s="498"/>
      <c r="F2428" s="571"/>
      <c r="G2428" s="101"/>
      <c r="H2428" s="499"/>
      <c r="I2428" s="98"/>
      <c r="J2428" s="98"/>
      <c r="K2428" s="94"/>
      <c r="L2428" s="95"/>
      <c r="M2428" s="95"/>
      <c r="N2428" s="101"/>
    </row>
    <row r="2429" spans="1:14" ht="24.95" customHeight="1" x14ac:dyDescent="0.25">
      <c r="A2429" s="360"/>
      <c r="B2429" s="360"/>
      <c r="C2429" s="360"/>
      <c r="D2429" s="102"/>
      <c r="E2429" s="498"/>
      <c r="F2429" s="571"/>
      <c r="G2429" s="101"/>
      <c r="H2429" s="499"/>
      <c r="I2429" s="98"/>
      <c r="J2429" s="98"/>
      <c r="K2429" s="94"/>
      <c r="L2429" s="95"/>
      <c r="M2429" s="95"/>
      <c r="N2429" s="101"/>
    </row>
    <row r="2430" spans="1:14" ht="24.95" customHeight="1" x14ac:dyDescent="0.25">
      <c r="A2430" s="360"/>
      <c r="B2430" s="360"/>
      <c r="C2430" s="360"/>
      <c r="D2430" s="102"/>
      <c r="E2430" s="498"/>
      <c r="F2430" s="571"/>
      <c r="G2430" s="101"/>
      <c r="H2430" s="499"/>
      <c r="I2430" s="98"/>
      <c r="J2430" s="98"/>
      <c r="K2430" s="94"/>
      <c r="L2430" s="95"/>
      <c r="M2430" s="95"/>
      <c r="N2430" s="101"/>
    </row>
    <row r="2431" spans="1:14" ht="24.95" customHeight="1" x14ac:dyDescent="0.25">
      <c r="A2431" s="360"/>
      <c r="B2431" s="360"/>
      <c r="C2431" s="360"/>
      <c r="D2431" s="102"/>
      <c r="E2431" s="498"/>
      <c r="F2431" s="571"/>
      <c r="G2431" s="101"/>
      <c r="H2431" s="499"/>
      <c r="I2431" s="98"/>
      <c r="J2431" s="98"/>
      <c r="K2431" s="94"/>
      <c r="L2431" s="95"/>
      <c r="M2431" s="95"/>
      <c r="N2431" s="101"/>
    </row>
    <row r="2432" spans="1:14" ht="24.95" customHeight="1" x14ac:dyDescent="0.25">
      <c r="A2432" s="360"/>
      <c r="B2432" s="360"/>
      <c r="C2432" s="360"/>
      <c r="D2432" s="102"/>
      <c r="E2432" s="498"/>
      <c r="F2432" s="571"/>
      <c r="G2432" s="101"/>
      <c r="H2432" s="499"/>
      <c r="I2432" s="98"/>
      <c r="J2432" s="98"/>
      <c r="K2432" s="94"/>
      <c r="L2432" s="95"/>
      <c r="M2432" s="95"/>
      <c r="N2432" s="101"/>
    </row>
    <row r="2433" spans="1:14" ht="24.95" customHeight="1" x14ac:dyDescent="0.25">
      <c r="A2433" s="360"/>
      <c r="B2433" s="360"/>
      <c r="C2433" s="360"/>
      <c r="D2433" s="102"/>
      <c r="E2433" s="498"/>
      <c r="F2433" s="571"/>
      <c r="G2433" s="101"/>
      <c r="H2433" s="499"/>
      <c r="I2433" s="98"/>
      <c r="J2433" s="98"/>
      <c r="K2433" s="94"/>
      <c r="L2433" s="95"/>
      <c r="M2433" s="95"/>
      <c r="N2433" s="101"/>
    </row>
    <row r="2434" spans="1:14" ht="24.95" customHeight="1" x14ac:dyDescent="0.25">
      <c r="A2434" s="360"/>
      <c r="B2434" s="360"/>
      <c r="C2434" s="360"/>
      <c r="D2434" s="102"/>
      <c r="E2434" s="498"/>
      <c r="F2434" s="571"/>
      <c r="G2434" s="101"/>
      <c r="H2434" s="499"/>
      <c r="I2434" s="98"/>
      <c r="J2434" s="98"/>
      <c r="K2434" s="94"/>
      <c r="L2434" s="95"/>
      <c r="M2434" s="95"/>
      <c r="N2434" s="101"/>
    </row>
    <row r="2435" spans="1:14" ht="24.95" customHeight="1" x14ac:dyDescent="0.25">
      <c r="A2435" s="360"/>
      <c r="B2435" s="360"/>
      <c r="C2435" s="360"/>
      <c r="D2435" s="102"/>
      <c r="E2435" s="498"/>
      <c r="F2435" s="571"/>
      <c r="G2435" s="101"/>
      <c r="H2435" s="499"/>
      <c r="I2435" s="98"/>
      <c r="J2435" s="98"/>
      <c r="K2435" s="94"/>
      <c r="L2435" s="95"/>
      <c r="M2435" s="95"/>
      <c r="N2435" s="101"/>
    </row>
    <row r="2436" spans="1:14" ht="24.95" customHeight="1" x14ac:dyDescent="0.25">
      <c r="A2436" s="360"/>
      <c r="B2436" s="360"/>
      <c r="C2436" s="360"/>
      <c r="D2436" s="102"/>
      <c r="E2436" s="498"/>
      <c r="F2436" s="571"/>
      <c r="G2436" s="101"/>
      <c r="H2436" s="499"/>
      <c r="I2436" s="98"/>
      <c r="J2436" s="98"/>
      <c r="K2436" s="94"/>
      <c r="L2436" s="95"/>
      <c r="M2436" s="95"/>
      <c r="N2436" s="101"/>
    </row>
    <row r="2437" spans="1:14" ht="24.95" customHeight="1" x14ac:dyDescent="0.25">
      <c r="A2437" s="360"/>
      <c r="B2437" s="360"/>
      <c r="C2437" s="360"/>
      <c r="D2437" s="102"/>
      <c r="E2437" s="498"/>
      <c r="F2437" s="571"/>
      <c r="G2437" s="101"/>
      <c r="H2437" s="499"/>
      <c r="I2437" s="98"/>
      <c r="J2437" s="98"/>
      <c r="K2437" s="94"/>
      <c r="L2437" s="95"/>
      <c r="M2437" s="95"/>
      <c r="N2437" s="101"/>
    </row>
    <row r="2438" spans="1:14" ht="24.95" customHeight="1" x14ac:dyDescent="0.25">
      <c r="A2438" s="360"/>
      <c r="B2438" s="360"/>
      <c r="C2438" s="360"/>
      <c r="D2438" s="102"/>
      <c r="E2438" s="498"/>
      <c r="F2438" s="571"/>
      <c r="G2438" s="101"/>
      <c r="H2438" s="499"/>
      <c r="I2438" s="98"/>
      <c r="J2438" s="98"/>
      <c r="K2438" s="94"/>
      <c r="L2438" s="95"/>
      <c r="M2438" s="95"/>
      <c r="N2438" s="101"/>
    </row>
    <row r="2439" spans="1:14" ht="24.95" customHeight="1" x14ac:dyDescent="0.25">
      <c r="A2439" s="360"/>
      <c r="B2439" s="360"/>
      <c r="C2439" s="360"/>
      <c r="D2439" s="102"/>
      <c r="E2439" s="498"/>
      <c r="F2439" s="571"/>
      <c r="G2439" s="101"/>
      <c r="H2439" s="499"/>
      <c r="I2439" s="98"/>
      <c r="J2439" s="98"/>
      <c r="K2439" s="94"/>
      <c r="L2439" s="95"/>
      <c r="M2439" s="95"/>
      <c r="N2439" s="101"/>
    </row>
    <row r="2440" spans="1:14" ht="24.95" customHeight="1" x14ac:dyDescent="0.25">
      <c r="A2440" s="360"/>
      <c r="B2440" s="360"/>
      <c r="C2440" s="360"/>
      <c r="D2440" s="102"/>
      <c r="E2440" s="498"/>
      <c r="F2440" s="571"/>
      <c r="G2440" s="101"/>
      <c r="H2440" s="499"/>
      <c r="I2440" s="98"/>
      <c r="J2440" s="98"/>
      <c r="K2440" s="94"/>
      <c r="L2440" s="95"/>
      <c r="M2440" s="95"/>
      <c r="N2440" s="101"/>
    </row>
    <row r="2441" spans="1:14" ht="24.95" customHeight="1" x14ac:dyDescent="0.25">
      <c r="A2441" s="360"/>
      <c r="B2441" s="360"/>
      <c r="C2441" s="360"/>
      <c r="D2441" s="102"/>
      <c r="E2441" s="498"/>
      <c r="F2441" s="571"/>
      <c r="G2441" s="101"/>
      <c r="H2441" s="499"/>
      <c r="I2441" s="98"/>
      <c r="J2441" s="98"/>
      <c r="K2441" s="94"/>
      <c r="L2441" s="95"/>
      <c r="M2441" s="95"/>
      <c r="N2441" s="101"/>
    </row>
    <row r="2442" spans="1:14" ht="24.95" customHeight="1" x14ac:dyDescent="0.25">
      <c r="A2442" s="360"/>
      <c r="B2442" s="360"/>
      <c r="C2442" s="360"/>
      <c r="D2442" s="102"/>
      <c r="E2442" s="498"/>
      <c r="F2442" s="571"/>
      <c r="G2442" s="101"/>
      <c r="H2442" s="499"/>
      <c r="I2442" s="98"/>
      <c r="J2442" s="98"/>
      <c r="K2442" s="94"/>
      <c r="L2442" s="95"/>
      <c r="M2442" s="95"/>
      <c r="N2442" s="101"/>
    </row>
    <row r="2443" spans="1:14" ht="24.95" customHeight="1" x14ac:dyDescent="0.25">
      <c r="A2443" s="360"/>
      <c r="B2443" s="360"/>
      <c r="C2443" s="360"/>
      <c r="D2443" s="102"/>
      <c r="E2443" s="498"/>
      <c r="F2443" s="571"/>
      <c r="G2443" s="101"/>
      <c r="H2443" s="499"/>
      <c r="I2443" s="98"/>
      <c r="J2443" s="98"/>
      <c r="K2443" s="94"/>
      <c r="L2443" s="95"/>
      <c r="M2443" s="95"/>
      <c r="N2443" s="101"/>
    </row>
    <row r="2444" spans="1:14" ht="24.95" customHeight="1" x14ac:dyDescent="0.25">
      <c r="A2444" s="360"/>
      <c r="B2444" s="360"/>
      <c r="C2444" s="360"/>
      <c r="D2444" s="102"/>
      <c r="E2444" s="498"/>
      <c r="F2444" s="571"/>
      <c r="G2444" s="101"/>
      <c r="H2444" s="499"/>
      <c r="I2444" s="98"/>
      <c r="J2444" s="98"/>
      <c r="K2444" s="94"/>
      <c r="L2444" s="95"/>
      <c r="M2444" s="95"/>
      <c r="N2444" s="101"/>
    </row>
    <row r="2445" spans="1:14" ht="24.95" customHeight="1" x14ac:dyDescent="0.25">
      <c r="A2445" s="360"/>
      <c r="B2445" s="360"/>
      <c r="C2445" s="360"/>
      <c r="D2445" s="102"/>
      <c r="E2445" s="498"/>
      <c r="F2445" s="571"/>
      <c r="G2445" s="101"/>
      <c r="H2445" s="499"/>
      <c r="I2445" s="98"/>
      <c r="J2445" s="98"/>
      <c r="K2445" s="94"/>
      <c r="L2445" s="95"/>
      <c r="M2445" s="95"/>
      <c r="N2445" s="101"/>
    </row>
    <row r="2446" spans="1:14" ht="24.95" customHeight="1" x14ac:dyDescent="0.25">
      <c r="A2446" s="360"/>
      <c r="B2446" s="360"/>
      <c r="C2446" s="360"/>
      <c r="D2446" s="102"/>
      <c r="E2446" s="498"/>
      <c r="F2446" s="571"/>
      <c r="G2446" s="101"/>
      <c r="H2446" s="499"/>
      <c r="I2446" s="98"/>
      <c r="J2446" s="98"/>
      <c r="K2446" s="94"/>
      <c r="L2446" s="95"/>
      <c r="M2446" s="95"/>
      <c r="N2446" s="101"/>
    </row>
    <row r="2447" spans="1:14" ht="24.95" customHeight="1" x14ac:dyDescent="0.25">
      <c r="A2447" s="360"/>
      <c r="B2447" s="360"/>
      <c r="C2447" s="360"/>
      <c r="D2447" s="102"/>
      <c r="E2447" s="498"/>
      <c r="F2447" s="571"/>
      <c r="G2447" s="101"/>
      <c r="H2447" s="499"/>
      <c r="I2447" s="98"/>
      <c r="J2447" s="98"/>
      <c r="K2447" s="94"/>
      <c r="L2447" s="95"/>
      <c r="M2447" s="95"/>
      <c r="N2447" s="101"/>
    </row>
    <row r="2448" spans="1:14" ht="24.95" customHeight="1" x14ac:dyDescent="0.25">
      <c r="A2448" s="360"/>
      <c r="B2448" s="360"/>
      <c r="C2448" s="360"/>
      <c r="D2448" s="102"/>
      <c r="E2448" s="498"/>
      <c r="F2448" s="571"/>
      <c r="G2448" s="101"/>
      <c r="H2448" s="499"/>
      <c r="I2448" s="98"/>
      <c r="J2448" s="98"/>
      <c r="K2448" s="94"/>
      <c r="L2448" s="95"/>
      <c r="M2448" s="95"/>
      <c r="N2448" s="101"/>
    </row>
    <row r="2449" spans="1:14" ht="24.95" customHeight="1" x14ac:dyDescent="0.25">
      <c r="A2449" s="360"/>
      <c r="B2449" s="360"/>
      <c r="C2449" s="360"/>
      <c r="D2449" s="102"/>
      <c r="E2449" s="498"/>
      <c r="F2449" s="571"/>
      <c r="G2449" s="101"/>
      <c r="H2449" s="499"/>
      <c r="I2449" s="98"/>
      <c r="J2449" s="98"/>
      <c r="K2449" s="94"/>
      <c r="L2449" s="95"/>
      <c r="M2449" s="95"/>
      <c r="N2449" s="101"/>
    </row>
    <row r="2450" spans="1:14" ht="24.95" customHeight="1" x14ac:dyDescent="0.25">
      <c r="A2450" s="360"/>
      <c r="B2450" s="360"/>
      <c r="C2450" s="360"/>
      <c r="D2450" s="102"/>
      <c r="E2450" s="498"/>
      <c r="F2450" s="571"/>
      <c r="G2450" s="101"/>
      <c r="H2450" s="499"/>
      <c r="I2450" s="98"/>
      <c r="J2450" s="98"/>
      <c r="K2450" s="94"/>
      <c r="L2450" s="95"/>
      <c r="M2450" s="95"/>
      <c r="N2450" s="101"/>
    </row>
    <row r="2451" spans="1:14" ht="24.95" customHeight="1" x14ac:dyDescent="0.25">
      <c r="A2451" s="360"/>
      <c r="B2451" s="360"/>
      <c r="C2451" s="360"/>
      <c r="D2451" s="102"/>
      <c r="E2451" s="498"/>
      <c r="F2451" s="571"/>
      <c r="G2451" s="101"/>
      <c r="H2451" s="499"/>
      <c r="I2451" s="98"/>
      <c r="J2451" s="98"/>
      <c r="K2451" s="94"/>
      <c r="L2451" s="95"/>
      <c r="M2451" s="95"/>
      <c r="N2451" s="101"/>
    </row>
    <row r="2452" spans="1:14" ht="24.95" customHeight="1" x14ac:dyDescent="0.25">
      <c r="A2452" s="360"/>
      <c r="B2452" s="360"/>
      <c r="C2452" s="360"/>
      <c r="D2452" s="102"/>
      <c r="E2452" s="498"/>
      <c r="F2452" s="571"/>
      <c r="G2452" s="101"/>
      <c r="H2452" s="499"/>
      <c r="I2452" s="98"/>
      <c r="J2452" s="98"/>
      <c r="K2452" s="94"/>
      <c r="L2452" s="95"/>
      <c r="M2452" s="95"/>
      <c r="N2452" s="101"/>
    </row>
    <row r="2453" spans="1:14" ht="24.95" customHeight="1" x14ac:dyDescent="0.25">
      <c r="A2453" s="360"/>
      <c r="B2453" s="360"/>
      <c r="C2453" s="360"/>
      <c r="D2453" s="102"/>
      <c r="E2453" s="498"/>
      <c r="F2453" s="571"/>
      <c r="G2453" s="101"/>
      <c r="H2453" s="499"/>
      <c r="I2453" s="98"/>
      <c r="J2453" s="98"/>
      <c r="K2453" s="94"/>
      <c r="L2453" s="95"/>
      <c r="M2453" s="95"/>
      <c r="N2453" s="101"/>
    </row>
    <row r="2454" spans="1:14" ht="24.95" customHeight="1" x14ac:dyDescent="0.25">
      <c r="A2454" s="360"/>
      <c r="B2454" s="360"/>
      <c r="C2454" s="360"/>
      <c r="D2454" s="102"/>
      <c r="E2454" s="498"/>
      <c r="F2454" s="571"/>
      <c r="G2454" s="101"/>
      <c r="H2454" s="499"/>
      <c r="I2454" s="98"/>
      <c r="J2454" s="98"/>
      <c r="K2454" s="94"/>
      <c r="L2454" s="95"/>
      <c r="M2454" s="95"/>
      <c r="N2454" s="101"/>
    </row>
    <row r="2455" spans="1:14" ht="24.95" customHeight="1" x14ac:dyDescent="0.25">
      <c r="A2455" s="360"/>
      <c r="B2455" s="360"/>
      <c r="C2455" s="360"/>
      <c r="D2455" s="102"/>
      <c r="E2455" s="498"/>
      <c r="F2455" s="571"/>
      <c r="G2455" s="101"/>
      <c r="H2455" s="499"/>
      <c r="I2455" s="98"/>
      <c r="J2455" s="98"/>
      <c r="K2455" s="94"/>
      <c r="L2455" s="95"/>
      <c r="M2455" s="95"/>
      <c r="N2455" s="101"/>
    </row>
    <row r="2456" spans="1:14" ht="24.95" customHeight="1" x14ac:dyDescent="0.25">
      <c r="A2456" s="360"/>
      <c r="B2456" s="360"/>
      <c r="C2456" s="360"/>
      <c r="D2456" s="102"/>
      <c r="E2456" s="498"/>
      <c r="F2456" s="571"/>
      <c r="G2456" s="101"/>
      <c r="H2456" s="499"/>
      <c r="I2456" s="98"/>
      <c r="J2456" s="98"/>
      <c r="K2456" s="94"/>
      <c r="L2456" s="95"/>
      <c r="M2456" s="95"/>
      <c r="N2456" s="101"/>
    </row>
    <row r="2457" spans="1:14" ht="24.95" customHeight="1" x14ac:dyDescent="0.25">
      <c r="A2457" s="360"/>
      <c r="B2457" s="360"/>
      <c r="C2457" s="360"/>
      <c r="D2457" s="102"/>
      <c r="E2457" s="498"/>
      <c r="F2457" s="571"/>
      <c r="G2457" s="101"/>
      <c r="H2457" s="499"/>
      <c r="I2457" s="98"/>
      <c r="J2457" s="98"/>
      <c r="K2457" s="94"/>
      <c r="L2457" s="95"/>
      <c r="M2457" s="95"/>
      <c r="N2457" s="101"/>
    </row>
    <row r="2458" spans="1:14" ht="24.95" customHeight="1" x14ac:dyDescent="0.25">
      <c r="A2458" s="360"/>
      <c r="B2458" s="360"/>
      <c r="C2458" s="360"/>
      <c r="D2458" s="102"/>
      <c r="E2458" s="498"/>
      <c r="F2458" s="571"/>
      <c r="G2458" s="101"/>
      <c r="H2458" s="499"/>
      <c r="I2458" s="98"/>
      <c r="J2458" s="98"/>
      <c r="K2458" s="94"/>
      <c r="L2458" s="95"/>
      <c r="M2458" s="95"/>
      <c r="N2458" s="101"/>
    </row>
    <row r="2459" spans="1:14" ht="24.95" customHeight="1" x14ac:dyDescent="0.25">
      <c r="A2459" s="360"/>
      <c r="B2459" s="360"/>
      <c r="C2459" s="360"/>
      <c r="D2459" s="102"/>
      <c r="E2459" s="498"/>
      <c r="F2459" s="571"/>
      <c r="G2459" s="101"/>
      <c r="H2459" s="499"/>
      <c r="I2459" s="98"/>
      <c r="J2459" s="98"/>
      <c r="K2459" s="94"/>
      <c r="L2459" s="95"/>
      <c r="M2459" s="95"/>
      <c r="N2459" s="101"/>
    </row>
    <row r="2460" spans="1:14" ht="24.95" customHeight="1" x14ac:dyDescent="0.25">
      <c r="A2460" s="360"/>
      <c r="B2460" s="360"/>
      <c r="C2460" s="360"/>
      <c r="D2460" s="102"/>
      <c r="E2460" s="498"/>
      <c r="F2460" s="571"/>
      <c r="G2460" s="101"/>
      <c r="H2460" s="499"/>
      <c r="I2460" s="98"/>
      <c r="J2460" s="98"/>
      <c r="K2460" s="94"/>
      <c r="L2460" s="95"/>
      <c r="M2460" s="95"/>
      <c r="N2460" s="101"/>
    </row>
    <row r="2461" spans="1:14" ht="24.95" customHeight="1" x14ac:dyDescent="0.25">
      <c r="A2461" s="360"/>
      <c r="B2461" s="360"/>
      <c r="C2461" s="360"/>
      <c r="D2461" s="102"/>
      <c r="E2461" s="498"/>
      <c r="F2461" s="571"/>
      <c r="G2461" s="101"/>
      <c r="H2461" s="499"/>
      <c r="I2461" s="98"/>
      <c r="J2461" s="98"/>
      <c r="K2461" s="94"/>
      <c r="L2461" s="95"/>
      <c r="M2461" s="95"/>
      <c r="N2461" s="101"/>
    </row>
    <row r="2462" spans="1:14" ht="24.95" customHeight="1" x14ac:dyDescent="0.25">
      <c r="A2462" s="360"/>
      <c r="B2462" s="360"/>
      <c r="C2462" s="360"/>
      <c r="D2462" s="102"/>
      <c r="E2462" s="498"/>
      <c r="F2462" s="571"/>
      <c r="G2462" s="101"/>
      <c r="H2462" s="499"/>
      <c r="I2462" s="98"/>
      <c r="J2462" s="98"/>
      <c r="K2462" s="94"/>
      <c r="L2462" s="95"/>
      <c r="M2462" s="95"/>
      <c r="N2462" s="101"/>
    </row>
    <row r="2463" spans="1:14" ht="24.95" customHeight="1" x14ac:dyDescent="0.25">
      <c r="A2463" s="360"/>
      <c r="B2463" s="360"/>
      <c r="C2463" s="360"/>
      <c r="D2463" s="102"/>
      <c r="E2463" s="498"/>
      <c r="F2463" s="571"/>
      <c r="G2463" s="101"/>
      <c r="H2463" s="499"/>
      <c r="I2463" s="98"/>
      <c r="J2463" s="98"/>
      <c r="K2463" s="94"/>
      <c r="L2463" s="95"/>
      <c r="M2463" s="95"/>
      <c r="N2463" s="101"/>
    </row>
    <row r="2464" spans="1:14" ht="24.95" customHeight="1" x14ac:dyDescent="0.25">
      <c r="A2464" s="360"/>
      <c r="B2464" s="360"/>
      <c r="C2464" s="360"/>
      <c r="D2464" s="102"/>
      <c r="E2464" s="498"/>
      <c r="F2464" s="571"/>
      <c r="G2464" s="101"/>
      <c r="H2464" s="499"/>
      <c r="I2464" s="98"/>
      <c r="J2464" s="98"/>
      <c r="K2464" s="94"/>
      <c r="L2464" s="95"/>
      <c r="M2464" s="95"/>
      <c r="N2464" s="101"/>
    </row>
    <row r="2465" spans="1:14" ht="24.95" customHeight="1" x14ac:dyDescent="0.25">
      <c r="A2465" s="360"/>
      <c r="B2465" s="360"/>
      <c r="C2465" s="360"/>
      <c r="D2465" s="102"/>
      <c r="E2465" s="498"/>
      <c r="F2465" s="571"/>
      <c r="G2465" s="101"/>
      <c r="H2465" s="499"/>
      <c r="I2465" s="98"/>
      <c r="J2465" s="98"/>
      <c r="K2465" s="94"/>
      <c r="L2465" s="95"/>
      <c r="M2465" s="95"/>
      <c r="N2465" s="101"/>
    </row>
    <row r="2466" spans="1:14" ht="24.95" customHeight="1" x14ac:dyDescent="0.25">
      <c r="A2466" s="360"/>
      <c r="B2466" s="360"/>
      <c r="C2466" s="360"/>
      <c r="D2466" s="102"/>
      <c r="E2466" s="498"/>
      <c r="F2466" s="571"/>
      <c r="G2466" s="101"/>
      <c r="H2466" s="499"/>
      <c r="I2466" s="98"/>
      <c r="J2466" s="98"/>
      <c r="K2466" s="94"/>
      <c r="L2466" s="95"/>
      <c r="M2466" s="95"/>
      <c r="N2466" s="101"/>
    </row>
    <row r="2467" spans="1:14" ht="24.95" customHeight="1" x14ac:dyDescent="0.25">
      <c r="A2467" s="360"/>
      <c r="B2467" s="360"/>
      <c r="C2467" s="360"/>
      <c r="D2467" s="102"/>
      <c r="E2467" s="498"/>
      <c r="F2467" s="571"/>
      <c r="G2467" s="101"/>
      <c r="H2467" s="499"/>
      <c r="I2467" s="98"/>
      <c r="J2467" s="98"/>
      <c r="K2467" s="94"/>
      <c r="L2467" s="95"/>
      <c r="M2467" s="95"/>
      <c r="N2467" s="101"/>
    </row>
    <row r="2468" spans="1:14" ht="24.95" customHeight="1" x14ac:dyDescent="0.25">
      <c r="A2468" s="360"/>
      <c r="B2468" s="360"/>
      <c r="C2468" s="360"/>
      <c r="D2468" s="102"/>
      <c r="E2468" s="498"/>
      <c r="F2468" s="571"/>
      <c r="G2468" s="101"/>
      <c r="H2468" s="499"/>
      <c r="I2468" s="98"/>
      <c r="J2468" s="98"/>
      <c r="K2468" s="94"/>
      <c r="L2468" s="95"/>
      <c r="M2468" s="95"/>
      <c r="N2468" s="101"/>
    </row>
    <row r="2469" spans="1:14" ht="24.95" customHeight="1" x14ac:dyDescent="0.25">
      <c r="A2469" s="360"/>
      <c r="B2469" s="360"/>
      <c r="C2469" s="360"/>
      <c r="D2469" s="102"/>
      <c r="E2469" s="498"/>
      <c r="F2469" s="571"/>
      <c r="G2469" s="101"/>
      <c r="H2469" s="499"/>
      <c r="I2469" s="98"/>
      <c r="J2469" s="98"/>
      <c r="K2469" s="94"/>
      <c r="L2469" s="95"/>
      <c r="M2469" s="95"/>
      <c r="N2469" s="101"/>
    </row>
    <row r="2470" spans="1:14" ht="24.95" customHeight="1" x14ac:dyDescent="0.25">
      <c r="A2470" s="360"/>
      <c r="B2470" s="360"/>
      <c r="C2470" s="360"/>
      <c r="D2470" s="102"/>
      <c r="E2470" s="498"/>
      <c r="F2470" s="571"/>
      <c r="G2470" s="101"/>
      <c r="H2470" s="499"/>
      <c r="I2470" s="98"/>
      <c r="J2470" s="98"/>
      <c r="K2470" s="94"/>
      <c r="L2470" s="95"/>
      <c r="M2470" s="95"/>
      <c r="N2470" s="101"/>
    </row>
    <row r="2471" spans="1:14" ht="24.95" customHeight="1" x14ac:dyDescent="0.25">
      <c r="A2471" s="360"/>
      <c r="B2471" s="360"/>
      <c r="C2471" s="360"/>
      <c r="D2471" s="102"/>
      <c r="E2471" s="498"/>
      <c r="F2471" s="571"/>
      <c r="G2471" s="101"/>
      <c r="H2471" s="499"/>
      <c r="I2471" s="98"/>
      <c r="J2471" s="98"/>
      <c r="K2471" s="94"/>
      <c r="L2471" s="95"/>
      <c r="M2471" s="95"/>
      <c r="N2471" s="101"/>
    </row>
    <row r="2472" spans="1:14" ht="24.95" customHeight="1" x14ac:dyDescent="0.25">
      <c r="A2472" s="360"/>
      <c r="B2472" s="360"/>
      <c r="C2472" s="360"/>
      <c r="D2472" s="102"/>
      <c r="E2472" s="498"/>
      <c r="F2472" s="571"/>
      <c r="G2472" s="101"/>
      <c r="H2472" s="499"/>
      <c r="I2472" s="98"/>
      <c r="J2472" s="98"/>
      <c r="K2472" s="94"/>
      <c r="L2472" s="95"/>
      <c r="M2472" s="95"/>
      <c r="N2472" s="101"/>
    </row>
    <row r="2473" spans="1:14" ht="24.95" customHeight="1" x14ac:dyDescent="0.25">
      <c r="A2473" s="360"/>
      <c r="B2473" s="360"/>
      <c r="C2473" s="360"/>
      <c r="D2473" s="102"/>
      <c r="E2473" s="498"/>
      <c r="F2473" s="571"/>
      <c r="G2473" s="101"/>
      <c r="H2473" s="499"/>
      <c r="I2473" s="98"/>
      <c r="J2473" s="98"/>
      <c r="K2473" s="94"/>
      <c r="L2473" s="95"/>
      <c r="M2473" s="95"/>
      <c r="N2473" s="101"/>
    </row>
    <row r="2474" spans="1:14" ht="24.95" customHeight="1" x14ac:dyDescent="0.25">
      <c r="A2474" s="360"/>
      <c r="B2474" s="360"/>
      <c r="C2474" s="360"/>
      <c r="D2474" s="102"/>
      <c r="E2474" s="498"/>
      <c r="F2474" s="571"/>
      <c r="G2474" s="101"/>
      <c r="H2474" s="499"/>
      <c r="I2474" s="98"/>
      <c r="J2474" s="98"/>
      <c r="K2474" s="94"/>
      <c r="L2474" s="95"/>
      <c r="M2474" s="95"/>
      <c r="N2474" s="101"/>
    </row>
    <row r="2475" spans="1:14" ht="24.95" customHeight="1" x14ac:dyDescent="0.25">
      <c r="A2475" s="360"/>
      <c r="B2475" s="360"/>
      <c r="C2475" s="360"/>
      <c r="D2475" s="102"/>
      <c r="E2475" s="498"/>
      <c r="F2475" s="571"/>
      <c r="G2475" s="101"/>
      <c r="H2475" s="499"/>
      <c r="I2475" s="98"/>
      <c r="J2475" s="98"/>
      <c r="K2475" s="94"/>
      <c r="L2475" s="95"/>
      <c r="M2475" s="95"/>
      <c r="N2475" s="101"/>
    </row>
    <row r="2476" spans="1:14" ht="24.95" customHeight="1" x14ac:dyDescent="0.25">
      <c r="A2476" s="360"/>
      <c r="B2476" s="360"/>
      <c r="C2476" s="360"/>
      <c r="D2476" s="102"/>
      <c r="E2476" s="498"/>
      <c r="F2476" s="571"/>
      <c r="G2476" s="101"/>
      <c r="H2476" s="499"/>
      <c r="I2476" s="98"/>
      <c r="J2476" s="98"/>
      <c r="K2476" s="94"/>
      <c r="L2476" s="95"/>
      <c r="M2476" s="95"/>
      <c r="N2476" s="101"/>
    </row>
    <row r="2477" spans="1:14" ht="24.95" customHeight="1" x14ac:dyDescent="0.25">
      <c r="A2477" s="360"/>
      <c r="B2477" s="360"/>
      <c r="C2477" s="360"/>
      <c r="D2477" s="102"/>
      <c r="E2477" s="498"/>
      <c r="F2477" s="571"/>
      <c r="G2477" s="101"/>
      <c r="H2477" s="499"/>
      <c r="I2477" s="98"/>
      <c r="J2477" s="98"/>
      <c r="K2477" s="94"/>
      <c r="L2477" s="95"/>
      <c r="M2477" s="95"/>
      <c r="N2477" s="101"/>
    </row>
    <row r="2478" spans="1:14" ht="24.95" customHeight="1" x14ac:dyDescent="0.25">
      <c r="A2478" s="360"/>
      <c r="B2478" s="360"/>
      <c r="C2478" s="360"/>
      <c r="D2478" s="102"/>
      <c r="E2478" s="498"/>
      <c r="F2478" s="571"/>
      <c r="G2478" s="101"/>
      <c r="H2478" s="499"/>
      <c r="I2478" s="98"/>
      <c r="J2478" s="98"/>
      <c r="K2478" s="94"/>
      <c r="L2478" s="95"/>
      <c r="M2478" s="95"/>
      <c r="N2478" s="101"/>
    </row>
    <row r="2479" spans="1:14" ht="24.95" customHeight="1" x14ac:dyDescent="0.25">
      <c r="A2479" s="360"/>
      <c r="B2479" s="360"/>
      <c r="C2479" s="360"/>
      <c r="D2479" s="102"/>
      <c r="E2479" s="498"/>
      <c r="F2479" s="571"/>
      <c r="G2479" s="101"/>
      <c r="H2479" s="499"/>
      <c r="I2479" s="98"/>
      <c r="J2479" s="98"/>
      <c r="K2479" s="94"/>
      <c r="L2479" s="95"/>
      <c r="M2479" s="95"/>
      <c r="N2479" s="101"/>
    </row>
    <row r="2480" spans="1:14" ht="24.95" customHeight="1" x14ac:dyDescent="0.25">
      <c r="A2480" s="360"/>
      <c r="B2480" s="360"/>
      <c r="C2480" s="360"/>
      <c r="D2480" s="102"/>
      <c r="E2480" s="498"/>
      <c r="F2480" s="571"/>
      <c r="G2480" s="101"/>
      <c r="H2480" s="499"/>
      <c r="I2480" s="98"/>
      <c r="J2480" s="98"/>
      <c r="K2480" s="94"/>
      <c r="L2480" s="95"/>
      <c r="M2480" s="95"/>
      <c r="N2480" s="101"/>
    </row>
    <row r="2481" spans="1:14" ht="24.95" customHeight="1" x14ac:dyDescent="0.25">
      <c r="A2481" s="360"/>
      <c r="B2481" s="360"/>
      <c r="C2481" s="360"/>
      <c r="D2481" s="102"/>
      <c r="E2481" s="498"/>
      <c r="F2481" s="571"/>
      <c r="G2481" s="101"/>
      <c r="H2481" s="499"/>
      <c r="I2481" s="98"/>
      <c r="J2481" s="98"/>
      <c r="K2481" s="94"/>
      <c r="L2481" s="95"/>
      <c r="M2481" s="95"/>
      <c r="N2481" s="101"/>
    </row>
    <row r="2482" spans="1:14" ht="24.95" customHeight="1" x14ac:dyDescent="0.25">
      <c r="A2482" s="360"/>
      <c r="B2482" s="360"/>
      <c r="C2482" s="360"/>
      <c r="D2482" s="102"/>
      <c r="E2482" s="498"/>
      <c r="F2482" s="571"/>
      <c r="G2482" s="101"/>
      <c r="H2482" s="499"/>
      <c r="I2482" s="98"/>
      <c r="J2482" s="98"/>
      <c r="K2482" s="94"/>
      <c r="L2482" s="95"/>
      <c r="M2482" s="95"/>
      <c r="N2482" s="101"/>
    </row>
    <row r="2483" spans="1:14" ht="24.95" customHeight="1" x14ac:dyDescent="0.25">
      <c r="A2483" s="360"/>
      <c r="B2483" s="360"/>
      <c r="C2483" s="360"/>
      <c r="D2483" s="102"/>
      <c r="E2483" s="498"/>
      <c r="F2483" s="571"/>
      <c r="G2483" s="101"/>
      <c r="H2483" s="499"/>
      <c r="I2483" s="98"/>
      <c r="J2483" s="98"/>
      <c r="K2483" s="94"/>
      <c r="L2483" s="95"/>
      <c r="M2483" s="95"/>
      <c r="N2483" s="101"/>
    </row>
    <row r="2484" spans="1:14" ht="24.95" customHeight="1" x14ac:dyDescent="0.25">
      <c r="A2484" s="360"/>
      <c r="B2484" s="360"/>
      <c r="C2484" s="360"/>
      <c r="D2484" s="102"/>
      <c r="E2484" s="498"/>
      <c r="F2484" s="571"/>
      <c r="G2484" s="101"/>
      <c r="H2484" s="499"/>
      <c r="I2484" s="98"/>
      <c r="J2484" s="98"/>
      <c r="K2484" s="94"/>
      <c r="L2484" s="95"/>
      <c r="M2484" s="95"/>
      <c r="N2484" s="101"/>
    </row>
    <row r="2485" spans="1:14" ht="24.95" customHeight="1" x14ac:dyDescent="0.25">
      <c r="A2485" s="360"/>
      <c r="B2485" s="360"/>
      <c r="C2485" s="360"/>
      <c r="D2485" s="102"/>
      <c r="E2485" s="498"/>
      <c r="F2485" s="571"/>
      <c r="G2485" s="101"/>
      <c r="H2485" s="499"/>
      <c r="I2485" s="98"/>
      <c r="J2485" s="98"/>
      <c r="K2485" s="94"/>
      <c r="L2485" s="95"/>
      <c r="M2485" s="95"/>
      <c r="N2485" s="101"/>
    </row>
    <row r="2486" spans="1:14" ht="24.95" customHeight="1" x14ac:dyDescent="0.25">
      <c r="A2486" s="360"/>
      <c r="B2486" s="360"/>
      <c r="C2486" s="360"/>
      <c r="D2486" s="102"/>
      <c r="E2486" s="498"/>
      <c r="F2486" s="571"/>
      <c r="G2486" s="101"/>
      <c r="H2486" s="499"/>
      <c r="I2486" s="98"/>
      <c r="J2486" s="98"/>
      <c r="K2486" s="94"/>
      <c r="L2486" s="95"/>
      <c r="M2486" s="95"/>
      <c r="N2486" s="101"/>
    </row>
    <row r="2487" spans="1:14" ht="24.95" customHeight="1" x14ac:dyDescent="0.25">
      <c r="A2487" s="360"/>
      <c r="B2487" s="360"/>
      <c r="C2487" s="360"/>
      <c r="D2487" s="102"/>
      <c r="E2487" s="498"/>
      <c r="F2487" s="571"/>
      <c r="G2487" s="101"/>
      <c r="H2487" s="499"/>
      <c r="I2487" s="98"/>
      <c r="J2487" s="98"/>
      <c r="K2487" s="94"/>
      <c r="L2487" s="95"/>
      <c r="M2487" s="95"/>
      <c r="N2487" s="101"/>
    </row>
    <row r="2488" spans="1:14" ht="24.95" customHeight="1" x14ac:dyDescent="0.25">
      <c r="A2488" s="360"/>
      <c r="B2488" s="360"/>
      <c r="C2488" s="360"/>
      <c r="D2488" s="102"/>
      <c r="E2488" s="498"/>
      <c r="F2488" s="571"/>
      <c r="G2488" s="101"/>
      <c r="H2488" s="499"/>
      <c r="I2488" s="98"/>
      <c r="J2488" s="98"/>
      <c r="K2488" s="94"/>
      <c r="L2488" s="95"/>
      <c r="M2488" s="95"/>
      <c r="N2488" s="101"/>
    </row>
    <row r="2489" spans="1:14" ht="24.95" customHeight="1" x14ac:dyDescent="0.25">
      <c r="A2489" s="360"/>
      <c r="B2489" s="360"/>
      <c r="C2489" s="360"/>
      <c r="D2489" s="102"/>
      <c r="E2489" s="498"/>
      <c r="F2489" s="571"/>
      <c r="G2489" s="101"/>
      <c r="H2489" s="499"/>
      <c r="I2489" s="98"/>
      <c r="J2489" s="98"/>
      <c r="K2489" s="94"/>
      <c r="L2489" s="95"/>
      <c r="M2489" s="95"/>
      <c r="N2489" s="101"/>
    </row>
    <row r="2490" spans="1:14" ht="24.95" customHeight="1" x14ac:dyDescent="0.25">
      <c r="A2490" s="360"/>
      <c r="B2490" s="360"/>
      <c r="C2490" s="360"/>
      <c r="D2490" s="102"/>
      <c r="E2490" s="498"/>
      <c r="F2490" s="571"/>
      <c r="G2490" s="101"/>
      <c r="H2490" s="499"/>
      <c r="I2490" s="98"/>
      <c r="J2490" s="98"/>
      <c r="K2490" s="94"/>
      <c r="L2490" s="95"/>
      <c r="M2490" s="95"/>
      <c r="N2490" s="101"/>
    </row>
    <row r="2491" spans="1:14" ht="24.95" customHeight="1" x14ac:dyDescent="0.25">
      <c r="A2491" s="360"/>
      <c r="B2491" s="360"/>
      <c r="C2491" s="360"/>
      <c r="D2491" s="102"/>
      <c r="E2491" s="498"/>
      <c r="F2491" s="571"/>
      <c r="G2491" s="101"/>
      <c r="H2491" s="499"/>
      <c r="I2491" s="98"/>
      <c r="J2491" s="98"/>
      <c r="K2491" s="94"/>
      <c r="L2491" s="95"/>
      <c r="M2491" s="95"/>
      <c r="N2491" s="101"/>
    </row>
    <row r="2492" spans="1:14" ht="24.95" customHeight="1" x14ac:dyDescent="0.25">
      <c r="A2492" s="360"/>
      <c r="B2492" s="360"/>
      <c r="C2492" s="360"/>
      <c r="D2492" s="102"/>
      <c r="E2492" s="498"/>
      <c r="F2492" s="571"/>
      <c r="G2492" s="101"/>
      <c r="H2492" s="499"/>
      <c r="I2492" s="98"/>
      <c r="J2492" s="98"/>
      <c r="K2492" s="94"/>
      <c r="L2492" s="95"/>
      <c r="M2492" s="95"/>
      <c r="N2492" s="101"/>
    </row>
    <row r="2493" spans="1:14" ht="24.95" customHeight="1" x14ac:dyDescent="0.25">
      <c r="A2493" s="360"/>
      <c r="B2493" s="360"/>
      <c r="C2493" s="360"/>
      <c r="D2493" s="102"/>
      <c r="E2493" s="498"/>
      <c r="F2493" s="571"/>
      <c r="G2493" s="101"/>
      <c r="H2493" s="499"/>
      <c r="I2493" s="98"/>
      <c r="J2493" s="98"/>
      <c r="K2493" s="94"/>
      <c r="L2493" s="95"/>
      <c r="M2493" s="95"/>
      <c r="N2493" s="101"/>
    </row>
    <row r="2494" spans="1:14" ht="24.95" customHeight="1" x14ac:dyDescent="0.25">
      <c r="A2494" s="360"/>
      <c r="B2494" s="360"/>
      <c r="C2494" s="360"/>
      <c r="D2494" s="102"/>
      <c r="E2494" s="498"/>
      <c r="F2494" s="571"/>
      <c r="G2494" s="101"/>
      <c r="H2494" s="499"/>
      <c r="I2494" s="98"/>
      <c r="J2494" s="98"/>
      <c r="K2494" s="94"/>
      <c r="L2494" s="95"/>
      <c r="M2494" s="95"/>
      <c r="N2494" s="101"/>
    </row>
    <row r="2495" spans="1:14" ht="24.95" customHeight="1" x14ac:dyDescent="0.25">
      <c r="A2495" s="360"/>
      <c r="B2495" s="360"/>
      <c r="C2495" s="360"/>
      <c r="D2495" s="102"/>
      <c r="E2495" s="498"/>
      <c r="F2495" s="571"/>
      <c r="G2495" s="101"/>
      <c r="H2495" s="499"/>
      <c r="I2495" s="98"/>
      <c r="J2495" s="98"/>
      <c r="K2495" s="94"/>
      <c r="L2495" s="95"/>
      <c r="M2495" s="95"/>
      <c r="N2495" s="101"/>
    </row>
    <row r="2496" spans="1:14" ht="24.95" customHeight="1" x14ac:dyDescent="0.25">
      <c r="A2496" s="360"/>
      <c r="B2496" s="360"/>
      <c r="C2496" s="360"/>
      <c r="D2496" s="102"/>
      <c r="E2496" s="498"/>
      <c r="F2496" s="571"/>
      <c r="G2496" s="101"/>
      <c r="H2496" s="499"/>
      <c r="I2496" s="98"/>
      <c r="J2496" s="98"/>
      <c r="K2496" s="94"/>
      <c r="L2496" s="95"/>
      <c r="M2496" s="95"/>
      <c r="N2496" s="101"/>
    </row>
    <row r="2497" spans="1:14" ht="24.95" customHeight="1" x14ac:dyDescent="0.25">
      <c r="A2497" s="360"/>
      <c r="B2497" s="360"/>
      <c r="C2497" s="360"/>
      <c r="D2497" s="102"/>
      <c r="E2497" s="498"/>
      <c r="F2497" s="571"/>
      <c r="G2497" s="101"/>
      <c r="H2497" s="499"/>
      <c r="I2497" s="98"/>
      <c r="J2497" s="98"/>
      <c r="K2497" s="94"/>
      <c r="L2497" s="95"/>
      <c r="M2497" s="95"/>
      <c r="N2497" s="101"/>
    </row>
    <row r="2498" spans="1:14" ht="24.95" customHeight="1" x14ac:dyDescent="0.25">
      <c r="A2498" s="360"/>
      <c r="B2498" s="360"/>
      <c r="C2498" s="360"/>
      <c r="D2498" s="102"/>
      <c r="E2498" s="498"/>
      <c r="F2498" s="571"/>
      <c r="G2498" s="101"/>
      <c r="H2498" s="499"/>
      <c r="I2498" s="98"/>
      <c r="J2498" s="98"/>
      <c r="K2498" s="94"/>
      <c r="L2498" s="95"/>
      <c r="M2498" s="95"/>
      <c r="N2498" s="101"/>
    </row>
    <row r="2499" spans="1:14" ht="24.95" customHeight="1" x14ac:dyDescent="0.25">
      <c r="A2499" s="360"/>
      <c r="B2499" s="360"/>
      <c r="C2499" s="360"/>
      <c r="D2499" s="102"/>
      <c r="E2499" s="498"/>
      <c r="F2499" s="571"/>
      <c r="G2499" s="101"/>
      <c r="H2499" s="499"/>
      <c r="I2499" s="98"/>
      <c r="J2499" s="98"/>
      <c r="K2499" s="94"/>
      <c r="L2499" s="95"/>
      <c r="M2499" s="95"/>
      <c r="N2499" s="101"/>
    </row>
    <row r="2500" spans="1:14" ht="24.95" customHeight="1" x14ac:dyDescent="0.25">
      <c r="A2500" s="360"/>
      <c r="B2500" s="360"/>
      <c r="C2500" s="360"/>
      <c r="D2500" s="102"/>
      <c r="E2500" s="498"/>
      <c r="F2500" s="571"/>
      <c r="G2500" s="101"/>
      <c r="H2500" s="499"/>
      <c r="I2500" s="98"/>
      <c r="J2500" s="98"/>
      <c r="K2500" s="94"/>
      <c r="L2500" s="95"/>
      <c r="M2500" s="95"/>
      <c r="N2500" s="101"/>
    </row>
  </sheetData>
  <sheetProtection algorithmName="SHA-512" hashValue="GNKbJhoHqGqCy+X21h8+T8nVLDMOXnX99hzkbgU6EcKc2zI69Atvfcv7Cue57C9TgVH+9MLNfqq5DYrViWa2LA==" saltValue="PqpLC3gAmk12TOIsQvsJZA==" spinCount="100000" sheet="1" objects="1" scenarios="1" formatCells="0" sort="0" autoFilter="0" pivotTables="0"/>
  <mergeCells count="4">
    <mergeCell ref="A2:O2"/>
    <mergeCell ref="F4:H4"/>
    <mergeCell ref="F6:H6"/>
    <mergeCell ref="R10:T10"/>
  </mergeCells>
  <conditionalFormatting sqref="K11:K1048576">
    <cfRule type="cellIs" dxfId="24" priority="1" stopIfTrue="1" operator="equal">
      <formula>"CERTIFICADO DE COMPUTO LABORAL"</formula>
    </cfRule>
    <cfRule type="cellIs" dxfId="23" priority="2" stopIfTrue="1" operator="equal">
      <formula>"CONSTANCIAS DE TRABAJO"</formula>
    </cfRule>
  </conditionalFormatting>
  <conditionalFormatting sqref="L11:N496">
    <cfRule type="cellIs" dxfId="22" priority="3" stopIfTrue="1" operator="equal">
      <formula>"CERTIFICADO DE COMPUTO"</formula>
    </cfRule>
    <cfRule type="cellIs" dxfId="21" priority="4" stopIfTrue="1" operator="equal">
      <formula>"CONSTANCIAS DE TRABAJO"</formula>
    </cfRule>
  </conditionalFormatting>
  <printOptions horizontalCentered="1"/>
  <pageMargins left="0" right="0" top="0.35433070866141736" bottom="0.31496062992125984" header="0" footer="0"/>
  <pageSetup paperSize="5" scale="35" orientation="landscape" r:id="rId1"/>
  <headerFooter alignWithMargins="0"/>
  <colBreaks count="1" manualBreakCount="1">
    <brk id="15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tabla!$S$13:$S$14</xm:f>
          </x14:formula1>
          <xm:sqref>K11:K2500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rgb="FF00B050"/>
  </sheetPr>
  <dimension ref="A1:IM2501"/>
  <sheetViews>
    <sheetView showGridLines="0" zoomScale="60" zoomScaleNormal="60" zoomScaleSheetLayoutView="70" zoomScalePageLayoutView="59" workbookViewId="0"/>
  </sheetViews>
  <sheetFormatPr baseColWidth="10" defaultColWidth="11.42578125" defaultRowHeight="24.95" customHeight="1" x14ac:dyDescent="0.2"/>
  <cols>
    <col min="1" max="1" width="11.42578125" style="342"/>
    <col min="2" max="2" width="9.85546875" style="308" customWidth="1"/>
    <col min="3" max="3" width="10.42578125" style="308" customWidth="1"/>
    <col min="4" max="4" width="25.85546875" style="308" customWidth="1"/>
    <col min="5" max="5" width="46" style="342" customWidth="1"/>
    <col min="6" max="6" width="39.85546875" style="344" customWidth="1"/>
    <col min="7" max="7" width="41.85546875" style="342" customWidth="1"/>
    <col min="8" max="8" width="34.85546875" style="507" customWidth="1"/>
    <col min="9" max="9" width="36.140625" style="507" customWidth="1"/>
    <col min="10" max="10" width="25.85546875" style="342" customWidth="1"/>
    <col min="11" max="11" width="14.28515625" style="335" customWidth="1"/>
    <col min="12" max="12" width="23.85546875" style="335" customWidth="1"/>
    <col min="13" max="13" width="15.28515625" style="342" customWidth="1"/>
    <col min="14" max="14" width="38" style="342" customWidth="1"/>
    <col min="15" max="15" width="23.140625" style="342" customWidth="1"/>
    <col min="16" max="16" width="26.7109375" style="342" customWidth="1"/>
    <col min="17" max="242" width="11.42578125" style="342"/>
    <col min="243" max="243" width="3" style="342" customWidth="1"/>
    <col min="244" max="244" width="24.140625" style="342" customWidth="1"/>
    <col min="245" max="16384" width="11.42578125" style="342"/>
  </cols>
  <sheetData>
    <row r="1" spans="1:247" ht="24.95" customHeight="1" x14ac:dyDescent="0.2">
      <c r="H1" s="335"/>
      <c r="I1" s="335"/>
    </row>
    <row r="2" spans="1:247" s="308" customFormat="1" ht="45" customHeight="1" x14ac:dyDescent="0.2">
      <c r="B2" s="590" t="s">
        <v>56</v>
      </c>
      <c r="C2" s="590"/>
      <c r="D2" s="590"/>
      <c r="E2" s="590"/>
      <c r="F2" s="590"/>
      <c r="G2" s="590"/>
      <c r="H2" s="590"/>
      <c r="I2" s="590"/>
      <c r="J2" s="590"/>
      <c r="K2" s="590"/>
      <c r="L2" s="590"/>
      <c r="IJ2" s="308" t="s">
        <v>23</v>
      </c>
      <c r="IK2" s="308" t="s">
        <v>57</v>
      </c>
      <c r="IL2" s="308" t="s">
        <v>58</v>
      </c>
      <c r="IM2" s="308" t="s">
        <v>59</v>
      </c>
    </row>
    <row r="3" spans="1:247" s="282" customFormat="1" ht="24.95" customHeight="1" x14ac:dyDescent="0.2">
      <c r="E3" s="283"/>
      <c r="F3" s="283"/>
      <c r="G3" s="285"/>
      <c r="H3" s="283"/>
      <c r="I3" s="318"/>
      <c r="K3" s="318"/>
      <c r="L3" s="318"/>
      <c r="N3" s="283"/>
      <c r="O3" s="283"/>
      <c r="P3" s="285"/>
      <c r="Q3" s="286"/>
      <c r="R3" s="319"/>
      <c r="S3" s="286"/>
      <c r="T3" s="286"/>
      <c r="U3" s="286"/>
      <c r="V3" s="286"/>
    </row>
    <row r="4" spans="1:247" s="282" customFormat="1" ht="24.95" customHeight="1" x14ac:dyDescent="0.2">
      <c r="B4" s="320"/>
      <c r="C4" s="594" t="s">
        <v>45</v>
      </c>
      <c r="D4" s="594"/>
      <c r="E4" s="88">
        <f>'BD1'!K6</f>
        <v>0</v>
      </c>
      <c r="F4" s="595" t="str">
        <f>'BD1'!M6</f>
        <v/>
      </c>
      <c r="G4" s="595"/>
      <c r="H4" s="283"/>
      <c r="I4" s="286"/>
      <c r="J4" s="319"/>
      <c r="K4" s="286"/>
      <c r="L4" s="286"/>
      <c r="M4" s="286"/>
      <c r="N4" s="286"/>
      <c r="O4" s="286"/>
    </row>
    <row r="5" spans="1:247" s="282" customFormat="1" ht="24.95" customHeight="1" x14ac:dyDescent="0.25">
      <c r="B5" s="321"/>
      <c r="C5" s="322"/>
      <c r="D5" s="323"/>
      <c r="E5" s="285"/>
      <c r="F5" s="324"/>
      <c r="G5" s="285"/>
      <c r="H5" s="281"/>
      <c r="I5" s="285"/>
      <c r="J5" s="285"/>
      <c r="K5" s="285"/>
      <c r="L5" s="285"/>
      <c r="M5" s="285"/>
      <c r="N5" s="285"/>
      <c r="O5" s="285"/>
    </row>
    <row r="6" spans="1:247" s="282" customFormat="1" ht="24.95" customHeight="1" x14ac:dyDescent="0.2">
      <c r="B6" s="320"/>
      <c r="C6" s="325"/>
      <c r="D6" s="288" t="s">
        <v>60</v>
      </c>
      <c r="E6" s="88">
        <f>'BD1'!K8</f>
        <v>0</v>
      </c>
      <c r="F6" s="595" t="str">
        <f>'BD1'!M8</f>
        <v/>
      </c>
      <c r="G6" s="595"/>
      <c r="H6" s="326"/>
      <c r="I6" s="285"/>
      <c r="J6" s="285"/>
      <c r="K6" s="285"/>
      <c r="L6" s="285"/>
      <c r="M6" s="285"/>
      <c r="N6" s="285"/>
      <c r="O6" s="327"/>
    </row>
    <row r="7" spans="1:247" s="282" customFormat="1" ht="24.95" customHeight="1" x14ac:dyDescent="0.25">
      <c r="B7" s="321"/>
      <c r="C7" s="322"/>
      <c r="D7" s="323"/>
      <c r="E7" s="285"/>
      <c r="F7" s="324"/>
      <c r="H7" s="283"/>
      <c r="I7" s="283"/>
      <c r="J7" s="283"/>
      <c r="K7" s="283"/>
      <c r="L7" s="283"/>
      <c r="M7" s="285"/>
      <c r="N7" s="285"/>
      <c r="O7" s="285"/>
      <c r="P7" s="285"/>
      <c r="Q7" s="285"/>
      <c r="R7" s="285"/>
    </row>
    <row r="8" spans="1:247" s="282" customFormat="1" ht="24.95" customHeight="1" x14ac:dyDescent="0.2">
      <c r="B8" s="320"/>
      <c r="C8" s="325"/>
      <c r="D8" s="288" t="s">
        <v>46</v>
      </c>
      <c r="E8" s="89">
        <f>'BD1'!K10</f>
        <v>0</v>
      </c>
      <c r="F8" s="99">
        <f>'BD1'!M10</f>
        <v>0</v>
      </c>
      <c r="G8" s="281"/>
      <c r="H8" s="281"/>
      <c r="I8" s="281"/>
      <c r="J8" s="285"/>
      <c r="K8" s="281"/>
      <c r="L8" s="281"/>
      <c r="M8" s="285"/>
      <c r="N8" s="285"/>
      <c r="O8" s="285"/>
      <c r="P8" s="285"/>
      <c r="Q8" s="285"/>
    </row>
    <row r="9" spans="1:247" s="282" customFormat="1" ht="24.95" customHeight="1" x14ac:dyDescent="0.2">
      <c r="E9" s="328"/>
      <c r="F9" s="283"/>
      <c r="G9" s="286"/>
      <c r="H9" s="326"/>
      <c r="I9" s="326"/>
      <c r="K9" s="329"/>
      <c r="L9" s="329"/>
      <c r="N9" s="281"/>
      <c r="O9" s="283"/>
      <c r="P9" s="285"/>
      <c r="Q9" s="286"/>
      <c r="R9" s="319"/>
      <c r="S9" s="286"/>
      <c r="T9" s="286"/>
      <c r="U9" s="286"/>
      <c r="V9" s="286"/>
    </row>
    <row r="10" spans="1:247" s="335" customFormat="1" ht="69.75" customHeight="1" x14ac:dyDescent="0.25">
      <c r="A10" s="330" t="s">
        <v>271</v>
      </c>
      <c r="B10" s="331" t="s">
        <v>8</v>
      </c>
      <c r="C10" s="330" t="s">
        <v>9</v>
      </c>
      <c r="D10" s="332" t="s">
        <v>61</v>
      </c>
      <c r="E10" s="333" t="s">
        <v>12</v>
      </c>
      <c r="F10" s="334" t="s">
        <v>23</v>
      </c>
      <c r="G10" s="333" t="s">
        <v>62</v>
      </c>
      <c r="H10" s="333" t="s">
        <v>63</v>
      </c>
      <c r="I10" s="330" t="s">
        <v>64</v>
      </c>
      <c r="J10" s="333" t="s">
        <v>65</v>
      </c>
      <c r="K10" s="333" t="s">
        <v>66</v>
      </c>
      <c r="L10" s="333" t="s">
        <v>44</v>
      </c>
      <c r="N10" s="336"/>
      <c r="O10" s="283"/>
      <c r="II10" s="337"/>
      <c r="IJ10" s="338"/>
      <c r="IK10" s="337" t="s">
        <v>67</v>
      </c>
      <c r="IL10" s="337" t="s">
        <v>68</v>
      </c>
      <c r="IM10" s="338" t="s">
        <v>69</v>
      </c>
    </row>
    <row r="11" spans="1:247" s="337" customFormat="1" ht="35.1" customHeight="1" x14ac:dyDescent="0.25">
      <c r="A11" s="100" t="str">
        <f>IF(E11&gt;0,ROW()-10,"")</f>
        <v/>
      </c>
      <c r="B11" s="100" t="str">
        <f>IF(E11&gt;0,'BD1'!$K$6,"")</f>
        <v/>
      </c>
      <c r="C11" s="100" t="str">
        <f>IF(E11&gt;0,'BD1'!$K$8,"")</f>
        <v/>
      </c>
      <c r="D11" s="97"/>
      <c r="E11" s="101"/>
      <c r="F11" s="102"/>
      <c r="G11" s="102"/>
      <c r="H11" s="505"/>
      <c r="I11" s="505"/>
      <c r="J11" s="94"/>
      <c r="K11" s="94"/>
      <c r="L11" s="103"/>
      <c r="N11" s="340"/>
      <c r="O11" s="31"/>
      <c r="II11" s="335"/>
      <c r="IJ11" s="341"/>
      <c r="IK11" s="335"/>
      <c r="IL11" s="335"/>
      <c r="IM11" s="341" t="s">
        <v>72</v>
      </c>
    </row>
    <row r="12" spans="1:247" s="337" customFormat="1" ht="35.1" customHeight="1" x14ac:dyDescent="0.25">
      <c r="A12" s="100" t="str">
        <f t="shared" ref="A12:A75" si="0">IF(E12&gt;0,ROW()-10,"")</f>
        <v/>
      </c>
      <c r="B12" s="100" t="str">
        <f>IF(E12&gt;0,'BD1'!$K$6,"")</f>
        <v/>
      </c>
      <c r="C12" s="100" t="str">
        <f>IF(E12&gt;0,'BD1'!$K$8,"")</f>
        <v/>
      </c>
      <c r="D12" s="97"/>
      <c r="E12" s="101"/>
      <c r="F12" s="102"/>
      <c r="G12" s="102"/>
      <c r="H12" s="505"/>
      <c r="I12" s="505"/>
      <c r="J12" s="94"/>
      <c r="K12" s="94"/>
      <c r="L12" s="94"/>
      <c r="N12" s="340"/>
      <c r="O12" s="130"/>
      <c r="IJ12" s="341"/>
      <c r="IM12" s="341"/>
    </row>
    <row r="13" spans="1:247" s="337" customFormat="1" ht="35.1" customHeight="1" x14ac:dyDescent="0.25">
      <c r="A13" s="100" t="str">
        <f>IF(E13&gt;0,ROW()-10,"")</f>
        <v/>
      </c>
      <c r="B13" s="100" t="str">
        <f>IF(E13&gt;0,'BD1'!$K$6,"")</f>
        <v/>
      </c>
      <c r="C13" s="100" t="str">
        <f>IF(E13&gt;0,'BD1'!$K$8,"")</f>
        <v/>
      </c>
      <c r="D13" s="97"/>
      <c r="E13" s="101"/>
      <c r="F13" s="102"/>
      <c r="G13" s="102"/>
      <c r="H13" s="505"/>
      <c r="I13" s="505"/>
      <c r="J13" s="94"/>
      <c r="K13" s="94"/>
      <c r="L13" s="94"/>
      <c r="O13" s="130"/>
    </row>
    <row r="14" spans="1:247" s="337" customFormat="1" ht="35.1" customHeight="1" x14ac:dyDescent="0.25">
      <c r="A14" s="100" t="str">
        <f t="shared" ref="A14" si="1">IF(E14&gt;0,ROW()-10,"")</f>
        <v/>
      </c>
      <c r="B14" s="100" t="str">
        <f>IF(E14&gt;0,'BD1'!$K$6,"")</f>
        <v/>
      </c>
      <c r="C14" s="100" t="str">
        <f>IF(E14&gt;0,'BD1'!$K$8,"")</f>
        <v/>
      </c>
      <c r="D14" s="97"/>
      <c r="E14" s="101"/>
      <c r="F14" s="102"/>
      <c r="G14" s="102"/>
      <c r="H14" s="505"/>
      <c r="I14" s="505"/>
      <c r="J14" s="94"/>
      <c r="K14" s="94"/>
      <c r="L14" s="94"/>
      <c r="O14" s="31"/>
    </row>
    <row r="15" spans="1:247" s="337" customFormat="1" ht="35.1" customHeight="1" x14ac:dyDescent="0.25">
      <c r="A15" s="100" t="str">
        <f t="shared" si="0"/>
        <v/>
      </c>
      <c r="B15" s="100" t="str">
        <f>IF(E15&gt;0,'BD1'!$K$6,"")</f>
        <v/>
      </c>
      <c r="C15" s="100" t="str">
        <f>IF(E15&gt;0,'BD1'!$K$8,"")</f>
        <v/>
      </c>
      <c r="D15" s="97"/>
      <c r="E15" s="101"/>
      <c r="F15" s="102"/>
      <c r="G15" s="102"/>
      <c r="H15" s="505"/>
      <c r="I15" s="505"/>
      <c r="J15" s="94"/>
      <c r="K15" s="94"/>
      <c r="L15" s="94"/>
      <c r="O15" s="31"/>
    </row>
    <row r="16" spans="1:247" s="337" customFormat="1" ht="35.1" customHeight="1" x14ac:dyDescent="0.25">
      <c r="A16" s="100" t="str">
        <f t="shared" si="0"/>
        <v/>
      </c>
      <c r="B16" s="100" t="str">
        <f>IF(E16&gt;0,'BD1'!$K$6,"")</f>
        <v/>
      </c>
      <c r="C16" s="100" t="str">
        <f>IF(E16&gt;0,'BD1'!$K$8,"")</f>
        <v/>
      </c>
      <c r="D16" s="97"/>
      <c r="E16" s="101"/>
      <c r="F16" s="102"/>
      <c r="G16" s="102"/>
      <c r="H16" s="505"/>
      <c r="I16" s="505"/>
      <c r="J16" s="94"/>
      <c r="K16" s="94"/>
      <c r="L16" s="94"/>
      <c r="O16" s="130"/>
    </row>
    <row r="17" spans="1:15" ht="35.1" customHeight="1" x14ac:dyDescent="0.2">
      <c r="A17" s="100" t="str">
        <f t="shared" si="0"/>
        <v/>
      </c>
      <c r="B17" s="100" t="str">
        <f>IF(E17&gt;0,'BD1'!$K$6,"")</f>
        <v/>
      </c>
      <c r="C17" s="100" t="str">
        <f>IF(E17&gt;0,'BD1'!$K$8,"")</f>
        <v/>
      </c>
      <c r="D17" s="97"/>
      <c r="E17" s="101"/>
      <c r="F17" s="102"/>
      <c r="G17" s="102"/>
      <c r="H17" s="505"/>
      <c r="I17" s="505"/>
      <c r="J17" s="94"/>
      <c r="K17" s="94"/>
      <c r="L17" s="94"/>
      <c r="O17" s="130"/>
    </row>
    <row r="18" spans="1:15" ht="35.1" customHeight="1" x14ac:dyDescent="0.2">
      <c r="A18" s="100" t="str">
        <f t="shared" si="0"/>
        <v/>
      </c>
      <c r="B18" s="100" t="str">
        <f>IF(E18&gt;0,'BD1'!$K$6,"")</f>
        <v/>
      </c>
      <c r="C18" s="100" t="str">
        <f>IF(E18&gt;0,'BD1'!$K$8,"")</f>
        <v/>
      </c>
      <c r="D18" s="97"/>
      <c r="E18" s="101"/>
      <c r="F18" s="102"/>
      <c r="G18" s="102"/>
      <c r="H18" s="505"/>
      <c r="I18" s="505"/>
      <c r="J18" s="94"/>
      <c r="K18" s="94"/>
      <c r="L18" s="94"/>
      <c r="O18" s="130"/>
    </row>
    <row r="19" spans="1:15" ht="35.1" customHeight="1" x14ac:dyDescent="0.2">
      <c r="A19" s="100" t="str">
        <f t="shared" si="0"/>
        <v/>
      </c>
      <c r="B19" s="100" t="str">
        <f>IF(E19&gt;0,'BD1'!$K$6,"")</f>
        <v/>
      </c>
      <c r="C19" s="100" t="str">
        <f>IF(E19&gt;0,'BD1'!$K$8,"")</f>
        <v/>
      </c>
      <c r="D19" s="97"/>
      <c r="E19" s="101"/>
      <c r="F19" s="102"/>
      <c r="G19" s="102"/>
      <c r="H19" s="505"/>
      <c r="I19" s="505"/>
      <c r="J19" s="94"/>
      <c r="K19" s="94"/>
      <c r="L19" s="94"/>
      <c r="N19" s="337"/>
      <c r="O19" s="31"/>
    </row>
    <row r="20" spans="1:15" ht="35.1" customHeight="1" x14ac:dyDescent="0.2">
      <c r="A20" s="100" t="str">
        <f t="shared" si="0"/>
        <v/>
      </c>
      <c r="B20" s="100" t="str">
        <f>IF(E20&gt;0,'BD1'!$K$6,"")</f>
        <v/>
      </c>
      <c r="C20" s="100" t="str">
        <f>IF(E20&gt;0,'BD1'!$K$8,"")</f>
        <v/>
      </c>
      <c r="D20" s="97"/>
      <c r="E20" s="101"/>
      <c r="F20" s="102"/>
      <c r="G20" s="102"/>
      <c r="H20" s="505"/>
      <c r="I20" s="505"/>
      <c r="J20" s="94"/>
      <c r="K20" s="94"/>
      <c r="L20" s="94"/>
      <c r="O20" s="31"/>
    </row>
    <row r="21" spans="1:15" ht="35.1" customHeight="1" x14ac:dyDescent="0.2">
      <c r="A21" s="100" t="str">
        <f t="shared" si="0"/>
        <v/>
      </c>
      <c r="B21" s="100" t="str">
        <f>IF(E21&gt;0,'BD1'!$K$6,"")</f>
        <v/>
      </c>
      <c r="C21" s="100" t="str">
        <f>IF(E21&gt;0,'BD1'!$K$8,"")</f>
        <v/>
      </c>
      <c r="D21" s="97"/>
      <c r="E21" s="101"/>
      <c r="F21" s="102"/>
      <c r="G21" s="102"/>
      <c r="H21" s="505"/>
      <c r="I21" s="505"/>
      <c r="J21" s="94"/>
      <c r="K21" s="94"/>
      <c r="L21" s="94"/>
      <c r="O21" s="31"/>
    </row>
    <row r="22" spans="1:15" ht="35.1" customHeight="1" x14ac:dyDescent="0.2">
      <c r="A22" s="100" t="str">
        <f t="shared" si="0"/>
        <v/>
      </c>
      <c r="B22" s="100" t="str">
        <f>IF(E22&gt;0,'BD1'!$K$6,"")</f>
        <v/>
      </c>
      <c r="C22" s="100" t="str">
        <f>IF(E22&gt;0,'BD1'!$K$8,"")</f>
        <v/>
      </c>
      <c r="D22" s="97"/>
      <c r="E22" s="101"/>
      <c r="F22" s="102"/>
      <c r="G22" s="102"/>
      <c r="H22" s="505"/>
      <c r="I22" s="505"/>
      <c r="J22" s="94"/>
      <c r="K22" s="94"/>
      <c r="L22" s="94"/>
      <c r="O22" s="31"/>
    </row>
    <row r="23" spans="1:15" ht="35.1" customHeight="1" x14ac:dyDescent="0.2">
      <c r="A23" s="100" t="str">
        <f t="shared" si="0"/>
        <v/>
      </c>
      <c r="B23" s="100" t="str">
        <f>IF(E23&gt;0,'BD1'!$K$6,"")</f>
        <v/>
      </c>
      <c r="C23" s="100" t="str">
        <f>IF(E23&gt;0,'BD1'!$K$8,"")</f>
        <v/>
      </c>
      <c r="D23" s="97"/>
      <c r="E23" s="101"/>
      <c r="F23" s="102"/>
      <c r="G23" s="102"/>
      <c r="H23" s="505"/>
      <c r="I23" s="505"/>
      <c r="J23" s="94"/>
      <c r="K23" s="94"/>
      <c r="L23" s="94"/>
    </row>
    <row r="24" spans="1:15" ht="35.1" customHeight="1" x14ac:dyDescent="0.2">
      <c r="A24" s="100" t="str">
        <f t="shared" si="0"/>
        <v/>
      </c>
      <c r="B24" s="100" t="str">
        <f>IF(E24&gt;0,'BD1'!$K$6,"")</f>
        <v/>
      </c>
      <c r="C24" s="100" t="str">
        <f>IF(E24&gt;0,'BD1'!$K$8,"")</f>
        <v/>
      </c>
      <c r="D24" s="97"/>
      <c r="E24" s="101"/>
      <c r="F24" s="102"/>
      <c r="G24" s="102"/>
      <c r="H24" s="505"/>
      <c r="I24" s="505"/>
      <c r="J24" s="94"/>
      <c r="K24" s="94"/>
      <c r="L24" s="94"/>
      <c r="N24" s="343"/>
    </row>
    <row r="25" spans="1:15" ht="35.1" customHeight="1" x14ac:dyDescent="0.2">
      <c r="A25" s="100" t="str">
        <f t="shared" si="0"/>
        <v/>
      </c>
      <c r="B25" s="100" t="str">
        <f>IF(E25&gt;0,'BD1'!$K$6,"")</f>
        <v/>
      </c>
      <c r="C25" s="100" t="str">
        <f>IF(E25&gt;0,'BD1'!$K$8,"")</f>
        <v/>
      </c>
      <c r="D25" s="97"/>
      <c r="E25" s="101"/>
      <c r="F25" s="102"/>
      <c r="G25" s="102"/>
      <c r="H25" s="505"/>
      <c r="I25" s="505"/>
      <c r="J25" s="94"/>
      <c r="K25" s="94"/>
      <c r="L25" s="94"/>
      <c r="N25" s="31"/>
    </row>
    <row r="26" spans="1:15" ht="35.1" customHeight="1" x14ac:dyDescent="0.2">
      <c r="A26" s="100" t="str">
        <f t="shared" si="0"/>
        <v/>
      </c>
      <c r="B26" s="100" t="str">
        <f>IF(E26&gt;0,'BD1'!$K$6,"")</f>
        <v/>
      </c>
      <c r="C26" s="100" t="str">
        <f>IF(E26&gt;0,'BD1'!$K$8,"")</f>
        <v/>
      </c>
      <c r="D26" s="97"/>
      <c r="E26" s="101"/>
      <c r="F26" s="102"/>
      <c r="G26" s="102"/>
      <c r="H26" s="505"/>
      <c r="I26" s="505"/>
      <c r="J26" s="94"/>
      <c r="K26" s="94"/>
      <c r="L26" s="94"/>
      <c r="N26" s="31"/>
    </row>
    <row r="27" spans="1:15" ht="35.1" customHeight="1" x14ac:dyDescent="0.2">
      <c r="A27" s="100" t="str">
        <f t="shared" si="0"/>
        <v/>
      </c>
      <c r="B27" s="100" t="str">
        <f>IF(E27&gt;0,'BD1'!$K$6,"")</f>
        <v/>
      </c>
      <c r="C27" s="100" t="str">
        <f>IF(E27&gt;0,'BD1'!$K$8,"")</f>
        <v/>
      </c>
      <c r="D27" s="97"/>
      <c r="E27" s="101"/>
      <c r="F27" s="102"/>
      <c r="G27" s="102"/>
      <c r="H27" s="505"/>
      <c r="I27" s="505"/>
      <c r="J27" s="94"/>
      <c r="K27" s="94"/>
      <c r="L27" s="94"/>
    </row>
    <row r="28" spans="1:15" ht="24.95" customHeight="1" x14ac:dyDescent="0.2">
      <c r="A28" s="100" t="str">
        <f t="shared" si="0"/>
        <v/>
      </c>
      <c r="B28" s="100" t="str">
        <f>IF(E28&gt;0,'BD1'!$K$6,"")</f>
        <v/>
      </c>
      <c r="C28" s="100" t="str">
        <f>IF(E28&gt;0,'BD1'!$K$8,"")</f>
        <v/>
      </c>
      <c r="D28" s="104"/>
      <c r="E28" s="105"/>
      <c r="F28" s="102"/>
      <c r="G28" s="106"/>
      <c r="H28" s="110"/>
      <c r="I28" s="110"/>
      <c r="J28" s="103"/>
      <c r="K28" s="103"/>
      <c r="L28" s="103"/>
    </row>
    <row r="29" spans="1:15" ht="24.95" customHeight="1" x14ac:dyDescent="0.2">
      <c r="A29" s="100" t="str">
        <f t="shared" si="0"/>
        <v/>
      </c>
      <c r="B29" s="100" t="str">
        <f>IF(E29&gt;0,'BD1'!$K$6,"")</f>
        <v/>
      </c>
      <c r="C29" s="100" t="str">
        <f>IF(E29&gt;0,'BD1'!$K$8,"")</f>
        <v/>
      </c>
      <c r="D29" s="104"/>
      <c r="E29" s="105"/>
      <c r="F29" s="102"/>
      <c r="G29" s="106"/>
      <c r="H29" s="110"/>
      <c r="I29" s="110"/>
      <c r="J29" s="103"/>
      <c r="K29" s="103"/>
      <c r="L29" s="103"/>
    </row>
    <row r="30" spans="1:15" ht="24.95" customHeight="1" x14ac:dyDescent="0.2">
      <c r="A30" s="100" t="str">
        <f t="shared" si="0"/>
        <v/>
      </c>
      <c r="B30" s="100" t="str">
        <f>IF(E30&gt;0,'BD1'!$K$6,"")</f>
        <v/>
      </c>
      <c r="C30" s="100" t="str">
        <f>IF(E30&gt;0,'BD1'!$K$8,"")</f>
        <v/>
      </c>
      <c r="D30" s="104"/>
      <c r="E30" s="105"/>
      <c r="F30" s="102"/>
      <c r="G30" s="106"/>
      <c r="H30" s="110"/>
      <c r="I30" s="110"/>
      <c r="J30" s="103"/>
      <c r="K30" s="103"/>
      <c r="L30" s="103"/>
    </row>
    <row r="31" spans="1:15" ht="24.95" customHeight="1" x14ac:dyDescent="0.2">
      <c r="A31" s="100" t="str">
        <f t="shared" si="0"/>
        <v/>
      </c>
      <c r="B31" s="100" t="str">
        <f>IF(E31&gt;0,'BD1'!$K$6,"")</f>
        <v/>
      </c>
      <c r="C31" s="100" t="str">
        <f>IF(E31&gt;0,'BD1'!$K$8,"")</f>
        <v/>
      </c>
      <c r="D31" s="97"/>
      <c r="E31" s="101"/>
      <c r="F31" s="102"/>
      <c r="G31" s="102"/>
      <c r="H31" s="505"/>
      <c r="I31" s="505"/>
      <c r="J31" s="94"/>
      <c r="K31" s="94"/>
      <c r="L31" s="94"/>
    </row>
    <row r="32" spans="1:15" ht="24.95" customHeight="1" x14ac:dyDescent="0.2">
      <c r="A32" s="100" t="str">
        <f t="shared" si="0"/>
        <v/>
      </c>
      <c r="B32" s="100" t="str">
        <f>IF(E32&gt;0,'BD1'!$K$6,"")</f>
        <v/>
      </c>
      <c r="C32" s="100" t="str">
        <f>IF(E32&gt;0,'BD1'!$K$8,"")</f>
        <v/>
      </c>
      <c r="D32" s="97"/>
      <c r="E32" s="101"/>
      <c r="F32" s="102"/>
      <c r="G32" s="102"/>
      <c r="H32" s="505"/>
      <c r="I32" s="505"/>
      <c r="J32" s="94"/>
      <c r="K32" s="94"/>
      <c r="L32" s="94"/>
    </row>
    <row r="33" spans="1:12" ht="24.95" customHeight="1" x14ac:dyDescent="0.2">
      <c r="A33" s="100" t="str">
        <f t="shared" si="0"/>
        <v/>
      </c>
      <c r="B33" s="100" t="str">
        <f>IF(E33&gt;0,'BD1'!$K$6,"")</f>
        <v/>
      </c>
      <c r="C33" s="100" t="str">
        <f>IF(E33&gt;0,'BD1'!$K$8,"")</f>
        <v/>
      </c>
      <c r="D33" s="97"/>
      <c r="E33" s="101"/>
      <c r="F33" s="102"/>
      <c r="G33" s="102"/>
      <c r="H33" s="505"/>
      <c r="I33" s="505"/>
      <c r="J33" s="94"/>
      <c r="K33" s="94"/>
      <c r="L33" s="94"/>
    </row>
    <row r="34" spans="1:12" ht="24.95" customHeight="1" x14ac:dyDescent="0.2">
      <c r="A34" s="100" t="str">
        <f t="shared" si="0"/>
        <v/>
      </c>
      <c r="B34" s="100" t="str">
        <f>IF(E34&gt;0,'BD1'!$K$6,"")</f>
        <v/>
      </c>
      <c r="C34" s="100" t="str">
        <f>IF(E34&gt;0,'BD1'!$K$8,"")</f>
        <v/>
      </c>
      <c r="D34" s="97"/>
      <c r="E34" s="101"/>
      <c r="F34" s="102"/>
      <c r="G34" s="102"/>
      <c r="H34" s="505"/>
      <c r="I34" s="505"/>
      <c r="J34" s="94"/>
      <c r="K34" s="94"/>
      <c r="L34" s="94"/>
    </row>
    <row r="35" spans="1:12" ht="24.95" customHeight="1" x14ac:dyDescent="0.2">
      <c r="A35" s="100" t="str">
        <f t="shared" si="0"/>
        <v/>
      </c>
      <c r="B35" s="100" t="str">
        <f>IF(E35&gt;0,'BD1'!$K$6,"")</f>
        <v/>
      </c>
      <c r="C35" s="100" t="str">
        <f>IF(E35&gt;0,'BD1'!$K$8,"")</f>
        <v/>
      </c>
      <c r="D35" s="97"/>
      <c r="E35" s="101"/>
      <c r="F35" s="102"/>
      <c r="G35" s="102"/>
      <c r="H35" s="505"/>
      <c r="I35" s="505"/>
      <c r="J35" s="94"/>
      <c r="K35" s="94"/>
      <c r="L35" s="94"/>
    </row>
    <row r="36" spans="1:12" ht="24.95" customHeight="1" x14ac:dyDescent="0.2">
      <c r="A36" s="100" t="str">
        <f t="shared" si="0"/>
        <v/>
      </c>
      <c r="B36" s="100" t="str">
        <f>IF(E36&gt;0,'BD1'!$K$6,"")</f>
        <v/>
      </c>
      <c r="C36" s="100" t="str">
        <f>IF(E36&gt;0,'BD1'!$K$8,"")</f>
        <v/>
      </c>
      <c r="D36" s="97"/>
      <c r="E36" s="101"/>
      <c r="F36" s="102"/>
      <c r="G36" s="102"/>
      <c r="H36" s="505"/>
      <c r="I36" s="505"/>
      <c r="J36" s="94"/>
      <c r="K36" s="94"/>
      <c r="L36" s="94"/>
    </row>
    <row r="37" spans="1:12" ht="24.95" customHeight="1" x14ac:dyDescent="0.2">
      <c r="A37" s="100" t="str">
        <f t="shared" si="0"/>
        <v/>
      </c>
      <c r="B37" s="100" t="str">
        <f>IF(E37&gt;0,'BD1'!$K$6,"")</f>
        <v/>
      </c>
      <c r="C37" s="100" t="str">
        <f>IF(E37&gt;0,'BD1'!$K$8,"")</f>
        <v/>
      </c>
      <c r="D37" s="97"/>
      <c r="E37" s="101"/>
      <c r="F37" s="102"/>
      <c r="G37" s="102"/>
      <c r="H37" s="505"/>
      <c r="I37" s="505"/>
      <c r="J37" s="94"/>
      <c r="K37" s="94"/>
      <c r="L37" s="94"/>
    </row>
    <row r="38" spans="1:12" ht="24.95" customHeight="1" x14ac:dyDescent="0.2">
      <c r="A38" s="100" t="str">
        <f t="shared" si="0"/>
        <v/>
      </c>
      <c r="B38" s="100" t="str">
        <f>IF(E38&gt;0,'BD1'!$K$6,"")</f>
        <v/>
      </c>
      <c r="C38" s="100" t="str">
        <f>IF(E38&gt;0,'BD1'!$K$8,"")</f>
        <v/>
      </c>
      <c r="D38" s="97"/>
      <c r="E38" s="101"/>
      <c r="F38" s="102"/>
      <c r="G38" s="102"/>
      <c r="H38" s="505"/>
      <c r="I38" s="505"/>
      <c r="J38" s="94"/>
      <c r="K38" s="94"/>
      <c r="L38" s="94"/>
    </row>
    <row r="39" spans="1:12" ht="24.95" customHeight="1" x14ac:dyDescent="0.2">
      <c r="A39" s="100" t="str">
        <f t="shared" si="0"/>
        <v/>
      </c>
      <c r="B39" s="100" t="str">
        <f>IF(E39&gt;0,'BD1'!$K$6,"")</f>
        <v/>
      </c>
      <c r="C39" s="100" t="str">
        <f>IF(E39&gt;0,'BD1'!$K$8,"")</f>
        <v/>
      </c>
      <c r="D39" s="97"/>
      <c r="E39" s="101"/>
      <c r="F39" s="102"/>
      <c r="G39" s="102"/>
      <c r="H39" s="505"/>
      <c r="I39" s="505"/>
      <c r="J39" s="94"/>
      <c r="K39" s="94"/>
      <c r="L39" s="94"/>
    </row>
    <row r="40" spans="1:12" ht="24.95" customHeight="1" x14ac:dyDescent="0.2">
      <c r="A40" s="100" t="str">
        <f t="shared" si="0"/>
        <v/>
      </c>
      <c r="B40" s="100" t="str">
        <f>IF(E40&gt;0,'BD1'!$K$6,"")</f>
        <v/>
      </c>
      <c r="C40" s="100" t="str">
        <f>IF(E40&gt;0,'BD1'!$K$8,"")</f>
        <v/>
      </c>
      <c r="D40" s="97"/>
      <c r="E40" s="101"/>
      <c r="F40" s="102"/>
      <c r="G40" s="102"/>
      <c r="H40" s="505"/>
      <c r="I40" s="505"/>
      <c r="J40" s="94"/>
      <c r="K40" s="94"/>
      <c r="L40" s="94"/>
    </row>
    <row r="41" spans="1:12" ht="24.95" customHeight="1" x14ac:dyDescent="0.2">
      <c r="A41" s="100" t="str">
        <f t="shared" si="0"/>
        <v/>
      </c>
      <c r="B41" s="100" t="str">
        <f>IF(E41&gt;0,'BD1'!$K$6,"")</f>
        <v/>
      </c>
      <c r="C41" s="100" t="str">
        <f>IF(E41&gt;0,'BD1'!$K$8,"")</f>
        <v/>
      </c>
      <c r="D41" s="97"/>
      <c r="E41" s="101"/>
      <c r="F41" s="102"/>
      <c r="G41" s="102"/>
      <c r="H41" s="505"/>
      <c r="I41" s="505"/>
      <c r="J41" s="94"/>
      <c r="K41" s="94"/>
      <c r="L41" s="94"/>
    </row>
    <row r="42" spans="1:12" ht="24.95" customHeight="1" x14ac:dyDescent="0.2">
      <c r="A42" s="100" t="str">
        <f t="shared" si="0"/>
        <v/>
      </c>
      <c r="B42" s="100" t="str">
        <f>IF(E42&gt;0,'BD1'!$K$6,"")</f>
        <v/>
      </c>
      <c r="C42" s="100" t="str">
        <f>IF(E42&gt;0,'BD1'!$K$8,"")</f>
        <v/>
      </c>
      <c r="D42" s="97"/>
      <c r="E42" s="101"/>
      <c r="F42" s="102"/>
      <c r="G42" s="102"/>
      <c r="H42" s="505"/>
      <c r="I42" s="505"/>
      <c r="J42" s="94"/>
      <c r="K42" s="94"/>
      <c r="L42" s="94"/>
    </row>
    <row r="43" spans="1:12" ht="24.95" customHeight="1" x14ac:dyDescent="0.2">
      <c r="A43" s="100" t="str">
        <f t="shared" si="0"/>
        <v/>
      </c>
      <c r="B43" s="100" t="str">
        <f>IF(E43&gt;0,'BD1'!$K$6,"")</f>
        <v/>
      </c>
      <c r="C43" s="100" t="str">
        <f>IF(E43&gt;0,'BD1'!$K$8,"")</f>
        <v/>
      </c>
      <c r="D43" s="97"/>
      <c r="E43" s="101"/>
      <c r="F43" s="102"/>
      <c r="G43" s="102"/>
      <c r="H43" s="505"/>
      <c r="I43" s="505"/>
      <c r="J43" s="94"/>
      <c r="K43" s="94"/>
      <c r="L43" s="94"/>
    </row>
    <row r="44" spans="1:12" ht="24.95" customHeight="1" x14ac:dyDescent="0.2">
      <c r="A44" s="100" t="str">
        <f t="shared" si="0"/>
        <v/>
      </c>
      <c r="B44" s="100" t="str">
        <f>IF(E44&gt;0,'BD1'!$K$6,"")</f>
        <v/>
      </c>
      <c r="C44" s="100" t="str">
        <f>IF(E44&gt;0,'BD1'!$K$8,"")</f>
        <v/>
      </c>
      <c r="D44" s="97"/>
      <c r="E44" s="101"/>
      <c r="F44" s="102"/>
      <c r="G44" s="102"/>
      <c r="H44" s="505"/>
      <c r="I44" s="505"/>
      <c r="J44" s="94"/>
      <c r="K44" s="94"/>
      <c r="L44" s="94"/>
    </row>
    <row r="45" spans="1:12" ht="24.95" customHeight="1" x14ac:dyDescent="0.2">
      <c r="A45" s="100" t="str">
        <f t="shared" si="0"/>
        <v/>
      </c>
      <c r="B45" s="100" t="str">
        <f>IF(E45&gt;0,'BD1'!$K$6,"")</f>
        <v/>
      </c>
      <c r="C45" s="100" t="str">
        <f>IF(E45&gt;0,'BD1'!$K$8,"")</f>
        <v/>
      </c>
      <c r="D45" s="97"/>
      <c r="E45" s="101"/>
      <c r="F45" s="102"/>
      <c r="G45" s="102"/>
      <c r="H45" s="505"/>
      <c r="I45" s="505"/>
      <c r="J45" s="94"/>
      <c r="K45" s="94"/>
      <c r="L45" s="94"/>
    </row>
    <row r="46" spans="1:12" ht="24.95" customHeight="1" x14ac:dyDescent="0.2">
      <c r="A46" s="100" t="str">
        <f t="shared" si="0"/>
        <v/>
      </c>
      <c r="B46" s="100" t="str">
        <f>IF(E46&gt;0,'BD1'!$K$6,"")</f>
        <v/>
      </c>
      <c r="C46" s="100" t="str">
        <f>IF(E46&gt;0,'BD1'!$K$8,"")</f>
        <v/>
      </c>
      <c r="D46" s="97"/>
      <c r="E46" s="101"/>
      <c r="F46" s="102"/>
      <c r="G46" s="102"/>
      <c r="H46" s="505"/>
      <c r="I46" s="505"/>
      <c r="J46" s="94"/>
      <c r="K46" s="94"/>
      <c r="L46" s="94"/>
    </row>
    <row r="47" spans="1:12" ht="24.95" customHeight="1" x14ac:dyDescent="0.2">
      <c r="A47" s="100" t="str">
        <f t="shared" si="0"/>
        <v/>
      </c>
      <c r="B47" s="100" t="str">
        <f>IF(E47&gt;0,'BD1'!$K$6,"")</f>
        <v/>
      </c>
      <c r="C47" s="100" t="str">
        <f>IF(E47&gt;0,'BD1'!$K$8,"")</f>
        <v/>
      </c>
      <c r="D47" s="97"/>
      <c r="E47" s="101"/>
      <c r="F47" s="102"/>
      <c r="G47" s="102"/>
      <c r="H47" s="505"/>
      <c r="I47" s="505"/>
      <c r="J47" s="94"/>
      <c r="K47" s="94"/>
      <c r="L47" s="94"/>
    </row>
    <row r="48" spans="1:12" ht="24.95" customHeight="1" x14ac:dyDescent="0.2">
      <c r="A48" s="100" t="str">
        <f t="shared" si="0"/>
        <v/>
      </c>
      <c r="B48" s="100" t="str">
        <f>IF(E48&gt;0,'BD1'!$K$6,"")</f>
        <v/>
      </c>
      <c r="C48" s="100" t="str">
        <f>IF(E48&gt;0,'BD1'!$K$8,"")</f>
        <v/>
      </c>
      <c r="D48" s="97"/>
      <c r="E48" s="101"/>
      <c r="F48" s="102"/>
      <c r="G48" s="102"/>
      <c r="H48" s="505"/>
      <c r="I48" s="505"/>
      <c r="J48" s="94"/>
      <c r="K48" s="94"/>
      <c r="L48" s="94"/>
    </row>
    <row r="49" spans="1:12" ht="24.95" customHeight="1" x14ac:dyDescent="0.2">
      <c r="A49" s="100" t="str">
        <f t="shared" si="0"/>
        <v/>
      </c>
      <c r="B49" s="100" t="str">
        <f>IF(E49&gt;0,'BD1'!$K$6,"")</f>
        <v/>
      </c>
      <c r="C49" s="100" t="str">
        <f>IF(E49&gt;0,'BD1'!$K$8,"")</f>
        <v/>
      </c>
      <c r="D49" s="97"/>
      <c r="E49" s="101"/>
      <c r="F49" s="102"/>
      <c r="G49" s="102"/>
      <c r="H49" s="505"/>
      <c r="I49" s="505"/>
      <c r="J49" s="94"/>
      <c r="K49" s="94"/>
      <c r="L49" s="94"/>
    </row>
    <row r="50" spans="1:12" ht="24.95" customHeight="1" x14ac:dyDescent="0.2">
      <c r="A50" s="100" t="str">
        <f t="shared" si="0"/>
        <v/>
      </c>
      <c r="B50" s="100" t="str">
        <f>IF(E50&gt;0,'BD1'!$K$6,"")</f>
        <v/>
      </c>
      <c r="C50" s="100" t="str">
        <f>IF(E50&gt;0,'BD1'!$K$8,"")</f>
        <v/>
      </c>
      <c r="D50" s="97"/>
      <c r="E50" s="101"/>
      <c r="F50" s="102"/>
      <c r="G50" s="102"/>
      <c r="H50" s="505"/>
      <c r="I50" s="505"/>
      <c r="J50" s="94"/>
      <c r="K50" s="94"/>
      <c r="L50" s="94"/>
    </row>
    <row r="51" spans="1:12" ht="24.95" customHeight="1" x14ac:dyDescent="0.2">
      <c r="A51" s="100" t="str">
        <f t="shared" si="0"/>
        <v/>
      </c>
      <c r="B51" s="100" t="str">
        <f>IF(E51&gt;0,'BD1'!$K$6,"")</f>
        <v/>
      </c>
      <c r="C51" s="100" t="str">
        <f>IF(E51&gt;0,'BD1'!$K$8,"")</f>
        <v/>
      </c>
      <c r="D51" s="97"/>
      <c r="E51" s="101"/>
      <c r="F51" s="102"/>
      <c r="G51" s="102"/>
      <c r="H51" s="505"/>
      <c r="I51" s="505"/>
      <c r="J51" s="94"/>
      <c r="K51" s="94"/>
      <c r="L51" s="94"/>
    </row>
    <row r="52" spans="1:12" ht="24.95" customHeight="1" x14ac:dyDescent="0.2">
      <c r="A52" s="100" t="str">
        <f t="shared" si="0"/>
        <v/>
      </c>
      <c r="B52" s="100" t="str">
        <f>IF(E52&gt;0,'BD1'!$K$6,"")</f>
        <v/>
      </c>
      <c r="C52" s="100" t="str">
        <f>IF(E52&gt;0,'BD1'!$K$8,"")</f>
        <v/>
      </c>
      <c r="D52" s="97"/>
      <c r="E52" s="101"/>
      <c r="F52" s="102"/>
      <c r="G52" s="102"/>
      <c r="H52" s="505"/>
      <c r="I52" s="505"/>
      <c r="J52" s="94"/>
      <c r="K52" s="94"/>
      <c r="L52" s="94"/>
    </row>
    <row r="53" spans="1:12" ht="24.95" customHeight="1" x14ac:dyDescent="0.2">
      <c r="A53" s="100" t="str">
        <f t="shared" si="0"/>
        <v/>
      </c>
      <c r="B53" s="100" t="str">
        <f>IF(E53&gt;0,'BD1'!$K$6,"")</f>
        <v/>
      </c>
      <c r="C53" s="100" t="str">
        <f>IF(E53&gt;0,'BD1'!$K$8,"")</f>
        <v/>
      </c>
      <c r="D53" s="97"/>
      <c r="E53" s="101"/>
      <c r="F53" s="102"/>
      <c r="G53" s="102"/>
      <c r="H53" s="505"/>
      <c r="I53" s="505"/>
      <c r="J53" s="94"/>
      <c r="K53" s="94"/>
      <c r="L53" s="94"/>
    </row>
    <row r="54" spans="1:12" ht="24.95" customHeight="1" x14ac:dyDescent="0.2">
      <c r="A54" s="100" t="str">
        <f t="shared" si="0"/>
        <v/>
      </c>
      <c r="B54" s="100" t="str">
        <f>IF(E54&gt;0,'BD1'!$K$6,"")</f>
        <v/>
      </c>
      <c r="C54" s="100" t="str">
        <f>IF(E54&gt;0,'BD1'!$K$8,"")</f>
        <v/>
      </c>
      <c r="D54" s="97"/>
      <c r="E54" s="101"/>
      <c r="F54" s="102"/>
      <c r="G54" s="102"/>
      <c r="H54" s="505"/>
      <c r="I54" s="505"/>
      <c r="J54" s="94"/>
      <c r="K54" s="94"/>
      <c r="L54" s="94"/>
    </row>
    <row r="55" spans="1:12" ht="24.95" customHeight="1" x14ac:dyDescent="0.2">
      <c r="A55" s="100" t="str">
        <f t="shared" si="0"/>
        <v/>
      </c>
      <c r="B55" s="100" t="str">
        <f>IF(E55&gt;0,'BD1'!$K$6,"")</f>
        <v/>
      </c>
      <c r="C55" s="100" t="str">
        <f>IF(E55&gt;0,'BD1'!$K$8,"")</f>
        <v/>
      </c>
      <c r="D55" s="97"/>
      <c r="E55" s="101"/>
      <c r="F55" s="102"/>
      <c r="G55" s="102"/>
      <c r="H55" s="505"/>
      <c r="I55" s="505"/>
      <c r="J55" s="94"/>
      <c r="K55" s="94"/>
      <c r="L55" s="94"/>
    </row>
    <row r="56" spans="1:12" ht="24.95" customHeight="1" x14ac:dyDescent="0.2">
      <c r="A56" s="100" t="str">
        <f t="shared" si="0"/>
        <v/>
      </c>
      <c r="B56" s="100" t="str">
        <f>IF(E56&gt;0,'BD1'!$K$6,"")</f>
        <v/>
      </c>
      <c r="C56" s="100" t="str">
        <f>IF(E56&gt;0,'BD1'!$K$8,"")</f>
        <v/>
      </c>
      <c r="D56" s="97"/>
      <c r="E56" s="101"/>
      <c r="F56" s="102"/>
      <c r="G56" s="102"/>
      <c r="H56" s="505"/>
      <c r="I56" s="505"/>
      <c r="J56" s="94"/>
      <c r="K56" s="94"/>
      <c r="L56" s="94"/>
    </row>
    <row r="57" spans="1:12" ht="24.95" customHeight="1" x14ac:dyDescent="0.2">
      <c r="A57" s="100" t="str">
        <f t="shared" si="0"/>
        <v/>
      </c>
      <c r="B57" s="100" t="str">
        <f>IF(E57&gt;0,'BD1'!$K$6,"")</f>
        <v/>
      </c>
      <c r="C57" s="100" t="str">
        <f>IF(E57&gt;0,'BD1'!$K$8,"")</f>
        <v/>
      </c>
      <c r="D57" s="97"/>
      <c r="E57" s="101"/>
      <c r="F57" s="102"/>
      <c r="G57" s="102"/>
      <c r="H57" s="505"/>
      <c r="I57" s="505"/>
      <c r="J57" s="94"/>
      <c r="K57" s="94"/>
      <c r="L57" s="94"/>
    </row>
    <row r="58" spans="1:12" ht="24.95" customHeight="1" x14ac:dyDescent="0.2">
      <c r="A58" s="100" t="str">
        <f t="shared" si="0"/>
        <v/>
      </c>
      <c r="B58" s="100" t="str">
        <f>IF(E58&gt;0,'BD1'!$K$6,"")</f>
        <v/>
      </c>
      <c r="C58" s="100" t="str">
        <f>IF(E58&gt;0,'BD1'!$K$8,"")</f>
        <v/>
      </c>
      <c r="D58" s="97"/>
      <c r="E58" s="101"/>
      <c r="F58" s="102"/>
      <c r="G58" s="102"/>
      <c r="H58" s="505"/>
      <c r="I58" s="505"/>
      <c r="J58" s="94"/>
      <c r="K58" s="94"/>
      <c r="L58" s="94"/>
    </row>
    <row r="59" spans="1:12" ht="24.95" customHeight="1" x14ac:dyDescent="0.2">
      <c r="A59" s="100" t="str">
        <f t="shared" si="0"/>
        <v/>
      </c>
      <c r="B59" s="100" t="str">
        <f>IF(E59&gt;0,'BD1'!$K$6,"")</f>
        <v/>
      </c>
      <c r="C59" s="100" t="str">
        <f>IF(E59&gt;0,'BD1'!$K$8,"")</f>
        <v/>
      </c>
      <c r="D59" s="97"/>
      <c r="E59" s="101"/>
      <c r="F59" s="102"/>
      <c r="G59" s="102"/>
      <c r="H59" s="505"/>
      <c r="I59" s="505"/>
      <c r="J59" s="94"/>
      <c r="K59" s="94"/>
      <c r="L59" s="94"/>
    </row>
    <row r="60" spans="1:12" ht="24.95" customHeight="1" x14ac:dyDescent="0.2">
      <c r="A60" s="100" t="str">
        <f t="shared" si="0"/>
        <v/>
      </c>
      <c r="B60" s="100" t="str">
        <f>IF(E60&gt;0,'BD1'!$K$6,"")</f>
        <v/>
      </c>
      <c r="C60" s="100" t="str">
        <f>IF(E60&gt;0,'BD1'!$K$8,"")</f>
        <v/>
      </c>
      <c r="D60" s="97"/>
      <c r="E60" s="101"/>
      <c r="F60" s="102"/>
      <c r="G60" s="102"/>
      <c r="H60" s="505"/>
      <c r="I60" s="505"/>
      <c r="J60" s="94"/>
      <c r="K60" s="94"/>
      <c r="L60" s="94"/>
    </row>
    <row r="61" spans="1:12" ht="24.95" customHeight="1" x14ac:dyDescent="0.2">
      <c r="A61" s="100" t="str">
        <f t="shared" si="0"/>
        <v/>
      </c>
      <c r="B61" s="100" t="str">
        <f>IF(E61&gt;0,'BD1'!$K$6,"")</f>
        <v/>
      </c>
      <c r="C61" s="100" t="str">
        <f>IF(E61&gt;0,'BD1'!$K$8,"")</f>
        <v/>
      </c>
      <c r="D61" s="97"/>
      <c r="E61" s="101"/>
      <c r="F61" s="102"/>
      <c r="G61" s="102"/>
      <c r="H61" s="505"/>
      <c r="I61" s="505"/>
      <c r="J61" s="94"/>
      <c r="K61" s="94"/>
      <c r="L61" s="94"/>
    </row>
    <row r="62" spans="1:12" ht="24.95" customHeight="1" x14ac:dyDescent="0.2">
      <c r="A62" s="100" t="str">
        <f t="shared" si="0"/>
        <v/>
      </c>
      <c r="B62" s="100" t="str">
        <f>IF(E62&gt;0,'BD1'!$K$6,"")</f>
        <v/>
      </c>
      <c r="C62" s="100" t="str">
        <f>IF(E62&gt;0,'BD1'!$K$8,"")</f>
        <v/>
      </c>
      <c r="D62" s="97"/>
      <c r="E62" s="101"/>
      <c r="F62" s="102"/>
      <c r="G62" s="102"/>
      <c r="H62" s="505"/>
      <c r="I62" s="505"/>
      <c r="J62" s="94"/>
      <c r="K62" s="94"/>
      <c r="L62" s="94"/>
    </row>
    <row r="63" spans="1:12" ht="24.95" customHeight="1" x14ac:dyDescent="0.2">
      <c r="A63" s="100" t="str">
        <f t="shared" si="0"/>
        <v/>
      </c>
      <c r="B63" s="100" t="str">
        <f>IF(E63&gt;0,'BD1'!$K$6,"")</f>
        <v/>
      </c>
      <c r="C63" s="100" t="str">
        <f>IF(E63&gt;0,'BD1'!$K$8,"")</f>
        <v/>
      </c>
      <c r="D63" s="97"/>
      <c r="E63" s="101"/>
      <c r="F63" s="102"/>
      <c r="G63" s="102"/>
      <c r="H63" s="505"/>
      <c r="I63" s="505"/>
      <c r="J63" s="94"/>
      <c r="K63" s="94"/>
      <c r="L63" s="94"/>
    </row>
    <row r="64" spans="1:12" ht="24.95" customHeight="1" x14ac:dyDescent="0.2">
      <c r="A64" s="100" t="str">
        <f t="shared" si="0"/>
        <v/>
      </c>
      <c r="B64" s="100" t="str">
        <f>IF(E64&gt;0,'BD1'!$K$6,"")</f>
        <v/>
      </c>
      <c r="C64" s="100" t="str">
        <f>IF(E64&gt;0,'BD1'!$K$8,"")</f>
        <v/>
      </c>
      <c r="D64" s="97"/>
      <c r="E64" s="101"/>
      <c r="F64" s="102"/>
      <c r="G64" s="102"/>
      <c r="H64" s="505"/>
      <c r="I64" s="505"/>
      <c r="J64" s="94"/>
      <c r="K64" s="94"/>
      <c r="L64" s="94"/>
    </row>
    <row r="65" spans="1:12" ht="24.95" customHeight="1" x14ac:dyDescent="0.2">
      <c r="A65" s="100" t="str">
        <f t="shared" si="0"/>
        <v/>
      </c>
      <c r="B65" s="100" t="str">
        <f>IF(E65&gt;0,'BD1'!$K$6,"")</f>
        <v/>
      </c>
      <c r="C65" s="100" t="str">
        <f>IF(E65&gt;0,'BD1'!$K$8,"")</f>
        <v/>
      </c>
      <c r="D65" s="97"/>
      <c r="E65" s="101"/>
      <c r="F65" s="102"/>
      <c r="G65" s="102"/>
      <c r="H65" s="505"/>
      <c r="I65" s="505"/>
      <c r="J65" s="94"/>
      <c r="K65" s="94"/>
      <c r="L65" s="94"/>
    </row>
    <row r="66" spans="1:12" ht="24.95" customHeight="1" x14ac:dyDescent="0.2">
      <c r="A66" s="100" t="str">
        <f t="shared" si="0"/>
        <v/>
      </c>
      <c r="B66" s="100" t="str">
        <f>IF(E66&gt;0,'BD1'!$K$6,"")</f>
        <v/>
      </c>
      <c r="C66" s="100" t="str">
        <f>IF(E66&gt;0,'BD1'!$K$8,"")</f>
        <v/>
      </c>
      <c r="D66" s="97"/>
      <c r="E66" s="101"/>
      <c r="F66" s="102"/>
      <c r="G66" s="102"/>
      <c r="H66" s="505"/>
      <c r="I66" s="505"/>
      <c r="J66" s="94"/>
      <c r="K66" s="94"/>
      <c r="L66" s="94"/>
    </row>
    <row r="67" spans="1:12" ht="24.95" customHeight="1" x14ac:dyDescent="0.2">
      <c r="A67" s="100" t="str">
        <f t="shared" si="0"/>
        <v/>
      </c>
      <c r="B67" s="100" t="str">
        <f>IF(E67&gt;0,'BD1'!$K$6,"")</f>
        <v/>
      </c>
      <c r="C67" s="100" t="str">
        <f>IF(E67&gt;0,'BD1'!$K$8,"")</f>
        <v/>
      </c>
      <c r="D67" s="97"/>
      <c r="E67" s="101"/>
      <c r="F67" s="102"/>
      <c r="G67" s="102"/>
      <c r="H67" s="505"/>
      <c r="I67" s="505"/>
      <c r="J67" s="94"/>
      <c r="K67" s="94"/>
      <c r="L67" s="94"/>
    </row>
    <row r="68" spans="1:12" ht="24.95" customHeight="1" x14ac:dyDescent="0.2">
      <c r="A68" s="100" t="str">
        <f t="shared" si="0"/>
        <v/>
      </c>
      <c r="B68" s="100" t="str">
        <f>IF(E68&gt;0,'BD1'!$K$6,"")</f>
        <v/>
      </c>
      <c r="C68" s="100" t="str">
        <f>IF(E68&gt;0,'BD1'!$K$8,"")</f>
        <v/>
      </c>
      <c r="D68" s="97"/>
      <c r="E68" s="101"/>
      <c r="F68" s="102"/>
      <c r="G68" s="102"/>
      <c r="H68" s="505"/>
      <c r="I68" s="505"/>
      <c r="J68" s="94"/>
      <c r="K68" s="94"/>
      <c r="L68" s="94"/>
    </row>
    <row r="69" spans="1:12" ht="24.95" customHeight="1" x14ac:dyDescent="0.2">
      <c r="A69" s="100" t="str">
        <f t="shared" si="0"/>
        <v/>
      </c>
      <c r="B69" s="100" t="str">
        <f>IF(E69&gt;0,'BD1'!$K$6,"")</f>
        <v/>
      </c>
      <c r="C69" s="100" t="str">
        <f>IF(E69&gt;0,'BD1'!$K$8,"")</f>
        <v/>
      </c>
      <c r="D69" s="97"/>
      <c r="E69" s="101"/>
      <c r="F69" s="102"/>
      <c r="G69" s="102"/>
      <c r="H69" s="505"/>
      <c r="I69" s="505"/>
      <c r="J69" s="94"/>
      <c r="K69" s="94"/>
      <c r="L69" s="94"/>
    </row>
    <row r="70" spans="1:12" ht="24.95" customHeight="1" x14ac:dyDescent="0.2">
      <c r="A70" s="100" t="str">
        <f t="shared" si="0"/>
        <v/>
      </c>
      <c r="B70" s="100" t="str">
        <f>IF(E70&gt;0,'BD1'!$K$6,"")</f>
        <v/>
      </c>
      <c r="C70" s="100" t="str">
        <f>IF(E70&gt;0,'BD1'!$K$8,"")</f>
        <v/>
      </c>
      <c r="D70" s="97"/>
      <c r="E70" s="101"/>
      <c r="F70" s="102"/>
      <c r="G70" s="102"/>
      <c r="H70" s="505"/>
      <c r="I70" s="505"/>
      <c r="J70" s="94"/>
      <c r="K70" s="94"/>
      <c r="L70" s="94"/>
    </row>
    <row r="71" spans="1:12" ht="24.95" customHeight="1" x14ac:dyDescent="0.2">
      <c r="A71" s="100" t="str">
        <f t="shared" si="0"/>
        <v/>
      </c>
      <c r="B71" s="100" t="str">
        <f>IF(E71&gt;0,'BD1'!$K$6,"")</f>
        <v/>
      </c>
      <c r="C71" s="100" t="str">
        <f>IF(E71&gt;0,'BD1'!$K$8,"")</f>
        <v/>
      </c>
      <c r="D71" s="97"/>
      <c r="E71" s="101"/>
      <c r="F71" s="102"/>
      <c r="G71" s="102"/>
      <c r="H71" s="505"/>
      <c r="I71" s="505"/>
      <c r="J71" s="94"/>
      <c r="K71" s="94"/>
      <c r="L71" s="94"/>
    </row>
    <row r="72" spans="1:12" ht="24.95" customHeight="1" x14ac:dyDescent="0.2">
      <c r="A72" s="100" t="str">
        <f t="shared" si="0"/>
        <v/>
      </c>
      <c r="B72" s="100" t="str">
        <f>IF(E72&gt;0,'BD1'!$K$6,"")</f>
        <v/>
      </c>
      <c r="C72" s="100" t="str">
        <f>IF(E72&gt;0,'BD1'!$K$8,"")</f>
        <v/>
      </c>
      <c r="D72" s="97"/>
      <c r="E72" s="101"/>
      <c r="F72" s="102"/>
      <c r="G72" s="102"/>
      <c r="H72" s="505"/>
      <c r="I72" s="505"/>
      <c r="J72" s="94"/>
      <c r="K72" s="94"/>
      <c r="L72" s="94"/>
    </row>
    <row r="73" spans="1:12" ht="24.95" customHeight="1" x14ac:dyDescent="0.2">
      <c r="A73" s="100" t="str">
        <f t="shared" si="0"/>
        <v/>
      </c>
      <c r="B73" s="100" t="str">
        <f>IF(E73&gt;0,'BD1'!$K$6,"")</f>
        <v/>
      </c>
      <c r="C73" s="100" t="str">
        <f>IF(E73&gt;0,'BD1'!$K$8,"")</f>
        <v/>
      </c>
      <c r="D73" s="97"/>
      <c r="E73" s="101"/>
      <c r="F73" s="102"/>
      <c r="G73" s="102"/>
      <c r="H73" s="505"/>
      <c r="I73" s="505"/>
      <c r="J73" s="94"/>
      <c r="K73" s="94"/>
      <c r="L73" s="94"/>
    </row>
    <row r="74" spans="1:12" ht="24.95" customHeight="1" x14ac:dyDescent="0.2">
      <c r="A74" s="100" t="str">
        <f t="shared" si="0"/>
        <v/>
      </c>
      <c r="B74" s="100" t="str">
        <f>IF(E74&gt;0,'BD1'!$K$6,"")</f>
        <v/>
      </c>
      <c r="C74" s="100" t="str">
        <f>IF(E74&gt;0,'BD1'!$K$8,"")</f>
        <v/>
      </c>
      <c r="D74" s="97"/>
      <c r="E74" s="101"/>
      <c r="F74" s="102"/>
      <c r="G74" s="102"/>
      <c r="H74" s="505"/>
      <c r="I74" s="505"/>
      <c r="J74" s="94"/>
      <c r="K74" s="94"/>
      <c r="L74" s="94"/>
    </row>
    <row r="75" spans="1:12" ht="24.95" customHeight="1" x14ac:dyDescent="0.2">
      <c r="A75" s="100" t="str">
        <f t="shared" si="0"/>
        <v/>
      </c>
      <c r="B75" s="100" t="str">
        <f>IF(E75&gt;0,'BD1'!$K$6,"")</f>
        <v/>
      </c>
      <c r="C75" s="100" t="str">
        <f>IF(E75&gt;0,'BD1'!$K$8,"")</f>
        <v/>
      </c>
      <c r="D75" s="97"/>
      <c r="E75" s="101"/>
      <c r="F75" s="102"/>
      <c r="G75" s="102"/>
      <c r="H75" s="505"/>
      <c r="I75" s="505"/>
      <c r="J75" s="94"/>
      <c r="K75" s="94"/>
      <c r="L75" s="94"/>
    </row>
    <row r="76" spans="1:12" ht="24.95" customHeight="1" x14ac:dyDescent="0.2">
      <c r="A76" s="100" t="str">
        <f t="shared" ref="A76:A139" si="2">IF(E76&gt;0,ROW()-10,"")</f>
        <v/>
      </c>
      <c r="B76" s="100" t="str">
        <f>IF(E76&gt;0,'BD1'!$K$6,"")</f>
        <v/>
      </c>
      <c r="C76" s="100" t="str">
        <f>IF(E76&gt;0,'BD1'!$K$8,"")</f>
        <v/>
      </c>
      <c r="D76" s="97"/>
      <c r="E76" s="101"/>
      <c r="F76" s="102"/>
      <c r="G76" s="102"/>
      <c r="H76" s="505"/>
      <c r="I76" s="505"/>
      <c r="J76" s="94"/>
      <c r="K76" s="94"/>
      <c r="L76" s="94"/>
    </row>
    <row r="77" spans="1:12" ht="24.95" customHeight="1" x14ac:dyDescent="0.2">
      <c r="A77" s="100" t="str">
        <f t="shared" si="2"/>
        <v/>
      </c>
      <c r="B77" s="100" t="str">
        <f>IF(E77&gt;0,'BD1'!$K$6,"")</f>
        <v/>
      </c>
      <c r="C77" s="100" t="str">
        <f>IF(E77&gt;0,'BD1'!$K$8,"")</f>
        <v/>
      </c>
      <c r="D77" s="97"/>
      <c r="E77" s="101"/>
      <c r="F77" s="102"/>
      <c r="G77" s="102"/>
      <c r="H77" s="505"/>
      <c r="I77" s="505"/>
      <c r="J77" s="94"/>
      <c r="K77" s="94"/>
      <c r="L77" s="94"/>
    </row>
    <row r="78" spans="1:12" ht="24.95" customHeight="1" x14ac:dyDescent="0.2">
      <c r="A78" s="100" t="str">
        <f t="shared" si="2"/>
        <v/>
      </c>
      <c r="B78" s="100" t="str">
        <f>IF(E78&gt;0,'BD1'!$K$6,"")</f>
        <v/>
      </c>
      <c r="C78" s="100" t="str">
        <f>IF(E78&gt;0,'BD1'!$K$8,"")</f>
        <v/>
      </c>
      <c r="D78" s="97"/>
      <c r="E78" s="101"/>
      <c r="F78" s="102"/>
      <c r="G78" s="102"/>
      <c r="H78" s="505"/>
      <c r="I78" s="505"/>
      <c r="J78" s="94"/>
      <c r="K78" s="94"/>
      <c r="L78" s="94"/>
    </row>
    <row r="79" spans="1:12" ht="24.95" customHeight="1" x14ac:dyDescent="0.2">
      <c r="A79" s="100" t="str">
        <f t="shared" si="2"/>
        <v/>
      </c>
      <c r="B79" s="100" t="str">
        <f>IF(E79&gt;0,'BD1'!$K$6,"")</f>
        <v/>
      </c>
      <c r="C79" s="100" t="str">
        <f>IF(E79&gt;0,'BD1'!$K$8,"")</f>
        <v/>
      </c>
      <c r="D79" s="97"/>
      <c r="E79" s="101"/>
      <c r="F79" s="102"/>
      <c r="G79" s="102"/>
      <c r="H79" s="505"/>
      <c r="I79" s="505"/>
      <c r="J79" s="94"/>
      <c r="K79" s="94"/>
      <c r="L79" s="94"/>
    </row>
    <row r="80" spans="1:12" ht="24.95" customHeight="1" x14ac:dyDescent="0.2">
      <c r="A80" s="100" t="str">
        <f t="shared" si="2"/>
        <v/>
      </c>
      <c r="B80" s="100" t="str">
        <f>IF(E80&gt;0,'BD1'!$K$6,"")</f>
        <v/>
      </c>
      <c r="C80" s="100" t="str">
        <f>IF(E80&gt;0,'BD1'!$K$8,"")</f>
        <v/>
      </c>
      <c r="D80" s="97"/>
      <c r="E80" s="101"/>
      <c r="F80" s="102"/>
      <c r="G80" s="102"/>
      <c r="H80" s="505"/>
      <c r="I80" s="505"/>
      <c r="J80" s="94"/>
      <c r="K80" s="94"/>
      <c r="L80" s="94"/>
    </row>
    <row r="81" spans="1:12" ht="24.95" customHeight="1" x14ac:dyDescent="0.2">
      <c r="A81" s="100" t="str">
        <f t="shared" si="2"/>
        <v/>
      </c>
      <c r="B81" s="100" t="str">
        <f>IF(E81&gt;0,'BD1'!$K$6,"")</f>
        <v/>
      </c>
      <c r="C81" s="100" t="str">
        <f>IF(E81&gt;0,'BD1'!$K$8,"")</f>
        <v/>
      </c>
      <c r="D81" s="97"/>
      <c r="E81" s="101"/>
      <c r="F81" s="102"/>
      <c r="G81" s="102"/>
      <c r="H81" s="505"/>
      <c r="I81" s="505"/>
      <c r="J81" s="94"/>
      <c r="K81" s="94"/>
      <c r="L81" s="94"/>
    </row>
    <row r="82" spans="1:12" ht="24.95" customHeight="1" x14ac:dyDescent="0.2">
      <c r="A82" s="100" t="str">
        <f t="shared" si="2"/>
        <v/>
      </c>
      <c r="B82" s="100" t="str">
        <f>IF(E82&gt;0,'BD1'!$K$6,"")</f>
        <v/>
      </c>
      <c r="C82" s="100" t="str">
        <f>IF(E82&gt;0,'BD1'!$K$8,"")</f>
        <v/>
      </c>
      <c r="D82" s="97"/>
      <c r="E82" s="101"/>
      <c r="F82" s="102"/>
      <c r="G82" s="102"/>
      <c r="H82" s="505"/>
      <c r="I82" s="505"/>
      <c r="J82" s="94"/>
      <c r="K82" s="94"/>
      <c r="L82" s="94"/>
    </row>
    <row r="83" spans="1:12" ht="24.95" customHeight="1" x14ac:dyDescent="0.2">
      <c r="A83" s="100" t="str">
        <f t="shared" si="2"/>
        <v/>
      </c>
      <c r="B83" s="100" t="str">
        <f>IF(E83&gt;0,'BD1'!$K$6,"")</f>
        <v/>
      </c>
      <c r="C83" s="100" t="str">
        <f>IF(E83&gt;0,'BD1'!$K$8,"")</f>
        <v/>
      </c>
      <c r="D83" s="97"/>
      <c r="E83" s="101"/>
      <c r="F83" s="102"/>
      <c r="G83" s="102"/>
      <c r="H83" s="505"/>
      <c r="I83" s="505"/>
      <c r="J83" s="94"/>
      <c r="K83" s="94"/>
      <c r="L83" s="94"/>
    </row>
    <row r="84" spans="1:12" ht="24.95" customHeight="1" x14ac:dyDescent="0.2">
      <c r="A84" s="100" t="str">
        <f t="shared" si="2"/>
        <v/>
      </c>
      <c r="B84" s="100" t="str">
        <f>IF(E84&gt;0,'BD1'!$K$6,"")</f>
        <v/>
      </c>
      <c r="C84" s="100" t="str">
        <f>IF(E84&gt;0,'BD1'!$K$8,"")</f>
        <v/>
      </c>
      <c r="D84" s="97"/>
      <c r="E84" s="101"/>
      <c r="F84" s="102"/>
      <c r="G84" s="102"/>
      <c r="H84" s="505"/>
      <c r="I84" s="505"/>
      <c r="J84" s="94"/>
      <c r="K84" s="94"/>
      <c r="L84" s="94"/>
    </row>
    <row r="85" spans="1:12" ht="24.95" customHeight="1" x14ac:dyDescent="0.2">
      <c r="A85" s="100" t="str">
        <f t="shared" si="2"/>
        <v/>
      </c>
      <c r="B85" s="100" t="str">
        <f>IF(E85&gt;0,'BD1'!$K$6,"")</f>
        <v/>
      </c>
      <c r="C85" s="100" t="str">
        <f>IF(E85&gt;0,'BD1'!$K$8,"")</f>
        <v/>
      </c>
      <c r="D85" s="97"/>
      <c r="E85" s="101"/>
      <c r="F85" s="102"/>
      <c r="G85" s="102"/>
      <c r="H85" s="505"/>
      <c r="I85" s="505"/>
      <c r="J85" s="94"/>
      <c r="K85" s="94"/>
      <c r="L85" s="94"/>
    </row>
    <row r="86" spans="1:12" ht="24.95" customHeight="1" x14ac:dyDescent="0.2">
      <c r="A86" s="100" t="str">
        <f t="shared" si="2"/>
        <v/>
      </c>
      <c r="B86" s="100" t="str">
        <f>IF(E86&gt;0,'BD1'!$K$6,"")</f>
        <v/>
      </c>
      <c r="C86" s="100" t="str">
        <f>IF(E86&gt;0,'BD1'!$K$8,"")</f>
        <v/>
      </c>
      <c r="D86" s="97"/>
      <c r="E86" s="101"/>
      <c r="F86" s="102"/>
      <c r="G86" s="102"/>
      <c r="H86" s="505"/>
      <c r="I86" s="505"/>
      <c r="J86" s="94"/>
      <c r="K86" s="94"/>
      <c r="L86" s="94"/>
    </row>
    <row r="87" spans="1:12" ht="24.95" customHeight="1" x14ac:dyDescent="0.2">
      <c r="A87" s="100" t="str">
        <f t="shared" si="2"/>
        <v/>
      </c>
      <c r="B87" s="100" t="str">
        <f>IF(E87&gt;0,'BD1'!$K$6,"")</f>
        <v/>
      </c>
      <c r="C87" s="100" t="str">
        <f>IF(E87&gt;0,'BD1'!$K$8,"")</f>
        <v/>
      </c>
      <c r="D87" s="97"/>
      <c r="E87" s="101"/>
      <c r="F87" s="102"/>
      <c r="G87" s="102"/>
      <c r="H87" s="505"/>
      <c r="I87" s="505"/>
      <c r="J87" s="94"/>
      <c r="K87" s="94"/>
      <c r="L87" s="94"/>
    </row>
    <row r="88" spans="1:12" ht="24.95" customHeight="1" x14ac:dyDescent="0.2">
      <c r="A88" s="100" t="str">
        <f t="shared" si="2"/>
        <v/>
      </c>
      <c r="B88" s="100" t="str">
        <f>IF(E88&gt;0,'BD1'!$K$6,"")</f>
        <v/>
      </c>
      <c r="C88" s="100" t="str">
        <f>IF(E88&gt;0,'BD1'!$K$8,"")</f>
        <v/>
      </c>
      <c r="D88" s="97"/>
      <c r="E88" s="101"/>
      <c r="F88" s="102"/>
      <c r="G88" s="102"/>
      <c r="H88" s="505"/>
      <c r="I88" s="505"/>
      <c r="J88" s="94"/>
      <c r="K88" s="94"/>
      <c r="L88" s="94"/>
    </row>
    <row r="89" spans="1:12" ht="24.95" customHeight="1" x14ac:dyDescent="0.2">
      <c r="A89" s="100" t="str">
        <f t="shared" si="2"/>
        <v/>
      </c>
      <c r="B89" s="100" t="str">
        <f>IF(E89&gt;0,'BD1'!$K$6,"")</f>
        <v/>
      </c>
      <c r="C89" s="100" t="str">
        <f>IF(E89&gt;0,'BD1'!$K$8,"")</f>
        <v/>
      </c>
      <c r="D89" s="97"/>
      <c r="E89" s="101"/>
      <c r="F89" s="102"/>
      <c r="G89" s="102"/>
      <c r="H89" s="505"/>
      <c r="I89" s="505"/>
      <c r="J89" s="94"/>
      <c r="K89" s="94"/>
      <c r="L89" s="94"/>
    </row>
    <row r="90" spans="1:12" ht="24.95" customHeight="1" x14ac:dyDescent="0.2">
      <c r="A90" s="100" t="str">
        <f t="shared" si="2"/>
        <v/>
      </c>
      <c r="B90" s="100" t="str">
        <f>IF(E90&gt;0,'BD1'!$K$6,"")</f>
        <v/>
      </c>
      <c r="C90" s="100" t="str">
        <f>IF(E90&gt;0,'BD1'!$K$8,"")</f>
        <v/>
      </c>
      <c r="D90" s="97"/>
      <c r="E90" s="101"/>
      <c r="F90" s="102"/>
      <c r="G90" s="102"/>
      <c r="H90" s="505"/>
      <c r="I90" s="505"/>
      <c r="J90" s="94"/>
      <c r="K90" s="94"/>
      <c r="L90" s="94"/>
    </row>
    <row r="91" spans="1:12" ht="24.95" customHeight="1" x14ac:dyDescent="0.2">
      <c r="A91" s="100" t="str">
        <f t="shared" si="2"/>
        <v/>
      </c>
      <c r="B91" s="100" t="str">
        <f>IF(E91&gt;0,'BD1'!$K$6,"")</f>
        <v/>
      </c>
      <c r="C91" s="100" t="str">
        <f>IF(E91&gt;0,'BD1'!$K$8,"")</f>
        <v/>
      </c>
      <c r="D91" s="97"/>
      <c r="E91" s="101"/>
      <c r="F91" s="102"/>
      <c r="G91" s="102"/>
      <c r="H91" s="505"/>
      <c r="I91" s="505"/>
      <c r="J91" s="94"/>
      <c r="K91" s="94"/>
      <c r="L91" s="94"/>
    </row>
    <row r="92" spans="1:12" ht="24.95" customHeight="1" x14ac:dyDescent="0.2">
      <c r="A92" s="100" t="str">
        <f t="shared" si="2"/>
        <v/>
      </c>
      <c r="B92" s="100" t="str">
        <f>IF(E92&gt;0,'BD1'!$K$6,"")</f>
        <v/>
      </c>
      <c r="C92" s="100" t="str">
        <f>IF(E92&gt;0,'BD1'!$K$8,"")</f>
        <v/>
      </c>
      <c r="D92" s="97"/>
      <c r="E92" s="101"/>
      <c r="F92" s="102"/>
      <c r="G92" s="102"/>
      <c r="H92" s="505"/>
      <c r="I92" s="505"/>
      <c r="J92" s="94"/>
      <c r="K92" s="94"/>
      <c r="L92" s="94"/>
    </row>
    <row r="93" spans="1:12" ht="24.95" customHeight="1" x14ac:dyDescent="0.2">
      <c r="A93" s="100" t="str">
        <f t="shared" si="2"/>
        <v/>
      </c>
      <c r="B93" s="100" t="str">
        <f>IF(E93&gt;0,'BD1'!$K$6,"")</f>
        <v/>
      </c>
      <c r="C93" s="100" t="str">
        <f>IF(E93&gt;0,'BD1'!$K$8,"")</f>
        <v/>
      </c>
      <c r="D93" s="97"/>
      <c r="E93" s="101"/>
      <c r="F93" s="102"/>
      <c r="G93" s="102"/>
      <c r="H93" s="505"/>
      <c r="I93" s="505"/>
      <c r="J93" s="94"/>
      <c r="K93" s="94"/>
      <c r="L93" s="94"/>
    </row>
    <row r="94" spans="1:12" ht="24.95" customHeight="1" x14ac:dyDescent="0.2">
      <c r="A94" s="100" t="str">
        <f t="shared" si="2"/>
        <v/>
      </c>
      <c r="B94" s="100" t="str">
        <f>IF(E94&gt;0,'BD1'!$K$6,"")</f>
        <v/>
      </c>
      <c r="C94" s="100" t="str">
        <f>IF(E94&gt;0,'BD1'!$K$8,"")</f>
        <v/>
      </c>
      <c r="D94" s="97"/>
      <c r="E94" s="101"/>
      <c r="F94" s="102"/>
      <c r="G94" s="102"/>
      <c r="H94" s="505"/>
      <c r="I94" s="505"/>
      <c r="J94" s="94"/>
      <c r="K94" s="94"/>
      <c r="L94" s="94"/>
    </row>
    <row r="95" spans="1:12" ht="24.95" customHeight="1" x14ac:dyDescent="0.2">
      <c r="A95" s="100" t="str">
        <f t="shared" si="2"/>
        <v/>
      </c>
      <c r="B95" s="100" t="str">
        <f>IF(E95&gt;0,'BD1'!$K$6,"")</f>
        <v/>
      </c>
      <c r="C95" s="100" t="str">
        <f>IF(E95&gt;0,'BD1'!$K$8,"")</f>
        <v/>
      </c>
      <c r="D95" s="97"/>
      <c r="E95" s="101"/>
      <c r="F95" s="102"/>
      <c r="G95" s="102"/>
      <c r="H95" s="505"/>
      <c r="I95" s="505"/>
      <c r="J95" s="94"/>
      <c r="K95" s="94"/>
      <c r="L95" s="94"/>
    </row>
    <row r="96" spans="1:12" ht="24.95" customHeight="1" x14ac:dyDescent="0.2">
      <c r="A96" s="100" t="str">
        <f t="shared" si="2"/>
        <v/>
      </c>
      <c r="B96" s="100" t="str">
        <f>IF(E96&gt;0,'BD1'!$K$6,"")</f>
        <v/>
      </c>
      <c r="C96" s="100" t="str">
        <f>IF(E96&gt;0,'BD1'!$K$8,"")</f>
        <v/>
      </c>
      <c r="D96" s="97"/>
      <c r="E96" s="101"/>
      <c r="F96" s="102"/>
      <c r="G96" s="102"/>
      <c r="H96" s="505"/>
      <c r="I96" s="505"/>
      <c r="J96" s="94"/>
      <c r="K96" s="94"/>
      <c r="L96" s="94"/>
    </row>
    <row r="97" spans="1:12" ht="24.95" customHeight="1" x14ac:dyDescent="0.2">
      <c r="A97" s="100" t="str">
        <f t="shared" si="2"/>
        <v/>
      </c>
      <c r="B97" s="100" t="str">
        <f>IF(E97&gt;0,'BD1'!$K$6,"")</f>
        <v/>
      </c>
      <c r="C97" s="100" t="str">
        <f>IF(E97&gt;0,'BD1'!$K$8,"")</f>
        <v/>
      </c>
      <c r="D97" s="97"/>
      <c r="E97" s="101"/>
      <c r="F97" s="102"/>
      <c r="G97" s="102"/>
      <c r="H97" s="505"/>
      <c r="I97" s="505"/>
      <c r="J97" s="94"/>
      <c r="K97" s="94"/>
      <c r="L97" s="94"/>
    </row>
    <row r="98" spans="1:12" ht="24.95" customHeight="1" x14ac:dyDescent="0.2">
      <c r="A98" s="100" t="str">
        <f t="shared" si="2"/>
        <v/>
      </c>
      <c r="B98" s="100" t="str">
        <f>IF(E98&gt;0,'BD1'!$K$6,"")</f>
        <v/>
      </c>
      <c r="C98" s="100" t="str">
        <f>IF(E98&gt;0,'BD1'!$K$8,"")</f>
        <v/>
      </c>
      <c r="D98" s="97"/>
      <c r="E98" s="101"/>
      <c r="F98" s="102"/>
      <c r="G98" s="102"/>
      <c r="H98" s="505"/>
      <c r="I98" s="505"/>
      <c r="J98" s="94"/>
      <c r="K98" s="94"/>
      <c r="L98" s="94"/>
    </row>
    <row r="99" spans="1:12" ht="24.95" customHeight="1" x14ac:dyDescent="0.2">
      <c r="A99" s="100" t="str">
        <f t="shared" si="2"/>
        <v/>
      </c>
      <c r="B99" s="100" t="str">
        <f>IF(E99&gt;0,'BD1'!$K$6,"")</f>
        <v/>
      </c>
      <c r="C99" s="100" t="str">
        <f>IF(E99&gt;0,'BD1'!$K$8,"")</f>
        <v/>
      </c>
      <c r="D99" s="97"/>
      <c r="E99" s="101"/>
      <c r="F99" s="102"/>
      <c r="G99" s="102"/>
      <c r="H99" s="505"/>
      <c r="I99" s="505"/>
      <c r="J99" s="94"/>
      <c r="K99" s="94"/>
      <c r="L99" s="94"/>
    </row>
    <row r="100" spans="1:12" ht="24.95" customHeight="1" x14ac:dyDescent="0.2">
      <c r="A100" s="100" t="str">
        <f t="shared" si="2"/>
        <v/>
      </c>
      <c r="B100" s="100" t="str">
        <f>IF(E100&gt;0,'BD1'!$K$6,"")</f>
        <v/>
      </c>
      <c r="C100" s="100" t="str">
        <f>IF(E100&gt;0,'BD1'!$K$8,"")</f>
        <v/>
      </c>
      <c r="D100" s="97"/>
      <c r="E100" s="101"/>
      <c r="F100" s="102"/>
      <c r="G100" s="102"/>
      <c r="H100" s="505"/>
      <c r="I100" s="505"/>
      <c r="J100" s="94"/>
      <c r="K100" s="94"/>
      <c r="L100" s="94"/>
    </row>
    <row r="101" spans="1:12" ht="24.95" customHeight="1" x14ac:dyDescent="0.2">
      <c r="A101" s="100" t="str">
        <f t="shared" si="2"/>
        <v/>
      </c>
      <c r="B101" s="100" t="str">
        <f>IF(E101&gt;0,'BD1'!$K$6,"")</f>
        <v/>
      </c>
      <c r="C101" s="100" t="str">
        <f>IF(E101&gt;0,'BD1'!$K$8,"")</f>
        <v/>
      </c>
      <c r="D101" s="97"/>
      <c r="E101" s="101"/>
      <c r="F101" s="102"/>
      <c r="G101" s="102"/>
      <c r="H101" s="505"/>
      <c r="I101" s="505"/>
      <c r="J101" s="94"/>
      <c r="K101" s="94"/>
      <c r="L101" s="94"/>
    </row>
    <row r="102" spans="1:12" ht="24.95" customHeight="1" x14ac:dyDescent="0.2">
      <c r="A102" s="100" t="str">
        <f t="shared" si="2"/>
        <v/>
      </c>
      <c r="B102" s="100" t="str">
        <f>IF(E102&gt;0,'BD1'!$K$6,"")</f>
        <v/>
      </c>
      <c r="C102" s="100" t="str">
        <f>IF(E102&gt;0,'BD1'!$K$8,"")</f>
        <v/>
      </c>
      <c r="D102" s="97"/>
      <c r="E102" s="101"/>
      <c r="F102" s="102"/>
      <c r="G102" s="102"/>
      <c r="H102" s="505"/>
      <c r="I102" s="505"/>
      <c r="J102" s="94"/>
      <c r="K102" s="94"/>
      <c r="L102" s="94"/>
    </row>
    <row r="103" spans="1:12" ht="24.95" customHeight="1" x14ac:dyDescent="0.2">
      <c r="A103" s="100" t="str">
        <f t="shared" si="2"/>
        <v/>
      </c>
      <c r="B103" s="100" t="str">
        <f>IF(E103&gt;0,'BD1'!$K$6,"")</f>
        <v/>
      </c>
      <c r="C103" s="100" t="str">
        <f>IF(E103&gt;0,'BD1'!$K$8,"")</f>
        <v/>
      </c>
      <c r="D103" s="97"/>
      <c r="E103" s="101"/>
      <c r="F103" s="102"/>
      <c r="G103" s="102"/>
      <c r="H103" s="505"/>
      <c r="I103" s="505"/>
      <c r="J103" s="94"/>
      <c r="K103" s="94"/>
      <c r="L103" s="94"/>
    </row>
    <row r="104" spans="1:12" ht="24.95" customHeight="1" x14ac:dyDescent="0.2">
      <c r="A104" s="100" t="str">
        <f t="shared" si="2"/>
        <v/>
      </c>
      <c r="B104" s="100" t="str">
        <f>IF(E104&gt;0,'BD1'!$K$6,"")</f>
        <v/>
      </c>
      <c r="C104" s="100" t="str">
        <f>IF(E104&gt;0,'BD1'!$K$8,"")</f>
        <v/>
      </c>
      <c r="D104" s="97"/>
      <c r="E104" s="101"/>
      <c r="F104" s="102"/>
      <c r="G104" s="102"/>
      <c r="H104" s="505"/>
      <c r="I104" s="505"/>
      <c r="J104" s="94"/>
      <c r="K104" s="94"/>
      <c r="L104" s="94"/>
    </row>
    <row r="105" spans="1:12" ht="24.95" customHeight="1" x14ac:dyDescent="0.2">
      <c r="A105" s="100" t="str">
        <f t="shared" si="2"/>
        <v/>
      </c>
      <c r="B105" s="100" t="str">
        <f>IF(E105&gt;0,'BD1'!$K$6,"")</f>
        <v/>
      </c>
      <c r="C105" s="100" t="str">
        <f>IF(E105&gt;0,'BD1'!$K$8,"")</f>
        <v/>
      </c>
      <c r="D105" s="97"/>
      <c r="E105" s="101"/>
      <c r="F105" s="102"/>
      <c r="G105" s="102"/>
      <c r="H105" s="505"/>
      <c r="I105" s="505"/>
      <c r="J105" s="94"/>
      <c r="K105" s="94"/>
      <c r="L105" s="94"/>
    </row>
    <row r="106" spans="1:12" ht="24.95" customHeight="1" x14ac:dyDescent="0.2">
      <c r="A106" s="100" t="str">
        <f t="shared" si="2"/>
        <v/>
      </c>
      <c r="B106" s="100" t="str">
        <f>IF(E106&gt;0,'BD1'!$K$6,"")</f>
        <v/>
      </c>
      <c r="C106" s="100" t="str">
        <f>IF(E106&gt;0,'BD1'!$K$8,"")</f>
        <v/>
      </c>
      <c r="D106" s="97"/>
      <c r="E106" s="101"/>
      <c r="F106" s="102"/>
      <c r="G106" s="102"/>
      <c r="H106" s="505"/>
      <c r="I106" s="505"/>
      <c r="J106" s="94"/>
      <c r="K106" s="94"/>
      <c r="L106" s="94"/>
    </row>
    <row r="107" spans="1:12" ht="24.95" customHeight="1" x14ac:dyDescent="0.2">
      <c r="A107" s="100" t="str">
        <f t="shared" si="2"/>
        <v/>
      </c>
      <c r="B107" s="100" t="str">
        <f>IF(E107&gt;0,'BD1'!$K$6,"")</f>
        <v/>
      </c>
      <c r="C107" s="100" t="str">
        <f>IF(E107&gt;0,'BD1'!$K$8,"")</f>
        <v/>
      </c>
      <c r="D107" s="97"/>
      <c r="E107" s="101"/>
      <c r="F107" s="102"/>
      <c r="G107" s="102"/>
      <c r="H107" s="505"/>
      <c r="I107" s="505"/>
      <c r="J107" s="94"/>
      <c r="K107" s="94"/>
      <c r="L107" s="94"/>
    </row>
    <row r="108" spans="1:12" ht="24.95" customHeight="1" x14ac:dyDescent="0.2">
      <c r="A108" s="100" t="str">
        <f t="shared" si="2"/>
        <v/>
      </c>
      <c r="B108" s="100" t="str">
        <f>IF(E108&gt;0,'BD1'!$K$6,"")</f>
        <v/>
      </c>
      <c r="C108" s="100" t="str">
        <f>IF(E108&gt;0,'BD1'!$K$8,"")</f>
        <v/>
      </c>
      <c r="D108" s="97"/>
      <c r="E108" s="101"/>
      <c r="F108" s="102"/>
      <c r="G108" s="102"/>
      <c r="H108" s="505"/>
      <c r="I108" s="505"/>
      <c r="J108" s="94"/>
      <c r="K108" s="94"/>
      <c r="L108" s="94"/>
    </row>
    <row r="109" spans="1:12" ht="24.95" customHeight="1" x14ac:dyDescent="0.2">
      <c r="A109" s="100" t="str">
        <f t="shared" si="2"/>
        <v/>
      </c>
      <c r="B109" s="100" t="str">
        <f>IF(E109&gt;0,'BD1'!$K$6,"")</f>
        <v/>
      </c>
      <c r="C109" s="100" t="str">
        <f>IF(E109&gt;0,'BD1'!$K$8,"")</f>
        <v/>
      </c>
      <c r="D109" s="97"/>
      <c r="E109" s="101"/>
      <c r="F109" s="102"/>
      <c r="G109" s="102"/>
      <c r="H109" s="505"/>
      <c r="I109" s="505"/>
      <c r="J109" s="94"/>
      <c r="K109" s="94"/>
      <c r="L109" s="94"/>
    </row>
    <row r="110" spans="1:12" ht="24.95" customHeight="1" x14ac:dyDescent="0.2">
      <c r="A110" s="100" t="str">
        <f t="shared" si="2"/>
        <v/>
      </c>
      <c r="B110" s="100" t="str">
        <f>IF(E110&gt;0,'BD1'!$K$6,"")</f>
        <v/>
      </c>
      <c r="C110" s="100" t="str">
        <f>IF(E110&gt;0,'BD1'!$K$8,"")</f>
        <v/>
      </c>
      <c r="D110" s="97"/>
      <c r="E110" s="101"/>
      <c r="F110" s="102"/>
      <c r="G110" s="102"/>
      <c r="H110" s="505"/>
      <c r="I110" s="505"/>
      <c r="J110" s="94"/>
      <c r="K110" s="94"/>
      <c r="L110" s="94"/>
    </row>
    <row r="111" spans="1:12" ht="24.95" customHeight="1" x14ac:dyDescent="0.2">
      <c r="A111" s="100" t="str">
        <f t="shared" si="2"/>
        <v/>
      </c>
      <c r="B111" s="100" t="str">
        <f>IF(E111&gt;0,'BD1'!$K$6,"")</f>
        <v/>
      </c>
      <c r="C111" s="100" t="str">
        <f>IF(E111&gt;0,'BD1'!$K$8,"")</f>
        <v/>
      </c>
      <c r="D111" s="97"/>
      <c r="E111" s="101"/>
      <c r="F111" s="102"/>
      <c r="G111" s="102"/>
      <c r="H111" s="505"/>
      <c r="I111" s="505"/>
      <c r="J111" s="94"/>
      <c r="K111" s="94"/>
      <c r="L111" s="94"/>
    </row>
    <row r="112" spans="1:12" ht="24.95" customHeight="1" x14ac:dyDescent="0.2">
      <c r="A112" s="100" t="str">
        <f t="shared" si="2"/>
        <v/>
      </c>
      <c r="B112" s="100" t="str">
        <f>IF(E112&gt;0,'BD1'!$K$6,"")</f>
        <v/>
      </c>
      <c r="C112" s="100" t="str">
        <f>IF(E112&gt;0,'BD1'!$K$8,"")</f>
        <v/>
      </c>
      <c r="D112" s="97"/>
      <c r="E112" s="101"/>
      <c r="F112" s="102"/>
      <c r="G112" s="102"/>
      <c r="H112" s="505"/>
      <c r="I112" s="505"/>
      <c r="J112" s="94"/>
      <c r="K112" s="94"/>
      <c r="L112" s="94"/>
    </row>
    <row r="113" spans="1:12" ht="24.95" customHeight="1" x14ac:dyDescent="0.2">
      <c r="A113" s="100" t="str">
        <f t="shared" si="2"/>
        <v/>
      </c>
      <c r="B113" s="100" t="str">
        <f>IF(E113&gt;0,'BD1'!$K$6,"")</f>
        <v/>
      </c>
      <c r="C113" s="100" t="str">
        <f>IF(E113&gt;0,'BD1'!$K$8,"")</f>
        <v/>
      </c>
      <c r="D113" s="97"/>
      <c r="E113" s="101"/>
      <c r="F113" s="102"/>
      <c r="G113" s="102"/>
      <c r="H113" s="505"/>
      <c r="I113" s="505"/>
      <c r="J113" s="94"/>
      <c r="K113" s="94"/>
      <c r="L113" s="94"/>
    </row>
    <row r="114" spans="1:12" ht="24.95" customHeight="1" x14ac:dyDescent="0.2">
      <c r="A114" s="100" t="str">
        <f t="shared" si="2"/>
        <v/>
      </c>
      <c r="B114" s="100" t="str">
        <f>IF(E114&gt;0,'BD1'!$K$6,"")</f>
        <v/>
      </c>
      <c r="C114" s="100" t="str">
        <f>IF(E114&gt;0,'BD1'!$K$8,"")</f>
        <v/>
      </c>
      <c r="D114" s="97"/>
      <c r="E114" s="101"/>
      <c r="F114" s="102"/>
      <c r="G114" s="102"/>
      <c r="H114" s="505"/>
      <c r="I114" s="505"/>
      <c r="J114" s="94"/>
      <c r="K114" s="94"/>
      <c r="L114" s="94"/>
    </row>
    <row r="115" spans="1:12" ht="24.95" customHeight="1" x14ac:dyDescent="0.2">
      <c r="A115" s="100" t="str">
        <f t="shared" si="2"/>
        <v/>
      </c>
      <c r="B115" s="100" t="str">
        <f>IF(E115&gt;0,'BD1'!$K$6,"")</f>
        <v/>
      </c>
      <c r="C115" s="100" t="str">
        <f>IF(E115&gt;0,'BD1'!$K$8,"")</f>
        <v/>
      </c>
      <c r="D115" s="97"/>
      <c r="E115" s="101"/>
      <c r="F115" s="102"/>
      <c r="G115" s="102"/>
      <c r="H115" s="505"/>
      <c r="I115" s="505"/>
      <c r="J115" s="94"/>
      <c r="K115" s="94"/>
      <c r="L115" s="94"/>
    </row>
    <row r="116" spans="1:12" ht="24.95" customHeight="1" x14ac:dyDescent="0.2">
      <c r="A116" s="100" t="str">
        <f t="shared" si="2"/>
        <v/>
      </c>
      <c r="B116" s="100" t="str">
        <f>IF(E116&gt;0,'BD1'!$K$6,"")</f>
        <v/>
      </c>
      <c r="C116" s="100" t="str">
        <f>IF(E116&gt;0,'BD1'!$K$8,"")</f>
        <v/>
      </c>
      <c r="D116" s="97"/>
      <c r="E116" s="101"/>
      <c r="F116" s="102"/>
      <c r="G116" s="102"/>
      <c r="H116" s="505"/>
      <c r="I116" s="505"/>
      <c r="J116" s="94"/>
      <c r="K116" s="94"/>
      <c r="L116" s="94"/>
    </row>
    <row r="117" spans="1:12" ht="24.95" customHeight="1" x14ac:dyDescent="0.2">
      <c r="A117" s="100" t="str">
        <f t="shared" si="2"/>
        <v/>
      </c>
      <c r="B117" s="100" t="str">
        <f>IF(E117&gt;0,'BD1'!$K$6,"")</f>
        <v/>
      </c>
      <c r="C117" s="100" t="str">
        <f>IF(E117&gt;0,'BD1'!$K$8,"")</f>
        <v/>
      </c>
      <c r="D117" s="97"/>
      <c r="E117" s="101"/>
      <c r="F117" s="102"/>
      <c r="G117" s="102"/>
      <c r="H117" s="505"/>
      <c r="I117" s="505"/>
      <c r="J117" s="94"/>
      <c r="K117" s="94"/>
      <c r="L117" s="94"/>
    </row>
    <row r="118" spans="1:12" ht="24.95" customHeight="1" x14ac:dyDescent="0.2">
      <c r="A118" s="100" t="str">
        <f t="shared" si="2"/>
        <v/>
      </c>
      <c r="B118" s="100" t="str">
        <f>IF(E118&gt;0,'BD1'!$K$6,"")</f>
        <v/>
      </c>
      <c r="C118" s="100" t="str">
        <f>IF(E118&gt;0,'BD1'!$K$8,"")</f>
        <v/>
      </c>
      <c r="D118" s="97"/>
      <c r="E118" s="101"/>
      <c r="F118" s="102"/>
      <c r="G118" s="102"/>
      <c r="H118" s="505"/>
      <c r="I118" s="505"/>
      <c r="J118" s="94"/>
      <c r="K118" s="94"/>
      <c r="L118" s="94"/>
    </row>
    <row r="119" spans="1:12" ht="24.95" customHeight="1" x14ac:dyDescent="0.2">
      <c r="A119" s="100" t="str">
        <f t="shared" si="2"/>
        <v/>
      </c>
      <c r="B119" s="100" t="str">
        <f>IF(E119&gt;0,'BD1'!$K$6,"")</f>
        <v/>
      </c>
      <c r="C119" s="100" t="str">
        <f>IF(E119&gt;0,'BD1'!$K$8,"")</f>
        <v/>
      </c>
      <c r="D119" s="97"/>
      <c r="E119" s="101"/>
      <c r="F119" s="102"/>
      <c r="G119" s="102"/>
      <c r="H119" s="505"/>
      <c r="I119" s="505"/>
      <c r="J119" s="94"/>
      <c r="K119" s="94"/>
      <c r="L119" s="94"/>
    </row>
    <row r="120" spans="1:12" ht="24.95" customHeight="1" x14ac:dyDescent="0.2">
      <c r="A120" s="100" t="str">
        <f t="shared" si="2"/>
        <v/>
      </c>
      <c r="B120" s="100" t="str">
        <f>IF(E120&gt;0,'BD1'!$K$6,"")</f>
        <v/>
      </c>
      <c r="C120" s="100" t="str">
        <f>IF(E120&gt;0,'BD1'!$K$8,"")</f>
        <v/>
      </c>
      <c r="D120" s="97"/>
      <c r="E120" s="101"/>
      <c r="F120" s="102"/>
      <c r="G120" s="102"/>
      <c r="H120" s="505"/>
      <c r="I120" s="505"/>
      <c r="J120" s="94"/>
      <c r="K120" s="94"/>
      <c r="L120" s="94"/>
    </row>
    <row r="121" spans="1:12" ht="24.95" customHeight="1" x14ac:dyDescent="0.2">
      <c r="A121" s="100" t="str">
        <f t="shared" si="2"/>
        <v/>
      </c>
      <c r="B121" s="100" t="str">
        <f>IF(E121&gt;0,'BD1'!$K$6,"")</f>
        <v/>
      </c>
      <c r="C121" s="100" t="str">
        <f>IF(E121&gt;0,'BD1'!$K$8,"")</f>
        <v/>
      </c>
      <c r="D121" s="97"/>
      <c r="E121" s="101"/>
      <c r="F121" s="102"/>
      <c r="G121" s="102"/>
      <c r="H121" s="505"/>
      <c r="I121" s="505"/>
      <c r="J121" s="94"/>
      <c r="K121" s="94"/>
      <c r="L121" s="94"/>
    </row>
    <row r="122" spans="1:12" ht="24.95" customHeight="1" x14ac:dyDescent="0.2">
      <c r="A122" s="100" t="str">
        <f t="shared" si="2"/>
        <v/>
      </c>
      <c r="B122" s="100" t="str">
        <f>IF(E122&gt;0,'BD1'!$K$6,"")</f>
        <v/>
      </c>
      <c r="C122" s="100" t="str">
        <f>IF(E122&gt;0,'BD1'!$K$8,"")</f>
        <v/>
      </c>
      <c r="D122" s="97"/>
      <c r="E122" s="101"/>
      <c r="F122" s="102"/>
      <c r="G122" s="102"/>
      <c r="H122" s="505"/>
      <c r="I122" s="505"/>
      <c r="J122" s="94"/>
      <c r="K122" s="94"/>
      <c r="L122" s="94"/>
    </row>
    <row r="123" spans="1:12" ht="24.95" customHeight="1" x14ac:dyDescent="0.2">
      <c r="A123" s="100" t="str">
        <f t="shared" si="2"/>
        <v/>
      </c>
      <c r="B123" s="100" t="str">
        <f>IF(E123&gt;0,'BD1'!$K$6,"")</f>
        <v/>
      </c>
      <c r="C123" s="100" t="str">
        <f>IF(E123&gt;0,'BD1'!$K$8,"")</f>
        <v/>
      </c>
      <c r="D123" s="97"/>
      <c r="E123" s="101"/>
      <c r="F123" s="102"/>
      <c r="G123" s="102"/>
      <c r="H123" s="505"/>
      <c r="I123" s="505"/>
      <c r="J123" s="94"/>
      <c r="K123" s="94"/>
      <c r="L123" s="94"/>
    </row>
    <row r="124" spans="1:12" ht="24.95" customHeight="1" x14ac:dyDescent="0.2">
      <c r="A124" s="100" t="str">
        <f t="shared" si="2"/>
        <v/>
      </c>
      <c r="B124" s="100" t="str">
        <f>IF(E124&gt;0,'BD1'!$K$6,"")</f>
        <v/>
      </c>
      <c r="C124" s="100" t="str">
        <f>IF(E124&gt;0,'BD1'!$K$8,"")</f>
        <v/>
      </c>
      <c r="D124" s="97"/>
      <c r="E124" s="101"/>
      <c r="F124" s="102"/>
      <c r="G124" s="102"/>
      <c r="H124" s="505"/>
      <c r="I124" s="505"/>
      <c r="J124" s="94"/>
      <c r="K124" s="94"/>
      <c r="L124" s="94"/>
    </row>
    <row r="125" spans="1:12" ht="24.95" customHeight="1" x14ac:dyDescent="0.2">
      <c r="A125" s="100" t="str">
        <f t="shared" si="2"/>
        <v/>
      </c>
      <c r="B125" s="100" t="str">
        <f>IF(E125&gt;0,'BD1'!$K$6,"")</f>
        <v/>
      </c>
      <c r="C125" s="100" t="str">
        <f>IF(E125&gt;0,'BD1'!$K$8,"")</f>
        <v/>
      </c>
      <c r="D125" s="97"/>
      <c r="E125" s="101"/>
      <c r="F125" s="102"/>
      <c r="G125" s="102"/>
      <c r="H125" s="505"/>
      <c r="I125" s="505"/>
      <c r="J125" s="94"/>
      <c r="K125" s="94"/>
      <c r="L125" s="94"/>
    </row>
    <row r="126" spans="1:12" ht="24.95" customHeight="1" x14ac:dyDescent="0.2">
      <c r="A126" s="100" t="str">
        <f t="shared" si="2"/>
        <v/>
      </c>
      <c r="B126" s="100" t="str">
        <f>IF(E126&gt;0,'BD1'!$K$6,"")</f>
        <v/>
      </c>
      <c r="C126" s="100" t="str">
        <f>IF(E126&gt;0,'BD1'!$K$8,"")</f>
        <v/>
      </c>
      <c r="D126" s="97"/>
      <c r="E126" s="101"/>
      <c r="F126" s="102"/>
      <c r="G126" s="102"/>
      <c r="H126" s="505"/>
      <c r="I126" s="505"/>
      <c r="J126" s="94"/>
      <c r="K126" s="94"/>
      <c r="L126" s="94"/>
    </row>
    <row r="127" spans="1:12" ht="24.95" customHeight="1" x14ac:dyDescent="0.2">
      <c r="A127" s="100" t="str">
        <f t="shared" si="2"/>
        <v/>
      </c>
      <c r="B127" s="100" t="str">
        <f>IF(E127&gt;0,'BD1'!$K$6,"")</f>
        <v/>
      </c>
      <c r="C127" s="100" t="str">
        <f>IF(E127&gt;0,'BD1'!$K$8,"")</f>
        <v/>
      </c>
      <c r="D127" s="97"/>
      <c r="E127" s="101"/>
      <c r="F127" s="102"/>
      <c r="G127" s="102"/>
      <c r="H127" s="505"/>
      <c r="I127" s="505"/>
      <c r="J127" s="94"/>
      <c r="K127" s="94"/>
      <c r="L127" s="94"/>
    </row>
    <row r="128" spans="1:12" ht="24.95" customHeight="1" x14ac:dyDescent="0.2">
      <c r="A128" s="100" t="str">
        <f t="shared" si="2"/>
        <v/>
      </c>
      <c r="B128" s="100" t="str">
        <f>IF(E128&gt;0,'BD1'!$K$6,"")</f>
        <v/>
      </c>
      <c r="C128" s="100" t="str">
        <f>IF(E128&gt;0,'BD1'!$K$8,"")</f>
        <v/>
      </c>
      <c r="D128" s="97"/>
      <c r="E128" s="101"/>
      <c r="F128" s="102"/>
      <c r="G128" s="102"/>
      <c r="H128" s="505"/>
      <c r="I128" s="505"/>
      <c r="J128" s="94"/>
      <c r="K128" s="94"/>
      <c r="L128" s="94"/>
    </row>
    <row r="129" spans="1:12" ht="24.95" customHeight="1" x14ac:dyDescent="0.2">
      <c r="A129" s="100" t="str">
        <f t="shared" si="2"/>
        <v/>
      </c>
      <c r="B129" s="100" t="str">
        <f>IF(E129&gt;0,'BD1'!$K$6,"")</f>
        <v/>
      </c>
      <c r="C129" s="100" t="str">
        <f>IF(E129&gt;0,'BD1'!$K$8,"")</f>
        <v/>
      </c>
      <c r="D129" s="97"/>
      <c r="E129" s="101"/>
      <c r="F129" s="102"/>
      <c r="G129" s="102"/>
      <c r="H129" s="505"/>
      <c r="I129" s="505"/>
      <c r="J129" s="94"/>
      <c r="K129" s="94"/>
      <c r="L129" s="94"/>
    </row>
    <row r="130" spans="1:12" ht="24.95" customHeight="1" x14ac:dyDescent="0.2">
      <c r="A130" s="100" t="str">
        <f t="shared" si="2"/>
        <v/>
      </c>
      <c r="B130" s="100" t="str">
        <f>IF(E130&gt;0,'BD1'!$K$6,"")</f>
        <v/>
      </c>
      <c r="C130" s="100" t="str">
        <f>IF(E130&gt;0,'BD1'!$K$8,"")</f>
        <v/>
      </c>
      <c r="D130" s="97"/>
      <c r="E130" s="101"/>
      <c r="F130" s="102"/>
      <c r="G130" s="102"/>
      <c r="H130" s="505"/>
      <c r="I130" s="505"/>
      <c r="J130" s="94"/>
      <c r="K130" s="94"/>
      <c r="L130" s="94"/>
    </row>
    <row r="131" spans="1:12" ht="24.95" customHeight="1" x14ac:dyDescent="0.2">
      <c r="A131" s="100" t="str">
        <f t="shared" si="2"/>
        <v/>
      </c>
      <c r="B131" s="100" t="str">
        <f>IF(E131&gt;0,'BD1'!$K$6,"")</f>
        <v/>
      </c>
      <c r="C131" s="100" t="str">
        <f>IF(E131&gt;0,'BD1'!$K$8,"")</f>
        <v/>
      </c>
      <c r="D131" s="97"/>
      <c r="E131" s="101"/>
      <c r="F131" s="102"/>
      <c r="G131" s="102"/>
      <c r="H131" s="505"/>
      <c r="I131" s="505"/>
      <c r="J131" s="94"/>
      <c r="K131" s="94"/>
      <c r="L131" s="94"/>
    </row>
    <row r="132" spans="1:12" ht="24.95" customHeight="1" x14ac:dyDescent="0.2">
      <c r="A132" s="100" t="str">
        <f t="shared" si="2"/>
        <v/>
      </c>
      <c r="B132" s="100" t="str">
        <f>IF(E132&gt;0,'BD1'!$K$6,"")</f>
        <v/>
      </c>
      <c r="C132" s="100" t="str">
        <f>IF(E132&gt;0,'BD1'!$K$8,"")</f>
        <v/>
      </c>
      <c r="D132" s="97"/>
      <c r="E132" s="101"/>
      <c r="F132" s="102"/>
      <c r="G132" s="102"/>
      <c r="H132" s="505"/>
      <c r="I132" s="505"/>
      <c r="J132" s="94"/>
      <c r="K132" s="94"/>
      <c r="L132" s="94"/>
    </row>
    <row r="133" spans="1:12" ht="24.95" customHeight="1" x14ac:dyDescent="0.2">
      <c r="A133" s="100" t="str">
        <f t="shared" si="2"/>
        <v/>
      </c>
      <c r="B133" s="100" t="str">
        <f>IF(E133&gt;0,'BD1'!$K$6,"")</f>
        <v/>
      </c>
      <c r="C133" s="100" t="str">
        <f>IF(E133&gt;0,'BD1'!$K$8,"")</f>
        <v/>
      </c>
      <c r="D133" s="97"/>
      <c r="E133" s="101"/>
      <c r="F133" s="102"/>
      <c r="G133" s="102"/>
      <c r="H133" s="505"/>
      <c r="I133" s="505"/>
      <c r="J133" s="94"/>
      <c r="K133" s="94"/>
      <c r="L133" s="94"/>
    </row>
    <row r="134" spans="1:12" ht="24.95" customHeight="1" x14ac:dyDescent="0.2">
      <c r="A134" s="100" t="str">
        <f t="shared" si="2"/>
        <v/>
      </c>
      <c r="B134" s="100" t="str">
        <f>IF(E134&gt;0,'BD1'!$K$6,"")</f>
        <v/>
      </c>
      <c r="C134" s="100" t="str">
        <f>IF(E134&gt;0,'BD1'!$K$8,"")</f>
        <v/>
      </c>
      <c r="D134" s="97"/>
      <c r="E134" s="101"/>
      <c r="F134" s="102"/>
      <c r="G134" s="102"/>
      <c r="H134" s="505"/>
      <c r="I134" s="505"/>
      <c r="J134" s="94"/>
      <c r="K134" s="94"/>
      <c r="L134" s="94"/>
    </row>
    <row r="135" spans="1:12" ht="24.95" customHeight="1" x14ac:dyDescent="0.2">
      <c r="A135" s="100" t="str">
        <f t="shared" si="2"/>
        <v/>
      </c>
      <c r="B135" s="100" t="str">
        <f>IF(E135&gt;0,'BD1'!$K$6,"")</f>
        <v/>
      </c>
      <c r="C135" s="100" t="str">
        <f>IF(E135&gt;0,'BD1'!$K$8,"")</f>
        <v/>
      </c>
      <c r="D135" s="97"/>
      <c r="E135" s="101"/>
      <c r="F135" s="102"/>
      <c r="G135" s="102"/>
      <c r="H135" s="505"/>
      <c r="I135" s="505"/>
      <c r="J135" s="94"/>
      <c r="K135" s="94"/>
      <c r="L135" s="94"/>
    </row>
    <row r="136" spans="1:12" ht="24.95" customHeight="1" x14ac:dyDescent="0.2">
      <c r="A136" s="100" t="str">
        <f t="shared" si="2"/>
        <v/>
      </c>
      <c r="B136" s="100" t="str">
        <f>IF(E136&gt;0,'BD1'!$K$6,"")</f>
        <v/>
      </c>
      <c r="C136" s="100" t="str">
        <f>IF(E136&gt;0,'BD1'!$K$8,"")</f>
        <v/>
      </c>
      <c r="D136" s="97"/>
      <c r="E136" s="101"/>
      <c r="F136" s="102"/>
      <c r="G136" s="102"/>
      <c r="H136" s="505"/>
      <c r="I136" s="505"/>
      <c r="J136" s="94"/>
      <c r="K136" s="94"/>
      <c r="L136" s="94"/>
    </row>
    <row r="137" spans="1:12" ht="24.95" customHeight="1" x14ac:dyDescent="0.2">
      <c r="A137" s="100" t="str">
        <f t="shared" si="2"/>
        <v/>
      </c>
      <c r="B137" s="100" t="str">
        <f>IF(E137&gt;0,'BD1'!$K$6,"")</f>
        <v/>
      </c>
      <c r="C137" s="100" t="str">
        <f>IF(E137&gt;0,'BD1'!$K$8,"")</f>
        <v/>
      </c>
      <c r="D137" s="97"/>
      <c r="E137" s="101"/>
      <c r="F137" s="102"/>
      <c r="G137" s="102"/>
      <c r="H137" s="505"/>
      <c r="I137" s="505"/>
      <c r="J137" s="94"/>
      <c r="K137" s="94"/>
      <c r="L137" s="94"/>
    </row>
    <row r="138" spans="1:12" ht="24.95" customHeight="1" x14ac:dyDescent="0.2">
      <c r="A138" s="100" t="str">
        <f t="shared" si="2"/>
        <v/>
      </c>
      <c r="B138" s="100" t="str">
        <f>IF(E138&gt;0,'BD1'!$K$6,"")</f>
        <v/>
      </c>
      <c r="C138" s="100" t="str">
        <f>IF(E138&gt;0,'BD1'!$K$8,"")</f>
        <v/>
      </c>
      <c r="D138" s="97"/>
      <c r="E138" s="101"/>
      <c r="F138" s="102"/>
      <c r="G138" s="102"/>
      <c r="H138" s="505"/>
      <c r="I138" s="505"/>
      <c r="J138" s="94"/>
      <c r="K138" s="94"/>
      <c r="L138" s="94"/>
    </row>
    <row r="139" spans="1:12" ht="24.95" customHeight="1" x14ac:dyDescent="0.2">
      <c r="A139" s="100" t="str">
        <f t="shared" si="2"/>
        <v/>
      </c>
      <c r="B139" s="100" t="str">
        <f>IF(E139&gt;0,'BD1'!$K$6,"")</f>
        <v/>
      </c>
      <c r="C139" s="100" t="str">
        <f>IF(E139&gt;0,'BD1'!$K$8,"")</f>
        <v/>
      </c>
      <c r="D139" s="97"/>
      <c r="E139" s="101"/>
      <c r="F139" s="102"/>
      <c r="G139" s="102"/>
      <c r="H139" s="505"/>
      <c r="I139" s="505"/>
      <c r="J139" s="94"/>
      <c r="K139" s="94"/>
      <c r="L139" s="94"/>
    </row>
    <row r="140" spans="1:12" ht="24.95" customHeight="1" x14ac:dyDescent="0.2">
      <c r="A140" s="100" t="str">
        <f t="shared" ref="A140:A150" si="3">IF(E140&gt;0,ROW()-10,"")</f>
        <v/>
      </c>
      <c r="B140" s="100" t="str">
        <f>IF(E140&gt;0,'BD1'!$K$6,"")</f>
        <v/>
      </c>
      <c r="C140" s="100" t="str">
        <f>IF(E140&gt;0,'BD1'!$K$8,"")</f>
        <v/>
      </c>
      <c r="D140" s="97"/>
      <c r="E140" s="101"/>
      <c r="F140" s="102"/>
      <c r="G140" s="102"/>
      <c r="H140" s="505"/>
      <c r="I140" s="505"/>
      <c r="J140" s="94"/>
      <c r="K140" s="94"/>
      <c r="L140" s="94"/>
    </row>
    <row r="141" spans="1:12" ht="24.95" customHeight="1" x14ac:dyDescent="0.2">
      <c r="A141" s="100" t="str">
        <f t="shared" si="3"/>
        <v/>
      </c>
      <c r="B141" s="100" t="str">
        <f>IF(E141&gt;0,'BD1'!$K$6,"")</f>
        <v/>
      </c>
      <c r="C141" s="100" t="str">
        <f>IF(E141&gt;0,'BD1'!$K$8,"")</f>
        <v/>
      </c>
      <c r="D141" s="97"/>
      <c r="E141" s="101"/>
      <c r="F141" s="102"/>
      <c r="G141" s="102"/>
      <c r="H141" s="505"/>
      <c r="I141" s="505"/>
      <c r="J141" s="94"/>
      <c r="K141" s="94"/>
      <c r="L141" s="94"/>
    </row>
    <row r="142" spans="1:12" ht="24.95" customHeight="1" x14ac:dyDescent="0.2">
      <c r="A142" s="100" t="str">
        <f t="shared" si="3"/>
        <v/>
      </c>
      <c r="B142" s="100" t="str">
        <f>IF(E142&gt;0,'BD1'!$K$6,"")</f>
        <v/>
      </c>
      <c r="C142" s="100" t="str">
        <f>IF(E142&gt;0,'BD1'!$K$8,"")</f>
        <v/>
      </c>
      <c r="D142" s="97"/>
      <c r="E142" s="101"/>
      <c r="F142" s="102"/>
      <c r="G142" s="102"/>
      <c r="H142" s="505"/>
      <c r="I142" s="505"/>
      <c r="J142" s="94"/>
      <c r="K142" s="94"/>
      <c r="L142" s="94"/>
    </row>
    <row r="143" spans="1:12" ht="24.95" customHeight="1" x14ac:dyDescent="0.2">
      <c r="A143" s="100" t="str">
        <f t="shared" si="3"/>
        <v/>
      </c>
      <c r="B143" s="100" t="str">
        <f>IF(E143&gt;0,'BD1'!$K$6,"")</f>
        <v/>
      </c>
      <c r="C143" s="100" t="str">
        <f>IF(E143&gt;0,'BD1'!$K$8,"")</f>
        <v/>
      </c>
      <c r="D143" s="97"/>
      <c r="E143" s="101"/>
      <c r="F143" s="102"/>
      <c r="G143" s="102"/>
      <c r="H143" s="505"/>
      <c r="I143" s="505"/>
      <c r="J143" s="94"/>
      <c r="K143" s="94"/>
      <c r="L143" s="94"/>
    </row>
    <row r="144" spans="1:12" ht="24.95" customHeight="1" x14ac:dyDescent="0.2">
      <c r="A144" s="100" t="str">
        <f t="shared" si="3"/>
        <v/>
      </c>
      <c r="B144" s="100" t="str">
        <f>IF(E144&gt;0,'BD1'!$K$6,"")</f>
        <v/>
      </c>
      <c r="C144" s="100" t="str">
        <f>IF(E144&gt;0,'BD1'!$K$8,"")</f>
        <v/>
      </c>
      <c r="D144" s="97"/>
      <c r="E144" s="101"/>
      <c r="F144" s="102"/>
      <c r="G144" s="102"/>
      <c r="H144" s="505"/>
      <c r="I144" s="505"/>
      <c r="J144" s="94"/>
      <c r="K144" s="94"/>
      <c r="L144" s="94"/>
    </row>
    <row r="145" spans="1:12" ht="24.95" customHeight="1" x14ac:dyDescent="0.2">
      <c r="A145" s="100" t="str">
        <f t="shared" si="3"/>
        <v/>
      </c>
      <c r="B145" s="100" t="str">
        <f>IF(E145&gt;0,'BD1'!$K$6,"")</f>
        <v/>
      </c>
      <c r="C145" s="100" t="str">
        <f>IF(E145&gt;0,'BD1'!$K$8,"")</f>
        <v/>
      </c>
      <c r="D145" s="97"/>
      <c r="E145" s="101"/>
      <c r="F145" s="102"/>
      <c r="G145" s="102"/>
      <c r="H145" s="505"/>
      <c r="I145" s="505"/>
      <c r="J145" s="94"/>
      <c r="K145" s="94"/>
      <c r="L145" s="94"/>
    </row>
    <row r="146" spans="1:12" ht="24.95" customHeight="1" x14ac:dyDescent="0.2">
      <c r="A146" s="100" t="str">
        <f t="shared" si="3"/>
        <v/>
      </c>
      <c r="B146" s="100" t="str">
        <f>IF(E146&gt;0,'BD1'!$K$6,"")</f>
        <v/>
      </c>
      <c r="C146" s="100" t="str">
        <f>IF(E146&gt;0,'BD1'!$K$8,"")</f>
        <v/>
      </c>
      <c r="D146" s="97"/>
      <c r="E146" s="101"/>
      <c r="F146" s="102"/>
      <c r="G146" s="102"/>
      <c r="H146" s="505"/>
      <c r="I146" s="505"/>
      <c r="J146" s="94"/>
      <c r="K146" s="94"/>
      <c r="L146" s="94"/>
    </row>
    <row r="147" spans="1:12" ht="24.95" customHeight="1" x14ac:dyDescent="0.2">
      <c r="A147" s="100" t="str">
        <f t="shared" si="3"/>
        <v/>
      </c>
      <c r="B147" s="100" t="str">
        <f>IF(E147&gt;0,'BD1'!$K$6,"")</f>
        <v/>
      </c>
      <c r="C147" s="100" t="str">
        <f>IF(E147&gt;0,'BD1'!$K$8,"")</f>
        <v/>
      </c>
      <c r="D147" s="97"/>
      <c r="E147" s="101"/>
      <c r="F147" s="102"/>
      <c r="G147" s="102"/>
      <c r="H147" s="505"/>
      <c r="I147" s="505"/>
      <c r="J147" s="94"/>
      <c r="K147" s="94"/>
      <c r="L147" s="94"/>
    </row>
    <row r="148" spans="1:12" ht="24.95" customHeight="1" x14ac:dyDescent="0.2">
      <c r="A148" s="100" t="str">
        <f t="shared" si="3"/>
        <v/>
      </c>
      <c r="B148" s="100" t="str">
        <f>IF(E148&gt;0,'BD1'!$K$6,"")</f>
        <v/>
      </c>
      <c r="C148" s="100" t="str">
        <f>IF(E148&gt;0,'BD1'!$K$8,"")</f>
        <v/>
      </c>
      <c r="D148" s="97"/>
      <c r="E148" s="101"/>
      <c r="F148" s="102"/>
      <c r="G148" s="102"/>
      <c r="H148" s="505"/>
      <c r="I148" s="505"/>
      <c r="J148" s="94"/>
      <c r="K148" s="94"/>
      <c r="L148" s="94"/>
    </row>
    <row r="149" spans="1:12" ht="24.95" customHeight="1" x14ac:dyDescent="0.2">
      <c r="A149" s="100" t="str">
        <f t="shared" si="3"/>
        <v/>
      </c>
      <c r="B149" s="100" t="str">
        <f>IF(E149&gt;0,'BD1'!$K$6,"")</f>
        <v/>
      </c>
      <c r="C149" s="100" t="str">
        <f>IF(E149&gt;0,'BD1'!$K$8,"")</f>
        <v/>
      </c>
      <c r="D149" s="97"/>
      <c r="E149" s="101"/>
      <c r="F149" s="102"/>
      <c r="G149" s="102"/>
      <c r="H149" s="505"/>
      <c r="I149" s="505"/>
      <c r="J149" s="94"/>
      <c r="K149" s="94"/>
      <c r="L149" s="94"/>
    </row>
    <row r="150" spans="1:12" ht="24.95" customHeight="1" x14ac:dyDescent="0.2">
      <c r="A150" s="100" t="str">
        <f t="shared" si="3"/>
        <v/>
      </c>
      <c r="B150" s="100" t="str">
        <f>IF(E150&gt;0,'BD1'!$K$6,"")</f>
        <v/>
      </c>
      <c r="C150" s="100" t="str">
        <f>IF(E150&gt;0,'BD1'!$K$8,"")</f>
        <v/>
      </c>
      <c r="D150" s="97"/>
      <c r="E150" s="101"/>
      <c r="F150" s="102"/>
      <c r="G150" s="102"/>
      <c r="H150" s="505"/>
      <c r="I150" s="505"/>
      <c r="J150" s="94"/>
      <c r="K150" s="94"/>
      <c r="L150" s="94"/>
    </row>
    <row r="151" spans="1:12" ht="24.95" customHeight="1" x14ac:dyDescent="0.2">
      <c r="A151" s="339"/>
      <c r="B151" s="296"/>
      <c r="C151" s="296"/>
      <c r="D151" s="296"/>
      <c r="E151" s="297"/>
      <c r="F151" s="102"/>
      <c r="G151" s="297"/>
      <c r="H151" s="506"/>
      <c r="I151" s="506"/>
      <c r="J151" s="297"/>
      <c r="K151" s="95"/>
      <c r="L151" s="95"/>
    </row>
    <row r="152" spans="1:12" ht="24.95" customHeight="1" x14ac:dyDescent="0.2">
      <c r="A152" s="339"/>
      <c r="B152" s="296"/>
      <c r="C152" s="296"/>
      <c r="D152" s="296"/>
      <c r="E152" s="297"/>
      <c r="F152" s="102"/>
      <c r="G152" s="297"/>
      <c r="H152" s="506"/>
      <c r="I152" s="506"/>
      <c r="J152" s="297"/>
      <c r="K152" s="95"/>
      <c r="L152" s="95"/>
    </row>
    <row r="153" spans="1:12" ht="24.95" customHeight="1" x14ac:dyDescent="0.2">
      <c r="A153" s="339"/>
      <c r="B153" s="296"/>
      <c r="C153" s="296"/>
      <c r="D153" s="296"/>
      <c r="E153" s="297"/>
      <c r="F153" s="102"/>
      <c r="G153" s="297"/>
      <c r="H153" s="506"/>
      <c r="I153" s="506"/>
      <c r="J153" s="297"/>
      <c r="K153" s="95"/>
      <c r="L153" s="95"/>
    </row>
    <row r="154" spans="1:12" ht="24.95" customHeight="1" x14ac:dyDescent="0.2">
      <c r="A154" s="339"/>
      <c r="B154" s="296"/>
      <c r="C154" s="296"/>
      <c r="D154" s="296"/>
      <c r="E154" s="297"/>
      <c r="F154" s="102"/>
      <c r="G154" s="297"/>
      <c r="H154" s="506"/>
      <c r="I154" s="506"/>
      <c r="J154" s="297"/>
      <c r="K154" s="95"/>
      <c r="L154" s="95"/>
    </row>
    <row r="155" spans="1:12" ht="24.95" customHeight="1" x14ac:dyDescent="0.2">
      <c r="A155" s="339"/>
      <c r="B155" s="296"/>
      <c r="C155" s="296"/>
      <c r="D155" s="296"/>
      <c r="E155" s="297"/>
      <c r="F155" s="102"/>
      <c r="G155" s="297"/>
      <c r="H155" s="506"/>
      <c r="I155" s="506"/>
      <c r="J155" s="297"/>
      <c r="K155" s="95"/>
      <c r="L155" s="95"/>
    </row>
    <row r="156" spans="1:12" ht="24.95" customHeight="1" x14ac:dyDescent="0.2">
      <c r="A156" s="339"/>
      <c r="B156" s="296"/>
      <c r="C156" s="296"/>
      <c r="D156" s="296"/>
      <c r="E156" s="297"/>
      <c r="F156" s="102"/>
      <c r="G156" s="297"/>
      <c r="H156" s="506"/>
      <c r="I156" s="506"/>
      <c r="J156" s="297"/>
      <c r="K156" s="95"/>
      <c r="L156" s="95"/>
    </row>
    <row r="157" spans="1:12" ht="24.95" customHeight="1" x14ac:dyDescent="0.2">
      <c r="A157" s="339"/>
      <c r="B157" s="296"/>
      <c r="C157" s="296"/>
      <c r="D157" s="296"/>
      <c r="E157" s="297"/>
      <c r="F157" s="102"/>
      <c r="G157" s="297"/>
      <c r="H157" s="506"/>
      <c r="I157" s="506"/>
      <c r="J157" s="297"/>
      <c r="K157" s="95"/>
      <c r="L157" s="95"/>
    </row>
    <row r="158" spans="1:12" ht="24.95" customHeight="1" x14ac:dyDescent="0.2">
      <c r="A158" s="339"/>
      <c r="B158" s="296"/>
      <c r="C158" s="296"/>
      <c r="D158" s="296"/>
      <c r="E158" s="297"/>
      <c r="F158" s="102"/>
      <c r="G158" s="297"/>
      <c r="H158" s="506"/>
      <c r="I158" s="506"/>
      <c r="J158" s="297"/>
      <c r="K158" s="95"/>
      <c r="L158" s="95"/>
    </row>
    <row r="159" spans="1:12" ht="24.95" customHeight="1" x14ac:dyDescent="0.2">
      <c r="A159" s="339"/>
      <c r="B159" s="296"/>
      <c r="C159" s="296"/>
      <c r="D159" s="296"/>
      <c r="E159" s="297"/>
      <c r="F159" s="102"/>
      <c r="G159" s="297"/>
      <c r="H159" s="506"/>
      <c r="I159" s="506"/>
      <c r="J159" s="297"/>
      <c r="K159" s="95"/>
      <c r="L159" s="95"/>
    </row>
    <row r="160" spans="1:12" ht="24.95" customHeight="1" x14ac:dyDescent="0.2">
      <c r="A160" s="339"/>
      <c r="B160" s="296"/>
      <c r="C160" s="296"/>
      <c r="D160" s="296"/>
      <c r="E160" s="297"/>
      <c r="F160" s="102"/>
      <c r="G160" s="297"/>
      <c r="H160" s="506"/>
      <c r="I160" s="506"/>
      <c r="J160" s="297"/>
      <c r="K160" s="95"/>
      <c r="L160" s="95"/>
    </row>
    <row r="161" spans="1:12" ht="24.95" customHeight="1" x14ac:dyDescent="0.2">
      <c r="A161" s="339"/>
      <c r="B161" s="296"/>
      <c r="C161" s="296"/>
      <c r="D161" s="296"/>
      <c r="E161" s="297"/>
      <c r="F161" s="102"/>
      <c r="G161" s="297"/>
      <c r="H161" s="506"/>
      <c r="I161" s="506"/>
      <c r="J161" s="297"/>
      <c r="K161" s="95"/>
      <c r="L161" s="95"/>
    </row>
    <row r="162" spans="1:12" ht="24.95" customHeight="1" x14ac:dyDescent="0.2">
      <c r="A162" s="339"/>
      <c r="B162" s="296"/>
      <c r="C162" s="296"/>
      <c r="D162" s="296"/>
      <c r="E162" s="297"/>
      <c r="F162" s="102"/>
      <c r="G162" s="297"/>
      <c r="H162" s="506"/>
      <c r="I162" s="506"/>
      <c r="J162" s="297"/>
      <c r="K162" s="95"/>
      <c r="L162" s="95"/>
    </row>
    <row r="163" spans="1:12" ht="24.95" customHeight="1" x14ac:dyDescent="0.2">
      <c r="A163" s="339"/>
      <c r="B163" s="296"/>
      <c r="C163" s="296"/>
      <c r="D163" s="296"/>
      <c r="E163" s="297"/>
      <c r="F163" s="102"/>
      <c r="G163" s="297"/>
      <c r="H163" s="506"/>
      <c r="I163" s="506"/>
      <c r="J163" s="297"/>
      <c r="K163" s="95"/>
      <c r="L163" s="95"/>
    </row>
    <row r="164" spans="1:12" ht="24.95" customHeight="1" x14ac:dyDescent="0.2">
      <c r="A164" s="339"/>
      <c r="B164" s="296"/>
      <c r="C164" s="296"/>
      <c r="D164" s="296"/>
      <c r="E164" s="297"/>
      <c r="F164" s="102"/>
      <c r="G164" s="297"/>
      <c r="H164" s="506"/>
      <c r="I164" s="506"/>
      <c r="J164" s="297"/>
      <c r="K164" s="95"/>
      <c r="L164" s="95"/>
    </row>
    <row r="165" spans="1:12" ht="24.95" customHeight="1" x14ac:dyDescent="0.2">
      <c r="A165" s="339"/>
      <c r="B165" s="296"/>
      <c r="C165" s="296"/>
      <c r="D165" s="296"/>
      <c r="E165" s="297"/>
      <c r="F165" s="102"/>
      <c r="G165" s="297"/>
      <c r="H165" s="506"/>
      <c r="I165" s="506"/>
      <c r="J165" s="297"/>
      <c r="K165" s="95"/>
      <c r="L165" s="95"/>
    </row>
    <row r="166" spans="1:12" ht="24.95" customHeight="1" x14ac:dyDescent="0.2">
      <c r="A166" s="339"/>
      <c r="B166" s="296"/>
      <c r="C166" s="296"/>
      <c r="D166" s="296"/>
      <c r="E166" s="297"/>
      <c r="F166" s="102"/>
      <c r="G166" s="297"/>
      <c r="H166" s="506"/>
      <c r="I166" s="506"/>
      <c r="J166" s="297"/>
      <c r="K166" s="95"/>
      <c r="L166" s="95"/>
    </row>
    <row r="167" spans="1:12" ht="24.95" customHeight="1" x14ac:dyDescent="0.2">
      <c r="A167" s="339"/>
      <c r="B167" s="296"/>
      <c r="C167" s="296"/>
      <c r="D167" s="296"/>
      <c r="E167" s="297"/>
      <c r="F167" s="102"/>
      <c r="G167" s="297"/>
      <c r="H167" s="506"/>
      <c r="I167" s="506"/>
      <c r="J167" s="297"/>
      <c r="K167" s="95"/>
      <c r="L167" s="95"/>
    </row>
    <row r="168" spans="1:12" ht="24.95" customHeight="1" x14ac:dyDescent="0.2">
      <c r="A168" s="339"/>
      <c r="B168" s="296"/>
      <c r="C168" s="296"/>
      <c r="D168" s="296"/>
      <c r="E168" s="297"/>
      <c r="F168" s="102"/>
      <c r="G168" s="297"/>
      <c r="H168" s="506"/>
      <c r="I168" s="506"/>
      <c r="J168" s="297"/>
      <c r="K168" s="95"/>
      <c r="L168" s="95"/>
    </row>
    <row r="169" spans="1:12" ht="24.95" customHeight="1" x14ac:dyDescent="0.2">
      <c r="A169" s="339"/>
      <c r="B169" s="296"/>
      <c r="C169" s="296"/>
      <c r="D169" s="296"/>
      <c r="E169" s="297"/>
      <c r="F169" s="102"/>
      <c r="G169" s="297"/>
      <c r="H169" s="506"/>
      <c r="I169" s="506"/>
      <c r="J169" s="297"/>
      <c r="K169" s="95"/>
      <c r="L169" s="95"/>
    </row>
    <row r="170" spans="1:12" ht="24.95" customHeight="1" x14ac:dyDescent="0.2">
      <c r="A170" s="339"/>
      <c r="B170" s="296"/>
      <c r="C170" s="296"/>
      <c r="D170" s="296"/>
      <c r="E170" s="297"/>
      <c r="F170" s="102"/>
      <c r="G170" s="297"/>
      <c r="H170" s="506"/>
      <c r="I170" s="506"/>
      <c r="J170" s="297"/>
      <c r="K170" s="95"/>
      <c r="L170" s="95"/>
    </row>
    <row r="171" spans="1:12" ht="24.95" customHeight="1" x14ac:dyDescent="0.2">
      <c r="A171" s="339"/>
      <c r="B171" s="296"/>
      <c r="C171" s="296"/>
      <c r="D171" s="296"/>
      <c r="E171" s="297"/>
      <c r="F171" s="102"/>
      <c r="G171" s="297"/>
      <c r="H171" s="506"/>
      <c r="I171" s="506"/>
      <c r="J171" s="297"/>
      <c r="K171" s="95"/>
      <c r="L171" s="95"/>
    </row>
    <row r="172" spans="1:12" ht="24.95" customHeight="1" x14ac:dyDescent="0.2">
      <c r="A172" s="339"/>
      <c r="B172" s="296"/>
      <c r="C172" s="296"/>
      <c r="D172" s="296"/>
      <c r="E172" s="297"/>
      <c r="F172" s="102"/>
      <c r="G172" s="297"/>
      <c r="H172" s="506"/>
      <c r="I172" s="506"/>
      <c r="J172" s="297"/>
      <c r="K172" s="95"/>
      <c r="L172" s="95"/>
    </row>
    <row r="173" spans="1:12" ht="24.95" customHeight="1" x14ac:dyDescent="0.2">
      <c r="A173" s="339"/>
      <c r="B173" s="296"/>
      <c r="C173" s="296"/>
      <c r="D173" s="296"/>
      <c r="E173" s="297"/>
      <c r="F173" s="102"/>
      <c r="G173" s="297"/>
      <c r="H173" s="506"/>
      <c r="I173" s="506"/>
      <c r="J173" s="297"/>
      <c r="K173" s="95"/>
      <c r="L173" s="95"/>
    </row>
    <row r="174" spans="1:12" ht="24.95" customHeight="1" x14ac:dyDescent="0.2">
      <c r="A174" s="339"/>
      <c r="B174" s="296"/>
      <c r="C174" s="296"/>
      <c r="D174" s="296"/>
      <c r="E174" s="297"/>
      <c r="F174" s="102"/>
      <c r="G174" s="297"/>
      <c r="H174" s="506"/>
      <c r="I174" s="506"/>
      <c r="J174" s="297"/>
      <c r="K174" s="95"/>
      <c r="L174" s="95"/>
    </row>
    <row r="175" spans="1:12" ht="24.95" customHeight="1" x14ac:dyDescent="0.2">
      <c r="A175" s="339"/>
      <c r="B175" s="296"/>
      <c r="C175" s="296"/>
      <c r="D175" s="296"/>
      <c r="E175" s="297"/>
      <c r="F175" s="102"/>
      <c r="G175" s="297"/>
      <c r="H175" s="506"/>
      <c r="I175" s="506"/>
      <c r="J175" s="297"/>
      <c r="K175" s="95"/>
      <c r="L175" s="95"/>
    </row>
    <row r="176" spans="1:12" ht="24.95" customHeight="1" x14ac:dyDescent="0.2">
      <c r="A176" s="339"/>
      <c r="B176" s="296"/>
      <c r="C176" s="296"/>
      <c r="D176" s="296"/>
      <c r="E176" s="297"/>
      <c r="F176" s="102"/>
      <c r="G176" s="297"/>
      <c r="H176" s="506"/>
      <c r="I176" s="506"/>
      <c r="J176" s="297"/>
      <c r="K176" s="95"/>
      <c r="L176" s="95"/>
    </row>
    <row r="177" spans="1:12" ht="24.95" customHeight="1" x14ac:dyDescent="0.2">
      <c r="A177" s="339"/>
      <c r="B177" s="296"/>
      <c r="C177" s="296"/>
      <c r="D177" s="296"/>
      <c r="E177" s="297"/>
      <c r="F177" s="102"/>
      <c r="G177" s="297"/>
      <c r="H177" s="506"/>
      <c r="I177" s="506"/>
      <c r="J177" s="297"/>
      <c r="K177" s="95"/>
      <c r="L177" s="95"/>
    </row>
    <row r="178" spans="1:12" ht="24.95" customHeight="1" x14ac:dyDescent="0.2">
      <c r="A178" s="339"/>
      <c r="B178" s="296"/>
      <c r="C178" s="296"/>
      <c r="D178" s="296"/>
      <c r="E178" s="297"/>
      <c r="F178" s="102"/>
      <c r="G178" s="297"/>
      <c r="H178" s="506"/>
      <c r="I178" s="506"/>
      <c r="J178" s="297"/>
      <c r="K178" s="95"/>
      <c r="L178" s="95"/>
    </row>
    <row r="179" spans="1:12" ht="24.95" customHeight="1" x14ac:dyDescent="0.2">
      <c r="A179" s="339"/>
      <c r="B179" s="296"/>
      <c r="C179" s="296"/>
      <c r="D179" s="296"/>
      <c r="E179" s="297"/>
      <c r="F179" s="102"/>
      <c r="G179" s="297"/>
      <c r="H179" s="506"/>
      <c r="I179" s="506"/>
      <c r="J179" s="297"/>
      <c r="K179" s="95"/>
      <c r="L179" s="95"/>
    </row>
    <row r="180" spans="1:12" ht="24.95" customHeight="1" x14ac:dyDescent="0.2">
      <c r="A180" s="339"/>
      <c r="B180" s="296"/>
      <c r="C180" s="296"/>
      <c r="D180" s="296"/>
      <c r="E180" s="297"/>
      <c r="F180" s="102"/>
      <c r="G180" s="297"/>
      <c r="H180" s="506"/>
      <c r="I180" s="506"/>
      <c r="J180" s="297"/>
      <c r="K180" s="95"/>
      <c r="L180" s="95"/>
    </row>
    <row r="181" spans="1:12" ht="24.95" customHeight="1" x14ac:dyDescent="0.2">
      <c r="A181" s="339"/>
      <c r="B181" s="296"/>
      <c r="C181" s="296"/>
      <c r="D181" s="296"/>
      <c r="E181" s="297"/>
      <c r="F181" s="102"/>
      <c r="G181" s="297"/>
      <c r="H181" s="506"/>
      <c r="I181" s="506"/>
      <c r="J181" s="297"/>
      <c r="K181" s="95"/>
      <c r="L181" s="95"/>
    </row>
    <row r="182" spans="1:12" ht="24.95" customHeight="1" x14ac:dyDescent="0.2">
      <c r="A182" s="339"/>
      <c r="B182" s="296"/>
      <c r="C182" s="296"/>
      <c r="D182" s="296"/>
      <c r="E182" s="297"/>
      <c r="F182" s="102"/>
      <c r="G182" s="297"/>
      <c r="H182" s="506"/>
      <c r="I182" s="506"/>
      <c r="J182" s="297"/>
      <c r="K182" s="95"/>
      <c r="L182" s="95"/>
    </row>
    <row r="183" spans="1:12" ht="24.95" customHeight="1" x14ac:dyDescent="0.2">
      <c r="A183" s="339"/>
      <c r="B183" s="296"/>
      <c r="C183" s="296"/>
      <c r="D183" s="296"/>
      <c r="E183" s="297"/>
      <c r="F183" s="102"/>
      <c r="G183" s="297"/>
      <c r="H183" s="506"/>
      <c r="I183" s="506"/>
      <c r="J183" s="297"/>
      <c r="K183" s="95"/>
      <c r="L183" s="95"/>
    </row>
    <row r="184" spans="1:12" ht="24.95" customHeight="1" x14ac:dyDescent="0.2">
      <c r="A184" s="339"/>
      <c r="B184" s="296"/>
      <c r="C184" s="296"/>
      <c r="D184" s="296"/>
      <c r="E184" s="297"/>
      <c r="F184" s="102"/>
      <c r="G184" s="297"/>
      <c r="H184" s="506"/>
      <c r="I184" s="506"/>
      <c r="J184" s="297"/>
      <c r="K184" s="95"/>
      <c r="L184" s="95"/>
    </row>
    <row r="185" spans="1:12" ht="24.95" customHeight="1" x14ac:dyDescent="0.2">
      <c r="A185" s="339"/>
      <c r="B185" s="296"/>
      <c r="C185" s="296"/>
      <c r="D185" s="296"/>
      <c r="E185" s="297"/>
      <c r="F185" s="102"/>
      <c r="G185" s="297"/>
      <c r="H185" s="506"/>
      <c r="I185" s="506"/>
      <c r="J185" s="297"/>
      <c r="K185" s="95"/>
      <c r="L185" s="95"/>
    </row>
    <row r="186" spans="1:12" ht="24.95" customHeight="1" x14ac:dyDescent="0.2">
      <c r="A186" s="339"/>
      <c r="B186" s="296"/>
      <c r="C186" s="296"/>
      <c r="D186" s="296"/>
      <c r="E186" s="297"/>
      <c r="F186" s="102"/>
      <c r="G186" s="297"/>
      <c r="H186" s="506"/>
      <c r="I186" s="506"/>
      <c r="J186" s="297"/>
      <c r="K186" s="95"/>
      <c r="L186" s="95"/>
    </row>
    <row r="187" spans="1:12" ht="24.95" customHeight="1" x14ac:dyDescent="0.2">
      <c r="A187" s="339"/>
      <c r="B187" s="296"/>
      <c r="C187" s="296"/>
      <c r="D187" s="296"/>
      <c r="E187" s="297"/>
      <c r="F187" s="102"/>
      <c r="G187" s="297"/>
      <c r="H187" s="506"/>
      <c r="I187" s="506"/>
      <c r="J187" s="297"/>
      <c r="K187" s="95"/>
      <c r="L187" s="95"/>
    </row>
    <row r="188" spans="1:12" ht="24.95" customHeight="1" x14ac:dyDescent="0.2">
      <c r="A188" s="339"/>
      <c r="B188" s="296"/>
      <c r="C188" s="296"/>
      <c r="D188" s="296"/>
      <c r="E188" s="297"/>
      <c r="F188" s="102"/>
      <c r="G188" s="297"/>
      <c r="H188" s="506"/>
      <c r="I188" s="506"/>
      <c r="J188" s="297"/>
      <c r="K188" s="95"/>
      <c r="L188" s="95"/>
    </row>
    <row r="189" spans="1:12" ht="24.95" customHeight="1" x14ac:dyDescent="0.2">
      <c r="A189" s="339"/>
      <c r="B189" s="296"/>
      <c r="C189" s="296"/>
      <c r="D189" s="296"/>
      <c r="E189" s="297"/>
      <c r="F189" s="102"/>
      <c r="G189" s="297"/>
      <c r="H189" s="506"/>
      <c r="I189" s="506"/>
      <c r="J189" s="297"/>
      <c r="K189" s="95"/>
      <c r="L189" s="95"/>
    </row>
    <row r="190" spans="1:12" ht="24.95" customHeight="1" x14ac:dyDescent="0.2">
      <c r="A190" s="339"/>
      <c r="B190" s="296"/>
      <c r="C190" s="296"/>
      <c r="D190" s="296"/>
      <c r="E190" s="297"/>
      <c r="F190" s="102"/>
      <c r="G190" s="297"/>
      <c r="H190" s="506"/>
      <c r="I190" s="506"/>
      <c r="J190" s="297"/>
      <c r="K190" s="95"/>
      <c r="L190" s="95"/>
    </row>
    <row r="191" spans="1:12" ht="24.95" customHeight="1" x14ac:dyDescent="0.2">
      <c r="A191" s="339"/>
      <c r="B191" s="296"/>
      <c r="C191" s="296"/>
      <c r="D191" s="296"/>
      <c r="E191" s="297"/>
      <c r="F191" s="102"/>
      <c r="G191" s="297"/>
      <c r="H191" s="506"/>
      <c r="I191" s="506"/>
      <c r="J191" s="297"/>
      <c r="K191" s="95"/>
      <c r="L191" s="95"/>
    </row>
    <row r="192" spans="1:12" ht="24.95" customHeight="1" x14ac:dyDescent="0.2">
      <c r="A192" s="339"/>
      <c r="B192" s="296"/>
      <c r="C192" s="296"/>
      <c r="D192" s="296"/>
      <c r="E192" s="297"/>
      <c r="F192" s="102"/>
      <c r="G192" s="297"/>
      <c r="H192" s="506"/>
      <c r="I192" s="506"/>
      <c r="J192" s="297"/>
      <c r="K192" s="95"/>
      <c r="L192" s="95"/>
    </row>
    <row r="193" spans="1:12" ht="24.95" customHeight="1" x14ac:dyDescent="0.2">
      <c r="A193" s="339"/>
      <c r="B193" s="296"/>
      <c r="C193" s="296"/>
      <c r="D193" s="296"/>
      <c r="E193" s="297"/>
      <c r="F193" s="102"/>
      <c r="G193" s="297"/>
      <c r="H193" s="506"/>
      <c r="I193" s="506"/>
      <c r="J193" s="297"/>
      <c r="K193" s="95"/>
      <c r="L193" s="95"/>
    </row>
    <row r="194" spans="1:12" ht="24.95" customHeight="1" x14ac:dyDescent="0.2">
      <c r="A194" s="339"/>
      <c r="B194" s="296"/>
      <c r="C194" s="296"/>
      <c r="D194" s="296"/>
      <c r="E194" s="297"/>
      <c r="F194" s="102"/>
      <c r="G194" s="297"/>
      <c r="H194" s="506"/>
      <c r="I194" s="506"/>
      <c r="J194" s="297"/>
      <c r="K194" s="95"/>
      <c r="L194" s="95"/>
    </row>
    <row r="195" spans="1:12" ht="24.95" customHeight="1" x14ac:dyDescent="0.2">
      <c r="A195" s="339"/>
      <c r="B195" s="296"/>
      <c r="C195" s="296"/>
      <c r="D195" s="296"/>
      <c r="E195" s="297"/>
      <c r="F195" s="102"/>
      <c r="G195" s="297"/>
      <c r="H195" s="506"/>
      <c r="I195" s="506"/>
      <c r="J195" s="297"/>
      <c r="K195" s="95"/>
      <c r="L195" s="95"/>
    </row>
    <row r="196" spans="1:12" ht="24.95" customHeight="1" x14ac:dyDescent="0.2">
      <c r="A196" s="339"/>
      <c r="B196" s="296"/>
      <c r="C196" s="296"/>
      <c r="D196" s="296"/>
      <c r="E196" s="297"/>
      <c r="F196" s="102"/>
      <c r="G196" s="297"/>
      <c r="H196" s="506"/>
      <c r="I196" s="506"/>
      <c r="J196" s="297"/>
      <c r="K196" s="95"/>
      <c r="L196" s="95"/>
    </row>
    <row r="197" spans="1:12" ht="24.95" customHeight="1" x14ac:dyDescent="0.2">
      <c r="A197" s="339"/>
      <c r="B197" s="296"/>
      <c r="C197" s="296"/>
      <c r="D197" s="296"/>
      <c r="E197" s="297"/>
      <c r="F197" s="102"/>
      <c r="G197" s="297"/>
      <c r="H197" s="506"/>
      <c r="I197" s="506"/>
      <c r="J197" s="297"/>
      <c r="K197" s="95"/>
      <c r="L197" s="95"/>
    </row>
    <row r="198" spans="1:12" ht="24.95" customHeight="1" x14ac:dyDescent="0.2">
      <c r="A198" s="339"/>
      <c r="B198" s="296"/>
      <c r="C198" s="296"/>
      <c r="D198" s="296"/>
      <c r="E198" s="297"/>
      <c r="F198" s="102"/>
      <c r="G198" s="297"/>
      <c r="H198" s="506"/>
      <c r="I198" s="506"/>
      <c r="J198" s="297"/>
      <c r="K198" s="95"/>
      <c r="L198" s="95"/>
    </row>
    <row r="199" spans="1:12" ht="24.95" customHeight="1" x14ac:dyDescent="0.2">
      <c r="A199" s="339"/>
      <c r="B199" s="296"/>
      <c r="C199" s="296"/>
      <c r="D199" s="296"/>
      <c r="E199" s="297"/>
      <c r="F199" s="102"/>
      <c r="G199" s="297"/>
      <c r="H199" s="506"/>
      <c r="I199" s="506"/>
      <c r="J199" s="297"/>
      <c r="K199" s="95"/>
      <c r="L199" s="95"/>
    </row>
    <row r="200" spans="1:12" ht="24.95" customHeight="1" x14ac:dyDescent="0.2">
      <c r="A200" s="339"/>
      <c r="B200" s="296"/>
      <c r="C200" s="296"/>
      <c r="D200" s="296"/>
      <c r="E200" s="297"/>
      <c r="F200" s="102"/>
      <c r="G200" s="297"/>
      <c r="H200" s="506"/>
      <c r="I200" s="506"/>
      <c r="J200" s="297"/>
      <c r="K200" s="95"/>
      <c r="L200" s="95"/>
    </row>
    <row r="201" spans="1:12" ht="24.95" customHeight="1" x14ac:dyDescent="0.2">
      <c r="A201" s="339"/>
      <c r="B201" s="296"/>
      <c r="C201" s="296"/>
      <c r="D201" s="296"/>
      <c r="E201" s="297"/>
      <c r="F201" s="102"/>
      <c r="G201" s="297"/>
      <c r="H201" s="506"/>
      <c r="I201" s="506"/>
      <c r="J201" s="297"/>
      <c r="K201" s="95"/>
      <c r="L201" s="95"/>
    </row>
    <row r="202" spans="1:12" ht="24.95" customHeight="1" x14ac:dyDescent="0.2">
      <c r="A202" s="339"/>
      <c r="B202" s="296"/>
      <c r="C202" s="296"/>
      <c r="D202" s="296"/>
      <c r="E202" s="297"/>
      <c r="F202" s="102"/>
      <c r="G202" s="297"/>
      <c r="H202" s="506"/>
      <c r="I202" s="506"/>
      <c r="J202" s="297"/>
      <c r="K202" s="95"/>
      <c r="L202" s="95"/>
    </row>
    <row r="203" spans="1:12" ht="24.95" customHeight="1" x14ac:dyDescent="0.2">
      <c r="A203" s="339"/>
      <c r="B203" s="296"/>
      <c r="C203" s="296"/>
      <c r="D203" s="296"/>
      <c r="E203" s="297"/>
      <c r="F203" s="102"/>
      <c r="G203" s="297"/>
      <c r="H203" s="506"/>
      <c r="I203" s="506"/>
      <c r="J203" s="297"/>
      <c r="K203" s="95"/>
      <c r="L203" s="95"/>
    </row>
    <row r="204" spans="1:12" ht="24.95" customHeight="1" x14ac:dyDescent="0.2">
      <c r="A204" s="339"/>
      <c r="B204" s="296"/>
      <c r="C204" s="296"/>
      <c r="D204" s="296"/>
      <c r="E204" s="297"/>
      <c r="F204" s="102"/>
      <c r="G204" s="297"/>
      <c r="H204" s="506"/>
      <c r="I204" s="506"/>
      <c r="J204" s="297"/>
      <c r="K204" s="95"/>
      <c r="L204" s="95"/>
    </row>
    <row r="205" spans="1:12" ht="24.95" customHeight="1" x14ac:dyDescent="0.2">
      <c r="A205" s="339"/>
      <c r="B205" s="296"/>
      <c r="C205" s="296"/>
      <c r="D205" s="296"/>
      <c r="E205" s="297"/>
      <c r="F205" s="102"/>
      <c r="G205" s="297"/>
      <c r="H205" s="506"/>
      <c r="I205" s="506"/>
      <c r="J205" s="297"/>
      <c r="K205" s="95"/>
      <c r="L205" s="95"/>
    </row>
    <row r="206" spans="1:12" ht="24.95" customHeight="1" x14ac:dyDescent="0.2">
      <c r="A206" s="339"/>
      <c r="B206" s="296"/>
      <c r="C206" s="296"/>
      <c r="D206" s="296"/>
      <c r="E206" s="297"/>
      <c r="F206" s="102"/>
      <c r="G206" s="297"/>
      <c r="H206" s="506"/>
      <c r="I206" s="506"/>
      <c r="J206" s="297"/>
      <c r="K206" s="95"/>
      <c r="L206" s="95"/>
    </row>
    <row r="207" spans="1:12" ht="24.95" customHeight="1" x14ac:dyDescent="0.2">
      <c r="A207" s="339"/>
      <c r="B207" s="296"/>
      <c r="C207" s="296"/>
      <c r="D207" s="296"/>
      <c r="E207" s="297"/>
      <c r="F207" s="102"/>
      <c r="G207" s="297"/>
      <c r="H207" s="506"/>
      <c r="I207" s="506"/>
      <c r="J207" s="297"/>
      <c r="K207" s="95"/>
      <c r="L207" s="95"/>
    </row>
    <row r="208" spans="1:12" ht="24.95" customHeight="1" x14ac:dyDescent="0.2">
      <c r="A208" s="339"/>
      <c r="B208" s="296"/>
      <c r="C208" s="296"/>
      <c r="D208" s="296"/>
      <c r="E208" s="297"/>
      <c r="F208" s="102"/>
      <c r="G208" s="297"/>
      <c r="H208" s="506"/>
      <c r="I208" s="506"/>
      <c r="J208" s="297"/>
      <c r="K208" s="95"/>
      <c r="L208" s="95"/>
    </row>
    <row r="209" spans="1:12" ht="24.95" customHeight="1" x14ac:dyDescent="0.2">
      <c r="A209" s="339"/>
      <c r="B209" s="296"/>
      <c r="C209" s="296"/>
      <c r="D209" s="296"/>
      <c r="E209" s="297"/>
      <c r="F209" s="102"/>
      <c r="G209" s="297"/>
      <c r="H209" s="506"/>
      <c r="I209" s="506"/>
      <c r="J209" s="297"/>
      <c r="K209" s="95"/>
      <c r="L209" s="95"/>
    </row>
    <row r="210" spans="1:12" ht="24.95" customHeight="1" x14ac:dyDescent="0.2">
      <c r="A210" s="339"/>
      <c r="B210" s="296"/>
      <c r="C210" s="296"/>
      <c r="D210" s="296"/>
      <c r="E210" s="297"/>
      <c r="F210" s="102"/>
      <c r="G210" s="297"/>
      <c r="H210" s="506"/>
      <c r="I210" s="506"/>
      <c r="J210" s="297"/>
      <c r="K210" s="95"/>
      <c r="L210" s="95"/>
    </row>
    <row r="211" spans="1:12" ht="24.95" customHeight="1" x14ac:dyDescent="0.2">
      <c r="A211" s="339"/>
      <c r="B211" s="296"/>
      <c r="C211" s="296"/>
      <c r="D211" s="296"/>
      <c r="E211" s="297"/>
      <c r="F211" s="102"/>
      <c r="G211" s="297"/>
      <c r="H211" s="506"/>
      <c r="I211" s="506"/>
      <c r="J211" s="297"/>
      <c r="K211" s="95"/>
      <c r="L211" s="95"/>
    </row>
    <row r="212" spans="1:12" ht="24.95" customHeight="1" x14ac:dyDescent="0.2">
      <c r="A212" s="339"/>
      <c r="B212" s="296"/>
      <c r="C212" s="296"/>
      <c r="D212" s="296"/>
      <c r="E212" s="297"/>
      <c r="F212" s="102"/>
      <c r="G212" s="297"/>
      <c r="H212" s="506"/>
      <c r="I212" s="506"/>
      <c r="J212" s="297"/>
      <c r="K212" s="95"/>
      <c r="L212" s="95"/>
    </row>
    <row r="213" spans="1:12" ht="24.95" customHeight="1" x14ac:dyDescent="0.2">
      <c r="A213" s="339"/>
      <c r="B213" s="296"/>
      <c r="C213" s="296"/>
      <c r="D213" s="296"/>
      <c r="E213" s="297"/>
      <c r="F213" s="102"/>
      <c r="G213" s="297"/>
      <c r="H213" s="506"/>
      <c r="I213" s="506"/>
      <c r="J213" s="297"/>
      <c r="K213" s="95"/>
      <c r="L213" s="95"/>
    </row>
    <row r="214" spans="1:12" ht="24.95" customHeight="1" x14ac:dyDescent="0.2">
      <c r="A214" s="339"/>
      <c r="B214" s="296"/>
      <c r="C214" s="296"/>
      <c r="D214" s="296"/>
      <c r="E214" s="297"/>
      <c r="F214" s="102"/>
      <c r="G214" s="297"/>
      <c r="H214" s="506"/>
      <c r="I214" s="506"/>
      <c r="J214" s="297"/>
      <c r="K214" s="95"/>
      <c r="L214" s="95"/>
    </row>
    <row r="215" spans="1:12" ht="24.95" customHeight="1" x14ac:dyDescent="0.2">
      <c r="A215" s="339"/>
      <c r="B215" s="296"/>
      <c r="C215" s="296"/>
      <c r="D215" s="296"/>
      <c r="E215" s="297"/>
      <c r="F215" s="102"/>
      <c r="G215" s="297"/>
      <c r="H215" s="506"/>
      <c r="I215" s="506"/>
      <c r="J215" s="297"/>
      <c r="K215" s="95"/>
      <c r="L215" s="95"/>
    </row>
    <row r="216" spans="1:12" ht="24.95" customHeight="1" x14ac:dyDescent="0.2">
      <c r="A216" s="339"/>
      <c r="B216" s="296"/>
      <c r="C216" s="296"/>
      <c r="D216" s="296"/>
      <c r="E216" s="297"/>
      <c r="F216" s="102"/>
      <c r="G216" s="297"/>
      <c r="H216" s="506"/>
      <c r="I216" s="506"/>
      <c r="J216" s="297"/>
      <c r="K216" s="95"/>
      <c r="L216" s="95"/>
    </row>
    <row r="217" spans="1:12" ht="24.95" customHeight="1" x14ac:dyDescent="0.2">
      <c r="A217" s="339"/>
      <c r="B217" s="296"/>
      <c r="C217" s="296"/>
      <c r="D217" s="296"/>
      <c r="E217" s="297"/>
      <c r="F217" s="102"/>
      <c r="G217" s="297"/>
      <c r="H217" s="506"/>
      <c r="I217" s="506"/>
      <c r="J217" s="297"/>
      <c r="K217" s="95"/>
      <c r="L217" s="95"/>
    </row>
    <row r="218" spans="1:12" ht="24.95" customHeight="1" x14ac:dyDescent="0.2">
      <c r="A218" s="339"/>
      <c r="B218" s="296"/>
      <c r="C218" s="296"/>
      <c r="D218" s="296"/>
      <c r="E218" s="297"/>
      <c r="F218" s="102"/>
      <c r="G218" s="297"/>
      <c r="H218" s="506"/>
      <c r="I218" s="506"/>
      <c r="J218" s="297"/>
      <c r="K218" s="95"/>
      <c r="L218" s="95"/>
    </row>
    <row r="219" spans="1:12" ht="24.95" customHeight="1" x14ac:dyDescent="0.2">
      <c r="A219" s="339"/>
      <c r="B219" s="296"/>
      <c r="C219" s="296"/>
      <c r="D219" s="296"/>
      <c r="E219" s="297"/>
      <c r="F219" s="102"/>
      <c r="G219" s="297"/>
      <c r="H219" s="506"/>
      <c r="I219" s="506"/>
      <c r="J219" s="297"/>
      <c r="K219" s="95"/>
      <c r="L219" s="95"/>
    </row>
    <row r="220" spans="1:12" ht="24.95" customHeight="1" x14ac:dyDescent="0.2">
      <c r="A220" s="339"/>
      <c r="B220" s="296"/>
      <c r="C220" s="296"/>
      <c r="D220" s="296"/>
      <c r="E220" s="297"/>
      <c r="F220" s="102"/>
      <c r="G220" s="297"/>
      <c r="H220" s="506"/>
      <c r="I220" s="506"/>
      <c r="J220" s="297"/>
      <c r="K220" s="95"/>
      <c r="L220" s="95"/>
    </row>
    <row r="221" spans="1:12" ht="24.95" customHeight="1" x14ac:dyDescent="0.2">
      <c r="A221" s="339"/>
      <c r="B221" s="296"/>
      <c r="C221" s="296"/>
      <c r="D221" s="296"/>
      <c r="E221" s="297"/>
      <c r="F221" s="102"/>
      <c r="G221" s="297"/>
      <c r="H221" s="506"/>
      <c r="I221" s="506"/>
      <c r="J221" s="297"/>
      <c r="K221" s="95"/>
      <c r="L221" s="95"/>
    </row>
    <row r="222" spans="1:12" ht="24.95" customHeight="1" x14ac:dyDescent="0.2">
      <c r="A222" s="339"/>
      <c r="B222" s="296"/>
      <c r="C222" s="296"/>
      <c r="D222" s="296"/>
      <c r="E222" s="297"/>
      <c r="F222" s="102"/>
      <c r="G222" s="297"/>
      <c r="H222" s="506"/>
      <c r="I222" s="506"/>
      <c r="J222" s="297"/>
      <c r="K222" s="95"/>
      <c r="L222" s="95"/>
    </row>
    <row r="223" spans="1:12" ht="24.95" customHeight="1" x14ac:dyDescent="0.2">
      <c r="A223" s="339"/>
      <c r="B223" s="296"/>
      <c r="C223" s="296"/>
      <c r="D223" s="296"/>
      <c r="E223" s="297"/>
      <c r="F223" s="102"/>
      <c r="G223" s="297"/>
      <c r="H223" s="506"/>
      <c r="I223" s="506"/>
      <c r="J223" s="297"/>
      <c r="K223" s="95"/>
      <c r="L223" s="95"/>
    </row>
    <row r="224" spans="1:12" ht="24.95" customHeight="1" x14ac:dyDescent="0.2">
      <c r="A224" s="339"/>
      <c r="B224" s="296"/>
      <c r="C224" s="296"/>
      <c r="D224" s="296"/>
      <c r="E224" s="297"/>
      <c r="F224" s="102"/>
      <c r="G224" s="297"/>
      <c r="H224" s="506"/>
      <c r="I224" s="506"/>
      <c r="J224" s="297"/>
      <c r="K224" s="95"/>
      <c r="L224" s="95"/>
    </row>
    <row r="225" spans="1:12" ht="24.95" customHeight="1" x14ac:dyDescent="0.2">
      <c r="A225" s="339"/>
      <c r="B225" s="296"/>
      <c r="C225" s="296"/>
      <c r="D225" s="296"/>
      <c r="E225" s="297"/>
      <c r="F225" s="102"/>
      <c r="G225" s="297"/>
      <c r="H225" s="506"/>
      <c r="I225" s="506"/>
      <c r="J225" s="297"/>
      <c r="K225" s="95"/>
      <c r="L225" s="95"/>
    </row>
    <row r="226" spans="1:12" ht="24.95" customHeight="1" x14ac:dyDescent="0.2">
      <c r="A226" s="339"/>
      <c r="B226" s="296"/>
      <c r="C226" s="296"/>
      <c r="D226" s="296"/>
      <c r="E226" s="297"/>
      <c r="F226" s="102"/>
      <c r="G226" s="297"/>
      <c r="H226" s="506"/>
      <c r="I226" s="506"/>
      <c r="J226" s="297"/>
      <c r="K226" s="95"/>
      <c r="L226" s="95"/>
    </row>
    <row r="227" spans="1:12" ht="24.95" customHeight="1" x14ac:dyDescent="0.2">
      <c r="A227" s="339"/>
      <c r="B227" s="296"/>
      <c r="C227" s="296"/>
      <c r="D227" s="296"/>
      <c r="E227" s="297"/>
      <c r="F227" s="102"/>
      <c r="G227" s="297"/>
      <c r="H227" s="506"/>
      <c r="I227" s="506"/>
      <c r="J227" s="297"/>
      <c r="K227" s="95"/>
      <c r="L227" s="95"/>
    </row>
    <row r="228" spans="1:12" ht="24.95" customHeight="1" x14ac:dyDescent="0.2">
      <c r="A228" s="339"/>
      <c r="B228" s="296"/>
      <c r="C228" s="296"/>
      <c r="D228" s="296"/>
      <c r="E228" s="297"/>
      <c r="F228" s="102"/>
      <c r="G228" s="297"/>
      <c r="H228" s="506"/>
      <c r="I228" s="506"/>
      <c r="J228" s="297"/>
      <c r="K228" s="95"/>
      <c r="L228" s="95"/>
    </row>
    <row r="229" spans="1:12" ht="24.95" customHeight="1" x14ac:dyDescent="0.2">
      <c r="A229" s="339"/>
      <c r="B229" s="296"/>
      <c r="C229" s="296"/>
      <c r="D229" s="296"/>
      <c r="E229" s="297"/>
      <c r="F229" s="102"/>
      <c r="G229" s="297"/>
      <c r="H229" s="506"/>
      <c r="I229" s="506"/>
      <c r="J229" s="297"/>
      <c r="K229" s="95"/>
      <c r="L229" s="95"/>
    </row>
    <row r="230" spans="1:12" ht="24.95" customHeight="1" x14ac:dyDescent="0.2">
      <c r="A230" s="339"/>
      <c r="B230" s="296"/>
      <c r="C230" s="296"/>
      <c r="D230" s="296"/>
      <c r="E230" s="297"/>
      <c r="F230" s="102"/>
      <c r="G230" s="297"/>
      <c r="H230" s="506"/>
      <c r="I230" s="506"/>
      <c r="J230" s="297"/>
      <c r="K230" s="95"/>
      <c r="L230" s="95"/>
    </row>
    <row r="231" spans="1:12" ht="24.95" customHeight="1" x14ac:dyDescent="0.2">
      <c r="A231" s="339"/>
      <c r="B231" s="296"/>
      <c r="C231" s="296"/>
      <c r="D231" s="296"/>
      <c r="E231" s="297"/>
      <c r="F231" s="102"/>
      <c r="G231" s="297"/>
      <c r="H231" s="506"/>
      <c r="I231" s="506"/>
      <c r="J231" s="297"/>
      <c r="K231" s="95"/>
      <c r="L231" s="95"/>
    </row>
    <row r="232" spans="1:12" ht="24.95" customHeight="1" x14ac:dyDescent="0.2">
      <c r="A232" s="339"/>
      <c r="B232" s="296"/>
      <c r="C232" s="296"/>
      <c r="D232" s="296"/>
      <c r="E232" s="297"/>
      <c r="F232" s="102"/>
      <c r="G232" s="297"/>
      <c r="H232" s="506"/>
      <c r="I232" s="506"/>
      <c r="J232" s="297"/>
      <c r="K232" s="95"/>
      <c r="L232" s="95"/>
    </row>
    <row r="233" spans="1:12" ht="24.95" customHeight="1" x14ac:dyDescent="0.2">
      <c r="A233" s="339"/>
      <c r="B233" s="296"/>
      <c r="C233" s="296"/>
      <c r="D233" s="296"/>
      <c r="E233" s="297"/>
      <c r="F233" s="102"/>
      <c r="G233" s="297"/>
      <c r="H233" s="506"/>
      <c r="I233" s="506"/>
      <c r="J233" s="297"/>
      <c r="K233" s="95"/>
      <c r="L233" s="95"/>
    </row>
    <row r="234" spans="1:12" ht="24.95" customHeight="1" x14ac:dyDescent="0.2">
      <c r="A234" s="339"/>
      <c r="B234" s="296"/>
      <c r="C234" s="296"/>
      <c r="D234" s="296"/>
      <c r="E234" s="297"/>
      <c r="F234" s="102"/>
      <c r="G234" s="297"/>
      <c r="H234" s="506"/>
      <c r="I234" s="506"/>
      <c r="J234" s="297"/>
      <c r="K234" s="95"/>
      <c r="L234" s="95"/>
    </row>
    <row r="235" spans="1:12" ht="24.95" customHeight="1" x14ac:dyDescent="0.2">
      <c r="A235" s="339"/>
      <c r="B235" s="296"/>
      <c r="C235" s="296"/>
      <c r="D235" s="296"/>
      <c r="E235" s="297"/>
      <c r="F235" s="102"/>
      <c r="G235" s="297"/>
      <c r="H235" s="506"/>
      <c r="I235" s="506"/>
      <c r="J235" s="297"/>
      <c r="K235" s="95"/>
      <c r="L235" s="95"/>
    </row>
    <row r="236" spans="1:12" ht="24.95" customHeight="1" x14ac:dyDescent="0.2">
      <c r="A236" s="339"/>
      <c r="B236" s="296"/>
      <c r="C236" s="296"/>
      <c r="D236" s="296"/>
      <c r="E236" s="297"/>
      <c r="F236" s="102"/>
      <c r="G236" s="297"/>
      <c r="H236" s="506"/>
      <c r="I236" s="506"/>
      <c r="J236" s="297"/>
      <c r="K236" s="95"/>
      <c r="L236" s="95"/>
    </row>
    <row r="237" spans="1:12" ht="24.95" customHeight="1" x14ac:dyDescent="0.2">
      <c r="A237" s="339"/>
      <c r="B237" s="296"/>
      <c r="C237" s="296"/>
      <c r="D237" s="296"/>
      <c r="E237" s="297"/>
      <c r="F237" s="102"/>
      <c r="G237" s="297"/>
      <c r="H237" s="506"/>
      <c r="I237" s="506"/>
      <c r="J237" s="297"/>
      <c r="K237" s="95"/>
      <c r="L237" s="95"/>
    </row>
    <row r="238" spans="1:12" ht="24.95" customHeight="1" x14ac:dyDescent="0.2">
      <c r="A238" s="339"/>
      <c r="B238" s="296"/>
      <c r="C238" s="296"/>
      <c r="D238" s="296"/>
      <c r="E238" s="297"/>
      <c r="F238" s="102"/>
      <c r="G238" s="297"/>
      <c r="H238" s="506"/>
      <c r="I238" s="506"/>
      <c r="J238" s="297"/>
      <c r="K238" s="95"/>
      <c r="L238" s="95"/>
    </row>
    <row r="239" spans="1:12" ht="24.95" customHeight="1" x14ac:dyDescent="0.2">
      <c r="A239" s="339"/>
      <c r="B239" s="296"/>
      <c r="C239" s="296"/>
      <c r="D239" s="296"/>
      <c r="E239" s="297"/>
      <c r="F239" s="102"/>
      <c r="G239" s="297"/>
      <c r="H239" s="506"/>
      <c r="I239" s="506"/>
      <c r="J239" s="297"/>
      <c r="K239" s="95"/>
      <c r="L239" s="95"/>
    </row>
    <row r="240" spans="1:12" ht="24.95" customHeight="1" x14ac:dyDescent="0.2">
      <c r="A240" s="339"/>
      <c r="B240" s="296"/>
      <c r="C240" s="296"/>
      <c r="D240" s="296"/>
      <c r="E240" s="297"/>
      <c r="F240" s="102"/>
      <c r="G240" s="297"/>
      <c r="H240" s="506"/>
      <c r="I240" s="506"/>
      <c r="J240" s="297"/>
      <c r="K240" s="95"/>
      <c r="L240" s="95"/>
    </row>
    <row r="241" spans="1:12" ht="24.95" customHeight="1" x14ac:dyDescent="0.2">
      <c r="A241" s="339"/>
      <c r="B241" s="296"/>
      <c r="C241" s="296"/>
      <c r="D241" s="296"/>
      <c r="E241" s="297"/>
      <c r="F241" s="102"/>
      <c r="G241" s="297"/>
      <c r="H241" s="506"/>
      <c r="I241" s="506"/>
      <c r="J241" s="297"/>
      <c r="K241" s="95"/>
      <c r="L241" s="95"/>
    </row>
    <row r="242" spans="1:12" ht="24.95" customHeight="1" x14ac:dyDescent="0.2">
      <c r="A242" s="339"/>
      <c r="B242" s="296"/>
      <c r="C242" s="296"/>
      <c r="D242" s="296"/>
      <c r="E242" s="297"/>
      <c r="F242" s="102"/>
      <c r="G242" s="297"/>
      <c r="H242" s="506"/>
      <c r="I242" s="506"/>
      <c r="J242" s="297"/>
      <c r="K242" s="95"/>
      <c r="L242" s="95"/>
    </row>
    <row r="243" spans="1:12" ht="24.95" customHeight="1" x14ac:dyDescent="0.2">
      <c r="A243" s="339"/>
      <c r="B243" s="296"/>
      <c r="C243" s="296"/>
      <c r="D243" s="296"/>
      <c r="E243" s="297"/>
      <c r="F243" s="102"/>
      <c r="G243" s="297"/>
      <c r="H243" s="506"/>
      <c r="I243" s="506"/>
      <c r="J243" s="297"/>
      <c r="K243" s="95"/>
      <c r="L243" s="95"/>
    </row>
    <row r="244" spans="1:12" ht="24.95" customHeight="1" x14ac:dyDescent="0.2">
      <c r="A244" s="339"/>
      <c r="B244" s="296"/>
      <c r="C244" s="296"/>
      <c r="D244" s="296"/>
      <c r="E244" s="297"/>
      <c r="F244" s="102"/>
      <c r="G244" s="297"/>
      <c r="H244" s="506"/>
      <c r="I244" s="506"/>
      <c r="J244" s="297"/>
      <c r="K244" s="95"/>
      <c r="L244" s="95"/>
    </row>
    <row r="245" spans="1:12" ht="24.95" customHeight="1" x14ac:dyDescent="0.2">
      <c r="A245" s="339"/>
      <c r="B245" s="296"/>
      <c r="C245" s="296"/>
      <c r="D245" s="296"/>
      <c r="E245" s="297"/>
      <c r="F245" s="102"/>
      <c r="G245" s="297"/>
      <c r="H245" s="506"/>
      <c r="I245" s="506"/>
      <c r="J245" s="297"/>
      <c r="K245" s="95"/>
      <c r="L245" s="95"/>
    </row>
    <row r="246" spans="1:12" ht="24.95" customHeight="1" x14ac:dyDescent="0.2">
      <c r="A246" s="339"/>
      <c r="B246" s="296"/>
      <c r="C246" s="296"/>
      <c r="D246" s="296"/>
      <c r="E246" s="297"/>
      <c r="F246" s="102"/>
      <c r="G246" s="297"/>
      <c r="H246" s="506"/>
      <c r="I246" s="506"/>
      <c r="J246" s="297"/>
      <c r="K246" s="95"/>
      <c r="L246" s="95"/>
    </row>
    <row r="247" spans="1:12" ht="24.95" customHeight="1" x14ac:dyDescent="0.2">
      <c r="A247" s="339"/>
      <c r="B247" s="296"/>
      <c r="C247" s="296"/>
      <c r="D247" s="296"/>
      <c r="E247" s="297"/>
      <c r="F247" s="102"/>
      <c r="G247" s="297"/>
      <c r="H247" s="506"/>
      <c r="I247" s="506"/>
      <c r="J247" s="297"/>
      <c r="K247" s="95"/>
      <c r="L247" s="95"/>
    </row>
    <row r="248" spans="1:12" ht="24.95" customHeight="1" x14ac:dyDescent="0.2">
      <c r="A248" s="339"/>
      <c r="B248" s="296"/>
      <c r="C248" s="296"/>
      <c r="D248" s="296"/>
      <c r="E248" s="297"/>
      <c r="F248" s="102"/>
      <c r="G248" s="297"/>
      <c r="H248" s="506"/>
      <c r="I248" s="506"/>
      <c r="J248" s="297"/>
      <c r="K248" s="95"/>
      <c r="L248" s="95"/>
    </row>
    <row r="249" spans="1:12" ht="24.95" customHeight="1" x14ac:dyDescent="0.2">
      <c r="A249" s="339"/>
      <c r="B249" s="296"/>
      <c r="C249" s="296"/>
      <c r="D249" s="296"/>
      <c r="E249" s="297"/>
      <c r="F249" s="102"/>
      <c r="G249" s="297"/>
      <c r="H249" s="506"/>
      <c r="I249" s="506"/>
      <c r="J249" s="297"/>
      <c r="K249" s="95"/>
      <c r="L249" s="95"/>
    </row>
    <row r="250" spans="1:12" ht="24.95" customHeight="1" x14ac:dyDescent="0.2">
      <c r="A250" s="339"/>
      <c r="B250" s="296"/>
      <c r="C250" s="296"/>
      <c r="D250" s="296"/>
      <c r="E250" s="297"/>
      <c r="F250" s="102"/>
      <c r="G250" s="297"/>
      <c r="H250" s="506"/>
      <c r="I250" s="506"/>
      <c r="J250" s="297"/>
      <c r="K250" s="95"/>
      <c r="L250" s="95"/>
    </row>
    <row r="251" spans="1:12" ht="24.95" customHeight="1" x14ac:dyDescent="0.2">
      <c r="A251" s="339"/>
      <c r="B251" s="296"/>
      <c r="C251" s="296"/>
      <c r="D251" s="296"/>
      <c r="E251" s="297"/>
      <c r="F251" s="102"/>
      <c r="G251" s="297"/>
      <c r="H251" s="506"/>
      <c r="I251" s="506"/>
      <c r="J251" s="297"/>
      <c r="K251" s="95"/>
      <c r="L251" s="95"/>
    </row>
    <row r="252" spans="1:12" ht="24.95" customHeight="1" x14ac:dyDescent="0.2">
      <c r="A252" s="339"/>
      <c r="B252" s="296"/>
      <c r="C252" s="296"/>
      <c r="D252" s="296"/>
      <c r="E252" s="297"/>
      <c r="F252" s="102"/>
      <c r="G252" s="297"/>
      <c r="H252" s="506"/>
      <c r="I252" s="506"/>
      <c r="J252" s="297"/>
      <c r="K252" s="95"/>
      <c r="L252" s="95"/>
    </row>
    <row r="253" spans="1:12" ht="24.95" customHeight="1" x14ac:dyDescent="0.2">
      <c r="A253" s="339"/>
      <c r="B253" s="296"/>
      <c r="C253" s="296"/>
      <c r="D253" s="296"/>
      <c r="E253" s="297"/>
      <c r="F253" s="102"/>
      <c r="G253" s="297"/>
      <c r="H253" s="506"/>
      <c r="I253" s="506"/>
      <c r="J253" s="297"/>
      <c r="K253" s="95"/>
      <c r="L253" s="95"/>
    </row>
    <row r="254" spans="1:12" ht="24.95" customHeight="1" x14ac:dyDescent="0.2">
      <c r="A254" s="339"/>
      <c r="B254" s="296"/>
      <c r="C254" s="296"/>
      <c r="D254" s="296"/>
      <c r="E254" s="297"/>
      <c r="F254" s="102"/>
      <c r="G254" s="297"/>
      <c r="H254" s="506"/>
      <c r="I254" s="506"/>
      <c r="J254" s="297"/>
      <c r="K254" s="95"/>
      <c r="L254" s="95"/>
    </row>
    <row r="255" spans="1:12" ht="24.95" customHeight="1" x14ac:dyDescent="0.2">
      <c r="A255" s="339"/>
      <c r="B255" s="296"/>
      <c r="C255" s="296"/>
      <c r="D255" s="296"/>
      <c r="E255" s="297"/>
      <c r="F255" s="102"/>
      <c r="G255" s="297"/>
      <c r="H255" s="506"/>
      <c r="I255" s="506"/>
      <c r="J255" s="297"/>
      <c r="K255" s="95"/>
      <c r="L255" s="95"/>
    </row>
    <row r="256" spans="1:12" ht="24.95" customHeight="1" x14ac:dyDescent="0.2">
      <c r="A256" s="339"/>
      <c r="B256" s="296"/>
      <c r="C256" s="296"/>
      <c r="D256" s="296"/>
      <c r="E256" s="297"/>
      <c r="F256" s="102"/>
      <c r="G256" s="297"/>
      <c r="H256" s="506"/>
      <c r="I256" s="506"/>
      <c r="J256" s="297"/>
      <c r="K256" s="95"/>
      <c r="L256" s="95"/>
    </row>
    <row r="257" spans="1:12" ht="24.95" customHeight="1" x14ac:dyDescent="0.2">
      <c r="A257" s="339"/>
      <c r="B257" s="296"/>
      <c r="C257" s="296"/>
      <c r="D257" s="296"/>
      <c r="E257" s="297"/>
      <c r="F257" s="102"/>
      <c r="G257" s="297"/>
      <c r="H257" s="506"/>
      <c r="I257" s="506"/>
      <c r="J257" s="297"/>
      <c r="K257" s="95"/>
      <c r="L257" s="95"/>
    </row>
    <row r="258" spans="1:12" ht="24.95" customHeight="1" x14ac:dyDescent="0.2">
      <c r="A258" s="339"/>
      <c r="B258" s="296"/>
      <c r="C258" s="296"/>
      <c r="D258" s="296"/>
      <c r="E258" s="297"/>
      <c r="F258" s="102"/>
      <c r="G258" s="297"/>
      <c r="H258" s="506"/>
      <c r="I258" s="506"/>
      <c r="J258" s="297"/>
      <c r="K258" s="95"/>
      <c r="L258" s="95"/>
    </row>
    <row r="259" spans="1:12" ht="24.95" customHeight="1" x14ac:dyDescent="0.2">
      <c r="A259" s="339"/>
      <c r="B259" s="296"/>
      <c r="C259" s="296"/>
      <c r="D259" s="296"/>
      <c r="E259" s="297"/>
      <c r="F259" s="102"/>
      <c r="G259" s="297"/>
      <c r="H259" s="506"/>
      <c r="I259" s="506"/>
      <c r="J259" s="297"/>
      <c r="K259" s="95"/>
      <c r="L259" s="95"/>
    </row>
    <row r="260" spans="1:12" ht="24.95" customHeight="1" x14ac:dyDescent="0.2">
      <c r="A260" s="339"/>
      <c r="B260" s="296"/>
      <c r="C260" s="296"/>
      <c r="D260" s="296"/>
      <c r="E260" s="297"/>
      <c r="F260" s="102"/>
      <c r="G260" s="297"/>
      <c r="H260" s="506"/>
      <c r="I260" s="506"/>
      <c r="J260" s="297"/>
      <c r="K260" s="95"/>
      <c r="L260" s="95"/>
    </row>
    <row r="261" spans="1:12" ht="24.95" customHeight="1" x14ac:dyDescent="0.2">
      <c r="A261" s="339"/>
      <c r="B261" s="296"/>
      <c r="C261" s="296"/>
      <c r="D261" s="296"/>
      <c r="E261" s="297"/>
      <c r="F261" s="102"/>
      <c r="G261" s="297"/>
      <c r="H261" s="506"/>
      <c r="I261" s="506"/>
      <c r="J261" s="297"/>
      <c r="K261" s="95"/>
      <c r="L261" s="95"/>
    </row>
    <row r="262" spans="1:12" ht="24.95" customHeight="1" x14ac:dyDescent="0.2">
      <c r="A262" s="339"/>
      <c r="B262" s="296"/>
      <c r="C262" s="296"/>
      <c r="D262" s="296"/>
      <c r="E262" s="297"/>
      <c r="F262" s="102"/>
      <c r="G262" s="297"/>
      <c r="H262" s="506"/>
      <c r="I262" s="506"/>
      <c r="J262" s="297"/>
      <c r="K262" s="95"/>
      <c r="L262" s="95"/>
    </row>
    <row r="263" spans="1:12" ht="24.95" customHeight="1" x14ac:dyDescent="0.2">
      <c r="A263" s="339"/>
      <c r="B263" s="296"/>
      <c r="C263" s="296"/>
      <c r="D263" s="296"/>
      <c r="E263" s="297"/>
      <c r="F263" s="102"/>
      <c r="G263" s="297"/>
      <c r="H263" s="506"/>
      <c r="I263" s="506"/>
      <c r="J263" s="297"/>
      <c r="K263" s="95"/>
      <c r="L263" s="95"/>
    </row>
    <row r="264" spans="1:12" ht="24.95" customHeight="1" x14ac:dyDescent="0.2">
      <c r="A264" s="339"/>
      <c r="B264" s="296"/>
      <c r="C264" s="296"/>
      <c r="D264" s="296"/>
      <c r="E264" s="297"/>
      <c r="F264" s="102"/>
      <c r="G264" s="297"/>
      <c r="H264" s="506"/>
      <c r="I264" s="506"/>
      <c r="J264" s="297"/>
      <c r="K264" s="95"/>
      <c r="L264" s="95"/>
    </row>
    <row r="265" spans="1:12" ht="24.95" customHeight="1" x14ac:dyDescent="0.2">
      <c r="A265" s="339"/>
      <c r="B265" s="296"/>
      <c r="C265" s="296"/>
      <c r="D265" s="296"/>
      <c r="E265" s="297"/>
      <c r="F265" s="102"/>
      <c r="G265" s="297"/>
      <c r="H265" s="506"/>
      <c r="I265" s="506"/>
      <c r="J265" s="297"/>
      <c r="K265" s="95"/>
      <c r="L265" s="95"/>
    </row>
    <row r="266" spans="1:12" ht="24.95" customHeight="1" x14ac:dyDescent="0.2">
      <c r="A266" s="339"/>
      <c r="B266" s="296"/>
      <c r="C266" s="296"/>
      <c r="D266" s="296"/>
      <c r="E266" s="297"/>
      <c r="F266" s="102"/>
      <c r="G266" s="297"/>
      <c r="H266" s="506"/>
      <c r="I266" s="506"/>
      <c r="J266" s="297"/>
      <c r="K266" s="95"/>
      <c r="L266" s="95"/>
    </row>
    <row r="267" spans="1:12" ht="24.95" customHeight="1" x14ac:dyDescent="0.2">
      <c r="A267" s="339"/>
      <c r="B267" s="296"/>
      <c r="C267" s="296"/>
      <c r="D267" s="296"/>
      <c r="E267" s="297"/>
      <c r="F267" s="102"/>
      <c r="G267" s="297"/>
      <c r="H267" s="506"/>
      <c r="I267" s="506"/>
      <c r="J267" s="297"/>
      <c r="K267" s="95"/>
      <c r="L267" s="95"/>
    </row>
    <row r="268" spans="1:12" ht="24.95" customHeight="1" x14ac:dyDescent="0.2">
      <c r="A268" s="339"/>
      <c r="B268" s="296"/>
      <c r="C268" s="296"/>
      <c r="D268" s="296"/>
      <c r="E268" s="297"/>
      <c r="F268" s="102"/>
      <c r="G268" s="297"/>
      <c r="H268" s="506"/>
      <c r="I268" s="506"/>
      <c r="J268" s="297"/>
      <c r="K268" s="95"/>
      <c r="L268" s="95"/>
    </row>
    <row r="269" spans="1:12" ht="24.95" customHeight="1" x14ac:dyDescent="0.2">
      <c r="A269" s="339"/>
      <c r="B269" s="296"/>
      <c r="C269" s="296"/>
      <c r="D269" s="296"/>
      <c r="E269" s="297"/>
      <c r="F269" s="102"/>
      <c r="G269" s="297"/>
      <c r="H269" s="506"/>
      <c r="I269" s="506"/>
      <c r="J269" s="297"/>
      <c r="K269" s="95"/>
      <c r="L269" s="95"/>
    </row>
    <row r="270" spans="1:12" ht="24.95" customHeight="1" x14ac:dyDescent="0.2">
      <c r="A270" s="339"/>
      <c r="B270" s="296"/>
      <c r="C270" s="296"/>
      <c r="D270" s="296"/>
      <c r="E270" s="297"/>
      <c r="F270" s="102"/>
      <c r="G270" s="297"/>
      <c r="H270" s="506"/>
      <c r="I270" s="506"/>
      <c r="J270" s="297"/>
      <c r="K270" s="95"/>
      <c r="L270" s="95"/>
    </row>
    <row r="271" spans="1:12" ht="24.95" customHeight="1" x14ac:dyDescent="0.2">
      <c r="A271" s="339"/>
      <c r="B271" s="296"/>
      <c r="C271" s="296"/>
      <c r="D271" s="296"/>
      <c r="E271" s="297"/>
      <c r="F271" s="102"/>
      <c r="G271" s="297"/>
      <c r="H271" s="506"/>
      <c r="I271" s="506"/>
      <c r="J271" s="297"/>
      <c r="K271" s="95"/>
      <c r="L271" s="95"/>
    </row>
    <row r="272" spans="1:12" ht="24.95" customHeight="1" x14ac:dyDescent="0.2">
      <c r="A272" s="339"/>
      <c r="B272" s="296"/>
      <c r="C272" s="296"/>
      <c r="D272" s="296"/>
      <c r="E272" s="297"/>
      <c r="F272" s="102"/>
      <c r="G272" s="297"/>
      <c r="H272" s="506"/>
      <c r="I272" s="506"/>
      <c r="J272" s="297"/>
      <c r="K272" s="95"/>
      <c r="L272" s="95"/>
    </row>
    <row r="273" spans="1:12" ht="24.95" customHeight="1" x14ac:dyDescent="0.2">
      <c r="A273" s="339"/>
      <c r="B273" s="296"/>
      <c r="C273" s="296"/>
      <c r="D273" s="296"/>
      <c r="E273" s="297"/>
      <c r="F273" s="102"/>
      <c r="G273" s="297"/>
      <c r="H273" s="506"/>
      <c r="I273" s="506"/>
      <c r="J273" s="297"/>
      <c r="K273" s="95"/>
      <c r="L273" s="95"/>
    </row>
    <row r="274" spans="1:12" ht="24.95" customHeight="1" x14ac:dyDescent="0.2">
      <c r="A274" s="339"/>
      <c r="B274" s="296"/>
      <c r="C274" s="296"/>
      <c r="D274" s="296"/>
      <c r="E274" s="297"/>
      <c r="F274" s="102"/>
      <c r="G274" s="297"/>
      <c r="H274" s="506"/>
      <c r="I274" s="506"/>
      <c r="J274" s="297"/>
      <c r="K274" s="95"/>
      <c r="L274" s="95"/>
    </row>
    <row r="275" spans="1:12" ht="24.95" customHeight="1" x14ac:dyDescent="0.2">
      <c r="A275" s="339"/>
      <c r="B275" s="296"/>
      <c r="C275" s="296"/>
      <c r="D275" s="296"/>
      <c r="E275" s="297"/>
      <c r="F275" s="102"/>
      <c r="G275" s="297"/>
      <c r="H275" s="506"/>
      <c r="I275" s="506"/>
      <c r="J275" s="297"/>
      <c r="K275" s="95"/>
      <c r="L275" s="95"/>
    </row>
    <row r="276" spans="1:12" ht="24.95" customHeight="1" x14ac:dyDescent="0.2">
      <c r="A276" s="339"/>
      <c r="B276" s="296"/>
      <c r="C276" s="296"/>
      <c r="D276" s="296"/>
      <c r="E276" s="297"/>
      <c r="F276" s="102"/>
      <c r="G276" s="297"/>
      <c r="H276" s="506"/>
      <c r="I276" s="506"/>
      <c r="J276" s="297"/>
      <c r="K276" s="95"/>
      <c r="L276" s="95"/>
    </row>
    <row r="277" spans="1:12" ht="24.95" customHeight="1" x14ac:dyDescent="0.2">
      <c r="A277" s="339"/>
      <c r="B277" s="296"/>
      <c r="C277" s="296"/>
      <c r="D277" s="296"/>
      <c r="E277" s="297"/>
      <c r="F277" s="102"/>
      <c r="G277" s="297"/>
      <c r="H277" s="506"/>
      <c r="I277" s="506"/>
      <c r="J277" s="297"/>
      <c r="K277" s="95"/>
      <c r="L277" s="95"/>
    </row>
    <row r="278" spans="1:12" ht="24.95" customHeight="1" x14ac:dyDescent="0.2">
      <c r="A278" s="339"/>
      <c r="B278" s="296"/>
      <c r="C278" s="296"/>
      <c r="D278" s="296"/>
      <c r="E278" s="297"/>
      <c r="F278" s="102"/>
      <c r="G278" s="297"/>
      <c r="H278" s="506"/>
      <c r="I278" s="506"/>
      <c r="J278" s="297"/>
      <c r="K278" s="95"/>
      <c r="L278" s="95"/>
    </row>
    <row r="279" spans="1:12" ht="24.95" customHeight="1" x14ac:dyDescent="0.2">
      <c r="A279" s="339"/>
      <c r="B279" s="296"/>
      <c r="C279" s="296"/>
      <c r="D279" s="296"/>
      <c r="E279" s="297"/>
      <c r="F279" s="102"/>
      <c r="G279" s="297"/>
      <c r="H279" s="506"/>
      <c r="I279" s="506"/>
      <c r="J279" s="297"/>
      <c r="K279" s="95"/>
      <c r="L279" s="95"/>
    </row>
    <row r="280" spans="1:12" ht="24.95" customHeight="1" x14ac:dyDescent="0.2">
      <c r="A280" s="339"/>
      <c r="B280" s="296"/>
      <c r="C280" s="296"/>
      <c r="D280" s="296"/>
      <c r="E280" s="297"/>
      <c r="F280" s="102"/>
      <c r="G280" s="297"/>
      <c r="H280" s="506"/>
      <c r="I280" s="506"/>
      <c r="J280" s="297"/>
      <c r="K280" s="95"/>
      <c r="L280" s="95"/>
    </row>
    <row r="281" spans="1:12" ht="24.95" customHeight="1" x14ac:dyDescent="0.2">
      <c r="A281" s="339"/>
      <c r="B281" s="296"/>
      <c r="C281" s="296"/>
      <c r="D281" s="296"/>
      <c r="E281" s="297"/>
      <c r="F281" s="102"/>
      <c r="G281" s="297"/>
      <c r="H281" s="506"/>
      <c r="I281" s="506"/>
      <c r="J281" s="297"/>
      <c r="K281" s="95"/>
      <c r="L281" s="95"/>
    </row>
    <row r="282" spans="1:12" ht="24.95" customHeight="1" x14ac:dyDescent="0.2">
      <c r="A282" s="339"/>
      <c r="B282" s="296"/>
      <c r="C282" s="296"/>
      <c r="D282" s="296"/>
      <c r="E282" s="297"/>
      <c r="F282" s="102"/>
      <c r="G282" s="297"/>
      <c r="H282" s="506"/>
      <c r="I282" s="506"/>
      <c r="J282" s="297"/>
      <c r="K282" s="95"/>
      <c r="L282" s="95"/>
    </row>
    <row r="283" spans="1:12" ht="24.95" customHeight="1" x14ac:dyDescent="0.2">
      <c r="A283" s="339"/>
      <c r="B283" s="296"/>
      <c r="C283" s="296"/>
      <c r="D283" s="296"/>
      <c r="E283" s="297"/>
      <c r="F283" s="102"/>
      <c r="G283" s="297"/>
      <c r="H283" s="506"/>
      <c r="I283" s="506"/>
      <c r="J283" s="297"/>
      <c r="K283" s="95"/>
      <c r="L283" s="95"/>
    </row>
    <row r="284" spans="1:12" ht="24.95" customHeight="1" x14ac:dyDescent="0.2">
      <c r="A284" s="339"/>
      <c r="B284" s="296"/>
      <c r="C284" s="296"/>
      <c r="D284" s="296"/>
      <c r="E284" s="297"/>
      <c r="F284" s="102"/>
      <c r="G284" s="297"/>
      <c r="H284" s="506"/>
      <c r="I284" s="506"/>
      <c r="J284" s="297"/>
      <c r="K284" s="95"/>
      <c r="L284" s="95"/>
    </row>
    <row r="285" spans="1:12" ht="24.95" customHeight="1" x14ac:dyDescent="0.2">
      <c r="A285" s="339"/>
      <c r="B285" s="296"/>
      <c r="C285" s="296"/>
      <c r="D285" s="296"/>
      <c r="E285" s="297"/>
      <c r="F285" s="102"/>
      <c r="G285" s="297"/>
      <c r="H285" s="506"/>
      <c r="I285" s="506"/>
      <c r="J285" s="297"/>
      <c r="K285" s="95"/>
      <c r="L285" s="95"/>
    </row>
    <row r="286" spans="1:12" ht="24.95" customHeight="1" x14ac:dyDescent="0.2">
      <c r="A286" s="339"/>
      <c r="B286" s="296"/>
      <c r="C286" s="296"/>
      <c r="D286" s="296"/>
      <c r="E286" s="297"/>
      <c r="F286" s="102"/>
      <c r="G286" s="297"/>
      <c r="H286" s="506"/>
      <c r="I286" s="506"/>
      <c r="J286" s="297"/>
      <c r="K286" s="95"/>
      <c r="L286" s="95"/>
    </row>
    <row r="287" spans="1:12" ht="24.95" customHeight="1" x14ac:dyDescent="0.2">
      <c r="A287" s="339"/>
      <c r="B287" s="296"/>
      <c r="C287" s="296"/>
      <c r="D287" s="296"/>
      <c r="E287" s="297"/>
      <c r="F287" s="102"/>
      <c r="G287" s="297"/>
      <c r="H287" s="506"/>
      <c r="I287" s="506"/>
      <c r="J287" s="297"/>
      <c r="K287" s="95"/>
      <c r="L287" s="95"/>
    </row>
    <row r="288" spans="1:12" ht="24.95" customHeight="1" x14ac:dyDescent="0.2">
      <c r="A288" s="339"/>
      <c r="B288" s="296"/>
      <c r="C288" s="296"/>
      <c r="D288" s="296"/>
      <c r="E288" s="297"/>
      <c r="F288" s="102"/>
      <c r="G288" s="297"/>
      <c r="H288" s="506"/>
      <c r="I288" s="506"/>
      <c r="J288" s="297"/>
      <c r="K288" s="95"/>
      <c r="L288" s="95"/>
    </row>
    <row r="289" spans="1:12" ht="24.95" customHeight="1" x14ac:dyDescent="0.2">
      <c r="A289" s="339"/>
      <c r="B289" s="296"/>
      <c r="C289" s="296"/>
      <c r="D289" s="296"/>
      <c r="E289" s="297"/>
      <c r="F289" s="102"/>
      <c r="G289" s="297"/>
      <c r="H289" s="506"/>
      <c r="I289" s="506"/>
      <c r="J289" s="297"/>
      <c r="K289" s="95"/>
      <c r="L289" s="95"/>
    </row>
    <row r="290" spans="1:12" ht="24.95" customHeight="1" x14ac:dyDescent="0.2">
      <c r="A290" s="339"/>
      <c r="B290" s="296"/>
      <c r="C290" s="296"/>
      <c r="D290" s="296"/>
      <c r="E290" s="297"/>
      <c r="F290" s="102"/>
      <c r="G290" s="297"/>
      <c r="H290" s="506"/>
      <c r="I290" s="506"/>
      <c r="J290" s="297"/>
      <c r="K290" s="95"/>
      <c r="L290" s="95"/>
    </row>
    <row r="291" spans="1:12" ht="24.95" customHeight="1" x14ac:dyDescent="0.2">
      <c r="A291" s="339"/>
      <c r="B291" s="296"/>
      <c r="C291" s="296"/>
      <c r="D291" s="296"/>
      <c r="E291" s="297"/>
      <c r="F291" s="102"/>
      <c r="G291" s="297"/>
      <c r="H291" s="506"/>
      <c r="I291" s="506"/>
      <c r="J291" s="297"/>
      <c r="K291" s="95"/>
      <c r="L291" s="95"/>
    </row>
    <row r="292" spans="1:12" ht="24.95" customHeight="1" x14ac:dyDescent="0.2">
      <c r="A292" s="339"/>
      <c r="B292" s="296"/>
      <c r="C292" s="296"/>
      <c r="D292" s="296"/>
      <c r="E292" s="297"/>
      <c r="F292" s="102"/>
      <c r="G292" s="297"/>
      <c r="H292" s="506"/>
      <c r="I292" s="506"/>
      <c r="J292" s="297"/>
      <c r="K292" s="95"/>
      <c r="L292" s="95"/>
    </row>
    <row r="293" spans="1:12" ht="24.95" customHeight="1" x14ac:dyDescent="0.2">
      <c r="A293" s="339"/>
      <c r="B293" s="296"/>
      <c r="C293" s="296"/>
      <c r="D293" s="296"/>
      <c r="E293" s="297"/>
      <c r="F293" s="102"/>
      <c r="G293" s="297"/>
      <c r="H293" s="506"/>
      <c r="I293" s="506"/>
      <c r="J293" s="297"/>
      <c r="K293" s="95"/>
      <c r="L293" s="95"/>
    </row>
    <row r="294" spans="1:12" ht="24.95" customHeight="1" x14ac:dyDescent="0.2">
      <c r="A294" s="339"/>
      <c r="B294" s="296"/>
      <c r="C294" s="296"/>
      <c r="D294" s="296"/>
      <c r="E294" s="297"/>
      <c r="F294" s="102"/>
      <c r="G294" s="297"/>
      <c r="H294" s="506"/>
      <c r="I294" s="506"/>
      <c r="J294" s="297"/>
      <c r="K294" s="95"/>
      <c r="L294" s="95"/>
    </row>
    <row r="295" spans="1:12" ht="24.95" customHeight="1" x14ac:dyDescent="0.2">
      <c r="A295" s="339"/>
      <c r="B295" s="296"/>
      <c r="C295" s="296"/>
      <c r="D295" s="296"/>
      <c r="E295" s="297"/>
      <c r="F295" s="102"/>
      <c r="G295" s="297"/>
      <c r="H295" s="506"/>
      <c r="I295" s="506"/>
      <c r="J295" s="297"/>
      <c r="K295" s="95"/>
      <c r="L295" s="95"/>
    </row>
    <row r="296" spans="1:12" ht="24.95" customHeight="1" x14ac:dyDescent="0.2">
      <c r="A296" s="339"/>
      <c r="B296" s="296"/>
      <c r="C296" s="296"/>
      <c r="D296" s="296"/>
      <c r="E296" s="297"/>
      <c r="F296" s="102"/>
      <c r="G296" s="297"/>
      <c r="H296" s="506"/>
      <c r="I296" s="506"/>
      <c r="J296" s="297"/>
      <c r="K296" s="95"/>
      <c r="L296" s="95"/>
    </row>
    <row r="297" spans="1:12" ht="24.95" customHeight="1" x14ac:dyDescent="0.2">
      <c r="A297" s="339"/>
      <c r="B297" s="296"/>
      <c r="C297" s="296"/>
      <c r="D297" s="296"/>
      <c r="E297" s="297"/>
      <c r="F297" s="102"/>
      <c r="G297" s="297"/>
      <c r="H297" s="506"/>
      <c r="I297" s="506"/>
      <c r="J297" s="297"/>
      <c r="K297" s="95"/>
      <c r="L297" s="95"/>
    </row>
    <row r="298" spans="1:12" ht="24.95" customHeight="1" x14ac:dyDescent="0.2">
      <c r="A298" s="339"/>
      <c r="B298" s="296"/>
      <c r="C298" s="296"/>
      <c r="D298" s="296"/>
      <c r="E298" s="297"/>
      <c r="F298" s="102"/>
      <c r="G298" s="297"/>
      <c r="H298" s="506"/>
      <c r="I298" s="506"/>
      <c r="J298" s="297"/>
      <c r="K298" s="95"/>
      <c r="L298" s="95"/>
    </row>
    <row r="299" spans="1:12" ht="24.95" customHeight="1" x14ac:dyDescent="0.2">
      <c r="A299" s="339"/>
      <c r="B299" s="296"/>
      <c r="C299" s="296"/>
      <c r="D299" s="296"/>
      <c r="E299" s="297"/>
      <c r="F299" s="102"/>
      <c r="G299" s="297"/>
      <c r="H299" s="506"/>
      <c r="I299" s="506"/>
      <c r="J299" s="297"/>
      <c r="K299" s="95"/>
      <c r="L299" s="95"/>
    </row>
    <row r="300" spans="1:12" ht="24.95" customHeight="1" x14ac:dyDescent="0.2">
      <c r="A300" s="339"/>
      <c r="B300" s="296"/>
      <c r="C300" s="296"/>
      <c r="D300" s="296"/>
      <c r="E300" s="297"/>
      <c r="F300" s="102"/>
      <c r="G300" s="297"/>
      <c r="H300" s="506"/>
      <c r="I300" s="506"/>
      <c r="J300" s="297"/>
      <c r="K300" s="95"/>
      <c r="L300" s="95"/>
    </row>
    <row r="301" spans="1:12" ht="24.95" customHeight="1" x14ac:dyDescent="0.2">
      <c r="A301" s="339"/>
      <c r="B301" s="296"/>
      <c r="C301" s="296"/>
      <c r="D301" s="296"/>
      <c r="E301" s="297"/>
      <c r="F301" s="102"/>
      <c r="G301" s="297"/>
      <c r="H301" s="506"/>
      <c r="I301" s="506"/>
      <c r="J301" s="297"/>
      <c r="K301" s="95"/>
      <c r="L301" s="95"/>
    </row>
    <row r="302" spans="1:12" ht="24.95" customHeight="1" x14ac:dyDescent="0.2">
      <c r="A302" s="339"/>
      <c r="B302" s="296"/>
      <c r="C302" s="296"/>
      <c r="D302" s="296"/>
      <c r="E302" s="297"/>
      <c r="F302" s="102"/>
      <c r="G302" s="297"/>
      <c r="H302" s="506"/>
      <c r="I302" s="506"/>
      <c r="J302" s="297"/>
      <c r="K302" s="95"/>
      <c r="L302" s="95"/>
    </row>
    <row r="303" spans="1:12" ht="24.95" customHeight="1" x14ac:dyDescent="0.2">
      <c r="A303" s="339"/>
      <c r="B303" s="296"/>
      <c r="C303" s="296"/>
      <c r="D303" s="296"/>
      <c r="E303" s="297"/>
      <c r="F303" s="102"/>
      <c r="G303" s="297"/>
      <c r="H303" s="506"/>
      <c r="I303" s="506"/>
      <c r="J303" s="297"/>
      <c r="K303" s="95"/>
      <c r="L303" s="95"/>
    </row>
    <row r="304" spans="1:12" ht="24.95" customHeight="1" x14ac:dyDescent="0.2">
      <c r="A304" s="339"/>
      <c r="B304" s="296"/>
      <c r="C304" s="296"/>
      <c r="D304" s="296"/>
      <c r="E304" s="297"/>
      <c r="F304" s="102"/>
      <c r="G304" s="297"/>
      <c r="H304" s="506"/>
      <c r="I304" s="506"/>
      <c r="J304" s="297"/>
      <c r="K304" s="95"/>
      <c r="L304" s="95"/>
    </row>
    <row r="305" spans="1:12" ht="24.95" customHeight="1" x14ac:dyDescent="0.2">
      <c r="A305" s="339"/>
      <c r="B305" s="296"/>
      <c r="C305" s="296"/>
      <c r="D305" s="296"/>
      <c r="E305" s="297"/>
      <c r="F305" s="102"/>
      <c r="G305" s="297"/>
      <c r="H305" s="506"/>
      <c r="I305" s="506"/>
      <c r="J305" s="297"/>
      <c r="K305" s="95"/>
      <c r="L305" s="95"/>
    </row>
    <row r="306" spans="1:12" ht="24.95" customHeight="1" x14ac:dyDescent="0.2">
      <c r="A306" s="339"/>
      <c r="B306" s="296"/>
      <c r="C306" s="296"/>
      <c r="D306" s="296"/>
      <c r="E306" s="297"/>
      <c r="F306" s="102"/>
      <c r="G306" s="297"/>
      <c r="H306" s="506"/>
      <c r="I306" s="506"/>
      <c r="J306" s="297"/>
      <c r="K306" s="95"/>
      <c r="L306" s="95"/>
    </row>
    <row r="307" spans="1:12" ht="24.95" customHeight="1" x14ac:dyDescent="0.2">
      <c r="A307" s="339"/>
      <c r="B307" s="296"/>
      <c r="C307" s="296"/>
      <c r="D307" s="296"/>
      <c r="E307" s="297"/>
      <c r="F307" s="102"/>
      <c r="G307" s="297"/>
      <c r="H307" s="506"/>
      <c r="I307" s="506"/>
      <c r="J307" s="297"/>
      <c r="K307" s="95"/>
      <c r="L307" s="95"/>
    </row>
    <row r="308" spans="1:12" ht="24.95" customHeight="1" x14ac:dyDescent="0.2">
      <c r="A308" s="339"/>
      <c r="B308" s="296"/>
      <c r="C308" s="296"/>
      <c r="D308" s="296"/>
      <c r="E308" s="297"/>
      <c r="F308" s="102"/>
      <c r="G308" s="297"/>
      <c r="H308" s="506"/>
      <c r="I308" s="506"/>
      <c r="J308" s="297"/>
      <c r="K308" s="95"/>
      <c r="L308" s="95"/>
    </row>
    <row r="309" spans="1:12" ht="24.95" customHeight="1" x14ac:dyDescent="0.2">
      <c r="A309" s="339"/>
      <c r="B309" s="296"/>
      <c r="C309" s="296"/>
      <c r="D309" s="296"/>
      <c r="E309" s="297"/>
      <c r="F309" s="102"/>
      <c r="G309" s="297"/>
      <c r="H309" s="506"/>
      <c r="I309" s="506"/>
      <c r="J309" s="297"/>
      <c r="K309" s="95"/>
      <c r="L309" s="95"/>
    </row>
    <row r="310" spans="1:12" ht="24.95" customHeight="1" x14ac:dyDescent="0.2">
      <c r="A310" s="339"/>
      <c r="B310" s="296"/>
      <c r="C310" s="296"/>
      <c r="D310" s="296"/>
      <c r="E310" s="297"/>
      <c r="F310" s="102"/>
      <c r="G310" s="297"/>
      <c r="H310" s="506"/>
      <c r="I310" s="506"/>
      <c r="J310" s="297"/>
      <c r="K310" s="95"/>
      <c r="L310" s="95"/>
    </row>
    <row r="311" spans="1:12" ht="24.95" customHeight="1" x14ac:dyDescent="0.2">
      <c r="A311" s="339"/>
      <c r="B311" s="296"/>
      <c r="C311" s="296"/>
      <c r="D311" s="296"/>
      <c r="E311" s="297"/>
      <c r="F311" s="102"/>
      <c r="G311" s="297"/>
      <c r="H311" s="506"/>
      <c r="I311" s="506"/>
      <c r="J311" s="297"/>
      <c r="K311" s="95"/>
      <c r="L311" s="95"/>
    </row>
    <row r="312" spans="1:12" ht="24.95" customHeight="1" x14ac:dyDescent="0.2">
      <c r="A312" s="339"/>
      <c r="B312" s="296"/>
      <c r="C312" s="296"/>
      <c r="D312" s="296"/>
      <c r="E312" s="297"/>
      <c r="F312" s="102"/>
      <c r="G312" s="297"/>
      <c r="H312" s="506"/>
      <c r="I312" s="506"/>
      <c r="J312" s="297"/>
      <c r="K312" s="95"/>
      <c r="L312" s="95"/>
    </row>
    <row r="313" spans="1:12" ht="24.95" customHeight="1" x14ac:dyDescent="0.2">
      <c r="A313" s="339"/>
      <c r="B313" s="296"/>
      <c r="C313" s="296"/>
      <c r="D313" s="296"/>
      <c r="E313" s="297"/>
      <c r="F313" s="102"/>
      <c r="G313" s="297"/>
      <c r="H313" s="506"/>
      <c r="I313" s="506"/>
      <c r="J313" s="297"/>
      <c r="K313" s="95"/>
      <c r="L313" s="95"/>
    </row>
    <row r="314" spans="1:12" ht="24.95" customHeight="1" x14ac:dyDescent="0.2">
      <c r="A314" s="339"/>
      <c r="B314" s="296"/>
      <c r="C314" s="296"/>
      <c r="D314" s="296"/>
      <c r="E314" s="297"/>
      <c r="F314" s="102"/>
      <c r="G314" s="297"/>
      <c r="H314" s="506"/>
      <c r="I314" s="506"/>
      <c r="J314" s="297"/>
      <c r="K314" s="95"/>
      <c r="L314" s="95"/>
    </row>
    <row r="315" spans="1:12" ht="24.95" customHeight="1" x14ac:dyDescent="0.2">
      <c r="A315" s="339"/>
      <c r="B315" s="296"/>
      <c r="C315" s="296"/>
      <c r="D315" s="296"/>
      <c r="E315" s="297"/>
      <c r="F315" s="102"/>
      <c r="G315" s="297"/>
      <c r="H315" s="506"/>
      <c r="I315" s="506"/>
      <c r="J315" s="297"/>
      <c r="K315" s="95"/>
      <c r="L315" s="95"/>
    </row>
    <row r="316" spans="1:12" ht="24.95" customHeight="1" x14ac:dyDescent="0.2">
      <c r="A316" s="339"/>
      <c r="B316" s="296"/>
      <c r="C316" s="296"/>
      <c r="D316" s="296"/>
      <c r="E316" s="297"/>
      <c r="F316" s="102"/>
      <c r="G316" s="297"/>
      <c r="H316" s="506"/>
      <c r="I316" s="506"/>
      <c r="J316" s="297"/>
      <c r="K316" s="95"/>
      <c r="L316" s="95"/>
    </row>
    <row r="317" spans="1:12" ht="24.95" customHeight="1" x14ac:dyDescent="0.2">
      <c r="A317" s="339"/>
      <c r="B317" s="296"/>
      <c r="C317" s="296"/>
      <c r="D317" s="296"/>
      <c r="E317" s="297"/>
      <c r="F317" s="102"/>
      <c r="G317" s="297"/>
      <c r="H317" s="506"/>
      <c r="I317" s="506"/>
      <c r="J317" s="297"/>
      <c r="K317" s="95"/>
      <c r="L317" s="95"/>
    </row>
    <row r="318" spans="1:12" ht="24.95" customHeight="1" x14ac:dyDescent="0.2">
      <c r="A318" s="339"/>
      <c r="B318" s="296"/>
      <c r="C318" s="296"/>
      <c r="D318" s="296"/>
      <c r="E318" s="297"/>
      <c r="F318" s="102"/>
      <c r="G318" s="297"/>
      <c r="H318" s="506"/>
      <c r="I318" s="506"/>
      <c r="J318" s="297"/>
      <c r="K318" s="95"/>
      <c r="L318" s="95"/>
    </row>
    <row r="319" spans="1:12" ht="24.95" customHeight="1" x14ac:dyDescent="0.2">
      <c r="A319" s="339"/>
      <c r="B319" s="296"/>
      <c r="C319" s="296"/>
      <c r="D319" s="296"/>
      <c r="E319" s="297"/>
      <c r="F319" s="102"/>
      <c r="G319" s="297"/>
      <c r="H319" s="506"/>
      <c r="I319" s="506"/>
      <c r="J319" s="297"/>
      <c r="K319" s="95"/>
      <c r="L319" s="95"/>
    </row>
    <row r="320" spans="1:12" ht="24.95" customHeight="1" x14ac:dyDescent="0.2">
      <c r="A320" s="339"/>
      <c r="B320" s="296"/>
      <c r="C320" s="296"/>
      <c r="D320" s="296"/>
      <c r="E320" s="297"/>
      <c r="F320" s="102"/>
      <c r="G320" s="297"/>
      <c r="H320" s="506"/>
      <c r="I320" s="506"/>
      <c r="J320" s="297"/>
      <c r="K320" s="95"/>
      <c r="L320" s="95"/>
    </row>
    <row r="321" spans="1:12" ht="24.95" customHeight="1" x14ac:dyDescent="0.2">
      <c r="A321" s="339"/>
      <c r="B321" s="296"/>
      <c r="C321" s="296"/>
      <c r="D321" s="296"/>
      <c r="E321" s="297"/>
      <c r="F321" s="102"/>
      <c r="G321" s="297"/>
      <c r="H321" s="506"/>
      <c r="I321" s="506"/>
      <c r="J321" s="297"/>
      <c r="K321" s="95"/>
      <c r="L321" s="95"/>
    </row>
    <row r="322" spans="1:12" ht="24.95" customHeight="1" x14ac:dyDescent="0.2">
      <c r="A322" s="339"/>
      <c r="B322" s="296"/>
      <c r="C322" s="296"/>
      <c r="D322" s="296"/>
      <c r="E322" s="297"/>
      <c r="F322" s="102"/>
      <c r="G322" s="297"/>
      <c r="H322" s="506"/>
      <c r="I322" s="506"/>
      <c r="J322" s="297"/>
      <c r="K322" s="95"/>
      <c r="L322" s="95"/>
    </row>
    <row r="323" spans="1:12" ht="24.95" customHeight="1" x14ac:dyDescent="0.2">
      <c r="A323" s="339"/>
      <c r="B323" s="296"/>
      <c r="C323" s="296"/>
      <c r="D323" s="296"/>
      <c r="E323" s="297"/>
      <c r="F323" s="102"/>
      <c r="G323" s="297"/>
      <c r="H323" s="506"/>
      <c r="I323" s="506"/>
      <c r="J323" s="297"/>
      <c r="K323" s="95"/>
      <c r="L323" s="95"/>
    </row>
    <row r="324" spans="1:12" ht="24.95" customHeight="1" x14ac:dyDescent="0.2">
      <c r="A324" s="339"/>
      <c r="B324" s="296"/>
      <c r="C324" s="296"/>
      <c r="D324" s="296"/>
      <c r="E324" s="297"/>
      <c r="F324" s="102"/>
      <c r="G324" s="297"/>
      <c r="H324" s="506"/>
      <c r="I324" s="506"/>
      <c r="J324" s="297"/>
      <c r="K324" s="95"/>
      <c r="L324" s="95"/>
    </row>
    <row r="325" spans="1:12" ht="24.95" customHeight="1" x14ac:dyDescent="0.2">
      <c r="A325" s="339"/>
      <c r="B325" s="296"/>
      <c r="C325" s="296"/>
      <c r="D325" s="296"/>
      <c r="E325" s="297"/>
      <c r="F325" s="102"/>
      <c r="G325" s="297"/>
      <c r="H325" s="506"/>
      <c r="I325" s="506"/>
      <c r="J325" s="297"/>
      <c r="K325" s="95"/>
      <c r="L325" s="95"/>
    </row>
    <row r="326" spans="1:12" ht="24.95" customHeight="1" x14ac:dyDescent="0.2">
      <c r="A326" s="339"/>
      <c r="B326" s="296"/>
      <c r="C326" s="296"/>
      <c r="D326" s="296"/>
      <c r="E326" s="297"/>
      <c r="F326" s="102"/>
      <c r="G326" s="297"/>
      <c r="H326" s="506"/>
      <c r="I326" s="506"/>
      <c r="J326" s="297"/>
      <c r="K326" s="95"/>
      <c r="L326" s="95"/>
    </row>
    <row r="327" spans="1:12" ht="24.95" customHeight="1" x14ac:dyDescent="0.2">
      <c r="A327" s="339"/>
      <c r="B327" s="296"/>
      <c r="C327" s="296"/>
      <c r="D327" s="296"/>
      <c r="E327" s="297"/>
      <c r="F327" s="102"/>
      <c r="G327" s="297"/>
      <c r="H327" s="506"/>
      <c r="I327" s="506"/>
      <c r="J327" s="297"/>
      <c r="K327" s="95"/>
      <c r="L327" s="95"/>
    </row>
    <row r="328" spans="1:12" ht="24.95" customHeight="1" x14ac:dyDescent="0.2">
      <c r="A328" s="339"/>
      <c r="B328" s="296"/>
      <c r="C328" s="296"/>
      <c r="D328" s="296"/>
      <c r="E328" s="297"/>
      <c r="F328" s="102"/>
      <c r="G328" s="297"/>
      <c r="H328" s="506"/>
      <c r="I328" s="506"/>
      <c r="J328" s="297"/>
      <c r="K328" s="95"/>
      <c r="L328" s="95"/>
    </row>
    <row r="329" spans="1:12" ht="24.95" customHeight="1" x14ac:dyDescent="0.2">
      <c r="A329" s="339"/>
      <c r="B329" s="296"/>
      <c r="C329" s="296"/>
      <c r="D329" s="296"/>
      <c r="E329" s="297"/>
      <c r="F329" s="102"/>
      <c r="G329" s="297"/>
      <c r="H329" s="506"/>
      <c r="I329" s="506"/>
      <c r="J329" s="297"/>
      <c r="K329" s="95"/>
      <c r="L329" s="95"/>
    </row>
    <row r="330" spans="1:12" ht="24.95" customHeight="1" x14ac:dyDescent="0.2">
      <c r="A330" s="339"/>
      <c r="B330" s="296"/>
      <c r="C330" s="296"/>
      <c r="D330" s="296"/>
      <c r="E330" s="297"/>
      <c r="F330" s="102"/>
      <c r="G330" s="297"/>
      <c r="H330" s="506"/>
      <c r="I330" s="506"/>
      <c r="J330" s="297"/>
      <c r="K330" s="95"/>
      <c r="L330" s="95"/>
    </row>
    <row r="331" spans="1:12" ht="24.95" customHeight="1" x14ac:dyDescent="0.2">
      <c r="A331" s="339"/>
      <c r="B331" s="296"/>
      <c r="C331" s="296"/>
      <c r="D331" s="296"/>
      <c r="E331" s="297"/>
      <c r="F331" s="102"/>
      <c r="G331" s="297"/>
      <c r="H331" s="506"/>
      <c r="I331" s="506"/>
      <c r="J331" s="297"/>
      <c r="K331" s="95"/>
      <c r="L331" s="95"/>
    </row>
    <row r="332" spans="1:12" ht="24.95" customHeight="1" x14ac:dyDescent="0.2">
      <c r="A332" s="339"/>
      <c r="B332" s="296"/>
      <c r="C332" s="296"/>
      <c r="D332" s="296"/>
      <c r="E332" s="297"/>
      <c r="F332" s="102"/>
      <c r="G332" s="297"/>
      <c r="H332" s="506"/>
      <c r="I332" s="506"/>
      <c r="J332" s="297"/>
      <c r="K332" s="95"/>
      <c r="L332" s="95"/>
    </row>
    <row r="333" spans="1:12" ht="24.95" customHeight="1" x14ac:dyDescent="0.2">
      <c r="A333" s="339"/>
      <c r="B333" s="296"/>
      <c r="C333" s="296"/>
      <c r="D333" s="296"/>
      <c r="E333" s="297"/>
      <c r="F333" s="102"/>
      <c r="G333" s="297"/>
      <c r="H333" s="506"/>
      <c r="I333" s="506"/>
      <c r="J333" s="297"/>
      <c r="K333" s="95"/>
      <c r="L333" s="95"/>
    </row>
    <row r="334" spans="1:12" ht="24.95" customHeight="1" x14ac:dyDescent="0.2">
      <c r="A334" s="339"/>
      <c r="B334" s="296"/>
      <c r="C334" s="296"/>
      <c r="D334" s="296"/>
      <c r="E334" s="297"/>
      <c r="F334" s="102"/>
      <c r="G334" s="297"/>
      <c r="H334" s="506"/>
      <c r="I334" s="506"/>
      <c r="J334" s="297"/>
      <c r="K334" s="95"/>
      <c r="L334" s="95"/>
    </row>
    <row r="335" spans="1:12" ht="24.95" customHeight="1" x14ac:dyDescent="0.2">
      <c r="A335" s="339"/>
      <c r="B335" s="296"/>
      <c r="C335" s="296"/>
      <c r="D335" s="296"/>
      <c r="E335" s="297"/>
      <c r="F335" s="102"/>
      <c r="G335" s="297"/>
      <c r="H335" s="506"/>
      <c r="I335" s="506"/>
      <c r="J335" s="297"/>
      <c r="K335" s="95"/>
      <c r="L335" s="95"/>
    </row>
    <row r="336" spans="1:12" ht="24.95" customHeight="1" x14ac:dyDescent="0.2">
      <c r="A336" s="339"/>
      <c r="B336" s="296"/>
      <c r="C336" s="296"/>
      <c r="D336" s="296"/>
      <c r="E336" s="297"/>
      <c r="F336" s="102"/>
      <c r="G336" s="297"/>
      <c r="H336" s="506"/>
      <c r="I336" s="506"/>
      <c r="J336" s="297"/>
      <c r="K336" s="95"/>
      <c r="L336" s="95"/>
    </row>
    <row r="337" spans="1:12" ht="24.95" customHeight="1" x14ac:dyDescent="0.2">
      <c r="A337" s="339"/>
      <c r="B337" s="296"/>
      <c r="C337" s="296"/>
      <c r="D337" s="296"/>
      <c r="E337" s="297"/>
      <c r="F337" s="102"/>
      <c r="G337" s="297"/>
      <c r="H337" s="506"/>
      <c r="I337" s="506"/>
      <c r="J337" s="297"/>
      <c r="K337" s="95"/>
      <c r="L337" s="95"/>
    </row>
    <row r="338" spans="1:12" ht="24.95" customHeight="1" x14ac:dyDescent="0.2">
      <c r="A338" s="339"/>
      <c r="B338" s="296"/>
      <c r="C338" s="296"/>
      <c r="D338" s="296"/>
      <c r="E338" s="297"/>
      <c r="F338" s="102"/>
      <c r="G338" s="297"/>
      <c r="H338" s="506"/>
      <c r="I338" s="506"/>
      <c r="J338" s="297"/>
      <c r="K338" s="95"/>
      <c r="L338" s="95"/>
    </row>
    <row r="339" spans="1:12" ht="24.95" customHeight="1" x14ac:dyDescent="0.2">
      <c r="A339" s="339"/>
      <c r="B339" s="296"/>
      <c r="C339" s="296"/>
      <c r="D339" s="296"/>
      <c r="E339" s="297"/>
      <c r="F339" s="102"/>
      <c r="G339" s="297"/>
      <c r="H339" s="506"/>
      <c r="I339" s="506"/>
      <c r="J339" s="297"/>
      <c r="K339" s="95"/>
      <c r="L339" s="95"/>
    </row>
    <row r="340" spans="1:12" ht="24.95" customHeight="1" x14ac:dyDescent="0.2">
      <c r="A340" s="339"/>
      <c r="B340" s="296"/>
      <c r="C340" s="296"/>
      <c r="D340" s="296"/>
      <c r="E340" s="297"/>
      <c r="F340" s="102"/>
      <c r="G340" s="297"/>
      <c r="H340" s="506"/>
      <c r="I340" s="506"/>
      <c r="J340" s="297"/>
      <c r="K340" s="95"/>
      <c r="L340" s="95"/>
    </row>
    <row r="341" spans="1:12" ht="24.95" customHeight="1" x14ac:dyDescent="0.2">
      <c r="A341" s="339"/>
      <c r="B341" s="296"/>
      <c r="C341" s="296"/>
      <c r="D341" s="296"/>
      <c r="E341" s="297"/>
      <c r="F341" s="102"/>
      <c r="G341" s="297"/>
      <c r="H341" s="506"/>
      <c r="I341" s="506"/>
      <c r="J341" s="297"/>
      <c r="K341" s="95"/>
      <c r="L341" s="95"/>
    </row>
    <row r="342" spans="1:12" ht="24.95" customHeight="1" x14ac:dyDescent="0.2">
      <c r="A342" s="339"/>
      <c r="B342" s="296"/>
      <c r="C342" s="296"/>
      <c r="D342" s="296"/>
      <c r="E342" s="297"/>
      <c r="F342" s="102"/>
      <c r="G342" s="297"/>
      <c r="H342" s="506"/>
      <c r="I342" s="506"/>
      <c r="J342" s="297"/>
      <c r="K342" s="95"/>
      <c r="L342" s="95"/>
    </row>
    <row r="343" spans="1:12" ht="24.95" customHeight="1" x14ac:dyDescent="0.2">
      <c r="A343" s="339"/>
      <c r="B343" s="296"/>
      <c r="C343" s="296"/>
      <c r="D343" s="296"/>
      <c r="E343" s="297"/>
      <c r="F343" s="102"/>
      <c r="G343" s="297"/>
      <c r="H343" s="506"/>
      <c r="I343" s="506"/>
      <c r="J343" s="297"/>
      <c r="K343" s="95"/>
      <c r="L343" s="95"/>
    </row>
    <row r="344" spans="1:12" ht="24.95" customHeight="1" x14ac:dyDescent="0.2">
      <c r="A344" s="339"/>
      <c r="B344" s="296"/>
      <c r="C344" s="296"/>
      <c r="D344" s="296"/>
      <c r="E344" s="297"/>
      <c r="F344" s="102"/>
      <c r="G344" s="297"/>
      <c r="H344" s="506"/>
      <c r="I344" s="506"/>
      <c r="J344" s="297"/>
      <c r="K344" s="95"/>
      <c r="L344" s="95"/>
    </row>
    <row r="345" spans="1:12" ht="24.95" customHeight="1" x14ac:dyDescent="0.2">
      <c r="A345" s="339"/>
      <c r="B345" s="296"/>
      <c r="C345" s="296"/>
      <c r="D345" s="296"/>
      <c r="E345" s="297"/>
      <c r="F345" s="102"/>
      <c r="G345" s="297"/>
      <c r="H345" s="506"/>
      <c r="I345" s="506"/>
      <c r="J345" s="297"/>
      <c r="K345" s="95"/>
      <c r="L345" s="95"/>
    </row>
    <row r="346" spans="1:12" ht="24.95" customHeight="1" x14ac:dyDescent="0.2">
      <c r="A346" s="339"/>
      <c r="B346" s="296"/>
      <c r="C346" s="296"/>
      <c r="D346" s="296"/>
      <c r="E346" s="297"/>
      <c r="F346" s="102"/>
      <c r="G346" s="297"/>
      <c r="H346" s="506"/>
      <c r="I346" s="506"/>
      <c r="J346" s="297"/>
      <c r="K346" s="95"/>
      <c r="L346" s="95"/>
    </row>
    <row r="347" spans="1:12" ht="24.95" customHeight="1" x14ac:dyDescent="0.2">
      <c r="A347" s="339"/>
      <c r="B347" s="296"/>
      <c r="C347" s="296"/>
      <c r="D347" s="296"/>
      <c r="E347" s="297"/>
      <c r="F347" s="102"/>
      <c r="G347" s="297"/>
      <c r="H347" s="506"/>
      <c r="I347" s="506"/>
      <c r="J347" s="297"/>
      <c r="K347" s="95"/>
      <c r="L347" s="95"/>
    </row>
    <row r="348" spans="1:12" ht="24.95" customHeight="1" x14ac:dyDescent="0.2">
      <c r="A348" s="339"/>
      <c r="B348" s="296"/>
      <c r="C348" s="296"/>
      <c r="D348" s="296"/>
      <c r="E348" s="297"/>
      <c r="F348" s="102"/>
      <c r="G348" s="297"/>
      <c r="H348" s="506"/>
      <c r="I348" s="506"/>
      <c r="J348" s="297"/>
      <c r="K348" s="95"/>
      <c r="L348" s="95"/>
    </row>
    <row r="349" spans="1:12" ht="24.95" customHeight="1" x14ac:dyDescent="0.2">
      <c r="A349" s="339"/>
      <c r="B349" s="296"/>
      <c r="C349" s="296"/>
      <c r="D349" s="296"/>
      <c r="E349" s="297"/>
      <c r="F349" s="102"/>
      <c r="G349" s="297"/>
      <c r="H349" s="506"/>
      <c r="I349" s="506"/>
      <c r="J349" s="297"/>
      <c r="K349" s="95"/>
      <c r="L349" s="95"/>
    </row>
    <row r="350" spans="1:12" ht="24.95" customHeight="1" x14ac:dyDescent="0.2">
      <c r="A350" s="339"/>
      <c r="B350" s="296"/>
      <c r="C350" s="296"/>
      <c r="D350" s="296"/>
      <c r="E350" s="297"/>
      <c r="F350" s="102"/>
      <c r="G350" s="297"/>
      <c r="H350" s="506"/>
      <c r="I350" s="506"/>
      <c r="J350" s="297"/>
      <c r="K350" s="95"/>
      <c r="L350" s="95"/>
    </row>
    <row r="351" spans="1:12" ht="24.95" customHeight="1" x14ac:dyDescent="0.2">
      <c r="A351" s="339"/>
      <c r="B351" s="296"/>
      <c r="C351" s="296"/>
      <c r="D351" s="296"/>
      <c r="E351" s="297"/>
      <c r="F351" s="102"/>
      <c r="G351" s="297"/>
      <c r="H351" s="506"/>
      <c r="I351" s="506"/>
      <c r="J351" s="297"/>
      <c r="K351" s="95"/>
      <c r="L351" s="95"/>
    </row>
    <row r="352" spans="1:12" ht="24.95" customHeight="1" x14ac:dyDescent="0.2">
      <c r="A352" s="339"/>
      <c r="B352" s="296"/>
      <c r="C352" s="296"/>
      <c r="D352" s="296"/>
      <c r="E352" s="297"/>
      <c r="F352" s="102"/>
      <c r="G352" s="297"/>
      <c r="H352" s="506"/>
      <c r="I352" s="506"/>
      <c r="J352" s="297"/>
      <c r="K352" s="95"/>
      <c r="L352" s="95"/>
    </row>
    <row r="353" spans="1:12" ht="24.95" customHeight="1" x14ac:dyDescent="0.2">
      <c r="A353" s="339"/>
      <c r="B353" s="296"/>
      <c r="C353" s="296"/>
      <c r="D353" s="296"/>
      <c r="E353" s="297"/>
      <c r="F353" s="102"/>
      <c r="G353" s="297"/>
      <c r="H353" s="506"/>
      <c r="I353" s="506"/>
      <c r="J353" s="297"/>
      <c r="K353" s="95"/>
      <c r="L353" s="95"/>
    </row>
    <row r="354" spans="1:12" ht="24.95" customHeight="1" x14ac:dyDescent="0.2">
      <c r="A354" s="339"/>
      <c r="B354" s="296"/>
      <c r="C354" s="296"/>
      <c r="D354" s="296"/>
      <c r="E354" s="297"/>
      <c r="F354" s="102"/>
      <c r="G354" s="297"/>
      <c r="H354" s="506"/>
      <c r="I354" s="506"/>
      <c r="J354" s="297"/>
      <c r="K354" s="95"/>
      <c r="L354" s="95"/>
    </row>
    <row r="355" spans="1:12" ht="24.95" customHeight="1" x14ac:dyDescent="0.2">
      <c r="A355" s="339"/>
      <c r="B355" s="296"/>
      <c r="C355" s="296"/>
      <c r="D355" s="296"/>
      <c r="E355" s="297"/>
      <c r="F355" s="102"/>
      <c r="G355" s="297"/>
      <c r="H355" s="506"/>
      <c r="I355" s="506"/>
      <c r="J355" s="297"/>
      <c r="K355" s="95"/>
      <c r="L355" s="95"/>
    </row>
    <row r="356" spans="1:12" ht="24.95" customHeight="1" x14ac:dyDescent="0.2">
      <c r="A356" s="339"/>
      <c r="B356" s="296"/>
      <c r="C356" s="296"/>
      <c r="D356" s="296"/>
      <c r="E356" s="297"/>
      <c r="F356" s="102"/>
      <c r="G356" s="297"/>
      <c r="H356" s="506"/>
      <c r="I356" s="506"/>
      <c r="J356" s="297"/>
      <c r="K356" s="95"/>
      <c r="L356" s="95"/>
    </row>
    <row r="357" spans="1:12" ht="24.95" customHeight="1" x14ac:dyDescent="0.2">
      <c r="A357" s="339"/>
      <c r="B357" s="296"/>
      <c r="C357" s="296"/>
      <c r="D357" s="296"/>
      <c r="E357" s="297"/>
      <c r="F357" s="102"/>
      <c r="G357" s="297"/>
      <c r="H357" s="506"/>
      <c r="I357" s="506"/>
      <c r="J357" s="297"/>
      <c r="K357" s="95"/>
      <c r="L357" s="95"/>
    </row>
    <row r="358" spans="1:12" ht="24.95" customHeight="1" x14ac:dyDescent="0.2">
      <c r="A358" s="339"/>
      <c r="B358" s="296"/>
      <c r="C358" s="296"/>
      <c r="D358" s="296"/>
      <c r="E358" s="297"/>
      <c r="F358" s="102"/>
      <c r="G358" s="297"/>
      <c r="H358" s="506"/>
      <c r="I358" s="506"/>
      <c r="J358" s="297"/>
      <c r="K358" s="95"/>
      <c r="L358" s="95"/>
    </row>
    <row r="359" spans="1:12" ht="24.95" customHeight="1" x14ac:dyDescent="0.2">
      <c r="A359" s="339"/>
      <c r="B359" s="296"/>
      <c r="C359" s="296"/>
      <c r="D359" s="296"/>
      <c r="E359" s="297"/>
      <c r="F359" s="102"/>
      <c r="G359" s="297"/>
      <c r="H359" s="506"/>
      <c r="I359" s="506"/>
      <c r="J359" s="297"/>
      <c r="K359" s="95"/>
      <c r="L359" s="95"/>
    </row>
    <row r="360" spans="1:12" ht="24.95" customHeight="1" x14ac:dyDescent="0.2">
      <c r="A360" s="339"/>
      <c r="B360" s="296"/>
      <c r="C360" s="296"/>
      <c r="D360" s="296"/>
      <c r="E360" s="297"/>
      <c r="F360" s="102"/>
      <c r="G360" s="297"/>
      <c r="H360" s="506"/>
      <c r="I360" s="506"/>
      <c r="J360" s="297"/>
      <c r="K360" s="95"/>
      <c r="L360" s="95"/>
    </row>
    <row r="361" spans="1:12" ht="24.95" customHeight="1" x14ac:dyDescent="0.2">
      <c r="A361" s="339"/>
      <c r="B361" s="296"/>
      <c r="C361" s="296"/>
      <c r="D361" s="296"/>
      <c r="E361" s="297"/>
      <c r="F361" s="102"/>
      <c r="G361" s="297"/>
      <c r="H361" s="506"/>
      <c r="I361" s="506"/>
      <c r="J361" s="297"/>
      <c r="K361" s="95"/>
      <c r="L361" s="95"/>
    </row>
    <row r="362" spans="1:12" ht="24.95" customHeight="1" x14ac:dyDescent="0.2">
      <c r="A362" s="339"/>
      <c r="B362" s="296"/>
      <c r="C362" s="296"/>
      <c r="D362" s="296"/>
      <c r="E362" s="297"/>
      <c r="F362" s="102"/>
      <c r="G362" s="297"/>
      <c r="H362" s="506"/>
      <c r="I362" s="506"/>
      <c r="J362" s="297"/>
      <c r="K362" s="95"/>
      <c r="L362" s="95"/>
    </row>
    <row r="363" spans="1:12" ht="24.95" customHeight="1" x14ac:dyDescent="0.2">
      <c r="A363" s="339"/>
      <c r="B363" s="296"/>
      <c r="C363" s="296"/>
      <c r="D363" s="296"/>
      <c r="E363" s="297"/>
      <c r="F363" s="102"/>
      <c r="G363" s="297"/>
      <c r="H363" s="506"/>
      <c r="I363" s="506"/>
      <c r="J363" s="297"/>
      <c r="K363" s="95"/>
      <c r="L363" s="95"/>
    </row>
    <row r="364" spans="1:12" ht="24.95" customHeight="1" x14ac:dyDescent="0.2">
      <c r="A364" s="339"/>
      <c r="B364" s="296"/>
      <c r="C364" s="296"/>
      <c r="D364" s="296"/>
      <c r="E364" s="297"/>
      <c r="F364" s="102"/>
      <c r="G364" s="297"/>
      <c r="H364" s="506"/>
      <c r="I364" s="506"/>
      <c r="J364" s="297"/>
      <c r="K364" s="95"/>
      <c r="L364" s="95"/>
    </row>
    <row r="365" spans="1:12" ht="24.95" customHeight="1" x14ac:dyDescent="0.2">
      <c r="A365" s="339"/>
      <c r="B365" s="296"/>
      <c r="C365" s="296"/>
      <c r="D365" s="296"/>
      <c r="E365" s="297"/>
      <c r="F365" s="102"/>
      <c r="G365" s="297"/>
      <c r="H365" s="506"/>
      <c r="I365" s="506"/>
      <c r="J365" s="297"/>
      <c r="K365" s="95"/>
      <c r="L365" s="95"/>
    </row>
    <row r="366" spans="1:12" ht="24.95" customHeight="1" x14ac:dyDescent="0.2">
      <c r="A366" s="339"/>
      <c r="B366" s="296"/>
      <c r="C366" s="296"/>
      <c r="D366" s="296"/>
      <c r="E366" s="297"/>
      <c r="F366" s="102"/>
      <c r="G366" s="297"/>
      <c r="H366" s="506"/>
      <c r="I366" s="506"/>
      <c r="J366" s="297"/>
      <c r="K366" s="95"/>
      <c r="L366" s="95"/>
    </row>
    <row r="367" spans="1:12" ht="24.95" customHeight="1" x14ac:dyDescent="0.2">
      <c r="A367" s="339"/>
      <c r="B367" s="296"/>
      <c r="C367" s="296"/>
      <c r="D367" s="296"/>
      <c r="E367" s="297"/>
      <c r="F367" s="102"/>
      <c r="G367" s="297"/>
      <c r="H367" s="506"/>
      <c r="I367" s="506"/>
      <c r="J367" s="297"/>
      <c r="K367" s="95"/>
      <c r="L367" s="95"/>
    </row>
    <row r="368" spans="1:12" ht="24.95" customHeight="1" x14ac:dyDescent="0.2">
      <c r="A368" s="339"/>
      <c r="B368" s="296"/>
      <c r="C368" s="296"/>
      <c r="D368" s="296"/>
      <c r="E368" s="297"/>
      <c r="F368" s="102"/>
      <c r="G368" s="297"/>
      <c r="H368" s="506"/>
      <c r="I368" s="506"/>
      <c r="J368" s="297"/>
      <c r="K368" s="95"/>
      <c r="L368" s="95"/>
    </row>
    <row r="369" spans="1:12" ht="24.95" customHeight="1" x14ac:dyDescent="0.2">
      <c r="A369" s="339"/>
      <c r="B369" s="296"/>
      <c r="C369" s="296"/>
      <c r="D369" s="296"/>
      <c r="E369" s="297"/>
      <c r="F369" s="102"/>
      <c r="G369" s="297"/>
      <c r="H369" s="506"/>
      <c r="I369" s="506"/>
      <c r="J369" s="297"/>
      <c r="K369" s="95"/>
      <c r="L369" s="95"/>
    </row>
    <row r="370" spans="1:12" ht="24.95" customHeight="1" x14ac:dyDescent="0.2">
      <c r="A370" s="339"/>
      <c r="B370" s="296"/>
      <c r="C370" s="296"/>
      <c r="D370" s="296"/>
      <c r="E370" s="297"/>
      <c r="F370" s="102"/>
      <c r="G370" s="297"/>
      <c r="H370" s="506"/>
      <c r="I370" s="506"/>
      <c r="J370" s="297"/>
      <c r="K370" s="95"/>
      <c r="L370" s="95"/>
    </row>
    <row r="371" spans="1:12" ht="24.95" customHeight="1" x14ac:dyDescent="0.2">
      <c r="A371" s="339"/>
      <c r="B371" s="296"/>
      <c r="C371" s="296"/>
      <c r="D371" s="296"/>
      <c r="E371" s="297"/>
      <c r="F371" s="102"/>
      <c r="G371" s="297"/>
      <c r="H371" s="506"/>
      <c r="I371" s="506"/>
      <c r="J371" s="297"/>
      <c r="K371" s="95"/>
      <c r="L371" s="95"/>
    </row>
    <row r="372" spans="1:12" ht="24.95" customHeight="1" x14ac:dyDescent="0.2">
      <c r="A372" s="339"/>
      <c r="B372" s="296"/>
      <c r="C372" s="296"/>
      <c r="D372" s="296"/>
      <c r="E372" s="297"/>
      <c r="F372" s="102"/>
      <c r="G372" s="297"/>
      <c r="H372" s="506"/>
      <c r="I372" s="506"/>
      <c r="J372" s="297"/>
      <c r="K372" s="95"/>
      <c r="L372" s="95"/>
    </row>
    <row r="373" spans="1:12" ht="24.95" customHeight="1" x14ac:dyDescent="0.2">
      <c r="A373" s="339"/>
      <c r="B373" s="296"/>
      <c r="C373" s="296"/>
      <c r="D373" s="296"/>
      <c r="E373" s="297"/>
      <c r="F373" s="102"/>
      <c r="G373" s="297"/>
      <c r="H373" s="506"/>
      <c r="I373" s="506"/>
      <c r="J373" s="297"/>
      <c r="K373" s="95"/>
      <c r="L373" s="95"/>
    </row>
    <row r="374" spans="1:12" ht="24.95" customHeight="1" x14ac:dyDescent="0.2">
      <c r="A374" s="339"/>
      <c r="B374" s="296"/>
      <c r="C374" s="296"/>
      <c r="D374" s="296"/>
      <c r="E374" s="297"/>
      <c r="F374" s="102"/>
      <c r="G374" s="297"/>
      <c r="H374" s="506"/>
      <c r="I374" s="506"/>
      <c r="J374" s="297"/>
      <c r="K374" s="95"/>
      <c r="L374" s="95"/>
    </row>
    <row r="375" spans="1:12" ht="24.95" customHeight="1" x14ac:dyDescent="0.2">
      <c r="A375" s="339"/>
      <c r="B375" s="296"/>
      <c r="C375" s="296"/>
      <c r="D375" s="296"/>
      <c r="E375" s="297"/>
      <c r="F375" s="102"/>
      <c r="G375" s="297"/>
      <c r="H375" s="506"/>
      <c r="I375" s="506"/>
      <c r="J375" s="297"/>
      <c r="K375" s="95"/>
      <c r="L375" s="95"/>
    </row>
    <row r="376" spans="1:12" ht="24.95" customHeight="1" x14ac:dyDescent="0.2">
      <c r="A376" s="339"/>
      <c r="B376" s="296"/>
      <c r="C376" s="296"/>
      <c r="D376" s="296"/>
      <c r="E376" s="297"/>
      <c r="F376" s="102"/>
      <c r="G376" s="297"/>
      <c r="H376" s="506"/>
      <c r="I376" s="506"/>
      <c r="J376" s="297"/>
      <c r="K376" s="95"/>
      <c r="L376" s="95"/>
    </row>
    <row r="377" spans="1:12" ht="24.95" customHeight="1" x14ac:dyDescent="0.2">
      <c r="A377" s="339"/>
      <c r="B377" s="296"/>
      <c r="C377" s="296"/>
      <c r="D377" s="296"/>
      <c r="E377" s="297"/>
      <c r="F377" s="102"/>
      <c r="G377" s="297"/>
      <c r="H377" s="506"/>
      <c r="I377" s="506"/>
      <c r="J377" s="297"/>
      <c r="K377" s="95"/>
      <c r="L377" s="95"/>
    </row>
    <row r="378" spans="1:12" ht="24.95" customHeight="1" x14ac:dyDescent="0.2">
      <c r="A378" s="339"/>
      <c r="B378" s="296"/>
      <c r="C378" s="296"/>
      <c r="D378" s="296"/>
      <c r="E378" s="297"/>
      <c r="F378" s="102"/>
      <c r="G378" s="297"/>
      <c r="H378" s="506"/>
      <c r="I378" s="506"/>
      <c r="J378" s="297"/>
      <c r="K378" s="95"/>
      <c r="L378" s="95"/>
    </row>
    <row r="379" spans="1:12" ht="24.95" customHeight="1" x14ac:dyDescent="0.2">
      <c r="A379" s="339"/>
      <c r="B379" s="296"/>
      <c r="C379" s="296"/>
      <c r="D379" s="296"/>
      <c r="E379" s="297"/>
      <c r="F379" s="102"/>
      <c r="G379" s="297"/>
      <c r="H379" s="506"/>
      <c r="I379" s="506"/>
      <c r="J379" s="297"/>
      <c r="K379" s="95"/>
      <c r="L379" s="95"/>
    </row>
    <row r="380" spans="1:12" ht="24.95" customHeight="1" x14ac:dyDescent="0.2">
      <c r="A380" s="339"/>
      <c r="B380" s="296"/>
      <c r="C380" s="296"/>
      <c r="D380" s="296"/>
      <c r="E380" s="297"/>
      <c r="F380" s="102"/>
      <c r="G380" s="297"/>
      <c r="H380" s="506"/>
      <c r="I380" s="506"/>
      <c r="J380" s="297"/>
      <c r="K380" s="95"/>
      <c r="L380" s="95"/>
    </row>
    <row r="381" spans="1:12" ht="24.95" customHeight="1" x14ac:dyDescent="0.2">
      <c r="A381" s="339"/>
      <c r="B381" s="296"/>
      <c r="C381" s="296"/>
      <c r="D381" s="296"/>
      <c r="E381" s="297"/>
      <c r="F381" s="102"/>
      <c r="G381" s="297"/>
      <c r="H381" s="506"/>
      <c r="I381" s="506"/>
      <c r="J381" s="297"/>
      <c r="K381" s="95"/>
      <c r="L381" s="95"/>
    </row>
    <row r="382" spans="1:12" ht="24.95" customHeight="1" x14ac:dyDescent="0.2">
      <c r="A382" s="339"/>
      <c r="B382" s="296"/>
      <c r="C382" s="296"/>
      <c r="D382" s="296"/>
      <c r="E382" s="297"/>
      <c r="F382" s="102"/>
      <c r="G382" s="297"/>
      <c r="H382" s="506"/>
      <c r="I382" s="506"/>
      <c r="J382" s="297"/>
      <c r="K382" s="95"/>
      <c r="L382" s="95"/>
    </row>
    <row r="383" spans="1:12" ht="24.95" customHeight="1" x14ac:dyDescent="0.2">
      <c r="A383" s="339"/>
      <c r="B383" s="296"/>
      <c r="C383" s="296"/>
      <c r="D383" s="296"/>
      <c r="E383" s="297"/>
      <c r="F383" s="102"/>
      <c r="G383" s="297"/>
      <c r="H383" s="506"/>
      <c r="I383" s="506"/>
      <c r="J383" s="297"/>
      <c r="K383" s="95"/>
      <c r="L383" s="95"/>
    </row>
    <row r="384" spans="1:12" ht="24.95" customHeight="1" x14ac:dyDescent="0.2">
      <c r="A384" s="339"/>
      <c r="B384" s="296"/>
      <c r="C384" s="296"/>
      <c r="D384" s="296"/>
      <c r="E384" s="297"/>
      <c r="F384" s="102"/>
      <c r="G384" s="297"/>
      <c r="H384" s="506"/>
      <c r="I384" s="506"/>
      <c r="J384" s="297"/>
      <c r="K384" s="95"/>
      <c r="L384" s="95"/>
    </row>
    <row r="385" spans="1:12" ht="24.95" customHeight="1" x14ac:dyDescent="0.2">
      <c r="A385" s="339"/>
      <c r="B385" s="296"/>
      <c r="C385" s="296"/>
      <c r="D385" s="296"/>
      <c r="E385" s="297"/>
      <c r="F385" s="102"/>
      <c r="G385" s="297"/>
      <c r="H385" s="506"/>
      <c r="I385" s="506"/>
      <c r="J385" s="297"/>
      <c r="K385" s="95"/>
      <c r="L385" s="95"/>
    </row>
    <row r="386" spans="1:12" ht="24.95" customHeight="1" x14ac:dyDescent="0.2">
      <c r="A386" s="339"/>
      <c r="B386" s="296"/>
      <c r="C386" s="296"/>
      <c r="D386" s="296"/>
      <c r="E386" s="297"/>
      <c r="F386" s="102"/>
      <c r="G386" s="297"/>
      <c r="H386" s="506"/>
      <c r="I386" s="506"/>
      <c r="J386" s="297"/>
      <c r="K386" s="95"/>
      <c r="L386" s="95"/>
    </row>
    <row r="387" spans="1:12" ht="24.95" customHeight="1" x14ac:dyDescent="0.2">
      <c r="A387" s="339"/>
      <c r="B387" s="296"/>
      <c r="C387" s="296"/>
      <c r="D387" s="296"/>
      <c r="E387" s="297"/>
      <c r="F387" s="102"/>
      <c r="G387" s="297"/>
      <c r="H387" s="506"/>
      <c r="I387" s="506"/>
      <c r="J387" s="297"/>
      <c r="K387" s="95"/>
      <c r="L387" s="95"/>
    </row>
    <row r="388" spans="1:12" ht="24.95" customHeight="1" x14ac:dyDescent="0.2">
      <c r="A388" s="339"/>
      <c r="B388" s="296"/>
      <c r="C388" s="296"/>
      <c r="D388" s="296"/>
      <c r="E388" s="297"/>
      <c r="F388" s="102"/>
      <c r="G388" s="297"/>
      <c r="H388" s="506"/>
      <c r="I388" s="506"/>
      <c r="J388" s="297"/>
      <c r="K388" s="95"/>
      <c r="L388" s="95"/>
    </row>
    <row r="389" spans="1:12" ht="24.95" customHeight="1" x14ac:dyDescent="0.2">
      <c r="A389" s="339"/>
      <c r="B389" s="296"/>
      <c r="C389" s="296"/>
      <c r="D389" s="296"/>
      <c r="E389" s="297"/>
      <c r="F389" s="102"/>
      <c r="G389" s="297"/>
      <c r="H389" s="506"/>
      <c r="I389" s="506"/>
      <c r="J389" s="297"/>
      <c r="K389" s="95"/>
      <c r="L389" s="95"/>
    </row>
    <row r="390" spans="1:12" ht="24.95" customHeight="1" x14ac:dyDescent="0.2">
      <c r="A390" s="339"/>
      <c r="B390" s="296"/>
      <c r="C390" s="296"/>
      <c r="D390" s="296"/>
      <c r="E390" s="297"/>
      <c r="F390" s="102"/>
      <c r="G390" s="297"/>
      <c r="H390" s="506"/>
      <c r="I390" s="506"/>
      <c r="J390" s="297"/>
      <c r="K390" s="95"/>
      <c r="L390" s="95"/>
    </row>
    <row r="391" spans="1:12" ht="24.95" customHeight="1" x14ac:dyDescent="0.2">
      <c r="A391" s="339"/>
      <c r="B391" s="296"/>
      <c r="C391" s="296"/>
      <c r="D391" s="296"/>
      <c r="E391" s="297"/>
      <c r="F391" s="102"/>
      <c r="G391" s="297"/>
      <c r="H391" s="506"/>
      <c r="I391" s="506"/>
      <c r="J391" s="297"/>
      <c r="K391" s="95"/>
      <c r="L391" s="95"/>
    </row>
    <row r="392" spans="1:12" ht="24.95" customHeight="1" x14ac:dyDescent="0.2">
      <c r="A392" s="339"/>
      <c r="B392" s="296"/>
      <c r="C392" s="296"/>
      <c r="D392" s="296"/>
      <c r="E392" s="297"/>
      <c r="F392" s="102"/>
      <c r="G392" s="297"/>
      <c r="H392" s="506"/>
      <c r="I392" s="506"/>
      <c r="J392" s="297"/>
      <c r="K392" s="95"/>
      <c r="L392" s="95"/>
    </row>
    <row r="393" spans="1:12" ht="24.95" customHeight="1" x14ac:dyDescent="0.2">
      <c r="A393" s="339"/>
      <c r="B393" s="296"/>
      <c r="C393" s="296"/>
      <c r="D393" s="296"/>
      <c r="E393" s="297"/>
      <c r="F393" s="102"/>
      <c r="G393" s="297"/>
      <c r="H393" s="506"/>
      <c r="I393" s="506"/>
      <c r="J393" s="297"/>
      <c r="K393" s="95"/>
      <c r="L393" s="95"/>
    </row>
    <row r="394" spans="1:12" ht="24.95" customHeight="1" x14ac:dyDescent="0.2">
      <c r="A394" s="339"/>
      <c r="B394" s="296"/>
      <c r="C394" s="296"/>
      <c r="D394" s="296"/>
      <c r="E394" s="297"/>
      <c r="F394" s="102"/>
      <c r="G394" s="297"/>
      <c r="H394" s="506"/>
      <c r="I394" s="506"/>
      <c r="J394" s="297"/>
      <c r="K394" s="95"/>
      <c r="L394" s="95"/>
    </row>
    <row r="395" spans="1:12" ht="24.95" customHeight="1" x14ac:dyDescent="0.2">
      <c r="A395" s="339"/>
      <c r="B395" s="296"/>
      <c r="C395" s="296"/>
      <c r="D395" s="296"/>
      <c r="E395" s="297"/>
      <c r="F395" s="102"/>
      <c r="G395" s="297"/>
      <c r="H395" s="506"/>
      <c r="I395" s="506"/>
      <c r="J395" s="297"/>
      <c r="K395" s="95"/>
      <c r="L395" s="95"/>
    </row>
    <row r="396" spans="1:12" ht="24.95" customHeight="1" x14ac:dyDescent="0.2">
      <c r="A396" s="339"/>
      <c r="B396" s="296"/>
      <c r="C396" s="296"/>
      <c r="D396" s="296"/>
      <c r="E396" s="297"/>
      <c r="F396" s="102"/>
      <c r="G396" s="297"/>
      <c r="H396" s="506"/>
      <c r="I396" s="506"/>
      <c r="J396" s="297"/>
      <c r="K396" s="95"/>
      <c r="L396" s="95"/>
    </row>
    <row r="397" spans="1:12" ht="24.95" customHeight="1" x14ac:dyDescent="0.2">
      <c r="A397" s="339"/>
      <c r="B397" s="296"/>
      <c r="C397" s="296"/>
      <c r="D397" s="296"/>
      <c r="E397" s="297"/>
      <c r="F397" s="102"/>
      <c r="G397" s="297"/>
      <c r="H397" s="506"/>
      <c r="I397" s="506"/>
      <c r="J397" s="297"/>
      <c r="K397" s="95"/>
      <c r="L397" s="95"/>
    </row>
    <row r="398" spans="1:12" ht="24.95" customHeight="1" x14ac:dyDescent="0.2">
      <c r="A398" s="339"/>
      <c r="B398" s="296"/>
      <c r="C398" s="296"/>
      <c r="D398" s="296"/>
      <c r="E398" s="297"/>
      <c r="F398" s="102"/>
      <c r="G398" s="297"/>
      <c r="H398" s="506"/>
      <c r="I398" s="506"/>
      <c r="J398" s="297"/>
      <c r="K398" s="95"/>
      <c r="L398" s="95"/>
    </row>
    <row r="399" spans="1:12" ht="24.95" customHeight="1" x14ac:dyDescent="0.2">
      <c r="A399" s="339"/>
      <c r="B399" s="296"/>
      <c r="C399" s="296"/>
      <c r="D399" s="296"/>
      <c r="E399" s="297"/>
      <c r="F399" s="102"/>
      <c r="G399" s="297"/>
      <c r="H399" s="506"/>
      <c r="I399" s="506"/>
      <c r="J399" s="297"/>
      <c r="K399" s="95"/>
      <c r="L399" s="95"/>
    </row>
    <row r="400" spans="1:12" ht="24.95" customHeight="1" x14ac:dyDescent="0.2">
      <c r="A400" s="339"/>
      <c r="B400" s="296"/>
      <c r="C400" s="296"/>
      <c r="D400" s="296"/>
      <c r="E400" s="297"/>
      <c r="F400" s="102"/>
      <c r="G400" s="297"/>
      <c r="H400" s="506"/>
      <c r="I400" s="506"/>
      <c r="J400" s="297"/>
      <c r="K400" s="95"/>
      <c r="L400" s="95"/>
    </row>
    <row r="401" spans="1:12" ht="24.95" customHeight="1" x14ac:dyDescent="0.2">
      <c r="A401" s="339"/>
      <c r="B401" s="296"/>
      <c r="C401" s="296"/>
      <c r="D401" s="296"/>
      <c r="E401" s="297"/>
      <c r="F401" s="102"/>
      <c r="G401" s="297"/>
      <c r="H401" s="506"/>
      <c r="I401" s="506"/>
      <c r="J401" s="297"/>
      <c r="K401" s="95"/>
      <c r="L401" s="95"/>
    </row>
    <row r="402" spans="1:12" ht="24.95" customHeight="1" x14ac:dyDescent="0.2">
      <c r="A402" s="339"/>
      <c r="B402" s="296"/>
      <c r="C402" s="296"/>
      <c r="D402" s="296"/>
      <c r="E402" s="297"/>
      <c r="F402" s="102"/>
      <c r="G402" s="297"/>
      <c r="H402" s="506"/>
      <c r="I402" s="506"/>
      <c r="J402" s="297"/>
      <c r="K402" s="95"/>
      <c r="L402" s="95"/>
    </row>
    <row r="403" spans="1:12" ht="24.95" customHeight="1" x14ac:dyDescent="0.2">
      <c r="A403" s="339"/>
      <c r="B403" s="296"/>
      <c r="C403" s="296"/>
      <c r="D403" s="296"/>
      <c r="E403" s="297"/>
      <c r="F403" s="102"/>
      <c r="G403" s="297"/>
      <c r="H403" s="506"/>
      <c r="I403" s="506"/>
      <c r="J403" s="297"/>
      <c r="K403" s="95"/>
      <c r="L403" s="95"/>
    </row>
    <row r="404" spans="1:12" ht="24.95" customHeight="1" x14ac:dyDescent="0.2">
      <c r="A404" s="339"/>
      <c r="B404" s="296"/>
      <c r="C404" s="296"/>
      <c r="D404" s="296"/>
      <c r="E404" s="297"/>
      <c r="F404" s="102"/>
      <c r="G404" s="297"/>
      <c r="H404" s="506"/>
      <c r="I404" s="506"/>
      <c r="J404" s="297"/>
      <c r="K404" s="95"/>
      <c r="L404" s="95"/>
    </row>
    <row r="405" spans="1:12" ht="24.95" customHeight="1" x14ac:dyDescent="0.2">
      <c r="A405" s="339"/>
      <c r="B405" s="296"/>
      <c r="C405" s="296"/>
      <c r="D405" s="296"/>
      <c r="E405" s="297"/>
      <c r="F405" s="102"/>
      <c r="G405" s="297"/>
      <c r="H405" s="506"/>
      <c r="I405" s="506"/>
      <c r="J405" s="297"/>
      <c r="K405" s="95"/>
      <c r="L405" s="95"/>
    </row>
    <row r="406" spans="1:12" ht="24.95" customHeight="1" x14ac:dyDescent="0.2">
      <c r="A406" s="339"/>
      <c r="B406" s="296"/>
      <c r="C406" s="296"/>
      <c r="D406" s="296"/>
      <c r="E406" s="297"/>
      <c r="F406" s="102"/>
      <c r="G406" s="297"/>
      <c r="H406" s="506"/>
      <c r="I406" s="506"/>
      <c r="J406" s="297"/>
      <c r="K406" s="95"/>
      <c r="L406" s="95"/>
    </row>
    <row r="407" spans="1:12" ht="24.95" customHeight="1" x14ac:dyDescent="0.2">
      <c r="A407" s="339"/>
      <c r="B407" s="296"/>
      <c r="C407" s="296"/>
      <c r="D407" s="296"/>
      <c r="E407" s="297"/>
      <c r="F407" s="102"/>
      <c r="G407" s="297"/>
      <c r="H407" s="506"/>
      <c r="I407" s="506"/>
      <c r="J407" s="297"/>
      <c r="K407" s="95"/>
      <c r="L407" s="95"/>
    </row>
    <row r="408" spans="1:12" ht="24.95" customHeight="1" x14ac:dyDescent="0.2">
      <c r="A408" s="339"/>
      <c r="B408" s="296"/>
      <c r="C408" s="296"/>
      <c r="D408" s="296"/>
      <c r="E408" s="297"/>
      <c r="F408" s="102"/>
      <c r="G408" s="297"/>
      <c r="H408" s="506"/>
      <c r="I408" s="506"/>
      <c r="J408" s="297"/>
      <c r="K408" s="95"/>
      <c r="L408" s="95"/>
    </row>
    <row r="409" spans="1:12" ht="24.95" customHeight="1" x14ac:dyDescent="0.2">
      <c r="A409" s="339"/>
      <c r="B409" s="296"/>
      <c r="C409" s="296"/>
      <c r="D409" s="296"/>
      <c r="E409" s="297"/>
      <c r="F409" s="102"/>
      <c r="G409" s="297"/>
      <c r="H409" s="506"/>
      <c r="I409" s="506"/>
      <c r="J409" s="297"/>
      <c r="K409" s="95"/>
      <c r="L409" s="95"/>
    </row>
    <row r="410" spans="1:12" ht="24.95" customHeight="1" x14ac:dyDescent="0.2">
      <c r="A410" s="339"/>
      <c r="B410" s="296"/>
      <c r="C410" s="296"/>
      <c r="D410" s="296"/>
      <c r="E410" s="297"/>
      <c r="F410" s="102"/>
      <c r="G410" s="297"/>
      <c r="H410" s="506"/>
      <c r="I410" s="506"/>
      <c r="J410" s="297"/>
      <c r="K410" s="95"/>
      <c r="L410" s="95"/>
    </row>
    <row r="411" spans="1:12" ht="24.95" customHeight="1" x14ac:dyDescent="0.2">
      <c r="A411" s="339"/>
      <c r="B411" s="296"/>
      <c r="C411" s="296"/>
      <c r="D411" s="296"/>
      <c r="E411" s="297"/>
      <c r="F411" s="102"/>
      <c r="G411" s="297"/>
      <c r="H411" s="506"/>
      <c r="I411" s="506"/>
      <c r="J411" s="297"/>
      <c r="K411" s="95"/>
      <c r="L411" s="95"/>
    </row>
    <row r="412" spans="1:12" ht="24.95" customHeight="1" x14ac:dyDescent="0.2">
      <c r="A412" s="339"/>
      <c r="B412" s="296"/>
      <c r="C412" s="296"/>
      <c r="D412" s="296"/>
      <c r="E412" s="297"/>
      <c r="F412" s="102"/>
      <c r="G412" s="297"/>
      <c r="H412" s="506"/>
      <c r="I412" s="506"/>
      <c r="J412" s="297"/>
      <c r="K412" s="95"/>
      <c r="L412" s="95"/>
    </row>
    <row r="413" spans="1:12" ht="24.95" customHeight="1" x14ac:dyDescent="0.2">
      <c r="A413" s="339"/>
      <c r="B413" s="296"/>
      <c r="C413" s="296"/>
      <c r="D413" s="296"/>
      <c r="E413" s="297"/>
      <c r="F413" s="102"/>
      <c r="G413" s="297"/>
      <c r="H413" s="506"/>
      <c r="I413" s="506"/>
      <c r="J413" s="297"/>
      <c r="K413" s="95"/>
      <c r="L413" s="95"/>
    </row>
    <row r="414" spans="1:12" ht="24.95" customHeight="1" x14ac:dyDescent="0.2">
      <c r="A414" s="339"/>
      <c r="B414" s="296"/>
      <c r="C414" s="296"/>
      <c r="D414" s="296"/>
      <c r="E414" s="297"/>
      <c r="F414" s="102"/>
      <c r="G414" s="297"/>
      <c r="H414" s="506"/>
      <c r="I414" s="506"/>
      <c r="J414" s="297"/>
      <c r="K414" s="95"/>
      <c r="L414" s="95"/>
    </row>
    <row r="415" spans="1:12" ht="24.95" customHeight="1" x14ac:dyDescent="0.2">
      <c r="A415" s="339"/>
      <c r="B415" s="296"/>
      <c r="C415" s="296"/>
      <c r="D415" s="296"/>
      <c r="E415" s="297"/>
      <c r="F415" s="102"/>
      <c r="G415" s="297"/>
      <c r="H415" s="506"/>
      <c r="I415" s="506"/>
      <c r="J415" s="297"/>
      <c r="K415" s="95"/>
      <c r="L415" s="95"/>
    </row>
    <row r="416" spans="1:12" ht="24.95" customHeight="1" x14ac:dyDescent="0.2">
      <c r="A416" s="339"/>
      <c r="B416" s="296"/>
      <c r="C416" s="296"/>
      <c r="D416" s="296"/>
      <c r="E416" s="297"/>
      <c r="F416" s="102"/>
      <c r="G416" s="297"/>
      <c r="H416" s="506"/>
      <c r="I416" s="506"/>
      <c r="J416" s="297"/>
      <c r="K416" s="95"/>
      <c r="L416" s="95"/>
    </row>
    <row r="417" spans="1:12" ht="24.95" customHeight="1" x14ac:dyDescent="0.2">
      <c r="A417" s="339"/>
      <c r="B417" s="296"/>
      <c r="C417" s="296"/>
      <c r="D417" s="296"/>
      <c r="E417" s="297"/>
      <c r="F417" s="102"/>
      <c r="G417" s="297"/>
      <c r="H417" s="506"/>
      <c r="I417" s="506"/>
      <c r="J417" s="297"/>
      <c r="K417" s="95"/>
      <c r="L417" s="95"/>
    </row>
    <row r="418" spans="1:12" ht="24.95" customHeight="1" x14ac:dyDescent="0.2">
      <c r="A418" s="339"/>
      <c r="B418" s="296"/>
      <c r="C418" s="296"/>
      <c r="D418" s="296"/>
      <c r="E418" s="297"/>
      <c r="F418" s="102"/>
      <c r="G418" s="297"/>
      <c r="H418" s="506"/>
      <c r="I418" s="506"/>
      <c r="J418" s="297"/>
      <c r="K418" s="95"/>
      <c r="L418" s="95"/>
    </row>
    <row r="419" spans="1:12" ht="24.95" customHeight="1" x14ac:dyDescent="0.2">
      <c r="A419" s="339"/>
      <c r="B419" s="296"/>
      <c r="C419" s="296"/>
      <c r="D419" s="296"/>
      <c r="E419" s="297"/>
      <c r="F419" s="102"/>
      <c r="G419" s="297"/>
      <c r="H419" s="506"/>
      <c r="I419" s="506"/>
      <c r="J419" s="297"/>
      <c r="K419" s="95"/>
      <c r="L419" s="95"/>
    </row>
    <row r="420" spans="1:12" ht="24.95" customHeight="1" x14ac:dyDescent="0.2">
      <c r="A420" s="339"/>
      <c r="B420" s="296"/>
      <c r="C420" s="296"/>
      <c r="D420" s="296"/>
      <c r="E420" s="297"/>
      <c r="F420" s="102"/>
      <c r="G420" s="297"/>
      <c r="H420" s="506"/>
      <c r="I420" s="506"/>
      <c r="J420" s="297"/>
      <c r="K420" s="95"/>
      <c r="L420" s="95"/>
    </row>
    <row r="421" spans="1:12" ht="24.95" customHeight="1" x14ac:dyDescent="0.2">
      <c r="A421" s="339"/>
      <c r="B421" s="296"/>
      <c r="C421" s="296"/>
      <c r="D421" s="296"/>
      <c r="E421" s="297"/>
      <c r="F421" s="102"/>
      <c r="G421" s="297"/>
      <c r="H421" s="506"/>
      <c r="I421" s="506"/>
      <c r="J421" s="297"/>
      <c r="K421" s="95"/>
      <c r="L421" s="95"/>
    </row>
    <row r="422" spans="1:12" ht="24.95" customHeight="1" x14ac:dyDescent="0.2">
      <c r="A422" s="339"/>
      <c r="B422" s="296"/>
      <c r="C422" s="296"/>
      <c r="D422" s="296"/>
      <c r="E422" s="297"/>
      <c r="F422" s="102"/>
      <c r="G422" s="297"/>
      <c r="H422" s="506"/>
      <c r="I422" s="506"/>
      <c r="J422" s="297"/>
      <c r="K422" s="95"/>
      <c r="L422" s="95"/>
    </row>
    <row r="423" spans="1:12" ht="24.95" customHeight="1" x14ac:dyDescent="0.2">
      <c r="A423" s="339"/>
      <c r="B423" s="296"/>
      <c r="C423" s="296"/>
      <c r="D423" s="296"/>
      <c r="E423" s="297"/>
      <c r="F423" s="102"/>
      <c r="G423" s="297"/>
      <c r="H423" s="506"/>
      <c r="I423" s="506"/>
      <c r="J423" s="297"/>
      <c r="K423" s="95"/>
      <c r="L423" s="95"/>
    </row>
    <row r="424" spans="1:12" ht="24.95" customHeight="1" x14ac:dyDescent="0.2">
      <c r="A424" s="339"/>
      <c r="B424" s="296"/>
      <c r="C424" s="296"/>
      <c r="D424" s="296"/>
      <c r="E424" s="297"/>
      <c r="F424" s="102"/>
      <c r="G424" s="297"/>
      <c r="H424" s="506"/>
      <c r="I424" s="506"/>
      <c r="J424" s="297"/>
      <c r="K424" s="95"/>
      <c r="L424" s="95"/>
    </row>
    <row r="425" spans="1:12" ht="24.95" customHeight="1" x14ac:dyDescent="0.2">
      <c r="A425" s="339"/>
      <c r="B425" s="296"/>
      <c r="C425" s="296"/>
      <c r="D425" s="296"/>
      <c r="E425" s="297"/>
      <c r="F425" s="102"/>
      <c r="G425" s="297"/>
      <c r="H425" s="506"/>
      <c r="I425" s="506"/>
      <c r="J425" s="297"/>
      <c r="K425" s="95"/>
      <c r="L425" s="95"/>
    </row>
    <row r="426" spans="1:12" ht="24.95" customHeight="1" x14ac:dyDescent="0.2">
      <c r="A426" s="339"/>
      <c r="B426" s="296"/>
      <c r="C426" s="296"/>
      <c r="D426" s="296"/>
      <c r="E426" s="297"/>
      <c r="F426" s="102"/>
      <c r="G426" s="297"/>
      <c r="H426" s="506"/>
      <c r="I426" s="506"/>
      <c r="J426" s="297"/>
      <c r="K426" s="95"/>
      <c r="L426" s="95"/>
    </row>
    <row r="427" spans="1:12" ht="24.95" customHeight="1" x14ac:dyDescent="0.2">
      <c r="A427" s="339"/>
      <c r="B427" s="296"/>
      <c r="C427" s="296"/>
      <c r="D427" s="296"/>
      <c r="E427" s="297"/>
      <c r="F427" s="102"/>
      <c r="G427" s="297"/>
      <c r="H427" s="506"/>
      <c r="I427" s="506"/>
      <c r="J427" s="297"/>
      <c r="K427" s="95"/>
      <c r="L427" s="95"/>
    </row>
    <row r="428" spans="1:12" ht="24.95" customHeight="1" x14ac:dyDescent="0.2">
      <c r="A428" s="339"/>
      <c r="B428" s="296"/>
      <c r="C428" s="296"/>
      <c r="D428" s="296"/>
      <c r="E428" s="297"/>
      <c r="F428" s="102"/>
      <c r="G428" s="297"/>
      <c r="H428" s="506"/>
      <c r="I428" s="506"/>
      <c r="J428" s="297"/>
      <c r="K428" s="95"/>
      <c r="L428" s="95"/>
    </row>
    <row r="429" spans="1:12" ht="24.95" customHeight="1" x14ac:dyDescent="0.2">
      <c r="A429" s="339"/>
      <c r="B429" s="296"/>
      <c r="C429" s="296"/>
      <c r="D429" s="296"/>
      <c r="E429" s="297"/>
      <c r="F429" s="102"/>
      <c r="G429" s="297"/>
      <c r="H429" s="506"/>
      <c r="I429" s="506"/>
      <c r="J429" s="297"/>
      <c r="K429" s="95"/>
      <c r="L429" s="95"/>
    </row>
    <row r="430" spans="1:12" ht="24.95" customHeight="1" x14ac:dyDescent="0.2">
      <c r="A430" s="339"/>
      <c r="B430" s="296"/>
      <c r="C430" s="296"/>
      <c r="D430" s="296"/>
      <c r="E430" s="297"/>
      <c r="F430" s="102"/>
      <c r="G430" s="297"/>
      <c r="H430" s="506"/>
      <c r="I430" s="506"/>
      <c r="J430" s="297"/>
      <c r="K430" s="95"/>
      <c r="L430" s="95"/>
    </row>
    <row r="431" spans="1:12" ht="24.95" customHeight="1" x14ac:dyDescent="0.2">
      <c r="A431" s="339"/>
      <c r="B431" s="296"/>
      <c r="C431" s="296"/>
      <c r="D431" s="296"/>
      <c r="E431" s="297"/>
      <c r="F431" s="102"/>
      <c r="G431" s="297"/>
      <c r="H431" s="506"/>
      <c r="I431" s="506"/>
      <c r="J431" s="297"/>
      <c r="K431" s="95"/>
      <c r="L431" s="95"/>
    </row>
    <row r="432" spans="1:12" ht="24.95" customHeight="1" x14ac:dyDescent="0.2">
      <c r="A432" s="339"/>
      <c r="B432" s="296"/>
      <c r="C432" s="296"/>
      <c r="D432" s="296"/>
      <c r="E432" s="297"/>
      <c r="F432" s="102"/>
      <c r="G432" s="297"/>
      <c r="H432" s="506"/>
      <c r="I432" s="506"/>
      <c r="J432" s="297"/>
      <c r="K432" s="95"/>
      <c r="L432" s="95"/>
    </row>
    <row r="433" spans="1:12" ht="24.95" customHeight="1" x14ac:dyDescent="0.2">
      <c r="A433" s="339"/>
      <c r="B433" s="296"/>
      <c r="C433" s="296"/>
      <c r="D433" s="296"/>
      <c r="E433" s="297"/>
      <c r="F433" s="102"/>
      <c r="G433" s="297"/>
      <c r="H433" s="506"/>
      <c r="I433" s="506"/>
      <c r="J433" s="297"/>
      <c r="K433" s="95"/>
      <c r="L433" s="95"/>
    </row>
    <row r="434" spans="1:12" ht="24.95" customHeight="1" x14ac:dyDescent="0.2">
      <c r="A434" s="339"/>
      <c r="B434" s="296"/>
      <c r="C434" s="296"/>
      <c r="D434" s="296"/>
      <c r="E434" s="297"/>
      <c r="F434" s="102"/>
      <c r="G434" s="297"/>
      <c r="H434" s="506"/>
      <c r="I434" s="506"/>
      <c r="J434" s="297"/>
      <c r="K434" s="95"/>
      <c r="L434" s="95"/>
    </row>
    <row r="435" spans="1:12" ht="24.95" customHeight="1" x14ac:dyDescent="0.2">
      <c r="A435" s="339"/>
      <c r="B435" s="296"/>
      <c r="C435" s="296"/>
      <c r="D435" s="296"/>
      <c r="E435" s="297"/>
      <c r="F435" s="102"/>
      <c r="G435" s="297"/>
      <c r="H435" s="506"/>
      <c r="I435" s="506"/>
      <c r="J435" s="297"/>
      <c r="K435" s="95"/>
      <c r="L435" s="95"/>
    </row>
    <row r="436" spans="1:12" ht="24.95" customHeight="1" x14ac:dyDescent="0.2">
      <c r="A436" s="339"/>
      <c r="B436" s="296"/>
      <c r="C436" s="296"/>
      <c r="D436" s="296"/>
      <c r="E436" s="297"/>
      <c r="F436" s="102"/>
      <c r="G436" s="297"/>
      <c r="H436" s="506"/>
      <c r="I436" s="506"/>
      <c r="J436" s="297"/>
      <c r="K436" s="95"/>
      <c r="L436" s="95"/>
    </row>
    <row r="437" spans="1:12" ht="24.95" customHeight="1" x14ac:dyDescent="0.2">
      <c r="A437" s="339"/>
      <c r="B437" s="296"/>
      <c r="C437" s="296"/>
      <c r="D437" s="296"/>
      <c r="E437" s="297"/>
      <c r="F437" s="102"/>
      <c r="G437" s="297"/>
      <c r="H437" s="506"/>
      <c r="I437" s="506"/>
      <c r="J437" s="297"/>
      <c r="K437" s="95"/>
      <c r="L437" s="95"/>
    </row>
    <row r="438" spans="1:12" ht="24.95" customHeight="1" x14ac:dyDescent="0.2">
      <c r="A438" s="339"/>
      <c r="B438" s="296"/>
      <c r="C438" s="296"/>
      <c r="D438" s="296"/>
      <c r="E438" s="297"/>
      <c r="F438" s="102"/>
      <c r="G438" s="297"/>
      <c r="H438" s="506"/>
      <c r="I438" s="506"/>
      <c r="J438" s="297"/>
      <c r="K438" s="95"/>
      <c r="L438" s="95"/>
    </row>
    <row r="439" spans="1:12" ht="24.95" customHeight="1" x14ac:dyDescent="0.2">
      <c r="A439" s="339"/>
      <c r="B439" s="296"/>
      <c r="C439" s="296"/>
      <c r="D439" s="296"/>
      <c r="E439" s="297"/>
      <c r="F439" s="102"/>
      <c r="G439" s="297"/>
      <c r="H439" s="506"/>
      <c r="I439" s="506"/>
      <c r="J439" s="297"/>
      <c r="K439" s="95"/>
      <c r="L439" s="95"/>
    </row>
    <row r="440" spans="1:12" ht="24.95" customHeight="1" x14ac:dyDescent="0.2">
      <c r="A440" s="339"/>
      <c r="B440" s="296"/>
      <c r="C440" s="296"/>
      <c r="D440" s="296"/>
      <c r="E440" s="297"/>
      <c r="F440" s="102"/>
      <c r="G440" s="297"/>
      <c r="H440" s="506"/>
      <c r="I440" s="506"/>
      <c r="J440" s="297"/>
      <c r="K440" s="95"/>
      <c r="L440" s="95"/>
    </row>
    <row r="441" spans="1:12" ht="24.95" customHeight="1" x14ac:dyDescent="0.2">
      <c r="A441" s="339"/>
      <c r="B441" s="296"/>
      <c r="C441" s="296"/>
      <c r="D441" s="296"/>
      <c r="E441" s="297"/>
      <c r="F441" s="102"/>
      <c r="G441" s="297"/>
      <c r="H441" s="506"/>
      <c r="I441" s="506"/>
      <c r="J441" s="297"/>
      <c r="K441" s="95"/>
      <c r="L441" s="95"/>
    </row>
    <row r="442" spans="1:12" ht="24.95" customHeight="1" x14ac:dyDescent="0.2">
      <c r="A442" s="339"/>
      <c r="B442" s="296"/>
      <c r="C442" s="296"/>
      <c r="D442" s="296"/>
      <c r="E442" s="297"/>
      <c r="F442" s="102"/>
      <c r="G442" s="297"/>
      <c r="H442" s="506"/>
      <c r="I442" s="506"/>
      <c r="J442" s="297"/>
      <c r="K442" s="95"/>
      <c r="L442" s="95"/>
    </row>
    <row r="443" spans="1:12" ht="24.95" customHeight="1" x14ac:dyDescent="0.2">
      <c r="A443" s="339"/>
      <c r="B443" s="296"/>
      <c r="C443" s="296"/>
      <c r="D443" s="296"/>
      <c r="E443" s="297"/>
      <c r="F443" s="102"/>
      <c r="G443" s="297"/>
      <c r="H443" s="506"/>
      <c r="I443" s="506"/>
      <c r="J443" s="297"/>
      <c r="K443" s="95"/>
      <c r="L443" s="95"/>
    </row>
    <row r="444" spans="1:12" ht="24.95" customHeight="1" x14ac:dyDescent="0.2">
      <c r="A444" s="339"/>
      <c r="B444" s="296"/>
      <c r="C444" s="296"/>
      <c r="D444" s="296"/>
      <c r="E444" s="297"/>
      <c r="F444" s="102"/>
      <c r="G444" s="297"/>
      <c r="H444" s="506"/>
      <c r="I444" s="506"/>
      <c r="J444" s="297"/>
      <c r="K444" s="95"/>
      <c r="L444" s="95"/>
    </row>
    <row r="445" spans="1:12" ht="24.95" customHeight="1" x14ac:dyDescent="0.2">
      <c r="A445" s="339"/>
      <c r="B445" s="296"/>
      <c r="C445" s="296"/>
      <c r="D445" s="296"/>
      <c r="E445" s="297"/>
      <c r="F445" s="102"/>
      <c r="G445" s="297"/>
      <c r="H445" s="506"/>
      <c r="I445" s="506"/>
      <c r="J445" s="297"/>
      <c r="K445" s="95"/>
      <c r="L445" s="95"/>
    </row>
    <row r="446" spans="1:12" ht="24.95" customHeight="1" x14ac:dyDescent="0.2">
      <c r="A446" s="339"/>
      <c r="B446" s="296"/>
      <c r="C446" s="296"/>
      <c r="D446" s="296"/>
      <c r="E446" s="297"/>
      <c r="F446" s="102"/>
      <c r="G446" s="297"/>
      <c r="H446" s="506"/>
      <c r="I446" s="506"/>
      <c r="J446" s="297"/>
      <c r="K446" s="95"/>
      <c r="L446" s="95"/>
    </row>
    <row r="447" spans="1:12" ht="24.95" customHeight="1" x14ac:dyDescent="0.2">
      <c r="A447" s="339"/>
      <c r="B447" s="296"/>
      <c r="C447" s="296"/>
      <c r="D447" s="296"/>
      <c r="E447" s="297"/>
      <c r="F447" s="102"/>
      <c r="G447" s="297"/>
      <c r="H447" s="506"/>
      <c r="I447" s="506"/>
      <c r="J447" s="297"/>
      <c r="K447" s="95"/>
      <c r="L447" s="95"/>
    </row>
    <row r="448" spans="1:12" ht="24.95" customHeight="1" x14ac:dyDescent="0.2">
      <c r="A448" s="339"/>
      <c r="B448" s="296"/>
      <c r="C448" s="296"/>
      <c r="D448" s="296"/>
      <c r="E448" s="297"/>
      <c r="F448" s="102"/>
      <c r="G448" s="297"/>
      <c r="H448" s="506"/>
      <c r="I448" s="506"/>
      <c r="J448" s="297"/>
      <c r="K448" s="95"/>
      <c r="L448" s="95"/>
    </row>
    <row r="449" spans="1:12" ht="24.95" customHeight="1" x14ac:dyDescent="0.2">
      <c r="A449" s="339"/>
      <c r="B449" s="296"/>
      <c r="C449" s="296"/>
      <c r="D449" s="296"/>
      <c r="E449" s="297"/>
      <c r="F449" s="102"/>
      <c r="G449" s="297"/>
      <c r="H449" s="506"/>
      <c r="I449" s="506"/>
      <c r="J449" s="297"/>
      <c r="K449" s="95"/>
      <c r="L449" s="95"/>
    </row>
    <row r="450" spans="1:12" ht="24.95" customHeight="1" x14ac:dyDescent="0.2">
      <c r="A450" s="339"/>
      <c r="B450" s="296"/>
      <c r="C450" s="296"/>
      <c r="D450" s="296"/>
      <c r="E450" s="297"/>
      <c r="F450" s="102"/>
      <c r="G450" s="297"/>
      <c r="H450" s="506"/>
      <c r="I450" s="506"/>
      <c r="J450" s="297"/>
      <c r="K450" s="95"/>
      <c r="L450" s="95"/>
    </row>
    <row r="451" spans="1:12" ht="24.95" customHeight="1" x14ac:dyDescent="0.2">
      <c r="A451" s="339"/>
      <c r="B451" s="296"/>
      <c r="C451" s="296"/>
      <c r="D451" s="296"/>
      <c r="E451" s="297"/>
      <c r="F451" s="102"/>
      <c r="G451" s="297"/>
      <c r="H451" s="506"/>
      <c r="I451" s="506"/>
      <c r="J451" s="297"/>
      <c r="K451" s="95"/>
      <c r="L451" s="95"/>
    </row>
    <row r="452" spans="1:12" ht="24.95" customHeight="1" x14ac:dyDescent="0.2">
      <c r="A452" s="339"/>
      <c r="B452" s="296"/>
      <c r="C452" s="296"/>
      <c r="D452" s="296"/>
      <c r="E452" s="297"/>
      <c r="F452" s="102"/>
      <c r="G452" s="297"/>
      <c r="H452" s="506"/>
      <c r="I452" s="506"/>
      <c r="J452" s="297"/>
      <c r="K452" s="95"/>
      <c r="L452" s="95"/>
    </row>
    <row r="453" spans="1:12" ht="24.95" customHeight="1" x14ac:dyDescent="0.2">
      <c r="A453" s="339"/>
      <c r="B453" s="296"/>
      <c r="C453" s="296"/>
      <c r="D453" s="296"/>
      <c r="E453" s="297"/>
      <c r="F453" s="102"/>
      <c r="G453" s="297"/>
      <c r="H453" s="506"/>
      <c r="I453" s="506"/>
      <c r="J453" s="297"/>
      <c r="K453" s="95"/>
      <c r="L453" s="95"/>
    </row>
    <row r="454" spans="1:12" ht="24.95" customHeight="1" x14ac:dyDescent="0.2">
      <c r="A454" s="339"/>
      <c r="B454" s="296"/>
      <c r="C454" s="296"/>
      <c r="D454" s="296"/>
      <c r="E454" s="297"/>
      <c r="F454" s="102"/>
      <c r="G454" s="297"/>
      <c r="H454" s="506"/>
      <c r="I454" s="506"/>
      <c r="J454" s="297"/>
      <c r="K454" s="95"/>
      <c r="L454" s="95"/>
    </row>
    <row r="455" spans="1:12" ht="24.95" customHeight="1" x14ac:dyDescent="0.2">
      <c r="A455" s="339"/>
      <c r="B455" s="296"/>
      <c r="C455" s="296"/>
      <c r="D455" s="296"/>
      <c r="E455" s="297"/>
      <c r="F455" s="102"/>
      <c r="G455" s="297"/>
      <c r="H455" s="506"/>
      <c r="I455" s="506"/>
      <c r="J455" s="297"/>
      <c r="K455" s="95"/>
      <c r="L455" s="95"/>
    </row>
    <row r="456" spans="1:12" ht="24.95" customHeight="1" x14ac:dyDescent="0.2">
      <c r="A456" s="339"/>
      <c r="B456" s="296"/>
      <c r="C456" s="296"/>
      <c r="D456" s="296"/>
      <c r="E456" s="297"/>
      <c r="F456" s="102"/>
      <c r="G456" s="297"/>
      <c r="H456" s="506"/>
      <c r="I456" s="506"/>
      <c r="J456" s="297"/>
      <c r="K456" s="95"/>
      <c r="L456" s="95"/>
    </row>
    <row r="457" spans="1:12" ht="24.95" customHeight="1" x14ac:dyDescent="0.2">
      <c r="A457" s="339"/>
      <c r="B457" s="296"/>
      <c r="C457" s="296"/>
      <c r="D457" s="296"/>
      <c r="E457" s="297"/>
      <c r="F457" s="102"/>
      <c r="G457" s="297"/>
      <c r="H457" s="506"/>
      <c r="I457" s="506"/>
      <c r="J457" s="297"/>
      <c r="K457" s="95"/>
      <c r="L457" s="95"/>
    </row>
    <row r="458" spans="1:12" ht="24.95" customHeight="1" x14ac:dyDescent="0.2">
      <c r="A458" s="339"/>
      <c r="B458" s="296"/>
      <c r="C458" s="296"/>
      <c r="D458" s="296"/>
      <c r="E458" s="297"/>
      <c r="F458" s="102"/>
      <c r="G458" s="297"/>
      <c r="H458" s="506"/>
      <c r="I458" s="506"/>
      <c r="J458" s="297"/>
      <c r="K458" s="95"/>
      <c r="L458" s="95"/>
    </row>
    <row r="459" spans="1:12" ht="24.95" customHeight="1" x14ac:dyDescent="0.2">
      <c r="A459" s="339"/>
      <c r="B459" s="296"/>
      <c r="C459" s="296"/>
      <c r="D459" s="296"/>
      <c r="E459" s="297"/>
      <c r="F459" s="102"/>
      <c r="G459" s="297"/>
      <c r="H459" s="506"/>
      <c r="I459" s="506"/>
      <c r="J459" s="297"/>
      <c r="K459" s="95"/>
      <c r="L459" s="95"/>
    </row>
    <row r="460" spans="1:12" ht="24.95" customHeight="1" x14ac:dyDescent="0.2">
      <c r="A460" s="339"/>
      <c r="B460" s="296"/>
      <c r="C460" s="296"/>
      <c r="D460" s="296"/>
      <c r="E460" s="297"/>
      <c r="F460" s="102"/>
      <c r="G460" s="297"/>
      <c r="H460" s="506"/>
      <c r="I460" s="506"/>
      <c r="J460" s="297"/>
      <c r="K460" s="95"/>
      <c r="L460" s="95"/>
    </row>
    <row r="461" spans="1:12" ht="24.95" customHeight="1" x14ac:dyDescent="0.2">
      <c r="A461" s="339"/>
      <c r="B461" s="296"/>
      <c r="C461" s="296"/>
      <c r="D461" s="296"/>
      <c r="E461" s="297"/>
      <c r="F461" s="102"/>
      <c r="G461" s="297"/>
      <c r="H461" s="506"/>
      <c r="I461" s="506"/>
      <c r="J461" s="297"/>
      <c r="K461" s="95"/>
      <c r="L461" s="95"/>
    </row>
    <row r="462" spans="1:12" ht="24.95" customHeight="1" x14ac:dyDescent="0.2">
      <c r="A462" s="339"/>
      <c r="B462" s="296"/>
      <c r="C462" s="296"/>
      <c r="D462" s="296"/>
      <c r="E462" s="297"/>
      <c r="F462" s="102"/>
      <c r="G462" s="297"/>
      <c r="H462" s="506"/>
      <c r="I462" s="506"/>
      <c r="J462" s="297"/>
      <c r="K462" s="95"/>
      <c r="L462" s="95"/>
    </row>
    <row r="463" spans="1:12" ht="24.95" customHeight="1" x14ac:dyDescent="0.2">
      <c r="A463" s="339"/>
      <c r="B463" s="296"/>
      <c r="C463" s="296"/>
      <c r="D463" s="296"/>
      <c r="E463" s="297"/>
      <c r="F463" s="102"/>
      <c r="G463" s="297"/>
      <c r="H463" s="506"/>
      <c r="I463" s="506"/>
      <c r="J463" s="297"/>
      <c r="K463" s="95"/>
      <c r="L463" s="95"/>
    </row>
    <row r="464" spans="1:12" ht="24.95" customHeight="1" x14ac:dyDescent="0.2">
      <c r="A464" s="339"/>
      <c r="B464" s="296"/>
      <c r="C464" s="296"/>
      <c r="D464" s="296"/>
      <c r="E464" s="297"/>
      <c r="F464" s="102"/>
      <c r="G464" s="297"/>
      <c r="H464" s="506"/>
      <c r="I464" s="506"/>
      <c r="J464" s="297"/>
      <c r="K464" s="95"/>
      <c r="L464" s="95"/>
    </row>
    <row r="465" spans="1:12" ht="24.95" customHeight="1" x14ac:dyDescent="0.2">
      <c r="A465" s="339"/>
      <c r="B465" s="296"/>
      <c r="C465" s="296"/>
      <c r="D465" s="296"/>
      <c r="E465" s="297"/>
      <c r="F465" s="102"/>
      <c r="G465" s="297"/>
      <c r="H465" s="506"/>
      <c r="I465" s="506"/>
      <c r="J465" s="297"/>
      <c r="K465" s="95"/>
      <c r="L465" s="95"/>
    </row>
    <row r="466" spans="1:12" ht="24.95" customHeight="1" x14ac:dyDescent="0.2">
      <c r="A466" s="339"/>
      <c r="B466" s="296"/>
      <c r="C466" s="296"/>
      <c r="D466" s="296"/>
      <c r="E466" s="297"/>
      <c r="F466" s="102"/>
      <c r="G466" s="297"/>
      <c r="H466" s="506"/>
      <c r="I466" s="506"/>
      <c r="J466" s="297"/>
      <c r="K466" s="95"/>
      <c r="L466" s="95"/>
    </row>
    <row r="467" spans="1:12" ht="24.95" customHeight="1" x14ac:dyDescent="0.2">
      <c r="A467" s="339"/>
      <c r="B467" s="296"/>
      <c r="C467" s="296"/>
      <c r="D467" s="296"/>
      <c r="E467" s="297"/>
      <c r="F467" s="102"/>
      <c r="G467" s="297"/>
      <c r="H467" s="506"/>
      <c r="I467" s="506"/>
      <c r="J467" s="297"/>
      <c r="K467" s="95"/>
      <c r="L467" s="95"/>
    </row>
    <row r="468" spans="1:12" ht="24.95" customHeight="1" x14ac:dyDescent="0.2">
      <c r="A468" s="339"/>
      <c r="B468" s="296"/>
      <c r="C468" s="296"/>
      <c r="D468" s="296"/>
      <c r="E468" s="297"/>
      <c r="F468" s="102"/>
      <c r="G468" s="297"/>
      <c r="H468" s="506"/>
      <c r="I468" s="506"/>
      <c r="J468" s="297"/>
      <c r="K468" s="95"/>
      <c r="L468" s="95"/>
    </row>
    <row r="469" spans="1:12" ht="24.95" customHeight="1" x14ac:dyDescent="0.2">
      <c r="A469" s="339"/>
      <c r="B469" s="296"/>
      <c r="C469" s="296"/>
      <c r="D469" s="296"/>
      <c r="E469" s="297"/>
      <c r="F469" s="102"/>
      <c r="G469" s="297"/>
      <c r="H469" s="506"/>
      <c r="I469" s="506"/>
      <c r="J469" s="297"/>
      <c r="K469" s="95"/>
      <c r="L469" s="95"/>
    </row>
    <row r="470" spans="1:12" ht="24.95" customHeight="1" x14ac:dyDescent="0.2">
      <c r="A470" s="339"/>
      <c r="B470" s="296"/>
      <c r="C470" s="296"/>
      <c r="D470" s="296"/>
      <c r="E470" s="297"/>
      <c r="F470" s="102"/>
      <c r="G470" s="297"/>
      <c r="H470" s="506"/>
      <c r="I470" s="506"/>
      <c r="J470" s="297"/>
      <c r="K470" s="95"/>
      <c r="L470" s="95"/>
    </row>
    <row r="471" spans="1:12" ht="24.95" customHeight="1" x14ac:dyDescent="0.2">
      <c r="A471" s="339"/>
      <c r="B471" s="296"/>
      <c r="C471" s="296"/>
      <c r="D471" s="296"/>
      <c r="E471" s="297"/>
      <c r="F471" s="102"/>
      <c r="G471" s="297"/>
      <c r="H471" s="506"/>
      <c r="I471" s="506"/>
      <c r="J471" s="297"/>
      <c r="K471" s="95"/>
      <c r="L471" s="95"/>
    </row>
    <row r="472" spans="1:12" ht="24.95" customHeight="1" x14ac:dyDescent="0.2">
      <c r="A472" s="339"/>
      <c r="B472" s="296"/>
      <c r="C472" s="296"/>
      <c r="D472" s="296"/>
      <c r="E472" s="297"/>
      <c r="F472" s="102"/>
      <c r="G472" s="297"/>
      <c r="H472" s="506"/>
      <c r="I472" s="506"/>
      <c r="J472" s="297"/>
      <c r="K472" s="95"/>
      <c r="L472" s="95"/>
    </row>
    <row r="473" spans="1:12" ht="24.95" customHeight="1" x14ac:dyDescent="0.2">
      <c r="A473" s="339"/>
      <c r="B473" s="296"/>
      <c r="C473" s="296"/>
      <c r="D473" s="296"/>
      <c r="E473" s="297"/>
      <c r="F473" s="102"/>
      <c r="G473" s="297"/>
      <c r="H473" s="506"/>
      <c r="I473" s="506"/>
      <c r="J473" s="297"/>
      <c r="K473" s="95"/>
      <c r="L473" s="95"/>
    </row>
    <row r="474" spans="1:12" ht="24.95" customHeight="1" x14ac:dyDescent="0.2">
      <c r="A474" s="339"/>
      <c r="B474" s="296"/>
      <c r="C474" s="296"/>
      <c r="D474" s="296"/>
      <c r="E474" s="297"/>
      <c r="F474" s="102"/>
      <c r="G474" s="297"/>
      <c r="H474" s="506"/>
      <c r="I474" s="506"/>
      <c r="J474" s="297"/>
      <c r="K474" s="95"/>
      <c r="L474" s="95"/>
    </row>
    <row r="475" spans="1:12" ht="24.95" customHeight="1" x14ac:dyDescent="0.2">
      <c r="A475" s="339"/>
      <c r="B475" s="296"/>
      <c r="C475" s="296"/>
      <c r="D475" s="296"/>
      <c r="E475" s="297"/>
      <c r="F475" s="102"/>
      <c r="G475" s="297"/>
      <c r="H475" s="506"/>
      <c r="I475" s="506"/>
      <c r="J475" s="297"/>
      <c r="K475" s="95"/>
      <c r="L475" s="95"/>
    </row>
    <row r="476" spans="1:12" ht="24.95" customHeight="1" x14ac:dyDescent="0.2">
      <c r="A476" s="339"/>
      <c r="B476" s="296"/>
      <c r="C476" s="296"/>
      <c r="D476" s="296"/>
      <c r="E476" s="297"/>
      <c r="F476" s="102"/>
      <c r="G476" s="297"/>
      <c r="H476" s="506"/>
      <c r="I476" s="506"/>
      <c r="J476" s="297"/>
      <c r="K476" s="95"/>
      <c r="L476" s="95"/>
    </row>
    <row r="477" spans="1:12" ht="24.95" customHeight="1" x14ac:dyDescent="0.2">
      <c r="A477" s="339"/>
      <c r="B477" s="296"/>
      <c r="C477" s="296"/>
      <c r="D477" s="296"/>
      <c r="E477" s="297"/>
      <c r="F477" s="102"/>
      <c r="G477" s="297"/>
      <c r="H477" s="506"/>
      <c r="I477" s="506"/>
      <c r="J477" s="297"/>
      <c r="K477" s="95"/>
      <c r="L477" s="95"/>
    </row>
    <row r="478" spans="1:12" ht="24.95" customHeight="1" x14ac:dyDescent="0.2">
      <c r="A478" s="339"/>
      <c r="B478" s="296"/>
      <c r="C478" s="296"/>
      <c r="D478" s="296"/>
      <c r="E478" s="297"/>
      <c r="F478" s="102"/>
      <c r="G478" s="297"/>
      <c r="H478" s="506"/>
      <c r="I478" s="506"/>
      <c r="J478" s="297"/>
      <c r="K478" s="95"/>
      <c r="L478" s="95"/>
    </row>
    <row r="479" spans="1:12" ht="24.95" customHeight="1" x14ac:dyDescent="0.2">
      <c r="A479" s="339"/>
      <c r="B479" s="296"/>
      <c r="C479" s="296"/>
      <c r="D479" s="296"/>
      <c r="E479" s="297"/>
      <c r="F479" s="102"/>
      <c r="G479" s="297"/>
      <c r="H479" s="506"/>
      <c r="I479" s="506"/>
      <c r="J479" s="297"/>
      <c r="K479" s="95"/>
      <c r="L479" s="95"/>
    </row>
    <row r="480" spans="1:12" ht="24.95" customHeight="1" x14ac:dyDescent="0.2">
      <c r="A480" s="339"/>
      <c r="B480" s="296"/>
      <c r="C480" s="296"/>
      <c r="D480" s="296"/>
      <c r="E480" s="297"/>
      <c r="F480" s="102"/>
      <c r="G480" s="297"/>
      <c r="H480" s="506"/>
      <c r="I480" s="506"/>
      <c r="J480" s="297"/>
      <c r="K480" s="95"/>
      <c r="L480" s="95"/>
    </row>
    <row r="481" spans="1:12" ht="24.95" customHeight="1" x14ac:dyDescent="0.2">
      <c r="A481" s="339"/>
      <c r="B481" s="296"/>
      <c r="C481" s="296"/>
      <c r="D481" s="296"/>
      <c r="E481" s="297"/>
      <c r="F481" s="102"/>
      <c r="G481" s="297"/>
      <c r="H481" s="506"/>
      <c r="I481" s="506"/>
      <c r="J481" s="297"/>
      <c r="K481" s="95"/>
      <c r="L481" s="95"/>
    </row>
    <row r="482" spans="1:12" ht="24.95" customHeight="1" x14ac:dyDescent="0.2">
      <c r="A482" s="339"/>
      <c r="B482" s="296"/>
      <c r="C482" s="296"/>
      <c r="D482" s="296"/>
      <c r="E482" s="297"/>
      <c r="F482" s="102"/>
      <c r="G482" s="297"/>
      <c r="H482" s="506"/>
      <c r="I482" s="506"/>
      <c r="J482" s="297"/>
      <c r="K482" s="95"/>
      <c r="L482" s="95"/>
    </row>
    <row r="483" spans="1:12" ht="24.95" customHeight="1" x14ac:dyDescent="0.2">
      <c r="A483" s="339"/>
      <c r="B483" s="296"/>
      <c r="C483" s="296"/>
      <c r="D483" s="296"/>
      <c r="E483" s="297"/>
      <c r="F483" s="102"/>
      <c r="G483" s="297"/>
      <c r="H483" s="506"/>
      <c r="I483" s="506"/>
      <c r="J483" s="297"/>
      <c r="K483" s="95"/>
      <c r="L483" s="95"/>
    </row>
    <row r="484" spans="1:12" ht="24.95" customHeight="1" x14ac:dyDescent="0.2">
      <c r="A484" s="339"/>
      <c r="B484" s="296"/>
      <c r="C484" s="296"/>
      <c r="D484" s="296"/>
      <c r="E484" s="297"/>
      <c r="F484" s="102"/>
      <c r="G484" s="297"/>
      <c r="H484" s="506"/>
      <c r="I484" s="506"/>
      <c r="J484" s="297"/>
      <c r="K484" s="95"/>
      <c r="L484" s="95"/>
    </row>
    <row r="485" spans="1:12" ht="24.95" customHeight="1" x14ac:dyDescent="0.2">
      <c r="A485" s="339"/>
      <c r="B485" s="296"/>
      <c r="C485" s="296"/>
      <c r="D485" s="296"/>
      <c r="E485" s="297"/>
      <c r="F485" s="102"/>
      <c r="G485" s="297"/>
      <c r="H485" s="506"/>
      <c r="I485" s="506"/>
      <c r="J485" s="297"/>
      <c r="K485" s="95"/>
      <c r="L485" s="95"/>
    </row>
    <row r="486" spans="1:12" ht="24.95" customHeight="1" x14ac:dyDescent="0.2">
      <c r="A486" s="339"/>
      <c r="B486" s="296"/>
      <c r="C486" s="296"/>
      <c r="D486" s="296"/>
      <c r="E486" s="297"/>
      <c r="F486" s="102"/>
      <c r="G486" s="297"/>
      <c r="H486" s="506"/>
      <c r="I486" s="506"/>
      <c r="J486" s="297"/>
      <c r="K486" s="95"/>
      <c r="L486" s="95"/>
    </row>
    <row r="487" spans="1:12" ht="24.95" customHeight="1" x14ac:dyDescent="0.2">
      <c r="A487" s="339"/>
      <c r="B487" s="296"/>
      <c r="C487" s="296"/>
      <c r="D487" s="296"/>
      <c r="E487" s="297"/>
      <c r="F487" s="102"/>
      <c r="G487" s="297"/>
      <c r="H487" s="506"/>
      <c r="I487" s="506"/>
      <c r="J487" s="297"/>
      <c r="K487" s="95"/>
      <c r="L487" s="95"/>
    </row>
    <row r="488" spans="1:12" ht="24.95" customHeight="1" x14ac:dyDescent="0.2">
      <c r="A488" s="339"/>
      <c r="B488" s="296"/>
      <c r="C488" s="296"/>
      <c r="D488" s="296"/>
      <c r="E488" s="297"/>
      <c r="F488" s="102"/>
      <c r="G488" s="297"/>
      <c r="H488" s="506"/>
      <c r="I488" s="506"/>
      <c r="J488" s="297"/>
      <c r="K488" s="95"/>
      <c r="L488" s="95"/>
    </row>
    <row r="489" spans="1:12" ht="24.95" customHeight="1" x14ac:dyDescent="0.2">
      <c r="A489" s="339"/>
      <c r="B489" s="296"/>
      <c r="C489" s="296"/>
      <c r="D489" s="296"/>
      <c r="E489" s="297"/>
      <c r="F489" s="102"/>
      <c r="G489" s="297"/>
      <c r="H489" s="506"/>
      <c r="I489" s="506"/>
      <c r="J489" s="297"/>
      <c r="K489" s="95"/>
      <c r="L489" s="95"/>
    </row>
    <row r="490" spans="1:12" ht="24.95" customHeight="1" x14ac:dyDescent="0.2">
      <c r="A490" s="339"/>
      <c r="B490" s="296"/>
      <c r="C490" s="296"/>
      <c r="D490" s="296"/>
      <c r="E490" s="297"/>
      <c r="F490" s="102"/>
      <c r="G490" s="297"/>
      <c r="H490" s="506"/>
      <c r="I490" s="506"/>
      <c r="J490" s="297"/>
      <c r="K490" s="95"/>
      <c r="L490" s="95"/>
    </row>
    <row r="491" spans="1:12" ht="24.95" customHeight="1" x14ac:dyDescent="0.2">
      <c r="A491" s="339"/>
      <c r="B491" s="296"/>
      <c r="C491" s="296"/>
      <c r="D491" s="296"/>
      <c r="E491" s="297"/>
      <c r="F491" s="102"/>
      <c r="G491" s="297"/>
      <c r="H491" s="506"/>
      <c r="I491" s="506"/>
      <c r="J491" s="297"/>
      <c r="K491" s="95"/>
      <c r="L491" s="95"/>
    </row>
    <row r="492" spans="1:12" ht="24.95" customHeight="1" x14ac:dyDescent="0.2">
      <c r="A492" s="339"/>
      <c r="B492" s="296"/>
      <c r="C492" s="296"/>
      <c r="D492" s="296"/>
      <c r="E492" s="297"/>
      <c r="F492" s="102"/>
      <c r="G492" s="297"/>
      <c r="H492" s="506"/>
      <c r="I492" s="506"/>
      <c r="J492" s="297"/>
      <c r="K492" s="95"/>
      <c r="L492" s="95"/>
    </row>
    <row r="493" spans="1:12" ht="24.95" customHeight="1" x14ac:dyDescent="0.2">
      <c r="A493" s="339"/>
      <c r="B493" s="296"/>
      <c r="C493" s="296"/>
      <c r="D493" s="296"/>
      <c r="E493" s="297"/>
      <c r="F493" s="102"/>
      <c r="G493" s="297"/>
      <c r="H493" s="506"/>
      <c r="I493" s="506"/>
      <c r="J493" s="297"/>
      <c r="K493" s="95"/>
      <c r="L493" s="95"/>
    </row>
    <row r="494" spans="1:12" ht="24.95" customHeight="1" x14ac:dyDescent="0.2">
      <c r="A494" s="339"/>
      <c r="B494" s="296"/>
      <c r="C494" s="296"/>
      <c r="D494" s="296"/>
      <c r="E494" s="297"/>
      <c r="F494" s="102"/>
      <c r="G494" s="297"/>
      <c r="H494" s="506"/>
      <c r="I494" s="506"/>
      <c r="J494" s="297"/>
      <c r="K494" s="95"/>
      <c r="L494" s="95"/>
    </row>
    <row r="495" spans="1:12" ht="24.95" customHeight="1" x14ac:dyDescent="0.2">
      <c r="A495" s="339"/>
      <c r="B495" s="296"/>
      <c r="C495" s="296"/>
      <c r="D495" s="296"/>
      <c r="E495" s="297"/>
      <c r="F495" s="102"/>
      <c r="G495" s="297"/>
      <c r="H495" s="506"/>
      <c r="I495" s="506"/>
      <c r="J495" s="297"/>
      <c r="K495" s="95"/>
      <c r="L495" s="95"/>
    </row>
    <row r="496" spans="1:12" ht="24.95" customHeight="1" x14ac:dyDescent="0.2">
      <c r="A496" s="339"/>
      <c r="B496" s="296"/>
      <c r="C496" s="296"/>
      <c r="D496" s="296"/>
      <c r="E496" s="297"/>
      <c r="F496" s="102"/>
      <c r="G496" s="297"/>
      <c r="H496" s="506"/>
      <c r="I496" s="506"/>
      <c r="J496" s="297"/>
      <c r="K496" s="95"/>
      <c r="L496" s="95"/>
    </row>
    <row r="497" spans="1:12" ht="24.95" customHeight="1" x14ac:dyDescent="0.2">
      <c r="A497" s="339"/>
      <c r="B497" s="296"/>
      <c r="C497" s="296"/>
      <c r="D497" s="296"/>
      <c r="E497" s="297"/>
      <c r="F497" s="102"/>
      <c r="G497" s="297"/>
      <c r="H497" s="506"/>
      <c r="I497" s="506"/>
      <c r="J497" s="297"/>
      <c r="K497" s="95"/>
      <c r="L497" s="95"/>
    </row>
    <row r="498" spans="1:12" ht="24.95" customHeight="1" x14ac:dyDescent="0.2">
      <c r="A498" s="339"/>
      <c r="B498" s="296"/>
      <c r="C498" s="296"/>
      <c r="D498" s="296"/>
      <c r="E498" s="297"/>
      <c r="F498" s="102"/>
      <c r="G498" s="297"/>
      <c r="H498" s="506"/>
      <c r="I498" s="506"/>
      <c r="J498" s="297"/>
      <c r="K498" s="95"/>
      <c r="L498" s="95"/>
    </row>
    <row r="499" spans="1:12" ht="24.95" customHeight="1" x14ac:dyDescent="0.2">
      <c r="A499" s="339"/>
      <c r="B499" s="296"/>
      <c r="C499" s="296"/>
      <c r="D499" s="296"/>
      <c r="E499" s="297"/>
      <c r="F499" s="102"/>
      <c r="G499" s="297"/>
      <c r="H499" s="506"/>
      <c r="I499" s="506"/>
      <c r="J499" s="297"/>
      <c r="K499" s="95"/>
      <c r="L499" s="95"/>
    </row>
    <row r="500" spans="1:12" ht="24.95" customHeight="1" x14ac:dyDescent="0.2">
      <c r="A500" s="339"/>
      <c r="B500" s="296"/>
      <c r="C500" s="296"/>
      <c r="D500" s="296"/>
      <c r="E500" s="297"/>
      <c r="F500" s="102"/>
      <c r="G500" s="297"/>
      <c r="H500" s="506"/>
      <c r="I500" s="506"/>
      <c r="J500" s="297"/>
      <c r="K500" s="95"/>
      <c r="L500" s="95"/>
    </row>
    <row r="501" spans="1:12" ht="24.95" customHeight="1" x14ac:dyDescent="0.2">
      <c r="A501" s="339"/>
      <c r="B501" s="296"/>
      <c r="C501" s="296"/>
      <c r="D501" s="296"/>
      <c r="E501" s="297"/>
      <c r="F501" s="102"/>
      <c r="G501" s="297"/>
      <c r="H501" s="506"/>
      <c r="I501" s="506"/>
      <c r="J501" s="297"/>
      <c r="K501" s="95"/>
      <c r="L501" s="95"/>
    </row>
    <row r="502" spans="1:12" ht="24.95" customHeight="1" x14ac:dyDescent="0.2">
      <c r="A502" s="339"/>
      <c r="B502" s="296"/>
      <c r="C502" s="296"/>
      <c r="D502" s="296"/>
      <c r="E502" s="297"/>
      <c r="F502" s="102"/>
      <c r="G502" s="297"/>
      <c r="H502" s="506"/>
      <c r="I502" s="506"/>
      <c r="J502" s="297"/>
      <c r="K502" s="95"/>
      <c r="L502" s="95"/>
    </row>
    <row r="503" spans="1:12" ht="24.95" customHeight="1" x14ac:dyDescent="0.2">
      <c r="A503" s="339"/>
      <c r="B503" s="296"/>
      <c r="C503" s="296"/>
      <c r="D503" s="296"/>
      <c r="E503" s="297"/>
      <c r="F503" s="102"/>
      <c r="G503" s="297"/>
      <c r="H503" s="506"/>
      <c r="I503" s="506"/>
      <c r="J503" s="297"/>
      <c r="K503" s="95"/>
      <c r="L503" s="95"/>
    </row>
    <row r="504" spans="1:12" ht="24.95" customHeight="1" x14ac:dyDescent="0.2">
      <c r="A504" s="339"/>
      <c r="B504" s="296"/>
      <c r="C504" s="296"/>
      <c r="D504" s="296"/>
      <c r="E504" s="297"/>
      <c r="F504" s="102"/>
      <c r="G504" s="297"/>
      <c r="H504" s="506"/>
      <c r="I504" s="506"/>
      <c r="J504" s="297"/>
      <c r="K504" s="95"/>
      <c r="L504" s="95"/>
    </row>
    <row r="505" spans="1:12" ht="24.95" customHeight="1" x14ac:dyDescent="0.2">
      <c r="A505" s="339"/>
      <c r="B505" s="296"/>
      <c r="C505" s="296"/>
      <c r="D505" s="296"/>
      <c r="E505" s="297"/>
      <c r="F505" s="102"/>
      <c r="G505" s="297"/>
      <c r="H505" s="506"/>
      <c r="I505" s="506"/>
      <c r="J505" s="297"/>
      <c r="K505" s="95"/>
      <c r="L505" s="95"/>
    </row>
    <row r="506" spans="1:12" ht="24.95" customHeight="1" x14ac:dyDescent="0.2">
      <c r="A506" s="339"/>
      <c r="B506" s="296"/>
      <c r="C506" s="296"/>
      <c r="D506" s="296"/>
      <c r="E506" s="297"/>
      <c r="F506" s="102"/>
      <c r="G506" s="297"/>
      <c r="H506" s="506"/>
      <c r="I506" s="506"/>
      <c r="J506" s="297"/>
      <c r="K506" s="95"/>
      <c r="L506" s="95"/>
    </row>
    <row r="507" spans="1:12" ht="24.95" customHeight="1" x14ac:dyDescent="0.2">
      <c r="A507" s="339"/>
      <c r="B507" s="296"/>
      <c r="C507" s="296"/>
      <c r="D507" s="296"/>
      <c r="E507" s="297"/>
      <c r="F507" s="102"/>
      <c r="G507" s="297"/>
      <c r="H507" s="506"/>
      <c r="I507" s="506"/>
      <c r="J507" s="297"/>
      <c r="K507" s="95"/>
      <c r="L507" s="95"/>
    </row>
    <row r="508" spans="1:12" ht="24.95" customHeight="1" x14ac:dyDescent="0.2">
      <c r="A508" s="339"/>
      <c r="B508" s="296"/>
      <c r="C508" s="296"/>
      <c r="D508" s="296"/>
      <c r="E508" s="297"/>
      <c r="F508" s="102"/>
      <c r="G508" s="297"/>
      <c r="H508" s="506"/>
      <c r="I508" s="506"/>
      <c r="J508" s="297"/>
      <c r="K508" s="95"/>
      <c r="L508" s="95"/>
    </row>
    <row r="509" spans="1:12" ht="24.95" customHeight="1" x14ac:dyDescent="0.2">
      <c r="A509" s="339"/>
      <c r="B509" s="296"/>
      <c r="C509" s="296"/>
      <c r="D509" s="296"/>
      <c r="E509" s="297"/>
      <c r="F509" s="102"/>
      <c r="G509" s="297"/>
      <c r="H509" s="506"/>
      <c r="I509" s="506"/>
      <c r="J509" s="297"/>
      <c r="K509" s="95"/>
      <c r="L509" s="95"/>
    </row>
    <row r="510" spans="1:12" ht="24.95" customHeight="1" x14ac:dyDescent="0.2">
      <c r="A510" s="339"/>
      <c r="B510" s="296"/>
      <c r="C510" s="296"/>
      <c r="D510" s="296"/>
      <c r="E510" s="297"/>
      <c r="F510" s="102"/>
      <c r="G510" s="297"/>
      <c r="H510" s="506"/>
      <c r="I510" s="506"/>
      <c r="J510" s="297"/>
      <c r="K510" s="95"/>
      <c r="L510" s="95"/>
    </row>
    <row r="511" spans="1:12" ht="24.95" customHeight="1" x14ac:dyDescent="0.2">
      <c r="A511" s="339"/>
      <c r="B511" s="296"/>
      <c r="C511" s="296"/>
      <c r="D511" s="296"/>
      <c r="E511" s="297"/>
      <c r="F511" s="102"/>
      <c r="G511" s="297"/>
      <c r="H511" s="506"/>
      <c r="I511" s="506"/>
      <c r="J511" s="297"/>
      <c r="K511" s="95"/>
      <c r="L511" s="95"/>
    </row>
    <row r="512" spans="1:12" ht="24.95" customHeight="1" x14ac:dyDescent="0.2">
      <c r="A512" s="339"/>
      <c r="B512" s="296"/>
      <c r="C512" s="296"/>
      <c r="D512" s="296"/>
      <c r="E512" s="297"/>
      <c r="F512" s="102"/>
      <c r="G512" s="297"/>
      <c r="H512" s="506"/>
      <c r="I512" s="506"/>
      <c r="J512" s="297"/>
      <c r="K512" s="95"/>
      <c r="L512" s="95"/>
    </row>
    <row r="513" spans="1:12" ht="24.95" customHeight="1" x14ac:dyDescent="0.2">
      <c r="A513" s="339"/>
      <c r="B513" s="296"/>
      <c r="C513" s="296"/>
      <c r="D513" s="296"/>
      <c r="E513" s="297"/>
      <c r="F513" s="102"/>
      <c r="G513" s="297"/>
      <c r="H513" s="506"/>
      <c r="I513" s="506"/>
      <c r="J513" s="297"/>
      <c r="K513" s="95"/>
      <c r="L513" s="95"/>
    </row>
    <row r="514" spans="1:12" ht="24.95" customHeight="1" x14ac:dyDescent="0.2">
      <c r="A514" s="339"/>
      <c r="B514" s="296"/>
      <c r="C514" s="296"/>
      <c r="D514" s="296"/>
      <c r="E514" s="297"/>
      <c r="F514" s="102"/>
      <c r="G514" s="297"/>
      <c r="H514" s="506"/>
      <c r="I514" s="506"/>
      <c r="J514" s="297"/>
      <c r="K514" s="95"/>
      <c r="L514" s="95"/>
    </row>
    <row r="515" spans="1:12" ht="24.95" customHeight="1" x14ac:dyDescent="0.2">
      <c r="A515" s="339"/>
      <c r="B515" s="296"/>
      <c r="C515" s="296"/>
      <c r="D515" s="296"/>
      <c r="E515" s="297"/>
      <c r="F515" s="102"/>
      <c r="G515" s="297"/>
      <c r="H515" s="506"/>
      <c r="I515" s="506"/>
      <c r="J515" s="297"/>
      <c r="K515" s="95"/>
      <c r="L515" s="95"/>
    </row>
    <row r="516" spans="1:12" ht="24.95" customHeight="1" x14ac:dyDescent="0.2">
      <c r="A516" s="339"/>
      <c r="B516" s="296"/>
      <c r="C516" s="296"/>
      <c r="D516" s="296"/>
      <c r="E516" s="297"/>
      <c r="F516" s="102"/>
      <c r="G516" s="297"/>
      <c r="H516" s="506"/>
      <c r="I516" s="506"/>
      <c r="J516" s="297"/>
      <c r="K516" s="95"/>
      <c r="L516" s="95"/>
    </row>
    <row r="517" spans="1:12" ht="24.95" customHeight="1" x14ac:dyDescent="0.2">
      <c r="A517" s="339"/>
      <c r="B517" s="296"/>
      <c r="C517" s="296"/>
      <c r="D517" s="296"/>
      <c r="E517" s="297"/>
      <c r="F517" s="102"/>
      <c r="G517" s="297"/>
      <c r="H517" s="506"/>
      <c r="I517" s="506"/>
      <c r="J517" s="297"/>
      <c r="K517" s="95"/>
      <c r="L517" s="95"/>
    </row>
    <row r="518" spans="1:12" ht="24.95" customHeight="1" x14ac:dyDescent="0.2">
      <c r="A518" s="339"/>
      <c r="B518" s="296"/>
      <c r="C518" s="296"/>
      <c r="D518" s="296"/>
      <c r="E518" s="297"/>
      <c r="F518" s="102"/>
      <c r="G518" s="297"/>
      <c r="H518" s="506"/>
      <c r="I518" s="506"/>
      <c r="J518" s="297"/>
      <c r="K518" s="95"/>
      <c r="L518" s="95"/>
    </row>
    <row r="519" spans="1:12" ht="24.95" customHeight="1" x14ac:dyDescent="0.2">
      <c r="A519" s="339"/>
      <c r="B519" s="296"/>
      <c r="C519" s="296"/>
      <c r="D519" s="296"/>
      <c r="E519" s="297"/>
      <c r="F519" s="102"/>
      <c r="G519" s="297"/>
      <c r="H519" s="506"/>
      <c r="I519" s="506"/>
      <c r="J519" s="297"/>
      <c r="K519" s="95"/>
      <c r="L519" s="95"/>
    </row>
    <row r="520" spans="1:12" ht="24.95" customHeight="1" x14ac:dyDescent="0.2">
      <c r="A520" s="339"/>
      <c r="B520" s="296"/>
      <c r="C520" s="296"/>
      <c r="D520" s="296"/>
      <c r="E520" s="297"/>
      <c r="F520" s="102"/>
      <c r="G520" s="297"/>
      <c r="H520" s="506"/>
      <c r="I520" s="506"/>
      <c r="J520" s="297"/>
      <c r="K520" s="95"/>
      <c r="L520" s="95"/>
    </row>
    <row r="521" spans="1:12" ht="24.95" customHeight="1" x14ac:dyDescent="0.2">
      <c r="A521" s="339"/>
      <c r="B521" s="296"/>
      <c r="C521" s="296"/>
      <c r="D521" s="296"/>
      <c r="E521" s="297"/>
      <c r="F521" s="102"/>
      <c r="G521" s="297"/>
      <c r="H521" s="506"/>
      <c r="I521" s="506"/>
      <c r="J521" s="297"/>
      <c r="K521" s="95"/>
      <c r="L521" s="95"/>
    </row>
    <row r="522" spans="1:12" ht="24.95" customHeight="1" x14ac:dyDescent="0.2">
      <c r="A522" s="339"/>
      <c r="B522" s="296"/>
      <c r="C522" s="296"/>
      <c r="D522" s="296"/>
      <c r="E522" s="297"/>
      <c r="F522" s="102"/>
      <c r="G522" s="297"/>
      <c r="H522" s="506"/>
      <c r="I522" s="506"/>
      <c r="J522" s="297"/>
      <c r="K522" s="95"/>
      <c r="L522" s="95"/>
    </row>
    <row r="523" spans="1:12" ht="24.95" customHeight="1" x14ac:dyDescent="0.2">
      <c r="A523" s="339"/>
      <c r="B523" s="296"/>
      <c r="C523" s="296"/>
      <c r="D523" s="296"/>
      <c r="E523" s="297"/>
      <c r="F523" s="102"/>
      <c r="G523" s="297"/>
      <c r="H523" s="506"/>
      <c r="I523" s="506"/>
      <c r="J523" s="297"/>
      <c r="K523" s="95"/>
      <c r="L523" s="95"/>
    </row>
    <row r="524" spans="1:12" ht="24.95" customHeight="1" x14ac:dyDescent="0.2">
      <c r="A524" s="339"/>
      <c r="B524" s="296"/>
      <c r="C524" s="296"/>
      <c r="D524" s="296"/>
      <c r="E524" s="297"/>
      <c r="F524" s="102"/>
      <c r="G524" s="297"/>
      <c r="H524" s="506"/>
      <c r="I524" s="506"/>
      <c r="J524" s="297"/>
      <c r="K524" s="95"/>
      <c r="L524" s="95"/>
    </row>
    <row r="525" spans="1:12" ht="24.95" customHeight="1" x14ac:dyDescent="0.2">
      <c r="A525" s="339"/>
      <c r="B525" s="296"/>
      <c r="C525" s="296"/>
      <c r="D525" s="296"/>
      <c r="E525" s="297"/>
      <c r="F525" s="102"/>
      <c r="G525" s="297"/>
      <c r="H525" s="506"/>
      <c r="I525" s="506"/>
      <c r="J525" s="297"/>
      <c r="K525" s="95"/>
      <c r="L525" s="95"/>
    </row>
    <row r="526" spans="1:12" ht="24.95" customHeight="1" x14ac:dyDescent="0.2">
      <c r="A526" s="339"/>
      <c r="B526" s="296"/>
      <c r="C526" s="296"/>
      <c r="D526" s="296"/>
      <c r="E526" s="297"/>
      <c r="F526" s="102"/>
      <c r="G526" s="297"/>
      <c r="H526" s="506"/>
      <c r="I526" s="506"/>
      <c r="J526" s="297"/>
      <c r="K526" s="95"/>
      <c r="L526" s="95"/>
    </row>
    <row r="527" spans="1:12" ht="24.95" customHeight="1" x14ac:dyDescent="0.2">
      <c r="A527" s="339"/>
      <c r="B527" s="296"/>
      <c r="C527" s="296"/>
      <c r="D527" s="296"/>
      <c r="E527" s="297"/>
      <c r="F527" s="102"/>
      <c r="G527" s="297"/>
      <c r="H527" s="506"/>
      <c r="I527" s="506"/>
      <c r="J527" s="297"/>
      <c r="K527" s="95"/>
      <c r="L527" s="95"/>
    </row>
    <row r="528" spans="1:12" ht="24.95" customHeight="1" x14ac:dyDescent="0.2">
      <c r="A528" s="339"/>
      <c r="B528" s="296"/>
      <c r="C528" s="296"/>
      <c r="D528" s="296"/>
      <c r="E528" s="297"/>
      <c r="F528" s="102"/>
      <c r="G528" s="297"/>
      <c r="H528" s="506"/>
      <c r="I528" s="506"/>
      <c r="J528" s="297"/>
      <c r="K528" s="95"/>
      <c r="L528" s="95"/>
    </row>
    <row r="529" spans="1:12" ht="24.95" customHeight="1" x14ac:dyDescent="0.2">
      <c r="A529" s="339"/>
      <c r="B529" s="296"/>
      <c r="C529" s="296"/>
      <c r="D529" s="296"/>
      <c r="E529" s="297"/>
      <c r="F529" s="102"/>
      <c r="G529" s="297"/>
      <c r="H529" s="506"/>
      <c r="I529" s="506"/>
      <c r="J529" s="297"/>
      <c r="K529" s="95"/>
      <c r="L529" s="95"/>
    </row>
    <row r="530" spans="1:12" ht="24.95" customHeight="1" x14ac:dyDescent="0.2">
      <c r="A530" s="339"/>
      <c r="B530" s="296"/>
      <c r="C530" s="296"/>
      <c r="D530" s="296"/>
      <c r="E530" s="297"/>
      <c r="F530" s="102"/>
      <c r="G530" s="297"/>
      <c r="H530" s="506"/>
      <c r="I530" s="506"/>
      <c r="J530" s="297"/>
      <c r="K530" s="95"/>
      <c r="L530" s="95"/>
    </row>
    <row r="531" spans="1:12" ht="24.95" customHeight="1" x14ac:dyDescent="0.2">
      <c r="A531" s="339"/>
      <c r="B531" s="296"/>
      <c r="C531" s="296"/>
      <c r="D531" s="296"/>
      <c r="E531" s="297"/>
      <c r="F531" s="102"/>
      <c r="G531" s="297"/>
      <c r="H531" s="506"/>
      <c r="I531" s="506"/>
      <c r="J531" s="297"/>
      <c r="K531" s="95"/>
      <c r="L531" s="95"/>
    </row>
    <row r="532" spans="1:12" ht="24.95" customHeight="1" x14ac:dyDescent="0.2">
      <c r="A532" s="339"/>
      <c r="B532" s="296"/>
      <c r="C532" s="296"/>
      <c r="D532" s="296"/>
      <c r="E532" s="297"/>
      <c r="F532" s="102"/>
      <c r="G532" s="297"/>
      <c r="H532" s="506"/>
      <c r="I532" s="506"/>
      <c r="J532" s="297"/>
      <c r="K532" s="95"/>
      <c r="L532" s="95"/>
    </row>
    <row r="533" spans="1:12" ht="24.95" customHeight="1" x14ac:dyDescent="0.2">
      <c r="A533" s="339"/>
      <c r="B533" s="296"/>
      <c r="C533" s="296"/>
      <c r="D533" s="296"/>
      <c r="E533" s="297"/>
      <c r="F533" s="102"/>
      <c r="G533" s="297"/>
      <c r="H533" s="506"/>
      <c r="I533" s="506"/>
      <c r="J533" s="297"/>
      <c r="K533" s="95"/>
      <c r="L533" s="95"/>
    </row>
    <row r="534" spans="1:12" ht="24.95" customHeight="1" x14ac:dyDescent="0.2">
      <c r="A534" s="339"/>
      <c r="B534" s="296"/>
      <c r="C534" s="296"/>
      <c r="D534" s="296"/>
      <c r="E534" s="297"/>
      <c r="F534" s="102"/>
      <c r="G534" s="297"/>
      <c r="H534" s="506"/>
      <c r="I534" s="506"/>
      <c r="J534" s="297"/>
      <c r="K534" s="95"/>
      <c r="L534" s="95"/>
    </row>
    <row r="535" spans="1:12" ht="24.95" customHeight="1" x14ac:dyDescent="0.2">
      <c r="A535" s="339"/>
      <c r="B535" s="296"/>
      <c r="C535" s="296"/>
      <c r="D535" s="296"/>
      <c r="E535" s="297"/>
      <c r="F535" s="102"/>
      <c r="G535" s="297"/>
      <c r="H535" s="506"/>
      <c r="I535" s="506"/>
      <c r="J535" s="297"/>
      <c r="K535" s="95"/>
      <c r="L535" s="95"/>
    </row>
    <row r="536" spans="1:12" ht="24.95" customHeight="1" x14ac:dyDescent="0.2">
      <c r="A536" s="339"/>
      <c r="B536" s="296"/>
      <c r="C536" s="296"/>
      <c r="D536" s="296"/>
      <c r="E536" s="297"/>
      <c r="F536" s="102"/>
      <c r="G536" s="297"/>
      <c r="H536" s="506"/>
      <c r="I536" s="506"/>
      <c r="J536" s="297"/>
      <c r="K536" s="95"/>
      <c r="L536" s="95"/>
    </row>
    <row r="537" spans="1:12" ht="24.95" customHeight="1" x14ac:dyDescent="0.2">
      <c r="A537" s="339"/>
      <c r="B537" s="296"/>
      <c r="C537" s="296"/>
      <c r="D537" s="296"/>
      <c r="E537" s="297"/>
      <c r="F537" s="102"/>
      <c r="G537" s="297"/>
      <c r="H537" s="506"/>
      <c r="I537" s="506"/>
      <c r="J537" s="297"/>
      <c r="K537" s="95"/>
      <c r="L537" s="95"/>
    </row>
    <row r="538" spans="1:12" ht="24.95" customHeight="1" x14ac:dyDescent="0.2">
      <c r="A538" s="339"/>
      <c r="B538" s="296"/>
      <c r="C538" s="296"/>
      <c r="D538" s="296"/>
      <c r="E538" s="297"/>
      <c r="F538" s="102"/>
      <c r="G538" s="297"/>
      <c r="H538" s="506"/>
      <c r="I538" s="506"/>
      <c r="J538" s="297"/>
      <c r="K538" s="95"/>
      <c r="L538" s="95"/>
    </row>
    <row r="539" spans="1:12" ht="24.95" customHeight="1" x14ac:dyDescent="0.2">
      <c r="A539" s="339"/>
      <c r="B539" s="296"/>
      <c r="C539" s="296"/>
      <c r="D539" s="296"/>
      <c r="E539" s="297"/>
      <c r="F539" s="102"/>
      <c r="G539" s="297"/>
      <c r="H539" s="506"/>
      <c r="I539" s="506"/>
      <c r="J539" s="297"/>
      <c r="K539" s="95"/>
      <c r="L539" s="95"/>
    </row>
    <row r="540" spans="1:12" ht="24.95" customHeight="1" x14ac:dyDescent="0.2">
      <c r="A540" s="339"/>
      <c r="B540" s="296"/>
      <c r="C540" s="296"/>
      <c r="D540" s="296"/>
      <c r="E540" s="297"/>
      <c r="F540" s="102"/>
      <c r="G540" s="297"/>
      <c r="H540" s="506"/>
      <c r="I540" s="506"/>
      <c r="J540" s="297"/>
      <c r="K540" s="95"/>
      <c r="L540" s="95"/>
    </row>
    <row r="541" spans="1:12" ht="24.95" customHeight="1" x14ac:dyDescent="0.2">
      <c r="A541" s="339"/>
      <c r="B541" s="296"/>
      <c r="C541" s="296"/>
      <c r="D541" s="296"/>
      <c r="E541" s="297"/>
      <c r="F541" s="102"/>
      <c r="G541" s="297"/>
      <c r="H541" s="506"/>
      <c r="I541" s="506"/>
      <c r="J541" s="297"/>
      <c r="K541" s="95"/>
      <c r="L541" s="95"/>
    </row>
    <row r="542" spans="1:12" ht="24.95" customHeight="1" x14ac:dyDescent="0.2">
      <c r="A542" s="339"/>
      <c r="B542" s="296"/>
      <c r="C542" s="296"/>
      <c r="D542" s="296"/>
      <c r="E542" s="297"/>
      <c r="F542" s="102"/>
      <c r="G542" s="297"/>
      <c r="H542" s="506"/>
      <c r="I542" s="506"/>
      <c r="J542" s="297"/>
      <c r="K542" s="95"/>
      <c r="L542" s="95"/>
    </row>
    <row r="543" spans="1:12" ht="24.95" customHeight="1" x14ac:dyDescent="0.2">
      <c r="A543" s="339"/>
      <c r="B543" s="296"/>
      <c r="C543" s="296"/>
      <c r="D543" s="296"/>
      <c r="E543" s="297"/>
      <c r="F543" s="102"/>
      <c r="G543" s="297"/>
      <c r="H543" s="506"/>
      <c r="I543" s="506"/>
      <c r="J543" s="297"/>
      <c r="K543" s="95"/>
      <c r="L543" s="95"/>
    </row>
    <row r="544" spans="1:12" ht="24.95" customHeight="1" x14ac:dyDescent="0.2">
      <c r="A544" s="339"/>
      <c r="B544" s="296"/>
      <c r="C544" s="296"/>
      <c r="D544" s="296"/>
      <c r="E544" s="297"/>
      <c r="F544" s="102"/>
      <c r="G544" s="297"/>
      <c r="H544" s="506"/>
      <c r="I544" s="506"/>
      <c r="J544" s="297"/>
      <c r="K544" s="95"/>
      <c r="L544" s="95"/>
    </row>
    <row r="545" spans="1:12" ht="24.95" customHeight="1" x14ac:dyDescent="0.2">
      <c r="A545" s="339"/>
      <c r="B545" s="296"/>
      <c r="C545" s="296"/>
      <c r="D545" s="296"/>
      <c r="E545" s="297"/>
      <c r="F545" s="102"/>
      <c r="G545" s="297"/>
      <c r="H545" s="506"/>
      <c r="I545" s="506"/>
      <c r="J545" s="297"/>
      <c r="K545" s="95"/>
      <c r="L545" s="95"/>
    </row>
    <row r="546" spans="1:12" ht="24.95" customHeight="1" x14ac:dyDescent="0.2">
      <c r="A546" s="339"/>
      <c r="B546" s="296"/>
      <c r="C546" s="296"/>
      <c r="D546" s="296"/>
      <c r="E546" s="297"/>
      <c r="F546" s="102"/>
      <c r="G546" s="297"/>
      <c r="H546" s="506"/>
      <c r="I546" s="506"/>
      <c r="J546" s="297"/>
      <c r="K546" s="95"/>
      <c r="L546" s="95"/>
    </row>
    <row r="547" spans="1:12" ht="24.95" customHeight="1" x14ac:dyDescent="0.2">
      <c r="A547" s="339"/>
      <c r="B547" s="296"/>
      <c r="C547" s="296"/>
      <c r="D547" s="296"/>
      <c r="E547" s="297"/>
      <c r="F547" s="102"/>
      <c r="G547" s="297"/>
      <c r="H547" s="506"/>
      <c r="I547" s="506"/>
      <c r="J547" s="297"/>
      <c r="K547" s="95"/>
      <c r="L547" s="95"/>
    </row>
    <row r="548" spans="1:12" ht="24.95" customHeight="1" x14ac:dyDescent="0.2">
      <c r="A548" s="339"/>
      <c r="B548" s="296"/>
      <c r="C548" s="296"/>
      <c r="D548" s="296"/>
      <c r="E548" s="297"/>
      <c r="F548" s="102"/>
      <c r="G548" s="297"/>
      <c r="H548" s="506"/>
      <c r="I548" s="506"/>
      <c r="J548" s="297"/>
      <c r="K548" s="95"/>
      <c r="L548" s="95"/>
    </row>
    <row r="549" spans="1:12" ht="24.95" customHeight="1" x14ac:dyDescent="0.2">
      <c r="A549" s="339"/>
      <c r="B549" s="296"/>
      <c r="C549" s="296"/>
      <c r="D549" s="296"/>
      <c r="E549" s="297"/>
      <c r="F549" s="102"/>
      <c r="G549" s="297"/>
      <c r="H549" s="506"/>
      <c r="I549" s="506"/>
      <c r="J549" s="297"/>
      <c r="K549" s="95"/>
      <c r="L549" s="95"/>
    </row>
    <row r="550" spans="1:12" ht="24.95" customHeight="1" x14ac:dyDescent="0.2">
      <c r="A550" s="339"/>
      <c r="B550" s="296"/>
      <c r="C550" s="296"/>
      <c r="D550" s="296"/>
      <c r="E550" s="297"/>
      <c r="F550" s="102"/>
      <c r="G550" s="297"/>
      <c r="H550" s="506"/>
      <c r="I550" s="506"/>
      <c r="J550" s="297"/>
      <c r="K550" s="95"/>
      <c r="L550" s="95"/>
    </row>
    <row r="551" spans="1:12" ht="24.95" customHeight="1" x14ac:dyDescent="0.2">
      <c r="A551" s="339"/>
      <c r="B551" s="296"/>
      <c r="C551" s="296"/>
      <c r="D551" s="296"/>
      <c r="E551" s="297"/>
      <c r="F551" s="102"/>
      <c r="G551" s="297"/>
      <c r="H551" s="506"/>
      <c r="I551" s="506"/>
      <c r="J551" s="297"/>
      <c r="K551" s="95"/>
      <c r="L551" s="95"/>
    </row>
    <row r="552" spans="1:12" ht="24.95" customHeight="1" x14ac:dyDescent="0.2">
      <c r="A552" s="339"/>
      <c r="B552" s="296"/>
      <c r="C552" s="296"/>
      <c r="D552" s="296"/>
      <c r="E552" s="297"/>
      <c r="F552" s="102"/>
      <c r="G552" s="297"/>
      <c r="H552" s="506"/>
      <c r="I552" s="506"/>
      <c r="J552" s="297"/>
      <c r="K552" s="95"/>
      <c r="L552" s="95"/>
    </row>
    <row r="553" spans="1:12" ht="24.95" customHeight="1" x14ac:dyDescent="0.2">
      <c r="A553" s="339"/>
      <c r="B553" s="296"/>
      <c r="C553" s="296"/>
      <c r="D553" s="296"/>
      <c r="E553" s="297"/>
      <c r="F553" s="102"/>
      <c r="G553" s="297"/>
      <c r="H553" s="506"/>
      <c r="I553" s="506"/>
      <c r="J553" s="297"/>
      <c r="K553" s="95"/>
      <c r="L553" s="95"/>
    </row>
    <row r="554" spans="1:12" ht="24.95" customHeight="1" x14ac:dyDescent="0.2">
      <c r="A554" s="339"/>
      <c r="B554" s="296"/>
      <c r="C554" s="296"/>
      <c r="D554" s="296"/>
      <c r="E554" s="297"/>
      <c r="F554" s="102"/>
      <c r="G554" s="297"/>
      <c r="H554" s="506"/>
      <c r="I554" s="506"/>
      <c r="J554" s="297"/>
      <c r="K554" s="95"/>
      <c r="L554" s="95"/>
    </row>
    <row r="555" spans="1:12" ht="24.95" customHeight="1" x14ac:dyDescent="0.2">
      <c r="A555" s="339"/>
      <c r="B555" s="296"/>
      <c r="C555" s="296"/>
      <c r="D555" s="296"/>
      <c r="E555" s="297"/>
      <c r="F555" s="102"/>
      <c r="G555" s="297"/>
      <c r="H555" s="506"/>
      <c r="I555" s="506"/>
      <c r="J555" s="297"/>
      <c r="K555" s="95"/>
      <c r="L555" s="95"/>
    </row>
    <row r="556" spans="1:12" ht="24.95" customHeight="1" x14ac:dyDescent="0.2">
      <c r="A556" s="339"/>
      <c r="B556" s="296"/>
      <c r="C556" s="296"/>
      <c r="D556" s="296"/>
      <c r="E556" s="297"/>
      <c r="F556" s="102"/>
      <c r="G556" s="297"/>
      <c r="H556" s="506"/>
      <c r="I556" s="506"/>
      <c r="J556" s="297"/>
      <c r="K556" s="95"/>
      <c r="L556" s="95"/>
    </row>
    <row r="557" spans="1:12" ht="24.95" customHeight="1" x14ac:dyDescent="0.2">
      <c r="A557" s="339"/>
      <c r="B557" s="296"/>
      <c r="C557" s="296"/>
      <c r="D557" s="296"/>
      <c r="E557" s="297"/>
      <c r="F557" s="102"/>
      <c r="G557" s="297"/>
      <c r="H557" s="506"/>
      <c r="I557" s="506"/>
      <c r="J557" s="297"/>
      <c r="K557" s="95"/>
      <c r="L557" s="95"/>
    </row>
    <row r="558" spans="1:12" ht="24.95" customHeight="1" x14ac:dyDescent="0.2">
      <c r="A558" s="339"/>
      <c r="B558" s="296"/>
      <c r="C558" s="296"/>
      <c r="D558" s="296"/>
      <c r="E558" s="297"/>
      <c r="F558" s="102"/>
      <c r="G558" s="297"/>
      <c r="H558" s="506"/>
      <c r="I558" s="506"/>
      <c r="J558" s="297"/>
      <c r="K558" s="95"/>
      <c r="L558" s="95"/>
    </row>
    <row r="559" spans="1:12" ht="24.95" customHeight="1" x14ac:dyDescent="0.2">
      <c r="A559" s="339"/>
      <c r="B559" s="296"/>
      <c r="C559" s="296"/>
      <c r="D559" s="296"/>
      <c r="E559" s="297"/>
      <c r="F559" s="102"/>
      <c r="G559" s="297"/>
      <c r="H559" s="506"/>
      <c r="I559" s="506"/>
      <c r="J559" s="297"/>
      <c r="K559" s="95"/>
      <c r="L559" s="95"/>
    </row>
    <row r="560" spans="1:12" ht="24.95" customHeight="1" x14ac:dyDescent="0.2">
      <c r="A560" s="339"/>
      <c r="B560" s="296"/>
      <c r="C560" s="296"/>
      <c r="D560" s="296"/>
      <c r="E560" s="297"/>
      <c r="F560" s="102"/>
      <c r="G560" s="297"/>
      <c r="H560" s="506"/>
      <c r="I560" s="506"/>
      <c r="J560" s="297"/>
      <c r="K560" s="95"/>
      <c r="L560" s="95"/>
    </row>
    <row r="561" spans="1:12" ht="24.95" customHeight="1" x14ac:dyDescent="0.2">
      <c r="A561" s="339"/>
      <c r="B561" s="296"/>
      <c r="C561" s="296"/>
      <c r="D561" s="296"/>
      <c r="E561" s="297"/>
      <c r="F561" s="102"/>
      <c r="G561" s="297"/>
      <c r="H561" s="506"/>
      <c r="I561" s="506"/>
      <c r="J561" s="297"/>
      <c r="K561" s="95"/>
      <c r="L561" s="95"/>
    </row>
    <row r="562" spans="1:12" ht="24.95" customHeight="1" x14ac:dyDescent="0.2">
      <c r="A562" s="339"/>
      <c r="B562" s="296"/>
      <c r="C562" s="296"/>
      <c r="D562" s="296"/>
      <c r="E562" s="297"/>
      <c r="F562" s="102"/>
      <c r="G562" s="297"/>
      <c r="H562" s="506"/>
      <c r="I562" s="506"/>
      <c r="J562" s="297"/>
      <c r="K562" s="95"/>
      <c r="L562" s="95"/>
    </row>
    <row r="563" spans="1:12" ht="24.95" customHeight="1" x14ac:dyDescent="0.2">
      <c r="A563" s="339"/>
      <c r="B563" s="296"/>
      <c r="C563" s="296"/>
      <c r="D563" s="296"/>
      <c r="E563" s="297"/>
      <c r="F563" s="102"/>
      <c r="G563" s="297"/>
      <c r="H563" s="506"/>
      <c r="I563" s="506"/>
      <c r="J563" s="297"/>
      <c r="K563" s="95"/>
      <c r="L563" s="95"/>
    </row>
    <row r="564" spans="1:12" ht="24.95" customHeight="1" x14ac:dyDescent="0.2">
      <c r="A564" s="339"/>
      <c r="B564" s="296"/>
      <c r="C564" s="296"/>
      <c r="D564" s="296"/>
      <c r="E564" s="297"/>
      <c r="F564" s="102"/>
      <c r="G564" s="297"/>
      <c r="H564" s="506"/>
      <c r="I564" s="506"/>
      <c r="J564" s="297"/>
      <c r="K564" s="95"/>
      <c r="L564" s="95"/>
    </row>
    <row r="565" spans="1:12" ht="24.95" customHeight="1" x14ac:dyDescent="0.2">
      <c r="A565" s="339"/>
      <c r="B565" s="296"/>
      <c r="C565" s="296"/>
      <c r="D565" s="296"/>
      <c r="E565" s="297"/>
      <c r="F565" s="102"/>
      <c r="G565" s="297"/>
      <c r="H565" s="506"/>
      <c r="I565" s="506"/>
      <c r="J565" s="297"/>
      <c r="K565" s="95"/>
      <c r="L565" s="95"/>
    </row>
    <row r="566" spans="1:12" ht="24.95" customHeight="1" x14ac:dyDescent="0.2">
      <c r="A566" s="339"/>
      <c r="B566" s="296"/>
      <c r="C566" s="296"/>
      <c r="D566" s="296"/>
      <c r="E566" s="297"/>
      <c r="F566" s="102"/>
      <c r="G566" s="297"/>
      <c r="H566" s="506"/>
      <c r="I566" s="506"/>
      <c r="J566" s="297"/>
      <c r="K566" s="95"/>
      <c r="L566" s="95"/>
    </row>
    <row r="567" spans="1:12" ht="24.95" customHeight="1" x14ac:dyDescent="0.2">
      <c r="A567" s="339"/>
      <c r="B567" s="296"/>
      <c r="C567" s="296"/>
      <c r="D567" s="296"/>
      <c r="E567" s="297"/>
      <c r="F567" s="102"/>
      <c r="G567" s="297"/>
      <c r="H567" s="506"/>
      <c r="I567" s="506"/>
      <c r="J567" s="297"/>
      <c r="K567" s="95"/>
      <c r="L567" s="95"/>
    </row>
    <row r="568" spans="1:12" ht="24.95" customHeight="1" x14ac:dyDescent="0.2">
      <c r="A568" s="339"/>
      <c r="B568" s="296"/>
      <c r="C568" s="296"/>
      <c r="D568" s="296"/>
      <c r="E568" s="297"/>
      <c r="F568" s="102"/>
      <c r="G568" s="297"/>
      <c r="H568" s="506"/>
      <c r="I568" s="506"/>
      <c r="J568" s="297"/>
      <c r="K568" s="95"/>
      <c r="L568" s="95"/>
    </row>
    <row r="569" spans="1:12" ht="24.95" customHeight="1" x14ac:dyDescent="0.2">
      <c r="A569" s="339"/>
      <c r="B569" s="296"/>
      <c r="C569" s="296"/>
      <c r="D569" s="296"/>
      <c r="E569" s="297"/>
      <c r="F569" s="102"/>
      <c r="G569" s="297"/>
      <c r="H569" s="506"/>
      <c r="I569" s="506"/>
      <c r="J569" s="297"/>
      <c r="K569" s="95"/>
      <c r="L569" s="95"/>
    </row>
    <row r="570" spans="1:12" ht="24.95" customHeight="1" x14ac:dyDescent="0.2">
      <c r="A570" s="339"/>
      <c r="B570" s="296"/>
      <c r="C570" s="296"/>
      <c r="D570" s="296"/>
      <c r="E570" s="297"/>
      <c r="F570" s="102"/>
      <c r="G570" s="297"/>
      <c r="H570" s="506"/>
      <c r="I570" s="506"/>
      <c r="J570" s="297"/>
      <c r="K570" s="95"/>
      <c r="L570" s="95"/>
    </row>
    <row r="571" spans="1:12" ht="24.95" customHeight="1" x14ac:dyDescent="0.2">
      <c r="A571" s="339"/>
      <c r="B571" s="296"/>
      <c r="C571" s="296"/>
      <c r="D571" s="296"/>
      <c r="E571" s="297"/>
      <c r="F571" s="102"/>
      <c r="G571" s="297"/>
      <c r="H571" s="506"/>
      <c r="I571" s="506"/>
      <c r="J571" s="297"/>
      <c r="K571" s="95"/>
      <c r="L571" s="95"/>
    </row>
    <row r="572" spans="1:12" ht="24.95" customHeight="1" x14ac:dyDescent="0.2">
      <c r="A572" s="339"/>
      <c r="B572" s="296"/>
      <c r="C572" s="296"/>
      <c r="D572" s="296"/>
      <c r="E572" s="297"/>
      <c r="F572" s="102"/>
      <c r="G572" s="297"/>
      <c r="H572" s="506"/>
      <c r="I572" s="506"/>
      <c r="J572" s="297"/>
      <c r="K572" s="95"/>
      <c r="L572" s="95"/>
    </row>
    <row r="573" spans="1:12" ht="24.95" customHeight="1" x14ac:dyDescent="0.2">
      <c r="A573" s="339"/>
      <c r="B573" s="296"/>
      <c r="C573" s="296"/>
      <c r="D573" s="296"/>
      <c r="E573" s="297"/>
      <c r="F573" s="102"/>
      <c r="G573" s="297"/>
      <c r="H573" s="506"/>
      <c r="I573" s="506"/>
      <c r="J573" s="297"/>
      <c r="K573" s="95"/>
      <c r="L573" s="95"/>
    </row>
    <row r="574" spans="1:12" ht="24.95" customHeight="1" x14ac:dyDescent="0.2">
      <c r="A574" s="339"/>
      <c r="B574" s="296"/>
      <c r="C574" s="296"/>
      <c r="D574" s="296"/>
      <c r="E574" s="297"/>
      <c r="F574" s="102"/>
      <c r="G574" s="297"/>
      <c r="H574" s="506"/>
      <c r="I574" s="506"/>
      <c r="J574" s="297"/>
      <c r="K574" s="95"/>
      <c r="L574" s="95"/>
    </row>
    <row r="575" spans="1:12" ht="24.95" customHeight="1" x14ac:dyDescent="0.2">
      <c r="A575" s="339"/>
      <c r="B575" s="296"/>
      <c r="C575" s="296"/>
      <c r="D575" s="296"/>
      <c r="E575" s="297"/>
      <c r="F575" s="102"/>
      <c r="G575" s="297"/>
      <c r="H575" s="506"/>
      <c r="I575" s="506"/>
      <c r="J575" s="297"/>
      <c r="K575" s="95"/>
      <c r="L575" s="95"/>
    </row>
    <row r="576" spans="1:12" ht="24.95" customHeight="1" x14ac:dyDescent="0.2">
      <c r="A576" s="339"/>
      <c r="B576" s="296"/>
      <c r="C576" s="296"/>
      <c r="D576" s="296"/>
      <c r="E576" s="297"/>
      <c r="F576" s="102"/>
      <c r="G576" s="297"/>
      <c r="H576" s="506"/>
      <c r="I576" s="506"/>
      <c r="J576" s="297"/>
      <c r="K576" s="95"/>
      <c r="L576" s="95"/>
    </row>
    <row r="577" spans="1:12" ht="24.95" customHeight="1" x14ac:dyDescent="0.2">
      <c r="A577" s="339"/>
      <c r="B577" s="296"/>
      <c r="C577" s="296"/>
      <c r="D577" s="296"/>
      <c r="E577" s="297"/>
      <c r="F577" s="102"/>
      <c r="G577" s="297"/>
      <c r="H577" s="506"/>
      <c r="I577" s="506"/>
      <c r="J577" s="297"/>
      <c r="K577" s="95"/>
      <c r="L577" s="95"/>
    </row>
    <row r="578" spans="1:12" ht="24.95" customHeight="1" x14ac:dyDescent="0.2">
      <c r="A578" s="339"/>
      <c r="B578" s="296"/>
      <c r="C578" s="296"/>
      <c r="D578" s="296"/>
      <c r="E578" s="297"/>
      <c r="F578" s="102"/>
      <c r="G578" s="297"/>
      <c r="H578" s="506"/>
      <c r="I578" s="506"/>
      <c r="J578" s="297"/>
      <c r="K578" s="95"/>
      <c r="L578" s="95"/>
    </row>
    <row r="579" spans="1:12" ht="24.95" customHeight="1" x14ac:dyDescent="0.2">
      <c r="A579" s="339"/>
      <c r="B579" s="296"/>
      <c r="C579" s="296"/>
      <c r="D579" s="296"/>
      <c r="E579" s="297"/>
      <c r="F579" s="102"/>
      <c r="G579" s="297"/>
      <c r="H579" s="506"/>
      <c r="I579" s="506"/>
      <c r="J579" s="297"/>
      <c r="K579" s="95"/>
      <c r="L579" s="95"/>
    </row>
    <row r="580" spans="1:12" ht="24.95" customHeight="1" x14ac:dyDescent="0.2">
      <c r="A580" s="339"/>
      <c r="B580" s="296"/>
      <c r="C580" s="296"/>
      <c r="D580" s="296"/>
      <c r="E580" s="297"/>
      <c r="F580" s="102"/>
      <c r="G580" s="297"/>
      <c r="H580" s="506"/>
      <c r="I580" s="506"/>
      <c r="J580" s="297"/>
      <c r="K580" s="95"/>
      <c r="L580" s="95"/>
    </row>
    <row r="581" spans="1:12" ht="24.95" customHeight="1" x14ac:dyDescent="0.2">
      <c r="A581" s="339"/>
      <c r="B581" s="296"/>
      <c r="C581" s="296"/>
      <c r="D581" s="296"/>
      <c r="E581" s="297"/>
      <c r="F581" s="102"/>
      <c r="G581" s="297"/>
      <c r="H581" s="506"/>
      <c r="I581" s="506"/>
      <c r="J581" s="297"/>
      <c r="K581" s="95"/>
      <c r="L581" s="95"/>
    </row>
    <row r="582" spans="1:12" ht="24.95" customHeight="1" x14ac:dyDescent="0.2">
      <c r="A582" s="339"/>
      <c r="B582" s="296"/>
      <c r="C582" s="296"/>
      <c r="D582" s="296"/>
      <c r="E582" s="297"/>
      <c r="F582" s="102"/>
      <c r="G582" s="297"/>
      <c r="H582" s="506"/>
      <c r="I582" s="506"/>
      <c r="J582" s="297"/>
      <c r="K582" s="95"/>
      <c r="L582" s="95"/>
    </row>
    <row r="583" spans="1:12" ht="24.95" customHeight="1" x14ac:dyDescent="0.2">
      <c r="A583" s="339"/>
      <c r="B583" s="296"/>
      <c r="C583" s="296"/>
      <c r="D583" s="296"/>
      <c r="E583" s="297"/>
      <c r="F583" s="102"/>
      <c r="G583" s="297"/>
      <c r="H583" s="506"/>
      <c r="I583" s="506"/>
      <c r="J583" s="297"/>
      <c r="K583" s="95"/>
      <c r="L583" s="95"/>
    </row>
    <row r="584" spans="1:12" ht="24.95" customHeight="1" x14ac:dyDescent="0.2">
      <c r="A584" s="339"/>
      <c r="B584" s="296"/>
      <c r="C584" s="296"/>
      <c r="D584" s="296"/>
      <c r="E584" s="297"/>
      <c r="F584" s="102"/>
      <c r="G584" s="297"/>
      <c r="H584" s="506"/>
      <c r="I584" s="506"/>
      <c r="J584" s="297"/>
      <c r="K584" s="95"/>
      <c r="L584" s="95"/>
    </row>
    <row r="585" spans="1:12" ht="24.95" customHeight="1" x14ac:dyDescent="0.2">
      <c r="A585" s="339"/>
      <c r="B585" s="296"/>
      <c r="C585" s="296"/>
      <c r="D585" s="296"/>
      <c r="E585" s="297"/>
      <c r="F585" s="102"/>
      <c r="G585" s="297"/>
      <c r="H585" s="506"/>
      <c r="I585" s="506"/>
      <c r="J585" s="297"/>
      <c r="K585" s="95"/>
      <c r="L585" s="95"/>
    </row>
    <row r="586" spans="1:12" ht="24.95" customHeight="1" x14ac:dyDescent="0.2">
      <c r="A586" s="339"/>
      <c r="B586" s="296"/>
      <c r="C586" s="296"/>
      <c r="D586" s="296"/>
      <c r="E586" s="297"/>
      <c r="F586" s="102"/>
      <c r="G586" s="297"/>
      <c r="H586" s="506"/>
      <c r="I586" s="506"/>
      <c r="J586" s="297"/>
      <c r="K586" s="95"/>
      <c r="L586" s="95"/>
    </row>
    <row r="587" spans="1:12" ht="24.95" customHeight="1" x14ac:dyDescent="0.2">
      <c r="A587" s="339"/>
      <c r="B587" s="296"/>
      <c r="C587" s="296"/>
      <c r="D587" s="296"/>
      <c r="E587" s="297"/>
      <c r="F587" s="102"/>
      <c r="G587" s="297"/>
      <c r="H587" s="506"/>
      <c r="I587" s="506"/>
      <c r="J587" s="297"/>
      <c r="K587" s="95"/>
      <c r="L587" s="95"/>
    </row>
    <row r="588" spans="1:12" ht="24.95" customHeight="1" x14ac:dyDescent="0.2">
      <c r="A588" s="339"/>
      <c r="B588" s="296"/>
      <c r="C588" s="296"/>
      <c r="D588" s="296"/>
      <c r="E588" s="297"/>
      <c r="F588" s="102"/>
      <c r="G588" s="297"/>
      <c r="H588" s="506"/>
      <c r="I588" s="506"/>
      <c r="J588" s="297"/>
      <c r="K588" s="95"/>
      <c r="L588" s="95"/>
    </row>
    <row r="589" spans="1:12" ht="24.95" customHeight="1" x14ac:dyDescent="0.2">
      <c r="A589" s="339"/>
      <c r="B589" s="296"/>
      <c r="C589" s="296"/>
      <c r="D589" s="296"/>
      <c r="E589" s="297"/>
      <c r="F589" s="102"/>
      <c r="G589" s="297"/>
      <c r="H589" s="506"/>
      <c r="I589" s="506"/>
      <c r="J589" s="297"/>
      <c r="K589" s="95"/>
      <c r="L589" s="95"/>
    </row>
    <row r="590" spans="1:12" ht="24.95" customHeight="1" x14ac:dyDescent="0.2">
      <c r="A590" s="339"/>
      <c r="B590" s="296"/>
      <c r="C590" s="296"/>
      <c r="D590" s="296"/>
      <c r="E590" s="297"/>
      <c r="F590" s="102"/>
      <c r="G590" s="297"/>
      <c r="H590" s="506"/>
      <c r="I590" s="506"/>
      <c r="J590" s="297"/>
      <c r="K590" s="95"/>
      <c r="L590" s="95"/>
    </row>
    <row r="591" spans="1:12" ht="24.95" customHeight="1" x14ac:dyDescent="0.2">
      <c r="A591" s="339"/>
      <c r="B591" s="296"/>
      <c r="C591" s="296"/>
      <c r="D591" s="296"/>
      <c r="E591" s="297"/>
      <c r="F591" s="102"/>
      <c r="G591" s="297"/>
      <c r="H591" s="506"/>
      <c r="I591" s="506"/>
      <c r="J591" s="297"/>
      <c r="K591" s="95"/>
      <c r="L591" s="95"/>
    </row>
    <row r="592" spans="1:12" ht="24.95" customHeight="1" x14ac:dyDescent="0.2">
      <c r="A592" s="339"/>
      <c r="B592" s="296"/>
      <c r="C592" s="296"/>
      <c r="D592" s="296"/>
      <c r="E592" s="297"/>
      <c r="F592" s="102"/>
      <c r="G592" s="297"/>
      <c r="H592" s="506"/>
      <c r="I592" s="506"/>
      <c r="J592" s="297"/>
      <c r="K592" s="95"/>
      <c r="L592" s="95"/>
    </row>
    <row r="593" spans="1:12" ht="24.95" customHeight="1" x14ac:dyDescent="0.2">
      <c r="A593" s="339"/>
      <c r="B593" s="296"/>
      <c r="C593" s="296"/>
      <c r="D593" s="296"/>
      <c r="E593" s="297"/>
      <c r="F593" s="102"/>
      <c r="G593" s="297"/>
      <c r="H593" s="506"/>
      <c r="I593" s="506"/>
      <c r="J593" s="297"/>
      <c r="K593" s="95"/>
      <c r="L593" s="95"/>
    </row>
    <row r="594" spans="1:12" ht="24.95" customHeight="1" x14ac:dyDescent="0.2">
      <c r="A594" s="339"/>
      <c r="B594" s="296"/>
      <c r="C594" s="296"/>
      <c r="D594" s="296"/>
      <c r="E594" s="297"/>
      <c r="F594" s="102"/>
      <c r="G594" s="297"/>
      <c r="H594" s="506"/>
      <c r="I594" s="506"/>
      <c r="J594" s="297"/>
      <c r="K594" s="95"/>
      <c r="L594" s="95"/>
    </row>
    <row r="595" spans="1:12" ht="24.95" customHeight="1" x14ac:dyDescent="0.2">
      <c r="A595" s="339"/>
      <c r="B595" s="296"/>
      <c r="C595" s="296"/>
      <c r="D595" s="296"/>
      <c r="E595" s="297"/>
      <c r="F595" s="102"/>
      <c r="G595" s="297"/>
      <c r="H595" s="506"/>
      <c r="I595" s="506"/>
      <c r="J595" s="297"/>
      <c r="K595" s="95"/>
      <c r="L595" s="95"/>
    </row>
    <row r="596" spans="1:12" ht="24.95" customHeight="1" x14ac:dyDescent="0.2">
      <c r="A596" s="339"/>
      <c r="B596" s="296"/>
      <c r="C596" s="296"/>
      <c r="D596" s="296"/>
      <c r="E596" s="297"/>
      <c r="F596" s="102"/>
      <c r="G596" s="297"/>
      <c r="H596" s="506"/>
      <c r="I596" s="506"/>
      <c r="J596" s="297"/>
      <c r="K596" s="95"/>
      <c r="L596" s="95"/>
    </row>
    <row r="597" spans="1:12" ht="24.95" customHeight="1" x14ac:dyDescent="0.2">
      <c r="A597" s="339"/>
      <c r="B597" s="296"/>
      <c r="C597" s="296"/>
      <c r="D597" s="296"/>
      <c r="E597" s="297"/>
      <c r="F597" s="102"/>
      <c r="G597" s="297"/>
      <c r="H597" s="506"/>
      <c r="I597" s="506"/>
      <c r="J597" s="297"/>
      <c r="K597" s="95"/>
      <c r="L597" s="95"/>
    </row>
    <row r="598" spans="1:12" ht="24.95" customHeight="1" x14ac:dyDescent="0.2">
      <c r="A598" s="339"/>
      <c r="B598" s="296"/>
      <c r="C598" s="296"/>
      <c r="D598" s="296"/>
      <c r="E598" s="297"/>
      <c r="F598" s="102"/>
      <c r="G598" s="297"/>
      <c r="H598" s="506"/>
      <c r="I598" s="506"/>
      <c r="J598" s="297"/>
      <c r="K598" s="95"/>
      <c r="L598" s="95"/>
    </row>
    <row r="599" spans="1:12" ht="24.95" customHeight="1" x14ac:dyDescent="0.2">
      <c r="A599" s="339"/>
      <c r="B599" s="296"/>
      <c r="C599" s="296"/>
      <c r="D599" s="296"/>
      <c r="E599" s="297"/>
      <c r="F599" s="102"/>
      <c r="G599" s="297"/>
      <c r="H599" s="506"/>
      <c r="I599" s="506"/>
      <c r="J599" s="297"/>
      <c r="K599" s="95"/>
      <c r="L599" s="95"/>
    </row>
    <row r="600" spans="1:12" ht="24.95" customHeight="1" x14ac:dyDescent="0.2">
      <c r="A600" s="339"/>
      <c r="B600" s="296"/>
      <c r="C600" s="296"/>
      <c r="D600" s="296"/>
      <c r="E600" s="297"/>
      <c r="F600" s="102"/>
      <c r="G600" s="297"/>
      <c r="H600" s="506"/>
      <c r="I600" s="506"/>
      <c r="J600" s="297"/>
      <c r="K600" s="95"/>
      <c r="L600" s="95"/>
    </row>
    <row r="601" spans="1:12" ht="24.95" customHeight="1" x14ac:dyDescent="0.2">
      <c r="A601" s="339"/>
      <c r="B601" s="296"/>
      <c r="C601" s="296"/>
      <c r="D601" s="296"/>
      <c r="E601" s="297"/>
      <c r="F601" s="102"/>
      <c r="G601" s="297"/>
      <c r="H601" s="506"/>
      <c r="I601" s="506"/>
      <c r="J601" s="297"/>
      <c r="K601" s="95"/>
      <c r="L601" s="95"/>
    </row>
    <row r="602" spans="1:12" ht="24.95" customHeight="1" x14ac:dyDescent="0.2">
      <c r="A602" s="339"/>
      <c r="B602" s="296"/>
      <c r="C602" s="296"/>
      <c r="D602" s="296"/>
      <c r="E602" s="297"/>
      <c r="F602" s="102"/>
      <c r="G602" s="297"/>
      <c r="H602" s="506"/>
      <c r="I602" s="506"/>
      <c r="J602" s="297"/>
      <c r="K602" s="95"/>
      <c r="L602" s="95"/>
    </row>
    <row r="603" spans="1:12" ht="24.95" customHeight="1" x14ac:dyDescent="0.2">
      <c r="A603" s="339"/>
      <c r="B603" s="296"/>
      <c r="C603" s="296"/>
      <c r="D603" s="296"/>
      <c r="E603" s="297"/>
      <c r="F603" s="102"/>
      <c r="G603" s="297"/>
      <c r="H603" s="506"/>
      <c r="I603" s="506"/>
      <c r="J603" s="297"/>
      <c r="K603" s="95"/>
      <c r="L603" s="95"/>
    </row>
    <row r="604" spans="1:12" ht="24.95" customHeight="1" x14ac:dyDescent="0.2">
      <c r="A604" s="339"/>
      <c r="B604" s="296"/>
      <c r="C604" s="296"/>
      <c r="D604" s="296"/>
      <c r="E604" s="297"/>
      <c r="F604" s="102"/>
      <c r="G604" s="297"/>
      <c r="H604" s="506"/>
      <c r="I604" s="506"/>
      <c r="J604" s="297"/>
      <c r="K604" s="95"/>
      <c r="L604" s="95"/>
    </row>
    <row r="605" spans="1:12" ht="24.95" customHeight="1" x14ac:dyDescent="0.2">
      <c r="A605" s="339"/>
      <c r="B605" s="296"/>
      <c r="C605" s="296"/>
      <c r="D605" s="296"/>
      <c r="E605" s="297"/>
      <c r="F605" s="102"/>
      <c r="G605" s="297"/>
      <c r="H605" s="506"/>
      <c r="I605" s="506"/>
      <c r="J605" s="297"/>
      <c r="K605" s="95"/>
      <c r="L605" s="95"/>
    </row>
    <row r="606" spans="1:12" ht="24.95" customHeight="1" x14ac:dyDescent="0.2">
      <c r="A606" s="339"/>
      <c r="B606" s="296"/>
      <c r="C606" s="296"/>
      <c r="D606" s="296"/>
      <c r="E606" s="297"/>
      <c r="F606" s="102"/>
      <c r="G606" s="297"/>
      <c r="H606" s="506"/>
      <c r="I606" s="506"/>
      <c r="J606" s="297"/>
      <c r="K606" s="95"/>
      <c r="L606" s="95"/>
    </row>
    <row r="607" spans="1:12" ht="24.95" customHeight="1" x14ac:dyDescent="0.2">
      <c r="A607" s="339"/>
      <c r="B607" s="296"/>
      <c r="C607" s="296"/>
      <c r="D607" s="296"/>
      <c r="E607" s="297"/>
      <c r="F607" s="102"/>
      <c r="G607" s="297"/>
      <c r="H607" s="506"/>
      <c r="I607" s="506"/>
      <c r="J607" s="297"/>
      <c r="K607" s="95"/>
      <c r="L607" s="95"/>
    </row>
    <row r="608" spans="1:12" ht="24.95" customHeight="1" x14ac:dyDescent="0.2">
      <c r="A608" s="339"/>
      <c r="B608" s="296"/>
      <c r="C608" s="296"/>
      <c r="D608" s="296"/>
      <c r="E608" s="297"/>
      <c r="F608" s="102"/>
      <c r="G608" s="297"/>
      <c r="H608" s="506"/>
      <c r="I608" s="506"/>
      <c r="J608" s="297"/>
      <c r="K608" s="95"/>
      <c r="L608" s="95"/>
    </row>
    <row r="609" spans="1:12" ht="24.95" customHeight="1" x14ac:dyDescent="0.2">
      <c r="A609" s="339"/>
      <c r="B609" s="296"/>
      <c r="C609" s="296"/>
      <c r="D609" s="296"/>
      <c r="E609" s="297"/>
      <c r="F609" s="102"/>
      <c r="G609" s="297"/>
      <c r="H609" s="506"/>
      <c r="I609" s="506"/>
      <c r="J609" s="297"/>
      <c r="K609" s="95"/>
      <c r="L609" s="95"/>
    </row>
    <row r="610" spans="1:12" ht="24.95" customHeight="1" x14ac:dyDescent="0.2">
      <c r="A610" s="339"/>
      <c r="B610" s="296"/>
      <c r="C610" s="296"/>
      <c r="D610" s="296"/>
      <c r="E610" s="297"/>
      <c r="F610" s="102"/>
      <c r="G610" s="297"/>
      <c r="H610" s="506"/>
      <c r="I610" s="506"/>
      <c r="J610" s="297"/>
      <c r="K610" s="95"/>
      <c r="L610" s="95"/>
    </row>
    <row r="611" spans="1:12" ht="24.95" customHeight="1" x14ac:dyDescent="0.2">
      <c r="A611" s="339"/>
      <c r="B611" s="296"/>
      <c r="C611" s="296"/>
      <c r="D611" s="296"/>
      <c r="E611" s="297"/>
      <c r="F611" s="102"/>
      <c r="G611" s="297"/>
      <c r="H611" s="506"/>
      <c r="I611" s="506"/>
      <c r="J611" s="297"/>
      <c r="K611" s="95"/>
      <c r="L611" s="95"/>
    </row>
    <row r="612" spans="1:12" ht="24.95" customHeight="1" x14ac:dyDescent="0.2">
      <c r="A612" s="339"/>
      <c r="B612" s="296"/>
      <c r="C612" s="296"/>
      <c r="D612" s="296"/>
      <c r="E612" s="297"/>
      <c r="F612" s="102"/>
      <c r="G612" s="297"/>
      <c r="H612" s="506"/>
      <c r="I612" s="506"/>
      <c r="J612" s="297"/>
      <c r="K612" s="95"/>
      <c r="L612" s="95"/>
    </row>
    <row r="613" spans="1:12" ht="24.95" customHeight="1" x14ac:dyDescent="0.2">
      <c r="A613" s="339"/>
      <c r="B613" s="296"/>
      <c r="C613" s="296"/>
      <c r="D613" s="296"/>
      <c r="E613" s="297"/>
      <c r="F613" s="102"/>
      <c r="G613" s="297"/>
      <c r="H613" s="506"/>
      <c r="I613" s="506"/>
      <c r="J613" s="297"/>
      <c r="K613" s="95"/>
      <c r="L613" s="95"/>
    </row>
    <row r="614" spans="1:12" ht="24.95" customHeight="1" x14ac:dyDescent="0.2">
      <c r="A614" s="339"/>
      <c r="B614" s="296"/>
      <c r="C614" s="296"/>
      <c r="D614" s="296"/>
      <c r="E614" s="297"/>
      <c r="F614" s="102"/>
      <c r="G614" s="297"/>
      <c r="H614" s="506"/>
      <c r="I614" s="506"/>
      <c r="J614" s="297"/>
      <c r="K614" s="95"/>
      <c r="L614" s="95"/>
    </row>
    <row r="615" spans="1:12" ht="24.95" customHeight="1" x14ac:dyDescent="0.2">
      <c r="A615" s="339"/>
      <c r="B615" s="296"/>
      <c r="C615" s="296"/>
      <c r="D615" s="296"/>
      <c r="E615" s="297"/>
      <c r="F615" s="102"/>
      <c r="G615" s="297"/>
      <c r="H615" s="506"/>
      <c r="I615" s="506"/>
      <c r="J615" s="297"/>
      <c r="K615" s="95"/>
      <c r="L615" s="95"/>
    </row>
    <row r="616" spans="1:12" ht="24.95" customHeight="1" x14ac:dyDescent="0.2">
      <c r="A616" s="339"/>
      <c r="B616" s="296"/>
      <c r="C616" s="296"/>
      <c r="D616" s="296"/>
      <c r="E616" s="297"/>
      <c r="F616" s="102"/>
      <c r="G616" s="297"/>
      <c r="H616" s="506"/>
      <c r="I616" s="506"/>
      <c r="J616" s="297"/>
      <c r="K616" s="95"/>
      <c r="L616" s="95"/>
    </row>
    <row r="617" spans="1:12" ht="24.95" customHeight="1" x14ac:dyDescent="0.2">
      <c r="A617" s="339"/>
      <c r="B617" s="296"/>
      <c r="C617" s="296"/>
      <c r="D617" s="296"/>
      <c r="E617" s="297"/>
      <c r="F617" s="102"/>
      <c r="G617" s="297"/>
      <c r="H617" s="506"/>
      <c r="I617" s="506"/>
      <c r="J617" s="297"/>
      <c r="K617" s="95"/>
      <c r="L617" s="95"/>
    </row>
    <row r="618" spans="1:12" ht="24.95" customHeight="1" x14ac:dyDescent="0.2">
      <c r="A618" s="339"/>
      <c r="B618" s="296"/>
      <c r="C618" s="296"/>
      <c r="D618" s="296"/>
      <c r="E618" s="297"/>
      <c r="F618" s="102"/>
      <c r="G618" s="297"/>
      <c r="H618" s="506"/>
      <c r="I618" s="506"/>
      <c r="J618" s="297"/>
      <c r="K618" s="95"/>
      <c r="L618" s="95"/>
    </row>
    <row r="619" spans="1:12" ht="24.95" customHeight="1" x14ac:dyDescent="0.2">
      <c r="A619" s="339"/>
      <c r="B619" s="296"/>
      <c r="C619" s="296"/>
      <c r="D619" s="296"/>
      <c r="E619" s="297"/>
      <c r="F619" s="102"/>
      <c r="G619" s="297"/>
      <c r="H619" s="506"/>
      <c r="I619" s="506"/>
      <c r="J619" s="297"/>
      <c r="K619" s="95"/>
      <c r="L619" s="95"/>
    </row>
    <row r="620" spans="1:12" ht="24.95" customHeight="1" x14ac:dyDescent="0.2">
      <c r="A620" s="339"/>
      <c r="B620" s="296"/>
      <c r="C620" s="296"/>
      <c r="D620" s="296"/>
      <c r="E620" s="297"/>
      <c r="F620" s="102"/>
      <c r="G620" s="297"/>
      <c r="H620" s="506"/>
      <c r="I620" s="506"/>
      <c r="J620" s="297"/>
      <c r="K620" s="95"/>
      <c r="L620" s="95"/>
    </row>
    <row r="621" spans="1:12" ht="24.95" customHeight="1" x14ac:dyDescent="0.2">
      <c r="A621" s="339"/>
      <c r="B621" s="296"/>
      <c r="C621" s="296"/>
      <c r="D621" s="296"/>
      <c r="E621" s="297"/>
      <c r="F621" s="102"/>
      <c r="G621" s="297"/>
      <c r="H621" s="506"/>
      <c r="I621" s="506"/>
      <c r="J621" s="297"/>
      <c r="K621" s="95"/>
      <c r="L621" s="95"/>
    </row>
    <row r="622" spans="1:12" ht="24.95" customHeight="1" x14ac:dyDescent="0.2">
      <c r="A622" s="339"/>
      <c r="B622" s="296"/>
      <c r="C622" s="296"/>
      <c r="D622" s="296"/>
      <c r="E622" s="297"/>
      <c r="F622" s="102"/>
      <c r="G622" s="297"/>
      <c r="H622" s="506"/>
      <c r="I622" s="506"/>
      <c r="J622" s="297"/>
      <c r="K622" s="95"/>
      <c r="L622" s="95"/>
    </row>
    <row r="623" spans="1:12" ht="24.95" customHeight="1" x14ac:dyDescent="0.2">
      <c r="A623" s="339"/>
      <c r="B623" s="296"/>
      <c r="C623" s="296"/>
      <c r="D623" s="296"/>
      <c r="E623" s="297"/>
      <c r="F623" s="102"/>
      <c r="G623" s="297"/>
      <c r="H623" s="506"/>
      <c r="I623" s="506"/>
      <c r="J623" s="297"/>
      <c r="K623" s="95"/>
      <c r="L623" s="95"/>
    </row>
    <row r="624" spans="1:12" ht="24.95" customHeight="1" x14ac:dyDescent="0.2">
      <c r="A624" s="339"/>
      <c r="B624" s="296"/>
      <c r="C624" s="296"/>
      <c r="D624" s="296"/>
      <c r="E624" s="297"/>
      <c r="F624" s="102"/>
      <c r="G624" s="297"/>
      <c r="H624" s="506"/>
      <c r="I624" s="506"/>
      <c r="J624" s="297"/>
      <c r="K624" s="95"/>
      <c r="L624" s="95"/>
    </row>
    <row r="625" spans="1:12" ht="24.95" customHeight="1" x14ac:dyDescent="0.2">
      <c r="A625" s="339"/>
      <c r="B625" s="296"/>
      <c r="C625" s="296"/>
      <c r="D625" s="296"/>
      <c r="E625" s="297"/>
      <c r="F625" s="102"/>
      <c r="G625" s="297"/>
      <c r="H625" s="506"/>
      <c r="I625" s="506"/>
      <c r="J625" s="297"/>
      <c r="K625" s="95"/>
      <c r="L625" s="95"/>
    </row>
    <row r="626" spans="1:12" ht="24.95" customHeight="1" x14ac:dyDescent="0.2">
      <c r="A626" s="339"/>
      <c r="B626" s="296"/>
      <c r="C626" s="296"/>
      <c r="D626" s="296"/>
      <c r="E626" s="297"/>
      <c r="F626" s="102"/>
      <c r="G626" s="297"/>
      <c r="H626" s="506"/>
      <c r="I626" s="506"/>
      <c r="J626" s="297"/>
      <c r="K626" s="95"/>
      <c r="L626" s="95"/>
    </row>
    <row r="627" spans="1:12" ht="24.95" customHeight="1" x14ac:dyDescent="0.2">
      <c r="A627" s="339"/>
      <c r="B627" s="296"/>
      <c r="C627" s="296"/>
      <c r="D627" s="296"/>
      <c r="E627" s="297"/>
      <c r="F627" s="102"/>
      <c r="G627" s="297"/>
      <c r="H627" s="506"/>
      <c r="I627" s="506"/>
      <c r="J627" s="297"/>
      <c r="K627" s="95"/>
      <c r="L627" s="95"/>
    </row>
    <row r="628" spans="1:12" ht="24.95" customHeight="1" x14ac:dyDescent="0.2">
      <c r="A628" s="339"/>
      <c r="B628" s="296"/>
      <c r="C628" s="296"/>
      <c r="D628" s="296"/>
      <c r="E628" s="297"/>
      <c r="F628" s="102"/>
      <c r="G628" s="297"/>
      <c r="H628" s="506"/>
      <c r="I628" s="506"/>
      <c r="J628" s="297"/>
      <c r="K628" s="95"/>
      <c r="L628" s="95"/>
    </row>
    <row r="629" spans="1:12" ht="24.95" customHeight="1" x14ac:dyDescent="0.2">
      <c r="A629" s="339"/>
      <c r="B629" s="296"/>
      <c r="C629" s="296"/>
      <c r="D629" s="296"/>
      <c r="E629" s="297"/>
      <c r="F629" s="102"/>
      <c r="G629" s="297"/>
      <c r="H629" s="506"/>
      <c r="I629" s="506"/>
      <c r="J629" s="297"/>
      <c r="K629" s="95"/>
      <c r="L629" s="95"/>
    </row>
    <row r="630" spans="1:12" ht="24.95" customHeight="1" x14ac:dyDescent="0.2">
      <c r="A630" s="339"/>
      <c r="B630" s="296"/>
      <c r="C630" s="296"/>
      <c r="D630" s="296"/>
      <c r="E630" s="297"/>
      <c r="F630" s="102"/>
      <c r="G630" s="297"/>
      <c r="H630" s="506"/>
      <c r="I630" s="506"/>
      <c r="J630" s="297"/>
      <c r="K630" s="95"/>
      <c r="L630" s="95"/>
    </row>
    <row r="631" spans="1:12" ht="24.95" customHeight="1" x14ac:dyDescent="0.2">
      <c r="A631" s="339"/>
      <c r="B631" s="296"/>
      <c r="C631" s="296"/>
      <c r="D631" s="296"/>
      <c r="E631" s="297"/>
      <c r="F631" s="102"/>
      <c r="G631" s="297"/>
      <c r="H631" s="506"/>
      <c r="I631" s="506"/>
      <c r="J631" s="297"/>
      <c r="K631" s="95"/>
      <c r="L631" s="95"/>
    </row>
    <row r="632" spans="1:12" ht="24.95" customHeight="1" x14ac:dyDescent="0.2">
      <c r="A632" s="339"/>
      <c r="B632" s="296"/>
      <c r="C632" s="296"/>
      <c r="D632" s="296"/>
      <c r="E632" s="297"/>
      <c r="F632" s="102"/>
      <c r="G632" s="297"/>
      <c r="H632" s="506"/>
      <c r="I632" s="506"/>
      <c r="J632" s="297"/>
      <c r="K632" s="95"/>
      <c r="L632" s="95"/>
    </row>
    <row r="633" spans="1:12" ht="24.95" customHeight="1" x14ac:dyDescent="0.2">
      <c r="A633" s="339"/>
      <c r="B633" s="296"/>
      <c r="C633" s="296"/>
      <c r="D633" s="296"/>
      <c r="E633" s="297"/>
      <c r="F633" s="102"/>
      <c r="G633" s="297"/>
      <c r="H633" s="506"/>
      <c r="I633" s="506"/>
      <c r="J633" s="297"/>
      <c r="K633" s="95"/>
      <c r="L633" s="95"/>
    </row>
    <row r="634" spans="1:12" ht="24.95" customHeight="1" x14ac:dyDescent="0.2">
      <c r="A634" s="339"/>
      <c r="B634" s="296"/>
      <c r="C634" s="296"/>
      <c r="D634" s="296"/>
      <c r="E634" s="297"/>
      <c r="F634" s="102"/>
      <c r="G634" s="297"/>
      <c r="H634" s="506"/>
      <c r="I634" s="506"/>
      <c r="J634" s="297"/>
      <c r="K634" s="95"/>
      <c r="L634" s="95"/>
    </row>
    <row r="635" spans="1:12" ht="24.95" customHeight="1" x14ac:dyDescent="0.2">
      <c r="A635" s="339"/>
      <c r="B635" s="296"/>
      <c r="C635" s="296"/>
      <c r="D635" s="296"/>
      <c r="E635" s="297"/>
      <c r="F635" s="102"/>
      <c r="G635" s="297"/>
      <c r="H635" s="506"/>
      <c r="I635" s="506"/>
      <c r="J635" s="297"/>
      <c r="K635" s="95"/>
      <c r="L635" s="95"/>
    </row>
    <row r="636" spans="1:12" ht="24.95" customHeight="1" x14ac:dyDescent="0.2">
      <c r="A636" s="339"/>
      <c r="B636" s="296"/>
      <c r="C636" s="296"/>
      <c r="D636" s="296"/>
      <c r="E636" s="297"/>
      <c r="F636" s="102"/>
      <c r="G636" s="297"/>
      <c r="H636" s="506"/>
      <c r="I636" s="506"/>
      <c r="J636" s="297"/>
      <c r="K636" s="95"/>
      <c r="L636" s="95"/>
    </row>
    <row r="637" spans="1:12" ht="24.95" customHeight="1" x14ac:dyDescent="0.2">
      <c r="A637" s="339"/>
      <c r="B637" s="296"/>
      <c r="C637" s="296"/>
      <c r="D637" s="296"/>
      <c r="E637" s="297"/>
      <c r="F637" s="102"/>
      <c r="G637" s="297"/>
      <c r="H637" s="506"/>
      <c r="I637" s="506"/>
      <c r="J637" s="297"/>
      <c r="K637" s="95"/>
      <c r="L637" s="95"/>
    </row>
    <row r="638" spans="1:12" ht="24.95" customHeight="1" x14ac:dyDescent="0.2">
      <c r="A638" s="339"/>
      <c r="B638" s="296"/>
      <c r="C638" s="296"/>
      <c r="D638" s="296"/>
      <c r="E638" s="297"/>
      <c r="F638" s="102"/>
      <c r="G638" s="297"/>
      <c r="H638" s="506"/>
      <c r="I638" s="506"/>
      <c r="J638" s="297"/>
      <c r="K638" s="95"/>
      <c r="L638" s="95"/>
    </row>
    <row r="639" spans="1:12" ht="24.95" customHeight="1" x14ac:dyDescent="0.2">
      <c r="A639" s="339"/>
      <c r="B639" s="296"/>
      <c r="C639" s="296"/>
      <c r="D639" s="296"/>
      <c r="E639" s="297"/>
      <c r="F639" s="102"/>
      <c r="G639" s="297"/>
      <c r="H639" s="506"/>
      <c r="I639" s="506"/>
      <c r="J639" s="297"/>
      <c r="K639" s="95"/>
      <c r="L639" s="95"/>
    </row>
    <row r="640" spans="1:12" ht="24.95" customHeight="1" x14ac:dyDescent="0.2">
      <c r="A640" s="339"/>
      <c r="B640" s="296"/>
      <c r="C640" s="296"/>
      <c r="D640" s="296"/>
      <c r="E640" s="297"/>
      <c r="F640" s="102"/>
      <c r="G640" s="297"/>
      <c r="H640" s="506"/>
      <c r="I640" s="506"/>
      <c r="J640" s="297"/>
      <c r="K640" s="95"/>
      <c r="L640" s="95"/>
    </row>
    <row r="641" spans="1:12" ht="24.95" customHeight="1" x14ac:dyDescent="0.2">
      <c r="A641" s="339"/>
      <c r="B641" s="296"/>
      <c r="C641" s="296"/>
      <c r="D641" s="296"/>
      <c r="E641" s="297"/>
      <c r="F641" s="102"/>
      <c r="G641" s="297"/>
      <c r="H641" s="506"/>
      <c r="I641" s="506"/>
      <c r="J641" s="297"/>
      <c r="K641" s="95"/>
      <c r="L641" s="95"/>
    </row>
    <row r="642" spans="1:12" ht="24.95" customHeight="1" x14ac:dyDescent="0.2">
      <c r="A642" s="339"/>
      <c r="B642" s="296"/>
      <c r="C642" s="296"/>
      <c r="D642" s="296"/>
      <c r="E642" s="297"/>
      <c r="F642" s="102"/>
      <c r="G642" s="297"/>
      <c r="H642" s="506"/>
      <c r="I642" s="506"/>
      <c r="J642" s="297"/>
      <c r="K642" s="95"/>
      <c r="L642" s="95"/>
    </row>
    <row r="643" spans="1:12" ht="24.95" customHeight="1" x14ac:dyDescent="0.2">
      <c r="A643" s="339"/>
      <c r="B643" s="296"/>
      <c r="C643" s="296"/>
      <c r="D643" s="296"/>
      <c r="E643" s="297"/>
      <c r="F643" s="102"/>
      <c r="G643" s="297"/>
      <c r="H643" s="506"/>
      <c r="I643" s="506"/>
      <c r="J643" s="297"/>
      <c r="K643" s="95"/>
      <c r="L643" s="95"/>
    </row>
    <row r="644" spans="1:12" ht="24.95" customHeight="1" x14ac:dyDescent="0.2">
      <c r="A644" s="339"/>
      <c r="B644" s="296"/>
      <c r="C644" s="296"/>
      <c r="D644" s="296"/>
      <c r="E644" s="297"/>
      <c r="F644" s="102"/>
      <c r="G644" s="297"/>
      <c r="H644" s="506"/>
      <c r="I644" s="506"/>
      <c r="J644" s="297"/>
      <c r="K644" s="95"/>
      <c r="L644" s="95"/>
    </row>
    <row r="645" spans="1:12" ht="24.95" customHeight="1" x14ac:dyDescent="0.2">
      <c r="A645" s="339"/>
      <c r="B645" s="296"/>
      <c r="C645" s="296"/>
      <c r="D645" s="296"/>
      <c r="E645" s="297"/>
      <c r="F645" s="102"/>
      <c r="G645" s="297"/>
      <c r="H645" s="506"/>
      <c r="I645" s="506"/>
      <c r="J645" s="297"/>
      <c r="K645" s="95"/>
      <c r="L645" s="95"/>
    </row>
    <row r="646" spans="1:12" ht="24.95" customHeight="1" x14ac:dyDescent="0.2">
      <c r="A646" s="339"/>
      <c r="B646" s="296"/>
      <c r="C646" s="296"/>
      <c r="D646" s="296"/>
      <c r="E646" s="297"/>
      <c r="F646" s="102"/>
      <c r="G646" s="297"/>
      <c r="H646" s="506"/>
      <c r="I646" s="506"/>
      <c r="J646" s="297"/>
      <c r="K646" s="95"/>
      <c r="L646" s="95"/>
    </row>
    <row r="647" spans="1:12" ht="24.95" customHeight="1" x14ac:dyDescent="0.2">
      <c r="A647" s="339"/>
      <c r="B647" s="296"/>
      <c r="C647" s="296"/>
      <c r="D647" s="296"/>
      <c r="E647" s="297"/>
      <c r="F647" s="102"/>
      <c r="G647" s="297"/>
      <c r="H647" s="506"/>
      <c r="I647" s="506"/>
      <c r="J647" s="297"/>
      <c r="K647" s="95"/>
      <c r="L647" s="95"/>
    </row>
    <row r="648" spans="1:12" ht="24.95" customHeight="1" x14ac:dyDescent="0.2">
      <c r="A648" s="339"/>
      <c r="B648" s="296"/>
      <c r="C648" s="296"/>
      <c r="D648" s="296"/>
      <c r="E648" s="297"/>
      <c r="F648" s="102"/>
      <c r="G648" s="297"/>
      <c r="H648" s="506"/>
      <c r="I648" s="506"/>
      <c r="J648" s="297"/>
      <c r="K648" s="95"/>
      <c r="L648" s="95"/>
    </row>
    <row r="649" spans="1:12" ht="24.95" customHeight="1" x14ac:dyDescent="0.2">
      <c r="A649" s="339"/>
      <c r="B649" s="296"/>
      <c r="C649" s="296"/>
      <c r="D649" s="296"/>
      <c r="E649" s="297"/>
      <c r="F649" s="102"/>
      <c r="G649" s="297"/>
      <c r="H649" s="506"/>
      <c r="I649" s="506"/>
      <c r="J649" s="297"/>
      <c r="K649" s="95"/>
      <c r="L649" s="95"/>
    </row>
    <row r="650" spans="1:12" ht="24.95" customHeight="1" x14ac:dyDescent="0.2">
      <c r="A650" s="339"/>
      <c r="B650" s="296"/>
      <c r="C650" s="296"/>
      <c r="D650" s="296"/>
      <c r="E650" s="297"/>
      <c r="F650" s="102"/>
      <c r="G650" s="297"/>
      <c r="H650" s="506"/>
      <c r="I650" s="506"/>
      <c r="J650" s="297"/>
      <c r="K650" s="95"/>
      <c r="L650" s="95"/>
    </row>
    <row r="651" spans="1:12" ht="24.95" customHeight="1" x14ac:dyDescent="0.2">
      <c r="A651" s="339"/>
      <c r="B651" s="296"/>
      <c r="C651" s="296"/>
      <c r="D651" s="296"/>
      <c r="E651" s="297"/>
      <c r="F651" s="102"/>
      <c r="G651" s="297"/>
      <c r="H651" s="506"/>
      <c r="I651" s="506"/>
      <c r="J651" s="297"/>
      <c r="K651" s="95"/>
      <c r="L651" s="95"/>
    </row>
    <row r="652" spans="1:12" ht="24.95" customHeight="1" x14ac:dyDescent="0.2">
      <c r="A652" s="339"/>
      <c r="B652" s="296"/>
      <c r="C652" s="296"/>
      <c r="D652" s="296"/>
      <c r="E652" s="297"/>
      <c r="F652" s="102"/>
      <c r="G652" s="297"/>
      <c r="H652" s="506"/>
      <c r="I652" s="506"/>
      <c r="J652" s="297"/>
      <c r="K652" s="95"/>
      <c r="L652" s="95"/>
    </row>
    <row r="653" spans="1:12" ht="24.95" customHeight="1" x14ac:dyDescent="0.2">
      <c r="A653" s="339"/>
      <c r="B653" s="296"/>
      <c r="C653" s="296"/>
      <c r="D653" s="296"/>
      <c r="E653" s="297"/>
      <c r="F653" s="102"/>
      <c r="G653" s="297"/>
      <c r="H653" s="506"/>
      <c r="I653" s="506"/>
      <c r="J653" s="297"/>
      <c r="K653" s="95"/>
      <c r="L653" s="95"/>
    </row>
    <row r="654" spans="1:12" ht="24.95" customHeight="1" x14ac:dyDescent="0.2">
      <c r="A654" s="339"/>
      <c r="B654" s="296"/>
      <c r="C654" s="296"/>
      <c r="D654" s="296"/>
      <c r="E654" s="297"/>
      <c r="F654" s="102"/>
      <c r="G654" s="297"/>
      <c r="H654" s="506"/>
      <c r="I654" s="506"/>
      <c r="J654" s="297"/>
      <c r="K654" s="95"/>
      <c r="L654" s="95"/>
    </row>
    <row r="655" spans="1:12" ht="24.95" customHeight="1" x14ac:dyDescent="0.2">
      <c r="A655" s="339"/>
      <c r="B655" s="296"/>
      <c r="C655" s="296"/>
      <c r="D655" s="296"/>
      <c r="E655" s="297"/>
      <c r="F655" s="102"/>
      <c r="G655" s="297"/>
      <c r="H655" s="506"/>
      <c r="I655" s="506"/>
      <c r="J655" s="297"/>
      <c r="K655" s="95"/>
      <c r="L655" s="95"/>
    </row>
    <row r="656" spans="1:12" ht="24.95" customHeight="1" x14ac:dyDescent="0.2">
      <c r="A656" s="339"/>
      <c r="B656" s="296"/>
      <c r="C656" s="296"/>
      <c r="D656" s="296"/>
      <c r="E656" s="297"/>
      <c r="F656" s="102"/>
      <c r="G656" s="297"/>
      <c r="H656" s="506"/>
      <c r="I656" s="506"/>
      <c r="J656" s="297"/>
      <c r="K656" s="95"/>
      <c r="L656" s="95"/>
    </row>
    <row r="657" spans="1:12" ht="24.95" customHeight="1" x14ac:dyDescent="0.2">
      <c r="A657" s="339"/>
      <c r="B657" s="296"/>
      <c r="C657" s="296"/>
      <c r="D657" s="296"/>
      <c r="E657" s="297"/>
      <c r="F657" s="102"/>
      <c r="G657" s="297"/>
      <c r="H657" s="506"/>
      <c r="I657" s="506"/>
      <c r="J657" s="297"/>
      <c r="K657" s="95"/>
      <c r="L657" s="95"/>
    </row>
    <row r="658" spans="1:12" ht="24.95" customHeight="1" x14ac:dyDescent="0.2">
      <c r="A658" s="339"/>
      <c r="B658" s="296"/>
      <c r="C658" s="296"/>
      <c r="D658" s="296"/>
      <c r="E658" s="297"/>
      <c r="F658" s="102"/>
      <c r="G658" s="297"/>
      <c r="H658" s="506"/>
      <c r="I658" s="506"/>
      <c r="J658" s="297"/>
      <c r="K658" s="95"/>
      <c r="L658" s="95"/>
    </row>
    <row r="659" spans="1:12" ht="24.95" customHeight="1" x14ac:dyDescent="0.2">
      <c r="A659" s="339"/>
      <c r="B659" s="296"/>
      <c r="C659" s="296"/>
      <c r="D659" s="296"/>
      <c r="E659" s="297"/>
      <c r="F659" s="102"/>
      <c r="G659" s="297"/>
      <c r="H659" s="506"/>
      <c r="I659" s="506"/>
      <c r="J659" s="297"/>
      <c r="K659" s="95"/>
      <c r="L659" s="95"/>
    </row>
    <row r="660" spans="1:12" ht="24.95" customHeight="1" x14ac:dyDescent="0.2">
      <c r="A660" s="339"/>
      <c r="B660" s="296"/>
      <c r="C660" s="296"/>
      <c r="D660" s="296"/>
      <c r="E660" s="297"/>
      <c r="F660" s="102"/>
      <c r="G660" s="297"/>
      <c r="H660" s="506"/>
      <c r="I660" s="506"/>
      <c r="J660" s="297"/>
      <c r="K660" s="95"/>
      <c r="L660" s="95"/>
    </row>
    <row r="661" spans="1:12" ht="24.95" customHeight="1" x14ac:dyDescent="0.2">
      <c r="A661" s="339"/>
      <c r="B661" s="296"/>
      <c r="C661" s="296"/>
      <c r="D661" s="296"/>
      <c r="E661" s="297"/>
      <c r="F661" s="102"/>
      <c r="G661" s="297"/>
      <c r="H661" s="506"/>
      <c r="I661" s="506"/>
      <c r="J661" s="297"/>
      <c r="K661" s="95"/>
      <c r="L661" s="95"/>
    </row>
    <row r="662" spans="1:12" ht="24.95" customHeight="1" x14ac:dyDescent="0.2">
      <c r="A662" s="339"/>
      <c r="B662" s="296"/>
      <c r="C662" s="296"/>
      <c r="D662" s="296"/>
      <c r="E662" s="297"/>
      <c r="F662" s="102"/>
      <c r="G662" s="297"/>
      <c r="H662" s="506"/>
      <c r="I662" s="506"/>
      <c r="J662" s="297"/>
      <c r="K662" s="95"/>
      <c r="L662" s="95"/>
    </row>
    <row r="663" spans="1:12" ht="24.95" customHeight="1" x14ac:dyDescent="0.2">
      <c r="A663" s="339"/>
      <c r="B663" s="296"/>
      <c r="C663" s="296"/>
      <c r="D663" s="296"/>
      <c r="E663" s="297"/>
      <c r="F663" s="102"/>
      <c r="G663" s="297"/>
      <c r="H663" s="506"/>
      <c r="I663" s="506"/>
      <c r="J663" s="297"/>
      <c r="K663" s="95"/>
      <c r="L663" s="95"/>
    </row>
    <row r="664" spans="1:12" ht="24.95" customHeight="1" x14ac:dyDescent="0.2">
      <c r="A664" s="339"/>
      <c r="B664" s="296"/>
      <c r="C664" s="296"/>
      <c r="D664" s="296"/>
      <c r="E664" s="297"/>
      <c r="F664" s="102"/>
      <c r="G664" s="297"/>
      <c r="H664" s="506"/>
      <c r="I664" s="506"/>
      <c r="J664" s="297"/>
      <c r="K664" s="95"/>
      <c r="L664" s="95"/>
    </row>
    <row r="665" spans="1:12" ht="24.95" customHeight="1" x14ac:dyDescent="0.2">
      <c r="A665" s="339"/>
      <c r="B665" s="296"/>
      <c r="C665" s="296"/>
      <c r="D665" s="296"/>
      <c r="E665" s="297"/>
      <c r="F665" s="102"/>
      <c r="G665" s="297"/>
      <c r="H665" s="506"/>
      <c r="I665" s="506"/>
      <c r="J665" s="297"/>
      <c r="K665" s="95"/>
      <c r="L665" s="95"/>
    </row>
    <row r="666" spans="1:12" ht="24.95" customHeight="1" x14ac:dyDescent="0.2">
      <c r="A666" s="339"/>
      <c r="B666" s="296"/>
      <c r="C666" s="296"/>
      <c r="D666" s="296"/>
      <c r="E666" s="297"/>
      <c r="F666" s="102"/>
      <c r="G666" s="297"/>
      <c r="H666" s="506"/>
      <c r="I666" s="506"/>
      <c r="J666" s="297"/>
      <c r="K666" s="95"/>
      <c r="L666" s="95"/>
    </row>
    <row r="667" spans="1:12" ht="24.95" customHeight="1" x14ac:dyDescent="0.2">
      <c r="A667" s="339"/>
      <c r="B667" s="296"/>
      <c r="C667" s="296"/>
      <c r="D667" s="296"/>
      <c r="E667" s="297"/>
      <c r="F667" s="102"/>
      <c r="G667" s="297"/>
      <c r="H667" s="506"/>
      <c r="I667" s="506"/>
      <c r="J667" s="297"/>
      <c r="K667" s="95"/>
      <c r="L667" s="95"/>
    </row>
    <row r="668" spans="1:12" ht="24.95" customHeight="1" x14ac:dyDescent="0.2">
      <c r="A668" s="339"/>
      <c r="B668" s="296"/>
      <c r="C668" s="296"/>
      <c r="D668" s="296"/>
      <c r="E668" s="297"/>
      <c r="F668" s="102"/>
      <c r="G668" s="297"/>
      <c r="H668" s="506"/>
      <c r="I668" s="506"/>
      <c r="J668" s="297"/>
      <c r="K668" s="95"/>
      <c r="L668" s="95"/>
    </row>
    <row r="669" spans="1:12" ht="24.95" customHeight="1" x14ac:dyDescent="0.2">
      <c r="A669" s="339"/>
      <c r="B669" s="296"/>
      <c r="C669" s="296"/>
      <c r="D669" s="296"/>
      <c r="E669" s="297"/>
      <c r="F669" s="102"/>
      <c r="G669" s="297"/>
      <c r="H669" s="506"/>
      <c r="I669" s="506"/>
      <c r="J669" s="297"/>
      <c r="K669" s="95"/>
      <c r="L669" s="95"/>
    </row>
    <row r="670" spans="1:12" ht="24.95" customHeight="1" x14ac:dyDescent="0.2">
      <c r="A670" s="339"/>
      <c r="B670" s="296"/>
      <c r="C670" s="296"/>
      <c r="D670" s="296"/>
      <c r="E670" s="297"/>
      <c r="F670" s="102"/>
      <c r="G670" s="297"/>
      <c r="H670" s="506"/>
      <c r="I670" s="506"/>
      <c r="J670" s="297"/>
      <c r="K670" s="95"/>
      <c r="L670" s="95"/>
    </row>
    <row r="671" spans="1:12" ht="24.95" customHeight="1" x14ac:dyDescent="0.2">
      <c r="A671" s="339"/>
      <c r="B671" s="296"/>
      <c r="C671" s="296"/>
      <c r="D671" s="296"/>
      <c r="E671" s="297"/>
      <c r="F671" s="102"/>
      <c r="G671" s="297"/>
      <c r="H671" s="506"/>
      <c r="I671" s="506"/>
      <c r="J671" s="297"/>
      <c r="K671" s="95"/>
      <c r="L671" s="95"/>
    </row>
    <row r="672" spans="1:12" ht="24.95" customHeight="1" x14ac:dyDescent="0.2">
      <c r="A672" s="339"/>
      <c r="B672" s="296"/>
      <c r="C672" s="296"/>
      <c r="D672" s="296"/>
      <c r="E672" s="297"/>
      <c r="F672" s="102"/>
      <c r="G672" s="297"/>
      <c r="H672" s="506"/>
      <c r="I672" s="506"/>
      <c r="J672" s="297"/>
      <c r="K672" s="95"/>
      <c r="L672" s="95"/>
    </row>
    <row r="673" spans="1:12" ht="24.95" customHeight="1" x14ac:dyDescent="0.2">
      <c r="A673" s="339"/>
      <c r="B673" s="296"/>
      <c r="C673" s="296"/>
      <c r="D673" s="296"/>
      <c r="E673" s="297"/>
      <c r="F673" s="102"/>
      <c r="G673" s="297"/>
      <c r="H673" s="506"/>
      <c r="I673" s="506"/>
      <c r="J673" s="297"/>
      <c r="K673" s="95"/>
      <c r="L673" s="95"/>
    </row>
    <row r="674" spans="1:12" ht="24.95" customHeight="1" x14ac:dyDescent="0.2">
      <c r="A674" s="339"/>
      <c r="B674" s="296"/>
      <c r="C674" s="296"/>
      <c r="D674" s="296"/>
      <c r="E674" s="297"/>
      <c r="F674" s="102"/>
      <c r="G674" s="297"/>
      <c r="H674" s="506"/>
      <c r="I674" s="506"/>
      <c r="J674" s="297"/>
      <c r="K674" s="95"/>
      <c r="L674" s="95"/>
    </row>
    <row r="675" spans="1:12" ht="24.95" customHeight="1" x14ac:dyDescent="0.2">
      <c r="A675" s="339"/>
      <c r="B675" s="296"/>
      <c r="C675" s="296"/>
      <c r="D675" s="296"/>
      <c r="E675" s="297"/>
      <c r="F675" s="102"/>
      <c r="G675" s="297"/>
      <c r="H675" s="506"/>
      <c r="I675" s="506"/>
      <c r="J675" s="297"/>
      <c r="K675" s="95"/>
      <c r="L675" s="95"/>
    </row>
    <row r="676" spans="1:12" ht="24.95" customHeight="1" x14ac:dyDescent="0.2">
      <c r="A676" s="339"/>
      <c r="B676" s="296"/>
      <c r="C676" s="296"/>
      <c r="D676" s="296"/>
      <c r="E676" s="297"/>
      <c r="F676" s="102"/>
      <c r="G676" s="297"/>
      <c r="H676" s="506"/>
      <c r="I676" s="506"/>
      <c r="J676" s="297"/>
      <c r="K676" s="95"/>
      <c r="L676" s="95"/>
    </row>
    <row r="677" spans="1:12" ht="24.95" customHeight="1" x14ac:dyDescent="0.2">
      <c r="A677" s="339"/>
      <c r="B677" s="296"/>
      <c r="C677" s="296"/>
      <c r="D677" s="296"/>
      <c r="E677" s="297"/>
      <c r="F677" s="102"/>
      <c r="G677" s="297"/>
      <c r="H677" s="506"/>
      <c r="I677" s="506"/>
      <c r="J677" s="297"/>
      <c r="K677" s="95"/>
      <c r="L677" s="95"/>
    </row>
    <row r="678" spans="1:12" ht="24.95" customHeight="1" x14ac:dyDescent="0.2">
      <c r="A678" s="339"/>
      <c r="B678" s="296"/>
      <c r="C678" s="296"/>
      <c r="D678" s="296"/>
      <c r="E678" s="297"/>
      <c r="F678" s="102"/>
      <c r="G678" s="297"/>
      <c r="H678" s="506"/>
      <c r="I678" s="506"/>
      <c r="J678" s="297"/>
      <c r="K678" s="95"/>
      <c r="L678" s="95"/>
    </row>
    <row r="679" spans="1:12" ht="24.95" customHeight="1" x14ac:dyDescent="0.2">
      <c r="A679" s="339"/>
      <c r="B679" s="296"/>
      <c r="C679" s="296"/>
      <c r="D679" s="296"/>
      <c r="E679" s="297"/>
      <c r="F679" s="102"/>
      <c r="G679" s="297"/>
      <c r="H679" s="506"/>
      <c r="I679" s="506"/>
      <c r="J679" s="297"/>
      <c r="K679" s="95"/>
      <c r="L679" s="95"/>
    </row>
    <row r="680" spans="1:12" ht="24.95" customHeight="1" x14ac:dyDescent="0.2">
      <c r="A680" s="339"/>
      <c r="B680" s="296"/>
      <c r="C680" s="296"/>
      <c r="D680" s="296"/>
      <c r="E680" s="297"/>
      <c r="F680" s="102"/>
      <c r="G680" s="297"/>
      <c r="H680" s="506"/>
      <c r="I680" s="506"/>
      <c r="J680" s="297"/>
      <c r="K680" s="95"/>
      <c r="L680" s="95"/>
    </row>
    <row r="681" spans="1:12" ht="24.95" customHeight="1" x14ac:dyDescent="0.2">
      <c r="A681" s="339"/>
      <c r="B681" s="296"/>
      <c r="C681" s="296"/>
      <c r="D681" s="296"/>
      <c r="E681" s="297"/>
      <c r="F681" s="102"/>
      <c r="G681" s="297"/>
      <c r="H681" s="506"/>
      <c r="I681" s="506"/>
      <c r="J681" s="297"/>
      <c r="K681" s="95"/>
      <c r="L681" s="95"/>
    </row>
    <row r="682" spans="1:12" ht="24.95" customHeight="1" x14ac:dyDescent="0.2">
      <c r="A682" s="339"/>
      <c r="B682" s="296"/>
      <c r="C682" s="296"/>
      <c r="D682" s="296"/>
      <c r="E682" s="297"/>
      <c r="F682" s="102"/>
      <c r="G682" s="297"/>
      <c r="H682" s="506"/>
      <c r="I682" s="506"/>
      <c r="J682" s="297"/>
      <c r="K682" s="95"/>
      <c r="L682" s="95"/>
    </row>
    <row r="683" spans="1:12" ht="24.95" customHeight="1" x14ac:dyDescent="0.2">
      <c r="A683" s="339"/>
      <c r="B683" s="296"/>
      <c r="C683" s="296"/>
      <c r="D683" s="296"/>
      <c r="E683" s="297"/>
      <c r="F683" s="102"/>
      <c r="G683" s="297"/>
      <c r="H683" s="506"/>
      <c r="I683" s="506"/>
      <c r="J683" s="297"/>
      <c r="K683" s="95"/>
      <c r="L683" s="95"/>
    </row>
    <row r="684" spans="1:12" ht="24.95" customHeight="1" x14ac:dyDescent="0.2">
      <c r="A684" s="339"/>
      <c r="B684" s="296"/>
      <c r="C684" s="296"/>
      <c r="D684" s="296"/>
      <c r="E684" s="297"/>
      <c r="F684" s="102"/>
      <c r="G684" s="297"/>
      <c r="H684" s="506"/>
      <c r="I684" s="506"/>
      <c r="J684" s="297"/>
      <c r="K684" s="95"/>
      <c r="L684" s="95"/>
    </row>
    <row r="685" spans="1:12" ht="24.95" customHeight="1" x14ac:dyDescent="0.2">
      <c r="A685" s="339"/>
      <c r="B685" s="296"/>
      <c r="C685" s="296"/>
      <c r="D685" s="296"/>
      <c r="E685" s="297"/>
      <c r="F685" s="102"/>
      <c r="G685" s="297"/>
      <c r="H685" s="506"/>
      <c r="I685" s="506"/>
      <c r="J685" s="297"/>
      <c r="K685" s="95"/>
      <c r="L685" s="95"/>
    </row>
    <row r="686" spans="1:12" ht="24.95" customHeight="1" x14ac:dyDescent="0.2">
      <c r="A686" s="339"/>
      <c r="B686" s="296"/>
      <c r="C686" s="296"/>
      <c r="D686" s="296"/>
      <c r="E686" s="297"/>
      <c r="F686" s="102"/>
      <c r="G686" s="297"/>
      <c r="H686" s="506"/>
      <c r="I686" s="506"/>
      <c r="J686" s="297"/>
      <c r="K686" s="95"/>
      <c r="L686" s="95"/>
    </row>
    <row r="687" spans="1:12" ht="24.95" customHeight="1" x14ac:dyDescent="0.2">
      <c r="A687" s="339"/>
      <c r="B687" s="296"/>
      <c r="C687" s="296"/>
      <c r="D687" s="296"/>
      <c r="E687" s="297"/>
      <c r="F687" s="102"/>
      <c r="G687" s="297"/>
      <c r="H687" s="506"/>
      <c r="I687" s="506"/>
      <c r="J687" s="297"/>
      <c r="K687" s="95"/>
      <c r="L687" s="95"/>
    </row>
    <row r="688" spans="1:12" ht="24.95" customHeight="1" x14ac:dyDescent="0.2">
      <c r="A688" s="339"/>
      <c r="B688" s="296"/>
      <c r="C688" s="296"/>
      <c r="D688" s="296"/>
      <c r="E688" s="297"/>
      <c r="F688" s="102"/>
      <c r="G688" s="297"/>
      <c r="H688" s="506"/>
      <c r="I688" s="506"/>
      <c r="J688" s="297"/>
      <c r="K688" s="95"/>
      <c r="L688" s="95"/>
    </row>
    <row r="689" spans="1:12" ht="24.95" customHeight="1" x14ac:dyDescent="0.2">
      <c r="A689" s="339"/>
      <c r="B689" s="296"/>
      <c r="C689" s="296"/>
      <c r="D689" s="296"/>
      <c r="E689" s="297"/>
      <c r="F689" s="102"/>
      <c r="G689" s="297"/>
      <c r="H689" s="506"/>
      <c r="I689" s="506"/>
      <c r="J689" s="297"/>
      <c r="K689" s="95"/>
      <c r="L689" s="95"/>
    </row>
    <row r="690" spans="1:12" ht="24.95" customHeight="1" x14ac:dyDescent="0.2">
      <c r="A690" s="339"/>
      <c r="B690" s="296"/>
      <c r="C690" s="296"/>
      <c r="D690" s="296"/>
      <c r="E690" s="297"/>
      <c r="F690" s="102"/>
      <c r="G690" s="297"/>
      <c r="H690" s="506"/>
      <c r="I690" s="506"/>
      <c r="J690" s="297"/>
      <c r="K690" s="95"/>
      <c r="L690" s="95"/>
    </row>
    <row r="691" spans="1:12" ht="24.95" customHeight="1" x14ac:dyDescent="0.2">
      <c r="A691" s="339"/>
      <c r="B691" s="296"/>
      <c r="C691" s="296"/>
      <c r="D691" s="296"/>
      <c r="E691" s="297"/>
      <c r="F691" s="102"/>
      <c r="G691" s="297"/>
      <c r="H691" s="506"/>
      <c r="I691" s="506"/>
      <c r="J691" s="297"/>
      <c r="K691" s="95"/>
      <c r="L691" s="95"/>
    </row>
    <row r="692" spans="1:12" ht="24.95" customHeight="1" x14ac:dyDescent="0.2">
      <c r="A692" s="339"/>
      <c r="B692" s="296"/>
      <c r="C692" s="296"/>
      <c r="D692" s="296"/>
      <c r="E692" s="297"/>
      <c r="F692" s="102"/>
      <c r="G692" s="297"/>
      <c r="H692" s="506"/>
      <c r="I692" s="506"/>
      <c r="J692" s="297"/>
      <c r="K692" s="95"/>
      <c r="L692" s="95"/>
    </row>
    <row r="693" spans="1:12" ht="24.95" customHeight="1" x14ac:dyDescent="0.2">
      <c r="A693" s="339"/>
      <c r="B693" s="296"/>
      <c r="C693" s="296"/>
      <c r="D693" s="296"/>
      <c r="E693" s="297"/>
      <c r="F693" s="102"/>
      <c r="G693" s="297"/>
      <c r="H693" s="506"/>
      <c r="I693" s="506"/>
      <c r="J693" s="297"/>
      <c r="K693" s="95"/>
      <c r="L693" s="95"/>
    </row>
    <row r="694" spans="1:12" ht="24.95" customHeight="1" x14ac:dyDescent="0.2">
      <c r="A694" s="339"/>
      <c r="B694" s="296"/>
      <c r="C694" s="296"/>
      <c r="D694" s="296"/>
      <c r="E694" s="297"/>
      <c r="F694" s="102"/>
      <c r="G694" s="297"/>
      <c r="H694" s="506"/>
      <c r="I694" s="506"/>
      <c r="J694" s="297"/>
      <c r="K694" s="95"/>
      <c r="L694" s="95"/>
    </row>
    <row r="695" spans="1:12" ht="24.95" customHeight="1" x14ac:dyDescent="0.2">
      <c r="A695" s="339"/>
      <c r="B695" s="296"/>
      <c r="C695" s="296"/>
      <c r="D695" s="296"/>
      <c r="E695" s="297"/>
      <c r="F695" s="102"/>
      <c r="G695" s="297"/>
      <c r="H695" s="506"/>
      <c r="I695" s="506"/>
      <c r="J695" s="297"/>
      <c r="K695" s="95"/>
      <c r="L695" s="95"/>
    </row>
    <row r="696" spans="1:12" ht="24.95" customHeight="1" x14ac:dyDescent="0.2">
      <c r="A696" s="339"/>
      <c r="B696" s="296"/>
      <c r="C696" s="296"/>
      <c r="D696" s="296"/>
      <c r="E696" s="297"/>
      <c r="F696" s="102"/>
      <c r="G696" s="297"/>
      <c r="H696" s="506"/>
      <c r="I696" s="506"/>
      <c r="J696" s="297"/>
      <c r="K696" s="95"/>
      <c r="L696" s="95"/>
    </row>
    <row r="697" spans="1:12" ht="24.95" customHeight="1" x14ac:dyDescent="0.2">
      <c r="A697" s="339"/>
      <c r="B697" s="296"/>
      <c r="C697" s="296"/>
      <c r="D697" s="296"/>
      <c r="E697" s="297"/>
      <c r="F697" s="102"/>
      <c r="G697" s="297"/>
      <c r="H697" s="506"/>
      <c r="I697" s="506"/>
      <c r="J697" s="297"/>
      <c r="K697" s="95"/>
      <c r="L697" s="95"/>
    </row>
    <row r="698" spans="1:12" ht="24.95" customHeight="1" x14ac:dyDescent="0.2">
      <c r="A698" s="339"/>
      <c r="B698" s="296"/>
      <c r="C698" s="296"/>
      <c r="D698" s="296"/>
      <c r="E698" s="297"/>
      <c r="F698" s="102"/>
      <c r="G698" s="297"/>
      <c r="H698" s="506"/>
      <c r="I698" s="506"/>
      <c r="J698" s="297"/>
      <c r="K698" s="95"/>
      <c r="L698" s="95"/>
    </row>
    <row r="699" spans="1:12" ht="24.95" customHeight="1" x14ac:dyDescent="0.2">
      <c r="A699" s="339"/>
      <c r="B699" s="296"/>
      <c r="C699" s="296"/>
      <c r="D699" s="296"/>
      <c r="E699" s="297"/>
      <c r="F699" s="102"/>
      <c r="G699" s="297"/>
      <c r="H699" s="506"/>
      <c r="I699" s="506"/>
      <c r="J699" s="297"/>
      <c r="K699" s="95"/>
      <c r="L699" s="95"/>
    </row>
    <row r="700" spans="1:12" ht="24.95" customHeight="1" x14ac:dyDescent="0.2">
      <c r="A700" s="339"/>
      <c r="B700" s="296"/>
      <c r="C700" s="296"/>
      <c r="D700" s="296"/>
      <c r="E700" s="297"/>
      <c r="F700" s="102"/>
      <c r="G700" s="297"/>
      <c r="H700" s="506"/>
      <c r="I700" s="506"/>
      <c r="J700" s="297"/>
      <c r="K700" s="95"/>
      <c r="L700" s="95"/>
    </row>
    <row r="701" spans="1:12" ht="24.95" customHeight="1" x14ac:dyDescent="0.2">
      <c r="A701" s="339"/>
      <c r="B701" s="296"/>
      <c r="C701" s="296"/>
      <c r="D701" s="296"/>
      <c r="E701" s="297"/>
      <c r="F701" s="102"/>
      <c r="G701" s="297"/>
      <c r="H701" s="506"/>
      <c r="I701" s="506"/>
      <c r="J701" s="297"/>
      <c r="K701" s="95"/>
      <c r="L701" s="95"/>
    </row>
    <row r="702" spans="1:12" ht="24.95" customHeight="1" x14ac:dyDescent="0.2">
      <c r="A702" s="339"/>
      <c r="B702" s="296"/>
      <c r="C702" s="296"/>
      <c r="D702" s="296"/>
      <c r="E702" s="297"/>
      <c r="F702" s="102"/>
      <c r="G702" s="297"/>
      <c r="H702" s="506"/>
      <c r="I702" s="506"/>
      <c r="J702" s="297"/>
      <c r="K702" s="95"/>
      <c r="L702" s="95"/>
    </row>
    <row r="703" spans="1:12" ht="24.95" customHeight="1" x14ac:dyDescent="0.2">
      <c r="A703" s="339"/>
      <c r="B703" s="296"/>
      <c r="C703" s="296"/>
      <c r="D703" s="296"/>
      <c r="E703" s="297"/>
      <c r="F703" s="102"/>
      <c r="G703" s="297"/>
      <c r="H703" s="506"/>
      <c r="I703" s="506"/>
      <c r="J703" s="297"/>
      <c r="K703" s="95"/>
      <c r="L703" s="95"/>
    </row>
    <row r="704" spans="1:12" ht="24.95" customHeight="1" x14ac:dyDescent="0.2">
      <c r="A704" s="339"/>
      <c r="B704" s="296"/>
      <c r="C704" s="296"/>
      <c r="D704" s="296"/>
      <c r="E704" s="297"/>
      <c r="F704" s="102"/>
      <c r="G704" s="297"/>
      <c r="H704" s="506"/>
      <c r="I704" s="506"/>
      <c r="J704" s="297"/>
      <c r="K704" s="95"/>
      <c r="L704" s="95"/>
    </row>
    <row r="705" spans="1:12" ht="24.95" customHeight="1" x14ac:dyDescent="0.2">
      <c r="A705" s="339"/>
      <c r="B705" s="296"/>
      <c r="C705" s="296"/>
      <c r="D705" s="296"/>
      <c r="E705" s="297"/>
      <c r="F705" s="102"/>
      <c r="G705" s="297"/>
      <c r="H705" s="506"/>
      <c r="I705" s="506"/>
      <c r="J705" s="297"/>
      <c r="K705" s="95"/>
      <c r="L705" s="95"/>
    </row>
    <row r="706" spans="1:12" ht="24.95" customHeight="1" x14ac:dyDescent="0.2">
      <c r="A706" s="339"/>
      <c r="B706" s="296"/>
      <c r="C706" s="296"/>
      <c r="D706" s="296"/>
      <c r="E706" s="297"/>
      <c r="F706" s="102"/>
      <c r="G706" s="297"/>
      <c r="H706" s="506"/>
      <c r="I706" s="506"/>
      <c r="J706" s="297"/>
      <c r="K706" s="95"/>
      <c r="L706" s="95"/>
    </row>
    <row r="707" spans="1:12" ht="24.95" customHeight="1" x14ac:dyDescent="0.2">
      <c r="A707" s="339"/>
      <c r="B707" s="296"/>
      <c r="C707" s="296"/>
      <c r="D707" s="296"/>
      <c r="E707" s="297"/>
      <c r="F707" s="102"/>
      <c r="G707" s="297"/>
      <c r="H707" s="506"/>
      <c r="I707" s="506"/>
      <c r="J707" s="297"/>
      <c r="K707" s="95"/>
      <c r="L707" s="95"/>
    </row>
    <row r="708" spans="1:12" ht="24.95" customHeight="1" x14ac:dyDescent="0.2">
      <c r="A708" s="339"/>
      <c r="B708" s="296"/>
      <c r="C708" s="296"/>
      <c r="D708" s="296"/>
      <c r="E708" s="297"/>
      <c r="F708" s="102"/>
      <c r="G708" s="297"/>
      <c r="H708" s="506"/>
      <c r="I708" s="506"/>
      <c r="J708" s="297"/>
      <c r="K708" s="95"/>
      <c r="L708" s="95"/>
    </row>
    <row r="709" spans="1:12" ht="24.95" customHeight="1" x14ac:dyDescent="0.2">
      <c r="A709" s="339"/>
      <c r="B709" s="296"/>
      <c r="C709" s="296"/>
      <c r="D709" s="296"/>
      <c r="E709" s="297"/>
      <c r="F709" s="102"/>
      <c r="G709" s="297"/>
      <c r="H709" s="506"/>
      <c r="I709" s="506"/>
      <c r="J709" s="297"/>
      <c r="K709" s="95"/>
      <c r="L709" s="95"/>
    </row>
    <row r="710" spans="1:12" ht="24.95" customHeight="1" x14ac:dyDescent="0.2">
      <c r="A710" s="339"/>
      <c r="B710" s="296"/>
      <c r="C710" s="296"/>
      <c r="D710" s="296"/>
      <c r="E710" s="297"/>
      <c r="F710" s="102"/>
      <c r="G710" s="297"/>
      <c r="H710" s="506"/>
      <c r="I710" s="506"/>
      <c r="J710" s="297"/>
      <c r="K710" s="95"/>
      <c r="L710" s="95"/>
    </row>
    <row r="711" spans="1:12" ht="24.95" customHeight="1" x14ac:dyDescent="0.2">
      <c r="A711" s="339"/>
      <c r="B711" s="296"/>
      <c r="C711" s="296"/>
      <c r="D711" s="296"/>
      <c r="E711" s="297"/>
      <c r="F711" s="102"/>
      <c r="G711" s="297"/>
      <c r="H711" s="506"/>
      <c r="I711" s="506"/>
      <c r="J711" s="297"/>
      <c r="K711" s="95"/>
      <c r="L711" s="95"/>
    </row>
    <row r="712" spans="1:12" ht="24.95" customHeight="1" x14ac:dyDescent="0.2">
      <c r="A712" s="339"/>
      <c r="B712" s="296"/>
      <c r="C712" s="296"/>
      <c r="D712" s="296"/>
      <c r="E712" s="297"/>
      <c r="F712" s="102"/>
      <c r="G712" s="297"/>
      <c r="H712" s="506"/>
      <c r="I712" s="506"/>
      <c r="J712" s="297"/>
      <c r="K712" s="95"/>
      <c r="L712" s="95"/>
    </row>
    <row r="713" spans="1:12" ht="24.95" customHeight="1" x14ac:dyDescent="0.2">
      <c r="A713" s="339"/>
      <c r="B713" s="296"/>
      <c r="C713" s="296"/>
      <c r="D713" s="296"/>
      <c r="E713" s="297"/>
      <c r="F713" s="102"/>
      <c r="G713" s="297"/>
      <c r="H713" s="506"/>
      <c r="I713" s="506"/>
      <c r="J713" s="297"/>
      <c r="K713" s="95"/>
      <c r="L713" s="95"/>
    </row>
    <row r="714" spans="1:12" ht="24.95" customHeight="1" x14ac:dyDescent="0.2">
      <c r="A714" s="339"/>
      <c r="B714" s="296"/>
      <c r="C714" s="296"/>
      <c r="D714" s="296"/>
      <c r="E714" s="297"/>
      <c r="F714" s="102"/>
      <c r="G714" s="297"/>
      <c r="H714" s="506"/>
      <c r="I714" s="506"/>
      <c r="J714" s="297"/>
      <c r="K714" s="95"/>
      <c r="L714" s="95"/>
    </row>
    <row r="715" spans="1:12" ht="24.95" customHeight="1" x14ac:dyDescent="0.2">
      <c r="A715" s="339"/>
      <c r="B715" s="296"/>
      <c r="C715" s="296"/>
      <c r="D715" s="296"/>
      <c r="E715" s="297"/>
      <c r="F715" s="102"/>
      <c r="G715" s="297"/>
      <c r="H715" s="506"/>
      <c r="I715" s="506"/>
      <c r="J715" s="297"/>
      <c r="K715" s="95"/>
      <c r="L715" s="95"/>
    </row>
    <row r="716" spans="1:12" ht="24.95" customHeight="1" x14ac:dyDescent="0.2">
      <c r="A716" s="339"/>
      <c r="B716" s="296"/>
      <c r="C716" s="296"/>
      <c r="D716" s="296"/>
      <c r="E716" s="297"/>
      <c r="F716" s="102"/>
      <c r="G716" s="297"/>
      <c r="H716" s="506"/>
      <c r="I716" s="506"/>
      <c r="J716" s="297"/>
      <c r="K716" s="95"/>
      <c r="L716" s="95"/>
    </row>
    <row r="717" spans="1:12" ht="24.95" customHeight="1" x14ac:dyDescent="0.2">
      <c r="A717" s="339"/>
      <c r="B717" s="296"/>
      <c r="C717" s="296"/>
      <c r="D717" s="296"/>
      <c r="E717" s="297"/>
      <c r="F717" s="102"/>
      <c r="G717" s="297"/>
      <c r="H717" s="506"/>
      <c r="I717" s="506"/>
      <c r="J717" s="297"/>
      <c r="K717" s="95"/>
      <c r="L717" s="95"/>
    </row>
    <row r="718" spans="1:12" ht="24.95" customHeight="1" x14ac:dyDescent="0.2">
      <c r="A718" s="339"/>
      <c r="B718" s="296"/>
      <c r="C718" s="296"/>
      <c r="D718" s="296"/>
      <c r="E718" s="297"/>
      <c r="F718" s="102"/>
      <c r="G718" s="297"/>
      <c r="H718" s="506"/>
      <c r="I718" s="506"/>
      <c r="J718" s="297"/>
      <c r="K718" s="95"/>
      <c r="L718" s="95"/>
    </row>
    <row r="719" spans="1:12" ht="24.95" customHeight="1" x14ac:dyDescent="0.2">
      <c r="A719" s="339"/>
      <c r="B719" s="296"/>
      <c r="C719" s="296"/>
      <c r="D719" s="296"/>
      <c r="E719" s="297"/>
      <c r="F719" s="102"/>
      <c r="G719" s="297"/>
      <c r="H719" s="506"/>
      <c r="I719" s="506"/>
      <c r="J719" s="297"/>
      <c r="K719" s="95"/>
      <c r="L719" s="95"/>
    </row>
    <row r="720" spans="1:12" ht="24.95" customHeight="1" x14ac:dyDescent="0.2">
      <c r="A720" s="339"/>
      <c r="B720" s="296"/>
      <c r="C720" s="296"/>
      <c r="D720" s="296"/>
      <c r="E720" s="297"/>
      <c r="F720" s="102"/>
      <c r="G720" s="297"/>
      <c r="H720" s="506"/>
      <c r="I720" s="506"/>
      <c r="J720" s="297"/>
      <c r="K720" s="95"/>
      <c r="L720" s="95"/>
    </row>
    <row r="721" spans="1:12" ht="24.95" customHeight="1" x14ac:dyDescent="0.2">
      <c r="A721" s="339"/>
      <c r="B721" s="296"/>
      <c r="C721" s="296"/>
      <c r="D721" s="296"/>
      <c r="E721" s="297"/>
      <c r="F721" s="102"/>
      <c r="G721" s="297"/>
      <c r="H721" s="506"/>
      <c r="I721" s="506"/>
      <c r="J721" s="297"/>
      <c r="K721" s="95"/>
      <c r="L721" s="95"/>
    </row>
    <row r="722" spans="1:12" ht="24.95" customHeight="1" x14ac:dyDescent="0.2">
      <c r="A722" s="339"/>
      <c r="B722" s="296"/>
      <c r="C722" s="296"/>
      <c r="D722" s="296"/>
      <c r="E722" s="297"/>
      <c r="F722" s="102"/>
      <c r="G722" s="297"/>
      <c r="H722" s="506"/>
      <c r="I722" s="506"/>
      <c r="J722" s="297"/>
      <c r="K722" s="95"/>
      <c r="L722" s="95"/>
    </row>
    <row r="723" spans="1:12" ht="24.95" customHeight="1" x14ac:dyDescent="0.2">
      <c r="A723" s="339"/>
      <c r="B723" s="296"/>
      <c r="C723" s="296"/>
      <c r="D723" s="296"/>
      <c r="E723" s="297"/>
      <c r="F723" s="102"/>
      <c r="G723" s="297"/>
      <c r="H723" s="506"/>
      <c r="I723" s="506"/>
      <c r="J723" s="297"/>
      <c r="K723" s="95"/>
      <c r="L723" s="95"/>
    </row>
    <row r="724" spans="1:12" ht="24.95" customHeight="1" x14ac:dyDescent="0.2">
      <c r="A724" s="339"/>
      <c r="B724" s="296"/>
      <c r="C724" s="296"/>
      <c r="D724" s="296"/>
      <c r="E724" s="297"/>
      <c r="F724" s="102"/>
      <c r="G724" s="297"/>
      <c r="H724" s="506"/>
      <c r="I724" s="506"/>
      <c r="J724" s="297"/>
      <c r="K724" s="95"/>
      <c r="L724" s="95"/>
    </row>
    <row r="725" spans="1:12" ht="24.95" customHeight="1" x14ac:dyDescent="0.2">
      <c r="A725" s="339"/>
      <c r="B725" s="296"/>
      <c r="C725" s="296"/>
      <c r="D725" s="296"/>
      <c r="E725" s="297"/>
      <c r="F725" s="102"/>
      <c r="G725" s="297"/>
      <c r="H725" s="506"/>
      <c r="I725" s="506"/>
      <c r="J725" s="297"/>
      <c r="K725" s="95"/>
      <c r="L725" s="95"/>
    </row>
    <row r="726" spans="1:12" ht="24.95" customHeight="1" x14ac:dyDescent="0.2">
      <c r="A726" s="339"/>
      <c r="B726" s="296"/>
      <c r="C726" s="296"/>
      <c r="D726" s="296"/>
      <c r="E726" s="297"/>
      <c r="F726" s="102"/>
      <c r="G726" s="297"/>
      <c r="H726" s="506"/>
      <c r="I726" s="506"/>
      <c r="J726" s="297"/>
      <c r="K726" s="95"/>
      <c r="L726" s="95"/>
    </row>
    <row r="727" spans="1:12" ht="24.95" customHeight="1" x14ac:dyDescent="0.2">
      <c r="A727" s="339"/>
      <c r="B727" s="296"/>
      <c r="C727" s="296"/>
      <c r="D727" s="296"/>
      <c r="E727" s="297"/>
      <c r="F727" s="102"/>
      <c r="G727" s="297"/>
      <c r="H727" s="506"/>
      <c r="I727" s="506"/>
      <c r="J727" s="297"/>
      <c r="K727" s="95"/>
      <c r="L727" s="95"/>
    </row>
    <row r="728" spans="1:12" ht="24.95" customHeight="1" x14ac:dyDescent="0.2">
      <c r="A728" s="339"/>
      <c r="B728" s="296"/>
      <c r="C728" s="296"/>
      <c r="D728" s="296"/>
      <c r="E728" s="297"/>
      <c r="F728" s="102"/>
      <c r="G728" s="297"/>
      <c r="H728" s="506"/>
      <c r="I728" s="506"/>
      <c r="J728" s="297"/>
      <c r="K728" s="95"/>
      <c r="L728" s="95"/>
    </row>
    <row r="729" spans="1:12" ht="24.95" customHeight="1" x14ac:dyDescent="0.2">
      <c r="A729" s="339"/>
      <c r="B729" s="296"/>
      <c r="C729" s="296"/>
      <c r="D729" s="296"/>
      <c r="E729" s="297"/>
      <c r="F729" s="102"/>
      <c r="G729" s="297"/>
      <c r="H729" s="506"/>
      <c r="I729" s="506"/>
      <c r="J729" s="297"/>
      <c r="K729" s="95"/>
      <c r="L729" s="95"/>
    </row>
    <row r="730" spans="1:12" ht="24.95" customHeight="1" x14ac:dyDescent="0.2">
      <c r="A730" s="339"/>
      <c r="B730" s="296"/>
      <c r="C730" s="296"/>
      <c r="D730" s="296"/>
      <c r="E730" s="297"/>
      <c r="F730" s="102"/>
      <c r="G730" s="297"/>
      <c r="H730" s="506"/>
      <c r="I730" s="506"/>
      <c r="J730" s="297"/>
      <c r="K730" s="95"/>
      <c r="L730" s="95"/>
    </row>
    <row r="731" spans="1:12" ht="24.95" customHeight="1" x14ac:dyDescent="0.2">
      <c r="A731" s="339"/>
      <c r="B731" s="296"/>
      <c r="C731" s="296"/>
      <c r="D731" s="296"/>
      <c r="E731" s="297"/>
      <c r="F731" s="102"/>
      <c r="G731" s="297"/>
      <c r="H731" s="506"/>
      <c r="I731" s="506"/>
      <c r="J731" s="297"/>
      <c r="K731" s="95"/>
      <c r="L731" s="95"/>
    </row>
    <row r="732" spans="1:12" ht="24.95" customHeight="1" x14ac:dyDescent="0.2">
      <c r="A732" s="339"/>
      <c r="B732" s="296"/>
      <c r="C732" s="296"/>
      <c r="D732" s="296"/>
      <c r="E732" s="297"/>
      <c r="F732" s="102"/>
      <c r="G732" s="297"/>
      <c r="H732" s="506"/>
      <c r="I732" s="506"/>
      <c r="J732" s="297"/>
      <c r="K732" s="95"/>
      <c r="L732" s="95"/>
    </row>
    <row r="733" spans="1:12" ht="24.95" customHeight="1" x14ac:dyDescent="0.2">
      <c r="A733" s="339"/>
      <c r="B733" s="296"/>
      <c r="C733" s="296"/>
      <c r="D733" s="296"/>
      <c r="E733" s="297"/>
      <c r="F733" s="102"/>
      <c r="G733" s="297"/>
      <c r="H733" s="506"/>
      <c r="I733" s="506"/>
      <c r="J733" s="297"/>
      <c r="K733" s="95"/>
      <c r="L733" s="95"/>
    </row>
    <row r="734" spans="1:12" ht="24.95" customHeight="1" x14ac:dyDescent="0.2">
      <c r="A734" s="339"/>
      <c r="B734" s="296"/>
      <c r="C734" s="296"/>
      <c r="D734" s="296"/>
      <c r="E734" s="297"/>
      <c r="F734" s="102"/>
      <c r="G734" s="297"/>
      <c r="H734" s="506"/>
      <c r="I734" s="506"/>
      <c r="J734" s="297"/>
      <c r="K734" s="95"/>
      <c r="L734" s="95"/>
    </row>
    <row r="735" spans="1:12" ht="24.95" customHeight="1" x14ac:dyDescent="0.2">
      <c r="A735" s="339"/>
      <c r="B735" s="296"/>
      <c r="C735" s="296"/>
      <c r="D735" s="296"/>
      <c r="E735" s="297"/>
      <c r="F735" s="102"/>
      <c r="G735" s="297"/>
      <c r="H735" s="506"/>
      <c r="I735" s="506"/>
      <c r="J735" s="297"/>
      <c r="K735" s="95"/>
      <c r="L735" s="95"/>
    </row>
    <row r="736" spans="1:12" ht="24.95" customHeight="1" x14ac:dyDescent="0.2">
      <c r="A736" s="339"/>
      <c r="B736" s="296"/>
      <c r="C736" s="296"/>
      <c r="D736" s="296"/>
      <c r="E736" s="297"/>
      <c r="F736" s="102"/>
      <c r="G736" s="297"/>
      <c r="H736" s="506"/>
      <c r="I736" s="506"/>
      <c r="J736" s="297"/>
      <c r="K736" s="95"/>
      <c r="L736" s="95"/>
    </row>
    <row r="737" spans="1:12" ht="24.95" customHeight="1" x14ac:dyDescent="0.2">
      <c r="A737" s="339"/>
      <c r="B737" s="296"/>
      <c r="C737" s="296"/>
      <c r="D737" s="296"/>
      <c r="E737" s="297"/>
      <c r="F737" s="102"/>
      <c r="G737" s="297"/>
      <c r="H737" s="506"/>
      <c r="I737" s="506"/>
      <c r="J737" s="297"/>
      <c r="K737" s="95"/>
      <c r="L737" s="95"/>
    </row>
    <row r="738" spans="1:12" ht="24.95" customHeight="1" x14ac:dyDescent="0.2">
      <c r="A738" s="339"/>
      <c r="B738" s="296"/>
      <c r="C738" s="296"/>
      <c r="D738" s="296"/>
      <c r="E738" s="297"/>
      <c r="F738" s="102"/>
      <c r="G738" s="297"/>
      <c r="H738" s="506"/>
      <c r="I738" s="506"/>
      <c r="J738" s="297"/>
      <c r="K738" s="95"/>
      <c r="L738" s="95"/>
    </row>
    <row r="739" spans="1:12" ht="24.95" customHeight="1" x14ac:dyDescent="0.2">
      <c r="A739" s="339"/>
      <c r="B739" s="296"/>
      <c r="C739" s="296"/>
      <c r="D739" s="296"/>
      <c r="E739" s="297"/>
      <c r="F739" s="102"/>
      <c r="G739" s="297"/>
      <c r="H739" s="506"/>
      <c r="I739" s="506"/>
      <c r="J739" s="297"/>
      <c r="K739" s="95"/>
      <c r="L739" s="95"/>
    </row>
    <row r="740" spans="1:12" ht="24.95" customHeight="1" x14ac:dyDescent="0.2">
      <c r="A740" s="339"/>
      <c r="B740" s="296"/>
      <c r="C740" s="296"/>
      <c r="D740" s="296"/>
      <c r="E740" s="297"/>
      <c r="F740" s="102"/>
      <c r="G740" s="297"/>
      <c r="H740" s="506"/>
      <c r="I740" s="506"/>
      <c r="J740" s="297"/>
      <c r="K740" s="95"/>
      <c r="L740" s="95"/>
    </row>
    <row r="741" spans="1:12" ht="24.95" customHeight="1" x14ac:dyDescent="0.2">
      <c r="A741" s="339"/>
      <c r="B741" s="296"/>
      <c r="C741" s="296"/>
      <c r="D741" s="296"/>
      <c r="E741" s="297"/>
      <c r="F741" s="102"/>
      <c r="G741" s="297"/>
      <c r="H741" s="506"/>
      <c r="I741" s="506"/>
      <c r="J741" s="297"/>
      <c r="K741" s="95"/>
      <c r="L741" s="95"/>
    </row>
    <row r="742" spans="1:12" ht="24.95" customHeight="1" x14ac:dyDescent="0.2">
      <c r="A742" s="339"/>
      <c r="B742" s="296"/>
      <c r="C742" s="296"/>
      <c r="D742" s="296"/>
      <c r="E742" s="297"/>
      <c r="F742" s="102"/>
      <c r="G742" s="297"/>
      <c r="H742" s="506"/>
      <c r="I742" s="506"/>
      <c r="J742" s="297"/>
      <c r="K742" s="95"/>
      <c r="L742" s="95"/>
    </row>
    <row r="743" spans="1:12" ht="24.95" customHeight="1" x14ac:dyDescent="0.2">
      <c r="A743" s="339"/>
      <c r="B743" s="296"/>
      <c r="C743" s="296"/>
      <c r="D743" s="296"/>
      <c r="E743" s="297"/>
      <c r="F743" s="102"/>
      <c r="G743" s="297"/>
      <c r="H743" s="506"/>
      <c r="I743" s="506"/>
      <c r="J743" s="297"/>
      <c r="K743" s="95"/>
      <c r="L743" s="95"/>
    </row>
    <row r="744" spans="1:12" ht="24.95" customHeight="1" x14ac:dyDescent="0.2">
      <c r="A744" s="339"/>
      <c r="B744" s="296"/>
      <c r="C744" s="296"/>
      <c r="D744" s="296"/>
      <c r="E744" s="297"/>
      <c r="F744" s="102"/>
      <c r="G744" s="297"/>
      <c r="H744" s="506"/>
      <c r="I744" s="506"/>
      <c r="J744" s="297"/>
      <c r="K744" s="95"/>
      <c r="L744" s="95"/>
    </row>
    <row r="745" spans="1:12" ht="24.95" customHeight="1" x14ac:dyDescent="0.2">
      <c r="A745" s="339"/>
      <c r="B745" s="296"/>
      <c r="C745" s="296"/>
      <c r="D745" s="296"/>
      <c r="E745" s="297"/>
      <c r="F745" s="102"/>
      <c r="G745" s="297"/>
      <c r="H745" s="506"/>
      <c r="I745" s="506"/>
      <c r="J745" s="297"/>
      <c r="K745" s="95"/>
      <c r="L745" s="95"/>
    </row>
    <row r="746" spans="1:12" ht="24.95" customHeight="1" x14ac:dyDescent="0.2">
      <c r="A746" s="339"/>
      <c r="B746" s="296"/>
      <c r="C746" s="296"/>
      <c r="D746" s="296"/>
      <c r="E746" s="297"/>
      <c r="F746" s="102"/>
      <c r="G746" s="297"/>
      <c r="H746" s="506"/>
      <c r="I746" s="506"/>
      <c r="J746" s="297"/>
      <c r="K746" s="95"/>
      <c r="L746" s="95"/>
    </row>
    <row r="747" spans="1:12" ht="24.95" customHeight="1" x14ac:dyDescent="0.2">
      <c r="A747" s="339"/>
      <c r="B747" s="296"/>
      <c r="C747" s="296"/>
      <c r="D747" s="296"/>
      <c r="E747" s="297"/>
      <c r="F747" s="102"/>
      <c r="G747" s="297"/>
      <c r="H747" s="506"/>
      <c r="I747" s="506"/>
      <c r="J747" s="297"/>
      <c r="K747" s="95"/>
      <c r="L747" s="95"/>
    </row>
    <row r="748" spans="1:12" ht="24.95" customHeight="1" x14ac:dyDescent="0.2">
      <c r="A748" s="339"/>
      <c r="B748" s="296"/>
      <c r="C748" s="296"/>
      <c r="D748" s="296"/>
      <c r="E748" s="297"/>
      <c r="F748" s="102"/>
      <c r="G748" s="297"/>
      <c r="H748" s="506"/>
      <c r="I748" s="506"/>
      <c r="J748" s="297"/>
      <c r="K748" s="95"/>
      <c r="L748" s="95"/>
    </row>
    <row r="749" spans="1:12" ht="24.95" customHeight="1" x14ac:dyDescent="0.2">
      <c r="A749" s="339"/>
      <c r="B749" s="296"/>
      <c r="C749" s="296"/>
      <c r="D749" s="296"/>
      <c r="E749" s="297"/>
      <c r="F749" s="102"/>
      <c r="G749" s="297"/>
      <c r="H749" s="506"/>
      <c r="I749" s="506"/>
      <c r="J749" s="297"/>
      <c r="K749" s="95"/>
      <c r="L749" s="95"/>
    </row>
    <row r="750" spans="1:12" ht="24.95" customHeight="1" x14ac:dyDescent="0.2">
      <c r="A750" s="339"/>
      <c r="B750" s="296"/>
      <c r="C750" s="296"/>
      <c r="D750" s="296"/>
      <c r="E750" s="297"/>
      <c r="F750" s="102"/>
      <c r="G750" s="297"/>
      <c r="H750" s="506"/>
      <c r="I750" s="506"/>
      <c r="J750" s="297"/>
      <c r="K750" s="95"/>
      <c r="L750" s="95"/>
    </row>
    <row r="751" spans="1:12" ht="24.95" customHeight="1" x14ac:dyDescent="0.2">
      <c r="A751" s="339"/>
      <c r="B751" s="296"/>
      <c r="C751" s="296"/>
      <c r="D751" s="296"/>
      <c r="E751" s="297"/>
      <c r="F751" s="102"/>
      <c r="G751" s="297"/>
      <c r="H751" s="506"/>
      <c r="I751" s="506"/>
      <c r="J751" s="297"/>
      <c r="K751" s="95"/>
      <c r="L751" s="95"/>
    </row>
    <row r="752" spans="1:12" ht="24.95" customHeight="1" x14ac:dyDescent="0.2">
      <c r="A752" s="339"/>
      <c r="B752" s="296"/>
      <c r="C752" s="296"/>
      <c r="D752" s="296"/>
      <c r="E752" s="297"/>
      <c r="F752" s="102"/>
      <c r="G752" s="297"/>
      <c r="H752" s="506"/>
      <c r="I752" s="506"/>
      <c r="J752" s="297"/>
      <c r="K752" s="95"/>
      <c r="L752" s="95"/>
    </row>
    <row r="753" spans="1:12" ht="24.95" customHeight="1" x14ac:dyDescent="0.2">
      <c r="A753" s="339"/>
      <c r="B753" s="296"/>
      <c r="C753" s="296"/>
      <c r="D753" s="296"/>
      <c r="E753" s="297"/>
      <c r="F753" s="102"/>
      <c r="G753" s="297"/>
      <c r="H753" s="506"/>
      <c r="I753" s="506"/>
      <c r="J753" s="297"/>
      <c r="K753" s="95"/>
      <c r="L753" s="95"/>
    </row>
    <row r="754" spans="1:12" ht="24.95" customHeight="1" x14ac:dyDescent="0.2">
      <c r="A754" s="339"/>
      <c r="B754" s="296"/>
      <c r="C754" s="296"/>
      <c r="D754" s="296"/>
      <c r="E754" s="297"/>
      <c r="F754" s="102"/>
      <c r="G754" s="297"/>
      <c r="H754" s="506"/>
      <c r="I754" s="506"/>
      <c r="J754" s="297"/>
      <c r="K754" s="95"/>
      <c r="L754" s="95"/>
    </row>
    <row r="755" spans="1:12" ht="24.95" customHeight="1" x14ac:dyDescent="0.2">
      <c r="A755" s="339"/>
      <c r="B755" s="296"/>
      <c r="C755" s="296"/>
      <c r="D755" s="296"/>
      <c r="E755" s="297"/>
      <c r="F755" s="102"/>
      <c r="G755" s="297"/>
      <c r="H755" s="506"/>
      <c r="I755" s="506"/>
      <c r="J755" s="297"/>
      <c r="K755" s="95"/>
      <c r="L755" s="95"/>
    </row>
    <row r="756" spans="1:12" ht="24.95" customHeight="1" x14ac:dyDescent="0.2">
      <c r="A756" s="339"/>
      <c r="B756" s="296"/>
      <c r="C756" s="296"/>
      <c r="D756" s="296"/>
      <c r="E756" s="297"/>
      <c r="F756" s="102"/>
      <c r="G756" s="297"/>
      <c r="H756" s="506"/>
      <c r="I756" s="506"/>
      <c r="J756" s="297"/>
      <c r="K756" s="95"/>
      <c r="L756" s="95"/>
    </row>
    <row r="757" spans="1:12" ht="24.95" customHeight="1" x14ac:dyDescent="0.2">
      <c r="A757" s="339"/>
      <c r="B757" s="296"/>
      <c r="C757" s="296"/>
      <c r="D757" s="296"/>
      <c r="E757" s="297"/>
      <c r="F757" s="102"/>
      <c r="G757" s="297"/>
      <c r="H757" s="506"/>
      <c r="I757" s="506"/>
      <c r="J757" s="297"/>
      <c r="K757" s="95"/>
      <c r="L757" s="95"/>
    </row>
    <row r="758" spans="1:12" ht="24.95" customHeight="1" x14ac:dyDescent="0.2">
      <c r="A758" s="339"/>
      <c r="B758" s="296"/>
      <c r="C758" s="296"/>
      <c r="D758" s="296"/>
      <c r="E758" s="297"/>
      <c r="F758" s="102"/>
      <c r="G758" s="297"/>
      <c r="H758" s="506"/>
      <c r="I758" s="506"/>
      <c r="J758" s="297"/>
      <c r="K758" s="95"/>
      <c r="L758" s="95"/>
    </row>
    <row r="759" spans="1:12" ht="24.95" customHeight="1" x14ac:dyDescent="0.2">
      <c r="A759" s="339"/>
      <c r="B759" s="296"/>
      <c r="C759" s="296"/>
      <c r="D759" s="296"/>
      <c r="E759" s="297"/>
      <c r="F759" s="102"/>
      <c r="G759" s="297"/>
      <c r="H759" s="506"/>
      <c r="I759" s="506"/>
      <c r="J759" s="297"/>
      <c r="K759" s="95"/>
      <c r="L759" s="95"/>
    </row>
    <row r="760" spans="1:12" ht="24.95" customHeight="1" x14ac:dyDescent="0.2">
      <c r="A760" s="339"/>
      <c r="B760" s="296"/>
      <c r="C760" s="296"/>
      <c r="D760" s="296"/>
      <c r="E760" s="297"/>
      <c r="F760" s="102"/>
      <c r="G760" s="297"/>
      <c r="H760" s="506"/>
      <c r="I760" s="506"/>
      <c r="J760" s="297"/>
      <c r="K760" s="95"/>
      <c r="L760" s="95"/>
    </row>
    <row r="761" spans="1:12" ht="24.95" customHeight="1" x14ac:dyDescent="0.2">
      <c r="A761" s="339"/>
      <c r="B761" s="296"/>
      <c r="C761" s="296"/>
      <c r="D761" s="296"/>
      <c r="E761" s="297"/>
      <c r="F761" s="102"/>
      <c r="G761" s="297"/>
      <c r="H761" s="506"/>
      <c r="I761" s="506"/>
      <c r="J761" s="297"/>
      <c r="K761" s="95"/>
      <c r="L761" s="95"/>
    </row>
    <row r="762" spans="1:12" ht="24.95" customHeight="1" x14ac:dyDescent="0.2">
      <c r="A762" s="339"/>
      <c r="B762" s="296"/>
      <c r="C762" s="296"/>
      <c r="D762" s="296"/>
      <c r="E762" s="297"/>
      <c r="F762" s="102"/>
      <c r="G762" s="297"/>
      <c r="H762" s="506"/>
      <c r="I762" s="506"/>
      <c r="J762" s="297"/>
      <c r="K762" s="95"/>
      <c r="L762" s="95"/>
    </row>
    <row r="763" spans="1:12" ht="24.95" customHeight="1" x14ac:dyDescent="0.2">
      <c r="A763" s="339"/>
      <c r="B763" s="296"/>
      <c r="C763" s="296"/>
      <c r="D763" s="296"/>
      <c r="E763" s="297"/>
      <c r="F763" s="102"/>
      <c r="G763" s="297"/>
      <c r="H763" s="506"/>
      <c r="I763" s="506"/>
      <c r="J763" s="297"/>
      <c r="K763" s="95"/>
      <c r="L763" s="95"/>
    </row>
    <row r="764" spans="1:12" ht="24.95" customHeight="1" x14ac:dyDescent="0.2">
      <c r="A764" s="339"/>
      <c r="B764" s="296"/>
      <c r="C764" s="296"/>
      <c r="D764" s="296"/>
      <c r="E764" s="297"/>
      <c r="F764" s="102"/>
      <c r="G764" s="297"/>
      <c r="H764" s="506"/>
      <c r="I764" s="506"/>
      <c r="J764" s="297"/>
      <c r="K764" s="95"/>
      <c r="L764" s="95"/>
    </row>
    <row r="765" spans="1:12" ht="24.95" customHeight="1" x14ac:dyDescent="0.2">
      <c r="A765" s="339"/>
      <c r="B765" s="296"/>
      <c r="C765" s="296"/>
      <c r="D765" s="296"/>
      <c r="E765" s="297"/>
      <c r="F765" s="102"/>
      <c r="G765" s="297"/>
      <c r="H765" s="506"/>
      <c r="I765" s="506"/>
      <c r="J765" s="297"/>
      <c r="K765" s="95"/>
      <c r="L765" s="95"/>
    </row>
    <row r="766" spans="1:12" ht="24.95" customHeight="1" x14ac:dyDescent="0.2">
      <c r="A766" s="339"/>
      <c r="B766" s="296"/>
      <c r="C766" s="296"/>
      <c r="D766" s="296"/>
      <c r="E766" s="297"/>
      <c r="F766" s="102"/>
      <c r="G766" s="297"/>
      <c r="H766" s="506"/>
      <c r="I766" s="506"/>
      <c r="J766" s="297"/>
      <c r="K766" s="95"/>
      <c r="L766" s="95"/>
    </row>
    <row r="767" spans="1:12" ht="24.95" customHeight="1" x14ac:dyDescent="0.2">
      <c r="A767" s="339"/>
      <c r="B767" s="296"/>
      <c r="C767" s="296"/>
      <c r="D767" s="296"/>
      <c r="E767" s="297"/>
      <c r="F767" s="102"/>
      <c r="G767" s="297"/>
      <c r="H767" s="506"/>
      <c r="I767" s="506"/>
      <c r="J767" s="297"/>
      <c r="K767" s="95"/>
      <c r="L767" s="95"/>
    </row>
    <row r="768" spans="1:12" ht="24.95" customHeight="1" x14ac:dyDescent="0.2">
      <c r="A768" s="339"/>
      <c r="B768" s="296"/>
      <c r="C768" s="296"/>
      <c r="D768" s="296"/>
      <c r="E768" s="297"/>
      <c r="F768" s="102"/>
      <c r="G768" s="297"/>
      <c r="H768" s="506"/>
      <c r="I768" s="506"/>
      <c r="J768" s="297"/>
      <c r="K768" s="95"/>
      <c r="L768" s="95"/>
    </row>
    <row r="769" spans="1:12" ht="24.95" customHeight="1" x14ac:dyDescent="0.2">
      <c r="A769" s="339"/>
      <c r="B769" s="296"/>
      <c r="C769" s="296"/>
      <c r="D769" s="296"/>
      <c r="E769" s="297"/>
      <c r="F769" s="102"/>
      <c r="G769" s="297"/>
      <c r="H769" s="506"/>
      <c r="I769" s="506"/>
      <c r="J769" s="297"/>
      <c r="K769" s="95"/>
      <c r="L769" s="95"/>
    </row>
    <row r="770" spans="1:12" ht="24.95" customHeight="1" x14ac:dyDescent="0.2">
      <c r="A770" s="339"/>
      <c r="B770" s="296"/>
      <c r="C770" s="296"/>
      <c r="D770" s="296"/>
      <c r="E770" s="297"/>
      <c r="F770" s="102"/>
      <c r="G770" s="297"/>
      <c r="H770" s="506"/>
      <c r="I770" s="506"/>
      <c r="J770" s="297"/>
      <c r="K770" s="95"/>
      <c r="L770" s="95"/>
    </row>
    <row r="771" spans="1:12" ht="24.95" customHeight="1" x14ac:dyDescent="0.2">
      <c r="A771" s="339"/>
      <c r="B771" s="296"/>
      <c r="C771" s="296"/>
      <c r="D771" s="296"/>
      <c r="E771" s="297"/>
      <c r="F771" s="102"/>
      <c r="G771" s="297"/>
      <c r="H771" s="506"/>
      <c r="I771" s="506"/>
      <c r="J771" s="297"/>
      <c r="K771" s="95"/>
      <c r="L771" s="95"/>
    </row>
    <row r="772" spans="1:12" ht="24.95" customHeight="1" x14ac:dyDescent="0.2">
      <c r="A772" s="339"/>
      <c r="B772" s="296"/>
      <c r="C772" s="296"/>
      <c r="D772" s="296"/>
      <c r="E772" s="297"/>
      <c r="F772" s="102"/>
      <c r="G772" s="297"/>
      <c r="H772" s="506"/>
      <c r="I772" s="506"/>
      <c r="J772" s="297"/>
      <c r="K772" s="95"/>
      <c r="L772" s="95"/>
    </row>
    <row r="773" spans="1:12" ht="24.95" customHeight="1" x14ac:dyDescent="0.2">
      <c r="A773" s="339"/>
      <c r="B773" s="296"/>
      <c r="C773" s="296"/>
      <c r="D773" s="296"/>
      <c r="E773" s="297"/>
      <c r="F773" s="102"/>
      <c r="G773" s="297"/>
      <c r="H773" s="506"/>
      <c r="I773" s="506"/>
      <c r="J773" s="297"/>
      <c r="K773" s="95"/>
      <c r="L773" s="95"/>
    </row>
    <row r="774" spans="1:12" ht="24.95" customHeight="1" x14ac:dyDescent="0.2">
      <c r="A774" s="339"/>
      <c r="B774" s="296"/>
      <c r="C774" s="296"/>
      <c r="D774" s="296"/>
      <c r="E774" s="297"/>
      <c r="F774" s="102"/>
      <c r="G774" s="297"/>
      <c r="H774" s="506"/>
      <c r="I774" s="506"/>
      <c r="J774" s="297"/>
      <c r="K774" s="95"/>
      <c r="L774" s="95"/>
    </row>
    <row r="775" spans="1:12" ht="24.95" customHeight="1" x14ac:dyDescent="0.2">
      <c r="A775" s="339"/>
      <c r="B775" s="296"/>
      <c r="C775" s="296"/>
      <c r="D775" s="296"/>
      <c r="E775" s="297"/>
      <c r="F775" s="102"/>
      <c r="G775" s="297"/>
      <c r="H775" s="506"/>
      <c r="I775" s="506"/>
      <c r="J775" s="297"/>
      <c r="K775" s="95"/>
      <c r="L775" s="95"/>
    </row>
    <row r="776" spans="1:12" ht="24.95" customHeight="1" x14ac:dyDescent="0.2">
      <c r="A776" s="339"/>
      <c r="B776" s="296"/>
      <c r="C776" s="296"/>
      <c r="D776" s="296"/>
      <c r="E776" s="297"/>
      <c r="F776" s="102"/>
      <c r="G776" s="297"/>
      <c r="H776" s="506"/>
      <c r="I776" s="506"/>
      <c r="J776" s="297"/>
      <c r="K776" s="95"/>
      <c r="L776" s="95"/>
    </row>
    <row r="777" spans="1:12" ht="24.95" customHeight="1" x14ac:dyDescent="0.2">
      <c r="A777" s="339"/>
      <c r="B777" s="296"/>
      <c r="C777" s="296"/>
      <c r="D777" s="296"/>
      <c r="E777" s="297"/>
      <c r="F777" s="102"/>
      <c r="G777" s="297"/>
      <c r="H777" s="506"/>
      <c r="I777" s="506"/>
      <c r="J777" s="297"/>
      <c r="K777" s="95"/>
      <c r="L777" s="95"/>
    </row>
    <row r="778" spans="1:12" ht="24.95" customHeight="1" x14ac:dyDescent="0.2">
      <c r="A778" s="339"/>
      <c r="B778" s="296"/>
      <c r="C778" s="296"/>
      <c r="D778" s="296"/>
      <c r="E778" s="297"/>
      <c r="F778" s="102"/>
      <c r="G778" s="297"/>
      <c r="H778" s="506"/>
      <c r="I778" s="506"/>
      <c r="J778" s="297"/>
      <c r="K778" s="95"/>
      <c r="L778" s="95"/>
    </row>
    <row r="779" spans="1:12" ht="24.95" customHeight="1" x14ac:dyDescent="0.2">
      <c r="A779" s="339"/>
      <c r="B779" s="296"/>
      <c r="C779" s="296"/>
      <c r="D779" s="296"/>
      <c r="E779" s="297"/>
      <c r="F779" s="102"/>
      <c r="G779" s="297"/>
      <c r="H779" s="506"/>
      <c r="I779" s="506"/>
      <c r="J779" s="297"/>
      <c r="K779" s="95"/>
      <c r="L779" s="95"/>
    </row>
    <row r="780" spans="1:12" ht="24.95" customHeight="1" x14ac:dyDescent="0.2">
      <c r="A780" s="339"/>
      <c r="B780" s="296"/>
      <c r="C780" s="296"/>
      <c r="D780" s="296"/>
      <c r="E780" s="297"/>
      <c r="F780" s="102"/>
      <c r="G780" s="297"/>
      <c r="H780" s="506"/>
      <c r="I780" s="506"/>
      <c r="J780" s="297"/>
      <c r="K780" s="95"/>
      <c r="L780" s="95"/>
    </row>
    <row r="781" spans="1:12" ht="24.95" customHeight="1" x14ac:dyDescent="0.2">
      <c r="A781" s="339"/>
      <c r="B781" s="296"/>
      <c r="C781" s="296"/>
      <c r="D781" s="296"/>
      <c r="E781" s="297"/>
      <c r="F781" s="102"/>
      <c r="G781" s="297"/>
      <c r="H781" s="506"/>
      <c r="I781" s="506"/>
      <c r="J781" s="297"/>
      <c r="K781" s="95"/>
      <c r="L781" s="95"/>
    </row>
    <row r="782" spans="1:12" ht="24.95" customHeight="1" x14ac:dyDescent="0.2">
      <c r="A782" s="339"/>
      <c r="B782" s="296"/>
      <c r="C782" s="296"/>
      <c r="D782" s="296"/>
      <c r="E782" s="297"/>
      <c r="F782" s="102"/>
      <c r="G782" s="297"/>
      <c r="H782" s="506"/>
      <c r="I782" s="506"/>
      <c r="J782" s="297"/>
      <c r="K782" s="95"/>
      <c r="L782" s="95"/>
    </row>
    <row r="783" spans="1:12" ht="24.95" customHeight="1" x14ac:dyDescent="0.2">
      <c r="A783" s="339"/>
      <c r="B783" s="296"/>
      <c r="C783" s="296"/>
      <c r="D783" s="296"/>
      <c r="E783" s="297"/>
      <c r="F783" s="102"/>
      <c r="G783" s="297"/>
      <c r="H783" s="506"/>
      <c r="I783" s="506"/>
      <c r="J783" s="297"/>
      <c r="K783" s="95"/>
      <c r="L783" s="95"/>
    </row>
    <row r="784" spans="1:12" ht="24.95" customHeight="1" x14ac:dyDescent="0.2">
      <c r="A784" s="339"/>
      <c r="B784" s="296"/>
      <c r="C784" s="296"/>
      <c r="D784" s="296"/>
      <c r="E784" s="297"/>
      <c r="F784" s="102"/>
      <c r="G784" s="297"/>
      <c r="H784" s="506"/>
      <c r="I784" s="506"/>
      <c r="J784" s="297"/>
      <c r="K784" s="95"/>
      <c r="L784" s="95"/>
    </row>
    <row r="785" spans="1:12" ht="24.95" customHeight="1" x14ac:dyDescent="0.2">
      <c r="A785" s="339"/>
      <c r="B785" s="296"/>
      <c r="C785" s="296"/>
      <c r="D785" s="296"/>
      <c r="E785" s="297"/>
      <c r="F785" s="102"/>
      <c r="G785" s="297"/>
      <c r="H785" s="506"/>
      <c r="I785" s="506"/>
      <c r="J785" s="297"/>
      <c r="K785" s="95"/>
      <c r="L785" s="95"/>
    </row>
    <row r="786" spans="1:12" ht="24.95" customHeight="1" x14ac:dyDescent="0.2">
      <c r="A786" s="339"/>
      <c r="B786" s="296"/>
      <c r="C786" s="296"/>
      <c r="D786" s="296"/>
      <c r="E786" s="297"/>
      <c r="F786" s="102"/>
      <c r="G786" s="297"/>
      <c r="H786" s="506"/>
      <c r="I786" s="506"/>
      <c r="J786" s="297"/>
      <c r="K786" s="95"/>
      <c r="L786" s="95"/>
    </row>
    <row r="787" spans="1:12" ht="24.95" customHeight="1" x14ac:dyDescent="0.2">
      <c r="A787" s="339"/>
      <c r="B787" s="296"/>
      <c r="C787" s="296"/>
      <c r="D787" s="296"/>
      <c r="E787" s="297"/>
      <c r="F787" s="102"/>
      <c r="G787" s="297"/>
      <c r="H787" s="506"/>
      <c r="I787" s="506"/>
      <c r="J787" s="297"/>
      <c r="K787" s="95"/>
      <c r="L787" s="95"/>
    </row>
    <row r="788" spans="1:12" ht="24.95" customHeight="1" x14ac:dyDescent="0.2">
      <c r="A788" s="339"/>
      <c r="B788" s="296"/>
      <c r="C788" s="296"/>
      <c r="D788" s="296"/>
      <c r="E788" s="297"/>
      <c r="F788" s="102"/>
      <c r="G788" s="297"/>
      <c r="H788" s="506"/>
      <c r="I788" s="506"/>
      <c r="J788" s="297"/>
      <c r="K788" s="95"/>
      <c r="L788" s="95"/>
    </row>
    <row r="789" spans="1:12" ht="24.95" customHeight="1" x14ac:dyDescent="0.2">
      <c r="A789" s="339"/>
      <c r="B789" s="296"/>
      <c r="C789" s="296"/>
      <c r="D789" s="296"/>
      <c r="E789" s="297"/>
      <c r="F789" s="102"/>
      <c r="G789" s="297"/>
      <c r="H789" s="506"/>
      <c r="I789" s="506"/>
      <c r="J789" s="297"/>
      <c r="K789" s="95"/>
      <c r="L789" s="95"/>
    </row>
    <row r="790" spans="1:12" ht="24.95" customHeight="1" x14ac:dyDescent="0.2">
      <c r="A790" s="339"/>
      <c r="B790" s="296"/>
      <c r="C790" s="296"/>
      <c r="D790" s="296"/>
      <c r="E790" s="297"/>
      <c r="F790" s="102"/>
      <c r="G790" s="297"/>
      <c r="H790" s="506"/>
      <c r="I790" s="506"/>
      <c r="J790" s="297"/>
      <c r="K790" s="95"/>
      <c r="L790" s="95"/>
    </row>
    <row r="791" spans="1:12" ht="24.95" customHeight="1" x14ac:dyDescent="0.2">
      <c r="A791" s="339"/>
      <c r="B791" s="296"/>
      <c r="C791" s="296"/>
      <c r="D791" s="296"/>
      <c r="E791" s="297"/>
      <c r="F791" s="102"/>
      <c r="G791" s="297"/>
      <c r="H791" s="506"/>
      <c r="I791" s="506"/>
      <c r="J791" s="297"/>
      <c r="K791" s="95"/>
      <c r="L791" s="95"/>
    </row>
    <row r="792" spans="1:12" ht="24.95" customHeight="1" x14ac:dyDescent="0.2">
      <c r="A792" s="339"/>
      <c r="B792" s="296"/>
      <c r="C792" s="296"/>
      <c r="D792" s="296"/>
      <c r="E792" s="297"/>
      <c r="F792" s="102"/>
      <c r="G792" s="297"/>
      <c r="H792" s="506"/>
      <c r="I792" s="506"/>
      <c r="J792" s="297"/>
      <c r="K792" s="95"/>
      <c r="L792" s="95"/>
    </row>
    <row r="793" spans="1:12" ht="24.95" customHeight="1" x14ac:dyDescent="0.2">
      <c r="A793" s="339"/>
      <c r="B793" s="296"/>
      <c r="C793" s="296"/>
      <c r="D793" s="296"/>
      <c r="E793" s="297"/>
      <c r="F793" s="102"/>
      <c r="G793" s="297"/>
      <c r="H793" s="506"/>
      <c r="I793" s="506"/>
      <c r="J793" s="297"/>
      <c r="K793" s="95"/>
      <c r="L793" s="95"/>
    </row>
    <row r="794" spans="1:12" ht="24.95" customHeight="1" x14ac:dyDescent="0.2">
      <c r="A794" s="339"/>
      <c r="B794" s="296"/>
      <c r="C794" s="296"/>
      <c r="D794" s="296"/>
      <c r="E794" s="297"/>
      <c r="F794" s="102"/>
      <c r="G794" s="297"/>
      <c r="H794" s="506"/>
      <c r="I794" s="506"/>
      <c r="J794" s="297"/>
      <c r="K794" s="95"/>
      <c r="L794" s="95"/>
    </row>
    <row r="795" spans="1:12" ht="24.95" customHeight="1" x14ac:dyDescent="0.2">
      <c r="A795" s="339"/>
      <c r="B795" s="296"/>
      <c r="C795" s="296"/>
      <c r="D795" s="296"/>
      <c r="E795" s="297"/>
      <c r="F795" s="102"/>
      <c r="G795" s="297"/>
      <c r="H795" s="506"/>
      <c r="I795" s="506"/>
      <c r="J795" s="297"/>
      <c r="K795" s="95"/>
      <c r="L795" s="95"/>
    </row>
    <row r="796" spans="1:12" ht="24.95" customHeight="1" x14ac:dyDescent="0.2">
      <c r="A796" s="339"/>
      <c r="B796" s="296"/>
      <c r="C796" s="296"/>
      <c r="D796" s="296"/>
      <c r="E796" s="297"/>
      <c r="F796" s="102"/>
      <c r="G796" s="297"/>
      <c r="H796" s="506"/>
      <c r="I796" s="506"/>
      <c r="J796" s="297"/>
      <c r="K796" s="95"/>
      <c r="L796" s="95"/>
    </row>
    <row r="797" spans="1:12" ht="24.95" customHeight="1" x14ac:dyDescent="0.2">
      <c r="A797" s="339"/>
      <c r="B797" s="296"/>
      <c r="C797" s="296"/>
      <c r="D797" s="296"/>
      <c r="E797" s="297"/>
      <c r="F797" s="102"/>
      <c r="G797" s="297"/>
      <c r="H797" s="506"/>
      <c r="I797" s="506"/>
      <c r="J797" s="297"/>
      <c r="K797" s="95"/>
      <c r="L797" s="95"/>
    </row>
    <row r="798" spans="1:12" ht="24.95" customHeight="1" x14ac:dyDescent="0.2">
      <c r="A798" s="339"/>
      <c r="B798" s="296"/>
      <c r="C798" s="296"/>
      <c r="D798" s="296"/>
      <c r="E798" s="297"/>
      <c r="F798" s="102"/>
      <c r="G798" s="297"/>
      <c r="H798" s="506"/>
      <c r="I798" s="506"/>
      <c r="J798" s="297"/>
      <c r="K798" s="95"/>
      <c r="L798" s="95"/>
    </row>
    <row r="799" spans="1:12" ht="24.95" customHeight="1" x14ac:dyDescent="0.2">
      <c r="A799" s="339"/>
      <c r="B799" s="296"/>
      <c r="C799" s="296"/>
      <c r="D799" s="296"/>
      <c r="E799" s="297"/>
      <c r="F799" s="102"/>
      <c r="G799" s="297"/>
      <c r="H799" s="506"/>
      <c r="I799" s="506"/>
      <c r="J799" s="297"/>
      <c r="K799" s="95"/>
      <c r="L799" s="95"/>
    </row>
    <row r="800" spans="1:12" ht="24.95" customHeight="1" x14ac:dyDescent="0.2">
      <c r="A800" s="339"/>
      <c r="B800" s="296"/>
      <c r="C800" s="296"/>
      <c r="D800" s="296"/>
      <c r="E800" s="297"/>
      <c r="F800" s="102"/>
      <c r="G800" s="297"/>
      <c r="H800" s="506"/>
      <c r="I800" s="506"/>
      <c r="J800" s="297"/>
      <c r="K800" s="95"/>
      <c r="L800" s="95"/>
    </row>
    <row r="801" spans="1:12" ht="24.95" customHeight="1" x14ac:dyDescent="0.2">
      <c r="A801" s="339"/>
      <c r="B801" s="296"/>
      <c r="C801" s="296"/>
      <c r="D801" s="296"/>
      <c r="E801" s="297"/>
      <c r="F801" s="102"/>
      <c r="G801" s="297"/>
      <c r="H801" s="506"/>
      <c r="I801" s="506"/>
      <c r="J801" s="297"/>
      <c r="K801" s="95"/>
      <c r="L801" s="95"/>
    </row>
    <row r="802" spans="1:12" ht="24.95" customHeight="1" x14ac:dyDescent="0.2">
      <c r="A802" s="339"/>
      <c r="B802" s="296"/>
      <c r="C802" s="296"/>
      <c r="D802" s="296"/>
      <c r="E802" s="297"/>
      <c r="F802" s="102"/>
      <c r="G802" s="297"/>
      <c r="H802" s="506"/>
      <c r="I802" s="506"/>
      <c r="J802" s="297"/>
      <c r="K802" s="95"/>
      <c r="L802" s="95"/>
    </row>
    <row r="803" spans="1:12" ht="24.95" customHeight="1" x14ac:dyDescent="0.2">
      <c r="A803" s="339"/>
      <c r="B803" s="296"/>
      <c r="C803" s="296"/>
      <c r="D803" s="296"/>
      <c r="E803" s="297"/>
      <c r="F803" s="102"/>
      <c r="G803" s="297"/>
      <c r="H803" s="506"/>
      <c r="I803" s="506"/>
      <c r="J803" s="297"/>
      <c r="K803" s="95"/>
      <c r="L803" s="95"/>
    </row>
    <row r="804" spans="1:12" ht="24.95" customHeight="1" x14ac:dyDescent="0.2">
      <c r="A804" s="339"/>
      <c r="B804" s="296"/>
      <c r="C804" s="296"/>
      <c r="D804" s="296"/>
      <c r="E804" s="297"/>
      <c r="F804" s="102"/>
      <c r="G804" s="297"/>
      <c r="H804" s="506"/>
      <c r="I804" s="506"/>
      <c r="J804" s="297"/>
      <c r="K804" s="95"/>
      <c r="L804" s="95"/>
    </row>
    <row r="805" spans="1:12" ht="24.95" customHeight="1" x14ac:dyDescent="0.2">
      <c r="A805" s="339"/>
      <c r="B805" s="296"/>
      <c r="C805" s="296"/>
      <c r="D805" s="296"/>
      <c r="E805" s="297"/>
      <c r="F805" s="102"/>
      <c r="G805" s="297"/>
      <c r="H805" s="506"/>
      <c r="I805" s="506"/>
      <c r="J805" s="297"/>
      <c r="K805" s="95"/>
      <c r="L805" s="95"/>
    </row>
    <row r="806" spans="1:12" ht="24.95" customHeight="1" x14ac:dyDescent="0.2">
      <c r="A806" s="339"/>
      <c r="B806" s="296"/>
      <c r="C806" s="296"/>
      <c r="D806" s="296"/>
      <c r="E806" s="297"/>
      <c r="F806" s="102"/>
      <c r="G806" s="297"/>
      <c r="H806" s="506"/>
      <c r="I806" s="506"/>
      <c r="J806" s="297"/>
      <c r="K806" s="95"/>
      <c r="L806" s="95"/>
    </row>
    <row r="807" spans="1:12" ht="24.95" customHeight="1" x14ac:dyDescent="0.2">
      <c r="A807" s="339"/>
      <c r="B807" s="296"/>
      <c r="C807" s="296"/>
      <c r="D807" s="296"/>
      <c r="E807" s="297"/>
      <c r="F807" s="102"/>
      <c r="G807" s="297"/>
      <c r="H807" s="506"/>
      <c r="I807" s="506"/>
      <c r="J807" s="297"/>
      <c r="K807" s="95"/>
      <c r="L807" s="95"/>
    </row>
    <row r="808" spans="1:12" ht="24.95" customHeight="1" x14ac:dyDescent="0.2">
      <c r="A808" s="339"/>
      <c r="B808" s="296"/>
      <c r="C808" s="296"/>
      <c r="D808" s="296"/>
      <c r="E808" s="297"/>
      <c r="F808" s="102"/>
      <c r="G808" s="297"/>
      <c r="H808" s="506"/>
      <c r="I808" s="506"/>
      <c r="J808" s="297"/>
      <c r="K808" s="95"/>
      <c r="L808" s="95"/>
    </row>
    <row r="809" spans="1:12" ht="24.95" customHeight="1" x14ac:dyDescent="0.2">
      <c r="A809" s="339"/>
      <c r="B809" s="296"/>
      <c r="C809" s="296"/>
      <c r="D809" s="296"/>
      <c r="E809" s="297"/>
      <c r="F809" s="102"/>
      <c r="G809" s="297"/>
      <c r="H809" s="506"/>
      <c r="I809" s="506"/>
      <c r="J809" s="297"/>
      <c r="K809" s="95"/>
      <c r="L809" s="95"/>
    </row>
    <row r="810" spans="1:12" ht="24.95" customHeight="1" x14ac:dyDescent="0.2">
      <c r="A810" s="339"/>
      <c r="B810" s="296"/>
      <c r="C810" s="296"/>
      <c r="D810" s="296"/>
      <c r="E810" s="297"/>
      <c r="F810" s="102"/>
      <c r="G810" s="297"/>
      <c r="H810" s="506"/>
      <c r="I810" s="506"/>
      <c r="J810" s="297"/>
      <c r="K810" s="95"/>
      <c r="L810" s="95"/>
    </row>
    <row r="811" spans="1:12" ht="24.95" customHeight="1" x14ac:dyDescent="0.2">
      <c r="A811" s="339"/>
      <c r="B811" s="296"/>
      <c r="C811" s="296"/>
      <c r="D811" s="296"/>
      <c r="E811" s="297"/>
      <c r="F811" s="102"/>
      <c r="G811" s="297"/>
      <c r="H811" s="506"/>
      <c r="I811" s="506"/>
      <c r="J811" s="297"/>
      <c r="K811" s="95"/>
      <c r="L811" s="95"/>
    </row>
    <row r="812" spans="1:12" ht="24.95" customHeight="1" x14ac:dyDescent="0.2">
      <c r="A812" s="339"/>
      <c r="B812" s="296"/>
      <c r="C812" s="296"/>
      <c r="D812" s="296"/>
      <c r="E812" s="297"/>
      <c r="F812" s="102"/>
      <c r="G812" s="297"/>
      <c r="H812" s="506"/>
      <c r="I812" s="506"/>
      <c r="J812" s="297"/>
      <c r="K812" s="95"/>
      <c r="L812" s="95"/>
    </row>
    <row r="813" spans="1:12" ht="24.95" customHeight="1" x14ac:dyDescent="0.2">
      <c r="A813" s="339"/>
      <c r="B813" s="296"/>
      <c r="C813" s="296"/>
      <c r="D813" s="296"/>
      <c r="E813" s="297"/>
      <c r="F813" s="102"/>
      <c r="G813" s="297"/>
      <c r="H813" s="506"/>
      <c r="I813" s="506"/>
      <c r="J813" s="297"/>
      <c r="K813" s="95"/>
      <c r="L813" s="95"/>
    </row>
    <row r="814" spans="1:12" ht="24.95" customHeight="1" x14ac:dyDescent="0.2">
      <c r="A814" s="339"/>
      <c r="B814" s="296"/>
      <c r="C814" s="296"/>
      <c r="D814" s="296"/>
      <c r="E814" s="297"/>
      <c r="F814" s="102"/>
      <c r="G814" s="297"/>
      <c r="H814" s="506"/>
      <c r="I814" s="506"/>
      <c r="J814" s="297"/>
      <c r="K814" s="95"/>
      <c r="L814" s="95"/>
    </row>
    <row r="815" spans="1:12" ht="24.95" customHeight="1" x14ac:dyDescent="0.2">
      <c r="A815" s="339"/>
      <c r="B815" s="296"/>
      <c r="C815" s="296"/>
      <c r="D815" s="296"/>
      <c r="E815" s="297"/>
      <c r="F815" s="102"/>
      <c r="G815" s="297"/>
      <c r="H815" s="506"/>
      <c r="I815" s="506"/>
      <c r="J815" s="297"/>
      <c r="K815" s="95"/>
      <c r="L815" s="95"/>
    </row>
    <row r="816" spans="1:12" ht="24.95" customHeight="1" x14ac:dyDescent="0.2">
      <c r="A816" s="339"/>
      <c r="B816" s="296"/>
      <c r="C816" s="296"/>
      <c r="D816" s="296"/>
      <c r="E816" s="297"/>
      <c r="F816" s="102"/>
      <c r="G816" s="297"/>
      <c r="H816" s="506"/>
      <c r="I816" s="506"/>
      <c r="J816" s="297"/>
      <c r="K816" s="95"/>
      <c r="L816" s="95"/>
    </row>
    <row r="817" spans="1:12" ht="24.95" customHeight="1" x14ac:dyDescent="0.2">
      <c r="A817" s="339"/>
      <c r="B817" s="296"/>
      <c r="C817" s="296"/>
      <c r="D817" s="296"/>
      <c r="E817" s="297"/>
      <c r="F817" s="102"/>
      <c r="G817" s="297"/>
      <c r="H817" s="506"/>
      <c r="I817" s="506"/>
      <c r="J817" s="297"/>
      <c r="K817" s="95"/>
      <c r="L817" s="95"/>
    </row>
    <row r="818" spans="1:12" ht="24.95" customHeight="1" x14ac:dyDescent="0.2">
      <c r="A818" s="339"/>
      <c r="B818" s="296"/>
      <c r="C818" s="296"/>
      <c r="D818" s="296"/>
      <c r="E818" s="297"/>
      <c r="F818" s="102"/>
      <c r="G818" s="297"/>
      <c r="H818" s="506"/>
      <c r="I818" s="506"/>
      <c r="J818" s="297"/>
      <c r="K818" s="95"/>
      <c r="L818" s="95"/>
    </row>
    <row r="819" spans="1:12" ht="24.95" customHeight="1" x14ac:dyDescent="0.2">
      <c r="A819" s="339"/>
      <c r="B819" s="296"/>
      <c r="C819" s="296"/>
      <c r="D819" s="296"/>
      <c r="E819" s="297"/>
      <c r="F819" s="102"/>
      <c r="G819" s="297"/>
      <c r="H819" s="506"/>
      <c r="I819" s="506"/>
      <c r="J819" s="297"/>
      <c r="K819" s="95"/>
      <c r="L819" s="95"/>
    </row>
    <row r="820" spans="1:12" ht="24.95" customHeight="1" x14ac:dyDescent="0.2">
      <c r="A820" s="339"/>
      <c r="B820" s="296"/>
      <c r="C820" s="296"/>
      <c r="D820" s="296"/>
      <c r="E820" s="297"/>
      <c r="F820" s="102"/>
      <c r="G820" s="297"/>
      <c r="H820" s="506"/>
      <c r="I820" s="506"/>
      <c r="J820" s="297"/>
      <c r="K820" s="95"/>
      <c r="L820" s="95"/>
    </row>
    <row r="821" spans="1:12" ht="24.95" customHeight="1" x14ac:dyDescent="0.2">
      <c r="A821" s="339"/>
      <c r="B821" s="296"/>
      <c r="C821" s="296"/>
      <c r="D821" s="296"/>
      <c r="E821" s="297"/>
      <c r="F821" s="102"/>
      <c r="G821" s="297"/>
      <c r="H821" s="506"/>
      <c r="I821" s="506"/>
      <c r="J821" s="297"/>
      <c r="K821" s="95"/>
      <c r="L821" s="95"/>
    </row>
    <row r="822" spans="1:12" ht="24.95" customHeight="1" x14ac:dyDescent="0.2">
      <c r="A822" s="339"/>
      <c r="B822" s="296"/>
      <c r="C822" s="296"/>
      <c r="D822" s="296"/>
      <c r="E822" s="297"/>
      <c r="F822" s="102"/>
      <c r="G822" s="297"/>
      <c r="H822" s="506"/>
      <c r="I822" s="506"/>
      <c r="J822" s="297"/>
      <c r="K822" s="95"/>
      <c r="L822" s="95"/>
    </row>
    <row r="823" spans="1:12" ht="24.95" customHeight="1" x14ac:dyDescent="0.2">
      <c r="A823" s="339"/>
      <c r="B823" s="296"/>
      <c r="C823" s="296"/>
      <c r="D823" s="296"/>
      <c r="E823" s="297"/>
      <c r="F823" s="102"/>
      <c r="G823" s="297"/>
      <c r="H823" s="506"/>
      <c r="I823" s="506"/>
      <c r="J823" s="297"/>
      <c r="K823" s="95"/>
      <c r="L823" s="95"/>
    </row>
    <row r="824" spans="1:12" ht="24.95" customHeight="1" x14ac:dyDescent="0.2">
      <c r="A824" s="339"/>
      <c r="B824" s="296"/>
      <c r="C824" s="296"/>
      <c r="D824" s="296"/>
      <c r="E824" s="297"/>
      <c r="F824" s="102"/>
      <c r="G824" s="297"/>
      <c r="H824" s="506"/>
      <c r="I824" s="506"/>
      <c r="J824" s="297"/>
      <c r="K824" s="95"/>
      <c r="L824" s="95"/>
    </row>
    <row r="825" spans="1:12" ht="24.95" customHeight="1" x14ac:dyDescent="0.2">
      <c r="A825" s="339"/>
      <c r="B825" s="296"/>
      <c r="C825" s="296"/>
      <c r="D825" s="296"/>
      <c r="E825" s="297"/>
      <c r="F825" s="102"/>
      <c r="G825" s="297"/>
      <c r="H825" s="506"/>
      <c r="I825" s="506"/>
      <c r="J825" s="297"/>
      <c r="K825" s="95"/>
      <c r="L825" s="95"/>
    </row>
    <row r="826" spans="1:12" ht="24.95" customHeight="1" x14ac:dyDescent="0.2">
      <c r="A826" s="339"/>
      <c r="B826" s="296"/>
      <c r="C826" s="296"/>
      <c r="D826" s="296"/>
      <c r="E826" s="297"/>
      <c r="F826" s="102"/>
      <c r="G826" s="297"/>
      <c r="H826" s="506"/>
      <c r="I826" s="506"/>
      <c r="J826" s="297"/>
      <c r="K826" s="95"/>
      <c r="L826" s="95"/>
    </row>
    <row r="827" spans="1:12" ht="24.95" customHeight="1" x14ac:dyDescent="0.2">
      <c r="A827" s="339"/>
      <c r="B827" s="296"/>
      <c r="C827" s="296"/>
      <c r="D827" s="296"/>
      <c r="E827" s="297"/>
      <c r="F827" s="102"/>
      <c r="G827" s="297"/>
      <c r="H827" s="506"/>
      <c r="I827" s="506"/>
      <c r="J827" s="297"/>
      <c r="K827" s="95"/>
      <c r="L827" s="95"/>
    </row>
    <row r="828" spans="1:12" ht="24.95" customHeight="1" x14ac:dyDescent="0.2">
      <c r="A828" s="339"/>
      <c r="B828" s="296"/>
      <c r="C828" s="296"/>
      <c r="D828" s="296"/>
      <c r="E828" s="297"/>
      <c r="F828" s="102"/>
      <c r="G828" s="297"/>
      <c r="H828" s="506"/>
      <c r="I828" s="506"/>
      <c r="J828" s="297"/>
      <c r="K828" s="95"/>
      <c r="L828" s="95"/>
    </row>
    <row r="829" spans="1:12" ht="24.95" customHeight="1" x14ac:dyDescent="0.2">
      <c r="A829" s="339"/>
      <c r="B829" s="296"/>
      <c r="C829" s="296"/>
      <c r="D829" s="296"/>
      <c r="E829" s="297"/>
      <c r="F829" s="102"/>
      <c r="G829" s="297"/>
      <c r="H829" s="506"/>
      <c r="I829" s="506"/>
      <c r="J829" s="297"/>
      <c r="K829" s="95"/>
      <c r="L829" s="95"/>
    </row>
    <row r="830" spans="1:12" ht="24.95" customHeight="1" x14ac:dyDescent="0.2">
      <c r="A830" s="339"/>
      <c r="B830" s="296"/>
      <c r="C830" s="296"/>
      <c r="D830" s="296"/>
      <c r="E830" s="297"/>
      <c r="F830" s="102"/>
      <c r="G830" s="297"/>
      <c r="H830" s="506"/>
      <c r="I830" s="506"/>
      <c r="J830" s="297"/>
      <c r="K830" s="95"/>
      <c r="L830" s="95"/>
    </row>
    <row r="831" spans="1:12" ht="24.95" customHeight="1" x14ac:dyDescent="0.2">
      <c r="A831" s="339"/>
      <c r="B831" s="296"/>
      <c r="C831" s="296"/>
      <c r="D831" s="296"/>
      <c r="E831" s="297"/>
      <c r="F831" s="102"/>
      <c r="G831" s="297"/>
      <c r="H831" s="506"/>
      <c r="I831" s="506"/>
      <c r="J831" s="297"/>
      <c r="K831" s="95"/>
      <c r="L831" s="95"/>
    </row>
    <row r="832" spans="1:12" ht="24.95" customHeight="1" x14ac:dyDescent="0.2">
      <c r="A832" s="339"/>
      <c r="B832" s="296"/>
      <c r="C832" s="296"/>
      <c r="D832" s="296"/>
      <c r="E832" s="297"/>
      <c r="F832" s="102"/>
      <c r="G832" s="297"/>
      <c r="H832" s="506"/>
      <c r="I832" s="506"/>
      <c r="J832" s="297"/>
      <c r="K832" s="95"/>
      <c r="L832" s="95"/>
    </row>
    <row r="833" spans="1:12" ht="24.95" customHeight="1" x14ac:dyDescent="0.2">
      <c r="A833" s="339"/>
      <c r="B833" s="296"/>
      <c r="C833" s="296"/>
      <c r="D833" s="296"/>
      <c r="E833" s="297"/>
      <c r="F833" s="102"/>
      <c r="G833" s="297"/>
      <c r="H833" s="506"/>
      <c r="I833" s="506"/>
      <c r="J833" s="297"/>
      <c r="K833" s="95"/>
      <c r="L833" s="95"/>
    </row>
    <row r="834" spans="1:12" ht="24.95" customHeight="1" x14ac:dyDescent="0.2">
      <c r="A834" s="339"/>
      <c r="B834" s="296"/>
      <c r="C834" s="296"/>
      <c r="D834" s="296"/>
      <c r="E834" s="297"/>
      <c r="F834" s="102"/>
      <c r="G834" s="297"/>
      <c r="H834" s="506"/>
      <c r="I834" s="506"/>
      <c r="J834" s="297"/>
      <c r="K834" s="95"/>
      <c r="L834" s="95"/>
    </row>
    <row r="835" spans="1:12" ht="24.95" customHeight="1" x14ac:dyDescent="0.2">
      <c r="A835" s="339"/>
      <c r="B835" s="296"/>
      <c r="C835" s="296"/>
      <c r="D835" s="296"/>
      <c r="E835" s="297"/>
      <c r="F835" s="102"/>
      <c r="G835" s="297"/>
      <c r="H835" s="506"/>
      <c r="I835" s="506"/>
      <c r="J835" s="297"/>
      <c r="K835" s="95"/>
      <c r="L835" s="95"/>
    </row>
    <row r="836" spans="1:12" ht="24.95" customHeight="1" x14ac:dyDescent="0.2">
      <c r="A836" s="339"/>
      <c r="B836" s="296"/>
      <c r="C836" s="296"/>
      <c r="D836" s="296"/>
      <c r="E836" s="297"/>
      <c r="F836" s="102"/>
      <c r="G836" s="297"/>
      <c r="H836" s="506"/>
      <c r="I836" s="506"/>
      <c r="J836" s="297"/>
      <c r="K836" s="95"/>
      <c r="L836" s="95"/>
    </row>
    <row r="837" spans="1:12" ht="24.95" customHeight="1" x14ac:dyDescent="0.2">
      <c r="A837" s="339"/>
      <c r="B837" s="296"/>
      <c r="C837" s="296"/>
      <c r="D837" s="296"/>
      <c r="E837" s="297"/>
      <c r="F837" s="102"/>
      <c r="G837" s="297"/>
      <c r="H837" s="506"/>
      <c r="I837" s="506"/>
      <c r="J837" s="297"/>
      <c r="K837" s="95"/>
      <c r="L837" s="95"/>
    </row>
    <row r="838" spans="1:12" ht="24.95" customHeight="1" x14ac:dyDescent="0.2">
      <c r="A838" s="339"/>
      <c r="B838" s="296"/>
      <c r="C838" s="296"/>
      <c r="D838" s="296"/>
      <c r="E838" s="297"/>
      <c r="F838" s="102"/>
      <c r="G838" s="297"/>
      <c r="H838" s="506"/>
      <c r="I838" s="506"/>
      <c r="J838" s="297"/>
      <c r="K838" s="95"/>
      <c r="L838" s="95"/>
    </row>
    <row r="839" spans="1:12" ht="24.95" customHeight="1" x14ac:dyDescent="0.2">
      <c r="A839" s="339"/>
      <c r="B839" s="296"/>
      <c r="C839" s="296"/>
      <c r="D839" s="296"/>
      <c r="E839" s="297"/>
      <c r="F839" s="102"/>
      <c r="G839" s="297"/>
      <c r="H839" s="506"/>
      <c r="I839" s="506"/>
      <c r="J839" s="297"/>
      <c r="K839" s="95"/>
      <c r="L839" s="95"/>
    </row>
    <row r="840" spans="1:12" ht="24.95" customHeight="1" x14ac:dyDescent="0.2">
      <c r="A840" s="339"/>
      <c r="B840" s="296"/>
      <c r="C840" s="296"/>
      <c r="D840" s="296"/>
      <c r="E840" s="297"/>
      <c r="F840" s="102"/>
      <c r="G840" s="297"/>
      <c r="H840" s="506"/>
      <c r="I840" s="506"/>
      <c r="J840" s="297"/>
      <c r="K840" s="95"/>
      <c r="L840" s="95"/>
    </row>
    <row r="841" spans="1:12" ht="24.95" customHeight="1" x14ac:dyDescent="0.2">
      <c r="A841" s="339"/>
      <c r="B841" s="296"/>
      <c r="C841" s="296"/>
      <c r="D841" s="296"/>
      <c r="E841" s="297"/>
      <c r="F841" s="102"/>
      <c r="G841" s="297"/>
      <c r="H841" s="506"/>
      <c r="I841" s="506"/>
      <c r="J841" s="297"/>
      <c r="K841" s="95"/>
      <c r="L841" s="95"/>
    </row>
    <row r="842" spans="1:12" ht="24.95" customHeight="1" x14ac:dyDescent="0.2">
      <c r="A842" s="339"/>
      <c r="B842" s="296"/>
      <c r="C842" s="296"/>
      <c r="D842" s="296"/>
      <c r="E842" s="297"/>
      <c r="F842" s="102"/>
      <c r="G842" s="297"/>
      <c r="H842" s="506"/>
      <c r="I842" s="506"/>
      <c r="J842" s="297"/>
      <c r="K842" s="95"/>
      <c r="L842" s="95"/>
    </row>
    <row r="843" spans="1:12" ht="24.95" customHeight="1" x14ac:dyDescent="0.2">
      <c r="A843" s="339"/>
      <c r="B843" s="296"/>
      <c r="C843" s="296"/>
      <c r="D843" s="296"/>
      <c r="E843" s="297"/>
      <c r="F843" s="102"/>
      <c r="G843" s="297"/>
      <c r="H843" s="506"/>
      <c r="I843" s="506"/>
      <c r="J843" s="297"/>
      <c r="K843" s="95"/>
      <c r="L843" s="95"/>
    </row>
    <row r="844" spans="1:12" ht="24.95" customHeight="1" x14ac:dyDescent="0.2">
      <c r="A844" s="339"/>
      <c r="B844" s="296"/>
      <c r="C844" s="296"/>
      <c r="D844" s="296"/>
      <c r="E844" s="297"/>
      <c r="F844" s="102"/>
      <c r="G844" s="297"/>
      <c r="H844" s="506"/>
      <c r="I844" s="506"/>
      <c r="J844" s="297"/>
      <c r="K844" s="95"/>
      <c r="L844" s="95"/>
    </row>
    <row r="845" spans="1:12" ht="24.95" customHeight="1" x14ac:dyDescent="0.2">
      <c r="A845" s="339"/>
      <c r="B845" s="296"/>
      <c r="C845" s="296"/>
      <c r="D845" s="296"/>
      <c r="E845" s="297"/>
      <c r="F845" s="102"/>
      <c r="G845" s="297"/>
      <c r="H845" s="506"/>
      <c r="I845" s="506"/>
      <c r="J845" s="297"/>
      <c r="K845" s="95"/>
      <c r="L845" s="95"/>
    </row>
    <row r="846" spans="1:12" ht="24.95" customHeight="1" x14ac:dyDescent="0.2">
      <c r="A846" s="339"/>
      <c r="B846" s="296"/>
      <c r="C846" s="296"/>
      <c r="D846" s="296"/>
      <c r="E846" s="297"/>
      <c r="F846" s="102"/>
      <c r="G846" s="297"/>
      <c r="H846" s="506"/>
      <c r="I846" s="506"/>
      <c r="J846" s="297"/>
      <c r="K846" s="95"/>
      <c r="L846" s="95"/>
    </row>
    <row r="847" spans="1:12" ht="24.95" customHeight="1" x14ac:dyDescent="0.2">
      <c r="A847" s="339"/>
      <c r="B847" s="296"/>
      <c r="C847" s="296"/>
      <c r="D847" s="296"/>
      <c r="E847" s="297"/>
      <c r="F847" s="102"/>
      <c r="G847" s="297"/>
      <c r="H847" s="506"/>
      <c r="I847" s="506"/>
      <c r="J847" s="297"/>
      <c r="K847" s="95"/>
      <c r="L847" s="95"/>
    </row>
    <row r="848" spans="1:12" ht="24.95" customHeight="1" x14ac:dyDescent="0.2">
      <c r="A848" s="339"/>
      <c r="B848" s="296"/>
      <c r="C848" s="296"/>
      <c r="D848" s="296"/>
      <c r="E848" s="297"/>
      <c r="F848" s="102"/>
      <c r="G848" s="297"/>
      <c r="H848" s="506"/>
      <c r="I848" s="506"/>
      <c r="J848" s="297"/>
      <c r="K848" s="95"/>
      <c r="L848" s="95"/>
    </row>
    <row r="849" spans="1:12" ht="24.95" customHeight="1" x14ac:dyDescent="0.2">
      <c r="A849" s="339"/>
      <c r="B849" s="296"/>
      <c r="C849" s="296"/>
      <c r="D849" s="296"/>
      <c r="E849" s="297"/>
      <c r="F849" s="102"/>
      <c r="G849" s="297"/>
      <c r="H849" s="506"/>
      <c r="I849" s="506"/>
      <c r="J849" s="297"/>
      <c r="K849" s="95"/>
      <c r="L849" s="95"/>
    </row>
    <row r="850" spans="1:12" ht="24.95" customHeight="1" x14ac:dyDescent="0.2">
      <c r="A850" s="339"/>
      <c r="B850" s="296"/>
      <c r="C850" s="296"/>
      <c r="D850" s="296"/>
      <c r="E850" s="297"/>
      <c r="F850" s="102"/>
      <c r="G850" s="297"/>
      <c r="H850" s="506"/>
      <c r="I850" s="506"/>
      <c r="J850" s="297"/>
      <c r="K850" s="95"/>
      <c r="L850" s="95"/>
    </row>
    <row r="851" spans="1:12" ht="24.95" customHeight="1" x14ac:dyDescent="0.2">
      <c r="A851" s="339"/>
      <c r="B851" s="296"/>
      <c r="C851" s="296"/>
      <c r="D851" s="296"/>
      <c r="E851" s="297"/>
      <c r="F851" s="102"/>
      <c r="G851" s="297"/>
      <c r="H851" s="506"/>
      <c r="I851" s="506"/>
      <c r="J851" s="297"/>
      <c r="K851" s="95"/>
      <c r="L851" s="95"/>
    </row>
    <row r="852" spans="1:12" ht="24.95" customHeight="1" x14ac:dyDescent="0.2">
      <c r="A852" s="339"/>
      <c r="B852" s="296"/>
      <c r="C852" s="296"/>
      <c r="D852" s="296"/>
      <c r="E852" s="297"/>
      <c r="F852" s="102"/>
      <c r="G852" s="297"/>
      <c r="H852" s="506"/>
      <c r="I852" s="506"/>
      <c r="J852" s="297"/>
      <c r="K852" s="95"/>
      <c r="L852" s="95"/>
    </row>
    <row r="853" spans="1:12" ht="24.95" customHeight="1" x14ac:dyDescent="0.2">
      <c r="A853" s="339"/>
      <c r="B853" s="296"/>
      <c r="C853" s="296"/>
      <c r="D853" s="296"/>
      <c r="E853" s="297"/>
      <c r="F853" s="102"/>
      <c r="G853" s="297"/>
      <c r="H853" s="506"/>
      <c r="I853" s="506"/>
      <c r="J853" s="297"/>
      <c r="K853" s="95"/>
      <c r="L853" s="95"/>
    </row>
    <row r="854" spans="1:12" ht="24.95" customHeight="1" x14ac:dyDescent="0.2">
      <c r="A854" s="339"/>
      <c r="B854" s="296"/>
      <c r="C854" s="296"/>
      <c r="D854" s="296"/>
      <c r="E854" s="297"/>
      <c r="F854" s="102"/>
      <c r="G854" s="297"/>
      <c r="H854" s="506"/>
      <c r="I854" s="506"/>
      <c r="J854" s="297"/>
      <c r="K854" s="95"/>
      <c r="L854" s="95"/>
    </row>
    <row r="855" spans="1:12" ht="24.95" customHeight="1" x14ac:dyDescent="0.2">
      <c r="A855" s="339"/>
      <c r="B855" s="296"/>
      <c r="C855" s="296"/>
      <c r="D855" s="296"/>
      <c r="E855" s="297"/>
      <c r="F855" s="102"/>
      <c r="G855" s="297"/>
      <c r="H855" s="506"/>
      <c r="I855" s="506"/>
      <c r="J855" s="297"/>
      <c r="K855" s="95"/>
      <c r="L855" s="95"/>
    </row>
    <row r="856" spans="1:12" ht="24.95" customHeight="1" x14ac:dyDescent="0.2">
      <c r="A856" s="339"/>
      <c r="B856" s="296"/>
      <c r="C856" s="296"/>
      <c r="D856" s="296"/>
      <c r="E856" s="297"/>
      <c r="F856" s="102"/>
      <c r="G856" s="297"/>
      <c r="H856" s="506"/>
      <c r="I856" s="506"/>
      <c r="J856" s="297"/>
      <c r="K856" s="95"/>
      <c r="L856" s="95"/>
    </row>
    <row r="857" spans="1:12" ht="24.95" customHeight="1" x14ac:dyDescent="0.2">
      <c r="A857" s="339"/>
      <c r="B857" s="296"/>
      <c r="C857" s="296"/>
      <c r="D857" s="296"/>
      <c r="E857" s="297"/>
      <c r="F857" s="102"/>
      <c r="G857" s="297"/>
      <c r="H857" s="506"/>
      <c r="I857" s="506"/>
      <c r="J857" s="297"/>
      <c r="K857" s="95"/>
      <c r="L857" s="95"/>
    </row>
    <row r="858" spans="1:12" ht="24.95" customHeight="1" x14ac:dyDescent="0.2">
      <c r="A858" s="339"/>
      <c r="B858" s="296"/>
      <c r="C858" s="296"/>
      <c r="D858" s="296"/>
      <c r="E858" s="297"/>
      <c r="F858" s="102"/>
      <c r="G858" s="297"/>
      <c r="H858" s="506"/>
      <c r="I858" s="506"/>
      <c r="J858" s="297"/>
      <c r="K858" s="95"/>
      <c r="L858" s="95"/>
    </row>
    <row r="859" spans="1:12" ht="24.95" customHeight="1" x14ac:dyDescent="0.2">
      <c r="A859" s="339"/>
      <c r="B859" s="296"/>
      <c r="C859" s="296"/>
      <c r="D859" s="296"/>
      <c r="E859" s="297"/>
      <c r="F859" s="102"/>
      <c r="G859" s="297"/>
      <c r="H859" s="506"/>
      <c r="I859" s="506"/>
      <c r="J859" s="297"/>
      <c r="K859" s="95"/>
      <c r="L859" s="95"/>
    </row>
    <row r="860" spans="1:12" ht="24.95" customHeight="1" x14ac:dyDescent="0.2">
      <c r="A860" s="339"/>
      <c r="B860" s="296"/>
      <c r="C860" s="296"/>
      <c r="D860" s="296"/>
      <c r="E860" s="297"/>
      <c r="F860" s="102"/>
      <c r="G860" s="297"/>
      <c r="H860" s="506"/>
      <c r="I860" s="506"/>
      <c r="J860" s="297"/>
      <c r="K860" s="95"/>
      <c r="L860" s="95"/>
    </row>
    <row r="861" spans="1:12" ht="24.95" customHeight="1" x14ac:dyDescent="0.2">
      <c r="A861" s="339"/>
      <c r="B861" s="296"/>
      <c r="C861" s="296"/>
      <c r="D861" s="296"/>
      <c r="E861" s="297"/>
      <c r="F861" s="102"/>
      <c r="G861" s="297"/>
      <c r="H861" s="506"/>
      <c r="I861" s="506"/>
      <c r="J861" s="297"/>
      <c r="K861" s="95"/>
      <c r="L861" s="95"/>
    </row>
    <row r="862" spans="1:12" ht="24.95" customHeight="1" x14ac:dyDescent="0.2">
      <c r="A862" s="339"/>
      <c r="B862" s="296"/>
      <c r="C862" s="296"/>
      <c r="D862" s="296"/>
      <c r="E862" s="297"/>
      <c r="F862" s="102"/>
      <c r="G862" s="297"/>
      <c r="H862" s="506"/>
      <c r="I862" s="506"/>
      <c r="J862" s="297"/>
      <c r="K862" s="95"/>
      <c r="L862" s="95"/>
    </row>
    <row r="863" spans="1:12" ht="24.95" customHeight="1" x14ac:dyDescent="0.2">
      <c r="A863" s="339"/>
      <c r="B863" s="296"/>
      <c r="C863" s="296"/>
      <c r="D863" s="296"/>
      <c r="E863" s="297"/>
      <c r="F863" s="102"/>
      <c r="G863" s="297"/>
      <c r="H863" s="506"/>
      <c r="I863" s="506"/>
      <c r="J863" s="297"/>
      <c r="K863" s="95"/>
      <c r="L863" s="95"/>
    </row>
    <row r="864" spans="1:12" ht="24.95" customHeight="1" x14ac:dyDescent="0.2">
      <c r="A864" s="339"/>
      <c r="B864" s="296"/>
      <c r="C864" s="296"/>
      <c r="D864" s="296"/>
      <c r="E864" s="297"/>
      <c r="F864" s="102"/>
      <c r="G864" s="297"/>
      <c r="H864" s="506"/>
      <c r="I864" s="506"/>
      <c r="J864" s="297"/>
      <c r="K864" s="95"/>
      <c r="L864" s="95"/>
    </row>
    <row r="865" spans="1:12" ht="24.95" customHeight="1" x14ac:dyDescent="0.2">
      <c r="A865" s="339"/>
      <c r="B865" s="296"/>
      <c r="C865" s="296"/>
      <c r="D865" s="296"/>
      <c r="E865" s="297"/>
      <c r="F865" s="102"/>
      <c r="G865" s="297"/>
      <c r="H865" s="506"/>
      <c r="I865" s="506"/>
      <c r="J865" s="297"/>
      <c r="K865" s="95"/>
      <c r="L865" s="95"/>
    </row>
    <row r="866" spans="1:12" ht="24.95" customHeight="1" x14ac:dyDescent="0.2">
      <c r="A866" s="339"/>
      <c r="B866" s="296"/>
      <c r="C866" s="296"/>
      <c r="D866" s="296"/>
      <c r="E866" s="297"/>
      <c r="F866" s="102"/>
      <c r="G866" s="297"/>
      <c r="H866" s="506"/>
      <c r="I866" s="506"/>
      <c r="J866" s="297"/>
      <c r="K866" s="95"/>
      <c r="L866" s="95"/>
    </row>
    <row r="867" spans="1:12" ht="24.95" customHeight="1" x14ac:dyDescent="0.2">
      <c r="A867" s="339"/>
      <c r="B867" s="296"/>
      <c r="C867" s="296"/>
      <c r="D867" s="296"/>
      <c r="E867" s="297"/>
      <c r="F867" s="102"/>
      <c r="G867" s="297"/>
      <c r="H867" s="506"/>
      <c r="I867" s="506"/>
      <c r="J867" s="297"/>
      <c r="K867" s="95"/>
      <c r="L867" s="95"/>
    </row>
    <row r="868" spans="1:12" ht="24.95" customHeight="1" x14ac:dyDescent="0.2">
      <c r="A868" s="339"/>
      <c r="B868" s="296"/>
      <c r="C868" s="296"/>
      <c r="D868" s="296"/>
      <c r="E868" s="297"/>
      <c r="F868" s="102"/>
      <c r="G868" s="297"/>
      <c r="H868" s="506"/>
      <c r="I868" s="506"/>
      <c r="J868" s="297"/>
      <c r="K868" s="95"/>
      <c r="L868" s="95"/>
    </row>
    <row r="869" spans="1:12" ht="24.95" customHeight="1" x14ac:dyDescent="0.2">
      <c r="A869" s="339"/>
      <c r="B869" s="296"/>
      <c r="C869" s="296"/>
      <c r="D869" s="296"/>
      <c r="E869" s="297"/>
      <c r="F869" s="102"/>
      <c r="G869" s="297"/>
      <c r="H869" s="506"/>
      <c r="I869" s="506"/>
      <c r="J869" s="297"/>
      <c r="K869" s="95"/>
      <c r="L869" s="95"/>
    </row>
    <row r="870" spans="1:12" ht="24.95" customHeight="1" x14ac:dyDescent="0.2">
      <c r="A870" s="339"/>
      <c r="B870" s="296"/>
      <c r="C870" s="296"/>
      <c r="D870" s="296"/>
      <c r="E870" s="297"/>
      <c r="F870" s="102"/>
      <c r="G870" s="297"/>
      <c r="H870" s="506"/>
      <c r="I870" s="506"/>
      <c r="J870" s="297"/>
      <c r="K870" s="95"/>
      <c r="L870" s="95"/>
    </row>
    <row r="871" spans="1:12" ht="24.95" customHeight="1" x14ac:dyDescent="0.2">
      <c r="A871" s="339"/>
      <c r="B871" s="296"/>
      <c r="C871" s="296"/>
      <c r="D871" s="296"/>
      <c r="E871" s="297"/>
      <c r="F871" s="102"/>
      <c r="G871" s="297"/>
      <c r="H871" s="506"/>
      <c r="I871" s="506"/>
      <c r="J871" s="297"/>
      <c r="K871" s="95"/>
      <c r="L871" s="95"/>
    </row>
    <row r="872" spans="1:12" ht="24.95" customHeight="1" x14ac:dyDescent="0.2">
      <c r="A872" s="339"/>
      <c r="B872" s="296"/>
      <c r="C872" s="296"/>
      <c r="D872" s="296"/>
      <c r="E872" s="297"/>
      <c r="F872" s="102"/>
      <c r="G872" s="297"/>
      <c r="H872" s="506"/>
      <c r="I872" s="506"/>
      <c r="J872" s="297"/>
      <c r="K872" s="95"/>
      <c r="L872" s="95"/>
    </row>
    <row r="873" spans="1:12" ht="24.95" customHeight="1" x14ac:dyDescent="0.2">
      <c r="A873" s="339"/>
      <c r="B873" s="296"/>
      <c r="C873" s="296"/>
      <c r="D873" s="296"/>
      <c r="E873" s="297"/>
      <c r="F873" s="102"/>
      <c r="G873" s="297"/>
      <c r="H873" s="506"/>
      <c r="I873" s="506"/>
      <c r="J873" s="297"/>
      <c r="K873" s="95"/>
      <c r="L873" s="95"/>
    </row>
    <row r="874" spans="1:12" ht="24.95" customHeight="1" x14ac:dyDescent="0.2">
      <c r="A874" s="339"/>
      <c r="B874" s="296"/>
      <c r="C874" s="296"/>
      <c r="D874" s="296"/>
      <c r="E874" s="297"/>
      <c r="F874" s="102"/>
      <c r="G874" s="297"/>
      <c r="H874" s="506"/>
      <c r="I874" s="506"/>
      <c r="J874" s="297"/>
      <c r="K874" s="95"/>
      <c r="L874" s="95"/>
    </row>
    <row r="875" spans="1:12" ht="24.95" customHeight="1" x14ac:dyDescent="0.2">
      <c r="A875" s="339"/>
      <c r="B875" s="296"/>
      <c r="C875" s="296"/>
      <c r="D875" s="296"/>
      <c r="E875" s="297"/>
      <c r="F875" s="102"/>
      <c r="G875" s="297"/>
      <c r="H875" s="506"/>
      <c r="I875" s="506"/>
      <c r="J875" s="297"/>
      <c r="K875" s="95"/>
      <c r="L875" s="95"/>
    </row>
    <row r="876" spans="1:12" ht="24.95" customHeight="1" x14ac:dyDescent="0.2">
      <c r="A876" s="339"/>
      <c r="B876" s="296"/>
      <c r="C876" s="296"/>
      <c r="D876" s="296"/>
      <c r="E876" s="297"/>
      <c r="F876" s="102"/>
      <c r="G876" s="297"/>
      <c r="H876" s="506"/>
      <c r="I876" s="506"/>
      <c r="J876" s="297"/>
      <c r="K876" s="95"/>
      <c r="L876" s="95"/>
    </row>
    <row r="877" spans="1:12" ht="24.95" customHeight="1" x14ac:dyDescent="0.2">
      <c r="A877" s="339"/>
      <c r="B877" s="296"/>
      <c r="C877" s="296"/>
      <c r="D877" s="296"/>
      <c r="E877" s="297"/>
      <c r="F877" s="102"/>
      <c r="G877" s="297"/>
      <c r="H877" s="506"/>
      <c r="I877" s="506"/>
      <c r="J877" s="297"/>
      <c r="K877" s="95"/>
      <c r="L877" s="95"/>
    </row>
    <row r="878" spans="1:12" ht="24.95" customHeight="1" x14ac:dyDescent="0.2">
      <c r="A878" s="339"/>
      <c r="B878" s="296"/>
      <c r="C878" s="296"/>
      <c r="D878" s="296"/>
      <c r="E878" s="297"/>
      <c r="F878" s="102"/>
      <c r="G878" s="297"/>
      <c r="H878" s="506"/>
      <c r="I878" s="506"/>
      <c r="J878" s="297"/>
      <c r="K878" s="95"/>
      <c r="L878" s="95"/>
    </row>
    <row r="879" spans="1:12" ht="24.95" customHeight="1" x14ac:dyDescent="0.2">
      <c r="A879" s="339"/>
      <c r="B879" s="296"/>
      <c r="C879" s="296"/>
      <c r="D879" s="296"/>
      <c r="E879" s="297"/>
      <c r="F879" s="102"/>
      <c r="G879" s="297"/>
      <c r="H879" s="506"/>
      <c r="I879" s="506"/>
      <c r="J879" s="297"/>
      <c r="K879" s="95"/>
      <c r="L879" s="95"/>
    </row>
    <row r="880" spans="1:12" ht="24.95" customHeight="1" x14ac:dyDescent="0.2">
      <c r="A880" s="339"/>
      <c r="B880" s="296"/>
      <c r="C880" s="296"/>
      <c r="D880" s="296"/>
      <c r="E880" s="297"/>
      <c r="F880" s="102"/>
      <c r="G880" s="297"/>
      <c r="H880" s="506"/>
      <c r="I880" s="506"/>
      <c r="J880" s="297"/>
      <c r="K880" s="95"/>
      <c r="L880" s="95"/>
    </row>
    <row r="881" spans="1:12" ht="24.95" customHeight="1" x14ac:dyDescent="0.2">
      <c r="A881" s="339"/>
      <c r="B881" s="296"/>
      <c r="C881" s="296"/>
      <c r="D881" s="296"/>
      <c r="E881" s="297"/>
      <c r="F881" s="102"/>
      <c r="G881" s="297"/>
      <c r="H881" s="506"/>
      <c r="I881" s="506"/>
      <c r="J881" s="297"/>
      <c r="K881" s="95"/>
      <c r="L881" s="95"/>
    </row>
    <row r="882" spans="1:12" ht="24.95" customHeight="1" x14ac:dyDescent="0.2">
      <c r="A882" s="339"/>
      <c r="B882" s="296"/>
      <c r="C882" s="296"/>
      <c r="D882" s="296"/>
      <c r="E882" s="297"/>
      <c r="F882" s="102"/>
      <c r="G882" s="297"/>
      <c r="H882" s="506"/>
      <c r="I882" s="506"/>
      <c r="J882" s="297"/>
      <c r="K882" s="95"/>
      <c r="L882" s="95"/>
    </row>
    <row r="883" spans="1:12" ht="24.95" customHeight="1" x14ac:dyDescent="0.2">
      <c r="A883" s="339"/>
      <c r="B883" s="296"/>
      <c r="C883" s="296"/>
      <c r="D883" s="296"/>
      <c r="E883" s="297"/>
      <c r="F883" s="102"/>
      <c r="G883" s="297"/>
      <c r="H883" s="506"/>
      <c r="I883" s="506"/>
      <c r="J883" s="297"/>
      <c r="K883" s="95"/>
      <c r="L883" s="95"/>
    </row>
    <row r="884" spans="1:12" ht="24.95" customHeight="1" x14ac:dyDescent="0.2">
      <c r="A884" s="339"/>
      <c r="B884" s="296"/>
      <c r="C884" s="296"/>
      <c r="D884" s="296"/>
      <c r="E884" s="297"/>
      <c r="F884" s="102"/>
      <c r="G884" s="297"/>
      <c r="H884" s="506"/>
      <c r="I884" s="506"/>
      <c r="J884" s="297"/>
      <c r="K884" s="95"/>
      <c r="L884" s="95"/>
    </row>
    <row r="885" spans="1:12" ht="24.95" customHeight="1" x14ac:dyDescent="0.2">
      <c r="A885" s="339"/>
      <c r="B885" s="296"/>
      <c r="C885" s="296"/>
      <c r="D885" s="296"/>
      <c r="E885" s="297"/>
      <c r="F885" s="102"/>
      <c r="G885" s="297"/>
      <c r="H885" s="506"/>
      <c r="I885" s="506"/>
      <c r="J885" s="297"/>
      <c r="K885" s="95"/>
      <c r="L885" s="95"/>
    </row>
    <row r="886" spans="1:12" ht="24.95" customHeight="1" x14ac:dyDescent="0.2">
      <c r="A886" s="339"/>
      <c r="B886" s="296"/>
      <c r="C886" s="296"/>
      <c r="D886" s="296"/>
      <c r="E886" s="297"/>
      <c r="F886" s="102"/>
      <c r="G886" s="297"/>
      <c r="H886" s="506"/>
      <c r="I886" s="506"/>
      <c r="J886" s="297"/>
      <c r="K886" s="95"/>
      <c r="L886" s="95"/>
    </row>
    <row r="887" spans="1:12" ht="24.95" customHeight="1" x14ac:dyDescent="0.2">
      <c r="A887" s="339"/>
      <c r="B887" s="296"/>
      <c r="C887" s="296"/>
      <c r="D887" s="296"/>
      <c r="E887" s="297"/>
      <c r="F887" s="102"/>
      <c r="G887" s="297"/>
      <c r="H887" s="506"/>
      <c r="I887" s="506"/>
      <c r="J887" s="297"/>
      <c r="K887" s="95"/>
      <c r="L887" s="95"/>
    </row>
    <row r="888" spans="1:12" ht="24.95" customHeight="1" x14ac:dyDescent="0.2">
      <c r="A888" s="339"/>
      <c r="B888" s="296"/>
      <c r="C888" s="296"/>
      <c r="D888" s="296"/>
      <c r="E888" s="297"/>
      <c r="F888" s="102"/>
      <c r="G888" s="297"/>
      <c r="H888" s="506"/>
      <c r="I888" s="506"/>
      <c r="J888" s="297"/>
      <c r="K888" s="95"/>
      <c r="L888" s="95"/>
    </row>
    <row r="889" spans="1:12" ht="24.95" customHeight="1" x14ac:dyDescent="0.2">
      <c r="A889" s="339"/>
      <c r="B889" s="296"/>
      <c r="C889" s="296"/>
      <c r="D889" s="296"/>
      <c r="E889" s="297"/>
      <c r="F889" s="102"/>
      <c r="G889" s="297"/>
      <c r="H889" s="506"/>
      <c r="I889" s="506"/>
      <c r="J889" s="297"/>
      <c r="K889" s="95"/>
      <c r="L889" s="95"/>
    </row>
    <row r="890" spans="1:12" ht="24.95" customHeight="1" x14ac:dyDescent="0.2">
      <c r="A890" s="339"/>
      <c r="B890" s="296"/>
      <c r="C890" s="296"/>
      <c r="D890" s="296"/>
      <c r="E890" s="297"/>
      <c r="F890" s="102"/>
      <c r="G890" s="297"/>
      <c r="H890" s="506"/>
      <c r="I890" s="506"/>
      <c r="J890" s="297"/>
      <c r="K890" s="95"/>
      <c r="L890" s="95"/>
    </row>
    <row r="891" spans="1:12" ht="24.95" customHeight="1" x14ac:dyDescent="0.2">
      <c r="A891" s="339"/>
      <c r="B891" s="296"/>
      <c r="C891" s="296"/>
      <c r="D891" s="296"/>
      <c r="E891" s="297"/>
      <c r="F891" s="102"/>
      <c r="G891" s="297"/>
      <c r="H891" s="506"/>
      <c r="I891" s="506"/>
      <c r="J891" s="297"/>
      <c r="K891" s="95"/>
      <c r="L891" s="95"/>
    </row>
    <row r="892" spans="1:12" ht="24.95" customHeight="1" x14ac:dyDescent="0.2">
      <c r="A892" s="339"/>
      <c r="B892" s="296"/>
      <c r="C892" s="296"/>
      <c r="D892" s="296"/>
      <c r="E892" s="297"/>
      <c r="F892" s="102"/>
      <c r="G892" s="297"/>
      <c r="H892" s="506"/>
      <c r="I892" s="506"/>
      <c r="J892" s="297"/>
      <c r="K892" s="95"/>
      <c r="L892" s="95"/>
    </row>
    <row r="893" spans="1:12" ht="24.95" customHeight="1" x14ac:dyDescent="0.2">
      <c r="A893" s="339"/>
      <c r="B893" s="296"/>
      <c r="C893" s="296"/>
      <c r="D893" s="296"/>
      <c r="E893" s="297"/>
      <c r="F893" s="102"/>
      <c r="G893" s="297"/>
      <c r="H893" s="506"/>
      <c r="I893" s="506"/>
      <c r="J893" s="297"/>
      <c r="K893" s="95"/>
      <c r="L893" s="95"/>
    </row>
    <row r="894" spans="1:12" ht="24.95" customHeight="1" x14ac:dyDescent="0.2">
      <c r="A894" s="339"/>
      <c r="B894" s="296"/>
      <c r="C894" s="296"/>
      <c r="D894" s="296"/>
      <c r="E894" s="297"/>
      <c r="F894" s="102"/>
      <c r="G894" s="297"/>
      <c r="H894" s="506"/>
      <c r="I894" s="506"/>
      <c r="J894" s="297"/>
      <c r="K894" s="95"/>
      <c r="L894" s="95"/>
    </row>
    <row r="895" spans="1:12" ht="24.95" customHeight="1" x14ac:dyDescent="0.2">
      <c r="A895" s="339"/>
      <c r="B895" s="296"/>
      <c r="C895" s="296"/>
      <c r="D895" s="296"/>
      <c r="E895" s="297"/>
      <c r="F895" s="102"/>
      <c r="G895" s="297"/>
      <c r="H895" s="506"/>
      <c r="I895" s="506"/>
      <c r="J895" s="297"/>
      <c r="K895" s="95"/>
      <c r="L895" s="95"/>
    </row>
    <row r="896" spans="1:12" ht="24.95" customHeight="1" x14ac:dyDescent="0.2">
      <c r="A896" s="339"/>
      <c r="B896" s="296"/>
      <c r="C896" s="296"/>
      <c r="D896" s="296"/>
      <c r="E896" s="297"/>
      <c r="F896" s="102"/>
      <c r="G896" s="297"/>
      <c r="H896" s="506"/>
      <c r="I896" s="506"/>
      <c r="J896" s="297"/>
      <c r="K896" s="95"/>
      <c r="L896" s="95"/>
    </row>
    <row r="897" spans="1:12" ht="24.95" customHeight="1" x14ac:dyDescent="0.2">
      <c r="A897" s="339"/>
      <c r="B897" s="296"/>
      <c r="C897" s="296"/>
      <c r="D897" s="296"/>
      <c r="E897" s="297"/>
      <c r="F897" s="102"/>
      <c r="G897" s="297"/>
      <c r="H897" s="506"/>
      <c r="I897" s="506"/>
      <c r="J897" s="297"/>
      <c r="K897" s="95"/>
      <c r="L897" s="95"/>
    </row>
    <row r="898" spans="1:12" ht="24.95" customHeight="1" x14ac:dyDescent="0.2">
      <c r="A898" s="339"/>
      <c r="B898" s="296"/>
      <c r="C898" s="296"/>
      <c r="D898" s="296"/>
      <c r="E898" s="297"/>
      <c r="F898" s="102"/>
      <c r="G898" s="297"/>
      <c r="H898" s="506"/>
      <c r="I898" s="506"/>
      <c r="J898" s="297"/>
      <c r="K898" s="95"/>
      <c r="L898" s="95"/>
    </row>
    <row r="899" spans="1:12" ht="24.95" customHeight="1" x14ac:dyDescent="0.2">
      <c r="A899" s="339"/>
      <c r="B899" s="296"/>
      <c r="C899" s="296"/>
      <c r="D899" s="296"/>
      <c r="E899" s="297"/>
      <c r="F899" s="102"/>
      <c r="G899" s="297"/>
      <c r="H899" s="506"/>
      <c r="I899" s="506"/>
      <c r="J899" s="297"/>
      <c r="K899" s="95"/>
      <c r="L899" s="95"/>
    </row>
    <row r="900" spans="1:12" ht="24.95" customHeight="1" x14ac:dyDescent="0.2">
      <c r="A900" s="339"/>
      <c r="B900" s="296"/>
      <c r="C900" s="296"/>
      <c r="D900" s="296"/>
      <c r="E900" s="297"/>
      <c r="F900" s="102"/>
      <c r="G900" s="297"/>
      <c r="H900" s="506"/>
      <c r="I900" s="506"/>
      <c r="J900" s="297"/>
      <c r="K900" s="95"/>
      <c r="L900" s="95"/>
    </row>
    <row r="901" spans="1:12" ht="24.95" customHeight="1" x14ac:dyDescent="0.2">
      <c r="A901" s="339"/>
      <c r="B901" s="296"/>
      <c r="C901" s="296"/>
      <c r="D901" s="296"/>
      <c r="E901" s="297"/>
      <c r="F901" s="102"/>
      <c r="G901" s="297"/>
      <c r="H901" s="506"/>
      <c r="I901" s="506"/>
      <c r="J901" s="297"/>
      <c r="K901" s="95"/>
      <c r="L901" s="95"/>
    </row>
    <row r="902" spans="1:12" ht="24.95" customHeight="1" x14ac:dyDescent="0.2">
      <c r="A902" s="339"/>
      <c r="B902" s="296"/>
      <c r="C902" s="296"/>
      <c r="D902" s="296"/>
      <c r="E902" s="297"/>
      <c r="F902" s="102"/>
      <c r="G902" s="297"/>
      <c r="H902" s="506"/>
      <c r="I902" s="506"/>
      <c r="J902" s="297"/>
      <c r="K902" s="95"/>
      <c r="L902" s="95"/>
    </row>
    <row r="903" spans="1:12" ht="24.95" customHeight="1" x14ac:dyDescent="0.2">
      <c r="A903" s="339"/>
      <c r="B903" s="296"/>
      <c r="C903" s="296"/>
      <c r="D903" s="296"/>
      <c r="E903" s="297"/>
      <c r="F903" s="102"/>
      <c r="G903" s="297"/>
      <c r="H903" s="506"/>
      <c r="I903" s="506"/>
      <c r="J903" s="297"/>
      <c r="K903" s="95"/>
      <c r="L903" s="95"/>
    </row>
    <row r="904" spans="1:12" ht="24.95" customHeight="1" x14ac:dyDescent="0.2">
      <c r="A904" s="339"/>
      <c r="B904" s="296"/>
      <c r="C904" s="296"/>
      <c r="D904" s="296"/>
      <c r="E904" s="297"/>
      <c r="F904" s="102"/>
      <c r="G904" s="297"/>
      <c r="H904" s="506"/>
      <c r="I904" s="506"/>
      <c r="J904" s="297"/>
      <c r="K904" s="95"/>
      <c r="L904" s="95"/>
    </row>
    <row r="905" spans="1:12" ht="24.95" customHeight="1" x14ac:dyDescent="0.2">
      <c r="A905" s="339"/>
      <c r="B905" s="296"/>
      <c r="C905" s="296"/>
      <c r="D905" s="296"/>
      <c r="E905" s="297"/>
      <c r="F905" s="102"/>
      <c r="G905" s="297"/>
      <c r="H905" s="506"/>
      <c r="I905" s="506"/>
      <c r="J905" s="297"/>
      <c r="K905" s="95"/>
      <c r="L905" s="95"/>
    </row>
    <row r="906" spans="1:12" ht="24.95" customHeight="1" x14ac:dyDescent="0.2">
      <c r="A906" s="339"/>
      <c r="B906" s="296"/>
      <c r="C906" s="296"/>
      <c r="D906" s="296"/>
      <c r="E906" s="297"/>
      <c r="F906" s="102"/>
      <c r="G906" s="297"/>
      <c r="H906" s="506"/>
      <c r="I906" s="506"/>
      <c r="J906" s="297"/>
      <c r="K906" s="95"/>
      <c r="L906" s="95"/>
    </row>
    <row r="907" spans="1:12" ht="24.95" customHeight="1" x14ac:dyDescent="0.2">
      <c r="A907" s="339"/>
      <c r="B907" s="296"/>
      <c r="C907" s="296"/>
      <c r="D907" s="296"/>
      <c r="E907" s="297"/>
      <c r="F907" s="102"/>
      <c r="G907" s="297"/>
      <c r="H907" s="506"/>
      <c r="I907" s="506"/>
      <c r="J907" s="297"/>
      <c r="K907" s="95"/>
      <c r="L907" s="95"/>
    </row>
    <row r="908" spans="1:12" ht="24.95" customHeight="1" x14ac:dyDescent="0.2">
      <c r="A908" s="339"/>
      <c r="B908" s="296"/>
      <c r="C908" s="296"/>
      <c r="D908" s="296"/>
      <c r="E908" s="297"/>
      <c r="F908" s="102"/>
      <c r="G908" s="297"/>
      <c r="H908" s="506"/>
      <c r="I908" s="506"/>
      <c r="J908" s="297"/>
      <c r="K908" s="95"/>
      <c r="L908" s="95"/>
    </row>
    <row r="909" spans="1:12" ht="24.95" customHeight="1" x14ac:dyDescent="0.2">
      <c r="A909" s="339"/>
      <c r="B909" s="296"/>
      <c r="C909" s="296"/>
      <c r="D909" s="296"/>
      <c r="E909" s="297"/>
      <c r="F909" s="102"/>
      <c r="G909" s="297"/>
      <c r="H909" s="506"/>
      <c r="I909" s="506"/>
      <c r="J909" s="297"/>
      <c r="K909" s="95"/>
      <c r="L909" s="95"/>
    </row>
    <row r="910" spans="1:12" ht="24.95" customHeight="1" x14ac:dyDescent="0.2">
      <c r="A910" s="339"/>
      <c r="B910" s="296"/>
      <c r="C910" s="296"/>
      <c r="D910" s="296"/>
      <c r="E910" s="297"/>
      <c r="F910" s="102"/>
      <c r="G910" s="297"/>
      <c r="H910" s="506"/>
      <c r="I910" s="506"/>
      <c r="J910" s="297"/>
      <c r="K910" s="95"/>
      <c r="L910" s="95"/>
    </row>
    <row r="911" spans="1:12" ht="24.95" customHeight="1" x14ac:dyDescent="0.2">
      <c r="A911" s="339"/>
      <c r="B911" s="296"/>
      <c r="C911" s="296"/>
      <c r="D911" s="296"/>
      <c r="E911" s="297"/>
      <c r="F911" s="102"/>
      <c r="G911" s="297"/>
      <c r="H911" s="506"/>
      <c r="I911" s="506"/>
      <c r="J911" s="297"/>
      <c r="K911" s="95"/>
      <c r="L911" s="95"/>
    </row>
    <row r="912" spans="1:12" ht="24.95" customHeight="1" x14ac:dyDescent="0.2">
      <c r="A912" s="339"/>
      <c r="B912" s="296"/>
      <c r="C912" s="296"/>
      <c r="D912" s="296"/>
      <c r="E912" s="297"/>
      <c r="F912" s="102"/>
      <c r="G912" s="297"/>
      <c r="H912" s="506"/>
      <c r="I912" s="506"/>
      <c r="J912" s="297"/>
      <c r="K912" s="95"/>
      <c r="L912" s="95"/>
    </row>
    <row r="913" spans="1:12" ht="24.95" customHeight="1" x14ac:dyDescent="0.2">
      <c r="A913" s="339"/>
      <c r="B913" s="296"/>
      <c r="C913" s="296"/>
      <c r="D913" s="296"/>
      <c r="E913" s="297"/>
      <c r="F913" s="102"/>
      <c r="G913" s="297"/>
      <c r="H913" s="506"/>
      <c r="I913" s="506"/>
      <c r="J913" s="297"/>
      <c r="K913" s="95"/>
      <c r="L913" s="95"/>
    </row>
    <row r="914" spans="1:12" ht="24.95" customHeight="1" x14ac:dyDescent="0.2">
      <c r="A914" s="339"/>
      <c r="B914" s="296"/>
      <c r="C914" s="296"/>
      <c r="D914" s="296"/>
      <c r="E914" s="297"/>
      <c r="F914" s="102"/>
      <c r="G914" s="297"/>
      <c r="H914" s="506"/>
      <c r="I914" s="506"/>
      <c r="J914" s="297"/>
      <c r="K914" s="95"/>
      <c r="L914" s="95"/>
    </row>
    <row r="915" spans="1:12" ht="24.95" customHeight="1" x14ac:dyDescent="0.2">
      <c r="A915" s="339"/>
      <c r="B915" s="296"/>
      <c r="C915" s="296"/>
      <c r="D915" s="296"/>
      <c r="E915" s="297"/>
      <c r="F915" s="102"/>
      <c r="G915" s="297"/>
      <c r="H915" s="506"/>
      <c r="I915" s="506"/>
      <c r="J915" s="297"/>
      <c r="K915" s="95"/>
      <c r="L915" s="95"/>
    </row>
    <row r="916" spans="1:12" ht="24.95" customHeight="1" x14ac:dyDescent="0.2">
      <c r="A916" s="339"/>
      <c r="B916" s="296"/>
      <c r="C916" s="296"/>
      <c r="D916" s="296"/>
      <c r="E916" s="297"/>
      <c r="F916" s="102"/>
      <c r="G916" s="297"/>
      <c r="H916" s="506"/>
      <c r="I916" s="506"/>
      <c r="J916" s="297"/>
      <c r="K916" s="95"/>
      <c r="L916" s="95"/>
    </row>
    <row r="917" spans="1:12" ht="24.95" customHeight="1" x14ac:dyDescent="0.2">
      <c r="A917" s="339"/>
      <c r="B917" s="296"/>
      <c r="C917" s="296"/>
      <c r="D917" s="296"/>
      <c r="E917" s="297"/>
      <c r="F917" s="102"/>
      <c r="G917" s="297"/>
      <c r="H917" s="506"/>
      <c r="I917" s="506"/>
      <c r="J917" s="297"/>
      <c r="K917" s="95"/>
      <c r="L917" s="95"/>
    </row>
    <row r="918" spans="1:12" ht="24.95" customHeight="1" x14ac:dyDescent="0.2">
      <c r="A918" s="339"/>
      <c r="B918" s="296"/>
      <c r="C918" s="296"/>
      <c r="D918" s="296"/>
      <c r="E918" s="297"/>
      <c r="F918" s="102"/>
      <c r="G918" s="297"/>
      <c r="H918" s="506"/>
      <c r="I918" s="506"/>
      <c r="J918" s="297"/>
      <c r="K918" s="95"/>
      <c r="L918" s="95"/>
    </row>
    <row r="919" spans="1:12" ht="24.95" customHeight="1" x14ac:dyDescent="0.2">
      <c r="A919" s="339"/>
      <c r="B919" s="296"/>
      <c r="C919" s="296"/>
      <c r="D919" s="296"/>
      <c r="E919" s="297"/>
      <c r="F919" s="102"/>
      <c r="G919" s="297"/>
      <c r="H919" s="506"/>
      <c r="I919" s="506"/>
      <c r="J919" s="297"/>
      <c r="K919" s="95"/>
      <c r="L919" s="95"/>
    </row>
    <row r="920" spans="1:12" ht="24.95" customHeight="1" x14ac:dyDescent="0.2">
      <c r="A920" s="339"/>
      <c r="B920" s="296"/>
      <c r="C920" s="296"/>
      <c r="D920" s="296"/>
      <c r="E920" s="297"/>
      <c r="F920" s="102"/>
      <c r="G920" s="297"/>
      <c r="H920" s="506"/>
      <c r="I920" s="506"/>
      <c r="J920" s="297"/>
      <c r="K920" s="95"/>
      <c r="L920" s="95"/>
    </row>
    <row r="921" spans="1:12" ht="24.95" customHeight="1" x14ac:dyDescent="0.2">
      <c r="A921" s="339"/>
      <c r="B921" s="296"/>
      <c r="C921" s="296"/>
      <c r="D921" s="296"/>
      <c r="E921" s="297"/>
      <c r="F921" s="102"/>
      <c r="G921" s="297"/>
      <c r="H921" s="506"/>
      <c r="I921" s="506"/>
      <c r="J921" s="297"/>
      <c r="K921" s="95"/>
      <c r="L921" s="95"/>
    </row>
    <row r="922" spans="1:12" ht="24.95" customHeight="1" x14ac:dyDescent="0.2">
      <c r="A922" s="339"/>
      <c r="B922" s="296"/>
      <c r="C922" s="296"/>
      <c r="D922" s="296"/>
      <c r="E922" s="297"/>
      <c r="F922" s="102"/>
      <c r="G922" s="297"/>
      <c r="H922" s="506"/>
      <c r="I922" s="506"/>
      <c r="J922" s="297"/>
      <c r="K922" s="95"/>
      <c r="L922" s="95"/>
    </row>
    <row r="923" spans="1:12" ht="24.95" customHeight="1" x14ac:dyDescent="0.2">
      <c r="A923" s="339"/>
      <c r="B923" s="296"/>
      <c r="C923" s="296"/>
      <c r="D923" s="296"/>
      <c r="E923" s="297"/>
      <c r="F923" s="102"/>
      <c r="G923" s="297"/>
      <c r="H923" s="506"/>
      <c r="I923" s="506"/>
      <c r="J923" s="297"/>
      <c r="K923" s="95"/>
      <c r="L923" s="95"/>
    </row>
    <row r="924" spans="1:12" ht="24.95" customHeight="1" x14ac:dyDescent="0.2">
      <c r="A924" s="339"/>
      <c r="B924" s="296"/>
      <c r="C924" s="296"/>
      <c r="D924" s="296"/>
      <c r="E924" s="297"/>
      <c r="F924" s="102"/>
      <c r="G924" s="297"/>
      <c r="H924" s="506"/>
      <c r="I924" s="506"/>
      <c r="J924" s="297"/>
      <c r="K924" s="95"/>
      <c r="L924" s="95"/>
    </row>
    <row r="925" spans="1:12" ht="24.95" customHeight="1" x14ac:dyDescent="0.2">
      <c r="A925" s="339"/>
      <c r="B925" s="296"/>
      <c r="C925" s="296"/>
      <c r="D925" s="296"/>
      <c r="E925" s="297"/>
      <c r="F925" s="102"/>
      <c r="G925" s="297"/>
      <c r="H925" s="506"/>
      <c r="I925" s="506"/>
      <c r="J925" s="297"/>
      <c r="K925" s="95"/>
      <c r="L925" s="95"/>
    </row>
    <row r="926" spans="1:12" ht="24.95" customHeight="1" x14ac:dyDescent="0.2">
      <c r="A926" s="339"/>
      <c r="B926" s="296"/>
      <c r="C926" s="296"/>
      <c r="D926" s="296"/>
      <c r="E926" s="297"/>
      <c r="F926" s="102"/>
      <c r="G926" s="297"/>
      <c r="H926" s="506"/>
      <c r="I926" s="506"/>
      <c r="J926" s="297"/>
      <c r="K926" s="95"/>
      <c r="L926" s="95"/>
    </row>
    <row r="927" spans="1:12" ht="24.95" customHeight="1" x14ac:dyDescent="0.2">
      <c r="A927" s="339"/>
      <c r="B927" s="296"/>
      <c r="C927" s="296"/>
      <c r="D927" s="296"/>
      <c r="E927" s="297"/>
      <c r="F927" s="102"/>
      <c r="G927" s="297"/>
      <c r="H927" s="506"/>
      <c r="I927" s="506"/>
      <c r="J927" s="297"/>
      <c r="K927" s="95"/>
      <c r="L927" s="95"/>
    </row>
    <row r="928" spans="1:12" ht="24.95" customHeight="1" x14ac:dyDescent="0.2">
      <c r="A928" s="339"/>
      <c r="B928" s="296"/>
      <c r="C928" s="296"/>
      <c r="D928" s="296"/>
      <c r="E928" s="297"/>
      <c r="F928" s="102"/>
      <c r="G928" s="297"/>
      <c r="H928" s="506"/>
      <c r="I928" s="506"/>
      <c r="J928" s="297"/>
      <c r="K928" s="95"/>
      <c r="L928" s="95"/>
    </row>
    <row r="929" spans="1:12" ht="24.95" customHeight="1" x14ac:dyDescent="0.2">
      <c r="A929" s="339"/>
      <c r="B929" s="296"/>
      <c r="C929" s="296"/>
      <c r="D929" s="296"/>
      <c r="E929" s="297"/>
      <c r="F929" s="102"/>
      <c r="G929" s="297"/>
      <c r="H929" s="506"/>
      <c r="I929" s="506"/>
      <c r="J929" s="297"/>
      <c r="K929" s="95"/>
      <c r="L929" s="95"/>
    </row>
    <row r="930" spans="1:12" ht="24.95" customHeight="1" x14ac:dyDescent="0.2">
      <c r="A930" s="339"/>
      <c r="B930" s="296"/>
      <c r="C930" s="296"/>
      <c r="D930" s="296"/>
      <c r="E930" s="297"/>
      <c r="F930" s="102"/>
      <c r="G930" s="297"/>
      <c r="H930" s="506"/>
      <c r="I930" s="506"/>
      <c r="J930" s="297"/>
      <c r="K930" s="95"/>
      <c r="L930" s="95"/>
    </row>
    <row r="931" spans="1:12" ht="24.95" customHeight="1" x14ac:dyDescent="0.2">
      <c r="A931" s="339"/>
      <c r="B931" s="296"/>
      <c r="C931" s="296"/>
      <c r="D931" s="296"/>
      <c r="E931" s="297"/>
      <c r="F931" s="102"/>
      <c r="G931" s="297"/>
      <c r="H931" s="506"/>
      <c r="I931" s="506"/>
      <c r="J931" s="297"/>
      <c r="K931" s="95"/>
      <c r="L931" s="95"/>
    </row>
    <row r="932" spans="1:12" ht="24.95" customHeight="1" x14ac:dyDescent="0.2">
      <c r="A932" s="339"/>
      <c r="B932" s="296"/>
      <c r="C932" s="296"/>
      <c r="D932" s="296"/>
      <c r="E932" s="297"/>
      <c r="F932" s="102"/>
      <c r="G932" s="297"/>
      <c r="H932" s="506"/>
      <c r="I932" s="506"/>
      <c r="J932" s="297"/>
      <c r="K932" s="95"/>
      <c r="L932" s="95"/>
    </row>
    <row r="933" spans="1:12" ht="24.95" customHeight="1" x14ac:dyDescent="0.2">
      <c r="A933" s="339"/>
      <c r="B933" s="296"/>
      <c r="C933" s="296"/>
      <c r="D933" s="296"/>
      <c r="E933" s="297"/>
      <c r="F933" s="102"/>
      <c r="G933" s="297"/>
      <c r="H933" s="506"/>
      <c r="I933" s="506"/>
      <c r="J933" s="297"/>
      <c r="K933" s="95"/>
      <c r="L933" s="95"/>
    </row>
    <row r="934" spans="1:12" ht="24.95" customHeight="1" x14ac:dyDescent="0.2">
      <c r="A934" s="339"/>
      <c r="B934" s="296"/>
      <c r="C934" s="296"/>
      <c r="D934" s="296"/>
      <c r="E934" s="297"/>
      <c r="F934" s="102"/>
      <c r="G934" s="297"/>
      <c r="H934" s="506"/>
      <c r="I934" s="506"/>
      <c r="J934" s="297"/>
      <c r="K934" s="95"/>
      <c r="L934" s="95"/>
    </row>
    <row r="935" spans="1:12" ht="24.95" customHeight="1" x14ac:dyDescent="0.2">
      <c r="A935" s="339"/>
      <c r="B935" s="296"/>
      <c r="C935" s="296"/>
      <c r="D935" s="296"/>
      <c r="E935" s="297"/>
      <c r="F935" s="102"/>
      <c r="G935" s="297"/>
      <c r="H935" s="506"/>
      <c r="I935" s="506"/>
      <c r="J935" s="297"/>
      <c r="K935" s="95"/>
      <c r="L935" s="95"/>
    </row>
    <row r="936" spans="1:12" ht="24.95" customHeight="1" x14ac:dyDescent="0.2">
      <c r="A936" s="339"/>
      <c r="B936" s="296"/>
      <c r="C936" s="296"/>
      <c r="D936" s="296"/>
      <c r="E936" s="297"/>
      <c r="F936" s="102"/>
      <c r="G936" s="297"/>
      <c r="H936" s="506"/>
      <c r="I936" s="506"/>
      <c r="J936" s="297"/>
      <c r="K936" s="95"/>
      <c r="L936" s="95"/>
    </row>
    <row r="937" spans="1:12" ht="24.95" customHeight="1" x14ac:dyDescent="0.2">
      <c r="A937" s="339"/>
      <c r="B937" s="296"/>
      <c r="C937" s="296"/>
      <c r="D937" s="296"/>
      <c r="E937" s="297"/>
      <c r="F937" s="102"/>
      <c r="G937" s="297"/>
      <c r="H937" s="506"/>
      <c r="I937" s="506"/>
      <c r="J937" s="297"/>
      <c r="K937" s="95"/>
      <c r="L937" s="95"/>
    </row>
    <row r="938" spans="1:12" ht="24.95" customHeight="1" x14ac:dyDescent="0.2">
      <c r="A938" s="339"/>
      <c r="B938" s="296"/>
      <c r="C938" s="296"/>
      <c r="D938" s="296"/>
      <c r="E938" s="297"/>
      <c r="F938" s="102"/>
      <c r="G938" s="297"/>
      <c r="H938" s="506"/>
      <c r="I938" s="506"/>
      <c r="J938" s="297"/>
      <c r="K938" s="95"/>
      <c r="L938" s="95"/>
    </row>
    <row r="939" spans="1:12" ht="24.95" customHeight="1" x14ac:dyDescent="0.2">
      <c r="A939" s="339"/>
      <c r="B939" s="296"/>
      <c r="C939" s="296"/>
      <c r="D939" s="296"/>
      <c r="E939" s="297"/>
      <c r="F939" s="102"/>
      <c r="G939" s="297"/>
      <c r="H939" s="506"/>
      <c r="I939" s="506"/>
      <c r="J939" s="297"/>
      <c r="K939" s="95"/>
      <c r="L939" s="95"/>
    </row>
    <row r="940" spans="1:12" ht="24.95" customHeight="1" x14ac:dyDescent="0.2">
      <c r="A940" s="339"/>
      <c r="B940" s="296"/>
      <c r="C940" s="296"/>
      <c r="D940" s="296"/>
      <c r="E940" s="297"/>
      <c r="F940" s="102"/>
      <c r="G940" s="297"/>
      <c r="H940" s="506"/>
      <c r="I940" s="506"/>
      <c r="J940" s="297"/>
      <c r="K940" s="95"/>
      <c r="L940" s="95"/>
    </row>
    <row r="941" spans="1:12" ht="24.95" customHeight="1" x14ac:dyDescent="0.2">
      <c r="A941" s="339"/>
      <c r="B941" s="296"/>
      <c r="C941" s="296"/>
      <c r="D941" s="296"/>
      <c r="E941" s="297"/>
      <c r="F941" s="102"/>
      <c r="G941" s="297"/>
      <c r="H941" s="506"/>
      <c r="I941" s="506"/>
      <c r="J941" s="297"/>
      <c r="K941" s="95"/>
      <c r="L941" s="95"/>
    </row>
    <row r="942" spans="1:12" ht="24.95" customHeight="1" x14ac:dyDescent="0.2">
      <c r="A942" s="339"/>
      <c r="B942" s="296"/>
      <c r="C942" s="296"/>
      <c r="D942" s="296"/>
      <c r="E942" s="297"/>
      <c r="F942" s="102"/>
      <c r="G942" s="297"/>
      <c r="H942" s="506"/>
      <c r="I942" s="506"/>
      <c r="J942" s="297"/>
      <c r="K942" s="95"/>
      <c r="L942" s="95"/>
    </row>
    <row r="943" spans="1:12" ht="24.95" customHeight="1" x14ac:dyDescent="0.2">
      <c r="A943" s="339"/>
      <c r="B943" s="296"/>
      <c r="C943" s="296"/>
      <c r="D943" s="296"/>
      <c r="E943" s="297"/>
      <c r="F943" s="102"/>
      <c r="G943" s="297"/>
      <c r="H943" s="506"/>
      <c r="I943" s="506"/>
      <c r="J943" s="297"/>
      <c r="K943" s="95"/>
      <c r="L943" s="95"/>
    </row>
    <row r="944" spans="1:12" ht="24.95" customHeight="1" x14ac:dyDescent="0.2">
      <c r="A944" s="339"/>
      <c r="B944" s="296"/>
      <c r="C944" s="296"/>
      <c r="D944" s="296"/>
      <c r="E944" s="297"/>
      <c r="F944" s="102"/>
      <c r="G944" s="297"/>
      <c r="H944" s="506"/>
      <c r="I944" s="506"/>
      <c r="J944" s="297"/>
      <c r="K944" s="95"/>
      <c r="L944" s="95"/>
    </row>
    <row r="945" spans="1:12" ht="24.95" customHeight="1" x14ac:dyDescent="0.2">
      <c r="A945" s="339"/>
      <c r="B945" s="296"/>
      <c r="C945" s="296"/>
      <c r="D945" s="296"/>
      <c r="E945" s="297"/>
      <c r="F945" s="102"/>
      <c r="G945" s="297"/>
      <c r="H945" s="506"/>
      <c r="I945" s="506"/>
      <c r="J945" s="297"/>
      <c r="K945" s="95"/>
      <c r="L945" s="95"/>
    </row>
    <row r="946" spans="1:12" ht="24.95" customHeight="1" x14ac:dyDescent="0.2">
      <c r="A946" s="339"/>
      <c r="B946" s="296"/>
      <c r="C946" s="296"/>
      <c r="D946" s="296"/>
      <c r="E946" s="297"/>
      <c r="F946" s="102"/>
      <c r="G946" s="297"/>
      <c r="H946" s="506"/>
      <c r="I946" s="506"/>
      <c r="J946" s="297"/>
      <c r="K946" s="95"/>
      <c r="L946" s="95"/>
    </row>
    <row r="947" spans="1:12" ht="24.95" customHeight="1" x14ac:dyDescent="0.2">
      <c r="A947" s="339"/>
      <c r="B947" s="296"/>
      <c r="C947" s="296"/>
      <c r="D947" s="296"/>
      <c r="E947" s="297"/>
      <c r="F947" s="102"/>
      <c r="G947" s="297"/>
      <c r="H947" s="506"/>
      <c r="I947" s="506"/>
      <c r="J947" s="297"/>
      <c r="K947" s="95"/>
      <c r="L947" s="95"/>
    </row>
    <row r="948" spans="1:12" ht="24.95" customHeight="1" x14ac:dyDescent="0.2">
      <c r="A948" s="339"/>
      <c r="B948" s="296"/>
      <c r="C948" s="296"/>
      <c r="D948" s="296"/>
      <c r="E948" s="297"/>
      <c r="F948" s="102"/>
      <c r="G948" s="297"/>
      <c r="H948" s="506"/>
      <c r="I948" s="506"/>
      <c r="J948" s="297"/>
      <c r="K948" s="95"/>
      <c r="L948" s="95"/>
    </row>
    <row r="949" spans="1:12" ht="24.95" customHeight="1" x14ac:dyDescent="0.2">
      <c r="A949" s="339"/>
      <c r="B949" s="296"/>
      <c r="C949" s="296"/>
      <c r="D949" s="296"/>
      <c r="E949" s="297"/>
      <c r="F949" s="102"/>
      <c r="G949" s="297"/>
      <c r="H949" s="506"/>
      <c r="I949" s="506"/>
      <c r="J949" s="297"/>
      <c r="K949" s="95"/>
      <c r="L949" s="95"/>
    </row>
    <row r="950" spans="1:12" ht="24.95" customHeight="1" x14ac:dyDescent="0.2">
      <c r="A950" s="339"/>
      <c r="B950" s="296"/>
      <c r="C950" s="296"/>
      <c r="D950" s="296"/>
      <c r="E950" s="297"/>
      <c r="F950" s="102"/>
      <c r="G950" s="297"/>
      <c r="H950" s="506"/>
      <c r="I950" s="506"/>
      <c r="J950" s="297"/>
      <c r="K950" s="95"/>
      <c r="L950" s="95"/>
    </row>
    <row r="951" spans="1:12" ht="24.95" customHeight="1" x14ac:dyDescent="0.2">
      <c r="A951" s="339"/>
      <c r="B951" s="296"/>
      <c r="C951" s="296"/>
      <c r="D951" s="296"/>
      <c r="E951" s="297"/>
      <c r="F951" s="102"/>
      <c r="G951" s="297"/>
      <c r="H951" s="506"/>
      <c r="I951" s="506"/>
      <c r="J951" s="297"/>
      <c r="K951" s="95"/>
      <c r="L951" s="95"/>
    </row>
    <row r="952" spans="1:12" ht="24.95" customHeight="1" x14ac:dyDescent="0.2">
      <c r="A952" s="339"/>
      <c r="B952" s="296"/>
      <c r="C952" s="296"/>
      <c r="D952" s="296"/>
      <c r="E952" s="297"/>
      <c r="F952" s="102"/>
      <c r="G952" s="297"/>
      <c r="H952" s="506"/>
      <c r="I952" s="506"/>
      <c r="J952" s="297"/>
      <c r="K952" s="95"/>
      <c r="L952" s="95"/>
    </row>
    <row r="953" spans="1:12" ht="24.95" customHeight="1" x14ac:dyDescent="0.2">
      <c r="A953" s="339"/>
      <c r="B953" s="296"/>
      <c r="C953" s="296"/>
      <c r="D953" s="296"/>
      <c r="E953" s="297"/>
      <c r="F953" s="102"/>
      <c r="G953" s="297"/>
      <c r="H953" s="506"/>
      <c r="I953" s="506"/>
      <c r="J953" s="297"/>
      <c r="K953" s="95"/>
      <c r="L953" s="95"/>
    </row>
    <row r="954" spans="1:12" ht="24.95" customHeight="1" x14ac:dyDescent="0.2">
      <c r="A954" s="339"/>
      <c r="B954" s="296"/>
      <c r="C954" s="296"/>
      <c r="D954" s="296"/>
      <c r="E954" s="297"/>
      <c r="F954" s="102"/>
      <c r="G954" s="297"/>
      <c r="H954" s="506"/>
      <c r="I954" s="506"/>
      <c r="J954" s="297"/>
      <c r="K954" s="95"/>
      <c r="L954" s="95"/>
    </row>
    <row r="955" spans="1:12" ht="24.95" customHeight="1" x14ac:dyDescent="0.2">
      <c r="A955" s="339"/>
      <c r="B955" s="296"/>
      <c r="C955" s="296"/>
      <c r="D955" s="296"/>
      <c r="E955" s="297"/>
      <c r="F955" s="102"/>
      <c r="G955" s="297"/>
      <c r="H955" s="506"/>
      <c r="I955" s="506"/>
      <c r="J955" s="297"/>
      <c r="K955" s="95"/>
      <c r="L955" s="95"/>
    </row>
    <row r="956" spans="1:12" ht="24.95" customHeight="1" x14ac:dyDescent="0.2">
      <c r="A956" s="339"/>
      <c r="B956" s="296"/>
      <c r="C956" s="296"/>
      <c r="D956" s="296"/>
      <c r="E956" s="297"/>
      <c r="F956" s="102"/>
      <c r="G956" s="297"/>
      <c r="H956" s="506"/>
      <c r="I956" s="506"/>
      <c r="J956" s="297"/>
      <c r="K956" s="95"/>
      <c r="L956" s="95"/>
    </row>
    <row r="957" spans="1:12" ht="24.95" customHeight="1" x14ac:dyDescent="0.2">
      <c r="A957" s="339"/>
      <c r="B957" s="296"/>
      <c r="C957" s="296"/>
      <c r="D957" s="296"/>
      <c r="E957" s="297"/>
      <c r="F957" s="102"/>
      <c r="G957" s="297"/>
      <c r="H957" s="506"/>
      <c r="I957" s="506"/>
      <c r="J957" s="297"/>
      <c r="K957" s="95"/>
      <c r="L957" s="95"/>
    </row>
    <row r="958" spans="1:12" ht="24.95" customHeight="1" x14ac:dyDescent="0.2">
      <c r="A958" s="339"/>
      <c r="B958" s="296"/>
      <c r="C958" s="296"/>
      <c r="D958" s="296"/>
      <c r="E958" s="297"/>
      <c r="F958" s="102"/>
      <c r="G958" s="297"/>
      <c r="H958" s="506"/>
      <c r="I958" s="506"/>
      <c r="J958" s="297"/>
      <c r="K958" s="95"/>
      <c r="L958" s="95"/>
    </row>
    <row r="959" spans="1:12" ht="24.95" customHeight="1" x14ac:dyDescent="0.2">
      <c r="A959" s="339"/>
      <c r="B959" s="296"/>
      <c r="C959" s="296"/>
      <c r="D959" s="296"/>
      <c r="E959" s="297"/>
      <c r="F959" s="102"/>
      <c r="G959" s="297"/>
      <c r="H959" s="506"/>
      <c r="I959" s="506"/>
      <c r="J959" s="297"/>
      <c r="K959" s="95"/>
      <c r="L959" s="95"/>
    </row>
    <row r="960" spans="1:12" ht="24.95" customHeight="1" x14ac:dyDescent="0.2">
      <c r="A960" s="339"/>
      <c r="B960" s="296"/>
      <c r="C960" s="296"/>
      <c r="D960" s="296"/>
      <c r="E960" s="297"/>
      <c r="F960" s="102"/>
      <c r="G960" s="297"/>
      <c r="H960" s="506"/>
      <c r="I960" s="506"/>
      <c r="J960" s="297"/>
      <c r="K960" s="95"/>
      <c r="L960" s="95"/>
    </row>
    <row r="961" spans="1:12" ht="24.95" customHeight="1" x14ac:dyDescent="0.2">
      <c r="A961" s="339"/>
      <c r="B961" s="296"/>
      <c r="C961" s="296"/>
      <c r="D961" s="296"/>
      <c r="E961" s="297"/>
      <c r="F961" s="102"/>
      <c r="G961" s="297"/>
      <c r="H961" s="506"/>
      <c r="I961" s="506"/>
      <c r="J961" s="297"/>
      <c r="K961" s="95"/>
      <c r="L961" s="95"/>
    </row>
    <row r="962" spans="1:12" ht="24.95" customHeight="1" x14ac:dyDescent="0.2">
      <c r="A962" s="339"/>
      <c r="B962" s="296"/>
      <c r="C962" s="296"/>
      <c r="D962" s="296"/>
      <c r="E962" s="297"/>
      <c r="F962" s="102"/>
      <c r="G962" s="297"/>
      <c r="H962" s="506"/>
      <c r="I962" s="506"/>
      <c r="J962" s="297"/>
      <c r="K962" s="95"/>
      <c r="L962" s="95"/>
    </row>
    <row r="963" spans="1:12" ht="24.95" customHeight="1" x14ac:dyDescent="0.2">
      <c r="A963" s="339"/>
      <c r="B963" s="296"/>
      <c r="C963" s="296"/>
      <c r="D963" s="296"/>
      <c r="E963" s="297"/>
      <c r="F963" s="102"/>
      <c r="G963" s="297"/>
      <c r="H963" s="506"/>
      <c r="I963" s="506"/>
      <c r="J963" s="297"/>
      <c r="K963" s="95"/>
      <c r="L963" s="95"/>
    </row>
    <row r="964" spans="1:12" ht="24.95" customHeight="1" x14ac:dyDescent="0.2">
      <c r="A964" s="339"/>
      <c r="B964" s="296"/>
      <c r="C964" s="296"/>
      <c r="D964" s="296"/>
      <c r="E964" s="297"/>
      <c r="F964" s="102"/>
      <c r="G964" s="297"/>
      <c r="H964" s="506"/>
      <c r="I964" s="506"/>
      <c r="J964" s="297"/>
      <c r="K964" s="95"/>
      <c r="L964" s="95"/>
    </row>
    <row r="965" spans="1:12" ht="24.95" customHeight="1" x14ac:dyDescent="0.2">
      <c r="A965" s="339"/>
      <c r="B965" s="296"/>
      <c r="C965" s="296"/>
      <c r="D965" s="296"/>
      <c r="E965" s="297"/>
      <c r="F965" s="102"/>
      <c r="G965" s="297"/>
      <c r="H965" s="506"/>
      <c r="I965" s="506"/>
      <c r="J965" s="297"/>
      <c r="K965" s="95"/>
      <c r="L965" s="95"/>
    </row>
    <row r="966" spans="1:12" ht="24.95" customHeight="1" x14ac:dyDescent="0.2">
      <c r="A966" s="339"/>
      <c r="B966" s="296"/>
      <c r="C966" s="296"/>
      <c r="D966" s="296"/>
      <c r="E966" s="297"/>
      <c r="F966" s="102"/>
      <c r="G966" s="297"/>
      <c r="H966" s="506"/>
      <c r="I966" s="506"/>
      <c r="J966" s="297"/>
      <c r="K966" s="95"/>
      <c r="L966" s="95"/>
    </row>
    <row r="967" spans="1:12" ht="24.95" customHeight="1" x14ac:dyDescent="0.2">
      <c r="A967" s="339"/>
      <c r="B967" s="296"/>
      <c r="C967" s="296"/>
      <c r="D967" s="296"/>
      <c r="E967" s="297"/>
      <c r="F967" s="102"/>
      <c r="G967" s="297"/>
      <c r="H967" s="506"/>
      <c r="I967" s="506"/>
      <c r="J967" s="297"/>
      <c r="K967" s="95"/>
      <c r="L967" s="95"/>
    </row>
    <row r="968" spans="1:12" ht="24.95" customHeight="1" x14ac:dyDescent="0.2">
      <c r="A968" s="339"/>
      <c r="B968" s="296"/>
      <c r="C968" s="296"/>
      <c r="D968" s="296"/>
      <c r="E968" s="297"/>
      <c r="F968" s="102"/>
      <c r="G968" s="297"/>
      <c r="H968" s="506"/>
      <c r="I968" s="506"/>
      <c r="J968" s="297"/>
      <c r="K968" s="95"/>
      <c r="L968" s="95"/>
    </row>
    <row r="969" spans="1:12" ht="24.95" customHeight="1" x14ac:dyDescent="0.2">
      <c r="A969" s="339"/>
      <c r="B969" s="296"/>
      <c r="C969" s="296"/>
      <c r="D969" s="296"/>
      <c r="E969" s="297"/>
      <c r="F969" s="102"/>
      <c r="G969" s="297"/>
      <c r="H969" s="506"/>
      <c r="I969" s="506"/>
      <c r="J969" s="297"/>
      <c r="K969" s="95"/>
      <c r="L969" s="95"/>
    </row>
    <row r="970" spans="1:12" ht="24.95" customHeight="1" x14ac:dyDescent="0.2">
      <c r="A970" s="339"/>
      <c r="B970" s="296"/>
      <c r="C970" s="296"/>
      <c r="D970" s="296"/>
      <c r="E970" s="297"/>
      <c r="F970" s="102"/>
      <c r="G970" s="297"/>
      <c r="H970" s="506"/>
      <c r="I970" s="506"/>
      <c r="J970" s="297"/>
      <c r="K970" s="95"/>
      <c r="L970" s="95"/>
    </row>
    <row r="971" spans="1:12" ht="24.95" customHeight="1" x14ac:dyDescent="0.2">
      <c r="A971" s="339"/>
      <c r="B971" s="296"/>
      <c r="C971" s="296"/>
      <c r="D971" s="296"/>
      <c r="E971" s="297"/>
      <c r="F971" s="102"/>
      <c r="G971" s="297"/>
      <c r="H971" s="506"/>
      <c r="I971" s="506"/>
      <c r="J971" s="297"/>
      <c r="K971" s="95"/>
      <c r="L971" s="95"/>
    </row>
    <row r="972" spans="1:12" ht="24.95" customHeight="1" x14ac:dyDescent="0.2">
      <c r="A972" s="339"/>
      <c r="B972" s="296"/>
      <c r="C972" s="296"/>
      <c r="D972" s="296"/>
      <c r="E972" s="297"/>
      <c r="F972" s="102"/>
      <c r="G972" s="297"/>
      <c r="H972" s="506"/>
      <c r="I972" s="506"/>
      <c r="J972" s="297"/>
      <c r="K972" s="95"/>
      <c r="L972" s="95"/>
    </row>
    <row r="973" spans="1:12" ht="24.95" customHeight="1" x14ac:dyDescent="0.2">
      <c r="A973" s="339"/>
      <c r="B973" s="296"/>
      <c r="C973" s="296"/>
      <c r="D973" s="296"/>
      <c r="E973" s="297"/>
      <c r="F973" s="102"/>
      <c r="G973" s="297"/>
      <c r="H973" s="506"/>
      <c r="I973" s="506"/>
      <c r="J973" s="297"/>
      <c r="K973" s="95"/>
      <c r="L973" s="95"/>
    </row>
    <row r="974" spans="1:12" ht="24.95" customHeight="1" x14ac:dyDescent="0.2">
      <c r="A974" s="339"/>
      <c r="B974" s="296"/>
      <c r="C974" s="296"/>
      <c r="D974" s="296"/>
      <c r="E974" s="297"/>
      <c r="F974" s="102"/>
      <c r="G974" s="297"/>
      <c r="H974" s="506"/>
      <c r="I974" s="506"/>
      <c r="J974" s="297"/>
      <c r="K974" s="95"/>
      <c r="L974" s="95"/>
    </row>
    <row r="975" spans="1:12" ht="24.95" customHeight="1" x14ac:dyDescent="0.2">
      <c r="A975" s="339"/>
      <c r="B975" s="296"/>
      <c r="C975" s="296"/>
      <c r="D975" s="296"/>
      <c r="E975" s="297"/>
      <c r="F975" s="102"/>
      <c r="G975" s="297"/>
      <c r="H975" s="506"/>
      <c r="I975" s="506"/>
      <c r="J975" s="297"/>
      <c r="K975" s="95"/>
      <c r="L975" s="95"/>
    </row>
    <row r="976" spans="1:12" ht="24.95" customHeight="1" x14ac:dyDescent="0.2">
      <c r="A976" s="339"/>
      <c r="B976" s="296"/>
      <c r="C976" s="296"/>
      <c r="D976" s="296"/>
      <c r="E976" s="297"/>
      <c r="F976" s="102"/>
      <c r="G976" s="297"/>
      <c r="H976" s="506"/>
      <c r="I976" s="506"/>
      <c r="J976" s="297"/>
      <c r="K976" s="95"/>
      <c r="L976" s="95"/>
    </row>
    <row r="977" spans="1:12" ht="24.95" customHeight="1" x14ac:dyDescent="0.2">
      <c r="A977" s="339"/>
      <c r="B977" s="296"/>
      <c r="C977" s="296"/>
      <c r="D977" s="296"/>
      <c r="E977" s="297"/>
      <c r="F977" s="102"/>
      <c r="G977" s="297"/>
      <c r="H977" s="506"/>
      <c r="I977" s="506"/>
      <c r="J977" s="297"/>
      <c r="K977" s="95"/>
      <c r="L977" s="95"/>
    </row>
    <row r="978" spans="1:12" ht="24.95" customHeight="1" x14ac:dyDescent="0.2">
      <c r="A978" s="339"/>
      <c r="B978" s="296"/>
      <c r="C978" s="296"/>
      <c r="D978" s="296"/>
      <c r="E978" s="297"/>
      <c r="F978" s="102"/>
      <c r="G978" s="297"/>
      <c r="H978" s="506"/>
      <c r="I978" s="506"/>
      <c r="J978" s="297"/>
      <c r="K978" s="95"/>
      <c r="L978" s="95"/>
    </row>
    <row r="979" spans="1:12" ht="24.95" customHeight="1" x14ac:dyDescent="0.2">
      <c r="A979" s="339"/>
      <c r="B979" s="296"/>
      <c r="C979" s="296"/>
      <c r="D979" s="296"/>
      <c r="E979" s="297"/>
      <c r="F979" s="102"/>
      <c r="G979" s="297"/>
      <c r="H979" s="506"/>
      <c r="I979" s="506"/>
      <c r="J979" s="297"/>
      <c r="K979" s="95"/>
      <c r="L979" s="95"/>
    </row>
    <row r="980" spans="1:12" ht="24.95" customHeight="1" x14ac:dyDescent="0.2">
      <c r="A980" s="339"/>
      <c r="B980" s="296"/>
      <c r="C980" s="296"/>
      <c r="D980" s="296"/>
      <c r="E980" s="297"/>
      <c r="F980" s="102"/>
      <c r="G980" s="297"/>
      <c r="H980" s="506"/>
      <c r="I980" s="506"/>
      <c r="J980" s="297"/>
      <c r="K980" s="95"/>
      <c r="L980" s="95"/>
    </row>
    <row r="981" spans="1:12" ht="24.95" customHeight="1" x14ac:dyDescent="0.2">
      <c r="A981" s="339"/>
      <c r="B981" s="296"/>
      <c r="C981" s="296"/>
      <c r="D981" s="296"/>
      <c r="E981" s="297"/>
      <c r="F981" s="102"/>
      <c r="G981" s="297"/>
      <c r="H981" s="506"/>
      <c r="I981" s="506"/>
      <c r="J981" s="297"/>
      <c r="K981" s="95"/>
      <c r="L981" s="95"/>
    </row>
    <row r="982" spans="1:12" ht="24.95" customHeight="1" x14ac:dyDescent="0.2">
      <c r="A982" s="339"/>
      <c r="B982" s="296"/>
      <c r="C982" s="296"/>
      <c r="D982" s="296"/>
      <c r="E982" s="297"/>
      <c r="F982" s="102"/>
      <c r="G982" s="297"/>
      <c r="H982" s="506"/>
      <c r="I982" s="506"/>
      <c r="J982" s="297"/>
      <c r="K982" s="95"/>
      <c r="L982" s="95"/>
    </row>
    <row r="983" spans="1:12" ht="24.95" customHeight="1" x14ac:dyDescent="0.2">
      <c r="A983" s="339"/>
      <c r="B983" s="296"/>
      <c r="C983" s="296"/>
      <c r="D983" s="296"/>
      <c r="E983" s="297"/>
      <c r="F983" s="102"/>
      <c r="G983" s="297"/>
      <c r="H983" s="506"/>
      <c r="I983" s="506"/>
      <c r="J983" s="297"/>
      <c r="K983" s="95"/>
      <c r="L983" s="95"/>
    </row>
    <row r="984" spans="1:12" ht="24.95" customHeight="1" x14ac:dyDescent="0.2">
      <c r="A984" s="339"/>
      <c r="B984" s="296"/>
      <c r="C984" s="296"/>
      <c r="D984" s="296"/>
      <c r="E984" s="297"/>
      <c r="F984" s="102"/>
      <c r="G984" s="297"/>
      <c r="H984" s="506"/>
      <c r="I984" s="506"/>
      <c r="J984" s="297"/>
      <c r="K984" s="95"/>
      <c r="L984" s="95"/>
    </row>
    <row r="985" spans="1:12" ht="24.95" customHeight="1" x14ac:dyDescent="0.2">
      <c r="A985" s="339"/>
      <c r="B985" s="296"/>
      <c r="C985" s="296"/>
      <c r="D985" s="296"/>
      <c r="E985" s="297"/>
      <c r="F985" s="102"/>
      <c r="G985" s="297"/>
      <c r="H985" s="506"/>
      <c r="I985" s="506"/>
      <c r="J985" s="297"/>
      <c r="K985" s="95"/>
      <c r="L985" s="95"/>
    </row>
    <row r="986" spans="1:12" ht="24.95" customHeight="1" x14ac:dyDescent="0.2">
      <c r="A986" s="339"/>
      <c r="B986" s="296"/>
      <c r="C986" s="296"/>
      <c r="D986" s="296"/>
      <c r="E986" s="297"/>
      <c r="F986" s="102"/>
      <c r="G986" s="297"/>
      <c r="H986" s="506"/>
      <c r="I986" s="506"/>
      <c r="J986" s="297"/>
      <c r="K986" s="95"/>
      <c r="L986" s="95"/>
    </row>
    <row r="987" spans="1:12" ht="24.95" customHeight="1" x14ac:dyDescent="0.2">
      <c r="A987" s="339"/>
      <c r="B987" s="296"/>
      <c r="C987" s="296"/>
      <c r="D987" s="296"/>
      <c r="E987" s="297"/>
      <c r="F987" s="102"/>
      <c r="G987" s="297"/>
      <c r="H987" s="506"/>
      <c r="I987" s="506"/>
      <c r="J987" s="297"/>
      <c r="K987" s="95"/>
      <c r="L987" s="95"/>
    </row>
    <row r="988" spans="1:12" ht="24.95" customHeight="1" x14ac:dyDescent="0.2">
      <c r="A988" s="339"/>
      <c r="B988" s="296"/>
      <c r="C988" s="296"/>
      <c r="D988" s="296"/>
      <c r="E988" s="297"/>
      <c r="F988" s="102"/>
      <c r="G988" s="297"/>
      <c r="H988" s="506"/>
      <c r="I988" s="506"/>
      <c r="J988" s="297"/>
      <c r="K988" s="95"/>
      <c r="L988" s="95"/>
    </row>
    <row r="989" spans="1:12" ht="24.95" customHeight="1" x14ac:dyDescent="0.2">
      <c r="A989" s="339"/>
      <c r="B989" s="296"/>
      <c r="C989" s="296"/>
      <c r="D989" s="296"/>
      <c r="E989" s="297"/>
      <c r="F989" s="102"/>
      <c r="G989" s="297"/>
      <c r="H989" s="506"/>
      <c r="I989" s="506"/>
      <c r="J989" s="297"/>
      <c r="K989" s="95"/>
      <c r="L989" s="95"/>
    </row>
    <row r="990" spans="1:12" ht="24.95" customHeight="1" x14ac:dyDescent="0.2">
      <c r="A990" s="339"/>
      <c r="B990" s="296"/>
      <c r="C990" s="296"/>
      <c r="D990" s="296"/>
      <c r="E990" s="297"/>
      <c r="F990" s="102"/>
      <c r="G990" s="297"/>
      <c r="H990" s="506"/>
      <c r="I990" s="506"/>
      <c r="J990" s="297"/>
      <c r="K990" s="95"/>
      <c r="L990" s="95"/>
    </row>
    <row r="991" spans="1:12" ht="24.95" customHeight="1" x14ac:dyDescent="0.2">
      <c r="A991" s="339"/>
      <c r="B991" s="296"/>
      <c r="C991" s="296"/>
      <c r="D991" s="296"/>
      <c r="E991" s="297"/>
      <c r="F991" s="102"/>
      <c r="G991" s="297"/>
      <c r="H991" s="506"/>
      <c r="I991" s="506"/>
      <c r="J991" s="297"/>
      <c r="K991" s="95"/>
      <c r="L991" s="95"/>
    </row>
    <row r="992" spans="1:12" ht="24.95" customHeight="1" x14ac:dyDescent="0.2">
      <c r="A992" s="339"/>
      <c r="B992" s="296"/>
      <c r="C992" s="296"/>
      <c r="D992" s="296"/>
      <c r="E992" s="297"/>
      <c r="F992" s="102"/>
      <c r="G992" s="297"/>
      <c r="H992" s="506"/>
      <c r="I992" s="506"/>
      <c r="J992" s="297"/>
      <c r="K992" s="95"/>
      <c r="L992" s="95"/>
    </row>
    <row r="993" spans="1:12" ht="24.95" customHeight="1" x14ac:dyDescent="0.2">
      <c r="A993" s="339"/>
      <c r="B993" s="296"/>
      <c r="C993" s="296"/>
      <c r="D993" s="296"/>
      <c r="E993" s="297"/>
      <c r="F993" s="102"/>
      <c r="G993" s="297"/>
      <c r="H993" s="506"/>
      <c r="I993" s="506"/>
      <c r="J993" s="297"/>
      <c r="K993" s="95"/>
      <c r="L993" s="95"/>
    </row>
    <row r="994" spans="1:12" ht="24.95" customHeight="1" x14ac:dyDescent="0.2">
      <c r="A994" s="339"/>
      <c r="B994" s="296"/>
      <c r="C994" s="296"/>
      <c r="D994" s="296"/>
      <c r="E994" s="297"/>
      <c r="F994" s="102"/>
      <c r="G994" s="297"/>
      <c r="H994" s="506"/>
      <c r="I994" s="506"/>
      <c r="J994" s="297"/>
      <c r="K994" s="95"/>
      <c r="L994" s="95"/>
    </row>
    <row r="995" spans="1:12" ht="24.95" customHeight="1" x14ac:dyDescent="0.2">
      <c r="A995" s="339"/>
      <c r="B995" s="296"/>
      <c r="C995" s="296"/>
      <c r="D995" s="296"/>
      <c r="E995" s="297"/>
      <c r="F995" s="102"/>
      <c r="G995" s="297"/>
      <c r="H995" s="506"/>
      <c r="I995" s="506"/>
      <c r="J995" s="297"/>
      <c r="K995" s="95"/>
      <c r="L995" s="95"/>
    </row>
    <row r="996" spans="1:12" ht="24.95" customHeight="1" x14ac:dyDescent="0.2">
      <c r="A996" s="339"/>
      <c r="B996" s="296"/>
      <c r="C996" s="296"/>
      <c r="D996" s="296"/>
      <c r="E996" s="297"/>
      <c r="F996" s="102"/>
      <c r="G996" s="297"/>
      <c r="H996" s="506"/>
      <c r="I996" s="506"/>
      <c r="J996" s="297"/>
      <c r="K996" s="95"/>
      <c r="L996" s="95"/>
    </row>
    <row r="997" spans="1:12" ht="24.95" customHeight="1" x14ac:dyDescent="0.2">
      <c r="A997" s="339"/>
      <c r="B997" s="296"/>
      <c r="C997" s="296"/>
      <c r="D997" s="296"/>
      <c r="E997" s="297"/>
      <c r="F997" s="102"/>
      <c r="G997" s="297"/>
      <c r="H997" s="506"/>
      <c r="I997" s="506"/>
      <c r="J997" s="297"/>
      <c r="K997" s="95"/>
      <c r="L997" s="95"/>
    </row>
    <row r="998" spans="1:12" ht="24.95" customHeight="1" x14ac:dyDescent="0.2">
      <c r="A998" s="339"/>
      <c r="B998" s="296"/>
      <c r="C998" s="296"/>
      <c r="D998" s="296"/>
      <c r="E998" s="297"/>
      <c r="F998" s="102"/>
      <c r="G998" s="297"/>
      <c r="H998" s="506"/>
      <c r="I998" s="506"/>
      <c r="J998" s="297"/>
      <c r="K998" s="95"/>
      <c r="L998" s="95"/>
    </row>
    <row r="999" spans="1:12" ht="24.95" customHeight="1" x14ac:dyDescent="0.2">
      <c r="A999" s="339"/>
      <c r="B999" s="296"/>
      <c r="C999" s="296"/>
      <c r="D999" s="296"/>
      <c r="E999" s="297"/>
      <c r="F999" s="102"/>
      <c r="G999" s="297"/>
      <c r="H999" s="506"/>
      <c r="I999" s="506"/>
      <c r="J999" s="297"/>
      <c r="K999" s="95"/>
      <c r="L999" s="95"/>
    </row>
    <row r="1000" spans="1:12" ht="24.95" customHeight="1" x14ac:dyDescent="0.2">
      <c r="A1000" s="339"/>
      <c r="B1000" s="296"/>
      <c r="C1000" s="296"/>
      <c r="D1000" s="296"/>
      <c r="E1000" s="297"/>
      <c r="F1000" s="102"/>
      <c r="G1000" s="297"/>
      <c r="H1000" s="506"/>
      <c r="I1000" s="506"/>
      <c r="J1000" s="297"/>
      <c r="K1000" s="95"/>
      <c r="L1000" s="95"/>
    </row>
    <row r="1001" spans="1:12" ht="24.95" customHeight="1" x14ac:dyDescent="0.2">
      <c r="A1001" s="339"/>
      <c r="B1001" s="296"/>
      <c r="C1001" s="296"/>
      <c r="D1001" s="296"/>
      <c r="E1001" s="297"/>
      <c r="F1001" s="102"/>
      <c r="G1001" s="297"/>
      <c r="H1001" s="506"/>
      <c r="I1001" s="506"/>
      <c r="J1001" s="297"/>
      <c r="K1001" s="95"/>
      <c r="L1001" s="95"/>
    </row>
    <row r="1002" spans="1:12" ht="24.95" customHeight="1" x14ac:dyDescent="0.2">
      <c r="A1002" s="339"/>
      <c r="B1002" s="296"/>
      <c r="C1002" s="296"/>
      <c r="D1002" s="296"/>
      <c r="E1002" s="297"/>
      <c r="F1002" s="102"/>
      <c r="G1002" s="297"/>
      <c r="H1002" s="506"/>
      <c r="I1002" s="506"/>
      <c r="J1002" s="297"/>
      <c r="K1002" s="95"/>
      <c r="L1002" s="95"/>
    </row>
    <row r="1003" spans="1:12" ht="24.95" customHeight="1" x14ac:dyDescent="0.2">
      <c r="A1003" s="339"/>
      <c r="B1003" s="296"/>
      <c r="C1003" s="296"/>
      <c r="D1003" s="296"/>
      <c r="E1003" s="297"/>
      <c r="F1003" s="102"/>
      <c r="G1003" s="297"/>
      <c r="H1003" s="506"/>
      <c r="I1003" s="506"/>
      <c r="J1003" s="297"/>
      <c r="K1003" s="95"/>
      <c r="L1003" s="95"/>
    </row>
    <row r="1004" spans="1:12" ht="24.95" customHeight="1" x14ac:dyDescent="0.2">
      <c r="A1004" s="339"/>
      <c r="B1004" s="296"/>
      <c r="C1004" s="296"/>
      <c r="D1004" s="296"/>
      <c r="E1004" s="297"/>
      <c r="F1004" s="102"/>
      <c r="G1004" s="297"/>
      <c r="H1004" s="506"/>
      <c r="I1004" s="506"/>
      <c r="J1004" s="297"/>
      <c r="K1004" s="95"/>
      <c r="L1004" s="95"/>
    </row>
    <row r="1005" spans="1:12" ht="24.95" customHeight="1" x14ac:dyDescent="0.2">
      <c r="A1005" s="339"/>
      <c r="B1005" s="296"/>
      <c r="C1005" s="296"/>
      <c r="D1005" s="296"/>
      <c r="E1005" s="297"/>
      <c r="F1005" s="102"/>
      <c r="G1005" s="297"/>
      <c r="H1005" s="506"/>
      <c r="I1005" s="506"/>
      <c r="J1005" s="297"/>
      <c r="K1005" s="95"/>
      <c r="L1005" s="95"/>
    </row>
    <row r="1006" spans="1:12" ht="24.95" customHeight="1" x14ac:dyDescent="0.2">
      <c r="A1006" s="339"/>
      <c r="B1006" s="296"/>
      <c r="C1006" s="296"/>
      <c r="D1006" s="296"/>
      <c r="E1006" s="297"/>
      <c r="F1006" s="102"/>
      <c r="G1006" s="297"/>
      <c r="H1006" s="506"/>
      <c r="I1006" s="506"/>
      <c r="J1006" s="297"/>
      <c r="K1006" s="95"/>
      <c r="L1006" s="95"/>
    </row>
    <row r="1007" spans="1:12" ht="24.95" customHeight="1" x14ac:dyDescent="0.2">
      <c r="A1007" s="339"/>
      <c r="B1007" s="296"/>
      <c r="C1007" s="296"/>
      <c r="D1007" s="296"/>
      <c r="E1007" s="297"/>
      <c r="F1007" s="102"/>
      <c r="G1007" s="297"/>
      <c r="H1007" s="506"/>
      <c r="I1007" s="506"/>
      <c r="J1007" s="297"/>
      <c r="K1007" s="95"/>
      <c r="L1007" s="95"/>
    </row>
    <row r="1008" spans="1:12" ht="24.95" customHeight="1" x14ac:dyDescent="0.2">
      <c r="A1008" s="339"/>
      <c r="B1008" s="296"/>
      <c r="C1008" s="296"/>
      <c r="D1008" s="296"/>
      <c r="E1008" s="297"/>
      <c r="F1008" s="102"/>
      <c r="G1008" s="297"/>
      <c r="H1008" s="506"/>
      <c r="I1008" s="506"/>
      <c r="J1008" s="297"/>
      <c r="K1008" s="95"/>
      <c r="L1008" s="95"/>
    </row>
    <row r="1009" spans="1:12" ht="24.95" customHeight="1" x14ac:dyDescent="0.2">
      <c r="A1009" s="339"/>
      <c r="B1009" s="296"/>
      <c r="C1009" s="296"/>
      <c r="D1009" s="296"/>
      <c r="E1009" s="297"/>
      <c r="F1009" s="102"/>
      <c r="G1009" s="297"/>
      <c r="H1009" s="506"/>
      <c r="I1009" s="506"/>
      <c r="J1009" s="297"/>
      <c r="K1009" s="95"/>
      <c r="L1009" s="95"/>
    </row>
    <row r="1010" spans="1:12" ht="24.95" customHeight="1" x14ac:dyDescent="0.2">
      <c r="A1010" s="339"/>
      <c r="B1010" s="296"/>
      <c r="C1010" s="296"/>
      <c r="D1010" s="296"/>
      <c r="E1010" s="297"/>
      <c r="F1010" s="102"/>
      <c r="G1010" s="297"/>
      <c r="H1010" s="506"/>
      <c r="I1010" s="506"/>
      <c r="J1010" s="297"/>
      <c r="K1010" s="95"/>
      <c r="L1010" s="95"/>
    </row>
    <row r="1011" spans="1:12" ht="24.95" customHeight="1" x14ac:dyDescent="0.2">
      <c r="A1011" s="339"/>
      <c r="B1011" s="296"/>
      <c r="C1011" s="296"/>
      <c r="D1011" s="296"/>
      <c r="E1011" s="297"/>
      <c r="F1011" s="102"/>
      <c r="G1011" s="297"/>
      <c r="H1011" s="506"/>
      <c r="I1011" s="506"/>
      <c r="J1011" s="297"/>
      <c r="K1011" s="95"/>
      <c r="L1011" s="95"/>
    </row>
    <row r="1012" spans="1:12" ht="24.95" customHeight="1" x14ac:dyDescent="0.2">
      <c r="A1012" s="339"/>
      <c r="B1012" s="296"/>
      <c r="C1012" s="296"/>
      <c r="D1012" s="296"/>
      <c r="E1012" s="297"/>
      <c r="F1012" s="102"/>
      <c r="G1012" s="297"/>
      <c r="H1012" s="506"/>
      <c r="I1012" s="506"/>
      <c r="J1012" s="297"/>
      <c r="K1012" s="95"/>
      <c r="L1012" s="95"/>
    </row>
    <row r="1013" spans="1:12" ht="24.95" customHeight="1" x14ac:dyDescent="0.2">
      <c r="A1013" s="339"/>
      <c r="B1013" s="296"/>
      <c r="C1013" s="296"/>
      <c r="D1013" s="296"/>
      <c r="E1013" s="297"/>
      <c r="F1013" s="102"/>
      <c r="G1013" s="297"/>
      <c r="H1013" s="506"/>
      <c r="I1013" s="506"/>
      <c r="J1013" s="297"/>
      <c r="K1013" s="95"/>
      <c r="L1013" s="95"/>
    </row>
    <row r="1014" spans="1:12" ht="24.95" customHeight="1" x14ac:dyDescent="0.2">
      <c r="A1014" s="339"/>
      <c r="B1014" s="296"/>
      <c r="C1014" s="296"/>
      <c r="D1014" s="296"/>
      <c r="E1014" s="297"/>
      <c r="F1014" s="102"/>
      <c r="G1014" s="297"/>
      <c r="H1014" s="506"/>
      <c r="I1014" s="506"/>
      <c r="J1014" s="297"/>
      <c r="K1014" s="95"/>
      <c r="L1014" s="95"/>
    </row>
    <row r="1015" spans="1:12" ht="24.95" customHeight="1" x14ac:dyDescent="0.2">
      <c r="A1015" s="339"/>
      <c r="B1015" s="296"/>
      <c r="C1015" s="296"/>
      <c r="D1015" s="296"/>
      <c r="E1015" s="297"/>
      <c r="F1015" s="102"/>
      <c r="G1015" s="297"/>
      <c r="H1015" s="506"/>
      <c r="I1015" s="506"/>
      <c r="J1015" s="297"/>
      <c r="K1015" s="95"/>
      <c r="L1015" s="95"/>
    </row>
    <row r="1016" spans="1:12" ht="24.95" customHeight="1" x14ac:dyDescent="0.2">
      <c r="A1016" s="339"/>
      <c r="B1016" s="296"/>
      <c r="C1016" s="296"/>
      <c r="D1016" s="296"/>
      <c r="E1016" s="297"/>
      <c r="F1016" s="102"/>
      <c r="G1016" s="297"/>
      <c r="H1016" s="506"/>
      <c r="I1016" s="506"/>
      <c r="J1016" s="297"/>
      <c r="K1016" s="95"/>
      <c r="L1016" s="95"/>
    </row>
    <row r="1017" spans="1:12" ht="24.95" customHeight="1" x14ac:dyDescent="0.2">
      <c r="A1017" s="339"/>
      <c r="B1017" s="296"/>
      <c r="C1017" s="296"/>
      <c r="D1017" s="296"/>
      <c r="E1017" s="297"/>
      <c r="F1017" s="102"/>
      <c r="G1017" s="297"/>
      <c r="H1017" s="506"/>
      <c r="I1017" s="506"/>
      <c r="J1017" s="297"/>
      <c r="K1017" s="95"/>
      <c r="L1017" s="95"/>
    </row>
    <row r="1018" spans="1:12" ht="24.95" customHeight="1" x14ac:dyDescent="0.2">
      <c r="A1018" s="339"/>
      <c r="B1018" s="296"/>
      <c r="C1018" s="296"/>
      <c r="D1018" s="296"/>
      <c r="E1018" s="297"/>
      <c r="F1018" s="102"/>
      <c r="G1018" s="297"/>
      <c r="H1018" s="506"/>
      <c r="I1018" s="506"/>
      <c r="J1018" s="297"/>
      <c r="K1018" s="95"/>
      <c r="L1018" s="95"/>
    </row>
    <row r="1019" spans="1:12" ht="24.95" customHeight="1" x14ac:dyDescent="0.2">
      <c r="A1019" s="339"/>
      <c r="B1019" s="296"/>
      <c r="C1019" s="296"/>
      <c r="D1019" s="296"/>
      <c r="E1019" s="297"/>
      <c r="F1019" s="102"/>
      <c r="G1019" s="297"/>
      <c r="H1019" s="506"/>
      <c r="I1019" s="506"/>
      <c r="J1019" s="297"/>
      <c r="K1019" s="95"/>
      <c r="L1019" s="95"/>
    </row>
    <row r="1020" spans="1:12" ht="24.95" customHeight="1" x14ac:dyDescent="0.2">
      <c r="A1020" s="339"/>
      <c r="B1020" s="296"/>
      <c r="C1020" s="296"/>
      <c r="D1020" s="296"/>
      <c r="E1020" s="297"/>
      <c r="F1020" s="102"/>
      <c r="G1020" s="297"/>
      <c r="H1020" s="506"/>
      <c r="I1020" s="506"/>
      <c r="J1020" s="297"/>
      <c r="K1020" s="95"/>
      <c r="L1020" s="95"/>
    </row>
    <row r="1021" spans="1:12" ht="24.95" customHeight="1" x14ac:dyDescent="0.2">
      <c r="A1021" s="339"/>
      <c r="B1021" s="296"/>
      <c r="C1021" s="296"/>
      <c r="D1021" s="296"/>
      <c r="E1021" s="297"/>
      <c r="F1021" s="102"/>
      <c r="G1021" s="297"/>
      <c r="H1021" s="506"/>
      <c r="I1021" s="506"/>
      <c r="J1021" s="297"/>
      <c r="K1021" s="95"/>
      <c r="L1021" s="95"/>
    </row>
    <row r="1022" spans="1:12" ht="24.95" customHeight="1" x14ac:dyDescent="0.2">
      <c r="A1022" s="339"/>
      <c r="B1022" s="296"/>
      <c r="C1022" s="296"/>
      <c r="D1022" s="296"/>
      <c r="E1022" s="297"/>
      <c r="F1022" s="102"/>
      <c r="G1022" s="297"/>
      <c r="H1022" s="506"/>
      <c r="I1022" s="506"/>
      <c r="J1022" s="297"/>
      <c r="K1022" s="95"/>
      <c r="L1022" s="95"/>
    </row>
    <row r="1023" spans="1:12" ht="24.95" customHeight="1" x14ac:dyDescent="0.2">
      <c r="A1023" s="339"/>
      <c r="B1023" s="296"/>
      <c r="C1023" s="296"/>
      <c r="D1023" s="296"/>
      <c r="E1023" s="297"/>
      <c r="F1023" s="102"/>
      <c r="G1023" s="297"/>
      <c r="H1023" s="506"/>
      <c r="I1023" s="506"/>
      <c r="J1023" s="297"/>
      <c r="K1023" s="95"/>
      <c r="L1023" s="95"/>
    </row>
    <row r="1024" spans="1:12" ht="24.95" customHeight="1" x14ac:dyDescent="0.2">
      <c r="A1024" s="339"/>
      <c r="B1024" s="296"/>
      <c r="C1024" s="296"/>
      <c r="D1024" s="296"/>
      <c r="E1024" s="297"/>
      <c r="F1024" s="102"/>
      <c r="G1024" s="297"/>
      <c r="H1024" s="506"/>
      <c r="I1024" s="506"/>
      <c r="J1024" s="297"/>
      <c r="K1024" s="95"/>
      <c r="L1024" s="95"/>
    </row>
    <row r="1025" spans="1:12" ht="24.95" customHeight="1" x14ac:dyDescent="0.2">
      <c r="A1025" s="339"/>
      <c r="B1025" s="296"/>
      <c r="C1025" s="296"/>
      <c r="D1025" s="296"/>
      <c r="E1025" s="297"/>
      <c r="F1025" s="102"/>
      <c r="G1025" s="297"/>
      <c r="H1025" s="506"/>
      <c r="I1025" s="506"/>
      <c r="J1025" s="297"/>
      <c r="K1025" s="95"/>
      <c r="L1025" s="95"/>
    </row>
    <row r="1026" spans="1:12" ht="24.95" customHeight="1" x14ac:dyDescent="0.2">
      <c r="A1026" s="339"/>
      <c r="B1026" s="296"/>
      <c r="C1026" s="296"/>
      <c r="D1026" s="296"/>
      <c r="E1026" s="297"/>
      <c r="F1026" s="102"/>
      <c r="G1026" s="297"/>
      <c r="H1026" s="506"/>
      <c r="I1026" s="506"/>
      <c r="J1026" s="297"/>
      <c r="K1026" s="95"/>
      <c r="L1026" s="95"/>
    </row>
    <row r="1027" spans="1:12" ht="24.95" customHeight="1" x14ac:dyDescent="0.2">
      <c r="A1027" s="339"/>
      <c r="B1027" s="296"/>
      <c r="C1027" s="296"/>
      <c r="D1027" s="296"/>
      <c r="E1027" s="297"/>
      <c r="F1027" s="102"/>
      <c r="G1027" s="297"/>
      <c r="H1027" s="506"/>
      <c r="I1027" s="506"/>
      <c r="J1027" s="297"/>
      <c r="K1027" s="95"/>
      <c r="L1027" s="95"/>
    </row>
    <row r="1028" spans="1:12" ht="24.95" customHeight="1" x14ac:dyDescent="0.2">
      <c r="A1028" s="339"/>
      <c r="B1028" s="296"/>
      <c r="C1028" s="296"/>
      <c r="D1028" s="296"/>
      <c r="E1028" s="297"/>
      <c r="F1028" s="102"/>
      <c r="G1028" s="297"/>
      <c r="H1028" s="506"/>
      <c r="I1028" s="506"/>
      <c r="J1028" s="297"/>
      <c r="K1028" s="95"/>
      <c r="L1028" s="95"/>
    </row>
    <row r="1029" spans="1:12" ht="24.95" customHeight="1" x14ac:dyDescent="0.2">
      <c r="A1029" s="339"/>
      <c r="B1029" s="296"/>
      <c r="C1029" s="296"/>
      <c r="D1029" s="296"/>
      <c r="E1029" s="297"/>
      <c r="F1029" s="102"/>
      <c r="G1029" s="297"/>
      <c r="H1029" s="506"/>
      <c r="I1029" s="506"/>
      <c r="J1029" s="297"/>
      <c r="K1029" s="95"/>
      <c r="L1029" s="95"/>
    </row>
    <row r="1030" spans="1:12" ht="24.95" customHeight="1" x14ac:dyDescent="0.2">
      <c r="A1030" s="339"/>
      <c r="B1030" s="296"/>
      <c r="C1030" s="296"/>
      <c r="D1030" s="296"/>
      <c r="E1030" s="297"/>
      <c r="F1030" s="102"/>
      <c r="G1030" s="297"/>
      <c r="H1030" s="506"/>
      <c r="I1030" s="506"/>
      <c r="J1030" s="297"/>
      <c r="K1030" s="95"/>
      <c r="L1030" s="95"/>
    </row>
    <row r="1031" spans="1:12" ht="24.95" customHeight="1" x14ac:dyDescent="0.2">
      <c r="A1031" s="339"/>
      <c r="B1031" s="296"/>
      <c r="C1031" s="296"/>
      <c r="D1031" s="296"/>
      <c r="E1031" s="297"/>
      <c r="F1031" s="102"/>
      <c r="G1031" s="297"/>
      <c r="H1031" s="506"/>
      <c r="I1031" s="506"/>
      <c r="J1031" s="297"/>
      <c r="K1031" s="95"/>
      <c r="L1031" s="95"/>
    </row>
    <row r="1032" spans="1:12" ht="24.95" customHeight="1" x14ac:dyDescent="0.2">
      <c r="A1032" s="339"/>
      <c r="B1032" s="296"/>
      <c r="C1032" s="296"/>
      <c r="D1032" s="296"/>
      <c r="E1032" s="297"/>
      <c r="F1032" s="102"/>
      <c r="G1032" s="297"/>
      <c r="H1032" s="506"/>
      <c r="I1032" s="506"/>
      <c r="J1032" s="297"/>
      <c r="K1032" s="95"/>
      <c r="L1032" s="95"/>
    </row>
    <row r="1033" spans="1:12" ht="24.95" customHeight="1" x14ac:dyDescent="0.2">
      <c r="A1033" s="339"/>
      <c r="B1033" s="296"/>
      <c r="C1033" s="296"/>
      <c r="D1033" s="296"/>
      <c r="E1033" s="297"/>
      <c r="F1033" s="102"/>
      <c r="G1033" s="297"/>
      <c r="H1033" s="506"/>
      <c r="I1033" s="506"/>
      <c r="J1033" s="297"/>
      <c r="K1033" s="95"/>
      <c r="L1033" s="95"/>
    </row>
    <row r="1034" spans="1:12" ht="24.95" customHeight="1" x14ac:dyDescent="0.2">
      <c r="A1034" s="339"/>
      <c r="B1034" s="296"/>
      <c r="C1034" s="296"/>
      <c r="D1034" s="296"/>
      <c r="E1034" s="297"/>
      <c r="F1034" s="102"/>
      <c r="G1034" s="297"/>
      <c r="H1034" s="506"/>
      <c r="I1034" s="506"/>
      <c r="J1034" s="297"/>
      <c r="K1034" s="95"/>
      <c r="L1034" s="95"/>
    </row>
    <row r="1035" spans="1:12" ht="24.95" customHeight="1" x14ac:dyDescent="0.2">
      <c r="A1035" s="339"/>
      <c r="B1035" s="296"/>
      <c r="C1035" s="296"/>
      <c r="D1035" s="296"/>
      <c r="E1035" s="297"/>
      <c r="F1035" s="102"/>
      <c r="G1035" s="297"/>
      <c r="H1035" s="506"/>
      <c r="I1035" s="506"/>
      <c r="J1035" s="297"/>
      <c r="K1035" s="95"/>
      <c r="L1035" s="95"/>
    </row>
    <row r="1036" spans="1:12" ht="24.95" customHeight="1" x14ac:dyDescent="0.2">
      <c r="A1036" s="339"/>
      <c r="B1036" s="296"/>
      <c r="C1036" s="296"/>
      <c r="D1036" s="296"/>
      <c r="E1036" s="297"/>
      <c r="F1036" s="102"/>
      <c r="G1036" s="297"/>
      <c r="H1036" s="506"/>
      <c r="I1036" s="506"/>
      <c r="J1036" s="297"/>
      <c r="K1036" s="95"/>
      <c r="L1036" s="95"/>
    </row>
    <row r="1037" spans="1:12" ht="24.95" customHeight="1" x14ac:dyDescent="0.2">
      <c r="A1037" s="339"/>
      <c r="B1037" s="296"/>
      <c r="C1037" s="296"/>
      <c r="D1037" s="296"/>
      <c r="E1037" s="297"/>
      <c r="F1037" s="102"/>
      <c r="G1037" s="297"/>
      <c r="H1037" s="506"/>
      <c r="I1037" s="506"/>
      <c r="J1037" s="297"/>
      <c r="K1037" s="95"/>
      <c r="L1037" s="95"/>
    </row>
    <row r="1038" spans="1:12" ht="24.95" customHeight="1" x14ac:dyDescent="0.2">
      <c r="A1038" s="339"/>
      <c r="B1038" s="296"/>
      <c r="C1038" s="296"/>
      <c r="D1038" s="296"/>
      <c r="E1038" s="297"/>
      <c r="F1038" s="102"/>
      <c r="G1038" s="297"/>
      <c r="H1038" s="506"/>
      <c r="I1038" s="506"/>
      <c r="J1038" s="297"/>
      <c r="K1038" s="95"/>
      <c r="L1038" s="95"/>
    </row>
    <row r="1039" spans="1:12" ht="24.95" customHeight="1" x14ac:dyDescent="0.2">
      <c r="A1039" s="339"/>
      <c r="B1039" s="296"/>
      <c r="C1039" s="296"/>
      <c r="D1039" s="296"/>
      <c r="E1039" s="297"/>
      <c r="F1039" s="102"/>
      <c r="G1039" s="297"/>
      <c r="H1039" s="506"/>
      <c r="I1039" s="506"/>
      <c r="J1039" s="297"/>
      <c r="K1039" s="95"/>
      <c r="L1039" s="95"/>
    </row>
    <row r="1040" spans="1:12" ht="24.95" customHeight="1" x14ac:dyDescent="0.2">
      <c r="A1040" s="339"/>
      <c r="B1040" s="296"/>
      <c r="C1040" s="296"/>
      <c r="D1040" s="296"/>
      <c r="E1040" s="297"/>
      <c r="F1040" s="102"/>
      <c r="G1040" s="297"/>
      <c r="H1040" s="506"/>
      <c r="I1040" s="506"/>
      <c r="J1040" s="297"/>
      <c r="K1040" s="95"/>
      <c r="L1040" s="95"/>
    </row>
    <row r="1041" spans="1:12" ht="24.95" customHeight="1" x14ac:dyDescent="0.2">
      <c r="A1041" s="339"/>
      <c r="B1041" s="296"/>
      <c r="C1041" s="296"/>
      <c r="D1041" s="296"/>
      <c r="E1041" s="297"/>
      <c r="F1041" s="102"/>
      <c r="G1041" s="297"/>
      <c r="H1041" s="506"/>
      <c r="I1041" s="506"/>
      <c r="J1041" s="297"/>
      <c r="K1041" s="95"/>
      <c r="L1041" s="95"/>
    </row>
    <row r="1042" spans="1:12" ht="24.95" customHeight="1" x14ac:dyDescent="0.2">
      <c r="A1042" s="339"/>
      <c r="B1042" s="296"/>
      <c r="C1042" s="296"/>
      <c r="D1042" s="296"/>
      <c r="E1042" s="297"/>
      <c r="F1042" s="102"/>
      <c r="G1042" s="297"/>
      <c r="H1042" s="506"/>
      <c r="I1042" s="506"/>
      <c r="J1042" s="297"/>
      <c r="K1042" s="95"/>
      <c r="L1042" s="95"/>
    </row>
    <row r="1043" spans="1:12" ht="24.95" customHeight="1" x14ac:dyDescent="0.2">
      <c r="A1043" s="339"/>
      <c r="B1043" s="296"/>
      <c r="C1043" s="296"/>
      <c r="D1043" s="296"/>
      <c r="E1043" s="297"/>
      <c r="F1043" s="102"/>
      <c r="G1043" s="297"/>
      <c r="H1043" s="506"/>
      <c r="I1043" s="506"/>
      <c r="J1043" s="297"/>
      <c r="K1043" s="95"/>
      <c r="L1043" s="95"/>
    </row>
    <row r="1044" spans="1:12" ht="24.95" customHeight="1" x14ac:dyDescent="0.2">
      <c r="A1044" s="339"/>
      <c r="B1044" s="296"/>
      <c r="C1044" s="296"/>
      <c r="D1044" s="296"/>
      <c r="E1044" s="297"/>
      <c r="F1044" s="102"/>
      <c r="G1044" s="297"/>
      <c r="H1044" s="506"/>
      <c r="I1044" s="506"/>
      <c r="J1044" s="297"/>
      <c r="K1044" s="95"/>
      <c r="L1044" s="95"/>
    </row>
    <row r="1045" spans="1:12" ht="24.95" customHeight="1" x14ac:dyDescent="0.2">
      <c r="A1045" s="339"/>
      <c r="B1045" s="296"/>
      <c r="C1045" s="296"/>
      <c r="D1045" s="296"/>
      <c r="E1045" s="297"/>
      <c r="F1045" s="102"/>
      <c r="G1045" s="297"/>
      <c r="H1045" s="506"/>
      <c r="I1045" s="506"/>
      <c r="J1045" s="297"/>
      <c r="K1045" s="95"/>
      <c r="L1045" s="95"/>
    </row>
    <row r="1046" spans="1:12" ht="24.95" customHeight="1" x14ac:dyDescent="0.2">
      <c r="A1046" s="339"/>
      <c r="B1046" s="296"/>
      <c r="C1046" s="296"/>
      <c r="D1046" s="296"/>
      <c r="E1046" s="297"/>
      <c r="F1046" s="102"/>
      <c r="G1046" s="297"/>
      <c r="H1046" s="506"/>
      <c r="I1046" s="506"/>
      <c r="J1046" s="297"/>
      <c r="K1046" s="95"/>
      <c r="L1046" s="95"/>
    </row>
    <row r="1047" spans="1:12" ht="24.95" customHeight="1" x14ac:dyDescent="0.2">
      <c r="A1047" s="339"/>
      <c r="B1047" s="296"/>
      <c r="C1047" s="296"/>
      <c r="D1047" s="296"/>
      <c r="E1047" s="297"/>
      <c r="F1047" s="102"/>
      <c r="G1047" s="297"/>
      <c r="H1047" s="506"/>
      <c r="I1047" s="506"/>
      <c r="J1047" s="297"/>
      <c r="K1047" s="95"/>
      <c r="L1047" s="95"/>
    </row>
    <row r="1048" spans="1:12" ht="24.95" customHeight="1" x14ac:dyDescent="0.2">
      <c r="A1048" s="339"/>
      <c r="B1048" s="296"/>
      <c r="C1048" s="296"/>
      <c r="D1048" s="296"/>
      <c r="E1048" s="297"/>
      <c r="F1048" s="102"/>
      <c r="G1048" s="297"/>
      <c r="H1048" s="506"/>
      <c r="I1048" s="506"/>
      <c r="J1048" s="297"/>
      <c r="K1048" s="95"/>
      <c r="L1048" s="95"/>
    </row>
    <row r="1049" spans="1:12" ht="24.95" customHeight="1" x14ac:dyDescent="0.2">
      <c r="A1049" s="339"/>
      <c r="B1049" s="296"/>
      <c r="C1049" s="296"/>
      <c r="D1049" s="296"/>
      <c r="E1049" s="297"/>
      <c r="F1049" s="102"/>
      <c r="G1049" s="297"/>
      <c r="H1049" s="506"/>
      <c r="I1049" s="506"/>
      <c r="J1049" s="297"/>
      <c r="K1049" s="95"/>
      <c r="L1049" s="95"/>
    </row>
    <row r="1050" spans="1:12" ht="24.95" customHeight="1" x14ac:dyDescent="0.2">
      <c r="A1050" s="339"/>
      <c r="B1050" s="296"/>
      <c r="C1050" s="296"/>
      <c r="D1050" s="296"/>
      <c r="E1050" s="297"/>
      <c r="F1050" s="102"/>
      <c r="G1050" s="297"/>
      <c r="H1050" s="506"/>
      <c r="I1050" s="506"/>
      <c r="J1050" s="297"/>
      <c r="K1050" s="95"/>
      <c r="L1050" s="95"/>
    </row>
    <row r="1051" spans="1:12" ht="24.95" customHeight="1" x14ac:dyDescent="0.2">
      <c r="A1051" s="339"/>
      <c r="B1051" s="296"/>
      <c r="C1051" s="296"/>
      <c r="D1051" s="296"/>
      <c r="E1051" s="297"/>
      <c r="F1051" s="102"/>
      <c r="G1051" s="297"/>
      <c r="H1051" s="506"/>
      <c r="I1051" s="506"/>
      <c r="J1051" s="297"/>
      <c r="K1051" s="95"/>
      <c r="L1051" s="95"/>
    </row>
    <row r="1052" spans="1:12" ht="24.95" customHeight="1" x14ac:dyDescent="0.2">
      <c r="A1052" s="339"/>
      <c r="B1052" s="296"/>
      <c r="C1052" s="296"/>
      <c r="D1052" s="296"/>
      <c r="E1052" s="297"/>
      <c r="F1052" s="102"/>
      <c r="G1052" s="297"/>
      <c r="H1052" s="506"/>
      <c r="I1052" s="506"/>
      <c r="J1052" s="297"/>
      <c r="K1052" s="95"/>
      <c r="L1052" s="95"/>
    </row>
    <row r="1053" spans="1:12" ht="24.95" customHeight="1" x14ac:dyDescent="0.2">
      <c r="A1053" s="339"/>
      <c r="B1053" s="296"/>
      <c r="C1053" s="296"/>
      <c r="D1053" s="296"/>
      <c r="E1053" s="297"/>
      <c r="F1053" s="102"/>
      <c r="G1053" s="297"/>
      <c r="H1053" s="506"/>
      <c r="I1053" s="506"/>
      <c r="J1053" s="297"/>
      <c r="K1053" s="95"/>
      <c r="L1053" s="95"/>
    </row>
    <row r="1054" spans="1:12" ht="24.95" customHeight="1" x14ac:dyDescent="0.2">
      <c r="A1054" s="339"/>
      <c r="B1054" s="296"/>
      <c r="C1054" s="296"/>
      <c r="D1054" s="296"/>
      <c r="E1054" s="297"/>
      <c r="F1054" s="102"/>
      <c r="G1054" s="297"/>
      <c r="H1054" s="506"/>
      <c r="I1054" s="506"/>
      <c r="J1054" s="297"/>
      <c r="K1054" s="95"/>
      <c r="L1054" s="95"/>
    </row>
    <row r="1055" spans="1:12" ht="24.95" customHeight="1" x14ac:dyDescent="0.2">
      <c r="A1055" s="339"/>
      <c r="B1055" s="296"/>
      <c r="C1055" s="296"/>
      <c r="D1055" s="296"/>
      <c r="E1055" s="297"/>
      <c r="F1055" s="102"/>
      <c r="G1055" s="297"/>
      <c r="H1055" s="506"/>
      <c r="I1055" s="506"/>
      <c r="J1055" s="297"/>
      <c r="K1055" s="95"/>
      <c r="L1055" s="95"/>
    </row>
    <row r="1056" spans="1:12" ht="24.95" customHeight="1" x14ac:dyDescent="0.2">
      <c r="A1056" s="339"/>
      <c r="B1056" s="296"/>
      <c r="C1056" s="296"/>
      <c r="D1056" s="296"/>
      <c r="E1056" s="297"/>
      <c r="F1056" s="102"/>
      <c r="G1056" s="297"/>
      <c r="H1056" s="506"/>
      <c r="I1056" s="506"/>
      <c r="J1056" s="297"/>
      <c r="K1056" s="95"/>
      <c r="L1056" s="95"/>
    </row>
    <row r="1057" spans="1:12" ht="24.95" customHeight="1" x14ac:dyDescent="0.2">
      <c r="A1057" s="339"/>
      <c r="B1057" s="296"/>
      <c r="C1057" s="296"/>
      <c r="D1057" s="296"/>
      <c r="E1057" s="297"/>
      <c r="F1057" s="102"/>
      <c r="G1057" s="297"/>
      <c r="H1057" s="506"/>
      <c r="I1057" s="506"/>
      <c r="J1057" s="297"/>
      <c r="K1057" s="95"/>
      <c r="L1057" s="95"/>
    </row>
    <row r="1058" spans="1:12" ht="24.95" customHeight="1" x14ac:dyDescent="0.2">
      <c r="A1058" s="339"/>
      <c r="B1058" s="296"/>
      <c r="C1058" s="296"/>
      <c r="D1058" s="296"/>
      <c r="E1058" s="297"/>
      <c r="F1058" s="102"/>
      <c r="G1058" s="297"/>
      <c r="H1058" s="506"/>
      <c r="I1058" s="506"/>
      <c r="J1058" s="297"/>
      <c r="K1058" s="95"/>
      <c r="L1058" s="95"/>
    </row>
    <row r="1059" spans="1:12" ht="24.95" customHeight="1" x14ac:dyDescent="0.2">
      <c r="A1059" s="339"/>
      <c r="B1059" s="296"/>
      <c r="C1059" s="296"/>
      <c r="D1059" s="296"/>
      <c r="E1059" s="297"/>
      <c r="F1059" s="102"/>
      <c r="G1059" s="297"/>
      <c r="H1059" s="506"/>
      <c r="I1059" s="506"/>
      <c r="J1059" s="297"/>
      <c r="K1059" s="95"/>
      <c r="L1059" s="95"/>
    </row>
    <row r="1060" spans="1:12" ht="24.95" customHeight="1" x14ac:dyDescent="0.2">
      <c r="A1060" s="339"/>
      <c r="B1060" s="296"/>
      <c r="C1060" s="296"/>
      <c r="D1060" s="296"/>
      <c r="E1060" s="297"/>
      <c r="F1060" s="102"/>
      <c r="G1060" s="297"/>
      <c r="H1060" s="506"/>
      <c r="I1060" s="506"/>
      <c r="J1060" s="297"/>
      <c r="K1060" s="95"/>
      <c r="L1060" s="95"/>
    </row>
    <row r="1061" spans="1:12" ht="24.95" customHeight="1" x14ac:dyDescent="0.2">
      <c r="A1061" s="339"/>
      <c r="B1061" s="296"/>
      <c r="C1061" s="296"/>
      <c r="D1061" s="296"/>
      <c r="E1061" s="297"/>
      <c r="F1061" s="102"/>
      <c r="G1061" s="297"/>
      <c r="H1061" s="506"/>
      <c r="I1061" s="506"/>
      <c r="J1061" s="297"/>
      <c r="K1061" s="95"/>
      <c r="L1061" s="95"/>
    </row>
    <row r="1062" spans="1:12" ht="24.95" customHeight="1" x14ac:dyDescent="0.2">
      <c r="A1062" s="339"/>
      <c r="B1062" s="296"/>
      <c r="C1062" s="296"/>
      <c r="D1062" s="296"/>
      <c r="E1062" s="297"/>
      <c r="F1062" s="102"/>
      <c r="G1062" s="297"/>
      <c r="H1062" s="506"/>
      <c r="I1062" s="506"/>
      <c r="J1062" s="297"/>
      <c r="K1062" s="95"/>
      <c r="L1062" s="95"/>
    </row>
    <row r="1063" spans="1:12" ht="24.95" customHeight="1" x14ac:dyDescent="0.2">
      <c r="A1063" s="339"/>
      <c r="B1063" s="296"/>
      <c r="C1063" s="296"/>
      <c r="D1063" s="296"/>
      <c r="E1063" s="297"/>
      <c r="F1063" s="102"/>
      <c r="G1063" s="297"/>
      <c r="H1063" s="506"/>
      <c r="I1063" s="506"/>
      <c r="J1063" s="297"/>
      <c r="K1063" s="95"/>
      <c r="L1063" s="95"/>
    </row>
    <row r="1064" spans="1:12" ht="24.95" customHeight="1" x14ac:dyDescent="0.2">
      <c r="A1064" s="339"/>
      <c r="B1064" s="296"/>
      <c r="C1064" s="296"/>
      <c r="D1064" s="296"/>
      <c r="E1064" s="297"/>
      <c r="F1064" s="102"/>
      <c r="G1064" s="297"/>
      <c r="H1064" s="506"/>
      <c r="I1064" s="506"/>
      <c r="J1064" s="297"/>
      <c r="K1064" s="95"/>
      <c r="L1064" s="95"/>
    </row>
    <row r="1065" spans="1:12" ht="24.95" customHeight="1" x14ac:dyDescent="0.2">
      <c r="A1065" s="339"/>
      <c r="B1065" s="296"/>
      <c r="C1065" s="296"/>
      <c r="D1065" s="296"/>
      <c r="E1065" s="297"/>
      <c r="F1065" s="102"/>
      <c r="G1065" s="297"/>
      <c r="H1065" s="506"/>
      <c r="I1065" s="506"/>
      <c r="J1065" s="297"/>
      <c r="K1065" s="95"/>
      <c r="L1065" s="95"/>
    </row>
    <row r="1066" spans="1:12" ht="24.95" customHeight="1" x14ac:dyDescent="0.2">
      <c r="A1066" s="339"/>
      <c r="B1066" s="296"/>
      <c r="C1066" s="296"/>
      <c r="D1066" s="296"/>
      <c r="E1066" s="297"/>
      <c r="F1066" s="102"/>
      <c r="G1066" s="297"/>
      <c r="H1066" s="506"/>
      <c r="I1066" s="506"/>
      <c r="J1066" s="297"/>
      <c r="K1066" s="95"/>
      <c r="L1066" s="95"/>
    </row>
    <row r="1067" spans="1:12" ht="24.95" customHeight="1" x14ac:dyDescent="0.2">
      <c r="A1067" s="339"/>
      <c r="B1067" s="296"/>
      <c r="C1067" s="296"/>
      <c r="D1067" s="296"/>
      <c r="E1067" s="297"/>
      <c r="F1067" s="102"/>
      <c r="G1067" s="297"/>
      <c r="H1067" s="506"/>
      <c r="I1067" s="506"/>
      <c r="J1067" s="297"/>
      <c r="K1067" s="95"/>
      <c r="L1067" s="95"/>
    </row>
    <row r="1068" spans="1:12" ht="24.95" customHeight="1" x14ac:dyDescent="0.2">
      <c r="A1068" s="339"/>
      <c r="B1068" s="296"/>
      <c r="C1068" s="296"/>
      <c r="D1068" s="296"/>
      <c r="E1068" s="297"/>
      <c r="F1068" s="102"/>
      <c r="G1068" s="297"/>
      <c r="H1068" s="506"/>
      <c r="I1068" s="506"/>
      <c r="J1068" s="297"/>
      <c r="K1068" s="95"/>
      <c r="L1068" s="95"/>
    </row>
    <row r="1069" spans="1:12" ht="24.95" customHeight="1" x14ac:dyDescent="0.2">
      <c r="A1069" s="339"/>
      <c r="B1069" s="296"/>
      <c r="C1069" s="296"/>
      <c r="D1069" s="296"/>
      <c r="E1069" s="297"/>
      <c r="F1069" s="102"/>
      <c r="G1069" s="297"/>
      <c r="H1069" s="506"/>
      <c r="I1069" s="506"/>
      <c r="J1069" s="297"/>
      <c r="K1069" s="95"/>
      <c r="L1069" s="95"/>
    </row>
    <row r="1070" spans="1:12" ht="24.95" customHeight="1" x14ac:dyDescent="0.2">
      <c r="A1070" s="339"/>
      <c r="B1070" s="296"/>
      <c r="C1070" s="296"/>
      <c r="D1070" s="296"/>
      <c r="E1070" s="297"/>
      <c r="F1070" s="102"/>
      <c r="G1070" s="297"/>
      <c r="H1070" s="506"/>
      <c r="I1070" s="506"/>
      <c r="J1070" s="297"/>
      <c r="K1070" s="95"/>
      <c r="L1070" s="95"/>
    </row>
    <row r="1071" spans="1:12" ht="24.95" customHeight="1" x14ac:dyDescent="0.2">
      <c r="A1071" s="339"/>
      <c r="B1071" s="296"/>
      <c r="C1071" s="296"/>
      <c r="D1071" s="296"/>
      <c r="E1071" s="297"/>
      <c r="F1071" s="102"/>
      <c r="G1071" s="297"/>
      <c r="H1071" s="506"/>
      <c r="I1071" s="506"/>
      <c r="J1071" s="297"/>
      <c r="K1071" s="95"/>
      <c r="L1071" s="95"/>
    </row>
    <row r="1072" spans="1:12" ht="24.95" customHeight="1" x14ac:dyDescent="0.2">
      <c r="A1072" s="339"/>
      <c r="B1072" s="296"/>
      <c r="C1072" s="296"/>
      <c r="D1072" s="296"/>
      <c r="E1072" s="297"/>
      <c r="F1072" s="102"/>
      <c r="G1072" s="297"/>
      <c r="H1072" s="506"/>
      <c r="I1072" s="506"/>
      <c r="J1072" s="297"/>
      <c r="K1072" s="95"/>
      <c r="L1072" s="95"/>
    </row>
    <row r="1073" spans="1:12" ht="24.95" customHeight="1" x14ac:dyDescent="0.2">
      <c r="A1073" s="339"/>
      <c r="B1073" s="296"/>
      <c r="C1073" s="296"/>
      <c r="D1073" s="296"/>
      <c r="E1073" s="297"/>
      <c r="F1073" s="102"/>
      <c r="G1073" s="297"/>
      <c r="H1073" s="506"/>
      <c r="I1073" s="506"/>
      <c r="J1073" s="297"/>
      <c r="K1073" s="95"/>
      <c r="L1073" s="95"/>
    </row>
    <row r="1074" spans="1:12" ht="24.95" customHeight="1" x14ac:dyDescent="0.2">
      <c r="A1074" s="339"/>
      <c r="B1074" s="296"/>
      <c r="C1074" s="296"/>
      <c r="D1074" s="296"/>
      <c r="E1074" s="297"/>
      <c r="F1074" s="102"/>
      <c r="G1074" s="297"/>
      <c r="H1074" s="506"/>
      <c r="I1074" s="506"/>
      <c r="J1074" s="297"/>
      <c r="K1074" s="95"/>
      <c r="L1074" s="95"/>
    </row>
    <row r="1075" spans="1:12" ht="24.95" customHeight="1" x14ac:dyDescent="0.2">
      <c r="A1075" s="339"/>
      <c r="B1075" s="296"/>
      <c r="C1075" s="296"/>
      <c r="D1075" s="296"/>
      <c r="E1075" s="297"/>
      <c r="F1075" s="102"/>
      <c r="G1075" s="297"/>
      <c r="H1075" s="506"/>
      <c r="I1075" s="506"/>
      <c r="J1075" s="297"/>
      <c r="K1075" s="95"/>
      <c r="L1075" s="95"/>
    </row>
    <row r="1076" spans="1:12" ht="24.95" customHeight="1" x14ac:dyDescent="0.2">
      <c r="A1076" s="339"/>
      <c r="B1076" s="296"/>
      <c r="C1076" s="296"/>
      <c r="D1076" s="296"/>
      <c r="E1076" s="297"/>
      <c r="F1076" s="102"/>
      <c r="G1076" s="297"/>
      <c r="H1076" s="506"/>
      <c r="I1076" s="506"/>
      <c r="J1076" s="297"/>
      <c r="K1076" s="95"/>
      <c r="L1076" s="95"/>
    </row>
    <row r="1077" spans="1:12" ht="24.95" customHeight="1" x14ac:dyDescent="0.2">
      <c r="A1077" s="339"/>
      <c r="B1077" s="296"/>
      <c r="C1077" s="296"/>
      <c r="D1077" s="296"/>
      <c r="E1077" s="297"/>
      <c r="F1077" s="102"/>
      <c r="G1077" s="297"/>
      <c r="H1077" s="506"/>
      <c r="I1077" s="506"/>
      <c r="J1077" s="297"/>
      <c r="K1077" s="95"/>
      <c r="L1077" s="95"/>
    </row>
    <row r="1078" spans="1:12" ht="24.95" customHeight="1" x14ac:dyDescent="0.2">
      <c r="A1078" s="339"/>
      <c r="B1078" s="296"/>
      <c r="C1078" s="296"/>
      <c r="D1078" s="296"/>
      <c r="E1078" s="297"/>
      <c r="F1078" s="102"/>
      <c r="G1078" s="297"/>
      <c r="H1078" s="506"/>
      <c r="I1078" s="506"/>
      <c r="J1078" s="297"/>
      <c r="K1078" s="95"/>
      <c r="L1078" s="95"/>
    </row>
    <row r="1079" spans="1:12" ht="24.95" customHeight="1" x14ac:dyDescent="0.2">
      <c r="A1079" s="339"/>
      <c r="B1079" s="296"/>
      <c r="C1079" s="296"/>
      <c r="D1079" s="296"/>
      <c r="E1079" s="297"/>
      <c r="F1079" s="102"/>
      <c r="G1079" s="297"/>
      <c r="H1079" s="506"/>
      <c r="I1079" s="506"/>
      <c r="J1079" s="297"/>
      <c r="K1079" s="95"/>
      <c r="L1079" s="95"/>
    </row>
    <row r="1080" spans="1:12" ht="24.95" customHeight="1" x14ac:dyDescent="0.2">
      <c r="A1080" s="339"/>
      <c r="B1080" s="296"/>
      <c r="C1080" s="296"/>
      <c r="D1080" s="296"/>
      <c r="E1080" s="297"/>
      <c r="F1080" s="102"/>
      <c r="G1080" s="297"/>
      <c r="H1080" s="506"/>
      <c r="I1080" s="506"/>
      <c r="J1080" s="297"/>
      <c r="K1080" s="95"/>
      <c r="L1080" s="95"/>
    </row>
    <row r="1081" spans="1:12" ht="24.95" customHeight="1" x14ac:dyDescent="0.2">
      <c r="A1081" s="339"/>
      <c r="B1081" s="296"/>
      <c r="C1081" s="296"/>
      <c r="D1081" s="296"/>
      <c r="E1081" s="297"/>
      <c r="F1081" s="102"/>
      <c r="G1081" s="297"/>
      <c r="H1081" s="506"/>
      <c r="I1081" s="506"/>
      <c r="J1081" s="297"/>
      <c r="K1081" s="95"/>
      <c r="L1081" s="95"/>
    </row>
    <row r="1082" spans="1:12" ht="24.95" customHeight="1" x14ac:dyDescent="0.2">
      <c r="A1082" s="339"/>
      <c r="B1082" s="296"/>
      <c r="C1082" s="296"/>
      <c r="D1082" s="296"/>
      <c r="E1082" s="297"/>
      <c r="F1082" s="102"/>
      <c r="G1082" s="297"/>
      <c r="H1082" s="506"/>
      <c r="I1082" s="506"/>
      <c r="J1082" s="297"/>
      <c r="K1082" s="95"/>
      <c r="L1082" s="95"/>
    </row>
    <row r="1083" spans="1:12" ht="24.95" customHeight="1" x14ac:dyDescent="0.2">
      <c r="A1083" s="339"/>
      <c r="B1083" s="296"/>
      <c r="C1083" s="296"/>
      <c r="D1083" s="296"/>
      <c r="E1083" s="297"/>
      <c r="F1083" s="102"/>
      <c r="G1083" s="297"/>
      <c r="H1083" s="506"/>
      <c r="I1083" s="506"/>
      <c r="J1083" s="297"/>
      <c r="K1083" s="95"/>
      <c r="L1083" s="95"/>
    </row>
    <row r="1084" spans="1:12" ht="24.95" customHeight="1" x14ac:dyDescent="0.2">
      <c r="A1084" s="339"/>
      <c r="B1084" s="296"/>
      <c r="C1084" s="296"/>
      <c r="D1084" s="296"/>
      <c r="E1084" s="297"/>
      <c r="F1084" s="102"/>
      <c r="G1084" s="297"/>
      <c r="H1084" s="506"/>
      <c r="I1084" s="506"/>
      <c r="J1084" s="297"/>
      <c r="K1084" s="95"/>
      <c r="L1084" s="95"/>
    </row>
    <row r="1085" spans="1:12" ht="24.95" customHeight="1" x14ac:dyDescent="0.2">
      <c r="A1085" s="339"/>
      <c r="B1085" s="296"/>
      <c r="C1085" s="296"/>
      <c r="D1085" s="296"/>
      <c r="E1085" s="297"/>
      <c r="F1085" s="102"/>
      <c r="G1085" s="297"/>
      <c r="H1085" s="506"/>
      <c r="I1085" s="506"/>
      <c r="J1085" s="297"/>
      <c r="K1085" s="95"/>
      <c r="L1085" s="95"/>
    </row>
    <row r="1086" spans="1:12" ht="24.95" customHeight="1" x14ac:dyDescent="0.2">
      <c r="A1086" s="339"/>
      <c r="B1086" s="296"/>
      <c r="C1086" s="296"/>
      <c r="D1086" s="296"/>
      <c r="E1086" s="297"/>
      <c r="F1086" s="102"/>
      <c r="G1086" s="297"/>
      <c r="H1086" s="506"/>
      <c r="I1086" s="506"/>
      <c r="J1086" s="297"/>
      <c r="K1086" s="95"/>
      <c r="L1086" s="95"/>
    </row>
    <row r="1087" spans="1:12" ht="24.95" customHeight="1" x14ac:dyDescent="0.2">
      <c r="A1087" s="339"/>
      <c r="B1087" s="296"/>
      <c r="C1087" s="296"/>
      <c r="D1087" s="296"/>
      <c r="E1087" s="297"/>
      <c r="F1087" s="102"/>
      <c r="G1087" s="297"/>
      <c r="H1087" s="506"/>
      <c r="I1087" s="506"/>
      <c r="J1087" s="297"/>
      <c r="K1087" s="95"/>
      <c r="L1087" s="95"/>
    </row>
    <row r="1088" spans="1:12" ht="24.95" customHeight="1" x14ac:dyDescent="0.2">
      <c r="A1088" s="339"/>
      <c r="B1088" s="296"/>
      <c r="C1088" s="296"/>
      <c r="D1088" s="296"/>
      <c r="E1088" s="297"/>
      <c r="F1088" s="102"/>
      <c r="G1088" s="297"/>
      <c r="H1088" s="506"/>
      <c r="I1088" s="506"/>
      <c r="J1088" s="297"/>
      <c r="K1088" s="95"/>
      <c r="L1088" s="95"/>
    </row>
    <row r="1089" spans="1:12" ht="24.95" customHeight="1" x14ac:dyDescent="0.2">
      <c r="A1089" s="339"/>
      <c r="B1089" s="296"/>
      <c r="C1089" s="296"/>
      <c r="D1089" s="296"/>
      <c r="E1089" s="297"/>
      <c r="F1089" s="102"/>
      <c r="G1089" s="297"/>
      <c r="H1089" s="506"/>
      <c r="I1089" s="506"/>
      <c r="J1089" s="297"/>
      <c r="K1089" s="95"/>
      <c r="L1089" s="95"/>
    </row>
    <row r="1090" spans="1:12" ht="24.95" customHeight="1" x14ac:dyDescent="0.2">
      <c r="A1090" s="339"/>
      <c r="B1090" s="296"/>
      <c r="C1090" s="296"/>
      <c r="D1090" s="296"/>
      <c r="E1090" s="297"/>
      <c r="F1090" s="102"/>
      <c r="G1090" s="297"/>
      <c r="H1090" s="506"/>
      <c r="I1090" s="506"/>
      <c r="J1090" s="297"/>
      <c r="K1090" s="95"/>
      <c r="L1090" s="95"/>
    </row>
    <row r="1091" spans="1:12" ht="24.95" customHeight="1" x14ac:dyDescent="0.2">
      <c r="A1091" s="339"/>
      <c r="B1091" s="296"/>
      <c r="C1091" s="296"/>
      <c r="D1091" s="296"/>
      <c r="E1091" s="297"/>
      <c r="F1091" s="102"/>
      <c r="G1091" s="297"/>
      <c r="H1091" s="506"/>
      <c r="I1091" s="506"/>
      <c r="J1091" s="297"/>
      <c r="K1091" s="95"/>
      <c r="L1091" s="95"/>
    </row>
    <row r="1092" spans="1:12" ht="24.95" customHeight="1" x14ac:dyDescent="0.2">
      <c r="A1092" s="339"/>
      <c r="B1092" s="296"/>
      <c r="C1092" s="296"/>
      <c r="D1092" s="296"/>
      <c r="E1092" s="297"/>
      <c r="F1092" s="102"/>
      <c r="G1092" s="297"/>
      <c r="H1092" s="506"/>
      <c r="I1092" s="506"/>
      <c r="J1092" s="297"/>
      <c r="K1092" s="95"/>
      <c r="L1092" s="95"/>
    </row>
    <row r="1093" spans="1:12" ht="24.95" customHeight="1" x14ac:dyDescent="0.2">
      <c r="A1093" s="339"/>
      <c r="B1093" s="296"/>
      <c r="C1093" s="296"/>
      <c r="D1093" s="296"/>
      <c r="E1093" s="297"/>
      <c r="F1093" s="102"/>
      <c r="G1093" s="297"/>
      <c r="H1093" s="506"/>
      <c r="I1093" s="506"/>
      <c r="J1093" s="297"/>
      <c r="K1093" s="95"/>
      <c r="L1093" s="95"/>
    </row>
    <row r="1094" spans="1:12" ht="24.95" customHeight="1" x14ac:dyDescent="0.2">
      <c r="A1094" s="339"/>
      <c r="B1094" s="296"/>
      <c r="C1094" s="296"/>
      <c r="D1094" s="296"/>
      <c r="E1094" s="297"/>
      <c r="F1094" s="102"/>
      <c r="G1094" s="297"/>
      <c r="H1094" s="506"/>
      <c r="I1094" s="506"/>
      <c r="J1094" s="297"/>
      <c r="K1094" s="95"/>
      <c r="L1094" s="95"/>
    </row>
    <row r="1095" spans="1:12" ht="24.95" customHeight="1" x14ac:dyDescent="0.2">
      <c r="A1095" s="339"/>
      <c r="B1095" s="296"/>
      <c r="C1095" s="296"/>
      <c r="D1095" s="296"/>
      <c r="E1095" s="297"/>
      <c r="F1095" s="102"/>
      <c r="G1095" s="297"/>
      <c r="H1095" s="506"/>
      <c r="I1095" s="506"/>
      <c r="J1095" s="297"/>
      <c r="K1095" s="95"/>
      <c r="L1095" s="95"/>
    </row>
    <row r="1096" spans="1:12" ht="24.95" customHeight="1" x14ac:dyDescent="0.2">
      <c r="A1096" s="339"/>
      <c r="B1096" s="296"/>
      <c r="C1096" s="296"/>
      <c r="D1096" s="296"/>
      <c r="E1096" s="297"/>
      <c r="F1096" s="102"/>
      <c r="G1096" s="297"/>
      <c r="H1096" s="506"/>
      <c r="I1096" s="506"/>
      <c r="J1096" s="297"/>
      <c r="K1096" s="95"/>
      <c r="L1096" s="95"/>
    </row>
    <row r="1097" spans="1:12" ht="24.95" customHeight="1" x14ac:dyDescent="0.2">
      <c r="A1097" s="339"/>
      <c r="B1097" s="296"/>
      <c r="C1097" s="296"/>
      <c r="D1097" s="296"/>
      <c r="E1097" s="297"/>
      <c r="F1097" s="102"/>
      <c r="G1097" s="297"/>
      <c r="H1097" s="506"/>
      <c r="I1097" s="506"/>
      <c r="J1097" s="297"/>
      <c r="K1097" s="95"/>
      <c r="L1097" s="95"/>
    </row>
    <row r="1098" spans="1:12" ht="24.95" customHeight="1" x14ac:dyDescent="0.2">
      <c r="A1098" s="339"/>
      <c r="B1098" s="296"/>
      <c r="C1098" s="296"/>
      <c r="D1098" s="296"/>
      <c r="E1098" s="297"/>
      <c r="F1098" s="102"/>
      <c r="G1098" s="297"/>
      <c r="H1098" s="506"/>
      <c r="I1098" s="506"/>
      <c r="J1098" s="297"/>
      <c r="K1098" s="95"/>
      <c r="L1098" s="95"/>
    </row>
    <row r="1099" spans="1:12" ht="24.95" customHeight="1" x14ac:dyDescent="0.2">
      <c r="A1099" s="339"/>
      <c r="B1099" s="296"/>
      <c r="C1099" s="296"/>
      <c r="D1099" s="296"/>
      <c r="E1099" s="297"/>
      <c r="F1099" s="102"/>
      <c r="G1099" s="297"/>
      <c r="H1099" s="506"/>
      <c r="I1099" s="506"/>
      <c r="J1099" s="297"/>
      <c r="K1099" s="95"/>
      <c r="L1099" s="95"/>
    </row>
    <row r="1100" spans="1:12" ht="24.95" customHeight="1" x14ac:dyDescent="0.2">
      <c r="A1100" s="339"/>
      <c r="B1100" s="296"/>
      <c r="C1100" s="296"/>
      <c r="D1100" s="296"/>
      <c r="E1100" s="297"/>
      <c r="F1100" s="102"/>
      <c r="G1100" s="297"/>
      <c r="H1100" s="506"/>
      <c r="I1100" s="506"/>
      <c r="J1100" s="297"/>
      <c r="K1100" s="95"/>
      <c r="L1100" s="95"/>
    </row>
    <row r="1101" spans="1:12" ht="24.95" customHeight="1" x14ac:dyDescent="0.2">
      <c r="A1101" s="339"/>
      <c r="B1101" s="296"/>
      <c r="C1101" s="296"/>
      <c r="D1101" s="296"/>
      <c r="E1101" s="297"/>
      <c r="F1101" s="102"/>
      <c r="G1101" s="297"/>
      <c r="H1101" s="506"/>
      <c r="I1101" s="506"/>
      <c r="J1101" s="297"/>
      <c r="K1101" s="95"/>
      <c r="L1101" s="95"/>
    </row>
    <row r="1102" spans="1:12" ht="24.95" customHeight="1" x14ac:dyDescent="0.2">
      <c r="A1102" s="339"/>
      <c r="B1102" s="296"/>
      <c r="C1102" s="296"/>
      <c r="D1102" s="296"/>
      <c r="E1102" s="297"/>
      <c r="F1102" s="102"/>
      <c r="G1102" s="297"/>
      <c r="H1102" s="506"/>
      <c r="I1102" s="506"/>
      <c r="J1102" s="297"/>
      <c r="K1102" s="95"/>
      <c r="L1102" s="95"/>
    </row>
    <row r="1103" spans="1:12" ht="24.95" customHeight="1" x14ac:dyDescent="0.2">
      <c r="A1103" s="339"/>
      <c r="B1103" s="296"/>
      <c r="C1103" s="296"/>
      <c r="D1103" s="296"/>
      <c r="E1103" s="297"/>
      <c r="F1103" s="102"/>
      <c r="G1103" s="297"/>
      <c r="H1103" s="506"/>
      <c r="I1103" s="506"/>
      <c r="J1103" s="297"/>
      <c r="K1103" s="95"/>
      <c r="L1103" s="95"/>
    </row>
    <row r="1104" spans="1:12" ht="24.95" customHeight="1" x14ac:dyDescent="0.2">
      <c r="A1104" s="339"/>
      <c r="B1104" s="296"/>
      <c r="C1104" s="296"/>
      <c r="D1104" s="296"/>
      <c r="E1104" s="297"/>
      <c r="F1104" s="102"/>
      <c r="G1104" s="297"/>
      <c r="H1104" s="506"/>
      <c r="I1104" s="506"/>
      <c r="J1104" s="297"/>
      <c r="K1104" s="95"/>
      <c r="L1104" s="95"/>
    </row>
    <row r="1105" spans="1:12" ht="24.95" customHeight="1" x14ac:dyDescent="0.2">
      <c r="A1105" s="339"/>
      <c r="B1105" s="296"/>
      <c r="C1105" s="296"/>
      <c r="D1105" s="296"/>
      <c r="E1105" s="297"/>
      <c r="F1105" s="102"/>
      <c r="G1105" s="297"/>
      <c r="H1105" s="506"/>
      <c r="I1105" s="506"/>
      <c r="J1105" s="297"/>
      <c r="K1105" s="95"/>
      <c r="L1105" s="95"/>
    </row>
    <row r="1106" spans="1:12" ht="24.95" customHeight="1" x14ac:dyDescent="0.2">
      <c r="A1106" s="339"/>
      <c r="B1106" s="296"/>
      <c r="C1106" s="296"/>
      <c r="D1106" s="296"/>
      <c r="E1106" s="297"/>
      <c r="F1106" s="102"/>
      <c r="G1106" s="297"/>
      <c r="H1106" s="506"/>
      <c r="I1106" s="506"/>
      <c r="J1106" s="297"/>
      <c r="K1106" s="95"/>
      <c r="L1106" s="95"/>
    </row>
    <row r="1107" spans="1:12" ht="24.95" customHeight="1" x14ac:dyDescent="0.2">
      <c r="A1107" s="339"/>
      <c r="B1107" s="296"/>
      <c r="C1107" s="296"/>
      <c r="D1107" s="296"/>
      <c r="E1107" s="297"/>
      <c r="F1107" s="102"/>
      <c r="G1107" s="297"/>
      <c r="H1107" s="506"/>
      <c r="I1107" s="506"/>
      <c r="J1107" s="297"/>
      <c r="K1107" s="95"/>
      <c r="L1107" s="95"/>
    </row>
    <row r="1108" spans="1:12" ht="24.95" customHeight="1" x14ac:dyDescent="0.2">
      <c r="A1108" s="339"/>
      <c r="B1108" s="296"/>
      <c r="C1108" s="296"/>
      <c r="D1108" s="296"/>
      <c r="E1108" s="297"/>
      <c r="F1108" s="102"/>
      <c r="G1108" s="297"/>
      <c r="H1108" s="506"/>
      <c r="I1108" s="506"/>
      <c r="J1108" s="297"/>
      <c r="K1108" s="95"/>
      <c r="L1108" s="95"/>
    </row>
    <row r="1109" spans="1:12" ht="24.95" customHeight="1" x14ac:dyDescent="0.2">
      <c r="A1109" s="339"/>
      <c r="B1109" s="296"/>
      <c r="C1109" s="296"/>
      <c r="D1109" s="296"/>
      <c r="E1109" s="297"/>
      <c r="F1109" s="102"/>
      <c r="G1109" s="297"/>
      <c r="H1109" s="506"/>
      <c r="I1109" s="506"/>
      <c r="J1109" s="297"/>
      <c r="K1109" s="95"/>
      <c r="L1109" s="95"/>
    </row>
    <row r="1110" spans="1:12" ht="24.95" customHeight="1" x14ac:dyDescent="0.2">
      <c r="A1110" s="339"/>
      <c r="B1110" s="296"/>
      <c r="C1110" s="296"/>
      <c r="D1110" s="296"/>
      <c r="E1110" s="297"/>
      <c r="F1110" s="102"/>
      <c r="G1110" s="297"/>
      <c r="H1110" s="506"/>
      <c r="I1110" s="506"/>
      <c r="J1110" s="297"/>
      <c r="K1110" s="95"/>
      <c r="L1110" s="95"/>
    </row>
    <row r="1111" spans="1:12" ht="24.95" customHeight="1" x14ac:dyDescent="0.2">
      <c r="A1111" s="339"/>
      <c r="B1111" s="296"/>
      <c r="C1111" s="296"/>
      <c r="D1111" s="296"/>
      <c r="E1111" s="297"/>
      <c r="F1111" s="102"/>
      <c r="G1111" s="297"/>
      <c r="H1111" s="506"/>
      <c r="I1111" s="506"/>
      <c r="J1111" s="297"/>
      <c r="K1111" s="95"/>
      <c r="L1111" s="95"/>
    </row>
    <row r="1112" spans="1:12" ht="24.95" customHeight="1" x14ac:dyDescent="0.2">
      <c r="A1112" s="339"/>
      <c r="B1112" s="296"/>
      <c r="C1112" s="296"/>
      <c r="D1112" s="296"/>
      <c r="E1112" s="297"/>
      <c r="F1112" s="102"/>
      <c r="G1112" s="297"/>
      <c r="H1112" s="506"/>
      <c r="I1112" s="506"/>
      <c r="J1112" s="297"/>
      <c r="K1112" s="95"/>
      <c r="L1112" s="95"/>
    </row>
    <row r="1113" spans="1:12" ht="24.95" customHeight="1" x14ac:dyDescent="0.2">
      <c r="A1113" s="339"/>
      <c r="B1113" s="296"/>
      <c r="C1113" s="296"/>
      <c r="D1113" s="296"/>
      <c r="E1113" s="297"/>
      <c r="F1113" s="102"/>
      <c r="G1113" s="297"/>
      <c r="H1113" s="506"/>
      <c r="I1113" s="506"/>
      <c r="J1113" s="297"/>
      <c r="K1113" s="95"/>
      <c r="L1113" s="95"/>
    </row>
    <row r="1114" spans="1:12" ht="24.95" customHeight="1" x14ac:dyDescent="0.2">
      <c r="A1114" s="339"/>
      <c r="B1114" s="296"/>
      <c r="C1114" s="296"/>
      <c r="D1114" s="296"/>
      <c r="E1114" s="297"/>
      <c r="F1114" s="102"/>
      <c r="G1114" s="297"/>
      <c r="H1114" s="506"/>
      <c r="I1114" s="506"/>
      <c r="J1114" s="297"/>
      <c r="K1114" s="95"/>
      <c r="L1114" s="95"/>
    </row>
    <row r="1115" spans="1:12" ht="24.95" customHeight="1" x14ac:dyDescent="0.2">
      <c r="A1115" s="339"/>
      <c r="B1115" s="296"/>
      <c r="C1115" s="296"/>
      <c r="D1115" s="296"/>
      <c r="E1115" s="297"/>
      <c r="F1115" s="102"/>
      <c r="G1115" s="297"/>
      <c r="H1115" s="506"/>
      <c r="I1115" s="506"/>
      <c r="J1115" s="297"/>
      <c r="K1115" s="95"/>
      <c r="L1115" s="95"/>
    </row>
    <row r="1116" spans="1:12" ht="24.95" customHeight="1" x14ac:dyDescent="0.2">
      <c r="A1116" s="339"/>
      <c r="B1116" s="296"/>
      <c r="C1116" s="296"/>
      <c r="D1116" s="296"/>
      <c r="E1116" s="297"/>
      <c r="F1116" s="102"/>
      <c r="G1116" s="297"/>
      <c r="H1116" s="506"/>
      <c r="I1116" s="506"/>
      <c r="J1116" s="297"/>
      <c r="K1116" s="95"/>
      <c r="L1116" s="95"/>
    </row>
    <row r="1117" spans="1:12" ht="24.95" customHeight="1" x14ac:dyDescent="0.2">
      <c r="A1117" s="339"/>
      <c r="B1117" s="296"/>
      <c r="C1117" s="296"/>
      <c r="D1117" s="296"/>
      <c r="E1117" s="297"/>
      <c r="F1117" s="102"/>
      <c r="G1117" s="297"/>
      <c r="H1117" s="506"/>
      <c r="I1117" s="506"/>
      <c r="J1117" s="297"/>
      <c r="K1117" s="95"/>
      <c r="L1117" s="95"/>
    </row>
    <row r="1118" spans="1:12" ht="24.95" customHeight="1" x14ac:dyDescent="0.2">
      <c r="A1118" s="339"/>
      <c r="B1118" s="296"/>
      <c r="C1118" s="296"/>
      <c r="D1118" s="296"/>
      <c r="E1118" s="297"/>
      <c r="F1118" s="102"/>
      <c r="G1118" s="297"/>
      <c r="H1118" s="506"/>
      <c r="I1118" s="506"/>
      <c r="J1118" s="297"/>
      <c r="K1118" s="95"/>
      <c r="L1118" s="95"/>
    </row>
    <row r="1119" spans="1:12" ht="24.95" customHeight="1" x14ac:dyDescent="0.2">
      <c r="A1119" s="339"/>
      <c r="B1119" s="296"/>
      <c r="C1119" s="296"/>
      <c r="D1119" s="296"/>
      <c r="E1119" s="297"/>
      <c r="F1119" s="102"/>
      <c r="G1119" s="297"/>
      <c r="H1119" s="506"/>
      <c r="I1119" s="506"/>
      <c r="J1119" s="297"/>
      <c r="K1119" s="95"/>
      <c r="L1119" s="95"/>
    </row>
    <row r="1120" spans="1:12" ht="24.95" customHeight="1" x14ac:dyDescent="0.2">
      <c r="A1120" s="339"/>
      <c r="B1120" s="296"/>
      <c r="C1120" s="296"/>
      <c r="D1120" s="296"/>
      <c r="E1120" s="297"/>
      <c r="F1120" s="102"/>
      <c r="G1120" s="297"/>
      <c r="H1120" s="506"/>
      <c r="I1120" s="506"/>
      <c r="J1120" s="297"/>
      <c r="K1120" s="95"/>
      <c r="L1120" s="95"/>
    </row>
    <row r="1121" spans="1:12" ht="24.95" customHeight="1" x14ac:dyDescent="0.2">
      <c r="A1121" s="339"/>
      <c r="B1121" s="296"/>
      <c r="C1121" s="296"/>
      <c r="D1121" s="296"/>
      <c r="E1121" s="297"/>
      <c r="F1121" s="102"/>
      <c r="G1121" s="297"/>
      <c r="H1121" s="506"/>
      <c r="I1121" s="506"/>
      <c r="J1121" s="297"/>
      <c r="K1121" s="95"/>
      <c r="L1121" s="95"/>
    </row>
    <row r="1122" spans="1:12" ht="24.95" customHeight="1" x14ac:dyDescent="0.2">
      <c r="A1122" s="339"/>
      <c r="B1122" s="296"/>
      <c r="C1122" s="296"/>
      <c r="D1122" s="296"/>
      <c r="E1122" s="297"/>
      <c r="F1122" s="102"/>
      <c r="G1122" s="297"/>
      <c r="H1122" s="506"/>
      <c r="I1122" s="506"/>
      <c r="J1122" s="297"/>
      <c r="K1122" s="95"/>
      <c r="L1122" s="95"/>
    </row>
    <row r="1123" spans="1:12" ht="24.95" customHeight="1" x14ac:dyDescent="0.2">
      <c r="A1123" s="339"/>
      <c r="B1123" s="296"/>
      <c r="C1123" s="296"/>
      <c r="D1123" s="296"/>
      <c r="E1123" s="297"/>
      <c r="F1123" s="102"/>
      <c r="G1123" s="297"/>
      <c r="H1123" s="506"/>
      <c r="I1123" s="506"/>
      <c r="J1123" s="297"/>
      <c r="K1123" s="95"/>
      <c r="L1123" s="95"/>
    </row>
    <row r="1124" spans="1:12" ht="24.95" customHeight="1" x14ac:dyDescent="0.2">
      <c r="A1124" s="339"/>
      <c r="B1124" s="296"/>
      <c r="C1124" s="296"/>
      <c r="D1124" s="296"/>
      <c r="E1124" s="297"/>
      <c r="F1124" s="102"/>
      <c r="G1124" s="297"/>
      <c r="H1124" s="506"/>
      <c r="I1124" s="506"/>
      <c r="J1124" s="297"/>
      <c r="K1124" s="95"/>
      <c r="L1124" s="95"/>
    </row>
    <row r="1125" spans="1:12" ht="24.95" customHeight="1" x14ac:dyDescent="0.2">
      <c r="A1125" s="339"/>
      <c r="B1125" s="296"/>
      <c r="C1125" s="296"/>
      <c r="D1125" s="296"/>
      <c r="E1125" s="297"/>
      <c r="F1125" s="102"/>
      <c r="G1125" s="297"/>
      <c r="H1125" s="506"/>
      <c r="I1125" s="506"/>
      <c r="J1125" s="297"/>
      <c r="K1125" s="95"/>
      <c r="L1125" s="95"/>
    </row>
    <row r="1126" spans="1:12" ht="24.95" customHeight="1" x14ac:dyDescent="0.2">
      <c r="A1126" s="339"/>
      <c r="B1126" s="296"/>
      <c r="C1126" s="296"/>
      <c r="D1126" s="296"/>
      <c r="E1126" s="297"/>
      <c r="F1126" s="102"/>
      <c r="G1126" s="297"/>
      <c r="H1126" s="506"/>
      <c r="I1126" s="506"/>
      <c r="J1126" s="297"/>
      <c r="K1126" s="95"/>
      <c r="L1126" s="95"/>
    </row>
    <row r="1127" spans="1:12" ht="24.95" customHeight="1" x14ac:dyDescent="0.2">
      <c r="A1127" s="339"/>
      <c r="B1127" s="296"/>
      <c r="C1127" s="296"/>
      <c r="D1127" s="296"/>
      <c r="E1127" s="297"/>
      <c r="F1127" s="102"/>
      <c r="G1127" s="297"/>
      <c r="H1127" s="506"/>
      <c r="I1127" s="506"/>
      <c r="J1127" s="297"/>
      <c r="K1127" s="95"/>
      <c r="L1127" s="95"/>
    </row>
    <row r="1128" spans="1:12" ht="24.95" customHeight="1" x14ac:dyDescent="0.2">
      <c r="A1128" s="339"/>
      <c r="B1128" s="296"/>
      <c r="C1128" s="296"/>
      <c r="D1128" s="296"/>
      <c r="E1128" s="297"/>
      <c r="F1128" s="102"/>
      <c r="G1128" s="297"/>
      <c r="H1128" s="506"/>
      <c r="I1128" s="506"/>
      <c r="J1128" s="297"/>
      <c r="K1128" s="95"/>
      <c r="L1128" s="95"/>
    </row>
    <row r="1129" spans="1:12" ht="24.95" customHeight="1" x14ac:dyDescent="0.2">
      <c r="A1129" s="339"/>
      <c r="B1129" s="296"/>
      <c r="C1129" s="296"/>
      <c r="D1129" s="296"/>
      <c r="E1129" s="297"/>
      <c r="F1129" s="102"/>
      <c r="G1129" s="297"/>
      <c r="H1129" s="506"/>
      <c r="I1129" s="506"/>
      <c r="J1129" s="297"/>
      <c r="K1129" s="95"/>
      <c r="L1129" s="95"/>
    </row>
    <row r="1130" spans="1:12" ht="24.95" customHeight="1" x14ac:dyDescent="0.2">
      <c r="A1130" s="339"/>
      <c r="B1130" s="296"/>
      <c r="C1130" s="296"/>
      <c r="D1130" s="296"/>
      <c r="E1130" s="297"/>
      <c r="F1130" s="102"/>
      <c r="G1130" s="297"/>
      <c r="H1130" s="506"/>
      <c r="I1130" s="506"/>
      <c r="J1130" s="297"/>
      <c r="K1130" s="95"/>
      <c r="L1130" s="95"/>
    </row>
    <row r="1131" spans="1:12" ht="24.95" customHeight="1" x14ac:dyDescent="0.2">
      <c r="A1131" s="339"/>
      <c r="B1131" s="296"/>
      <c r="C1131" s="296"/>
      <c r="D1131" s="296"/>
      <c r="E1131" s="297"/>
      <c r="F1131" s="102"/>
      <c r="G1131" s="297"/>
      <c r="H1131" s="506"/>
      <c r="I1131" s="506"/>
      <c r="J1131" s="297"/>
      <c r="K1131" s="95"/>
      <c r="L1131" s="95"/>
    </row>
    <row r="1132" spans="1:12" ht="24.95" customHeight="1" x14ac:dyDescent="0.2">
      <c r="A1132" s="339"/>
      <c r="B1132" s="296"/>
      <c r="C1132" s="296"/>
      <c r="D1132" s="296"/>
      <c r="E1132" s="297"/>
      <c r="F1132" s="102"/>
      <c r="G1132" s="297"/>
      <c r="H1132" s="506"/>
      <c r="I1132" s="506"/>
      <c r="J1132" s="297"/>
      <c r="K1132" s="95"/>
      <c r="L1132" s="95"/>
    </row>
    <row r="1133" spans="1:12" ht="24.95" customHeight="1" x14ac:dyDescent="0.2">
      <c r="A1133" s="339"/>
      <c r="B1133" s="296"/>
      <c r="C1133" s="296"/>
      <c r="D1133" s="296"/>
      <c r="E1133" s="297"/>
      <c r="F1133" s="102"/>
      <c r="G1133" s="297"/>
      <c r="H1133" s="506"/>
      <c r="I1133" s="506"/>
      <c r="J1133" s="297"/>
      <c r="K1133" s="95"/>
      <c r="L1133" s="95"/>
    </row>
    <row r="1134" spans="1:12" ht="24.95" customHeight="1" x14ac:dyDescent="0.2">
      <c r="A1134" s="339"/>
      <c r="B1134" s="296"/>
      <c r="C1134" s="296"/>
      <c r="D1134" s="296"/>
      <c r="E1134" s="297"/>
      <c r="F1134" s="102"/>
      <c r="G1134" s="297"/>
      <c r="H1134" s="506"/>
      <c r="I1134" s="506"/>
      <c r="J1134" s="297"/>
      <c r="K1134" s="95"/>
      <c r="L1134" s="95"/>
    </row>
    <row r="1135" spans="1:12" ht="24.95" customHeight="1" x14ac:dyDescent="0.2">
      <c r="A1135" s="339"/>
      <c r="B1135" s="296"/>
      <c r="C1135" s="296"/>
      <c r="D1135" s="296"/>
      <c r="E1135" s="297"/>
      <c r="F1135" s="102"/>
      <c r="G1135" s="297"/>
      <c r="H1135" s="506"/>
      <c r="I1135" s="506"/>
      <c r="J1135" s="297"/>
      <c r="K1135" s="95"/>
      <c r="L1135" s="95"/>
    </row>
    <row r="1136" spans="1:12" ht="24.95" customHeight="1" x14ac:dyDescent="0.2">
      <c r="A1136" s="339"/>
      <c r="B1136" s="296"/>
      <c r="C1136" s="296"/>
      <c r="D1136" s="296"/>
      <c r="E1136" s="297"/>
      <c r="F1136" s="102"/>
      <c r="G1136" s="297"/>
      <c r="H1136" s="506"/>
      <c r="I1136" s="506"/>
      <c r="J1136" s="297"/>
      <c r="K1136" s="95"/>
      <c r="L1136" s="95"/>
    </row>
    <row r="1137" spans="1:12" ht="24.95" customHeight="1" x14ac:dyDescent="0.2">
      <c r="A1137" s="339"/>
      <c r="B1137" s="296"/>
      <c r="C1137" s="296"/>
      <c r="D1137" s="296"/>
      <c r="E1137" s="297"/>
      <c r="F1137" s="102"/>
      <c r="G1137" s="297"/>
      <c r="H1137" s="506"/>
      <c r="I1137" s="506"/>
      <c r="J1137" s="297"/>
      <c r="K1137" s="95"/>
      <c r="L1137" s="95"/>
    </row>
    <row r="1138" spans="1:12" ht="24.95" customHeight="1" x14ac:dyDescent="0.2">
      <c r="A1138" s="339"/>
      <c r="B1138" s="296"/>
      <c r="C1138" s="296"/>
      <c r="D1138" s="296"/>
      <c r="E1138" s="297"/>
      <c r="F1138" s="102"/>
      <c r="G1138" s="297"/>
      <c r="H1138" s="506"/>
      <c r="I1138" s="506"/>
      <c r="J1138" s="297"/>
      <c r="K1138" s="95"/>
      <c r="L1138" s="95"/>
    </row>
    <row r="1139" spans="1:12" ht="24.95" customHeight="1" x14ac:dyDescent="0.2">
      <c r="A1139" s="339"/>
      <c r="B1139" s="296"/>
      <c r="C1139" s="296"/>
      <c r="D1139" s="296"/>
      <c r="E1139" s="297"/>
      <c r="F1139" s="102"/>
      <c r="G1139" s="297"/>
      <c r="H1139" s="506"/>
      <c r="I1139" s="506"/>
      <c r="J1139" s="297"/>
      <c r="K1139" s="95"/>
      <c r="L1139" s="95"/>
    </row>
    <row r="1140" spans="1:12" ht="24.95" customHeight="1" x14ac:dyDescent="0.2">
      <c r="A1140" s="339"/>
      <c r="B1140" s="296"/>
      <c r="C1140" s="296"/>
      <c r="D1140" s="296"/>
      <c r="E1140" s="297"/>
      <c r="F1140" s="102"/>
      <c r="G1140" s="297"/>
      <c r="H1140" s="506"/>
      <c r="I1140" s="506"/>
      <c r="J1140" s="297"/>
      <c r="K1140" s="95"/>
      <c r="L1140" s="95"/>
    </row>
    <row r="1141" spans="1:12" ht="24.95" customHeight="1" x14ac:dyDescent="0.2">
      <c r="A1141" s="339"/>
      <c r="B1141" s="296"/>
      <c r="C1141" s="296"/>
      <c r="D1141" s="296"/>
      <c r="E1141" s="297"/>
      <c r="F1141" s="102"/>
      <c r="G1141" s="297"/>
      <c r="H1141" s="506"/>
      <c r="I1141" s="506"/>
      <c r="J1141" s="297"/>
      <c r="K1141" s="95"/>
      <c r="L1141" s="95"/>
    </row>
    <row r="1142" spans="1:12" ht="24.95" customHeight="1" x14ac:dyDescent="0.2">
      <c r="A1142" s="339"/>
      <c r="B1142" s="296"/>
      <c r="C1142" s="296"/>
      <c r="D1142" s="296"/>
      <c r="E1142" s="297"/>
      <c r="F1142" s="102"/>
      <c r="G1142" s="297"/>
      <c r="H1142" s="506"/>
      <c r="I1142" s="506"/>
      <c r="J1142" s="297"/>
      <c r="K1142" s="95"/>
      <c r="L1142" s="95"/>
    </row>
    <row r="1143" spans="1:12" ht="24.95" customHeight="1" x14ac:dyDescent="0.2">
      <c r="A1143" s="339"/>
      <c r="B1143" s="296"/>
      <c r="C1143" s="296"/>
      <c r="D1143" s="296"/>
      <c r="E1143" s="297"/>
      <c r="F1143" s="102"/>
      <c r="G1143" s="297"/>
      <c r="H1143" s="506"/>
      <c r="I1143" s="506"/>
      <c r="J1143" s="297"/>
      <c r="K1143" s="95"/>
      <c r="L1143" s="95"/>
    </row>
    <row r="1144" spans="1:12" ht="24.95" customHeight="1" x14ac:dyDescent="0.2">
      <c r="A1144" s="339"/>
      <c r="B1144" s="296"/>
      <c r="C1144" s="296"/>
      <c r="D1144" s="296"/>
      <c r="E1144" s="297"/>
      <c r="F1144" s="102"/>
      <c r="G1144" s="297"/>
      <c r="H1144" s="506"/>
      <c r="I1144" s="506"/>
      <c r="J1144" s="297"/>
      <c r="K1144" s="95"/>
      <c r="L1144" s="95"/>
    </row>
    <row r="1145" spans="1:12" ht="24.95" customHeight="1" x14ac:dyDescent="0.2">
      <c r="A1145" s="339"/>
      <c r="B1145" s="296"/>
      <c r="C1145" s="296"/>
      <c r="D1145" s="296"/>
      <c r="E1145" s="297"/>
      <c r="F1145" s="102"/>
      <c r="G1145" s="297"/>
      <c r="H1145" s="506"/>
      <c r="I1145" s="506"/>
      <c r="J1145" s="297"/>
      <c r="K1145" s="95"/>
      <c r="L1145" s="95"/>
    </row>
    <row r="1146" spans="1:12" ht="24.95" customHeight="1" x14ac:dyDescent="0.2">
      <c r="A1146" s="339"/>
      <c r="B1146" s="296"/>
      <c r="C1146" s="296"/>
      <c r="D1146" s="296"/>
      <c r="E1146" s="297"/>
      <c r="F1146" s="102"/>
      <c r="G1146" s="297"/>
      <c r="H1146" s="506"/>
      <c r="I1146" s="506"/>
      <c r="J1146" s="297"/>
      <c r="K1146" s="95"/>
      <c r="L1146" s="95"/>
    </row>
    <row r="1147" spans="1:12" ht="24.95" customHeight="1" x14ac:dyDescent="0.2">
      <c r="A1147" s="339"/>
      <c r="B1147" s="296"/>
      <c r="C1147" s="296"/>
      <c r="D1147" s="296"/>
      <c r="E1147" s="297"/>
      <c r="F1147" s="102"/>
      <c r="G1147" s="297"/>
      <c r="H1147" s="506"/>
      <c r="I1147" s="506"/>
      <c r="J1147" s="297"/>
      <c r="K1147" s="95"/>
      <c r="L1147" s="95"/>
    </row>
    <row r="1148" spans="1:12" ht="24.95" customHeight="1" x14ac:dyDescent="0.2">
      <c r="A1148" s="339"/>
      <c r="B1148" s="296"/>
      <c r="C1148" s="296"/>
      <c r="D1148" s="296"/>
      <c r="E1148" s="297"/>
      <c r="F1148" s="102"/>
      <c r="G1148" s="297"/>
      <c r="H1148" s="506"/>
      <c r="I1148" s="506"/>
      <c r="J1148" s="297"/>
      <c r="K1148" s="95"/>
      <c r="L1148" s="95"/>
    </row>
    <row r="1149" spans="1:12" ht="24.95" customHeight="1" x14ac:dyDescent="0.2">
      <c r="A1149" s="339"/>
      <c r="B1149" s="296"/>
      <c r="C1149" s="296"/>
      <c r="D1149" s="296"/>
      <c r="E1149" s="297"/>
      <c r="F1149" s="102"/>
      <c r="G1149" s="297"/>
      <c r="H1149" s="506"/>
      <c r="I1149" s="506"/>
      <c r="J1149" s="297"/>
      <c r="K1149" s="95"/>
      <c r="L1149" s="95"/>
    </row>
    <row r="1150" spans="1:12" ht="24.95" customHeight="1" x14ac:dyDescent="0.2">
      <c r="A1150" s="339"/>
      <c r="B1150" s="296"/>
      <c r="C1150" s="296"/>
      <c r="D1150" s="296"/>
      <c r="E1150" s="297"/>
      <c r="F1150" s="102"/>
      <c r="G1150" s="297"/>
      <c r="H1150" s="506"/>
      <c r="I1150" s="506"/>
      <c r="J1150" s="297"/>
      <c r="K1150" s="95"/>
      <c r="L1150" s="95"/>
    </row>
    <row r="1151" spans="1:12" ht="24.95" customHeight="1" x14ac:dyDescent="0.2">
      <c r="A1151" s="339"/>
      <c r="B1151" s="296"/>
      <c r="C1151" s="296"/>
      <c r="D1151" s="296"/>
      <c r="E1151" s="297"/>
      <c r="F1151" s="102"/>
      <c r="G1151" s="297"/>
      <c r="H1151" s="506"/>
      <c r="I1151" s="506"/>
      <c r="J1151" s="297"/>
      <c r="K1151" s="95"/>
      <c r="L1151" s="95"/>
    </row>
    <row r="1152" spans="1:12" ht="24.95" customHeight="1" x14ac:dyDescent="0.2">
      <c r="A1152" s="339"/>
      <c r="B1152" s="296"/>
      <c r="C1152" s="296"/>
      <c r="D1152" s="296"/>
      <c r="E1152" s="297"/>
      <c r="F1152" s="102"/>
      <c r="G1152" s="297"/>
      <c r="H1152" s="506"/>
      <c r="I1152" s="506"/>
      <c r="J1152" s="297"/>
      <c r="K1152" s="95"/>
      <c r="L1152" s="95"/>
    </row>
    <row r="1153" spans="1:12" ht="24.95" customHeight="1" x14ac:dyDescent="0.2">
      <c r="A1153" s="339"/>
      <c r="B1153" s="296"/>
      <c r="C1153" s="296"/>
      <c r="D1153" s="296"/>
      <c r="E1153" s="297"/>
      <c r="F1153" s="102"/>
      <c r="G1153" s="297"/>
      <c r="H1153" s="506"/>
      <c r="I1153" s="506"/>
      <c r="J1153" s="297"/>
      <c r="K1153" s="95"/>
      <c r="L1153" s="95"/>
    </row>
    <row r="1154" spans="1:12" ht="24.95" customHeight="1" x14ac:dyDescent="0.2">
      <c r="A1154" s="339"/>
      <c r="B1154" s="296"/>
      <c r="C1154" s="296"/>
      <c r="D1154" s="296"/>
      <c r="E1154" s="297"/>
      <c r="F1154" s="102"/>
      <c r="G1154" s="297"/>
      <c r="H1154" s="506"/>
      <c r="I1154" s="506"/>
      <c r="J1154" s="297"/>
      <c r="K1154" s="95"/>
      <c r="L1154" s="95"/>
    </row>
    <row r="1155" spans="1:12" ht="24.95" customHeight="1" x14ac:dyDescent="0.2">
      <c r="A1155" s="339"/>
      <c r="B1155" s="296"/>
      <c r="C1155" s="296"/>
      <c r="D1155" s="296"/>
      <c r="E1155" s="297"/>
      <c r="F1155" s="102"/>
      <c r="G1155" s="297"/>
      <c r="H1155" s="506"/>
      <c r="I1155" s="506"/>
      <c r="J1155" s="297"/>
      <c r="K1155" s="95"/>
      <c r="L1155" s="95"/>
    </row>
    <row r="1156" spans="1:12" ht="24.95" customHeight="1" x14ac:dyDescent="0.2">
      <c r="A1156" s="339"/>
      <c r="B1156" s="296"/>
      <c r="C1156" s="296"/>
      <c r="D1156" s="296"/>
      <c r="E1156" s="297"/>
      <c r="F1156" s="102"/>
      <c r="G1156" s="297"/>
      <c r="H1156" s="506"/>
      <c r="I1156" s="506"/>
      <c r="J1156" s="297"/>
      <c r="K1156" s="95"/>
      <c r="L1156" s="95"/>
    </row>
    <row r="1157" spans="1:12" ht="24.95" customHeight="1" x14ac:dyDescent="0.2">
      <c r="A1157" s="339"/>
      <c r="B1157" s="296"/>
      <c r="C1157" s="296"/>
      <c r="D1157" s="296"/>
      <c r="E1157" s="297"/>
      <c r="F1157" s="102"/>
      <c r="G1157" s="297"/>
      <c r="H1157" s="506"/>
      <c r="I1157" s="506"/>
      <c r="J1157" s="297"/>
      <c r="K1157" s="95"/>
      <c r="L1157" s="95"/>
    </row>
    <row r="1158" spans="1:12" ht="24.95" customHeight="1" x14ac:dyDescent="0.2">
      <c r="A1158" s="339"/>
      <c r="B1158" s="296"/>
      <c r="C1158" s="296"/>
      <c r="D1158" s="296"/>
      <c r="E1158" s="297"/>
      <c r="F1158" s="102"/>
      <c r="G1158" s="297"/>
      <c r="H1158" s="506"/>
      <c r="I1158" s="506"/>
      <c r="J1158" s="297"/>
      <c r="K1158" s="95"/>
      <c r="L1158" s="95"/>
    </row>
    <row r="1159" spans="1:12" ht="24.95" customHeight="1" x14ac:dyDescent="0.2">
      <c r="A1159" s="339"/>
      <c r="B1159" s="296"/>
      <c r="C1159" s="296"/>
      <c r="D1159" s="296"/>
      <c r="E1159" s="297"/>
      <c r="F1159" s="102"/>
      <c r="G1159" s="297"/>
      <c r="H1159" s="506"/>
      <c r="I1159" s="506"/>
      <c r="J1159" s="297"/>
      <c r="K1159" s="95"/>
      <c r="L1159" s="95"/>
    </row>
    <row r="1160" spans="1:12" ht="24.95" customHeight="1" x14ac:dyDescent="0.2">
      <c r="A1160" s="339"/>
      <c r="B1160" s="296"/>
      <c r="C1160" s="296"/>
      <c r="D1160" s="296"/>
      <c r="E1160" s="297"/>
      <c r="F1160" s="102"/>
      <c r="G1160" s="297"/>
      <c r="H1160" s="506"/>
      <c r="I1160" s="506"/>
      <c r="J1160" s="297"/>
      <c r="K1160" s="95"/>
      <c r="L1160" s="95"/>
    </row>
    <row r="1161" spans="1:12" ht="24.95" customHeight="1" x14ac:dyDescent="0.2">
      <c r="A1161" s="339"/>
      <c r="B1161" s="296"/>
      <c r="C1161" s="296"/>
      <c r="D1161" s="296"/>
      <c r="E1161" s="297"/>
      <c r="F1161" s="102"/>
      <c r="G1161" s="297"/>
      <c r="H1161" s="506"/>
      <c r="I1161" s="506"/>
      <c r="J1161" s="297"/>
      <c r="K1161" s="95"/>
      <c r="L1161" s="95"/>
    </row>
    <row r="1162" spans="1:12" ht="24.95" customHeight="1" x14ac:dyDescent="0.2">
      <c r="A1162" s="339"/>
      <c r="B1162" s="296"/>
      <c r="C1162" s="296"/>
      <c r="D1162" s="296"/>
      <c r="E1162" s="297"/>
      <c r="F1162" s="102"/>
      <c r="G1162" s="297"/>
      <c r="H1162" s="506"/>
      <c r="I1162" s="506"/>
      <c r="J1162" s="297"/>
      <c r="K1162" s="95"/>
      <c r="L1162" s="95"/>
    </row>
    <row r="1163" spans="1:12" ht="24.95" customHeight="1" x14ac:dyDescent="0.2">
      <c r="A1163" s="339"/>
      <c r="B1163" s="296"/>
      <c r="C1163" s="296"/>
      <c r="D1163" s="296"/>
      <c r="E1163" s="297"/>
      <c r="F1163" s="102"/>
      <c r="G1163" s="297"/>
      <c r="H1163" s="506"/>
      <c r="I1163" s="506"/>
      <c r="J1163" s="297"/>
      <c r="K1163" s="95"/>
      <c r="L1163" s="95"/>
    </row>
    <row r="1164" spans="1:12" ht="24.95" customHeight="1" x14ac:dyDescent="0.2">
      <c r="A1164" s="339"/>
      <c r="B1164" s="296"/>
      <c r="C1164" s="296"/>
      <c r="D1164" s="296"/>
      <c r="E1164" s="297"/>
      <c r="F1164" s="102"/>
      <c r="G1164" s="297"/>
      <c r="H1164" s="506"/>
      <c r="I1164" s="506"/>
      <c r="J1164" s="297"/>
      <c r="K1164" s="95"/>
      <c r="L1164" s="95"/>
    </row>
    <row r="1165" spans="1:12" ht="24.95" customHeight="1" x14ac:dyDescent="0.2">
      <c r="A1165" s="339"/>
      <c r="B1165" s="296"/>
      <c r="C1165" s="296"/>
      <c r="D1165" s="296"/>
      <c r="E1165" s="297"/>
      <c r="F1165" s="102"/>
      <c r="G1165" s="297"/>
      <c r="H1165" s="506"/>
      <c r="I1165" s="506"/>
      <c r="J1165" s="297"/>
      <c r="K1165" s="95"/>
      <c r="L1165" s="95"/>
    </row>
    <row r="1166" spans="1:12" ht="24.95" customHeight="1" x14ac:dyDescent="0.2">
      <c r="A1166" s="339"/>
      <c r="B1166" s="296"/>
      <c r="C1166" s="296"/>
      <c r="D1166" s="296"/>
      <c r="E1166" s="297"/>
      <c r="F1166" s="102"/>
      <c r="G1166" s="297"/>
      <c r="H1166" s="506"/>
      <c r="I1166" s="506"/>
      <c r="J1166" s="297"/>
      <c r="K1166" s="95"/>
      <c r="L1166" s="95"/>
    </row>
    <row r="1167" spans="1:12" ht="24.95" customHeight="1" x14ac:dyDescent="0.2">
      <c r="A1167" s="339"/>
      <c r="B1167" s="296"/>
      <c r="C1167" s="296"/>
      <c r="D1167" s="296"/>
      <c r="E1167" s="297"/>
      <c r="F1167" s="102"/>
      <c r="G1167" s="297"/>
      <c r="H1167" s="506"/>
      <c r="I1167" s="506"/>
      <c r="J1167" s="297"/>
      <c r="K1167" s="95"/>
      <c r="L1167" s="95"/>
    </row>
    <row r="1168" spans="1:12" ht="24.95" customHeight="1" x14ac:dyDescent="0.2">
      <c r="A1168" s="339"/>
      <c r="B1168" s="296"/>
      <c r="C1168" s="296"/>
      <c r="D1168" s="296"/>
      <c r="E1168" s="297"/>
      <c r="F1168" s="102"/>
      <c r="G1168" s="297"/>
      <c r="H1168" s="506"/>
      <c r="I1168" s="506"/>
      <c r="J1168" s="297"/>
      <c r="K1168" s="95"/>
      <c r="L1168" s="95"/>
    </row>
    <row r="1169" spans="1:12" ht="24.95" customHeight="1" x14ac:dyDescent="0.2">
      <c r="A1169" s="339"/>
      <c r="B1169" s="296"/>
      <c r="C1169" s="296"/>
      <c r="D1169" s="296"/>
      <c r="E1169" s="297"/>
      <c r="F1169" s="102"/>
      <c r="G1169" s="297"/>
      <c r="H1169" s="506"/>
      <c r="I1169" s="506"/>
      <c r="J1169" s="297"/>
      <c r="K1169" s="95"/>
      <c r="L1169" s="95"/>
    </row>
    <row r="1170" spans="1:12" ht="24.95" customHeight="1" x14ac:dyDescent="0.2">
      <c r="A1170" s="339"/>
      <c r="B1170" s="296"/>
      <c r="C1170" s="296"/>
      <c r="D1170" s="296"/>
      <c r="E1170" s="297"/>
      <c r="F1170" s="102"/>
      <c r="G1170" s="297"/>
      <c r="H1170" s="506"/>
      <c r="I1170" s="506"/>
      <c r="J1170" s="297"/>
      <c r="K1170" s="95"/>
      <c r="L1170" s="95"/>
    </row>
    <row r="1171" spans="1:12" ht="24.95" customHeight="1" x14ac:dyDescent="0.2">
      <c r="A1171" s="339"/>
      <c r="B1171" s="296"/>
      <c r="C1171" s="296"/>
      <c r="D1171" s="296"/>
      <c r="E1171" s="297"/>
      <c r="F1171" s="102"/>
      <c r="G1171" s="297"/>
      <c r="H1171" s="506"/>
      <c r="I1171" s="506"/>
      <c r="J1171" s="297"/>
      <c r="K1171" s="95"/>
      <c r="L1171" s="95"/>
    </row>
    <row r="1172" spans="1:12" ht="24.95" customHeight="1" x14ac:dyDescent="0.2">
      <c r="A1172" s="339"/>
      <c r="B1172" s="296"/>
      <c r="C1172" s="296"/>
      <c r="D1172" s="296"/>
      <c r="E1172" s="297"/>
      <c r="F1172" s="102"/>
      <c r="G1172" s="297"/>
      <c r="H1172" s="506"/>
      <c r="I1172" s="506"/>
      <c r="J1172" s="297"/>
      <c r="K1172" s="95"/>
      <c r="L1172" s="95"/>
    </row>
    <row r="1173" spans="1:12" ht="24.95" customHeight="1" x14ac:dyDescent="0.2">
      <c r="A1173" s="339"/>
      <c r="B1173" s="296"/>
      <c r="C1173" s="296"/>
      <c r="D1173" s="296"/>
      <c r="E1173" s="297"/>
      <c r="F1173" s="102"/>
      <c r="G1173" s="297"/>
      <c r="H1173" s="506"/>
      <c r="I1173" s="506"/>
      <c r="J1173" s="297"/>
      <c r="K1173" s="95"/>
      <c r="L1173" s="95"/>
    </row>
    <row r="1174" spans="1:12" ht="24.95" customHeight="1" x14ac:dyDescent="0.2">
      <c r="A1174" s="339"/>
      <c r="B1174" s="296"/>
      <c r="C1174" s="296"/>
      <c r="D1174" s="296"/>
      <c r="E1174" s="297"/>
      <c r="F1174" s="102"/>
      <c r="G1174" s="297"/>
      <c r="H1174" s="506"/>
      <c r="I1174" s="506"/>
      <c r="J1174" s="297"/>
      <c r="K1174" s="95"/>
      <c r="L1174" s="95"/>
    </row>
    <row r="1175" spans="1:12" ht="24.95" customHeight="1" x14ac:dyDescent="0.2">
      <c r="A1175" s="339"/>
      <c r="B1175" s="296"/>
      <c r="C1175" s="296"/>
      <c r="D1175" s="296"/>
      <c r="E1175" s="297"/>
      <c r="F1175" s="102"/>
      <c r="G1175" s="297"/>
      <c r="H1175" s="506"/>
      <c r="I1175" s="506"/>
      <c r="J1175" s="297"/>
      <c r="K1175" s="95"/>
      <c r="L1175" s="95"/>
    </row>
    <row r="1176" spans="1:12" ht="24.95" customHeight="1" x14ac:dyDescent="0.2">
      <c r="A1176" s="339"/>
      <c r="B1176" s="296"/>
      <c r="C1176" s="296"/>
      <c r="D1176" s="296"/>
      <c r="E1176" s="297"/>
      <c r="F1176" s="102"/>
      <c r="G1176" s="297"/>
      <c r="H1176" s="506"/>
      <c r="I1176" s="506"/>
      <c r="J1176" s="297"/>
      <c r="K1176" s="95"/>
      <c r="L1176" s="95"/>
    </row>
    <row r="1177" spans="1:12" ht="24.95" customHeight="1" x14ac:dyDescent="0.2">
      <c r="A1177" s="339"/>
      <c r="B1177" s="296"/>
      <c r="C1177" s="296"/>
      <c r="D1177" s="296"/>
      <c r="E1177" s="297"/>
      <c r="F1177" s="102"/>
      <c r="G1177" s="297"/>
      <c r="H1177" s="506"/>
      <c r="I1177" s="506"/>
      <c r="J1177" s="297"/>
      <c r="K1177" s="95"/>
      <c r="L1177" s="95"/>
    </row>
    <row r="1178" spans="1:12" ht="24.95" customHeight="1" x14ac:dyDescent="0.2">
      <c r="A1178" s="339"/>
      <c r="B1178" s="296"/>
      <c r="C1178" s="296"/>
      <c r="D1178" s="296"/>
      <c r="E1178" s="297"/>
      <c r="F1178" s="102"/>
      <c r="G1178" s="297"/>
      <c r="H1178" s="506"/>
      <c r="I1178" s="506"/>
      <c r="J1178" s="297"/>
      <c r="K1178" s="95"/>
      <c r="L1178" s="95"/>
    </row>
    <row r="1179" spans="1:12" ht="24.95" customHeight="1" x14ac:dyDescent="0.2">
      <c r="A1179" s="339"/>
      <c r="B1179" s="296"/>
      <c r="C1179" s="296"/>
      <c r="D1179" s="296"/>
      <c r="E1179" s="297"/>
      <c r="F1179" s="102"/>
      <c r="G1179" s="297"/>
      <c r="H1179" s="506"/>
      <c r="I1179" s="506"/>
      <c r="J1179" s="297"/>
      <c r="K1179" s="95"/>
      <c r="L1179" s="95"/>
    </row>
    <row r="1180" spans="1:12" ht="24.95" customHeight="1" x14ac:dyDescent="0.2">
      <c r="A1180" s="339"/>
      <c r="B1180" s="296"/>
      <c r="C1180" s="296"/>
      <c r="D1180" s="296"/>
      <c r="E1180" s="297"/>
      <c r="F1180" s="102"/>
      <c r="G1180" s="297"/>
      <c r="H1180" s="506"/>
      <c r="I1180" s="506"/>
      <c r="J1180" s="297"/>
      <c r="K1180" s="95"/>
      <c r="L1180" s="95"/>
    </row>
    <row r="1181" spans="1:12" ht="24.95" customHeight="1" x14ac:dyDescent="0.2">
      <c r="A1181" s="339"/>
      <c r="B1181" s="296"/>
      <c r="C1181" s="296"/>
      <c r="D1181" s="296"/>
      <c r="E1181" s="297"/>
      <c r="F1181" s="102"/>
      <c r="G1181" s="297"/>
      <c r="H1181" s="506"/>
      <c r="I1181" s="506"/>
      <c r="J1181" s="297"/>
      <c r="K1181" s="95"/>
      <c r="L1181" s="95"/>
    </row>
    <row r="1182" spans="1:12" ht="24.95" customHeight="1" x14ac:dyDescent="0.2">
      <c r="A1182" s="339"/>
      <c r="B1182" s="296"/>
      <c r="C1182" s="296"/>
      <c r="D1182" s="296"/>
      <c r="E1182" s="297"/>
      <c r="F1182" s="102"/>
      <c r="G1182" s="297"/>
      <c r="H1182" s="506"/>
      <c r="I1182" s="506"/>
      <c r="J1182" s="297"/>
      <c r="K1182" s="95"/>
      <c r="L1182" s="95"/>
    </row>
    <row r="1183" spans="1:12" ht="24.95" customHeight="1" x14ac:dyDescent="0.2">
      <c r="A1183" s="339"/>
      <c r="B1183" s="296"/>
      <c r="C1183" s="296"/>
      <c r="D1183" s="296"/>
      <c r="E1183" s="297"/>
      <c r="F1183" s="102"/>
      <c r="G1183" s="297"/>
      <c r="H1183" s="506"/>
      <c r="I1183" s="506"/>
      <c r="J1183" s="297"/>
      <c r="K1183" s="95"/>
      <c r="L1183" s="95"/>
    </row>
    <row r="1184" spans="1:12" ht="24.95" customHeight="1" x14ac:dyDescent="0.2">
      <c r="A1184" s="339"/>
      <c r="B1184" s="296"/>
      <c r="C1184" s="296"/>
      <c r="D1184" s="296"/>
      <c r="E1184" s="297"/>
      <c r="F1184" s="102"/>
      <c r="G1184" s="297"/>
      <c r="H1184" s="506"/>
      <c r="I1184" s="506"/>
      <c r="J1184" s="297"/>
      <c r="K1184" s="95"/>
      <c r="L1184" s="95"/>
    </row>
    <row r="1185" spans="1:12" ht="24.95" customHeight="1" x14ac:dyDescent="0.2">
      <c r="A1185" s="339"/>
      <c r="B1185" s="296"/>
      <c r="C1185" s="296"/>
      <c r="D1185" s="296"/>
      <c r="E1185" s="297"/>
      <c r="F1185" s="102"/>
      <c r="G1185" s="297"/>
      <c r="H1185" s="506"/>
      <c r="I1185" s="506"/>
      <c r="J1185" s="297"/>
      <c r="K1185" s="95"/>
      <c r="L1185" s="95"/>
    </row>
    <row r="1186" spans="1:12" ht="24.95" customHeight="1" x14ac:dyDescent="0.2">
      <c r="A1186" s="339"/>
      <c r="B1186" s="296"/>
      <c r="C1186" s="296"/>
      <c r="D1186" s="296"/>
      <c r="E1186" s="297"/>
      <c r="F1186" s="102"/>
      <c r="G1186" s="297"/>
      <c r="H1186" s="506"/>
      <c r="I1186" s="506"/>
      <c r="J1186" s="297"/>
      <c r="K1186" s="95"/>
      <c r="L1186" s="95"/>
    </row>
    <row r="1187" spans="1:12" ht="24.95" customHeight="1" x14ac:dyDescent="0.2">
      <c r="A1187" s="339"/>
      <c r="B1187" s="296"/>
      <c r="C1187" s="296"/>
      <c r="D1187" s="296"/>
      <c r="E1187" s="297"/>
      <c r="F1187" s="102"/>
      <c r="G1187" s="297"/>
      <c r="H1187" s="506"/>
      <c r="I1187" s="506"/>
      <c r="J1187" s="297"/>
      <c r="K1187" s="95"/>
      <c r="L1187" s="95"/>
    </row>
    <row r="1188" spans="1:12" ht="24.95" customHeight="1" x14ac:dyDescent="0.2">
      <c r="A1188" s="339"/>
      <c r="B1188" s="296"/>
      <c r="C1188" s="296"/>
      <c r="D1188" s="296"/>
      <c r="E1188" s="297"/>
      <c r="F1188" s="102"/>
      <c r="G1188" s="297"/>
      <c r="H1188" s="506"/>
      <c r="I1188" s="506"/>
      <c r="J1188" s="297"/>
      <c r="K1188" s="95"/>
      <c r="L1188" s="95"/>
    </row>
    <row r="1189" spans="1:12" ht="24.95" customHeight="1" x14ac:dyDescent="0.2">
      <c r="A1189" s="339"/>
      <c r="B1189" s="296"/>
      <c r="C1189" s="296"/>
      <c r="D1189" s="296"/>
      <c r="E1189" s="297"/>
      <c r="F1189" s="102"/>
      <c r="G1189" s="297"/>
      <c r="H1189" s="506"/>
      <c r="I1189" s="506"/>
      <c r="J1189" s="297"/>
      <c r="K1189" s="95"/>
      <c r="L1189" s="95"/>
    </row>
    <row r="1190" spans="1:12" ht="24.95" customHeight="1" x14ac:dyDescent="0.2">
      <c r="A1190" s="339"/>
      <c r="B1190" s="296"/>
      <c r="C1190" s="296"/>
      <c r="D1190" s="296"/>
      <c r="E1190" s="297"/>
      <c r="F1190" s="102"/>
      <c r="G1190" s="297"/>
      <c r="H1190" s="506"/>
      <c r="I1190" s="506"/>
      <c r="J1190" s="297"/>
      <c r="K1190" s="95"/>
      <c r="L1190" s="95"/>
    </row>
    <row r="1191" spans="1:12" ht="24.95" customHeight="1" x14ac:dyDescent="0.2">
      <c r="A1191" s="339"/>
      <c r="B1191" s="296"/>
      <c r="C1191" s="296"/>
      <c r="D1191" s="296"/>
      <c r="E1191" s="297"/>
      <c r="F1191" s="102"/>
      <c r="G1191" s="297"/>
      <c r="H1191" s="506"/>
      <c r="I1191" s="506"/>
      <c r="J1191" s="297"/>
      <c r="K1191" s="95"/>
      <c r="L1191" s="95"/>
    </row>
    <row r="1192" spans="1:12" ht="24.95" customHeight="1" x14ac:dyDescent="0.2">
      <c r="A1192" s="339"/>
      <c r="B1192" s="296"/>
      <c r="C1192" s="296"/>
      <c r="D1192" s="296"/>
      <c r="E1192" s="297"/>
      <c r="F1192" s="102"/>
      <c r="G1192" s="297"/>
      <c r="H1192" s="506"/>
      <c r="I1192" s="506"/>
      <c r="J1192" s="297"/>
      <c r="K1192" s="95"/>
      <c r="L1192" s="95"/>
    </row>
    <row r="1193" spans="1:12" ht="24.95" customHeight="1" x14ac:dyDescent="0.2">
      <c r="A1193" s="339"/>
      <c r="B1193" s="296"/>
      <c r="C1193" s="296"/>
      <c r="D1193" s="296"/>
      <c r="E1193" s="297"/>
      <c r="F1193" s="102"/>
      <c r="G1193" s="297"/>
      <c r="H1193" s="506"/>
      <c r="I1193" s="506"/>
      <c r="J1193" s="297"/>
      <c r="K1193" s="95"/>
      <c r="L1193" s="95"/>
    </row>
    <row r="1194" spans="1:12" ht="24.95" customHeight="1" x14ac:dyDescent="0.2">
      <c r="A1194" s="339"/>
      <c r="B1194" s="296"/>
      <c r="C1194" s="296"/>
      <c r="D1194" s="296"/>
      <c r="E1194" s="297"/>
      <c r="F1194" s="102"/>
      <c r="G1194" s="297"/>
      <c r="H1194" s="506"/>
      <c r="I1194" s="506"/>
      <c r="J1194" s="297"/>
      <c r="K1194" s="95"/>
      <c r="L1194" s="95"/>
    </row>
    <row r="1195" spans="1:12" ht="24.95" customHeight="1" x14ac:dyDescent="0.2">
      <c r="A1195" s="339"/>
      <c r="B1195" s="296"/>
      <c r="C1195" s="296"/>
      <c r="D1195" s="296"/>
      <c r="E1195" s="297"/>
      <c r="F1195" s="102"/>
      <c r="G1195" s="297"/>
      <c r="H1195" s="506"/>
      <c r="I1195" s="506"/>
      <c r="J1195" s="297"/>
      <c r="K1195" s="95"/>
      <c r="L1195" s="95"/>
    </row>
    <row r="1196" spans="1:12" ht="24.95" customHeight="1" x14ac:dyDescent="0.2">
      <c r="A1196" s="339"/>
      <c r="B1196" s="296"/>
      <c r="C1196" s="296"/>
      <c r="D1196" s="296"/>
      <c r="E1196" s="297"/>
      <c r="F1196" s="102"/>
      <c r="G1196" s="297"/>
      <c r="H1196" s="506"/>
      <c r="I1196" s="506"/>
      <c r="J1196" s="297"/>
      <c r="K1196" s="95"/>
      <c r="L1196" s="95"/>
    </row>
    <row r="1197" spans="1:12" ht="24.95" customHeight="1" x14ac:dyDescent="0.2">
      <c r="A1197" s="339"/>
      <c r="B1197" s="296"/>
      <c r="C1197" s="296"/>
      <c r="D1197" s="296"/>
      <c r="E1197" s="297"/>
      <c r="F1197" s="102"/>
      <c r="G1197" s="297"/>
      <c r="H1197" s="506"/>
      <c r="I1197" s="506"/>
      <c r="J1197" s="297"/>
      <c r="K1197" s="95"/>
      <c r="L1197" s="95"/>
    </row>
    <row r="1198" spans="1:12" ht="24.95" customHeight="1" x14ac:dyDescent="0.2">
      <c r="A1198" s="339"/>
      <c r="B1198" s="296"/>
      <c r="C1198" s="296"/>
      <c r="D1198" s="296"/>
      <c r="E1198" s="297"/>
      <c r="F1198" s="102"/>
      <c r="G1198" s="297"/>
      <c r="H1198" s="506"/>
      <c r="I1198" s="506"/>
      <c r="J1198" s="297"/>
      <c r="K1198" s="95"/>
      <c r="L1198" s="95"/>
    </row>
    <row r="1199" spans="1:12" ht="24.95" customHeight="1" x14ac:dyDescent="0.2">
      <c r="A1199" s="339"/>
      <c r="B1199" s="296"/>
      <c r="C1199" s="296"/>
      <c r="D1199" s="296"/>
      <c r="E1199" s="297"/>
      <c r="F1199" s="102"/>
      <c r="G1199" s="297"/>
      <c r="H1199" s="506"/>
      <c r="I1199" s="506"/>
      <c r="J1199" s="297"/>
      <c r="K1199" s="95"/>
      <c r="L1199" s="95"/>
    </row>
    <row r="1200" spans="1:12" ht="24.95" customHeight="1" x14ac:dyDescent="0.2">
      <c r="A1200" s="339"/>
      <c r="B1200" s="296"/>
      <c r="C1200" s="296"/>
      <c r="D1200" s="296"/>
      <c r="E1200" s="297"/>
      <c r="F1200" s="102"/>
      <c r="G1200" s="297"/>
      <c r="H1200" s="506"/>
      <c r="I1200" s="506"/>
      <c r="J1200" s="297"/>
      <c r="K1200" s="95"/>
      <c r="L1200" s="95"/>
    </row>
    <row r="1201" spans="1:12" ht="24.95" customHeight="1" x14ac:dyDescent="0.2">
      <c r="A1201" s="339"/>
      <c r="B1201" s="296"/>
      <c r="C1201" s="296"/>
      <c r="D1201" s="296"/>
      <c r="E1201" s="297"/>
      <c r="F1201" s="102"/>
      <c r="G1201" s="297"/>
      <c r="H1201" s="506"/>
      <c r="I1201" s="506"/>
      <c r="J1201" s="297"/>
      <c r="K1201" s="95"/>
      <c r="L1201" s="95"/>
    </row>
    <row r="1202" spans="1:12" ht="24.95" customHeight="1" x14ac:dyDescent="0.2">
      <c r="A1202" s="339"/>
      <c r="B1202" s="296"/>
      <c r="C1202" s="296"/>
      <c r="D1202" s="296"/>
      <c r="E1202" s="297"/>
      <c r="F1202" s="102"/>
      <c r="G1202" s="297"/>
      <c r="H1202" s="506"/>
      <c r="I1202" s="506"/>
      <c r="J1202" s="297"/>
      <c r="K1202" s="95"/>
      <c r="L1202" s="95"/>
    </row>
    <row r="1203" spans="1:12" ht="24.95" customHeight="1" x14ac:dyDescent="0.2">
      <c r="A1203" s="339"/>
      <c r="B1203" s="296"/>
      <c r="C1203" s="296"/>
      <c r="D1203" s="296"/>
      <c r="E1203" s="297"/>
      <c r="F1203" s="102"/>
      <c r="G1203" s="297"/>
      <c r="H1203" s="506"/>
      <c r="I1203" s="506"/>
      <c r="J1203" s="297"/>
      <c r="K1203" s="95"/>
      <c r="L1203" s="95"/>
    </row>
    <row r="1204" spans="1:12" ht="24.95" customHeight="1" x14ac:dyDescent="0.2">
      <c r="A1204" s="339"/>
      <c r="B1204" s="296"/>
      <c r="C1204" s="296"/>
      <c r="D1204" s="296"/>
      <c r="E1204" s="297"/>
      <c r="F1204" s="102"/>
      <c r="G1204" s="297"/>
      <c r="H1204" s="506"/>
      <c r="I1204" s="506"/>
      <c r="J1204" s="297"/>
      <c r="K1204" s="95"/>
      <c r="L1204" s="95"/>
    </row>
    <row r="1205" spans="1:12" ht="24.95" customHeight="1" x14ac:dyDescent="0.2">
      <c r="A1205" s="339"/>
      <c r="B1205" s="296"/>
      <c r="C1205" s="296"/>
      <c r="D1205" s="296"/>
      <c r="E1205" s="297"/>
      <c r="F1205" s="102"/>
      <c r="G1205" s="297"/>
      <c r="H1205" s="506"/>
      <c r="I1205" s="506"/>
      <c r="J1205" s="297"/>
      <c r="K1205" s="95"/>
      <c r="L1205" s="95"/>
    </row>
    <row r="1206" spans="1:12" ht="24.95" customHeight="1" x14ac:dyDescent="0.2">
      <c r="A1206" s="339"/>
      <c r="B1206" s="296"/>
      <c r="C1206" s="296"/>
      <c r="D1206" s="296"/>
      <c r="E1206" s="297"/>
      <c r="F1206" s="102"/>
      <c r="G1206" s="297"/>
      <c r="H1206" s="506"/>
      <c r="I1206" s="506"/>
      <c r="J1206" s="297"/>
      <c r="K1206" s="95"/>
      <c r="L1206" s="95"/>
    </row>
    <row r="1207" spans="1:12" ht="24.95" customHeight="1" x14ac:dyDescent="0.2">
      <c r="A1207" s="339"/>
      <c r="B1207" s="296"/>
      <c r="C1207" s="296"/>
      <c r="D1207" s="296"/>
      <c r="E1207" s="297"/>
      <c r="F1207" s="102"/>
      <c r="G1207" s="297"/>
      <c r="H1207" s="506"/>
      <c r="I1207" s="506"/>
      <c r="J1207" s="297"/>
      <c r="K1207" s="95"/>
      <c r="L1207" s="95"/>
    </row>
    <row r="1208" spans="1:12" ht="24.95" customHeight="1" x14ac:dyDescent="0.2">
      <c r="A1208" s="339"/>
      <c r="B1208" s="296"/>
      <c r="C1208" s="296"/>
      <c r="D1208" s="296"/>
      <c r="E1208" s="297"/>
      <c r="F1208" s="102"/>
      <c r="G1208" s="297"/>
      <c r="H1208" s="506"/>
      <c r="I1208" s="506"/>
      <c r="J1208" s="297"/>
      <c r="K1208" s="95"/>
      <c r="L1208" s="95"/>
    </row>
    <row r="1209" spans="1:12" ht="24.95" customHeight="1" x14ac:dyDescent="0.2">
      <c r="A1209" s="339"/>
      <c r="B1209" s="296"/>
      <c r="C1209" s="296"/>
      <c r="D1209" s="296"/>
      <c r="E1209" s="297"/>
      <c r="F1209" s="102"/>
      <c r="G1209" s="297"/>
      <c r="H1209" s="506"/>
      <c r="I1209" s="506"/>
      <c r="J1209" s="297"/>
      <c r="K1209" s="95"/>
      <c r="L1209" s="95"/>
    </row>
    <row r="1210" spans="1:12" ht="24.95" customHeight="1" x14ac:dyDescent="0.2">
      <c r="A1210" s="339"/>
      <c r="B1210" s="296"/>
      <c r="C1210" s="296"/>
      <c r="D1210" s="296"/>
      <c r="E1210" s="297"/>
      <c r="F1210" s="102"/>
      <c r="G1210" s="297"/>
      <c r="H1210" s="506"/>
      <c r="I1210" s="506"/>
      <c r="J1210" s="297"/>
      <c r="K1210" s="95"/>
      <c r="L1210" s="95"/>
    </row>
    <row r="1211" spans="1:12" ht="24.95" customHeight="1" x14ac:dyDescent="0.2">
      <c r="A1211" s="339"/>
      <c r="B1211" s="296"/>
      <c r="C1211" s="296"/>
      <c r="D1211" s="296"/>
      <c r="E1211" s="297"/>
      <c r="F1211" s="102"/>
      <c r="G1211" s="297"/>
      <c r="H1211" s="506"/>
      <c r="I1211" s="506"/>
      <c r="J1211" s="297"/>
      <c r="K1211" s="95"/>
      <c r="L1211" s="95"/>
    </row>
    <row r="1212" spans="1:12" ht="24.95" customHeight="1" x14ac:dyDescent="0.2">
      <c r="A1212" s="339"/>
      <c r="B1212" s="296"/>
      <c r="C1212" s="296"/>
      <c r="D1212" s="296"/>
      <c r="E1212" s="297"/>
      <c r="F1212" s="102"/>
      <c r="G1212" s="297"/>
      <c r="H1212" s="506"/>
      <c r="I1212" s="506"/>
      <c r="J1212" s="297"/>
      <c r="K1212" s="95"/>
      <c r="L1212" s="95"/>
    </row>
    <row r="1213" spans="1:12" ht="24.95" customHeight="1" x14ac:dyDescent="0.2">
      <c r="A1213" s="339"/>
      <c r="B1213" s="296"/>
      <c r="C1213" s="296"/>
      <c r="D1213" s="296"/>
      <c r="E1213" s="297"/>
      <c r="F1213" s="102"/>
      <c r="G1213" s="297"/>
      <c r="H1213" s="506"/>
      <c r="I1213" s="506"/>
      <c r="J1213" s="297"/>
      <c r="K1213" s="95"/>
      <c r="L1213" s="95"/>
    </row>
    <row r="1214" spans="1:12" ht="24.95" customHeight="1" x14ac:dyDescent="0.2">
      <c r="A1214" s="339"/>
      <c r="B1214" s="296"/>
      <c r="C1214" s="296"/>
      <c r="D1214" s="296"/>
      <c r="E1214" s="297"/>
      <c r="F1214" s="102"/>
      <c r="G1214" s="297"/>
      <c r="H1214" s="506"/>
      <c r="I1214" s="506"/>
      <c r="J1214" s="297"/>
      <c r="K1214" s="95"/>
      <c r="L1214" s="95"/>
    </row>
    <row r="1215" spans="1:12" ht="24.95" customHeight="1" x14ac:dyDescent="0.2">
      <c r="A1215" s="339"/>
      <c r="B1215" s="296"/>
      <c r="C1215" s="296"/>
      <c r="D1215" s="296"/>
      <c r="E1215" s="297"/>
      <c r="F1215" s="102"/>
      <c r="G1215" s="297"/>
      <c r="H1215" s="506"/>
      <c r="I1215" s="506"/>
      <c r="J1215" s="297"/>
      <c r="K1215" s="95"/>
      <c r="L1215" s="95"/>
    </row>
    <row r="1216" spans="1:12" ht="24.95" customHeight="1" x14ac:dyDescent="0.2">
      <c r="A1216" s="339"/>
      <c r="B1216" s="296"/>
      <c r="C1216" s="296"/>
      <c r="D1216" s="296"/>
      <c r="E1216" s="297"/>
      <c r="F1216" s="102"/>
      <c r="G1216" s="297"/>
      <c r="H1216" s="506"/>
      <c r="I1216" s="506"/>
      <c r="J1216" s="297"/>
      <c r="K1216" s="95"/>
      <c r="L1216" s="95"/>
    </row>
    <row r="1217" spans="1:12" ht="24.95" customHeight="1" x14ac:dyDescent="0.2">
      <c r="A1217" s="339"/>
      <c r="B1217" s="296"/>
      <c r="C1217" s="296"/>
      <c r="D1217" s="296"/>
      <c r="E1217" s="297"/>
      <c r="F1217" s="102"/>
      <c r="G1217" s="297"/>
      <c r="H1217" s="506"/>
      <c r="I1217" s="506"/>
      <c r="J1217" s="297"/>
      <c r="K1217" s="95"/>
      <c r="L1217" s="95"/>
    </row>
    <row r="1218" spans="1:12" ht="24.95" customHeight="1" x14ac:dyDescent="0.2">
      <c r="A1218" s="339"/>
      <c r="B1218" s="296"/>
      <c r="C1218" s="296"/>
      <c r="D1218" s="296"/>
      <c r="E1218" s="297"/>
      <c r="F1218" s="102"/>
      <c r="G1218" s="297"/>
      <c r="H1218" s="506"/>
      <c r="I1218" s="506"/>
      <c r="J1218" s="297"/>
      <c r="K1218" s="95"/>
      <c r="L1218" s="95"/>
    </row>
    <row r="1219" spans="1:12" ht="24.95" customHeight="1" x14ac:dyDescent="0.2">
      <c r="A1219" s="339"/>
      <c r="B1219" s="296"/>
      <c r="C1219" s="296"/>
      <c r="D1219" s="296"/>
      <c r="E1219" s="297"/>
      <c r="F1219" s="102"/>
      <c r="G1219" s="297"/>
      <c r="H1219" s="506"/>
      <c r="I1219" s="506"/>
      <c r="J1219" s="297"/>
      <c r="K1219" s="95"/>
      <c r="L1219" s="95"/>
    </row>
    <row r="1220" spans="1:12" ht="24.95" customHeight="1" x14ac:dyDescent="0.2">
      <c r="A1220" s="339"/>
      <c r="B1220" s="296"/>
      <c r="C1220" s="296"/>
      <c r="D1220" s="296"/>
      <c r="E1220" s="297"/>
      <c r="F1220" s="102"/>
      <c r="G1220" s="297"/>
      <c r="H1220" s="506"/>
      <c r="I1220" s="506"/>
      <c r="J1220" s="297"/>
      <c r="K1220" s="95"/>
      <c r="L1220" s="95"/>
    </row>
    <row r="1221" spans="1:12" ht="24.95" customHeight="1" x14ac:dyDescent="0.2">
      <c r="A1221" s="339"/>
      <c r="B1221" s="296"/>
      <c r="C1221" s="296"/>
      <c r="D1221" s="296"/>
      <c r="E1221" s="297"/>
      <c r="F1221" s="102"/>
      <c r="G1221" s="297"/>
      <c r="H1221" s="506"/>
      <c r="I1221" s="506"/>
      <c r="J1221" s="297"/>
      <c r="K1221" s="95"/>
      <c r="L1221" s="95"/>
    </row>
    <row r="1222" spans="1:12" ht="24.95" customHeight="1" x14ac:dyDescent="0.2">
      <c r="A1222" s="339"/>
      <c r="B1222" s="296"/>
      <c r="C1222" s="296"/>
      <c r="D1222" s="296"/>
      <c r="E1222" s="297"/>
      <c r="F1222" s="102"/>
      <c r="G1222" s="297"/>
      <c r="H1222" s="506"/>
      <c r="I1222" s="506"/>
      <c r="J1222" s="297"/>
      <c r="K1222" s="95"/>
      <c r="L1222" s="95"/>
    </row>
    <row r="1223" spans="1:12" ht="24.95" customHeight="1" x14ac:dyDescent="0.2">
      <c r="A1223" s="339"/>
      <c r="B1223" s="296"/>
      <c r="C1223" s="296"/>
      <c r="D1223" s="296"/>
      <c r="E1223" s="297"/>
      <c r="F1223" s="102"/>
      <c r="G1223" s="297"/>
      <c r="H1223" s="506"/>
      <c r="I1223" s="506"/>
      <c r="J1223" s="297"/>
      <c r="K1223" s="95"/>
      <c r="L1223" s="95"/>
    </row>
    <row r="1224" spans="1:12" ht="24.95" customHeight="1" x14ac:dyDescent="0.2">
      <c r="A1224" s="339"/>
      <c r="B1224" s="296"/>
      <c r="C1224" s="296"/>
      <c r="D1224" s="296"/>
      <c r="E1224" s="297"/>
      <c r="F1224" s="102"/>
      <c r="G1224" s="297"/>
      <c r="H1224" s="506"/>
      <c r="I1224" s="506"/>
      <c r="J1224" s="297"/>
      <c r="K1224" s="95"/>
      <c r="L1224" s="95"/>
    </row>
    <row r="1225" spans="1:12" ht="24.95" customHeight="1" x14ac:dyDescent="0.2">
      <c r="A1225" s="339"/>
      <c r="B1225" s="296"/>
      <c r="C1225" s="296"/>
      <c r="D1225" s="296"/>
      <c r="E1225" s="297"/>
      <c r="F1225" s="102"/>
      <c r="G1225" s="297"/>
      <c r="H1225" s="506"/>
      <c r="I1225" s="506"/>
      <c r="J1225" s="297"/>
      <c r="K1225" s="95"/>
      <c r="L1225" s="95"/>
    </row>
    <row r="1226" spans="1:12" ht="24.95" customHeight="1" x14ac:dyDescent="0.2">
      <c r="A1226" s="339"/>
      <c r="B1226" s="296"/>
      <c r="C1226" s="296"/>
      <c r="D1226" s="296"/>
      <c r="E1226" s="297"/>
      <c r="F1226" s="102"/>
      <c r="G1226" s="297"/>
      <c r="H1226" s="506"/>
      <c r="I1226" s="506"/>
      <c r="J1226" s="297"/>
      <c r="K1226" s="95"/>
      <c r="L1226" s="95"/>
    </row>
    <row r="1227" spans="1:12" ht="24.95" customHeight="1" x14ac:dyDescent="0.2">
      <c r="A1227" s="339"/>
      <c r="B1227" s="296"/>
      <c r="C1227" s="296"/>
      <c r="D1227" s="296"/>
      <c r="E1227" s="297"/>
      <c r="F1227" s="102"/>
      <c r="G1227" s="297"/>
      <c r="H1227" s="506"/>
      <c r="I1227" s="506"/>
      <c r="J1227" s="297"/>
      <c r="K1227" s="95"/>
      <c r="L1227" s="95"/>
    </row>
    <row r="1228" spans="1:12" ht="24.95" customHeight="1" x14ac:dyDescent="0.2">
      <c r="A1228" s="339"/>
      <c r="B1228" s="296"/>
      <c r="C1228" s="296"/>
      <c r="D1228" s="296"/>
      <c r="E1228" s="297"/>
      <c r="F1228" s="102"/>
      <c r="G1228" s="297"/>
      <c r="H1228" s="506"/>
      <c r="I1228" s="506"/>
      <c r="J1228" s="297"/>
      <c r="K1228" s="95"/>
      <c r="L1228" s="95"/>
    </row>
    <row r="1229" spans="1:12" ht="24.95" customHeight="1" x14ac:dyDescent="0.2">
      <c r="A1229" s="339"/>
      <c r="B1229" s="296"/>
      <c r="C1229" s="296"/>
      <c r="D1229" s="296"/>
      <c r="E1229" s="297"/>
      <c r="F1229" s="102"/>
      <c r="G1229" s="297"/>
      <c r="H1229" s="506"/>
      <c r="I1229" s="506"/>
      <c r="J1229" s="297"/>
      <c r="K1229" s="95"/>
      <c r="L1229" s="95"/>
    </row>
    <row r="1230" spans="1:12" ht="24.95" customHeight="1" x14ac:dyDescent="0.2">
      <c r="A1230" s="339"/>
      <c r="B1230" s="296"/>
      <c r="C1230" s="296"/>
      <c r="D1230" s="296"/>
      <c r="E1230" s="297"/>
      <c r="F1230" s="102"/>
      <c r="G1230" s="297"/>
      <c r="H1230" s="506"/>
      <c r="I1230" s="506"/>
      <c r="J1230" s="297"/>
      <c r="K1230" s="95"/>
      <c r="L1230" s="95"/>
    </row>
    <row r="1231" spans="1:12" ht="24.95" customHeight="1" x14ac:dyDescent="0.2">
      <c r="A1231" s="339"/>
      <c r="B1231" s="296"/>
      <c r="C1231" s="296"/>
      <c r="D1231" s="296"/>
      <c r="E1231" s="297"/>
      <c r="F1231" s="102"/>
      <c r="G1231" s="297"/>
      <c r="H1231" s="506"/>
      <c r="I1231" s="506"/>
      <c r="J1231" s="297"/>
      <c r="K1231" s="95"/>
      <c r="L1231" s="95"/>
    </row>
    <row r="1232" spans="1:12" ht="24.95" customHeight="1" x14ac:dyDescent="0.2">
      <c r="A1232" s="339"/>
      <c r="B1232" s="296"/>
      <c r="C1232" s="296"/>
      <c r="D1232" s="296"/>
      <c r="E1232" s="297"/>
      <c r="F1232" s="102"/>
      <c r="G1232" s="297"/>
      <c r="H1232" s="506"/>
      <c r="I1232" s="506"/>
      <c r="J1232" s="297"/>
      <c r="K1232" s="95"/>
      <c r="L1232" s="95"/>
    </row>
    <row r="1233" spans="1:12" ht="24.95" customHeight="1" x14ac:dyDescent="0.2">
      <c r="A1233" s="339"/>
      <c r="B1233" s="296"/>
      <c r="C1233" s="296"/>
      <c r="D1233" s="296"/>
      <c r="E1233" s="297"/>
      <c r="F1233" s="102"/>
      <c r="G1233" s="297"/>
      <c r="H1233" s="506"/>
      <c r="I1233" s="506"/>
      <c r="J1233" s="297"/>
      <c r="K1233" s="95"/>
      <c r="L1233" s="95"/>
    </row>
    <row r="1234" spans="1:12" ht="24.95" customHeight="1" x14ac:dyDescent="0.2">
      <c r="A1234" s="339"/>
      <c r="B1234" s="296"/>
      <c r="C1234" s="296"/>
      <c r="D1234" s="296"/>
      <c r="E1234" s="297"/>
      <c r="F1234" s="102"/>
      <c r="G1234" s="297"/>
      <c r="H1234" s="506"/>
      <c r="I1234" s="506"/>
      <c r="J1234" s="297"/>
      <c r="K1234" s="95"/>
      <c r="L1234" s="95"/>
    </row>
    <row r="1235" spans="1:12" ht="24.95" customHeight="1" x14ac:dyDescent="0.2">
      <c r="A1235" s="339"/>
      <c r="B1235" s="296"/>
      <c r="C1235" s="296"/>
      <c r="D1235" s="296"/>
      <c r="E1235" s="297"/>
      <c r="F1235" s="102"/>
      <c r="G1235" s="297"/>
      <c r="H1235" s="506"/>
      <c r="I1235" s="506"/>
      <c r="J1235" s="297"/>
      <c r="K1235" s="95"/>
      <c r="L1235" s="95"/>
    </row>
    <row r="1236" spans="1:12" ht="24.95" customHeight="1" x14ac:dyDescent="0.2">
      <c r="A1236" s="339"/>
      <c r="B1236" s="296"/>
      <c r="C1236" s="296"/>
      <c r="D1236" s="296"/>
      <c r="E1236" s="297"/>
      <c r="F1236" s="102"/>
      <c r="G1236" s="297"/>
      <c r="H1236" s="506"/>
      <c r="I1236" s="506"/>
      <c r="J1236" s="297"/>
      <c r="K1236" s="95"/>
      <c r="L1236" s="95"/>
    </row>
    <row r="1237" spans="1:12" ht="24.95" customHeight="1" x14ac:dyDescent="0.2">
      <c r="A1237" s="339"/>
      <c r="B1237" s="296"/>
      <c r="C1237" s="296"/>
      <c r="D1237" s="296"/>
      <c r="E1237" s="297"/>
      <c r="F1237" s="102"/>
      <c r="G1237" s="297"/>
      <c r="H1237" s="506"/>
      <c r="I1237" s="506"/>
      <c r="J1237" s="297"/>
      <c r="K1237" s="95"/>
      <c r="L1237" s="95"/>
    </row>
    <row r="1238" spans="1:12" ht="24.95" customHeight="1" x14ac:dyDescent="0.2">
      <c r="A1238" s="339"/>
      <c r="B1238" s="296"/>
      <c r="C1238" s="296"/>
      <c r="D1238" s="296"/>
      <c r="E1238" s="297"/>
      <c r="F1238" s="102"/>
      <c r="G1238" s="297"/>
      <c r="H1238" s="506"/>
      <c r="I1238" s="506"/>
      <c r="J1238" s="297"/>
      <c r="K1238" s="95"/>
      <c r="L1238" s="95"/>
    </row>
    <row r="1239" spans="1:12" ht="24.95" customHeight="1" x14ac:dyDescent="0.2">
      <c r="A1239" s="339"/>
      <c r="B1239" s="296"/>
      <c r="C1239" s="296"/>
      <c r="D1239" s="296"/>
      <c r="E1239" s="297"/>
      <c r="F1239" s="102"/>
      <c r="G1239" s="297"/>
      <c r="H1239" s="506"/>
      <c r="I1239" s="506"/>
      <c r="J1239" s="297"/>
      <c r="K1239" s="95"/>
      <c r="L1239" s="95"/>
    </row>
    <row r="1240" spans="1:12" ht="24.95" customHeight="1" x14ac:dyDescent="0.2">
      <c r="A1240" s="339"/>
      <c r="B1240" s="296"/>
      <c r="C1240" s="296"/>
      <c r="D1240" s="296"/>
      <c r="E1240" s="297"/>
      <c r="F1240" s="102"/>
      <c r="G1240" s="297"/>
      <c r="H1240" s="506"/>
      <c r="I1240" s="506"/>
      <c r="J1240" s="297"/>
      <c r="K1240" s="95"/>
      <c r="L1240" s="95"/>
    </row>
    <row r="1241" spans="1:12" ht="24.95" customHeight="1" x14ac:dyDescent="0.2">
      <c r="A1241" s="339"/>
      <c r="B1241" s="296"/>
      <c r="C1241" s="296"/>
      <c r="D1241" s="296"/>
      <c r="E1241" s="297"/>
      <c r="F1241" s="102"/>
      <c r="G1241" s="297"/>
      <c r="H1241" s="506"/>
      <c r="I1241" s="506"/>
      <c r="J1241" s="297"/>
      <c r="K1241" s="95"/>
      <c r="L1241" s="95"/>
    </row>
    <row r="1242" spans="1:12" ht="24.95" customHeight="1" x14ac:dyDescent="0.2">
      <c r="A1242" s="339"/>
      <c r="B1242" s="296"/>
      <c r="C1242" s="296"/>
      <c r="D1242" s="296"/>
      <c r="E1242" s="297"/>
      <c r="F1242" s="102"/>
      <c r="G1242" s="297"/>
      <c r="H1242" s="506"/>
      <c r="I1242" s="506"/>
      <c r="J1242" s="297"/>
      <c r="K1242" s="95"/>
      <c r="L1242" s="95"/>
    </row>
    <row r="1243" spans="1:12" ht="24.95" customHeight="1" x14ac:dyDescent="0.2">
      <c r="A1243" s="339"/>
      <c r="B1243" s="296"/>
      <c r="C1243" s="296"/>
      <c r="D1243" s="296"/>
      <c r="E1243" s="297"/>
      <c r="F1243" s="102"/>
      <c r="G1243" s="297"/>
      <c r="H1243" s="506"/>
      <c r="I1243" s="506"/>
      <c r="J1243" s="297"/>
      <c r="K1243" s="95"/>
      <c r="L1243" s="95"/>
    </row>
    <row r="1244" spans="1:12" ht="24.95" customHeight="1" x14ac:dyDescent="0.2">
      <c r="A1244" s="339"/>
      <c r="B1244" s="296"/>
      <c r="C1244" s="296"/>
      <c r="D1244" s="296"/>
      <c r="E1244" s="297"/>
      <c r="F1244" s="102"/>
      <c r="G1244" s="297"/>
      <c r="H1244" s="506"/>
      <c r="I1244" s="506"/>
      <c r="J1244" s="297"/>
      <c r="K1244" s="95"/>
      <c r="L1244" s="95"/>
    </row>
    <row r="1245" spans="1:12" ht="24.95" customHeight="1" x14ac:dyDescent="0.2">
      <c r="A1245" s="339"/>
      <c r="B1245" s="296"/>
      <c r="C1245" s="296"/>
      <c r="D1245" s="296"/>
      <c r="E1245" s="297"/>
      <c r="F1245" s="102"/>
      <c r="G1245" s="297"/>
      <c r="H1245" s="506"/>
      <c r="I1245" s="506"/>
      <c r="J1245" s="297"/>
      <c r="K1245" s="95"/>
      <c r="L1245" s="95"/>
    </row>
    <row r="1246" spans="1:12" ht="24.95" customHeight="1" x14ac:dyDescent="0.2">
      <c r="A1246" s="339"/>
      <c r="B1246" s="296"/>
      <c r="C1246" s="296"/>
      <c r="D1246" s="296"/>
      <c r="E1246" s="297"/>
      <c r="F1246" s="102"/>
      <c r="G1246" s="297"/>
      <c r="H1246" s="506"/>
      <c r="I1246" s="506"/>
      <c r="J1246" s="297"/>
      <c r="K1246" s="95"/>
      <c r="L1246" s="95"/>
    </row>
    <row r="1247" spans="1:12" ht="24.95" customHeight="1" x14ac:dyDescent="0.2">
      <c r="A1247" s="339"/>
      <c r="B1247" s="296"/>
      <c r="C1247" s="296"/>
      <c r="D1247" s="296"/>
      <c r="E1247" s="297"/>
      <c r="F1247" s="102"/>
      <c r="G1247" s="297"/>
      <c r="H1247" s="506"/>
      <c r="I1247" s="506"/>
      <c r="J1247" s="297"/>
      <c r="K1247" s="95"/>
      <c r="L1247" s="95"/>
    </row>
    <row r="1248" spans="1:12" ht="24.95" customHeight="1" x14ac:dyDescent="0.2">
      <c r="A1248" s="339"/>
      <c r="B1248" s="296"/>
      <c r="C1248" s="296"/>
      <c r="D1248" s="296"/>
      <c r="E1248" s="297"/>
      <c r="F1248" s="102"/>
      <c r="G1248" s="297"/>
      <c r="H1248" s="506"/>
      <c r="I1248" s="506"/>
      <c r="J1248" s="297"/>
      <c r="K1248" s="95"/>
      <c r="L1248" s="95"/>
    </row>
    <row r="1249" spans="1:12" ht="24.95" customHeight="1" x14ac:dyDescent="0.2">
      <c r="A1249" s="339"/>
      <c r="B1249" s="296"/>
      <c r="C1249" s="296"/>
      <c r="D1249" s="296"/>
      <c r="E1249" s="297"/>
      <c r="F1249" s="102"/>
      <c r="G1249" s="297"/>
      <c r="H1249" s="506"/>
      <c r="I1249" s="506"/>
      <c r="J1249" s="297"/>
      <c r="K1249" s="95"/>
      <c r="L1249" s="95"/>
    </row>
    <row r="1250" spans="1:12" ht="24.95" customHeight="1" x14ac:dyDescent="0.2">
      <c r="A1250" s="339"/>
      <c r="B1250" s="296"/>
      <c r="C1250" s="296"/>
      <c r="D1250" s="296"/>
      <c r="E1250" s="297"/>
      <c r="F1250" s="102"/>
      <c r="G1250" s="297"/>
      <c r="H1250" s="506"/>
      <c r="I1250" s="506"/>
      <c r="J1250" s="297"/>
      <c r="K1250" s="95"/>
      <c r="L1250" s="95"/>
    </row>
    <row r="1251" spans="1:12" ht="24.95" customHeight="1" x14ac:dyDescent="0.2">
      <c r="A1251" s="339"/>
      <c r="B1251" s="296"/>
      <c r="C1251" s="296"/>
      <c r="D1251" s="296"/>
      <c r="E1251" s="297"/>
      <c r="F1251" s="102"/>
      <c r="G1251" s="297"/>
      <c r="H1251" s="506"/>
      <c r="I1251" s="506"/>
      <c r="J1251" s="297"/>
      <c r="K1251" s="95"/>
      <c r="L1251" s="95"/>
    </row>
    <row r="1252" spans="1:12" ht="24.95" customHeight="1" x14ac:dyDescent="0.2">
      <c r="A1252" s="339"/>
      <c r="B1252" s="296"/>
      <c r="C1252" s="296"/>
      <c r="D1252" s="296"/>
      <c r="E1252" s="297"/>
      <c r="F1252" s="102"/>
      <c r="G1252" s="297"/>
      <c r="H1252" s="506"/>
      <c r="I1252" s="506"/>
      <c r="J1252" s="297"/>
      <c r="K1252" s="95"/>
      <c r="L1252" s="95"/>
    </row>
    <row r="1253" spans="1:12" ht="24.95" customHeight="1" x14ac:dyDescent="0.2">
      <c r="A1253" s="339"/>
      <c r="B1253" s="296"/>
      <c r="C1253" s="296"/>
      <c r="D1253" s="296"/>
      <c r="E1253" s="297"/>
      <c r="F1253" s="102"/>
      <c r="G1253" s="297"/>
      <c r="H1253" s="506"/>
      <c r="I1253" s="506"/>
      <c r="J1253" s="297"/>
      <c r="K1253" s="95"/>
      <c r="L1253" s="95"/>
    </row>
    <row r="1254" spans="1:12" ht="24.95" customHeight="1" x14ac:dyDescent="0.2">
      <c r="A1254" s="339"/>
      <c r="B1254" s="296"/>
      <c r="C1254" s="296"/>
      <c r="D1254" s="296"/>
      <c r="E1254" s="297"/>
      <c r="F1254" s="102"/>
      <c r="G1254" s="297"/>
      <c r="H1254" s="506"/>
      <c r="I1254" s="506"/>
      <c r="J1254" s="297"/>
      <c r="K1254" s="95"/>
      <c r="L1254" s="95"/>
    </row>
    <row r="1255" spans="1:12" ht="24.95" customHeight="1" x14ac:dyDescent="0.2">
      <c r="A1255" s="339"/>
      <c r="B1255" s="296"/>
      <c r="C1255" s="296"/>
      <c r="D1255" s="296"/>
      <c r="E1255" s="297"/>
      <c r="F1255" s="102"/>
      <c r="G1255" s="297"/>
      <c r="H1255" s="506"/>
      <c r="I1255" s="506"/>
      <c r="J1255" s="297"/>
      <c r="K1255" s="95"/>
      <c r="L1255" s="95"/>
    </row>
    <row r="1256" spans="1:12" ht="24.95" customHeight="1" x14ac:dyDescent="0.2">
      <c r="A1256" s="339"/>
      <c r="B1256" s="296"/>
      <c r="C1256" s="296"/>
      <c r="D1256" s="296"/>
      <c r="E1256" s="297"/>
      <c r="F1256" s="102"/>
      <c r="G1256" s="297"/>
      <c r="H1256" s="506"/>
      <c r="I1256" s="506"/>
      <c r="J1256" s="297"/>
      <c r="K1256" s="95"/>
      <c r="L1256" s="95"/>
    </row>
    <row r="1257" spans="1:12" ht="24.95" customHeight="1" x14ac:dyDescent="0.2">
      <c r="A1257" s="339"/>
      <c r="B1257" s="296"/>
      <c r="C1257" s="296"/>
      <c r="D1257" s="296"/>
      <c r="E1257" s="297"/>
      <c r="F1257" s="102"/>
      <c r="G1257" s="297"/>
      <c r="H1257" s="506"/>
      <c r="I1257" s="506"/>
      <c r="J1257" s="297"/>
      <c r="K1257" s="95"/>
      <c r="L1257" s="95"/>
    </row>
    <row r="1258" spans="1:12" ht="24.95" customHeight="1" x14ac:dyDescent="0.2">
      <c r="A1258" s="339"/>
      <c r="B1258" s="296"/>
      <c r="C1258" s="296"/>
      <c r="D1258" s="296"/>
      <c r="E1258" s="297"/>
      <c r="F1258" s="102"/>
      <c r="G1258" s="297"/>
      <c r="H1258" s="506"/>
      <c r="I1258" s="506"/>
      <c r="J1258" s="297"/>
      <c r="K1258" s="95"/>
      <c r="L1258" s="95"/>
    </row>
    <row r="1259" spans="1:12" ht="24.95" customHeight="1" x14ac:dyDescent="0.2">
      <c r="A1259" s="339"/>
      <c r="B1259" s="296"/>
      <c r="C1259" s="296"/>
      <c r="D1259" s="296"/>
      <c r="E1259" s="297"/>
      <c r="F1259" s="102"/>
      <c r="G1259" s="297"/>
      <c r="H1259" s="506"/>
      <c r="I1259" s="506"/>
      <c r="J1259" s="297"/>
      <c r="K1259" s="95"/>
      <c r="L1259" s="95"/>
    </row>
    <row r="1260" spans="1:12" ht="24.95" customHeight="1" x14ac:dyDescent="0.2">
      <c r="A1260" s="339"/>
      <c r="B1260" s="296"/>
      <c r="C1260" s="296"/>
      <c r="D1260" s="296"/>
      <c r="E1260" s="297"/>
      <c r="F1260" s="102"/>
      <c r="G1260" s="297"/>
      <c r="H1260" s="506"/>
      <c r="I1260" s="506"/>
      <c r="J1260" s="297"/>
      <c r="K1260" s="95"/>
      <c r="L1260" s="95"/>
    </row>
    <row r="1261" spans="1:12" ht="24.95" customHeight="1" x14ac:dyDescent="0.2">
      <c r="A1261" s="339"/>
      <c r="B1261" s="296"/>
      <c r="C1261" s="296"/>
      <c r="D1261" s="296"/>
      <c r="E1261" s="297"/>
      <c r="F1261" s="102"/>
      <c r="G1261" s="297"/>
      <c r="H1261" s="506"/>
      <c r="I1261" s="506"/>
      <c r="J1261" s="297"/>
      <c r="K1261" s="95"/>
      <c r="L1261" s="95"/>
    </row>
    <row r="1262" spans="1:12" ht="24.95" customHeight="1" x14ac:dyDescent="0.2">
      <c r="A1262" s="339"/>
      <c r="B1262" s="296"/>
      <c r="C1262" s="296"/>
      <c r="D1262" s="296"/>
      <c r="E1262" s="297"/>
      <c r="F1262" s="102"/>
      <c r="G1262" s="297"/>
      <c r="H1262" s="506"/>
      <c r="I1262" s="506"/>
      <c r="J1262" s="297"/>
      <c r="K1262" s="95"/>
      <c r="L1262" s="95"/>
    </row>
    <row r="1263" spans="1:12" ht="24.95" customHeight="1" x14ac:dyDescent="0.2">
      <c r="A1263" s="339"/>
      <c r="B1263" s="296"/>
      <c r="C1263" s="296"/>
      <c r="D1263" s="296"/>
      <c r="E1263" s="297"/>
      <c r="F1263" s="102"/>
      <c r="G1263" s="297"/>
      <c r="H1263" s="506"/>
      <c r="I1263" s="506"/>
      <c r="J1263" s="297"/>
      <c r="K1263" s="95"/>
      <c r="L1263" s="95"/>
    </row>
    <row r="1264" spans="1:12" ht="24.95" customHeight="1" x14ac:dyDescent="0.2">
      <c r="A1264" s="339"/>
      <c r="B1264" s="296"/>
      <c r="C1264" s="296"/>
      <c r="D1264" s="296"/>
      <c r="E1264" s="297"/>
      <c r="F1264" s="102"/>
      <c r="G1264" s="297"/>
      <c r="H1264" s="506"/>
      <c r="I1264" s="506"/>
      <c r="J1264" s="297"/>
      <c r="K1264" s="95"/>
      <c r="L1264" s="95"/>
    </row>
    <row r="1265" spans="1:12" ht="24.95" customHeight="1" x14ac:dyDescent="0.2">
      <c r="A1265" s="339"/>
      <c r="B1265" s="296"/>
      <c r="C1265" s="296"/>
      <c r="D1265" s="296"/>
      <c r="E1265" s="297"/>
      <c r="F1265" s="102"/>
      <c r="G1265" s="297"/>
      <c r="H1265" s="506"/>
      <c r="I1265" s="506"/>
      <c r="J1265" s="297"/>
      <c r="K1265" s="95"/>
      <c r="L1265" s="95"/>
    </row>
    <row r="1266" spans="1:12" ht="24.95" customHeight="1" x14ac:dyDescent="0.2">
      <c r="A1266" s="339"/>
      <c r="B1266" s="296"/>
      <c r="C1266" s="296"/>
      <c r="D1266" s="296"/>
      <c r="E1266" s="297"/>
      <c r="F1266" s="102"/>
      <c r="G1266" s="297"/>
      <c r="H1266" s="506"/>
      <c r="I1266" s="506"/>
      <c r="J1266" s="297"/>
      <c r="K1266" s="95"/>
      <c r="L1266" s="95"/>
    </row>
    <row r="1267" spans="1:12" ht="24.95" customHeight="1" x14ac:dyDescent="0.2">
      <c r="A1267" s="339"/>
      <c r="B1267" s="296"/>
      <c r="C1267" s="296"/>
      <c r="D1267" s="296"/>
      <c r="E1267" s="297"/>
      <c r="F1267" s="102"/>
      <c r="G1267" s="297"/>
      <c r="H1267" s="506"/>
      <c r="I1267" s="506"/>
      <c r="J1267" s="297"/>
      <c r="K1267" s="95"/>
      <c r="L1267" s="95"/>
    </row>
    <row r="1268" spans="1:12" ht="24.95" customHeight="1" x14ac:dyDescent="0.2">
      <c r="A1268" s="339"/>
      <c r="B1268" s="296"/>
      <c r="C1268" s="296"/>
      <c r="D1268" s="296"/>
      <c r="E1268" s="297"/>
      <c r="F1268" s="102"/>
      <c r="G1268" s="297"/>
      <c r="H1268" s="506"/>
      <c r="I1268" s="506"/>
      <c r="J1268" s="297"/>
      <c r="K1268" s="95"/>
      <c r="L1268" s="95"/>
    </row>
    <row r="1269" spans="1:12" ht="24.95" customHeight="1" x14ac:dyDescent="0.2">
      <c r="A1269" s="339"/>
      <c r="B1269" s="296"/>
      <c r="C1269" s="296"/>
      <c r="D1269" s="296"/>
      <c r="E1269" s="297"/>
      <c r="F1269" s="102"/>
      <c r="G1269" s="297"/>
      <c r="H1269" s="506"/>
      <c r="I1269" s="506"/>
      <c r="J1269" s="297"/>
      <c r="K1269" s="95"/>
      <c r="L1269" s="95"/>
    </row>
    <row r="1270" spans="1:12" ht="24.95" customHeight="1" x14ac:dyDescent="0.2">
      <c r="A1270" s="339"/>
      <c r="B1270" s="296"/>
      <c r="C1270" s="296"/>
      <c r="D1270" s="296"/>
      <c r="E1270" s="297"/>
      <c r="F1270" s="102"/>
      <c r="G1270" s="297"/>
      <c r="H1270" s="506"/>
      <c r="I1270" s="506"/>
      <c r="J1270" s="297"/>
      <c r="K1270" s="95"/>
      <c r="L1270" s="95"/>
    </row>
    <row r="1271" spans="1:12" ht="24.95" customHeight="1" x14ac:dyDescent="0.2">
      <c r="A1271" s="339"/>
      <c r="B1271" s="296"/>
      <c r="C1271" s="296"/>
      <c r="D1271" s="296"/>
      <c r="E1271" s="297"/>
      <c r="F1271" s="102"/>
      <c r="G1271" s="297"/>
      <c r="H1271" s="506"/>
      <c r="I1271" s="506"/>
      <c r="J1271" s="297"/>
      <c r="K1271" s="95"/>
      <c r="L1271" s="95"/>
    </row>
    <row r="1272" spans="1:12" ht="24.95" customHeight="1" x14ac:dyDescent="0.2">
      <c r="A1272" s="339"/>
      <c r="B1272" s="296"/>
      <c r="C1272" s="296"/>
      <c r="D1272" s="296"/>
      <c r="E1272" s="297"/>
      <c r="F1272" s="102"/>
      <c r="G1272" s="297"/>
      <c r="H1272" s="506"/>
      <c r="I1272" s="506"/>
      <c r="J1272" s="297"/>
      <c r="K1272" s="95"/>
      <c r="L1272" s="95"/>
    </row>
    <row r="1273" spans="1:12" ht="24.95" customHeight="1" x14ac:dyDescent="0.2">
      <c r="A1273" s="339"/>
      <c r="B1273" s="296"/>
      <c r="C1273" s="296"/>
      <c r="D1273" s="296"/>
      <c r="E1273" s="297"/>
      <c r="F1273" s="102"/>
      <c r="G1273" s="297"/>
      <c r="H1273" s="506"/>
      <c r="I1273" s="506"/>
      <c r="J1273" s="297"/>
      <c r="K1273" s="95"/>
      <c r="L1273" s="95"/>
    </row>
    <row r="1274" spans="1:12" ht="24.95" customHeight="1" x14ac:dyDescent="0.2">
      <c r="A1274" s="339"/>
      <c r="B1274" s="296"/>
      <c r="C1274" s="296"/>
      <c r="D1274" s="296"/>
      <c r="E1274" s="297"/>
      <c r="F1274" s="102"/>
      <c r="G1274" s="297"/>
      <c r="H1274" s="506"/>
      <c r="I1274" s="506"/>
      <c r="J1274" s="297"/>
      <c r="K1274" s="95"/>
      <c r="L1274" s="95"/>
    </row>
    <row r="1275" spans="1:12" ht="24.95" customHeight="1" x14ac:dyDescent="0.2">
      <c r="A1275" s="339"/>
      <c r="B1275" s="296"/>
      <c r="C1275" s="296"/>
      <c r="D1275" s="296"/>
      <c r="E1275" s="297"/>
      <c r="F1275" s="102"/>
      <c r="G1275" s="297"/>
      <c r="H1275" s="506"/>
      <c r="I1275" s="506"/>
      <c r="J1275" s="297"/>
      <c r="K1275" s="95"/>
      <c r="L1275" s="95"/>
    </row>
    <row r="1276" spans="1:12" ht="24.95" customHeight="1" x14ac:dyDescent="0.2">
      <c r="A1276" s="339"/>
      <c r="B1276" s="296"/>
      <c r="C1276" s="296"/>
      <c r="D1276" s="296"/>
      <c r="E1276" s="297"/>
      <c r="F1276" s="102"/>
      <c r="G1276" s="297"/>
      <c r="H1276" s="506"/>
      <c r="I1276" s="506"/>
      <c r="J1276" s="297"/>
      <c r="K1276" s="95"/>
      <c r="L1276" s="95"/>
    </row>
    <row r="1277" spans="1:12" ht="24.95" customHeight="1" x14ac:dyDescent="0.2">
      <c r="A1277" s="339"/>
      <c r="B1277" s="296"/>
      <c r="C1277" s="296"/>
      <c r="D1277" s="296"/>
      <c r="E1277" s="297"/>
      <c r="F1277" s="102"/>
      <c r="G1277" s="297"/>
      <c r="H1277" s="506"/>
      <c r="I1277" s="506"/>
      <c r="J1277" s="297"/>
      <c r="K1277" s="95"/>
      <c r="L1277" s="95"/>
    </row>
    <row r="1278" spans="1:12" ht="24.95" customHeight="1" x14ac:dyDescent="0.2">
      <c r="A1278" s="339"/>
      <c r="B1278" s="296"/>
      <c r="C1278" s="296"/>
      <c r="D1278" s="296"/>
      <c r="E1278" s="297"/>
      <c r="F1278" s="102"/>
      <c r="G1278" s="297"/>
      <c r="H1278" s="506"/>
      <c r="I1278" s="506"/>
      <c r="J1278" s="297"/>
      <c r="K1278" s="95"/>
      <c r="L1278" s="95"/>
    </row>
    <row r="1279" spans="1:12" ht="24.95" customHeight="1" x14ac:dyDescent="0.2">
      <c r="A1279" s="339"/>
      <c r="B1279" s="296"/>
      <c r="C1279" s="296"/>
      <c r="D1279" s="296"/>
      <c r="E1279" s="297"/>
      <c r="F1279" s="102"/>
      <c r="G1279" s="297"/>
      <c r="H1279" s="506"/>
      <c r="I1279" s="506"/>
      <c r="J1279" s="297"/>
      <c r="K1279" s="95"/>
      <c r="L1279" s="95"/>
    </row>
    <row r="1280" spans="1:12" ht="24.95" customHeight="1" x14ac:dyDescent="0.2">
      <c r="A1280" s="339"/>
      <c r="B1280" s="296"/>
      <c r="C1280" s="296"/>
      <c r="D1280" s="296"/>
      <c r="E1280" s="297"/>
      <c r="F1280" s="102"/>
      <c r="G1280" s="297"/>
      <c r="H1280" s="506"/>
      <c r="I1280" s="506"/>
      <c r="J1280" s="297"/>
      <c r="K1280" s="95"/>
      <c r="L1280" s="95"/>
    </row>
    <row r="1281" spans="1:12" ht="24.95" customHeight="1" x14ac:dyDescent="0.2">
      <c r="A1281" s="339"/>
      <c r="B1281" s="296"/>
      <c r="C1281" s="296"/>
      <c r="D1281" s="296"/>
      <c r="E1281" s="297"/>
      <c r="F1281" s="102"/>
      <c r="G1281" s="297"/>
      <c r="H1281" s="506"/>
      <c r="I1281" s="506"/>
      <c r="J1281" s="297"/>
      <c r="K1281" s="95"/>
      <c r="L1281" s="95"/>
    </row>
    <row r="1282" spans="1:12" ht="24.95" customHeight="1" x14ac:dyDescent="0.2">
      <c r="A1282" s="339"/>
      <c r="B1282" s="296"/>
      <c r="C1282" s="296"/>
      <c r="D1282" s="296"/>
      <c r="E1282" s="297"/>
      <c r="F1282" s="102"/>
      <c r="G1282" s="297"/>
      <c r="H1282" s="506"/>
      <c r="I1282" s="506"/>
      <c r="J1282" s="297"/>
      <c r="K1282" s="95"/>
      <c r="L1282" s="95"/>
    </row>
    <row r="1283" spans="1:12" ht="24.95" customHeight="1" x14ac:dyDescent="0.2">
      <c r="A1283" s="339"/>
      <c r="B1283" s="296"/>
      <c r="C1283" s="296"/>
      <c r="D1283" s="296"/>
      <c r="E1283" s="297"/>
      <c r="F1283" s="102"/>
      <c r="G1283" s="297"/>
      <c r="H1283" s="506"/>
      <c r="I1283" s="506"/>
      <c r="J1283" s="297"/>
      <c r="K1283" s="95"/>
      <c r="L1283" s="95"/>
    </row>
    <row r="1284" spans="1:12" ht="24.95" customHeight="1" x14ac:dyDescent="0.2">
      <c r="A1284" s="339"/>
      <c r="B1284" s="296"/>
      <c r="C1284" s="296"/>
      <c r="D1284" s="296"/>
      <c r="E1284" s="297"/>
      <c r="F1284" s="102"/>
      <c r="G1284" s="297"/>
      <c r="H1284" s="506"/>
      <c r="I1284" s="506"/>
      <c r="J1284" s="297"/>
      <c r="K1284" s="95"/>
      <c r="L1284" s="95"/>
    </row>
    <row r="1285" spans="1:12" ht="24.95" customHeight="1" x14ac:dyDescent="0.2">
      <c r="A1285" s="339"/>
      <c r="B1285" s="296"/>
      <c r="C1285" s="296"/>
      <c r="D1285" s="296"/>
      <c r="E1285" s="297"/>
      <c r="F1285" s="102"/>
      <c r="G1285" s="297"/>
      <c r="H1285" s="506"/>
      <c r="I1285" s="506"/>
      <c r="J1285" s="297"/>
      <c r="K1285" s="95"/>
      <c r="L1285" s="95"/>
    </row>
    <row r="1286" spans="1:12" ht="24.95" customHeight="1" x14ac:dyDescent="0.2">
      <c r="A1286" s="339"/>
      <c r="B1286" s="296"/>
      <c r="C1286" s="296"/>
      <c r="D1286" s="296"/>
      <c r="E1286" s="297"/>
      <c r="F1286" s="102"/>
      <c r="G1286" s="297"/>
      <c r="H1286" s="506"/>
      <c r="I1286" s="506"/>
      <c r="J1286" s="297"/>
      <c r="K1286" s="95"/>
      <c r="L1286" s="95"/>
    </row>
    <row r="1287" spans="1:12" ht="24.95" customHeight="1" x14ac:dyDescent="0.2">
      <c r="A1287" s="339"/>
      <c r="B1287" s="296"/>
      <c r="C1287" s="296"/>
      <c r="D1287" s="296"/>
      <c r="E1287" s="297"/>
      <c r="F1287" s="102"/>
      <c r="G1287" s="297"/>
      <c r="H1287" s="506"/>
      <c r="I1287" s="506"/>
      <c r="J1287" s="297"/>
      <c r="K1287" s="95"/>
      <c r="L1287" s="95"/>
    </row>
    <row r="1288" spans="1:12" ht="24.95" customHeight="1" x14ac:dyDescent="0.2">
      <c r="A1288" s="339"/>
      <c r="B1288" s="296"/>
      <c r="C1288" s="296"/>
      <c r="D1288" s="296"/>
      <c r="E1288" s="297"/>
      <c r="F1288" s="102"/>
      <c r="G1288" s="297"/>
      <c r="H1288" s="506"/>
      <c r="I1288" s="506"/>
      <c r="J1288" s="297"/>
      <c r="K1288" s="95"/>
      <c r="L1288" s="95"/>
    </row>
    <row r="1289" spans="1:12" ht="24.95" customHeight="1" x14ac:dyDescent="0.2">
      <c r="A1289" s="339"/>
      <c r="B1289" s="296"/>
      <c r="C1289" s="296"/>
      <c r="D1289" s="296"/>
      <c r="E1289" s="297"/>
      <c r="F1289" s="102"/>
      <c r="G1289" s="297"/>
      <c r="H1289" s="506"/>
      <c r="I1289" s="506"/>
      <c r="J1289" s="297"/>
      <c r="K1289" s="95"/>
      <c r="L1289" s="95"/>
    </row>
    <row r="1290" spans="1:12" ht="24.95" customHeight="1" x14ac:dyDescent="0.2">
      <c r="A1290" s="339"/>
      <c r="B1290" s="296"/>
      <c r="C1290" s="296"/>
      <c r="D1290" s="296"/>
      <c r="E1290" s="297"/>
      <c r="F1290" s="102"/>
      <c r="G1290" s="297"/>
      <c r="H1290" s="506"/>
      <c r="I1290" s="506"/>
      <c r="J1290" s="297"/>
      <c r="K1290" s="95"/>
      <c r="L1290" s="95"/>
    </row>
    <row r="1291" spans="1:12" ht="24.95" customHeight="1" x14ac:dyDescent="0.2">
      <c r="A1291" s="339"/>
      <c r="B1291" s="296"/>
      <c r="C1291" s="296"/>
      <c r="D1291" s="296"/>
      <c r="E1291" s="297"/>
      <c r="F1291" s="102"/>
      <c r="G1291" s="297"/>
      <c r="H1291" s="506"/>
      <c r="I1291" s="506"/>
      <c r="J1291" s="297"/>
      <c r="K1291" s="95"/>
      <c r="L1291" s="95"/>
    </row>
    <row r="1292" spans="1:12" ht="24.95" customHeight="1" x14ac:dyDescent="0.2">
      <c r="A1292" s="339"/>
      <c r="B1292" s="296"/>
      <c r="C1292" s="296"/>
      <c r="D1292" s="296"/>
      <c r="E1292" s="297"/>
      <c r="F1292" s="102"/>
      <c r="G1292" s="297"/>
      <c r="H1292" s="506"/>
      <c r="I1292" s="506"/>
      <c r="J1292" s="297"/>
      <c r="K1292" s="95"/>
      <c r="L1292" s="95"/>
    </row>
    <row r="1293" spans="1:12" ht="24.95" customHeight="1" x14ac:dyDescent="0.2">
      <c r="A1293" s="339"/>
      <c r="B1293" s="296"/>
      <c r="C1293" s="296"/>
      <c r="D1293" s="296"/>
      <c r="E1293" s="297"/>
      <c r="F1293" s="102"/>
      <c r="G1293" s="297"/>
      <c r="H1293" s="506"/>
      <c r="I1293" s="506"/>
      <c r="J1293" s="297"/>
      <c r="K1293" s="95"/>
      <c r="L1293" s="95"/>
    </row>
    <row r="1294" spans="1:12" ht="24.95" customHeight="1" x14ac:dyDescent="0.2">
      <c r="A1294" s="339"/>
      <c r="B1294" s="296"/>
      <c r="C1294" s="296"/>
      <c r="D1294" s="296"/>
      <c r="E1294" s="297"/>
      <c r="F1294" s="102"/>
      <c r="G1294" s="297"/>
      <c r="H1294" s="506"/>
      <c r="I1294" s="506"/>
      <c r="J1294" s="297"/>
      <c r="K1294" s="95"/>
      <c r="L1294" s="95"/>
    </row>
    <row r="1295" spans="1:12" ht="24.95" customHeight="1" x14ac:dyDescent="0.2">
      <c r="A1295" s="339"/>
      <c r="B1295" s="296"/>
      <c r="C1295" s="296"/>
      <c r="D1295" s="296"/>
      <c r="E1295" s="297"/>
      <c r="F1295" s="102"/>
      <c r="G1295" s="297"/>
      <c r="H1295" s="506"/>
      <c r="I1295" s="506"/>
      <c r="J1295" s="297"/>
      <c r="K1295" s="95"/>
      <c r="L1295" s="95"/>
    </row>
    <row r="1296" spans="1:12" ht="24.95" customHeight="1" x14ac:dyDescent="0.2">
      <c r="A1296" s="339"/>
      <c r="B1296" s="296"/>
      <c r="C1296" s="296"/>
      <c r="D1296" s="296"/>
      <c r="E1296" s="297"/>
      <c r="F1296" s="102"/>
      <c r="G1296" s="297"/>
      <c r="H1296" s="506"/>
      <c r="I1296" s="506"/>
      <c r="J1296" s="297"/>
      <c r="K1296" s="95"/>
      <c r="L1296" s="95"/>
    </row>
    <row r="1297" spans="1:12" ht="24.95" customHeight="1" x14ac:dyDescent="0.2">
      <c r="A1297" s="339"/>
      <c r="B1297" s="296"/>
      <c r="C1297" s="296"/>
      <c r="D1297" s="296"/>
      <c r="E1297" s="297"/>
      <c r="F1297" s="102"/>
      <c r="G1297" s="297"/>
      <c r="H1297" s="506"/>
      <c r="I1297" s="506"/>
      <c r="J1297" s="297"/>
      <c r="K1297" s="95"/>
      <c r="L1297" s="95"/>
    </row>
    <row r="1298" spans="1:12" ht="24.95" customHeight="1" x14ac:dyDescent="0.2">
      <c r="A1298" s="339"/>
      <c r="B1298" s="296"/>
      <c r="C1298" s="296"/>
      <c r="D1298" s="296"/>
      <c r="E1298" s="297"/>
      <c r="F1298" s="102"/>
      <c r="G1298" s="297"/>
      <c r="H1298" s="506"/>
      <c r="I1298" s="506"/>
      <c r="J1298" s="297"/>
      <c r="K1298" s="95"/>
      <c r="L1298" s="95"/>
    </row>
    <row r="1299" spans="1:12" ht="24.95" customHeight="1" x14ac:dyDescent="0.2">
      <c r="A1299" s="339"/>
      <c r="B1299" s="296"/>
      <c r="C1299" s="296"/>
      <c r="D1299" s="296"/>
      <c r="E1299" s="297"/>
      <c r="F1299" s="102"/>
      <c r="G1299" s="297"/>
      <c r="H1299" s="506"/>
      <c r="I1299" s="506"/>
      <c r="J1299" s="297"/>
      <c r="K1299" s="95"/>
      <c r="L1299" s="95"/>
    </row>
    <row r="1300" spans="1:12" ht="24.95" customHeight="1" x14ac:dyDescent="0.2">
      <c r="A1300" s="339"/>
      <c r="B1300" s="296"/>
      <c r="C1300" s="296"/>
      <c r="D1300" s="296"/>
      <c r="E1300" s="297"/>
      <c r="F1300" s="102"/>
      <c r="G1300" s="297"/>
      <c r="H1300" s="506"/>
      <c r="I1300" s="506"/>
      <c r="J1300" s="297"/>
      <c r="K1300" s="95"/>
      <c r="L1300" s="95"/>
    </row>
    <row r="1301" spans="1:12" ht="24.95" customHeight="1" x14ac:dyDescent="0.2">
      <c r="A1301" s="339"/>
      <c r="B1301" s="296"/>
      <c r="C1301" s="296"/>
      <c r="D1301" s="296"/>
      <c r="E1301" s="297"/>
      <c r="F1301" s="102"/>
      <c r="G1301" s="297"/>
      <c r="H1301" s="506"/>
      <c r="I1301" s="506"/>
      <c r="J1301" s="297"/>
      <c r="K1301" s="95"/>
      <c r="L1301" s="95"/>
    </row>
    <row r="1302" spans="1:12" ht="24.95" customHeight="1" x14ac:dyDescent="0.2">
      <c r="A1302" s="339"/>
      <c r="B1302" s="296"/>
      <c r="C1302" s="296"/>
      <c r="D1302" s="296"/>
      <c r="E1302" s="297"/>
      <c r="F1302" s="102"/>
      <c r="G1302" s="297"/>
      <c r="H1302" s="506"/>
      <c r="I1302" s="506"/>
      <c r="J1302" s="297"/>
      <c r="K1302" s="95"/>
      <c r="L1302" s="95"/>
    </row>
    <row r="1303" spans="1:12" ht="24.95" customHeight="1" x14ac:dyDescent="0.2">
      <c r="A1303" s="339"/>
      <c r="B1303" s="296"/>
      <c r="C1303" s="296"/>
      <c r="D1303" s="296"/>
      <c r="E1303" s="297"/>
      <c r="F1303" s="102"/>
      <c r="G1303" s="297"/>
      <c r="H1303" s="506"/>
      <c r="I1303" s="506"/>
      <c r="J1303" s="297"/>
      <c r="K1303" s="95"/>
      <c r="L1303" s="95"/>
    </row>
    <row r="1304" spans="1:12" ht="24.95" customHeight="1" x14ac:dyDescent="0.2">
      <c r="A1304" s="339"/>
      <c r="B1304" s="296"/>
      <c r="C1304" s="296"/>
      <c r="D1304" s="296"/>
      <c r="E1304" s="297"/>
      <c r="F1304" s="102"/>
      <c r="G1304" s="297"/>
      <c r="H1304" s="506"/>
      <c r="I1304" s="506"/>
      <c r="J1304" s="297"/>
      <c r="K1304" s="95"/>
      <c r="L1304" s="95"/>
    </row>
    <row r="1305" spans="1:12" ht="24.95" customHeight="1" x14ac:dyDescent="0.2">
      <c r="A1305" s="339"/>
      <c r="B1305" s="296"/>
      <c r="C1305" s="296"/>
      <c r="D1305" s="296"/>
      <c r="E1305" s="297"/>
      <c r="F1305" s="102"/>
      <c r="G1305" s="297"/>
      <c r="H1305" s="506"/>
      <c r="I1305" s="506"/>
      <c r="J1305" s="297"/>
      <c r="K1305" s="95"/>
      <c r="L1305" s="95"/>
    </row>
    <row r="1306" spans="1:12" ht="24.95" customHeight="1" x14ac:dyDescent="0.2">
      <c r="A1306" s="339"/>
      <c r="B1306" s="296"/>
      <c r="C1306" s="296"/>
      <c r="D1306" s="296"/>
      <c r="E1306" s="297"/>
      <c r="F1306" s="102"/>
      <c r="G1306" s="297"/>
      <c r="H1306" s="506"/>
      <c r="I1306" s="506"/>
      <c r="J1306" s="297"/>
      <c r="K1306" s="95"/>
      <c r="L1306" s="95"/>
    </row>
    <row r="1307" spans="1:12" ht="24.95" customHeight="1" x14ac:dyDescent="0.2">
      <c r="A1307" s="339"/>
      <c r="B1307" s="296"/>
      <c r="C1307" s="296"/>
      <c r="D1307" s="296"/>
      <c r="E1307" s="297"/>
      <c r="F1307" s="102"/>
      <c r="G1307" s="297"/>
      <c r="H1307" s="506"/>
      <c r="I1307" s="506"/>
      <c r="J1307" s="297"/>
      <c r="K1307" s="95"/>
      <c r="L1307" s="95"/>
    </row>
    <row r="1308" spans="1:12" ht="24.95" customHeight="1" x14ac:dyDescent="0.2">
      <c r="A1308" s="339"/>
      <c r="B1308" s="296"/>
      <c r="C1308" s="296"/>
      <c r="D1308" s="296"/>
      <c r="E1308" s="297"/>
      <c r="F1308" s="102"/>
      <c r="G1308" s="297"/>
      <c r="H1308" s="506"/>
      <c r="I1308" s="506"/>
      <c r="J1308" s="297"/>
      <c r="K1308" s="95"/>
      <c r="L1308" s="95"/>
    </row>
    <row r="1309" spans="1:12" ht="24.95" customHeight="1" x14ac:dyDescent="0.2">
      <c r="A1309" s="339"/>
      <c r="B1309" s="296"/>
      <c r="C1309" s="296"/>
      <c r="D1309" s="296"/>
      <c r="E1309" s="297"/>
      <c r="F1309" s="102"/>
      <c r="G1309" s="297"/>
      <c r="H1309" s="506"/>
      <c r="I1309" s="506"/>
      <c r="J1309" s="297"/>
      <c r="K1309" s="95"/>
      <c r="L1309" s="95"/>
    </row>
    <row r="1310" spans="1:12" ht="24.95" customHeight="1" x14ac:dyDescent="0.2">
      <c r="A1310" s="339"/>
      <c r="B1310" s="296"/>
      <c r="C1310" s="296"/>
      <c r="D1310" s="296"/>
      <c r="E1310" s="297"/>
      <c r="F1310" s="102"/>
      <c r="G1310" s="297"/>
      <c r="H1310" s="506"/>
      <c r="I1310" s="506"/>
      <c r="J1310" s="297"/>
      <c r="K1310" s="95"/>
      <c r="L1310" s="95"/>
    </row>
    <row r="1311" spans="1:12" ht="24.95" customHeight="1" x14ac:dyDescent="0.2">
      <c r="A1311" s="339"/>
      <c r="B1311" s="296"/>
      <c r="C1311" s="296"/>
      <c r="D1311" s="296"/>
      <c r="E1311" s="297"/>
      <c r="F1311" s="102"/>
      <c r="G1311" s="297"/>
      <c r="H1311" s="506"/>
      <c r="I1311" s="506"/>
      <c r="J1311" s="297"/>
      <c r="K1311" s="95"/>
      <c r="L1311" s="95"/>
    </row>
    <row r="1312" spans="1:12" ht="24.95" customHeight="1" x14ac:dyDescent="0.2">
      <c r="A1312" s="339"/>
      <c r="B1312" s="296"/>
      <c r="C1312" s="296"/>
      <c r="D1312" s="296"/>
      <c r="E1312" s="297"/>
      <c r="F1312" s="102"/>
      <c r="G1312" s="297"/>
      <c r="H1312" s="506"/>
      <c r="I1312" s="506"/>
      <c r="J1312" s="297"/>
      <c r="K1312" s="95"/>
      <c r="L1312" s="95"/>
    </row>
    <row r="1313" spans="1:12" ht="24.95" customHeight="1" x14ac:dyDescent="0.2">
      <c r="A1313" s="339"/>
      <c r="B1313" s="296"/>
      <c r="C1313" s="296"/>
      <c r="D1313" s="296"/>
      <c r="E1313" s="297"/>
      <c r="F1313" s="102"/>
      <c r="G1313" s="297"/>
      <c r="H1313" s="506"/>
      <c r="I1313" s="506"/>
      <c r="J1313" s="297"/>
      <c r="K1313" s="95"/>
      <c r="L1313" s="95"/>
    </row>
    <row r="1314" spans="1:12" ht="24.95" customHeight="1" x14ac:dyDescent="0.2">
      <c r="A1314" s="339"/>
      <c r="B1314" s="296"/>
      <c r="C1314" s="296"/>
      <c r="D1314" s="296"/>
      <c r="E1314" s="297"/>
      <c r="F1314" s="102"/>
      <c r="G1314" s="297"/>
      <c r="H1314" s="506"/>
      <c r="I1314" s="506"/>
      <c r="J1314" s="297"/>
      <c r="K1314" s="95"/>
      <c r="L1314" s="95"/>
    </row>
    <row r="1315" spans="1:12" ht="24.95" customHeight="1" x14ac:dyDescent="0.2">
      <c r="A1315" s="339"/>
      <c r="B1315" s="296"/>
      <c r="C1315" s="296"/>
      <c r="D1315" s="296"/>
      <c r="E1315" s="297"/>
      <c r="F1315" s="102"/>
      <c r="G1315" s="297"/>
      <c r="H1315" s="506"/>
      <c r="I1315" s="506"/>
      <c r="J1315" s="297"/>
      <c r="K1315" s="95"/>
      <c r="L1315" s="95"/>
    </row>
    <row r="1316" spans="1:12" ht="24.95" customHeight="1" x14ac:dyDescent="0.2">
      <c r="A1316" s="339"/>
      <c r="B1316" s="296"/>
      <c r="C1316" s="296"/>
      <c r="D1316" s="296"/>
      <c r="E1316" s="297"/>
      <c r="F1316" s="102"/>
      <c r="G1316" s="297"/>
      <c r="H1316" s="506"/>
      <c r="I1316" s="506"/>
      <c r="J1316" s="297"/>
      <c r="K1316" s="95"/>
      <c r="L1316" s="95"/>
    </row>
    <row r="1317" spans="1:12" ht="24.95" customHeight="1" x14ac:dyDescent="0.2">
      <c r="A1317" s="339"/>
      <c r="B1317" s="296"/>
      <c r="C1317" s="296"/>
      <c r="D1317" s="296"/>
      <c r="E1317" s="297"/>
      <c r="F1317" s="102"/>
      <c r="G1317" s="297"/>
      <c r="H1317" s="506"/>
      <c r="I1317" s="506"/>
      <c r="J1317" s="297"/>
      <c r="K1317" s="95"/>
      <c r="L1317" s="95"/>
    </row>
    <row r="1318" spans="1:12" ht="24.95" customHeight="1" x14ac:dyDescent="0.2">
      <c r="A1318" s="339"/>
      <c r="B1318" s="296"/>
      <c r="C1318" s="296"/>
      <c r="D1318" s="296"/>
      <c r="E1318" s="297"/>
      <c r="F1318" s="102"/>
      <c r="G1318" s="297"/>
      <c r="H1318" s="506"/>
      <c r="I1318" s="506"/>
      <c r="J1318" s="297"/>
      <c r="K1318" s="95"/>
      <c r="L1318" s="95"/>
    </row>
    <row r="1319" spans="1:12" ht="24.95" customHeight="1" x14ac:dyDescent="0.2">
      <c r="A1319" s="339"/>
      <c r="B1319" s="296"/>
      <c r="C1319" s="296"/>
      <c r="D1319" s="296"/>
      <c r="E1319" s="297"/>
      <c r="F1319" s="102"/>
      <c r="G1319" s="297"/>
      <c r="H1319" s="506"/>
      <c r="I1319" s="506"/>
      <c r="J1319" s="297"/>
      <c r="K1319" s="95"/>
      <c r="L1319" s="95"/>
    </row>
    <row r="1320" spans="1:12" ht="24.95" customHeight="1" x14ac:dyDescent="0.2">
      <c r="A1320" s="339"/>
      <c r="B1320" s="296"/>
      <c r="C1320" s="296"/>
      <c r="D1320" s="296"/>
      <c r="E1320" s="297"/>
      <c r="F1320" s="102"/>
      <c r="G1320" s="297"/>
      <c r="H1320" s="506"/>
      <c r="I1320" s="506"/>
      <c r="J1320" s="297"/>
      <c r="K1320" s="95"/>
      <c r="L1320" s="95"/>
    </row>
    <row r="1321" spans="1:12" ht="24.95" customHeight="1" x14ac:dyDescent="0.2">
      <c r="A1321" s="339"/>
      <c r="B1321" s="296"/>
      <c r="C1321" s="296"/>
      <c r="D1321" s="296"/>
      <c r="E1321" s="297"/>
      <c r="F1321" s="102"/>
      <c r="G1321" s="297"/>
      <c r="H1321" s="506"/>
      <c r="I1321" s="506"/>
      <c r="J1321" s="297"/>
      <c r="K1321" s="95"/>
      <c r="L1321" s="95"/>
    </row>
    <row r="1322" spans="1:12" ht="24.95" customHeight="1" x14ac:dyDescent="0.2">
      <c r="A1322" s="339"/>
      <c r="B1322" s="296"/>
      <c r="C1322" s="296"/>
      <c r="D1322" s="296"/>
      <c r="E1322" s="297"/>
      <c r="F1322" s="102"/>
      <c r="G1322" s="297"/>
      <c r="H1322" s="506"/>
      <c r="I1322" s="506"/>
      <c r="J1322" s="297"/>
      <c r="K1322" s="95"/>
      <c r="L1322" s="95"/>
    </row>
    <row r="1323" spans="1:12" ht="24.95" customHeight="1" x14ac:dyDescent="0.2">
      <c r="A1323" s="339"/>
      <c r="B1323" s="296"/>
      <c r="C1323" s="296"/>
      <c r="D1323" s="296"/>
      <c r="E1323" s="297"/>
      <c r="F1323" s="102"/>
      <c r="G1323" s="297"/>
      <c r="H1323" s="506"/>
      <c r="I1323" s="506"/>
      <c r="J1323" s="297"/>
      <c r="K1323" s="95"/>
      <c r="L1323" s="95"/>
    </row>
    <row r="1324" spans="1:12" ht="24.95" customHeight="1" x14ac:dyDescent="0.2">
      <c r="A1324" s="339"/>
      <c r="B1324" s="296"/>
      <c r="C1324" s="296"/>
      <c r="D1324" s="296"/>
      <c r="E1324" s="297"/>
      <c r="F1324" s="102"/>
      <c r="G1324" s="297"/>
      <c r="H1324" s="506"/>
      <c r="I1324" s="506"/>
      <c r="J1324" s="297"/>
      <c r="K1324" s="95"/>
      <c r="L1324" s="95"/>
    </row>
    <row r="1325" spans="1:12" ht="24.95" customHeight="1" x14ac:dyDescent="0.2">
      <c r="A1325" s="339"/>
      <c r="B1325" s="296"/>
      <c r="C1325" s="296"/>
      <c r="D1325" s="296"/>
      <c r="E1325" s="297"/>
      <c r="F1325" s="102"/>
      <c r="G1325" s="297"/>
      <c r="H1325" s="506"/>
      <c r="I1325" s="506"/>
      <c r="J1325" s="297"/>
      <c r="K1325" s="95"/>
      <c r="L1325" s="95"/>
    </row>
    <row r="1326" spans="1:12" ht="24.95" customHeight="1" x14ac:dyDescent="0.2">
      <c r="A1326" s="339"/>
      <c r="B1326" s="296"/>
      <c r="C1326" s="296"/>
      <c r="D1326" s="296"/>
      <c r="E1326" s="297"/>
      <c r="F1326" s="102"/>
      <c r="G1326" s="297"/>
      <c r="H1326" s="506"/>
      <c r="I1326" s="506"/>
      <c r="J1326" s="297"/>
      <c r="K1326" s="95"/>
      <c r="L1326" s="95"/>
    </row>
    <row r="1327" spans="1:12" ht="24.95" customHeight="1" x14ac:dyDescent="0.2">
      <c r="A1327" s="339"/>
      <c r="B1327" s="296"/>
      <c r="C1327" s="296"/>
      <c r="D1327" s="296"/>
      <c r="E1327" s="297"/>
      <c r="F1327" s="102"/>
      <c r="G1327" s="297"/>
      <c r="H1327" s="506"/>
      <c r="I1327" s="506"/>
      <c r="J1327" s="297"/>
      <c r="K1327" s="95"/>
      <c r="L1327" s="95"/>
    </row>
    <row r="1328" spans="1:12" ht="24.95" customHeight="1" x14ac:dyDescent="0.2">
      <c r="A1328" s="339"/>
      <c r="B1328" s="296"/>
      <c r="C1328" s="296"/>
      <c r="D1328" s="296"/>
      <c r="E1328" s="297"/>
      <c r="F1328" s="102"/>
      <c r="G1328" s="297"/>
      <c r="H1328" s="506"/>
      <c r="I1328" s="506"/>
      <c r="J1328" s="297"/>
      <c r="K1328" s="95"/>
      <c r="L1328" s="95"/>
    </row>
    <row r="1329" spans="1:12" ht="24.95" customHeight="1" x14ac:dyDescent="0.2">
      <c r="A1329" s="339"/>
      <c r="B1329" s="296"/>
      <c r="C1329" s="296"/>
      <c r="D1329" s="296"/>
      <c r="E1329" s="297"/>
      <c r="F1329" s="102"/>
      <c r="G1329" s="297"/>
      <c r="H1329" s="506"/>
      <c r="I1329" s="506"/>
      <c r="J1329" s="297"/>
      <c r="K1329" s="95"/>
      <c r="L1329" s="95"/>
    </row>
    <row r="1330" spans="1:12" ht="24.95" customHeight="1" x14ac:dyDescent="0.2">
      <c r="A1330" s="339"/>
      <c r="B1330" s="296"/>
      <c r="C1330" s="296"/>
      <c r="D1330" s="296"/>
      <c r="E1330" s="297"/>
      <c r="F1330" s="102"/>
      <c r="G1330" s="297"/>
      <c r="H1330" s="506"/>
      <c r="I1330" s="506"/>
      <c r="J1330" s="297"/>
      <c r="K1330" s="95"/>
      <c r="L1330" s="95"/>
    </row>
    <row r="1331" spans="1:12" ht="24.95" customHeight="1" x14ac:dyDescent="0.2">
      <c r="A1331" s="339"/>
      <c r="B1331" s="296"/>
      <c r="C1331" s="296"/>
      <c r="D1331" s="296"/>
      <c r="E1331" s="297"/>
      <c r="F1331" s="102"/>
      <c r="G1331" s="297"/>
      <c r="H1331" s="506"/>
      <c r="I1331" s="506"/>
      <c r="J1331" s="297"/>
      <c r="K1331" s="95"/>
      <c r="L1331" s="95"/>
    </row>
    <row r="1332" spans="1:12" ht="24.95" customHeight="1" x14ac:dyDescent="0.2">
      <c r="A1332" s="339"/>
      <c r="B1332" s="296"/>
      <c r="C1332" s="296"/>
      <c r="D1332" s="296"/>
      <c r="E1332" s="297"/>
      <c r="F1332" s="102"/>
      <c r="G1332" s="297"/>
      <c r="H1332" s="506"/>
      <c r="I1332" s="506"/>
      <c r="J1332" s="297"/>
      <c r="K1332" s="95"/>
      <c r="L1332" s="95"/>
    </row>
    <row r="1333" spans="1:12" ht="24.95" customHeight="1" x14ac:dyDescent="0.2">
      <c r="A1333" s="339"/>
      <c r="B1333" s="296"/>
      <c r="C1333" s="296"/>
      <c r="D1333" s="296"/>
      <c r="E1333" s="297"/>
      <c r="F1333" s="102"/>
      <c r="G1333" s="297"/>
      <c r="H1333" s="506"/>
      <c r="I1333" s="506"/>
      <c r="J1333" s="297"/>
      <c r="K1333" s="95"/>
      <c r="L1333" s="95"/>
    </row>
    <row r="1334" spans="1:12" ht="24.95" customHeight="1" x14ac:dyDescent="0.2">
      <c r="A1334" s="339"/>
      <c r="B1334" s="296"/>
      <c r="C1334" s="296"/>
      <c r="D1334" s="296"/>
      <c r="E1334" s="297"/>
      <c r="F1334" s="102"/>
      <c r="G1334" s="297"/>
      <c r="H1334" s="506"/>
      <c r="I1334" s="506"/>
      <c r="J1334" s="297"/>
      <c r="K1334" s="95"/>
      <c r="L1334" s="95"/>
    </row>
    <row r="1335" spans="1:12" ht="24.95" customHeight="1" x14ac:dyDescent="0.2">
      <c r="A1335" s="339"/>
      <c r="B1335" s="296"/>
      <c r="C1335" s="296"/>
      <c r="D1335" s="296"/>
      <c r="E1335" s="297"/>
      <c r="F1335" s="102"/>
      <c r="G1335" s="297"/>
      <c r="H1335" s="506"/>
      <c r="I1335" s="506"/>
      <c r="J1335" s="297"/>
      <c r="K1335" s="95"/>
      <c r="L1335" s="95"/>
    </row>
    <row r="1336" spans="1:12" ht="24.95" customHeight="1" x14ac:dyDescent="0.2">
      <c r="A1336" s="339"/>
      <c r="B1336" s="296"/>
      <c r="C1336" s="296"/>
      <c r="D1336" s="296"/>
      <c r="E1336" s="297"/>
      <c r="F1336" s="102"/>
      <c r="G1336" s="297"/>
      <c r="H1336" s="506"/>
      <c r="I1336" s="506"/>
      <c r="J1336" s="297"/>
      <c r="K1336" s="95"/>
      <c r="L1336" s="95"/>
    </row>
    <row r="1337" spans="1:12" ht="24.95" customHeight="1" x14ac:dyDescent="0.2">
      <c r="A1337" s="339"/>
      <c r="B1337" s="296"/>
      <c r="C1337" s="296"/>
      <c r="D1337" s="296"/>
      <c r="E1337" s="297"/>
      <c r="F1337" s="102"/>
      <c r="G1337" s="297"/>
      <c r="H1337" s="506"/>
      <c r="I1337" s="506"/>
      <c r="J1337" s="297"/>
      <c r="K1337" s="95"/>
      <c r="L1337" s="95"/>
    </row>
    <row r="1338" spans="1:12" ht="24.95" customHeight="1" x14ac:dyDescent="0.2">
      <c r="A1338" s="339"/>
      <c r="B1338" s="296"/>
      <c r="C1338" s="296"/>
      <c r="D1338" s="296"/>
      <c r="E1338" s="297"/>
      <c r="F1338" s="102"/>
      <c r="G1338" s="297"/>
      <c r="H1338" s="506"/>
      <c r="I1338" s="506"/>
      <c r="J1338" s="297"/>
      <c r="K1338" s="95"/>
      <c r="L1338" s="95"/>
    </row>
    <row r="1339" spans="1:12" ht="24.95" customHeight="1" x14ac:dyDescent="0.2">
      <c r="A1339" s="339"/>
      <c r="B1339" s="296"/>
      <c r="C1339" s="296"/>
      <c r="D1339" s="296"/>
      <c r="E1339" s="297"/>
      <c r="F1339" s="102"/>
      <c r="G1339" s="297"/>
      <c r="H1339" s="506"/>
      <c r="I1339" s="506"/>
      <c r="J1339" s="297"/>
      <c r="K1339" s="95"/>
      <c r="L1339" s="95"/>
    </row>
    <row r="1340" spans="1:12" ht="24.95" customHeight="1" x14ac:dyDescent="0.2">
      <c r="A1340" s="339"/>
      <c r="B1340" s="296"/>
      <c r="C1340" s="296"/>
      <c r="D1340" s="296"/>
      <c r="E1340" s="297"/>
      <c r="F1340" s="102"/>
      <c r="G1340" s="297"/>
      <c r="H1340" s="506"/>
      <c r="I1340" s="506"/>
      <c r="J1340" s="297"/>
      <c r="K1340" s="95"/>
      <c r="L1340" s="95"/>
    </row>
    <row r="1341" spans="1:12" ht="24.95" customHeight="1" x14ac:dyDescent="0.2">
      <c r="A1341" s="339"/>
      <c r="B1341" s="296"/>
      <c r="C1341" s="296"/>
      <c r="D1341" s="296"/>
      <c r="E1341" s="297"/>
      <c r="F1341" s="102"/>
      <c r="G1341" s="297"/>
      <c r="H1341" s="506"/>
      <c r="I1341" s="506"/>
      <c r="J1341" s="297"/>
      <c r="K1341" s="95"/>
      <c r="L1341" s="95"/>
    </row>
    <row r="1342" spans="1:12" ht="24.95" customHeight="1" x14ac:dyDescent="0.2">
      <c r="A1342" s="339"/>
      <c r="B1342" s="296"/>
      <c r="C1342" s="296"/>
      <c r="D1342" s="296"/>
      <c r="E1342" s="297"/>
      <c r="F1342" s="102"/>
      <c r="G1342" s="297"/>
      <c r="H1342" s="506"/>
      <c r="I1342" s="506"/>
      <c r="J1342" s="297"/>
      <c r="K1342" s="95"/>
      <c r="L1342" s="95"/>
    </row>
    <row r="1343" spans="1:12" ht="24.95" customHeight="1" x14ac:dyDescent="0.2">
      <c r="A1343" s="339"/>
      <c r="B1343" s="296"/>
      <c r="C1343" s="296"/>
      <c r="D1343" s="296"/>
      <c r="E1343" s="297"/>
      <c r="F1343" s="102"/>
      <c r="G1343" s="297"/>
      <c r="H1343" s="506"/>
      <c r="I1343" s="506"/>
      <c r="J1343" s="297"/>
      <c r="K1343" s="95"/>
      <c r="L1343" s="95"/>
    </row>
    <row r="1344" spans="1:12" ht="24.95" customHeight="1" x14ac:dyDescent="0.2">
      <c r="A1344" s="339"/>
      <c r="B1344" s="296"/>
      <c r="C1344" s="296"/>
      <c r="D1344" s="296"/>
      <c r="E1344" s="297"/>
      <c r="F1344" s="102"/>
      <c r="G1344" s="297"/>
      <c r="H1344" s="506"/>
      <c r="I1344" s="506"/>
      <c r="J1344" s="297"/>
      <c r="K1344" s="95"/>
      <c r="L1344" s="95"/>
    </row>
    <row r="1345" spans="1:12" ht="24.95" customHeight="1" x14ac:dyDescent="0.2">
      <c r="A1345" s="339"/>
      <c r="B1345" s="296"/>
      <c r="C1345" s="296"/>
      <c r="D1345" s="296"/>
      <c r="E1345" s="297"/>
      <c r="F1345" s="102"/>
      <c r="G1345" s="297"/>
      <c r="H1345" s="506"/>
      <c r="I1345" s="506"/>
      <c r="J1345" s="297"/>
      <c r="K1345" s="95"/>
      <c r="L1345" s="95"/>
    </row>
    <row r="1346" spans="1:12" ht="24.95" customHeight="1" x14ac:dyDescent="0.2">
      <c r="A1346" s="339"/>
      <c r="B1346" s="296"/>
      <c r="C1346" s="296"/>
      <c r="D1346" s="296"/>
      <c r="E1346" s="297"/>
      <c r="F1346" s="102"/>
      <c r="G1346" s="297"/>
      <c r="H1346" s="506"/>
      <c r="I1346" s="506"/>
      <c r="J1346" s="297"/>
      <c r="K1346" s="95"/>
      <c r="L1346" s="95"/>
    </row>
    <row r="1347" spans="1:12" ht="24.95" customHeight="1" x14ac:dyDescent="0.2">
      <c r="A1347" s="339"/>
      <c r="B1347" s="296"/>
      <c r="C1347" s="296"/>
      <c r="D1347" s="296"/>
      <c r="E1347" s="297"/>
      <c r="F1347" s="102"/>
      <c r="G1347" s="297"/>
      <c r="H1347" s="506"/>
      <c r="I1347" s="506"/>
      <c r="J1347" s="297"/>
      <c r="K1347" s="95"/>
      <c r="L1347" s="95"/>
    </row>
    <row r="1348" spans="1:12" ht="24.95" customHeight="1" x14ac:dyDescent="0.2">
      <c r="A1348" s="339"/>
      <c r="B1348" s="296"/>
      <c r="C1348" s="296"/>
      <c r="D1348" s="296"/>
      <c r="E1348" s="297"/>
      <c r="F1348" s="102"/>
      <c r="G1348" s="297"/>
      <c r="H1348" s="506"/>
      <c r="I1348" s="506"/>
      <c r="J1348" s="297"/>
      <c r="K1348" s="95"/>
      <c r="L1348" s="95"/>
    </row>
    <row r="1349" spans="1:12" ht="24.95" customHeight="1" x14ac:dyDescent="0.2">
      <c r="A1349" s="339"/>
      <c r="B1349" s="296"/>
      <c r="C1349" s="296"/>
      <c r="D1349" s="296"/>
      <c r="E1349" s="297"/>
      <c r="F1349" s="102"/>
      <c r="G1349" s="297"/>
      <c r="H1349" s="506"/>
      <c r="I1349" s="506"/>
      <c r="J1349" s="297"/>
      <c r="K1349" s="95"/>
      <c r="L1349" s="95"/>
    </row>
    <row r="1350" spans="1:12" ht="24.95" customHeight="1" x14ac:dyDescent="0.2">
      <c r="A1350" s="339"/>
      <c r="B1350" s="296"/>
      <c r="C1350" s="296"/>
      <c r="D1350" s="296"/>
      <c r="E1350" s="297"/>
      <c r="F1350" s="102"/>
      <c r="G1350" s="297"/>
      <c r="H1350" s="506"/>
      <c r="I1350" s="506"/>
      <c r="J1350" s="297"/>
      <c r="K1350" s="95"/>
      <c r="L1350" s="95"/>
    </row>
    <row r="1351" spans="1:12" ht="24.95" customHeight="1" x14ac:dyDescent="0.2">
      <c r="A1351" s="339"/>
      <c r="B1351" s="296"/>
      <c r="C1351" s="296"/>
      <c r="D1351" s="296"/>
      <c r="E1351" s="297"/>
      <c r="F1351" s="102"/>
      <c r="G1351" s="297"/>
      <c r="H1351" s="506"/>
      <c r="I1351" s="506"/>
      <c r="J1351" s="297"/>
      <c r="K1351" s="95"/>
      <c r="L1351" s="95"/>
    </row>
    <row r="1352" spans="1:12" ht="24.95" customHeight="1" x14ac:dyDescent="0.2">
      <c r="A1352" s="339"/>
      <c r="B1352" s="296"/>
      <c r="C1352" s="296"/>
      <c r="D1352" s="296"/>
      <c r="E1352" s="297"/>
      <c r="F1352" s="102"/>
      <c r="G1352" s="297"/>
      <c r="H1352" s="506"/>
      <c r="I1352" s="506"/>
      <c r="J1352" s="297"/>
      <c r="K1352" s="95"/>
      <c r="L1352" s="95"/>
    </row>
    <row r="1353" spans="1:12" ht="24.95" customHeight="1" x14ac:dyDescent="0.2">
      <c r="A1353" s="339"/>
      <c r="B1353" s="296"/>
      <c r="C1353" s="296"/>
      <c r="D1353" s="296"/>
      <c r="E1353" s="297"/>
      <c r="F1353" s="102"/>
      <c r="G1353" s="297"/>
      <c r="H1353" s="506"/>
      <c r="I1353" s="506"/>
      <c r="J1353" s="297"/>
      <c r="K1353" s="95"/>
      <c r="L1353" s="95"/>
    </row>
    <row r="1354" spans="1:12" ht="24.95" customHeight="1" x14ac:dyDescent="0.2">
      <c r="A1354" s="339"/>
      <c r="B1354" s="296"/>
      <c r="C1354" s="296"/>
      <c r="D1354" s="296"/>
      <c r="E1354" s="297"/>
      <c r="F1354" s="102"/>
      <c r="G1354" s="297"/>
      <c r="H1354" s="506"/>
      <c r="I1354" s="506"/>
      <c r="J1354" s="297"/>
      <c r="K1354" s="95"/>
      <c r="L1354" s="95"/>
    </row>
    <row r="1355" spans="1:12" ht="24.95" customHeight="1" x14ac:dyDescent="0.2">
      <c r="A1355" s="339"/>
      <c r="B1355" s="296"/>
      <c r="C1355" s="296"/>
      <c r="D1355" s="296"/>
      <c r="E1355" s="297"/>
      <c r="F1355" s="102"/>
      <c r="G1355" s="297"/>
      <c r="H1355" s="506"/>
      <c r="I1355" s="506"/>
      <c r="J1355" s="297"/>
      <c r="K1355" s="95"/>
      <c r="L1355" s="95"/>
    </row>
    <row r="1356" spans="1:12" ht="24.95" customHeight="1" x14ac:dyDescent="0.2">
      <c r="A1356" s="339"/>
      <c r="B1356" s="296"/>
      <c r="C1356" s="296"/>
      <c r="D1356" s="296"/>
      <c r="E1356" s="297"/>
      <c r="F1356" s="102"/>
      <c r="G1356" s="297"/>
      <c r="H1356" s="506"/>
      <c r="I1356" s="506"/>
      <c r="J1356" s="297"/>
      <c r="K1356" s="95"/>
      <c r="L1356" s="95"/>
    </row>
    <row r="1357" spans="1:12" ht="24.95" customHeight="1" x14ac:dyDescent="0.2">
      <c r="A1357" s="339"/>
      <c r="B1357" s="296"/>
      <c r="C1357" s="296"/>
      <c r="D1357" s="296"/>
      <c r="E1357" s="297"/>
      <c r="F1357" s="102"/>
      <c r="G1357" s="297"/>
      <c r="H1357" s="506"/>
      <c r="I1357" s="506"/>
      <c r="J1357" s="297"/>
      <c r="K1357" s="95"/>
      <c r="L1357" s="95"/>
    </row>
    <row r="1358" spans="1:12" ht="24.95" customHeight="1" x14ac:dyDescent="0.2">
      <c r="A1358" s="339"/>
      <c r="B1358" s="296"/>
      <c r="C1358" s="296"/>
      <c r="D1358" s="296"/>
      <c r="E1358" s="297"/>
      <c r="F1358" s="102"/>
      <c r="G1358" s="297"/>
      <c r="H1358" s="506"/>
      <c r="I1358" s="506"/>
      <c r="J1358" s="297"/>
      <c r="K1358" s="95"/>
      <c r="L1358" s="95"/>
    </row>
    <row r="1359" spans="1:12" ht="24.95" customHeight="1" x14ac:dyDescent="0.2">
      <c r="A1359" s="339"/>
      <c r="B1359" s="296"/>
      <c r="C1359" s="296"/>
      <c r="D1359" s="296"/>
      <c r="E1359" s="297"/>
      <c r="F1359" s="102"/>
      <c r="G1359" s="297"/>
      <c r="H1359" s="506"/>
      <c r="I1359" s="506"/>
      <c r="J1359" s="297"/>
      <c r="K1359" s="95"/>
      <c r="L1359" s="95"/>
    </row>
    <row r="1360" spans="1:12" ht="24.95" customHeight="1" x14ac:dyDescent="0.2">
      <c r="A1360" s="339"/>
      <c r="B1360" s="296"/>
      <c r="C1360" s="296"/>
      <c r="D1360" s="296"/>
      <c r="E1360" s="297"/>
      <c r="F1360" s="102"/>
      <c r="G1360" s="297"/>
      <c r="H1360" s="506"/>
      <c r="I1360" s="506"/>
      <c r="J1360" s="297"/>
      <c r="K1360" s="95"/>
      <c r="L1360" s="95"/>
    </row>
    <row r="1361" spans="1:12" ht="24.95" customHeight="1" x14ac:dyDescent="0.2">
      <c r="A1361" s="339"/>
      <c r="B1361" s="296"/>
      <c r="C1361" s="296"/>
      <c r="D1361" s="296"/>
      <c r="E1361" s="297"/>
      <c r="F1361" s="102"/>
      <c r="G1361" s="297"/>
      <c r="H1361" s="506"/>
      <c r="I1361" s="506"/>
      <c r="J1361" s="297"/>
      <c r="K1361" s="95"/>
      <c r="L1361" s="95"/>
    </row>
    <row r="1362" spans="1:12" ht="24.95" customHeight="1" x14ac:dyDescent="0.2">
      <c r="A1362" s="339"/>
      <c r="B1362" s="296"/>
      <c r="C1362" s="296"/>
      <c r="D1362" s="296"/>
      <c r="E1362" s="297"/>
      <c r="F1362" s="102"/>
      <c r="G1362" s="297"/>
      <c r="H1362" s="506"/>
      <c r="I1362" s="506"/>
      <c r="J1362" s="297"/>
      <c r="K1362" s="95"/>
      <c r="L1362" s="95"/>
    </row>
    <row r="1363" spans="1:12" ht="24.95" customHeight="1" x14ac:dyDescent="0.2">
      <c r="A1363" s="339"/>
      <c r="B1363" s="296"/>
      <c r="C1363" s="296"/>
      <c r="D1363" s="296"/>
      <c r="E1363" s="297"/>
      <c r="F1363" s="102"/>
      <c r="G1363" s="297"/>
      <c r="H1363" s="506"/>
      <c r="I1363" s="506"/>
      <c r="J1363" s="297"/>
      <c r="K1363" s="95"/>
      <c r="L1363" s="95"/>
    </row>
    <row r="1364" spans="1:12" ht="24.95" customHeight="1" x14ac:dyDescent="0.2">
      <c r="A1364" s="339"/>
      <c r="B1364" s="296"/>
      <c r="C1364" s="296"/>
      <c r="D1364" s="296"/>
      <c r="E1364" s="297"/>
      <c r="F1364" s="102"/>
      <c r="G1364" s="297"/>
      <c r="H1364" s="506"/>
      <c r="I1364" s="506"/>
      <c r="J1364" s="297"/>
      <c r="K1364" s="95"/>
      <c r="L1364" s="95"/>
    </row>
    <row r="1365" spans="1:12" ht="24.95" customHeight="1" x14ac:dyDescent="0.2">
      <c r="A1365" s="339"/>
      <c r="B1365" s="296"/>
      <c r="C1365" s="296"/>
      <c r="D1365" s="296"/>
      <c r="E1365" s="297"/>
      <c r="F1365" s="102"/>
      <c r="G1365" s="297"/>
      <c r="H1365" s="506"/>
      <c r="I1365" s="506"/>
      <c r="J1365" s="297"/>
      <c r="K1365" s="95"/>
      <c r="L1365" s="95"/>
    </row>
    <row r="1366" spans="1:12" ht="24.95" customHeight="1" x14ac:dyDescent="0.2">
      <c r="A1366" s="339"/>
      <c r="B1366" s="296"/>
      <c r="C1366" s="296"/>
      <c r="D1366" s="296"/>
      <c r="E1366" s="297"/>
      <c r="F1366" s="102"/>
      <c r="G1366" s="297"/>
      <c r="H1366" s="506"/>
      <c r="I1366" s="506"/>
      <c r="J1366" s="297"/>
      <c r="K1366" s="95"/>
      <c r="L1366" s="95"/>
    </row>
    <row r="1367" spans="1:12" ht="24.95" customHeight="1" x14ac:dyDescent="0.2">
      <c r="A1367" s="339"/>
      <c r="B1367" s="296"/>
      <c r="C1367" s="296"/>
      <c r="D1367" s="296"/>
      <c r="E1367" s="297"/>
      <c r="F1367" s="102"/>
      <c r="G1367" s="297"/>
      <c r="H1367" s="506"/>
      <c r="I1367" s="506"/>
      <c r="J1367" s="297"/>
      <c r="K1367" s="95"/>
      <c r="L1367" s="95"/>
    </row>
    <row r="1368" spans="1:12" ht="24.95" customHeight="1" x14ac:dyDescent="0.2">
      <c r="A1368" s="339"/>
      <c r="B1368" s="296"/>
      <c r="C1368" s="296"/>
      <c r="D1368" s="296"/>
      <c r="E1368" s="297"/>
      <c r="F1368" s="102"/>
      <c r="G1368" s="297"/>
      <c r="H1368" s="506"/>
      <c r="I1368" s="506"/>
      <c r="J1368" s="297"/>
      <c r="K1368" s="95"/>
      <c r="L1368" s="95"/>
    </row>
    <row r="1369" spans="1:12" ht="24.95" customHeight="1" x14ac:dyDescent="0.2">
      <c r="A1369" s="339"/>
      <c r="B1369" s="296"/>
      <c r="C1369" s="296"/>
      <c r="D1369" s="296"/>
      <c r="E1369" s="297"/>
      <c r="F1369" s="102"/>
      <c r="G1369" s="297"/>
      <c r="H1369" s="506"/>
      <c r="I1369" s="506"/>
      <c r="J1369" s="297"/>
      <c r="K1369" s="95"/>
      <c r="L1369" s="95"/>
    </row>
    <row r="1370" spans="1:12" ht="24.95" customHeight="1" x14ac:dyDescent="0.2">
      <c r="A1370" s="339"/>
      <c r="B1370" s="296"/>
      <c r="C1370" s="296"/>
      <c r="D1370" s="296"/>
      <c r="E1370" s="297"/>
      <c r="F1370" s="102"/>
      <c r="G1370" s="297"/>
      <c r="H1370" s="506"/>
      <c r="I1370" s="506"/>
      <c r="J1370" s="297"/>
      <c r="K1370" s="95"/>
      <c r="L1370" s="95"/>
    </row>
    <row r="1371" spans="1:12" ht="24.95" customHeight="1" x14ac:dyDescent="0.2">
      <c r="A1371" s="339"/>
      <c r="B1371" s="296"/>
      <c r="C1371" s="296"/>
      <c r="D1371" s="296"/>
      <c r="E1371" s="297"/>
      <c r="F1371" s="102"/>
      <c r="G1371" s="297"/>
      <c r="H1371" s="506"/>
      <c r="I1371" s="506"/>
      <c r="J1371" s="297"/>
      <c r="K1371" s="95"/>
      <c r="L1371" s="95"/>
    </row>
    <row r="1372" spans="1:12" ht="24.95" customHeight="1" x14ac:dyDescent="0.2">
      <c r="A1372" s="339"/>
      <c r="B1372" s="296"/>
      <c r="C1372" s="296"/>
      <c r="D1372" s="296"/>
      <c r="E1372" s="297"/>
      <c r="F1372" s="102"/>
      <c r="G1372" s="297"/>
      <c r="H1372" s="506"/>
      <c r="I1372" s="506"/>
      <c r="J1372" s="297"/>
      <c r="K1372" s="95"/>
      <c r="L1372" s="95"/>
    </row>
    <row r="1373" spans="1:12" ht="24.95" customHeight="1" x14ac:dyDescent="0.2">
      <c r="A1373" s="339"/>
      <c r="B1373" s="296"/>
      <c r="C1373" s="296"/>
      <c r="D1373" s="296"/>
      <c r="E1373" s="297"/>
      <c r="F1373" s="102"/>
      <c r="G1373" s="297"/>
      <c r="H1373" s="506"/>
      <c r="I1373" s="506"/>
      <c r="J1373" s="297"/>
      <c r="K1373" s="95"/>
      <c r="L1373" s="95"/>
    </row>
    <row r="1374" spans="1:12" ht="24.95" customHeight="1" x14ac:dyDescent="0.2">
      <c r="A1374" s="339"/>
      <c r="B1374" s="296"/>
      <c r="C1374" s="296"/>
      <c r="D1374" s="296"/>
      <c r="E1374" s="297"/>
      <c r="F1374" s="102"/>
      <c r="G1374" s="297"/>
      <c r="H1374" s="506"/>
      <c r="I1374" s="506"/>
      <c r="J1374" s="297"/>
      <c r="K1374" s="95"/>
      <c r="L1374" s="95"/>
    </row>
    <row r="1375" spans="1:12" ht="24.95" customHeight="1" x14ac:dyDescent="0.2">
      <c r="A1375" s="339"/>
      <c r="B1375" s="296"/>
      <c r="C1375" s="296"/>
      <c r="D1375" s="296"/>
      <c r="E1375" s="297"/>
      <c r="F1375" s="102"/>
      <c r="G1375" s="297"/>
      <c r="H1375" s="506"/>
      <c r="I1375" s="506"/>
      <c r="J1375" s="297"/>
      <c r="K1375" s="95"/>
      <c r="L1375" s="95"/>
    </row>
    <row r="1376" spans="1:12" ht="24.95" customHeight="1" x14ac:dyDescent="0.2">
      <c r="A1376" s="339"/>
      <c r="B1376" s="296"/>
      <c r="C1376" s="296"/>
      <c r="D1376" s="296"/>
      <c r="E1376" s="297"/>
      <c r="F1376" s="102"/>
      <c r="G1376" s="297"/>
      <c r="H1376" s="506"/>
      <c r="I1376" s="506"/>
      <c r="J1376" s="297"/>
      <c r="K1376" s="95"/>
      <c r="L1376" s="95"/>
    </row>
    <row r="1377" spans="1:12" ht="24.95" customHeight="1" x14ac:dyDescent="0.2">
      <c r="A1377" s="339"/>
      <c r="B1377" s="296"/>
      <c r="C1377" s="296"/>
      <c r="D1377" s="296"/>
      <c r="E1377" s="297"/>
      <c r="F1377" s="102"/>
      <c r="G1377" s="297"/>
      <c r="H1377" s="506"/>
      <c r="I1377" s="506"/>
      <c r="J1377" s="297"/>
      <c r="K1377" s="95"/>
      <c r="L1377" s="95"/>
    </row>
    <row r="1378" spans="1:12" ht="24.95" customHeight="1" x14ac:dyDescent="0.2">
      <c r="A1378" s="339"/>
      <c r="B1378" s="296"/>
      <c r="C1378" s="296"/>
      <c r="D1378" s="296"/>
      <c r="E1378" s="297"/>
      <c r="F1378" s="102"/>
      <c r="G1378" s="297"/>
      <c r="H1378" s="506"/>
      <c r="I1378" s="506"/>
      <c r="J1378" s="297"/>
      <c r="K1378" s="95"/>
      <c r="L1378" s="95"/>
    </row>
    <row r="1379" spans="1:12" ht="24.95" customHeight="1" x14ac:dyDescent="0.2">
      <c r="A1379" s="339"/>
      <c r="B1379" s="296"/>
      <c r="C1379" s="296"/>
      <c r="D1379" s="296"/>
      <c r="E1379" s="297"/>
      <c r="F1379" s="102"/>
      <c r="G1379" s="297"/>
      <c r="H1379" s="506"/>
      <c r="I1379" s="506"/>
      <c r="J1379" s="297"/>
      <c r="K1379" s="95"/>
      <c r="L1379" s="95"/>
    </row>
    <row r="1380" spans="1:12" ht="24.95" customHeight="1" x14ac:dyDescent="0.2">
      <c r="A1380" s="339"/>
      <c r="B1380" s="296"/>
      <c r="C1380" s="296"/>
      <c r="D1380" s="296"/>
      <c r="E1380" s="297"/>
      <c r="F1380" s="102"/>
      <c r="G1380" s="297"/>
      <c r="H1380" s="506"/>
      <c r="I1380" s="506"/>
      <c r="J1380" s="297"/>
      <c r="K1380" s="95"/>
      <c r="L1380" s="95"/>
    </row>
    <row r="1381" spans="1:12" ht="24.95" customHeight="1" x14ac:dyDescent="0.2">
      <c r="A1381" s="339"/>
      <c r="B1381" s="296"/>
      <c r="C1381" s="296"/>
      <c r="D1381" s="296"/>
      <c r="E1381" s="297"/>
      <c r="F1381" s="102"/>
      <c r="G1381" s="297"/>
      <c r="H1381" s="506"/>
      <c r="I1381" s="506"/>
      <c r="J1381" s="297"/>
      <c r="K1381" s="95"/>
      <c r="L1381" s="95"/>
    </row>
    <row r="1382" spans="1:12" ht="24.95" customHeight="1" x14ac:dyDescent="0.2">
      <c r="A1382" s="339"/>
      <c r="B1382" s="296"/>
      <c r="C1382" s="296"/>
      <c r="D1382" s="296"/>
      <c r="E1382" s="297"/>
      <c r="F1382" s="102"/>
      <c r="G1382" s="297"/>
      <c r="H1382" s="506"/>
      <c r="I1382" s="506"/>
      <c r="J1382" s="297"/>
      <c r="K1382" s="95"/>
      <c r="L1382" s="95"/>
    </row>
    <row r="1383" spans="1:12" ht="24.95" customHeight="1" x14ac:dyDescent="0.2">
      <c r="A1383" s="339"/>
      <c r="B1383" s="296"/>
      <c r="C1383" s="296"/>
      <c r="D1383" s="296"/>
      <c r="E1383" s="297"/>
      <c r="F1383" s="102"/>
      <c r="G1383" s="297"/>
      <c r="H1383" s="506"/>
      <c r="I1383" s="506"/>
      <c r="J1383" s="297"/>
      <c r="K1383" s="95"/>
      <c r="L1383" s="95"/>
    </row>
    <row r="1384" spans="1:12" ht="24.95" customHeight="1" x14ac:dyDescent="0.2">
      <c r="A1384" s="339"/>
      <c r="B1384" s="296"/>
      <c r="C1384" s="296"/>
      <c r="D1384" s="296"/>
      <c r="E1384" s="297"/>
      <c r="F1384" s="102"/>
      <c r="G1384" s="297"/>
      <c r="H1384" s="506"/>
      <c r="I1384" s="506"/>
      <c r="J1384" s="297"/>
      <c r="K1384" s="95"/>
      <c r="L1384" s="95"/>
    </row>
    <row r="1385" spans="1:12" ht="24.95" customHeight="1" x14ac:dyDescent="0.2">
      <c r="A1385" s="339"/>
      <c r="B1385" s="296"/>
      <c r="C1385" s="296"/>
      <c r="D1385" s="296"/>
      <c r="E1385" s="297"/>
      <c r="F1385" s="102"/>
      <c r="G1385" s="297"/>
      <c r="H1385" s="506"/>
      <c r="I1385" s="506"/>
      <c r="J1385" s="297"/>
      <c r="K1385" s="95"/>
      <c r="L1385" s="95"/>
    </row>
    <row r="1386" spans="1:12" ht="24.95" customHeight="1" x14ac:dyDescent="0.2">
      <c r="A1386" s="339"/>
      <c r="B1386" s="296"/>
      <c r="C1386" s="296"/>
      <c r="D1386" s="296"/>
      <c r="E1386" s="297"/>
      <c r="F1386" s="102"/>
      <c r="G1386" s="297"/>
      <c r="H1386" s="506"/>
      <c r="I1386" s="506"/>
      <c r="J1386" s="297"/>
      <c r="K1386" s="95"/>
      <c r="L1386" s="95"/>
    </row>
    <row r="1387" spans="1:12" ht="24.95" customHeight="1" x14ac:dyDescent="0.2">
      <c r="A1387" s="339"/>
      <c r="B1387" s="296"/>
      <c r="C1387" s="296"/>
      <c r="D1387" s="296"/>
      <c r="E1387" s="297"/>
      <c r="F1387" s="102"/>
      <c r="G1387" s="297"/>
      <c r="H1387" s="506"/>
      <c r="I1387" s="506"/>
      <c r="J1387" s="297"/>
      <c r="K1387" s="95"/>
      <c r="L1387" s="95"/>
    </row>
    <row r="1388" spans="1:12" ht="24.95" customHeight="1" x14ac:dyDescent="0.2">
      <c r="A1388" s="339"/>
      <c r="B1388" s="296"/>
      <c r="C1388" s="296"/>
      <c r="D1388" s="296"/>
      <c r="E1388" s="297"/>
      <c r="F1388" s="102"/>
      <c r="G1388" s="297"/>
      <c r="H1388" s="506"/>
      <c r="I1388" s="506"/>
      <c r="J1388" s="297"/>
      <c r="K1388" s="95"/>
      <c r="L1388" s="95"/>
    </row>
    <row r="1389" spans="1:12" ht="24.95" customHeight="1" x14ac:dyDescent="0.2">
      <c r="A1389" s="339"/>
      <c r="B1389" s="296"/>
      <c r="C1389" s="296"/>
      <c r="D1389" s="296"/>
      <c r="E1389" s="297"/>
      <c r="F1389" s="102"/>
      <c r="G1389" s="297"/>
      <c r="H1389" s="506"/>
      <c r="I1389" s="506"/>
      <c r="J1389" s="297"/>
      <c r="K1389" s="95"/>
      <c r="L1389" s="95"/>
    </row>
    <row r="1390" spans="1:12" ht="24.95" customHeight="1" x14ac:dyDescent="0.2">
      <c r="A1390" s="339"/>
      <c r="B1390" s="296"/>
      <c r="C1390" s="296"/>
      <c r="D1390" s="296"/>
      <c r="E1390" s="297"/>
      <c r="F1390" s="102"/>
      <c r="G1390" s="297"/>
      <c r="H1390" s="506"/>
      <c r="I1390" s="506"/>
      <c r="J1390" s="297"/>
      <c r="K1390" s="95"/>
      <c r="L1390" s="95"/>
    </row>
    <row r="1391" spans="1:12" ht="24.95" customHeight="1" x14ac:dyDescent="0.2">
      <c r="A1391" s="339"/>
      <c r="B1391" s="296"/>
      <c r="C1391" s="296"/>
      <c r="D1391" s="296"/>
      <c r="E1391" s="297"/>
      <c r="F1391" s="102"/>
      <c r="G1391" s="297"/>
      <c r="H1391" s="506"/>
      <c r="I1391" s="506"/>
      <c r="J1391" s="297"/>
      <c r="K1391" s="95"/>
      <c r="L1391" s="95"/>
    </row>
    <row r="1392" spans="1:12" ht="24.95" customHeight="1" x14ac:dyDescent="0.2">
      <c r="A1392" s="339"/>
      <c r="B1392" s="296"/>
      <c r="C1392" s="296"/>
      <c r="D1392" s="296"/>
      <c r="E1392" s="297"/>
      <c r="F1392" s="102"/>
      <c r="G1392" s="297"/>
      <c r="H1392" s="506"/>
      <c r="I1392" s="506"/>
      <c r="J1392" s="297"/>
      <c r="K1392" s="95"/>
      <c r="L1392" s="95"/>
    </row>
    <row r="1393" spans="1:12" ht="24.95" customHeight="1" x14ac:dyDescent="0.2">
      <c r="A1393" s="339"/>
      <c r="B1393" s="296"/>
      <c r="C1393" s="296"/>
      <c r="D1393" s="296"/>
      <c r="E1393" s="297"/>
      <c r="F1393" s="102"/>
      <c r="G1393" s="297"/>
      <c r="H1393" s="506"/>
      <c r="I1393" s="506"/>
      <c r="J1393" s="297"/>
      <c r="K1393" s="95"/>
      <c r="L1393" s="95"/>
    </row>
    <row r="1394" spans="1:12" ht="24.95" customHeight="1" x14ac:dyDescent="0.2">
      <c r="A1394" s="339"/>
      <c r="B1394" s="296"/>
      <c r="C1394" s="296"/>
      <c r="D1394" s="296"/>
      <c r="E1394" s="297"/>
      <c r="F1394" s="102"/>
      <c r="G1394" s="297"/>
      <c r="H1394" s="506"/>
      <c r="I1394" s="506"/>
      <c r="J1394" s="297"/>
      <c r="K1394" s="95"/>
      <c r="L1394" s="95"/>
    </row>
    <row r="1395" spans="1:12" ht="24.95" customHeight="1" x14ac:dyDescent="0.2">
      <c r="A1395" s="339"/>
      <c r="B1395" s="296"/>
      <c r="C1395" s="296"/>
      <c r="D1395" s="296"/>
      <c r="E1395" s="297"/>
      <c r="F1395" s="102"/>
      <c r="G1395" s="297"/>
      <c r="H1395" s="506"/>
      <c r="I1395" s="506"/>
      <c r="J1395" s="297"/>
      <c r="K1395" s="95"/>
      <c r="L1395" s="95"/>
    </row>
    <row r="1396" spans="1:12" ht="24.95" customHeight="1" x14ac:dyDescent="0.2">
      <c r="A1396" s="339"/>
      <c r="B1396" s="296"/>
      <c r="C1396" s="296"/>
      <c r="D1396" s="296"/>
      <c r="E1396" s="297"/>
      <c r="F1396" s="102"/>
      <c r="G1396" s="297"/>
      <c r="H1396" s="506"/>
      <c r="I1396" s="506"/>
      <c r="J1396" s="297"/>
      <c r="K1396" s="95"/>
      <c r="L1396" s="95"/>
    </row>
    <row r="1397" spans="1:12" ht="24.95" customHeight="1" x14ac:dyDescent="0.2">
      <c r="A1397" s="339"/>
      <c r="B1397" s="296"/>
      <c r="C1397" s="296"/>
      <c r="D1397" s="296"/>
      <c r="E1397" s="297"/>
      <c r="F1397" s="102"/>
      <c r="G1397" s="297"/>
      <c r="H1397" s="506"/>
      <c r="I1397" s="506"/>
      <c r="J1397" s="297"/>
      <c r="K1397" s="95"/>
      <c r="L1397" s="95"/>
    </row>
    <row r="1398" spans="1:12" ht="24.95" customHeight="1" x14ac:dyDescent="0.2">
      <c r="A1398" s="339"/>
      <c r="B1398" s="296"/>
      <c r="C1398" s="296"/>
      <c r="D1398" s="296"/>
      <c r="E1398" s="297"/>
      <c r="F1398" s="102"/>
      <c r="G1398" s="297"/>
      <c r="H1398" s="506"/>
      <c r="I1398" s="506"/>
      <c r="J1398" s="297"/>
      <c r="K1398" s="95"/>
      <c r="L1398" s="95"/>
    </row>
    <row r="1399" spans="1:12" ht="24.95" customHeight="1" x14ac:dyDescent="0.2">
      <c r="A1399" s="339"/>
      <c r="B1399" s="296"/>
      <c r="C1399" s="296"/>
      <c r="D1399" s="296"/>
      <c r="E1399" s="297"/>
      <c r="F1399" s="102"/>
      <c r="G1399" s="297"/>
      <c r="H1399" s="506"/>
      <c r="I1399" s="506"/>
      <c r="J1399" s="297"/>
      <c r="K1399" s="95"/>
      <c r="L1399" s="95"/>
    </row>
    <row r="1400" spans="1:12" ht="24.95" customHeight="1" x14ac:dyDescent="0.2">
      <c r="A1400" s="339"/>
      <c r="B1400" s="296"/>
      <c r="C1400" s="296"/>
      <c r="D1400" s="296"/>
      <c r="E1400" s="297"/>
      <c r="F1400" s="102"/>
      <c r="G1400" s="297"/>
      <c r="H1400" s="506"/>
      <c r="I1400" s="506"/>
      <c r="J1400" s="297"/>
      <c r="K1400" s="95"/>
      <c r="L1400" s="95"/>
    </row>
    <row r="1401" spans="1:12" ht="24.95" customHeight="1" x14ac:dyDescent="0.2">
      <c r="A1401" s="339"/>
      <c r="B1401" s="296"/>
      <c r="C1401" s="296"/>
      <c r="D1401" s="296"/>
      <c r="E1401" s="297"/>
      <c r="F1401" s="102"/>
      <c r="G1401" s="297"/>
      <c r="H1401" s="506"/>
      <c r="I1401" s="506"/>
      <c r="J1401" s="297"/>
      <c r="K1401" s="95"/>
      <c r="L1401" s="95"/>
    </row>
    <row r="1402" spans="1:12" ht="24.95" customHeight="1" x14ac:dyDescent="0.2">
      <c r="A1402" s="339"/>
      <c r="B1402" s="296"/>
      <c r="C1402" s="296"/>
      <c r="D1402" s="296"/>
      <c r="E1402" s="297"/>
      <c r="F1402" s="102"/>
      <c r="G1402" s="297"/>
      <c r="H1402" s="506"/>
      <c r="I1402" s="506"/>
      <c r="J1402" s="297"/>
      <c r="K1402" s="95"/>
      <c r="L1402" s="95"/>
    </row>
    <row r="1403" spans="1:12" ht="24.95" customHeight="1" x14ac:dyDescent="0.2">
      <c r="A1403" s="339"/>
      <c r="B1403" s="296"/>
      <c r="C1403" s="296"/>
      <c r="D1403" s="296"/>
      <c r="E1403" s="297"/>
      <c r="F1403" s="102"/>
      <c r="G1403" s="297"/>
      <c r="H1403" s="506"/>
      <c r="I1403" s="506"/>
      <c r="J1403" s="297"/>
      <c r="K1403" s="95"/>
      <c r="L1403" s="95"/>
    </row>
    <row r="1404" spans="1:12" ht="24.95" customHeight="1" x14ac:dyDescent="0.2">
      <c r="A1404" s="339"/>
      <c r="B1404" s="296"/>
      <c r="C1404" s="296"/>
      <c r="D1404" s="296"/>
      <c r="E1404" s="297"/>
      <c r="F1404" s="102"/>
      <c r="G1404" s="297"/>
      <c r="H1404" s="506"/>
      <c r="I1404" s="506"/>
      <c r="J1404" s="297"/>
      <c r="K1404" s="95"/>
      <c r="L1404" s="95"/>
    </row>
    <row r="1405" spans="1:12" ht="24.95" customHeight="1" x14ac:dyDescent="0.2">
      <c r="A1405" s="339"/>
      <c r="B1405" s="296"/>
      <c r="C1405" s="296"/>
      <c r="D1405" s="296"/>
      <c r="E1405" s="297"/>
      <c r="F1405" s="102"/>
      <c r="G1405" s="297"/>
      <c r="H1405" s="506"/>
      <c r="I1405" s="506"/>
      <c r="J1405" s="297"/>
      <c r="K1405" s="95"/>
      <c r="L1405" s="95"/>
    </row>
    <row r="1406" spans="1:12" ht="24.95" customHeight="1" x14ac:dyDescent="0.2">
      <c r="A1406" s="339"/>
      <c r="B1406" s="296"/>
      <c r="C1406" s="296"/>
      <c r="D1406" s="296"/>
      <c r="E1406" s="297"/>
      <c r="F1406" s="102"/>
      <c r="G1406" s="297"/>
      <c r="H1406" s="506"/>
      <c r="I1406" s="506"/>
      <c r="J1406" s="297"/>
      <c r="K1406" s="95"/>
      <c r="L1406" s="95"/>
    </row>
    <row r="1407" spans="1:12" ht="24.95" customHeight="1" x14ac:dyDescent="0.2">
      <c r="A1407" s="339"/>
      <c r="B1407" s="296"/>
      <c r="C1407" s="296"/>
      <c r="D1407" s="296"/>
      <c r="E1407" s="297"/>
      <c r="F1407" s="102"/>
      <c r="G1407" s="297"/>
      <c r="H1407" s="506"/>
      <c r="I1407" s="506"/>
      <c r="J1407" s="297"/>
      <c r="K1407" s="95"/>
      <c r="L1407" s="95"/>
    </row>
    <row r="1408" spans="1:12" ht="24.95" customHeight="1" x14ac:dyDescent="0.2">
      <c r="A1408" s="339"/>
      <c r="B1408" s="296"/>
      <c r="C1408" s="296"/>
      <c r="D1408" s="296"/>
      <c r="E1408" s="297"/>
      <c r="F1408" s="102"/>
      <c r="G1408" s="297"/>
      <c r="H1408" s="506"/>
      <c r="I1408" s="506"/>
      <c r="J1408" s="297"/>
      <c r="K1408" s="95"/>
      <c r="L1408" s="95"/>
    </row>
    <row r="1409" spans="1:12" ht="24.95" customHeight="1" x14ac:dyDescent="0.2">
      <c r="A1409" s="339"/>
      <c r="B1409" s="296"/>
      <c r="C1409" s="296"/>
      <c r="D1409" s="296"/>
      <c r="E1409" s="297"/>
      <c r="F1409" s="102"/>
      <c r="G1409" s="297"/>
      <c r="H1409" s="506"/>
      <c r="I1409" s="506"/>
      <c r="J1409" s="297"/>
      <c r="K1409" s="95"/>
      <c r="L1409" s="95"/>
    </row>
    <row r="1410" spans="1:12" ht="24.95" customHeight="1" x14ac:dyDescent="0.2">
      <c r="A1410" s="339"/>
      <c r="B1410" s="296"/>
      <c r="C1410" s="296"/>
      <c r="D1410" s="296"/>
      <c r="E1410" s="297"/>
      <c r="F1410" s="102"/>
      <c r="G1410" s="297"/>
      <c r="H1410" s="506"/>
      <c r="I1410" s="506"/>
      <c r="J1410" s="297"/>
      <c r="K1410" s="95"/>
      <c r="L1410" s="95"/>
    </row>
    <row r="1411" spans="1:12" ht="24.95" customHeight="1" x14ac:dyDescent="0.2">
      <c r="A1411" s="339"/>
      <c r="B1411" s="296"/>
      <c r="C1411" s="296"/>
      <c r="D1411" s="296"/>
      <c r="E1411" s="297"/>
      <c r="F1411" s="102"/>
      <c r="G1411" s="297"/>
      <c r="H1411" s="506"/>
      <c r="I1411" s="506"/>
      <c r="J1411" s="297"/>
      <c r="K1411" s="95"/>
      <c r="L1411" s="95"/>
    </row>
    <row r="1412" spans="1:12" ht="24.95" customHeight="1" x14ac:dyDescent="0.2">
      <c r="A1412" s="339"/>
      <c r="B1412" s="296"/>
      <c r="C1412" s="296"/>
      <c r="D1412" s="296"/>
      <c r="E1412" s="297"/>
      <c r="F1412" s="102"/>
      <c r="G1412" s="297"/>
      <c r="H1412" s="506"/>
      <c r="I1412" s="506"/>
      <c r="J1412" s="297"/>
      <c r="K1412" s="95"/>
      <c r="L1412" s="95"/>
    </row>
    <row r="1413" spans="1:12" ht="24.95" customHeight="1" x14ac:dyDescent="0.2">
      <c r="A1413" s="339"/>
      <c r="B1413" s="296"/>
      <c r="C1413" s="296"/>
      <c r="D1413" s="296"/>
      <c r="E1413" s="297"/>
      <c r="F1413" s="102"/>
      <c r="G1413" s="297"/>
      <c r="H1413" s="506"/>
      <c r="I1413" s="506"/>
      <c r="J1413" s="297"/>
      <c r="K1413" s="95"/>
      <c r="L1413" s="95"/>
    </row>
    <row r="1414" spans="1:12" ht="24.95" customHeight="1" x14ac:dyDescent="0.2">
      <c r="A1414" s="339"/>
      <c r="B1414" s="296"/>
      <c r="C1414" s="296"/>
      <c r="D1414" s="296"/>
      <c r="E1414" s="297"/>
      <c r="F1414" s="102"/>
      <c r="G1414" s="297"/>
      <c r="H1414" s="506"/>
      <c r="I1414" s="506"/>
      <c r="J1414" s="297"/>
      <c r="K1414" s="95"/>
      <c r="L1414" s="95"/>
    </row>
    <row r="1415" spans="1:12" ht="24.95" customHeight="1" x14ac:dyDescent="0.2">
      <c r="A1415" s="339"/>
      <c r="B1415" s="296"/>
      <c r="C1415" s="296"/>
      <c r="D1415" s="296"/>
      <c r="E1415" s="297"/>
      <c r="F1415" s="102"/>
      <c r="G1415" s="297"/>
      <c r="H1415" s="506"/>
      <c r="I1415" s="506"/>
      <c r="J1415" s="297"/>
      <c r="K1415" s="95"/>
      <c r="L1415" s="95"/>
    </row>
    <row r="1416" spans="1:12" ht="24.95" customHeight="1" x14ac:dyDescent="0.2">
      <c r="A1416" s="339"/>
      <c r="B1416" s="296"/>
      <c r="C1416" s="296"/>
      <c r="D1416" s="296"/>
      <c r="E1416" s="297"/>
      <c r="F1416" s="102"/>
      <c r="G1416" s="297"/>
      <c r="H1416" s="506"/>
      <c r="I1416" s="506"/>
      <c r="J1416" s="297"/>
      <c r="K1416" s="95"/>
      <c r="L1416" s="95"/>
    </row>
    <row r="1417" spans="1:12" ht="24.95" customHeight="1" x14ac:dyDescent="0.2">
      <c r="A1417" s="339"/>
      <c r="B1417" s="296"/>
      <c r="C1417" s="296"/>
      <c r="D1417" s="296"/>
      <c r="E1417" s="297"/>
      <c r="F1417" s="102"/>
      <c r="G1417" s="297"/>
      <c r="H1417" s="506"/>
      <c r="I1417" s="506"/>
      <c r="J1417" s="297"/>
      <c r="K1417" s="95"/>
      <c r="L1417" s="95"/>
    </row>
    <row r="1418" spans="1:12" ht="24.95" customHeight="1" x14ac:dyDescent="0.2">
      <c r="A1418" s="339"/>
      <c r="B1418" s="296"/>
      <c r="C1418" s="296"/>
      <c r="D1418" s="296"/>
      <c r="E1418" s="297"/>
      <c r="F1418" s="102"/>
      <c r="G1418" s="297"/>
      <c r="H1418" s="506"/>
      <c r="I1418" s="506"/>
      <c r="J1418" s="297"/>
      <c r="K1418" s="95"/>
      <c r="L1418" s="95"/>
    </row>
    <row r="1419" spans="1:12" ht="24.95" customHeight="1" x14ac:dyDescent="0.2">
      <c r="A1419" s="339"/>
      <c r="B1419" s="296"/>
      <c r="C1419" s="296"/>
      <c r="D1419" s="296"/>
      <c r="E1419" s="297"/>
      <c r="F1419" s="102"/>
      <c r="G1419" s="297"/>
      <c r="H1419" s="506"/>
      <c r="I1419" s="506"/>
      <c r="J1419" s="297"/>
      <c r="K1419" s="95"/>
      <c r="L1419" s="95"/>
    </row>
    <row r="1420" spans="1:12" ht="24.95" customHeight="1" x14ac:dyDescent="0.2">
      <c r="A1420" s="339"/>
      <c r="B1420" s="296"/>
      <c r="C1420" s="296"/>
      <c r="D1420" s="296"/>
      <c r="E1420" s="297"/>
      <c r="F1420" s="102"/>
      <c r="G1420" s="297"/>
      <c r="H1420" s="506"/>
      <c r="I1420" s="506"/>
      <c r="J1420" s="297"/>
      <c r="K1420" s="95"/>
      <c r="L1420" s="95"/>
    </row>
    <row r="1421" spans="1:12" ht="24.95" customHeight="1" x14ac:dyDescent="0.2">
      <c r="A1421" s="339"/>
      <c r="B1421" s="296"/>
      <c r="C1421" s="296"/>
      <c r="D1421" s="296"/>
      <c r="E1421" s="297"/>
      <c r="F1421" s="102"/>
      <c r="G1421" s="297"/>
      <c r="H1421" s="506"/>
      <c r="I1421" s="506"/>
      <c r="J1421" s="297"/>
      <c r="K1421" s="95"/>
      <c r="L1421" s="95"/>
    </row>
    <row r="1422" spans="1:12" ht="24.95" customHeight="1" x14ac:dyDescent="0.2">
      <c r="A1422" s="339"/>
      <c r="B1422" s="296"/>
      <c r="C1422" s="296"/>
      <c r="D1422" s="296"/>
      <c r="E1422" s="297"/>
      <c r="F1422" s="102"/>
      <c r="G1422" s="297"/>
      <c r="H1422" s="506"/>
      <c r="I1422" s="506"/>
      <c r="J1422" s="297"/>
      <c r="K1422" s="95"/>
      <c r="L1422" s="95"/>
    </row>
    <row r="1423" spans="1:12" ht="24.95" customHeight="1" x14ac:dyDescent="0.2">
      <c r="A1423" s="339"/>
      <c r="B1423" s="296"/>
      <c r="C1423" s="296"/>
      <c r="D1423" s="296"/>
      <c r="E1423" s="297"/>
      <c r="F1423" s="102"/>
      <c r="G1423" s="297"/>
      <c r="H1423" s="506"/>
      <c r="I1423" s="506"/>
      <c r="J1423" s="297"/>
      <c r="K1423" s="95"/>
      <c r="L1423" s="95"/>
    </row>
    <row r="1424" spans="1:12" ht="24.95" customHeight="1" x14ac:dyDescent="0.2">
      <c r="A1424" s="339"/>
      <c r="B1424" s="296"/>
      <c r="C1424" s="296"/>
      <c r="D1424" s="296"/>
      <c r="E1424" s="297"/>
      <c r="F1424" s="102"/>
      <c r="G1424" s="297"/>
      <c r="H1424" s="506"/>
      <c r="I1424" s="506"/>
      <c r="J1424" s="297"/>
      <c r="K1424" s="95"/>
      <c r="L1424" s="95"/>
    </row>
    <row r="1425" spans="1:12" ht="24.95" customHeight="1" x14ac:dyDescent="0.2">
      <c r="A1425" s="339"/>
      <c r="B1425" s="296"/>
      <c r="C1425" s="296"/>
      <c r="D1425" s="296"/>
      <c r="E1425" s="297"/>
      <c r="F1425" s="102"/>
      <c r="G1425" s="297"/>
      <c r="H1425" s="506"/>
      <c r="I1425" s="506"/>
      <c r="J1425" s="297"/>
      <c r="K1425" s="95"/>
      <c r="L1425" s="95"/>
    </row>
    <row r="1426" spans="1:12" ht="24.95" customHeight="1" x14ac:dyDescent="0.2">
      <c r="A1426" s="339"/>
      <c r="B1426" s="296"/>
      <c r="C1426" s="296"/>
      <c r="D1426" s="296"/>
      <c r="E1426" s="297"/>
      <c r="F1426" s="102"/>
      <c r="G1426" s="297"/>
      <c r="H1426" s="506"/>
      <c r="I1426" s="506"/>
      <c r="J1426" s="297"/>
      <c r="K1426" s="95"/>
      <c r="L1426" s="95"/>
    </row>
    <row r="1427" spans="1:12" ht="24.95" customHeight="1" x14ac:dyDescent="0.2">
      <c r="A1427" s="339"/>
      <c r="B1427" s="296"/>
      <c r="C1427" s="296"/>
      <c r="D1427" s="296"/>
      <c r="E1427" s="297"/>
      <c r="F1427" s="102"/>
      <c r="G1427" s="297"/>
      <c r="H1427" s="506"/>
      <c r="I1427" s="506"/>
      <c r="J1427" s="297"/>
      <c r="K1427" s="95"/>
      <c r="L1427" s="95"/>
    </row>
    <row r="1428" spans="1:12" ht="24.95" customHeight="1" x14ac:dyDescent="0.2">
      <c r="A1428" s="339"/>
      <c r="B1428" s="296"/>
      <c r="C1428" s="296"/>
      <c r="D1428" s="296"/>
      <c r="E1428" s="297"/>
      <c r="F1428" s="102"/>
      <c r="G1428" s="297"/>
      <c r="H1428" s="506"/>
      <c r="I1428" s="506"/>
      <c r="J1428" s="297"/>
      <c r="K1428" s="95"/>
      <c r="L1428" s="95"/>
    </row>
    <row r="1429" spans="1:12" ht="24.95" customHeight="1" x14ac:dyDescent="0.2">
      <c r="A1429" s="339"/>
      <c r="B1429" s="296"/>
      <c r="C1429" s="296"/>
      <c r="D1429" s="296"/>
      <c r="E1429" s="297"/>
      <c r="F1429" s="102"/>
      <c r="G1429" s="297"/>
      <c r="H1429" s="506"/>
      <c r="I1429" s="506"/>
      <c r="J1429" s="297"/>
      <c r="K1429" s="95"/>
      <c r="L1429" s="95"/>
    </row>
    <row r="1430" spans="1:12" ht="24.95" customHeight="1" x14ac:dyDescent="0.2">
      <c r="A1430" s="339"/>
      <c r="B1430" s="296"/>
      <c r="C1430" s="296"/>
      <c r="D1430" s="296"/>
      <c r="E1430" s="297"/>
      <c r="F1430" s="102"/>
      <c r="G1430" s="297"/>
      <c r="H1430" s="506"/>
      <c r="I1430" s="506"/>
      <c r="J1430" s="297"/>
      <c r="K1430" s="95"/>
      <c r="L1430" s="95"/>
    </row>
    <row r="1431" spans="1:12" ht="24.95" customHeight="1" x14ac:dyDescent="0.2">
      <c r="A1431" s="339"/>
      <c r="B1431" s="296"/>
      <c r="C1431" s="296"/>
      <c r="D1431" s="296"/>
      <c r="E1431" s="297"/>
      <c r="F1431" s="102"/>
      <c r="G1431" s="297"/>
      <c r="H1431" s="506"/>
      <c r="I1431" s="506"/>
      <c r="J1431" s="297"/>
      <c r="K1431" s="95"/>
      <c r="L1431" s="95"/>
    </row>
    <row r="1432" spans="1:12" ht="24.95" customHeight="1" x14ac:dyDescent="0.2">
      <c r="A1432" s="339"/>
      <c r="B1432" s="296"/>
      <c r="C1432" s="296"/>
      <c r="D1432" s="296"/>
      <c r="E1432" s="297"/>
      <c r="F1432" s="102"/>
      <c r="G1432" s="297"/>
      <c r="H1432" s="506"/>
      <c r="I1432" s="506"/>
      <c r="J1432" s="297"/>
      <c r="K1432" s="95"/>
      <c r="L1432" s="95"/>
    </row>
    <row r="1433" spans="1:12" ht="24.95" customHeight="1" x14ac:dyDescent="0.2">
      <c r="A1433" s="339"/>
      <c r="B1433" s="296"/>
      <c r="C1433" s="296"/>
      <c r="D1433" s="296"/>
      <c r="E1433" s="297"/>
      <c r="F1433" s="102"/>
      <c r="G1433" s="297"/>
      <c r="H1433" s="506"/>
      <c r="I1433" s="506"/>
      <c r="J1433" s="297"/>
      <c r="K1433" s="95"/>
      <c r="L1433" s="95"/>
    </row>
    <row r="1434" spans="1:12" ht="24.95" customHeight="1" x14ac:dyDescent="0.2">
      <c r="A1434" s="339"/>
      <c r="B1434" s="296"/>
      <c r="C1434" s="296"/>
      <c r="D1434" s="296"/>
      <c r="E1434" s="297"/>
      <c r="F1434" s="102"/>
      <c r="G1434" s="297"/>
      <c r="H1434" s="506"/>
      <c r="I1434" s="506"/>
      <c r="J1434" s="297"/>
      <c r="K1434" s="95"/>
      <c r="L1434" s="95"/>
    </row>
    <row r="1435" spans="1:12" ht="24.95" customHeight="1" x14ac:dyDescent="0.2">
      <c r="A1435" s="339"/>
      <c r="B1435" s="296"/>
      <c r="C1435" s="296"/>
      <c r="D1435" s="296"/>
      <c r="E1435" s="297"/>
      <c r="F1435" s="102"/>
      <c r="G1435" s="297"/>
      <c r="H1435" s="506"/>
      <c r="I1435" s="506"/>
      <c r="J1435" s="297"/>
      <c r="K1435" s="95"/>
      <c r="L1435" s="95"/>
    </row>
    <row r="1436" spans="1:12" ht="24.95" customHeight="1" x14ac:dyDescent="0.2">
      <c r="A1436" s="339"/>
      <c r="B1436" s="296"/>
      <c r="C1436" s="296"/>
      <c r="D1436" s="296"/>
      <c r="E1436" s="297"/>
      <c r="F1436" s="102"/>
      <c r="G1436" s="297"/>
      <c r="H1436" s="506"/>
      <c r="I1436" s="506"/>
      <c r="J1436" s="297"/>
      <c r="K1436" s="95"/>
      <c r="L1436" s="95"/>
    </row>
    <row r="1437" spans="1:12" ht="24.95" customHeight="1" x14ac:dyDescent="0.2">
      <c r="A1437" s="339"/>
      <c r="B1437" s="296"/>
      <c r="C1437" s="296"/>
      <c r="D1437" s="296"/>
      <c r="E1437" s="297"/>
      <c r="F1437" s="102"/>
      <c r="G1437" s="297"/>
      <c r="H1437" s="506"/>
      <c r="I1437" s="506"/>
      <c r="J1437" s="297"/>
      <c r="K1437" s="95"/>
      <c r="L1437" s="95"/>
    </row>
    <row r="1438" spans="1:12" ht="24.95" customHeight="1" x14ac:dyDescent="0.2">
      <c r="A1438" s="339"/>
      <c r="B1438" s="296"/>
      <c r="C1438" s="296"/>
      <c r="D1438" s="296"/>
      <c r="E1438" s="297"/>
      <c r="F1438" s="102"/>
      <c r="G1438" s="297"/>
      <c r="H1438" s="506"/>
      <c r="I1438" s="506"/>
      <c r="J1438" s="297"/>
      <c r="K1438" s="95"/>
      <c r="L1438" s="95"/>
    </row>
    <row r="1439" spans="1:12" ht="24.95" customHeight="1" x14ac:dyDescent="0.2">
      <c r="A1439" s="339"/>
      <c r="B1439" s="296"/>
      <c r="C1439" s="296"/>
      <c r="D1439" s="296"/>
      <c r="E1439" s="297"/>
      <c r="F1439" s="102"/>
      <c r="G1439" s="297"/>
      <c r="H1439" s="506"/>
      <c r="I1439" s="506"/>
      <c r="J1439" s="297"/>
      <c r="K1439" s="95"/>
      <c r="L1439" s="95"/>
    </row>
    <row r="1440" spans="1:12" ht="24.95" customHeight="1" x14ac:dyDescent="0.2">
      <c r="A1440" s="339"/>
      <c r="B1440" s="296"/>
      <c r="C1440" s="296"/>
      <c r="D1440" s="296"/>
      <c r="E1440" s="297"/>
      <c r="F1440" s="102"/>
      <c r="G1440" s="297"/>
      <c r="H1440" s="506"/>
      <c r="I1440" s="506"/>
      <c r="J1440" s="297"/>
      <c r="K1440" s="95"/>
      <c r="L1440" s="95"/>
    </row>
    <row r="1441" spans="1:12" ht="24.95" customHeight="1" x14ac:dyDescent="0.2">
      <c r="A1441" s="339"/>
      <c r="B1441" s="296"/>
      <c r="C1441" s="296"/>
      <c r="D1441" s="296"/>
      <c r="E1441" s="297"/>
      <c r="F1441" s="102"/>
      <c r="G1441" s="297"/>
      <c r="H1441" s="506"/>
      <c r="I1441" s="506"/>
      <c r="J1441" s="297"/>
      <c r="K1441" s="95"/>
      <c r="L1441" s="95"/>
    </row>
    <row r="1442" spans="1:12" ht="24.95" customHeight="1" x14ac:dyDescent="0.2">
      <c r="A1442" s="339"/>
      <c r="B1442" s="296"/>
      <c r="C1442" s="296"/>
      <c r="D1442" s="296"/>
      <c r="E1442" s="297"/>
      <c r="F1442" s="102"/>
      <c r="G1442" s="297"/>
      <c r="H1442" s="506"/>
      <c r="I1442" s="506"/>
      <c r="J1442" s="297"/>
      <c r="K1442" s="95"/>
      <c r="L1442" s="95"/>
    </row>
    <row r="1443" spans="1:12" ht="24.95" customHeight="1" x14ac:dyDescent="0.2">
      <c r="A1443" s="339"/>
      <c r="B1443" s="296"/>
      <c r="C1443" s="296"/>
      <c r="D1443" s="296"/>
      <c r="E1443" s="297"/>
      <c r="F1443" s="102"/>
      <c r="G1443" s="297"/>
      <c r="H1443" s="506"/>
      <c r="I1443" s="506"/>
      <c r="J1443" s="297"/>
      <c r="K1443" s="95"/>
      <c r="L1443" s="95"/>
    </row>
    <row r="1444" spans="1:12" ht="24.95" customHeight="1" x14ac:dyDescent="0.2">
      <c r="A1444" s="339"/>
      <c r="B1444" s="296"/>
      <c r="C1444" s="296"/>
      <c r="D1444" s="296"/>
      <c r="E1444" s="297"/>
      <c r="F1444" s="102"/>
      <c r="G1444" s="297"/>
      <c r="H1444" s="506"/>
      <c r="I1444" s="506"/>
      <c r="J1444" s="297"/>
      <c r="K1444" s="95"/>
      <c r="L1444" s="95"/>
    </row>
    <row r="1445" spans="1:12" ht="24.95" customHeight="1" x14ac:dyDescent="0.2">
      <c r="A1445" s="339"/>
      <c r="B1445" s="296"/>
      <c r="C1445" s="296"/>
      <c r="D1445" s="296"/>
      <c r="E1445" s="297"/>
      <c r="F1445" s="102"/>
      <c r="G1445" s="297"/>
      <c r="H1445" s="506"/>
      <c r="I1445" s="506"/>
      <c r="J1445" s="297"/>
      <c r="K1445" s="95"/>
      <c r="L1445" s="95"/>
    </row>
    <row r="1446" spans="1:12" ht="24.95" customHeight="1" x14ac:dyDescent="0.2">
      <c r="A1446" s="339"/>
      <c r="B1446" s="296"/>
      <c r="C1446" s="296"/>
      <c r="D1446" s="296"/>
      <c r="E1446" s="297"/>
      <c r="F1446" s="102"/>
      <c r="G1446" s="297"/>
      <c r="H1446" s="506"/>
      <c r="I1446" s="506"/>
      <c r="J1446" s="297"/>
      <c r="K1446" s="95"/>
      <c r="L1446" s="95"/>
    </row>
    <row r="1447" spans="1:12" ht="24.95" customHeight="1" x14ac:dyDescent="0.2">
      <c r="A1447" s="339"/>
      <c r="B1447" s="296"/>
      <c r="C1447" s="296"/>
      <c r="D1447" s="296"/>
      <c r="E1447" s="297"/>
      <c r="F1447" s="102"/>
      <c r="G1447" s="297"/>
      <c r="H1447" s="506"/>
      <c r="I1447" s="506"/>
      <c r="J1447" s="297"/>
      <c r="K1447" s="95"/>
      <c r="L1447" s="95"/>
    </row>
    <row r="1448" spans="1:12" ht="24.95" customHeight="1" x14ac:dyDescent="0.2">
      <c r="A1448" s="339"/>
      <c r="B1448" s="296"/>
      <c r="C1448" s="296"/>
      <c r="D1448" s="296"/>
      <c r="E1448" s="297"/>
      <c r="F1448" s="102"/>
      <c r="G1448" s="297"/>
      <c r="H1448" s="506"/>
      <c r="I1448" s="506"/>
      <c r="J1448" s="297"/>
      <c r="K1448" s="95"/>
      <c r="L1448" s="95"/>
    </row>
    <row r="1449" spans="1:12" ht="24.95" customHeight="1" x14ac:dyDescent="0.2">
      <c r="A1449" s="339"/>
      <c r="B1449" s="296"/>
      <c r="C1449" s="296"/>
      <c r="D1449" s="296"/>
      <c r="E1449" s="297"/>
      <c r="F1449" s="102"/>
      <c r="G1449" s="297"/>
      <c r="H1449" s="506"/>
      <c r="I1449" s="506"/>
      <c r="J1449" s="297"/>
      <c r="K1449" s="95"/>
      <c r="L1449" s="95"/>
    </row>
    <row r="1450" spans="1:12" ht="24.95" customHeight="1" x14ac:dyDescent="0.2">
      <c r="A1450" s="339"/>
      <c r="B1450" s="296"/>
      <c r="C1450" s="296"/>
      <c r="D1450" s="296"/>
      <c r="E1450" s="297"/>
      <c r="F1450" s="102"/>
      <c r="G1450" s="297"/>
      <c r="H1450" s="506"/>
      <c r="I1450" s="506"/>
      <c r="J1450" s="297"/>
      <c r="K1450" s="95"/>
      <c r="L1450" s="95"/>
    </row>
    <row r="1451" spans="1:12" ht="24.95" customHeight="1" x14ac:dyDescent="0.2">
      <c r="A1451" s="339"/>
      <c r="B1451" s="296"/>
      <c r="C1451" s="296"/>
      <c r="D1451" s="296"/>
      <c r="E1451" s="297"/>
      <c r="F1451" s="102"/>
      <c r="G1451" s="297"/>
      <c r="H1451" s="506"/>
      <c r="I1451" s="506"/>
      <c r="J1451" s="297"/>
      <c r="K1451" s="95"/>
      <c r="L1451" s="95"/>
    </row>
    <row r="1452" spans="1:12" ht="24.95" customHeight="1" x14ac:dyDescent="0.2">
      <c r="A1452" s="339"/>
      <c r="B1452" s="296"/>
      <c r="C1452" s="296"/>
      <c r="D1452" s="296"/>
      <c r="E1452" s="297"/>
      <c r="F1452" s="102"/>
      <c r="G1452" s="297"/>
      <c r="H1452" s="506"/>
      <c r="I1452" s="506"/>
      <c r="J1452" s="297"/>
      <c r="K1452" s="95"/>
      <c r="L1452" s="95"/>
    </row>
    <row r="1453" spans="1:12" ht="24.95" customHeight="1" x14ac:dyDescent="0.2">
      <c r="A1453" s="339"/>
      <c r="B1453" s="296"/>
      <c r="C1453" s="296"/>
      <c r="D1453" s="296"/>
      <c r="E1453" s="297"/>
      <c r="F1453" s="102"/>
      <c r="G1453" s="297"/>
      <c r="H1453" s="506"/>
      <c r="I1453" s="506"/>
      <c r="J1453" s="297"/>
      <c r="K1453" s="95"/>
      <c r="L1453" s="95"/>
    </row>
    <row r="1454" spans="1:12" ht="24.95" customHeight="1" x14ac:dyDescent="0.2">
      <c r="A1454" s="339"/>
      <c r="B1454" s="296"/>
      <c r="C1454" s="296"/>
      <c r="D1454" s="296"/>
      <c r="E1454" s="297"/>
      <c r="F1454" s="102"/>
      <c r="G1454" s="297"/>
      <c r="H1454" s="506"/>
      <c r="I1454" s="506"/>
      <c r="J1454" s="297"/>
      <c r="K1454" s="95"/>
      <c r="L1454" s="95"/>
    </row>
    <row r="1455" spans="1:12" ht="24.95" customHeight="1" x14ac:dyDescent="0.2">
      <c r="A1455" s="339"/>
      <c r="B1455" s="296"/>
      <c r="C1455" s="296"/>
      <c r="D1455" s="296"/>
      <c r="E1455" s="297"/>
      <c r="F1455" s="102"/>
      <c r="G1455" s="297"/>
      <c r="H1455" s="506"/>
      <c r="I1455" s="506"/>
      <c r="J1455" s="297"/>
      <c r="K1455" s="95"/>
      <c r="L1455" s="95"/>
    </row>
    <row r="1456" spans="1:12" ht="24.95" customHeight="1" x14ac:dyDescent="0.2">
      <c r="A1456" s="339"/>
      <c r="B1456" s="296"/>
      <c r="C1456" s="296"/>
      <c r="D1456" s="296"/>
      <c r="E1456" s="297"/>
      <c r="F1456" s="102"/>
      <c r="G1456" s="297"/>
      <c r="H1456" s="506"/>
      <c r="I1456" s="506"/>
      <c r="J1456" s="297"/>
      <c r="K1456" s="95"/>
      <c r="L1456" s="95"/>
    </row>
    <row r="1457" spans="1:12" ht="24.95" customHeight="1" x14ac:dyDescent="0.2">
      <c r="A1457" s="339"/>
      <c r="B1457" s="296"/>
      <c r="C1457" s="296"/>
      <c r="D1457" s="296"/>
      <c r="E1457" s="297"/>
      <c r="F1457" s="102"/>
      <c r="G1457" s="297"/>
      <c r="H1457" s="506"/>
      <c r="I1457" s="506"/>
      <c r="J1457" s="297"/>
      <c r="K1457" s="95"/>
      <c r="L1457" s="95"/>
    </row>
    <row r="1458" spans="1:12" ht="24.95" customHeight="1" x14ac:dyDescent="0.2">
      <c r="A1458" s="339"/>
      <c r="B1458" s="296"/>
      <c r="C1458" s="296"/>
      <c r="D1458" s="296"/>
      <c r="E1458" s="297"/>
      <c r="F1458" s="102"/>
      <c r="G1458" s="297"/>
      <c r="H1458" s="506"/>
      <c r="I1458" s="506"/>
      <c r="J1458" s="297"/>
      <c r="K1458" s="95"/>
      <c r="L1458" s="95"/>
    </row>
    <row r="1459" spans="1:12" ht="24.95" customHeight="1" x14ac:dyDescent="0.2">
      <c r="A1459" s="339"/>
      <c r="B1459" s="296"/>
      <c r="C1459" s="296"/>
      <c r="D1459" s="296"/>
      <c r="E1459" s="297"/>
      <c r="F1459" s="102"/>
      <c r="G1459" s="297"/>
      <c r="H1459" s="506"/>
      <c r="I1459" s="506"/>
      <c r="J1459" s="297"/>
      <c r="K1459" s="95"/>
      <c r="L1459" s="95"/>
    </row>
    <row r="1460" spans="1:12" ht="24.95" customHeight="1" x14ac:dyDescent="0.2">
      <c r="A1460" s="339"/>
      <c r="B1460" s="296"/>
      <c r="C1460" s="296"/>
      <c r="D1460" s="296"/>
      <c r="E1460" s="297"/>
      <c r="F1460" s="102"/>
      <c r="G1460" s="297"/>
      <c r="H1460" s="506"/>
      <c r="I1460" s="506"/>
      <c r="J1460" s="297"/>
      <c r="K1460" s="95"/>
      <c r="L1460" s="95"/>
    </row>
    <row r="1461" spans="1:12" ht="24.95" customHeight="1" x14ac:dyDescent="0.2">
      <c r="A1461" s="339"/>
      <c r="B1461" s="296"/>
      <c r="C1461" s="296"/>
      <c r="D1461" s="296"/>
      <c r="E1461" s="297"/>
      <c r="F1461" s="102"/>
      <c r="G1461" s="297"/>
      <c r="H1461" s="506"/>
      <c r="I1461" s="506"/>
      <c r="J1461" s="297"/>
      <c r="K1461" s="95"/>
      <c r="L1461" s="95"/>
    </row>
    <row r="1462" spans="1:12" ht="24.95" customHeight="1" x14ac:dyDescent="0.2">
      <c r="A1462" s="339"/>
      <c r="B1462" s="296"/>
      <c r="C1462" s="296"/>
      <c r="D1462" s="296"/>
      <c r="E1462" s="297"/>
      <c r="F1462" s="102"/>
      <c r="G1462" s="297"/>
      <c r="H1462" s="506"/>
      <c r="I1462" s="506"/>
      <c r="J1462" s="297"/>
      <c r="K1462" s="95"/>
      <c r="L1462" s="95"/>
    </row>
    <row r="1463" spans="1:12" ht="24.95" customHeight="1" x14ac:dyDescent="0.2">
      <c r="A1463" s="339"/>
      <c r="B1463" s="296"/>
      <c r="C1463" s="296"/>
      <c r="D1463" s="296"/>
      <c r="E1463" s="297"/>
      <c r="F1463" s="102"/>
      <c r="G1463" s="297"/>
      <c r="H1463" s="506"/>
      <c r="I1463" s="506"/>
      <c r="J1463" s="297"/>
      <c r="K1463" s="95"/>
      <c r="L1463" s="95"/>
    </row>
    <row r="1464" spans="1:12" ht="24.95" customHeight="1" x14ac:dyDescent="0.2">
      <c r="A1464" s="339"/>
      <c r="B1464" s="296"/>
      <c r="C1464" s="296"/>
      <c r="D1464" s="296"/>
      <c r="E1464" s="297"/>
      <c r="F1464" s="102"/>
      <c r="G1464" s="297"/>
      <c r="H1464" s="506"/>
      <c r="I1464" s="506"/>
      <c r="J1464" s="297"/>
      <c r="K1464" s="95"/>
      <c r="L1464" s="95"/>
    </row>
    <row r="1465" spans="1:12" ht="24.95" customHeight="1" x14ac:dyDescent="0.2">
      <c r="A1465" s="339"/>
      <c r="B1465" s="296"/>
      <c r="C1465" s="296"/>
      <c r="D1465" s="296"/>
      <c r="E1465" s="297"/>
      <c r="F1465" s="102"/>
      <c r="G1465" s="297"/>
      <c r="H1465" s="506"/>
      <c r="I1465" s="506"/>
      <c r="J1465" s="297"/>
      <c r="K1465" s="95"/>
      <c r="L1465" s="95"/>
    </row>
    <row r="1466" spans="1:12" ht="24.95" customHeight="1" x14ac:dyDescent="0.2">
      <c r="A1466" s="339"/>
      <c r="B1466" s="296"/>
      <c r="C1466" s="296"/>
      <c r="D1466" s="296"/>
      <c r="E1466" s="297"/>
      <c r="F1466" s="102"/>
      <c r="G1466" s="297"/>
      <c r="H1466" s="506"/>
      <c r="I1466" s="506"/>
      <c r="J1466" s="297"/>
      <c r="K1466" s="95"/>
      <c r="L1466" s="95"/>
    </row>
    <row r="1467" spans="1:12" ht="24.95" customHeight="1" x14ac:dyDescent="0.2">
      <c r="A1467" s="339"/>
      <c r="B1467" s="296"/>
      <c r="C1467" s="296"/>
      <c r="D1467" s="296"/>
      <c r="E1467" s="297"/>
      <c r="F1467" s="102"/>
      <c r="G1467" s="297"/>
      <c r="H1467" s="506"/>
      <c r="I1467" s="506"/>
      <c r="J1467" s="297"/>
      <c r="K1467" s="95"/>
      <c r="L1467" s="95"/>
    </row>
    <row r="1468" spans="1:12" ht="24.95" customHeight="1" x14ac:dyDescent="0.2">
      <c r="A1468" s="339"/>
      <c r="B1468" s="296"/>
      <c r="C1468" s="296"/>
      <c r="D1468" s="296"/>
      <c r="E1468" s="297"/>
      <c r="F1468" s="102"/>
      <c r="G1468" s="297"/>
      <c r="H1468" s="506"/>
      <c r="I1468" s="506"/>
      <c r="J1468" s="297"/>
      <c r="K1468" s="95"/>
      <c r="L1468" s="95"/>
    </row>
    <row r="1469" spans="1:12" ht="24.95" customHeight="1" x14ac:dyDescent="0.2">
      <c r="A1469" s="339"/>
      <c r="B1469" s="296"/>
      <c r="C1469" s="296"/>
      <c r="D1469" s="296"/>
      <c r="E1469" s="297"/>
      <c r="F1469" s="102"/>
      <c r="G1469" s="297"/>
      <c r="H1469" s="506"/>
      <c r="I1469" s="506"/>
      <c r="J1469" s="297"/>
      <c r="K1469" s="95"/>
      <c r="L1469" s="95"/>
    </row>
    <row r="1470" spans="1:12" ht="24.95" customHeight="1" x14ac:dyDescent="0.2">
      <c r="A1470" s="339"/>
      <c r="B1470" s="296"/>
      <c r="C1470" s="296"/>
      <c r="D1470" s="296"/>
      <c r="E1470" s="297"/>
      <c r="F1470" s="102"/>
      <c r="G1470" s="297"/>
      <c r="H1470" s="506"/>
      <c r="I1470" s="506"/>
      <c r="J1470" s="297"/>
      <c r="K1470" s="95"/>
      <c r="L1470" s="95"/>
    </row>
    <row r="1471" spans="1:12" ht="24.95" customHeight="1" x14ac:dyDescent="0.2">
      <c r="A1471" s="339"/>
      <c r="B1471" s="296"/>
      <c r="C1471" s="296"/>
      <c r="D1471" s="296"/>
      <c r="E1471" s="297"/>
      <c r="F1471" s="102"/>
      <c r="G1471" s="297"/>
      <c r="H1471" s="506"/>
      <c r="I1471" s="506"/>
      <c r="J1471" s="297"/>
      <c r="K1471" s="95"/>
      <c r="L1471" s="95"/>
    </row>
    <row r="1472" spans="1:12" ht="24.95" customHeight="1" x14ac:dyDescent="0.2">
      <c r="A1472" s="339"/>
      <c r="B1472" s="296"/>
      <c r="C1472" s="296"/>
      <c r="D1472" s="296"/>
      <c r="E1472" s="297"/>
      <c r="F1472" s="102"/>
      <c r="G1472" s="297"/>
      <c r="H1472" s="506"/>
      <c r="I1472" s="506"/>
      <c r="J1472" s="297"/>
      <c r="K1472" s="95"/>
      <c r="L1472" s="95"/>
    </row>
    <row r="1473" spans="1:12" ht="24.95" customHeight="1" x14ac:dyDescent="0.2">
      <c r="A1473" s="339"/>
      <c r="B1473" s="296"/>
      <c r="C1473" s="296"/>
      <c r="D1473" s="296"/>
      <c r="E1473" s="297"/>
      <c r="F1473" s="102"/>
      <c r="G1473" s="297"/>
      <c r="H1473" s="506"/>
      <c r="I1473" s="506"/>
      <c r="J1473" s="297"/>
      <c r="K1473" s="95"/>
      <c r="L1473" s="95"/>
    </row>
    <row r="1474" spans="1:12" ht="24.95" customHeight="1" x14ac:dyDescent="0.2">
      <c r="A1474" s="339"/>
      <c r="B1474" s="296"/>
      <c r="C1474" s="296"/>
      <c r="D1474" s="296"/>
      <c r="E1474" s="297"/>
      <c r="F1474" s="102"/>
      <c r="G1474" s="297"/>
      <c r="H1474" s="506"/>
      <c r="I1474" s="506"/>
      <c r="J1474" s="297"/>
      <c r="K1474" s="95"/>
      <c r="L1474" s="95"/>
    </row>
    <row r="1475" spans="1:12" ht="24.95" customHeight="1" x14ac:dyDescent="0.2">
      <c r="A1475" s="339"/>
      <c r="B1475" s="296"/>
      <c r="C1475" s="296"/>
      <c r="D1475" s="296"/>
      <c r="E1475" s="297"/>
      <c r="F1475" s="102"/>
      <c r="G1475" s="297"/>
      <c r="H1475" s="506"/>
      <c r="I1475" s="506"/>
      <c r="J1475" s="297"/>
      <c r="K1475" s="95"/>
      <c r="L1475" s="95"/>
    </row>
    <row r="1476" spans="1:12" ht="24.95" customHeight="1" x14ac:dyDescent="0.2">
      <c r="A1476" s="339"/>
      <c r="B1476" s="296"/>
      <c r="C1476" s="296"/>
      <c r="D1476" s="296"/>
      <c r="E1476" s="297"/>
      <c r="F1476" s="102"/>
      <c r="G1476" s="297"/>
      <c r="H1476" s="506"/>
      <c r="I1476" s="506"/>
      <c r="J1476" s="297"/>
      <c r="K1476" s="95"/>
      <c r="L1476" s="95"/>
    </row>
    <row r="1477" spans="1:12" ht="24.95" customHeight="1" x14ac:dyDescent="0.2">
      <c r="A1477" s="339"/>
      <c r="B1477" s="296"/>
      <c r="C1477" s="296"/>
      <c r="D1477" s="296"/>
      <c r="E1477" s="297"/>
      <c r="F1477" s="102"/>
      <c r="G1477" s="297"/>
      <c r="H1477" s="506"/>
      <c r="I1477" s="506"/>
      <c r="J1477" s="297"/>
      <c r="K1477" s="95"/>
      <c r="L1477" s="95"/>
    </row>
    <row r="1478" spans="1:12" ht="24.95" customHeight="1" x14ac:dyDescent="0.2">
      <c r="A1478" s="339"/>
      <c r="B1478" s="296"/>
      <c r="C1478" s="296"/>
      <c r="D1478" s="296"/>
      <c r="E1478" s="297"/>
      <c r="F1478" s="102"/>
      <c r="G1478" s="297"/>
      <c r="H1478" s="506"/>
      <c r="I1478" s="506"/>
      <c r="J1478" s="297"/>
      <c r="K1478" s="95"/>
      <c r="L1478" s="95"/>
    </row>
    <row r="1479" spans="1:12" ht="24.95" customHeight="1" x14ac:dyDescent="0.2">
      <c r="A1479" s="339"/>
      <c r="B1479" s="296"/>
      <c r="C1479" s="296"/>
      <c r="D1479" s="296"/>
      <c r="E1479" s="297"/>
      <c r="F1479" s="102"/>
      <c r="G1479" s="297"/>
      <c r="H1479" s="506"/>
      <c r="I1479" s="506"/>
      <c r="J1479" s="297"/>
      <c r="K1479" s="95"/>
      <c r="L1479" s="95"/>
    </row>
    <row r="1480" spans="1:12" ht="24.95" customHeight="1" x14ac:dyDescent="0.2">
      <c r="A1480" s="339"/>
      <c r="B1480" s="296"/>
      <c r="C1480" s="296"/>
      <c r="D1480" s="296"/>
      <c r="E1480" s="297"/>
      <c r="F1480" s="102"/>
      <c r="G1480" s="297"/>
      <c r="H1480" s="506"/>
      <c r="I1480" s="506"/>
      <c r="J1480" s="297"/>
      <c r="K1480" s="95"/>
      <c r="L1480" s="95"/>
    </row>
    <row r="1481" spans="1:12" ht="24.95" customHeight="1" x14ac:dyDescent="0.2">
      <c r="A1481" s="339"/>
      <c r="B1481" s="296"/>
      <c r="C1481" s="296"/>
      <c r="D1481" s="296"/>
      <c r="E1481" s="297"/>
      <c r="F1481" s="102"/>
      <c r="G1481" s="297"/>
      <c r="H1481" s="506"/>
      <c r="I1481" s="506"/>
      <c r="J1481" s="297"/>
      <c r="K1481" s="95"/>
      <c r="L1481" s="95"/>
    </row>
    <row r="1482" spans="1:12" ht="24.95" customHeight="1" x14ac:dyDescent="0.2">
      <c r="A1482" s="339"/>
      <c r="B1482" s="296"/>
      <c r="C1482" s="296"/>
      <c r="D1482" s="296"/>
      <c r="E1482" s="297"/>
      <c r="F1482" s="102"/>
      <c r="G1482" s="297"/>
      <c r="H1482" s="506"/>
      <c r="I1482" s="506"/>
      <c r="J1482" s="297"/>
      <c r="K1482" s="95"/>
      <c r="L1482" s="95"/>
    </row>
    <row r="1483" spans="1:12" ht="24.95" customHeight="1" x14ac:dyDescent="0.2">
      <c r="A1483" s="339"/>
      <c r="B1483" s="296"/>
      <c r="C1483" s="296"/>
      <c r="D1483" s="296"/>
      <c r="E1483" s="297"/>
      <c r="F1483" s="102"/>
      <c r="G1483" s="297"/>
      <c r="H1483" s="506"/>
      <c r="I1483" s="506"/>
      <c r="J1483" s="297"/>
      <c r="K1483" s="95"/>
      <c r="L1483" s="95"/>
    </row>
    <row r="1484" spans="1:12" ht="24.95" customHeight="1" x14ac:dyDescent="0.2">
      <c r="A1484" s="339"/>
      <c r="B1484" s="296"/>
      <c r="C1484" s="296"/>
      <c r="D1484" s="296"/>
      <c r="E1484" s="297"/>
      <c r="F1484" s="102"/>
      <c r="G1484" s="297"/>
      <c r="H1484" s="506"/>
      <c r="I1484" s="506"/>
      <c r="J1484" s="297"/>
      <c r="K1484" s="95"/>
      <c r="L1484" s="95"/>
    </row>
    <row r="1485" spans="1:12" ht="24.95" customHeight="1" x14ac:dyDescent="0.2">
      <c r="A1485" s="339"/>
      <c r="B1485" s="296"/>
      <c r="C1485" s="296"/>
      <c r="D1485" s="296"/>
      <c r="E1485" s="297"/>
      <c r="F1485" s="102"/>
      <c r="G1485" s="297"/>
      <c r="H1485" s="506"/>
      <c r="I1485" s="506"/>
      <c r="J1485" s="297"/>
      <c r="K1485" s="95"/>
      <c r="L1485" s="95"/>
    </row>
    <row r="1486" spans="1:12" ht="24.95" customHeight="1" x14ac:dyDescent="0.2">
      <c r="A1486" s="339"/>
      <c r="B1486" s="296"/>
      <c r="C1486" s="296"/>
      <c r="D1486" s="296"/>
      <c r="E1486" s="297"/>
      <c r="F1486" s="102"/>
      <c r="G1486" s="297"/>
      <c r="H1486" s="506"/>
      <c r="I1486" s="506"/>
      <c r="J1486" s="297"/>
      <c r="K1486" s="95"/>
      <c r="L1486" s="95"/>
    </row>
    <row r="1487" spans="1:12" ht="24.95" customHeight="1" x14ac:dyDescent="0.2">
      <c r="A1487" s="339"/>
      <c r="B1487" s="296"/>
      <c r="C1487" s="296"/>
      <c r="D1487" s="296"/>
      <c r="E1487" s="297"/>
      <c r="F1487" s="102"/>
      <c r="G1487" s="297"/>
      <c r="H1487" s="506"/>
      <c r="I1487" s="506"/>
      <c r="J1487" s="297"/>
      <c r="K1487" s="95"/>
      <c r="L1487" s="95"/>
    </row>
    <row r="1488" spans="1:12" ht="24.95" customHeight="1" x14ac:dyDescent="0.2">
      <c r="A1488" s="339"/>
      <c r="B1488" s="296"/>
      <c r="C1488" s="296"/>
      <c r="D1488" s="296"/>
      <c r="E1488" s="297"/>
      <c r="F1488" s="102"/>
      <c r="G1488" s="297"/>
      <c r="H1488" s="506"/>
      <c r="I1488" s="506"/>
      <c r="J1488" s="297"/>
      <c r="K1488" s="95"/>
      <c r="L1488" s="95"/>
    </row>
    <row r="1489" spans="1:12" ht="24.95" customHeight="1" x14ac:dyDescent="0.2">
      <c r="A1489" s="339"/>
      <c r="B1489" s="296"/>
      <c r="C1489" s="296"/>
      <c r="D1489" s="296"/>
      <c r="E1489" s="297"/>
      <c r="F1489" s="102"/>
      <c r="G1489" s="297"/>
      <c r="H1489" s="506"/>
      <c r="I1489" s="506"/>
      <c r="J1489" s="297"/>
      <c r="K1489" s="95"/>
      <c r="L1489" s="95"/>
    </row>
    <row r="1490" spans="1:12" ht="24.95" customHeight="1" x14ac:dyDescent="0.2">
      <c r="A1490" s="339"/>
      <c r="B1490" s="296"/>
      <c r="C1490" s="296"/>
      <c r="D1490" s="296"/>
      <c r="E1490" s="297"/>
      <c r="F1490" s="102"/>
      <c r="G1490" s="297"/>
      <c r="H1490" s="506"/>
      <c r="I1490" s="506"/>
      <c r="J1490" s="297"/>
      <c r="K1490" s="95"/>
      <c r="L1490" s="95"/>
    </row>
    <row r="1491" spans="1:12" ht="24.95" customHeight="1" x14ac:dyDescent="0.2">
      <c r="A1491" s="339"/>
      <c r="B1491" s="296"/>
      <c r="C1491" s="296"/>
      <c r="D1491" s="296"/>
      <c r="E1491" s="297"/>
      <c r="F1491" s="102"/>
      <c r="G1491" s="297"/>
      <c r="H1491" s="506"/>
      <c r="I1491" s="506"/>
      <c r="J1491" s="297"/>
      <c r="K1491" s="95"/>
      <c r="L1491" s="95"/>
    </row>
    <row r="1492" spans="1:12" ht="24.95" customHeight="1" x14ac:dyDescent="0.2">
      <c r="A1492" s="339"/>
      <c r="B1492" s="296"/>
      <c r="C1492" s="296"/>
      <c r="D1492" s="296"/>
      <c r="E1492" s="297"/>
      <c r="F1492" s="102"/>
      <c r="G1492" s="297"/>
      <c r="H1492" s="506"/>
      <c r="I1492" s="506"/>
      <c r="J1492" s="297"/>
      <c r="K1492" s="95"/>
      <c r="L1492" s="95"/>
    </row>
    <row r="1493" spans="1:12" ht="24.95" customHeight="1" x14ac:dyDescent="0.2">
      <c r="A1493" s="339"/>
      <c r="B1493" s="296"/>
      <c r="C1493" s="296"/>
      <c r="D1493" s="296"/>
      <c r="E1493" s="297"/>
      <c r="F1493" s="102"/>
      <c r="G1493" s="297"/>
      <c r="H1493" s="506"/>
      <c r="I1493" s="506"/>
      <c r="J1493" s="297"/>
      <c r="K1493" s="95"/>
      <c r="L1493" s="95"/>
    </row>
    <row r="1494" spans="1:12" ht="24.95" customHeight="1" x14ac:dyDescent="0.2">
      <c r="A1494" s="339"/>
      <c r="B1494" s="296"/>
      <c r="C1494" s="296"/>
      <c r="D1494" s="296"/>
      <c r="E1494" s="297"/>
      <c r="F1494" s="102"/>
      <c r="G1494" s="297"/>
      <c r="H1494" s="506"/>
      <c r="I1494" s="506"/>
      <c r="J1494" s="297"/>
      <c r="K1494" s="95"/>
      <c r="L1494" s="95"/>
    </row>
    <row r="1495" spans="1:12" ht="24.95" customHeight="1" x14ac:dyDescent="0.2">
      <c r="A1495" s="339"/>
      <c r="B1495" s="296"/>
      <c r="C1495" s="296"/>
      <c r="D1495" s="296"/>
      <c r="E1495" s="297"/>
      <c r="F1495" s="102"/>
      <c r="G1495" s="297"/>
      <c r="H1495" s="506"/>
      <c r="I1495" s="506"/>
      <c r="J1495" s="297"/>
      <c r="K1495" s="95"/>
      <c r="L1495" s="95"/>
    </row>
    <row r="1496" spans="1:12" ht="24.95" customHeight="1" x14ac:dyDescent="0.2">
      <c r="A1496" s="339"/>
      <c r="B1496" s="296"/>
      <c r="C1496" s="296"/>
      <c r="D1496" s="296"/>
      <c r="E1496" s="297"/>
      <c r="F1496" s="102"/>
      <c r="G1496" s="297"/>
      <c r="H1496" s="506"/>
      <c r="I1496" s="506"/>
      <c r="J1496" s="297"/>
      <c r="K1496" s="95"/>
      <c r="L1496" s="95"/>
    </row>
    <row r="1497" spans="1:12" ht="24.95" customHeight="1" x14ac:dyDescent="0.2">
      <c r="A1497" s="339"/>
      <c r="B1497" s="296"/>
      <c r="C1497" s="296"/>
      <c r="D1497" s="296"/>
      <c r="E1497" s="297"/>
      <c r="F1497" s="102"/>
      <c r="G1497" s="297"/>
      <c r="H1497" s="506"/>
      <c r="I1497" s="506"/>
      <c r="J1497" s="297"/>
      <c r="K1497" s="95"/>
      <c r="L1497" s="95"/>
    </row>
    <row r="1498" spans="1:12" ht="24.95" customHeight="1" x14ac:dyDescent="0.2">
      <c r="A1498" s="339"/>
      <c r="B1498" s="296"/>
      <c r="C1498" s="296"/>
      <c r="D1498" s="296"/>
      <c r="E1498" s="297"/>
      <c r="F1498" s="102"/>
      <c r="G1498" s="297"/>
      <c r="H1498" s="506"/>
      <c r="I1498" s="506"/>
      <c r="J1498" s="297"/>
      <c r="K1498" s="95"/>
      <c r="L1498" s="95"/>
    </row>
    <row r="1499" spans="1:12" ht="24.95" customHeight="1" x14ac:dyDescent="0.2">
      <c r="A1499" s="339"/>
      <c r="B1499" s="296"/>
      <c r="C1499" s="296"/>
      <c r="D1499" s="296"/>
      <c r="E1499" s="297"/>
      <c r="F1499" s="102"/>
      <c r="G1499" s="297"/>
      <c r="H1499" s="506"/>
      <c r="I1499" s="506"/>
      <c r="J1499" s="297"/>
      <c r="K1499" s="95"/>
      <c r="L1499" s="95"/>
    </row>
    <row r="1500" spans="1:12" ht="24.95" customHeight="1" x14ac:dyDescent="0.2">
      <c r="A1500" s="339"/>
      <c r="B1500" s="296"/>
      <c r="C1500" s="296"/>
      <c r="D1500" s="296"/>
      <c r="E1500" s="297"/>
      <c r="F1500" s="102"/>
      <c r="G1500" s="297"/>
      <c r="H1500" s="506"/>
      <c r="I1500" s="506"/>
      <c r="J1500" s="297"/>
      <c r="K1500" s="95"/>
      <c r="L1500" s="95"/>
    </row>
    <row r="1501" spans="1:12" ht="24.95" customHeight="1" x14ac:dyDescent="0.2">
      <c r="A1501" s="339"/>
      <c r="B1501" s="296"/>
      <c r="C1501" s="296"/>
      <c r="D1501" s="296"/>
      <c r="E1501" s="297"/>
      <c r="F1501" s="102"/>
      <c r="G1501" s="297"/>
      <c r="H1501" s="506"/>
      <c r="I1501" s="506"/>
      <c r="J1501" s="297"/>
      <c r="K1501" s="95"/>
      <c r="L1501" s="95"/>
    </row>
    <row r="1502" spans="1:12" ht="24.95" customHeight="1" x14ac:dyDescent="0.2">
      <c r="A1502" s="339"/>
      <c r="B1502" s="296"/>
      <c r="C1502" s="296"/>
      <c r="D1502" s="296"/>
      <c r="E1502" s="297"/>
      <c r="F1502" s="102"/>
      <c r="G1502" s="297"/>
      <c r="H1502" s="506"/>
      <c r="I1502" s="506"/>
      <c r="J1502" s="297"/>
      <c r="K1502" s="95"/>
      <c r="L1502" s="95"/>
    </row>
    <row r="1503" spans="1:12" ht="24.95" customHeight="1" x14ac:dyDescent="0.2">
      <c r="A1503" s="339"/>
      <c r="B1503" s="296"/>
      <c r="C1503" s="296"/>
      <c r="D1503" s="296"/>
      <c r="E1503" s="297"/>
      <c r="F1503" s="102"/>
      <c r="G1503" s="297"/>
      <c r="H1503" s="506"/>
      <c r="I1503" s="506"/>
      <c r="J1503" s="297"/>
      <c r="K1503" s="95"/>
      <c r="L1503" s="95"/>
    </row>
    <row r="1504" spans="1:12" ht="24.95" customHeight="1" x14ac:dyDescent="0.2">
      <c r="A1504" s="339"/>
      <c r="B1504" s="296"/>
      <c r="C1504" s="296"/>
      <c r="D1504" s="296"/>
      <c r="E1504" s="297"/>
      <c r="F1504" s="102"/>
      <c r="G1504" s="297"/>
      <c r="H1504" s="506"/>
      <c r="I1504" s="506"/>
      <c r="J1504" s="297"/>
      <c r="K1504" s="95"/>
      <c r="L1504" s="95"/>
    </row>
    <row r="1505" spans="1:12" ht="24.95" customHeight="1" x14ac:dyDescent="0.2">
      <c r="A1505" s="339"/>
      <c r="B1505" s="296"/>
      <c r="C1505" s="296"/>
      <c r="D1505" s="296"/>
      <c r="E1505" s="297"/>
      <c r="F1505" s="102"/>
      <c r="G1505" s="297"/>
      <c r="H1505" s="506"/>
      <c r="I1505" s="506"/>
      <c r="J1505" s="297"/>
      <c r="K1505" s="95"/>
      <c r="L1505" s="95"/>
    </row>
    <row r="1506" spans="1:12" ht="24.95" customHeight="1" x14ac:dyDescent="0.2">
      <c r="A1506" s="339"/>
      <c r="B1506" s="296"/>
      <c r="C1506" s="296"/>
      <c r="D1506" s="296"/>
      <c r="E1506" s="297"/>
      <c r="F1506" s="102"/>
      <c r="G1506" s="297"/>
      <c r="H1506" s="506"/>
      <c r="I1506" s="506"/>
      <c r="J1506" s="297"/>
      <c r="K1506" s="95"/>
      <c r="L1506" s="95"/>
    </row>
    <row r="1507" spans="1:12" ht="24.95" customHeight="1" x14ac:dyDescent="0.2">
      <c r="A1507" s="339"/>
      <c r="B1507" s="296"/>
      <c r="C1507" s="296"/>
      <c r="D1507" s="296"/>
      <c r="E1507" s="297"/>
      <c r="F1507" s="102"/>
      <c r="G1507" s="297"/>
      <c r="H1507" s="506"/>
      <c r="I1507" s="506"/>
      <c r="J1507" s="297"/>
      <c r="K1507" s="95"/>
      <c r="L1507" s="95"/>
    </row>
    <row r="1508" spans="1:12" ht="24.95" customHeight="1" x14ac:dyDescent="0.2">
      <c r="A1508" s="339"/>
      <c r="B1508" s="296"/>
      <c r="C1508" s="296"/>
      <c r="D1508" s="296"/>
      <c r="E1508" s="297"/>
      <c r="F1508" s="102"/>
      <c r="G1508" s="297"/>
      <c r="H1508" s="506"/>
      <c r="I1508" s="506"/>
      <c r="J1508" s="297"/>
      <c r="K1508" s="95"/>
      <c r="L1508" s="95"/>
    </row>
    <row r="1509" spans="1:12" ht="24.95" customHeight="1" x14ac:dyDescent="0.2">
      <c r="A1509" s="339"/>
      <c r="B1509" s="296"/>
      <c r="C1509" s="296"/>
      <c r="D1509" s="296"/>
      <c r="E1509" s="297"/>
      <c r="F1509" s="102"/>
      <c r="G1509" s="297"/>
      <c r="H1509" s="506"/>
      <c r="I1509" s="506"/>
      <c r="J1509" s="297"/>
      <c r="K1509" s="95"/>
      <c r="L1509" s="95"/>
    </row>
    <row r="1510" spans="1:12" ht="24.95" customHeight="1" x14ac:dyDescent="0.2">
      <c r="A1510" s="339"/>
      <c r="B1510" s="296"/>
      <c r="C1510" s="296"/>
      <c r="D1510" s="296"/>
      <c r="E1510" s="297"/>
      <c r="F1510" s="102"/>
      <c r="G1510" s="297"/>
      <c r="H1510" s="506"/>
      <c r="I1510" s="506"/>
      <c r="J1510" s="297"/>
      <c r="K1510" s="95"/>
      <c r="L1510" s="95"/>
    </row>
    <row r="1511" spans="1:12" ht="24.95" customHeight="1" x14ac:dyDescent="0.2">
      <c r="A1511" s="339"/>
      <c r="B1511" s="296"/>
      <c r="C1511" s="296"/>
      <c r="D1511" s="296"/>
      <c r="E1511" s="297"/>
      <c r="F1511" s="102"/>
      <c r="G1511" s="297"/>
      <c r="H1511" s="506"/>
      <c r="I1511" s="506"/>
      <c r="J1511" s="297"/>
      <c r="K1511" s="95"/>
      <c r="L1511" s="95"/>
    </row>
    <row r="1512" spans="1:12" ht="24.95" customHeight="1" x14ac:dyDescent="0.2">
      <c r="A1512" s="339"/>
      <c r="B1512" s="296"/>
      <c r="C1512" s="296"/>
      <c r="D1512" s="296"/>
      <c r="E1512" s="297"/>
      <c r="F1512" s="102"/>
      <c r="G1512" s="297"/>
      <c r="H1512" s="506"/>
      <c r="I1512" s="506"/>
      <c r="J1512" s="297"/>
      <c r="K1512" s="95"/>
      <c r="L1512" s="95"/>
    </row>
    <row r="1513" spans="1:12" ht="24.95" customHeight="1" x14ac:dyDescent="0.2">
      <c r="A1513" s="339"/>
      <c r="B1513" s="296"/>
      <c r="C1513" s="296"/>
      <c r="D1513" s="296"/>
      <c r="E1513" s="297"/>
      <c r="F1513" s="102"/>
      <c r="G1513" s="297"/>
      <c r="H1513" s="506"/>
      <c r="I1513" s="506"/>
      <c r="J1513" s="297"/>
      <c r="K1513" s="95"/>
      <c r="L1513" s="95"/>
    </row>
    <row r="1514" spans="1:12" ht="24.95" customHeight="1" x14ac:dyDescent="0.2">
      <c r="A1514" s="339"/>
      <c r="B1514" s="296"/>
      <c r="C1514" s="296"/>
      <c r="D1514" s="296"/>
      <c r="E1514" s="297"/>
      <c r="F1514" s="102"/>
      <c r="G1514" s="297"/>
      <c r="H1514" s="506"/>
      <c r="I1514" s="506"/>
      <c r="J1514" s="297"/>
      <c r="K1514" s="95"/>
      <c r="L1514" s="95"/>
    </row>
    <row r="1515" spans="1:12" ht="24.95" customHeight="1" x14ac:dyDescent="0.2">
      <c r="A1515" s="339"/>
      <c r="B1515" s="296"/>
      <c r="C1515" s="296"/>
      <c r="D1515" s="296"/>
      <c r="E1515" s="297"/>
      <c r="F1515" s="102"/>
      <c r="G1515" s="297"/>
      <c r="H1515" s="506"/>
      <c r="I1515" s="506"/>
      <c r="J1515" s="297"/>
      <c r="K1515" s="95"/>
      <c r="L1515" s="95"/>
    </row>
    <row r="1516" spans="1:12" ht="24.95" customHeight="1" x14ac:dyDescent="0.2">
      <c r="A1516" s="339"/>
      <c r="B1516" s="296"/>
      <c r="C1516" s="296"/>
      <c r="D1516" s="296"/>
      <c r="E1516" s="297"/>
      <c r="F1516" s="102"/>
      <c r="G1516" s="297"/>
      <c r="H1516" s="506"/>
      <c r="I1516" s="506"/>
      <c r="J1516" s="297"/>
      <c r="K1516" s="95"/>
      <c r="L1516" s="95"/>
    </row>
    <row r="1517" spans="1:12" ht="24.95" customHeight="1" x14ac:dyDescent="0.2">
      <c r="A1517" s="339"/>
      <c r="B1517" s="296"/>
      <c r="C1517" s="296"/>
      <c r="D1517" s="296"/>
      <c r="E1517" s="297"/>
      <c r="F1517" s="102"/>
      <c r="G1517" s="297"/>
      <c r="H1517" s="506"/>
      <c r="I1517" s="506"/>
      <c r="J1517" s="297"/>
      <c r="K1517" s="95"/>
      <c r="L1517" s="95"/>
    </row>
    <row r="1518" spans="1:12" ht="24.95" customHeight="1" x14ac:dyDescent="0.2">
      <c r="A1518" s="339"/>
      <c r="B1518" s="296"/>
      <c r="C1518" s="296"/>
      <c r="D1518" s="296"/>
      <c r="E1518" s="297"/>
      <c r="F1518" s="102"/>
      <c r="G1518" s="297"/>
      <c r="H1518" s="506"/>
      <c r="I1518" s="506"/>
      <c r="J1518" s="297"/>
      <c r="K1518" s="95"/>
      <c r="L1518" s="95"/>
    </row>
    <row r="1519" spans="1:12" ht="24.95" customHeight="1" x14ac:dyDescent="0.2">
      <c r="A1519" s="339"/>
      <c r="B1519" s="296"/>
      <c r="C1519" s="296"/>
      <c r="D1519" s="296"/>
      <c r="E1519" s="297"/>
      <c r="F1519" s="102"/>
      <c r="G1519" s="297"/>
      <c r="H1519" s="506"/>
      <c r="I1519" s="506"/>
      <c r="J1519" s="297"/>
      <c r="K1519" s="95"/>
      <c r="L1519" s="95"/>
    </row>
    <row r="1520" spans="1:12" ht="24.95" customHeight="1" x14ac:dyDescent="0.2">
      <c r="A1520" s="339"/>
      <c r="B1520" s="296"/>
      <c r="C1520" s="296"/>
      <c r="D1520" s="296"/>
      <c r="E1520" s="297"/>
      <c r="F1520" s="102"/>
      <c r="G1520" s="297"/>
      <c r="H1520" s="506"/>
      <c r="I1520" s="506"/>
      <c r="J1520" s="297"/>
      <c r="K1520" s="95"/>
      <c r="L1520" s="95"/>
    </row>
    <row r="1521" spans="1:12" ht="24.95" customHeight="1" x14ac:dyDescent="0.2">
      <c r="A1521" s="339"/>
      <c r="B1521" s="296"/>
      <c r="C1521" s="296"/>
      <c r="D1521" s="296"/>
      <c r="E1521" s="297"/>
      <c r="F1521" s="102"/>
      <c r="G1521" s="297"/>
      <c r="H1521" s="506"/>
      <c r="I1521" s="506"/>
      <c r="J1521" s="297"/>
      <c r="K1521" s="95"/>
      <c r="L1521" s="95"/>
    </row>
    <row r="1522" spans="1:12" ht="24.95" customHeight="1" x14ac:dyDescent="0.2">
      <c r="A1522" s="339"/>
      <c r="B1522" s="296"/>
      <c r="C1522" s="296"/>
      <c r="D1522" s="296"/>
      <c r="E1522" s="297"/>
      <c r="F1522" s="102"/>
      <c r="G1522" s="297"/>
      <c r="H1522" s="506"/>
      <c r="I1522" s="506"/>
      <c r="J1522" s="297"/>
      <c r="K1522" s="95"/>
      <c r="L1522" s="95"/>
    </row>
    <row r="1523" spans="1:12" ht="24.95" customHeight="1" x14ac:dyDescent="0.2">
      <c r="A1523" s="339"/>
      <c r="B1523" s="296"/>
      <c r="C1523" s="296"/>
      <c r="D1523" s="296"/>
      <c r="E1523" s="297"/>
      <c r="F1523" s="102"/>
      <c r="G1523" s="297"/>
      <c r="H1523" s="506"/>
      <c r="I1523" s="506"/>
      <c r="J1523" s="297"/>
      <c r="K1523" s="95"/>
      <c r="L1523" s="95"/>
    </row>
    <row r="1524" spans="1:12" ht="24.95" customHeight="1" x14ac:dyDescent="0.2">
      <c r="A1524" s="339"/>
      <c r="B1524" s="296"/>
      <c r="C1524" s="296"/>
      <c r="D1524" s="296"/>
      <c r="E1524" s="297"/>
      <c r="F1524" s="102"/>
      <c r="G1524" s="297"/>
      <c r="H1524" s="506"/>
      <c r="I1524" s="506"/>
      <c r="J1524" s="297"/>
      <c r="K1524" s="95"/>
      <c r="L1524" s="95"/>
    </row>
    <row r="1525" spans="1:12" ht="24.95" customHeight="1" x14ac:dyDescent="0.2">
      <c r="A1525" s="339"/>
      <c r="B1525" s="296"/>
      <c r="C1525" s="296"/>
      <c r="D1525" s="296"/>
      <c r="E1525" s="297"/>
      <c r="F1525" s="102"/>
      <c r="G1525" s="297"/>
      <c r="H1525" s="506"/>
      <c r="I1525" s="506"/>
      <c r="J1525" s="297"/>
      <c r="K1525" s="95"/>
      <c r="L1525" s="95"/>
    </row>
    <row r="1526" spans="1:12" ht="24.95" customHeight="1" x14ac:dyDescent="0.2">
      <c r="A1526" s="339"/>
      <c r="B1526" s="296"/>
      <c r="C1526" s="296"/>
      <c r="D1526" s="296"/>
      <c r="E1526" s="297"/>
      <c r="F1526" s="102"/>
      <c r="G1526" s="297"/>
      <c r="H1526" s="506"/>
      <c r="I1526" s="506"/>
      <c r="J1526" s="297"/>
      <c r="K1526" s="95"/>
      <c r="L1526" s="95"/>
    </row>
    <row r="1527" spans="1:12" ht="24.95" customHeight="1" x14ac:dyDescent="0.2">
      <c r="A1527" s="339"/>
      <c r="B1527" s="296"/>
      <c r="C1527" s="296"/>
      <c r="D1527" s="296"/>
      <c r="E1527" s="297"/>
      <c r="F1527" s="102"/>
      <c r="G1527" s="297"/>
      <c r="H1527" s="506"/>
      <c r="I1527" s="506"/>
      <c r="J1527" s="297"/>
      <c r="K1527" s="95"/>
      <c r="L1527" s="95"/>
    </row>
    <row r="1528" spans="1:12" ht="24.95" customHeight="1" x14ac:dyDescent="0.2">
      <c r="A1528" s="339"/>
      <c r="B1528" s="296"/>
      <c r="C1528" s="296"/>
      <c r="D1528" s="296"/>
      <c r="E1528" s="297"/>
      <c r="F1528" s="102"/>
      <c r="G1528" s="297"/>
      <c r="H1528" s="506"/>
      <c r="I1528" s="506"/>
      <c r="J1528" s="297"/>
      <c r="K1528" s="95"/>
      <c r="L1528" s="95"/>
    </row>
    <row r="1529" spans="1:12" ht="24.95" customHeight="1" x14ac:dyDescent="0.2">
      <c r="A1529" s="339"/>
      <c r="B1529" s="296"/>
      <c r="C1529" s="296"/>
      <c r="D1529" s="296"/>
      <c r="E1529" s="297"/>
      <c r="F1529" s="102"/>
      <c r="G1529" s="297"/>
      <c r="H1529" s="506"/>
      <c r="I1529" s="506"/>
      <c r="J1529" s="297"/>
      <c r="K1529" s="95"/>
      <c r="L1529" s="95"/>
    </row>
    <row r="1530" spans="1:12" ht="24.95" customHeight="1" x14ac:dyDescent="0.2">
      <c r="A1530" s="339"/>
      <c r="B1530" s="296"/>
      <c r="C1530" s="296"/>
      <c r="D1530" s="296"/>
      <c r="E1530" s="297"/>
      <c r="F1530" s="102"/>
      <c r="G1530" s="297"/>
      <c r="H1530" s="506"/>
      <c r="I1530" s="506"/>
      <c r="J1530" s="297"/>
      <c r="K1530" s="95"/>
      <c r="L1530" s="95"/>
    </row>
    <row r="1531" spans="1:12" ht="24.95" customHeight="1" x14ac:dyDescent="0.2">
      <c r="A1531" s="339"/>
      <c r="B1531" s="296"/>
      <c r="C1531" s="296"/>
      <c r="D1531" s="296"/>
      <c r="E1531" s="297"/>
      <c r="F1531" s="102"/>
      <c r="G1531" s="297"/>
      <c r="H1531" s="506"/>
      <c r="I1531" s="506"/>
      <c r="J1531" s="297"/>
      <c r="K1531" s="95"/>
      <c r="L1531" s="95"/>
    </row>
    <row r="1532" spans="1:12" ht="24.95" customHeight="1" x14ac:dyDescent="0.2">
      <c r="A1532" s="339"/>
      <c r="B1532" s="296"/>
      <c r="C1532" s="296"/>
      <c r="D1532" s="296"/>
      <c r="E1532" s="297"/>
      <c r="F1532" s="102"/>
      <c r="G1532" s="297"/>
      <c r="H1532" s="506"/>
      <c r="I1532" s="506"/>
      <c r="J1532" s="297"/>
      <c r="K1532" s="95"/>
      <c r="L1532" s="95"/>
    </row>
    <row r="1533" spans="1:12" ht="24.95" customHeight="1" x14ac:dyDescent="0.2">
      <c r="A1533" s="339"/>
      <c r="B1533" s="296"/>
      <c r="C1533" s="296"/>
      <c r="D1533" s="296"/>
      <c r="E1533" s="297"/>
      <c r="F1533" s="102"/>
      <c r="G1533" s="297"/>
      <c r="H1533" s="506"/>
      <c r="I1533" s="506"/>
      <c r="J1533" s="297"/>
      <c r="K1533" s="95"/>
      <c r="L1533" s="95"/>
    </row>
    <row r="1534" spans="1:12" ht="24.95" customHeight="1" x14ac:dyDescent="0.2">
      <c r="A1534" s="339"/>
      <c r="B1534" s="296"/>
      <c r="C1534" s="296"/>
      <c r="D1534" s="296"/>
      <c r="E1534" s="297"/>
      <c r="F1534" s="102"/>
      <c r="G1534" s="297"/>
      <c r="H1534" s="506"/>
      <c r="I1534" s="506"/>
      <c r="J1534" s="297"/>
      <c r="K1534" s="95"/>
      <c r="L1534" s="95"/>
    </row>
    <row r="1535" spans="1:12" ht="24.95" customHeight="1" x14ac:dyDescent="0.2">
      <c r="A1535" s="339"/>
      <c r="B1535" s="296"/>
      <c r="C1535" s="296"/>
      <c r="D1535" s="296"/>
      <c r="E1535" s="297"/>
      <c r="F1535" s="102"/>
      <c r="G1535" s="297"/>
      <c r="H1535" s="506"/>
      <c r="I1535" s="506"/>
      <c r="J1535" s="297"/>
      <c r="K1535" s="95"/>
      <c r="L1535" s="95"/>
    </row>
    <row r="1536" spans="1:12" ht="24.95" customHeight="1" x14ac:dyDescent="0.2">
      <c r="A1536" s="339"/>
      <c r="B1536" s="296"/>
      <c r="C1536" s="296"/>
      <c r="D1536" s="296"/>
      <c r="E1536" s="297"/>
      <c r="F1536" s="102"/>
      <c r="G1536" s="297"/>
      <c r="H1536" s="506"/>
      <c r="I1536" s="506"/>
      <c r="J1536" s="297"/>
      <c r="K1536" s="95"/>
      <c r="L1536" s="95"/>
    </row>
    <row r="1537" spans="1:12" ht="24.95" customHeight="1" x14ac:dyDescent="0.2">
      <c r="A1537" s="339"/>
      <c r="B1537" s="296"/>
      <c r="C1537" s="296"/>
      <c r="D1537" s="296"/>
      <c r="E1537" s="297"/>
      <c r="F1537" s="102"/>
      <c r="G1537" s="297"/>
      <c r="H1537" s="506"/>
      <c r="I1537" s="506"/>
      <c r="J1537" s="297"/>
      <c r="K1537" s="95"/>
      <c r="L1537" s="95"/>
    </row>
    <row r="1538" spans="1:12" ht="24.95" customHeight="1" x14ac:dyDescent="0.2">
      <c r="A1538" s="339"/>
      <c r="B1538" s="296"/>
      <c r="C1538" s="296"/>
      <c r="D1538" s="296"/>
      <c r="E1538" s="297"/>
      <c r="F1538" s="102"/>
      <c r="G1538" s="297"/>
      <c r="H1538" s="506"/>
      <c r="I1538" s="506"/>
      <c r="J1538" s="297"/>
      <c r="K1538" s="95"/>
      <c r="L1538" s="95"/>
    </row>
    <row r="1539" spans="1:12" ht="24.95" customHeight="1" x14ac:dyDescent="0.2">
      <c r="A1539" s="339"/>
      <c r="B1539" s="296"/>
      <c r="C1539" s="296"/>
      <c r="D1539" s="296"/>
      <c r="E1539" s="297"/>
      <c r="F1539" s="102"/>
      <c r="G1539" s="297"/>
      <c r="H1539" s="506"/>
      <c r="I1539" s="506"/>
      <c r="J1539" s="297"/>
      <c r="K1539" s="95"/>
      <c r="L1539" s="95"/>
    </row>
    <row r="1540" spans="1:12" ht="24.95" customHeight="1" x14ac:dyDescent="0.2">
      <c r="A1540" s="339"/>
      <c r="B1540" s="296"/>
      <c r="C1540" s="296"/>
      <c r="D1540" s="296"/>
      <c r="E1540" s="297"/>
      <c r="F1540" s="102"/>
      <c r="G1540" s="297"/>
      <c r="H1540" s="506"/>
      <c r="I1540" s="506"/>
      <c r="J1540" s="297"/>
      <c r="K1540" s="95"/>
      <c r="L1540" s="95"/>
    </row>
    <row r="1541" spans="1:12" ht="24.95" customHeight="1" x14ac:dyDescent="0.2">
      <c r="A1541" s="339"/>
      <c r="B1541" s="296"/>
      <c r="C1541" s="296"/>
      <c r="D1541" s="296"/>
      <c r="E1541" s="297"/>
      <c r="F1541" s="102"/>
      <c r="G1541" s="297"/>
      <c r="H1541" s="506"/>
      <c r="I1541" s="506"/>
      <c r="J1541" s="297"/>
      <c r="K1541" s="95"/>
      <c r="L1541" s="95"/>
    </row>
    <row r="1542" spans="1:12" ht="24.95" customHeight="1" x14ac:dyDescent="0.2">
      <c r="A1542" s="339"/>
      <c r="B1542" s="296"/>
      <c r="C1542" s="296"/>
      <c r="D1542" s="296"/>
      <c r="E1542" s="297"/>
      <c r="F1542" s="102"/>
      <c r="G1542" s="297"/>
      <c r="H1542" s="506"/>
      <c r="I1542" s="506"/>
      <c r="J1542" s="297"/>
      <c r="K1542" s="95"/>
      <c r="L1542" s="95"/>
    </row>
    <row r="1543" spans="1:12" ht="24.95" customHeight="1" x14ac:dyDescent="0.2">
      <c r="A1543" s="339"/>
      <c r="B1543" s="296"/>
      <c r="C1543" s="296"/>
      <c r="D1543" s="296"/>
      <c r="E1543" s="297"/>
      <c r="F1543" s="102"/>
      <c r="G1543" s="297"/>
      <c r="H1543" s="506"/>
      <c r="I1543" s="506"/>
      <c r="J1543" s="297"/>
      <c r="K1543" s="95"/>
      <c r="L1543" s="95"/>
    </row>
    <row r="1544" spans="1:12" ht="24.95" customHeight="1" x14ac:dyDescent="0.2">
      <c r="A1544" s="339"/>
      <c r="B1544" s="296"/>
      <c r="C1544" s="296"/>
      <c r="D1544" s="296"/>
      <c r="E1544" s="297"/>
      <c r="F1544" s="102"/>
      <c r="G1544" s="297"/>
      <c r="H1544" s="506"/>
      <c r="I1544" s="506"/>
      <c r="J1544" s="297"/>
      <c r="K1544" s="95"/>
      <c r="L1544" s="95"/>
    </row>
    <row r="1545" spans="1:12" ht="24.95" customHeight="1" x14ac:dyDescent="0.2">
      <c r="A1545" s="339"/>
      <c r="B1545" s="296"/>
      <c r="C1545" s="296"/>
      <c r="D1545" s="296"/>
      <c r="E1545" s="297"/>
      <c r="F1545" s="102"/>
      <c r="G1545" s="297"/>
      <c r="H1545" s="506"/>
      <c r="I1545" s="506"/>
      <c r="J1545" s="297"/>
      <c r="K1545" s="95"/>
      <c r="L1545" s="95"/>
    </row>
    <row r="1546" spans="1:12" ht="24.95" customHeight="1" x14ac:dyDescent="0.2">
      <c r="A1546" s="339"/>
      <c r="B1546" s="296"/>
      <c r="C1546" s="296"/>
      <c r="D1546" s="296"/>
      <c r="E1546" s="297"/>
      <c r="F1546" s="102"/>
      <c r="G1546" s="297"/>
      <c r="H1546" s="506"/>
      <c r="I1546" s="506"/>
      <c r="J1546" s="297"/>
      <c r="K1546" s="95"/>
      <c r="L1546" s="95"/>
    </row>
    <row r="1547" spans="1:12" ht="24.95" customHeight="1" x14ac:dyDescent="0.2">
      <c r="A1547" s="339"/>
      <c r="B1547" s="296"/>
      <c r="C1547" s="296"/>
      <c r="D1547" s="296"/>
      <c r="E1547" s="297"/>
      <c r="F1547" s="102"/>
      <c r="G1547" s="297"/>
      <c r="H1547" s="506"/>
      <c r="I1547" s="506"/>
      <c r="J1547" s="297"/>
      <c r="K1547" s="95"/>
      <c r="L1547" s="95"/>
    </row>
    <row r="1548" spans="1:12" ht="24.95" customHeight="1" x14ac:dyDescent="0.2">
      <c r="A1548" s="339"/>
      <c r="B1548" s="296"/>
      <c r="C1548" s="296"/>
      <c r="D1548" s="296"/>
      <c r="E1548" s="297"/>
      <c r="F1548" s="102"/>
      <c r="G1548" s="297"/>
      <c r="H1548" s="506"/>
      <c r="I1548" s="506"/>
      <c r="J1548" s="297"/>
      <c r="K1548" s="95"/>
      <c r="L1548" s="95"/>
    </row>
    <row r="1549" spans="1:12" ht="24.95" customHeight="1" x14ac:dyDescent="0.2">
      <c r="A1549" s="339"/>
      <c r="B1549" s="296"/>
      <c r="C1549" s="296"/>
      <c r="D1549" s="296"/>
      <c r="E1549" s="297"/>
      <c r="F1549" s="102"/>
      <c r="G1549" s="297"/>
      <c r="H1549" s="506"/>
      <c r="I1549" s="506"/>
      <c r="J1549" s="297"/>
      <c r="K1549" s="95"/>
      <c r="L1549" s="95"/>
    </row>
    <row r="1550" spans="1:12" ht="24.95" customHeight="1" x14ac:dyDescent="0.2">
      <c r="A1550" s="339"/>
      <c r="B1550" s="296"/>
      <c r="C1550" s="296"/>
      <c r="D1550" s="296"/>
      <c r="E1550" s="297"/>
      <c r="F1550" s="102"/>
      <c r="G1550" s="297"/>
      <c r="H1550" s="506"/>
      <c r="I1550" s="506"/>
      <c r="J1550" s="297"/>
      <c r="K1550" s="95"/>
      <c r="L1550" s="95"/>
    </row>
    <row r="1551" spans="1:12" ht="24.95" customHeight="1" x14ac:dyDescent="0.2">
      <c r="A1551" s="339"/>
      <c r="B1551" s="296"/>
      <c r="C1551" s="296"/>
      <c r="D1551" s="296"/>
      <c r="E1551" s="297"/>
      <c r="F1551" s="102"/>
      <c r="G1551" s="297"/>
      <c r="H1551" s="506"/>
      <c r="I1551" s="506"/>
      <c r="J1551" s="297"/>
      <c r="K1551" s="95"/>
      <c r="L1551" s="95"/>
    </row>
    <row r="1552" spans="1:12" ht="24.95" customHeight="1" x14ac:dyDescent="0.2">
      <c r="A1552" s="339"/>
      <c r="B1552" s="296"/>
      <c r="C1552" s="296"/>
      <c r="D1552" s="296"/>
      <c r="E1552" s="297"/>
      <c r="F1552" s="102"/>
      <c r="G1552" s="297"/>
      <c r="H1552" s="506"/>
      <c r="I1552" s="506"/>
      <c r="J1552" s="297"/>
      <c r="K1552" s="95"/>
      <c r="L1552" s="95"/>
    </row>
    <row r="1553" spans="1:12" ht="24.95" customHeight="1" x14ac:dyDescent="0.2">
      <c r="A1553" s="339"/>
      <c r="B1553" s="296"/>
      <c r="C1553" s="296"/>
      <c r="D1553" s="296"/>
      <c r="E1553" s="297"/>
      <c r="F1553" s="102"/>
      <c r="G1553" s="297"/>
      <c r="H1553" s="506"/>
      <c r="I1553" s="506"/>
      <c r="J1553" s="297"/>
      <c r="K1553" s="95"/>
      <c r="L1553" s="95"/>
    </row>
    <row r="1554" spans="1:12" ht="24.95" customHeight="1" x14ac:dyDescent="0.2">
      <c r="A1554" s="339"/>
      <c r="B1554" s="296"/>
      <c r="C1554" s="296"/>
      <c r="D1554" s="296"/>
      <c r="E1554" s="297"/>
      <c r="F1554" s="102"/>
      <c r="G1554" s="297"/>
      <c r="H1554" s="506"/>
      <c r="I1554" s="506"/>
      <c r="J1554" s="297"/>
      <c r="K1554" s="95"/>
      <c r="L1554" s="95"/>
    </row>
    <row r="1555" spans="1:12" ht="24.95" customHeight="1" x14ac:dyDescent="0.2">
      <c r="A1555" s="339"/>
      <c r="B1555" s="296"/>
      <c r="C1555" s="296"/>
      <c r="D1555" s="296"/>
      <c r="E1555" s="297"/>
      <c r="F1555" s="102"/>
      <c r="G1555" s="297"/>
      <c r="H1555" s="506"/>
      <c r="I1555" s="506"/>
      <c r="J1555" s="297"/>
      <c r="K1555" s="95"/>
      <c r="L1555" s="95"/>
    </row>
    <row r="1556" spans="1:12" ht="24.95" customHeight="1" x14ac:dyDescent="0.2">
      <c r="A1556" s="339"/>
      <c r="B1556" s="296"/>
      <c r="C1556" s="296"/>
      <c r="D1556" s="296"/>
      <c r="E1556" s="297"/>
      <c r="F1556" s="102"/>
      <c r="G1556" s="297"/>
      <c r="H1556" s="506"/>
      <c r="I1556" s="506"/>
      <c r="J1556" s="297"/>
      <c r="K1556" s="95"/>
      <c r="L1556" s="95"/>
    </row>
    <row r="1557" spans="1:12" ht="24.95" customHeight="1" x14ac:dyDescent="0.2">
      <c r="A1557" s="339"/>
      <c r="B1557" s="296"/>
      <c r="C1557" s="296"/>
      <c r="D1557" s="296"/>
      <c r="E1557" s="297"/>
      <c r="F1557" s="102"/>
      <c r="G1557" s="297"/>
      <c r="H1557" s="506"/>
      <c r="I1557" s="506"/>
      <c r="J1557" s="297"/>
      <c r="K1557" s="95"/>
      <c r="L1557" s="95"/>
    </row>
    <row r="1558" spans="1:12" ht="24.95" customHeight="1" x14ac:dyDescent="0.2">
      <c r="A1558" s="339"/>
      <c r="B1558" s="296"/>
      <c r="C1558" s="296"/>
      <c r="D1558" s="296"/>
      <c r="E1558" s="297"/>
      <c r="F1558" s="102"/>
      <c r="G1558" s="297"/>
      <c r="H1558" s="506"/>
      <c r="I1558" s="506"/>
      <c r="J1558" s="297"/>
      <c r="K1558" s="95"/>
      <c r="L1558" s="95"/>
    </row>
    <row r="1559" spans="1:12" ht="24.95" customHeight="1" x14ac:dyDescent="0.2">
      <c r="A1559" s="339"/>
      <c r="B1559" s="296"/>
      <c r="C1559" s="296"/>
      <c r="D1559" s="296"/>
      <c r="E1559" s="297"/>
      <c r="F1559" s="102"/>
      <c r="G1559" s="297"/>
      <c r="H1559" s="506"/>
      <c r="I1559" s="506"/>
      <c r="J1559" s="297"/>
      <c r="K1559" s="95"/>
      <c r="L1559" s="95"/>
    </row>
    <row r="1560" spans="1:12" ht="24.95" customHeight="1" x14ac:dyDescent="0.2">
      <c r="A1560" s="339"/>
      <c r="B1560" s="296"/>
      <c r="C1560" s="296"/>
      <c r="D1560" s="296"/>
      <c r="E1560" s="297"/>
      <c r="F1560" s="102"/>
      <c r="G1560" s="297"/>
      <c r="H1560" s="506"/>
      <c r="I1560" s="506"/>
      <c r="J1560" s="297"/>
      <c r="K1560" s="95"/>
      <c r="L1560" s="95"/>
    </row>
    <row r="1561" spans="1:12" ht="24.95" customHeight="1" x14ac:dyDescent="0.2">
      <c r="A1561" s="339"/>
      <c r="B1561" s="296"/>
      <c r="C1561" s="296"/>
      <c r="D1561" s="296"/>
      <c r="E1561" s="297"/>
      <c r="F1561" s="102"/>
      <c r="G1561" s="297"/>
      <c r="H1561" s="506"/>
      <c r="I1561" s="506"/>
      <c r="J1561" s="297"/>
      <c r="K1561" s="95"/>
      <c r="L1561" s="95"/>
    </row>
    <row r="1562" spans="1:12" ht="24.95" customHeight="1" x14ac:dyDescent="0.2">
      <c r="A1562" s="339"/>
      <c r="B1562" s="296"/>
      <c r="C1562" s="296"/>
      <c r="D1562" s="296"/>
      <c r="E1562" s="297"/>
      <c r="F1562" s="102"/>
      <c r="G1562" s="297"/>
      <c r="H1562" s="506"/>
      <c r="I1562" s="506"/>
      <c r="J1562" s="297"/>
      <c r="K1562" s="95"/>
      <c r="L1562" s="95"/>
    </row>
    <row r="1563" spans="1:12" ht="24.95" customHeight="1" x14ac:dyDescent="0.2">
      <c r="A1563" s="339"/>
      <c r="B1563" s="296"/>
      <c r="C1563" s="296"/>
      <c r="D1563" s="296"/>
      <c r="E1563" s="297"/>
      <c r="F1563" s="102"/>
      <c r="G1563" s="297"/>
      <c r="H1563" s="506"/>
      <c r="I1563" s="506"/>
      <c r="J1563" s="297"/>
      <c r="K1563" s="95"/>
      <c r="L1563" s="95"/>
    </row>
    <row r="1564" spans="1:12" ht="24.95" customHeight="1" x14ac:dyDescent="0.2">
      <c r="A1564" s="339"/>
      <c r="B1564" s="296"/>
      <c r="C1564" s="296"/>
      <c r="D1564" s="296"/>
      <c r="E1564" s="297"/>
      <c r="F1564" s="102"/>
      <c r="G1564" s="297"/>
      <c r="H1564" s="506"/>
      <c r="I1564" s="506"/>
      <c r="J1564" s="297"/>
      <c r="K1564" s="95"/>
      <c r="L1564" s="95"/>
    </row>
    <row r="1565" spans="1:12" ht="24.95" customHeight="1" x14ac:dyDescent="0.2">
      <c r="A1565" s="339"/>
      <c r="B1565" s="296"/>
      <c r="C1565" s="296"/>
      <c r="D1565" s="296"/>
      <c r="E1565" s="297"/>
      <c r="F1565" s="102"/>
      <c r="G1565" s="297"/>
      <c r="H1565" s="506"/>
      <c r="I1565" s="506"/>
      <c r="J1565" s="297"/>
      <c r="K1565" s="95"/>
      <c r="L1565" s="95"/>
    </row>
    <row r="1566" spans="1:12" ht="24.95" customHeight="1" x14ac:dyDescent="0.2">
      <c r="A1566" s="339"/>
      <c r="B1566" s="296"/>
      <c r="C1566" s="296"/>
      <c r="D1566" s="296"/>
      <c r="E1566" s="297"/>
      <c r="F1566" s="102"/>
      <c r="G1566" s="297"/>
      <c r="H1566" s="506"/>
      <c r="I1566" s="506"/>
      <c r="J1566" s="297"/>
      <c r="K1566" s="95"/>
      <c r="L1566" s="95"/>
    </row>
    <row r="1567" spans="1:12" ht="24.95" customHeight="1" x14ac:dyDescent="0.2">
      <c r="A1567" s="339"/>
      <c r="B1567" s="296"/>
      <c r="C1567" s="296"/>
      <c r="D1567" s="296"/>
      <c r="E1567" s="297"/>
      <c r="F1567" s="102"/>
      <c r="G1567" s="297"/>
      <c r="H1567" s="506"/>
      <c r="I1567" s="506"/>
      <c r="J1567" s="297"/>
      <c r="K1567" s="95"/>
      <c r="L1567" s="95"/>
    </row>
    <row r="1568" spans="1:12" ht="24.95" customHeight="1" x14ac:dyDescent="0.2">
      <c r="A1568" s="339"/>
      <c r="B1568" s="296"/>
      <c r="C1568" s="296"/>
      <c r="D1568" s="296"/>
      <c r="E1568" s="297"/>
      <c r="F1568" s="102"/>
      <c r="G1568" s="297"/>
      <c r="H1568" s="506"/>
      <c r="I1568" s="506"/>
      <c r="J1568" s="297"/>
      <c r="K1568" s="95"/>
      <c r="L1568" s="95"/>
    </row>
    <row r="1569" spans="1:12" ht="24.95" customHeight="1" x14ac:dyDescent="0.2">
      <c r="A1569" s="339"/>
      <c r="B1569" s="296"/>
      <c r="C1569" s="296"/>
      <c r="D1569" s="296"/>
      <c r="E1569" s="297"/>
      <c r="F1569" s="102"/>
      <c r="G1569" s="297"/>
      <c r="H1569" s="506"/>
      <c r="I1569" s="506"/>
      <c r="J1569" s="297"/>
      <c r="K1569" s="95"/>
      <c r="L1569" s="95"/>
    </row>
    <row r="1570" spans="1:12" ht="24.95" customHeight="1" x14ac:dyDescent="0.2">
      <c r="A1570" s="339"/>
      <c r="B1570" s="296"/>
      <c r="C1570" s="296"/>
      <c r="D1570" s="296"/>
      <c r="E1570" s="297"/>
      <c r="F1570" s="102"/>
      <c r="G1570" s="297"/>
      <c r="H1570" s="506"/>
      <c r="I1570" s="506"/>
      <c r="J1570" s="297"/>
      <c r="K1570" s="95"/>
      <c r="L1570" s="95"/>
    </row>
    <row r="1571" spans="1:12" ht="24.95" customHeight="1" x14ac:dyDescent="0.2">
      <c r="A1571" s="339"/>
      <c r="B1571" s="296"/>
      <c r="C1571" s="296"/>
      <c r="D1571" s="296"/>
      <c r="E1571" s="297"/>
      <c r="F1571" s="102"/>
      <c r="G1571" s="297"/>
      <c r="H1571" s="506"/>
      <c r="I1571" s="506"/>
      <c r="J1571" s="297"/>
      <c r="K1571" s="95"/>
      <c r="L1571" s="95"/>
    </row>
    <row r="1572" spans="1:12" ht="24.95" customHeight="1" x14ac:dyDescent="0.2">
      <c r="A1572" s="339"/>
      <c r="B1572" s="296"/>
      <c r="C1572" s="296"/>
      <c r="D1572" s="296"/>
      <c r="E1572" s="297"/>
      <c r="F1572" s="102"/>
      <c r="G1572" s="297"/>
      <c r="H1572" s="506"/>
      <c r="I1572" s="506"/>
      <c r="J1572" s="297"/>
      <c r="K1572" s="95"/>
      <c r="L1572" s="95"/>
    </row>
    <row r="1573" spans="1:12" ht="24.95" customHeight="1" x14ac:dyDescent="0.2">
      <c r="A1573" s="339"/>
      <c r="B1573" s="296"/>
      <c r="C1573" s="296"/>
      <c r="D1573" s="296"/>
      <c r="E1573" s="297"/>
      <c r="F1573" s="102"/>
      <c r="G1573" s="297"/>
      <c r="H1573" s="506"/>
      <c r="I1573" s="506"/>
      <c r="J1573" s="297"/>
      <c r="K1573" s="95"/>
      <c r="L1573" s="95"/>
    </row>
    <row r="1574" spans="1:12" ht="24.95" customHeight="1" x14ac:dyDescent="0.2">
      <c r="A1574" s="339"/>
      <c r="B1574" s="296"/>
      <c r="C1574" s="296"/>
      <c r="D1574" s="296"/>
      <c r="E1574" s="297"/>
      <c r="F1574" s="102"/>
      <c r="G1574" s="297"/>
      <c r="H1574" s="506"/>
      <c r="I1574" s="506"/>
      <c r="J1574" s="297"/>
      <c r="K1574" s="95"/>
      <c r="L1574" s="95"/>
    </row>
    <row r="1575" spans="1:12" ht="24.95" customHeight="1" x14ac:dyDescent="0.2">
      <c r="A1575" s="339"/>
      <c r="B1575" s="296"/>
      <c r="C1575" s="296"/>
      <c r="D1575" s="296"/>
      <c r="E1575" s="297"/>
      <c r="F1575" s="102"/>
      <c r="G1575" s="297"/>
      <c r="H1575" s="506"/>
      <c r="I1575" s="506"/>
      <c r="J1575" s="297"/>
      <c r="K1575" s="95"/>
      <c r="L1575" s="95"/>
    </row>
    <row r="1576" spans="1:12" ht="24.95" customHeight="1" x14ac:dyDescent="0.2">
      <c r="A1576" s="339"/>
      <c r="B1576" s="296"/>
      <c r="C1576" s="296"/>
      <c r="D1576" s="296"/>
      <c r="E1576" s="297"/>
      <c r="F1576" s="102"/>
      <c r="G1576" s="297"/>
      <c r="H1576" s="506"/>
      <c r="I1576" s="506"/>
      <c r="J1576" s="297"/>
      <c r="K1576" s="95"/>
      <c r="L1576" s="95"/>
    </row>
    <row r="1577" spans="1:12" ht="24.95" customHeight="1" x14ac:dyDescent="0.2">
      <c r="A1577" s="339"/>
      <c r="B1577" s="296"/>
      <c r="C1577" s="296"/>
      <c r="D1577" s="296"/>
      <c r="E1577" s="297"/>
      <c r="F1577" s="102"/>
      <c r="G1577" s="297"/>
      <c r="H1577" s="506"/>
      <c r="I1577" s="506"/>
      <c r="J1577" s="297"/>
      <c r="K1577" s="95"/>
      <c r="L1577" s="95"/>
    </row>
    <row r="1578" spans="1:12" ht="24.95" customHeight="1" x14ac:dyDescent="0.2">
      <c r="A1578" s="339"/>
      <c r="B1578" s="296"/>
      <c r="C1578" s="296"/>
      <c r="D1578" s="296"/>
      <c r="E1578" s="297"/>
      <c r="F1578" s="102"/>
      <c r="G1578" s="297"/>
      <c r="H1578" s="506"/>
      <c r="I1578" s="506"/>
      <c r="J1578" s="297"/>
      <c r="K1578" s="95"/>
      <c r="L1578" s="95"/>
    </row>
    <row r="1579" spans="1:12" ht="24.95" customHeight="1" x14ac:dyDescent="0.2">
      <c r="A1579" s="339"/>
      <c r="B1579" s="296"/>
      <c r="C1579" s="296"/>
      <c r="D1579" s="296"/>
      <c r="E1579" s="297"/>
      <c r="F1579" s="102"/>
      <c r="G1579" s="297"/>
      <c r="H1579" s="506"/>
      <c r="I1579" s="506"/>
      <c r="J1579" s="297"/>
      <c r="K1579" s="95"/>
      <c r="L1579" s="95"/>
    </row>
    <row r="1580" spans="1:12" ht="24.95" customHeight="1" x14ac:dyDescent="0.2">
      <c r="A1580" s="339"/>
      <c r="B1580" s="296"/>
      <c r="C1580" s="296"/>
      <c r="D1580" s="296"/>
      <c r="E1580" s="297"/>
      <c r="F1580" s="102"/>
      <c r="G1580" s="297"/>
      <c r="H1580" s="506"/>
      <c r="I1580" s="506"/>
      <c r="J1580" s="297"/>
      <c r="K1580" s="95"/>
      <c r="L1580" s="95"/>
    </row>
    <row r="1581" spans="1:12" ht="24.95" customHeight="1" x14ac:dyDescent="0.2">
      <c r="A1581" s="339"/>
      <c r="B1581" s="296"/>
      <c r="C1581" s="296"/>
      <c r="D1581" s="296"/>
      <c r="E1581" s="297"/>
      <c r="F1581" s="102"/>
      <c r="G1581" s="297"/>
      <c r="H1581" s="506"/>
      <c r="I1581" s="506"/>
      <c r="J1581" s="297"/>
      <c r="K1581" s="95"/>
      <c r="L1581" s="95"/>
    </row>
    <row r="1582" spans="1:12" ht="24.95" customHeight="1" x14ac:dyDescent="0.2">
      <c r="A1582" s="339"/>
      <c r="B1582" s="296"/>
      <c r="C1582" s="296"/>
      <c r="D1582" s="296"/>
      <c r="E1582" s="297"/>
      <c r="F1582" s="102"/>
      <c r="G1582" s="297"/>
      <c r="H1582" s="506"/>
      <c r="I1582" s="506"/>
      <c r="J1582" s="297"/>
      <c r="K1582" s="95"/>
      <c r="L1582" s="95"/>
    </row>
    <row r="1583" spans="1:12" ht="24.95" customHeight="1" x14ac:dyDescent="0.2">
      <c r="A1583" s="339"/>
      <c r="B1583" s="296"/>
      <c r="C1583" s="296"/>
      <c r="D1583" s="296"/>
      <c r="E1583" s="297"/>
      <c r="F1583" s="102"/>
      <c r="G1583" s="297"/>
      <c r="H1583" s="506"/>
      <c r="I1583" s="506"/>
      <c r="J1583" s="297"/>
      <c r="K1583" s="95"/>
      <c r="L1583" s="95"/>
    </row>
    <row r="1584" spans="1:12" ht="24.95" customHeight="1" x14ac:dyDescent="0.2">
      <c r="A1584" s="339"/>
      <c r="B1584" s="296"/>
      <c r="C1584" s="296"/>
      <c r="D1584" s="296"/>
      <c r="E1584" s="297"/>
      <c r="F1584" s="102"/>
      <c r="G1584" s="297"/>
      <c r="H1584" s="506"/>
      <c r="I1584" s="506"/>
      <c r="J1584" s="297"/>
      <c r="K1584" s="95"/>
      <c r="L1584" s="95"/>
    </row>
    <row r="1585" spans="1:12" ht="24.95" customHeight="1" x14ac:dyDescent="0.2">
      <c r="A1585" s="339"/>
      <c r="B1585" s="296"/>
      <c r="C1585" s="296"/>
      <c r="D1585" s="296"/>
      <c r="E1585" s="297"/>
      <c r="F1585" s="102"/>
      <c r="G1585" s="297"/>
      <c r="H1585" s="506"/>
      <c r="I1585" s="506"/>
      <c r="J1585" s="297"/>
      <c r="K1585" s="95"/>
      <c r="L1585" s="95"/>
    </row>
    <row r="1586" spans="1:12" ht="24.95" customHeight="1" x14ac:dyDescent="0.2">
      <c r="A1586" s="339"/>
      <c r="B1586" s="296"/>
      <c r="C1586" s="296"/>
      <c r="D1586" s="296"/>
      <c r="E1586" s="297"/>
      <c r="F1586" s="102"/>
      <c r="G1586" s="297"/>
      <c r="H1586" s="506"/>
      <c r="I1586" s="506"/>
      <c r="J1586" s="297"/>
      <c r="K1586" s="95"/>
      <c r="L1586" s="95"/>
    </row>
    <row r="1587" spans="1:12" ht="24.95" customHeight="1" x14ac:dyDescent="0.2">
      <c r="A1587" s="339"/>
      <c r="B1587" s="296"/>
      <c r="C1587" s="296"/>
      <c r="D1587" s="296"/>
      <c r="E1587" s="297"/>
      <c r="F1587" s="102"/>
      <c r="G1587" s="297"/>
      <c r="H1587" s="506"/>
      <c r="I1587" s="506"/>
      <c r="J1587" s="297"/>
      <c r="K1587" s="95"/>
      <c r="L1587" s="95"/>
    </row>
    <row r="1588" spans="1:12" ht="24.95" customHeight="1" x14ac:dyDescent="0.2">
      <c r="A1588" s="339"/>
      <c r="B1588" s="296"/>
      <c r="C1588" s="296"/>
      <c r="D1588" s="296"/>
      <c r="E1588" s="297"/>
      <c r="F1588" s="102"/>
      <c r="G1588" s="297"/>
      <c r="H1588" s="506"/>
      <c r="I1588" s="506"/>
      <c r="J1588" s="297"/>
      <c r="K1588" s="95"/>
      <c r="L1588" s="95"/>
    </row>
    <row r="1589" spans="1:12" ht="24.95" customHeight="1" x14ac:dyDescent="0.2">
      <c r="A1589" s="339"/>
      <c r="B1589" s="296"/>
      <c r="C1589" s="296"/>
      <c r="D1589" s="296"/>
      <c r="E1589" s="297"/>
      <c r="F1589" s="102"/>
      <c r="G1589" s="297"/>
      <c r="H1589" s="506"/>
      <c r="I1589" s="506"/>
      <c r="J1589" s="297"/>
      <c r="K1589" s="95"/>
      <c r="L1589" s="95"/>
    </row>
    <row r="1590" spans="1:12" ht="24.95" customHeight="1" x14ac:dyDescent="0.2">
      <c r="A1590" s="339"/>
      <c r="B1590" s="296"/>
      <c r="C1590" s="296"/>
      <c r="D1590" s="296"/>
      <c r="E1590" s="297"/>
      <c r="F1590" s="102"/>
      <c r="G1590" s="297"/>
      <c r="H1590" s="506"/>
      <c r="I1590" s="506"/>
      <c r="J1590" s="297"/>
      <c r="K1590" s="95"/>
      <c r="L1590" s="95"/>
    </row>
    <row r="1591" spans="1:12" ht="24.95" customHeight="1" x14ac:dyDescent="0.2">
      <c r="A1591" s="339"/>
      <c r="B1591" s="296"/>
      <c r="C1591" s="296"/>
      <c r="D1591" s="296"/>
      <c r="E1591" s="297"/>
      <c r="F1591" s="102"/>
      <c r="G1591" s="297"/>
      <c r="H1591" s="506"/>
      <c r="I1591" s="506"/>
      <c r="J1591" s="297"/>
      <c r="K1591" s="95"/>
      <c r="L1591" s="95"/>
    </row>
    <row r="1592" spans="1:12" ht="24.95" customHeight="1" x14ac:dyDescent="0.2">
      <c r="A1592" s="339"/>
      <c r="B1592" s="296"/>
      <c r="C1592" s="296"/>
      <c r="D1592" s="296"/>
      <c r="E1592" s="297"/>
      <c r="F1592" s="102"/>
      <c r="G1592" s="297"/>
      <c r="H1592" s="506"/>
      <c r="I1592" s="506"/>
      <c r="J1592" s="297"/>
      <c r="K1592" s="95"/>
      <c r="L1592" s="95"/>
    </row>
    <row r="1593" spans="1:12" ht="24.95" customHeight="1" x14ac:dyDescent="0.2">
      <c r="A1593" s="339"/>
      <c r="B1593" s="296"/>
      <c r="C1593" s="296"/>
      <c r="D1593" s="296"/>
      <c r="E1593" s="297"/>
      <c r="F1593" s="102"/>
      <c r="G1593" s="297"/>
      <c r="H1593" s="506"/>
      <c r="I1593" s="506"/>
      <c r="J1593" s="297"/>
      <c r="K1593" s="95"/>
      <c r="L1593" s="95"/>
    </row>
    <row r="1594" spans="1:12" ht="24.95" customHeight="1" x14ac:dyDescent="0.2">
      <c r="A1594" s="339"/>
      <c r="B1594" s="296"/>
      <c r="C1594" s="296"/>
      <c r="D1594" s="296"/>
      <c r="E1594" s="297"/>
      <c r="F1594" s="102"/>
      <c r="G1594" s="297"/>
      <c r="H1594" s="506"/>
      <c r="I1594" s="506"/>
      <c r="J1594" s="297"/>
      <c r="K1594" s="95"/>
      <c r="L1594" s="95"/>
    </row>
    <row r="1595" spans="1:12" ht="24.95" customHeight="1" x14ac:dyDescent="0.2">
      <c r="A1595" s="339"/>
      <c r="B1595" s="296"/>
      <c r="C1595" s="296"/>
      <c r="D1595" s="296"/>
      <c r="E1595" s="297"/>
      <c r="F1595" s="102"/>
      <c r="G1595" s="297"/>
      <c r="H1595" s="506"/>
      <c r="I1595" s="506"/>
      <c r="J1595" s="297"/>
      <c r="K1595" s="95"/>
      <c r="L1595" s="95"/>
    </row>
    <row r="1596" spans="1:12" ht="24.95" customHeight="1" x14ac:dyDescent="0.2">
      <c r="A1596" s="339"/>
      <c r="B1596" s="296"/>
      <c r="C1596" s="296"/>
      <c r="D1596" s="296"/>
      <c r="E1596" s="297"/>
      <c r="F1596" s="102"/>
      <c r="G1596" s="297"/>
      <c r="H1596" s="506"/>
      <c r="I1596" s="506"/>
      <c r="J1596" s="297"/>
      <c r="K1596" s="95"/>
      <c r="L1596" s="95"/>
    </row>
    <row r="1597" spans="1:12" ht="24.95" customHeight="1" x14ac:dyDescent="0.2">
      <c r="A1597" s="339"/>
      <c r="B1597" s="296"/>
      <c r="C1597" s="296"/>
      <c r="D1597" s="296"/>
      <c r="E1597" s="297"/>
      <c r="F1597" s="102"/>
      <c r="G1597" s="297"/>
      <c r="H1597" s="506"/>
      <c r="I1597" s="506"/>
      <c r="J1597" s="297"/>
      <c r="K1597" s="95"/>
      <c r="L1597" s="95"/>
    </row>
    <row r="1598" spans="1:12" ht="24.95" customHeight="1" x14ac:dyDescent="0.2">
      <c r="A1598" s="339"/>
      <c r="B1598" s="296"/>
      <c r="C1598" s="296"/>
      <c r="D1598" s="296"/>
      <c r="E1598" s="297"/>
      <c r="F1598" s="102"/>
      <c r="G1598" s="297"/>
      <c r="H1598" s="506"/>
      <c r="I1598" s="506"/>
      <c r="J1598" s="297"/>
      <c r="K1598" s="95"/>
      <c r="L1598" s="95"/>
    </row>
    <row r="1599" spans="1:12" ht="24.95" customHeight="1" x14ac:dyDescent="0.2">
      <c r="A1599" s="339"/>
      <c r="B1599" s="296"/>
      <c r="C1599" s="296"/>
      <c r="D1599" s="296"/>
      <c r="E1599" s="297"/>
      <c r="F1599" s="102"/>
      <c r="G1599" s="297"/>
      <c r="H1599" s="506"/>
      <c r="I1599" s="506"/>
      <c r="J1599" s="297"/>
      <c r="K1599" s="95"/>
      <c r="L1599" s="95"/>
    </row>
    <row r="1600" spans="1:12" ht="24.95" customHeight="1" x14ac:dyDescent="0.2">
      <c r="A1600" s="339"/>
      <c r="B1600" s="296"/>
      <c r="C1600" s="296"/>
      <c r="D1600" s="296"/>
      <c r="E1600" s="297"/>
      <c r="F1600" s="102"/>
      <c r="G1600" s="297"/>
      <c r="H1600" s="506"/>
      <c r="I1600" s="506"/>
      <c r="J1600" s="297"/>
      <c r="K1600" s="95"/>
      <c r="L1600" s="95"/>
    </row>
    <row r="1601" spans="1:12" ht="24.95" customHeight="1" x14ac:dyDescent="0.2">
      <c r="A1601" s="339"/>
      <c r="B1601" s="296"/>
      <c r="C1601" s="296"/>
      <c r="D1601" s="296"/>
      <c r="E1601" s="297"/>
      <c r="F1601" s="102"/>
      <c r="G1601" s="297"/>
      <c r="H1601" s="506"/>
      <c r="I1601" s="506"/>
      <c r="J1601" s="297"/>
      <c r="K1601" s="95"/>
      <c r="L1601" s="95"/>
    </row>
    <row r="1602" spans="1:12" ht="24.95" customHeight="1" x14ac:dyDescent="0.2">
      <c r="A1602" s="339"/>
      <c r="B1602" s="296"/>
      <c r="C1602" s="296"/>
      <c r="D1602" s="296"/>
      <c r="E1602" s="297"/>
      <c r="F1602" s="102"/>
      <c r="G1602" s="297"/>
      <c r="H1602" s="506"/>
      <c r="I1602" s="506"/>
      <c r="J1602" s="297"/>
      <c r="K1602" s="95"/>
      <c r="L1602" s="95"/>
    </row>
    <row r="1603" spans="1:12" ht="24.95" customHeight="1" x14ac:dyDescent="0.2">
      <c r="A1603" s="339"/>
      <c r="B1603" s="296"/>
      <c r="C1603" s="296"/>
      <c r="D1603" s="296"/>
      <c r="E1603" s="297"/>
      <c r="F1603" s="102"/>
      <c r="G1603" s="297"/>
      <c r="H1603" s="506"/>
      <c r="I1603" s="506"/>
      <c r="J1603" s="297"/>
      <c r="K1603" s="95"/>
      <c r="L1603" s="95"/>
    </row>
    <row r="1604" spans="1:12" ht="24.95" customHeight="1" x14ac:dyDescent="0.2">
      <c r="A1604" s="339"/>
      <c r="B1604" s="296"/>
      <c r="C1604" s="296"/>
      <c r="D1604" s="296"/>
      <c r="E1604" s="297"/>
      <c r="F1604" s="102"/>
      <c r="G1604" s="297"/>
      <c r="H1604" s="506"/>
      <c r="I1604" s="506"/>
      <c r="J1604" s="297"/>
      <c r="K1604" s="95"/>
      <c r="L1604" s="95"/>
    </row>
    <row r="1605" spans="1:12" ht="24.95" customHeight="1" x14ac:dyDescent="0.2">
      <c r="A1605" s="339"/>
      <c r="B1605" s="296"/>
      <c r="C1605" s="296"/>
      <c r="D1605" s="296"/>
      <c r="E1605" s="297"/>
      <c r="F1605" s="102"/>
      <c r="G1605" s="297"/>
      <c r="H1605" s="506"/>
      <c r="I1605" s="506"/>
      <c r="J1605" s="297"/>
      <c r="K1605" s="95"/>
      <c r="L1605" s="95"/>
    </row>
    <row r="1606" spans="1:12" ht="24.95" customHeight="1" x14ac:dyDescent="0.2">
      <c r="A1606" s="339"/>
      <c r="B1606" s="296"/>
      <c r="C1606" s="296"/>
      <c r="D1606" s="296"/>
      <c r="E1606" s="297"/>
      <c r="F1606" s="102"/>
      <c r="G1606" s="297"/>
      <c r="H1606" s="506"/>
      <c r="I1606" s="506"/>
      <c r="J1606" s="297"/>
      <c r="K1606" s="95"/>
      <c r="L1606" s="95"/>
    </row>
    <row r="1607" spans="1:12" ht="24.95" customHeight="1" x14ac:dyDescent="0.2">
      <c r="A1607" s="339"/>
      <c r="B1607" s="296"/>
      <c r="C1607" s="296"/>
      <c r="D1607" s="296"/>
      <c r="E1607" s="297"/>
      <c r="F1607" s="102"/>
      <c r="G1607" s="297"/>
      <c r="H1607" s="506"/>
      <c r="I1607" s="506"/>
      <c r="J1607" s="297"/>
      <c r="K1607" s="95"/>
      <c r="L1607" s="95"/>
    </row>
    <row r="1608" spans="1:12" ht="24.95" customHeight="1" x14ac:dyDescent="0.2">
      <c r="A1608" s="339"/>
      <c r="B1608" s="296"/>
      <c r="C1608" s="296"/>
      <c r="D1608" s="296"/>
      <c r="E1608" s="297"/>
      <c r="F1608" s="102"/>
      <c r="G1608" s="297"/>
      <c r="H1608" s="506"/>
      <c r="I1608" s="506"/>
      <c r="J1608" s="297"/>
      <c r="K1608" s="95"/>
      <c r="L1608" s="95"/>
    </row>
    <row r="1609" spans="1:12" ht="24.95" customHeight="1" x14ac:dyDescent="0.2">
      <c r="A1609" s="339"/>
      <c r="B1609" s="296"/>
      <c r="C1609" s="296"/>
      <c r="D1609" s="296"/>
      <c r="E1609" s="297"/>
      <c r="F1609" s="102"/>
      <c r="G1609" s="297"/>
      <c r="H1609" s="506"/>
      <c r="I1609" s="506"/>
      <c r="J1609" s="297"/>
      <c r="K1609" s="95"/>
      <c r="L1609" s="95"/>
    </row>
    <row r="1610" spans="1:12" ht="24.95" customHeight="1" x14ac:dyDescent="0.2">
      <c r="A1610" s="339"/>
      <c r="B1610" s="296"/>
      <c r="C1610" s="296"/>
      <c r="D1610" s="296"/>
      <c r="E1610" s="297"/>
      <c r="F1610" s="102"/>
      <c r="G1610" s="297"/>
      <c r="H1610" s="506"/>
      <c r="I1610" s="506"/>
      <c r="J1610" s="297"/>
      <c r="K1610" s="95"/>
      <c r="L1610" s="95"/>
    </row>
    <row r="1611" spans="1:12" ht="24.95" customHeight="1" x14ac:dyDescent="0.2">
      <c r="A1611" s="339"/>
      <c r="B1611" s="296"/>
      <c r="C1611" s="296"/>
      <c r="D1611" s="296"/>
      <c r="E1611" s="297"/>
      <c r="F1611" s="102"/>
      <c r="G1611" s="297"/>
      <c r="H1611" s="506"/>
      <c r="I1611" s="506"/>
      <c r="J1611" s="297"/>
      <c r="K1611" s="95"/>
      <c r="L1611" s="95"/>
    </row>
    <row r="1612" spans="1:12" ht="24.95" customHeight="1" x14ac:dyDescent="0.2">
      <c r="A1612" s="339"/>
      <c r="B1612" s="296"/>
      <c r="C1612" s="296"/>
      <c r="D1612" s="296"/>
      <c r="E1612" s="297"/>
      <c r="F1612" s="102"/>
      <c r="G1612" s="297"/>
      <c r="H1612" s="506"/>
      <c r="I1612" s="506"/>
      <c r="J1612" s="297"/>
      <c r="K1612" s="95"/>
      <c r="L1612" s="95"/>
    </row>
    <row r="1613" spans="1:12" ht="24.95" customHeight="1" x14ac:dyDescent="0.2">
      <c r="A1613" s="339"/>
      <c r="B1613" s="296"/>
      <c r="C1613" s="296"/>
      <c r="D1613" s="296"/>
      <c r="E1613" s="297"/>
      <c r="F1613" s="102"/>
      <c r="G1613" s="297"/>
      <c r="H1613" s="506"/>
      <c r="I1613" s="506"/>
      <c r="J1613" s="297"/>
      <c r="K1613" s="95"/>
      <c r="L1613" s="95"/>
    </row>
    <row r="1614" spans="1:12" ht="24.95" customHeight="1" x14ac:dyDescent="0.2">
      <c r="A1614" s="339"/>
      <c r="B1614" s="296"/>
      <c r="C1614" s="296"/>
      <c r="D1614" s="296"/>
      <c r="E1614" s="297"/>
      <c r="F1614" s="102"/>
      <c r="G1614" s="297"/>
      <c r="H1614" s="506"/>
      <c r="I1614" s="506"/>
      <c r="J1614" s="297"/>
      <c r="K1614" s="95"/>
      <c r="L1614" s="95"/>
    </row>
    <row r="1615" spans="1:12" ht="24.95" customHeight="1" x14ac:dyDescent="0.2">
      <c r="A1615" s="339"/>
      <c r="B1615" s="296"/>
      <c r="C1615" s="296"/>
      <c r="D1615" s="296"/>
      <c r="E1615" s="297"/>
      <c r="F1615" s="102"/>
      <c r="G1615" s="297"/>
      <c r="H1615" s="506"/>
      <c r="I1615" s="506"/>
      <c r="J1615" s="297"/>
      <c r="K1615" s="95"/>
      <c r="L1615" s="95"/>
    </row>
    <row r="1616" spans="1:12" ht="24.95" customHeight="1" x14ac:dyDescent="0.2">
      <c r="A1616" s="339"/>
      <c r="B1616" s="296"/>
      <c r="C1616" s="296"/>
      <c r="D1616" s="296"/>
      <c r="E1616" s="297"/>
      <c r="F1616" s="102"/>
      <c r="G1616" s="297"/>
      <c r="H1616" s="506"/>
      <c r="I1616" s="506"/>
      <c r="J1616" s="297"/>
      <c r="K1616" s="95"/>
      <c r="L1616" s="95"/>
    </row>
    <row r="1617" spans="1:12" ht="24.95" customHeight="1" x14ac:dyDescent="0.2">
      <c r="A1617" s="339"/>
      <c r="B1617" s="296"/>
      <c r="C1617" s="296"/>
      <c r="D1617" s="296"/>
      <c r="E1617" s="297"/>
      <c r="F1617" s="102"/>
      <c r="G1617" s="297"/>
      <c r="H1617" s="506"/>
      <c r="I1617" s="506"/>
      <c r="J1617" s="297"/>
      <c r="K1617" s="95"/>
      <c r="L1617" s="95"/>
    </row>
    <row r="1618" spans="1:12" ht="24.95" customHeight="1" x14ac:dyDescent="0.2">
      <c r="A1618" s="339"/>
      <c r="B1618" s="296"/>
      <c r="C1618" s="296"/>
      <c r="D1618" s="296"/>
      <c r="E1618" s="297"/>
      <c r="F1618" s="102"/>
      <c r="G1618" s="297"/>
      <c r="H1618" s="506"/>
      <c r="I1618" s="506"/>
      <c r="J1618" s="297"/>
      <c r="K1618" s="95"/>
      <c r="L1618" s="95"/>
    </row>
    <row r="1619" spans="1:12" ht="24.95" customHeight="1" x14ac:dyDescent="0.2">
      <c r="A1619" s="339"/>
      <c r="B1619" s="296"/>
      <c r="C1619" s="296"/>
      <c r="D1619" s="296"/>
      <c r="E1619" s="297"/>
      <c r="F1619" s="102"/>
      <c r="G1619" s="297"/>
      <c r="H1619" s="506"/>
      <c r="I1619" s="506"/>
      <c r="J1619" s="297"/>
      <c r="K1619" s="95"/>
      <c r="L1619" s="95"/>
    </row>
    <row r="1620" spans="1:12" ht="24.95" customHeight="1" x14ac:dyDescent="0.2">
      <c r="A1620" s="339"/>
      <c r="B1620" s="296"/>
      <c r="C1620" s="296"/>
      <c r="D1620" s="296"/>
      <c r="E1620" s="297"/>
      <c r="F1620" s="102"/>
      <c r="G1620" s="297"/>
      <c r="H1620" s="506"/>
      <c r="I1620" s="506"/>
      <c r="J1620" s="297"/>
      <c r="K1620" s="95"/>
      <c r="L1620" s="95"/>
    </row>
    <row r="1621" spans="1:12" ht="24.95" customHeight="1" x14ac:dyDescent="0.2">
      <c r="A1621" s="339"/>
      <c r="B1621" s="296"/>
      <c r="C1621" s="296"/>
      <c r="D1621" s="296"/>
      <c r="E1621" s="297"/>
      <c r="F1621" s="102"/>
      <c r="G1621" s="297"/>
      <c r="H1621" s="506"/>
      <c r="I1621" s="506"/>
      <c r="J1621" s="297"/>
      <c r="K1621" s="95"/>
      <c r="L1621" s="95"/>
    </row>
    <row r="1622" spans="1:12" ht="24.95" customHeight="1" x14ac:dyDescent="0.2">
      <c r="A1622" s="339"/>
      <c r="B1622" s="296"/>
      <c r="C1622" s="296"/>
      <c r="D1622" s="296"/>
      <c r="E1622" s="297"/>
      <c r="F1622" s="102"/>
      <c r="G1622" s="297"/>
      <c r="H1622" s="506"/>
      <c r="I1622" s="506"/>
      <c r="J1622" s="297"/>
      <c r="K1622" s="95"/>
      <c r="L1622" s="95"/>
    </row>
    <row r="1623" spans="1:12" ht="24.95" customHeight="1" x14ac:dyDescent="0.2">
      <c r="A1623" s="339"/>
      <c r="B1623" s="296"/>
      <c r="C1623" s="296"/>
      <c r="D1623" s="296"/>
      <c r="E1623" s="297"/>
      <c r="F1623" s="102"/>
      <c r="G1623" s="297"/>
      <c r="H1623" s="506"/>
      <c r="I1623" s="506"/>
      <c r="J1623" s="297"/>
      <c r="K1623" s="95"/>
      <c r="L1623" s="95"/>
    </row>
    <row r="1624" spans="1:12" ht="24.95" customHeight="1" x14ac:dyDescent="0.2">
      <c r="A1624" s="339"/>
      <c r="B1624" s="296"/>
      <c r="C1624" s="296"/>
      <c r="D1624" s="296"/>
      <c r="E1624" s="297"/>
      <c r="F1624" s="102"/>
      <c r="G1624" s="297"/>
      <c r="H1624" s="506"/>
      <c r="I1624" s="506"/>
      <c r="J1624" s="297"/>
      <c r="K1624" s="95"/>
      <c r="L1624" s="95"/>
    </row>
    <row r="1625" spans="1:12" ht="24.95" customHeight="1" x14ac:dyDescent="0.2">
      <c r="A1625" s="339"/>
      <c r="B1625" s="296"/>
      <c r="C1625" s="296"/>
      <c r="D1625" s="296"/>
      <c r="E1625" s="297"/>
      <c r="F1625" s="102"/>
      <c r="G1625" s="297"/>
      <c r="H1625" s="506"/>
      <c r="I1625" s="506"/>
      <c r="J1625" s="297"/>
      <c r="K1625" s="95"/>
      <c r="L1625" s="95"/>
    </row>
    <row r="1626" spans="1:12" ht="24.95" customHeight="1" x14ac:dyDescent="0.2">
      <c r="A1626" s="339"/>
      <c r="B1626" s="296"/>
      <c r="C1626" s="296"/>
      <c r="D1626" s="296"/>
      <c r="E1626" s="297"/>
      <c r="F1626" s="102"/>
      <c r="G1626" s="297"/>
      <c r="H1626" s="506"/>
      <c r="I1626" s="506"/>
      <c r="J1626" s="297"/>
      <c r="K1626" s="95"/>
      <c r="L1626" s="95"/>
    </row>
    <row r="1627" spans="1:12" ht="24.95" customHeight="1" x14ac:dyDescent="0.2">
      <c r="A1627" s="339"/>
      <c r="B1627" s="296"/>
      <c r="C1627" s="296"/>
      <c r="D1627" s="296"/>
      <c r="E1627" s="297"/>
      <c r="F1627" s="102"/>
      <c r="G1627" s="297"/>
      <c r="H1627" s="506"/>
      <c r="I1627" s="506"/>
      <c r="J1627" s="297"/>
      <c r="K1627" s="95"/>
      <c r="L1627" s="95"/>
    </row>
    <row r="1628" spans="1:12" ht="24.95" customHeight="1" x14ac:dyDescent="0.2">
      <c r="A1628" s="339"/>
      <c r="B1628" s="296"/>
      <c r="C1628" s="296"/>
      <c r="D1628" s="296"/>
      <c r="E1628" s="297"/>
      <c r="F1628" s="102"/>
      <c r="G1628" s="297"/>
      <c r="H1628" s="506"/>
      <c r="I1628" s="506"/>
      <c r="J1628" s="297"/>
      <c r="K1628" s="95"/>
      <c r="L1628" s="95"/>
    </row>
    <row r="1629" spans="1:12" ht="24.95" customHeight="1" x14ac:dyDescent="0.2">
      <c r="A1629" s="339"/>
      <c r="B1629" s="296"/>
      <c r="C1629" s="296"/>
      <c r="D1629" s="296"/>
      <c r="E1629" s="297"/>
      <c r="F1629" s="102"/>
      <c r="G1629" s="297"/>
      <c r="H1629" s="506"/>
      <c r="I1629" s="506"/>
      <c r="J1629" s="297"/>
      <c r="K1629" s="95"/>
      <c r="L1629" s="95"/>
    </row>
    <row r="1630" spans="1:12" ht="24.95" customHeight="1" x14ac:dyDescent="0.2">
      <c r="A1630" s="339"/>
      <c r="B1630" s="296"/>
      <c r="C1630" s="296"/>
      <c r="D1630" s="296"/>
      <c r="E1630" s="297"/>
      <c r="F1630" s="102"/>
      <c r="G1630" s="297"/>
      <c r="H1630" s="506"/>
      <c r="I1630" s="506"/>
      <c r="J1630" s="297"/>
      <c r="K1630" s="95"/>
      <c r="L1630" s="95"/>
    </row>
    <row r="1631" spans="1:12" ht="24.95" customHeight="1" x14ac:dyDescent="0.2">
      <c r="A1631" s="339"/>
      <c r="B1631" s="296"/>
      <c r="C1631" s="296"/>
      <c r="D1631" s="296"/>
      <c r="E1631" s="297"/>
      <c r="F1631" s="102"/>
      <c r="G1631" s="297"/>
      <c r="H1631" s="506"/>
      <c r="I1631" s="506"/>
      <c r="J1631" s="297"/>
      <c r="K1631" s="95"/>
      <c r="L1631" s="95"/>
    </row>
    <row r="1632" spans="1:12" ht="24.95" customHeight="1" x14ac:dyDescent="0.2">
      <c r="A1632" s="339"/>
      <c r="B1632" s="296"/>
      <c r="C1632" s="296"/>
      <c r="D1632" s="296"/>
      <c r="E1632" s="297"/>
      <c r="F1632" s="102"/>
      <c r="G1632" s="297"/>
      <c r="H1632" s="506"/>
      <c r="I1632" s="506"/>
      <c r="J1632" s="297"/>
      <c r="K1632" s="95"/>
      <c r="L1632" s="95"/>
    </row>
    <row r="1633" spans="1:12" ht="24.95" customHeight="1" x14ac:dyDescent="0.2">
      <c r="A1633" s="339"/>
      <c r="B1633" s="296"/>
      <c r="C1633" s="296"/>
      <c r="D1633" s="296"/>
      <c r="E1633" s="297"/>
      <c r="F1633" s="102"/>
      <c r="G1633" s="297"/>
      <c r="H1633" s="506"/>
      <c r="I1633" s="506"/>
      <c r="J1633" s="297"/>
      <c r="K1633" s="95"/>
      <c r="L1633" s="95"/>
    </row>
    <row r="1634" spans="1:12" ht="24.95" customHeight="1" x14ac:dyDescent="0.2">
      <c r="A1634" s="339"/>
      <c r="B1634" s="296"/>
      <c r="C1634" s="296"/>
      <c r="D1634" s="296"/>
      <c r="E1634" s="297"/>
      <c r="F1634" s="102"/>
      <c r="G1634" s="297"/>
      <c r="H1634" s="506"/>
      <c r="I1634" s="506"/>
      <c r="J1634" s="297"/>
      <c r="K1634" s="95"/>
      <c r="L1634" s="95"/>
    </row>
    <row r="1635" spans="1:12" ht="24.95" customHeight="1" x14ac:dyDescent="0.2">
      <c r="A1635" s="339"/>
      <c r="B1635" s="296"/>
      <c r="C1635" s="296"/>
      <c r="D1635" s="296"/>
      <c r="E1635" s="297"/>
      <c r="F1635" s="102"/>
      <c r="G1635" s="297"/>
      <c r="H1635" s="506"/>
      <c r="I1635" s="506"/>
      <c r="J1635" s="297"/>
      <c r="K1635" s="95"/>
      <c r="L1635" s="95"/>
    </row>
    <row r="1636" spans="1:12" ht="24.95" customHeight="1" x14ac:dyDescent="0.2">
      <c r="A1636" s="339"/>
      <c r="B1636" s="296"/>
      <c r="C1636" s="296"/>
      <c r="D1636" s="296"/>
      <c r="E1636" s="297"/>
      <c r="F1636" s="102"/>
      <c r="G1636" s="297"/>
      <c r="H1636" s="506"/>
      <c r="I1636" s="506"/>
      <c r="J1636" s="297"/>
      <c r="K1636" s="95"/>
      <c r="L1636" s="95"/>
    </row>
    <row r="1637" spans="1:12" ht="24.95" customHeight="1" x14ac:dyDescent="0.2">
      <c r="A1637" s="339"/>
      <c r="B1637" s="296"/>
      <c r="C1637" s="296"/>
      <c r="D1637" s="296"/>
      <c r="E1637" s="297"/>
      <c r="F1637" s="102"/>
      <c r="G1637" s="297"/>
      <c r="H1637" s="506"/>
      <c r="I1637" s="506"/>
      <c r="J1637" s="297"/>
      <c r="K1637" s="95"/>
      <c r="L1637" s="95"/>
    </row>
    <row r="1638" spans="1:12" ht="24.95" customHeight="1" x14ac:dyDescent="0.2">
      <c r="A1638" s="339"/>
      <c r="B1638" s="296"/>
      <c r="C1638" s="296"/>
      <c r="D1638" s="296"/>
      <c r="E1638" s="297"/>
      <c r="F1638" s="102"/>
      <c r="G1638" s="297"/>
      <c r="H1638" s="506"/>
      <c r="I1638" s="506"/>
      <c r="J1638" s="297"/>
      <c r="K1638" s="95"/>
      <c r="L1638" s="95"/>
    </row>
    <row r="1639" spans="1:12" ht="24.95" customHeight="1" x14ac:dyDescent="0.2">
      <c r="A1639" s="339"/>
      <c r="B1639" s="296"/>
      <c r="C1639" s="296"/>
      <c r="D1639" s="296"/>
      <c r="E1639" s="297"/>
      <c r="F1639" s="102"/>
      <c r="G1639" s="297"/>
      <c r="H1639" s="506"/>
      <c r="I1639" s="506"/>
      <c r="J1639" s="297"/>
      <c r="K1639" s="95"/>
      <c r="L1639" s="95"/>
    </row>
    <row r="1640" spans="1:12" ht="24.95" customHeight="1" x14ac:dyDescent="0.2">
      <c r="A1640" s="339"/>
      <c r="B1640" s="296"/>
      <c r="C1640" s="296"/>
      <c r="D1640" s="296"/>
      <c r="E1640" s="297"/>
      <c r="F1640" s="102"/>
      <c r="G1640" s="297"/>
      <c r="H1640" s="506"/>
      <c r="I1640" s="506"/>
      <c r="J1640" s="297"/>
      <c r="K1640" s="95"/>
      <c r="L1640" s="95"/>
    </row>
    <row r="1641" spans="1:12" ht="24.95" customHeight="1" x14ac:dyDescent="0.2">
      <c r="A1641" s="339"/>
      <c r="B1641" s="296"/>
      <c r="C1641" s="296"/>
      <c r="D1641" s="296"/>
      <c r="E1641" s="297"/>
      <c r="F1641" s="102"/>
      <c r="G1641" s="297"/>
      <c r="H1641" s="506"/>
      <c r="I1641" s="506"/>
      <c r="J1641" s="297"/>
      <c r="K1641" s="95"/>
      <c r="L1641" s="95"/>
    </row>
    <row r="1642" spans="1:12" ht="24.95" customHeight="1" x14ac:dyDescent="0.2">
      <c r="A1642" s="339"/>
      <c r="B1642" s="296"/>
      <c r="C1642" s="296"/>
      <c r="D1642" s="296"/>
      <c r="E1642" s="297"/>
      <c r="F1642" s="102"/>
      <c r="G1642" s="297"/>
      <c r="H1642" s="506"/>
      <c r="I1642" s="506"/>
      <c r="J1642" s="297"/>
      <c r="K1642" s="95"/>
      <c r="L1642" s="95"/>
    </row>
    <row r="1643" spans="1:12" ht="24.95" customHeight="1" x14ac:dyDescent="0.2">
      <c r="A1643" s="339"/>
      <c r="B1643" s="296"/>
      <c r="C1643" s="296"/>
      <c r="D1643" s="296"/>
      <c r="E1643" s="297"/>
      <c r="F1643" s="102"/>
      <c r="G1643" s="297"/>
      <c r="H1643" s="506"/>
      <c r="I1643" s="506"/>
      <c r="J1643" s="297"/>
      <c r="K1643" s="95"/>
      <c r="L1643" s="95"/>
    </row>
    <row r="1644" spans="1:12" ht="24.95" customHeight="1" x14ac:dyDescent="0.2">
      <c r="A1644" s="339"/>
      <c r="B1644" s="296"/>
      <c r="C1644" s="296"/>
      <c r="D1644" s="296"/>
      <c r="E1644" s="297"/>
      <c r="F1644" s="102"/>
      <c r="G1644" s="297"/>
      <c r="H1644" s="506"/>
      <c r="I1644" s="506"/>
      <c r="J1644" s="297"/>
      <c r="K1644" s="95"/>
      <c r="L1644" s="95"/>
    </row>
    <row r="1645" spans="1:12" ht="24.95" customHeight="1" x14ac:dyDescent="0.2">
      <c r="A1645" s="339"/>
      <c r="B1645" s="296"/>
      <c r="C1645" s="296"/>
      <c r="D1645" s="296"/>
      <c r="E1645" s="297"/>
      <c r="F1645" s="102"/>
      <c r="G1645" s="297"/>
      <c r="H1645" s="506"/>
      <c r="I1645" s="506"/>
      <c r="J1645" s="297"/>
      <c r="K1645" s="95"/>
      <c r="L1645" s="95"/>
    </row>
    <row r="1646" spans="1:12" ht="24.95" customHeight="1" x14ac:dyDescent="0.2">
      <c r="A1646" s="339"/>
      <c r="B1646" s="296"/>
      <c r="C1646" s="296"/>
      <c r="D1646" s="296"/>
      <c r="E1646" s="297"/>
      <c r="F1646" s="102"/>
      <c r="G1646" s="297"/>
      <c r="H1646" s="506"/>
      <c r="I1646" s="506"/>
      <c r="J1646" s="297"/>
      <c r="K1646" s="95"/>
      <c r="L1646" s="95"/>
    </row>
    <row r="1647" spans="1:12" ht="24.95" customHeight="1" x14ac:dyDescent="0.2">
      <c r="A1647" s="339"/>
      <c r="B1647" s="296"/>
      <c r="C1647" s="296"/>
      <c r="D1647" s="296"/>
      <c r="E1647" s="297"/>
      <c r="F1647" s="102"/>
      <c r="G1647" s="297"/>
      <c r="H1647" s="506"/>
      <c r="I1647" s="506"/>
      <c r="J1647" s="297"/>
      <c r="K1647" s="95"/>
      <c r="L1647" s="95"/>
    </row>
    <row r="1648" spans="1:12" ht="24.95" customHeight="1" x14ac:dyDescent="0.2">
      <c r="A1648" s="339"/>
      <c r="B1648" s="296"/>
      <c r="C1648" s="296"/>
      <c r="D1648" s="296"/>
      <c r="E1648" s="297"/>
      <c r="F1648" s="102"/>
      <c r="G1648" s="297"/>
      <c r="H1648" s="506"/>
      <c r="I1648" s="506"/>
      <c r="J1648" s="297"/>
      <c r="K1648" s="95"/>
      <c r="L1648" s="95"/>
    </row>
    <row r="1649" spans="1:12" ht="24.95" customHeight="1" x14ac:dyDescent="0.2">
      <c r="A1649" s="339"/>
      <c r="B1649" s="296"/>
      <c r="C1649" s="296"/>
      <c r="D1649" s="296"/>
      <c r="E1649" s="297"/>
      <c r="F1649" s="102"/>
      <c r="G1649" s="297"/>
      <c r="H1649" s="506"/>
      <c r="I1649" s="506"/>
      <c r="J1649" s="297"/>
      <c r="K1649" s="95"/>
      <c r="L1649" s="95"/>
    </row>
    <row r="1650" spans="1:12" ht="24.95" customHeight="1" x14ac:dyDescent="0.2">
      <c r="A1650" s="339"/>
      <c r="B1650" s="296"/>
      <c r="C1650" s="296"/>
      <c r="D1650" s="296"/>
      <c r="E1650" s="297"/>
      <c r="F1650" s="102"/>
      <c r="G1650" s="297"/>
      <c r="H1650" s="506"/>
      <c r="I1650" s="506"/>
      <c r="J1650" s="297"/>
      <c r="K1650" s="95"/>
      <c r="L1650" s="95"/>
    </row>
    <row r="1651" spans="1:12" ht="24.95" customHeight="1" x14ac:dyDescent="0.2">
      <c r="A1651" s="339"/>
      <c r="B1651" s="296"/>
      <c r="C1651" s="296"/>
      <c r="D1651" s="296"/>
      <c r="E1651" s="297"/>
      <c r="F1651" s="102"/>
      <c r="G1651" s="297"/>
      <c r="H1651" s="506"/>
      <c r="I1651" s="506"/>
      <c r="J1651" s="297"/>
      <c r="K1651" s="95"/>
      <c r="L1651" s="95"/>
    </row>
    <row r="1652" spans="1:12" ht="24.95" customHeight="1" x14ac:dyDescent="0.2">
      <c r="A1652" s="339"/>
      <c r="B1652" s="296"/>
      <c r="C1652" s="296"/>
      <c r="D1652" s="296"/>
      <c r="E1652" s="297"/>
      <c r="F1652" s="102"/>
      <c r="G1652" s="297"/>
      <c r="H1652" s="506"/>
      <c r="I1652" s="506"/>
      <c r="J1652" s="297"/>
      <c r="K1652" s="95"/>
      <c r="L1652" s="95"/>
    </row>
    <row r="1653" spans="1:12" ht="24.95" customHeight="1" x14ac:dyDescent="0.2">
      <c r="A1653" s="339"/>
      <c r="B1653" s="296"/>
      <c r="C1653" s="296"/>
      <c r="D1653" s="296"/>
      <c r="E1653" s="297"/>
      <c r="F1653" s="102"/>
      <c r="G1653" s="297"/>
      <c r="H1653" s="506"/>
      <c r="I1653" s="506"/>
      <c r="J1653" s="297"/>
      <c r="K1653" s="95"/>
      <c r="L1653" s="95"/>
    </row>
    <row r="1654" spans="1:12" ht="24.95" customHeight="1" x14ac:dyDescent="0.2">
      <c r="A1654" s="339"/>
      <c r="B1654" s="296"/>
      <c r="C1654" s="296"/>
      <c r="D1654" s="296"/>
      <c r="E1654" s="297"/>
      <c r="F1654" s="102"/>
      <c r="G1654" s="297"/>
      <c r="H1654" s="506"/>
      <c r="I1654" s="506"/>
      <c r="J1654" s="297"/>
      <c r="K1654" s="95"/>
      <c r="L1654" s="95"/>
    </row>
    <row r="1655" spans="1:12" ht="24.95" customHeight="1" x14ac:dyDescent="0.2">
      <c r="A1655" s="339"/>
      <c r="B1655" s="296"/>
      <c r="C1655" s="296"/>
      <c r="D1655" s="296"/>
      <c r="E1655" s="297"/>
      <c r="F1655" s="102"/>
      <c r="G1655" s="297"/>
      <c r="H1655" s="506"/>
      <c r="I1655" s="506"/>
      <c r="J1655" s="297"/>
      <c r="K1655" s="95"/>
      <c r="L1655" s="95"/>
    </row>
    <row r="1656" spans="1:12" ht="24.95" customHeight="1" x14ac:dyDescent="0.2">
      <c r="A1656" s="339"/>
      <c r="B1656" s="296"/>
      <c r="C1656" s="296"/>
      <c r="D1656" s="296"/>
      <c r="E1656" s="297"/>
      <c r="F1656" s="102"/>
      <c r="G1656" s="297"/>
      <c r="H1656" s="506"/>
      <c r="I1656" s="506"/>
      <c r="J1656" s="297"/>
      <c r="K1656" s="95"/>
      <c r="L1656" s="95"/>
    </row>
    <row r="1657" spans="1:12" ht="24.95" customHeight="1" x14ac:dyDescent="0.2">
      <c r="A1657" s="339"/>
      <c r="B1657" s="296"/>
      <c r="C1657" s="296"/>
      <c r="D1657" s="296"/>
      <c r="E1657" s="297"/>
      <c r="F1657" s="102"/>
      <c r="G1657" s="297"/>
      <c r="H1657" s="506"/>
      <c r="I1657" s="506"/>
      <c r="J1657" s="297"/>
      <c r="K1657" s="95"/>
      <c r="L1657" s="95"/>
    </row>
    <row r="1658" spans="1:12" ht="24.95" customHeight="1" x14ac:dyDescent="0.2">
      <c r="A1658" s="339"/>
      <c r="B1658" s="296"/>
      <c r="C1658" s="296"/>
      <c r="D1658" s="296"/>
      <c r="E1658" s="297"/>
      <c r="F1658" s="102"/>
      <c r="G1658" s="297"/>
      <c r="H1658" s="506"/>
      <c r="I1658" s="506"/>
      <c r="J1658" s="297"/>
      <c r="K1658" s="95"/>
      <c r="L1658" s="95"/>
    </row>
    <row r="1659" spans="1:12" ht="24.95" customHeight="1" x14ac:dyDescent="0.2">
      <c r="A1659" s="339"/>
      <c r="B1659" s="296"/>
      <c r="C1659" s="296"/>
      <c r="D1659" s="296"/>
      <c r="E1659" s="297"/>
      <c r="F1659" s="102"/>
      <c r="G1659" s="297"/>
      <c r="H1659" s="506"/>
      <c r="I1659" s="506"/>
      <c r="J1659" s="297"/>
      <c r="K1659" s="95"/>
      <c r="L1659" s="95"/>
    </row>
    <row r="1660" spans="1:12" ht="24.95" customHeight="1" x14ac:dyDescent="0.2">
      <c r="A1660" s="339"/>
      <c r="B1660" s="296"/>
      <c r="C1660" s="296"/>
      <c r="D1660" s="296"/>
      <c r="E1660" s="297"/>
      <c r="F1660" s="102"/>
      <c r="G1660" s="297"/>
      <c r="H1660" s="506"/>
      <c r="I1660" s="506"/>
      <c r="J1660" s="297"/>
      <c r="K1660" s="95"/>
      <c r="L1660" s="95"/>
    </row>
    <row r="1661" spans="1:12" ht="24.95" customHeight="1" x14ac:dyDescent="0.2">
      <c r="A1661" s="339"/>
      <c r="B1661" s="296"/>
      <c r="C1661" s="296"/>
      <c r="D1661" s="296"/>
      <c r="E1661" s="297"/>
      <c r="F1661" s="102"/>
      <c r="G1661" s="297"/>
      <c r="H1661" s="506"/>
      <c r="I1661" s="506"/>
      <c r="J1661" s="297"/>
      <c r="K1661" s="95"/>
      <c r="L1661" s="95"/>
    </row>
    <row r="1662" spans="1:12" ht="24.95" customHeight="1" x14ac:dyDescent="0.2">
      <c r="A1662" s="339"/>
      <c r="B1662" s="296"/>
      <c r="C1662" s="296"/>
      <c r="D1662" s="296"/>
      <c r="E1662" s="297"/>
      <c r="F1662" s="102"/>
      <c r="G1662" s="297"/>
      <c r="H1662" s="506"/>
      <c r="I1662" s="506"/>
      <c r="J1662" s="297"/>
      <c r="K1662" s="95"/>
      <c r="L1662" s="95"/>
    </row>
    <row r="1663" spans="1:12" ht="24.95" customHeight="1" x14ac:dyDescent="0.2">
      <c r="A1663" s="339"/>
      <c r="B1663" s="296"/>
      <c r="C1663" s="296"/>
      <c r="D1663" s="296"/>
      <c r="E1663" s="297"/>
      <c r="F1663" s="102"/>
      <c r="G1663" s="297"/>
      <c r="H1663" s="506"/>
      <c r="I1663" s="506"/>
      <c r="J1663" s="297"/>
      <c r="K1663" s="95"/>
      <c r="L1663" s="95"/>
    </row>
    <row r="1664" spans="1:12" ht="24.95" customHeight="1" x14ac:dyDescent="0.2">
      <c r="A1664" s="339"/>
      <c r="B1664" s="296"/>
      <c r="C1664" s="296"/>
      <c r="D1664" s="296"/>
      <c r="E1664" s="297"/>
      <c r="F1664" s="102"/>
      <c r="G1664" s="297"/>
      <c r="H1664" s="506"/>
      <c r="I1664" s="506"/>
      <c r="J1664" s="297"/>
      <c r="K1664" s="95"/>
      <c r="L1664" s="95"/>
    </row>
    <row r="1665" spans="1:12" ht="24.95" customHeight="1" x14ac:dyDescent="0.2">
      <c r="A1665" s="339"/>
      <c r="B1665" s="296"/>
      <c r="C1665" s="296"/>
      <c r="D1665" s="296"/>
      <c r="E1665" s="297"/>
      <c r="F1665" s="102"/>
      <c r="G1665" s="297"/>
      <c r="H1665" s="506"/>
      <c r="I1665" s="506"/>
      <c r="J1665" s="297"/>
      <c r="K1665" s="95"/>
      <c r="L1665" s="95"/>
    </row>
    <row r="1666" spans="1:12" ht="24.95" customHeight="1" x14ac:dyDescent="0.2">
      <c r="A1666" s="339"/>
      <c r="B1666" s="296"/>
      <c r="C1666" s="296"/>
      <c r="D1666" s="296"/>
      <c r="E1666" s="297"/>
      <c r="F1666" s="102"/>
      <c r="G1666" s="297"/>
      <c r="H1666" s="506"/>
      <c r="I1666" s="506"/>
      <c r="J1666" s="297"/>
      <c r="K1666" s="95"/>
      <c r="L1666" s="95"/>
    </row>
    <row r="1667" spans="1:12" ht="24.95" customHeight="1" x14ac:dyDescent="0.2">
      <c r="A1667" s="339"/>
      <c r="B1667" s="296"/>
      <c r="C1667" s="296"/>
      <c r="D1667" s="296"/>
      <c r="E1667" s="297"/>
      <c r="F1667" s="102"/>
      <c r="G1667" s="297"/>
      <c r="H1667" s="506"/>
      <c r="I1667" s="506"/>
      <c r="J1667" s="297"/>
      <c r="K1667" s="95"/>
      <c r="L1667" s="95"/>
    </row>
    <row r="1668" spans="1:12" ht="24.95" customHeight="1" x14ac:dyDescent="0.2">
      <c r="A1668" s="339"/>
      <c r="B1668" s="296"/>
      <c r="C1668" s="296"/>
      <c r="D1668" s="296"/>
      <c r="E1668" s="297"/>
      <c r="F1668" s="102"/>
      <c r="G1668" s="297"/>
      <c r="H1668" s="506"/>
      <c r="I1668" s="506"/>
      <c r="J1668" s="297"/>
      <c r="K1668" s="95"/>
      <c r="L1668" s="95"/>
    </row>
    <row r="1669" spans="1:12" ht="24.95" customHeight="1" x14ac:dyDescent="0.2">
      <c r="A1669" s="339"/>
      <c r="B1669" s="296"/>
      <c r="C1669" s="296"/>
      <c r="D1669" s="296"/>
      <c r="E1669" s="297"/>
      <c r="F1669" s="102"/>
      <c r="G1669" s="297"/>
      <c r="H1669" s="506"/>
      <c r="I1669" s="506"/>
      <c r="J1669" s="297"/>
      <c r="K1669" s="95"/>
      <c r="L1669" s="95"/>
    </row>
    <row r="1670" spans="1:12" ht="24.95" customHeight="1" x14ac:dyDescent="0.2">
      <c r="A1670" s="339"/>
      <c r="B1670" s="296"/>
      <c r="C1670" s="296"/>
      <c r="D1670" s="296"/>
      <c r="E1670" s="297"/>
      <c r="F1670" s="102"/>
      <c r="G1670" s="297"/>
      <c r="H1670" s="506"/>
      <c r="I1670" s="506"/>
      <c r="J1670" s="297"/>
      <c r="K1670" s="95"/>
      <c r="L1670" s="95"/>
    </row>
    <row r="1671" spans="1:12" ht="24.95" customHeight="1" x14ac:dyDescent="0.2">
      <c r="A1671" s="339"/>
      <c r="B1671" s="296"/>
      <c r="C1671" s="296"/>
      <c r="D1671" s="296"/>
      <c r="E1671" s="297"/>
      <c r="F1671" s="102"/>
      <c r="G1671" s="297"/>
      <c r="H1671" s="506"/>
      <c r="I1671" s="506"/>
      <c r="J1671" s="297"/>
      <c r="K1671" s="95"/>
      <c r="L1671" s="95"/>
    </row>
    <row r="1672" spans="1:12" ht="24.95" customHeight="1" x14ac:dyDescent="0.2">
      <c r="A1672" s="339"/>
      <c r="B1672" s="296"/>
      <c r="C1672" s="296"/>
      <c r="D1672" s="296"/>
      <c r="E1672" s="297"/>
      <c r="F1672" s="102"/>
      <c r="G1672" s="297"/>
      <c r="H1672" s="506"/>
      <c r="I1672" s="506"/>
      <c r="J1672" s="297"/>
      <c r="K1672" s="95"/>
      <c r="L1672" s="95"/>
    </row>
    <row r="1673" spans="1:12" ht="24.95" customHeight="1" x14ac:dyDescent="0.2">
      <c r="A1673" s="339"/>
      <c r="B1673" s="296"/>
      <c r="C1673" s="296"/>
      <c r="D1673" s="296"/>
      <c r="E1673" s="297"/>
      <c r="F1673" s="102"/>
      <c r="G1673" s="297"/>
      <c r="H1673" s="506"/>
      <c r="I1673" s="506"/>
      <c r="J1673" s="297"/>
      <c r="K1673" s="95"/>
      <c r="L1673" s="95"/>
    </row>
    <row r="1674" spans="1:12" ht="24.95" customHeight="1" x14ac:dyDescent="0.2">
      <c r="A1674" s="339"/>
      <c r="B1674" s="296"/>
      <c r="C1674" s="296"/>
      <c r="D1674" s="296"/>
      <c r="E1674" s="297"/>
      <c r="F1674" s="102"/>
      <c r="G1674" s="297"/>
      <c r="H1674" s="506"/>
      <c r="I1674" s="506"/>
      <c r="J1674" s="297"/>
      <c r="K1674" s="95"/>
      <c r="L1674" s="95"/>
    </row>
    <row r="1675" spans="1:12" ht="24.95" customHeight="1" x14ac:dyDescent="0.2">
      <c r="A1675" s="339"/>
      <c r="B1675" s="296"/>
      <c r="C1675" s="296"/>
      <c r="D1675" s="296"/>
      <c r="E1675" s="297"/>
      <c r="F1675" s="102"/>
      <c r="G1675" s="297"/>
      <c r="H1675" s="506"/>
      <c r="I1675" s="506"/>
      <c r="J1675" s="297"/>
      <c r="K1675" s="95"/>
      <c r="L1675" s="95"/>
    </row>
    <row r="1676" spans="1:12" ht="24.95" customHeight="1" x14ac:dyDescent="0.2">
      <c r="A1676" s="339"/>
      <c r="B1676" s="296"/>
      <c r="C1676" s="296"/>
      <c r="D1676" s="296"/>
      <c r="E1676" s="297"/>
      <c r="F1676" s="102"/>
      <c r="G1676" s="297"/>
      <c r="H1676" s="506"/>
      <c r="I1676" s="506"/>
      <c r="J1676" s="297"/>
      <c r="K1676" s="95"/>
      <c r="L1676" s="95"/>
    </row>
    <row r="1677" spans="1:12" ht="24.95" customHeight="1" x14ac:dyDescent="0.2">
      <c r="A1677" s="339"/>
      <c r="B1677" s="296"/>
      <c r="C1677" s="296"/>
      <c r="D1677" s="296"/>
      <c r="E1677" s="297"/>
      <c r="F1677" s="102"/>
      <c r="G1677" s="297"/>
      <c r="H1677" s="506"/>
      <c r="I1677" s="506"/>
      <c r="J1677" s="297"/>
      <c r="K1677" s="95"/>
      <c r="L1677" s="95"/>
    </row>
    <row r="1678" spans="1:12" ht="24.95" customHeight="1" x14ac:dyDescent="0.2">
      <c r="A1678" s="339"/>
      <c r="B1678" s="296"/>
      <c r="C1678" s="296"/>
      <c r="D1678" s="296"/>
      <c r="E1678" s="297"/>
      <c r="F1678" s="102"/>
      <c r="G1678" s="297"/>
      <c r="H1678" s="506"/>
      <c r="I1678" s="506"/>
      <c r="J1678" s="297"/>
      <c r="K1678" s="95"/>
      <c r="L1678" s="95"/>
    </row>
    <row r="1679" spans="1:12" ht="24.95" customHeight="1" x14ac:dyDescent="0.2">
      <c r="A1679" s="339"/>
      <c r="B1679" s="296"/>
      <c r="C1679" s="296"/>
      <c r="D1679" s="296"/>
      <c r="E1679" s="297"/>
      <c r="F1679" s="102"/>
      <c r="G1679" s="297"/>
      <c r="H1679" s="506"/>
      <c r="I1679" s="506"/>
      <c r="J1679" s="297"/>
      <c r="K1679" s="95"/>
      <c r="L1679" s="95"/>
    </row>
    <row r="1680" spans="1:12" ht="24.95" customHeight="1" x14ac:dyDescent="0.2">
      <c r="A1680" s="339"/>
      <c r="B1680" s="296"/>
      <c r="C1680" s="296"/>
      <c r="D1680" s="296"/>
      <c r="E1680" s="297"/>
      <c r="F1680" s="102"/>
      <c r="G1680" s="297"/>
      <c r="H1680" s="506"/>
      <c r="I1680" s="506"/>
      <c r="J1680" s="297"/>
      <c r="K1680" s="95"/>
      <c r="L1680" s="95"/>
    </row>
    <row r="1681" spans="1:12" ht="24.95" customHeight="1" x14ac:dyDescent="0.2">
      <c r="A1681" s="339"/>
      <c r="B1681" s="296"/>
      <c r="C1681" s="296"/>
      <c r="D1681" s="296"/>
      <c r="E1681" s="297"/>
      <c r="F1681" s="102"/>
      <c r="G1681" s="297"/>
      <c r="H1681" s="506"/>
      <c r="I1681" s="506"/>
      <c r="J1681" s="297"/>
      <c r="K1681" s="95"/>
      <c r="L1681" s="95"/>
    </row>
    <row r="1682" spans="1:12" ht="24.95" customHeight="1" x14ac:dyDescent="0.2">
      <c r="A1682" s="339"/>
      <c r="B1682" s="296"/>
      <c r="C1682" s="296"/>
      <c r="D1682" s="296"/>
      <c r="E1682" s="297"/>
      <c r="F1682" s="102"/>
      <c r="G1682" s="297"/>
      <c r="H1682" s="506"/>
      <c r="I1682" s="506"/>
      <c r="J1682" s="297"/>
      <c r="K1682" s="95"/>
      <c r="L1682" s="95"/>
    </row>
    <row r="1683" spans="1:12" ht="24.95" customHeight="1" x14ac:dyDescent="0.2">
      <c r="A1683" s="339"/>
      <c r="B1683" s="296"/>
      <c r="C1683" s="296"/>
      <c r="D1683" s="296"/>
      <c r="E1683" s="297"/>
      <c r="F1683" s="102"/>
      <c r="G1683" s="297"/>
      <c r="H1683" s="506"/>
      <c r="I1683" s="506"/>
      <c r="J1683" s="297"/>
      <c r="K1683" s="95"/>
      <c r="L1683" s="95"/>
    </row>
    <row r="1684" spans="1:12" ht="24.95" customHeight="1" x14ac:dyDescent="0.2">
      <c r="A1684" s="339"/>
      <c r="B1684" s="296"/>
      <c r="C1684" s="296"/>
      <c r="D1684" s="296"/>
      <c r="E1684" s="297"/>
      <c r="F1684" s="102"/>
      <c r="G1684" s="297"/>
      <c r="H1684" s="506"/>
      <c r="I1684" s="506"/>
      <c r="J1684" s="297"/>
      <c r="K1684" s="95"/>
      <c r="L1684" s="95"/>
    </row>
    <row r="1685" spans="1:12" ht="24.95" customHeight="1" x14ac:dyDescent="0.2">
      <c r="A1685" s="339"/>
      <c r="B1685" s="296"/>
      <c r="C1685" s="296"/>
      <c r="D1685" s="296"/>
      <c r="E1685" s="297"/>
      <c r="F1685" s="102"/>
      <c r="G1685" s="297"/>
      <c r="H1685" s="506"/>
      <c r="I1685" s="506"/>
      <c r="J1685" s="297"/>
      <c r="K1685" s="95"/>
      <c r="L1685" s="95"/>
    </row>
    <row r="1686" spans="1:12" ht="24.95" customHeight="1" x14ac:dyDescent="0.2">
      <c r="A1686" s="339"/>
      <c r="B1686" s="296"/>
      <c r="C1686" s="296"/>
      <c r="D1686" s="296"/>
      <c r="E1686" s="297"/>
      <c r="F1686" s="102"/>
      <c r="G1686" s="297"/>
      <c r="H1686" s="506"/>
      <c r="I1686" s="506"/>
      <c r="J1686" s="297"/>
      <c r="K1686" s="95"/>
      <c r="L1686" s="95"/>
    </row>
    <row r="1687" spans="1:12" ht="24.95" customHeight="1" x14ac:dyDescent="0.2">
      <c r="A1687" s="339"/>
      <c r="B1687" s="296"/>
      <c r="C1687" s="296"/>
      <c r="D1687" s="296"/>
      <c r="E1687" s="297"/>
      <c r="F1687" s="102"/>
      <c r="G1687" s="297"/>
      <c r="H1687" s="506"/>
      <c r="I1687" s="506"/>
      <c r="J1687" s="297"/>
      <c r="K1687" s="95"/>
      <c r="L1687" s="95"/>
    </row>
    <row r="1688" spans="1:12" ht="24.95" customHeight="1" x14ac:dyDescent="0.2">
      <c r="A1688" s="339"/>
      <c r="B1688" s="296"/>
      <c r="C1688" s="296"/>
      <c r="D1688" s="296"/>
      <c r="E1688" s="297"/>
      <c r="F1688" s="102"/>
      <c r="G1688" s="297"/>
      <c r="H1688" s="506"/>
      <c r="I1688" s="506"/>
      <c r="J1688" s="297"/>
      <c r="K1688" s="95"/>
      <c r="L1688" s="95"/>
    </row>
    <row r="1689" spans="1:12" ht="24.95" customHeight="1" x14ac:dyDescent="0.2">
      <c r="A1689" s="339"/>
      <c r="B1689" s="296"/>
      <c r="C1689" s="296"/>
      <c r="D1689" s="296"/>
      <c r="E1689" s="297"/>
      <c r="F1689" s="102"/>
      <c r="G1689" s="297"/>
      <c r="H1689" s="506"/>
      <c r="I1689" s="506"/>
      <c r="J1689" s="297"/>
      <c r="K1689" s="95"/>
      <c r="L1689" s="95"/>
    </row>
    <row r="1690" spans="1:12" ht="24.95" customHeight="1" x14ac:dyDescent="0.2">
      <c r="A1690" s="339"/>
      <c r="B1690" s="296"/>
      <c r="C1690" s="296"/>
      <c r="D1690" s="296"/>
      <c r="E1690" s="297"/>
      <c r="F1690" s="102"/>
      <c r="G1690" s="297"/>
      <c r="H1690" s="506"/>
      <c r="I1690" s="506"/>
      <c r="J1690" s="297"/>
      <c r="K1690" s="95"/>
      <c r="L1690" s="95"/>
    </row>
    <row r="1691" spans="1:12" ht="24.95" customHeight="1" x14ac:dyDescent="0.2">
      <c r="A1691" s="339"/>
      <c r="B1691" s="296"/>
      <c r="C1691" s="296"/>
      <c r="D1691" s="296"/>
      <c r="E1691" s="297"/>
      <c r="F1691" s="102"/>
      <c r="G1691" s="297"/>
      <c r="H1691" s="506"/>
      <c r="I1691" s="506"/>
      <c r="J1691" s="297"/>
      <c r="K1691" s="95"/>
      <c r="L1691" s="95"/>
    </row>
    <row r="1692" spans="1:12" ht="24.95" customHeight="1" x14ac:dyDescent="0.2">
      <c r="A1692" s="339"/>
      <c r="B1692" s="296"/>
      <c r="C1692" s="296"/>
      <c r="D1692" s="296"/>
      <c r="E1692" s="297"/>
      <c r="F1692" s="102"/>
      <c r="G1692" s="297"/>
      <c r="H1692" s="506"/>
      <c r="I1692" s="506"/>
      <c r="J1692" s="297"/>
      <c r="K1692" s="95"/>
      <c r="L1692" s="95"/>
    </row>
    <row r="1693" spans="1:12" ht="24.95" customHeight="1" x14ac:dyDescent="0.2">
      <c r="A1693" s="339"/>
      <c r="B1693" s="296"/>
      <c r="C1693" s="296"/>
      <c r="D1693" s="296"/>
      <c r="E1693" s="297"/>
      <c r="F1693" s="102"/>
      <c r="G1693" s="297"/>
      <c r="H1693" s="506"/>
      <c r="I1693" s="506"/>
      <c r="J1693" s="297"/>
      <c r="K1693" s="95"/>
      <c r="L1693" s="95"/>
    </row>
    <row r="1694" spans="1:12" ht="24.95" customHeight="1" x14ac:dyDescent="0.2">
      <c r="A1694" s="339"/>
      <c r="B1694" s="296"/>
      <c r="C1694" s="296"/>
      <c r="D1694" s="296"/>
      <c r="E1694" s="297"/>
      <c r="F1694" s="102"/>
      <c r="G1694" s="297"/>
      <c r="H1694" s="506"/>
      <c r="I1694" s="506"/>
      <c r="J1694" s="297"/>
      <c r="K1694" s="95"/>
      <c r="L1694" s="95"/>
    </row>
    <row r="1695" spans="1:12" ht="24.95" customHeight="1" x14ac:dyDescent="0.2">
      <c r="A1695" s="339"/>
      <c r="B1695" s="296"/>
      <c r="C1695" s="296"/>
      <c r="D1695" s="296"/>
      <c r="E1695" s="297"/>
      <c r="F1695" s="102"/>
      <c r="G1695" s="297"/>
      <c r="H1695" s="506"/>
      <c r="I1695" s="506"/>
      <c r="J1695" s="297"/>
      <c r="K1695" s="95"/>
      <c r="L1695" s="95"/>
    </row>
    <row r="1696" spans="1:12" ht="24.95" customHeight="1" x14ac:dyDescent="0.2">
      <c r="A1696" s="339"/>
      <c r="B1696" s="296"/>
      <c r="C1696" s="296"/>
      <c r="D1696" s="296"/>
      <c r="E1696" s="297"/>
      <c r="F1696" s="102"/>
      <c r="G1696" s="297"/>
      <c r="H1696" s="506"/>
      <c r="I1696" s="506"/>
      <c r="J1696" s="297"/>
      <c r="K1696" s="95"/>
      <c r="L1696" s="95"/>
    </row>
    <row r="1697" spans="1:12" ht="24.95" customHeight="1" x14ac:dyDescent="0.2">
      <c r="A1697" s="339"/>
      <c r="B1697" s="296"/>
      <c r="C1697" s="296"/>
      <c r="D1697" s="296"/>
      <c r="E1697" s="297"/>
      <c r="F1697" s="102"/>
      <c r="G1697" s="297"/>
      <c r="H1697" s="506"/>
      <c r="I1697" s="506"/>
      <c r="J1697" s="297"/>
      <c r="K1697" s="95"/>
      <c r="L1697" s="95"/>
    </row>
    <row r="1698" spans="1:12" ht="24.95" customHeight="1" x14ac:dyDescent="0.2">
      <c r="A1698" s="339"/>
      <c r="B1698" s="296"/>
      <c r="C1698" s="296"/>
      <c r="D1698" s="296"/>
      <c r="E1698" s="297"/>
      <c r="F1698" s="102"/>
      <c r="G1698" s="297"/>
      <c r="H1698" s="506"/>
      <c r="I1698" s="506"/>
      <c r="J1698" s="297"/>
      <c r="K1698" s="95"/>
      <c r="L1698" s="95"/>
    </row>
    <row r="1699" spans="1:12" ht="24.95" customHeight="1" x14ac:dyDescent="0.2">
      <c r="A1699" s="339"/>
      <c r="B1699" s="296"/>
      <c r="C1699" s="296"/>
      <c r="D1699" s="296"/>
      <c r="E1699" s="297"/>
      <c r="F1699" s="102"/>
      <c r="G1699" s="297"/>
      <c r="H1699" s="506"/>
      <c r="I1699" s="506"/>
      <c r="J1699" s="297"/>
      <c r="K1699" s="95"/>
      <c r="L1699" s="95"/>
    </row>
    <row r="1700" spans="1:12" ht="24.95" customHeight="1" x14ac:dyDescent="0.2">
      <c r="A1700" s="339"/>
      <c r="B1700" s="296"/>
      <c r="C1700" s="296"/>
      <c r="D1700" s="296"/>
      <c r="E1700" s="297"/>
      <c r="F1700" s="102"/>
      <c r="G1700" s="297"/>
      <c r="H1700" s="506"/>
      <c r="I1700" s="506"/>
      <c r="J1700" s="297"/>
      <c r="K1700" s="95"/>
      <c r="L1700" s="95"/>
    </row>
    <row r="1701" spans="1:12" ht="24.95" customHeight="1" x14ac:dyDescent="0.2">
      <c r="A1701" s="339"/>
      <c r="B1701" s="296"/>
      <c r="C1701" s="296"/>
      <c r="D1701" s="296"/>
      <c r="E1701" s="297"/>
      <c r="F1701" s="102"/>
      <c r="G1701" s="297"/>
      <c r="H1701" s="506"/>
      <c r="I1701" s="506"/>
      <c r="J1701" s="297"/>
      <c r="K1701" s="95"/>
      <c r="L1701" s="95"/>
    </row>
    <row r="1702" spans="1:12" ht="24.95" customHeight="1" x14ac:dyDescent="0.2">
      <c r="A1702" s="339"/>
      <c r="B1702" s="296"/>
      <c r="C1702" s="296"/>
      <c r="D1702" s="296"/>
      <c r="E1702" s="297"/>
      <c r="F1702" s="102"/>
      <c r="G1702" s="297"/>
      <c r="H1702" s="506"/>
      <c r="I1702" s="506"/>
      <c r="J1702" s="297"/>
      <c r="K1702" s="95"/>
      <c r="L1702" s="95"/>
    </row>
    <row r="1703" spans="1:12" ht="24.95" customHeight="1" x14ac:dyDescent="0.2">
      <c r="A1703" s="339"/>
      <c r="B1703" s="296"/>
      <c r="C1703" s="296"/>
      <c r="D1703" s="296"/>
      <c r="E1703" s="297"/>
      <c r="F1703" s="102"/>
      <c r="G1703" s="297"/>
      <c r="H1703" s="506"/>
      <c r="I1703" s="506"/>
      <c r="J1703" s="297"/>
      <c r="K1703" s="95"/>
      <c r="L1703" s="95"/>
    </row>
    <row r="1704" spans="1:12" ht="24.95" customHeight="1" x14ac:dyDescent="0.2">
      <c r="A1704" s="339"/>
      <c r="B1704" s="296"/>
      <c r="C1704" s="296"/>
      <c r="D1704" s="296"/>
      <c r="E1704" s="297"/>
      <c r="F1704" s="102"/>
      <c r="G1704" s="297"/>
      <c r="H1704" s="506"/>
      <c r="I1704" s="506"/>
      <c r="J1704" s="297"/>
      <c r="K1704" s="95"/>
      <c r="L1704" s="95"/>
    </row>
    <row r="1705" spans="1:12" ht="24.95" customHeight="1" x14ac:dyDescent="0.2">
      <c r="A1705" s="339"/>
      <c r="B1705" s="296"/>
      <c r="C1705" s="296"/>
      <c r="D1705" s="296"/>
      <c r="E1705" s="297"/>
      <c r="F1705" s="102"/>
      <c r="G1705" s="297"/>
      <c r="H1705" s="506"/>
      <c r="I1705" s="506"/>
      <c r="J1705" s="297"/>
      <c r="K1705" s="95"/>
      <c r="L1705" s="95"/>
    </row>
    <row r="1706" spans="1:12" ht="24.95" customHeight="1" x14ac:dyDescent="0.2">
      <c r="A1706" s="339"/>
      <c r="B1706" s="296"/>
      <c r="C1706" s="296"/>
      <c r="D1706" s="296"/>
      <c r="E1706" s="297"/>
      <c r="F1706" s="102"/>
      <c r="G1706" s="297"/>
      <c r="H1706" s="506"/>
      <c r="I1706" s="506"/>
      <c r="J1706" s="297"/>
      <c r="K1706" s="95"/>
      <c r="L1706" s="95"/>
    </row>
    <row r="1707" spans="1:12" ht="24.95" customHeight="1" x14ac:dyDescent="0.2">
      <c r="A1707" s="339"/>
      <c r="B1707" s="296"/>
      <c r="C1707" s="296"/>
      <c r="D1707" s="296"/>
      <c r="E1707" s="297"/>
      <c r="F1707" s="102"/>
      <c r="G1707" s="297"/>
      <c r="H1707" s="506"/>
      <c r="I1707" s="506"/>
      <c r="J1707" s="297"/>
      <c r="K1707" s="95"/>
      <c r="L1707" s="95"/>
    </row>
    <row r="1708" spans="1:12" ht="24.95" customHeight="1" x14ac:dyDescent="0.2">
      <c r="A1708" s="339"/>
      <c r="B1708" s="296"/>
      <c r="C1708" s="296"/>
      <c r="D1708" s="296"/>
      <c r="E1708" s="297"/>
      <c r="F1708" s="102"/>
      <c r="G1708" s="297"/>
      <c r="H1708" s="506"/>
      <c r="I1708" s="506"/>
      <c r="J1708" s="297"/>
      <c r="K1708" s="95"/>
      <c r="L1708" s="95"/>
    </row>
    <row r="1709" spans="1:12" ht="24.95" customHeight="1" x14ac:dyDescent="0.2">
      <c r="A1709" s="339"/>
      <c r="B1709" s="296"/>
      <c r="C1709" s="296"/>
      <c r="D1709" s="296"/>
      <c r="E1709" s="297"/>
      <c r="F1709" s="102"/>
      <c r="G1709" s="297"/>
      <c r="H1709" s="506"/>
      <c r="I1709" s="506"/>
      <c r="J1709" s="297"/>
      <c r="K1709" s="95"/>
      <c r="L1709" s="95"/>
    </row>
    <row r="1710" spans="1:12" ht="24.95" customHeight="1" x14ac:dyDescent="0.2">
      <c r="A1710" s="339"/>
      <c r="B1710" s="296"/>
      <c r="C1710" s="296"/>
      <c r="D1710" s="296"/>
      <c r="E1710" s="297"/>
      <c r="F1710" s="102"/>
      <c r="G1710" s="297"/>
      <c r="H1710" s="506"/>
      <c r="I1710" s="506"/>
      <c r="J1710" s="297"/>
      <c r="K1710" s="95"/>
      <c r="L1710" s="95"/>
    </row>
    <row r="1711" spans="1:12" ht="24.95" customHeight="1" x14ac:dyDescent="0.2">
      <c r="A1711" s="339"/>
      <c r="B1711" s="296"/>
      <c r="C1711" s="296"/>
      <c r="D1711" s="296"/>
      <c r="E1711" s="297"/>
      <c r="F1711" s="102"/>
      <c r="G1711" s="297"/>
      <c r="H1711" s="506"/>
      <c r="I1711" s="506"/>
      <c r="J1711" s="297"/>
      <c r="K1711" s="95"/>
      <c r="L1711" s="95"/>
    </row>
    <row r="1712" spans="1:12" ht="24.95" customHeight="1" x14ac:dyDescent="0.2">
      <c r="A1712" s="339"/>
      <c r="B1712" s="296"/>
      <c r="C1712" s="296"/>
      <c r="D1712" s="296"/>
      <c r="E1712" s="297"/>
      <c r="F1712" s="102"/>
      <c r="G1712" s="297"/>
      <c r="H1712" s="506"/>
      <c r="I1712" s="506"/>
      <c r="J1712" s="297"/>
      <c r="K1712" s="95"/>
      <c r="L1712" s="95"/>
    </row>
    <row r="1713" spans="1:12" ht="24.95" customHeight="1" x14ac:dyDescent="0.2">
      <c r="A1713" s="339"/>
      <c r="B1713" s="296"/>
      <c r="C1713" s="296"/>
      <c r="D1713" s="296"/>
      <c r="E1713" s="297"/>
      <c r="F1713" s="102"/>
      <c r="G1713" s="297"/>
      <c r="H1713" s="506"/>
      <c r="I1713" s="506"/>
      <c r="J1713" s="297"/>
      <c r="K1713" s="95"/>
      <c r="L1713" s="95"/>
    </row>
    <row r="1714" spans="1:12" ht="24.95" customHeight="1" x14ac:dyDescent="0.2">
      <c r="A1714" s="339"/>
      <c r="B1714" s="296"/>
      <c r="C1714" s="296"/>
      <c r="D1714" s="296"/>
      <c r="E1714" s="297"/>
      <c r="F1714" s="102"/>
      <c r="G1714" s="297"/>
      <c r="H1714" s="506"/>
      <c r="I1714" s="506"/>
      <c r="J1714" s="297"/>
      <c r="K1714" s="95"/>
      <c r="L1714" s="95"/>
    </row>
    <row r="1715" spans="1:12" ht="24.95" customHeight="1" x14ac:dyDescent="0.2">
      <c r="A1715" s="339"/>
      <c r="B1715" s="296"/>
      <c r="C1715" s="296"/>
      <c r="D1715" s="296"/>
      <c r="E1715" s="297"/>
      <c r="F1715" s="102"/>
      <c r="G1715" s="297"/>
      <c r="H1715" s="506"/>
      <c r="I1715" s="506"/>
      <c r="J1715" s="297"/>
      <c r="K1715" s="95"/>
      <c r="L1715" s="95"/>
    </row>
    <row r="1716" spans="1:12" ht="24.95" customHeight="1" x14ac:dyDescent="0.2">
      <c r="A1716" s="339"/>
      <c r="B1716" s="296"/>
      <c r="C1716" s="296"/>
      <c r="D1716" s="296"/>
      <c r="E1716" s="297"/>
      <c r="F1716" s="102"/>
      <c r="G1716" s="297"/>
      <c r="H1716" s="506"/>
      <c r="I1716" s="506"/>
      <c r="J1716" s="297"/>
      <c r="K1716" s="95"/>
      <c r="L1716" s="95"/>
    </row>
    <row r="1717" spans="1:12" ht="24.95" customHeight="1" x14ac:dyDescent="0.2">
      <c r="A1717" s="339"/>
      <c r="B1717" s="296"/>
      <c r="C1717" s="296"/>
      <c r="D1717" s="296"/>
      <c r="E1717" s="297"/>
      <c r="F1717" s="102"/>
      <c r="G1717" s="297"/>
      <c r="H1717" s="506"/>
      <c r="I1717" s="506"/>
      <c r="J1717" s="297"/>
      <c r="K1717" s="95"/>
      <c r="L1717" s="95"/>
    </row>
    <row r="1718" spans="1:12" ht="24.95" customHeight="1" x14ac:dyDescent="0.2">
      <c r="A1718" s="339"/>
      <c r="B1718" s="296"/>
      <c r="C1718" s="296"/>
      <c r="D1718" s="296"/>
      <c r="E1718" s="297"/>
      <c r="F1718" s="102"/>
      <c r="G1718" s="297"/>
      <c r="H1718" s="506"/>
      <c r="I1718" s="506"/>
      <c r="J1718" s="297"/>
      <c r="K1718" s="95"/>
      <c r="L1718" s="95"/>
    </row>
    <row r="1719" spans="1:12" ht="24.95" customHeight="1" x14ac:dyDescent="0.2">
      <c r="A1719" s="339"/>
      <c r="B1719" s="296"/>
      <c r="C1719" s="296"/>
      <c r="D1719" s="296"/>
      <c r="E1719" s="297"/>
      <c r="F1719" s="102"/>
      <c r="G1719" s="297"/>
      <c r="H1719" s="506"/>
      <c r="I1719" s="506"/>
      <c r="J1719" s="297"/>
      <c r="K1719" s="95"/>
      <c r="L1719" s="95"/>
    </row>
    <row r="1720" spans="1:12" ht="24.95" customHeight="1" x14ac:dyDescent="0.2">
      <c r="A1720" s="339"/>
      <c r="B1720" s="296"/>
      <c r="C1720" s="296"/>
      <c r="D1720" s="296"/>
      <c r="E1720" s="297"/>
      <c r="F1720" s="102"/>
      <c r="G1720" s="297"/>
      <c r="H1720" s="506"/>
      <c r="I1720" s="506"/>
      <c r="J1720" s="297"/>
      <c r="K1720" s="95"/>
      <c r="L1720" s="95"/>
    </row>
    <row r="1721" spans="1:12" ht="24.95" customHeight="1" x14ac:dyDescent="0.2">
      <c r="A1721" s="339"/>
      <c r="B1721" s="296"/>
      <c r="C1721" s="296"/>
      <c r="D1721" s="296"/>
      <c r="E1721" s="297"/>
      <c r="F1721" s="102"/>
      <c r="G1721" s="297"/>
      <c r="H1721" s="506"/>
      <c r="I1721" s="506"/>
      <c r="J1721" s="297"/>
      <c r="K1721" s="95"/>
      <c r="L1721" s="95"/>
    </row>
    <row r="1722" spans="1:12" ht="24.95" customHeight="1" x14ac:dyDescent="0.2">
      <c r="A1722" s="339"/>
      <c r="B1722" s="296"/>
      <c r="C1722" s="296"/>
      <c r="D1722" s="296"/>
      <c r="E1722" s="297"/>
      <c r="F1722" s="102"/>
      <c r="G1722" s="297"/>
      <c r="H1722" s="506"/>
      <c r="I1722" s="506"/>
      <c r="J1722" s="297"/>
      <c r="K1722" s="95"/>
      <c r="L1722" s="95"/>
    </row>
    <row r="1723" spans="1:12" ht="24.95" customHeight="1" x14ac:dyDescent="0.2">
      <c r="A1723" s="339"/>
      <c r="B1723" s="296"/>
      <c r="C1723" s="296"/>
      <c r="D1723" s="296"/>
      <c r="E1723" s="297"/>
      <c r="F1723" s="102"/>
      <c r="G1723" s="297"/>
      <c r="H1723" s="506"/>
      <c r="I1723" s="506"/>
      <c r="J1723" s="297"/>
      <c r="K1723" s="95"/>
      <c r="L1723" s="95"/>
    </row>
    <row r="1724" spans="1:12" ht="24.95" customHeight="1" x14ac:dyDescent="0.2">
      <c r="A1724" s="339"/>
      <c r="B1724" s="296"/>
      <c r="C1724" s="296"/>
      <c r="D1724" s="296"/>
      <c r="E1724" s="297"/>
      <c r="F1724" s="102"/>
      <c r="G1724" s="297"/>
      <c r="H1724" s="506"/>
      <c r="I1724" s="506"/>
      <c r="J1724" s="297"/>
      <c r="K1724" s="95"/>
      <c r="L1724" s="95"/>
    </row>
    <row r="1725" spans="1:12" ht="24.95" customHeight="1" x14ac:dyDescent="0.2">
      <c r="A1725" s="339"/>
      <c r="B1725" s="296"/>
      <c r="C1725" s="296"/>
      <c r="D1725" s="296"/>
      <c r="E1725" s="297"/>
      <c r="F1725" s="102"/>
      <c r="G1725" s="297"/>
      <c r="H1725" s="506"/>
      <c r="I1725" s="506"/>
      <c r="J1725" s="297"/>
      <c r="K1725" s="95"/>
      <c r="L1725" s="95"/>
    </row>
    <row r="1726" spans="1:12" ht="24.95" customHeight="1" x14ac:dyDescent="0.2">
      <c r="A1726" s="339"/>
      <c r="B1726" s="296"/>
      <c r="C1726" s="296"/>
      <c r="D1726" s="296"/>
      <c r="E1726" s="297"/>
      <c r="F1726" s="102"/>
      <c r="G1726" s="297"/>
      <c r="H1726" s="506"/>
      <c r="I1726" s="506"/>
      <c r="J1726" s="297"/>
      <c r="K1726" s="95"/>
      <c r="L1726" s="95"/>
    </row>
    <row r="1727" spans="1:12" ht="24.95" customHeight="1" x14ac:dyDescent="0.2">
      <c r="A1727" s="339"/>
      <c r="B1727" s="296"/>
      <c r="C1727" s="296"/>
      <c r="D1727" s="296"/>
      <c r="E1727" s="297"/>
      <c r="F1727" s="102"/>
      <c r="G1727" s="297"/>
      <c r="H1727" s="506"/>
      <c r="I1727" s="506"/>
      <c r="J1727" s="297"/>
      <c r="K1727" s="95"/>
      <c r="L1727" s="95"/>
    </row>
    <row r="1728" spans="1:12" ht="24.95" customHeight="1" x14ac:dyDescent="0.2">
      <c r="A1728" s="339"/>
      <c r="B1728" s="296"/>
      <c r="C1728" s="296"/>
      <c r="D1728" s="296"/>
      <c r="E1728" s="297"/>
      <c r="F1728" s="102"/>
      <c r="G1728" s="297"/>
      <c r="H1728" s="506"/>
      <c r="I1728" s="506"/>
      <c r="J1728" s="297"/>
      <c r="K1728" s="95"/>
      <c r="L1728" s="95"/>
    </row>
    <row r="1729" spans="1:12" ht="24.95" customHeight="1" x14ac:dyDescent="0.2">
      <c r="A1729" s="339"/>
      <c r="B1729" s="296"/>
      <c r="C1729" s="296"/>
      <c r="D1729" s="296"/>
      <c r="E1729" s="297"/>
      <c r="F1729" s="102"/>
      <c r="G1729" s="297"/>
      <c r="H1729" s="506"/>
      <c r="I1729" s="506"/>
      <c r="J1729" s="297"/>
      <c r="K1729" s="95"/>
      <c r="L1729" s="95"/>
    </row>
    <row r="1730" spans="1:12" ht="24.95" customHeight="1" x14ac:dyDescent="0.2">
      <c r="A1730" s="339"/>
      <c r="B1730" s="296"/>
      <c r="C1730" s="296"/>
      <c r="D1730" s="296"/>
      <c r="E1730" s="297"/>
      <c r="F1730" s="102"/>
      <c r="G1730" s="297"/>
      <c r="H1730" s="506"/>
      <c r="I1730" s="506"/>
      <c r="J1730" s="297"/>
      <c r="K1730" s="95"/>
      <c r="L1730" s="95"/>
    </row>
    <row r="1731" spans="1:12" ht="24.95" customHeight="1" x14ac:dyDescent="0.2">
      <c r="A1731" s="339"/>
      <c r="B1731" s="296"/>
      <c r="C1731" s="296"/>
      <c r="D1731" s="296"/>
      <c r="E1731" s="297"/>
      <c r="F1731" s="102"/>
      <c r="G1731" s="297"/>
      <c r="H1731" s="506"/>
      <c r="I1731" s="506"/>
      <c r="J1731" s="297"/>
      <c r="K1731" s="95"/>
      <c r="L1731" s="95"/>
    </row>
    <row r="1732" spans="1:12" ht="24.95" customHeight="1" x14ac:dyDescent="0.2">
      <c r="A1732" s="339"/>
      <c r="B1732" s="296"/>
      <c r="C1732" s="296"/>
      <c r="D1732" s="296"/>
      <c r="E1732" s="297"/>
      <c r="F1732" s="102"/>
      <c r="G1732" s="297"/>
      <c r="H1732" s="506"/>
      <c r="I1732" s="506"/>
      <c r="J1732" s="297"/>
      <c r="K1732" s="95"/>
      <c r="L1732" s="95"/>
    </row>
    <row r="1733" spans="1:12" ht="24.95" customHeight="1" x14ac:dyDescent="0.2">
      <c r="A1733" s="339"/>
      <c r="B1733" s="296"/>
      <c r="C1733" s="296"/>
      <c r="D1733" s="296"/>
      <c r="E1733" s="297"/>
      <c r="F1733" s="102"/>
      <c r="G1733" s="297"/>
      <c r="H1733" s="506"/>
      <c r="I1733" s="506"/>
      <c r="J1733" s="297"/>
      <c r="K1733" s="95"/>
      <c r="L1733" s="95"/>
    </row>
    <row r="1734" spans="1:12" ht="24.95" customHeight="1" x14ac:dyDescent="0.2">
      <c r="A1734" s="339"/>
      <c r="B1734" s="296"/>
      <c r="C1734" s="296"/>
      <c r="D1734" s="296"/>
      <c r="E1734" s="297"/>
      <c r="F1734" s="102"/>
      <c r="G1734" s="297"/>
      <c r="H1734" s="506"/>
      <c r="I1734" s="506"/>
      <c r="J1734" s="297"/>
      <c r="K1734" s="95"/>
      <c r="L1734" s="95"/>
    </row>
    <row r="1735" spans="1:12" ht="24.95" customHeight="1" x14ac:dyDescent="0.2">
      <c r="A1735" s="339"/>
      <c r="B1735" s="296"/>
      <c r="C1735" s="296"/>
      <c r="D1735" s="296"/>
      <c r="E1735" s="297"/>
      <c r="F1735" s="102"/>
      <c r="G1735" s="297"/>
      <c r="H1735" s="506"/>
      <c r="I1735" s="506"/>
      <c r="J1735" s="297"/>
      <c r="K1735" s="95"/>
      <c r="L1735" s="95"/>
    </row>
    <row r="1736" spans="1:12" ht="24.95" customHeight="1" x14ac:dyDescent="0.2">
      <c r="A1736" s="339"/>
      <c r="B1736" s="296"/>
      <c r="C1736" s="296"/>
      <c r="D1736" s="296"/>
      <c r="E1736" s="297"/>
      <c r="F1736" s="102"/>
      <c r="G1736" s="297"/>
      <c r="H1736" s="506"/>
      <c r="I1736" s="506"/>
      <c r="J1736" s="297"/>
      <c r="K1736" s="95"/>
      <c r="L1736" s="95"/>
    </row>
    <row r="1737" spans="1:12" ht="24.95" customHeight="1" x14ac:dyDescent="0.2">
      <c r="A1737" s="339"/>
      <c r="B1737" s="296"/>
      <c r="C1737" s="296"/>
      <c r="D1737" s="296"/>
      <c r="E1737" s="297"/>
      <c r="F1737" s="102"/>
      <c r="G1737" s="297"/>
      <c r="H1737" s="506"/>
      <c r="I1737" s="506"/>
      <c r="J1737" s="297"/>
      <c r="K1737" s="95"/>
      <c r="L1737" s="95"/>
    </row>
    <row r="1738" spans="1:12" ht="24.95" customHeight="1" x14ac:dyDescent="0.2">
      <c r="A1738" s="339"/>
      <c r="B1738" s="296"/>
      <c r="C1738" s="296"/>
      <c r="D1738" s="296"/>
      <c r="E1738" s="297"/>
      <c r="F1738" s="102"/>
      <c r="G1738" s="297"/>
      <c r="H1738" s="506"/>
      <c r="I1738" s="506"/>
      <c r="J1738" s="297"/>
      <c r="K1738" s="95"/>
      <c r="L1738" s="95"/>
    </row>
    <row r="1739" spans="1:12" ht="24.95" customHeight="1" x14ac:dyDescent="0.2">
      <c r="A1739" s="339"/>
      <c r="B1739" s="296"/>
      <c r="C1739" s="296"/>
      <c r="D1739" s="296"/>
      <c r="E1739" s="297"/>
      <c r="F1739" s="102"/>
      <c r="G1739" s="297"/>
      <c r="H1739" s="506"/>
      <c r="I1739" s="506"/>
      <c r="J1739" s="297"/>
      <c r="K1739" s="95"/>
      <c r="L1739" s="95"/>
    </row>
    <row r="1740" spans="1:12" ht="24.95" customHeight="1" x14ac:dyDescent="0.2">
      <c r="A1740" s="339"/>
      <c r="B1740" s="296"/>
      <c r="C1740" s="296"/>
      <c r="D1740" s="296"/>
      <c r="E1740" s="297"/>
      <c r="F1740" s="102"/>
      <c r="G1740" s="297"/>
      <c r="H1740" s="506"/>
      <c r="I1740" s="506"/>
      <c r="J1740" s="297"/>
      <c r="K1740" s="95"/>
      <c r="L1740" s="95"/>
    </row>
    <row r="1741" spans="1:12" ht="24.95" customHeight="1" x14ac:dyDescent="0.2">
      <c r="A1741" s="339"/>
      <c r="B1741" s="296"/>
      <c r="C1741" s="296"/>
      <c r="D1741" s="296"/>
      <c r="E1741" s="297"/>
      <c r="F1741" s="102"/>
      <c r="G1741" s="297"/>
      <c r="H1741" s="506"/>
      <c r="I1741" s="506"/>
      <c r="J1741" s="297"/>
      <c r="K1741" s="95"/>
      <c r="L1741" s="95"/>
    </row>
    <row r="1742" spans="1:12" ht="24.95" customHeight="1" x14ac:dyDescent="0.2">
      <c r="A1742" s="339"/>
      <c r="B1742" s="296"/>
      <c r="C1742" s="296"/>
      <c r="D1742" s="296"/>
      <c r="E1742" s="297"/>
      <c r="F1742" s="102"/>
      <c r="G1742" s="297"/>
      <c r="H1742" s="506"/>
      <c r="I1742" s="506"/>
      <c r="J1742" s="297"/>
      <c r="K1742" s="95"/>
      <c r="L1742" s="95"/>
    </row>
    <row r="1743" spans="1:12" ht="24.95" customHeight="1" x14ac:dyDescent="0.2">
      <c r="A1743" s="339"/>
      <c r="B1743" s="296"/>
      <c r="C1743" s="296"/>
      <c r="D1743" s="296"/>
      <c r="E1743" s="297"/>
      <c r="F1743" s="102"/>
      <c r="G1743" s="297"/>
      <c r="H1743" s="506"/>
      <c r="I1743" s="506"/>
      <c r="J1743" s="297"/>
      <c r="K1743" s="95"/>
      <c r="L1743" s="95"/>
    </row>
    <row r="1744" spans="1:12" ht="24.95" customHeight="1" x14ac:dyDescent="0.2">
      <c r="A1744" s="339"/>
      <c r="B1744" s="296"/>
      <c r="C1744" s="296"/>
      <c r="D1744" s="296"/>
      <c r="E1744" s="297"/>
      <c r="F1744" s="102"/>
      <c r="G1744" s="297"/>
      <c r="H1744" s="506"/>
      <c r="I1744" s="506"/>
      <c r="J1744" s="297"/>
      <c r="K1744" s="95"/>
      <c r="L1744" s="95"/>
    </row>
    <row r="1745" spans="1:12" ht="24.95" customHeight="1" x14ac:dyDescent="0.2">
      <c r="A1745" s="339"/>
      <c r="B1745" s="296"/>
      <c r="C1745" s="296"/>
      <c r="D1745" s="296"/>
      <c r="E1745" s="297"/>
      <c r="F1745" s="102"/>
      <c r="G1745" s="297"/>
      <c r="H1745" s="506"/>
      <c r="I1745" s="506"/>
      <c r="J1745" s="297"/>
      <c r="K1745" s="95"/>
      <c r="L1745" s="95"/>
    </row>
    <row r="1746" spans="1:12" ht="24.95" customHeight="1" x14ac:dyDescent="0.2">
      <c r="A1746" s="339"/>
      <c r="B1746" s="296"/>
      <c r="C1746" s="296"/>
      <c r="D1746" s="296"/>
      <c r="E1746" s="297"/>
      <c r="F1746" s="102"/>
      <c r="G1746" s="297"/>
      <c r="H1746" s="506"/>
      <c r="I1746" s="506"/>
      <c r="J1746" s="297"/>
      <c r="K1746" s="95"/>
      <c r="L1746" s="95"/>
    </row>
    <row r="1747" spans="1:12" ht="24.95" customHeight="1" x14ac:dyDescent="0.2">
      <c r="A1747" s="339"/>
      <c r="B1747" s="296"/>
      <c r="C1747" s="296"/>
      <c r="D1747" s="296"/>
      <c r="E1747" s="297"/>
      <c r="F1747" s="102"/>
      <c r="G1747" s="297"/>
      <c r="H1747" s="506"/>
      <c r="I1747" s="506"/>
      <c r="J1747" s="297"/>
      <c r="K1747" s="95"/>
      <c r="L1747" s="95"/>
    </row>
    <row r="1748" spans="1:12" ht="24.95" customHeight="1" x14ac:dyDescent="0.2">
      <c r="A1748" s="339"/>
      <c r="B1748" s="296"/>
      <c r="C1748" s="296"/>
      <c r="D1748" s="296"/>
      <c r="E1748" s="297"/>
      <c r="F1748" s="102"/>
      <c r="G1748" s="297"/>
      <c r="H1748" s="506"/>
      <c r="I1748" s="506"/>
      <c r="J1748" s="297"/>
      <c r="K1748" s="95"/>
      <c r="L1748" s="95"/>
    </row>
    <row r="1749" spans="1:12" ht="24.95" customHeight="1" x14ac:dyDescent="0.2">
      <c r="A1749" s="339"/>
      <c r="B1749" s="296"/>
      <c r="C1749" s="296"/>
      <c r="D1749" s="296"/>
      <c r="E1749" s="297"/>
      <c r="F1749" s="102"/>
      <c r="G1749" s="297"/>
      <c r="H1749" s="506"/>
      <c r="I1749" s="506"/>
      <c r="J1749" s="297"/>
      <c r="K1749" s="95"/>
      <c r="L1749" s="95"/>
    </row>
    <row r="1750" spans="1:12" ht="24.95" customHeight="1" x14ac:dyDescent="0.2">
      <c r="A1750" s="339"/>
      <c r="B1750" s="296"/>
      <c r="C1750" s="296"/>
      <c r="D1750" s="296"/>
      <c r="E1750" s="297"/>
      <c r="F1750" s="102"/>
      <c r="G1750" s="297"/>
      <c r="H1750" s="506"/>
      <c r="I1750" s="506"/>
      <c r="J1750" s="297"/>
      <c r="K1750" s="95"/>
      <c r="L1750" s="95"/>
    </row>
    <row r="1751" spans="1:12" ht="24.95" customHeight="1" x14ac:dyDescent="0.2">
      <c r="A1751" s="339"/>
      <c r="B1751" s="296"/>
      <c r="C1751" s="296"/>
      <c r="D1751" s="296"/>
      <c r="E1751" s="297"/>
      <c r="F1751" s="102"/>
      <c r="G1751" s="297"/>
      <c r="H1751" s="506"/>
      <c r="I1751" s="506"/>
      <c r="J1751" s="297"/>
      <c r="K1751" s="95"/>
      <c r="L1751" s="95"/>
    </row>
    <row r="1752" spans="1:12" ht="24.95" customHeight="1" x14ac:dyDescent="0.2">
      <c r="A1752" s="339"/>
      <c r="B1752" s="296"/>
      <c r="C1752" s="296"/>
      <c r="D1752" s="296"/>
      <c r="E1752" s="297"/>
      <c r="F1752" s="102"/>
      <c r="G1752" s="297"/>
      <c r="H1752" s="506"/>
      <c r="I1752" s="506"/>
      <c r="J1752" s="297"/>
      <c r="K1752" s="95"/>
      <c r="L1752" s="95"/>
    </row>
    <row r="1753" spans="1:12" ht="24.95" customHeight="1" x14ac:dyDescent="0.2">
      <c r="A1753" s="339"/>
      <c r="B1753" s="296"/>
      <c r="C1753" s="296"/>
      <c r="D1753" s="296"/>
      <c r="E1753" s="297"/>
      <c r="F1753" s="102"/>
      <c r="G1753" s="297"/>
      <c r="H1753" s="506"/>
      <c r="I1753" s="506"/>
      <c r="J1753" s="297"/>
      <c r="K1753" s="95"/>
      <c r="L1753" s="95"/>
    </row>
    <row r="1754" spans="1:12" ht="24.95" customHeight="1" x14ac:dyDescent="0.2">
      <c r="A1754" s="339"/>
      <c r="B1754" s="296"/>
      <c r="C1754" s="296"/>
      <c r="D1754" s="296"/>
      <c r="E1754" s="297"/>
      <c r="F1754" s="102"/>
      <c r="G1754" s="297"/>
      <c r="H1754" s="506"/>
      <c r="I1754" s="506"/>
      <c r="J1754" s="297"/>
      <c r="K1754" s="95"/>
      <c r="L1754" s="95"/>
    </row>
    <row r="1755" spans="1:12" ht="24.95" customHeight="1" x14ac:dyDescent="0.2">
      <c r="A1755" s="339"/>
      <c r="B1755" s="296"/>
      <c r="C1755" s="296"/>
      <c r="D1755" s="296"/>
      <c r="E1755" s="297"/>
      <c r="F1755" s="102"/>
      <c r="G1755" s="297"/>
      <c r="H1755" s="506"/>
      <c r="I1755" s="506"/>
      <c r="J1755" s="297"/>
      <c r="K1755" s="95"/>
      <c r="L1755" s="95"/>
    </row>
    <row r="1756" spans="1:12" ht="24.95" customHeight="1" x14ac:dyDescent="0.2">
      <c r="A1756" s="339"/>
      <c r="B1756" s="296"/>
      <c r="C1756" s="296"/>
      <c r="D1756" s="296"/>
      <c r="E1756" s="297"/>
      <c r="F1756" s="102"/>
      <c r="G1756" s="297"/>
      <c r="H1756" s="506"/>
      <c r="I1756" s="506"/>
      <c r="J1756" s="297"/>
      <c r="K1756" s="95"/>
      <c r="L1756" s="95"/>
    </row>
    <row r="1757" spans="1:12" ht="24.95" customHeight="1" x14ac:dyDescent="0.2">
      <c r="A1757" s="339"/>
      <c r="B1757" s="296"/>
      <c r="C1757" s="296"/>
      <c r="D1757" s="296"/>
      <c r="E1757" s="297"/>
      <c r="F1757" s="102"/>
      <c r="G1757" s="297"/>
      <c r="H1757" s="506"/>
      <c r="I1757" s="506"/>
      <c r="J1757" s="297"/>
      <c r="K1757" s="95"/>
      <c r="L1757" s="95"/>
    </row>
    <row r="1758" spans="1:12" ht="24.95" customHeight="1" x14ac:dyDescent="0.2">
      <c r="A1758" s="339"/>
      <c r="B1758" s="296"/>
      <c r="C1758" s="296"/>
      <c r="D1758" s="296"/>
      <c r="E1758" s="297"/>
      <c r="F1758" s="102"/>
      <c r="G1758" s="297"/>
      <c r="H1758" s="506"/>
      <c r="I1758" s="506"/>
      <c r="J1758" s="297"/>
      <c r="K1758" s="95"/>
      <c r="L1758" s="95"/>
    </row>
    <row r="1759" spans="1:12" ht="24.95" customHeight="1" x14ac:dyDescent="0.2">
      <c r="A1759" s="339"/>
      <c r="B1759" s="296"/>
      <c r="C1759" s="296"/>
      <c r="D1759" s="296"/>
      <c r="E1759" s="297"/>
      <c r="F1759" s="102"/>
      <c r="G1759" s="297"/>
      <c r="H1759" s="506"/>
      <c r="I1759" s="506"/>
      <c r="J1759" s="297"/>
      <c r="K1759" s="95"/>
      <c r="L1759" s="95"/>
    </row>
    <row r="1760" spans="1:12" ht="24.95" customHeight="1" x14ac:dyDescent="0.2">
      <c r="A1760" s="339"/>
      <c r="B1760" s="296"/>
      <c r="C1760" s="296"/>
      <c r="D1760" s="296"/>
      <c r="E1760" s="297"/>
      <c r="F1760" s="102"/>
      <c r="G1760" s="297"/>
      <c r="H1760" s="506"/>
      <c r="I1760" s="506"/>
      <c r="J1760" s="297"/>
      <c r="K1760" s="95"/>
      <c r="L1760" s="95"/>
    </row>
    <row r="1761" spans="1:12" ht="24.95" customHeight="1" x14ac:dyDescent="0.2">
      <c r="A1761" s="339"/>
      <c r="B1761" s="296"/>
      <c r="C1761" s="296"/>
      <c r="D1761" s="296"/>
      <c r="E1761" s="297"/>
      <c r="F1761" s="102"/>
      <c r="G1761" s="297"/>
      <c r="H1761" s="506"/>
      <c r="I1761" s="506"/>
      <c r="J1761" s="297"/>
      <c r="K1761" s="95"/>
      <c r="L1761" s="95"/>
    </row>
    <row r="1762" spans="1:12" ht="24.95" customHeight="1" x14ac:dyDescent="0.2">
      <c r="A1762" s="339"/>
      <c r="B1762" s="296"/>
      <c r="C1762" s="296"/>
      <c r="D1762" s="296"/>
      <c r="E1762" s="297"/>
      <c r="F1762" s="102"/>
      <c r="G1762" s="297"/>
      <c r="H1762" s="506"/>
      <c r="I1762" s="506"/>
      <c r="J1762" s="297"/>
      <c r="K1762" s="95"/>
      <c r="L1762" s="95"/>
    </row>
    <row r="1763" spans="1:12" ht="24.95" customHeight="1" x14ac:dyDescent="0.2">
      <c r="A1763" s="339"/>
      <c r="B1763" s="296"/>
      <c r="C1763" s="296"/>
      <c r="D1763" s="296"/>
      <c r="E1763" s="297"/>
      <c r="F1763" s="102"/>
      <c r="G1763" s="297"/>
      <c r="H1763" s="506"/>
      <c r="I1763" s="506"/>
      <c r="J1763" s="297"/>
      <c r="K1763" s="95"/>
      <c r="L1763" s="95"/>
    </row>
    <row r="1764" spans="1:12" ht="24.95" customHeight="1" x14ac:dyDescent="0.2">
      <c r="A1764" s="339"/>
      <c r="B1764" s="296"/>
      <c r="C1764" s="296"/>
      <c r="D1764" s="296"/>
      <c r="E1764" s="297"/>
      <c r="F1764" s="102"/>
      <c r="G1764" s="297"/>
      <c r="H1764" s="506"/>
      <c r="I1764" s="506"/>
      <c r="J1764" s="297"/>
      <c r="K1764" s="95"/>
      <c r="L1764" s="95"/>
    </row>
    <row r="1765" spans="1:12" ht="24.95" customHeight="1" x14ac:dyDescent="0.2">
      <c r="A1765" s="339"/>
      <c r="B1765" s="296"/>
      <c r="C1765" s="296"/>
      <c r="D1765" s="296"/>
      <c r="E1765" s="297"/>
      <c r="F1765" s="102"/>
      <c r="G1765" s="297"/>
      <c r="H1765" s="506"/>
      <c r="I1765" s="506"/>
      <c r="J1765" s="297"/>
      <c r="K1765" s="95"/>
      <c r="L1765" s="95"/>
    </row>
    <row r="1766" spans="1:12" ht="24.95" customHeight="1" x14ac:dyDescent="0.2">
      <c r="A1766" s="339"/>
      <c r="B1766" s="296"/>
      <c r="C1766" s="296"/>
      <c r="D1766" s="296"/>
      <c r="E1766" s="297"/>
      <c r="F1766" s="102"/>
      <c r="G1766" s="297"/>
      <c r="H1766" s="506"/>
      <c r="I1766" s="506"/>
      <c r="J1766" s="297"/>
      <c r="K1766" s="95"/>
      <c r="L1766" s="95"/>
    </row>
    <row r="1767" spans="1:12" ht="24.95" customHeight="1" x14ac:dyDescent="0.2">
      <c r="A1767" s="339"/>
      <c r="B1767" s="296"/>
      <c r="C1767" s="296"/>
      <c r="D1767" s="296"/>
      <c r="E1767" s="297"/>
      <c r="F1767" s="102"/>
      <c r="G1767" s="297"/>
      <c r="H1767" s="506"/>
      <c r="I1767" s="506"/>
      <c r="J1767" s="297"/>
      <c r="K1767" s="95"/>
      <c r="L1767" s="95"/>
    </row>
    <row r="1768" spans="1:12" ht="24.95" customHeight="1" x14ac:dyDescent="0.2">
      <c r="A1768" s="339"/>
      <c r="B1768" s="296"/>
      <c r="C1768" s="296"/>
      <c r="D1768" s="296"/>
      <c r="E1768" s="297"/>
      <c r="F1768" s="102"/>
      <c r="G1768" s="297"/>
      <c r="H1768" s="506"/>
      <c r="I1768" s="506"/>
      <c r="J1768" s="297"/>
      <c r="K1768" s="95"/>
      <c r="L1768" s="95"/>
    </row>
    <row r="1769" spans="1:12" ht="24.95" customHeight="1" x14ac:dyDescent="0.2">
      <c r="A1769" s="339"/>
      <c r="B1769" s="296"/>
      <c r="C1769" s="296"/>
      <c r="D1769" s="296"/>
      <c r="E1769" s="297"/>
      <c r="F1769" s="102"/>
      <c r="G1769" s="297"/>
      <c r="H1769" s="506"/>
      <c r="I1769" s="506"/>
      <c r="J1769" s="297"/>
      <c r="K1769" s="95"/>
      <c r="L1769" s="95"/>
    </row>
    <row r="1770" spans="1:12" ht="24.95" customHeight="1" x14ac:dyDescent="0.2">
      <c r="A1770" s="339"/>
      <c r="B1770" s="296"/>
      <c r="C1770" s="296"/>
      <c r="D1770" s="296"/>
      <c r="E1770" s="297"/>
      <c r="F1770" s="102"/>
      <c r="G1770" s="297"/>
      <c r="H1770" s="506"/>
      <c r="I1770" s="506"/>
      <c r="J1770" s="297"/>
      <c r="K1770" s="95"/>
      <c r="L1770" s="95"/>
    </row>
    <row r="1771" spans="1:12" ht="24.95" customHeight="1" x14ac:dyDescent="0.2">
      <c r="A1771" s="339"/>
      <c r="B1771" s="296"/>
      <c r="C1771" s="296"/>
      <c r="D1771" s="296"/>
      <c r="E1771" s="297"/>
      <c r="F1771" s="102"/>
      <c r="G1771" s="297"/>
      <c r="H1771" s="506"/>
      <c r="I1771" s="506"/>
      <c r="J1771" s="297"/>
      <c r="K1771" s="95"/>
      <c r="L1771" s="95"/>
    </row>
    <row r="1772" spans="1:12" ht="24.95" customHeight="1" x14ac:dyDescent="0.2">
      <c r="A1772" s="339"/>
      <c r="B1772" s="296"/>
      <c r="C1772" s="296"/>
      <c r="D1772" s="296"/>
      <c r="E1772" s="297"/>
      <c r="F1772" s="102"/>
      <c r="G1772" s="297"/>
      <c r="H1772" s="506"/>
      <c r="I1772" s="506"/>
      <c r="J1772" s="297"/>
      <c r="K1772" s="95"/>
      <c r="L1772" s="95"/>
    </row>
    <row r="1773" spans="1:12" ht="24.95" customHeight="1" x14ac:dyDescent="0.2">
      <c r="A1773" s="339"/>
      <c r="B1773" s="296"/>
      <c r="C1773" s="296"/>
      <c r="D1773" s="296"/>
      <c r="E1773" s="297"/>
      <c r="F1773" s="102"/>
      <c r="G1773" s="297"/>
      <c r="H1773" s="506"/>
      <c r="I1773" s="506"/>
      <c r="J1773" s="297"/>
      <c r="K1773" s="95"/>
      <c r="L1773" s="95"/>
    </row>
    <row r="1774" spans="1:12" ht="24.95" customHeight="1" x14ac:dyDescent="0.2">
      <c r="A1774" s="339"/>
      <c r="B1774" s="296"/>
      <c r="C1774" s="296"/>
      <c r="D1774" s="296"/>
      <c r="E1774" s="297"/>
      <c r="F1774" s="102"/>
      <c r="G1774" s="297"/>
      <c r="H1774" s="506"/>
      <c r="I1774" s="506"/>
      <c r="J1774" s="297"/>
      <c r="K1774" s="95"/>
      <c r="L1774" s="95"/>
    </row>
    <row r="1775" spans="1:12" ht="24.95" customHeight="1" x14ac:dyDescent="0.2">
      <c r="A1775" s="339"/>
      <c r="B1775" s="296"/>
      <c r="C1775" s="296"/>
      <c r="D1775" s="296"/>
      <c r="E1775" s="297"/>
      <c r="F1775" s="102"/>
      <c r="G1775" s="297"/>
      <c r="H1775" s="506"/>
      <c r="I1775" s="506"/>
      <c r="J1775" s="297"/>
      <c r="K1775" s="95"/>
      <c r="L1775" s="95"/>
    </row>
    <row r="1776" spans="1:12" ht="24.95" customHeight="1" x14ac:dyDescent="0.2">
      <c r="A1776" s="339"/>
      <c r="B1776" s="296"/>
      <c r="C1776" s="296"/>
      <c r="D1776" s="296"/>
      <c r="E1776" s="297"/>
      <c r="F1776" s="102"/>
      <c r="G1776" s="297"/>
      <c r="H1776" s="506"/>
      <c r="I1776" s="506"/>
      <c r="J1776" s="297"/>
      <c r="K1776" s="95"/>
      <c r="L1776" s="95"/>
    </row>
    <row r="1777" spans="1:12" ht="24.95" customHeight="1" x14ac:dyDescent="0.2">
      <c r="A1777" s="339"/>
      <c r="B1777" s="296"/>
      <c r="C1777" s="296"/>
      <c r="D1777" s="296"/>
      <c r="E1777" s="297"/>
      <c r="F1777" s="102"/>
      <c r="G1777" s="297"/>
      <c r="H1777" s="506"/>
      <c r="I1777" s="506"/>
      <c r="J1777" s="297"/>
      <c r="K1777" s="95"/>
      <c r="L1777" s="95"/>
    </row>
    <row r="1778" spans="1:12" ht="24.95" customHeight="1" x14ac:dyDescent="0.2">
      <c r="A1778" s="339"/>
      <c r="B1778" s="296"/>
      <c r="C1778" s="296"/>
      <c r="D1778" s="296"/>
      <c r="E1778" s="297"/>
      <c r="F1778" s="102"/>
      <c r="G1778" s="297"/>
      <c r="H1778" s="506"/>
      <c r="I1778" s="506"/>
      <c r="J1778" s="297"/>
      <c r="K1778" s="95"/>
      <c r="L1778" s="95"/>
    </row>
    <row r="1779" spans="1:12" ht="24.95" customHeight="1" x14ac:dyDescent="0.2">
      <c r="A1779" s="339"/>
      <c r="B1779" s="296"/>
      <c r="C1779" s="296"/>
      <c r="D1779" s="296"/>
      <c r="E1779" s="297"/>
      <c r="F1779" s="102"/>
      <c r="G1779" s="297"/>
      <c r="H1779" s="506"/>
      <c r="I1779" s="506"/>
      <c r="J1779" s="297"/>
      <c r="K1779" s="95"/>
      <c r="L1779" s="95"/>
    </row>
    <row r="1780" spans="1:12" ht="24.95" customHeight="1" x14ac:dyDescent="0.2">
      <c r="A1780" s="339"/>
      <c r="B1780" s="296"/>
      <c r="C1780" s="296"/>
      <c r="D1780" s="296"/>
      <c r="E1780" s="297"/>
      <c r="F1780" s="102"/>
      <c r="G1780" s="297"/>
      <c r="H1780" s="506"/>
      <c r="I1780" s="506"/>
      <c r="J1780" s="297"/>
      <c r="K1780" s="95"/>
      <c r="L1780" s="95"/>
    </row>
    <row r="1781" spans="1:12" ht="24.95" customHeight="1" x14ac:dyDescent="0.2">
      <c r="A1781" s="339"/>
      <c r="B1781" s="296"/>
      <c r="C1781" s="296"/>
      <c r="D1781" s="296"/>
      <c r="E1781" s="297"/>
      <c r="F1781" s="102"/>
      <c r="G1781" s="297"/>
      <c r="H1781" s="506"/>
      <c r="I1781" s="506"/>
      <c r="J1781" s="297"/>
      <c r="K1781" s="95"/>
      <c r="L1781" s="95"/>
    </row>
    <row r="1782" spans="1:12" ht="24.95" customHeight="1" x14ac:dyDescent="0.2">
      <c r="A1782" s="339"/>
      <c r="B1782" s="296"/>
      <c r="C1782" s="296"/>
      <c r="D1782" s="296"/>
      <c r="E1782" s="297"/>
      <c r="F1782" s="102"/>
      <c r="G1782" s="297"/>
      <c r="H1782" s="506"/>
      <c r="I1782" s="506"/>
      <c r="J1782" s="297"/>
      <c r="K1782" s="95"/>
      <c r="L1782" s="95"/>
    </row>
    <row r="1783" spans="1:12" ht="24.95" customHeight="1" x14ac:dyDescent="0.2">
      <c r="A1783" s="339"/>
      <c r="B1783" s="296"/>
      <c r="C1783" s="296"/>
      <c r="D1783" s="296"/>
      <c r="E1783" s="297"/>
      <c r="F1783" s="102"/>
      <c r="G1783" s="297"/>
      <c r="H1783" s="506"/>
      <c r="I1783" s="506"/>
      <c r="J1783" s="297"/>
      <c r="K1783" s="95"/>
      <c r="L1783" s="95"/>
    </row>
    <row r="1784" spans="1:12" ht="24.95" customHeight="1" x14ac:dyDescent="0.2">
      <c r="A1784" s="339"/>
      <c r="B1784" s="296"/>
      <c r="C1784" s="296"/>
      <c r="D1784" s="296"/>
      <c r="E1784" s="297"/>
      <c r="F1784" s="102"/>
      <c r="G1784" s="297"/>
      <c r="H1784" s="506"/>
      <c r="I1784" s="506"/>
      <c r="J1784" s="297"/>
      <c r="K1784" s="95"/>
      <c r="L1784" s="95"/>
    </row>
    <row r="1785" spans="1:12" ht="24.95" customHeight="1" x14ac:dyDescent="0.2">
      <c r="A1785" s="339"/>
      <c r="B1785" s="296"/>
      <c r="C1785" s="296"/>
      <c r="D1785" s="296"/>
      <c r="E1785" s="297"/>
      <c r="F1785" s="102"/>
      <c r="G1785" s="297"/>
      <c r="H1785" s="506"/>
      <c r="I1785" s="506"/>
      <c r="J1785" s="297"/>
      <c r="K1785" s="95"/>
      <c r="L1785" s="95"/>
    </row>
    <row r="1786" spans="1:12" ht="24.95" customHeight="1" x14ac:dyDescent="0.2">
      <c r="A1786" s="339"/>
      <c r="B1786" s="296"/>
      <c r="C1786" s="296"/>
      <c r="D1786" s="296"/>
      <c r="E1786" s="297"/>
      <c r="F1786" s="102"/>
      <c r="G1786" s="297"/>
      <c r="H1786" s="506"/>
      <c r="I1786" s="506"/>
      <c r="J1786" s="297"/>
      <c r="K1786" s="95"/>
      <c r="L1786" s="95"/>
    </row>
    <row r="1787" spans="1:12" ht="24.95" customHeight="1" x14ac:dyDescent="0.2">
      <c r="A1787" s="339"/>
      <c r="B1787" s="296"/>
      <c r="C1787" s="296"/>
      <c r="D1787" s="296"/>
      <c r="E1787" s="297"/>
      <c r="F1787" s="102"/>
      <c r="G1787" s="297"/>
      <c r="H1787" s="506"/>
      <c r="I1787" s="506"/>
      <c r="J1787" s="297"/>
      <c r="K1787" s="95"/>
      <c r="L1787" s="95"/>
    </row>
    <row r="1788" spans="1:12" ht="24.95" customHeight="1" x14ac:dyDescent="0.2">
      <c r="A1788" s="339"/>
      <c r="B1788" s="296"/>
      <c r="C1788" s="296"/>
      <c r="D1788" s="296"/>
      <c r="E1788" s="297"/>
      <c r="F1788" s="102"/>
      <c r="G1788" s="297"/>
      <c r="H1788" s="506"/>
      <c r="I1788" s="506"/>
      <c r="J1788" s="297"/>
      <c r="K1788" s="95"/>
      <c r="L1788" s="95"/>
    </row>
    <row r="1789" spans="1:12" ht="24.95" customHeight="1" x14ac:dyDescent="0.2">
      <c r="A1789" s="339"/>
      <c r="B1789" s="296"/>
      <c r="C1789" s="296"/>
      <c r="D1789" s="296"/>
      <c r="E1789" s="297"/>
      <c r="F1789" s="102"/>
      <c r="G1789" s="297"/>
      <c r="H1789" s="506"/>
      <c r="I1789" s="506"/>
      <c r="J1789" s="297"/>
      <c r="K1789" s="95"/>
      <c r="L1789" s="95"/>
    </row>
    <row r="1790" spans="1:12" ht="24.95" customHeight="1" x14ac:dyDescent="0.2">
      <c r="A1790" s="339"/>
      <c r="B1790" s="296"/>
      <c r="C1790" s="296"/>
      <c r="D1790" s="296"/>
      <c r="E1790" s="297"/>
      <c r="F1790" s="102"/>
      <c r="G1790" s="297"/>
      <c r="H1790" s="506"/>
      <c r="I1790" s="506"/>
      <c r="J1790" s="297"/>
      <c r="K1790" s="95"/>
      <c r="L1790" s="95"/>
    </row>
    <row r="1791" spans="1:12" ht="24.95" customHeight="1" x14ac:dyDescent="0.2">
      <c r="A1791" s="339"/>
      <c r="B1791" s="296"/>
      <c r="C1791" s="296"/>
      <c r="D1791" s="296"/>
      <c r="E1791" s="297"/>
      <c r="F1791" s="102"/>
      <c r="G1791" s="297"/>
      <c r="H1791" s="506"/>
      <c r="I1791" s="506"/>
      <c r="J1791" s="297"/>
      <c r="K1791" s="95"/>
      <c r="L1791" s="95"/>
    </row>
    <row r="1792" spans="1:12" ht="24.95" customHeight="1" x14ac:dyDescent="0.2">
      <c r="A1792" s="339"/>
      <c r="B1792" s="296"/>
      <c r="C1792" s="296"/>
      <c r="D1792" s="296"/>
      <c r="E1792" s="297"/>
      <c r="F1792" s="102"/>
      <c r="G1792" s="297"/>
      <c r="H1792" s="506"/>
      <c r="I1792" s="506"/>
      <c r="J1792" s="297"/>
      <c r="K1792" s="95"/>
      <c r="L1792" s="95"/>
    </row>
    <row r="1793" spans="1:12" ht="24.95" customHeight="1" x14ac:dyDescent="0.2">
      <c r="A1793" s="339"/>
      <c r="B1793" s="296"/>
      <c r="C1793" s="296"/>
      <c r="D1793" s="296"/>
      <c r="E1793" s="297"/>
      <c r="F1793" s="102"/>
      <c r="G1793" s="297"/>
      <c r="H1793" s="506"/>
      <c r="I1793" s="506"/>
      <c r="J1793" s="297"/>
      <c r="K1793" s="95"/>
      <c r="L1793" s="95"/>
    </row>
    <row r="1794" spans="1:12" ht="24.95" customHeight="1" x14ac:dyDescent="0.2">
      <c r="A1794" s="339"/>
      <c r="B1794" s="296"/>
      <c r="C1794" s="296"/>
      <c r="D1794" s="296"/>
      <c r="E1794" s="297"/>
      <c r="F1794" s="102"/>
      <c r="G1794" s="297"/>
      <c r="H1794" s="506"/>
      <c r="I1794" s="506"/>
      <c r="J1794" s="297"/>
      <c r="K1794" s="95"/>
      <c r="L1794" s="95"/>
    </row>
    <row r="1795" spans="1:12" ht="24.95" customHeight="1" x14ac:dyDescent="0.2">
      <c r="A1795" s="339"/>
      <c r="B1795" s="296"/>
      <c r="C1795" s="296"/>
      <c r="D1795" s="296"/>
      <c r="E1795" s="297"/>
      <c r="F1795" s="102"/>
      <c r="G1795" s="297"/>
      <c r="H1795" s="506"/>
      <c r="I1795" s="506"/>
      <c r="J1795" s="297"/>
      <c r="K1795" s="95"/>
      <c r="L1795" s="95"/>
    </row>
    <row r="1796" spans="1:12" ht="24.95" customHeight="1" x14ac:dyDescent="0.2">
      <c r="A1796" s="339"/>
      <c r="B1796" s="296"/>
      <c r="C1796" s="296"/>
      <c r="D1796" s="296"/>
      <c r="E1796" s="297"/>
      <c r="F1796" s="102"/>
      <c r="G1796" s="297"/>
      <c r="H1796" s="506"/>
      <c r="I1796" s="506"/>
      <c r="J1796" s="297"/>
      <c r="K1796" s="95"/>
      <c r="L1796" s="95"/>
    </row>
    <row r="1797" spans="1:12" ht="24.95" customHeight="1" x14ac:dyDescent="0.2">
      <c r="A1797" s="339"/>
      <c r="B1797" s="296"/>
      <c r="C1797" s="296"/>
      <c r="D1797" s="296"/>
      <c r="E1797" s="297"/>
      <c r="F1797" s="102"/>
      <c r="G1797" s="297"/>
      <c r="H1797" s="506"/>
      <c r="I1797" s="506"/>
      <c r="J1797" s="297"/>
      <c r="K1797" s="95"/>
      <c r="L1797" s="95"/>
    </row>
    <row r="1798" spans="1:12" ht="24.95" customHeight="1" x14ac:dyDescent="0.2">
      <c r="A1798" s="339"/>
      <c r="B1798" s="296"/>
      <c r="C1798" s="296"/>
      <c r="D1798" s="296"/>
      <c r="E1798" s="297"/>
      <c r="F1798" s="102"/>
      <c r="G1798" s="297"/>
      <c r="H1798" s="506"/>
      <c r="I1798" s="506"/>
      <c r="J1798" s="297"/>
      <c r="K1798" s="95"/>
      <c r="L1798" s="95"/>
    </row>
    <row r="1799" spans="1:12" ht="24.95" customHeight="1" x14ac:dyDescent="0.2">
      <c r="A1799" s="339"/>
      <c r="B1799" s="296"/>
      <c r="C1799" s="296"/>
      <c r="D1799" s="296"/>
      <c r="E1799" s="297"/>
      <c r="F1799" s="102"/>
      <c r="G1799" s="297"/>
      <c r="H1799" s="506"/>
      <c r="I1799" s="506"/>
      <c r="J1799" s="297"/>
      <c r="K1799" s="95"/>
      <c r="L1799" s="95"/>
    </row>
    <row r="1800" spans="1:12" ht="24.95" customHeight="1" x14ac:dyDescent="0.2">
      <c r="A1800" s="339"/>
      <c r="B1800" s="296"/>
      <c r="C1800" s="296"/>
      <c r="D1800" s="296"/>
      <c r="E1800" s="297"/>
      <c r="F1800" s="102"/>
      <c r="G1800" s="297"/>
      <c r="H1800" s="506"/>
      <c r="I1800" s="506"/>
      <c r="J1800" s="297"/>
      <c r="K1800" s="95"/>
      <c r="L1800" s="95"/>
    </row>
    <row r="1801" spans="1:12" ht="24.95" customHeight="1" x14ac:dyDescent="0.2">
      <c r="A1801" s="339"/>
      <c r="B1801" s="296"/>
      <c r="C1801" s="296"/>
      <c r="D1801" s="296"/>
      <c r="E1801" s="297"/>
      <c r="F1801" s="102"/>
      <c r="G1801" s="297"/>
      <c r="H1801" s="506"/>
      <c r="I1801" s="506"/>
      <c r="J1801" s="297"/>
      <c r="K1801" s="95"/>
      <c r="L1801" s="95"/>
    </row>
    <row r="1802" spans="1:12" ht="24.95" customHeight="1" x14ac:dyDescent="0.2">
      <c r="A1802" s="339"/>
      <c r="B1802" s="296"/>
      <c r="C1802" s="296"/>
      <c r="D1802" s="296"/>
      <c r="E1802" s="297"/>
      <c r="F1802" s="102"/>
      <c r="G1802" s="297"/>
      <c r="H1802" s="506"/>
      <c r="I1802" s="506"/>
      <c r="J1802" s="297"/>
      <c r="K1802" s="95"/>
      <c r="L1802" s="95"/>
    </row>
    <row r="1803" spans="1:12" ht="24.95" customHeight="1" x14ac:dyDescent="0.2">
      <c r="A1803" s="339"/>
      <c r="B1803" s="296"/>
      <c r="C1803" s="296"/>
      <c r="D1803" s="296"/>
      <c r="E1803" s="297"/>
      <c r="F1803" s="102"/>
      <c r="G1803" s="297"/>
      <c r="H1803" s="506"/>
      <c r="I1803" s="506"/>
      <c r="J1803" s="297"/>
      <c r="K1803" s="95"/>
      <c r="L1803" s="95"/>
    </row>
    <row r="1804" spans="1:12" ht="24.95" customHeight="1" x14ac:dyDescent="0.2">
      <c r="A1804" s="339"/>
      <c r="B1804" s="296"/>
      <c r="C1804" s="296"/>
      <c r="D1804" s="296"/>
      <c r="E1804" s="297"/>
      <c r="F1804" s="102"/>
      <c r="G1804" s="297"/>
      <c r="H1804" s="506"/>
      <c r="I1804" s="506"/>
      <c r="J1804" s="297"/>
      <c r="K1804" s="95"/>
      <c r="L1804" s="95"/>
    </row>
    <row r="1805" spans="1:12" ht="24.95" customHeight="1" x14ac:dyDescent="0.2">
      <c r="A1805" s="339"/>
      <c r="B1805" s="296"/>
      <c r="C1805" s="296"/>
      <c r="D1805" s="296"/>
      <c r="E1805" s="297"/>
      <c r="F1805" s="102"/>
      <c r="G1805" s="297"/>
      <c r="H1805" s="506"/>
      <c r="I1805" s="506"/>
      <c r="J1805" s="297"/>
      <c r="K1805" s="95"/>
      <c r="L1805" s="95"/>
    </row>
    <row r="1806" spans="1:12" ht="24.95" customHeight="1" x14ac:dyDescent="0.2">
      <c r="A1806" s="339"/>
      <c r="B1806" s="296"/>
      <c r="C1806" s="296"/>
      <c r="D1806" s="296"/>
      <c r="E1806" s="297"/>
      <c r="F1806" s="102"/>
      <c r="G1806" s="297"/>
      <c r="H1806" s="506"/>
      <c r="I1806" s="506"/>
      <c r="J1806" s="297"/>
      <c r="K1806" s="95"/>
      <c r="L1806" s="95"/>
    </row>
    <row r="1807" spans="1:12" ht="24.95" customHeight="1" x14ac:dyDescent="0.2">
      <c r="A1807" s="339"/>
      <c r="B1807" s="296"/>
      <c r="C1807" s="296"/>
      <c r="D1807" s="296"/>
      <c r="E1807" s="297"/>
      <c r="F1807" s="102"/>
      <c r="G1807" s="297"/>
      <c r="H1807" s="506"/>
      <c r="I1807" s="506"/>
      <c r="J1807" s="297"/>
      <c r="K1807" s="95"/>
      <c r="L1807" s="95"/>
    </row>
    <row r="1808" spans="1:12" ht="24.95" customHeight="1" x14ac:dyDescent="0.2">
      <c r="A1808" s="339"/>
      <c r="B1808" s="296"/>
      <c r="C1808" s="296"/>
      <c r="D1808" s="296"/>
      <c r="E1808" s="297"/>
      <c r="F1808" s="102"/>
      <c r="G1808" s="297"/>
      <c r="H1808" s="506"/>
      <c r="I1808" s="506"/>
      <c r="J1808" s="297"/>
      <c r="K1808" s="95"/>
      <c r="L1808" s="95"/>
    </row>
    <row r="1809" spans="1:12" ht="24.95" customHeight="1" x14ac:dyDescent="0.2">
      <c r="A1809" s="339"/>
      <c r="B1809" s="296"/>
      <c r="C1809" s="296"/>
      <c r="D1809" s="296"/>
      <c r="E1809" s="297"/>
      <c r="F1809" s="102"/>
      <c r="G1809" s="297"/>
      <c r="H1809" s="506"/>
      <c r="I1809" s="506"/>
      <c r="J1809" s="297"/>
      <c r="K1809" s="95"/>
      <c r="L1809" s="95"/>
    </row>
    <row r="1810" spans="1:12" ht="24.95" customHeight="1" x14ac:dyDescent="0.2">
      <c r="A1810" s="339"/>
      <c r="B1810" s="296"/>
      <c r="C1810" s="296"/>
      <c r="D1810" s="296"/>
      <c r="E1810" s="297"/>
      <c r="F1810" s="102"/>
      <c r="G1810" s="297"/>
      <c r="H1810" s="506"/>
      <c r="I1810" s="506"/>
      <c r="J1810" s="297"/>
      <c r="K1810" s="95"/>
      <c r="L1810" s="95"/>
    </row>
    <row r="1811" spans="1:12" ht="24.95" customHeight="1" x14ac:dyDescent="0.2">
      <c r="A1811" s="339"/>
      <c r="B1811" s="296"/>
      <c r="C1811" s="296"/>
      <c r="D1811" s="296"/>
      <c r="E1811" s="297"/>
      <c r="F1811" s="102"/>
      <c r="G1811" s="297"/>
      <c r="H1811" s="506"/>
      <c r="I1811" s="506"/>
      <c r="J1811" s="297"/>
      <c r="K1811" s="95"/>
      <c r="L1811" s="95"/>
    </row>
    <row r="1812" spans="1:12" ht="24.95" customHeight="1" x14ac:dyDescent="0.2">
      <c r="A1812" s="339"/>
      <c r="B1812" s="296"/>
      <c r="C1812" s="296"/>
      <c r="D1812" s="296"/>
      <c r="E1812" s="297"/>
      <c r="F1812" s="102"/>
      <c r="G1812" s="297"/>
      <c r="H1812" s="506"/>
      <c r="I1812" s="506"/>
      <c r="J1812" s="297"/>
      <c r="K1812" s="95"/>
      <c r="L1812" s="95"/>
    </row>
    <row r="1813" spans="1:12" ht="24.95" customHeight="1" x14ac:dyDescent="0.2">
      <c r="A1813" s="339"/>
      <c r="B1813" s="296"/>
      <c r="C1813" s="296"/>
      <c r="D1813" s="296"/>
      <c r="E1813" s="297"/>
      <c r="F1813" s="102"/>
      <c r="G1813" s="297"/>
      <c r="H1813" s="506"/>
      <c r="I1813" s="506"/>
      <c r="J1813" s="297"/>
      <c r="K1813" s="95"/>
      <c r="L1813" s="95"/>
    </row>
    <row r="1814" spans="1:12" ht="24.95" customHeight="1" x14ac:dyDescent="0.2">
      <c r="A1814" s="339"/>
      <c r="B1814" s="296"/>
      <c r="C1814" s="296"/>
      <c r="D1814" s="296"/>
      <c r="E1814" s="297"/>
      <c r="F1814" s="102"/>
      <c r="G1814" s="297"/>
      <c r="H1814" s="506"/>
      <c r="I1814" s="506"/>
      <c r="J1814" s="297"/>
      <c r="K1814" s="95"/>
      <c r="L1814" s="95"/>
    </row>
    <row r="1815" spans="1:12" ht="24.95" customHeight="1" x14ac:dyDescent="0.2">
      <c r="A1815" s="339"/>
      <c r="B1815" s="296"/>
      <c r="C1815" s="296"/>
      <c r="D1815" s="296"/>
      <c r="E1815" s="297"/>
      <c r="F1815" s="102"/>
      <c r="G1815" s="297"/>
      <c r="H1815" s="506"/>
      <c r="I1815" s="506"/>
      <c r="J1815" s="297"/>
      <c r="K1815" s="95"/>
      <c r="L1815" s="95"/>
    </row>
    <row r="1816" spans="1:12" ht="24.95" customHeight="1" x14ac:dyDescent="0.2">
      <c r="A1816" s="339"/>
      <c r="B1816" s="296"/>
      <c r="C1816" s="296"/>
      <c r="D1816" s="296"/>
      <c r="E1816" s="297"/>
      <c r="F1816" s="102"/>
      <c r="G1816" s="297"/>
      <c r="H1816" s="506"/>
      <c r="I1816" s="506"/>
      <c r="J1816" s="297"/>
      <c r="K1816" s="95"/>
      <c r="L1816" s="95"/>
    </row>
    <row r="1817" spans="1:12" ht="24.95" customHeight="1" x14ac:dyDescent="0.2">
      <c r="A1817" s="339"/>
      <c r="B1817" s="296"/>
      <c r="C1817" s="296"/>
      <c r="D1817" s="296"/>
      <c r="E1817" s="297"/>
      <c r="F1817" s="102"/>
      <c r="G1817" s="297"/>
      <c r="H1817" s="506"/>
      <c r="I1817" s="506"/>
      <c r="J1817" s="297"/>
      <c r="K1817" s="95"/>
      <c r="L1817" s="95"/>
    </row>
    <row r="1818" spans="1:12" ht="24.95" customHeight="1" x14ac:dyDescent="0.2">
      <c r="A1818" s="339"/>
      <c r="B1818" s="296"/>
      <c r="C1818" s="296"/>
      <c r="D1818" s="296"/>
      <c r="E1818" s="297"/>
      <c r="F1818" s="102"/>
      <c r="G1818" s="297"/>
      <c r="H1818" s="506"/>
      <c r="I1818" s="506"/>
      <c r="J1818" s="297"/>
      <c r="K1818" s="95"/>
      <c r="L1818" s="95"/>
    </row>
    <row r="1819" spans="1:12" ht="24.95" customHeight="1" x14ac:dyDescent="0.2">
      <c r="A1819" s="339"/>
      <c r="B1819" s="296"/>
      <c r="C1819" s="296"/>
      <c r="D1819" s="296"/>
      <c r="E1819" s="297"/>
      <c r="F1819" s="102"/>
      <c r="G1819" s="297"/>
      <c r="H1819" s="506"/>
      <c r="I1819" s="506"/>
      <c r="J1819" s="297"/>
      <c r="K1819" s="95"/>
      <c r="L1819" s="95"/>
    </row>
    <row r="1820" spans="1:12" ht="24.95" customHeight="1" x14ac:dyDescent="0.2">
      <c r="A1820" s="339"/>
      <c r="B1820" s="296"/>
      <c r="C1820" s="296"/>
      <c r="D1820" s="296"/>
      <c r="E1820" s="297"/>
      <c r="F1820" s="102"/>
      <c r="G1820" s="297"/>
      <c r="H1820" s="506"/>
      <c r="I1820" s="506"/>
      <c r="J1820" s="297"/>
      <c r="K1820" s="95"/>
      <c r="L1820" s="95"/>
    </row>
    <row r="1821" spans="1:12" ht="24.95" customHeight="1" x14ac:dyDescent="0.2">
      <c r="A1821" s="339"/>
      <c r="B1821" s="296"/>
      <c r="C1821" s="296"/>
      <c r="D1821" s="296"/>
      <c r="E1821" s="297"/>
      <c r="F1821" s="102"/>
      <c r="G1821" s="297"/>
      <c r="H1821" s="506"/>
      <c r="I1821" s="506"/>
      <c r="J1821" s="297"/>
      <c r="K1821" s="95"/>
      <c r="L1821" s="95"/>
    </row>
    <row r="1822" spans="1:12" ht="24.95" customHeight="1" x14ac:dyDescent="0.2">
      <c r="A1822" s="339"/>
      <c r="B1822" s="296"/>
      <c r="C1822" s="296"/>
      <c r="D1822" s="296"/>
      <c r="E1822" s="297"/>
      <c r="F1822" s="102"/>
      <c r="G1822" s="297"/>
      <c r="H1822" s="506"/>
      <c r="I1822" s="506"/>
      <c r="J1822" s="297"/>
      <c r="K1822" s="95"/>
      <c r="L1822" s="95"/>
    </row>
    <row r="1823" spans="1:12" ht="24.95" customHeight="1" x14ac:dyDescent="0.2">
      <c r="A1823" s="339"/>
      <c r="B1823" s="296"/>
      <c r="C1823" s="296"/>
      <c r="D1823" s="296"/>
      <c r="E1823" s="297"/>
      <c r="F1823" s="102"/>
      <c r="G1823" s="297"/>
      <c r="H1823" s="506"/>
      <c r="I1823" s="506"/>
      <c r="J1823" s="297"/>
      <c r="K1823" s="95"/>
      <c r="L1823" s="95"/>
    </row>
    <row r="1824" spans="1:12" ht="24.95" customHeight="1" x14ac:dyDescent="0.2">
      <c r="A1824" s="339"/>
      <c r="B1824" s="296"/>
      <c r="C1824" s="296"/>
      <c r="D1824" s="296"/>
      <c r="E1824" s="297"/>
      <c r="F1824" s="102"/>
      <c r="G1824" s="297"/>
      <c r="H1824" s="506"/>
      <c r="I1824" s="506"/>
      <c r="J1824" s="297"/>
      <c r="K1824" s="95"/>
      <c r="L1824" s="95"/>
    </row>
    <row r="1825" spans="1:12" ht="24.95" customHeight="1" x14ac:dyDescent="0.2">
      <c r="A1825" s="339"/>
      <c r="B1825" s="296"/>
      <c r="C1825" s="296"/>
      <c r="D1825" s="296"/>
      <c r="E1825" s="297"/>
      <c r="F1825" s="102"/>
      <c r="G1825" s="297"/>
      <c r="H1825" s="506"/>
      <c r="I1825" s="506"/>
      <c r="J1825" s="297"/>
      <c r="K1825" s="95"/>
      <c r="L1825" s="95"/>
    </row>
    <row r="1826" spans="1:12" ht="24.95" customHeight="1" x14ac:dyDescent="0.2">
      <c r="A1826" s="339"/>
      <c r="B1826" s="296"/>
      <c r="C1826" s="296"/>
      <c r="D1826" s="296"/>
      <c r="E1826" s="297"/>
      <c r="F1826" s="102"/>
      <c r="G1826" s="297"/>
      <c r="H1826" s="506"/>
      <c r="I1826" s="506"/>
      <c r="J1826" s="297"/>
      <c r="K1826" s="95"/>
      <c r="L1826" s="95"/>
    </row>
    <row r="1827" spans="1:12" ht="24.95" customHeight="1" x14ac:dyDescent="0.2">
      <c r="A1827" s="339"/>
      <c r="B1827" s="296"/>
      <c r="C1827" s="296"/>
      <c r="D1827" s="296"/>
      <c r="E1827" s="297"/>
      <c r="F1827" s="102"/>
      <c r="G1827" s="297"/>
      <c r="H1827" s="506"/>
      <c r="I1827" s="506"/>
      <c r="J1827" s="297"/>
      <c r="K1827" s="95"/>
      <c r="L1827" s="95"/>
    </row>
    <row r="1828" spans="1:12" ht="24.95" customHeight="1" x14ac:dyDescent="0.2">
      <c r="A1828" s="339"/>
      <c r="B1828" s="296"/>
      <c r="C1828" s="296"/>
      <c r="D1828" s="296"/>
      <c r="E1828" s="297"/>
      <c r="F1828" s="102"/>
      <c r="G1828" s="297"/>
      <c r="H1828" s="506"/>
      <c r="I1828" s="506"/>
      <c r="J1828" s="297"/>
      <c r="K1828" s="95"/>
      <c r="L1828" s="95"/>
    </row>
    <row r="1829" spans="1:12" ht="24.95" customHeight="1" x14ac:dyDescent="0.2">
      <c r="A1829" s="339"/>
      <c r="B1829" s="296"/>
      <c r="C1829" s="296"/>
      <c r="D1829" s="296"/>
      <c r="E1829" s="297"/>
      <c r="F1829" s="102"/>
      <c r="G1829" s="297"/>
      <c r="H1829" s="506"/>
      <c r="I1829" s="506"/>
      <c r="J1829" s="297"/>
      <c r="K1829" s="95"/>
      <c r="L1829" s="95"/>
    </row>
    <row r="1830" spans="1:12" ht="24.95" customHeight="1" x14ac:dyDescent="0.2">
      <c r="A1830" s="339"/>
      <c r="B1830" s="296"/>
      <c r="C1830" s="296"/>
      <c r="D1830" s="296"/>
      <c r="E1830" s="297"/>
      <c r="F1830" s="102"/>
      <c r="G1830" s="297"/>
      <c r="H1830" s="506"/>
      <c r="I1830" s="506"/>
      <c r="J1830" s="297"/>
      <c r="K1830" s="95"/>
      <c r="L1830" s="95"/>
    </row>
    <row r="1831" spans="1:12" ht="24.95" customHeight="1" x14ac:dyDescent="0.2">
      <c r="A1831" s="339"/>
      <c r="B1831" s="296"/>
      <c r="C1831" s="296"/>
      <c r="D1831" s="296"/>
      <c r="E1831" s="297"/>
      <c r="F1831" s="102"/>
      <c r="G1831" s="297"/>
      <c r="H1831" s="506"/>
      <c r="I1831" s="506"/>
      <c r="J1831" s="297"/>
      <c r="K1831" s="95"/>
      <c r="L1831" s="95"/>
    </row>
    <row r="1832" spans="1:12" ht="24.95" customHeight="1" x14ac:dyDescent="0.2">
      <c r="A1832" s="339"/>
      <c r="B1832" s="296"/>
      <c r="C1832" s="296"/>
      <c r="D1832" s="296"/>
      <c r="E1832" s="297"/>
      <c r="F1832" s="102"/>
      <c r="G1832" s="297"/>
      <c r="H1832" s="506"/>
      <c r="I1832" s="506"/>
      <c r="J1832" s="297"/>
      <c r="K1832" s="95"/>
      <c r="L1832" s="95"/>
    </row>
    <row r="1833" spans="1:12" ht="24.95" customHeight="1" x14ac:dyDescent="0.2">
      <c r="A1833" s="339"/>
      <c r="B1833" s="296"/>
      <c r="C1833" s="296"/>
      <c r="D1833" s="296"/>
      <c r="E1833" s="297"/>
      <c r="F1833" s="102"/>
      <c r="G1833" s="297"/>
      <c r="H1833" s="506"/>
      <c r="I1833" s="506"/>
      <c r="J1833" s="297"/>
      <c r="K1833" s="95"/>
      <c r="L1833" s="95"/>
    </row>
    <row r="1834" spans="1:12" ht="24.95" customHeight="1" x14ac:dyDescent="0.2">
      <c r="A1834" s="339"/>
      <c r="B1834" s="296"/>
      <c r="C1834" s="296"/>
      <c r="D1834" s="296"/>
      <c r="E1834" s="297"/>
      <c r="F1834" s="102"/>
      <c r="G1834" s="297"/>
      <c r="H1834" s="506"/>
      <c r="I1834" s="506"/>
      <c r="J1834" s="297"/>
      <c r="K1834" s="95"/>
      <c r="L1834" s="95"/>
    </row>
    <row r="1835" spans="1:12" ht="24.95" customHeight="1" x14ac:dyDescent="0.2">
      <c r="A1835" s="339"/>
      <c r="B1835" s="296"/>
      <c r="C1835" s="296"/>
      <c r="D1835" s="296"/>
      <c r="E1835" s="297"/>
      <c r="F1835" s="102"/>
      <c r="G1835" s="297"/>
      <c r="H1835" s="506"/>
      <c r="I1835" s="506"/>
      <c r="J1835" s="297"/>
      <c r="K1835" s="95"/>
      <c r="L1835" s="95"/>
    </row>
    <row r="1836" spans="1:12" ht="24.95" customHeight="1" x14ac:dyDescent="0.2">
      <c r="A1836" s="339"/>
      <c r="B1836" s="296"/>
      <c r="C1836" s="296"/>
      <c r="D1836" s="296"/>
      <c r="E1836" s="297"/>
      <c r="F1836" s="102"/>
      <c r="G1836" s="297"/>
      <c r="H1836" s="506"/>
      <c r="I1836" s="506"/>
      <c r="J1836" s="297"/>
      <c r="K1836" s="95"/>
      <c r="L1836" s="95"/>
    </row>
    <row r="1837" spans="1:12" ht="24.95" customHeight="1" x14ac:dyDescent="0.2">
      <c r="A1837" s="339"/>
      <c r="B1837" s="296"/>
      <c r="C1837" s="296"/>
      <c r="D1837" s="296"/>
      <c r="E1837" s="297"/>
      <c r="F1837" s="102"/>
      <c r="G1837" s="297"/>
      <c r="H1837" s="506"/>
      <c r="I1837" s="506"/>
      <c r="J1837" s="297"/>
      <c r="K1837" s="95"/>
      <c r="L1837" s="95"/>
    </row>
    <row r="1838" spans="1:12" ht="24.95" customHeight="1" x14ac:dyDescent="0.2">
      <c r="A1838" s="339"/>
      <c r="B1838" s="296"/>
      <c r="C1838" s="296"/>
      <c r="D1838" s="296"/>
      <c r="E1838" s="297"/>
      <c r="F1838" s="102"/>
      <c r="G1838" s="297"/>
      <c r="H1838" s="506"/>
      <c r="I1838" s="506"/>
      <c r="J1838" s="297"/>
      <c r="K1838" s="95"/>
      <c r="L1838" s="95"/>
    </row>
    <row r="1839" spans="1:12" ht="24.95" customHeight="1" x14ac:dyDescent="0.2">
      <c r="A1839" s="339"/>
      <c r="B1839" s="296"/>
      <c r="C1839" s="296"/>
      <c r="D1839" s="296"/>
      <c r="E1839" s="297"/>
      <c r="F1839" s="102"/>
      <c r="G1839" s="297"/>
      <c r="H1839" s="506"/>
      <c r="I1839" s="506"/>
      <c r="J1839" s="297"/>
      <c r="K1839" s="95"/>
      <c r="L1839" s="95"/>
    </row>
    <row r="1840" spans="1:12" ht="24.95" customHeight="1" x14ac:dyDescent="0.2">
      <c r="A1840" s="339"/>
      <c r="B1840" s="296"/>
      <c r="C1840" s="296"/>
      <c r="D1840" s="296"/>
      <c r="E1840" s="297"/>
      <c r="F1840" s="102"/>
      <c r="G1840" s="297"/>
      <c r="H1840" s="506"/>
      <c r="I1840" s="506"/>
      <c r="J1840" s="297"/>
      <c r="K1840" s="95"/>
      <c r="L1840" s="95"/>
    </row>
    <row r="1841" spans="1:12" ht="24.95" customHeight="1" x14ac:dyDescent="0.2">
      <c r="A1841" s="339"/>
      <c r="B1841" s="296"/>
      <c r="C1841" s="296"/>
      <c r="D1841" s="296"/>
      <c r="E1841" s="297"/>
      <c r="F1841" s="102"/>
      <c r="G1841" s="297"/>
      <c r="H1841" s="506"/>
      <c r="I1841" s="506"/>
      <c r="J1841" s="297"/>
      <c r="K1841" s="95"/>
      <c r="L1841" s="95"/>
    </row>
    <row r="1842" spans="1:12" ht="24.95" customHeight="1" x14ac:dyDescent="0.2">
      <c r="A1842" s="339"/>
      <c r="B1842" s="296"/>
      <c r="C1842" s="296"/>
      <c r="D1842" s="296"/>
      <c r="E1842" s="297"/>
      <c r="F1842" s="102"/>
      <c r="G1842" s="297"/>
      <c r="H1842" s="506"/>
      <c r="I1842" s="506"/>
      <c r="J1842" s="297"/>
      <c r="K1842" s="95"/>
      <c r="L1842" s="95"/>
    </row>
    <row r="1843" spans="1:12" ht="24.95" customHeight="1" x14ac:dyDescent="0.2">
      <c r="A1843" s="339"/>
      <c r="B1843" s="296"/>
      <c r="C1843" s="296"/>
      <c r="D1843" s="296"/>
      <c r="E1843" s="297"/>
      <c r="F1843" s="102"/>
      <c r="G1843" s="297"/>
      <c r="H1843" s="506"/>
      <c r="I1843" s="506"/>
      <c r="J1843" s="297"/>
      <c r="K1843" s="95"/>
      <c r="L1843" s="95"/>
    </row>
    <row r="1844" spans="1:12" ht="24.95" customHeight="1" x14ac:dyDescent="0.2">
      <c r="A1844" s="339"/>
      <c r="B1844" s="296"/>
      <c r="C1844" s="296"/>
      <c r="D1844" s="296"/>
      <c r="E1844" s="297"/>
      <c r="F1844" s="102"/>
      <c r="G1844" s="297"/>
      <c r="H1844" s="506"/>
      <c r="I1844" s="506"/>
      <c r="J1844" s="297"/>
      <c r="K1844" s="95"/>
      <c r="L1844" s="95"/>
    </row>
    <row r="1845" spans="1:12" ht="24.95" customHeight="1" x14ac:dyDescent="0.2">
      <c r="A1845" s="339"/>
      <c r="B1845" s="296"/>
      <c r="C1845" s="296"/>
      <c r="D1845" s="296"/>
      <c r="E1845" s="297"/>
      <c r="F1845" s="102"/>
      <c r="G1845" s="297"/>
      <c r="H1845" s="506"/>
      <c r="I1845" s="506"/>
      <c r="J1845" s="297"/>
      <c r="K1845" s="95"/>
      <c r="L1845" s="95"/>
    </row>
    <row r="1846" spans="1:12" ht="24.95" customHeight="1" x14ac:dyDescent="0.2">
      <c r="A1846" s="339"/>
      <c r="B1846" s="296"/>
      <c r="C1846" s="296"/>
      <c r="D1846" s="296"/>
      <c r="E1846" s="297"/>
      <c r="F1846" s="102"/>
      <c r="G1846" s="297"/>
      <c r="H1846" s="506"/>
      <c r="I1846" s="506"/>
      <c r="J1846" s="297"/>
      <c r="K1846" s="95"/>
      <c r="L1846" s="95"/>
    </row>
    <row r="1847" spans="1:12" ht="24.95" customHeight="1" x14ac:dyDescent="0.2">
      <c r="A1847" s="339"/>
      <c r="B1847" s="296"/>
      <c r="C1847" s="296"/>
      <c r="D1847" s="296"/>
      <c r="E1847" s="297"/>
      <c r="F1847" s="102"/>
      <c r="G1847" s="297"/>
      <c r="H1847" s="506"/>
      <c r="I1847" s="506"/>
      <c r="J1847" s="297"/>
      <c r="K1847" s="95"/>
      <c r="L1847" s="95"/>
    </row>
    <row r="1848" spans="1:12" ht="24.95" customHeight="1" x14ac:dyDescent="0.2">
      <c r="A1848" s="339"/>
      <c r="B1848" s="296"/>
      <c r="C1848" s="296"/>
      <c r="D1848" s="296"/>
      <c r="E1848" s="297"/>
      <c r="F1848" s="102"/>
      <c r="G1848" s="297"/>
      <c r="H1848" s="506"/>
      <c r="I1848" s="506"/>
      <c r="J1848" s="297"/>
      <c r="K1848" s="95"/>
      <c r="L1848" s="95"/>
    </row>
    <row r="1849" spans="1:12" ht="24.95" customHeight="1" x14ac:dyDescent="0.2">
      <c r="A1849" s="339"/>
      <c r="B1849" s="296"/>
      <c r="C1849" s="296"/>
      <c r="D1849" s="296"/>
      <c r="E1849" s="297"/>
      <c r="F1849" s="102"/>
      <c r="G1849" s="297"/>
      <c r="H1849" s="506"/>
      <c r="I1849" s="506"/>
      <c r="J1849" s="297"/>
      <c r="K1849" s="95"/>
      <c r="L1849" s="95"/>
    </row>
    <row r="1850" spans="1:12" ht="24.95" customHeight="1" x14ac:dyDescent="0.2">
      <c r="A1850" s="339"/>
      <c r="B1850" s="296"/>
      <c r="C1850" s="296"/>
      <c r="D1850" s="296"/>
      <c r="E1850" s="297"/>
      <c r="F1850" s="102"/>
      <c r="G1850" s="297"/>
      <c r="H1850" s="506"/>
      <c r="I1850" s="506"/>
      <c r="J1850" s="297"/>
      <c r="K1850" s="95"/>
      <c r="L1850" s="95"/>
    </row>
    <row r="1851" spans="1:12" ht="24.95" customHeight="1" x14ac:dyDescent="0.2">
      <c r="A1851" s="339"/>
      <c r="B1851" s="296"/>
      <c r="C1851" s="296"/>
      <c r="D1851" s="296"/>
      <c r="E1851" s="297"/>
      <c r="F1851" s="102"/>
      <c r="G1851" s="297"/>
      <c r="H1851" s="506"/>
      <c r="I1851" s="506"/>
      <c r="J1851" s="297"/>
      <c r="K1851" s="95"/>
      <c r="L1851" s="95"/>
    </row>
    <row r="1852" spans="1:12" ht="24.95" customHeight="1" x14ac:dyDescent="0.2">
      <c r="A1852" s="339"/>
      <c r="B1852" s="296"/>
      <c r="C1852" s="296"/>
      <c r="D1852" s="296"/>
      <c r="E1852" s="297"/>
      <c r="F1852" s="102"/>
      <c r="G1852" s="297"/>
      <c r="H1852" s="506"/>
      <c r="I1852" s="506"/>
      <c r="J1852" s="297"/>
      <c r="K1852" s="95"/>
      <c r="L1852" s="95"/>
    </row>
    <row r="1853" spans="1:12" ht="24.95" customHeight="1" x14ac:dyDescent="0.2">
      <c r="A1853" s="339"/>
      <c r="B1853" s="296"/>
      <c r="C1853" s="296"/>
      <c r="D1853" s="296"/>
      <c r="E1853" s="297"/>
      <c r="F1853" s="102"/>
      <c r="G1853" s="297"/>
      <c r="H1853" s="506"/>
      <c r="I1853" s="506"/>
      <c r="J1853" s="297"/>
      <c r="K1853" s="95"/>
      <c r="L1853" s="95"/>
    </row>
    <row r="1854" spans="1:12" ht="24.95" customHeight="1" x14ac:dyDescent="0.2">
      <c r="A1854" s="339"/>
      <c r="B1854" s="296"/>
      <c r="C1854" s="296"/>
      <c r="D1854" s="296"/>
      <c r="E1854" s="297"/>
      <c r="F1854" s="102"/>
      <c r="G1854" s="297"/>
      <c r="H1854" s="506"/>
      <c r="I1854" s="506"/>
      <c r="J1854" s="297"/>
      <c r="K1854" s="95"/>
      <c r="L1854" s="95"/>
    </row>
    <row r="1855" spans="1:12" ht="24.95" customHeight="1" x14ac:dyDescent="0.2">
      <c r="A1855" s="339"/>
      <c r="B1855" s="296"/>
      <c r="C1855" s="296"/>
      <c r="D1855" s="296"/>
      <c r="E1855" s="297"/>
      <c r="F1855" s="102"/>
      <c r="G1855" s="297"/>
      <c r="H1855" s="506"/>
      <c r="I1855" s="506"/>
      <c r="J1855" s="297"/>
      <c r="K1855" s="95"/>
      <c r="L1855" s="95"/>
    </row>
    <row r="1856" spans="1:12" ht="24.95" customHeight="1" x14ac:dyDescent="0.2">
      <c r="A1856" s="339"/>
      <c r="B1856" s="296"/>
      <c r="C1856" s="296"/>
      <c r="D1856" s="296"/>
      <c r="E1856" s="297"/>
      <c r="F1856" s="102"/>
      <c r="G1856" s="297"/>
      <c r="H1856" s="506"/>
      <c r="I1856" s="506"/>
      <c r="J1856" s="297"/>
      <c r="K1856" s="95"/>
      <c r="L1856" s="95"/>
    </row>
    <row r="1857" spans="1:12" ht="24.95" customHeight="1" x14ac:dyDescent="0.2">
      <c r="A1857" s="339"/>
      <c r="B1857" s="296"/>
      <c r="C1857" s="296"/>
      <c r="D1857" s="296"/>
      <c r="E1857" s="297"/>
      <c r="F1857" s="102"/>
      <c r="G1857" s="297"/>
      <c r="H1857" s="506"/>
      <c r="I1857" s="506"/>
      <c r="J1857" s="297"/>
      <c r="K1857" s="95"/>
      <c r="L1857" s="95"/>
    </row>
    <row r="1858" spans="1:12" ht="24.95" customHeight="1" x14ac:dyDescent="0.2">
      <c r="A1858" s="339"/>
      <c r="B1858" s="296"/>
      <c r="C1858" s="296"/>
      <c r="D1858" s="296"/>
      <c r="E1858" s="297"/>
      <c r="F1858" s="102"/>
      <c r="G1858" s="297"/>
      <c r="H1858" s="506"/>
      <c r="I1858" s="506"/>
      <c r="J1858" s="297"/>
      <c r="K1858" s="95"/>
      <c r="L1858" s="95"/>
    </row>
    <row r="1859" spans="1:12" ht="24.95" customHeight="1" x14ac:dyDescent="0.2">
      <c r="A1859" s="339"/>
      <c r="B1859" s="296"/>
      <c r="C1859" s="296"/>
      <c r="D1859" s="296"/>
      <c r="E1859" s="297"/>
      <c r="F1859" s="102"/>
      <c r="G1859" s="297"/>
      <c r="H1859" s="506"/>
      <c r="I1859" s="506"/>
      <c r="J1859" s="297"/>
      <c r="K1859" s="95"/>
      <c r="L1859" s="95"/>
    </row>
    <row r="1860" spans="1:12" ht="24.95" customHeight="1" x14ac:dyDescent="0.2">
      <c r="A1860" s="339"/>
      <c r="B1860" s="296"/>
      <c r="C1860" s="296"/>
      <c r="D1860" s="296"/>
      <c r="E1860" s="297"/>
      <c r="F1860" s="102"/>
      <c r="G1860" s="297"/>
      <c r="H1860" s="506"/>
      <c r="I1860" s="506"/>
      <c r="J1860" s="297"/>
      <c r="K1860" s="95"/>
      <c r="L1860" s="95"/>
    </row>
    <row r="1861" spans="1:12" ht="24.95" customHeight="1" x14ac:dyDescent="0.2">
      <c r="A1861" s="339"/>
      <c r="B1861" s="296"/>
      <c r="C1861" s="296"/>
      <c r="D1861" s="296"/>
      <c r="E1861" s="297"/>
      <c r="F1861" s="102"/>
      <c r="G1861" s="297"/>
      <c r="H1861" s="506"/>
      <c r="I1861" s="506"/>
      <c r="J1861" s="297"/>
      <c r="K1861" s="95"/>
      <c r="L1861" s="95"/>
    </row>
    <row r="1862" spans="1:12" ht="24.95" customHeight="1" x14ac:dyDescent="0.2">
      <c r="A1862" s="339"/>
      <c r="B1862" s="296"/>
      <c r="C1862" s="296"/>
      <c r="D1862" s="296"/>
      <c r="E1862" s="297"/>
      <c r="F1862" s="102"/>
      <c r="G1862" s="297"/>
      <c r="H1862" s="506"/>
      <c r="I1862" s="506"/>
      <c r="J1862" s="297"/>
      <c r="K1862" s="95"/>
      <c r="L1862" s="95"/>
    </row>
    <row r="1863" spans="1:12" ht="24.95" customHeight="1" x14ac:dyDescent="0.2">
      <c r="A1863" s="339"/>
      <c r="B1863" s="296"/>
      <c r="C1863" s="296"/>
      <c r="D1863" s="296"/>
      <c r="E1863" s="297"/>
      <c r="F1863" s="102"/>
      <c r="G1863" s="297"/>
      <c r="H1863" s="506"/>
      <c r="I1863" s="506"/>
      <c r="J1863" s="297"/>
      <c r="K1863" s="95"/>
      <c r="L1863" s="95"/>
    </row>
    <row r="1864" spans="1:12" ht="24.95" customHeight="1" x14ac:dyDescent="0.2">
      <c r="A1864" s="339"/>
      <c r="B1864" s="296"/>
      <c r="C1864" s="296"/>
      <c r="D1864" s="296"/>
      <c r="E1864" s="297"/>
      <c r="F1864" s="102"/>
      <c r="G1864" s="297"/>
      <c r="H1864" s="506"/>
      <c r="I1864" s="506"/>
      <c r="J1864" s="297"/>
      <c r="K1864" s="95"/>
      <c r="L1864" s="95"/>
    </row>
    <row r="1865" spans="1:12" ht="24.95" customHeight="1" x14ac:dyDescent="0.2">
      <c r="A1865" s="339"/>
      <c r="B1865" s="296"/>
      <c r="C1865" s="296"/>
      <c r="D1865" s="296"/>
      <c r="E1865" s="297"/>
      <c r="F1865" s="102"/>
      <c r="G1865" s="297"/>
      <c r="H1865" s="506"/>
      <c r="I1865" s="506"/>
      <c r="J1865" s="297"/>
      <c r="K1865" s="95"/>
      <c r="L1865" s="95"/>
    </row>
    <row r="1866" spans="1:12" ht="24.95" customHeight="1" x14ac:dyDescent="0.2">
      <c r="A1866" s="339"/>
      <c r="B1866" s="296"/>
      <c r="C1866" s="296"/>
      <c r="D1866" s="296"/>
      <c r="E1866" s="297"/>
      <c r="F1866" s="102"/>
      <c r="G1866" s="297"/>
      <c r="H1866" s="506"/>
      <c r="I1866" s="506"/>
      <c r="J1866" s="297"/>
      <c r="K1866" s="95"/>
      <c r="L1866" s="95"/>
    </row>
    <row r="1867" spans="1:12" ht="24.95" customHeight="1" x14ac:dyDescent="0.2">
      <c r="A1867" s="339"/>
      <c r="B1867" s="296"/>
      <c r="C1867" s="296"/>
      <c r="D1867" s="296"/>
      <c r="E1867" s="297"/>
      <c r="F1867" s="102"/>
      <c r="G1867" s="297"/>
      <c r="H1867" s="506"/>
      <c r="I1867" s="506"/>
      <c r="J1867" s="297"/>
      <c r="K1867" s="95"/>
      <c r="L1867" s="95"/>
    </row>
    <row r="1868" spans="1:12" ht="24.95" customHeight="1" x14ac:dyDescent="0.2">
      <c r="A1868" s="339"/>
      <c r="B1868" s="296"/>
      <c r="C1868" s="296"/>
      <c r="D1868" s="296"/>
      <c r="E1868" s="297"/>
      <c r="F1868" s="102"/>
      <c r="G1868" s="297"/>
      <c r="H1868" s="506"/>
      <c r="I1868" s="506"/>
      <c r="J1868" s="297"/>
      <c r="K1868" s="95"/>
      <c r="L1868" s="95"/>
    </row>
    <row r="1869" spans="1:12" ht="24.95" customHeight="1" x14ac:dyDescent="0.2">
      <c r="A1869" s="339"/>
      <c r="B1869" s="296"/>
      <c r="C1869" s="296"/>
      <c r="D1869" s="296"/>
      <c r="E1869" s="297"/>
      <c r="F1869" s="102"/>
      <c r="G1869" s="297"/>
      <c r="H1869" s="506"/>
      <c r="I1869" s="506"/>
      <c r="J1869" s="297"/>
      <c r="K1869" s="95"/>
      <c r="L1869" s="95"/>
    </row>
    <row r="1870" spans="1:12" ht="24.95" customHeight="1" x14ac:dyDescent="0.2">
      <c r="A1870" s="339"/>
      <c r="B1870" s="296"/>
      <c r="C1870" s="296"/>
      <c r="D1870" s="296"/>
      <c r="E1870" s="297"/>
      <c r="F1870" s="102"/>
      <c r="G1870" s="297"/>
      <c r="H1870" s="506"/>
      <c r="I1870" s="506"/>
      <c r="J1870" s="297"/>
      <c r="K1870" s="95"/>
      <c r="L1870" s="95"/>
    </row>
    <row r="1871" spans="1:12" ht="24.95" customHeight="1" x14ac:dyDescent="0.2">
      <c r="A1871" s="339"/>
      <c r="B1871" s="296"/>
      <c r="C1871" s="296"/>
      <c r="D1871" s="296"/>
      <c r="E1871" s="297"/>
      <c r="F1871" s="102"/>
      <c r="G1871" s="297"/>
      <c r="H1871" s="506"/>
      <c r="I1871" s="506"/>
      <c r="J1871" s="297"/>
      <c r="K1871" s="95"/>
      <c r="L1871" s="95"/>
    </row>
    <row r="1872" spans="1:12" ht="24.95" customHeight="1" x14ac:dyDescent="0.2">
      <c r="A1872" s="339"/>
      <c r="B1872" s="296"/>
      <c r="C1872" s="296"/>
      <c r="D1872" s="296"/>
      <c r="E1872" s="297"/>
      <c r="F1872" s="102"/>
      <c r="G1872" s="297"/>
      <c r="H1872" s="506"/>
      <c r="I1872" s="506"/>
      <c r="J1872" s="297"/>
      <c r="K1872" s="95"/>
      <c r="L1872" s="95"/>
    </row>
    <row r="1873" spans="1:12" ht="24.95" customHeight="1" x14ac:dyDescent="0.2">
      <c r="A1873" s="339"/>
      <c r="B1873" s="296"/>
      <c r="C1873" s="296"/>
      <c r="D1873" s="296"/>
      <c r="E1873" s="297"/>
      <c r="F1873" s="102"/>
      <c r="G1873" s="297"/>
      <c r="H1873" s="506"/>
      <c r="I1873" s="506"/>
      <c r="J1873" s="297"/>
      <c r="K1873" s="95"/>
      <c r="L1873" s="95"/>
    </row>
    <row r="1874" spans="1:12" ht="24.95" customHeight="1" x14ac:dyDescent="0.2">
      <c r="A1874" s="339"/>
      <c r="B1874" s="296"/>
      <c r="C1874" s="296"/>
      <c r="D1874" s="296"/>
      <c r="E1874" s="297"/>
      <c r="F1874" s="102"/>
      <c r="G1874" s="297"/>
      <c r="H1874" s="506"/>
      <c r="I1874" s="506"/>
      <c r="J1874" s="297"/>
      <c r="K1874" s="95"/>
      <c r="L1874" s="95"/>
    </row>
    <row r="1875" spans="1:12" ht="24.95" customHeight="1" x14ac:dyDescent="0.2">
      <c r="A1875" s="339"/>
      <c r="B1875" s="296"/>
      <c r="C1875" s="296"/>
      <c r="D1875" s="296"/>
      <c r="E1875" s="297"/>
      <c r="F1875" s="102"/>
      <c r="G1875" s="297"/>
      <c r="H1875" s="506"/>
      <c r="I1875" s="506"/>
      <c r="J1875" s="297"/>
      <c r="K1875" s="95"/>
      <c r="L1875" s="95"/>
    </row>
    <row r="1876" spans="1:12" ht="24.95" customHeight="1" x14ac:dyDescent="0.2">
      <c r="A1876" s="339"/>
      <c r="B1876" s="296"/>
      <c r="C1876" s="296"/>
      <c r="D1876" s="296"/>
      <c r="E1876" s="297"/>
      <c r="F1876" s="102"/>
      <c r="G1876" s="297"/>
      <c r="H1876" s="506"/>
      <c r="I1876" s="506"/>
      <c r="J1876" s="297"/>
      <c r="K1876" s="95"/>
      <c r="L1876" s="95"/>
    </row>
    <row r="1877" spans="1:12" ht="24.95" customHeight="1" x14ac:dyDescent="0.2">
      <c r="A1877" s="339"/>
      <c r="B1877" s="296"/>
      <c r="C1877" s="296"/>
      <c r="D1877" s="296"/>
      <c r="E1877" s="297"/>
      <c r="F1877" s="102"/>
      <c r="G1877" s="297"/>
      <c r="H1877" s="506"/>
      <c r="I1877" s="506"/>
      <c r="J1877" s="297"/>
      <c r="K1877" s="95"/>
      <c r="L1877" s="95"/>
    </row>
    <row r="1878" spans="1:12" ht="24.95" customHeight="1" x14ac:dyDescent="0.2">
      <c r="A1878" s="339"/>
      <c r="B1878" s="296"/>
      <c r="C1878" s="296"/>
      <c r="D1878" s="296"/>
      <c r="E1878" s="297"/>
      <c r="F1878" s="102"/>
      <c r="G1878" s="297"/>
      <c r="H1878" s="506"/>
      <c r="I1878" s="506"/>
      <c r="J1878" s="297"/>
      <c r="K1878" s="95"/>
      <c r="L1878" s="95"/>
    </row>
    <row r="1879" spans="1:12" ht="24.95" customHeight="1" x14ac:dyDescent="0.2">
      <c r="A1879" s="339"/>
      <c r="B1879" s="296"/>
      <c r="C1879" s="296"/>
      <c r="D1879" s="296"/>
      <c r="E1879" s="297"/>
      <c r="F1879" s="102"/>
      <c r="G1879" s="297"/>
      <c r="H1879" s="506"/>
      <c r="I1879" s="506"/>
      <c r="J1879" s="297"/>
      <c r="K1879" s="95"/>
      <c r="L1879" s="95"/>
    </row>
    <row r="1880" spans="1:12" ht="24.95" customHeight="1" x14ac:dyDescent="0.2">
      <c r="A1880" s="339"/>
      <c r="B1880" s="296"/>
      <c r="C1880" s="296"/>
      <c r="D1880" s="296"/>
      <c r="E1880" s="297"/>
      <c r="F1880" s="102"/>
      <c r="G1880" s="297"/>
      <c r="H1880" s="506"/>
      <c r="I1880" s="506"/>
      <c r="J1880" s="297"/>
      <c r="K1880" s="95"/>
      <c r="L1880" s="95"/>
    </row>
    <row r="1881" spans="1:12" ht="24.95" customHeight="1" x14ac:dyDescent="0.2">
      <c r="A1881" s="339"/>
      <c r="B1881" s="296"/>
      <c r="C1881" s="296"/>
      <c r="D1881" s="296"/>
      <c r="E1881" s="297"/>
      <c r="F1881" s="102"/>
      <c r="G1881" s="297"/>
      <c r="H1881" s="506"/>
      <c r="I1881" s="506"/>
      <c r="J1881" s="297"/>
      <c r="K1881" s="95"/>
      <c r="L1881" s="95"/>
    </row>
    <row r="1882" spans="1:12" ht="24.95" customHeight="1" x14ac:dyDescent="0.2">
      <c r="A1882" s="339"/>
      <c r="B1882" s="296"/>
      <c r="C1882" s="296"/>
      <c r="D1882" s="296"/>
      <c r="E1882" s="297"/>
      <c r="F1882" s="102"/>
      <c r="G1882" s="297"/>
      <c r="H1882" s="506"/>
      <c r="I1882" s="506"/>
      <c r="J1882" s="297"/>
      <c r="K1882" s="95"/>
      <c r="L1882" s="95"/>
    </row>
    <row r="1883" spans="1:12" ht="24.95" customHeight="1" x14ac:dyDescent="0.2">
      <c r="A1883" s="339"/>
      <c r="B1883" s="296"/>
      <c r="C1883" s="296"/>
      <c r="D1883" s="296"/>
      <c r="E1883" s="297"/>
      <c r="F1883" s="102"/>
      <c r="G1883" s="297"/>
      <c r="H1883" s="506"/>
      <c r="I1883" s="506"/>
      <c r="J1883" s="297"/>
      <c r="K1883" s="95"/>
      <c r="L1883" s="95"/>
    </row>
    <row r="1884" spans="1:12" ht="24.95" customHeight="1" x14ac:dyDescent="0.2">
      <c r="A1884" s="339"/>
      <c r="B1884" s="296"/>
      <c r="C1884" s="296"/>
      <c r="D1884" s="296"/>
      <c r="E1884" s="297"/>
      <c r="F1884" s="102"/>
      <c r="G1884" s="297"/>
      <c r="H1884" s="506"/>
      <c r="I1884" s="506"/>
      <c r="J1884" s="297"/>
      <c r="K1884" s="95"/>
      <c r="L1884" s="95"/>
    </row>
    <row r="1885" spans="1:12" ht="24.95" customHeight="1" x14ac:dyDescent="0.2">
      <c r="A1885" s="339"/>
      <c r="B1885" s="296"/>
      <c r="C1885" s="296"/>
      <c r="D1885" s="296"/>
      <c r="E1885" s="297"/>
      <c r="F1885" s="102"/>
      <c r="G1885" s="297"/>
      <c r="H1885" s="506"/>
      <c r="I1885" s="506"/>
      <c r="J1885" s="297"/>
      <c r="K1885" s="95"/>
      <c r="L1885" s="95"/>
    </row>
    <row r="1886" spans="1:12" ht="24.95" customHeight="1" x14ac:dyDescent="0.2">
      <c r="A1886" s="339"/>
      <c r="B1886" s="296"/>
      <c r="C1886" s="296"/>
      <c r="D1886" s="296"/>
      <c r="E1886" s="297"/>
      <c r="F1886" s="102"/>
      <c r="G1886" s="297"/>
      <c r="H1886" s="506"/>
      <c r="I1886" s="506"/>
      <c r="J1886" s="297"/>
      <c r="K1886" s="95"/>
      <c r="L1886" s="95"/>
    </row>
    <row r="1887" spans="1:12" ht="24.95" customHeight="1" x14ac:dyDescent="0.2">
      <c r="A1887" s="339"/>
      <c r="B1887" s="296"/>
      <c r="C1887" s="296"/>
      <c r="D1887" s="296"/>
      <c r="E1887" s="297"/>
      <c r="F1887" s="102"/>
      <c r="G1887" s="297"/>
      <c r="H1887" s="506"/>
      <c r="I1887" s="506"/>
      <c r="J1887" s="297"/>
      <c r="K1887" s="95"/>
      <c r="L1887" s="95"/>
    </row>
    <row r="1888" spans="1:12" ht="24.95" customHeight="1" x14ac:dyDescent="0.2">
      <c r="A1888" s="339"/>
      <c r="B1888" s="296"/>
      <c r="C1888" s="296"/>
      <c r="D1888" s="296"/>
      <c r="E1888" s="297"/>
      <c r="F1888" s="102"/>
      <c r="G1888" s="297"/>
      <c r="H1888" s="506"/>
      <c r="I1888" s="506"/>
      <c r="J1888" s="297"/>
      <c r="K1888" s="95"/>
      <c r="L1888" s="95"/>
    </row>
    <row r="1889" spans="1:12" ht="24.95" customHeight="1" x14ac:dyDescent="0.2">
      <c r="A1889" s="339"/>
      <c r="B1889" s="296"/>
      <c r="C1889" s="296"/>
      <c r="D1889" s="296"/>
      <c r="E1889" s="297"/>
      <c r="F1889" s="102"/>
      <c r="G1889" s="297"/>
      <c r="H1889" s="506"/>
      <c r="I1889" s="506"/>
      <c r="J1889" s="297"/>
      <c r="K1889" s="95"/>
      <c r="L1889" s="95"/>
    </row>
    <row r="1890" spans="1:12" ht="24.95" customHeight="1" x14ac:dyDescent="0.2">
      <c r="A1890" s="339"/>
      <c r="B1890" s="296"/>
      <c r="C1890" s="296"/>
      <c r="D1890" s="296"/>
      <c r="E1890" s="297"/>
      <c r="F1890" s="102"/>
      <c r="G1890" s="297"/>
      <c r="H1890" s="506"/>
      <c r="I1890" s="506"/>
      <c r="J1890" s="297"/>
      <c r="K1890" s="95"/>
      <c r="L1890" s="95"/>
    </row>
    <row r="1891" spans="1:12" ht="24.95" customHeight="1" x14ac:dyDescent="0.2">
      <c r="A1891" s="339"/>
      <c r="B1891" s="296"/>
      <c r="C1891" s="296"/>
      <c r="D1891" s="296"/>
      <c r="E1891" s="297"/>
      <c r="F1891" s="102"/>
      <c r="G1891" s="297"/>
      <c r="H1891" s="506"/>
      <c r="I1891" s="506"/>
      <c r="J1891" s="297"/>
      <c r="K1891" s="95"/>
      <c r="L1891" s="95"/>
    </row>
    <row r="1892" spans="1:12" ht="24.95" customHeight="1" x14ac:dyDescent="0.2">
      <c r="A1892" s="339"/>
      <c r="B1892" s="296"/>
      <c r="C1892" s="296"/>
      <c r="D1892" s="296"/>
      <c r="E1892" s="297"/>
      <c r="F1892" s="102"/>
      <c r="G1892" s="297"/>
      <c r="H1892" s="506"/>
      <c r="I1892" s="506"/>
      <c r="J1892" s="297"/>
      <c r="K1892" s="95"/>
      <c r="L1892" s="95"/>
    </row>
    <row r="1893" spans="1:12" ht="24.95" customHeight="1" x14ac:dyDescent="0.2">
      <c r="A1893" s="339"/>
      <c r="B1893" s="296"/>
      <c r="C1893" s="296"/>
      <c r="D1893" s="296"/>
      <c r="E1893" s="297"/>
      <c r="F1893" s="102"/>
      <c r="G1893" s="297"/>
      <c r="H1893" s="506"/>
      <c r="I1893" s="506"/>
      <c r="J1893" s="297"/>
      <c r="K1893" s="95"/>
      <c r="L1893" s="95"/>
    </row>
    <row r="1894" spans="1:12" ht="24.95" customHeight="1" x14ac:dyDescent="0.2">
      <c r="A1894" s="339"/>
      <c r="B1894" s="296"/>
      <c r="C1894" s="296"/>
      <c r="D1894" s="296"/>
      <c r="E1894" s="297"/>
      <c r="F1894" s="102"/>
      <c r="G1894" s="297"/>
      <c r="H1894" s="506"/>
      <c r="I1894" s="506"/>
      <c r="J1894" s="297"/>
      <c r="K1894" s="95"/>
      <c r="L1894" s="95"/>
    </row>
    <row r="1895" spans="1:12" ht="24.95" customHeight="1" x14ac:dyDescent="0.2">
      <c r="A1895" s="339"/>
      <c r="B1895" s="296"/>
      <c r="C1895" s="296"/>
      <c r="D1895" s="296"/>
      <c r="E1895" s="297"/>
      <c r="F1895" s="102"/>
      <c r="G1895" s="297"/>
      <c r="H1895" s="506"/>
      <c r="I1895" s="506"/>
      <c r="J1895" s="297"/>
      <c r="K1895" s="95"/>
      <c r="L1895" s="95"/>
    </row>
    <row r="1896" spans="1:12" ht="24.95" customHeight="1" x14ac:dyDescent="0.2">
      <c r="A1896" s="339"/>
      <c r="B1896" s="296"/>
      <c r="C1896" s="296"/>
      <c r="D1896" s="296"/>
      <c r="E1896" s="297"/>
      <c r="F1896" s="102"/>
      <c r="G1896" s="297"/>
      <c r="H1896" s="506"/>
      <c r="I1896" s="506"/>
      <c r="J1896" s="297"/>
      <c r="K1896" s="95"/>
      <c r="L1896" s="95"/>
    </row>
    <row r="1897" spans="1:12" ht="24.95" customHeight="1" x14ac:dyDescent="0.2">
      <c r="A1897" s="339"/>
      <c r="B1897" s="296"/>
      <c r="C1897" s="296"/>
      <c r="D1897" s="296"/>
      <c r="E1897" s="297"/>
      <c r="F1897" s="102"/>
      <c r="G1897" s="297"/>
      <c r="H1897" s="506"/>
      <c r="I1897" s="506"/>
      <c r="J1897" s="297"/>
      <c r="K1897" s="95"/>
      <c r="L1897" s="95"/>
    </row>
    <row r="1898" spans="1:12" ht="24.95" customHeight="1" x14ac:dyDescent="0.2">
      <c r="A1898" s="339"/>
      <c r="B1898" s="296"/>
      <c r="C1898" s="296"/>
      <c r="D1898" s="296"/>
      <c r="E1898" s="297"/>
      <c r="F1898" s="102"/>
      <c r="G1898" s="297"/>
      <c r="H1898" s="506"/>
      <c r="I1898" s="506"/>
      <c r="J1898" s="297"/>
      <c r="K1898" s="95"/>
      <c r="L1898" s="95"/>
    </row>
    <row r="1899" spans="1:12" ht="24.95" customHeight="1" x14ac:dyDescent="0.2">
      <c r="A1899" s="339"/>
      <c r="B1899" s="296"/>
      <c r="C1899" s="296"/>
      <c r="D1899" s="296"/>
      <c r="E1899" s="297"/>
      <c r="F1899" s="102"/>
      <c r="G1899" s="297"/>
      <c r="H1899" s="506"/>
      <c r="I1899" s="506"/>
      <c r="J1899" s="297"/>
      <c r="K1899" s="95"/>
      <c r="L1899" s="95"/>
    </row>
    <row r="1900" spans="1:12" ht="24.95" customHeight="1" x14ac:dyDescent="0.2">
      <c r="A1900" s="339"/>
      <c r="B1900" s="296"/>
      <c r="C1900" s="296"/>
      <c r="D1900" s="296"/>
      <c r="E1900" s="297"/>
      <c r="F1900" s="102"/>
      <c r="G1900" s="297"/>
      <c r="H1900" s="506"/>
      <c r="I1900" s="506"/>
      <c r="J1900" s="297"/>
      <c r="K1900" s="95"/>
      <c r="L1900" s="95"/>
    </row>
    <row r="1901" spans="1:12" ht="24.95" customHeight="1" x14ac:dyDescent="0.2">
      <c r="A1901" s="339"/>
      <c r="B1901" s="296"/>
      <c r="C1901" s="296"/>
      <c r="D1901" s="296"/>
      <c r="E1901" s="297"/>
      <c r="F1901" s="102"/>
      <c r="G1901" s="297"/>
      <c r="H1901" s="506"/>
      <c r="I1901" s="506"/>
      <c r="J1901" s="297"/>
      <c r="K1901" s="95"/>
      <c r="L1901" s="95"/>
    </row>
    <row r="1902" spans="1:12" ht="24.95" customHeight="1" x14ac:dyDescent="0.2">
      <c r="A1902" s="339"/>
      <c r="B1902" s="296"/>
      <c r="C1902" s="296"/>
      <c r="D1902" s="296"/>
      <c r="E1902" s="297"/>
      <c r="F1902" s="102"/>
      <c r="G1902" s="297"/>
      <c r="H1902" s="506"/>
      <c r="I1902" s="506"/>
      <c r="J1902" s="297"/>
      <c r="K1902" s="95"/>
      <c r="L1902" s="95"/>
    </row>
    <row r="1903" spans="1:12" ht="24.95" customHeight="1" x14ac:dyDescent="0.2">
      <c r="A1903" s="339"/>
      <c r="B1903" s="296"/>
      <c r="C1903" s="296"/>
      <c r="D1903" s="296"/>
      <c r="E1903" s="297"/>
      <c r="F1903" s="102"/>
      <c r="G1903" s="297"/>
      <c r="H1903" s="506"/>
      <c r="I1903" s="506"/>
      <c r="J1903" s="297"/>
      <c r="K1903" s="95"/>
      <c r="L1903" s="95"/>
    </row>
    <row r="1904" spans="1:12" ht="24.95" customHeight="1" x14ac:dyDescent="0.2">
      <c r="A1904" s="339"/>
      <c r="B1904" s="296"/>
      <c r="C1904" s="296"/>
      <c r="D1904" s="296"/>
      <c r="E1904" s="297"/>
      <c r="F1904" s="102"/>
      <c r="G1904" s="297"/>
      <c r="H1904" s="506"/>
      <c r="I1904" s="506"/>
      <c r="J1904" s="297"/>
      <c r="K1904" s="95"/>
      <c r="L1904" s="95"/>
    </row>
    <row r="1905" spans="1:12" ht="24.95" customHeight="1" x14ac:dyDescent="0.2">
      <c r="A1905" s="339"/>
      <c r="B1905" s="296"/>
      <c r="C1905" s="296"/>
      <c r="D1905" s="296"/>
      <c r="E1905" s="297"/>
      <c r="F1905" s="102"/>
      <c r="G1905" s="297"/>
      <c r="H1905" s="506"/>
      <c r="I1905" s="506"/>
      <c r="J1905" s="297"/>
      <c r="K1905" s="95"/>
      <c r="L1905" s="95"/>
    </row>
    <row r="1906" spans="1:12" ht="24.95" customHeight="1" x14ac:dyDescent="0.2">
      <c r="A1906" s="339"/>
      <c r="B1906" s="296"/>
      <c r="C1906" s="296"/>
      <c r="D1906" s="296"/>
      <c r="E1906" s="297"/>
      <c r="F1906" s="102"/>
      <c r="G1906" s="297"/>
      <c r="H1906" s="506"/>
      <c r="I1906" s="506"/>
      <c r="J1906" s="297"/>
      <c r="K1906" s="95"/>
      <c r="L1906" s="95"/>
    </row>
    <row r="1907" spans="1:12" ht="24.95" customHeight="1" x14ac:dyDescent="0.2">
      <c r="A1907" s="339"/>
      <c r="B1907" s="296"/>
      <c r="C1907" s="296"/>
      <c r="D1907" s="296"/>
      <c r="E1907" s="297"/>
      <c r="F1907" s="102"/>
      <c r="G1907" s="297"/>
      <c r="H1907" s="506"/>
      <c r="I1907" s="506"/>
      <c r="J1907" s="297"/>
      <c r="K1907" s="95"/>
      <c r="L1907" s="95"/>
    </row>
    <row r="1908" spans="1:12" ht="24.95" customHeight="1" x14ac:dyDescent="0.2">
      <c r="A1908" s="339"/>
      <c r="B1908" s="296"/>
      <c r="C1908" s="296"/>
      <c r="D1908" s="296"/>
      <c r="E1908" s="297"/>
      <c r="F1908" s="102"/>
      <c r="G1908" s="297"/>
      <c r="H1908" s="506"/>
      <c r="I1908" s="506"/>
      <c r="J1908" s="297"/>
      <c r="K1908" s="95"/>
      <c r="L1908" s="95"/>
    </row>
    <row r="1909" spans="1:12" ht="24.95" customHeight="1" x14ac:dyDescent="0.2">
      <c r="A1909" s="339"/>
      <c r="B1909" s="296"/>
      <c r="C1909" s="296"/>
      <c r="D1909" s="296"/>
      <c r="E1909" s="297"/>
      <c r="F1909" s="102"/>
      <c r="G1909" s="297"/>
      <c r="H1909" s="506"/>
      <c r="I1909" s="506"/>
      <c r="J1909" s="297"/>
      <c r="K1909" s="95"/>
      <c r="L1909" s="95"/>
    </row>
    <row r="1910" spans="1:12" ht="24.95" customHeight="1" x14ac:dyDescent="0.2">
      <c r="A1910" s="339"/>
      <c r="B1910" s="296"/>
      <c r="C1910" s="296"/>
      <c r="D1910" s="296"/>
      <c r="E1910" s="297"/>
      <c r="F1910" s="102"/>
      <c r="G1910" s="297"/>
      <c r="H1910" s="506"/>
      <c r="I1910" s="506"/>
      <c r="J1910" s="297"/>
      <c r="K1910" s="95"/>
      <c r="L1910" s="95"/>
    </row>
    <row r="1911" spans="1:12" ht="24.95" customHeight="1" x14ac:dyDescent="0.2">
      <c r="A1911" s="339"/>
      <c r="B1911" s="296"/>
      <c r="C1911" s="296"/>
      <c r="D1911" s="296"/>
      <c r="E1911" s="297"/>
      <c r="F1911" s="102"/>
      <c r="G1911" s="297"/>
      <c r="H1911" s="506"/>
      <c r="I1911" s="506"/>
      <c r="J1911" s="297"/>
      <c r="K1911" s="95"/>
      <c r="L1911" s="95"/>
    </row>
    <row r="1912" spans="1:12" ht="24.95" customHeight="1" x14ac:dyDescent="0.2">
      <c r="A1912" s="339"/>
      <c r="B1912" s="296"/>
      <c r="C1912" s="296"/>
      <c r="D1912" s="296"/>
      <c r="E1912" s="297"/>
      <c r="F1912" s="102"/>
      <c r="G1912" s="297"/>
      <c r="H1912" s="506"/>
      <c r="I1912" s="506"/>
      <c r="J1912" s="297"/>
      <c r="K1912" s="95"/>
      <c r="L1912" s="95"/>
    </row>
    <row r="1913" spans="1:12" ht="24.95" customHeight="1" x14ac:dyDescent="0.2">
      <c r="A1913" s="339"/>
      <c r="B1913" s="296"/>
      <c r="C1913" s="296"/>
      <c r="D1913" s="296"/>
      <c r="E1913" s="297"/>
      <c r="F1913" s="102"/>
      <c r="G1913" s="297"/>
      <c r="H1913" s="506"/>
      <c r="I1913" s="506"/>
      <c r="J1913" s="297"/>
      <c r="K1913" s="95"/>
      <c r="L1913" s="95"/>
    </row>
    <row r="1914" spans="1:12" ht="24.95" customHeight="1" x14ac:dyDescent="0.2">
      <c r="A1914" s="339"/>
      <c r="B1914" s="296"/>
      <c r="C1914" s="296"/>
      <c r="D1914" s="296"/>
      <c r="E1914" s="297"/>
      <c r="F1914" s="102"/>
      <c r="G1914" s="297"/>
      <c r="H1914" s="506"/>
      <c r="I1914" s="506"/>
      <c r="J1914" s="297"/>
      <c r="K1914" s="95"/>
      <c r="L1914" s="95"/>
    </row>
    <row r="1915" spans="1:12" ht="24.95" customHeight="1" x14ac:dyDescent="0.2">
      <c r="A1915" s="339"/>
      <c r="B1915" s="296"/>
      <c r="C1915" s="296"/>
      <c r="D1915" s="296"/>
      <c r="E1915" s="297"/>
      <c r="F1915" s="102"/>
      <c r="G1915" s="297"/>
      <c r="H1915" s="506"/>
      <c r="I1915" s="506"/>
      <c r="J1915" s="297"/>
      <c r="K1915" s="95"/>
      <c r="L1915" s="95"/>
    </row>
    <row r="1916" spans="1:12" ht="24.95" customHeight="1" x14ac:dyDescent="0.2">
      <c r="A1916" s="339"/>
      <c r="B1916" s="296"/>
      <c r="C1916" s="296"/>
      <c r="D1916" s="296"/>
      <c r="E1916" s="297"/>
      <c r="F1916" s="102"/>
      <c r="G1916" s="297"/>
      <c r="H1916" s="506"/>
      <c r="I1916" s="506"/>
      <c r="J1916" s="297"/>
      <c r="K1916" s="95"/>
      <c r="L1916" s="95"/>
    </row>
    <row r="1917" spans="1:12" ht="24.95" customHeight="1" x14ac:dyDescent="0.2">
      <c r="A1917" s="339"/>
      <c r="B1917" s="296"/>
      <c r="C1917" s="296"/>
      <c r="D1917" s="296"/>
      <c r="E1917" s="297"/>
      <c r="F1917" s="102"/>
      <c r="G1917" s="297"/>
      <c r="H1917" s="506"/>
      <c r="I1917" s="506"/>
      <c r="J1917" s="297"/>
      <c r="K1917" s="95"/>
      <c r="L1917" s="95"/>
    </row>
    <row r="1918" spans="1:12" ht="24.95" customHeight="1" x14ac:dyDescent="0.2">
      <c r="A1918" s="339"/>
      <c r="B1918" s="296"/>
      <c r="C1918" s="296"/>
      <c r="D1918" s="296"/>
      <c r="E1918" s="297"/>
      <c r="F1918" s="102"/>
      <c r="G1918" s="297"/>
      <c r="H1918" s="506"/>
      <c r="I1918" s="506"/>
      <c r="J1918" s="297"/>
      <c r="K1918" s="95"/>
      <c r="L1918" s="95"/>
    </row>
    <row r="1919" spans="1:12" ht="24.95" customHeight="1" x14ac:dyDescent="0.2">
      <c r="A1919" s="339"/>
      <c r="B1919" s="296"/>
      <c r="C1919" s="296"/>
      <c r="D1919" s="296"/>
      <c r="E1919" s="297"/>
      <c r="F1919" s="102"/>
      <c r="G1919" s="297"/>
      <c r="H1919" s="506"/>
      <c r="I1919" s="506"/>
      <c r="J1919" s="297"/>
      <c r="K1919" s="95"/>
      <c r="L1919" s="95"/>
    </row>
    <row r="1920" spans="1:12" ht="24.95" customHeight="1" x14ac:dyDescent="0.2">
      <c r="A1920" s="339"/>
      <c r="B1920" s="296"/>
      <c r="C1920" s="296"/>
      <c r="D1920" s="296"/>
      <c r="E1920" s="297"/>
      <c r="F1920" s="102"/>
      <c r="G1920" s="297"/>
      <c r="H1920" s="506"/>
      <c r="I1920" s="506"/>
      <c r="J1920" s="297"/>
      <c r="K1920" s="95"/>
      <c r="L1920" s="95"/>
    </row>
    <row r="1921" spans="1:12" ht="24.95" customHeight="1" x14ac:dyDescent="0.2">
      <c r="A1921" s="339"/>
      <c r="B1921" s="296"/>
      <c r="C1921" s="296"/>
      <c r="D1921" s="296"/>
      <c r="E1921" s="297"/>
      <c r="F1921" s="102"/>
      <c r="G1921" s="297"/>
      <c r="H1921" s="506"/>
      <c r="I1921" s="506"/>
      <c r="J1921" s="297"/>
      <c r="K1921" s="95"/>
      <c r="L1921" s="95"/>
    </row>
    <row r="1922" spans="1:12" ht="24.95" customHeight="1" x14ac:dyDescent="0.2">
      <c r="A1922" s="339"/>
      <c r="B1922" s="296"/>
      <c r="C1922" s="296"/>
      <c r="D1922" s="296"/>
      <c r="E1922" s="297"/>
      <c r="F1922" s="102"/>
      <c r="G1922" s="297"/>
      <c r="H1922" s="506"/>
      <c r="I1922" s="506"/>
      <c r="J1922" s="297"/>
      <c r="K1922" s="95"/>
      <c r="L1922" s="95"/>
    </row>
    <row r="1923" spans="1:12" ht="24.95" customHeight="1" x14ac:dyDescent="0.2">
      <c r="A1923" s="339"/>
      <c r="B1923" s="296"/>
      <c r="C1923" s="296"/>
      <c r="D1923" s="296"/>
      <c r="E1923" s="297"/>
      <c r="F1923" s="102"/>
      <c r="G1923" s="297"/>
      <c r="H1923" s="506"/>
      <c r="I1923" s="506"/>
      <c r="J1923" s="297"/>
      <c r="K1923" s="95"/>
      <c r="L1923" s="95"/>
    </row>
    <row r="1924" spans="1:12" ht="24.95" customHeight="1" x14ac:dyDescent="0.2">
      <c r="A1924" s="339"/>
      <c r="B1924" s="296"/>
      <c r="C1924" s="296"/>
      <c r="D1924" s="296"/>
      <c r="E1924" s="297"/>
      <c r="F1924" s="102"/>
      <c r="G1924" s="297"/>
      <c r="H1924" s="506"/>
      <c r="I1924" s="506"/>
      <c r="J1924" s="297"/>
      <c r="K1924" s="95"/>
      <c r="L1924" s="95"/>
    </row>
    <row r="1925" spans="1:12" ht="24.95" customHeight="1" x14ac:dyDescent="0.2">
      <c r="A1925" s="339"/>
      <c r="B1925" s="296"/>
      <c r="C1925" s="296"/>
      <c r="D1925" s="296"/>
      <c r="E1925" s="297"/>
      <c r="F1925" s="102"/>
      <c r="G1925" s="297"/>
      <c r="H1925" s="506"/>
      <c r="I1925" s="506"/>
      <c r="J1925" s="297"/>
      <c r="K1925" s="95"/>
      <c r="L1925" s="95"/>
    </row>
    <row r="1926" spans="1:12" ht="24.95" customHeight="1" x14ac:dyDescent="0.2">
      <c r="A1926" s="339"/>
      <c r="B1926" s="296"/>
      <c r="C1926" s="296"/>
      <c r="D1926" s="296"/>
      <c r="E1926" s="297"/>
      <c r="F1926" s="102"/>
      <c r="G1926" s="297"/>
      <c r="H1926" s="506"/>
      <c r="I1926" s="506"/>
      <c r="J1926" s="297"/>
      <c r="K1926" s="95"/>
      <c r="L1926" s="95"/>
    </row>
    <row r="1927" spans="1:12" ht="24.95" customHeight="1" x14ac:dyDescent="0.2">
      <c r="A1927" s="339"/>
      <c r="B1927" s="296"/>
      <c r="C1927" s="296"/>
      <c r="D1927" s="296"/>
      <c r="E1927" s="297"/>
      <c r="F1927" s="102"/>
      <c r="G1927" s="297"/>
      <c r="H1927" s="506"/>
      <c r="I1927" s="506"/>
      <c r="J1927" s="297"/>
      <c r="K1927" s="95"/>
      <c r="L1927" s="95"/>
    </row>
    <row r="1928" spans="1:12" ht="24.95" customHeight="1" x14ac:dyDescent="0.2">
      <c r="A1928" s="339"/>
      <c r="B1928" s="296"/>
      <c r="C1928" s="296"/>
      <c r="D1928" s="296"/>
      <c r="E1928" s="297"/>
      <c r="F1928" s="102"/>
      <c r="G1928" s="297"/>
      <c r="H1928" s="506"/>
      <c r="I1928" s="506"/>
      <c r="J1928" s="297"/>
      <c r="K1928" s="95"/>
      <c r="L1928" s="95"/>
    </row>
    <row r="1929" spans="1:12" ht="24.95" customHeight="1" x14ac:dyDescent="0.2">
      <c r="A1929" s="339"/>
      <c r="B1929" s="296"/>
      <c r="C1929" s="296"/>
      <c r="D1929" s="296"/>
      <c r="E1929" s="297"/>
      <c r="F1929" s="102"/>
      <c r="G1929" s="297"/>
      <c r="H1929" s="506"/>
      <c r="I1929" s="506"/>
      <c r="J1929" s="297"/>
      <c r="K1929" s="95"/>
      <c r="L1929" s="95"/>
    </row>
    <row r="1930" spans="1:12" ht="24.95" customHeight="1" x14ac:dyDescent="0.2">
      <c r="A1930" s="339"/>
      <c r="B1930" s="296"/>
      <c r="C1930" s="296"/>
      <c r="D1930" s="296"/>
      <c r="E1930" s="297"/>
      <c r="F1930" s="102"/>
      <c r="G1930" s="297"/>
      <c r="H1930" s="506"/>
      <c r="I1930" s="506"/>
      <c r="J1930" s="297"/>
      <c r="K1930" s="95"/>
      <c r="L1930" s="95"/>
    </row>
    <row r="1931" spans="1:12" ht="24.95" customHeight="1" x14ac:dyDescent="0.2">
      <c r="A1931" s="339"/>
      <c r="B1931" s="296"/>
      <c r="C1931" s="296"/>
      <c r="D1931" s="296"/>
      <c r="E1931" s="297"/>
      <c r="F1931" s="102"/>
      <c r="G1931" s="297"/>
      <c r="H1931" s="506"/>
      <c r="I1931" s="506"/>
      <c r="J1931" s="297"/>
      <c r="K1931" s="95"/>
      <c r="L1931" s="95"/>
    </row>
    <row r="1932" spans="1:12" ht="24.95" customHeight="1" x14ac:dyDescent="0.2">
      <c r="A1932" s="339"/>
      <c r="B1932" s="296"/>
      <c r="C1932" s="296"/>
      <c r="D1932" s="296"/>
      <c r="E1932" s="297"/>
      <c r="F1932" s="102"/>
      <c r="G1932" s="297"/>
      <c r="H1932" s="506"/>
      <c r="I1932" s="506"/>
      <c r="J1932" s="297"/>
      <c r="K1932" s="95"/>
      <c r="L1932" s="95"/>
    </row>
    <row r="1933" spans="1:12" ht="24.95" customHeight="1" x14ac:dyDescent="0.2">
      <c r="A1933" s="339"/>
      <c r="B1933" s="296"/>
      <c r="C1933" s="296"/>
      <c r="D1933" s="296"/>
      <c r="E1933" s="297"/>
      <c r="F1933" s="102"/>
      <c r="G1933" s="297"/>
      <c r="H1933" s="506"/>
      <c r="I1933" s="506"/>
      <c r="J1933" s="297"/>
      <c r="K1933" s="95"/>
      <c r="L1933" s="95"/>
    </row>
    <row r="1934" spans="1:12" ht="24.95" customHeight="1" x14ac:dyDescent="0.2">
      <c r="A1934" s="339"/>
      <c r="B1934" s="296"/>
      <c r="C1934" s="296"/>
      <c r="D1934" s="296"/>
      <c r="E1934" s="297"/>
      <c r="F1934" s="102"/>
      <c r="G1934" s="297"/>
      <c r="H1934" s="506"/>
      <c r="I1934" s="506"/>
      <c r="J1934" s="297"/>
      <c r="K1934" s="95"/>
      <c r="L1934" s="95"/>
    </row>
    <row r="1935" spans="1:12" ht="24.95" customHeight="1" x14ac:dyDescent="0.2">
      <c r="A1935" s="339"/>
      <c r="B1935" s="296"/>
      <c r="C1935" s="296"/>
      <c r="D1935" s="296"/>
      <c r="E1935" s="297"/>
      <c r="F1935" s="102"/>
      <c r="G1935" s="297"/>
      <c r="H1935" s="506"/>
      <c r="I1935" s="506"/>
      <c r="J1935" s="297"/>
      <c r="K1935" s="95"/>
      <c r="L1935" s="95"/>
    </row>
    <row r="1936" spans="1:12" ht="24.95" customHeight="1" x14ac:dyDescent="0.2">
      <c r="A1936" s="339"/>
      <c r="B1936" s="296"/>
      <c r="C1936" s="296"/>
      <c r="D1936" s="296"/>
      <c r="E1936" s="297"/>
      <c r="F1936" s="102"/>
      <c r="G1936" s="297"/>
      <c r="H1936" s="506"/>
      <c r="I1936" s="506"/>
      <c r="J1936" s="297"/>
      <c r="K1936" s="95"/>
      <c r="L1936" s="95"/>
    </row>
    <row r="1937" spans="1:12" ht="24.95" customHeight="1" x14ac:dyDescent="0.2">
      <c r="A1937" s="339"/>
      <c r="B1937" s="296"/>
      <c r="C1937" s="296"/>
      <c r="D1937" s="296"/>
      <c r="E1937" s="297"/>
      <c r="F1937" s="102"/>
      <c r="G1937" s="297"/>
      <c r="H1937" s="506"/>
      <c r="I1937" s="506"/>
      <c r="J1937" s="297"/>
      <c r="K1937" s="95"/>
      <c r="L1937" s="95"/>
    </row>
    <row r="1938" spans="1:12" ht="24.95" customHeight="1" x14ac:dyDescent="0.2">
      <c r="A1938" s="339"/>
      <c r="B1938" s="296"/>
      <c r="C1938" s="296"/>
      <c r="D1938" s="296"/>
      <c r="E1938" s="297"/>
      <c r="F1938" s="102"/>
      <c r="G1938" s="297"/>
      <c r="H1938" s="506"/>
      <c r="I1938" s="506"/>
      <c r="J1938" s="297"/>
      <c r="K1938" s="95"/>
      <c r="L1938" s="95"/>
    </row>
    <row r="1939" spans="1:12" ht="24.95" customHeight="1" x14ac:dyDescent="0.2">
      <c r="A1939" s="339"/>
      <c r="B1939" s="296"/>
      <c r="C1939" s="296"/>
      <c r="D1939" s="296"/>
      <c r="E1939" s="297"/>
      <c r="F1939" s="102"/>
      <c r="G1939" s="297"/>
      <c r="H1939" s="506"/>
      <c r="I1939" s="506"/>
      <c r="J1939" s="297"/>
      <c r="K1939" s="95"/>
      <c r="L1939" s="95"/>
    </row>
    <row r="1940" spans="1:12" ht="24.95" customHeight="1" x14ac:dyDescent="0.2">
      <c r="A1940" s="339"/>
      <c r="B1940" s="296"/>
      <c r="C1940" s="296"/>
      <c r="D1940" s="296"/>
      <c r="E1940" s="297"/>
      <c r="F1940" s="102"/>
      <c r="G1940" s="297"/>
      <c r="H1940" s="506"/>
      <c r="I1940" s="506"/>
      <c r="J1940" s="297"/>
      <c r="K1940" s="95"/>
      <c r="L1940" s="95"/>
    </row>
    <row r="1941" spans="1:12" ht="24.95" customHeight="1" x14ac:dyDescent="0.2">
      <c r="A1941" s="339"/>
      <c r="B1941" s="296"/>
      <c r="C1941" s="296"/>
      <c r="D1941" s="296"/>
      <c r="E1941" s="297"/>
      <c r="F1941" s="102"/>
      <c r="G1941" s="297"/>
      <c r="H1941" s="506"/>
      <c r="I1941" s="506"/>
      <c r="J1941" s="297"/>
      <c r="K1941" s="95"/>
      <c r="L1941" s="95"/>
    </row>
    <row r="1942" spans="1:12" ht="24.95" customHeight="1" x14ac:dyDescent="0.2">
      <c r="A1942" s="339"/>
      <c r="B1942" s="296"/>
      <c r="C1942" s="296"/>
      <c r="D1942" s="296"/>
      <c r="E1942" s="297"/>
      <c r="F1942" s="102"/>
      <c r="G1942" s="297"/>
      <c r="H1942" s="506"/>
      <c r="I1942" s="506"/>
      <c r="J1942" s="297"/>
      <c r="K1942" s="95"/>
      <c r="L1942" s="95"/>
    </row>
    <row r="1943" spans="1:12" ht="24.95" customHeight="1" x14ac:dyDescent="0.2">
      <c r="A1943" s="339"/>
      <c r="B1943" s="296"/>
      <c r="C1943" s="296"/>
      <c r="D1943" s="296"/>
      <c r="E1943" s="297"/>
      <c r="F1943" s="102"/>
      <c r="G1943" s="297"/>
      <c r="H1943" s="506"/>
      <c r="I1943" s="506"/>
      <c r="J1943" s="297"/>
      <c r="K1943" s="95"/>
      <c r="L1943" s="95"/>
    </row>
    <row r="1944" spans="1:12" ht="24.95" customHeight="1" x14ac:dyDescent="0.2">
      <c r="A1944" s="339"/>
      <c r="B1944" s="296"/>
      <c r="C1944" s="296"/>
      <c r="D1944" s="296"/>
      <c r="E1944" s="297"/>
      <c r="F1944" s="102"/>
      <c r="G1944" s="297"/>
      <c r="H1944" s="506"/>
      <c r="I1944" s="506"/>
      <c r="J1944" s="297"/>
      <c r="K1944" s="95"/>
      <c r="L1944" s="95"/>
    </row>
    <row r="1945" spans="1:12" ht="24.95" customHeight="1" x14ac:dyDescent="0.2">
      <c r="A1945" s="339"/>
      <c r="B1945" s="296"/>
      <c r="C1945" s="296"/>
      <c r="D1945" s="296"/>
      <c r="E1945" s="297"/>
      <c r="F1945" s="102"/>
      <c r="G1945" s="297"/>
      <c r="H1945" s="506"/>
      <c r="I1945" s="506"/>
      <c r="J1945" s="297"/>
      <c r="K1945" s="95"/>
      <c r="L1945" s="95"/>
    </row>
    <row r="1946" spans="1:12" ht="24.95" customHeight="1" x14ac:dyDescent="0.2">
      <c r="A1946" s="339"/>
      <c r="B1946" s="296"/>
      <c r="C1946" s="296"/>
      <c r="D1946" s="296"/>
      <c r="E1946" s="297"/>
      <c r="F1946" s="102"/>
      <c r="G1946" s="297"/>
      <c r="H1946" s="506"/>
      <c r="I1946" s="506"/>
      <c r="J1946" s="297"/>
      <c r="K1946" s="95"/>
      <c r="L1946" s="95"/>
    </row>
    <row r="1947" spans="1:12" ht="24.95" customHeight="1" x14ac:dyDescent="0.2">
      <c r="A1947" s="339"/>
      <c r="B1947" s="296"/>
      <c r="C1947" s="296"/>
      <c r="D1947" s="296"/>
      <c r="E1947" s="297"/>
      <c r="F1947" s="102"/>
      <c r="G1947" s="297"/>
      <c r="H1947" s="506"/>
      <c r="I1947" s="506"/>
      <c r="J1947" s="297"/>
      <c r="K1947" s="95"/>
      <c r="L1947" s="95"/>
    </row>
    <row r="1948" spans="1:12" ht="24.95" customHeight="1" x14ac:dyDescent="0.2">
      <c r="A1948" s="339"/>
      <c r="B1948" s="296"/>
      <c r="C1948" s="296"/>
      <c r="D1948" s="296"/>
      <c r="E1948" s="297"/>
      <c r="F1948" s="102"/>
      <c r="G1948" s="297"/>
      <c r="H1948" s="506"/>
      <c r="I1948" s="506"/>
      <c r="J1948" s="297"/>
      <c r="K1948" s="95"/>
      <c r="L1948" s="95"/>
    </row>
    <row r="1949" spans="1:12" ht="24.95" customHeight="1" x14ac:dyDescent="0.2">
      <c r="A1949" s="339"/>
      <c r="B1949" s="296"/>
      <c r="C1949" s="296"/>
      <c r="D1949" s="296"/>
      <c r="E1949" s="297"/>
      <c r="F1949" s="102"/>
      <c r="G1949" s="297"/>
      <c r="H1949" s="506"/>
      <c r="I1949" s="506"/>
      <c r="J1949" s="297"/>
      <c r="K1949" s="95"/>
      <c r="L1949" s="95"/>
    </row>
    <row r="1950" spans="1:12" ht="24.95" customHeight="1" x14ac:dyDescent="0.2">
      <c r="A1950" s="339"/>
      <c r="B1950" s="296"/>
      <c r="C1950" s="296"/>
      <c r="D1950" s="296"/>
      <c r="E1950" s="297"/>
      <c r="F1950" s="102"/>
      <c r="G1950" s="297"/>
      <c r="H1950" s="506"/>
      <c r="I1950" s="506"/>
      <c r="J1950" s="297"/>
      <c r="K1950" s="95"/>
      <c r="L1950" s="95"/>
    </row>
    <row r="1951" spans="1:12" ht="24.95" customHeight="1" x14ac:dyDescent="0.2">
      <c r="A1951" s="339"/>
      <c r="B1951" s="296"/>
      <c r="C1951" s="296"/>
      <c r="D1951" s="296"/>
      <c r="E1951" s="297"/>
      <c r="F1951" s="102"/>
      <c r="G1951" s="297"/>
      <c r="H1951" s="506"/>
      <c r="I1951" s="506"/>
      <c r="J1951" s="297"/>
      <c r="K1951" s="95"/>
      <c r="L1951" s="95"/>
    </row>
    <row r="1952" spans="1:12" ht="24.95" customHeight="1" x14ac:dyDescent="0.2">
      <c r="A1952" s="339"/>
      <c r="B1952" s="296"/>
      <c r="C1952" s="296"/>
      <c r="D1952" s="296"/>
      <c r="E1952" s="297"/>
      <c r="F1952" s="102"/>
      <c r="G1952" s="297"/>
      <c r="H1952" s="506"/>
      <c r="I1952" s="506"/>
      <c r="J1952" s="297"/>
      <c r="K1952" s="95"/>
      <c r="L1952" s="95"/>
    </row>
    <row r="1953" spans="1:12" ht="24.95" customHeight="1" x14ac:dyDescent="0.2">
      <c r="A1953" s="339"/>
      <c r="B1953" s="296"/>
      <c r="C1953" s="296"/>
      <c r="D1953" s="296"/>
      <c r="E1953" s="297"/>
      <c r="F1953" s="102"/>
      <c r="G1953" s="297"/>
      <c r="H1953" s="506"/>
      <c r="I1953" s="506"/>
      <c r="J1953" s="297"/>
      <c r="K1953" s="95"/>
      <c r="L1953" s="95"/>
    </row>
    <row r="1954" spans="1:12" ht="24.95" customHeight="1" x14ac:dyDescent="0.2">
      <c r="A1954" s="339"/>
      <c r="B1954" s="296"/>
      <c r="C1954" s="296"/>
      <c r="D1954" s="296"/>
      <c r="E1954" s="297"/>
      <c r="F1954" s="102"/>
      <c r="G1954" s="297"/>
      <c r="H1954" s="506"/>
      <c r="I1954" s="506"/>
      <c r="J1954" s="297"/>
      <c r="K1954" s="95"/>
      <c r="L1954" s="95"/>
    </row>
    <row r="1955" spans="1:12" ht="24.95" customHeight="1" x14ac:dyDescent="0.2">
      <c r="A1955" s="339"/>
      <c r="B1955" s="296"/>
      <c r="C1955" s="296"/>
      <c r="D1955" s="296"/>
      <c r="E1955" s="297"/>
      <c r="F1955" s="102"/>
      <c r="G1955" s="297"/>
      <c r="H1955" s="506"/>
      <c r="I1955" s="506"/>
      <c r="J1955" s="297"/>
      <c r="K1955" s="95"/>
      <c r="L1955" s="95"/>
    </row>
    <row r="1956" spans="1:12" ht="24.95" customHeight="1" x14ac:dyDescent="0.2">
      <c r="A1956" s="339"/>
      <c r="B1956" s="296"/>
      <c r="C1956" s="296"/>
      <c r="D1956" s="296"/>
      <c r="E1956" s="297"/>
      <c r="F1956" s="102"/>
      <c r="G1956" s="297"/>
      <c r="H1956" s="506"/>
      <c r="I1956" s="506"/>
      <c r="J1956" s="297"/>
      <c r="K1956" s="95"/>
      <c r="L1956" s="95"/>
    </row>
    <row r="1957" spans="1:12" ht="24.95" customHeight="1" x14ac:dyDescent="0.2">
      <c r="A1957" s="339"/>
      <c r="B1957" s="296"/>
      <c r="C1957" s="296"/>
      <c r="D1957" s="296"/>
      <c r="E1957" s="297"/>
      <c r="F1957" s="102"/>
      <c r="G1957" s="297"/>
      <c r="H1957" s="506"/>
      <c r="I1957" s="506"/>
      <c r="J1957" s="297"/>
      <c r="K1957" s="95"/>
      <c r="L1957" s="95"/>
    </row>
    <row r="1958" spans="1:12" ht="24.95" customHeight="1" x14ac:dyDescent="0.2">
      <c r="A1958" s="339"/>
      <c r="B1958" s="296"/>
      <c r="C1958" s="296"/>
      <c r="D1958" s="296"/>
      <c r="E1958" s="297"/>
      <c r="F1958" s="102"/>
      <c r="G1958" s="297"/>
      <c r="H1958" s="506"/>
      <c r="I1958" s="506"/>
      <c r="J1958" s="297"/>
      <c r="K1958" s="95"/>
      <c r="L1958" s="95"/>
    </row>
    <row r="1959" spans="1:12" ht="24.95" customHeight="1" x14ac:dyDescent="0.2">
      <c r="A1959" s="339"/>
      <c r="B1959" s="296"/>
      <c r="C1959" s="296"/>
      <c r="D1959" s="296"/>
      <c r="E1959" s="297"/>
      <c r="F1959" s="102"/>
      <c r="G1959" s="297"/>
      <c r="H1959" s="506"/>
      <c r="I1959" s="506"/>
      <c r="J1959" s="297"/>
      <c r="K1959" s="95"/>
      <c r="L1959" s="95"/>
    </row>
    <row r="1960" spans="1:12" ht="24.95" customHeight="1" x14ac:dyDescent="0.2">
      <c r="A1960" s="339"/>
      <c r="B1960" s="296"/>
      <c r="C1960" s="296"/>
      <c r="D1960" s="296"/>
      <c r="E1960" s="297"/>
      <c r="F1960" s="102"/>
      <c r="G1960" s="297"/>
      <c r="H1960" s="506"/>
      <c r="I1960" s="506"/>
      <c r="J1960" s="297"/>
      <c r="K1960" s="95"/>
      <c r="L1960" s="95"/>
    </row>
    <row r="1961" spans="1:12" ht="24.95" customHeight="1" x14ac:dyDescent="0.2">
      <c r="A1961" s="339"/>
      <c r="B1961" s="296"/>
      <c r="C1961" s="296"/>
      <c r="D1961" s="296"/>
      <c r="E1961" s="297"/>
      <c r="F1961" s="102"/>
      <c r="G1961" s="297"/>
      <c r="H1961" s="506"/>
      <c r="I1961" s="506"/>
      <c r="J1961" s="297"/>
      <c r="K1961" s="95"/>
      <c r="L1961" s="95"/>
    </row>
    <row r="1962" spans="1:12" ht="24.95" customHeight="1" x14ac:dyDescent="0.2">
      <c r="A1962" s="339"/>
      <c r="B1962" s="296"/>
      <c r="C1962" s="296"/>
      <c r="D1962" s="296"/>
      <c r="E1962" s="297"/>
      <c r="F1962" s="102"/>
      <c r="G1962" s="297"/>
      <c r="H1962" s="506"/>
      <c r="I1962" s="506"/>
      <c r="J1962" s="297"/>
      <c r="K1962" s="95"/>
      <c r="L1962" s="95"/>
    </row>
    <row r="1963" spans="1:12" ht="24.95" customHeight="1" x14ac:dyDescent="0.2">
      <c r="A1963" s="339"/>
      <c r="B1963" s="296"/>
      <c r="C1963" s="296"/>
      <c r="D1963" s="296"/>
      <c r="E1963" s="297"/>
      <c r="F1963" s="102"/>
      <c r="G1963" s="297"/>
      <c r="H1963" s="506"/>
      <c r="I1963" s="506"/>
      <c r="J1963" s="297"/>
      <c r="K1963" s="95"/>
      <c r="L1963" s="95"/>
    </row>
    <row r="1964" spans="1:12" ht="24.95" customHeight="1" x14ac:dyDescent="0.2">
      <c r="A1964" s="339"/>
      <c r="B1964" s="296"/>
      <c r="C1964" s="296"/>
      <c r="D1964" s="296"/>
      <c r="E1964" s="297"/>
      <c r="F1964" s="102"/>
      <c r="G1964" s="297"/>
      <c r="H1964" s="506"/>
      <c r="I1964" s="506"/>
      <c r="J1964" s="297"/>
      <c r="K1964" s="95"/>
      <c r="L1964" s="95"/>
    </row>
    <row r="1965" spans="1:12" ht="24.95" customHeight="1" x14ac:dyDescent="0.2">
      <c r="A1965" s="339"/>
      <c r="B1965" s="296"/>
      <c r="C1965" s="296"/>
      <c r="D1965" s="296"/>
      <c r="E1965" s="297"/>
      <c r="F1965" s="102"/>
      <c r="G1965" s="297"/>
      <c r="H1965" s="506"/>
      <c r="I1965" s="506"/>
      <c r="J1965" s="297"/>
      <c r="K1965" s="95"/>
      <c r="L1965" s="95"/>
    </row>
    <row r="1966" spans="1:12" ht="24.95" customHeight="1" x14ac:dyDescent="0.2">
      <c r="A1966" s="339"/>
      <c r="B1966" s="296"/>
      <c r="C1966" s="296"/>
      <c r="D1966" s="296"/>
      <c r="E1966" s="297"/>
      <c r="F1966" s="102"/>
      <c r="G1966" s="297"/>
      <c r="H1966" s="506"/>
      <c r="I1966" s="506"/>
      <c r="J1966" s="297"/>
      <c r="K1966" s="95"/>
      <c r="L1966" s="95"/>
    </row>
    <row r="1967" spans="1:12" ht="24.95" customHeight="1" x14ac:dyDescent="0.2">
      <c r="A1967" s="339"/>
      <c r="B1967" s="296"/>
      <c r="C1967" s="296"/>
      <c r="D1967" s="296"/>
      <c r="E1967" s="297"/>
      <c r="F1967" s="102"/>
      <c r="G1967" s="297"/>
      <c r="H1967" s="506"/>
      <c r="I1967" s="506"/>
      <c r="J1967" s="297"/>
      <c r="K1967" s="95"/>
      <c r="L1967" s="95"/>
    </row>
    <row r="1968" spans="1:12" ht="24.95" customHeight="1" x14ac:dyDescent="0.2">
      <c r="A1968" s="339"/>
      <c r="B1968" s="296"/>
      <c r="C1968" s="296"/>
      <c r="D1968" s="296"/>
      <c r="E1968" s="297"/>
      <c r="F1968" s="102"/>
      <c r="G1968" s="297"/>
      <c r="H1968" s="506"/>
      <c r="I1968" s="506"/>
      <c r="J1968" s="297"/>
      <c r="K1968" s="95"/>
      <c r="L1968" s="95"/>
    </row>
    <row r="1969" spans="1:12" ht="24.95" customHeight="1" x14ac:dyDescent="0.2">
      <c r="A1969" s="339"/>
      <c r="B1969" s="296"/>
      <c r="C1969" s="296"/>
      <c r="D1969" s="296"/>
      <c r="E1969" s="297"/>
      <c r="F1969" s="102"/>
      <c r="G1969" s="297"/>
      <c r="H1969" s="506"/>
      <c r="I1969" s="506"/>
      <c r="J1969" s="297"/>
      <c r="K1969" s="95"/>
      <c r="L1969" s="95"/>
    </row>
    <row r="1970" spans="1:12" ht="24.95" customHeight="1" x14ac:dyDescent="0.2">
      <c r="A1970" s="339"/>
      <c r="B1970" s="296"/>
      <c r="C1970" s="296"/>
      <c r="D1970" s="296"/>
      <c r="E1970" s="297"/>
      <c r="F1970" s="102"/>
      <c r="G1970" s="297"/>
      <c r="H1970" s="506"/>
      <c r="I1970" s="506"/>
      <c r="J1970" s="297"/>
      <c r="K1970" s="95"/>
      <c r="L1970" s="95"/>
    </row>
    <row r="1971" spans="1:12" ht="24.95" customHeight="1" x14ac:dyDescent="0.2">
      <c r="A1971" s="339"/>
      <c r="B1971" s="296"/>
      <c r="C1971" s="296"/>
      <c r="D1971" s="296"/>
      <c r="E1971" s="297"/>
      <c r="F1971" s="102"/>
      <c r="G1971" s="297"/>
      <c r="H1971" s="506"/>
      <c r="I1971" s="506"/>
      <c r="J1971" s="297"/>
      <c r="K1971" s="95"/>
      <c r="L1971" s="95"/>
    </row>
    <row r="1972" spans="1:12" ht="24.95" customHeight="1" x14ac:dyDescent="0.2">
      <c r="A1972" s="339"/>
      <c r="B1972" s="296"/>
      <c r="C1972" s="296"/>
      <c r="D1972" s="296"/>
      <c r="E1972" s="297"/>
      <c r="F1972" s="102"/>
      <c r="G1972" s="297"/>
      <c r="H1972" s="506"/>
      <c r="I1972" s="506"/>
      <c r="J1972" s="297"/>
      <c r="K1972" s="95"/>
      <c r="L1972" s="95"/>
    </row>
    <row r="1973" spans="1:12" ht="24.95" customHeight="1" x14ac:dyDescent="0.2">
      <c r="A1973" s="339"/>
      <c r="B1973" s="296"/>
      <c r="C1973" s="296"/>
      <c r="D1973" s="296"/>
      <c r="E1973" s="297"/>
      <c r="F1973" s="102"/>
      <c r="G1973" s="297"/>
      <c r="H1973" s="506"/>
      <c r="I1973" s="506"/>
      <c r="J1973" s="297"/>
      <c r="K1973" s="95"/>
      <c r="L1973" s="95"/>
    </row>
    <row r="1974" spans="1:12" ht="24.95" customHeight="1" x14ac:dyDescent="0.2">
      <c r="A1974" s="339"/>
      <c r="B1974" s="296"/>
      <c r="C1974" s="296"/>
      <c r="D1974" s="296"/>
      <c r="E1974" s="297"/>
      <c r="F1974" s="102"/>
      <c r="G1974" s="297"/>
      <c r="H1974" s="506"/>
      <c r="I1974" s="506"/>
      <c r="J1974" s="297"/>
      <c r="K1974" s="95"/>
      <c r="L1974" s="95"/>
    </row>
    <row r="1975" spans="1:12" ht="24.95" customHeight="1" x14ac:dyDescent="0.2">
      <c r="A1975" s="339"/>
      <c r="B1975" s="296"/>
      <c r="C1975" s="296"/>
      <c r="D1975" s="296"/>
      <c r="E1975" s="297"/>
      <c r="F1975" s="102"/>
      <c r="G1975" s="297"/>
      <c r="H1975" s="506"/>
      <c r="I1975" s="506"/>
      <c r="J1975" s="297"/>
      <c r="K1975" s="95"/>
      <c r="L1975" s="95"/>
    </row>
    <row r="1976" spans="1:12" ht="24.95" customHeight="1" x14ac:dyDescent="0.2">
      <c r="A1976" s="339"/>
      <c r="B1976" s="296"/>
      <c r="C1976" s="296"/>
      <c r="D1976" s="296"/>
      <c r="E1976" s="297"/>
      <c r="F1976" s="102"/>
      <c r="G1976" s="297"/>
      <c r="H1976" s="506"/>
      <c r="I1976" s="506"/>
      <c r="J1976" s="297"/>
      <c r="K1976" s="95"/>
      <c r="L1976" s="95"/>
    </row>
    <row r="1977" spans="1:12" ht="24.95" customHeight="1" x14ac:dyDescent="0.2">
      <c r="A1977" s="339"/>
      <c r="B1977" s="296"/>
      <c r="C1977" s="296"/>
      <c r="D1977" s="296"/>
      <c r="E1977" s="297"/>
      <c r="F1977" s="102"/>
      <c r="G1977" s="297"/>
      <c r="H1977" s="506"/>
      <c r="I1977" s="506"/>
      <c r="J1977" s="297"/>
      <c r="K1977" s="95"/>
      <c r="L1977" s="95"/>
    </row>
    <row r="1978" spans="1:12" ht="24.95" customHeight="1" x14ac:dyDescent="0.2">
      <c r="A1978" s="339"/>
      <c r="B1978" s="296"/>
      <c r="C1978" s="296"/>
      <c r="D1978" s="296"/>
      <c r="E1978" s="297"/>
      <c r="F1978" s="102"/>
      <c r="G1978" s="297"/>
      <c r="H1978" s="506"/>
      <c r="I1978" s="506"/>
      <c r="J1978" s="297"/>
      <c r="K1978" s="95"/>
      <c r="L1978" s="95"/>
    </row>
    <row r="1979" spans="1:12" ht="24.95" customHeight="1" x14ac:dyDescent="0.2">
      <c r="A1979" s="339"/>
      <c r="B1979" s="296"/>
      <c r="C1979" s="296"/>
      <c r="D1979" s="296"/>
      <c r="E1979" s="297"/>
      <c r="F1979" s="102"/>
      <c r="G1979" s="297"/>
      <c r="H1979" s="506"/>
      <c r="I1979" s="506"/>
      <c r="J1979" s="297"/>
      <c r="K1979" s="95"/>
      <c r="L1979" s="95"/>
    </row>
    <row r="1980" spans="1:12" ht="24.95" customHeight="1" x14ac:dyDescent="0.2">
      <c r="A1980" s="339"/>
      <c r="B1980" s="296"/>
      <c r="C1980" s="296"/>
      <c r="D1980" s="296"/>
      <c r="E1980" s="297"/>
      <c r="F1980" s="102"/>
      <c r="G1980" s="297"/>
      <c r="H1980" s="506"/>
      <c r="I1980" s="506"/>
      <c r="J1980" s="297"/>
      <c r="K1980" s="95"/>
      <c r="L1980" s="95"/>
    </row>
    <row r="1981" spans="1:12" ht="24.95" customHeight="1" x14ac:dyDescent="0.2">
      <c r="A1981" s="339"/>
      <c r="B1981" s="296"/>
      <c r="C1981" s="296"/>
      <c r="D1981" s="296"/>
      <c r="E1981" s="297"/>
      <c r="F1981" s="102"/>
      <c r="G1981" s="297"/>
      <c r="H1981" s="506"/>
      <c r="I1981" s="506"/>
      <c r="J1981" s="297"/>
      <c r="K1981" s="95"/>
      <c r="L1981" s="95"/>
    </row>
    <row r="1982" spans="1:12" ht="24.95" customHeight="1" x14ac:dyDescent="0.2">
      <c r="A1982" s="339"/>
      <c r="B1982" s="296"/>
      <c r="C1982" s="296"/>
      <c r="D1982" s="296"/>
      <c r="E1982" s="297"/>
      <c r="F1982" s="102"/>
      <c r="G1982" s="297"/>
      <c r="H1982" s="506"/>
      <c r="I1982" s="506"/>
      <c r="J1982" s="297"/>
      <c r="K1982" s="95"/>
      <c r="L1982" s="95"/>
    </row>
    <row r="1983" spans="1:12" ht="24.95" customHeight="1" x14ac:dyDescent="0.2">
      <c r="A1983" s="339"/>
      <c r="B1983" s="296"/>
      <c r="C1983" s="296"/>
      <c r="D1983" s="296"/>
      <c r="E1983" s="297"/>
      <c r="F1983" s="102"/>
      <c r="G1983" s="297"/>
      <c r="H1983" s="506"/>
      <c r="I1983" s="506"/>
      <c r="J1983" s="297"/>
      <c r="K1983" s="95"/>
      <c r="L1983" s="95"/>
    </row>
    <row r="1984" spans="1:12" ht="24.95" customHeight="1" x14ac:dyDescent="0.2">
      <c r="A1984" s="339"/>
      <c r="B1984" s="296"/>
      <c r="C1984" s="296"/>
      <c r="D1984" s="296"/>
      <c r="E1984" s="297"/>
      <c r="F1984" s="102"/>
      <c r="G1984" s="297"/>
      <c r="H1984" s="506"/>
      <c r="I1984" s="506"/>
      <c r="J1984" s="297"/>
      <c r="K1984" s="95"/>
      <c r="L1984" s="95"/>
    </row>
    <row r="1985" spans="1:12" ht="24.95" customHeight="1" x14ac:dyDescent="0.2">
      <c r="A1985" s="339"/>
      <c r="B1985" s="296"/>
      <c r="C1985" s="296"/>
      <c r="D1985" s="296"/>
      <c r="E1985" s="297"/>
      <c r="F1985" s="102"/>
      <c r="G1985" s="297"/>
      <c r="H1985" s="506"/>
      <c r="I1985" s="506"/>
      <c r="J1985" s="297"/>
      <c r="K1985" s="95"/>
      <c r="L1985" s="95"/>
    </row>
    <row r="1986" spans="1:12" ht="24.95" customHeight="1" x14ac:dyDescent="0.2">
      <c r="A1986" s="339"/>
      <c r="B1986" s="296"/>
      <c r="C1986" s="296"/>
      <c r="D1986" s="296"/>
      <c r="E1986" s="297"/>
      <c r="F1986" s="102"/>
      <c r="G1986" s="297"/>
      <c r="H1986" s="506"/>
      <c r="I1986" s="506"/>
      <c r="J1986" s="297"/>
      <c r="K1986" s="95"/>
      <c r="L1986" s="95"/>
    </row>
    <row r="1987" spans="1:12" ht="24.95" customHeight="1" x14ac:dyDescent="0.2">
      <c r="A1987" s="339"/>
      <c r="B1987" s="296"/>
      <c r="C1987" s="296"/>
      <c r="D1987" s="296"/>
      <c r="E1987" s="297"/>
      <c r="F1987" s="102"/>
      <c r="G1987" s="297"/>
      <c r="H1987" s="506"/>
      <c r="I1987" s="506"/>
      <c r="J1987" s="297"/>
      <c r="K1987" s="95"/>
      <c r="L1987" s="95"/>
    </row>
    <row r="1988" spans="1:12" ht="24.95" customHeight="1" x14ac:dyDescent="0.2">
      <c r="A1988" s="339"/>
      <c r="B1988" s="296"/>
      <c r="C1988" s="296"/>
      <c r="D1988" s="296"/>
      <c r="E1988" s="297"/>
      <c r="F1988" s="102"/>
      <c r="G1988" s="297"/>
      <c r="H1988" s="506"/>
      <c r="I1988" s="506"/>
      <c r="J1988" s="297"/>
      <c r="K1988" s="95"/>
      <c r="L1988" s="95"/>
    </row>
    <row r="1989" spans="1:12" ht="24.95" customHeight="1" x14ac:dyDescent="0.2">
      <c r="A1989" s="339"/>
      <c r="B1989" s="296"/>
      <c r="C1989" s="296"/>
      <c r="D1989" s="296"/>
      <c r="E1989" s="297"/>
      <c r="F1989" s="102"/>
      <c r="G1989" s="297"/>
      <c r="H1989" s="506"/>
      <c r="I1989" s="506"/>
      <c r="J1989" s="297"/>
      <c r="K1989" s="95"/>
      <c r="L1989" s="95"/>
    </row>
    <row r="1990" spans="1:12" ht="24.95" customHeight="1" x14ac:dyDescent="0.2">
      <c r="A1990" s="339"/>
      <c r="B1990" s="296"/>
      <c r="C1990" s="296"/>
      <c r="D1990" s="296"/>
      <c r="E1990" s="297"/>
      <c r="F1990" s="102"/>
      <c r="G1990" s="297"/>
      <c r="H1990" s="506"/>
      <c r="I1990" s="506"/>
      <c r="J1990" s="297"/>
      <c r="K1990" s="95"/>
      <c r="L1990" s="95"/>
    </row>
    <row r="1991" spans="1:12" ht="24.95" customHeight="1" x14ac:dyDescent="0.2">
      <c r="A1991" s="339"/>
      <c r="B1991" s="296"/>
      <c r="C1991" s="296"/>
      <c r="D1991" s="296"/>
      <c r="E1991" s="297"/>
      <c r="F1991" s="102"/>
      <c r="G1991" s="297"/>
      <c r="H1991" s="506"/>
      <c r="I1991" s="506"/>
      <c r="J1991" s="297"/>
      <c r="K1991" s="95"/>
      <c r="L1991" s="95"/>
    </row>
    <row r="1992" spans="1:12" ht="24.95" customHeight="1" x14ac:dyDescent="0.2">
      <c r="A1992" s="339"/>
      <c r="B1992" s="296"/>
      <c r="C1992" s="296"/>
      <c r="D1992" s="296"/>
      <c r="E1992" s="297"/>
      <c r="F1992" s="102"/>
      <c r="G1992" s="297"/>
      <c r="H1992" s="506"/>
      <c r="I1992" s="506"/>
      <c r="J1992" s="297"/>
      <c r="K1992" s="95"/>
      <c r="L1992" s="95"/>
    </row>
    <row r="1993" spans="1:12" ht="24.95" customHeight="1" x14ac:dyDescent="0.2">
      <c r="A1993" s="339"/>
      <c r="B1993" s="296"/>
      <c r="C1993" s="296"/>
      <c r="D1993" s="296"/>
      <c r="E1993" s="297"/>
      <c r="F1993" s="102"/>
      <c r="G1993" s="297"/>
      <c r="H1993" s="506"/>
      <c r="I1993" s="506"/>
      <c r="J1993" s="297"/>
      <c r="K1993" s="95"/>
      <c r="L1993" s="95"/>
    </row>
    <row r="1994" spans="1:12" ht="24.95" customHeight="1" x14ac:dyDescent="0.2">
      <c r="A1994" s="339"/>
      <c r="B1994" s="296"/>
      <c r="C1994" s="296"/>
      <c r="D1994" s="296"/>
      <c r="E1994" s="297"/>
      <c r="F1994" s="102"/>
      <c r="G1994" s="297"/>
      <c r="H1994" s="506"/>
      <c r="I1994" s="506"/>
      <c r="J1994" s="297"/>
      <c r="K1994" s="95"/>
      <c r="L1994" s="95"/>
    </row>
    <row r="1995" spans="1:12" ht="24.95" customHeight="1" x14ac:dyDescent="0.2">
      <c r="A1995" s="339"/>
      <c r="B1995" s="296"/>
      <c r="C1995" s="296"/>
      <c r="D1995" s="296"/>
      <c r="E1995" s="297"/>
      <c r="F1995" s="102"/>
      <c r="G1995" s="297"/>
      <c r="H1995" s="506"/>
      <c r="I1995" s="506"/>
      <c r="J1995" s="297"/>
      <c r="K1995" s="95"/>
      <c r="L1995" s="95"/>
    </row>
    <row r="1996" spans="1:12" ht="24.95" customHeight="1" x14ac:dyDescent="0.2">
      <c r="A1996" s="339"/>
      <c r="B1996" s="296"/>
      <c r="C1996" s="296"/>
      <c r="D1996" s="296"/>
      <c r="E1996" s="297"/>
      <c r="F1996" s="102"/>
      <c r="G1996" s="297"/>
      <c r="H1996" s="506"/>
      <c r="I1996" s="506"/>
      <c r="J1996" s="297"/>
      <c r="K1996" s="95"/>
      <c r="L1996" s="95"/>
    </row>
    <row r="1997" spans="1:12" ht="24.95" customHeight="1" x14ac:dyDescent="0.2">
      <c r="A1997" s="339"/>
      <c r="B1997" s="296"/>
      <c r="C1997" s="296"/>
      <c r="D1997" s="296"/>
      <c r="E1997" s="297"/>
      <c r="F1997" s="102"/>
      <c r="G1997" s="297"/>
      <c r="H1997" s="506"/>
      <c r="I1997" s="506"/>
      <c r="J1997" s="297"/>
      <c r="K1997" s="95"/>
      <c r="L1997" s="95"/>
    </row>
    <row r="1998" spans="1:12" ht="24.95" customHeight="1" x14ac:dyDescent="0.2">
      <c r="A1998" s="339"/>
      <c r="B1998" s="296"/>
      <c r="C1998" s="296"/>
      <c r="D1998" s="296"/>
      <c r="E1998" s="297"/>
      <c r="F1998" s="102"/>
      <c r="G1998" s="297"/>
      <c r="H1998" s="506"/>
      <c r="I1998" s="506"/>
      <c r="J1998" s="297"/>
      <c r="K1998" s="95"/>
      <c r="L1998" s="95"/>
    </row>
    <row r="1999" spans="1:12" ht="24.95" customHeight="1" x14ac:dyDescent="0.2">
      <c r="A1999" s="339"/>
      <c r="B1999" s="296"/>
      <c r="C1999" s="296"/>
      <c r="D1999" s="296"/>
      <c r="E1999" s="297"/>
      <c r="F1999" s="102"/>
      <c r="G1999" s="297"/>
      <c r="H1999" s="506"/>
      <c r="I1999" s="506"/>
      <c r="J1999" s="297"/>
      <c r="K1999" s="95"/>
      <c r="L1999" s="95"/>
    </row>
    <row r="2000" spans="1:12" ht="24.95" customHeight="1" x14ac:dyDescent="0.2">
      <c r="A2000" s="339"/>
      <c r="B2000" s="296"/>
      <c r="C2000" s="296"/>
      <c r="D2000" s="296"/>
      <c r="E2000" s="297"/>
      <c r="F2000" s="102"/>
      <c r="G2000" s="297"/>
      <c r="H2000" s="506"/>
      <c r="I2000" s="506"/>
      <c r="J2000" s="297"/>
      <c r="K2000" s="95"/>
      <c r="L2000" s="95"/>
    </row>
    <row r="2001" spans="1:12" ht="24.95" customHeight="1" x14ac:dyDescent="0.2">
      <c r="A2001" s="339"/>
      <c r="B2001" s="296"/>
      <c r="C2001" s="296"/>
      <c r="D2001" s="296"/>
      <c r="E2001" s="297"/>
      <c r="F2001" s="102"/>
      <c r="G2001" s="297"/>
      <c r="H2001" s="506"/>
      <c r="I2001" s="506"/>
      <c r="J2001" s="297"/>
      <c r="K2001" s="95"/>
      <c r="L2001" s="95"/>
    </row>
    <row r="2002" spans="1:12" ht="24.95" customHeight="1" x14ac:dyDescent="0.2">
      <c r="A2002" s="339"/>
      <c r="B2002" s="296"/>
      <c r="C2002" s="296"/>
      <c r="D2002" s="296"/>
      <c r="E2002" s="297"/>
      <c r="F2002" s="102"/>
      <c r="G2002" s="297"/>
      <c r="H2002" s="506"/>
      <c r="I2002" s="506"/>
      <c r="J2002" s="297"/>
      <c r="K2002" s="95"/>
      <c r="L2002" s="95"/>
    </row>
    <row r="2003" spans="1:12" ht="24.95" customHeight="1" x14ac:dyDescent="0.2">
      <c r="A2003" s="339"/>
      <c r="B2003" s="296"/>
      <c r="C2003" s="296"/>
      <c r="D2003" s="296"/>
      <c r="E2003" s="297"/>
      <c r="F2003" s="102"/>
      <c r="G2003" s="297"/>
      <c r="H2003" s="506"/>
      <c r="I2003" s="506"/>
      <c r="J2003" s="297"/>
      <c r="K2003" s="95"/>
      <c r="L2003" s="95"/>
    </row>
    <row r="2004" spans="1:12" ht="24.95" customHeight="1" x14ac:dyDescent="0.2">
      <c r="A2004" s="339"/>
      <c r="B2004" s="296"/>
      <c r="C2004" s="296"/>
      <c r="D2004" s="296"/>
      <c r="E2004" s="297"/>
      <c r="F2004" s="102"/>
      <c r="G2004" s="297"/>
      <c r="H2004" s="506"/>
      <c r="I2004" s="506"/>
      <c r="J2004" s="297"/>
      <c r="K2004" s="95"/>
      <c r="L2004" s="95"/>
    </row>
    <row r="2005" spans="1:12" ht="24.95" customHeight="1" x14ac:dyDescent="0.2">
      <c r="A2005" s="339"/>
      <c r="B2005" s="296"/>
      <c r="C2005" s="296"/>
      <c r="D2005" s="296"/>
      <c r="E2005" s="297"/>
      <c r="F2005" s="102"/>
      <c r="G2005" s="297"/>
      <c r="H2005" s="506"/>
      <c r="I2005" s="506"/>
      <c r="J2005" s="297"/>
      <c r="K2005" s="95"/>
      <c r="L2005" s="95"/>
    </row>
    <row r="2006" spans="1:12" ht="24.95" customHeight="1" x14ac:dyDescent="0.2">
      <c r="A2006" s="339"/>
      <c r="B2006" s="296"/>
      <c r="C2006" s="296"/>
      <c r="D2006" s="296"/>
      <c r="E2006" s="297"/>
      <c r="F2006" s="102"/>
      <c r="G2006" s="297"/>
      <c r="H2006" s="506"/>
      <c r="I2006" s="506"/>
      <c r="J2006" s="297"/>
      <c r="K2006" s="95"/>
      <c r="L2006" s="95"/>
    </row>
    <row r="2007" spans="1:12" ht="24.95" customHeight="1" x14ac:dyDescent="0.2">
      <c r="A2007" s="339"/>
      <c r="B2007" s="296"/>
      <c r="C2007" s="296"/>
      <c r="D2007" s="296"/>
      <c r="E2007" s="297"/>
      <c r="F2007" s="102"/>
      <c r="G2007" s="297"/>
      <c r="H2007" s="506"/>
      <c r="I2007" s="506"/>
      <c r="J2007" s="297"/>
      <c r="K2007" s="95"/>
      <c r="L2007" s="95"/>
    </row>
    <row r="2008" spans="1:12" ht="24.95" customHeight="1" x14ac:dyDescent="0.2">
      <c r="A2008" s="339"/>
      <c r="B2008" s="296"/>
      <c r="C2008" s="296"/>
      <c r="D2008" s="296"/>
      <c r="E2008" s="297"/>
      <c r="F2008" s="102"/>
      <c r="G2008" s="297"/>
      <c r="H2008" s="506"/>
      <c r="I2008" s="506"/>
      <c r="J2008" s="297"/>
      <c r="K2008" s="95"/>
      <c r="L2008" s="95"/>
    </row>
    <row r="2009" spans="1:12" ht="24.95" customHeight="1" x14ac:dyDescent="0.2">
      <c r="A2009" s="339"/>
      <c r="B2009" s="296"/>
      <c r="C2009" s="296"/>
      <c r="D2009" s="296"/>
      <c r="E2009" s="297"/>
      <c r="F2009" s="102"/>
      <c r="G2009" s="297"/>
      <c r="H2009" s="506"/>
      <c r="I2009" s="506"/>
      <c r="J2009" s="297"/>
      <c r="K2009" s="95"/>
      <c r="L2009" s="95"/>
    </row>
    <row r="2010" spans="1:12" ht="24.95" customHeight="1" x14ac:dyDescent="0.2">
      <c r="A2010" s="339"/>
      <c r="B2010" s="296"/>
      <c r="C2010" s="296"/>
      <c r="D2010" s="296"/>
      <c r="E2010" s="297"/>
      <c r="F2010" s="102"/>
      <c r="G2010" s="297"/>
      <c r="H2010" s="506"/>
      <c r="I2010" s="506"/>
      <c r="J2010" s="297"/>
      <c r="K2010" s="95"/>
      <c r="L2010" s="95"/>
    </row>
    <row r="2011" spans="1:12" ht="24.95" customHeight="1" x14ac:dyDescent="0.2">
      <c r="A2011" s="339"/>
      <c r="B2011" s="296"/>
      <c r="C2011" s="296"/>
      <c r="D2011" s="296"/>
      <c r="E2011" s="297"/>
      <c r="F2011" s="102"/>
      <c r="G2011" s="297"/>
      <c r="H2011" s="506"/>
      <c r="I2011" s="506"/>
      <c r="J2011" s="297"/>
      <c r="K2011" s="95"/>
      <c r="L2011" s="95"/>
    </row>
    <row r="2012" spans="1:12" ht="24.95" customHeight="1" x14ac:dyDescent="0.2">
      <c r="A2012" s="339"/>
      <c r="B2012" s="296"/>
      <c r="C2012" s="296"/>
      <c r="D2012" s="296"/>
      <c r="E2012" s="297"/>
      <c r="F2012" s="102"/>
      <c r="G2012" s="297"/>
      <c r="H2012" s="506"/>
      <c r="I2012" s="506"/>
      <c r="J2012" s="297"/>
      <c r="K2012" s="95"/>
      <c r="L2012" s="95"/>
    </row>
    <row r="2013" spans="1:12" ht="24.95" customHeight="1" x14ac:dyDescent="0.2">
      <c r="A2013" s="339"/>
      <c r="B2013" s="296"/>
      <c r="C2013" s="296"/>
      <c r="D2013" s="296"/>
      <c r="E2013" s="297"/>
      <c r="F2013" s="102"/>
      <c r="G2013" s="297"/>
      <c r="H2013" s="506"/>
      <c r="I2013" s="506"/>
      <c r="J2013" s="297"/>
      <c r="K2013" s="95"/>
      <c r="L2013" s="95"/>
    </row>
    <row r="2014" spans="1:12" ht="24.95" customHeight="1" x14ac:dyDescent="0.2">
      <c r="A2014" s="339"/>
      <c r="B2014" s="296"/>
      <c r="C2014" s="296"/>
      <c r="D2014" s="296"/>
      <c r="E2014" s="297"/>
      <c r="F2014" s="102"/>
      <c r="G2014" s="297"/>
      <c r="H2014" s="506"/>
      <c r="I2014" s="506"/>
      <c r="J2014" s="297"/>
      <c r="K2014" s="95"/>
      <c r="L2014" s="95"/>
    </row>
    <row r="2015" spans="1:12" ht="24.95" customHeight="1" x14ac:dyDescent="0.2">
      <c r="A2015" s="339"/>
      <c r="B2015" s="296"/>
      <c r="C2015" s="296"/>
      <c r="D2015" s="296"/>
      <c r="E2015" s="297"/>
      <c r="F2015" s="102"/>
      <c r="G2015" s="297"/>
      <c r="H2015" s="506"/>
      <c r="I2015" s="506"/>
      <c r="J2015" s="297"/>
      <c r="K2015" s="95"/>
      <c r="L2015" s="95"/>
    </row>
    <row r="2016" spans="1:12" ht="24.95" customHeight="1" x14ac:dyDescent="0.2">
      <c r="A2016" s="339"/>
      <c r="B2016" s="296"/>
      <c r="C2016" s="296"/>
      <c r="D2016" s="296"/>
      <c r="E2016" s="297"/>
      <c r="F2016" s="102"/>
      <c r="G2016" s="297"/>
      <c r="H2016" s="506"/>
      <c r="I2016" s="506"/>
      <c r="J2016" s="297"/>
      <c r="K2016" s="95"/>
      <c r="L2016" s="95"/>
    </row>
    <row r="2017" spans="1:12" ht="24.95" customHeight="1" x14ac:dyDescent="0.2">
      <c r="A2017" s="339"/>
      <c r="B2017" s="296"/>
      <c r="C2017" s="296"/>
      <c r="D2017" s="296"/>
      <c r="E2017" s="297"/>
      <c r="F2017" s="102"/>
      <c r="G2017" s="297"/>
      <c r="H2017" s="506"/>
      <c r="I2017" s="506"/>
      <c r="J2017" s="297"/>
      <c r="K2017" s="95"/>
      <c r="L2017" s="95"/>
    </row>
    <row r="2018" spans="1:12" ht="24.95" customHeight="1" x14ac:dyDescent="0.2">
      <c r="A2018" s="339"/>
      <c r="B2018" s="296"/>
      <c r="C2018" s="296"/>
      <c r="D2018" s="296"/>
      <c r="E2018" s="297"/>
      <c r="F2018" s="102"/>
      <c r="G2018" s="297"/>
      <c r="H2018" s="506"/>
      <c r="I2018" s="506"/>
      <c r="J2018" s="297"/>
      <c r="K2018" s="95"/>
      <c r="L2018" s="95"/>
    </row>
    <row r="2019" spans="1:12" ht="24.95" customHeight="1" x14ac:dyDescent="0.2">
      <c r="A2019" s="339"/>
      <c r="B2019" s="296"/>
      <c r="C2019" s="296"/>
      <c r="D2019" s="296"/>
      <c r="E2019" s="297"/>
      <c r="F2019" s="102"/>
      <c r="G2019" s="297"/>
      <c r="H2019" s="506"/>
      <c r="I2019" s="506"/>
      <c r="J2019" s="297"/>
      <c r="K2019" s="95"/>
      <c r="L2019" s="95"/>
    </row>
    <row r="2020" spans="1:12" ht="24.95" customHeight="1" x14ac:dyDescent="0.2">
      <c r="A2020" s="339"/>
      <c r="B2020" s="296"/>
      <c r="C2020" s="296"/>
      <c r="D2020" s="296"/>
      <c r="E2020" s="297"/>
      <c r="F2020" s="102"/>
      <c r="G2020" s="297"/>
      <c r="H2020" s="506"/>
      <c r="I2020" s="506"/>
      <c r="J2020" s="297"/>
      <c r="K2020" s="95"/>
      <c r="L2020" s="95"/>
    </row>
    <row r="2021" spans="1:12" ht="24.95" customHeight="1" x14ac:dyDescent="0.2">
      <c r="A2021" s="339"/>
      <c r="B2021" s="296"/>
      <c r="C2021" s="296"/>
      <c r="D2021" s="296"/>
      <c r="E2021" s="297"/>
      <c r="F2021" s="102"/>
      <c r="G2021" s="297"/>
      <c r="H2021" s="506"/>
      <c r="I2021" s="506"/>
      <c r="J2021" s="297"/>
      <c r="K2021" s="95"/>
      <c r="L2021" s="95"/>
    </row>
    <row r="2022" spans="1:12" ht="24.95" customHeight="1" x14ac:dyDescent="0.2">
      <c r="A2022" s="339"/>
      <c r="B2022" s="296"/>
      <c r="C2022" s="296"/>
      <c r="D2022" s="296"/>
      <c r="E2022" s="297"/>
      <c r="F2022" s="102"/>
      <c r="G2022" s="297"/>
      <c r="H2022" s="506"/>
      <c r="I2022" s="506"/>
      <c r="J2022" s="297"/>
      <c r="K2022" s="95"/>
      <c r="L2022" s="95"/>
    </row>
    <row r="2023" spans="1:12" ht="24.95" customHeight="1" x14ac:dyDescent="0.2">
      <c r="A2023" s="339"/>
      <c r="B2023" s="296"/>
      <c r="C2023" s="296"/>
      <c r="D2023" s="296"/>
      <c r="E2023" s="297"/>
      <c r="F2023" s="102"/>
      <c r="G2023" s="297"/>
      <c r="H2023" s="506"/>
      <c r="I2023" s="506"/>
      <c r="J2023" s="297"/>
      <c r="K2023" s="95"/>
      <c r="L2023" s="95"/>
    </row>
    <row r="2024" spans="1:12" ht="24.95" customHeight="1" x14ac:dyDescent="0.2">
      <c r="A2024" s="339"/>
      <c r="B2024" s="296"/>
      <c r="C2024" s="296"/>
      <c r="D2024" s="296"/>
      <c r="E2024" s="297"/>
      <c r="F2024" s="102"/>
      <c r="G2024" s="297"/>
      <c r="H2024" s="506"/>
      <c r="I2024" s="506"/>
      <c r="J2024" s="297"/>
      <c r="K2024" s="95"/>
      <c r="L2024" s="95"/>
    </row>
    <row r="2025" spans="1:12" ht="24.95" customHeight="1" x14ac:dyDescent="0.2">
      <c r="A2025" s="339"/>
      <c r="B2025" s="296"/>
      <c r="C2025" s="296"/>
      <c r="D2025" s="296"/>
      <c r="E2025" s="297"/>
      <c r="F2025" s="102"/>
      <c r="G2025" s="297"/>
      <c r="H2025" s="506"/>
      <c r="I2025" s="506"/>
      <c r="J2025" s="297"/>
      <c r="K2025" s="95"/>
      <c r="L2025" s="95"/>
    </row>
    <row r="2026" spans="1:12" ht="24.95" customHeight="1" x14ac:dyDescent="0.2">
      <c r="A2026" s="339"/>
      <c r="B2026" s="296"/>
      <c r="C2026" s="296"/>
      <c r="D2026" s="296"/>
      <c r="E2026" s="297"/>
      <c r="F2026" s="102"/>
      <c r="G2026" s="297"/>
      <c r="H2026" s="506"/>
      <c r="I2026" s="506"/>
      <c r="J2026" s="297"/>
      <c r="K2026" s="95"/>
      <c r="L2026" s="95"/>
    </row>
    <row r="2027" spans="1:12" ht="24.95" customHeight="1" x14ac:dyDescent="0.2">
      <c r="A2027" s="339"/>
      <c r="B2027" s="296"/>
      <c r="C2027" s="296"/>
      <c r="D2027" s="296"/>
      <c r="E2027" s="297"/>
      <c r="F2027" s="102"/>
      <c r="G2027" s="297"/>
      <c r="H2027" s="506"/>
      <c r="I2027" s="506"/>
      <c r="J2027" s="297"/>
      <c r="K2027" s="95"/>
      <c r="L2027" s="95"/>
    </row>
    <row r="2028" spans="1:12" ht="24.95" customHeight="1" x14ac:dyDescent="0.2">
      <c r="A2028" s="339"/>
      <c r="B2028" s="296"/>
      <c r="C2028" s="296"/>
      <c r="D2028" s="296"/>
      <c r="E2028" s="297"/>
      <c r="F2028" s="102"/>
      <c r="G2028" s="297"/>
      <c r="H2028" s="506"/>
      <c r="I2028" s="506"/>
      <c r="J2028" s="297"/>
      <c r="K2028" s="95"/>
      <c r="L2028" s="95"/>
    </row>
    <row r="2029" spans="1:12" ht="24.95" customHeight="1" x14ac:dyDescent="0.2">
      <c r="A2029" s="339"/>
      <c r="B2029" s="296"/>
      <c r="C2029" s="296"/>
      <c r="D2029" s="296"/>
      <c r="E2029" s="297"/>
      <c r="F2029" s="102"/>
      <c r="G2029" s="297"/>
      <c r="H2029" s="506"/>
      <c r="I2029" s="506"/>
      <c r="J2029" s="297"/>
      <c r="K2029" s="95"/>
      <c r="L2029" s="95"/>
    </row>
    <row r="2030" spans="1:12" ht="24.95" customHeight="1" x14ac:dyDescent="0.2">
      <c r="A2030" s="339"/>
      <c r="B2030" s="296"/>
      <c r="C2030" s="296"/>
      <c r="D2030" s="296"/>
      <c r="E2030" s="297"/>
      <c r="F2030" s="102"/>
      <c r="G2030" s="297"/>
      <c r="H2030" s="506"/>
      <c r="I2030" s="506"/>
      <c r="J2030" s="297"/>
      <c r="K2030" s="95"/>
      <c r="L2030" s="95"/>
    </row>
    <row r="2031" spans="1:12" ht="24.95" customHeight="1" x14ac:dyDescent="0.2">
      <c r="A2031" s="339"/>
      <c r="B2031" s="296"/>
      <c r="C2031" s="296"/>
      <c r="D2031" s="296"/>
      <c r="E2031" s="297"/>
      <c r="F2031" s="102"/>
      <c r="G2031" s="297"/>
      <c r="H2031" s="506"/>
      <c r="I2031" s="506"/>
      <c r="J2031" s="297"/>
      <c r="K2031" s="95"/>
      <c r="L2031" s="95"/>
    </row>
    <row r="2032" spans="1:12" ht="24.95" customHeight="1" x14ac:dyDescent="0.2">
      <c r="A2032" s="339"/>
      <c r="B2032" s="296"/>
      <c r="C2032" s="296"/>
      <c r="D2032" s="296"/>
      <c r="E2032" s="297"/>
      <c r="F2032" s="102"/>
      <c r="G2032" s="297"/>
      <c r="H2032" s="506"/>
      <c r="I2032" s="506"/>
      <c r="J2032" s="297"/>
      <c r="K2032" s="95"/>
      <c r="L2032" s="95"/>
    </row>
    <row r="2033" spans="1:12" ht="24.95" customHeight="1" x14ac:dyDescent="0.2">
      <c r="A2033" s="339"/>
      <c r="B2033" s="296"/>
      <c r="C2033" s="296"/>
      <c r="D2033" s="296"/>
      <c r="E2033" s="297"/>
      <c r="F2033" s="102"/>
      <c r="G2033" s="297"/>
      <c r="H2033" s="506"/>
      <c r="I2033" s="506"/>
      <c r="J2033" s="297"/>
      <c r="K2033" s="95"/>
      <c r="L2033" s="95"/>
    </row>
    <row r="2034" spans="1:12" ht="24.95" customHeight="1" x14ac:dyDescent="0.2">
      <c r="A2034" s="339"/>
      <c r="B2034" s="296"/>
      <c r="C2034" s="296"/>
      <c r="D2034" s="296"/>
      <c r="E2034" s="297"/>
      <c r="F2034" s="102"/>
      <c r="G2034" s="297"/>
      <c r="H2034" s="506"/>
      <c r="I2034" s="506"/>
      <c r="J2034" s="297"/>
      <c r="K2034" s="95"/>
      <c r="L2034" s="95"/>
    </row>
    <row r="2035" spans="1:12" ht="24.95" customHeight="1" x14ac:dyDescent="0.2">
      <c r="A2035" s="339"/>
      <c r="B2035" s="296"/>
      <c r="C2035" s="296"/>
      <c r="D2035" s="296"/>
      <c r="E2035" s="297"/>
      <c r="F2035" s="102"/>
      <c r="G2035" s="297"/>
      <c r="H2035" s="506"/>
      <c r="I2035" s="506"/>
      <c r="J2035" s="297"/>
      <c r="K2035" s="95"/>
      <c r="L2035" s="95"/>
    </row>
    <row r="2036" spans="1:12" ht="24.95" customHeight="1" x14ac:dyDescent="0.2">
      <c r="A2036" s="339"/>
      <c r="B2036" s="296"/>
      <c r="C2036" s="296"/>
      <c r="D2036" s="296"/>
      <c r="E2036" s="297"/>
      <c r="F2036" s="102"/>
      <c r="G2036" s="297"/>
      <c r="H2036" s="506"/>
      <c r="I2036" s="506"/>
      <c r="J2036" s="297"/>
      <c r="K2036" s="95"/>
      <c r="L2036" s="95"/>
    </row>
    <row r="2037" spans="1:12" ht="24.95" customHeight="1" x14ac:dyDescent="0.2">
      <c r="A2037" s="339"/>
      <c r="B2037" s="296"/>
      <c r="C2037" s="296"/>
      <c r="D2037" s="296"/>
      <c r="E2037" s="297"/>
      <c r="F2037" s="102"/>
      <c r="G2037" s="297"/>
      <c r="H2037" s="506"/>
      <c r="I2037" s="506"/>
      <c r="J2037" s="297"/>
      <c r="K2037" s="95"/>
      <c r="L2037" s="95"/>
    </row>
    <row r="2038" spans="1:12" ht="24.95" customHeight="1" x14ac:dyDescent="0.2">
      <c r="A2038" s="339"/>
      <c r="B2038" s="296"/>
      <c r="C2038" s="296"/>
      <c r="D2038" s="296"/>
      <c r="E2038" s="297"/>
      <c r="F2038" s="102"/>
      <c r="G2038" s="297"/>
      <c r="H2038" s="506"/>
      <c r="I2038" s="506"/>
      <c r="J2038" s="297"/>
      <c r="K2038" s="95"/>
      <c r="L2038" s="95"/>
    </row>
    <row r="2039" spans="1:12" ht="24.95" customHeight="1" x14ac:dyDescent="0.2">
      <c r="A2039" s="339"/>
      <c r="B2039" s="296"/>
      <c r="C2039" s="296"/>
      <c r="D2039" s="296"/>
      <c r="E2039" s="297"/>
      <c r="F2039" s="102"/>
      <c r="G2039" s="297"/>
      <c r="H2039" s="506"/>
      <c r="I2039" s="506"/>
      <c r="J2039" s="297"/>
      <c r="K2039" s="95"/>
      <c r="L2039" s="95"/>
    </row>
    <row r="2040" spans="1:12" ht="24.95" customHeight="1" x14ac:dyDescent="0.2">
      <c r="A2040" s="339"/>
      <c r="B2040" s="296"/>
      <c r="C2040" s="296"/>
      <c r="D2040" s="296"/>
      <c r="E2040" s="297"/>
      <c r="F2040" s="102"/>
      <c r="G2040" s="297"/>
      <c r="H2040" s="506"/>
      <c r="I2040" s="506"/>
      <c r="J2040" s="297"/>
      <c r="K2040" s="95"/>
      <c r="L2040" s="95"/>
    </row>
    <row r="2041" spans="1:12" ht="24.95" customHeight="1" x14ac:dyDescent="0.2">
      <c r="A2041" s="339"/>
      <c r="B2041" s="296"/>
      <c r="C2041" s="296"/>
      <c r="D2041" s="296"/>
      <c r="E2041" s="297"/>
      <c r="F2041" s="102"/>
      <c r="G2041" s="297"/>
      <c r="H2041" s="506"/>
      <c r="I2041" s="506"/>
      <c r="J2041" s="297"/>
      <c r="K2041" s="95"/>
      <c r="L2041" s="95"/>
    </row>
    <row r="2042" spans="1:12" ht="24.95" customHeight="1" x14ac:dyDescent="0.2">
      <c r="A2042" s="339"/>
      <c r="B2042" s="296"/>
      <c r="C2042" s="296"/>
      <c r="D2042" s="296"/>
      <c r="E2042" s="297"/>
      <c r="F2042" s="102"/>
      <c r="G2042" s="297"/>
      <c r="H2042" s="506"/>
      <c r="I2042" s="506"/>
      <c r="J2042" s="297"/>
      <c r="K2042" s="95"/>
      <c r="L2042" s="95"/>
    </row>
    <row r="2043" spans="1:12" ht="24.95" customHeight="1" x14ac:dyDescent="0.2">
      <c r="A2043" s="339"/>
      <c r="B2043" s="296"/>
      <c r="C2043" s="296"/>
      <c r="D2043" s="296"/>
      <c r="E2043" s="297"/>
      <c r="F2043" s="102"/>
      <c r="G2043" s="297"/>
      <c r="H2043" s="506"/>
      <c r="I2043" s="506"/>
      <c r="J2043" s="297"/>
      <c r="K2043" s="95"/>
      <c r="L2043" s="95"/>
    </row>
    <row r="2044" spans="1:12" ht="24.95" customHeight="1" x14ac:dyDescent="0.2">
      <c r="A2044" s="339"/>
      <c r="B2044" s="296"/>
      <c r="C2044" s="296"/>
      <c r="D2044" s="296"/>
      <c r="E2044" s="297"/>
      <c r="F2044" s="102"/>
      <c r="G2044" s="297"/>
      <c r="H2044" s="506"/>
      <c r="I2044" s="506"/>
      <c r="J2044" s="297"/>
      <c r="K2044" s="95"/>
      <c r="L2044" s="95"/>
    </row>
    <row r="2045" spans="1:12" ht="24.95" customHeight="1" x14ac:dyDescent="0.2">
      <c r="A2045" s="339"/>
      <c r="B2045" s="296"/>
      <c r="C2045" s="296"/>
      <c r="D2045" s="296"/>
      <c r="E2045" s="297"/>
      <c r="F2045" s="102"/>
      <c r="G2045" s="297"/>
      <c r="H2045" s="506"/>
      <c r="I2045" s="506"/>
      <c r="J2045" s="297"/>
      <c r="K2045" s="95"/>
      <c r="L2045" s="95"/>
    </row>
    <row r="2046" spans="1:12" ht="24.95" customHeight="1" x14ac:dyDescent="0.2">
      <c r="A2046" s="339"/>
      <c r="B2046" s="296"/>
      <c r="C2046" s="296"/>
      <c r="D2046" s="296"/>
      <c r="E2046" s="297"/>
      <c r="F2046" s="102"/>
      <c r="G2046" s="297"/>
      <c r="H2046" s="506"/>
      <c r="I2046" s="506"/>
      <c r="J2046" s="297"/>
      <c r="K2046" s="95"/>
      <c r="L2046" s="95"/>
    </row>
    <row r="2047" spans="1:12" ht="24.95" customHeight="1" x14ac:dyDescent="0.2">
      <c r="A2047" s="339"/>
      <c r="B2047" s="296"/>
      <c r="C2047" s="296"/>
      <c r="D2047" s="296"/>
      <c r="E2047" s="297"/>
      <c r="F2047" s="102"/>
      <c r="G2047" s="297"/>
      <c r="H2047" s="506"/>
      <c r="I2047" s="506"/>
      <c r="J2047" s="297"/>
      <c r="K2047" s="95"/>
      <c r="L2047" s="95"/>
    </row>
    <row r="2048" spans="1:12" ht="24.95" customHeight="1" x14ac:dyDescent="0.2">
      <c r="A2048" s="339"/>
      <c r="B2048" s="296"/>
      <c r="C2048" s="296"/>
      <c r="D2048" s="296"/>
      <c r="E2048" s="297"/>
      <c r="F2048" s="102"/>
      <c r="G2048" s="297"/>
      <c r="H2048" s="506"/>
      <c r="I2048" s="506"/>
      <c r="J2048" s="297"/>
      <c r="K2048" s="95"/>
      <c r="L2048" s="95"/>
    </row>
    <row r="2049" spans="1:12" ht="24.95" customHeight="1" x14ac:dyDescent="0.2">
      <c r="A2049" s="339"/>
      <c r="B2049" s="296"/>
      <c r="C2049" s="296"/>
      <c r="D2049" s="296"/>
      <c r="E2049" s="297"/>
      <c r="F2049" s="102"/>
      <c r="G2049" s="297"/>
      <c r="H2049" s="506"/>
      <c r="I2049" s="506"/>
      <c r="J2049" s="297"/>
      <c r="K2049" s="95"/>
      <c r="L2049" s="95"/>
    </row>
    <row r="2050" spans="1:12" ht="24.95" customHeight="1" x14ac:dyDescent="0.2">
      <c r="A2050" s="339"/>
      <c r="B2050" s="296"/>
      <c r="C2050" s="296"/>
      <c r="D2050" s="296"/>
      <c r="E2050" s="297"/>
      <c r="F2050" s="102"/>
      <c r="G2050" s="297"/>
      <c r="H2050" s="506"/>
      <c r="I2050" s="506"/>
      <c r="J2050" s="297"/>
      <c r="K2050" s="95"/>
      <c r="L2050" s="95"/>
    </row>
    <row r="2051" spans="1:12" ht="24.95" customHeight="1" x14ac:dyDescent="0.2">
      <c r="A2051" s="339"/>
      <c r="B2051" s="296"/>
      <c r="C2051" s="296"/>
      <c r="D2051" s="296"/>
      <c r="E2051" s="297"/>
      <c r="F2051" s="102"/>
      <c r="G2051" s="297"/>
      <c r="H2051" s="506"/>
      <c r="I2051" s="506"/>
      <c r="J2051" s="297"/>
      <c r="K2051" s="95"/>
      <c r="L2051" s="95"/>
    </row>
    <row r="2052" spans="1:12" ht="24.95" customHeight="1" x14ac:dyDescent="0.2">
      <c r="A2052" s="339"/>
      <c r="B2052" s="296"/>
      <c r="C2052" s="296"/>
      <c r="D2052" s="296"/>
      <c r="E2052" s="297"/>
      <c r="F2052" s="102"/>
      <c r="G2052" s="297"/>
      <c r="H2052" s="506"/>
      <c r="I2052" s="506"/>
      <c r="J2052" s="297"/>
      <c r="K2052" s="95"/>
      <c r="L2052" s="95"/>
    </row>
    <row r="2053" spans="1:12" ht="24.95" customHeight="1" x14ac:dyDescent="0.2">
      <c r="A2053" s="339"/>
      <c r="B2053" s="296"/>
      <c r="C2053" s="296"/>
      <c r="D2053" s="296"/>
      <c r="E2053" s="297"/>
      <c r="F2053" s="102"/>
      <c r="G2053" s="297"/>
      <c r="H2053" s="506"/>
      <c r="I2053" s="506"/>
      <c r="J2053" s="297"/>
      <c r="K2053" s="95"/>
      <c r="L2053" s="95"/>
    </row>
    <row r="2054" spans="1:12" ht="24.95" customHeight="1" x14ac:dyDescent="0.2">
      <c r="A2054" s="339"/>
      <c r="B2054" s="296"/>
      <c r="C2054" s="296"/>
      <c r="D2054" s="296"/>
      <c r="E2054" s="297"/>
      <c r="F2054" s="102"/>
      <c r="G2054" s="297"/>
      <c r="H2054" s="506"/>
      <c r="I2054" s="506"/>
      <c r="J2054" s="297"/>
      <c r="K2054" s="95"/>
      <c r="L2054" s="95"/>
    </row>
    <row r="2055" spans="1:12" ht="24.95" customHeight="1" x14ac:dyDescent="0.2">
      <c r="A2055" s="339"/>
      <c r="B2055" s="296"/>
      <c r="C2055" s="296"/>
      <c r="D2055" s="296"/>
      <c r="E2055" s="297"/>
      <c r="F2055" s="102"/>
      <c r="G2055" s="297"/>
      <c r="H2055" s="506"/>
      <c r="I2055" s="506"/>
      <c r="J2055" s="297"/>
      <c r="K2055" s="95"/>
      <c r="L2055" s="95"/>
    </row>
    <row r="2056" spans="1:12" ht="24.95" customHeight="1" x14ac:dyDescent="0.2">
      <c r="A2056" s="339"/>
      <c r="B2056" s="296"/>
      <c r="C2056" s="296"/>
      <c r="D2056" s="296"/>
      <c r="E2056" s="297"/>
      <c r="F2056" s="102"/>
      <c r="G2056" s="297"/>
      <c r="H2056" s="506"/>
      <c r="I2056" s="506"/>
      <c r="J2056" s="297"/>
      <c r="K2056" s="95"/>
      <c r="L2056" s="95"/>
    </row>
    <row r="2057" spans="1:12" ht="24.95" customHeight="1" x14ac:dyDescent="0.2">
      <c r="A2057" s="339"/>
      <c r="B2057" s="296"/>
      <c r="C2057" s="296"/>
      <c r="D2057" s="296"/>
      <c r="E2057" s="297"/>
      <c r="F2057" s="102"/>
      <c r="G2057" s="297"/>
      <c r="H2057" s="506"/>
      <c r="I2057" s="506"/>
      <c r="J2057" s="297"/>
      <c r="K2057" s="95"/>
      <c r="L2057" s="95"/>
    </row>
    <row r="2058" spans="1:12" ht="24.95" customHeight="1" x14ac:dyDescent="0.2">
      <c r="A2058" s="339"/>
      <c r="B2058" s="296"/>
      <c r="C2058" s="296"/>
      <c r="D2058" s="296"/>
      <c r="E2058" s="297"/>
      <c r="F2058" s="102"/>
      <c r="G2058" s="297"/>
      <c r="H2058" s="506"/>
      <c r="I2058" s="506"/>
      <c r="J2058" s="297"/>
      <c r="K2058" s="95"/>
      <c r="L2058" s="95"/>
    </row>
    <row r="2059" spans="1:12" ht="24.95" customHeight="1" x14ac:dyDescent="0.2">
      <c r="A2059" s="339"/>
      <c r="B2059" s="296"/>
      <c r="C2059" s="296"/>
      <c r="D2059" s="296"/>
      <c r="E2059" s="297"/>
      <c r="F2059" s="102"/>
      <c r="G2059" s="297"/>
      <c r="H2059" s="506"/>
      <c r="I2059" s="506"/>
      <c r="J2059" s="297"/>
      <c r="K2059" s="95"/>
      <c r="L2059" s="95"/>
    </row>
    <row r="2060" spans="1:12" ht="24.95" customHeight="1" x14ac:dyDescent="0.2">
      <c r="A2060" s="339"/>
      <c r="B2060" s="296"/>
      <c r="C2060" s="296"/>
      <c r="D2060" s="296"/>
      <c r="E2060" s="297"/>
      <c r="F2060" s="102"/>
      <c r="G2060" s="297"/>
      <c r="H2060" s="506"/>
      <c r="I2060" s="506"/>
      <c r="J2060" s="297"/>
      <c r="K2060" s="95"/>
      <c r="L2060" s="95"/>
    </row>
    <row r="2061" spans="1:12" ht="24.95" customHeight="1" x14ac:dyDescent="0.2">
      <c r="A2061" s="339"/>
      <c r="B2061" s="296"/>
      <c r="C2061" s="296"/>
      <c r="D2061" s="296"/>
      <c r="E2061" s="297"/>
      <c r="F2061" s="102"/>
      <c r="G2061" s="297"/>
      <c r="H2061" s="506"/>
      <c r="I2061" s="506"/>
      <c r="J2061" s="297"/>
      <c r="K2061" s="95"/>
      <c r="L2061" s="95"/>
    </row>
    <row r="2062" spans="1:12" ht="24.95" customHeight="1" x14ac:dyDescent="0.2">
      <c r="A2062" s="339"/>
      <c r="B2062" s="296"/>
      <c r="C2062" s="296"/>
      <c r="D2062" s="296"/>
      <c r="E2062" s="297"/>
      <c r="F2062" s="102"/>
      <c r="G2062" s="297"/>
      <c r="H2062" s="506"/>
      <c r="I2062" s="506"/>
      <c r="J2062" s="297"/>
      <c r="K2062" s="95"/>
      <c r="L2062" s="95"/>
    </row>
    <row r="2063" spans="1:12" ht="24.95" customHeight="1" x14ac:dyDescent="0.2">
      <c r="A2063" s="339"/>
      <c r="B2063" s="296"/>
      <c r="C2063" s="296"/>
      <c r="D2063" s="296"/>
      <c r="E2063" s="297"/>
      <c r="F2063" s="102"/>
      <c r="G2063" s="297"/>
      <c r="H2063" s="506"/>
      <c r="I2063" s="506"/>
      <c r="J2063" s="297"/>
      <c r="K2063" s="95"/>
      <c r="L2063" s="95"/>
    </row>
    <row r="2064" spans="1:12" ht="24.95" customHeight="1" x14ac:dyDescent="0.2">
      <c r="A2064" s="339"/>
      <c r="B2064" s="296"/>
      <c r="C2064" s="296"/>
      <c r="D2064" s="296"/>
      <c r="E2064" s="297"/>
      <c r="F2064" s="102"/>
      <c r="G2064" s="297"/>
      <c r="H2064" s="506"/>
      <c r="I2064" s="506"/>
      <c r="J2064" s="297"/>
      <c r="K2064" s="95"/>
      <c r="L2064" s="95"/>
    </row>
    <row r="2065" spans="1:12" ht="24.95" customHeight="1" x14ac:dyDescent="0.2">
      <c r="A2065" s="339"/>
      <c r="B2065" s="296"/>
      <c r="C2065" s="296"/>
      <c r="D2065" s="296"/>
      <c r="E2065" s="297"/>
      <c r="F2065" s="102"/>
      <c r="G2065" s="297"/>
      <c r="H2065" s="506"/>
      <c r="I2065" s="506"/>
      <c r="J2065" s="297"/>
      <c r="K2065" s="95"/>
      <c r="L2065" s="95"/>
    </row>
    <row r="2066" spans="1:12" ht="24.95" customHeight="1" x14ac:dyDescent="0.2">
      <c r="A2066" s="339"/>
      <c r="B2066" s="296"/>
      <c r="C2066" s="296"/>
      <c r="D2066" s="296"/>
      <c r="E2066" s="297"/>
      <c r="F2066" s="102"/>
      <c r="G2066" s="297"/>
      <c r="H2066" s="506"/>
      <c r="I2066" s="506"/>
      <c r="J2066" s="297"/>
      <c r="K2066" s="95"/>
      <c r="L2066" s="95"/>
    </row>
    <row r="2067" spans="1:12" ht="24.95" customHeight="1" x14ac:dyDescent="0.2">
      <c r="A2067" s="339"/>
      <c r="B2067" s="296"/>
      <c r="C2067" s="296"/>
      <c r="D2067" s="296"/>
      <c r="E2067" s="297"/>
      <c r="F2067" s="102"/>
      <c r="G2067" s="297"/>
      <c r="H2067" s="506"/>
      <c r="I2067" s="506"/>
      <c r="J2067" s="297"/>
      <c r="K2067" s="95"/>
      <c r="L2067" s="95"/>
    </row>
    <row r="2068" spans="1:12" ht="24.95" customHeight="1" x14ac:dyDescent="0.2">
      <c r="A2068" s="339"/>
      <c r="B2068" s="296"/>
      <c r="C2068" s="296"/>
      <c r="D2068" s="296"/>
      <c r="E2068" s="297"/>
      <c r="F2068" s="102"/>
      <c r="G2068" s="297"/>
      <c r="H2068" s="506"/>
      <c r="I2068" s="506"/>
      <c r="J2068" s="297"/>
      <c r="K2068" s="95"/>
      <c r="L2068" s="95"/>
    </row>
    <row r="2069" spans="1:12" ht="24.95" customHeight="1" x14ac:dyDescent="0.2">
      <c r="A2069" s="339"/>
      <c r="B2069" s="296"/>
      <c r="C2069" s="296"/>
      <c r="D2069" s="296"/>
      <c r="E2069" s="297"/>
      <c r="F2069" s="102"/>
      <c r="G2069" s="297"/>
      <c r="H2069" s="506"/>
      <c r="I2069" s="506"/>
      <c r="J2069" s="297"/>
      <c r="K2069" s="95"/>
      <c r="L2069" s="95"/>
    </row>
    <row r="2070" spans="1:12" ht="24.95" customHeight="1" x14ac:dyDescent="0.2">
      <c r="A2070" s="339"/>
      <c r="B2070" s="296"/>
      <c r="C2070" s="296"/>
      <c r="D2070" s="296"/>
      <c r="E2070" s="297"/>
      <c r="F2070" s="102"/>
      <c r="G2070" s="297"/>
      <c r="H2070" s="506"/>
      <c r="I2070" s="506"/>
      <c r="J2070" s="297"/>
      <c r="K2070" s="95"/>
      <c r="L2070" s="95"/>
    </row>
    <row r="2071" spans="1:12" ht="24.95" customHeight="1" x14ac:dyDescent="0.2">
      <c r="A2071" s="339"/>
      <c r="B2071" s="296"/>
      <c r="C2071" s="296"/>
      <c r="D2071" s="296"/>
      <c r="E2071" s="297"/>
      <c r="F2071" s="102"/>
      <c r="G2071" s="297"/>
      <c r="H2071" s="506"/>
      <c r="I2071" s="506"/>
      <c r="J2071" s="297"/>
      <c r="K2071" s="95"/>
      <c r="L2071" s="95"/>
    </row>
    <row r="2072" spans="1:12" ht="24.95" customHeight="1" x14ac:dyDescent="0.2">
      <c r="A2072" s="339"/>
      <c r="B2072" s="296"/>
      <c r="C2072" s="296"/>
      <c r="D2072" s="296"/>
      <c r="E2072" s="297"/>
      <c r="F2072" s="102"/>
      <c r="G2072" s="297"/>
      <c r="H2072" s="506"/>
      <c r="I2072" s="506"/>
      <c r="J2072" s="297"/>
      <c r="K2072" s="95"/>
      <c r="L2072" s="95"/>
    </row>
    <row r="2073" spans="1:12" ht="24.95" customHeight="1" x14ac:dyDescent="0.2">
      <c r="A2073" s="339"/>
      <c r="B2073" s="296"/>
      <c r="C2073" s="296"/>
      <c r="D2073" s="296"/>
      <c r="E2073" s="297"/>
      <c r="F2073" s="102"/>
      <c r="G2073" s="297"/>
      <c r="H2073" s="506"/>
      <c r="I2073" s="506"/>
      <c r="J2073" s="297"/>
      <c r="K2073" s="95"/>
      <c r="L2073" s="95"/>
    </row>
    <row r="2074" spans="1:12" ht="24.95" customHeight="1" x14ac:dyDescent="0.2">
      <c r="A2074" s="339"/>
      <c r="B2074" s="296"/>
      <c r="C2074" s="296"/>
      <c r="D2074" s="296"/>
      <c r="E2074" s="297"/>
      <c r="F2074" s="102"/>
      <c r="G2074" s="297"/>
      <c r="H2074" s="506"/>
      <c r="I2074" s="506"/>
      <c r="J2074" s="297"/>
      <c r="K2074" s="95"/>
      <c r="L2074" s="95"/>
    </row>
    <row r="2075" spans="1:12" ht="24.95" customHeight="1" x14ac:dyDescent="0.2">
      <c r="A2075" s="339"/>
      <c r="B2075" s="296"/>
      <c r="C2075" s="296"/>
      <c r="D2075" s="296"/>
      <c r="E2075" s="297"/>
      <c r="F2075" s="102"/>
      <c r="G2075" s="297"/>
      <c r="H2075" s="506"/>
      <c r="I2075" s="506"/>
      <c r="J2075" s="297"/>
      <c r="K2075" s="95"/>
      <c r="L2075" s="95"/>
    </row>
    <row r="2076" spans="1:12" ht="24.95" customHeight="1" x14ac:dyDescent="0.2">
      <c r="A2076" s="339"/>
      <c r="B2076" s="296"/>
      <c r="C2076" s="296"/>
      <c r="D2076" s="296"/>
      <c r="E2076" s="297"/>
      <c r="F2076" s="102"/>
      <c r="G2076" s="297"/>
      <c r="H2076" s="506"/>
      <c r="I2076" s="506"/>
      <c r="J2076" s="297"/>
      <c r="K2076" s="95"/>
      <c r="L2076" s="95"/>
    </row>
    <row r="2077" spans="1:12" ht="24.95" customHeight="1" x14ac:dyDescent="0.2">
      <c r="A2077" s="339"/>
      <c r="B2077" s="296"/>
      <c r="C2077" s="296"/>
      <c r="D2077" s="296"/>
      <c r="E2077" s="297"/>
      <c r="F2077" s="102"/>
      <c r="G2077" s="297"/>
      <c r="H2077" s="506"/>
      <c r="I2077" s="506"/>
      <c r="J2077" s="297"/>
      <c r="K2077" s="95"/>
      <c r="L2077" s="95"/>
    </row>
    <row r="2078" spans="1:12" ht="24.95" customHeight="1" x14ac:dyDescent="0.2">
      <c r="A2078" s="339"/>
      <c r="B2078" s="296"/>
      <c r="C2078" s="296"/>
      <c r="D2078" s="296"/>
      <c r="E2078" s="297"/>
      <c r="F2078" s="102"/>
      <c r="G2078" s="297"/>
      <c r="H2078" s="506"/>
      <c r="I2078" s="506"/>
      <c r="J2078" s="297"/>
      <c r="K2078" s="95"/>
      <c r="L2078" s="95"/>
    </row>
    <row r="2079" spans="1:12" ht="24.95" customHeight="1" x14ac:dyDescent="0.2">
      <c r="A2079" s="339"/>
      <c r="B2079" s="296"/>
      <c r="C2079" s="296"/>
      <c r="D2079" s="296"/>
      <c r="E2079" s="297"/>
      <c r="F2079" s="102"/>
      <c r="G2079" s="297"/>
      <c r="H2079" s="506"/>
      <c r="I2079" s="506"/>
      <c r="J2079" s="297"/>
      <c r="K2079" s="95"/>
      <c r="L2079" s="95"/>
    </row>
    <row r="2080" spans="1:12" ht="24.95" customHeight="1" x14ac:dyDescent="0.2">
      <c r="A2080" s="339"/>
      <c r="B2080" s="296"/>
      <c r="C2080" s="296"/>
      <c r="D2080" s="296"/>
      <c r="E2080" s="297"/>
      <c r="F2080" s="102"/>
      <c r="G2080" s="297"/>
      <c r="H2080" s="506"/>
      <c r="I2080" s="506"/>
      <c r="J2080" s="297"/>
      <c r="K2080" s="95"/>
      <c r="L2080" s="95"/>
    </row>
    <row r="2081" spans="1:12" ht="24.95" customHeight="1" x14ac:dyDescent="0.2">
      <c r="A2081" s="339"/>
      <c r="B2081" s="296"/>
      <c r="C2081" s="296"/>
      <c r="D2081" s="296"/>
      <c r="E2081" s="297"/>
      <c r="F2081" s="102"/>
      <c r="G2081" s="297"/>
      <c r="H2081" s="506"/>
      <c r="I2081" s="506"/>
      <c r="J2081" s="297"/>
      <c r="K2081" s="95"/>
      <c r="L2081" s="95"/>
    </row>
    <row r="2082" spans="1:12" ht="24.95" customHeight="1" x14ac:dyDescent="0.2">
      <c r="A2082" s="339"/>
      <c r="B2082" s="296"/>
      <c r="C2082" s="296"/>
      <c r="D2082" s="296"/>
      <c r="E2082" s="297"/>
      <c r="F2082" s="102"/>
      <c r="G2082" s="297"/>
      <c r="H2082" s="506"/>
      <c r="I2082" s="506"/>
      <c r="J2082" s="297"/>
      <c r="K2082" s="95"/>
      <c r="L2082" s="95"/>
    </row>
    <row r="2083" spans="1:12" ht="24.95" customHeight="1" x14ac:dyDescent="0.2">
      <c r="A2083" s="339"/>
      <c r="B2083" s="296"/>
      <c r="C2083" s="296"/>
      <c r="D2083" s="296"/>
      <c r="E2083" s="297"/>
      <c r="F2083" s="102"/>
      <c r="G2083" s="297"/>
      <c r="H2083" s="506"/>
      <c r="I2083" s="506"/>
      <c r="J2083" s="297"/>
      <c r="K2083" s="95"/>
      <c r="L2083" s="95"/>
    </row>
    <row r="2084" spans="1:12" ht="24.95" customHeight="1" x14ac:dyDescent="0.2">
      <c r="A2084" s="339"/>
      <c r="B2084" s="296"/>
      <c r="C2084" s="296"/>
      <c r="D2084" s="296"/>
      <c r="E2084" s="297"/>
      <c r="F2084" s="102"/>
      <c r="G2084" s="297"/>
      <c r="H2084" s="506"/>
      <c r="I2084" s="506"/>
      <c r="J2084" s="297"/>
      <c r="K2084" s="95"/>
      <c r="L2084" s="95"/>
    </row>
    <row r="2085" spans="1:12" ht="24.95" customHeight="1" x14ac:dyDescent="0.2">
      <c r="A2085" s="339"/>
      <c r="B2085" s="296"/>
      <c r="C2085" s="296"/>
      <c r="D2085" s="296"/>
      <c r="E2085" s="297"/>
      <c r="F2085" s="102"/>
      <c r="G2085" s="297"/>
      <c r="H2085" s="506"/>
      <c r="I2085" s="506"/>
      <c r="J2085" s="297"/>
      <c r="K2085" s="95"/>
      <c r="L2085" s="95"/>
    </row>
    <row r="2086" spans="1:12" ht="24.95" customHeight="1" x14ac:dyDescent="0.2">
      <c r="A2086" s="339"/>
      <c r="B2086" s="296"/>
      <c r="C2086" s="296"/>
      <c r="D2086" s="296"/>
      <c r="E2086" s="297"/>
      <c r="F2086" s="102"/>
      <c r="G2086" s="297"/>
      <c r="H2086" s="506"/>
      <c r="I2086" s="506"/>
      <c r="J2086" s="297"/>
      <c r="K2086" s="95"/>
      <c r="L2086" s="95"/>
    </row>
    <row r="2087" spans="1:12" ht="24.95" customHeight="1" x14ac:dyDescent="0.2">
      <c r="A2087" s="339"/>
      <c r="B2087" s="296"/>
      <c r="C2087" s="296"/>
      <c r="D2087" s="296"/>
      <c r="E2087" s="297"/>
      <c r="F2087" s="102"/>
      <c r="G2087" s="297"/>
      <c r="H2087" s="506"/>
      <c r="I2087" s="506"/>
      <c r="J2087" s="297"/>
      <c r="K2087" s="95"/>
      <c r="L2087" s="95"/>
    </row>
    <row r="2088" spans="1:12" ht="24.95" customHeight="1" x14ac:dyDescent="0.2">
      <c r="A2088" s="339"/>
      <c r="B2088" s="296"/>
      <c r="C2088" s="296"/>
      <c r="D2088" s="296"/>
      <c r="E2088" s="297"/>
      <c r="F2088" s="102"/>
      <c r="G2088" s="297"/>
      <c r="H2088" s="506"/>
      <c r="I2088" s="506"/>
      <c r="J2088" s="297"/>
      <c r="K2088" s="95"/>
      <c r="L2088" s="95"/>
    </row>
    <row r="2089" spans="1:12" ht="24.95" customHeight="1" x14ac:dyDescent="0.2">
      <c r="A2089" s="339"/>
      <c r="B2089" s="296"/>
      <c r="C2089" s="296"/>
      <c r="D2089" s="296"/>
      <c r="E2089" s="297"/>
      <c r="F2089" s="102"/>
      <c r="G2089" s="297"/>
      <c r="H2089" s="506"/>
      <c r="I2089" s="506"/>
      <c r="J2089" s="297"/>
      <c r="K2089" s="95"/>
      <c r="L2089" s="95"/>
    </row>
    <row r="2090" spans="1:12" ht="24.95" customHeight="1" x14ac:dyDescent="0.2">
      <c r="A2090" s="339"/>
      <c r="B2090" s="296"/>
      <c r="C2090" s="296"/>
      <c r="D2090" s="296"/>
      <c r="E2090" s="297"/>
      <c r="F2090" s="102"/>
      <c r="G2090" s="297"/>
      <c r="H2090" s="506"/>
      <c r="I2090" s="506"/>
      <c r="J2090" s="297"/>
      <c r="K2090" s="95"/>
      <c r="L2090" s="95"/>
    </row>
    <row r="2091" spans="1:12" ht="24.95" customHeight="1" x14ac:dyDescent="0.2">
      <c r="A2091" s="339"/>
      <c r="B2091" s="296"/>
      <c r="C2091" s="296"/>
      <c r="D2091" s="296"/>
      <c r="E2091" s="297"/>
      <c r="F2091" s="102"/>
      <c r="G2091" s="297"/>
      <c r="H2091" s="506"/>
      <c r="I2091" s="506"/>
      <c r="J2091" s="297"/>
      <c r="K2091" s="95"/>
      <c r="L2091" s="95"/>
    </row>
    <row r="2092" spans="1:12" ht="24.95" customHeight="1" x14ac:dyDescent="0.2">
      <c r="A2092" s="339"/>
      <c r="B2092" s="296"/>
      <c r="C2092" s="296"/>
      <c r="D2092" s="296"/>
      <c r="E2092" s="297"/>
      <c r="F2092" s="102"/>
      <c r="G2092" s="297"/>
      <c r="H2092" s="506"/>
      <c r="I2092" s="506"/>
      <c r="J2092" s="297"/>
      <c r="K2092" s="95"/>
      <c r="L2092" s="95"/>
    </row>
    <row r="2093" spans="1:12" ht="24.95" customHeight="1" x14ac:dyDescent="0.2">
      <c r="A2093" s="339"/>
      <c r="B2093" s="296"/>
      <c r="C2093" s="296"/>
      <c r="D2093" s="296"/>
      <c r="E2093" s="297"/>
      <c r="F2093" s="102"/>
      <c r="G2093" s="297"/>
      <c r="H2093" s="506"/>
      <c r="I2093" s="506"/>
      <c r="J2093" s="297"/>
      <c r="K2093" s="95"/>
      <c r="L2093" s="95"/>
    </row>
    <row r="2094" spans="1:12" ht="24.95" customHeight="1" x14ac:dyDescent="0.2">
      <c r="A2094" s="339"/>
      <c r="B2094" s="296"/>
      <c r="C2094" s="296"/>
      <c r="D2094" s="296"/>
      <c r="E2094" s="297"/>
      <c r="F2094" s="102"/>
      <c r="G2094" s="297"/>
      <c r="H2094" s="506"/>
      <c r="I2094" s="506"/>
      <c r="J2094" s="297"/>
      <c r="K2094" s="95"/>
      <c r="L2094" s="95"/>
    </row>
    <row r="2095" spans="1:12" ht="24.95" customHeight="1" x14ac:dyDescent="0.2">
      <c r="A2095" s="339"/>
      <c r="B2095" s="296"/>
      <c r="C2095" s="296"/>
      <c r="D2095" s="296"/>
      <c r="E2095" s="297"/>
      <c r="F2095" s="102"/>
      <c r="G2095" s="297"/>
      <c r="H2095" s="506"/>
      <c r="I2095" s="506"/>
      <c r="J2095" s="297"/>
      <c r="K2095" s="95"/>
      <c r="L2095" s="95"/>
    </row>
    <row r="2096" spans="1:12" ht="24.95" customHeight="1" x14ac:dyDescent="0.2">
      <c r="A2096" s="339"/>
      <c r="B2096" s="296"/>
      <c r="C2096" s="296"/>
      <c r="D2096" s="296"/>
      <c r="E2096" s="297"/>
      <c r="F2096" s="102"/>
      <c r="G2096" s="297"/>
      <c r="H2096" s="506"/>
      <c r="I2096" s="506"/>
      <c r="J2096" s="297"/>
      <c r="K2096" s="95"/>
      <c r="L2096" s="95"/>
    </row>
    <row r="2097" spans="1:12" ht="24.95" customHeight="1" x14ac:dyDescent="0.2">
      <c r="A2097" s="339"/>
      <c r="B2097" s="296"/>
      <c r="C2097" s="296"/>
      <c r="D2097" s="296"/>
      <c r="E2097" s="297"/>
      <c r="F2097" s="102"/>
      <c r="G2097" s="297"/>
      <c r="H2097" s="506"/>
      <c r="I2097" s="506"/>
      <c r="J2097" s="297"/>
      <c r="K2097" s="95"/>
      <c r="L2097" s="95"/>
    </row>
    <row r="2098" spans="1:12" ht="24.95" customHeight="1" x14ac:dyDescent="0.2">
      <c r="A2098" s="339"/>
      <c r="B2098" s="296"/>
      <c r="C2098" s="296"/>
      <c r="D2098" s="296"/>
      <c r="E2098" s="297"/>
      <c r="F2098" s="102"/>
      <c r="G2098" s="297"/>
      <c r="H2098" s="506"/>
      <c r="I2098" s="506"/>
      <c r="J2098" s="297"/>
      <c r="K2098" s="95"/>
      <c r="L2098" s="95"/>
    </row>
    <row r="2099" spans="1:12" ht="24.95" customHeight="1" x14ac:dyDescent="0.2">
      <c r="A2099" s="339"/>
      <c r="B2099" s="296"/>
      <c r="C2099" s="296"/>
      <c r="D2099" s="296"/>
      <c r="E2099" s="297"/>
      <c r="F2099" s="102"/>
      <c r="G2099" s="297"/>
      <c r="H2099" s="506"/>
      <c r="I2099" s="506"/>
      <c r="J2099" s="297"/>
      <c r="K2099" s="95"/>
      <c r="L2099" s="95"/>
    </row>
    <row r="2100" spans="1:12" ht="24.95" customHeight="1" x14ac:dyDescent="0.2">
      <c r="A2100" s="339"/>
      <c r="B2100" s="296"/>
      <c r="C2100" s="296"/>
      <c r="D2100" s="296"/>
      <c r="E2100" s="297"/>
      <c r="F2100" s="102"/>
      <c r="G2100" s="297"/>
      <c r="H2100" s="506"/>
      <c r="I2100" s="506"/>
      <c r="J2100" s="297"/>
      <c r="K2100" s="95"/>
      <c r="L2100" s="95"/>
    </row>
    <row r="2101" spans="1:12" ht="24.95" customHeight="1" x14ac:dyDescent="0.2">
      <c r="A2101" s="339"/>
      <c r="B2101" s="296"/>
      <c r="C2101" s="296"/>
      <c r="D2101" s="296"/>
      <c r="E2101" s="297"/>
      <c r="F2101" s="102"/>
      <c r="G2101" s="297"/>
      <c r="H2101" s="506"/>
      <c r="I2101" s="506"/>
      <c r="J2101" s="297"/>
      <c r="K2101" s="95"/>
      <c r="L2101" s="95"/>
    </row>
    <row r="2102" spans="1:12" ht="24.95" customHeight="1" x14ac:dyDescent="0.2">
      <c r="A2102" s="339"/>
      <c r="B2102" s="296"/>
      <c r="C2102" s="296"/>
      <c r="D2102" s="296"/>
      <c r="E2102" s="297"/>
      <c r="F2102" s="102"/>
      <c r="G2102" s="297"/>
      <c r="H2102" s="506"/>
      <c r="I2102" s="506"/>
      <c r="J2102" s="297"/>
      <c r="K2102" s="95"/>
      <c r="L2102" s="95"/>
    </row>
    <row r="2103" spans="1:12" ht="24.95" customHeight="1" x14ac:dyDescent="0.2">
      <c r="A2103" s="339"/>
      <c r="B2103" s="296"/>
      <c r="C2103" s="296"/>
      <c r="D2103" s="296"/>
      <c r="E2103" s="297"/>
      <c r="F2103" s="102"/>
      <c r="G2103" s="297"/>
      <c r="H2103" s="506"/>
      <c r="I2103" s="506"/>
      <c r="J2103" s="297"/>
      <c r="K2103" s="95"/>
      <c r="L2103" s="95"/>
    </row>
    <row r="2104" spans="1:12" ht="24.95" customHeight="1" x14ac:dyDescent="0.2">
      <c r="A2104" s="339"/>
      <c r="B2104" s="296"/>
      <c r="C2104" s="296"/>
      <c r="D2104" s="296"/>
      <c r="E2104" s="297"/>
      <c r="F2104" s="102"/>
      <c r="G2104" s="297"/>
      <c r="H2104" s="506"/>
      <c r="I2104" s="506"/>
      <c r="J2104" s="297"/>
      <c r="K2104" s="95"/>
      <c r="L2104" s="95"/>
    </row>
    <row r="2105" spans="1:12" ht="24.95" customHeight="1" x14ac:dyDescent="0.2">
      <c r="A2105" s="339"/>
      <c r="B2105" s="296"/>
      <c r="C2105" s="296"/>
      <c r="D2105" s="296"/>
      <c r="E2105" s="297"/>
      <c r="F2105" s="102"/>
      <c r="G2105" s="297"/>
      <c r="H2105" s="506"/>
      <c r="I2105" s="506"/>
      <c r="J2105" s="297"/>
      <c r="K2105" s="95"/>
      <c r="L2105" s="95"/>
    </row>
    <row r="2106" spans="1:12" ht="24.95" customHeight="1" x14ac:dyDescent="0.2">
      <c r="A2106" s="339"/>
      <c r="B2106" s="296"/>
      <c r="C2106" s="296"/>
      <c r="D2106" s="296"/>
      <c r="E2106" s="297"/>
      <c r="F2106" s="102"/>
      <c r="G2106" s="297"/>
      <c r="H2106" s="506"/>
      <c r="I2106" s="506"/>
      <c r="J2106" s="297"/>
      <c r="K2106" s="95"/>
      <c r="L2106" s="95"/>
    </row>
    <row r="2107" spans="1:12" ht="24.95" customHeight="1" x14ac:dyDescent="0.2">
      <c r="A2107" s="339"/>
      <c r="B2107" s="296"/>
      <c r="C2107" s="296"/>
      <c r="D2107" s="296"/>
      <c r="E2107" s="297"/>
      <c r="F2107" s="102"/>
      <c r="G2107" s="297"/>
      <c r="H2107" s="506"/>
      <c r="I2107" s="506"/>
      <c r="J2107" s="297"/>
      <c r="K2107" s="95"/>
      <c r="L2107" s="95"/>
    </row>
    <row r="2108" spans="1:12" ht="24.95" customHeight="1" x14ac:dyDescent="0.2">
      <c r="A2108" s="339"/>
      <c r="B2108" s="296"/>
      <c r="C2108" s="296"/>
      <c r="D2108" s="296"/>
      <c r="E2108" s="297"/>
      <c r="F2108" s="102"/>
      <c r="G2108" s="297"/>
      <c r="H2108" s="506"/>
      <c r="I2108" s="506"/>
      <c r="J2108" s="297"/>
      <c r="K2108" s="95"/>
      <c r="L2108" s="95"/>
    </row>
    <row r="2109" spans="1:12" ht="24.95" customHeight="1" x14ac:dyDescent="0.2">
      <c r="A2109" s="339"/>
      <c r="B2109" s="296"/>
      <c r="C2109" s="296"/>
      <c r="D2109" s="296"/>
      <c r="E2109" s="297"/>
      <c r="F2109" s="102"/>
      <c r="G2109" s="297"/>
      <c r="H2109" s="506"/>
      <c r="I2109" s="506"/>
      <c r="J2109" s="297"/>
      <c r="K2109" s="95"/>
      <c r="L2109" s="95"/>
    </row>
    <row r="2110" spans="1:12" ht="24.95" customHeight="1" x14ac:dyDescent="0.2">
      <c r="A2110" s="339"/>
      <c r="B2110" s="296"/>
      <c r="C2110" s="296"/>
      <c r="D2110" s="296"/>
      <c r="E2110" s="297"/>
      <c r="F2110" s="102"/>
      <c r="G2110" s="297"/>
      <c r="H2110" s="506"/>
      <c r="I2110" s="506"/>
      <c r="J2110" s="297"/>
      <c r="K2110" s="95"/>
      <c r="L2110" s="95"/>
    </row>
    <row r="2111" spans="1:12" ht="24.95" customHeight="1" x14ac:dyDescent="0.2">
      <c r="A2111" s="339"/>
      <c r="B2111" s="296"/>
      <c r="C2111" s="296"/>
      <c r="D2111" s="296"/>
      <c r="E2111" s="297"/>
      <c r="F2111" s="102"/>
      <c r="G2111" s="297"/>
      <c r="H2111" s="506"/>
      <c r="I2111" s="506"/>
      <c r="J2111" s="297"/>
      <c r="K2111" s="95"/>
      <c r="L2111" s="95"/>
    </row>
    <row r="2112" spans="1:12" ht="24.95" customHeight="1" x14ac:dyDescent="0.2">
      <c r="A2112" s="339"/>
      <c r="B2112" s="296"/>
      <c r="C2112" s="296"/>
      <c r="D2112" s="296"/>
      <c r="E2112" s="297"/>
      <c r="F2112" s="102"/>
      <c r="G2112" s="297"/>
      <c r="H2112" s="506"/>
      <c r="I2112" s="506"/>
      <c r="J2112" s="297"/>
      <c r="K2112" s="95"/>
      <c r="L2112" s="95"/>
    </row>
    <row r="2113" spans="1:12" ht="24.95" customHeight="1" x14ac:dyDescent="0.2">
      <c r="A2113" s="339"/>
      <c r="B2113" s="296"/>
      <c r="C2113" s="296"/>
      <c r="D2113" s="296"/>
      <c r="E2113" s="297"/>
      <c r="F2113" s="102"/>
      <c r="G2113" s="297"/>
      <c r="H2113" s="506"/>
      <c r="I2113" s="506"/>
      <c r="J2113" s="297"/>
      <c r="K2113" s="95"/>
      <c r="L2113" s="95"/>
    </row>
    <row r="2114" spans="1:12" ht="24.95" customHeight="1" x14ac:dyDescent="0.2">
      <c r="A2114" s="339"/>
      <c r="B2114" s="296"/>
      <c r="C2114" s="296"/>
      <c r="D2114" s="296"/>
      <c r="E2114" s="297"/>
      <c r="F2114" s="102"/>
      <c r="G2114" s="297"/>
      <c r="H2114" s="506"/>
      <c r="I2114" s="506"/>
      <c r="J2114" s="297"/>
      <c r="K2114" s="95"/>
      <c r="L2114" s="95"/>
    </row>
    <row r="2115" spans="1:12" ht="24.95" customHeight="1" x14ac:dyDescent="0.2">
      <c r="A2115" s="339"/>
      <c r="B2115" s="296"/>
      <c r="C2115" s="296"/>
      <c r="D2115" s="296"/>
      <c r="E2115" s="297"/>
      <c r="F2115" s="102"/>
      <c r="G2115" s="297"/>
      <c r="H2115" s="506"/>
      <c r="I2115" s="506"/>
      <c r="J2115" s="297"/>
      <c r="K2115" s="95"/>
      <c r="L2115" s="95"/>
    </row>
    <row r="2116" spans="1:12" ht="24.95" customHeight="1" x14ac:dyDescent="0.2">
      <c r="A2116" s="339"/>
      <c r="B2116" s="296"/>
      <c r="C2116" s="296"/>
      <c r="D2116" s="296"/>
      <c r="E2116" s="297"/>
      <c r="F2116" s="102"/>
      <c r="G2116" s="297"/>
      <c r="H2116" s="506"/>
      <c r="I2116" s="506"/>
      <c r="J2116" s="297"/>
      <c r="K2116" s="95"/>
      <c r="L2116" s="95"/>
    </row>
    <row r="2117" spans="1:12" ht="24.95" customHeight="1" x14ac:dyDescent="0.2">
      <c r="A2117" s="339"/>
      <c r="B2117" s="296"/>
      <c r="C2117" s="296"/>
      <c r="D2117" s="296"/>
      <c r="E2117" s="297"/>
      <c r="F2117" s="102"/>
      <c r="G2117" s="297"/>
      <c r="H2117" s="506"/>
      <c r="I2117" s="506"/>
      <c r="J2117" s="297"/>
      <c r="K2117" s="95"/>
      <c r="L2117" s="95"/>
    </row>
    <row r="2118" spans="1:12" ht="24.95" customHeight="1" x14ac:dyDescent="0.2">
      <c r="A2118" s="339"/>
      <c r="B2118" s="296"/>
      <c r="C2118" s="296"/>
      <c r="D2118" s="296"/>
      <c r="E2118" s="297"/>
      <c r="F2118" s="102"/>
      <c r="G2118" s="297"/>
      <c r="H2118" s="506"/>
      <c r="I2118" s="506"/>
      <c r="J2118" s="297"/>
      <c r="K2118" s="95"/>
      <c r="L2118" s="95"/>
    </row>
    <row r="2119" spans="1:12" ht="24.95" customHeight="1" x14ac:dyDescent="0.2">
      <c r="A2119" s="339"/>
      <c r="B2119" s="296"/>
      <c r="C2119" s="296"/>
      <c r="D2119" s="296"/>
      <c r="E2119" s="297"/>
      <c r="F2119" s="102"/>
      <c r="G2119" s="297"/>
      <c r="H2119" s="506"/>
      <c r="I2119" s="506"/>
      <c r="J2119" s="297"/>
      <c r="K2119" s="95"/>
      <c r="L2119" s="95"/>
    </row>
    <row r="2120" spans="1:12" ht="24.95" customHeight="1" x14ac:dyDescent="0.2">
      <c r="A2120" s="339"/>
      <c r="B2120" s="296"/>
      <c r="C2120" s="296"/>
      <c r="D2120" s="296"/>
      <c r="E2120" s="297"/>
      <c r="F2120" s="102"/>
      <c r="G2120" s="297"/>
      <c r="H2120" s="506"/>
      <c r="I2120" s="506"/>
      <c r="J2120" s="297"/>
      <c r="K2120" s="95"/>
      <c r="L2120" s="95"/>
    </row>
    <row r="2121" spans="1:12" ht="24.95" customHeight="1" x14ac:dyDescent="0.2">
      <c r="A2121" s="339"/>
      <c r="B2121" s="296"/>
      <c r="C2121" s="296"/>
      <c r="D2121" s="296"/>
      <c r="E2121" s="297"/>
      <c r="F2121" s="102"/>
      <c r="G2121" s="297"/>
      <c r="H2121" s="506"/>
      <c r="I2121" s="506"/>
      <c r="J2121" s="297"/>
      <c r="K2121" s="95"/>
      <c r="L2121" s="95"/>
    </row>
    <row r="2122" spans="1:12" ht="24.95" customHeight="1" x14ac:dyDescent="0.2">
      <c r="A2122" s="339"/>
      <c r="B2122" s="296"/>
      <c r="C2122" s="296"/>
      <c r="D2122" s="296"/>
      <c r="E2122" s="297"/>
      <c r="F2122" s="102"/>
      <c r="G2122" s="297"/>
      <c r="H2122" s="506"/>
      <c r="I2122" s="506"/>
      <c r="J2122" s="297"/>
      <c r="K2122" s="95"/>
      <c r="L2122" s="95"/>
    </row>
    <row r="2123" spans="1:12" ht="24.95" customHeight="1" x14ac:dyDescent="0.2">
      <c r="A2123" s="339"/>
      <c r="B2123" s="296"/>
      <c r="C2123" s="296"/>
      <c r="D2123" s="296"/>
      <c r="E2123" s="297"/>
      <c r="F2123" s="102"/>
      <c r="G2123" s="297"/>
      <c r="H2123" s="506"/>
      <c r="I2123" s="506"/>
      <c r="J2123" s="297"/>
      <c r="K2123" s="95"/>
      <c r="L2123" s="95"/>
    </row>
    <row r="2124" spans="1:12" ht="24.95" customHeight="1" x14ac:dyDescent="0.2">
      <c r="A2124" s="339"/>
      <c r="B2124" s="296"/>
      <c r="C2124" s="296"/>
      <c r="D2124" s="296"/>
      <c r="E2124" s="297"/>
      <c r="F2124" s="102"/>
      <c r="G2124" s="297"/>
      <c r="H2124" s="506"/>
      <c r="I2124" s="506"/>
      <c r="J2124" s="297"/>
      <c r="K2124" s="95"/>
      <c r="L2124" s="95"/>
    </row>
    <row r="2125" spans="1:12" ht="24.95" customHeight="1" x14ac:dyDescent="0.2">
      <c r="A2125" s="339"/>
      <c r="B2125" s="296"/>
      <c r="C2125" s="296"/>
      <c r="D2125" s="296"/>
      <c r="E2125" s="297"/>
      <c r="F2125" s="102"/>
      <c r="G2125" s="297"/>
      <c r="H2125" s="506"/>
      <c r="I2125" s="506"/>
      <c r="J2125" s="297"/>
      <c r="K2125" s="95"/>
      <c r="L2125" s="95"/>
    </row>
    <row r="2126" spans="1:12" ht="24.95" customHeight="1" x14ac:dyDescent="0.2">
      <c r="A2126" s="339"/>
      <c r="B2126" s="296"/>
      <c r="C2126" s="296"/>
      <c r="D2126" s="296"/>
      <c r="E2126" s="297"/>
      <c r="F2126" s="102"/>
      <c r="G2126" s="297"/>
      <c r="H2126" s="506"/>
      <c r="I2126" s="506"/>
      <c r="J2126" s="297"/>
      <c r="K2126" s="95"/>
      <c r="L2126" s="95"/>
    </row>
    <row r="2127" spans="1:12" ht="24.95" customHeight="1" x14ac:dyDescent="0.2">
      <c r="A2127" s="339"/>
      <c r="B2127" s="296"/>
      <c r="C2127" s="296"/>
      <c r="D2127" s="296"/>
      <c r="E2127" s="297"/>
      <c r="F2127" s="102"/>
      <c r="G2127" s="297"/>
      <c r="H2127" s="506"/>
      <c r="I2127" s="506"/>
      <c r="J2127" s="297"/>
      <c r="K2127" s="95"/>
      <c r="L2127" s="95"/>
    </row>
    <row r="2128" spans="1:12" ht="24.95" customHeight="1" x14ac:dyDescent="0.2">
      <c r="A2128" s="339"/>
      <c r="B2128" s="296"/>
      <c r="C2128" s="296"/>
      <c r="D2128" s="296"/>
      <c r="E2128" s="297"/>
      <c r="F2128" s="102"/>
      <c r="G2128" s="297"/>
      <c r="H2128" s="506"/>
      <c r="I2128" s="506"/>
      <c r="J2128" s="297"/>
      <c r="K2128" s="95"/>
      <c r="L2128" s="95"/>
    </row>
    <row r="2129" spans="1:12" ht="24.95" customHeight="1" x14ac:dyDescent="0.2">
      <c r="A2129" s="339"/>
      <c r="B2129" s="296"/>
      <c r="C2129" s="296"/>
      <c r="D2129" s="296"/>
      <c r="E2129" s="297"/>
      <c r="F2129" s="102"/>
      <c r="G2129" s="297"/>
      <c r="H2129" s="506"/>
      <c r="I2129" s="506"/>
      <c r="J2129" s="297"/>
      <c r="K2129" s="95"/>
      <c r="L2129" s="95"/>
    </row>
    <row r="2130" spans="1:12" ht="24.95" customHeight="1" x14ac:dyDescent="0.2">
      <c r="A2130" s="339"/>
      <c r="B2130" s="296"/>
      <c r="C2130" s="296"/>
      <c r="D2130" s="296"/>
      <c r="E2130" s="297"/>
      <c r="F2130" s="102"/>
      <c r="G2130" s="297"/>
      <c r="H2130" s="506"/>
      <c r="I2130" s="506"/>
      <c r="J2130" s="297"/>
      <c r="K2130" s="95"/>
      <c r="L2130" s="95"/>
    </row>
    <row r="2131" spans="1:12" ht="24.95" customHeight="1" x14ac:dyDescent="0.2">
      <c r="A2131" s="339"/>
      <c r="B2131" s="296"/>
      <c r="C2131" s="296"/>
      <c r="D2131" s="296"/>
      <c r="E2131" s="297"/>
      <c r="F2131" s="102"/>
      <c r="G2131" s="297"/>
      <c r="H2131" s="506"/>
      <c r="I2131" s="506"/>
      <c r="J2131" s="297"/>
      <c r="K2131" s="95"/>
      <c r="L2131" s="95"/>
    </row>
    <row r="2132" spans="1:12" ht="24.95" customHeight="1" x14ac:dyDescent="0.2">
      <c r="A2132" s="339"/>
      <c r="B2132" s="296"/>
      <c r="C2132" s="296"/>
      <c r="D2132" s="296"/>
      <c r="E2132" s="297"/>
      <c r="F2132" s="102"/>
      <c r="G2132" s="297"/>
      <c r="H2132" s="506"/>
      <c r="I2132" s="506"/>
      <c r="J2132" s="297"/>
      <c r="K2132" s="95"/>
      <c r="L2132" s="95"/>
    </row>
    <row r="2133" spans="1:12" ht="24.95" customHeight="1" x14ac:dyDescent="0.2">
      <c r="A2133" s="339"/>
      <c r="B2133" s="296"/>
      <c r="C2133" s="296"/>
      <c r="D2133" s="296"/>
      <c r="E2133" s="297"/>
      <c r="F2133" s="102"/>
      <c r="G2133" s="297"/>
      <c r="H2133" s="506"/>
      <c r="I2133" s="506"/>
      <c r="J2133" s="297"/>
      <c r="K2133" s="95"/>
      <c r="L2133" s="95"/>
    </row>
    <row r="2134" spans="1:12" ht="24.95" customHeight="1" x14ac:dyDescent="0.2">
      <c r="A2134" s="339"/>
      <c r="B2134" s="296"/>
      <c r="C2134" s="296"/>
      <c r="D2134" s="296"/>
      <c r="E2134" s="297"/>
      <c r="F2134" s="102"/>
      <c r="G2134" s="297"/>
      <c r="H2134" s="506"/>
      <c r="I2134" s="506"/>
      <c r="J2134" s="297"/>
      <c r="K2134" s="95"/>
      <c r="L2134" s="95"/>
    </row>
    <row r="2135" spans="1:12" ht="24.95" customHeight="1" x14ac:dyDescent="0.2">
      <c r="A2135" s="339"/>
      <c r="B2135" s="296"/>
      <c r="C2135" s="296"/>
      <c r="D2135" s="296"/>
      <c r="E2135" s="297"/>
      <c r="F2135" s="102"/>
      <c r="G2135" s="297"/>
      <c r="H2135" s="506"/>
      <c r="I2135" s="506"/>
      <c r="J2135" s="297"/>
      <c r="K2135" s="95"/>
      <c r="L2135" s="95"/>
    </row>
    <row r="2136" spans="1:12" ht="24.95" customHeight="1" x14ac:dyDescent="0.2">
      <c r="A2136" s="339"/>
      <c r="B2136" s="296"/>
      <c r="C2136" s="296"/>
      <c r="D2136" s="296"/>
      <c r="E2136" s="297"/>
      <c r="F2136" s="102"/>
      <c r="G2136" s="297"/>
      <c r="H2136" s="506"/>
      <c r="I2136" s="506"/>
      <c r="J2136" s="297"/>
      <c r="K2136" s="95"/>
      <c r="L2136" s="95"/>
    </row>
    <row r="2137" spans="1:12" ht="24.95" customHeight="1" x14ac:dyDescent="0.2">
      <c r="A2137" s="339"/>
      <c r="B2137" s="296"/>
      <c r="C2137" s="296"/>
      <c r="D2137" s="296"/>
      <c r="E2137" s="297"/>
      <c r="F2137" s="102"/>
      <c r="G2137" s="297"/>
      <c r="H2137" s="506"/>
      <c r="I2137" s="506"/>
      <c r="J2137" s="297"/>
      <c r="K2137" s="95"/>
      <c r="L2137" s="95"/>
    </row>
    <row r="2138" spans="1:12" ht="24.95" customHeight="1" x14ac:dyDescent="0.2">
      <c r="A2138" s="339"/>
      <c r="B2138" s="296"/>
      <c r="C2138" s="296"/>
      <c r="D2138" s="296"/>
      <c r="E2138" s="297"/>
      <c r="F2138" s="102"/>
      <c r="G2138" s="297"/>
      <c r="H2138" s="506"/>
      <c r="I2138" s="506"/>
      <c r="J2138" s="297"/>
      <c r="K2138" s="95"/>
      <c r="L2138" s="95"/>
    </row>
    <row r="2139" spans="1:12" ht="24.95" customHeight="1" x14ac:dyDescent="0.2">
      <c r="A2139" s="339"/>
      <c r="B2139" s="296"/>
      <c r="C2139" s="296"/>
      <c r="D2139" s="296"/>
      <c r="E2139" s="297"/>
      <c r="F2139" s="102"/>
      <c r="G2139" s="297"/>
      <c r="H2139" s="506"/>
      <c r="I2139" s="506"/>
      <c r="J2139" s="297"/>
      <c r="K2139" s="95"/>
      <c r="L2139" s="95"/>
    </row>
    <row r="2140" spans="1:12" ht="24.95" customHeight="1" x14ac:dyDescent="0.2">
      <c r="A2140" s="339"/>
      <c r="B2140" s="296"/>
      <c r="C2140" s="296"/>
      <c r="D2140" s="296"/>
      <c r="E2140" s="297"/>
      <c r="F2140" s="102"/>
      <c r="G2140" s="297"/>
      <c r="H2140" s="506"/>
      <c r="I2140" s="506"/>
      <c r="J2140" s="297"/>
      <c r="K2140" s="95"/>
      <c r="L2140" s="95"/>
    </row>
    <row r="2141" spans="1:12" ht="24.95" customHeight="1" x14ac:dyDescent="0.2">
      <c r="A2141" s="339"/>
      <c r="B2141" s="296"/>
      <c r="C2141" s="296"/>
      <c r="D2141" s="296"/>
      <c r="E2141" s="297"/>
      <c r="F2141" s="102"/>
      <c r="G2141" s="297"/>
      <c r="H2141" s="506"/>
      <c r="I2141" s="506"/>
      <c r="J2141" s="297"/>
      <c r="K2141" s="95"/>
      <c r="L2141" s="95"/>
    </row>
    <row r="2142" spans="1:12" ht="24.95" customHeight="1" x14ac:dyDescent="0.2">
      <c r="A2142" s="339"/>
      <c r="B2142" s="296"/>
      <c r="C2142" s="296"/>
      <c r="D2142" s="296"/>
      <c r="E2142" s="297"/>
      <c r="F2142" s="102"/>
      <c r="G2142" s="297"/>
      <c r="H2142" s="506"/>
      <c r="I2142" s="506"/>
      <c r="J2142" s="297"/>
      <c r="K2142" s="95"/>
      <c r="L2142" s="95"/>
    </row>
    <row r="2143" spans="1:12" ht="24.95" customHeight="1" x14ac:dyDescent="0.2">
      <c r="A2143" s="339"/>
      <c r="B2143" s="296"/>
      <c r="C2143" s="296"/>
      <c r="D2143" s="296"/>
      <c r="E2143" s="297"/>
      <c r="F2143" s="102"/>
      <c r="G2143" s="297"/>
      <c r="H2143" s="506"/>
      <c r="I2143" s="506"/>
      <c r="J2143" s="297"/>
      <c r="K2143" s="95"/>
      <c r="L2143" s="95"/>
    </row>
    <row r="2144" spans="1:12" ht="24.95" customHeight="1" x14ac:dyDescent="0.2">
      <c r="A2144" s="339"/>
      <c r="B2144" s="296"/>
      <c r="C2144" s="296"/>
      <c r="D2144" s="296"/>
      <c r="E2144" s="297"/>
      <c r="F2144" s="102"/>
      <c r="G2144" s="297"/>
      <c r="H2144" s="506"/>
      <c r="I2144" s="506"/>
      <c r="J2144" s="297"/>
      <c r="K2144" s="95"/>
      <c r="L2144" s="95"/>
    </row>
    <row r="2145" spans="1:12" ht="24.95" customHeight="1" x14ac:dyDescent="0.2">
      <c r="A2145" s="339"/>
      <c r="B2145" s="296"/>
      <c r="C2145" s="296"/>
      <c r="D2145" s="296"/>
      <c r="E2145" s="297"/>
      <c r="F2145" s="102"/>
      <c r="G2145" s="297"/>
      <c r="H2145" s="506"/>
      <c r="I2145" s="506"/>
      <c r="J2145" s="297"/>
      <c r="K2145" s="95"/>
      <c r="L2145" s="95"/>
    </row>
    <row r="2146" spans="1:12" ht="24.95" customHeight="1" x14ac:dyDescent="0.2">
      <c r="A2146" s="339"/>
      <c r="B2146" s="296"/>
      <c r="C2146" s="296"/>
      <c r="D2146" s="296"/>
      <c r="E2146" s="297"/>
      <c r="F2146" s="102"/>
      <c r="G2146" s="297"/>
      <c r="H2146" s="506"/>
      <c r="I2146" s="506"/>
      <c r="J2146" s="297"/>
      <c r="K2146" s="95"/>
      <c r="L2146" s="95"/>
    </row>
    <row r="2147" spans="1:12" ht="24.95" customHeight="1" x14ac:dyDescent="0.2">
      <c r="A2147" s="339"/>
      <c r="B2147" s="296"/>
      <c r="C2147" s="296"/>
      <c r="D2147" s="296"/>
      <c r="E2147" s="297"/>
      <c r="F2147" s="102"/>
      <c r="G2147" s="297"/>
      <c r="H2147" s="506"/>
      <c r="I2147" s="506"/>
      <c r="J2147" s="297"/>
      <c r="K2147" s="95"/>
      <c r="L2147" s="95"/>
    </row>
    <row r="2148" spans="1:12" ht="24.95" customHeight="1" x14ac:dyDescent="0.2">
      <c r="A2148" s="339"/>
      <c r="B2148" s="296"/>
      <c r="C2148" s="296"/>
      <c r="D2148" s="296"/>
      <c r="E2148" s="297"/>
      <c r="F2148" s="102"/>
      <c r="G2148" s="297"/>
      <c r="H2148" s="506"/>
      <c r="I2148" s="506"/>
      <c r="J2148" s="297"/>
      <c r="K2148" s="95"/>
      <c r="L2148" s="95"/>
    </row>
    <row r="2149" spans="1:12" ht="24.95" customHeight="1" x14ac:dyDescent="0.2">
      <c r="A2149" s="339"/>
      <c r="B2149" s="296"/>
      <c r="C2149" s="296"/>
      <c r="D2149" s="296"/>
      <c r="E2149" s="297"/>
      <c r="F2149" s="102"/>
      <c r="G2149" s="297"/>
      <c r="H2149" s="506"/>
      <c r="I2149" s="506"/>
      <c r="J2149" s="297"/>
      <c r="K2149" s="95"/>
      <c r="L2149" s="95"/>
    </row>
    <row r="2150" spans="1:12" ht="24.95" customHeight="1" x14ac:dyDescent="0.2">
      <c r="A2150" s="339"/>
      <c r="B2150" s="296"/>
      <c r="C2150" s="296"/>
      <c r="D2150" s="296"/>
      <c r="E2150" s="297"/>
      <c r="F2150" s="102"/>
      <c r="G2150" s="297"/>
      <c r="H2150" s="506"/>
      <c r="I2150" s="506"/>
      <c r="J2150" s="297"/>
      <c r="K2150" s="95"/>
      <c r="L2150" s="95"/>
    </row>
    <row r="2151" spans="1:12" ht="24.95" customHeight="1" x14ac:dyDescent="0.2">
      <c r="A2151" s="339"/>
      <c r="B2151" s="296"/>
      <c r="C2151" s="296"/>
      <c r="D2151" s="296"/>
      <c r="E2151" s="297"/>
      <c r="F2151" s="102"/>
      <c r="G2151" s="297"/>
      <c r="H2151" s="506"/>
      <c r="I2151" s="506"/>
      <c r="J2151" s="297"/>
      <c r="K2151" s="95"/>
      <c r="L2151" s="95"/>
    </row>
    <row r="2152" spans="1:12" ht="24.95" customHeight="1" x14ac:dyDescent="0.2">
      <c r="A2152" s="339"/>
      <c r="B2152" s="296"/>
      <c r="C2152" s="296"/>
      <c r="D2152" s="296"/>
      <c r="E2152" s="297"/>
      <c r="F2152" s="102"/>
      <c r="G2152" s="297"/>
      <c r="H2152" s="506"/>
      <c r="I2152" s="506"/>
      <c r="J2152" s="297"/>
      <c r="K2152" s="95"/>
      <c r="L2152" s="95"/>
    </row>
    <row r="2153" spans="1:12" ht="24.95" customHeight="1" x14ac:dyDescent="0.2">
      <c r="A2153" s="339"/>
      <c r="B2153" s="296"/>
      <c r="C2153" s="296"/>
      <c r="D2153" s="296"/>
      <c r="E2153" s="297"/>
      <c r="F2153" s="102"/>
      <c r="G2153" s="297"/>
      <c r="H2153" s="506"/>
      <c r="I2153" s="506"/>
      <c r="J2153" s="297"/>
      <c r="K2153" s="95"/>
      <c r="L2153" s="95"/>
    </row>
    <row r="2154" spans="1:12" ht="24.95" customHeight="1" x14ac:dyDescent="0.2">
      <c r="A2154" s="339"/>
      <c r="B2154" s="296"/>
      <c r="C2154" s="296"/>
      <c r="D2154" s="296"/>
      <c r="E2154" s="297"/>
      <c r="F2154" s="102"/>
      <c r="G2154" s="297"/>
      <c r="H2154" s="506"/>
      <c r="I2154" s="506"/>
      <c r="J2154" s="297"/>
      <c r="K2154" s="95"/>
      <c r="L2154" s="95"/>
    </row>
    <row r="2155" spans="1:12" ht="24.95" customHeight="1" x14ac:dyDescent="0.2">
      <c r="A2155" s="339"/>
      <c r="B2155" s="296"/>
      <c r="C2155" s="296"/>
      <c r="D2155" s="296"/>
      <c r="E2155" s="297"/>
      <c r="F2155" s="102"/>
      <c r="G2155" s="297"/>
      <c r="H2155" s="506"/>
      <c r="I2155" s="506"/>
      <c r="J2155" s="297"/>
      <c r="K2155" s="95"/>
      <c r="L2155" s="95"/>
    </row>
    <row r="2156" spans="1:12" ht="24.95" customHeight="1" x14ac:dyDescent="0.2">
      <c r="A2156" s="339"/>
      <c r="B2156" s="296"/>
      <c r="C2156" s="296"/>
      <c r="D2156" s="296"/>
      <c r="E2156" s="297"/>
      <c r="F2156" s="102"/>
      <c r="G2156" s="297"/>
      <c r="H2156" s="506"/>
      <c r="I2156" s="506"/>
      <c r="J2156" s="297"/>
      <c r="K2156" s="95"/>
      <c r="L2156" s="95"/>
    </row>
    <row r="2157" spans="1:12" ht="24.95" customHeight="1" x14ac:dyDescent="0.2">
      <c r="A2157" s="339"/>
      <c r="B2157" s="296"/>
      <c r="C2157" s="296"/>
      <c r="D2157" s="296"/>
      <c r="E2157" s="297"/>
      <c r="F2157" s="102"/>
      <c r="G2157" s="297"/>
      <c r="H2157" s="506"/>
      <c r="I2157" s="506"/>
      <c r="J2157" s="297"/>
      <c r="K2157" s="95"/>
      <c r="L2157" s="95"/>
    </row>
    <row r="2158" spans="1:12" ht="24.95" customHeight="1" x14ac:dyDescent="0.2">
      <c r="A2158" s="339"/>
      <c r="B2158" s="296"/>
      <c r="C2158" s="296"/>
      <c r="D2158" s="296"/>
      <c r="E2158" s="297"/>
      <c r="F2158" s="102"/>
      <c r="G2158" s="297"/>
      <c r="H2158" s="506"/>
      <c r="I2158" s="506"/>
      <c r="J2158" s="297"/>
      <c r="K2158" s="95"/>
      <c r="L2158" s="95"/>
    </row>
    <row r="2159" spans="1:12" ht="24.95" customHeight="1" x14ac:dyDescent="0.2">
      <c r="A2159" s="339"/>
      <c r="B2159" s="296"/>
      <c r="C2159" s="296"/>
      <c r="D2159" s="296"/>
      <c r="E2159" s="297"/>
      <c r="F2159" s="102"/>
      <c r="G2159" s="297"/>
      <c r="H2159" s="506"/>
      <c r="I2159" s="506"/>
      <c r="J2159" s="297"/>
      <c r="K2159" s="95"/>
      <c r="L2159" s="95"/>
    </row>
    <row r="2160" spans="1:12" ht="24.95" customHeight="1" x14ac:dyDescent="0.2">
      <c r="A2160" s="339"/>
      <c r="B2160" s="296"/>
      <c r="C2160" s="296"/>
      <c r="D2160" s="296"/>
      <c r="E2160" s="297"/>
      <c r="F2160" s="102"/>
      <c r="G2160" s="297"/>
      <c r="H2160" s="506"/>
      <c r="I2160" s="506"/>
      <c r="J2160" s="297"/>
      <c r="K2160" s="95"/>
      <c r="L2160" s="95"/>
    </row>
    <row r="2161" spans="1:12" ht="24.95" customHeight="1" x14ac:dyDescent="0.2">
      <c r="A2161" s="339"/>
      <c r="B2161" s="296"/>
      <c r="C2161" s="296"/>
      <c r="D2161" s="296"/>
      <c r="E2161" s="297"/>
      <c r="F2161" s="102"/>
      <c r="G2161" s="297"/>
      <c r="H2161" s="506"/>
      <c r="I2161" s="506"/>
      <c r="J2161" s="297"/>
      <c r="K2161" s="95"/>
      <c r="L2161" s="95"/>
    </row>
    <row r="2162" spans="1:12" ht="24.95" customHeight="1" x14ac:dyDescent="0.2">
      <c r="A2162" s="339"/>
      <c r="B2162" s="296"/>
      <c r="C2162" s="296"/>
      <c r="D2162" s="296"/>
      <c r="E2162" s="297"/>
      <c r="F2162" s="102"/>
      <c r="G2162" s="297"/>
      <c r="H2162" s="506"/>
      <c r="I2162" s="506"/>
      <c r="J2162" s="297"/>
      <c r="K2162" s="95"/>
      <c r="L2162" s="95"/>
    </row>
    <row r="2163" spans="1:12" ht="24.95" customHeight="1" x14ac:dyDescent="0.2">
      <c r="A2163" s="339"/>
      <c r="B2163" s="296"/>
      <c r="C2163" s="296"/>
      <c r="D2163" s="296"/>
      <c r="E2163" s="297"/>
      <c r="F2163" s="102"/>
      <c r="G2163" s="297"/>
      <c r="H2163" s="506"/>
      <c r="I2163" s="506"/>
      <c r="J2163" s="297"/>
      <c r="K2163" s="95"/>
      <c r="L2163" s="95"/>
    </row>
    <row r="2164" spans="1:12" ht="24.95" customHeight="1" x14ac:dyDescent="0.2">
      <c r="A2164" s="339"/>
      <c r="B2164" s="296"/>
      <c r="C2164" s="296"/>
      <c r="D2164" s="296"/>
      <c r="E2164" s="297"/>
      <c r="F2164" s="102"/>
      <c r="G2164" s="297"/>
      <c r="H2164" s="506"/>
      <c r="I2164" s="506"/>
      <c r="J2164" s="297"/>
      <c r="K2164" s="95"/>
      <c r="L2164" s="95"/>
    </row>
    <row r="2165" spans="1:12" ht="24.95" customHeight="1" x14ac:dyDescent="0.2">
      <c r="A2165" s="339"/>
      <c r="B2165" s="296"/>
      <c r="C2165" s="296"/>
      <c r="D2165" s="296"/>
      <c r="E2165" s="297"/>
      <c r="F2165" s="102"/>
      <c r="G2165" s="297"/>
      <c r="H2165" s="506"/>
      <c r="I2165" s="506"/>
      <c r="J2165" s="297"/>
      <c r="K2165" s="95"/>
      <c r="L2165" s="95"/>
    </row>
    <row r="2166" spans="1:12" ht="24.95" customHeight="1" x14ac:dyDescent="0.2">
      <c r="A2166" s="339"/>
      <c r="B2166" s="296"/>
      <c r="C2166" s="296"/>
      <c r="D2166" s="296"/>
      <c r="E2166" s="297"/>
      <c r="F2166" s="102"/>
      <c r="G2166" s="297"/>
      <c r="H2166" s="506"/>
      <c r="I2166" s="506"/>
      <c r="J2166" s="297"/>
      <c r="K2166" s="95"/>
      <c r="L2166" s="95"/>
    </row>
    <row r="2167" spans="1:12" ht="24.95" customHeight="1" x14ac:dyDescent="0.2">
      <c r="A2167" s="339"/>
      <c r="B2167" s="296"/>
      <c r="C2167" s="296"/>
      <c r="D2167" s="296"/>
      <c r="E2167" s="297"/>
      <c r="F2167" s="102"/>
      <c r="G2167" s="297"/>
      <c r="H2167" s="506"/>
      <c r="I2167" s="506"/>
      <c r="J2167" s="297"/>
      <c r="K2167" s="95"/>
      <c r="L2167" s="95"/>
    </row>
    <row r="2168" spans="1:12" ht="24.95" customHeight="1" x14ac:dyDescent="0.2">
      <c r="A2168" s="339"/>
      <c r="B2168" s="296"/>
      <c r="C2168" s="296"/>
      <c r="D2168" s="296"/>
      <c r="E2168" s="297"/>
      <c r="F2168" s="102"/>
      <c r="G2168" s="297"/>
      <c r="H2168" s="506"/>
      <c r="I2168" s="506"/>
      <c r="J2168" s="297"/>
      <c r="K2168" s="95"/>
      <c r="L2168" s="95"/>
    </row>
    <row r="2169" spans="1:12" ht="24.95" customHeight="1" x14ac:dyDescent="0.2">
      <c r="A2169" s="339"/>
      <c r="B2169" s="296"/>
      <c r="C2169" s="296"/>
      <c r="D2169" s="296"/>
      <c r="E2169" s="297"/>
      <c r="F2169" s="102"/>
      <c r="G2169" s="297"/>
      <c r="H2169" s="506"/>
      <c r="I2169" s="506"/>
      <c r="J2169" s="297"/>
      <c r="K2169" s="95"/>
      <c r="L2169" s="95"/>
    </row>
    <row r="2170" spans="1:12" ht="24.95" customHeight="1" x14ac:dyDescent="0.2">
      <c r="A2170" s="339"/>
      <c r="B2170" s="296"/>
      <c r="C2170" s="296"/>
      <c r="D2170" s="296"/>
      <c r="E2170" s="297"/>
      <c r="F2170" s="102"/>
      <c r="G2170" s="297"/>
      <c r="H2170" s="506"/>
      <c r="I2170" s="506"/>
      <c r="J2170" s="297"/>
      <c r="K2170" s="95"/>
      <c r="L2170" s="95"/>
    </row>
    <row r="2171" spans="1:12" ht="24.95" customHeight="1" x14ac:dyDescent="0.2">
      <c r="A2171" s="339"/>
      <c r="B2171" s="296"/>
      <c r="C2171" s="296"/>
      <c r="D2171" s="296"/>
      <c r="E2171" s="297"/>
      <c r="F2171" s="102"/>
      <c r="G2171" s="297"/>
      <c r="H2171" s="506"/>
      <c r="I2171" s="506"/>
      <c r="J2171" s="297"/>
      <c r="K2171" s="95"/>
      <c r="L2171" s="95"/>
    </row>
    <row r="2172" spans="1:12" ht="24.95" customHeight="1" x14ac:dyDescent="0.2">
      <c r="A2172" s="339"/>
      <c r="B2172" s="296"/>
      <c r="C2172" s="296"/>
      <c r="D2172" s="296"/>
      <c r="E2172" s="297"/>
      <c r="F2172" s="102"/>
      <c r="G2172" s="297"/>
      <c r="H2172" s="506"/>
      <c r="I2172" s="506"/>
      <c r="J2172" s="297"/>
      <c r="K2172" s="95"/>
      <c r="L2172" s="95"/>
    </row>
    <row r="2173" spans="1:12" ht="24.95" customHeight="1" x14ac:dyDescent="0.2">
      <c r="A2173" s="339"/>
      <c r="B2173" s="296"/>
      <c r="C2173" s="296"/>
      <c r="D2173" s="296"/>
      <c r="E2173" s="297"/>
      <c r="F2173" s="102"/>
      <c r="G2173" s="297"/>
      <c r="H2173" s="506"/>
      <c r="I2173" s="506"/>
      <c r="J2173" s="297"/>
      <c r="K2173" s="95"/>
      <c r="L2173" s="95"/>
    </row>
    <row r="2174" spans="1:12" ht="24.95" customHeight="1" x14ac:dyDescent="0.2">
      <c r="A2174" s="339"/>
      <c r="B2174" s="296"/>
      <c r="C2174" s="296"/>
      <c r="D2174" s="296"/>
      <c r="E2174" s="297"/>
      <c r="F2174" s="102"/>
      <c r="G2174" s="297"/>
      <c r="H2174" s="506"/>
      <c r="I2174" s="506"/>
      <c r="J2174" s="297"/>
      <c r="K2174" s="95"/>
      <c r="L2174" s="95"/>
    </row>
    <row r="2175" spans="1:12" ht="24.95" customHeight="1" x14ac:dyDescent="0.2">
      <c r="A2175" s="339"/>
      <c r="B2175" s="296"/>
      <c r="C2175" s="296"/>
      <c r="D2175" s="296"/>
      <c r="E2175" s="297"/>
      <c r="F2175" s="102"/>
      <c r="G2175" s="297"/>
      <c r="H2175" s="506"/>
      <c r="I2175" s="506"/>
      <c r="J2175" s="297"/>
      <c r="K2175" s="95"/>
      <c r="L2175" s="95"/>
    </row>
    <row r="2176" spans="1:12" ht="24.95" customHeight="1" x14ac:dyDescent="0.2">
      <c r="A2176" s="339"/>
      <c r="B2176" s="296"/>
      <c r="C2176" s="296"/>
      <c r="D2176" s="296"/>
      <c r="E2176" s="297"/>
      <c r="F2176" s="102"/>
      <c r="G2176" s="297"/>
      <c r="H2176" s="506"/>
      <c r="I2176" s="506"/>
      <c r="J2176" s="297"/>
      <c r="K2176" s="95"/>
      <c r="L2176" s="95"/>
    </row>
    <row r="2177" spans="1:12" ht="24.95" customHeight="1" x14ac:dyDescent="0.2">
      <c r="A2177" s="339"/>
      <c r="B2177" s="296"/>
      <c r="C2177" s="296"/>
      <c r="D2177" s="296"/>
      <c r="E2177" s="297"/>
      <c r="F2177" s="102"/>
      <c r="G2177" s="297"/>
      <c r="H2177" s="506"/>
      <c r="I2177" s="506"/>
      <c r="J2177" s="297"/>
      <c r="K2177" s="95"/>
      <c r="L2177" s="95"/>
    </row>
    <row r="2178" spans="1:12" ht="24.95" customHeight="1" x14ac:dyDescent="0.2">
      <c r="A2178" s="339"/>
      <c r="B2178" s="296"/>
      <c r="C2178" s="296"/>
      <c r="D2178" s="296"/>
      <c r="E2178" s="297"/>
      <c r="F2178" s="102"/>
      <c r="G2178" s="297"/>
      <c r="H2178" s="506"/>
      <c r="I2178" s="506"/>
      <c r="J2178" s="297"/>
      <c r="K2178" s="95"/>
      <c r="L2178" s="95"/>
    </row>
    <row r="2179" spans="1:12" ht="24.95" customHeight="1" x14ac:dyDescent="0.2">
      <c r="A2179" s="339"/>
      <c r="B2179" s="296"/>
      <c r="C2179" s="296"/>
      <c r="D2179" s="296"/>
      <c r="E2179" s="297"/>
      <c r="F2179" s="102"/>
      <c r="G2179" s="297"/>
      <c r="H2179" s="506"/>
      <c r="I2179" s="506"/>
      <c r="J2179" s="297"/>
      <c r="K2179" s="95"/>
      <c r="L2179" s="95"/>
    </row>
    <row r="2180" spans="1:12" ht="24.95" customHeight="1" x14ac:dyDescent="0.2">
      <c r="A2180" s="339"/>
      <c r="B2180" s="296"/>
      <c r="C2180" s="296"/>
      <c r="D2180" s="296"/>
      <c r="E2180" s="297"/>
      <c r="F2180" s="102"/>
      <c r="G2180" s="297"/>
      <c r="H2180" s="506"/>
      <c r="I2180" s="506"/>
      <c r="J2180" s="297"/>
      <c r="K2180" s="95"/>
      <c r="L2180" s="95"/>
    </row>
    <row r="2181" spans="1:12" ht="24.95" customHeight="1" x14ac:dyDescent="0.2">
      <c r="A2181" s="339"/>
      <c r="B2181" s="296"/>
      <c r="C2181" s="296"/>
      <c r="D2181" s="296"/>
      <c r="E2181" s="297"/>
      <c r="F2181" s="102"/>
      <c r="G2181" s="297"/>
      <c r="H2181" s="506"/>
      <c r="I2181" s="506"/>
      <c r="J2181" s="297"/>
      <c r="K2181" s="95"/>
      <c r="L2181" s="95"/>
    </row>
    <row r="2182" spans="1:12" ht="24.95" customHeight="1" x14ac:dyDescent="0.2">
      <c r="A2182" s="339"/>
      <c r="B2182" s="296"/>
      <c r="C2182" s="296"/>
      <c r="D2182" s="296"/>
      <c r="E2182" s="297"/>
      <c r="F2182" s="102"/>
      <c r="G2182" s="297"/>
      <c r="H2182" s="506"/>
      <c r="I2182" s="506"/>
      <c r="J2182" s="297"/>
      <c r="K2182" s="95"/>
      <c r="L2182" s="95"/>
    </row>
    <row r="2183" spans="1:12" ht="24.95" customHeight="1" x14ac:dyDescent="0.2">
      <c r="A2183" s="339"/>
      <c r="B2183" s="296"/>
      <c r="C2183" s="296"/>
      <c r="D2183" s="296"/>
      <c r="E2183" s="297"/>
      <c r="F2183" s="102"/>
      <c r="G2183" s="297"/>
      <c r="H2183" s="506"/>
      <c r="I2183" s="506"/>
      <c r="J2183" s="297"/>
      <c r="K2183" s="95"/>
      <c r="L2183" s="95"/>
    </row>
    <row r="2184" spans="1:12" ht="24.95" customHeight="1" x14ac:dyDescent="0.2">
      <c r="A2184" s="339"/>
      <c r="B2184" s="296"/>
      <c r="C2184" s="296"/>
      <c r="D2184" s="296"/>
      <c r="E2184" s="297"/>
      <c r="F2184" s="102"/>
      <c r="G2184" s="297"/>
      <c r="H2184" s="506"/>
      <c r="I2184" s="506"/>
      <c r="J2184" s="297"/>
      <c r="K2184" s="95"/>
      <c r="L2184" s="95"/>
    </row>
    <row r="2185" spans="1:12" ht="24.95" customHeight="1" x14ac:dyDescent="0.2">
      <c r="A2185" s="339"/>
      <c r="B2185" s="296"/>
      <c r="C2185" s="296"/>
      <c r="D2185" s="296"/>
      <c r="E2185" s="297"/>
      <c r="F2185" s="102"/>
      <c r="G2185" s="297"/>
      <c r="H2185" s="506"/>
      <c r="I2185" s="506"/>
      <c r="J2185" s="297"/>
      <c r="K2185" s="95"/>
      <c r="L2185" s="95"/>
    </row>
    <row r="2186" spans="1:12" ht="24.95" customHeight="1" x14ac:dyDescent="0.2">
      <c r="A2186" s="339"/>
      <c r="B2186" s="296"/>
      <c r="C2186" s="296"/>
      <c r="D2186" s="296"/>
      <c r="E2186" s="297"/>
      <c r="F2186" s="102"/>
      <c r="G2186" s="297"/>
      <c r="H2186" s="506"/>
      <c r="I2186" s="506"/>
      <c r="J2186" s="297"/>
      <c r="K2186" s="95"/>
      <c r="L2186" s="95"/>
    </row>
    <row r="2187" spans="1:12" ht="24.95" customHeight="1" x14ac:dyDescent="0.2">
      <c r="A2187" s="339"/>
      <c r="B2187" s="296"/>
      <c r="C2187" s="296"/>
      <c r="D2187" s="296"/>
      <c r="E2187" s="297"/>
      <c r="F2187" s="102"/>
      <c r="G2187" s="297"/>
      <c r="H2187" s="506"/>
      <c r="I2187" s="506"/>
      <c r="J2187" s="297"/>
      <c r="K2187" s="95"/>
      <c r="L2187" s="95"/>
    </row>
    <row r="2188" spans="1:12" ht="24.95" customHeight="1" x14ac:dyDescent="0.2">
      <c r="A2188" s="339"/>
      <c r="B2188" s="296"/>
      <c r="C2188" s="296"/>
      <c r="D2188" s="296"/>
      <c r="E2188" s="297"/>
      <c r="F2188" s="102"/>
      <c r="G2188" s="297"/>
      <c r="H2188" s="506"/>
      <c r="I2188" s="506"/>
      <c r="J2188" s="297"/>
      <c r="K2188" s="95"/>
      <c r="L2188" s="95"/>
    </row>
    <row r="2189" spans="1:12" ht="24.95" customHeight="1" x14ac:dyDescent="0.2">
      <c r="A2189" s="339"/>
      <c r="B2189" s="296"/>
      <c r="C2189" s="296"/>
      <c r="D2189" s="296"/>
      <c r="E2189" s="297"/>
      <c r="F2189" s="102"/>
      <c r="G2189" s="297"/>
      <c r="H2189" s="506"/>
      <c r="I2189" s="506"/>
      <c r="J2189" s="297"/>
      <c r="K2189" s="95"/>
      <c r="L2189" s="95"/>
    </row>
    <row r="2190" spans="1:12" ht="24.95" customHeight="1" x14ac:dyDescent="0.2">
      <c r="A2190" s="339"/>
      <c r="B2190" s="296"/>
      <c r="C2190" s="296"/>
      <c r="D2190" s="296"/>
      <c r="E2190" s="297"/>
      <c r="F2190" s="102"/>
      <c r="G2190" s="297"/>
      <c r="H2190" s="506"/>
      <c r="I2190" s="506"/>
      <c r="J2190" s="297"/>
      <c r="K2190" s="95"/>
      <c r="L2190" s="95"/>
    </row>
    <row r="2191" spans="1:12" ht="24.95" customHeight="1" x14ac:dyDescent="0.2">
      <c r="A2191" s="339"/>
      <c r="B2191" s="296"/>
      <c r="C2191" s="296"/>
      <c r="D2191" s="296"/>
      <c r="E2191" s="297"/>
      <c r="F2191" s="102"/>
      <c r="G2191" s="297"/>
      <c r="H2191" s="506"/>
      <c r="I2191" s="506"/>
      <c r="J2191" s="297"/>
      <c r="K2191" s="95"/>
      <c r="L2191" s="95"/>
    </row>
    <row r="2192" spans="1:12" ht="24.95" customHeight="1" x14ac:dyDescent="0.2">
      <c r="A2192" s="339"/>
      <c r="B2192" s="296"/>
      <c r="C2192" s="296"/>
      <c r="D2192" s="296"/>
      <c r="E2192" s="297"/>
      <c r="F2192" s="102"/>
      <c r="G2192" s="297"/>
      <c r="H2192" s="506"/>
      <c r="I2192" s="506"/>
      <c r="J2192" s="297"/>
      <c r="K2192" s="95"/>
      <c r="L2192" s="95"/>
    </row>
    <row r="2193" spans="1:12" ht="24.95" customHeight="1" x14ac:dyDescent="0.2">
      <c r="A2193" s="339"/>
      <c r="B2193" s="296"/>
      <c r="C2193" s="296"/>
      <c r="D2193" s="296"/>
      <c r="E2193" s="297"/>
      <c r="F2193" s="102"/>
      <c r="G2193" s="297"/>
      <c r="H2193" s="506"/>
      <c r="I2193" s="506"/>
      <c r="J2193" s="297"/>
      <c r="K2193" s="95"/>
      <c r="L2193" s="95"/>
    </row>
    <row r="2194" spans="1:12" ht="24.95" customHeight="1" x14ac:dyDescent="0.2">
      <c r="A2194" s="339"/>
      <c r="B2194" s="296"/>
      <c r="C2194" s="296"/>
      <c r="D2194" s="296"/>
      <c r="E2194" s="297"/>
      <c r="F2194" s="102"/>
      <c r="G2194" s="297"/>
      <c r="H2194" s="506"/>
      <c r="I2194" s="506"/>
      <c r="J2194" s="297"/>
      <c r="K2194" s="95"/>
      <c r="L2194" s="95"/>
    </row>
    <row r="2195" spans="1:12" ht="24.95" customHeight="1" x14ac:dyDescent="0.2">
      <c r="A2195" s="339"/>
      <c r="B2195" s="296"/>
      <c r="C2195" s="296"/>
      <c r="D2195" s="296"/>
      <c r="E2195" s="297"/>
      <c r="F2195" s="102"/>
      <c r="G2195" s="297"/>
      <c r="H2195" s="506"/>
      <c r="I2195" s="506"/>
      <c r="J2195" s="297"/>
      <c r="K2195" s="95"/>
      <c r="L2195" s="95"/>
    </row>
    <row r="2196" spans="1:12" ht="24.95" customHeight="1" x14ac:dyDescent="0.2">
      <c r="A2196" s="339"/>
      <c r="B2196" s="296"/>
      <c r="C2196" s="296"/>
      <c r="D2196" s="296"/>
      <c r="E2196" s="297"/>
      <c r="F2196" s="102"/>
      <c r="G2196" s="297"/>
      <c r="H2196" s="506"/>
      <c r="I2196" s="506"/>
      <c r="J2196" s="297"/>
      <c r="K2196" s="95"/>
      <c r="L2196" s="95"/>
    </row>
    <row r="2197" spans="1:12" ht="24.95" customHeight="1" x14ac:dyDescent="0.2">
      <c r="A2197" s="339"/>
      <c r="B2197" s="296"/>
      <c r="C2197" s="296"/>
      <c r="D2197" s="296"/>
      <c r="E2197" s="297"/>
      <c r="F2197" s="102"/>
      <c r="G2197" s="297"/>
      <c r="H2197" s="506"/>
      <c r="I2197" s="506"/>
      <c r="J2197" s="297"/>
      <c r="K2197" s="95"/>
      <c r="L2197" s="95"/>
    </row>
    <row r="2198" spans="1:12" ht="24.95" customHeight="1" x14ac:dyDescent="0.2">
      <c r="A2198" s="339"/>
      <c r="B2198" s="296"/>
      <c r="C2198" s="296"/>
      <c r="D2198" s="296"/>
      <c r="E2198" s="297"/>
      <c r="F2198" s="102"/>
      <c r="G2198" s="297"/>
      <c r="H2198" s="506"/>
      <c r="I2198" s="506"/>
      <c r="J2198" s="297"/>
      <c r="K2198" s="95"/>
      <c r="L2198" s="95"/>
    </row>
    <row r="2199" spans="1:12" ht="24.95" customHeight="1" x14ac:dyDescent="0.2">
      <c r="A2199" s="339"/>
      <c r="B2199" s="296"/>
      <c r="C2199" s="296"/>
      <c r="D2199" s="296"/>
      <c r="E2199" s="297"/>
      <c r="F2199" s="102"/>
      <c r="G2199" s="297"/>
      <c r="H2199" s="506"/>
      <c r="I2199" s="506"/>
      <c r="J2199" s="297"/>
      <c r="K2199" s="95"/>
      <c r="L2199" s="95"/>
    </row>
    <row r="2200" spans="1:12" ht="24.95" customHeight="1" x14ac:dyDescent="0.2">
      <c r="A2200" s="339"/>
      <c r="B2200" s="296"/>
      <c r="C2200" s="296"/>
      <c r="D2200" s="296"/>
      <c r="E2200" s="297"/>
      <c r="F2200" s="102"/>
      <c r="G2200" s="297"/>
      <c r="H2200" s="506"/>
      <c r="I2200" s="506"/>
      <c r="J2200" s="297"/>
      <c r="K2200" s="95"/>
      <c r="L2200" s="95"/>
    </row>
    <row r="2201" spans="1:12" ht="24.95" customHeight="1" x14ac:dyDescent="0.2">
      <c r="A2201" s="339"/>
      <c r="B2201" s="296"/>
      <c r="C2201" s="296"/>
      <c r="D2201" s="296"/>
      <c r="E2201" s="297"/>
      <c r="F2201" s="102"/>
      <c r="G2201" s="297"/>
      <c r="H2201" s="506"/>
      <c r="I2201" s="506"/>
      <c r="J2201" s="297"/>
      <c r="K2201" s="95"/>
      <c r="L2201" s="95"/>
    </row>
    <row r="2202" spans="1:12" ht="24.95" customHeight="1" x14ac:dyDescent="0.2">
      <c r="A2202" s="339"/>
      <c r="B2202" s="296"/>
      <c r="C2202" s="296"/>
      <c r="D2202" s="296"/>
      <c r="E2202" s="297"/>
      <c r="F2202" s="102"/>
      <c r="G2202" s="297"/>
      <c r="H2202" s="506"/>
      <c r="I2202" s="506"/>
      <c r="J2202" s="297"/>
      <c r="K2202" s="95"/>
      <c r="L2202" s="95"/>
    </row>
    <row r="2203" spans="1:12" ht="24.95" customHeight="1" x14ac:dyDescent="0.2">
      <c r="A2203" s="339"/>
      <c r="B2203" s="296"/>
      <c r="C2203" s="296"/>
      <c r="D2203" s="296"/>
      <c r="E2203" s="297"/>
      <c r="F2203" s="102"/>
      <c r="G2203" s="297"/>
      <c r="H2203" s="506"/>
      <c r="I2203" s="506"/>
      <c r="J2203" s="297"/>
      <c r="K2203" s="95"/>
      <c r="L2203" s="95"/>
    </row>
    <row r="2204" spans="1:12" ht="24.95" customHeight="1" x14ac:dyDescent="0.2">
      <c r="A2204" s="339"/>
      <c r="B2204" s="296"/>
      <c r="C2204" s="296"/>
      <c r="D2204" s="296"/>
      <c r="E2204" s="297"/>
      <c r="F2204" s="102"/>
      <c r="G2204" s="297"/>
      <c r="H2204" s="506"/>
      <c r="I2204" s="506"/>
      <c r="J2204" s="297"/>
      <c r="K2204" s="95"/>
      <c r="L2204" s="95"/>
    </row>
    <row r="2205" spans="1:12" ht="24.95" customHeight="1" x14ac:dyDescent="0.2">
      <c r="A2205" s="339"/>
      <c r="B2205" s="296"/>
      <c r="C2205" s="296"/>
      <c r="D2205" s="296"/>
      <c r="E2205" s="297"/>
      <c r="F2205" s="102"/>
      <c r="G2205" s="297"/>
      <c r="H2205" s="506"/>
      <c r="I2205" s="506"/>
      <c r="J2205" s="297"/>
      <c r="K2205" s="95"/>
      <c r="L2205" s="95"/>
    </row>
    <row r="2206" spans="1:12" ht="24.95" customHeight="1" x14ac:dyDescent="0.2">
      <c r="A2206" s="339"/>
      <c r="B2206" s="296"/>
      <c r="C2206" s="296"/>
      <c r="D2206" s="296"/>
      <c r="E2206" s="297"/>
      <c r="F2206" s="102"/>
      <c r="G2206" s="297"/>
      <c r="H2206" s="506"/>
      <c r="I2206" s="506"/>
      <c r="J2206" s="297"/>
      <c r="K2206" s="95"/>
      <c r="L2206" s="95"/>
    </row>
    <row r="2207" spans="1:12" ht="24.95" customHeight="1" x14ac:dyDescent="0.2">
      <c r="A2207" s="339"/>
      <c r="B2207" s="296"/>
      <c r="C2207" s="296"/>
      <c r="D2207" s="296"/>
      <c r="E2207" s="297"/>
      <c r="F2207" s="102"/>
      <c r="G2207" s="297"/>
      <c r="H2207" s="506"/>
      <c r="I2207" s="506"/>
      <c r="J2207" s="297"/>
      <c r="K2207" s="95"/>
      <c r="L2207" s="95"/>
    </row>
    <row r="2208" spans="1:12" ht="24.95" customHeight="1" x14ac:dyDescent="0.2">
      <c r="A2208" s="339"/>
      <c r="B2208" s="296"/>
      <c r="C2208" s="296"/>
      <c r="D2208" s="296"/>
      <c r="E2208" s="297"/>
      <c r="F2208" s="102"/>
      <c r="G2208" s="297"/>
      <c r="H2208" s="506"/>
      <c r="I2208" s="506"/>
      <c r="J2208" s="297"/>
      <c r="K2208" s="95"/>
      <c r="L2208" s="95"/>
    </row>
    <row r="2209" spans="1:12" ht="24.95" customHeight="1" x14ac:dyDescent="0.2">
      <c r="A2209" s="339"/>
      <c r="B2209" s="296"/>
      <c r="C2209" s="296"/>
      <c r="D2209" s="296"/>
      <c r="E2209" s="297"/>
      <c r="F2209" s="102"/>
      <c r="G2209" s="297"/>
      <c r="H2209" s="506"/>
      <c r="I2209" s="506"/>
      <c r="J2209" s="297"/>
      <c r="K2209" s="95"/>
      <c r="L2209" s="95"/>
    </row>
    <row r="2210" spans="1:12" ht="24.95" customHeight="1" x14ac:dyDescent="0.2">
      <c r="A2210" s="339"/>
      <c r="B2210" s="296"/>
      <c r="C2210" s="296"/>
      <c r="D2210" s="296"/>
      <c r="E2210" s="297"/>
      <c r="F2210" s="102"/>
      <c r="G2210" s="297"/>
      <c r="H2210" s="506"/>
      <c r="I2210" s="506"/>
      <c r="J2210" s="297"/>
      <c r="K2210" s="95"/>
      <c r="L2210" s="95"/>
    </row>
    <row r="2211" spans="1:12" ht="24.95" customHeight="1" x14ac:dyDescent="0.2">
      <c r="A2211" s="339"/>
      <c r="B2211" s="296"/>
      <c r="C2211" s="296"/>
      <c r="D2211" s="296"/>
      <c r="E2211" s="297"/>
      <c r="F2211" s="102"/>
      <c r="G2211" s="297"/>
      <c r="H2211" s="506"/>
      <c r="I2211" s="506"/>
      <c r="J2211" s="297"/>
      <c r="K2211" s="95"/>
      <c r="L2211" s="95"/>
    </row>
    <row r="2212" spans="1:12" ht="24.95" customHeight="1" x14ac:dyDescent="0.2">
      <c r="A2212" s="339"/>
      <c r="B2212" s="296"/>
      <c r="C2212" s="296"/>
      <c r="D2212" s="296"/>
      <c r="E2212" s="297"/>
      <c r="F2212" s="102"/>
      <c r="G2212" s="297"/>
      <c r="H2212" s="506"/>
      <c r="I2212" s="506"/>
      <c r="J2212" s="297"/>
      <c r="K2212" s="95"/>
      <c r="L2212" s="95"/>
    </row>
    <row r="2213" spans="1:12" ht="24.95" customHeight="1" x14ac:dyDescent="0.2">
      <c r="A2213" s="339"/>
      <c r="B2213" s="296"/>
      <c r="C2213" s="296"/>
      <c r="D2213" s="296"/>
      <c r="E2213" s="297"/>
      <c r="F2213" s="102"/>
      <c r="G2213" s="297"/>
      <c r="H2213" s="506"/>
      <c r="I2213" s="506"/>
      <c r="J2213" s="297"/>
      <c r="K2213" s="95"/>
      <c r="L2213" s="95"/>
    </row>
    <row r="2214" spans="1:12" ht="24.95" customHeight="1" x14ac:dyDescent="0.2">
      <c r="A2214" s="339"/>
      <c r="B2214" s="296"/>
      <c r="C2214" s="296"/>
      <c r="D2214" s="296"/>
      <c r="E2214" s="297"/>
      <c r="F2214" s="102"/>
      <c r="G2214" s="297"/>
      <c r="H2214" s="506"/>
      <c r="I2214" s="506"/>
      <c r="J2214" s="297"/>
      <c r="K2214" s="95"/>
      <c r="L2214" s="95"/>
    </row>
    <row r="2215" spans="1:12" ht="24.95" customHeight="1" x14ac:dyDescent="0.2">
      <c r="A2215" s="339"/>
      <c r="B2215" s="296"/>
      <c r="C2215" s="296"/>
      <c r="D2215" s="296"/>
      <c r="E2215" s="297"/>
      <c r="F2215" s="102"/>
      <c r="G2215" s="297"/>
      <c r="H2215" s="506"/>
      <c r="I2215" s="506"/>
      <c r="J2215" s="297"/>
      <c r="K2215" s="95"/>
      <c r="L2215" s="95"/>
    </row>
    <row r="2216" spans="1:12" ht="24.95" customHeight="1" x14ac:dyDescent="0.2">
      <c r="A2216" s="339"/>
      <c r="B2216" s="296"/>
      <c r="C2216" s="296"/>
      <c r="D2216" s="296"/>
      <c r="E2216" s="297"/>
      <c r="F2216" s="102"/>
      <c r="G2216" s="297"/>
      <c r="H2216" s="506"/>
      <c r="I2216" s="506"/>
      <c r="J2216" s="297"/>
      <c r="K2216" s="95"/>
      <c r="L2216" s="95"/>
    </row>
    <row r="2217" spans="1:12" ht="24.95" customHeight="1" x14ac:dyDescent="0.2">
      <c r="A2217" s="339"/>
      <c r="B2217" s="296"/>
      <c r="C2217" s="296"/>
      <c r="D2217" s="296"/>
      <c r="E2217" s="297"/>
      <c r="F2217" s="102"/>
      <c r="G2217" s="297"/>
      <c r="H2217" s="506"/>
      <c r="I2217" s="506"/>
      <c r="J2217" s="297"/>
      <c r="K2217" s="95"/>
      <c r="L2217" s="95"/>
    </row>
    <row r="2218" spans="1:12" ht="24.95" customHeight="1" x14ac:dyDescent="0.2">
      <c r="A2218" s="339"/>
      <c r="B2218" s="296"/>
      <c r="C2218" s="296"/>
      <c r="D2218" s="296"/>
      <c r="E2218" s="297"/>
      <c r="F2218" s="102"/>
      <c r="G2218" s="297"/>
      <c r="H2218" s="506"/>
      <c r="I2218" s="506"/>
      <c r="J2218" s="297"/>
      <c r="K2218" s="95"/>
      <c r="L2218" s="95"/>
    </row>
    <row r="2219" spans="1:12" ht="24.95" customHeight="1" x14ac:dyDescent="0.2">
      <c r="A2219" s="339"/>
      <c r="B2219" s="296"/>
      <c r="C2219" s="296"/>
      <c r="D2219" s="296"/>
      <c r="E2219" s="297"/>
      <c r="F2219" s="102"/>
      <c r="G2219" s="297"/>
      <c r="H2219" s="506"/>
      <c r="I2219" s="506"/>
      <c r="J2219" s="297"/>
      <c r="K2219" s="95"/>
      <c r="L2219" s="95"/>
    </row>
    <row r="2220" spans="1:12" ht="24.95" customHeight="1" x14ac:dyDescent="0.2">
      <c r="A2220" s="339"/>
      <c r="B2220" s="296"/>
      <c r="C2220" s="296"/>
      <c r="D2220" s="296"/>
      <c r="E2220" s="297"/>
      <c r="F2220" s="102"/>
      <c r="G2220" s="297"/>
      <c r="H2220" s="506"/>
      <c r="I2220" s="506"/>
      <c r="J2220" s="297"/>
      <c r="K2220" s="95"/>
      <c r="L2220" s="95"/>
    </row>
    <row r="2221" spans="1:12" ht="24.95" customHeight="1" x14ac:dyDescent="0.2">
      <c r="A2221" s="339"/>
      <c r="B2221" s="296"/>
      <c r="C2221" s="296"/>
      <c r="D2221" s="296"/>
      <c r="E2221" s="297"/>
      <c r="F2221" s="102"/>
      <c r="G2221" s="297"/>
      <c r="H2221" s="506"/>
      <c r="I2221" s="506"/>
      <c r="J2221" s="297"/>
      <c r="K2221" s="95"/>
      <c r="L2221" s="95"/>
    </row>
    <row r="2222" spans="1:12" ht="24.95" customHeight="1" x14ac:dyDescent="0.2">
      <c r="A2222" s="339"/>
      <c r="B2222" s="296"/>
      <c r="C2222" s="296"/>
      <c r="D2222" s="296"/>
      <c r="E2222" s="297"/>
      <c r="F2222" s="102"/>
      <c r="G2222" s="297"/>
      <c r="H2222" s="506"/>
      <c r="I2222" s="506"/>
      <c r="J2222" s="297"/>
      <c r="K2222" s="95"/>
      <c r="L2222" s="95"/>
    </row>
    <row r="2223" spans="1:12" ht="24.95" customHeight="1" x14ac:dyDescent="0.2">
      <c r="A2223" s="339"/>
      <c r="B2223" s="296"/>
      <c r="C2223" s="296"/>
      <c r="D2223" s="296"/>
      <c r="E2223" s="297"/>
      <c r="F2223" s="102"/>
      <c r="G2223" s="297"/>
      <c r="H2223" s="506"/>
      <c r="I2223" s="506"/>
      <c r="J2223" s="297"/>
      <c r="K2223" s="95"/>
      <c r="L2223" s="95"/>
    </row>
    <row r="2224" spans="1:12" ht="24.95" customHeight="1" x14ac:dyDescent="0.2">
      <c r="A2224" s="339"/>
      <c r="B2224" s="296"/>
      <c r="C2224" s="296"/>
      <c r="D2224" s="296"/>
      <c r="E2224" s="297"/>
      <c r="F2224" s="102"/>
      <c r="G2224" s="297"/>
      <c r="H2224" s="506"/>
      <c r="I2224" s="506"/>
      <c r="J2224" s="297"/>
      <c r="K2224" s="95"/>
      <c r="L2224" s="95"/>
    </row>
    <row r="2225" spans="1:12" ht="24.95" customHeight="1" x14ac:dyDescent="0.2">
      <c r="A2225" s="339"/>
      <c r="B2225" s="296"/>
      <c r="C2225" s="296"/>
      <c r="D2225" s="296"/>
      <c r="E2225" s="297"/>
      <c r="F2225" s="102"/>
      <c r="G2225" s="297"/>
      <c r="H2225" s="506"/>
      <c r="I2225" s="506"/>
      <c r="J2225" s="297"/>
      <c r="K2225" s="95"/>
      <c r="L2225" s="95"/>
    </row>
    <row r="2226" spans="1:12" ht="24.95" customHeight="1" x14ac:dyDescent="0.2">
      <c r="A2226" s="339"/>
      <c r="B2226" s="296"/>
      <c r="C2226" s="296"/>
      <c r="D2226" s="296"/>
      <c r="E2226" s="297"/>
      <c r="F2226" s="102"/>
      <c r="G2226" s="297"/>
      <c r="H2226" s="506"/>
      <c r="I2226" s="506"/>
      <c r="J2226" s="297"/>
      <c r="K2226" s="95"/>
      <c r="L2226" s="95"/>
    </row>
    <row r="2227" spans="1:12" ht="24.95" customHeight="1" x14ac:dyDescent="0.2">
      <c r="A2227" s="339"/>
      <c r="B2227" s="296"/>
      <c r="C2227" s="296"/>
      <c r="D2227" s="296"/>
      <c r="E2227" s="297"/>
      <c r="F2227" s="102"/>
      <c r="G2227" s="297"/>
      <c r="H2227" s="506"/>
      <c r="I2227" s="506"/>
      <c r="J2227" s="297"/>
      <c r="K2227" s="95"/>
      <c r="L2227" s="95"/>
    </row>
    <row r="2228" spans="1:12" ht="24.95" customHeight="1" x14ac:dyDescent="0.2">
      <c r="A2228" s="339"/>
      <c r="B2228" s="296"/>
      <c r="C2228" s="296"/>
      <c r="D2228" s="296"/>
      <c r="E2228" s="297"/>
      <c r="F2228" s="102"/>
      <c r="G2228" s="297"/>
      <c r="H2228" s="506"/>
      <c r="I2228" s="506"/>
      <c r="J2228" s="297"/>
      <c r="K2228" s="95"/>
      <c r="L2228" s="95"/>
    </row>
    <row r="2229" spans="1:12" ht="24.95" customHeight="1" x14ac:dyDescent="0.2">
      <c r="A2229" s="339"/>
      <c r="B2229" s="296"/>
      <c r="C2229" s="296"/>
      <c r="D2229" s="296"/>
      <c r="E2229" s="297"/>
      <c r="F2229" s="102"/>
      <c r="G2229" s="297"/>
      <c r="H2229" s="506"/>
      <c r="I2229" s="506"/>
      <c r="J2229" s="297"/>
      <c r="K2229" s="95"/>
      <c r="L2229" s="95"/>
    </row>
    <row r="2230" spans="1:12" ht="24.95" customHeight="1" x14ac:dyDescent="0.2">
      <c r="A2230" s="339"/>
      <c r="B2230" s="296"/>
      <c r="C2230" s="296"/>
      <c r="D2230" s="296"/>
      <c r="E2230" s="297"/>
      <c r="F2230" s="102"/>
      <c r="G2230" s="297"/>
      <c r="H2230" s="506"/>
      <c r="I2230" s="506"/>
      <c r="J2230" s="297"/>
      <c r="K2230" s="95"/>
      <c r="L2230" s="95"/>
    </row>
    <row r="2231" spans="1:12" ht="24.95" customHeight="1" x14ac:dyDescent="0.2">
      <c r="A2231" s="339"/>
      <c r="B2231" s="296"/>
      <c r="C2231" s="296"/>
      <c r="D2231" s="296"/>
      <c r="E2231" s="297"/>
      <c r="F2231" s="102"/>
      <c r="G2231" s="297"/>
      <c r="H2231" s="506"/>
      <c r="I2231" s="506"/>
      <c r="J2231" s="297"/>
      <c r="K2231" s="95"/>
      <c r="L2231" s="95"/>
    </row>
    <row r="2232" spans="1:12" ht="24.95" customHeight="1" x14ac:dyDescent="0.2">
      <c r="A2232" s="339"/>
      <c r="B2232" s="296"/>
      <c r="C2232" s="296"/>
      <c r="D2232" s="296"/>
      <c r="E2232" s="297"/>
      <c r="F2232" s="102"/>
      <c r="G2232" s="297"/>
      <c r="H2232" s="506"/>
      <c r="I2232" s="506"/>
      <c r="J2232" s="297"/>
      <c r="K2232" s="95"/>
      <c r="L2232" s="95"/>
    </row>
    <row r="2233" spans="1:12" ht="24.95" customHeight="1" x14ac:dyDescent="0.2">
      <c r="A2233" s="339"/>
      <c r="B2233" s="296"/>
      <c r="C2233" s="296"/>
      <c r="D2233" s="296"/>
      <c r="E2233" s="297"/>
      <c r="F2233" s="102"/>
      <c r="G2233" s="297"/>
      <c r="H2233" s="506"/>
      <c r="I2233" s="506"/>
      <c r="J2233" s="297"/>
      <c r="K2233" s="95"/>
      <c r="L2233" s="95"/>
    </row>
    <row r="2234" spans="1:12" ht="24.95" customHeight="1" x14ac:dyDescent="0.2">
      <c r="A2234" s="339"/>
      <c r="B2234" s="296"/>
      <c r="C2234" s="296"/>
      <c r="D2234" s="296"/>
      <c r="E2234" s="297"/>
      <c r="F2234" s="102"/>
      <c r="G2234" s="297"/>
      <c r="H2234" s="506"/>
      <c r="I2234" s="506"/>
      <c r="J2234" s="297"/>
      <c r="K2234" s="95"/>
      <c r="L2234" s="95"/>
    </row>
    <row r="2235" spans="1:12" ht="24.95" customHeight="1" x14ac:dyDescent="0.2">
      <c r="A2235" s="339"/>
      <c r="B2235" s="296"/>
      <c r="C2235" s="296"/>
      <c r="D2235" s="296"/>
      <c r="E2235" s="297"/>
      <c r="F2235" s="102"/>
      <c r="G2235" s="297"/>
      <c r="H2235" s="506"/>
      <c r="I2235" s="506"/>
      <c r="J2235" s="297"/>
      <c r="K2235" s="95"/>
      <c r="L2235" s="95"/>
    </row>
    <row r="2236" spans="1:12" ht="24.95" customHeight="1" x14ac:dyDescent="0.2">
      <c r="A2236" s="339"/>
      <c r="B2236" s="296"/>
      <c r="C2236" s="296"/>
      <c r="D2236" s="296"/>
      <c r="E2236" s="297"/>
      <c r="F2236" s="102"/>
      <c r="G2236" s="297"/>
      <c r="H2236" s="506"/>
      <c r="I2236" s="506"/>
      <c r="J2236" s="297"/>
      <c r="K2236" s="95"/>
      <c r="L2236" s="95"/>
    </row>
    <row r="2237" spans="1:12" ht="24.95" customHeight="1" x14ac:dyDescent="0.2">
      <c r="A2237" s="339"/>
      <c r="B2237" s="296"/>
      <c r="C2237" s="296"/>
      <c r="D2237" s="296"/>
      <c r="E2237" s="297"/>
      <c r="F2237" s="102"/>
      <c r="G2237" s="297"/>
      <c r="H2237" s="506"/>
      <c r="I2237" s="506"/>
      <c r="J2237" s="297"/>
      <c r="K2237" s="95"/>
      <c r="L2237" s="95"/>
    </row>
    <row r="2238" spans="1:12" ht="24.95" customHeight="1" x14ac:dyDescent="0.2">
      <c r="A2238" s="339"/>
      <c r="B2238" s="296"/>
      <c r="C2238" s="296"/>
      <c r="D2238" s="296"/>
      <c r="E2238" s="297"/>
      <c r="F2238" s="102"/>
      <c r="G2238" s="297"/>
      <c r="H2238" s="506"/>
      <c r="I2238" s="506"/>
      <c r="J2238" s="297"/>
      <c r="K2238" s="95"/>
      <c r="L2238" s="95"/>
    </row>
    <row r="2239" spans="1:12" ht="24.95" customHeight="1" x14ac:dyDescent="0.2">
      <c r="A2239" s="339"/>
      <c r="B2239" s="296"/>
      <c r="C2239" s="296"/>
      <c r="D2239" s="296"/>
      <c r="E2239" s="297"/>
      <c r="F2239" s="102"/>
      <c r="G2239" s="297"/>
      <c r="H2239" s="506"/>
      <c r="I2239" s="506"/>
      <c r="J2239" s="297"/>
      <c r="K2239" s="95"/>
      <c r="L2239" s="95"/>
    </row>
    <row r="2240" spans="1:12" ht="24.95" customHeight="1" x14ac:dyDescent="0.2">
      <c r="A2240" s="339"/>
      <c r="B2240" s="296"/>
      <c r="C2240" s="296"/>
      <c r="D2240" s="296"/>
      <c r="E2240" s="297"/>
      <c r="F2240" s="102"/>
      <c r="G2240" s="297"/>
      <c r="H2240" s="506"/>
      <c r="I2240" s="506"/>
      <c r="J2240" s="297"/>
      <c r="K2240" s="95"/>
      <c r="L2240" s="95"/>
    </row>
    <row r="2241" spans="1:12" ht="24.95" customHeight="1" x14ac:dyDescent="0.2">
      <c r="A2241" s="339"/>
      <c r="B2241" s="296"/>
      <c r="C2241" s="296"/>
      <c r="D2241" s="296"/>
      <c r="E2241" s="297"/>
      <c r="F2241" s="102"/>
      <c r="G2241" s="297"/>
      <c r="H2241" s="506"/>
      <c r="I2241" s="506"/>
      <c r="J2241" s="297"/>
      <c r="K2241" s="95"/>
      <c r="L2241" s="95"/>
    </row>
    <row r="2242" spans="1:12" ht="24.95" customHeight="1" x14ac:dyDescent="0.2">
      <c r="A2242" s="339"/>
      <c r="B2242" s="296"/>
      <c r="C2242" s="296"/>
      <c r="D2242" s="296"/>
      <c r="E2242" s="297"/>
      <c r="F2242" s="102"/>
      <c r="G2242" s="297"/>
      <c r="H2242" s="506"/>
      <c r="I2242" s="506"/>
      <c r="J2242" s="297"/>
      <c r="K2242" s="95"/>
      <c r="L2242" s="95"/>
    </row>
    <row r="2243" spans="1:12" ht="24.95" customHeight="1" x14ac:dyDescent="0.2">
      <c r="A2243" s="339"/>
      <c r="B2243" s="296"/>
      <c r="C2243" s="296"/>
      <c r="D2243" s="296"/>
      <c r="E2243" s="297"/>
      <c r="F2243" s="102"/>
      <c r="G2243" s="297"/>
      <c r="H2243" s="506"/>
      <c r="I2243" s="506"/>
      <c r="J2243" s="297"/>
      <c r="K2243" s="95"/>
      <c r="L2243" s="95"/>
    </row>
    <row r="2244" spans="1:12" ht="24.95" customHeight="1" x14ac:dyDescent="0.2">
      <c r="A2244" s="339"/>
      <c r="B2244" s="296"/>
      <c r="C2244" s="296"/>
      <c r="D2244" s="296"/>
      <c r="E2244" s="297"/>
      <c r="F2244" s="102"/>
      <c r="G2244" s="297"/>
      <c r="H2244" s="506"/>
      <c r="I2244" s="506"/>
      <c r="J2244" s="297"/>
      <c r="K2244" s="95"/>
      <c r="L2244" s="95"/>
    </row>
    <row r="2245" spans="1:12" ht="24.95" customHeight="1" x14ac:dyDescent="0.2">
      <c r="A2245" s="339"/>
      <c r="B2245" s="296"/>
      <c r="C2245" s="296"/>
      <c r="D2245" s="296"/>
      <c r="E2245" s="297"/>
      <c r="F2245" s="102"/>
      <c r="G2245" s="297"/>
      <c r="H2245" s="506"/>
      <c r="I2245" s="506"/>
      <c r="J2245" s="297"/>
      <c r="K2245" s="95"/>
      <c r="L2245" s="95"/>
    </row>
    <row r="2246" spans="1:12" ht="24.95" customHeight="1" x14ac:dyDescent="0.2">
      <c r="A2246" s="339"/>
      <c r="B2246" s="296"/>
      <c r="C2246" s="296"/>
      <c r="D2246" s="296"/>
      <c r="E2246" s="297"/>
      <c r="F2246" s="102"/>
      <c r="G2246" s="297"/>
      <c r="H2246" s="506"/>
      <c r="I2246" s="506"/>
      <c r="J2246" s="297"/>
      <c r="K2246" s="95"/>
      <c r="L2246" s="95"/>
    </row>
    <row r="2247" spans="1:12" ht="24.95" customHeight="1" x14ac:dyDescent="0.2">
      <c r="A2247" s="339"/>
      <c r="B2247" s="296"/>
      <c r="C2247" s="296"/>
      <c r="D2247" s="296"/>
      <c r="E2247" s="297"/>
      <c r="F2247" s="102"/>
      <c r="G2247" s="297"/>
      <c r="H2247" s="506"/>
      <c r="I2247" s="506"/>
      <c r="J2247" s="297"/>
      <c r="K2247" s="95"/>
      <c r="L2247" s="95"/>
    </row>
    <row r="2248" spans="1:12" ht="24.95" customHeight="1" x14ac:dyDescent="0.2">
      <c r="A2248" s="339"/>
      <c r="B2248" s="296"/>
      <c r="C2248" s="296"/>
      <c r="D2248" s="296"/>
      <c r="E2248" s="297"/>
      <c r="F2248" s="102"/>
      <c r="G2248" s="297"/>
      <c r="H2248" s="506"/>
      <c r="I2248" s="506"/>
      <c r="J2248" s="297"/>
      <c r="K2248" s="95"/>
      <c r="L2248" s="95"/>
    </row>
    <row r="2249" spans="1:12" ht="24.95" customHeight="1" x14ac:dyDescent="0.2">
      <c r="A2249" s="339"/>
      <c r="B2249" s="296"/>
      <c r="C2249" s="296"/>
      <c r="D2249" s="296"/>
      <c r="E2249" s="297"/>
      <c r="F2249" s="102"/>
      <c r="G2249" s="297"/>
      <c r="H2249" s="506"/>
      <c r="I2249" s="506"/>
      <c r="J2249" s="297"/>
      <c r="K2249" s="95"/>
      <c r="L2249" s="95"/>
    </row>
    <row r="2250" spans="1:12" ht="24.95" customHeight="1" x14ac:dyDescent="0.2">
      <c r="A2250" s="339"/>
      <c r="B2250" s="296"/>
      <c r="C2250" s="296"/>
      <c r="D2250" s="296"/>
      <c r="E2250" s="297"/>
      <c r="F2250" s="102"/>
      <c r="G2250" s="297"/>
      <c r="H2250" s="506"/>
      <c r="I2250" s="506"/>
      <c r="J2250" s="297"/>
      <c r="K2250" s="95"/>
      <c r="L2250" s="95"/>
    </row>
    <row r="2251" spans="1:12" ht="24.95" customHeight="1" x14ac:dyDescent="0.2">
      <c r="A2251" s="339"/>
      <c r="B2251" s="296"/>
      <c r="C2251" s="296"/>
      <c r="D2251" s="296"/>
      <c r="E2251" s="297"/>
      <c r="F2251" s="102"/>
      <c r="G2251" s="297"/>
      <c r="H2251" s="506"/>
      <c r="I2251" s="506"/>
      <c r="J2251" s="297"/>
      <c r="K2251" s="95"/>
      <c r="L2251" s="95"/>
    </row>
    <row r="2252" spans="1:12" ht="24.95" customHeight="1" x14ac:dyDescent="0.2">
      <c r="A2252" s="339"/>
      <c r="B2252" s="296"/>
      <c r="C2252" s="296"/>
      <c r="D2252" s="296"/>
      <c r="E2252" s="297"/>
      <c r="F2252" s="102"/>
      <c r="G2252" s="297"/>
      <c r="H2252" s="506"/>
      <c r="I2252" s="506"/>
      <c r="J2252" s="297"/>
      <c r="K2252" s="95"/>
      <c r="L2252" s="95"/>
    </row>
    <row r="2253" spans="1:12" ht="24.95" customHeight="1" x14ac:dyDescent="0.2">
      <c r="A2253" s="339"/>
      <c r="B2253" s="296"/>
      <c r="C2253" s="296"/>
      <c r="D2253" s="296"/>
      <c r="E2253" s="297"/>
      <c r="F2253" s="102"/>
      <c r="G2253" s="297"/>
      <c r="H2253" s="506"/>
      <c r="I2253" s="506"/>
      <c r="J2253" s="297"/>
      <c r="K2253" s="95"/>
      <c r="L2253" s="95"/>
    </row>
    <row r="2254" spans="1:12" ht="24.95" customHeight="1" x14ac:dyDescent="0.2">
      <c r="A2254" s="339"/>
      <c r="B2254" s="296"/>
      <c r="C2254" s="296"/>
      <c r="D2254" s="296"/>
      <c r="E2254" s="297"/>
      <c r="F2254" s="102"/>
      <c r="G2254" s="297"/>
      <c r="H2254" s="506"/>
      <c r="I2254" s="506"/>
      <c r="J2254" s="297"/>
      <c r="K2254" s="95"/>
      <c r="L2254" s="95"/>
    </row>
    <row r="2255" spans="1:12" ht="24.95" customHeight="1" x14ac:dyDescent="0.2">
      <c r="A2255" s="339"/>
      <c r="B2255" s="296"/>
      <c r="C2255" s="296"/>
      <c r="D2255" s="296"/>
      <c r="E2255" s="297"/>
      <c r="F2255" s="102"/>
      <c r="G2255" s="297"/>
      <c r="H2255" s="506"/>
      <c r="I2255" s="506"/>
      <c r="J2255" s="297"/>
      <c r="K2255" s="95"/>
      <c r="L2255" s="95"/>
    </row>
    <row r="2256" spans="1:12" ht="24.95" customHeight="1" x14ac:dyDescent="0.2">
      <c r="A2256" s="339"/>
      <c r="B2256" s="296"/>
      <c r="C2256" s="296"/>
      <c r="D2256" s="296"/>
      <c r="E2256" s="297"/>
      <c r="F2256" s="102"/>
      <c r="G2256" s="297"/>
      <c r="H2256" s="506"/>
      <c r="I2256" s="506"/>
      <c r="J2256" s="297"/>
      <c r="K2256" s="95"/>
      <c r="L2256" s="95"/>
    </row>
    <row r="2257" spans="1:12" ht="24.95" customHeight="1" x14ac:dyDescent="0.2">
      <c r="A2257" s="339"/>
      <c r="B2257" s="296"/>
      <c r="C2257" s="296"/>
      <c r="D2257" s="296"/>
      <c r="E2257" s="297"/>
      <c r="F2257" s="102"/>
      <c r="G2257" s="297"/>
      <c r="H2257" s="506"/>
      <c r="I2257" s="506"/>
      <c r="J2257" s="297"/>
      <c r="K2257" s="95"/>
      <c r="L2257" s="95"/>
    </row>
    <row r="2258" spans="1:12" ht="24.95" customHeight="1" x14ac:dyDescent="0.2">
      <c r="A2258" s="339"/>
      <c r="B2258" s="296"/>
      <c r="C2258" s="296"/>
      <c r="D2258" s="296"/>
      <c r="E2258" s="297"/>
      <c r="F2258" s="102"/>
      <c r="G2258" s="297"/>
      <c r="H2258" s="506"/>
      <c r="I2258" s="506"/>
      <c r="J2258" s="297"/>
      <c r="K2258" s="95"/>
      <c r="L2258" s="95"/>
    </row>
    <row r="2259" spans="1:12" ht="24.95" customHeight="1" x14ac:dyDescent="0.2">
      <c r="A2259" s="339"/>
      <c r="B2259" s="296"/>
      <c r="C2259" s="296"/>
      <c r="D2259" s="296"/>
      <c r="E2259" s="297"/>
      <c r="F2259" s="102"/>
      <c r="G2259" s="297"/>
      <c r="H2259" s="506"/>
      <c r="I2259" s="506"/>
      <c r="J2259" s="297"/>
      <c r="K2259" s="95"/>
      <c r="L2259" s="95"/>
    </row>
    <row r="2260" spans="1:12" ht="24.95" customHeight="1" x14ac:dyDescent="0.2">
      <c r="A2260" s="339"/>
      <c r="B2260" s="296"/>
      <c r="C2260" s="296"/>
      <c r="D2260" s="296"/>
      <c r="E2260" s="297"/>
      <c r="F2260" s="102"/>
      <c r="G2260" s="297"/>
      <c r="H2260" s="506"/>
      <c r="I2260" s="506"/>
      <c r="J2260" s="297"/>
      <c r="K2260" s="95"/>
      <c r="L2260" s="95"/>
    </row>
    <row r="2261" spans="1:12" ht="24.95" customHeight="1" x14ac:dyDescent="0.2">
      <c r="A2261" s="339"/>
      <c r="B2261" s="296"/>
      <c r="C2261" s="296"/>
      <c r="D2261" s="296"/>
      <c r="E2261" s="297"/>
      <c r="F2261" s="102"/>
      <c r="G2261" s="297"/>
      <c r="H2261" s="506"/>
      <c r="I2261" s="506"/>
      <c r="J2261" s="297"/>
      <c r="K2261" s="95"/>
      <c r="L2261" s="95"/>
    </row>
    <row r="2262" spans="1:12" ht="24.95" customHeight="1" x14ac:dyDescent="0.2">
      <c r="A2262" s="339"/>
      <c r="B2262" s="296"/>
      <c r="C2262" s="296"/>
      <c r="D2262" s="296"/>
      <c r="E2262" s="297"/>
      <c r="F2262" s="102"/>
      <c r="G2262" s="297"/>
      <c r="H2262" s="506"/>
      <c r="I2262" s="506"/>
      <c r="J2262" s="297"/>
      <c r="K2262" s="95"/>
      <c r="L2262" s="95"/>
    </row>
    <row r="2263" spans="1:12" ht="24.95" customHeight="1" x14ac:dyDescent="0.2">
      <c r="A2263" s="339"/>
      <c r="B2263" s="296"/>
      <c r="C2263" s="296"/>
      <c r="D2263" s="296"/>
      <c r="E2263" s="297"/>
      <c r="F2263" s="102"/>
      <c r="G2263" s="297"/>
      <c r="H2263" s="506"/>
      <c r="I2263" s="506"/>
      <c r="J2263" s="297"/>
      <c r="K2263" s="95"/>
      <c r="L2263" s="95"/>
    </row>
    <row r="2264" spans="1:12" ht="24.95" customHeight="1" x14ac:dyDescent="0.2">
      <c r="A2264" s="339"/>
      <c r="B2264" s="296"/>
      <c r="C2264" s="296"/>
      <c r="D2264" s="296"/>
      <c r="E2264" s="297"/>
      <c r="F2264" s="102"/>
      <c r="G2264" s="297"/>
      <c r="H2264" s="506"/>
      <c r="I2264" s="506"/>
      <c r="J2264" s="297"/>
      <c r="K2264" s="95"/>
      <c r="L2264" s="95"/>
    </row>
    <row r="2265" spans="1:12" ht="24.95" customHeight="1" x14ac:dyDescent="0.2">
      <c r="A2265" s="339"/>
      <c r="B2265" s="296"/>
      <c r="C2265" s="296"/>
      <c r="D2265" s="296"/>
      <c r="E2265" s="297"/>
      <c r="F2265" s="102"/>
      <c r="G2265" s="297"/>
      <c r="H2265" s="506"/>
      <c r="I2265" s="506"/>
      <c r="J2265" s="297"/>
      <c r="K2265" s="95"/>
      <c r="L2265" s="95"/>
    </row>
    <row r="2266" spans="1:12" ht="24.95" customHeight="1" x14ac:dyDescent="0.2">
      <c r="A2266" s="339"/>
      <c r="B2266" s="296"/>
      <c r="C2266" s="296"/>
      <c r="D2266" s="296"/>
      <c r="E2266" s="297"/>
      <c r="F2266" s="102"/>
      <c r="G2266" s="297"/>
      <c r="H2266" s="506"/>
      <c r="I2266" s="506"/>
      <c r="J2266" s="297"/>
      <c r="K2266" s="95"/>
      <c r="L2266" s="95"/>
    </row>
    <row r="2267" spans="1:12" ht="24.95" customHeight="1" x14ac:dyDescent="0.2">
      <c r="A2267" s="339"/>
      <c r="B2267" s="296"/>
      <c r="C2267" s="296"/>
      <c r="D2267" s="296"/>
      <c r="E2267" s="297"/>
      <c r="F2267" s="102"/>
      <c r="G2267" s="297"/>
      <c r="H2267" s="506"/>
      <c r="I2267" s="506"/>
      <c r="J2267" s="297"/>
      <c r="K2267" s="95"/>
      <c r="L2267" s="95"/>
    </row>
    <row r="2268" spans="1:12" ht="24.95" customHeight="1" x14ac:dyDescent="0.2">
      <c r="A2268" s="339"/>
      <c r="B2268" s="296"/>
      <c r="C2268" s="296"/>
      <c r="D2268" s="296"/>
      <c r="E2268" s="297"/>
      <c r="F2268" s="102"/>
      <c r="G2268" s="297"/>
      <c r="H2268" s="506"/>
      <c r="I2268" s="506"/>
      <c r="J2268" s="297"/>
      <c r="K2268" s="95"/>
      <c r="L2268" s="95"/>
    </row>
    <row r="2269" spans="1:12" ht="24.95" customHeight="1" x14ac:dyDescent="0.2">
      <c r="A2269" s="339"/>
      <c r="B2269" s="296"/>
      <c r="C2269" s="296"/>
      <c r="D2269" s="296"/>
      <c r="E2269" s="297"/>
      <c r="F2269" s="102"/>
      <c r="G2269" s="297"/>
      <c r="H2269" s="506"/>
      <c r="I2269" s="506"/>
      <c r="J2269" s="297"/>
      <c r="K2269" s="95"/>
      <c r="L2269" s="95"/>
    </row>
    <row r="2270" spans="1:12" ht="24.95" customHeight="1" x14ac:dyDescent="0.2">
      <c r="A2270" s="339"/>
      <c r="B2270" s="296"/>
      <c r="C2270" s="296"/>
      <c r="D2270" s="296"/>
      <c r="E2270" s="297"/>
      <c r="F2270" s="102"/>
      <c r="G2270" s="297"/>
      <c r="H2270" s="506"/>
      <c r="I2270" s="506"/>
      <c r="J2270" s="297"/>
      <c r="K2270" s="95"/>
      <c r="L2270" s="95"/>
    </row>
    <row r="2271" spans="1:12" ht="24.95" customHeight="1" x14ac:dyDescent="0.2">
      <c r="A2271" s="339"/>
      <c r="B2271" s="296"/>
      <c r="C2271" s="296"/>
      <c r="D2271" s="296"/>
      <c r="E2271" s="297"/>
      <c r="F2271" s="102"/>
      <c r="G2271" s="297"/>
      <c r="H2271" s="506"/>
      <c r="I2271" s="506"/>
      <c r="J2271" s="297"/>
      <c r="K2271" s="95"/>
      <c r="L2271" s="95"/>
    </row>
    <row r="2272" spans="1:12" ht="24.95" customHeight="1" x14ac:dyDescent="0.2">
      <c r="A2272" s="339"/>
      <c r="B2272" s="296"/>
      <c r="C2272" s="296"/>
      <c r="D2272" s="296"/>
      <c r="E2272" s="297"/>
      <c r="F2272" s="102"/>
      <c r="G2272" s="297"/>
      <c r="H2272" s="506"/>
      <c r="I2272" s="506"/>
      <c r="J2272" s="297"/>
      <c r="K2272" s="95"/>
      <c r="L2272" s="95"/>
    </row>
    <row r="2273" spans="1:12" ht="24.95" customHeight="1" x14ac:dyDescent="0.2">
      <c r="A2273" s="339"/>
      <c r="B2273" s="296"/>
      <c r="C2273" s="296"/>
      <c r="D2273" s="296"/>
      <c r="E2273" s="297"/>
      <c r="F2273" s="102"/>
      <c r="G2273" s="297"/>
      <c r="H2273" s="506"/>
      <c r="I2273" s="506"/>
      <c r="J2273" s="297"/>
      <c r="K2273" s="95"/>
      <c r="L2273" s="95"/>
    </row>
    <row r="2274" spans="1:12" ht="24.95" customHeight="1" x14ac:dyDescent="0.2">
      <c r="A2274" s="339"/>
      <c r="B2274" s="296"/>
      <c r="C2274" s="296"/>
      <c r="D2274" s="296"/>
      <c r="E2274" s="297"/>
      <c r="F2274" s="102"/>
      <c r="G2274" s="297"/>
      <c r="H2274" s="506"/>
      <c r="I2274" s="506"/>
      <c r="J2274" s="297"/>
      <c r="K2274" s="95"/>
      <c r="L2274" s="95"/>
    </row>
    <row r="2275" spans="1:12" ht="24.95" customHeight="1" x14ac:dyDescent="0.2">
      <c r="A2275" s="339"/>
      <c r="B2275" s="296"/>
      <c r="C2275" s="296"/>
      <c r="D2275" s="296"/>
      <c r="E2275" s="297"/>
      <c r="F2275" s="102"/>
      <c r="G2275" s="297"/>
      <c r="H2275" s="506"/>
      <c r="I2275" s="506"/>
      <c r="J2275" s="297"/>
      <c r="K2275" s="95"/>
      <c r="L2275" s="95"/>
    </row>
    <row r="2276" spans="1:12" ht="24.95" customHeight="1" x14ac:dyDescent="0.2">
      <c r="A2276" s="339"/>
      <c r="B2276" s="296"/>
      <c r="C2276" s="296"/>
      <c r="D2276" s="296"/>
      <c r="E2276" s="297"/>
      <c r="F2276" s="102"/>
      <c r="G2276" s="297"/>
      <c r="H2276" s="506"/>
      <c r="I2276" s="506"/>
      <c r="J2276" s="297"/>
      <c r="K2276" s="95"/>
      <c r="L2276" s="95"/>
    </row>
    <row r="2277" spans="1:12" ht="24.95" customHeight="1" x14ac:dyDescent="0.2">
      <c r="A2277" s="339"/>
      <c r="B2277" s="296"/>
      <c r="C2277" s="296"/>
      <c r="D2277" s="296"/>
      <c r="E2277" s="297"/>
      <c r="F2277" s="102"/>
      <c r="G2277" s="297"/>
      <c r="H2277" s="506"/>
      <c r="I2277" s="506"/>
      <c r="J2277" s="297"/>
      <c r="K2277" s="95"/>
      <c r="L2277" s="95"/>
    </row>
    <row r="2278" spans="1:12" ht="24.95" customHeight="1" x14ac:dyDescent="0.2">
      <c r="A2278" s="339"/>
      <c r="B2278" s="296"/>
      <c r="C2278" s="296"/>
      <c r="D2278" s="296"/>
      <c r="E2278" s="297"/>
      <c r="F2278" s="102"/>
      <c r="G2278" s="297"/>
      <c r="H2278" s="506"/>
      <c r="I2278" s="506"/>
      <c r="J2278" s="297"/>
      <c r="K2278" s="95"/>
      <c r="L2278" s="95"/>
    </row>
    <row r="2279" spans="1:12" ht="24.95" customHeight="1" x14ac:dyDescent="0.2">
      <c r="A2279" s="339"/>
      <c r="B2279" s="296"/>
      <c r="C2279" s="296"/>
      <c r="D2279" s="296"/>
      <c r="E2279" s="297"/>
      <c r="F2279" s="102"/>
      <c r="G2279" s="297"/>
      <c r="H2279" s="506"/>
      <c r="I2279" s="506"/>
      <c r="J2279" s="297"/>
      <c r="K2279" s="95"/>
      <c r="L2279" s="95"/>
    </row>
    <row r="2280" spans="1:12" ht="24.95" customHeight="1" x14ac:dyDescent="0.2">
      <c r="A2280" s="339"/>
      <c r="B2280" s="296"/>
      <c r="C2280" s="296"/>
      <c r="D2280" s="296"/>
      <c r="E2280" s="297"/>
      <c r="F2280" s="102"/>
      <c r="G2280" s="297"/>
      <c r="H2280" s="506"/>
      <c r="I2280" s="506"/>
      <c r="J2280" s="297"/>
      <c r="K2280" s="95"/>
      <c r="L2280" s="95"/>
    </row>
    <row r="2281" spans="1:12" ht="24.95" customHeight="1" x14ac:dyDescent="0.2">
      <c r="A2281" s="339"/>
      <c r="B2281" s="296"/>
      <c r="C2281" s="296"/>
      <c r="D2281" s="296"/>
      <c r="E2281" s="297"/>
      <c r="F2281" s="102"/>
      <c r="G2281" s="297"/>
      <c r="H2281" s="506"/>
      <c r="I2281" s="506"/>
      <c r="J2281" s="297"/>
      <c r="K2281" s="95"/>
      <c r="L2281" s="95"/>
    </row>
    <row r="2282" spans="1:12" ht="24.95" customHeight="1" x14ac:dyDescent="0.2">
      <c r="A2282" s="339"/>
      <c r="B2282" s="296"/>
      <c r="C2282" s="296"/>
      <c r="D2282" s="296"/>
      <c r="E2282" s="297"/>
      <c r="F2282" s="102"/>
      <c r="G2282" s="297"/>
      <c r="H2282" s="506"/>
      <c r="I2282" s="506"/>
      <c r="J2282" s="297"/>
      <c r="K2282" s="95"/>
      <c r="L2282" s="95"/>
    </row>
    <row r="2283" spans="1:12" ht="24.95" customHeight="1" x14ac:dyDescent="0.2">
      <c r="A2283" s="339"/>
      <c r="B2283" s="296"/>
      <c r="C2283" s="296"/>
      <c r="D2283" s="296"/>
      <c r="E2283" s="297"/>
      <c r="F2283" s="102"/>
      <c r="G2283" s="297"/>
      <c r="H2283" s="506"/>
      <c r="I2283" s="506"/>
      <c r="J2283" s="297"/>
      <c r="K2283" s="95"/>
      <c r="L2283" s="95"/>
    </row>
    <row r="2284" spans="1:12" ht="24.95" customHeight="1" x14ac:dyDescent="0.2">
      <c r="A2284" s="339"/>
      <c r="B2284" s="296"/>
      <c r="C2284" s="296"/>
      <c r="D2284" s="296"/>
      <c r="E2284" s="297"/>
      <c r="F2284" s="102"/>
      <c r="G2284" s="297"/>
      <c r="H2284" s="506"/>
      <c r="I2284" s="506"/>
      <c r="J2284" s="297"/>
      <c r="K2284" s="95"/>
      <c r="L2284" s="95"/>
    </row>
    <row r="2285" spans="1:12" ht="24.95" customHeight="1" x14ac:dyDescent="0.2">
      <c r="A2285" s="339"/>
      <c r="B2285" s="296"/>
      <c r="C2285" s="296"/>
      <c r="D2285" s="296"/>
      <c r="E2285" s="297"/>
      <c r="F2285" s="102"/>
      <c r="G2285" s="297"/>
      <c r="H2285" s="506"/>
      <c r="I2285" s="506"/>
      <c r="J2285" s="297"/>
      <c r="K2285" s="95"/>
      <c r="L2285" s="95"/>
    </row>
    <row r="2286" spans="1:12" ht="24.95" customHeight="1" x14ac:dyDescent="0.2">
      <c r="A2286" s="339"/>
      <c r="B2286" s="296"/>
      <c r="C2286" s="296"/>
      <c r="D2286" s="296"/>
      <c r="E2286" s="297"/>
      <c r="F2286" s="102"/>
      <c r="G2286" s="297"/>
      <c r="H2286" s="506"/>
      <c r="I2286" s="506"/>
      <c r="J2286" s="297"/>
      <c r="K2286" s="95"/>
      <c r="L2286" s="95"/>
    </row>
    <row r="2287" spans="1:12" ht="24.95" customHeight="1" x14ac:dyDescent="0.2">
      <c r="A2287" s="339"/>
      <c r="B2287" s="296"/>
      <c r="C2287" s="296"/>
      <c r="D2287" s="296"/>
      <c r="E2287" s="297"/>
      <c r="F2287" s="102"/>
      <c r="G2287" s="297"/>
      <c r="H2287" s="506"/>
      <c r="I2287" s="506"/>
      <c r="J2287" s="297"/>
      <c r="K2287" s="95"/>
      <c r="L2287" s="95"/>
    </row>
    <row r="2288" spans="1:12" ht="24.95" customHeight="1" x14ac:dyDescent="0.2">
      <c r="A2288" s="339"/>
      <c r="B2288" s="296"/>
      <c r="C2288" s="296"/>
      <c r="D2288" s="296"/>
      <c r="E2288" s="297"/>
      <c r="F2288" s="102"/>
      <c r="G2288" s="297"/>
      <c r="H2288" s="506"/>
      <c r="I2288" s="506"/>
      <c r="J2288" s="297"/>
      <c r="K2288" s="95"/>
      <c r="L2288" s="95"/>
    </row>
    <row r="2289" spans="1:12" ht="24.95" customHeight="1" x14ac:dyDescent="0.2">
      <c r="A2289" s="339"/>
      <c r="B2289" s="296"/>
      <c r="C2289" s="296"/>
      <c r="D2289" s="296"/>
      <c r="E2289" s="297"/>
      <c r="F2289" s="102"/>
      <c r="G2289" s="297"/>
      <c r="H2289" s="506"/>
      <c r="I2289" s="506"/>
      <c r="J2289" s="297"/>
      <c r="K2289" s="95"/>
      <c r="L2289" s="95"/>
    </row>
    <row r="2290" spans="1:12" ht="24.95" customHeight="1" x14ac:dyDescent="0.2">
      <c r="A2290" s="339"/>
      <c r="B2290" s="296"/>
      <c r="C2290" s="296"/>
      <c r="D2290" s="296"/>
      <c r="E2290" s="297"/>
      <c r="F2290" s="102"/>
      <c r="G2290" s="297"/>
      <c r="H2290" s="506"/>
      <c r="I2290" s="506"/>
      <c r="J2290" s="297"/>
      <c r="K2290" s="95"/>
      <c r="L2290" s="95"/>
    </row>
    <row r="2291" spans="1:12" ht="24.95" customHeight="1" x14ac:dyDescent="0.2">
      <c r="A2291" s="339"/>
      <c r="B2291" s="296"/>
      <c r="C2291" s="296"/>
      <c r="D2291" s="296"/>
      <c r="E2291" s="297"/>
      <c r="F2291" s="102"/>
      <c r="G2291" s="297"/>
      <c r="H2291" s="506"/>
      <c r="I2291" s="506"/>
      <c r="J2291" s="297"/>
      <c r="K2291" s="95"/>
      <c r="L2291" s="95"/>
    </row>
    <row r="2292" spans="1:12" ht="24.95" customHeight="1" x14ac:dyDescent="0.2">
      <c r="A2292" s="339"/>
      <c r="B2292" s="296"/>
      <c r="C2292" s="296"/>
      <c r="D2292" s="296"/>
      <c r="E2292" s="297"/>
      <c r="F2292" s="102"/>
      <c r="G2292" s="297"/>
      <c r="H2292" s="506"/>
      <c r="I2292" s="506"/>
      <c r="J2292" s="297"/>
      <c r="K2292" s="95"/>
      <c r="L2292" s="95"/>
    </row>
    <row r="2293" spans="1:12" ht="24.95" customHeight="1" x14ac:dyDescent="0.2">
      <c r="A2293" s="339"/>
      <c r="B2293" s="296"/>
      <c r="C2293" s="296"/>
      <c r="D2293" s="296"/>
      <c r="E2293" s="297"/>
      <c r="F2293" s="102"/>
      <c r="G2293" s="297"/>
      <c r="H2293" s="506"/>
      <c r="I2293" s="506"/>
      <c r="J2293" s="297"/>
      <c r="K2293" s="95"/>
      <c r="L2293" s="95"/>
    </row>
    <row r="2294" spans="1:12" ht="24.95" customHeight="1" x14ac:dyDescent="0.2">
      <c r="A2294" s="339"/>
      <c r="B2294" s="296"/>
      <c r="C2294" s="296"/>
      <c r="D2294" s="296"/>
      <c r="E2294" s="297"/>
      <c r="F2294" s="102"/>
      <c r="G2294" s="297"/>
      <c r="H2294" s="506"/>
      <c r="I2294" s="506"/>
      <c r="J2294" s="297"/>
      <c r="K2294" s="95"/>
      <c r="L2294" s="95"/>
    </row>
    <row r="2295" spans="1:12" ht="24.95" customHeight="1" x14ac:dyDescent="0.2">
      <c r="A2295" s="339"/>
      <c r="B2295" s="296"/>
      <c r="C2295" s="296"/>
      <c r="D2295" s="296"/>
      <c r="E2295" s="297"/>
      <c r="F2295" s="102"/>
      <c r="G2295" s="297"/>
      <c r="H2295" s="506"/>
      <c r="I2295" s="506"/>
      <c r="J2295" s="297"/>
      <c r="K2295" s="95"/>
      <c r="L2295" s="95"/>
    </row>
    <row r="2296" spans="1:12" ht="24.95" customHeight="1" x14ac:dyDescent="0.2">
      <c r="A2296" s="339"/>
      <c r="B2296" s="296"/>
      <c r="C2296" s="296"/>
      <c r="D2296" s="296"/>
      <c r="E2296" s="297"/>
      <c r="F2296" s="102"/>
      <c r="G2296" s="297"/>
      <c r="H2296" s="506"/>
      <c r="I2296" s="506"/>
      <c r="J2296" s="297"/>
      <c r="K2296" s="95"/>
      <c r="L2296" s="95"/>
    </row>
    <row r="2297" spans="1:12" ht="24.95" customHeight="1" x14ac:dyDescent="0.2">
      <c r="A2297" s="339"/>
      <c r="B2297" s="296"/>
      <c r="C2297" s="296"/>
      <c r="D2297" s="296"/>
      <c r="E2297" s="297"/>
      <c r="F2297" s="102"/>
      <c r="G2297" s="297"/>
      <c r="H2297" s="506"/>
      <c r="I2297" s="506"/>
      <c r="J2297" s="297"/>
      <c r="K2297" s="95"/>
      <c r="L2297" s="95"/>
    </row>
    <row r="2298" spans="1:12" ht="24.95" customHeight="1" x14ac:dyDescent="0.2">
      <c r="A2298" s="339"/>
      <c r="B2298" s="296"/>
      <c r="C2298" s="296"/>
      <c r="D2298" s="296"/>
      <c r="E2298" s="297"/>
      <c r="F2298" s="102"/>
      <c r="G2298" s="297"/>
      <c r="H2298" s="506"/>
      <c r="I2298" s="506"/>
      <c r="J2298" s="297"/>
      <c r="K2298" s="95"/>
      <c r="L2298" s="95"/>
    </row>
    <row r="2299" spans="1:12" ht="24.95" customHeight="1" x14ac:dyDescent="0.2">
      <c r="A2299" s="339"/>
      <c r="B2299" s="296"/>
      <c r="C2299" s="296"/>
      <c r="D2299" s="296"/>
      <c r="E2299" s="297"/>
      <c r="F2299" s="102"/>
      <c r="G2299" s="297"/>
      <c r="H2299" s="506"/>
      <c r="I2299" s="506"/>
      <c r="J2299" s="297"/>
      <c r="K2299" s="95"/>
      <c r="L2299" s="95"/>
    </row>
    <row r="2300" spans="1:12" ht="24.95" customHeight="1" x14ac:dyDescent="0.2">
      <c r="A2300" s="339"/>
      <c r="B2300" s="296"/>
      <c r="C2300" s="296"/>
      <c r="D2300" s="296"/>
      <c r="E2300" s="297"/>
      <c r="F2300" s="102"/>
      <c r="G2300" s="297"/>
      <c r="H2300" s="506"/>
      <c r="I2300" s="506"/>
      <c r="J2300" s="297"/>
      <c r="K2300" s="95"/>
      <c r="L2300" s="95"/>
    </row>
    <row r="2301" spans="1:12" ht="24.95" customHeight="1" x14ac:dyDescent="0.2">
      <c r="A2301" s="339"/>
      <c r="B2301" s="296"/>
      <c r="C2301" s="296"/>
      <c r="D2301" s="296"/>
      <c r="E2301" s="297"/>
      <c r="F2301" s="102"/>
      <c r="G2301" s="297"/>
      <c r="H2301" s="506"/>
      <c r="I2301" s="506"/>
      <c r="J2301" s="297"/>
      <c r="K2301" s="95"/>
      <c r="L2301" s="95"/>
    </row>
    <row r="2302" spans="1:12" ht="24.95" customHeight="1" x14ac:dyDescent="0.2">
      <c r="A2302" s="339"/>
      <c r="B2302" s="296"/>
      <c r="C2302" s="296"/>
      <c r="D2302" s="296"/>
      <c r="E2302" s="297"/>
      <c r="F2302" s="102"/>
      <c r="G2302" s="297"/>
      <c r="H2302" s="506"/>
      <c r="I2302" s="506"/>
      <c r="J2302" s="297"/>
      <c r="K2302" s="95"/>
      <c r="L2302" s="95"/>
    </row>
    <row r="2303" spans="1:12" ht="24.95" customHeight="1" x14ac:dyDescent="0.2">
      <c r="A2303" s="339"/>
      <c r="B2303" s="296"/>
      <c r="C2303" s="296"/>
      <c r="D2303" s="296"/>
      <c r="E2303" s="297"/>
      <c r="F2303" s="102"/>
      <c r="G2303" s="297"/>
      <c r="H2303" s="506"/>
      <c r="I2303" s="506"/>
      <c r="J2303" s="297"/>
      <c r="K2303" s="95"/>
      <c r="L2303" s="95"/>
    </row>
    <row r="2304" spans="1:12" ht="24.95" customHeight="1" x14ac:dyDescent="0.2">
      <c r="A2304" s="339"/>
      <c r="B2304" s="296"/>
      <c r="C2304" s="296"/>
      <c r="D2304" s="296"/>
      <c r="E2304" s="297"/>
      <c r="F2304" s="102"/>
      <c r="G2304" s="297"/>
      <c r="H2304" s="506"/>
      <c r="I2304" s="506"/>
      <c r="J2304" s="297"/>
      <c r="K2304" s="95"/>
      <c r="L2304" s="95"/>
    </row>
    <row r="2305" spans="1:12" ht="24.95" customHeight="1" x14ac:dyDescent="0.2">
      <c r="A2305" s="339"/>
      <c r="B2305" s="296"/>
      <c r="C2305" s="296"/>
      <c r="D2305" s="296"/>
      <c r="E2305" s="297"/>
      <c r="F2305" s="102"/>
      <c r="G2305" s="297"/>
      <c r="H2305" s="506"/>
      <c r="I2305" s="506"/>
      <c r="J2305" s="297"/>
      <c r="K2305" s="95"/>
      <c r="L2305" s="95"/>
    </row>
    <row r="2306" spans="1:12" ht="24.95" customHeight="1" x14ac:dyDescent="0.2">
      <c r="A2306" s="339"/>
      <c r="B2306" s="296"/>
      <c r="C2306" s="296"/>
      <c r="D2306" s="296"/>
      <c r="E2306" s="297"/>
      <c r="F2306" s="102"/>
      <c r="G2306" s="297"/>
      <c r="H2306" s="506"/>
      <c r="I2306" s="506"/>
      <c r="J2306" s="297"/>
      <c r="K2306" s="95"/>
      <c r="L2306" s="95"/>
    </row>
    <row r="2307" spans="1:12" ht="24.95" customHeight="1" x14ac:dyDescent="0.2">
      <c r="A2307" s="339"/>
      <c r="B2307" s="296"/>
      <c r="C2307" s="296"/>
      <c r="D2307" s="296"/>
      <c r="E2307" s="297"/>
      <c r="F2307" s="102"/>
      <c r="G2307" s="297"/>
      <c r="H2307" s="506"/>
      <c r="I2307" s="506"/>
      <c r="J2307" s="297"/>
      <c r="K2307" s="95"/>
      <c r="L2307" s="95"/>
    </row>
    <row r="2308" spans="1:12" ht="24.95" customHeight="1" x14ac:dyDescent="0.2">
      <c r="A2308" s="339"/>
      <c r="B2308" s="296"/>
      <c r="C2308" s="296"/>
      <c r="D2308" s="296"/>
      <c r="E2308" s="297"/>
      <c r="F2308" s="102"/>
      <c r="G2308" s="297"/>
      <c r="H2308" s="506"/>
      <c r="I2308" s="506"/>
      <c r="J2308" s="297"/>
      <c r="K2308" s="95"/>
      <c r="L2308" s="95"/>
    </row>
    <row r="2309" spans="1:12" ht="24.95" customHeight="1" x14ac:dyDescent="0.2">
      <c r="A2309" s="339"/>
      <c r="B2309" s="296"/>
      <c r="C2309" s="296"/>
      <c r="D2309" s="296"/>
      <c r="E2309" s="297"/>
      <c r="F2309" s="102"/>
      <c r="G2309" s="297"/>
      <c r="H2309" s="506"/>
      <c r="I2309" s="506"/>
      <c r="J2309" s="297"/>
      <c r="K2309" s="95"/>
      <c r="L2309" s="95"/>
    </row>
    <row r="2310" spans="1:12" ht="24.95" customHeight="1" x14ac:dyDescent="0.2">
      <c r="A2310" s="339"/>
      <c r="B2310" s="296"/>
      <c r="C2310" s="296"/>
      <c r="D2310" s="296"/>
      <c r="E2310" s="297"/>
      <c r="F2310" s="102"/>
      <c r="G2310" s="297"/>
      <c r="H2310" s="506"/>
      <c r="I2310" s="506"/>
      <c r="J2310" s="297"/>
      <c r="K2310" s="95"/>
      <c r="L2310" s="95"/>
    </row>
    <row r="2311" spans="1:12" ht="24.95" customHeight="1" x14ac:dyDescent="0.2">
      <c r="A2311" s="339"/>
      <c r="B2311" s="296"/>
      <c r="C2311" s="296"/>
      <c r="D2311" s="296"/>
      <c r="E2311" s="297"/>
      <c r="F2311" s="102"/>
      <c r="G2311" s="297"/>
      <c r="H2311" s="506"/>
      <c r="I2311" s="506"/>
      <c r="J2311" s="297"/>
      <c r="K2311" s="95"/>
      <c r="L2311" s="95"/>
    </row>
    <row r="2312" spans="1:12" ht="24.95" customHeight="1" x14ac:dyDescent="0.2">
      <c r="A2312" s="339"/>
      <c r="B2312" s="296"/>
      <c r="C2312" s="296"/>
      <c r="D2312" s="296"/>
      <c r="E2312" s="297"/>
      <c r="F2312" s="102"/>
      <c r="G2312" s="297"/>
      <c r="H2312" s="506"/>
      <c r="I2312" s="506"/>
      <c r="J2312" s="297"/>
      <c r="K2312" s="95"/>
      <c r="L2312" s="95"/>
    </row>
    <row r="2313" spans="1:12" ht="24.95" customHeight="1" x14ac:dyDescent="0.2">
      <c r="A2313" s="339"/>
      <c r="B2313" s="296"/>
      <c r="C2313" s="296"/>
      <c r="D2313" s="296"/>
      <c r="E2313" s="297"/>
      <c r="F2313" s="102"/>
      <c r="G2313" s="297"/>
      <c r="H2313" s="506"/>
      <c r="I2313" s="506"/>
      <c r="J2313" s="297"/>
      <c r="K2313" s="95"/>
      <c r="L2313" s="95"/>
    </row>
    <row r="2314" spans="1:12" ht="24.95" customHeight="1" x14ac:dyDescent="0.2">
      <c r="A2314" s="339"/>
      <c r="B2314" s="296"/>
      <c r="C2314" s="296"/>
      <c r="D2314" s="296"/>
      <c r="E2314" s="297"/>
      <c r="F2314" s="102"/>
      <c r="G2314" s="297"/>
      <c r="H2314" s="506"/>
      <c r="I2314" s="506"/>
      <c r="J2314" s="297"/>
      <c r="K2314" s="95"/>
      <c r="L2314" s="95"/>
    </row>
    <row r="2315" spans="1:12" ht="24.95" customHeight="1" x14ac:dyDescent="0.2">
      <c r="A2315" s="339"/>
      <c r="B2315" s="296"/>
      <c r="C2315" s="296"/>
      <c r="D2315" s="296"/>
      <c r="E2315" s="297"/>
      <c r="F2315" s="102"/>
      <c r="G2315" s="297"/>
      <c r="H2315" s="506"/>
      <c r="I2315" s="506"/>
      <c r="J2315" s="297"/>
      <c r="K2315" s="95"/>
      <c r="L2315" s="95"/>
    </row>
    <row r="2316" spans="1:12" ht="24.95" customHeight="1" x14ac:dyDescent="0.2">
      <c r="A2316" s="339"/>
      <c r="B2316" s="296"/>
      <c r="C2316" s="296"/>
      <c r="D2316" s="296"/>
      <c r="E2316" s="297"/>
      <c r="F2316" s="102"/>
      <c r="G2316" s="297"/>
      <c r="H2316" s="506"/>
      <c r="I2316" s="506"/>
      <c r="J2316" s="297"/>
      <c r="K2316" s="95"/>
      <c r="L2316" s="95"/>
    </row>
    <row r="2317" spans="1:12" ht="24.95" customHeight="1" x14ac:dyDescent="0.2">
      <c r="A2317" s="339"/>
      <c r="B2317" s="296"/>
      <c r="C2317" s="296"/>
      <c r="D2317" s="296"/>
      <c r="E2317" s="297"/>
      <c r="F2317" s="102"/>
      <c r="G2317" s="297"/>
      <c r="H2317" s="506"/>
      <c r="I2317" s="506"/>
      <c r="J2317" s="297"/>
      <c r="K2317" s="95"/>
      <c r="L2317" s="95"/>
    </row>
    <row r="2318" spans="1:12" ht="24.95" customHeight="1" x14ac:dyDescent="0.2">
      <c r="A2318" s="339"/>
      <c r="B2318" s="296"/>
      <c r="C2318" s="296"/>
      <c r="D2318" s="296"/>
      <c r="E2318" s="297"/>
      <c r="F2318" s="102"/>
      <c r="G2318" s="297"/>
      <c r="H2318" s="506"/>
      <c r="I2318" s="506"/>
      <c r="J2318" s="297"/>
      <c r="K2318" s="95"/>
      <c r="L2318" s="95"/>
    </row>
    <row r="2319" spans="1:12" ht="24.95" customHeight="1" x14ac:dyDescent="0.2">
      <c r="A2319" s="339"/>
      <c r="B2319" s="296"/>
      <c r="C2319" s="296"/>
      <c r="D2319" s="296"/>
      <c r="E2319" s="297"/>
      <c r="F2319" s="102"/>
      <c r="G2319" s="297"/>
      <c r="H2319" s="506"/>
      <c r="I2319" s="506"/>
      <c r="J2319" s="297"/>
      <c r="K2319" s="95"/>
      <c r="L2319" s="95"/>
    </row>
    <row r="2320" spans="1:12" ht="24.95" customHeight="1" x14ac:dyDescent="0.2">
      <c r="A2320" s="339"/>
      <c r="B2320" s="296"/>
      <c r="C2320" s="296"/>
      <c r="D2320" s="296"/>
      <c r="E2320" s="297"/>
      <c r="F2320" s="102"/>
      <c r="G2320" s="297"/>
      <c r="H2320" s="506"/>
      <c r="I2320" s="506"/>
      <c r="J2320" s="297"/>
      <c r="K2320" s="95"/>
      <c r="L2320" s="95"/>
    </row>
    <row r="2321" spans="1:12" ht="24.95" customHeight="1" x14ac:dyDescent="0.2">
      <c r="A2321" s="339"/>
      <c r="B2321" s="296"/>
      <c r="C2321" s="296"/>
      <c r="D2321" s="296"/>
      <c r="E2321" s="297"/>
      <c r="F2321" s="102"/>
      <c r="G2321" s="297"/>
      <c r="H2321" s="506"/>
      <c r="I2321" s="506"/>
      <c r="J2321" s="297"/>
      <c r="K2321" s="95"/>
      <c r="L2321" s="95"/>
    </row>
    <row r="2322" spans="1:12" ht="24.95" customHeight="1" x14ac:dyDescent="0.2">
      <c r="A2322" s="339"/>
      <c r="B2322" s="296"/>
      <c r="C2322" s="296"/>
      <c r="D2322" s="296"/>
      <c r="E2322" s="297"/>
      <c r="F2322" s="102"/>
      <c r="G2322" s="297"/>
      <c r="H2322" s="506"/>
      <c r="I2322" s="506"/>
      <c r="J2322" s="297"/>
      <c r="K2322" s="95"/>
      <c r="L2322" s="95"/>
    </row>
    <row r="2323" spans="1:12" ht="24.95" customHeight="1" x14ac:dyDescent="0.2">
      <c r="A2323" s="339"/>
      <c r="B2323" s="296"/>
      <c r="C2323" s="296"/>
      <c r="D2323" s="296"/>
      <c r="E2323" s="297"/>
      <c r="F2323" s="102"/>
      <c r="G2323" s="297"/>
      <c r="H2323" s="506"/>
      <c r="I2323" s="506"/>
      <c r="J2323" s="297"/>
      <c r="K2323" s="95"/>
      <c r="L2323" s="95"/>
    </row>
    <row r="2324" spans="1:12" ht="24.95" customHeight="1" x14ac:dyDescent="0.2">
      <c r="A2324" s="339"/>
      <c r="B2324" s="296"/>
      <c r="C2324" s="296"/>
      <c r="D2324" s="296"/>
      <c r="E2324" s="297"/>
      <c r="F2324" s="102"/>
      <c r="G2324" s="297"/>
      <c r="H2324" s="506"/>
      <c r="I2324" s="506"/>
      <c r="J2324" s="297"/>
      <c r="K2324" s="95"/>
      <c r="L2324" s="95"/>
    </row>
    <row r="2325" spans="1:12" ht="24.95" customHeight="1" x14ac:dyDescent="0.2">
      <c r="A2325" s="339"/>
      <c r="B2325" s="296"/>
      <c r="C2325" s="296"/>
      <c r="D2325" s="296"/>
      <c r="E2325" s="297"/>
      <c r="F2325" s="102"/>
      <c r="G2325" s="297"/>
      <c r="H2325" s="506"/>
      <c r="I2325" s="506"/>
      <c r="J2325" s="297"/>
      <c r="K2325" s="95"/>
      <c r="L2325" s="95"/>
    </row>
    <row r="2326" spans="1:12" ht="24.95" customHeight="1" x14ac:dyDescent="0.2">
      <c r="A2326" s="339"/>
      <c r="B2326" s="296"/>
      <c r="C2326" s="296"/>
      <c r="D2326" s="296"/>
      <c r="E2326" s="297"/>
      <c r="F2326" s="102"/>
      <c r="G2326" s="297"/>
      <c r="H2326" s="506"/>
      <c r="I2326" s="506"/>
      <c r="J2326" s="297"/>
      <c r="K2326" s="95"/>
      <c r="L2326" s="95"/>
    </row>
    <row r="2327" spans="1:12" ht="24.95" customHeight="1" x14ac:dyDescent="0.2">
      <c r="A2327" s="339"/>
      <c r="B2327" s="296"/>
      <c r="C2327" s="296"/>
      <c r="D2327" s="296"/>
      <c r="E2327" s="297"/>
      <c r="F2327" s="102"/>
      <c r="G2327" s="297"/>
      <c r="H2327" s="506"/>
      <c r="I2327" s="506"/>
      <c r="J2327" s="297"/>
      <c r="K2327" s="95"/>
      <c r="L2327" s="95"/>
    </row>
    <row r="2328" spans="1:12" ht="24.95" customHeight="1" x14ac:dyDescent="0.2">
      <c r="A2328" s="339"/>
      <c r="B2328" s="296"/>
      <c r="C2328" s="296"/>
      <c r="D2328" s="296"/>
      <c r="E2328" s="297"/>
      <c r="F2328" s="102"/>
      <c r="G2328" s="297"/>
      <c r="H2328" s="506"/>
      <c r="I2328" s="506"/>
      <c r="J2328" s="297"/>
      <c r="K2328" s="95"/>
      <c r="L2328" s="95"/>
    </row>
    <row r="2329" spans="1:12" ht="24.95" customHeight="1" x14ac:dyDescent="0.2">
      <c r="A2329" s="339"/>
      <c r="B2329" s="296"/>
      <c r="C2329" s="296"/>
      <c r="D2329" s="296"/>
      <c r="E2329" s="297"/>
      <c r="F2329" s="102"/>
      <c r="G2329" s="297"/>
      <c r="H2329" s="506"/>
      <c r="I2329" s="506"/>
      <c r="J2329" s="297"/>
      <c r="K2329" s="95"/>
      <c r="L2329" s="95"/>
    </row>
    <row r="2330" spans="1:12" ht="24.95" customHeight="1" x14ac:dyDescent="0.2">
      <c r="A2330" s="339"/>
      <c r="B2330" s="296"/>
      <c r="C2330" s="296"/>
      <c r="D2330" s="296"/>
      <c r="E2330" s="297"/>
      <c r="F2330" s="102"/>
      <c r="G2330" s="297"/>
      <c r="H2330" s="506"/>
      <c r="I2330" s="506"/>
      <c r="J2330" s="297"/>
      <c r="K2330" s="95"/>
      <c r="L2330" s="95"/>
    </row>
    <row r="2331" spans="1:12" ht="24.95" customHeight="1" x14ac:dyDescent="0.2">
      <c r="A2331" s="339"/>
      <c r="B2331" s="296"/>
      <c r="C2331" s="296"/>
      <c r="D2331" s="296"/>
      <c r="E2331" s="297"/>
      <c r="F2331" s="102"/>
      <c r="G2331" s="297"/>
      <c r="H2331" s="506"/>
      <c r="I2331" s="506"/>
      <c r="J2331" s="297"/>
      <c r="K2331" s="95"/>
      <c r="L2331" s="95"/>
    </row>
    <row r="2332" spans="1:12" ht="24.95" customHeight="1" x14ac:dyDescent="0.2">
      <c r="A2332" s="339"/>
      <c r="B2332" s="296"/>
      <c r="C2332" s="296"/>
      <c r="D2332" s="296"/>
      <c r="E2332" s="297"/>
      <c r="F2332" s="102"/>
      <c r="G2332" s="297"/>
      <c r="H2332" s="506"/>
      <c r="I2332" s="506"/>
      <c r="J2332" s="297"/>
      <c r="K2332" s="95"/>
      <c r="L2332" s="95"/>
    </row>
    <row r="2333" spans="1:12" ht="24.95" customHeight="1" x14ac:dyDescent="0.2">
      <c r="A2333" s="339"/>
      <c r="B2333" s="296"/>
      <c r="C2333" s="296"/>
      <c r="D2333" s="296"/>
      <c r="E2333" s="297"/>
      <c r="F2333" s="102"/>
      <c r="G2333" s="297"/>
      <c r="H2333" s="506"/>
      <c r="I2333" s="506"/>
      <c r="J2333" s="297"/>
      <c r="K2333" s="95"/>
      <c r="L2333" s="95"/>
    </row>
    <row r="2334" spans="1:12" ht="24.95" customHeight="1" x14ac:dyDescent="0.2">
      <c r="A2334" s="339"/>
      <c r="B2334" s="296"/>
      <c r="C2334" s="296"/>
      <c r="D2334" s="296"/>
      <c r="E2334" s="297"/>
      <c r="F2334" s="102"/>
      <c r="G2334" s="297"/>
      <c r="H2334" s="506"/>
      <c r="I2334" s="506"/>
      <c r="J2334" s="297"/>
      <c r="K2334" s="95"/>
      <c r="L2334" s="95"/>
    </row>
    <row r="2335" spans="1:12" ht="24.95" customHeight="1" x14ac:dyDescent="0.2">
      <c r="A2335" s="339"/>
      <c r="B2335" s="296"/>
      <c r="C2335" s="296"/>
      <c r="D2335" s="296"/>
      <c r="E2335" s="297"/>
      <c r="F2335" s="102"/>
      <c r="G2335" s="297"/>
      <c r="H2335" s="506"/>
      <c r="I2335" s="506"/>
      <c r="J2335" s="297"/>
      <c r="K2335" s="95"/>
      <c r="L2335" s="95"/>
    </row>
    <row r="2336" spans="1:12" ht="24.95" customHeight="1" x14ac:dyDescent="0.2">
      <c r="A2336" s="339"/>
      <c r="B2336" s="296"/>
      <c r="C2336" s="296"/>
      <c r="D2336" s="296"/>
      <c r="E2336" s="297"/>
      <c r="F2336" s="102"/>
      <c r="G2336" s="297"/>
      <c r="H2336" s="506"/>
      <c r="I2336" s="506"/>
      <c r="J2336" s="297"/>
      <c r="K2336" s="95"/>
      <c r="L2336" s="95"/>
    </row>
    <row r="2337" spans="1:12" ht="24.95" customHeight="1" x14ac:dyDescent="0.2">
      <c r="A2337" s="339"/>
      <c r="B2337" s="296"/>
      <c r="C2337" s="296"/>
      <c r="D2337" s="296"/>
      <c r="E2337" s="297"/>
      <c r="F2337" s="102"/>
      <c r="G2337" s="297"/>
      <c r="H2337" s="506"/>
      <c r="I2337" s="506"/>
      <c r="J2337" s="297"/>
      <c r="K2337" s="95"/>
      <c r="L2337" s="95"/>
    </row>
    <row r="2338" spans="1:12" ht="24.95" customHeight="1" x14ac:dyDescent="0.2">
      <c r="A2338" s="339"/>
      <c r="B2338" s="296"/>
      <c r="C2338" s="296"/>
      <c r="D2338" s="296"/>
      <c r="E2338" s="297"/>
      <c r="F2338" s="102"/>
      <c r="G2338" s="297"/>
      <c r="H2338" s="506"/>
      <c r="I2338" s="506"/>
      <c r="J2338" s="297"/>
      <c r="K2338" s="95"/>
      <c r="L2338" s="95"/>
    </row>
    <row r="2339" spans="1:12" ht="24.95" customHeight="1" x14ac:dyDescent="0.2">
      <c r="A2339" s="339"/>
      <c r="B2339" s="296"/>
      <c r="C2339" s="296"/>
      <c r="D2339" s="296"/>
      <c r="E2339" s="297"/>
      <c r="F2339" s="102"/>
      <c r="G2339" s="297"/>
      <c r="H2339" s="506"/>
      <c r="I2339" s="506"/>
      <c r="J2339" s="297"/>
      <c r="K2339" s="95"/>
      <c r="L2339" s="95"/>
    </row>
    <row r="2340" spans="1:12" ht="24.95" customHeight="1" x14ac:dyDescent="0.2">
      <c r="A2340" s="339"/>
      <c r="B2340" s="296"/>
      <c r="C2340" s="296"/>
      <c r="D2340" s="296"/>
      <c r="E2340" s="297"/>
      <c r="F2340" s="102"/>
      <c r="G2340" s="297"/>
      <c r="H2340" s="506"/>
      <c r="I2340" s="506"/>
      <c r="J2340" s="297"/>
      <c r="K2340" s="95"/>
      <c r="L2340" s="95"/>
    </row>
    <row r="2341" spans="1:12" ht="24.95" customHeight="1" x14ac:dyDescent="0.2">
      <c r="A2341" s="339"/>
      <c r="B2341" s="296"/>
      <c r="C2341" s="296"/>
      <c r="D2341" s="296"/>
      <c r="E2341" s="297"/>
      <c r="F2341" s="102"/>
      <c r="G2341" s="297"/>
      <c r="H2341" s="506"/>
      <c r="I2341" s="506"/>
      <c r="J2341" s="297"/>
      <c r="K2341" s="95"/>
      <c r="L2341" s="95"/>
    </row>
    <row r="2342" spans="1:12" ht="24.95" customHeight="1" x14ac:dyDescent="0.2">
      <c r="A2342" s="339"/>
      <c r="B2342" s="296"/>
      <c r="C2342" s="296"/>
      <c r="D2342" s="296"/>
      <c r="E2342" s="297"/>
      <c r="F2342" s="102"/>
      <c r="G2342" s="297"/>
      <c r="H2342" s="506"/>
      <c r="I2342" s="506"/>
      <c r="J2342" s="297"/>
      <c r="K2342" s="95"/>
      <c r="L2342" s="95"/>
    </row>
    <row r="2343" spans="1:12" ht="24.95" customHeight="1" x14ac:dyDescent="0.2">
      <c r="A2343" s="339"/>
      <c r="B2343" s="296"/>
      <c r="C2343" s="296"/>
      <c r="D2343" s="296"/>
      <c r="E2343" s="297"/>
      <c r="F2343" s="102"/>
      <c r="G2343" s="297"/>
      <c r="H2343" s="506"/>
      <c r="I2343" s="506"/>
      <c r="J2343" s="297"/>
      <c r="K2343" s="95"/>
      <c r="L2343" s="95"/>
    </row>
    <row r="2344" spans="1:12" ht="24.95" customHeight="1" x14ac:dyDescent="0.2">
      <c r="A2344" s="339"/>
      <c r="B2344" s="296"/>
      <c r="C2344" s="296"/>
      <c r="D2344" s="296"/>
      <c r="E2344" s="297"/>
      <c r="F2344" s="102"/>
      <c r="G2344" s="297"/>
      <c r="H2344" s="506"/>
      <c r="I2344" s="506"/>
      <c r="J2344" s="297"/>
      <c r="K2344" s="95"/>
      <c r="L2344" s="95"/>
    </row>
    <row r="2345" spans="1:12" ht="24.95" customHeight="1" x14ac:dyDescent="0.2">
      <c r="A2345" s="339"/>
      <c r="B2345" s="296"/>
      <c r="C2345" s="296"/>
      <c r="D2345" s="296"/>
      <c r="E2345" s="297"/>
      <c r="F2345" s="102"/>
      <c r="G2345" s="297"/>
      <c r="H2345" s="506"/>
      <c r="I2345" s="506"/>
      <c r="J2345" s="297"/>
      <c r="K2345" s="95"/>
      <c r="L2345" s="95"/>
    </row>
    <row r="2346" spans="1:12" ht="24.95" customHeight="1" x14ac:dyDescent="0.2">
      <c r="A2346" s="339"/>
      <c r="B2346" s="296"/>
      <c r="C2346" s="296"/>
      <c r="D2346" s="296"/>
      <c r="E2346" s="297"/>
      <c r="F2346" s="102"/>
      <c r="G2346" s="297"/>
      <c r="H2346" s="506"/>
      <c r="I2346" s="506"/>
      <c r="J2346" s="297"/>
      <c r="K2346" s="95"/>
      <c r="L2346" s="95"/>
    </row>
    <row r="2347" spans="1:12" ht="24.95" customHeight="1" x14ac:dyDescent="0.2">
      <c r="A2347" s="339"/>
      <c r="B2347" s="296"/>
      <c r="C2347" s="296"/>
      <c r="D2347" s="296"/>
      <c r="E2347" s="297"/>
      <c r="F2347" s="102"/>
      <c r="G2347" s="297"/>
      <c r="H2347" s="506"/>
      <c r="I2347" s="506"/>
      <c r="J2347" s="297"/>
      <c r="K2347" s="95"/>
      <c r="L2347" s="95"/>
    </row>
    <row r="2348" spans="1:12" ht="24.95" customHeight="1" x14ac:dyDescent="0.2">
      <c r="A2348" s="339"/>
      <c r="B2348" s="296"/>
      <c r="C2348" s="296"/>
      <c r="D2348" s="296"/>
      <c r="E2348" s="297"/>
      <c r="F2348" s="102"/>
      <c r="G2348" s="297"/>
      <c r="H2348" s="506"/>
      <c r="I2348" s="506"/>
      <c r="J2348" s="297"/>
      <c r="K2348" s="95"/>
      <c r="L2348" s="95"/>
    </row>
    <row r="2349" spans="1:12" ht="24.95" customHeight="1" x14ac:dyDescent="0.2">
      <c r="A2349" s="339"/>
      <c r="B2349" s="296"/>
      <c r="C2349" s="296"/>
      <c r="D2349" s="296"/>
      <c r="E2349" s="297"/>
      <c r="F2349" s="102"/>
      <c r="G2349" s="297"/>
      <c r="H2349" s="506"/>
      <c r="I2349" s="506"/>
      <c r="J2349" s="297"/>
      <c r="K2349" s="95"/>
      <c r="L2349" s="95"/>
    </row>
    <row r="2350" spans="1:12" ht="24.95" customHeight="1" x14ac:dyDescent="0.2">
      <c r="A2350" s="339"/>
      <c r="B2350" s="296"/>
      <c r="C2350" s="296"/>
      <c r="D2350" s="296"/>
      <c r="E2350" s="297"/>
      <c r="F2350" s="102"/>
      <c r="G2350" s="297"/>
      <c r="H2350" s="506"/>
      <c r="I2350" s="506"/>
      <c r="J2350" s="297"/>
      <c r="K2350" s="95"/>
      <c r="L2350" s="95"/>
    </row>
    <row r="2351" spans="1:12" ht="24.95" customHeight="1" x14ac:dyDescent="0.2">
      <c r="A2351" s="339"/>
      <c r="B2351" s="296"/>
      <c r="C2351" s="296"/>
      <c r="D2351" s="296"/>
      <c r="E2351" s="297"/>
      <c r="F2351" s="102"/>
      <c r="G2351" s="297"/>
      <c r="H2351" s="506"/>
      <c r="I2351" s="506"/>
      <c r="J2351" s="297"/>
      <c r="K2351" s="95"/>
      <c r="L2351" s="95"/>
    </row>
    <row r="2352" spans="1:12" ht="24.95" customHeight="1" x14ac:dyDescent="0.2">
      <c r="A2352" s="339"/>
      <c r="B2352" s="296"/>
      <c r="C2352" s="296"/>
      <c r="D2352" s="296"/>
      <c r="E2352" s="297"/>
      <c r="F2352" s="102"/>
      <c r="G2352" s="297"/>
      <c r="H2352" s="506"/>
      <c r="I2352" s="506"/>
      <c r="J2352" s="297"/>
      <c r="K2352" s="95"/>
      <c r="L2352" s="95"/>
    </row>
    <row r="2353" spans="1:12" ht="24.95" customHeight="1" x14ac:dyDescent="0.2">
      <c r="A2353" s="339"/>
      <c r="B2353" s="296"/>
      <c r="C2353" s="296"/>
      <c r="D2353" s="296"/>
      <c r="E2353" s="297"/>
      <c r="F2353" s="102"/>
      <c r="G2353" s="297"/>
      <c r="H2353" s="506"/>
      <c r="I2353" s="506"/>
      <c r="J2353" s="297"/>
      <c r="K2353" s="95"/>
      <c r="L2353" s="95"/>
    </row>
    <row r="2354" spans="1:12" ht="24.95" customHeight="1" x14ac:dyDescent="0.2">
      <c r="A2354" s="339"/>
      <c r="B2354" s="296"/>
      <c r="C2354" s="296"/>
      <c r="D2354" s="296"/>
      <c r="E2354" s="297"/>
      <c r="F2354" s="102"/>
      <c r="G2354" s="297"/>
      <c r="H2354" s="506"/>
      <c r="I2354" s="506"/>
      <c r="J2354" s="297"/>
      <c r="K2354" s="95"/>
      <c r="L2354" s="95"/>
    </row>
    <row r="2355" spans="1:12" ht="24.95" customHeight="1" x14ac:dyDescent="0.2">
      <c r="A2355" s="339"/>
      <c r="B2355" s="296"/>
      <c r="C2355" s="296"/>
      <c r="D2355" s="296"/>
      <c r="E2355" s="297"/>
      <c r="F2355" s="102"/>
      <c r="G2355" s="297"/>
      <c r="H2355" s="506"/>
      <c r="I2355" s="506"/>
      <c r="J2355" s="297"/>
      <c r="K2355" s="95"/>
      <c r="L2355" s="95"/>
    </row>
    <row r="2356" spans="1:12" ht="24.95" customHeight="1" x14ac:dyDescent="0.2">
      <c r="A2356" s="339"/>
      <c r="B2356" s="296"/>
      <c r="C2356" s="296"/>
      <c r="D2356" s="296"/>
      <c r="E2356" s="297"/>
      <c r="F2356" s="102"/>
      <c r="G2356" s="297"/>
      <c r="H2356" s="506"/>
      <c r="I2356" s="506"/>
      <c r="J2356" s="297"/>
      <c r="K2356" s="95"/>
      <c r="L2356" s="95"/>
    </row>
    <row r="2357" spans="1:12" ht="24.95" customHeight="1" x14ac:dyDescent="0.2">
      <c r="A2357" s="339"/>
      <c r="B2357" s="296"/>
      <c r="C2357" s="296"/>
      <c r="D2357" s="296"/>
      <c r="E2357" s="297"/>
      <c r="F2357" s="102"/>
      <c r="G2357" s="297"/>
      <c r="H2357" s="506"/>
      <c r="I2357" s="506"/>
      <c r="J2357" s="297"/>
      <c r="K2357" s="95"/>
      <c r="L2357" s="95"/>
    </row>
    <row r="2358" spans="1:12" ht="24.95" customHeight="1" x14ac:dyDescent="0.2">
      <c r="A2358" s="339"/>
      <c r="B2358" s="296"/>
      <c r="C2358" s="296"/>
      <c r="D2358" s="296"/>
      <c r="E2358" s="297"/>
      <c r="F2358" s="102"/>
      <c r="G2358" s="297"/>
      <c r="H2358" s="506"/>
      <c r="I2358" s="506"/>
      <c r="J2358" s="297"/>
      <c r="K2358" s="95"/>
      <c r="L2358" s="95"/>
    </row>
    <row r="2359" spans="1:12" ht="24.95" customHeight="1" x14ac:dyDescent="0.2">
      <c r="A2359" s="339"/>
      <c r="B2359" s="296"/>
      <c r="C2359" s="296"/>
      <c r="D2359" s="296"/>
      <c r="E2359" s="297"/>
      <c r="F2359" s="102"/>
      <c r="G2359" s="297"/>
      <c r="H2359" s="506"/>
      <c r="I2359" s="506"/>
      <c r="J2359" s="297"/>
      <c r="K2359" s="95"/>
      <c r="L2359" s="95"/>
    </row>
    <row r="2360" spans="1:12" ht="24.95" customHeight="1" x14ac:dyDescent="0.2">
      <c r="A2360" s="339"/>
      <c r="B2360" s="296"/>
      <c r="C2360" s="296"/>
      <c r="D2360" s="296"/>
      <c r="E2360" s="297"/>
      <c r="F2360" s="102"/>
      <c r="G2360" s="297"/>
      <c r="H2360" s="506"/>
      <c r="I2360" s="506"/>
      <c r="J2360" s="297"/>
      <c r="K2360" s="95"/>
      <c r="L2360" s="95"/>
    </row>
    <row r="2361" spans="1:12" ht="24.95" customHeight="1" x14ac:dyDescent="0.2">
      <c r="A2361" s="339"/>
      <c r="B2361" s="296"/>
      <c r="C2361" s="296"/>
      <c r="D2361" s="296"/>
      <c r="E2361" s="297"/>
      <c r="F2361" s="102"/>
      <c r="G2361" s="297"/>
      <c r="H2361" s="506"/>
      <c r="I2361" s="506"/>
      <c r="J2361" s="297"/>
      <c r="K2361" s="95"/>
      <c r="L2361" s="95"/>
    </row>
    <row r="2362" spans="1:12" ht="24.95" customHeight="1" x14ac:dyDescent="0.2">
      <c r="A2362" s="339"/>
      <c r="B2362" s="296"/>
      <c r="C2362" s="296"/>
      <c r="D2362" s="296"/>
      <c r="E2362" s="297"/>
      <c r="F2362" s="102"/>
      <c r="G2362" s="297"/>
      <c r="H2362" s="506"/>
      <c r="I2362" s="506"/>
      <c r="J2362" s="297"/>
      <c r="K2362" s="95"/>
      <c r="L2362" s="95"/>
    </row>
    <row r="2363" spans="1:12" ht="24.95" customHeight="1" x14ac:dyDescent="0.2">
      <c r="A2363" s="339"/>
      <c r="B2363" s="296"/>
      <c r="C2363" s="296"/>
      <c r="D2363" s="296"/>
      <c r="E2363" s="297"/>
      <c r="F2363" s="102"/>
      <c r="G2363" s="297"/>
      <c r="H2363" s="506"/>
      <c r="I2363" s="506"/>
      <c r="J2363" s="297"/>
      <c r="K2363" s="95"/>
      <c r="L2363" s="95"/>
    </row>
    <row r="2364" spans="1:12" ht="24.95" customHeight="1" x14ac:dyDescent="0.2">
      <c r="A2364" s="339"/>
      <c r="B2364" s="296"/>
      <c r="C2364" s="296"/>
      <c r="D2364" s="296"/>
      <c r="E2364" s="297"/>
      <c r="F2364" s="102"/>
      <c r="G2364" s="297"/>
      <c r="H2364" s="506"/>
      <c r="I2364" s="506"/>
      <c r="J2364" s="297"/>
      <c r="K2364" s="95"/>
      <c r="L2364" s="95"/>
    </row>
    <row r="2365" spans="1:12" ht="24.95" customHeight="1" x14ac:dyDescent="0.2">
      <c r="A2365" s="339"/>
      <c r="B2365" s="296"/>
      <c r="C2365" s="296"/>
      <c r="D2365" s="296"/>
      <c r="E2365" s="297"/>
      <c r="F2365" s="102"/>
      <c r="G2365" s="297"/>
      <c r="H2365" s="506"/>
      <c r="I2365" s="506"/>
      <c r="J2365" s="297"/>
      <c r="K2365" s="95"/>
      <c r="L2365" s="95"/>
    </row>
    <row r="2366" spans="1:12" ht="24.95" customHeight="1" x14ac:dyDescent="0.2">
      <c r="A2366" s="339"/>
      <c r="B2366" s="296"/>
      <c r="C2366" s="296"/>
      <c r="D2366" s="296"/>
      <c r="E2366" s="297"/>
      <c r="F2366" s="102"/>
      <c r="G2366" s="297"/>
      <c r="H2366" s="506"/>
      <c r="I2366" s="506"/>
      <c r="J2366" s="297"/>
      <c r="K2366" s="95"/>
      <c r="L2366" s="95"/>
    </row>
    <row r="2367" spans="1:12" ht="24.95" customHeight="1" x14ac:dyDescent="0.2">
      <c r="A2367" s="339"/>
      <c r="B2367" s="296"/>
      <c r="C2367" s="296"/>
      <c r="D2367" s="296"/>
      <c r="E2367" s="297"/>
      <c r="F2367" s="102"/>
      <c r="G2367" s="297"/>
      <c r="H2367" s="506"/>
      <c r="I2367" s="506"/>
      <c r="J2367" s="297"/>
      <c r="K2367" s="95"/>
      <c r="L2367" s="95"/>
    </row>
    <row r="2368" spans="1:12" ht="24.95" customHeight="1" x14ac:dyDescent="0.2">
      <c r="A2368" s="339"/>
      <c r="B2368" s="296"/>
      <c r="C2368" s="296"/>
      <c r="D2368" s="296"/>
      <c r="E2368" s="297"/>
      <c r="F2368" s="102"/>
      <c r="G2368" s="297"/>
      <c r="H2368" s="506"/>
      <c r="I2368" s="506"/>
      <c r="J2368" s="297"/>
      <c r="K2368" s="95"/>
      <c r="L2368" s="95"/>
    </row>
    <row r="2369" spans="1:12" ht="24.95" customHeight="1" x14ac:dyDescent="0.2">
      <c r="A2369" s="339"/>
      <c r="B2369" s="296"/>
      <c r="C2369" s="296"/>
      <c r="D2369" s="296"/>
      <c r="E2369" s="297"/>
      <c r="F2369" s="102"/>
      <c r="G2369" s="297"/>
      <c r="H2369" s="506"/>
      <c r="I2369" s="506"/>
      <c r="J2369" s="297"/>
      <c r="K2369" s="95"/>
      <c r="L2369" s="95"/>
    </row>
    <row r="2370" spans="1:12" ht="24.95" customHeight="1" x14ac:dyDescent="0.2">
      <c r="A2370" s="339"/>
      <c r="B2370" s="296"/>
      <c r="C2370" s="296"/>
      <c r="D2370" s="296"/>
      <c r="E2370" s="297"/>
      <c r="F2370" s="102"/>
      <c r="G2370" s="297"/>
      <c r="H2370" s="506"/>
      <c r="I2370" s="506"/>
      <c r="J2370" s="297"/>
      <c r="K2370" s="95"/>
      <c r="L2370" s="95"/>
    </row>
    <row r="2371" spans="1:12" ht="24.95" customHeight="1" x14ac:dyDescent="0.2">
      <c r="A2371" s="339"/>
      <c r="B2371" s="296"/>
      <c r="C2371" s="296"/>
      <c r="D2371" s="296"/>
      <c r="E2371" s="297"/>
      <c r="F2371" s="102"/>
      <c r="G2371" s="297"/>
      <c r="H2371" s="506"/>
      <c r="I2371" s="506"/>
      <c r="J2371" s="297"/>
      <c r="K2371" s="95"/>
      <c r="L2371" s="95"/>
    </row>
    <row r="2372" spans="1:12" ht="24.95" customHeight="1" x14ac:dyDescent="0.2">
      <c r="A2372" s="339"/>
      <c r="B2372" s="296"/>
      <c r="C2372" s="296"/>
      <c r="D2372" s="296"/>
      <c r="E2372" s="297"/>
      <c r="F2372" s="102"/>
      <c r="G2372" s="297"/>
      <c r="H2372" s="506"/>
      <c r="I2372" s="506"/>
      <c r="J2372" s="297"/>
      <c r="K2372" s="95"/>
      <c r="L2372" s="95"/>
    </row>
    <row r="2373" spans="1:12" ht="24.95" customHeight="1" x14ac:dyDescent="0.2">
      <c r="A2373" s="339"/>
      <c r="B2373" s="296"/>
      <c r="C2373" s="296"/>
      <c r="D2373" s="296"/>
      <c r="E2373" s="297"/>
      <c r="F2373" s="102"/>
      <c r="G2373" s="297"/>
      <c r="H2373" s="506"/>
      <c r="I2373" s="506"/>
      <c r="J2373" s="297"/>
      <c r="K2373" s="95"/>
      <c r="L2373" s="95"/>
    </row>
    <row r="2374" spans="1:12" ht="24.95" customHeight="1" x14ac:dyDescent="0.2">
      <c r="A2374" s="339"/>
      <c r="B2374" s="296"/>
      <c r="C2374" s="296"/>
      <c r="D2374" s="296"/>
      <c r="E2374" s="297"/>
      <c r="F2374" s="102"/>
      <c r="G2374" s="297"/>
      <c r="H2374" s="506"/>
      <c r="I2374" s="506"/>
      <c r="J2374" s="297"/>
      <c r="K2374" s="95"/>
      <c r="L2374" s="95"/>
    </row>
    <row r="2375" spans="1:12" ht="24.95" customHeight="1" x14ac:dyDescent="0.2">
      <c r="A2375" s="339"/>
      <c r="B2375" s="296"/>
      <c r="C2375" s="296"/>
      <c r="D2375" s="296"/>
      <c r="E2375" s="297"/>
      <c r="F2375" s="102"/>
      <c r="G2375" s="297"/>
      <c r="H2375" s="506"/>
      <c r="I2375" s="506"/>
      <c r="J2375" s="297"/>
      <c r="K2375" s="95"/>
      <c r="L2375" s="95"/>
    </row>
    <row r="2376" spans="1:12" ht="24.95" customHeight="1" x14ac:dyDescent="0.2">
      <c r="A2376" s="339"/>
      <c r="B2376" s="296"/>
      <c r="C2376" s="296"/>
      <c r="D2376" s="296"/>
      <c r="E2376" s="297"/>
      <c r="F2376" s="102"/>
      <c r="G2376" s="297"/>
      <c r="H2376" s="506"/>
      <c r="I2376" s="506"/>
      <c r="J2376" s="297"/>
      <c r="K2376" s="95"/>
      <c r="L2376" s="95"/>
    </row>
    <row r="2377" spans="1:12" ht="24.95" customHeight="1" x14ac:dyDescent="0.2">
      <c r="A2377" s="339"/>
      <c r="B2377" s="296"/>
      <c r="C2377" s="296"/>
      <c r="D2377" s="296"/>
      <c r="E2377" s="297"/>
      <c r="F2377" s="102"/>
      <c r="G2377" s="297"/>
      <c r="H2377" s="506"/>
      <c r="I2377" s="506"/>
      <c r="J2377" s="297"/>
      <c r="K2377" s="95"/>
      <c r="L2377" s="95"/>
    </row>
    <row r="2378" spans="1:12" ht="24.95" customHeight="1" x14ac:dyDescent="0.2">
      <c r="A2378" s="339"/>
      <c r="B2378" s="296"/>
      <c r="C2378" s="296"/>
      <c r="D2378" s="296"/>
      <c r="E2378" s="297"/>
      <c r="F2378" s="102"/>
      <c r="G2378" s="297"/>
      <c r="H2378" s="506"/>
      <c r="I2378" s="506"/>
      <c r="J2378" s="297"/>
      <c r="K2378" s="95"/>
      <c r="L2378" s="95"/>
    </row>
    <row r="2379" spans="1:12" ht="24.95" customHeight="1" x14ac:dyDescent="0.2">
      <c r="A2379" s="339"/>
      <c r="B2379" s="296"/>
      <c r="C2379" s="296"/>
      <c r="D2379" s="296"/>
      <c r="E2379" s="297"/>
      <c r="F2379" s="102"/>
      <c r="G2379" s="297"/>
      <c r="H2379" s="506"/>
      <c r="I2379" s="506"/>
      <c r="J2379" s="297"/>
      <c r="K2379" s="95"/>
      <c r="L2379" s="95"/>
    </row>
    <row r="2380" spans="1:12" ht="24.95" customHeight="1" x14ac:dyDescent="0.2">
      <c r="A2380" s="339"/>
      <c r="B2380" s="296"/>
      <c r="C2380" s="296"/>
      <c r="D2380" s="296"/>
      <c r="E2380" s="297"/>
      <c r="F2380" s="102"/>
      <c r="G2380" s="297"/>
      <c r="H2380" s="506"/>
      <c r="I2380" s="506"/>
      <c r="J2380" s="297"/>
      <c r="K2380" s="95"/>
      <c r="L2380" s="95"/>
    </row>
    <row r="2381" spans="1:12" ht="24.95" customHeight="1" x14ac:dyDescent="0.2">
      <c r="A2381" s="339"/>
      <c r="B2381" s="296"/>
      <c r="C2381" s="296"/>
      <c r="D2381" s="296"/>
      <c r="E2381" s="297"/>
      <c r="F2381" s="102"/>
      <c r="G2381" s="297"/>
      <c r="H2381" s="506"/>
      <c r="I2381" s="506"/>
      <c r="J2381" s="297"/>
      <c r="K2381" s="95"/>
      <c r="L2381" s="95"/>
    </row>
    <row r="2382" spans="1:12" ht="24.95" customHeight="1" x14ac:dyDescent="0.2">
      <c r="A2382" s="339"/>
      <c r="B2382" s="296"/>
      <c r="C2382" s="296"/>
      <c r="D2382" s="296"/>
      <c r="E2382" s="297"/>
      <c r="F2382" s="102"/>
      <c r="G2382" s="297"/>
      <c r="H2382" s="506"/>
      <c r="I2382" s="506"/>
      <c r="J2382" s="297"/>
      <c r="K2382" s="95"/>
      <c r="L2382" s="95"/>
    </row>
    <row r="2383" spans="1:12" ht="24.95" customHeight="1" x14ac:dyDescent="0.2">
      <c r="A2383" s="339"/>
      <c r="B2383" s="296"/>
      <c r="C2383" s="296"/>
      <c r="D2383" s="296"/>
      <c r="E2383" s="297"/>
      <c r="F2383" s="102"/>
      <c r="G2383" s="297"/>
      <c r="H2383" s="506"/>
      <c r="I2383" s="506"/>
      <c r="J2383" s="297"/>
      <c r="K2383" s="95"/>
      <c r="L2383" s="95"/>
    </row>
    <row r="2384" spans="1:12" ht="24.95" customHeight="1" x14ac:dyDescent="0.2">
      <c r="A2384" s="339"/>
      <c r="B2384" s="296"/>
      <c r="C2384" s="296"/>
      <c r="D2384" s="296"/>
      <c r="E2384" s="297"/>
      <c r="F2384" s="102"/>
      <c r="G2384" s="297"/>
      <c r="H2384" s="506"/>
      <c r="I2384" s="506"/>
      <c r="J2384" s="297"/>
      <c r="K2384" s="95"/>
      <c r="L2384" s="95"/>
    </row>
    <row r="2385" spans="1:12" ht="24.95" customHeight="1" x14ac:dyDescent="0.2">
      <c r="A2385" s="339"/>
      <c r="B2385" s="296"/>
      <c r="C2385" s="296"/>
      <c r="D2385" s="296"/>
      <c r="E2385" s="297"/>
      <c r="F2385" s="102"/>
      <c r="G2385" s="297"/>
      <c r="H2385" s="506"/>
      <c r="I2385" s="506"/>
      <c r="J2385" s="297"/>
      <c r="K2385" s="95"/>
      <c r="L2385" s="95"/>
    </row>
    <row r="2386" spans="1:12" ht="24.95" customHeight="1" x14ac:dyDescent="0.2">
      <c r="A2386" s="339"/>
      <c r="B2386" s="296"/>
      <c r="C2386" s="296"/>
      <c r="D2386" s="296"/>
      <c r="E2386" s="297"/>
      <c r="F2386" s="102"/>
      <c r="G2386" s="297"/>
      <c r="H2386" s="506"/>
      <c r="I2386" s="506"/>
      <c r="J2386" s="297"/>
      <c r="K2386" s="95"/>
      <c r="L2386" s="95"/>
    </row>
    <row r="2387" spans="1:12" ht="24.95" customHeight="1" x14ac:dyDescent="0.2">
      <c r="A2387" s="339"/>
      <c r="B2387" s="296"/>
      <c r="C2387" s="296"/>
      <c r="D2387" s="296"/>
      <c r="E2387" s="297"/>
      <c r="F2387" s="102"/>
      <c r="G2387" s="297"/>
      <c r="H2387" s="506"/>
      <c r="I2387" s="506"/>
      <c r="J2387" s="297"/>
      <c r="K2387" s="95"/>
      <c r="L2387" s="95"/>
    </row>
    <row r="2388" spans="1:12" ht="24.95" customHeight="1" x14ac:dyDescent="0.2">
      <c r="A2388" s="339"/>
      <c r="B2388" s="296"/>
      <c r="C2388" s="296"/>
      <c r="D2388" s="296"/>
      <c r="E2388" s="297"/>
      <c r="F2388" s="102"/>
      <c r="G2388" s="297"/>
      <c r="H2388" s="506"/>
      <c r="I2388" s="506"/>
      <c r="J2388" s="297"/>
      <c r="K2388" s="95"/>
      <c r="L2388" s="95"/>
    </row>
    <row r="2389" spans="1:12" ht="24.95" customHeight="1" x14ac:dyDescent="0.2">
      <c r="A2389" s="339"/>
      <c r="B2389" s="296"/>
      <c r="C2389" s="296"/>
      <c r="D2389" s="296"/>
      <c r="E2389" s="297"/>
      <c r="F2389" s="102"/>
      <c r="G2389" s="297"/>
      <c r="H2389" s="506"/>
      <c r="I2389" s="506"/>
      <c r="J2389" s="297"/>
      <c r="K2389" s="95"/>
      <c r="L2389" s="95"/>
    </row>
    <row r="2390" spans="1:12" ht="24.95" customHeight="1" x14ac:dyDescent="0.2">
      <c r="A2390" s="339"/>
      <c r="B2390" s="296"/>
      <c r="C2390" s="296"/>
      <c r="D2390" s="296"/>
      <c r="E2390" s="297"/>
      <c r="F2390" s="102"/>
      <c r="G2390" s="297"/>
      <c r="H2390" s="506"/>
      <c r="I2390" s="506"/>
      <c r="J2390" s="297"/>
      <c r="K2390" s="95"/>
      <c r="L2390" s="95"/>
    </row>
    <row r="2391" spans="1:12" ht="24.95" customHeight="1" x14ac:dyDescent="0.2">
      <c r="A2391" s="339"/>
      <c r="B2391" s="296"/>
      <c r="C2391" s="296"/>
      <c r="D2391" s="296"/>
      <c r="E2391" s="297"/>
      <c r="F2391" s="102"/>
      <c r="G2391" s="297"/>
      <c r="H2391" s="506"/>
      <c r="I2391" s="506"/>
      <c r="J2391" s="297"/>
      <c r="K2391" s="95"/>
      <c r="L2391" s="95"/>
    </row>
    <row r="2392" spans="1:12" ht="24.95" customHeight="1" x14ac:dyDescent="0.2">
      <c r="A2392" s="339"/>
      <c r="B2392" s="296"/>
      <c r="C2392" s="296"/>
      <c r="D2392" s="296"/>
      <c r="E2392" s="297"/>
      <c r="F2392" s="102"/>
      <c r="G2392" s="297"/>
      <c r="H2392" s="506"/>
      <c r="I2392" s="506"/>
      <c r="J2392" s="297"/>
      <c r="K2392" s="95"/>
      <c r="L2392" s="95"/>
    </row>
    <row r="2393" spans="1:12" ht="24.95" customHeight="1" x14ac:dyDescent="0.2">
      <c r="A2393" s="339"/>
      <c r="B2393" s="296"/>
      <c r="C2393" s="296"/>
      <c r="D2393" s="296"/>
      <c r="E2393" s="297"/>
      <c r="F2393" s="102"/>
      <c r="G2393" s="297"/>
      <c r="H2393" s="506"/>
      <c r="I2393" s="506"/>
      <c r="J2393" s="297"/>
      <c r="K2393" s="95"/>
      <c r="L2393" s="95"/>
    </row>
    <row r="2394" spans="1:12" ht="24.95" customHeight="1" x14ac:dyDescent="0.2">
      <c r="A2394" s="339"/>
      <c r="B2394" s="296"/>
      <c r="C2394" s="296"/>
      <c r="D2394" s="296"/>
      <c r="E2394" s="297"/>
      <c r="F2394" s="102"/>
      <c r="G2394" s="297"/>
      <c r="H2394" s="506"/>
      <c r="I2394" s="506"/>
      <c r="J2394" s="297"/>
      <c r="K2394" s="95"/>
      <c r="L2394" s="95"/>
    </row>
    <row r="2395" spans="1:12" ht="24.95" customHeight="1" x14ac:dyDescent="0.2">
      <c r="A2395" s="339"/>
      <c r="B2395" s="296"/>
      <c r="C2395" s="296"/>
      <c r="D2395" s="296"/>
      <c r="E2395" s="297"/>
      <c r="F2395" s="102"/>
      <c r="G2395" s="297"/>
      <c r="H2395" s="506"/>
      <c r="I2395" s="506"/>
      <c r="J2395" s="297"/>
      <c r="K2395" s="95"/>
      <c r="L2395" s="95"/>
    </row>
    <row r="2396" spans="1:12" ht="24.95" customHeight="1" x14ac:dyDescent="0.2">
      <c r="A2396" s="339"/>
      <c r="B2396" s="296"/>
      <c r="C2396" s="296"/>
      <c r="D2396" s="296"/>
      <c r="E2396" s="297"/>
      <c r="F2396" s="102"/>
      <c r="G2396" s="297"/>
      <c r="H2396" s="506"/>
      <c r="I2396" s="506"/>
      <c r="J2396" s="297"/>
      <c r="K2396" s="95"/>
      <c r="L2396" s="95"/>
    </row>
    <row r="2397" spans="1:12" ht="24.95" customHeight="1" x14ac:dyDescent="0.2">
      <c r="A2397" s="339"/>
      <c r="B2397" s="296"/>
      <c r="C2397" s="296"/>
      <c r="D2397" s="296"/>
      <c r="E2397" s="297"/>
      <c r="F2397" s="102"/>
      <c r="G2397" s="297"/>
      <c r="H2397" s="506"/>
      <c r="I2397" s="506"/>
      <c r="J2397" s="297"/>
      <c r="K2397" s="95"/>
      <c r="L2397" s="95"/>
    </row>
    <row r="2398" spans="1:12" ht="24.95" customHeight="1" x14ac:dyDescent="0.2">
      <c r="A2398" s="339"/>
      <c r="B2398" s="296"/>
      <c r="C2398" s="296"/>
      <c r="D2398" s="296"/>
      <c r="E2398" s="297"/>
      <c r="F2398" s="102"/>
      <c r="G2398" s="297"/>
      <c r="H2398" s="506"/>
      <c r="I2398" s="506"/>
      <c r="J2398" s="297"/>
      <c r="K2398" s="95"/>
      <c r="L2398" s="95"/>
    </row>
    <row r="2399" spans="1:12" ht="24.95" customHeight="1" x14ac:dyDescent="0.2">
      <c r="A2399" s="339"/>
      <c r="B2399" s="296"/>
      <c r="C2399" s="296"/>
      <c r="D2399" s="296"/>
      <c r="E2399" s="297"/>
      <c r="F2399" s="102"/>
      <c r="G2399" s="297"/>
      <c r="H2399" s="506"/>
      <c r="I2399" s="506"/>
      <c r="J2399" s="297"/>
      <c r="K2399" s="95"/>
      <c r="L2399" s="95"/>
    </row>
    <row r="2400" spans="1:12" ht="24.95" customHeight="1" x14ac:dyDescent="0.2">
      <c r="A2400" s="339"/>
      <c r="B2400" s="296"/>
      <c r="C2400" s="296"/>
      <c r="D2400" s="296"/>
      <c r="E2400" s="297"/>
      <c r="F2400" s="102"/>
      <c r="G2400" s="297"/>
      <c r="H2400" s="506"/>
      <c r="I2400" s="506"/>
      <c r="J2400" s="297"/>
      <c r="K2400" s="95"/>
      <c r="L2400" s="95"/>
    </row>
    <row r="2401" spans="1:12" ht="24.95" customHeight="1" x14ac:dyDescent="0.2">
      <c r="A2401" s="339"/>
      <c r="B2401" s="296"/>
      <c r="C2401" s="296"/>
      <c r="D2401" s="296"/>
      <c r="E2401" s="297"/>
      <c r="F2401" s="102"/>
      <c r="G2401" s="297"/>
      <c r="H2401" s="506"/>
      <c r="I2401" s="506"/>
      <c r="J2401" s="297"/>
      <c r="K2401" s="95"/>
      <c r="L2401" s="95"/>
    </row>
    <row r="2402" spans="1:12" ht="24.95" customHeight="1" x14ac:dyDescent="0.2">
      <c r="A2402" s="339"/>
      <c r="B2402" s="296"/>
      <c r="C2402" s="296"/>
      <c r="D2402" s="296"/>
      <c r="E2402" s="297"/>
      <c r="F2402" s="102"/>
      <c r="G2402" s="297"/>
      <c r="H2402" s="506"/>
      <c r="I2402" s="506"/>
      <c r="J2402" s="297"/>
      <c r="K2402" s="95"/>
      <c r="L2402" s="95"/>
    </row>
    <row r="2403" spans="1:12" ht="24.95" customHeight="1" x14ac:dyDescent="0.2">
      <c r="A2403" s="339"/>
      <c r="B2403" s="296"/>
      <c r="C2403" s="296"/>
      <c r="D2403" s="296"/>
      <c r="E2403" s="297"/>
      <c r="F2403" s="102"/>
      <c r="G2403" s="297"/>
      <c r="H2403" s="506"/>
      <c r="I2403" s="506"/>
      <c r="J2403" s="297"/>
      <c r="K2403" s="95"/>
      <c r="L2403" s="95"/>
    </row>
    <row r="2404" spans="1:12" ht="24.95" customHeight="1" x14ac:dyDescent="0.2">
      <c r="A2404" s="339"/>
      <c r="B2404" s="296"/>
      <c r="C2404" s="296"/>
      <c r="D2404" s="296"/>
      <c r="E2404" s="297"/>
      <c r="F2404" s="102"/>
      <c r="G2404" s="297"/>
      <c r="H2404" s="506"/>
      <c r="I2404" s="506"/>
      <c r="J2404" s="297"/>
      <c r="K2404" s="95"/>
      <c r="L2404" s="95"/>
    </row>
    <row r="2405" spans="1:12" ht="24.95" customHeight="1" x14ac:dyDescent="0.2">
      <c r="A2405" s="339"/>
      <c r="B2405" s="296"/>
      <c r="C2405" s="296"/>
      <c r="D2405" s="296"/>
      <c r="E2405" s="297"/>
      <c r="F2405" s="102"/>
      <c r="G2405" s="297"/>
      <c r="H2405" s="506"/>
      <c r="I2405" s="506"/>
      <c r="J2405" s="297"/>
      <c r="K2405" s="95"/>
      <c r="L2405" s="95"/>
    </row>
    <row r="2406" spans="1:12" ht="24.95" customHeight="1" x14ac:dyDescent="0.2">
      <c r="A2406" s="339"/>
      <c r="B2406" s="296"/>
      <c r="C2406" s="296"/>
      <c r="D2406" s="296"/>
      <c r="E2406" s="297"/>
      <c r="F2406" s="102"/>
      <c r="G2406" s="297"/>
      <c r="H2406" s="506"/>
      <c r="I2406" s="506"/>
      <c r="J2406" s="297"/>
      <c r="K2406" s="95"/>
      <c r="L2406" s="95"/>
    </row>
    <row r="2407" spans="1:12" ht="24.95" customHeight="1" x14ac:dyDescent="0.2">
      <c r="A2407" s="339"/>
      <c r="B2407" s="296"/>
      <c r="C2407" s="296"/>
      <c r="D2407" s="296"/>
      <c r="E2407" s="297"/>
      <c r="F2407" s="102"/>
      <c r="G2407" s="297"/>
      <c r="H2407" s="506"/>
      <c r="I2407" s="506"/>
      <c r="J2407" s="297"/>
      <c r="K2407" s="95"/>
      <c r="L2407" s="95"/>
    </row>
    <row r="2408" spans="1:12" ht="24.95" customHeight="1" x14ac:dyDescent="0.2">
      <c r="A2408" s="339"/>
      <c r="B2408" s="296"/>
      <c r="C2408" s="296"/>
      <c r="D2408" s="296"/>
      <c r="E2408" s="297"/>
      <c r="F2408" s="102"/>
      <c r="G2408" s="297"/>
      <c r="H2408" s="506"/>
      <c r="I2408" s="506"/>
      <c r="J2408" s="297"/>
      <c r="K2408" s="95"/>
      <c r="L2408" s="95"/>
    </row>
    <row r="2409" spans="1:12" ht="24.95" customHeight="1" x14ac:dyDescent="0.2">
      <c r="A2409" s="339"/>
      <c r="B2409" s="296"/>
      <c r="C2409" s="296"/>
      <c r="D2409" s="296"/>
      <c r="E2409" s="297"/>
      <c r="F2409" s="102"/>
      <c r="G2409" s="297"/>
      <c r="H2409" s="506"/>
      <c r="I2409" s="506"/>
      <c r="J2409" s="297"/>
      <c r="K2409" s="95"/>
      <c r="L2409" s="95"/>
    </row>
    <row r="2410" spans="1:12" ht="24.95" customHeight="1" x14ac:dyDescent="0.2">
      <c r="A2410" s="339"/>
      <c r="B2410" s="296"/>
      <c r="C2410" s="296"/>
      <c r="D2410" s="296"/>
      <c r="E2410" s="297"/>
      <c r="F2410" s="102"/>
      <c r="G2410" s="297"/>
      <c r="H2410" s="506"/>
      <c r="I2410" s="506"/>
      <c r="J2410" s="297"/>
      <c r="K2410" s="95"/>
      <c r="L2410" s="95"/>
    </row>
    <row r="2411" spans="1:12" ht="24.95" customHeight="1" x14ac:dyDescent="0.2">
      <c r="A2411" s="339"/>
      <c r="B2411" s="296"/>
      <c r="C2411" s="296"/>
      <c r="D2411" s="296"/>
      <c r="E2411" s="297"/>
      <c r="F2411" s="102"/>
      <c r="G2411" s="297"/>
      <c r="H2411" s="506"/>
      <c r="I2411" s="506"/>
      <c r="J2411" s="297"/>
      <c r="K2411" s="95"/>
      <c r="L2411" s="95"/>
    </row>
    <row r="2412" spans="1:12" ht="24.95" customHeight="1" x14ac:dyDescent="0.2">
      <c r="A2412" s="339"/>
      <c r="B2412" s="296"/>
      <c r="C2412" s="296"/>
      <c r="D2412" s="296"/>
      <c r="E2412" s="297"/>
      <c r="F2412" s="102"/>
      <c r="G2412" s="297"/>
      <c r="H2412" s="506"/>
      <c r="I2412" s="506"/>
      <c r="J2412" s="297"/>
      <c r="K2412" s="95"/>
      <c r="L2412" s="95"/>
    </row>
    <row r="2413" spans="1:12" ht="24.95" customHeight="1" x14ac:dyDescent="0.2">
      <c r="A2413" s="339"/>
      <c r="B2413" s="296"/>
      <c r="C2413" s="296"/>
      <c r="D2413" s="296"/>
      <c r="E2413" s="297"/>
      <c r="F2413" s="102"/>
      <c r="G2413" s="297"/>
      <c r="H2413" s="506"/>
      <c r="I2413" s="506"/>
      <c r="J2413" s="297"/>
      <c r="K2413" s="95"/>
      <c r="L2413" s="95"/>
    </row>
    <row r="2414" spans="1:12" ht="24.95" customHeight="1" x14ac:dyDescent="0.2">
      <c r="A2414" s="339"/>
      <c r="B2414" s="296"/>
      <c r="C2414" s="296"/>
      <c r="D2414" s="296"/>
      <c r="E2414" s="297"/>
      <c r="F2414" s="102"/>
      <c r="G2414" s="297"/>
      <c r="H2414" s="506"/>
      <c r="I2414" s="506"/>
      <c r="J2414" s="297"/>
      <c r="K2414" s="95"/>
      <c r="L2414" s="95"/>
    </row>
    <row r="2415" spans="1:12" ht="24.95" customHeight="1" x14ac:dyDescent="0.2">
      <c r="A2415" s="339"/>
      <c r="B2415" s="296"/>
      <c r="C2415" s="296"/>
      <c r="D2415" s="296"/>
      <c r="E2415" s="297"/>
      <c r="F2415" s="102"/>
      <c r="G2415" s="297"/>
      <c r="H2415" s="506"/>
      <c r="I2415" s="506"/>
      <c r="J2415" s="297"/>
      <c r="K2415" s="95"/>
      <c r="L2415" s="95"/>
    </row>
    <row r="2416" spans="1:12" ht="24.95" customHeight="1" x14ac:dyDescent="0.2">
      <c r="A2416" s="339"/>
      <c r="B2416" s="296"/>
      <c r="C2416" s="296"/>
      <c r="D2416" s="296"/>
      <c r="E2416" s="297"/>
      <c r="F2416" s="102"/>
      <c r="G2416" s="297"/>
      <c r="H2416" s="506"/>
      <c r="I2416" s="506"/>
      <c r="J2416" s="297"/>
      <c r="K2416" s="95"/>
      <c r="L2416" s="95"/>
    </row>
    <row r="2417" spans="1:12" ht="24.95" customHeight="1" x14ac:dyDescent="0.2">
      <c r="A2417" s="339"/>
      <c r="B2417" s="296"/>
      <c r="C2417" s="296"/>
      <c r="D2417" s="296"/>
      <c r="E2417" s="297"/>
      <c r="F2417" s="102"/>
      <c r="G2417" s="297"/>
      <c r="H2417" s="506"/>
      <c r="I2417" s="506"/>
      <c r="J2417" s="297"/>
      <c r="K2417" s="95"/>
      <c r="L2417" s="95"/>
    </row>
    <row r="2418" spans="1:12" ht="24.95" customHeight="1" x14ac:dyDescent="0.2">
      <c r="A2418" s="339"/>
      <c r="B2418" s="296"/>
      <c r="C2418" s="296"/>
      <c r="D2418" s="296"/>
      <c r="E2418" s="297"/>
      <c r="F2418" s="102"/>
      <c r="G2418" s="297"/>
      <c r="H2418" s="506"/>
      <c r="I2418" s="506"/>
      <c r="J2418" s="297"/>
      <c r="K2418" s="95"/>
      <c r="L2418" s="95"/>
    </row>
    <row r="2419" spans="1:12" ht="24.95" customHeight="1" x14ac:dyDescent="0.2">
      <c r="A2419" s="339"/>
      <c r="B2419" s="296"/>
      <c r="C2419" s="296"/>
      <c r="D2419" s="296"/>
      <c r="E2419" s="297"/>
      <c r="F2419" s="102"/>
      <c r="G2419" s="297"/>
      <c r="H2419" s="506"/>
      <c r="I2419" s="506"/>
      <c r="J2419" s="297"/>
      <c r="K2419" s="95"/>
      <c r="L2419" s="95"/>
    </row>
    <row r="2420" spans="1:12" ht="24.95" customHeight="1" x14ac:dyDescent="0.2">
      <c r="A2420" s="339"/>
      <c r="B2420" s="296"/>
      <c r="C2420" s="296"/>
      <c r="D2420" s="296"/>
      <c r="E2420" s="297"/>
      <c r="F2420" s="102"/>
      <c r="G2420" s="297"/>
      <c r="H2420" s="506"/>
      <c r="I2420" s="506"/>
      <c r="J2420" s="297"/>
      <c r="K2420" s="95"/>
      <c r="L2420" s="95"/>
    </row>
    <row r="2421" spans="1:12" ht="24.95" customHeight="1" x14ac:dyDescent="0.2">
      <c r="A2421" s="339"/>
      <c r="B2421" s="296"/>
      <c r="C2421" s="296"/>
      <c r="D2421" s="296"/>
      <c r="E2421" s="297"/>
      <c r="F2421" s="102"/>
      <c r="G2421" s="297"/>
      <c r="H2421" s="506"/>
      <c r="I2421" s="506"/>
      <c r="J2421" s="297"/>
      <c r="K2421" s="95"/>
      <c r="L2421" s="95"/>
    </row>
    <row r="2422" spans="1:12" ht="24.95" customHeight="1" x14ac:dyDescent="0.2">
      <c r="A2422" s="339"/>
      <c r="B2422" s="296"/>
      <c r="C2422" s="296"/>
      <c r="D2422" s="296"/>
      <c r="E2422" s="297"/>
      <c r="F2422" s="102"/>
      <c r="G2422" s="297"/>
      <c r="H2422" s="506"/>
      <c r="I2422" s="506"/>
      <c r="J2422" s="297"/>
      <c r="K2422" s="95"/>
      <c r="L2422" s="95"/>
    </row>
    <row r="2423" spans="1:12" ht="24.95" customHeight="1" x14ac:dyDescent="0.2">
      <c r="A2423" s="339"/>
      <c r="B2423" s="296"/>
      <c r="C2423" s="296"/>
      <c r="D2423" s="296"/>
      <c r="E2423" s="297"/>
      <c r="F2423" s="102"/>
      <c r="G2423" s="297"/>
      <c r="H2423" s="506"/>
      <c r="I2423" s="506"/>
      <c r="J2423" s="297"/>
      <c r="K2423" s="95"/>
      <c r="L2423" s="95"/>
    </row>
    <row r="2424" spans="1:12" ht="24.95" customHeight="1" x14ac:dyDescent="0.2">
      <c r="A2424" s="339"/>
      <c r="B2424" s="296"/>
      <c r="C2424" s="296"/>
      <c r="D2424" s="296"/>
      <c r="E2424" s="297"/>
      <c r="F2424" s="102"/>
      <c r="G2424" s="297"/>
      <c r="H2424" s="506"/>
      <c r="I2424" s="506"/>
      <c r="J2424" s="297"/>
      <c r="K2424" s="95"/>
      <c r="L2424" s="95"/>
    </row>
    <row r="2425" spans="1:12" ht="24.95" customHeight="1" x14ac:dyDescent="0.2">
      <c r="A2425" s="339"/>
      <c r="B2425" s="296"/>
      <c r="C2425" s="296"/>
      <c r="D2425" s="296"/>
      <c r="E2425" s="297"/>
      <c r="F2425" s="102"/>
      <c r="G2425" s="297"/>
      <c r="H2425" s="506"/>
      <c r="I2425" s="506"/>
      <c r="J2425" s="297"/>
      <c r="K2425" s="95"/>
      <c r="L2425" s="95"/>
    </row>
    <row r="2426" spans="1:12" ht="24.95" customHeight="1" x14ac:dyDescent="0.2">
      <c r="A2426" s="339"/>
      <c r="B2426" s="296"/>
      <c r="C2426" s="296"/>
      <c r="D2426" s="296"/>
      <c r="E2426" s="297"/>
      <c r="F2426" s="102"/>
      <c r="G2426" s="297"/>
      <c r="H2426" s="506"/>
      <c r="I2426" s="506"/>
      <c r="J2426" s="297"/>
      <c r="K2426" s="95"/>
      <c r="L2426" s="95"/>
    </row>
    <row r="2427" spans="1:12" ht="24.95" customHeight="1" x14ac:dyDescent="0.2">
      <c r="A2427" s="339"/>
      <c r="B2427" s="296"/>
      <c r="C2427" s="296"/>
      <c r="D2427" s="296"/>
      <c r="E2427" s="297"/>
      <c r="F2427" s="102"/>
      <c r="G2427" s="297"/>
      <c r="H2427" s="506"/>
      <c r="I2427" s="506"/>
      <c r="J2427" s="297"/>
      <c r="K2427" s="95"/>
      <c r="L2427" s="95"/>
    </row>
    <row r="2428" spans="1:12" ht="24.95" customHeight="1" x14ac:dyDescent="0.2">
      <c r="A2428" s="339"/>
      <c r="B2428" s="296"/>
      <c r="C2428" s="296"/>
      <c r="D2428" s="296"/>
      <c r="E2428" s="297"/>
      <c r="F2428" s="102"/>
      <c r="G2428" s="297"/>
      <c r="H2428" s="506"/>
      <c r="I2428" s="506"/>
      <c r="J2428" s="297"/>
      <c r="K2428" s="95"/>
      <c r="L2428" s="95"/>
    </row>
    <row r="2429" spans="1:12" ht="24.95" customHeight="1" x14ac:dyDescent="0.2">
      <c r="A2429" s="339"/>
      <c r="B2429" s="296"/>
      <c r="C2429" s="296"/>
      <c r="D2429" s="296"/>
      <c r="E2429" s="297"/>
      <c r="F2429" s="102"/>
      <c r="G2429" s="297"/>
      <c r="H2429" s="506"/>
      <c r="I2429" s="506"/>
      <c r="J2429" s="297"/>
      <c r="K2429" s="95"/>
      <c r="L2429" s="95"/>
    </row>
    <row r="2430" spans="1:12" ht="24.95" customHeight="1" x14ac:dyDescent="0.2">
      <c r="A2430" s="339"/>
      <c r="B2430" s="296"/>
      <c r="C2430" s="296"/>
      <c r="D2430" s="296"/>
      <c r="E2430" s="297"/>
      <c r="F2430" s="102"/>
      <c r="G2430" s="297"/>
      <c r="H2430" s="506"/>
      <c r="I2430" s="506"/>
      <c r="J2430" s="297"/>
      <c r="K2430" s="95"/>
      <c r="L2430" s="95"/>
    </row>
    <row r="2431" spans="1:12" ht="24.95" customHeight="1" x14ac:dyDescent="0.2">
      <c r="A2431" s="339"/>
      <c r="B2431" s="296"/>
      <c r="C2431" s="296"/>
      <c r="D2431" s="296"/>
      <c r="E2431" s="297"/>
      <c r="F2431" s="102"/>
      <c r="G2431" s="297"/>
      <c r="H2431" s="506"/>
      <c r="I2431" s="506"/>
      <c r="J2431" s="297"/>
      <c r="K2431" s="95"/>
      <c r="L2431" s="95"/>
    </row>
    <row r="2432" spans="1:12" ht="24.95" customHeight="1" x14ac:dyDescent="0.2">
      <c r="A2432" s="339"/>
      <c r="B2432" s="296"/>
      <c r="C2432" s="296"/>
      <c r="D2432" s="296"/>
      <c r="E2432" s="297"/>
      <c r="F2432" s="102"/>
      <c r="G2432" s="297"/>
      <c r="H2432" s="506"/>
      <c r="I2432" s="506"/>
      <c r="J2432" s="297"/>
      <c r="K2432" s="95"/>
      <c r="L2432" s="95"/>
    </row>
    <row r="2433" spans="1:12" ht="24.95" customHeight="1" x14ac:dyDescent="0.2">
      <c r="A2433" s="339"/>
      <c r="B2433" s="296"/>
      <c r="C2433" s="296"/>
      <c r="D2433" s="296"/>
      <c r="E2433" s="297"/>
      <c r="F2433" s="102"/>
      <c r="G2433" s="297"/>
      <c r="H2433" s="506"/>
      <c r="I2433" s="506"/>
      <c r="J2433" s="297"/>
      <c r="K2433" s="95"/>
      <c r="L2433" s="95"/>
    </row>
    <row r="2434" spans="1:12" ht="24.95" customHeight="1" x14ac:dyDescent="0.2">
      <c r="A2434" s="339"/>
      <c r="B2434" s="296"/>
      <c r="C2434" s="296"/>
      <c r="D2434" s="296"/>
      <c r="E2434" s="297"/>
      <c r="F2434" s="102"/>
      <c r="G2434" s="297"/>
      <c r="H2434" s="506"/>
      <c r="I2434" s="506"/>
      <c r="J2434" s="297"/>
      <c r="K2434" s="95"/>
      <c r="L2434" s="95"/>
    </row>
    <row r="2435" spans="1:12" ht="24.95" customHeight="1" x14ac:dyDescent="0.2">
      <c r="A2435" s="339"/>
      <c r="B2435" s="296"/>
      <c r="C2435" s="296"/>
      <c r="D2435" s="296"/>
      <c r="E2435" s="297"/>
      <c r="F2435" s="102"/>
      <c r="G2435" s="297"/>
      <c r="H2435" s="506"/>
      <c r="I2435" s="506"/>
      <c r="J2435" s="297"/>
      <c r="K2435" s="95"/>
      <c r="L2435" s="95"/>
    </row>
    <row r="2436" spans="1:12" ht="24.95" customHeight="1" x14ac:dyDescent="0.2">
      <c r="A2436" s="339"/>
      <c r="B2436" s="296"/>
      <c r="C2436" s="296"/>
      <c r="D2436" s="296"/>
      <c r="E2436" s="297"/>
      <c r="F2436" s="102"/>
      <c r="G2436" s="297"/>
      <c r="H2436" s="506"/>
      <c r="I2436" s="506"/>
      <c r="J2436" s="297"/>
      <c r="K2436" s="95"/>
      <c r="L2436" s="95"/>
    </row>
    <row r="2437" spans="1:12" ht="24.95" customHeight="1" x14ac:dyDescent="0.2">
      <c r="A2437" s="339"/>
      <c r="B2437" s="296"/>
      <c r="C2437" s="296"/>
      <c r="D2437" s="296"/>
      <c r="E2437" s="297"/>
      <c r="F2437" s="102"/>
      <c r="G2437" s="297"/>
      <c r="H2437" s="506"/>
      <c r="I2437" s="506"/>
      <c r="J2437" s="297"/>
      <c r="K2437" s="95"/>
      <c r="L2437" s="95"/>
    </row>
    <row r="2438" spans="1:12" ht="24.95" customHeight="1" x14ac:dyDescent="0.2">
      <c r="A2438" s="339"/>
      <c r="B2438" s="296"/>
      <c r="C2438" s="296"/>
      <c r="D2438" s="296"/>
      <c r="E2438" s="297"/>
      <c r="F2438" s="102"/>
      <c r="G2438" s="297"/>
      <c r="H2438" s="506"/>
      <c r="I2438" s="506"/>
      <c r="J2438" s="297"/>
      <c r="K2438" s="95"/>
      <c r="L2438" s="95"/>
    </row>
    <row r="2439" spans="1:12" ht="24.95" customHeight="1" x14ac:dyDescent="0.2">
      <c r="A2439" s="339"/>
      <c r="B2439" s="296"/>
      <c r="C2439" s="296"/>
      <c r="D2439" s="296"/>
      <c r="E2439" s="297"/>
      <c r="F2439" s="102"/>
      <c r="G2439" s="297"/>
      <c r="H2439" s="506"/>
      <c r="I2439" s="506"/>
      <c r="J2439" s="297"/>
      <c r="K2439" s="95"/>
      <c r="L2439" s="95"/>
    </row>
    <row r="2440" spans="1:12" ht="24.95" customHeight="1" x14ac:dyDescent="0.2">
      <c r="A2440" s="339"/>
      <c r="B2440" s="296"/>
      <c r="C2440" s="296"/>
      <c r="D2440" s="296"/>
      <c r="E2440" s="297"/>
      <c r="F2440" s="102"/>
      <c r="G2440" s="297"/>
      <c r="H2440" s="506"/>
      <c r="I2440" s="506"/>
      <c r="J2440" s="297"/>
      <c r="K2440" s="95"/>
      <c r="L2440" s="95"/>
    </row>
    <row r="2441" spans="1:12" ht="24.95" customHeight="1" x14ac:dyDescent="0.2">
      <c r="A2441" s="339"/>
      <c r="B2441" s="296"/>
      <c r="C2441" s="296"/>
      <c r="D2441" s="296"/>
      <c r="E2441" s="297"/>
      <c r="F2441" s="102"/>
      <c r="G2441" s="297"/>
      <c r="H2441" s="506"/>
      <c r="I2441" s="506"/>
      <c r="J2441" s="297"/>
      <c r="K2441" s="95"/>
      <c r="L2441" s="95"/>
    </row>
    <row r="2442" spans="1:12" ht="24.95" customHeight="1" x14ac:dyDescent="0.2">
      <c r="A2442" s="339"/>
      <c r="B2442" s="296"/>
      <c r="C2442" s="296"/>
      <c r="D2442" s="296"/>
      <c r="E2442" s="297"/>
      <c r="F2442" s="102"/>
      <c r="G2442" s="297"/>
      <c r="H2442" s="506"/>
      <c r="I2442" s="506"/>
      <c r="J2442" s="297"/>
      <c r="K2442" s="95"/>
      <c r="L2442" s="95"/>
    </row>
    <row r="2443" spans="1:12" ht="24.95" customHeight="1" x14ac:dyDescent="0.2">
      <c r="A2443" s="339"/>
      <c r="B2443" s="296"/>
      <c r="C2443" s="296"/>
      <c r="D2443" s="296"/>
      <c r="E2443" s="297"/>
      <c r="F2443" s="102"/>
      <c r="G2443" s="297"/>
      <c r="H2443" s="506"/>
      <c r="I2443" s="506"/>
      <c r="J2443" s="297"/>
      <c r="K2443" s="95"/>
      <c r="L2443" s="95"/>
    </row>
    <row r="2444" spans="1:12" ht="24.95" customHeight="1" x14ac:dyDescent="0.2">
      <c r="A2444" s="339"/>
      <c r="B2444" s="296"/>
      <c r="C2444" s="296"/>
      <c r="D2444" s="296"/>
      <c r="E2444" s="297"/>
      <c r="F2444" s="102"/>
      <c r="G2444" s="297"/>
      <c r="H2444" s="506"/>
      <c r="I2444" s="506"/>
      <c r="J2444" s="297"/>
      <c r="K2444" s="95"/>
      <c r="L2444" s="95"/>
    </row>
    <row r="2445" spans="1:12" ht="24.95" customHeight="1" x14ac:dyDescent="0.2">
      <c r="A2445" s="339"/>
      <c r="B2445" s="296"/>
      <c r="C2445" s="296"/>
      <c r="D2445" s="296"/>
      <c r="E2445" s="297"/>
      <c r="F2445" s="102"/>
      <c r="G2445" s="297"/>
      <c r="H2445" s="506"/>
      <c r="I2445" s="506"/>
      <c r="J2445" s="297"/>
      <c r="K2445" s="95"/>
      <c r="L2445" s="95"/>
    </row>
    <row r="2446" spans="1:12" ht="24.95" customHeight="1" x14ac:dyDescent="0.2">
      <c r="A2446" s="339"/>
      <c r="B2446" s="296"/>
      <c r="C2446" s="296"/>
      <c r="D2446" s="296"/>
      <c r="E2446" s="297"/>
      <c r="F2446" s="102"/>
      <c r="G2446" s="297"/>
      <c r="H2446" s="506"/>
      <c r="I2446" s="506"/>
      <c r="J2446" s="297"/>
      <c r="K2446" s="95"/>
      <c r="L2446" s="95"/>
    </row>
    <row r="2447" spans="1:12" ht="24.95" customHeight="1" x14ac:dyDescent="0.2">
      <c r="A2447" s="339"/>
      <c r="B2447" s="296"/>
      <c r="C2447" s="296"/>
      <c r="D2447" s="296"/>
      <c r="E2447" s="297"/>
      <c r="F2447" s="102"/>
      <c r="G2447" s="297"/>
      <c r="H2447" s="506"/>
      <c r="I2447" s="506"/>
      <c r="J2447" s="297"/>
      <c r="K2447" s="95"/>
      <c r="L2447" s="95"/>
    </row>
    <row r="2448" spans="1:12" ht="24.95" customHeight="1" x14ac:dyDescent="0.2">
      <c r="A2448" s="339"/>
      <c r="B2448" s="296"/>
      <c r="C2448" s="296"/>
      <c r="D2448" s="296"/>
      <c r="E2448" s="297"/>
      <c r="F2448" s="102"/>
      <c r="G2448" s="297"/>
      <c r="H2448" s="506"/>
      <c r="I2448" s="506"/>
      <c r="J2448" s="297"/>
      <c r="K2448" s="95"/>
      <c r="L2448" s="95"/>
    </row>
    <row r="2449" spans="1:12" ht="24.95" customHeight="1" x14ac:dyDescent="0.2">
      <c r="A2449" s="339"/>
      <c r="B2449" s="296"/>
      <c r="C2449" s="296"/>
      <c r="D2449" s="296"/>
      <c r="E2449" s="297"/>
      <c r="F2449" s="102"/>
      <c r="G2449" s="297"/>
      <c r="H2449" s="506"/>
      <c r="I2449" s="506"/>
      <c r="J2449" s="297"/>
      <c r="K2449" s="95"/>
      <c r="L2449" s="95"/>
    </row>
    <row r="2450" spans="1:12" ht="24.95" customHeight="1" x14ac:dyDescent="0.2">
      <c r="A2450" s="339"/>
      <c r="B2450" s="296"/>
      <c r="C2450" s="296"/>
      <c r="D2450" s="296"/>
      <c r="E2450" s="297"/>
      <c r="F2450" s="102"/>
      <c r="G2450" s="297"/>
      <c r="H2450" s="506"/>
      <c r="I2450" s="506"/>
      <c r="J2450" s="297"/>
      <c r="K2450" s="95"/>
      <c r="L2450" s="95"/>
    </row>
    <row r="2451" spans="1:12" ht="24.95" customHeight="1" x14ac:dyDescent="0.2">
      <c r="A2451" s="339"/>
      <c r="B2451" s="296"/>
      <c r="C2451" s="296"/>
      <c r="D2451" s="296"/>
      <c r="E2451" s="297"/>
      <c r="F2451" s="102"/>
      <c r="G2451" s="297"/>
      <c r="H2451" s="506"/>
      <c r="I2451" s="506"/>
      <c r="J2451" s="297"/>
      <c r="K2451" s="95"/>
      <c r="L2451" s="95"/>
    </row>
    <row r="2452" spans="1:12" ht="24.95" customHeight="1" x14ac:dyDescent="0.2">
      <c r="A2452" s="339"/>
      <c r="B2452" s="296"/>
      <c r="C2452" s="296"/>
      <c r="D2452" s="296"/>
      <c r="E2452" s="297"/>
      <c r="F2452" s="102"/>
      <c r="G2452" s="297"/>
      <c r="H2452" s="506"/>
      <c r="I2452" s="506"/>
      <c r="J2452" s="297"/>
      <c r="K2452" s="95"/>
      <c r="L2452" s="95"/>
    </row>
    <row r="2453" spans="1:12" ht="24.95" customHeight="1" x14ac:dyDescent="0.2">
      <c r="A2453" s="339"/>
      <c r="B2453" s="296"/>
      <c r="C2453" s="296"/>
      <c r="D2453" s="296"/>
      <c r="E2453" s="297"/>
      <c r="F2453" s="102"/>
      <c r="G2453" s="297"/>
      <c r="H2453" s="506"/>
      <c r="I2453" s="506"/>
      <c r="J2453" s="297"/>
      <c r="K2453" s="95"/>
      <c r="L2453" s="95"/>
    </row>
    <row r="2454" spans="1:12" ht="24.95" customHeight="1" x14ac:dyDescent="0.2">
      <c r="A2454" s="339"/>
      <c r="B2454" s="296"/>
      <c r="C2454" s="296"/>
      <c r="D2454" s="296"/>
      <c r="E2454" s="297"/>
      <c r="F2454" s="102"/>
      <c r="G2454" s="297"/>
      <c r="H2454" s="506"/>
      <c r="I2454" s="506"/>
      <c r="J2454" s="297"/>
      <c r="K2454" s="95"/>
      <c r="L2454" s="95"/>
    </row>
    <row r="2455" spans="1:12" ht="24.95" customHeight="1" x14ac:dyDescent="0.2">
      <c r="A2455" s="339"/>
      <c r="B2455" s="296"/>
      <c r="C2455" s="296"/>
      <c r="D2455" s="296"/>
      <c r="E2455" s="297"/>
      <c r="F2455" s="102"/>
      <c r="G2455" s="297"/>
      <c r="H2455" s="506"/>
      <c r="I2455" s="506"/>
      <c r="J2455" s="297"/>
      <c r="K2455" s="95"/>
      <c r="L2455" s="95"/>
    </row>
    <row r="2456" spans="1:12" ht="24.95" customHeight="1" x14ac:dyDescent="0.2">
      <c r="A2456" s="339"/>
      <c r="B2456" s="296"/>
      <c r="C2456" s="296"/>
      <c r="D2456" s="296"/>
      <c r="E2456" s="297"/>
      <c r="F2456" s="102"/>
      <c r="G2456" s="297"/>
      <c r="H2456" s="506"/>
      <c r="I2456" s="506"/>
      <c r="J2456" s="297"/>
      <c r="K2456" s="95"/>
      <c r="L2456" s="95"/>
    </row>
    <row r="2457" spans="1:12" ht="24.95" customHeight="1" x14ac:dyDescent="0.2">
      <c r="A2457" s="339"/>
      <c r="B2457" s="296"/>
      <c r="C2457" s="296"/>
      <c r="D2457" s="296"/>
      <c r="E2457" s="297"/>
      <c r="F2457" s="102"/>
      <c r="G2457" s="297"/>
      <c r="H2457" s="506"/>
      <c r="I2457" s="506"/>
      <c r="J2457" s="297"/>
      <c r="K2457" s="95"/>
      <c r="L2457" s="95"/>
    </row>
    <row r="2458" spans="1:12" ht="24.95" customHeight="1" x14ac:dyDescent="0.2">
      <c r="A2458" s="339"/>
      <c r="B2458" s="296"/>
      <c r="C2458" s="296"/>
      <c r="D2458" s="296"/>
      <c r="E2458" s="297"/>
      <c r="F2458" s="102"/>
      <c r="G2458" s="297"/>
      <c r="H2458" s="506"/>
      <c r="I2458" s="506"/>
      <c r="J2458" s="297"/>
      <c r="K2458" s="95"/>
      <c r="L2458" s="95"/>
    </row>
    <row r="2459" spans="1:12" ht="24.95" customHeight="1" x14ac:dyDescent="0.2">
      <c r="A2459" s="339"/>
      <c r="B2459" s="296"/>
      <c r="C2459" s="296"/>
      <c r="D2459" s="296"/>
      <c r="E2459" s="297"/>
      <c r="F2459" s="102"/>
      <c r="G2459" s="297"/>
      <c r="H2459" s="506"/>
      <c r="I2459" s="506"/>
      <c r="J2459" s="297"/>
      <c r="K2459" s="95"/>
      <c r="L2459" s="95"/>
    </row>
    <row r="2460" spans="1:12" ht="24.95" customHeight="1" x14ac:dyDescent="0.2">
      <c r="A2460" s="339"/>
      <c r="B2460" s="296"/>
      <c r="C2460" s="296"/>
      <c r="D2460" s="296"/>
      <c r="E2460" s="297"/>
      <c r="F2460" s="102"/>
      <c r="G2460" s="297"/>
      <c r="H2460" s="506"/>
      <c r="I2460" s="506"/>
      <c r="J2460" s="297"/>
      <c r="K2460" s="95"/>
      <c r="L2460" s="95"/>
    </row>
    <row r="2461" spans="1:12" ht="24.95" customHeight="1" x14ac:dyDescent="0.2">
      <c r="A2461" s="339"/>
      <c r="B2461" s="296"/>
      <c r="C2461" s="296"/>
      <c r="D2461" s="296"/>
      <c r="E2461" s="297"/>
      <c r="F2461" s="102"/>
      <c r="G2461" s="297"/>
      <c r="H2461" s="506"/>
      <c r="I2461" s="506"/>
      <c r="J2461" s="297"/>
      <c r="K2461" s="95"/>
      <c r="L2461" s="95"/>
    </row>
    <row r="2462" spans="1:12" ht="24.95" customHeight="1" x14ac:dyDescent="0.2">
      <c r="A2462" s="339"/>
      <c r="B2462" s="296"/>
      <c r="C2462" s="296"/>
      <c r="D2462" s="296"/>
      <c r="E2462" s="297"/>
      <c r="F2462" s="102"/>
      <c r="G2462" s="297"/>
      <c r="H2462" s="506"/>
      <c r="I2462" s="506"/>
      <c r="J2462" s="297"/>
      <c r="K2462" s="95"/>
      <c r="L2462" s="95"/>
    </row>
    <row r="2463" spans="1:12" ht="24.95" customHeight="1" x14ac:dyDescent="0.2">
      <c r="A2463" s="339"/>
      <c r="B2463" s="296"/>
      <c r="C2463" s="296"/>
      <c r="D2463" s="296"/>
      <c r="E2463" s="297"/>
      <c r="F2463" s="102"/>
      <c r="G2463" s="297"/>
      <c r="H2463" s="506"/>
      <c r="I2463" s="506"/>
      <c r="J2463" s="297"/>
      <c r="K2463" s="95"/>
      <c r="L2463" s="95"/>
    </row>
    <row r="2464" spans="1:12" ht="24.95" customHeight="1" x14ac:dyDescent="0.2">
      <c r="A2464" s="339"/>
      <c r="B2464" s="296"/>
      <c r="C2464" s="296"/>
      <c r="D2464" s="296"/>
      <c r="E2464" s="297"/>
      <c r="F2464" s="102"/>
      <c r="G2464" s="297"/>
      <c r="H2464" s="506"/>
      <c r="I2464" s="506"/>
      <c r="J2464" s="297"/>
      <c r="K2464" s="95"/>
      <c r="L2464" s="95"/>
    </row>
    <row r="2465" spans="1:12" ht="24.95" customHeight="1" x14ac:dyDescent="0.2">
      <c r="A2465" s="339"/>
      <c r="B2465" s="296"/>
      <c r="C2465" s="296"/>
      <c r="D2465" s="296"/>
      <c r="E2465" s="297"/>
      <c r="F2465" s="102"/>
      <c r="G2465" s="297"/>
      <c r="H2465" s="506"/>
      <c r="I2465" s="506"/>
      <c r="J2465" s="297"/>
      <c r="K2465" s="95"/>
      <c r="L2465" s="95"/>
    </row>
    <row r="2466" spans="1:12" ht="24.95" customHeight="1" x14ac:dyDescent="0.2">
      <c r="A2466" s="339"/>
      <c r="B2466" s="296"/>
      <c r="C2466" s="296"/>
      <c r="D2466" s="296"/>
      <c r="E2466" s="297"/>
      <c r="F2466" s="102"/>
      <c r="G2466" s="297"/>
      <c r="H2466" s="506"/>
      <c r="I2466" s="506"/>
      <c r="J2466" s="297"/>
      <c r="K2466" s="95"/>
      <c r="L2466" s="95"/>
    </row>
    <row r="2467" spans="1:12" ht="24.95" customHeight="1" x14ac:dyDescent="0.2">
      <c r="A2467" s="339"/>
      <c r="B2467" s="296"/>
      <c r="C2467" s="296"/>
      <c r="D2467" s="296"/>
      <c r="E2467" s="297"/>
      <c r="F2467" s="102"/>
      <c r="G2467" s="297"/>
      <c r="H2467" s="506"/>
      <c r="I2467" s="506"/>
      <c r="J2467" s="297"/>
      <c r="K2467" s="95"/>
      <c r="L2467" s="95"/>
    </row>
    <row r="2468" spans="1:12" ht="24.95" customHeight="1" x14ac:dyDescent="0.2">
      <c r="A2468" s="339"/>
      <c r="B2468" s="296"/>
      <c r="C2468" s="296"/>
      <c r="D2468" s="296"/>
      <c r="E2468" s="297"/>
      <c r="F2468" s="102"/>
      <c r="G2468" s="297"/>
      <c r="H2468" s="506"/>
      <c r="I2468" s="506"/>
      <c r="J2468" s="297"/>
      <c r="K2468" s="95"/>
      <c r="L2468" s="95"/>
    </row>
    <row r="2469" spans="1:12" ht="24.95" customHeight="1" x14ac:dyDescent="0.2">
      <c r="A2469" s="339"/>
      <c r="B2469" s="296"/>
      <c r="C2469" s="296"/>
      <c r="D2469" s="296"/>
      <c r="E2469" s="297"/>
      <c r="F2469" s="102"/>
      <c r="G2469" s="297"/>
      <c r="H2469" s="506"/>
      <c r="I2469" s="506"/>
      <c r="J2469" s="297"/>
      <c r="K2469" s="95"/>
      <c r="L2469" s="95"/>
    </row>
    <row r="2470" spans="1:12" ht="24.95" customHeight="1" x14ac:dyDescent="0.2">
      <c r="A2470" s="339"/>
      <c r="B2470" s="296"/>
      <c r="C2470" s="296"/>
      <c r="D2470" s="296"/>
      <c r="E2470" s="297"/>
      <c r="F2470" s="102"/>
      <c r="G2470" s="297"/>
      <c r="H2470" s="506"/>
      <c r="I2470" s="506"/>
      <c r="J2470" s="297"/>
      <c r="K2470" s="95"/>
      <c r="L2470" s="95"/>
    </row>
    <row r="2471" spans="1:12" ht="24.95" customHeight="1" x14ac:dyDescent="0.2">
      <c r="A2471" s="339"/>
      <c r="B2471" s="296"/>
      <c r="C2471" s="296"/>
      <c r="D2471" s="296"/>
      <c r="E2471" s="297"/>
      <c r="F2471" s="102"/>
      <c r="G2471" s="297"/>
      <c r="H2471" s="506"/>
      <c r="I2471" s="506"/>
      <c r="J2471" s="297"/>
      <c r="K2471" s="95"/>
      <c r="L2471" s="95"/>
    </row>
    <row r="2472" spans="1:12" ht="24.95" customHeight="1" x14ac:dyDescent="0.2">
      <c r="A2472" s="339"/>
      <c r="B2472" s="296"/>
      <c r="C2472" s="296"/>
      <c r="D2472" s="296"/>
      <c r="E2472" s="297"/>
      <c r="F2472" s="102"/>
      <c r="G2472" s="297"/>
      <c r="H2472" s="506"/>
      <c r="I2472" s="506"/>
      <c r="J2472" s="297"/>
      <c r="K2472" s="95"/>
      <c r="L2472" s="95"/>
    </row>
    <row r="2473" spans="1:12" ht="24.95" customHeight="1" x14ac:dyDescent="0.2">
      <c r="A2473" s="339"/>
      <c r="B2473" s="296"/>
      <c r="C2473" s="296"/>
      <c r="D2473" s="296"/>
      <c r="E2473" s="297"/>
      <c r="F2473" s="102"/>
      <c r="G2473" s="297"/>
      <c r="H2473" s="506"/>
      <c r="I2473" s="506"/>
      <c r="J2473" s="297"/>
      <c r="K2473" s="95"/>
      <c r="L2473" s="95"/>
    </row>
    <row r="2474" spans="1:12" ht="24.95" customHeight="1" x14ac:dyDescent="0.2">
      <c r="A2474" s="339"/>
      <c r="B2474" s="296"/>
      <c r="C2474" s="296"/>
      <c r="D2474" s="296"/>
      <c r="E2474" s="297"/>
      <c r="F2474" s="102"/>
      <c r="G2474" s="297"/>
      <c r="H2474" s="506"/>
      <c r="I2474" s="506"/>
      <c r="J2474" s="297"/>
      <c r="K2474" s="95"/>
      <c r="L2474" s="95"/>
    </row>
    <row r="2475" spans="1:12" ht="24.95" customHeight="1" x14ac:dyDescent="0.2">
      <c r="A2475" s="339"/>
      <c r="B2475" s="296"/>
      <c r="C2475" s="296"/>
      <c r="D2475" s="296"/>
      <c r="E2475" s="297"/>
      <c r="F2475" s="102"/>
      <c r="G2475" s="297"/>
      <c r="H2475" s="506"/>
      <c r="I2475" s="506"/>
      <c r="J2475" s="297"/>
      <c r="K2475" s="95"/>
      <c r="L2475" s="95"/>
    </row>
    <row r="2476" spans="1:12" ht="24.95" customHeight="1" x14ac:dyDescent="0.2">
      <c r="A2476" s="339"/>
      <c r="B2476" s="296"/>
      <c r="C2476" s="296"/>
      <c r="D2476" s="296"/>
      <c r="E2476" s="297"/>
      <c r="F2476" s="102"/>
      <c r="G2476" s="297"/>
      <c r="H2476" s="506"/>
      <c r="I2476" s="506"/>
      <c r="J2476" s="297"/>
      <c r="K2476" s="95"/>
      <c r="L2476" s="95"/>
    </row>
    <row r="2477" spans="1:12" ht="24.95" customHeight="1" x14ac:dyDescent="0.2">
      <c r="A2477" s="339"/>
      <c r="B2477" s="296"/>
      <c r="C2477" s="296"/>
      <c r="D2477" s="296"/>
      <c r="E2477" s="297"/>
      <c r="F2477" s="102"/>
      <c r="G2477" s="297"/>
      <c r="H2477" s="506"/>
      <c r="I2477" s="506"/>
      <c r="J2477" s="297"/>
      <c r="K2477" s="95"/>
      <c r="L2477" s="95"/>
    </row>
    <row r="2478" spans="1:12" ht="24.95" customHeight="1" x14ac:dyDescent="0.2">
      <c r="A2478" s="339"/>
      <c r="B2478" s="296"/>
      <c r="C2478" s="296"/>
      <c r="D2478" s="296"/>
      <c r="E2478" s="297"/>
      <c r="F2478" s="102"/>
      <c r="G2478" s="297"/>
      <c r="H2478" s="506"/>
      <c r="I2478" s="506"/>
      <c r="J2478" s="297"/>
      <c r="K2478" s="95"/>
      <c r="L2478" s="95"/>
    </row>
    <row r="2479" spans="1:12" ht="24.95" customHeight="1" x14ac:dyDescent="0.2">
      <c r="A2479" s="339"/>
      <c r="B2479" s="296"/>
      <c r="C2479" s="296"/>
      <c r="D2479" s="296"/>
      <c r="E2479" s="297"/>
      <c r="F2479" s="102"/>
      <c r="G2479" s="297"/>
      <c r="H2479" s="506"/>
      <c r="I2479" s="506"/>
      <c r="J2479" s="297"/>
      <c r="K2479" s="95"/>
      <c r="L2479" s="95"/>
    </row>
    <row r="2480" spans="1:12" ht="24.95" customHeight="1" x14ac:dyDescent="0.2">
      <c r="A2480" s="339"/>
      <c r="B2480" s="296"/>
      <c r="C2480" s="296"/>
      <c r="D2480" s="296"/>
      <c r="E2480" s="297"/>
      <c r="F2480" s="102"/>
      <c r="G2480" s="297"/>
      <c r="H2480" s="506"/>
      <c r="I2480" s="506"/>
      <c r="J2480" s="297"/>
      <c r="K2480" s="95"/>
      <c r="L2480" s="95"/>
    </row>
    <row r="2481" spans="1:12" ht="24.95" customHeight="1" x14ac:dyDescent="0.2">
      <c r="A2481" s="339"/>
      <c r="B2481" s="296"/>
      <c r="C2481" s="296"/>
      <c r="D2481" s="296"/>
      <c r="E2481" s="297"/>
      <c r="F2481" s="102"/>
      <c r="G2481" s="297"/>
      <c r="H2481" s="506"/>
      <c r="I2481" s="506"/>
      <c r="J2481" s="297"/>
      <c r="K2481" s="95"/>
      <c r="L2481" s="95"/>
    </row>
    <row r="2482" spans="1:12" ht="24.95" customHeight="1" x14ac:dyDescent="0.2">
      <c r="A2482" s="339"/>
      <c r="B2482" s="296"/>
      <c r="C2482" s="296"/>
      <c r="D2482" s="296"/>
      <c r="E2482" s="297"/>
      <c r="F2482" s="102"/>
      <c r="G2482" s="297"/>
      <c r="H2482" s="506"/>
      <c r="I2482" s="506"/>
      <c r="J2482" s="297"/>
      <c r="K2482" s="95"/>
      <c r="L2482" s="95"/>
    </row>
    <row r="2483" spans="1:12" ht="24.95" customHeight="1" x14ac:dyDescent="0.2">
      <c r="A2483" s="339"/>
      <c r="B2483" s="296"/>
      <c r="C2483" s="296"/>
      <c r="D2483" s="296"/>
      <c r="E2483" s="297"/>
      <c r="F2483" s="102"/>
      <c r="G2483" s="297"/>
      <c r="H2483" s="506"/>
      <c r="I2483" s="506"/>
      <c r="J2483" s="297"/>
      <c r="K2483" s="95"/>
      <c r="L2483" s="95"/>
    </row>
    <row r="2484" spans="1:12" ht="24.95" customHeight="1" x14ac:dyDescent="0.2">
      <c r="A2484" s="339"/>
      <c r="B2484" s="296"/>
      <c r="C2484" s="296"/>
      <c r="D2484" s="296"/>
      <c r="E2484" s="297"/>
      <c r="F2484" s="102"/>
      <c r="G2484" s="297"/>
      <c r="H2484" s="506"/>
      <c r="I2484" s="506"/>
      <c r="J2484" s="297"/>
      <c r="K2484" s="95"/>
      <c r="L2484" s="95"/>
    </row>
    <row r="2485" spans="1:12" ht="24.95" customHeight="1" x14ac:dyDescent="0.2">
      <c r="A2485" s="339"/>
      <c r="B2485" s="296"/>
      <c r="C2485" s="296"/>
      <c r="D2485" s="296"/>
      <c r="E2485" s="297"/>
      <c r="F2485" s="102"/>
      <c r="G2485" s="297"/>
      <c r="H2485" s="506"/>
      <c r="I2485" s="506"/>
      <c r="J2485" s="297"/>
      <c r="K2485" s="95"/>
      <c r="L2485" s="95"/>
    </row>
    <row r="2486" spans="1:12" ht="24.95" customHeight="1" x14ac:dyDescent="0.2">
      <c r="A2486" s="339"/>
      <c r="B2486" s="296"/>
      <c r="C2486" s="296"/>
      <c r="D2486" s="296"/>
      <c r="E2486" s="297"/>
      <c r="F2486" s="102"/>
      <c r="G2486" s="297"/>
      <c r="H2486" s="506"/>
      <c r="I2486" s="506"/>
      <c r="J2486" s="297"/>
      <c r="K2486" s="95"/>
      <c r="L2486" s="95"/>
    </row>
    <row r="2487" spans="1:12" ht="24.95" customHeight="1" x14ac:dyDescent="0.2">
      <c r="A2487" s="339"/>
      <c r="B2487" s="296"/>
      <c r="C2487" s="296"/>
      <c r="D2487" s="296"/>
      <c r="E2487" s="297"/>
      <c r="F2487" s="102"/>
      <c r="G2487" s="297"/>
      <c r="H2487" s="506"/>
      <c r="I2487" s="506"/>
      <c r="J2487" s="297"/>
      <c r="K2487" s="95"/>
      <c r="L2487" s="95"/>
    </row>
    <row r="2488" spans="1:12" ht="24.95" customHeight="1" x14ac:dyDescent="0.2">
      <c r="A2488" s="339"/>
      <c r="B2488" s="296"/>
      <c r="C2488" s="296"/>
      <c r="D2488" s="296"/>
      <c r="E2488" s="297"/>
      <c r="F2488" s="102"/>
      <c r="G2488" s="297"/>
      <c r="H2488" s="506"/>
      <c r="I2488" s="506"/>
      <c r="J2488" s="297"/>
      <c r="K2488" s="95"/>
      <c r="L2488" s="95"/>
    </row>
    <row r="2489" spans="1:12" ht="24.95" customHeight="1" x14ac:dyDescent="0.2">
      <c r="A2489" s="339"/>
      <c r="B2489" s="296"/>
      <c r="C2489" s="296"/>
      <c r="D2489" s="296"/>
      <c r="E2489" s="297"/>
      <c r="F2489" s="102"/>
      <c r="G2489" s="297"/>
      <c r="H2489" s="506"/>
      <c r="I2489" s="506"/>
      <c r="J2489" s="297"/>
      <c r="K2489" s="95"/>
      <c r="L2489" s="95"/>
    </row>
    <row r="2490" spans="1:12" ht="24.95" customHeight="1" x14ac:dyDescent="0.2">
      <c r="A2490" s="339"/>
      <c r="B2490" s="296"/>
      <c r="C2490" s="296"/>
      <c r="D2490" s="296"/>
      <c r="E2490" s="297"/>
      <c r="F2490" s="102"/>
      <c r="G2490" s="297"/>
      <c r="H2490" s="506"/>
      <c r="I2490" s="506"/>
      <c r="J2490" s="297"/>
      <c r="K2490" s="95"/>
      <c r="L2490" s="95"/>
    </row>
    <row r="2491" spans="1:12" ht="24.95" customHeight="1" x14ac:dyDescent="0.2">
      <c r="A2491" s="339"/>
      <c r="B2491" s="296"/>
      <c r="C2491" s="296"/>
      <c r="D2491" s="296"/>
      <c r="E2491" s="297"/>
      <c r="F2491" s="102"/>
      <c r="G2491" s="297"/>
      <c r="H2491" s="506"/>
      <c r="I2491" s="506"/>
      <c r="J2491" s="297"/>
      <c r="K2491" s="95"/>
      <c r="L2491" s="95"/>
    </row>
    <row r="2492" spans="1:12" ht="24.95" customHeight="1" x14ac:dyDescent="0.2">
      <c r="A2492" s="339"/>
      <c r="B2492" s="296"/>
      <c r="C2492" s="296"/>
      <c r="D2492" s="296"/>
      <c r="E2492" s="297"/>
      <c r="F2492" s="102"/>
      <c r="G2492" s="297"/>
      <c r="H2492" s="506"/>
      <c r="I2492" s="506"/>
      <c r="J2492" s="297"/>
      <c r="K2492" s="95"/>
      <c r="L2492" s="95"/>
    </row>
    <row r="2493" spans="1:12" ht="24.95" customHeight="1" x14ac:dyDescent="0.2">
      <c r="A2493" s="339"/>
      <c r="B2493" s="296"/>
      <c r="C2493" s="296"/>
      <c r="D2493" s="296"/>
      <c r="E2493" s="297"/>
      <c r="F2493" s="102"/>
      <c r="G2493" s="297"/>
      <c r="H2493" s="506"/>
      <c r="I2493" s="506"/>
      <c r="J2493" s="297"/>
      <c r="K2493" s="95"/>
      <c r="L2493" s="95"/>
    </row>
    <row r="2494" spans="1:12" ht="24.95" customHeight="1" x14ac:dyDescent="0.2">
      <c r="A2494" s="339"/>
      <c r="B2494" s="296"/>
      <c r="C2494" s="296"/>
      <c r="D2494" s="296"/>
      <c r="E2494" s="297"/>
      <c r="F2494" s="102"/>
      <c r="G2494" s="297"/>
      <c r="H2494" s="506"/>
      <c r="I2494" s="506"/>
      <c r="J2494" s="297"/>
      <c r="K2494" s="95"/>
      <c r="L2494" s="95"/>
    </row>
    <row r="2495" spans="1:12" ht="24.95" customHeight="1" x14ac:dyDescent="0.2">
      <c r="A2495" s="339"/>
      <c r="B2495" s="296"/>
      <c r="C2495" s="296"/>
      <c r="D2495" s="296"/>
      <c r="E2495" s="297"/>
      <c r="F2495" s="102"/>
      <c r="G2495" s="297"/>
      <c r="H2495" s="506"/>
      <c r="I2495" s="506"/>
      <c r="J2495" s="297"/>
      <c r="K2495" s="95"/>
      <c r="L2495" s="95"/>
    </row>
    <row r="2496" spans="1:12" ht="24.95" customHeight="1" x14ac:dyDescent="0.2">
      <c r="A2496" s="339"/>
      <c r="B2496" s="296"/>
      <c r="C2496" s="296"/>
      <c r="D2496" s="296"/>
      <c r="E2496" s="297"/>
      <c r="F2496" s="102"/>
      <c r="G2496" s="297"/>
      <c r="H2496" s="506"/>
      <c r="I2496" s="506"/>
      <c r="J2496" s="297"/>
      <c r="K2496" s="95"/>
      <c r="L2496" s="95"/>
    </row>
    <row r="2497" spans="1:12" ht="24.95" customHeight="1" x14ac:dyDescent="0.2">
      <c r="A2497" s="339"/>
      <c r="B2497" s="296"/>
      <c r="C2497" s="296"/>
      <c r="D2497" s="296"/>
      <c r="E2497" s="297"/>
      <c r="F2497" s="102"/>
      <c r="G2497" s="297"/>
      <c r="H2497" s="506"/>
      <c r="I2497" s="506"/>
      <c r="J2497" s="297"/>
      <c r="K2497" s="95"/>
      <c r="L2497" s="95"/>
    </row>
    <row r="2498" spans="1:12" ht="24.95" customHeight="1" x14ac:dyDescent="0.2">
      <c r="A2498" s="339"/>
      <c r="B2498" s="296"/>
      <c r="C2498" s="296"/>
      <c r="D2498" s="296"/>
      <c r="E2498" s="297"/>
      <c r="F2498" s="102"/>
      <c r="G2498" s="297"/>
      <c r="H2498" s="506"/>
      <c r="I2498" s="506"/>
      <c r="J2498" s="297"/>
      <c r="K2498" s="95"/>
      <c r="L2498" s="95"/>
    </row>
    <row r="2499" spans="1:12" ht="24.95" customHeight="1" x14ac:dyDescent="0.2">
      <c r="A2499" s="339"/>
      <c r="B2499" s="296"/>
      <c r="C2499" s="296"/>
      <c r="D2499" s="296"/>
      <c r="E2499" s="297"/>
      <c r="F2499" s="102"/>
      <c r="G2499" s="297"/>
      <c r="H2499" s="506"/>
      <c r="I2499" s="506"/>
      <c r="J2499" s="297"/>
      <c r="K2499" s="95"/>
      <c r="L2499" s="95"/>
    </row>
    <row r="2500" spans="1:12" ht="24.95" customHeight="1" x14ac:dyDescent="0.2">
      <c r="A2500" s="339"/>
      <c r="B2500" s="296"/>
      <c r="C2500" s="296"/>
      <c r="D2500" s="296"/>
      <c r="E2500" s="297"/>
      <c r="F2500" s="102"/>
      <c r="G2500" s="297"/>
      <c r="H2500" s="506"/>
      <c r="I2500" s="506"/>
      <c r="J2500" s="297"/>
      <c r="K2500" s="95"/>
      <c r="L2500" s="95"/>
    </row>
    <row r="2501" spans="1:12" ht="24.95" customHeight="1" x14ac:dyDescent="0.2">
      <c r="A2501" s="342">
        <v>1</v>
      </c>
    </row>
  </sheetData>
  <sheetProtection algorithmName="SHA-512" hashValue="Ep2PZySw0YUKJTusNuCS02RzoaoVwShE+KGeRbTIY2+P/u6W0z3aRbr4tWDuuWDrFdfSggQyn5c3PCfPq7e9tg==" saltValue="kvf46fj8hhrsZ4A6DzFvYw==" spinCount="100000" sheet="1" objects="1" scenarios="1" formatCells="0" sort="0" autoFilter="0" pivotTables="0"/>
  <autoFilter ref="B10:L10" xr:uid="{00000000-0009-0000-0000-000002000000}"/>
  <mergeCells count="4">
    <mergeCell ref="B2:L2"/>
    <mergeCell ref="C4:D4"/>
    <mergeCell ref="F4:G4"/>
    <mergeCell ref="F6:G6"/>
  </mergeCells>
  <conditionalFormatting sqref="B2">
    <cfRule type="duplicateValues" dxfId="20" priority="2"/>
  </conditionalFormatting>
  <conditionalFormatting sqref="E10 E13:E1048576">
    <cfRule type="duplicateValues" dxfId="19" priority="3"/>
  </conditionalFormatting>
  <conditionalFormatting sqref="E11:E12">
    <cfRule type="duplicateValues" dxfId="18" priority="1"/>
  </conditionalFormatting>
  <printOptions horizontalCentered="1"/>
  <pageMargins left="0" right="0" top="0.39370078740157483" bottom="0.39370078740157483" header="0" footer="0"/>
  <pageSetup scale="45" orientation="landscape" horizontalDpi="120" verticalDpi="72" r:id="rId1"/>
  <headerFooter alignWithMargins="0"/>
  <colBreaks count="1" manualBreakCount="1">
    <brk id="12" max="1048575" man="1"/>
  </col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0000000}">
          <x14:formula1>
            <xm:f>tabla!$U$20:$U$21</xm:f>
          </x14:formula1>
          <xm:sqref>H11:H2500</xm:sqref>
        </x14:dataValidation>
        <x14:dataValidation type="list" allowBlank="1" showInputMessage="1" showErrorMessage="1" xr:uid="{00000000-0002-0000-0200-000001000000}">
          <x14:formula1>
            <xm:f>tabla!$S$17:$S$27</xm:f>
          </x14:formula1>
          <xm:sqref>I11:I2500</xm:sqref>
        </x14:dataValidation>
        <x14:dataValidation type="list" allowBlank="1" showInputMessage="1" showErrorMessage="1" xr:uid="{00000000-0002-0000-0200-000002000000}">
          <x14:formula1>
            <xm:f>tabla!$P$26:$P$29</xm:f>
          </x14:formula1>
          <xm:sqref>J11:J2500</xm:sqref>
        </x14:dataValidation>
        <x14:dataValidation type="list" allowBlank="1" showInputMessage="1" showErrorMessage="1" xr:uid="{00000000-0002-0000-0200-000003000000}">
          <x14:formula1>
            <xm:f>tabla!$P$32:$P$37</xm:f>
          </x14:formula1>
          <xm:sqref>K11:K2500</xm:sqref>
        </x14:dataValidation>
        <x14:dataValidation type="list" allowBlank="1" showInputMessage="1" showErrorMessage="1" xr:uid="{00000000-0002-0000-0200-000004000000}">
          <x14:formula1>
            <xm:f>tabla!$U$28:$U$35</xm:f>
          </x14:formula1>
          <xm:sqref>F11:F2500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rgb="FF00B050"/>
  </sheetPr>
  <dimension ref="A1:S2500"/>
  <sheetViews>
    <sheetView showGridLines="0" zoomScale="60" zoomScaleNormal="60" zoomScalePageLayoutView="57" workbookViewId="0">
      <selection sqref="A1:R1"/>
    </sheetView>
  </sheetViews>
  <sheetFormatPr baseColWidth="10" defaultColWidth="11.42578125" defaultRowHeight="12.75" x14ac:dyDescent="0.25"/>
  <cols>
    <col min="1" max="1" width="11.42578125" style="366" customWidth="1"/>
    <col min="2" max="2" width="8.42578125" style="366" customWidth="1"/>
    <col min="3" max="3" width="11.42578125" style="366"/>
    <col min="4" max="4" width="52.28515625" style="337" customWidth="1"/>
    <col min="5" max="5" width="21.42578125" style="508" customWidth="1"/>
    <col min="6" max="6" width="31" style="337" customWidth="1"/>
    <col min="7" max="7" width="20" style="337" customWidth="1"/>
    <col min="8" max="8" width="22.42578125" style="337" customWidth="1"/>
    <col min="9" max="9" width="21.28515625" style="369" customWidth="1"/>
    <col min="10" max="10" width="17.5703125" style="369" customWidth="1"/>
    <col min="11" max="11" width="14.28515625" style="369" customWidth="1"/>
    <col min="12" max="12" width="26.7109375" style="369" customWidth="1"/>
    <col min="13" max="13" width="24.140625" style="368" customWidth="1"/>
    <col min="14" max="14" width="25.85546875" style="370" customWidth="1"/>
    <col min="15" max="15" width="15.85546875" style="371" customWidth="1"/>
    <col min="16" max="16" width="21.85546875" style="372" customWidth="1"/>
    <col min="17" max="17" width="28.140625" style="511" customWidth="1"/>
    <col min="18" max="18" width="45.42578125" style="507" customWidth="1"/>
    <col min="19" max="16384" width="11.42578125" style="337"/>
  </cols>
  <sheetData>
    <row r="1" spans="1:19" s="328" customFormat="1" ht="34.5" customHeight="1" x14ac:dyDescent="0.25">
      <c r="A1" s="597" t="s">
        <v>81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281"/>
    </row>
    <row r="2" spans="1:19" s="328" customFormat="1" ht="24.95" customHeight="1" thickBot="1" x14ac:dyDescent="0.3">
      <c r="A2" s="283"/>
      <c r="F2" s="283"/>
      <c r="G2" s="283"/>
      <c r="H2" s="283"/>
      <c r="I2" s="326"/>
      <c r="Q2" s="283"/>
      <c r="R2" s="283"/>
      <c r="S2" s="283"/>
    </row>
    <row r="3" spans="1:19" s="328" customFormat="1" ht="30" customHeight="1" thickBot="1" x14ac:dyDescent="0.3">
      <c r="A3" s="283"/>
      <c r="B3" s="345"/>
      <c r="C3" s="345"/>
      <c r="D3" s="594" t="s">
        <v>45</v>
      </c>
      <c r="E3" s="596"/>
      <c r="F3" s="107">
        <f>'BD1'!K6</f>
        <v>0</v>
      </c>
      <c r="G3" s="598" t="str">
        <f>'BD1'!M6</f>
        <v/>
      </c>
      <c r="H3" s="599"/>
      <c r="I3" s="600"/>
      <c r="J3" s="327"/>
      <c r="K3" s="283"/>
      <c r="L3" s="283"/>
      <c r="M3" s="283"/>
      <c r="N3" s="346"/>
      <c r="O3" s="346"/>
      <c r="P3" s="346"/>
      <c r="Q3" s="283"/>
      <c r="R3" s="283"/>
    </row>
    <row r="4" spans="1:19" s="328" customFormat="1" ht="24.95" customHeight="1" thickBot="1" x14ac:dyDescent="0.3">
      <c r="A4" s="283"/>
      <c r="B4" s="347"/>
      <c r="C4" s="347"/>
      <c r="D4" s="348"/>
      <c r="E4" s="348"/>
      <c r="F4" s="345"/>
      <c r="G4" s="345"/>
      <c r="H4" s="345"/>
      <c r="I4" s="283"/>
      <c r="J4" s="327"/>
      <c r="K4" s="327"/>
      <c r="L4" s="327"/>
      <c r="M4" s="327"/>
      <c r="N4" s="327"/>
      <c r="O4" s="327"/>
      <c r="P4" s="327"/>
      <c r="Q4" s="327"/>
      <c r="R4" s="327"/>
    </row>
    <row r="5" spans="1:19" s="328" customFormat="1" ht="30" customHeight="1" thickBot="1" x14ac:dyDescent="0.3">
      <c r="A5" s="283"/>
      <c r="B5" s="349"/>
      <c r="C5" s="349"/>
      <c r="D5" s="594" t="s">
        <v>1</v>
      </c>
      <c r="E5" s="596"/>
      <c r="F5" s="107">
        <f>'BD1'!K8</f>
        <v>0</v>
      </c>
      <c r="G5" s="598" t="str">
        <f>'BD1'!M8</f>
        <v/>
      </c>
      <c r="H5" s="599"/>
      <c r="I5" s="600"/>
      <c r="J5" s="327"/>
      <c r="K5" s="327"/>
      <c r="L5" s="327"/>
      <c r="M5" s="327"/>
      <c r="N5" s="327"/>
      <c r="O5" s="327"/>
      <c r="P5" s="327"/>
      <c r="Q5" s="327"/>
      <c r="R5" s="327"/>
    </row>
    <row r="6" spans="1:19" s="328" customFormat="1" ht="24.95" customHeight="1" x14ac:dyDescent="0.25">
      <c r="A6" s="283"/>
      <c r="B6" s="347"/>
      <c r="C6" s="347"/>
      <c r="D6" s="348"/>
      <c r="E6" s="348"/>
      <c r="F6" s="345"/>
      <c r="G6" s="345"/>
      <c r="H6" s="345"/>
      <c r="J6" s="283"/>
      <c r="K6" s="283"/>
      <c r="L6" s="283"/>
      <c r="M6" s="283"/>
      <c r="N6" s="327"/>
      <c r="O6" s="327"/>
      <c r="P6" s="327"/>
      <c r="Q6" s="327"/>
      <c r="R6" s="327"/>
      <c r="S6" s="327"/>
    </row>
    <row r="7" spans="1:19" s="328" customFormat="1" ht="9" customHeight="1" thickBot="1" x14ac:dyDescent="0.3">
      <c r="A7" s="283"/>
      <c r="B7" s="347"/>
      <c r="C7" s="347"/>
      <c r="D7" s="348"/>
      <c r="E7" s="348"/>
      <c r="F7" s="350"/>
      <c r="G7" s="350"/>
      <c r="H7" s="350"/>
      <c r="J7" s="283"/>
      <c r="K7" s="283"/>
      <c r="L7" s="283"/>
      <c r="M7" s="283"/>
      <c r="N7" s="327"/>
      <c r="Q7" s="327"/>
      <c r="R7" s="327"/>
      <c r="S7" s="327"/>
    </row>
    <row r="8" spans="1:19" s="328" customFormat="1" ht="30" customHeight="1" thickBot="1" x14ac:dyDescent="0.3">
      <c r="A8" s="283"/>
      <c r="B8" s="351"/>
      <c r="C8" s="351"/>
      <c r="D8" s="594" t="s">
        <v>46</v>
      </c>
      <c r="E8" s="596"/>
      <c r="F8" s="158">
        <f>'BD1'!K10</f>
        <v>0</v>
      </c>
      <c r="G8" s="108">
        <f>'BD1'!M10</f>
        <v>0</v>
      </c>
      <c r="H8" s="345"/>
      <c r="I8" s="281"/>
      <c r="J8" s="281"/>
      <c r="K8" s="327"/>
      <c r="L8" s="327"/>
      <c r="M8" s="327"/>
      <c r="N8" s="327"/>
      <c r="O8" s="327"/>
      <c r="P8" s="327"/>
      <c r="Q8" s="327"/>
      <c r="R8" s="327"/>
    </row>
    <row r="9" spans="1:19" s="328" customFormat="1" ht="33" customHeight="1" x14ac:dyDescent="0.25">
      <c r="A9" s="283"/>
      <c r="D9" s="352"/>
      <c r="E9" s="352"/>
      <c r="F9" s="353"/>
      <c r="G9" s="353"/>
      <c r="H9" s="353"/>
      <c r="K9" s="281"/>
      <c r="L9" s="281"/>
      <c r="M9" s="281"/>
      <c r="N9" s="283"/>
      <c r="O9" s="283"/>
      <c r="P9" s="283"/>
      <c r="Q9" s="283"/>
      <c r="R9" s="283"/>
      <c r="S9" s="283"/>
    </row>
    <row r="10" spans="1:19" s="356" customFormat="1" ht="100.5" customHeight="1" x14ac:dyDescent="0.25">
      <c r="A10" s="332" t="s">
        <v>7</v>
      </c>
      <c r="B10" s="330" t="s">
        <v>8</v>
      </c>
      <c r="C10" s="330" t="s">
        <v>9</v>
      </c>
      <c r="D10" s="332" t="s">
        <v>12</v>
      </c>
      <c r="E10" s="332" t="s">
        <v>82</v>
      </c>
      <c r="F10" s="332" t="s">
        <v>83</v>
      </c>
      <c r="G10" s="332" t="s">
        <v>84</v>
      </c>
      <c r="H10" s="332" t="s">
        <v>85</v>
      </c>
      <c r="I10" s="332" t="s">
        <v>86</v>
      </c>
      <c r="J10" s="354" t="s">
        <v>87</v>
      </c>
      <c r="K10" s="355" t="s">
        <v>88</v>
      </c>
      <c r="L10" s="334" t="s">
        <v>89</v>
      </c>
      <c r="M10" s="332" t="s">
        <v>90</v>
      </c>
      <c r="N10" s="355" t="s">
        <v>91</v>
      </c>
      <c r="O10" s="332" t="s">
        <v>92</v>
      </c>
      <c r="P10" s="332" t="s">
        <v>93</v>
      </c>
      <c r="Q10" s="332" t="s">
        <v>44</v>
      </c>
      <c r="R10" s="332" t="s">
        <v>76</v>
      </c>
    </row>
    <row r="11" spans="1:19" s="357" customFormat="1" ht="35.1" customHeight="1" x14ac:dyDescent="0.25">
      <c r="A11" s="109" t="str">
        <f>IF(D11&gt;0,ROW()-10,"")</f>
        <v/>
      </c>
      <c r="B11" s="109" t="str">
        <f t="shared" ref="B11:B42" si="0">IF(D11&gt;0,$F$3,"")</f>
        <v/>
      </c>
      <c r="C11" s="109" t="str">
        <f t="shared" ref="C11:C42" si="1">IF(D11&gt;0,$F$5,"")</f>
        <v/>
      </c>
      <c r="D11" s="110"/>
      <c r="E11" s="114"/>
      <c r="F11" s="103"/>
      <c r="G11" s="103"/>
      <c r="H11" s="103"/>
      <c r="I11" s="111"/>
      <c r="J11" s="112"/>
      <c r="K11" s="559">
        <f>H11-J11</f>
        <v>0</v>
      </c>
      <c r="L11" s="111"/>
      <c r="M11" s="113"/>
      <c r="N11" s="103"/>
      <c r="O11" s="114"/>
      <c r="P11" s="115"/>
      <c r="Q11" s="509"/>
      <c r="R11" s="510"/>
    </row>
    <row r="12" spans="1:19" s="358" customFormat="1" ht="35.1" customHeight="1" x14ac:dyDescent="0.25">
      <c r="A12" s="109" t="str">
        <f t="shared" ref="A12:A70" si="2">IF(D12&gt;0,ROW()-10,"")</f>
        <v/>
      </c>
      <c r="B12" s="109" t="str">
        <f t="shared" si="0"/>
        <v/>
      </c>
      <c r="C12" s="109" t="str">
        <f t="shared" si="1"/>
        <v/>
      </c>
      <c r="D12" s="110"/>
      <c r="E12" s="114"/>
      <c r="F12" s="103"/>
      <c r="G12" s="103"/>
      <c r="H12" s="103"/>
      <c r="I12" s="111"/>
      <c r="J12" s="112"/>
      <c r="K12" s="559">
        <f>H12-J12</f>
        <v>0</v>
      </c>
      <c r="L12" s="111"/>
      <c r="M12" s="113"/>
      <c r="N12" s="103"/>
      <c r="O12" s="114"/>
      <c r="P12" s="116"/>
      <c r="Q12" s="509"/>
      <c r="R12" s="510"/>
    </row>
    <row r="13" spans="1:19" s="359" customFormat="1" ht="35.1" customHeight="1" x14ac:dyDescent="0.25">
      <c r="A13" s="109" t="str">
        <f t="shared" si="2"/>
        <v/>
      </c>
      <c r="B13" s="109" t="str">
        <f t="shared" si="0"/>
        <v/>
      </c>
      <c r="C13" s="109" t="str">
        <f t="shared" si="1"/>
        <v/>
      </c>
      <c r="D13" s="110"/>
      <c r="E13" s="114"/>
      <c r="F13" s="103"/>
      <c r="G13" s="103"/>
      <c r="H13" s="103"/>
      <c r="I13" s="111"/>
      <c r="J13" s="112"/>
      <c r="K13" s="559">
        <f t="shared" ref="K13:K22" si="3">H13-J13</f>
        <v>0</v>
      </c>
      <c r="L13" s="111"/>
      <c r="M13" s="113"/>
      <c r="N13" s="103"/>
      <c r="O13" s="114"/>
      <c r="P13" s="116"/>
      <c r="Q13" s="509"/>
      <c r="R13" s="510"/>
    </row>
    <row r="14" spans="1:19" s="359" customFormat="1" ht="35.1" customHeight="1" x14ac:dyDescent="0.25">
      <c r="A14" s="109" t="str">
        <f t="shared" si="2"/>
        <v/>
      </c>
      <c r="B14" s="109" t="str">
        <f t="shared" si="0"/>
        <v/>
      </c>
      <c r="C14" s="109" t="str">
        <f t="shared" si="1"/>
        <v/>
      </c>
      <c r="D14" s="110"/>
      <c r="E14" s="114"/>
      <c r="F14" s="103"/>
      <c r="G14" s="103"/>
      <c r="H14" s="103"/>
      <c r="I14" s="111"/>
      <c r="J14" s="112"/>
      <c r="K14" s="559">
        <f t="shared" si="3"/>
        <v>0</v>
      </c>
      <c r="L14" s="111"/>
      <c r="M14" s="113"/>
      <c r="N14" s="103"/>
      <c r="O14" s="114"/>
      <c r="P14" s="116"/>
      <c r="Q14" s="509"/>
      <c r="R14" s="510"/>
    </row>
    <row r="15" spans="1:19" s="359" customFormat="1" ht="35.1" customHeight="1" x14ac:dyDescent="0.25">
      <c r="A15" s="109" t="str">
        <f t="shared" si="2"/>
        <v/>
      </c>
      <c r="B15" s="109" t="str">
        <f t="shared" si="0"/>
        <v/>
      </c>
      <c r="C15" s="109" t="str">
        <f t="shared" si="1"/>
        <v/>
      </c>
      <c r="D15" s="110"/>
      <c r="E15" s="114"/>
      <c r="F15" s="103"/>
      <c r="G15" s="103"/>
      <c r="H15" s="103"/>
      <c r="I15" s="111"/>
      <c r="J15" s="112"/>
      <c r="K15" s="559">
        <f t="shared" si="3"/>
        <v>0</v>
      </c>
      <c r="L15" s="111"/>
      <c r="M15" s="113"/>
      <c r="N15" s="103"/>
      <c r="O15" s="460"/>
      <c r="P15" s="116"/>
      <c r="Q15" s="509"/>
      <c r="R15" s="510"/>
    </row>
    <row r="16" spans="1:19" s="359" customFormat="1" ht="35.1" customHeight="1" x14ac:dyDescent="0.25">
      <c r="A16" s="109" t="str">
        <f t="shared" si="2"/>
        <v/>
      </c>
      <c r="B16" s="109" t="str">
        <f t="shared" si="0"/>
        <v/>
      </c>
      <c r="C16" s="109" t="str">
        <f t="shared" si="1"/>
        <v/>
      </c>
      <c r="D16" s="110"/>
      <c r="E16" s="114"/>
      <c r="F16" s="103"/>
      <c r="G16" s="103"/>
      <c r="H16" s="103"/>
      <c r="I16" s="111"/>
      <c r="J16" s="112"/>
      <c r="K16" s="559">
        <f t="shared" si="3"/>
        <v>0</v>
      </c>
      <c r="L16" s="111"/>
      <c r="M16" s="113"/>
      <c r="N16" s="103"/>
      <c r="O16" s="460"/>
      <c r="P16" s="116"/>
      <c r="Q16" s="509"/>
      <c r="R16" s="510"/>
    </row>
    <row r="17" spans="1:18" s="359" customFormat="1" ht="35.1" customHeight="1" x14ac:dyDescent="0.25">
      <c r="A17" s="109" t="str">
        <f t="shared" si="2"/>
        <v/>
      </c>
      <c r="B17" s="109" t="str">
        <f t="shared" si="0"/>
        <v/>
      </c>
      <c r="C17" s="109" t="str">
        <f t="shared" si="1"/>
        <v/>
      </c>
      <c r="D17" s="110"/>
      <c r="E17" s="114"/>
      <c r="F17" s="103"/>
      <c r="G17" s="103"/>
      <c r="H17" s="103"/>
      <c r="I17" s="111"/>
      <c r="J17" s="112"/>
      <c r="K17" s="559">
        <f t="shared" si="3"/>
        <v>0</v>
      </c>
      <c r="L17" s="111"/>
      <c r="M17" s="113"/>
      <c r="N17" s="103"/>
      <c r="O17" s="460"/>
      <c r="P17" s="116"/>
      <c r="Q17" s="509"/>
      <c r="R17" s="510"/>
    </row>
    <row r="18" spans="1:18" s="359" customFormat="1" ht="35.1" customHeight="1" x14ac:dyDescent="0.25">
      <c r="A18" s="109" t="str">
        <f t="shared" si="2"/>
        <v/>
      </c>
      <c r="B18" s="109" t="str">
        <f t="shared" si="0"/>
        <v/>
      </c>
      <c r="C18" s="109" t="str">
        <f t="shared" si="1"/>
        <v/>
      </c>
      <c r="D18" s="110"/>
      <c r="E18" s="114"/>
      <c r="F18" s="103"/>
      <c r="G18" s="103"/>
      <c r="H18" s="103"/>
      <c r="I18" s="111"/>
      <c r="J18" s="112"/>
      <c r="K18" s="559">
        <f t="shared" si="3"/>
        <v>0</v>
      </c>
      <c r="L18" s="111"/>
      <c r="M18" s="113"/>
      <c r="N18" s="103"/>
      <c r="O18" s="460"/>
      <c r="P18" s="116"/>
      <c r="Q18" s="509"/>
      <c r="R18" s="510"/>
    </row>
    <row r="19" spans="1:18" s="359" customFormat="1" ht="35.1" customHeight="1" x14ac:dyDescent="0.25">
      <c r="A19" s="109" t="str">
        <f t="shared" si="2"/>
        <v/>
      </c>
      <c r="B19" s="109" t="str">
        <f t="shared" si="0"/>
        <v/>
      </c>
      <c r="C19" s="109" t="str">
        <f t="shared" si="1"/>
        <v/>
      </c>
      <c r="D19" s="110"/>
      <c r="E19" s="114"/>
      <c r="F19" s="103"/>
      <c r="G19" s="103"/>
      <c r="H19" s="103"/>
      <c r="I19" s="111"/>
      <c r="J19" s="112"/>
      <c r="K19" s="559">
        <f t="shared" si="3"/>
        <v>0</v>
      </c>
      <c r="L19" s="111"/>
      <c r="M19" s="113"/>
      <c r="N19" s="103"/>
      <c r="O19" s="460"/>
      <c r="P19" s="116"/>
      <c r="Q19" s="509"/>
      <c r="R19" s="510"/>
    </row>
    <row r="20" spans="1:18" s="359" customFormat="1" ht="35.1" customHeight="1" x14ac:dyDescent="0.25">
      <c r="A20" s="109" t="str">
        <f t="shared" si="2"/>
        <v/>
      </c>
      <c r="B20" s="109" t="str">
        <f t="shared" si="0"/>
        <v/>
      </c>
      <c r="C20" s="109" t="str">
        <f t="shared" si="1"/>
        <v/>
      </c>
      <c r="D20" s="110"/>
      <c r="E20" s="114"/>
      <c r="F20" s="103"/>
      <c r="G20" s="103"/>
      <c r="H20" s="103"/>
      <c r="I20" s="111"/>
      <c r="J20" s="112"/>
      <c r="K20" s="559">
        <f t="shared" si="3"/>
        <v>0</v>
      </c>
      <c r="L20" s="111"/>
      <c r="M20" s="113"/>
      <c r="N20" s="103"/>
      <c r="O20" s="460"/>
      <c r="P20" s="116"/>
      <c r="Q20" s="509"/>
      <c r="R20" s="510"/>
    </row>
    <row r="21" spans="1:18" s="359" customFormat="1" ht="35.1" customHeight="1" x14ac:dyDescent="0.25">
      <c r="A21" s="109" t="str">
        <f t="shared" si="2"/>
        <v/>
      </c>
      <c r="B21" s="109" t="str">
        <f t="shared" si="0"/>
        <v/>
      </c>
      <c r="C21" s="109" t="str">
        <f t="shared" si="1"/>
        <v/>
      </c>
      <c r="D21" s="110"/>
      <c r="E21" s="114"/>
      <c r="F21" s="103"/>
      <c r="G21" s="103"/>
      <c r="H21" s="103"/>
      <c r="I21" s="111"/>
      <c r="J21" s="112"/>
      <c r="K21" s="559">
        <f t="shared" si="3"/>
        <v>0</v>
      </c>
      <c r="L21" s="111"/>
      <c r="M21" s="113"/>
      <c r="N21" s="103"/>
      <c r="O21" s="460"/>
      <c r="P21" s="116"/>
      <c r="Q21" s="509"/>
      <c r="R21" s="510"/>
    </row>
    <row r="22" spans="1:18" s="359" customFormat="1" ht="35.1" customHeight="1" x14ac:dyDescent="0.25">
      <c r="A22" s="109" t="str">
        <f t="shared" si="2"/>
        <v/>
      </c>
      <c r="B22" s="109" t="str">
        <f t="shared" si="0"/>
        <v/>
      </c>
      <c r="C22" s="109" t="str">
        <f t="shared" si="1"/>
        <v/>
      </c>
      <c r="D22" s="110"/>
      <c r="E22" s="114"/>
      <c r="F22" s="103"/>
      <c r="G22" s="103"/>
      <c r="H22" s="103"/>
      <c r="I22" s="117"/>
      <c r="J22" s="112"/>
      <c r="K22" s="559">
        <f t="shared" si="3"/>
        <v>0</v>
      </c>
      <c r="L22" s="117"/>
      <c r="M22" s="113"/>
      <c r="N22" s="103"/>
      <c r="O22" s="103"/>
      <c r="P22" s="116"/>
      <c r="Q22" s="509"/>
      <c r="R22" s="510"/>
    </row>
    <row r="23" spans="1:18" s="359" customFormat="1" ht="35.1" customHeight="1" x14ac:dyDescent="0.25">
      <c r="A23" s="109" t="str">
        <f t="shared" si="2"/>
        <v/>
      </c>
      <c r="B23" s="109" t="str">
        <f t="shared" si="0"/>
        <v/>
      </c>
      <c r="C23" s="109" t="str">
        <f t="shared" si="1"/>
        <v/>
      </c>
      <c r="D23" s="110"/>
      <c r="E23" s="114"/>
      <c r="F23" s="103"/>
      <c r="G23" s="103"/>
      <c r="H23" s="103"/>
      <c r="I23" s="117"/>
      <c r="J23" s="112"/>
      <c r="K23" s="559">
        <f t="shared" ref="K23:K75" si="4">H23-J23</f>
        <v>0</v>
      </c>
      <c r="L23" s="117"/>
      <c r="M23" s="113"/>
      <c r="N23" s="103"/>
      <c r="O23" s="103"/>
      <c r="P23" s="116"/>
      <c r="Q23" s="509"/>
      <c r="R23" s="510"/>
    </row>
    <row r="24" spans="1:18" s="359" customFormat="1" ht="35.1" customHeight="1" x14ac:dyDescent="0.25">
      <c r="A24" s="109" t="str">
        <f t="shared" si="2"/>
        <v/>
      </c>
      <c r="B24" s="109" t="str">
        <f t="shared" si="0"/>
        <v/>
      </c>
      <c r="C24" s="109" t="str">
        <f t="shared" si="1"/>
        <v/>
      </c>
      <c r="D24" s="110"/>
      <c r="E24" s="114"/>
      <c r="F24" s="103"/>
      <c r="G24" s="103"/>
      <c r="H24" s="103"/>
      <c r="I24" s="117"/>
      <c r="J24" s="112"/>
      <c r="K24" s="559">
        <f t="shared" si="4"/>
        <v>0</v>
      </c>
      <c r="L24" s="117"/>
      <c r="M24" s="113"/>
      <c r="N24" s="103"/>
      <c r="O24" s="103"/>
      <c r="P24" s="116"/>
      <c r="Q24" s="509"/>
      <c r="R24" s="510"/>
    </row>
    <row r="25" spans="1:18" s="359" customFormat="1" ht="35.1" customHeight="1" x14ac:dyDescent="0.25">
      <c r="A25" s="109" t="str">
        <f t="shared" si="2"/>
        <v/>
      </c>
      <c r="B25" s="109" t="str">
        <f t="shared" si="0"/>
        <v/>
      </c>
      <c r="C25" s="109" t="str">
        <f t="shared" si="1"/>
        <v/>
      </c>
      <c r="D25" s="110"/>
      <c r="E25" s="114"/>
      <c r="F25" s="103"/>
      <c r="G25" s="103"/>
      <c r="H25" s="103"/>
      <c r="I25" s="117"/>
      <c r="J25" s="112"/>
      <c r="K25" s="559">
        <f t="shared" si="4"/>
        <v>0</v>
      </c>
      <c r="L25" s="117"/>
      <c r="M25" s="113"/>
      <c r="N25" s="103"/>
      <c r="O25" s="103"/>
      <c r="P25" s="116"/>
      <c r="Q25" s="509"/>
      <c r="R25" s="510"/>
    </row>
    <row r="26" spans="1:18" s="359" customFormat="1" ht="35.1" customHeight="1" x14ac:dyDescent="0.25">
      <c r="A26" s="109" t="str">
        <f t="shared" si="2"/>
        <v/>
      </c>
      <c r="B26" s="109" t="str">
        <f t="shared" si="0"/>
        <v/>
      </c>
      <c r="C26" s="109" t="str">
        <f t="shared" si="1"/>
        <v/>
      </c>
      <c r="D26" s="110"/>
      <c r="E26" s="114"/>
      <c r="F26" s="103"/>
      <c r="G26" s="103"/>
      <c r="H26" s="103"/>
      <c r="I26" s="117"/>
      <c r="J26" s="112"/>
      <c r="K26" s="559">
        <f t="shared" si="4"/>
        <v>0</v>
      </c>
      <c r="L26" s="117"/>
      <c r="M26" s="113"/>
      <c r="N26" s="103"/>
      <c r="O26" s="103"/>
      <c r="P26" s="116"/>
      <c r="Q26" s="509"/>
      <c r="R26" s="510"/>
    </row>
    <row r="27" spans="1:18" s="359" customFormat="1" ht="35.1" customHeight="1" x14ac:dyDescent="0.25">
      <c r="A27" s="109" t="str">
        <f t="shared" si="2"/>
        <v/>
      </c>
      <c r="B27" s="109" t="str">
        <f t="shared" si="0"/>
        <v/>
      </c>
      <c r="C27" s="109" t="str">
        <f t="shared" si="1"/>
        <v/>
      </c>
      <c r="D27" s="110"/>
      <c r="E27" s="114"/>
      <c r="F27" s="103"/>
      <c r="G27" s="103"/>
      <c r="H27" s="103"/>
      <c r="I27" s="117"/>
      <c r="J27" s="112"/>
      <c r="K27" s="559">
        <f t="shared" si="4"/>
        <v>0</v>
      </c>
      <c r="L27" s="117"/>
      <c r="M27" s="113"/>
      <c r="N27" s="103"/>
      <c r="O27" s="103"/>
      <c r="P27" s="116"/>
      <c r="Q27" s="509"/>
      <c r="R27" s="510"/>
    </row>
    <row r="28" spans="1:18" s="359" customFormat="1" ht="35.1" customHeight="1" x14ac:dyDescent="0.25">
      <c r="A28" s="109" t="str">
        <f t="shared" si="2"/>
        <v/>
      </c>
      <c r="B28" s="109" t="str">
        <f t="shared" si="0"/>
        <v/>
      </c>
      <c r="C28" s="109" t="str">
        <f t="shared" si="1"/>
        <v/>
      </c>
      <c r="D28" s="110"/>
      <c r="E28" s="114"/>
      <c r="F28" s="103"/>
      <c r="G28" s="103"/>
      <c r="H28" s="103"/>
      <c r="I28" s="117"/>
      <c r="J28" s="112"/>
      <c r="K28" s="559">
        <f t="shared" si="4"/>
        <v>0</v>
      </c>
      <c r="L28" s="117"/>
      <c r="M28" s="113"/>
      <c r="N28" s="103"/>
      <c r="O28" s="103"/>
      <c r="P28" s="116"/>
      <c r="Q28" s="509"/>
      <c r="R28" s="510"/>
    </row>
    <row r="29" spans="1:18" s="359" customFormat="1" ht="35.1" customHeight="1" x14ac:dyDescent="0.25">
      <c r="A29" s="109" t="str">
        <f t="shared" si="2"/>
        <v/>
      </c>
      <c r="B29" s="109" t="str">
        <f t="shared" si="0"/>
        <v/>
      </c>
      <c r="C29" s="109" t="str">
        <f t="shared" si="1"/>
        <v/>
      </c>
      <c r="D29" s="110"/>
      <c r="E29" s="114"/>
      <c r="F29" s="103"/>
      <c r="G29" s="103"/>
      <c r="H29" s="103"/>
      <c r="I29" s="117"/>
      <c r="J29" s="112"/>
      <c r="K29" s="559">
        <f t="shared" si="4"/>
        <v>0</v>
      </c>
      <c r="L29" s="117"/>
      <c r="M29" s="113"/>
      <c r="N29" s="103"/>
      <c r="O29" s="103"/>
      <c r="P29" s="116"/>
      <c r="Q29" s="509"/>
      <c r="R29" s="510"/>
    </row>
    <row r="30" spans="1:18" s="359" customFormat="1" ht="35.1" customHeight="1" x14ac:dyDescent="0.25">
      <c r="A30" s="109" t="str">
        <f t="shared" si="2"/>
        <v/>
      </c>
      <c r="B30" s="109" t="str">
        <f t="shared" si="0"/>
        <v/>
      </c>
      <c r="C30" s="109" t="str">
        <f t="shared" si="1"/>
        <v/>
      </c>
      <c r="D30" s="110"/>
      <c r="E30" s="114"/>
      <c r="F30" s="103"/>
      <c r="G30" s="103"/>
      <c r="H30" s="103"/>
      <c r="I30" s="117"/>
      <c r="J30" s="112"/>
      <c r="K30" s="559">
        <f t="shared" si="4"/>
        <v>0</v>
      </c>
      <c r="L30" s="117"/>
      <c r="M30" s="113"/>
      <c r="N30" s="103"/>
      <c r="O30" s="103"/>
      <c r="P30" s="116"/>
      <c r="Q30" s="509"/>
      <c r="R30" s="510"/>
    </row>
    <row r="31" spans="1:18" s="359" customFormat="1" ht="35.1" customHeight="1" x14ac:dyDescent="0.25">
      <c r="A31" s="109" t="str">
        <f t="shared" si="2"/>
        <v/>
      </c>
      <c r="B31" s="109" t="str">
        <f t="shared" si="0"/>
        <v/>
      </c>
      <c r="C31" s="109" t="str">
        <f t="shared" si="1"/>
        <v/>
      </c>
      <c r="D31" s="110"/>
      <c r="E31" s="114"/>
      <c r="F31" s="103"/>
      <c r="G31" s="103"/>
      <c r="H31" s="103"/>
      <c r="I31" s="117"/>
      <c r="J31" s="112"/>
      <c r="K31" s="559">
        <f t="shared" si="4"/>
        <v>0</v>
      </c>
      <c r="L31" s="117"/>
      <c r="M31" s="113"/>
      <c r="N31" s="103"/>
      <c r="O31" s="103"/>
      <c r="P31" s="116"/>
      <c r="Q31" s="509"/>
      <c r="R31" s="510"/>
    </row>
    <row r="32" spans="1:18" s="359" customFormat="1" ht="35.1" customHeight="1" x14ac:dyDescent="0.25">
      <c r="A32" s="109" t="str">
        <f t="shared" si="2"/>
        <v/>
      </c>
      <c r="B32" s="109" t="str">
        <f t="shared" si="0"/>
        <v/>
      </c>
      <c r="C32" s="109" t="str">
        <f t="shared" si="1"/>
        <v/>
      </c>
      <c r="D32" s="110"/>
      <c r="E32" s="114"/>
      <c r="F32" s="103"/>
      <c r="G32" s="103"/>
      <c r="H32" s="103"/>
      <c r="I32" s="117"/>
      <c r="J32" s="112"/>
      <c r="K32" s="559">
        <f t="shared" si="4"/>
        <v>0</v>
      </c>
      <c r="L32" s="117"/>
      <c r="M32" s="113"/>
      <c r="N32" s="103"/>
      <c r="O32" s="103"/>
      <c r="P32" s="116"/>
      <c r="Q32" s="509"/>
      <c r="R32" s="510"/>
    </row>
    <row r="33" spans="1:18" s="359" customFormat="1" ht="35.1" customHeight="1" x14ac:dyDescent="0.25">
      <c r="A33" s="109" t="str">
        <f t="shared" si="2"/>
        <v/>
      </c>
      <c r="B33" s="109" t="str">
        <f t="shared" si="0"/>
        <v/>
      </c>
      <c r="C33" s="109" t="str">
        <f t="shared" si="1"/>
        <v/>
      </c>
      <c r="D33" s="110"/>
      <c r="E33" s="114"/>
      <c r="F33" s="103"/>
      <c r="G33" s="103"/>
      <c r="H33" s="103"/>
      <c r="I33" s="117"/>
      <c r="J33" s="112"/>
      <c r="K33" s="559">
        <f t="shared" si="4"/>
        <v>0</v>
      </c>
      <c r="L33" s="117"/>
      <c r="M33" s="113"/>
      <c r="N33" s="103"/>
      <c r="O33" s="103"/>
      <c r="P33" s="116"/>
      <c r="Q33" s="509"/>
      <c r="R33" s="510"/>
    </row>
    <row r="34" spans="1:18" s="359" customFormat="1" ht="35.1" customHeight="1" x14ac:dyDescent="0.25">
      <c r="A34" s="109" t="str">
        <f t="shared" si="2"/>
        <v/>
      </c>
      <c r="B34" s="109" t="str">
        <f t="shared" si="0"/>
        <v/>
      </c>
      <c r="C34" s="109" t="str">
        <f t="shared" si="1"/>
        <v/>
      </c>
      <c r="D34" s="110"/>
      <c r="E34" s="114"/>
      <c r="F34" s="103"/>
      <c r="G34" s="103"/>
      <c r="H34" s="103"/>
      <c r="I34" s="117"/>
      <c r="J34" s="112"/>
      <c r="K34" s="559">
        <f t="shared" si="4"/>
        <v>0</v>
      </c>
      <c r="L34" s="117"/>
      <c r="M34" s="113"/>
      <c r="N34" s="103"/>
      <c r="O34" s="103"/>
      <c r="P34" s="116"/>
      <c r="Q34" s="509"/>
      <c r="R34" s="510"/>
    </row>
    <row r="35" spans="1:18" s="359" customFormat="1" ht="35.1" customHeight="1" x14ac:dyDescent="0.25">
      <c r="A35" s="109" t="str">
        <f t="shared" si="2"/>
        <v/>
      </c>
      <c r="B35" s="109" t="str">
        <f t="shared" si="0"/>
        <v/>
      </c>
      <c r="C35" s="109" t="str">
        <f t="shared" si="1"/>
        <v/>
      </c>
      <c r="D35" s="110"/>
      <c r="E35" s="114"/>
      <c r="F35" s="103"/>
      <c r="G35" s="103"/>
      <c r="H35" s="103"/>
      <c r="I35" s="117"/>
      <c r="J35" s="112"/>
      <c r="K35" s="559">
        <f t="shared" si="4"/>
        <v>0</v>
      </c>
      <c r="L35" s="117"/>
      <c r="M35" s="113"/>
      <c r="N35" s="103"/>
      <c r="O35" s="103"/>
      <c r="P35" s="116"/>
      <c r="Q35" s="509"/>
      <c r="R35" s="510"/>
    </row>
    <row r="36" spans="1:18" s="359" customFormat="1" ht="35.1" customHeight="1" x14ac:dyDescent="0.25">
      <c r="A36" s="109" t="str">
        <f t="shared" si="2"/>
        <v/>
      </c>
      <c r="B36" s="109" t="str">
        <f t="shared" si="0"/>
        <v/>
      </c>
      <c r="C36" s="109" t="str">
        <f t="shared" si="1"/>
        <v/>
      </c>
      <c r="D36" s="110"/>
      <c r="E36" s="114"/>
      <c r="F36" s="103"/>
      <c r="G36" s="103"/>
      <c r="H36" s="103"/>
      <c r="I36" s="117"/>
      <c r="J36" s="112"/>
      <c r="K36" s="559">
        <f t="shared" si="4"/>
        <v>0</v>
      </c>
      <c r="L36" s="117"/>
      <c r="M36" s="113"/>
      <c r="N36" s="103"/>
      <c r="O36" s="103"/>
      <c r="P36" s="116"/>
      <c r="Q36" s="509"/>
      <c r="R36" s="510"/>
    </row>
    <row r="37" spans="1:18" s="359" customFormat="1" ht="35.1" customHeight="1" x14ac:dyDescent="0.25">
      <c r="A37" s="109" t="str">
        <f t="shared" si="2"/>
        <v/>
      </c>
      <c r="B37" s="109" t="str">
        <f t="shared" si="0"/>
        <v/>
      </c>
      <c r="C37" s="109" t="str">
        <f t="shared" si="1"/>
        <v/>
      </c>
      <c r="D37" s="110"/>
      <c r="E37" s="114"/>
      <c r="F37" s="103"/>
      <c r="G37" s="103"/>
      <c r="H37" s="103"/>
      <c r="I37" s="117"/>
      <c r="J37" s="112"/>
      <c r="K37" s="559">
        <f t="shared" si="4"/>
        <v>0</v>
      </c>
      <c r="L37" s="117"/>
      <c r="M37" s="113"/>
      <c r="N37" s="103"/>
      <c r="O37" s="103"/>
      <c r="P37" s="116"/>
      <c r="Q37" s="509"/>
      <c r="R37" s="510"/>
    </row>
    <row r="38" spans="1:18" s="359" customFormat="1" ht="35.1" customHeight="1" x14ac:dyDescent="0.25">
      <c r="A38" s="109" t="str">
        <f t="shared" si="2"/>
        <v/>
      </c>
      <c r="B38" s="109" t="str">
        <f t="shared" si="0"/>
        <v/>
      </c>
      <c r="C38" s="109" t="str">
        <f t="shared" si="1"/>
        <v/>
      </c>
      <c r="D38" s="110"/>
      <c r="E38" s="114"/>
      <c r="F38" s="103"/>
      <c r="G38" s="103"/>
      <c r="H38" s="103"/>
      <c r="I38" s="117"/>
      <c r="J38" s="112"/>
      <c r="K38" s="559">
        <f t="shared" si="4"/>
        <v>0</v>
      </c>
      <c r="L38" s="117"/>
      <c r="M38" s="113"/>
      <c r="N38" s="103"/>
      <c r="O38" s="103"/>
      <c r="P38" s="116"/>
      <c r="Q38" s="509"/>
      <c r="R38" s="510"/>
    </row>
    <row r="39" spans="1:18" s="359" customFormat="1" ht="35.1" customHeight="1" x14ac:dyDescent="0.25">
      <c r="A39" s="109" t="str">
        <f t="shared" si="2"/>
        <v/>
      </c>
      <c r="B39" s="109" t="str">
        <f t="shared" si="0"/>
        <v/>
      </c>
      <c r="C39" s="109" t="str">
        <f t="shared" si="1"/>
        <v/>
      </c>
      <c r="D39" s="110"/>
      <c r="E39" s="114"/>
      <c r="F39" s="103"/>
      <c r="G39" s="103"/>
      <c r="H39" s="103"/>
      <c r="I39" s="117"/>
      <c r="J39" s="112"/>
      <c r="K39" s="559">
        <f t="shared" si="4"/>
        <v>0</v>
      </c>
      <c r="L39" s="117"/>
      <c r="M39" s="113"/>
      <c r="N39" s="103"/>
      <c r="O39" s="103"/>
      <c r="P39" s="116"/>
      <c r="Q39" s="509"/>
      <c r="R39" s="510"/>
    </row>
    <row r="40" spans="1:18" s="359" customFormat="1" ht="35.1" customHeight="1" x14ac:dyDescent="0.25">
      <c r="A40" s="109" t="str">
        <f t="shared" si="2"/>
        <v/>
      </c>
      <c r="B40" s="109" t="str">
        <f t="shared" si="0"/>
        <v/>
      </c>
      <c r="C40" s="109" t="str">
        <f t="shared" si="1"/>
        <v/>
      </c>
      <c r="D40" s="110"/>
      <c r="E40" s="114"/>
      <c r="F40" s="103"/>
      <c r="G40" s="103"/>
      <c r="H40" s="103"/>
      <c r="I40" s="117"/>
      <c r="J40" s="112"/>
      <c r="K40" s="559">
        <f t="shared" si="4"/>
        <v>0</v>
      </c>
      <c r="L40" s="117"/>
      <c r="M40" s="113"/>
      <c r="N40" s="103"/>
      <c r="O40" s="103"/>
      <c r="P40" s="116"/>
      <c r="Q40" s="509"/>
      <c r="R40" s="510"/>
    </row>
    <row r="41" spans="1:18" s="359" customFormat="1" ht="35.1" customHeight="1" x14ac:dyDescent="0.25">
      <c r="A41" s="109" t="str">
        <f t="shared" si="2"/>
        <v/>
      </c>
      <c r="B41" s="109" t="str">
        <f t="shared" si="0"/>
        <v/>
      </c>
      <c r="C41" s="109" t="str">
        <f t="shared" si="1"/>
        <v/>
      </c>
      <c r="D41" s="110"/>
      <c r="E41" s="114"/>
      <c r="F41" s="103"/>
      <c r="G41" s="103"/>
      <c r="H41" s="103"/>
      <c r="I41" s="117"/>
      <c r="J41" s="112"/>
      <c r="K41" s="559">
        <f t="shared" si="4"/>
        <v>0</v>
      </c>
      <c r="L41" s="117"/>
      <c r="M41" s="113"/>
      <c r="N41" s="103"/>
      <c r="O41" s="103"/>
      <c r="P41" s="116"/>
      <c r="Q41" s="509"/>
      <c r="R41" s="510"/>
    </row>
    <row r="42" spans="1:18" s="359" customFormat="1" ht="35.1" customHeight="1" x14ac:dyDescent="0.25">
      <c r="A42" s="109" t="str">
        <f t="shared" si="2"/>
        <v/>
      </c>
      <c r="B42" s="109" t="str">
        <f t="shared" si="0"/>
        <v/>
      </c>
      <c r="C42" s="109" t="str">
        <f t="shared" si="1"/>
        <v/>
      </c>
      <c r="D42" s="110"/>
      <c r="E42" s="114"/>
      <c r="F42" s="103"/>
      <c r="G42" s="103"/>
      <c r="H42" s="103"/>
      <c r="I42" s="117"/>
      <c r="J42" s="112"/>
      <c r="K42" s="559">
        <f t="shared" si="4"/>
        <v>0</v>
      </c>
      <c r="L42" s="117"/>
      <c r="M42" s="113"/>
      <c r="N42" s="103"/>
      <c r="O42" s="103"/>
      <c r="P42" s="116"/>
      <c r="Q42" s="509"/>
      <c r="R42" s="510"/>
    </row>
    <row r="43" spans="1:18" s="359" customFormat="1" ht="35.1" customHeight="1" x14ac:dyDescent="0.25">
      <c r="A43" s="109" t="str">
        <f t="shared" si="2"/>
        <v/>
      </c>
      <c r="B43" s="109" t="str">
        <f t="shared" ref="B43:B74" si="5">IF(D43&gt;0,$F$3,"")</f>
        <v/>
      </c>
      <c r="C43" s="109" t="str">
        <f t="shared" ref="C43:C74" si="6">IF(D43&gt;0,$F$5,"")</f>
        <v/>
      </c>
      <c r="D43" s="110"/>
      <c r="E43" s="114"/>
      <c r="F43" s="103"/>
      <c r="G43" s="103"/>
      <c r="H43" s="103"/>
      <c r="I43" s="117"/>
      <c r="J43" s="112"/>
      <c r="K43" s="559">
        <f t="shared" si="4"/>
        <v>0</v>
      </c>
      <c r="L43" s="117"/>
      <c r="M43" s="113"/>
      <c r="N43" s="103"/>
      <c r="O43" s="103"/>
      <c r="P43" s="116"/>
      <c r="Q43" s="509"/>
      <c r="R43" s="510"/>
    </row>
    <row r="44" spans="1:18" s="359" customFormat="1" ht="35.1" customHeight="1" x14ac:dyDescent="0.25">
      <c r="A44" s="109" t="str">
        <f t="shared" si="2"/>
        <v/>
      </c>
      <c r="B44" s="109" t="str">
        <f t="shared" si="5"/>
        <v/>
      </c>
      <c r="C44" s="109" t="str">
        <f t="shared" si="6"/>
        <v/>
      </c>
      <c r="D44" s="110"/>
      <c r="E44" s="114"/>
      <c r="F44" s="103"/>
      <c r="G44" s="103"/>
      <c r="H44" s="103"/>
      <c r="I44" s="117"/>
      <c r="J44" s="112"/>
      <c r="K44" s="559">
        <f t="shared" si="4"/>
        <v>0</v>
      </c>
      <c r="L44" s="117"/>
      <c r="M44" s="113"/>
      <c r="N44" s="103"/>
      <c r="O44" s="103"/>
      <c r="P44" s="116"/>
      <c r="Q44" s="509"/>
      <c r="R44" s="510"/>
    </row>
    <row r="45" spans="1:18" s="359" customFormat="1" ht="35.1" customHeight="1" x14ac:dyDescent="0.25">
      <c r="A45" s="109" t="str">
        <f t="shared" si="2"/>
        <v/>
      </c>
      <c r="B45" s="109" t="str">
        <f t="shared" si="5"/>
        <v/>
      </c>
      <c r="C45" s="109" t="str">
        <f t="shared" si="6"/>
        <v/>
      </c>
      <c r="D45" s="110"/>
      <c r="E45" s="114"/>
      <c r="F45" s="103"/>
      <c r="G45" s="103"/>
      <c r="H45" s="103"/>
      <c r="I45" s="117"/>
      <c r="J45" s="112"/>
      <c r="K45" s="559">
        <f t="shared" si="4"/>
        <v>0</v>
      </c>
      <c r="L45" s="117"/>
      <c r="M45" s="113"/>
      <c r="N45" s="103"/>
      <c r="O45" s="103"/>
      <c r="P45" s="116"/>
      <c r="Q45" s="509"/>
      <c r="R45" s="510"/>
    </row>
    <row r="46" spans="1:18" s="359" customFormat="1" ht="35.1" customHeight="1" x14ac:dyDescent="0.25">
      <c r="A46" s="109" t="str">
        <f t="shared" si="2"/>
        <v/>
      </c>
      <c r="B46" s="109" t="str">
        <f t="shared" si="5"/>
        <v/>
      </c>
      <c r="C46" s="109" t="str">
        <f t="shared" si="6"/>
        <v/>
      </c>
      <c r="D46" s="110"/>
      <c r="E46" s="114"/>
      <c r="F46" s="103"/>
      <c r="G46" s="103"/>
      <c r="H46" s="103"/>
      <c r="I46" s="117"/>
      <c r="J46" s="112"/>
      <c r="K46" s="559">
        <f t="shared" si="4"/>
        <v>0</v>
      </c>
      <c r="L46" s="117"/>
      <c r="M46" s="113"/>
      <c r="N46" s="103"/>
      <c r="O46" s="103"/>
      <c r="P46" s="116"/>
      <c r="Q46" s="509"/>
      <c r="R46" s="510"/>
    </row>
    <row r="47" spans="1:18" s="359" customFormat="1" ht="35.1" customHeight="1" x14ac:dyDescent="0.25">
      <c r="A47" s="109" t="str">
        <f t="shared" si="2"/>
        <v/>
      </c>
      <c r="B47" s="109" t="str">
        <f t="shared" si="5"/>
        <v/>
      </c>
      <c r="C47" s="109" t="str">
        <f t="shared" si="6"/>
        <v/>
      </c>
      <c r="D47" s="110"/>
      <c r="E47" s="114"/>
      <c r="F47" s="103"/>
      <c r="G47" s="103"/>
      <c r="H47" s="103"/>
      <c r="I47" s="117"/>
      <c r="J47" s="112"/>
      <c r="K47" s="559">
        <f t="shared" si="4"/>
        <v>0</v>
      </c>
      <c r="L47" s="117"/>
      <c r="M47" s="113"/>
      <c r="N47" s="103"/>
      <c r="O47" s="103"/>
      <c r="P47" s="116"/>
      <c r="Q47" s="509"/>
      <c r="R47" s="510"/>
    </row>
    <row r="48" spans="1:18" s="359" customFormat="1" ht="35.1" customHeight="1" x14ac:dyDescent="0.25">
      <c r="A48" s="109" t="str">
        <f t="shared" si="2"/>
        <v/>
      </c>
      <c r="B48" s="109" t="str">
        <f t="shared" si="5"/>
        <v/>
      </c>
      <c r="C48" s="109" t="str">
        <f t="shared" si="6"/>
        <v/>
      </c>
      <c r="D48" s="110"/>
      <c r="E48" s="114"/>
      <c r="F48" s="103"/>
      <c r="G48" s="103"/>
      <c r="H48" s="103"/>
      <c r="I48" s="117"/>
      <c r="J48" s="112"/>
      <c r="K48" s="559">
        <f t="shared" si="4"/>
        <v>0</v>
      </c>
      <c r="L48" s="117"/>
      <c r="M48" s="113"/>
      <c r="N48" s="103"/>
      <c r="O48" s="103"/>
      <c r="P48" s="116"/>
      <c r="Q48" s="509"/>
      <c r="R48" s="510"/>
    </row>
    <row r="49" spans="1:18" s="359" customFormat="1" ht="35.1" customHeight="1" x14ac:dyDescent="0.25">
      <c r="A49" s="109" t="str">
        <f t="shared" si="2"/>
        <v/>
      </c>
      <c r="B49" s="109" t="str">
        <f t="shared" si="5"/>
        <v/>
      </c>
      <c r="C49" s="109" t="str">
        <f t="shared" si="6"/>
        <v/>
      </c>
      <c r="D49" s="110"/>
      <c r="E49" s="114"/>
      <c r="F49" s="103"/>
      <c r="G49" s="103"/>
      <c r="H49" s="103"/>
      <c r="I49" s="117"/>
      <c r="J49" s="112"/>
      <c r="K49" s="559">
        <f t="shared" si="4"/>
        <v>0</v>
      </c>
      <c r="L49" s="117"/>
      <c r="M49" s="113"/>
      <c r="N49" s="103"/>
      <c r="O49" s="103"/>
      <c r="P49" s="116"/>
      <c r="Q49" s="509"/>
      <c r="R49" s="510"/>
    </row>
    <row r="50" spans="1:18" s="359" customFormat="1" ht="35.1" customHeight="1" x14ac:dyDescent="0.25">
      <c r="A50" s="109" t="str">
        <f t="shared" si="2"/>
        <v/>
      </c>
      <c r="B50" s="109" t="str">
        <f t="shared" si="5"/>
        <v/>
      </c>
      <c r="C50" s="109" t="str">
        <f t="shared" si="6"/>
        <v/>
      </c>
      <c r="D50" s="110"/>
      <c r="E50" s="114"/>
      <c r="F50" s="103"/>
      <c r="G50" s="103"/>
      <c r="H50" s="103"/>
      <c r="I50" s="117"/>
      <c r="J50" s="112"/>
      <c r="K50" s="559">
        <f t="shared" si="4"/>
        <v>0</v>
      </c>
      <c r="L50" s="117"/>
      <c r="M50" s="113"/>
      <c r="N50" s="103"/>
      <c r="O50" s="103"/>
      <c r="P50" s="116"/>
      <c r="Q50" s="509"/>
      <c r="R50" s="510"/>
    </row>
    <row r="51" spans="1:18" s="359" customFormat="1" ht="35.1" customHeight="1" x14ac:dyDescent="0.25">
      <c r="A51" s="109" t="str">
        <f t="shared" si="2"/>
        <v/>
      </c>
      <c r="B51" s="109" t="str">
        <f t="shared" si="5"/>
        <v/>
      </c>
      <c r="C51" s="109" t="str">
        <f t="shared" si="6"/>
        <v/>
      </c>
      <c r="D51" s="110"/>
      <c r="E51" s="114"/>
      <c r="F51" s="103"/>
      <c r="G51" s="103"/>
      <c r="H51" s="103"/>
      <c r="I51" s="117"/>
      <c r="J51" s="112"/>
      <c r="K51" s="559">
        <f t="shared" si="4"/>
        <v>0</v>
      </c>
      <c r="L51" s="117"/>
      <c r="M51" s="113"/>
      <c r="N51" s="103"/>
      <c r="O51" s="103"/>
      <c r="P51" s="116"/>
      <c r="Q51" s="509"/>
      <c r="R51" s="510"/>
    </row>
    <row r="52" spans="1:18" s="359" customFormat="1" ht="35.1" customHeight="1" x14ac:dyDescent="0.25">
      <c r="A52" s="109" t="str">
        <f t="shared" si="2"/>
        <v/>
      </c>
      <c r="B52" s="109" t="str">
        <f t="shared" si="5"/>
        <v/>
      </c>
      <c r="C52" s="109" t="str">
        <f t="shared" si="6"/>
        <v/>
      </c>
      <c r="D52" s="110"/>
      <c r="E52" s="114"/>
      <c r="F52" s="103"/>
      <c r="G52" s="103"/>
      <c r="H52" s="103"/>
      <c r="I52" s="117"/>
      <c r="J52" s="112"/>
      <c r="K52" s="559">
        <f t="shared" si="4"/>
        <v>0</v>
      </c>
      <c r="L52" s="117"/>
      <c r="M52" s="113"/>
      <c r="N52" s="103"/>
      <c r="O52" s="103"/>
      <c r="P52" s="116"/>
      <c r="Q52" s="509"/>
      <c r="R52" s="510"/>
    </row>
    <row r="53" spans="1:18" s="359" customFormat="1" ht="35.1" customHeight="1" x14ac:dyDescent="0.25">
      <c r="A53" s="109" t="str">
        <f t="shared" si="2"/>
        <v/>
      </c>
      <c r="B53" s="109" t="str">
        <f t="shared" si="5"/>
        <v/>
      </c>
      <c r="C53" s="109" t="str">
        <f t="shared" si="6"/>
        <v/>
      </c>
      <c r="D53" s="110"/>
      <c r="E53" s="114"/>
      <c r="F53" s="103"/>
      <c r="G53" s="103"/>
      <c r="H53" s="103"/>
      <c r="I53" s="117"/>
      <c r="J53" s="112"/>
      <c r="K53" s="559">
        <f t="shared" si="4"/>
        <v>0</v>
      </c>
      <c r="L53" s="117"/>
      <c r="M53" s="113"/>
      <c r="N53" s="103"/>
      <c r="O53" s="103"/>
      <c r="P53" s="116"/>
      <c r="Q53" s="509"/>
      <c r="R53" s="510"/>
    </row>
    <row r="54" spans="1:18" s="359" customFormat="1" ht="35.1" customHeight="1" x14ac:dyDescent="0.25">
      <c r="A54" s="109" t="str">
        <f t="shared" si="2"/>
        <v/>
      </c>
      <c r="B54" s="109" t="str">
        <f t="shared" si="5"/>
        <v/>
      </c>
      <c r="C54" s="109" t="str">
        <f t="shared" si="6"/>
        <v/>
      </c>
      <c r="D54" s="110"/>
      <c r="E54" s="114"/>
      <c r="F54" s="103"/>
      <c r="G54" s="103"/>
      <c r="H54" s="103"/>
      <c r="I54" s="117"/>
      <c r="J54" s="112"/>
      <c r="K54" s="559">
        <f t="shared" si="4"/>
        <v>0</v>
      </c>
      <c r="L54" s="117"/>
      <c r="M54" s="113"/>
      <c r="N54" s="103"/>
      <c r="O54" s="103"/>
      <c r="P54" s="116"/>
      <c r="Q54" s="509"/>
      <c r="R54" s="510"/>
    </row>
    <row r="55" spans="1:18" s="359" customFormat="1" ht="35.1" customHeight="1" x14ac:dyDescent="0.25">
      <c r="A55" s="109" t="str">
        <f t="shared" si="2"/>
        <v/>
      </c>
      <c r="B55" s="109" t="str">
        <f t="shared" si="5"/>
        <v/>
      </c>
      <c r="C55" s="109" t="str">
        <f t="shared" si="6"/>
        <v/>
      </c>
      <c r="D55" s="110"/>
      <c r="E55" s="114"/>
      <c r="F55" s="103"/>
      <c r="G55" s="103"/>
      <c r="H55" s="103"/>
      <c r="I55" s="117"/>
      <c r="J55" s="112"/>
      <c r="K55" s="559">
        <f t="shared" si="4"/>
        <v>0</v>
      </c>
      <c r="L55" s="117"/>
      <c r="M55" s="113"/>
      <c r="N55" s="103"/>
      <c r="O55" s="103"/>
      <c r="P55" s="116"/>
      <c r="Q55" s="509"/>
      <c r="R55" s="510"/>
    </row>
    <row r="56" spans="1:18" s="359" customFormat="1" ht="35.1" customHeight="1" x14ac:dyDescent="0.25">
      <c r="A56" s="109" t="str">
        <f t="shared" si="2"/>
        <v/>
      </c>
      <c r="B56" s="109" t="str">
        <f t="shared" si="5"/>
        <v/>
      </c>
      <c r="C56" s="109" t="str">
        <f t="shared" si="6"/>
        <v/>
      </c>
      <c r="D56" s="110"/>
      <c r="E56" s="114"/>
      <c r="F56" s="103"/>
      <c r="G56" s="103"/>
      <c r="H56" s="103"/>
      <c r="I56" s="117"/>
      <c r="J56" s="112"/>
      <c r="K56" s="559">
        <f t="shared" si="4"/>
        <v>0</v>
      </c>
      <c r="L56" s="117"/>
      <c r="M56" s="113"/>
      <c r="N56" s="103"/>
      <c r="O56" s="103"/>
      <c r="P56" s="116"/>
      <c r="Q56" s="509"/>
      <c r="R56" s="510"/>
    </row>
    <row r="57" spans="1:18" s="359" customFormat="1" ht="35.1" customHeight="1" x14ac:dyDescent="0.25">
      <c r="A57" s="109" t="str">
        <f t="shared" si="2"/>
        <v/>
      </c>
      <c r="B57" s="109" t="str">
        <f t="shared" si="5"/>
        <v/>
      </c>
      <c r="C57" s="109" t="str">
        <f t="shared" si="6"/>
        <v/>
      </c>
      <c r="D57" s="110"/>
      <c r="E57" s="114"/>
      <c r="F57" s="103"/>
      <c r="G57" s="103"/>
      <c r="H57" s="103"/>
      <c r="I57" s="117"/>
      <c r="J57" s="112"/>
      <c r="K57" s="559">
        <f t="shared" si="4"/>
        <v>0</v>
      </c>
      <c r="L57" s="117"/>
      <c r="M57" s="113"/>
      <c r="N57" s="103"/>
      <c r="O57" s="103"/>
      <c r="P57" s="116"/>
      <c r="Q57" s="509"/>
      <c r="R57" s="510"/>
    </row>
    <row r="58" spans="1:18" s="359" customFormat="1" ht="35.1" customHeight="1" x14ac:dyDescent="0.25">
      <c r="A58" s="109" t="str">
        <f t="shared" si="2"/>
        <v/>
      </c>
      <c r="B58" s="109" t="str">
        <f t="shared" si="5"/>
        <v/>
      </c>
      <c r="C58" s="109" t="str">
        <f t="shared" si="6"/>
        <v/>
      </c>
      <c r="D58" s="110"/>
      <c r="E58" s="114"/>
      <c r="F58" s="103"/>
      <c r="G58" s="103"/>
      <c r="H58" s="103"/>
      <c r="I58" s="117"/>
      <c r="J58" s="112"/>
      <c r="K58" s="559">
        <f t="shared" si="4"/>
        <v>0</v>
      </c>
      <c r="L58" s="117"/>
      <c r="M58" s="113"/>
      <c r="N58" s="103"/>
      <c r="O58" s="103"/>
      <c r="P58" s="116"/>
      <c r="Q58" s="509"/>
      <c r="R58" s="510"/>
    </row>
    <row r="59" spans="1:18" s="359" customFormat="1" ht="35.1" customHeight="1" x14ac:dyDescent="0.25">
      <c r="A59" s="109" t="str">
        <f t="shared" si="2"/>
        <v/>
      </c>
      <c r="B59" s="109" t="str">
        <f t="shared" si="5"/>
        <v/>
      </c>
      <c r="C59" s="109" t="str">
        <f t="shared" si="6"/>
        <v/>
      </c>
      <c r="D59" s="110"/>
      <c r="E59" s="114"/>
      <c r="F59" s="103"/>
      <c r="G59" s="103"/>
      <c r="H59" s="103"/>
      <c r="I59" s="117"/>
      <c r="J59" s="112"/>
      <c r="K59" s="559">
        <f t="shared" si="4"/>
        <v>0</v>
      </c>
      <c r="L59" s="117"/>
      <c r="M59" s="113"/>
      <c r="N59" s="103"/>
      <c r="O59" s="103"/>
      <c r="P59" s="116"/>
      <c r="Q59" s="509"/>
      <c r="R59" s="510"/>
    </row>
    <row r="60" spans="1:18" s="359" customFormat="1" ht="35.1" customHeight="1" x14ac:dyDescent="0.25">
      <c r="A60" s="109" t="str">
        <f t="shared" si="2"/>
        <v/>
      </c>
      <c r="B60" s="109" t="str">
        <f t="shared" si="5"/>
        <v/>
      </c>
      <c r="C60" s="109" t="str">
        <f t="shared" si="6"/>
        <v/>
      </c>
      <c r="D60" s="110"/>
      <c r="E60" s="114"/>
      <c r="F60" s="103"/>
      <c r="G60" s="103"/>
      <c r="H60" s="103"/>
      <c r="I60" s="117"/>
      <c r="J60" s="112"/>
      <c r="K60" s="559">
        <f t="shared" si="4"/>
        <v>0</v>
      </c>
      <c r="L60" s="117"/>
      <c r="M60" s="113"/>
      <c r="N60" s="103"/>
      <c r="O60" s="103"/>
      <c r="P60" s="116"/>
      <c r="Q60" s="509"/>
      <c r="R60" s="510"/>
    </row>
    <row r="61" spans="1:18" s="359" customFormat="1" ht="35.1" customHeight="1" x14ac:dyDescent="0.25">
      <c r="A61" s="109" t="str">
        <f t="shared" si="2"/>
        <v/>
      </c>
      <c r="B61" s="109" t="str">
        <f t="shared" si="5"/>
        <v/>
      </c>
      <c r="C61" s="109" t="str">
        <f t="shared" si="6"/>
        <v/>
      </c>
      <c r="D61" s="110"/>
      <c r="E61" s="114"/>
      <c r="F61" s="103"/>
      <c r="G61" s="103"/>
      <c r="H61" s="103"/>
      <c r="I61" s="117"/>
      <c r="J61" s="112"/>
      <c r="K61" s="559">
        <f t="shared" si="4"/>
        <v>0</v>
      </c>
      <c r="L61" s="117"/>
      <c r="M61" s="113"/>
      <c r="N61" s="103"/>
      <c r="O61" s="103"/>
      <c r="P61" s="116"/>
      <c r="Q61" s="509"/>
      <c r="R61" s="510"/>
    </row>
    <row r="62" spans="1:18" s="359" customFormat="1" ht="35.1" customHeight="1" x14ac:dyDescent="0.25">
      <c r="A62" s="109" t="str">
        <f t="shared" si="2"/>
        <v/>
      </c>
      <c r="B62" s="109" t="str">
        <f t="shared" si="5"/>
        <v/>
      </c>
      <c r="C62" s="109" t="str">
        <f t="shared" si="6"/>
        <v/>
      </c>
      <c r="D62" s="110"/>
      <c r="E62" s="114"/>
      <c r="F62" s="103"/>
      <c r="G62" s="103"/>
      <c r="H62" s="103"/>
      <c r="I62" s="117"/>
      <c r="J62" s="112"/>
      <c r="K62" s="559">
        <f t="shared" si="4"/>
        <v>0</v>
      </c>
      <c r="L62" s="117"/>
      <c r="M62" s="113"/>
      <c r="N62" s="103"/>
      <c r="O62" s="103"/>
      <c r="P62" s="116"/>
      <c r="Q62" s="509"/>
      <c r="R62" s="510"/>
    </row>
    <row r="63" spans="1:18" s="359" customFormat="1" ht="35.1" customHeight="1" x14ac:dyDescent="0.25">
      <c r="A63" s="109" t="str">
        <f t="shared" si="2"/>
        <v/>
      </c>
      <c r="B63" s="109" t="str">
        <f t="shared" si="5"/>
        <v/>
      </c>
      <c r="C63" s="109" t="str">
        <f t="shared" si="6"/>
        <v/>
      </c>
      <c r="D63" s="110"/>
      <c r="E63" s="114"/>
      <c r="F63" s="103"/>
      <c r="G63" s="103"/>
      <c r="H63" s="103"/>
      <c r="I63" s="117"/>
      <c r="J63" s="112"/>
      <c r="K63" s="559">
        <f t="shared" si="4"/>
        <v>0</v>
      </c>
      <c r="L63" s="117"/>
      <c r="M63" s="113"/>
      <c r="N63" s="103"/>
      <c r="O63" s="103"/>
      <c r="P63" s="116"/>
      <c r="Q63" s="509"/>
      <c r="R63" s="510"/>
    </row>
    <row r="64" spans="1:18" s="359" customFormat="1" ht="35.1" customHeight="1" x14ac:dyDescent="0.25">
      <c r="A64" s="109" t="str">
        <f t="shared" si="2"/>
        <v/>
      </c>
      <c r="B64" s="109" t="str">
        <f t="shared" si="5"/>
        <v/>
      </c>
      <c r="C64" s="109" t="str">
        <f t="shared" si="6"/>
        <v/>
      </c>
      <c r="D64" s="110"/>
      <c r="E64" s="114"/>
      <c r="F64" s="103"/>
      <c r="G64" s="103"/>
      <c r="H64" s="103"/>
      <c r="I64" s="117"/>
      <c r="J64" s="112"/>
      <c r="K64" s="559">
        <f t="shared" si="4"/>
        <v>0</v>
      </c>
      <c r="L64" s="117"/>
      <c r="M64" s="113"/>
      <c r="N64" s="103"/>
      <c r="O64" s="103"/>
      <c r="P64" s="116"/>
      <c r="Q64" s="509"/>
      <c r="R64" s="510"/>
    </row>
    <row r="65" spans="1:18" s="359" customFormat="1" ht="35.1" customHeight="1" x14ac:dyDescent="0.25">
      <c r="A65" s="109" t="str">
        <f t="shared" si="2"/>
        <v/>
      </c>
      <c r="B65" s="109" t="str">
        <f t="shared" si="5"/>
        <v/>
      </c>
      <c r="C65" s="109" t="str">
        <f t="shared" si="6"/>
        <v/>
      </c>
      <c r="D65" s="110"/>
      <c r="E65" s="114"/>
      <c r="F65" s="103"/>
      <c r="G65" s="103"/>
      <c r="H65" s="103"/>
      <c r="I65" s="117"/>
      <c r="J65" s="112"/>
      <c r="K65" s="559">
        <f t="shared" si="4"/>
        <v>0</v>
      </c>
      <c r="L65" s="117"/>
      <c r="M65" s="113"/>
      <c r="N65" s="103"/>
      <c r="O65" s="103"/>
      <c r="P65" s="116"/>
      <c r="Q65" s="509"/>
      <c r="R65" s="510"/>
    </row>
    <row r="66" spans="1:18" s="359" customFormat="1" ht="35.1" customHeight="1" x14ac:dyDescent="0.25">
      <c r="A66" s="109" t="str">
        <f t="shared" si="2"/>
        <v/>
      </c>
      <c r="B66" s="109" t="str">
        <f t="shared" si="5"/>
        <v/>
      </c>
      <c r="C66" s="109" t="str">
        <f t="shared" si="6"/>
        <v/>
      </c>
      <c r="D66" s="110"/>
      <c r="E66" s="114"/>
      <c r="F66" s="103"/>
      <c r="G66" s="103"/>
      <c r="H66" s="103"/>
      <c r="I66" s="117"/>
      <c r="J66" s="112"/>
      <c r="K66" s="559">
        <f t="shared" si="4"/>
        <v>0</v>
      </c>
      <c r="L66" s="117"/>
      <c r="M66" s="113"/>
      <c r="N66" s="103"/>
      <c r="O66" s="103"/>
      <c r="P66" s="116"/>
      <c r="Q66" s="509"/>
      <c r="R66" s="510"/>
    </row>
    <row r="67" spans="1:18" s="359" customFormat="1" ht="35.1" customHeight="1" x14ac:dyDescent="0.25">
      <c r="A67" s="109" t="str">
        <f t="shared" si="2"/>
        <v/>
      </c>
      <c r="B67" s="109" t="str">
        <f t="shared" si="5"/>
        <v/>
      </c>
      <c r="C67" s="109" t="str">
        <f t="shared" si="6"/>
        <v/>
      </c>
      <c r="D67" s="110"/>
      <c r="E67" s="114"/>
      <c r="F67" s="103"/>
      <c r="G67" s="103"/>
      <c r="H67" s="103"/>
      <c r="I67" s="117"/>
      <c r="J67" s="112"/>
      <c r="K67" s="559">
        <f t="shared" si="4"/>
        <v>0</v>
      </c>
      <c r="L67" s="117"/>
      <c r="M67" s="113"/>
      <c r="N67" s="103"/>
      <c r="O67" s="103"/>
      <c r="P67" s="116"/>
      <c r="Q67" s="509"/>
      <c r="R67" s="510"/>
    </row>
    <row r="68" spans="1:18" s="359" customFormat="1" ht="35.1" customHeight="1" x14ac:dyDescent="0.25">
      <c r="A68" s="109" t="str">
        <f t="shared" si="2"/>
        <v/>
      </c>
      <c r="B68" s="109" t="str">
        <f t="shared" si="5"/>
        <v/>
      </c>
      <c r="C68" s="109" t="str">
        <f t="shared" si="6"/>
        <v/>
      </c>
      <c r="D68" s="110"/>
      <c r="E68" s="114"/>
      <c r="F68" s="103"/>
      <c r="G68" s="103"/>
      <c r="H68" s="103"/>
      <c r="I68" s="117"/>
      <c r="J68" s="112"/>
      <c r="K68" s="559">
        <f t="shared" si="4"/>
        <v>0</v>
      </c>
      <c r="L68" s="117"/>
      <c r="M68" s="113"/>
      <c r="N68" s="103"/>
      <c r="O68" s="103"/>
      <c r="P68" s="116"/>
      <c r="Q68" s="509"/>
      <c r="R68" s="510"/>
    </row>
    <row r="69" spans="1:18" s="359" customFormat="1" ht="35.1" customHeight="1" x14ac:dyDescent="0.25">
      <c r="A69" s="109" t="str">
        <f t="shared" si="2"/>
        <v/>
      </c>
      <c r="B69" s="109" t="str">
        <f t="shared" si="5"/>
        <v/>
      </c>
      <c r="C69" s="109" t="str">
        <f t="shared" si="6"/>
        <v/>
      </c>
      <c r="D69" s="110"/>
      <c r="E69" s="114"/>
      <c r="F69" s="103"/>
      <c r="G69" s="103"/>
      <c r="H69" s="103"/>
      <c r="I69" s="117"/>
      <c r="J69" s="112"/>
      <c r="K69" s="559">
        <f t="shared" si="4"/>
        <v>0</v>
      </c>
      <c r="L69" s="117"/>
      <c r="M69" s="113"/>
      <c r="N69" s="103"/>
      <c r="O69" s="103"/>
      <c r="P69" s="116"/>
      <c r="Q69" s="509"/>
      <c r="R69" s="510"/>
    </row>
    <row r="70" spans="1:18" s="359" customFormat="1" ht="35.1" customHeight="1" x14ac:dyDescent="0.25">
      <c r="A70" s="109" t="str">
        <f t="shared" si="2"/>
        <v/>
      </c>
      <c r="B70" s="109" t="str">
        <f t="shared" si="5"/>
        <v/>
      </c>
      <c r="C70" s="109" t="str">
        <f t="shared" si="6"/>
        <v/>
      </c>
      <c r="D70" s="110"/>
      <c r="E70" s="114"/>
      <c r="F70" s="103"/>
      <c r="G70" s="103"/>
      <c r="H70" s="103"/>
      <c r="I70" s="117"/>
      <c r="J70" s="112"/>
      <c r="K70" s="559">
        <f t="shared" si="4"/>
        <v>0</v>
      </c>
      <c r="L70" s="117"/>
      <c r="M70" s="113"/>
      <c r="N70" s="103"/>
      <c r="O70" s="103"/>
      <c r="P70" s="116"/>
      <c r="Q70" s="509"/>
      <c r="R70" s="510"/>
    </row>
    <row r="71" spans="1:18" s="359" customFormat="1" ht="35.1" customHeight="1" x14ac:dyDescent="0.25">
      <c r="A71" s="109" t="str">
        <f t="shared" ref="A71:A134" si="7">IF(D71&gt;0,ROW()-10,"")</f>
        <v/>
      </c>
      <c r="B71" s="109" t="str">
        <f t="shared" si="5"/>
        <v/>
      </c>
      <c r="C71" s="109" t="str">
        <f t="shared" si="6"/>
        <v/>
      </c>
      <c r="D71" s="110"/>
      <c r="E71" s="114"/>
      <c r="F71" s="103"/>
      <c r="G71" s="103"/>
      <c r="H71" s="103"/>
      <c r="I71" s="117"/>
      <c r="J71" s="112"/>
      <c r="K71" s="559">
        <f t="shared" si="4"/>
        <v>0</v>
      </c>
      <c r="L71" s="117"/>
      <c r="M71" s="113"/>
      <c r="N71" s="103"/>
      <c r="O71" s="103"/>
      <c r="P71" s="116"/>
      <c r="Q71" s="509"/>
      <c r="R71" s="510"/>
    </row>
    <row r="72" spans="1:18" s="359" customFormat="1" ht="35.1" customHeight="1" x14ac:dyDescent="0.25">
      <c r="A72" s="109" t="str">
        <f t="shared" si="7"/>
        <v/>
      </c>
      <c r="B72" s="109" t="str">
        <f t="shared" si="5"/>
        <v/>
      </c>
      <c r="C72" s="109" t="str">
        <f t="shared" si="6"/>
        <v/>
      </c>
      <c r="D72" s="110"/>
      <c r="E72" s="114"/>
      <c r="F72" s="103"/>
      <c r="G72" s="103"/>
      <c r="H72" s="103"/>
      <c r="I72" s="117"/>
      <c r="J72" s="112"/>
      <c r="K72" s="559">
        <f t="shared" si="4"/>
        <v>0</v>
      </c>
      <c r="L72" s="117"/>
      <c r="M72" s="113"/>
      <c r="N72" s="103"/>
      <c r="O72" s="103"/>
      <c r="P72" s="116"/>
      <c r="Q72" s="509"/>
      <c r="R72" s="510"/>
    </row>
    <row r="73" spans="1:18" s="359" customFormat="1" ht="35.1" customHeight="1" x14ac:dyDescent="0.25">
      <c r="A73" s="109" t="str">
        <f t="shared" si="7"/>
        <v/>
      </c>
      <c r="B73" s="109" t="str">
        <f t="shared" si="5"/>
        <v/>
      </c>
      <c r="C73" s="109" t="str">
        <f t="shared" si="6"/>
        <v/>
      </c>
      <c r="D73" s="110"/>
      <c r="E73" s="114"/>
      <c r="F73" s="103"/>
      <c r="G73" s="103"/>
      <c r="H73" s="103"/>
      <c r="I73" s="117"/>
      <c r="J73" s="112"/>
      <c r="K73" s="559">
        <f t="shared" si="4"/>
        <v>0</v>
      </c>
      <c r="L73" s="117"/>
      <c r="M73" s="113"/>
      <c r="N73" s="103"/>
      <c r="O73" s="103"/>
      <c r="P73" s="116"/>
      <c r="Q73" s="509"/>
      <c r="R73" s="510"/>
    </row>
    <row r="74" spans="1:18" s="359" customFormat="1" ht="35.1" customHeight="1" x14ac:dyDescent="0.25">
      <c r="A74" s="109" t="str">
        <f t="shared" si="7"/>
        <v/>
      </c>
      <c r="B74" s="109" t="str">
        <f t="shared" si="5"/>
        <v/>
      </c>
      <c r="C74" s="109" t="str">
        <f t="shared" si="6"/>
        <v/>
      </c>
      <c r="D74" s="110"/>
      <c r="E74" s="114"/>
      <c r="F74" s="103"/>
      <c r="G74" s="103"/>
      <c r="H74" s="103"/>
      <c r="I74" s="117"/>
      <c r="J74" s="112"/>
      <c r="K74" s="559">
        <f t="shared" si="4"/>
        <v>0</v>
      </c>
      <c r="L74" s="117"/>
      <c r="M74" s="113"/>
      <c r="N74" s="103"/>
      <c r="O74" s="103"/>
      <c r="P74" s="116"/>
      <c r="Q74" s="509"/>
      <c r="R74" s="510"/>
    </row>
    <row r="75" spans="1:18" s="359" customFormat="1" ht="35.1" customHeight="1" x14ac:dyDescent="0.25">
      <c r="A75" s="109" t="str">
        <f t="shared" si="7"/>
        <v/>
      </c>
      <c r="B75" s="109" t="str">
        <f t="shared" ref="B75:B106" si="8">IF(D75&gt;0,$F$3,"")</f>
        <v/>
      </c>
      <c r="C75" s="109" t="str">
        <f t="shared" ref="C75:C106" si="9">IF(D75&gt;0,$F$5,"")</f>
        <v/>
      </c>
      <c r="D75" s="110"/>
      <c r="E75" s="114"/>
      <c r="F75" s="103"/>
      <c r="G75" s="103"/>
      <c r="H75" s="103"/>
      <c r="I75" s="117"/>
      <c r="J75" s="112"/>
      <c r="K75" s="559">
        <f t="shared" si="4"/>
        <v>0</v>
      </c>
      <c r="L75" s="117"/>
      <c r="M75" s="113"/>
      <c r="N75" s="103"/>
      <c r="O75" s="103"/>
      <c r="P75" s="116"/>
      <c r="Q75" s="509"/>
      <c r="R75" s="510"/>
    </row>
    <row r="76" spans="1:18" s="359" customFormat="1" ht="35.1" customHeight="1" x14ac:dyDescent="0.25">
      <c r="A76" s="109" t="str">
        <f t="shared" si="7"/>
        <v/>
      </c>
      <c r="B76" s="109" t="str">
        <f t="shared" si="8"/>
        <v/>
      </c>
      <c r="C76" s="109" t="str">
        <f t="shared" si="9"/>
        <v/>
      </c>
      <c r="D76" s="110"/>
      <c r="E76" s="114"/>
      <c r="F76" s="103"/>
      <c r="G76" s="103"/>
      <c r="H76" s="103"/>
      <c r="I76" s="117"/>
      <c r="J76" s="112"/>
      <c r="K76" s="559">
        <f t="shared" ref="K76:K139" si="10">H76-J76</f>
        <v>0</v>
      </c>
      <c r="L76" s="117"/>
      <c r="M76" s="113"/>
      <c r="N76" s="103"/>
      <c r="O76" s="103"/>
      <c r="P76" s="116"/>
      <c r="Q76" s="509"/>
      <c r="R76" s="510"/>
    </row>
    <row r="77" spans="1:18" s="359" customFormat="1" ht="35.1" customHeight="1" x14ac:dyDescent="0.25">
      <c r="A77" s="109" t="str">
        <f t="shared" si="7"/>
        <v/>
      </c>
      <c r="B77" s="109" t="str">
        <f t="shared" si="8"/>
        <v/>
      </c>
      <c r="C77" s="109" t="str">
        <f t="shared" si="9"/>
        <v/>
      </c>
      <c r="D77" s="110"/>
      <c r="E77" s="114"/>
      <c r="F77" s="103"/>
      <c r="G77" s="103"/>
      <c r="H77" s="103"/>
      <c r="I77" s="117"/>
      <c r="J77" s="112"/>
      <c r="K77" s="559">
        <f t="shared" si="10"/>
        <v>0</v>
      </c>
      <c r="L77" s="117"/>
      <c r="M77" s="113"/>
      <c r="N77" s="103"/>
      <c r="O77" s="103"/>
      <c r="P77" s="116"/>
      <c r="Q77" s="509"/>
      <c r="R77" s="510"/>
    </row>
    <row r="78" spans="1:18" s="359" customFormat="1" ht="35.1" customHeight="1" x14ac:dyDescent="0.25">
      <c r="A78" s="109" t="str">
        <f t="shared" si="7"/>
        <v/>
      </c>
      <c r="B78" s="109" t="str">
        <f t="shared" si="8"/>
        <v/>
      </c>
      <c r="C78" s="109" t="str">
        <f t="shared" si="9"/>
        <v/>
      </c>
      <c r="D78" s="110"/>
      <c r="E78" s="114"/>
      <c r="F78" s="103"/>
      <c r="G78" s="103"/>
      <c r="H78" s="103"/>
      <c r="I78" s="117"/>
      <c r="J78" s="112"/>
      <c r="K78" s="559">
        <f t="shared" si="10"/>
        <v>0</v>
      </c>
      <c r="L78" s="117"/>
      <c r="M78" s="113"/>
      <c r="N78" s="103"/>
      <c r="O78" s="103"/>
      <c r="P78" s="116"/>
      <c r="Q78" s="509"/>
      <c r="R78" s="510"/>
    </row>
    <row r="79" spans="1:18" s="359" customFormat="1" ht="35.1" customHeight="1" x14ac:dyDescent="0.25">
      <c r="A79" s="109" t="str">
        <f t="shared" si="7"/>
        <v/>
      </c>
      <c r="B79" s="109" t="str">
        <f t="shared" si="8"/>
        <v/>
      </c>
      <c r="C79" s="109" t="str">
        <f t="shared" si="9"/>
        <v/>
      </c>
      <c r="D79" s="110"/>
      <c r="E79" s="114"/>
      <c r="F79" s="103"/>
      <c r="G79" s="103"/>
      <c r="H79" s="103"/>
      <c r="I79" s="117"/>
      <c r="J79" s="112"/>
      <c r="K79" s="559">
        <f t="shared" si="10"/>
        <v>0</v>
      </c>
      <c r="L79" s="117"/>
      <c r="M79" s="113"/>
      <c r="N79" s="103"/>
      <c r="O79" s="103"/>
      <c r="P79" s="116"/>
      <c r="Q79" s="509"/>
      <c r="R79" s="510"/>
    </row>
    <row r="80" spans="1:18" s="359" customFormat="1" ht="35.1" customHeight="1" x14ac:dyDescent="0.25">
      <c r="A80" s="109" t="str">
        <f t="shared" si="7"/>
        <v/>
      </c>
      <c r="B80" s="109" t="str">
        <f t="shared" si="8"/>
        <v/>
      </c>
      <c r="C80" s="109" t="str">
        <f t="shared" si="9"/>
        <v/>
      </c>
      <c r="D80" s="110"/>
      <c r="E80" s="114"/>
      <c r="F80" s="103"/>
      <c r="G80" s="103"/>
      <c r="H80" s="103"/>
      <c r="I80" s="117"/>
      <c r="J80" s="112"/>
      <c r="K80" s="559">
        <f t="shared" si="10"/>
        <v>0</v>
      </c>
      <c r="L80" s="117"/>
      <c r="M80" s="113"/>
      <c r="N80" s="103"/>
      <c r="O80" s="103"/>
      <c r="P80" s="116"/>
      <c r="Q80" s="509"/>
      <c r="R80" s="510"/>
    </row>
    <row r="81" spans="1:18" s="359" customFormat="1" ht="35.1" customHeight="1" x14ac:dyDescent="0.25">
      <c r="A81" s="109" t="str">
        <f t="shared" si="7"/>
        <v/>
      </c>
      <c r="B81" s="109" t="str">
        <f t="shared" si="8"/>
        <v/>
      </c>
      <c r="C81" s="109" t="str">
        <f t="shared" si="9"/>
        <v/>
      </c>
      <c r="D81" s="110"/>
      <c r="E81" s="114"/>
      <c r="F81" s="103"/>
      <c r="G81" s="103"/>
      <c r="H81" s="103"/>
      <c r="I81" s="117"/>
      <c r="J81" s="112"/>
      <c r="K81" s="559">
        <f t="shared" si="10"/>
        <v>0</v>
      </c>
      <c r="L81" s="117"/>
      <c r="M81" s="113"/>
      <c r="N81" s="103"/>
      <c r="O81" s="103"/>
      <c r="P81" s="116"/>
      <c r="Q81" s="509"/>
      <c r="R81" s="510"/>
    </row>
    <row r="82" spans="1:18" s="359" customFormat="1" ht="35.1" customHeight="1" x14ac:dyDescent="0.25">
      <c r="A82" s="109" t="str">
        <f t="shared" si="7"/>
        <v/>
      </c>
      <c r="B82" s="109" t="str">
        <f t="shared" si="8"/>
        <v/>
      </c>
      <c r="C82" s="109" t="str">
        <f t="shared" si="9"/>
        <v/>
      </c>
      <c r="D82" s="110"/>
      <c r="E82" s="114"/>
      <c r="F82" s="103"/>
      <c r="G82" s="103"/>
      <c r="H82" s="103"/>
      <c r="I82" s="117"/>
      <c r="J82" s="112"/>
      <c r="K82" s="559">
        <f t="shared" si="10"/>
        <v>0</v>
      </c>
      <c r="L82" s="117"/>
      <c r="M82" s="113"/>
      <c r="N82" s="103"/>
      <c r="O82" s="103"/>
      <c r="P82" s="116"/>
      <c r="Q82" s="509"/>
      <c r="R82" s="510"/>
    </row>
    <row r="83" spans="1:18" s="359" customFormat="1" ht="35.1" customHeight="1" x14ac:dyDescent="0.25">
      <c r="A83" s="109" t="str">
        <f t="shared" si="7"/>
        <v/>
      </c>
      <c r="B83" s="109" t="str">
        <f t="shared" si="8"/>
        <v/>
      </c>
      <c r="C83" s="109" t="str">
        <f t="shared" si="9"/>
        <v/>
      </c>
      <c r="D83" s="110"/>
      <c r="E83" s="114"/>
      <c r="F83" s="103"/>
      <c r="G83" s="103"/>
      <c r="H83" s="103"/>
      <c r="I83" s="117"/>
      <c r="J83" s="112"/>
      <c r="K83" s="559">
        <f t="shared" si="10"/>
        <v>0</v>
      </c>
      <c r="L83" s="117"/>
      <c r="M83" s="113"/>
      <c r="N83" s="103"/>
      <c r="O83" s="103"/>
      <c r="P83" s="116"/>
      <c r="Q83" s="509"/>
      <c r="R83" s="510"/>
    </row>
    <row r="84" spans="1:18" s="359" customFormat="1" ht="35.1" customHeight="1" x14ac:dyDescent="0.25">
      <c r="A84" s="109" t="str">
        <f t="shared" si="7"/>
        <v/>
      </c>
      <c r="B84" s="109" t="str">
        <f t="shared" si="8"/>
        <v/>
      </c>
      <c r="C84" s="109" t="str">
        <f t="shared" si="9"/>
        <v/>
      </c>
      <c r="D84" s="110"/>
      <c r="E84" s="114"/>
      <c r="F84" s="103"/>
      <c r="G84" s="103"/>
      <c r="H84" s="103"/>
      <c r="I84" s="117"/>
      <c r="J84" s="112"/>
      <c r="K84" s="559">
        <f t="shared" si="10"/>
        <v>0</v>
      </c>
      <c r="L84" s="117"/>
      <c r="M84" s="113"/>
      <c r="N84" s="103"/>
      <c r="O84" s="103"/>
      <c r="P84" s="116"/>
      <c r="Q84" s="509"/>
      <c r="R84" s="510"/>
    </row>
    <row r="85" spans="1:18" s="359" customFormat="1" ht="35.1" customHeight="1" x14ac:dyDescent="0.25">
      <c r="A85" s="109" t="str">
        <f t="shared" si="7"/>
        <v/>
      </c>
      <c r="B85" s="109" t="str">
        <f t="shared" si="8"/>
        <v/>
      </c>
      <c r="C85" s="109" t="str">
        <f t="shared" si="9"/>
        <v/>
      </c>
      <c r="D85" s="110"/>
      <c r="E85" s="114"/>
      <c r="F85" s="103"/>
      <c r="G85" s="103"/>
      <c r="H85" s="103"/>
      <c r="I85" s="117"/>
      <c r="J85" s="112"/>
      <c r="K85" s="559">
        <f t="shared" si="10"/>
        <v>0</v>
      </c>
      <c r="L85" s="117"/>
      <c r="M85" s="113"/>
      <c r="N85" s="103"/>
      <c r="O85" s="103"/>
      <c r="P85" s="116"/>
      <c r="Q85" s="509"/>
      <c r="R85" s="510"/>
    </row>
    <row r="86" spans="1:18" s="359" customFormat="1" ht="35.1" customHeight="1" x14ac:dyDescent="0.25">
      <c r="A86" s="109" t="str">
        <f t="shared" si="7"/>
        <v/>
      </c>
      <c r="B86" s="109" t="str">
        <f t="shared" si="8"/>
        <v/>
      </c>
      <c r="C86" s="109" t="str">
        <f t="shared" si="9"/>
        <v/>
      </c>
      <c r="D86" s="110"/>
      <c r="E86" s="114"/>
      <c r="F86" s="103"/>
      <c r="G86" s="103"/>
      <c r="H86" s="103"/>
      <c r="I86" s="117"/>
      <c r="J86" s="112"/>
      <c r="K86" s="559">
        <f t="shared" si="10"/>
        <v>0</v>
      </c>
      <c r="L86" s="117"/>
      <c r="M86" s="113"/>
      <c r="N86" s="103"/>
      <c r="O86" s="103"/>
      <c r="P86" s="116"/>
      <c r="Q86" s="509"/>
      <c r="R86" s="510"/>
    </row>
    <row r="87" spans="1:18" s="359" customFormat="1" ht="35.1" customHeight="1" x14ac:dyDescent="0.25">
      <c r="A87" s="109" t="str">
        <f t="shared" si="7"/>
        <v/>
      </c>
      <c r="B87" s="109" t="str">
        <f t="shared" si="8"/>
        <v/>
      </c>
      <c r="C87" s="109" t="str">
        <f t="shared" si="9"/>
        <v/>
      </c>
      <c r="D87" s="110"/>
      <c r="E87" s="114"/>
      <c r="F87" s="103"/>
      <c r="G87" s="103"/>
      <c r="H87" s="103"/>
      <c r="I87" s="117"/>
      <c r="J87" s="112"/>
      <c r="K87" s="559">
        <f t="shared" si="10"/>
        <v>0</v>
      </c>
      <c r="L87" s="117"/>
      <c r="M87" s="113"/>
      <c r="N87" s="103"/>
      <c r="O87" s="103"/>
      <c r="P87" s="116"/>
      <c r="Q87" s="509"/>
      <c r="R87" s="510"/>
    </row>
    <row r="88" spans="1:18" s="359" customFormat="1" ht="35.1" customHeight="1" x14ac:dyDescent="0.25">
      <c r="A88" s="109" t="str">
        <f t="shared" si="7"/>
        <v/>
      </c>
      <c r="B88" s="109" t="str">
        <f t="shared" si="8"/>
        <v/>
      </c>
      <c r="C88" s="109" t="str">
        <f t="shared" si="9"/>
        <v/>
      </c>
      <c r="D88" s="110"/>
      <c r="E88" s="114"/>
      <c r="F88" s="103"/>
      <c r="G88" s="103"/>
      <c r="H88" s="103"/>
      <c r="I88" s="117"/>
      <c r="J88" s="112"/>
      <c r="K88" s="559">
        <f t="shared" si="10"/>
        <v>0</v>
      </c>
      <c r="L88" s="117"/>
      <c r="M88" s="113"/>
      <c r="N88" s="103"/>
      <c r="O88" s="103"/>
      <c r="P88" s="116"/>
      <c r="Q88" s="509"/>
      <c r="R88" s="510"/>
    </row>
    <row r="89" spans="1:18" s="359" customFormat="1" ht="35.1" customHeight="1" x14ac:dyDescent="0.25">
      <c r="A89" s="109" t="str">
        <f t="shared" si="7"/>
        <v/>
      </c>
      <c r="B89" s="109" t="str">
        <f t="shared" si="8"/>
        <v/>
      </c>
      <c r="C89" s="109" t="str">
        <f t="shared" si="9"/>
        <v/>
      </c>
      <c r="D89" s="110"/>
      <c r="E89" s="114"/>
      <c r="F89" s="103"/>
      <c r="G89" s="103"/>
      <c r="H89" s="103"/>
      <c r="I89" s="117"/>
      <c r="J89" s="112"/>
      <c r="K89" s="559">
        <f t="shared" si="10"/>
        <v>0</v>
      </c>
      <c r="L89" s="117"/>
      <c r="M89" s="113"/>
      <c r="N89" s="103"/>
      <c r="O89" s="103"/>
      <c r="P89" s="116"/>
      <c r="Q89" s="509"/>
      <c r="R89" s="510"/>
    </row>
    <row r="90" spans="1:18" s="359" customFormat="1" ht="35.1" customHeight="1" x14ac:dyDescent="0.25">
      <c r="A90" s="109" t="str">
        <f t="shared" si="7"/>
        <v/>
      </c>
      <c r="B90" s="109" t="str">
        <f t="shared" si="8"/>
        <v/>
      </c>
      <c r="C90" s="109" t="str">
        <f t="shared" si="9"/>
        <v/>
      </c>
      <c r="D90" s="110"/>
      <c r="E90" s="114"/>
      <c r="F90" s="103"/>
      <c r="G90" s="103"/>
      <c r="H90" s="103"/>
      <c r="I90" s="117"/>
      <c r="J90" s="112"/>
      <c r="K90" s="559">
        <f t="shared" si="10"/>
        <v>0</v>
      </c>
      <c r="L90" s="117"/>
      <c r="M90" s="113"/>
      <c r="N90" s="103"/>
      <c r="O90" s="103"/>
      <c r="P90" s="116"/>
      <c r="Q90" s="509"/>
      <c r="R90" s="510"/>
    </row>
    <row r="91" spans="1:18" s="359" customFormat="1" ht="35.1" customHeight="1" x14ac:dyDescent="0.25">
      <c r="A91" s="109" t="str">
        <f t="shared" si="7"/>
        <v/>
      </c>
      <c r="B91" s="109" t="str">
        <f t="shared" si="8"/>
        <v/>
      </c>
      <c r="C91" s="109" t="str">
        <f t="shared" si="9"/>
        <v/>
      </c>
      <c r="D91" s="110"/>
      <c r="E91" s="114"/>
      <c r="F91" s="103"/>
      <c r="G91" s="103"/>
      <c r="H91" s="103"/>
      <c r="I91" s="117"/>
      <c r="J91" s="112"/>
      <c r="K91" s="559">
        <f t="shared" si="10"/>
        <v>0</v>
      </c>
      <c r="L91" s="117"/>
      <c r="M91" s="113"/>
      <c r="N91" s="103"/>
      <c r="O91" s="103"/>
      <c r="P91" s="116"/>
      <c r="Q91" s="509"/>
      <c r="R91" s="510"/>
    </row>
    <row r="92" spans="1:18" s="359" customFormat="1" ht="35.1" customHeight="1" x14ac:dyDescent="0.25">
      <c r="A92" s="109" t="str">
        <f t="shared" si="7"/>
        <v/>
      </c>
      <c r="B92" s="109" t="str">
        <f t="shared" si="8"/>
        <v/>
      </c>
      <c r="C92" s="109" t="str">
        <f t="shared" si="9"/>
        <v/>
      </c>
      <c r="D92" s="110"/>
      <c r="E92" s="114"/>
      <c r="F92" s="103"/>
      <c r="G92" s="103"/>
      <c r="H92" s="103"/>
      <c r="I92" s="117"/>
      <c r="J92" s="112"/>
      <c r="K92" s="559">
        <f t="shared" si="10"/>
        <v>0</v>
      </c>
      <c r="L92" s="117"/>
      <c r="M92" s="113"/>
      <c r="N92" s="103"/>
      <c r="O92" s="103"/>
      <c r="P92" s="116"/>
      <c r="Q92" s="509"/>
      <c r="R92" s="510"/>
    </row>
    <row r="93" spans="1:18" s="359" customFormat="1" ht="35.1" customHeight="1" x14ac:dyDescent="0.25">
      <c r="A93" s="109" t="str">
        <f t="shared" si="7"/>
        <v/>
      </c>
      <c r="B93" s="109" t="str">
        <f t="shared" si="8"/>
        <v/>
      </c>
      <c r="C93" s="109" t="str">
        <f t="shared" si="9"/>
        <v/>
      </c>
      <c r="D93" s="110"/>
      <c r="E93" s="114"/>
      <c r="F93" s="103"/>
      <c r="G93" s="103"/>
      <c r="H93" s="103"/>
      <c r="I93" s="117"/>
      <c r="J93" s="112"/>
      <c r="K93" s="559">
        <f t="shared" si="10"/>
        <v>0</v>
      </c>
      <c r="L93" s="117"/>
      <c r="M93" s="113"/>
      <c r="N93" s="103"/>
      <c r="O93" s="103"/>
      <c r="P93" s="116"/>
      <c r="Q93" s="509"/>
      <c r="R93" s="510"/>
    </row>
    <row r="94" spans="1:18" s="359" customFormat="1" ht="35.1" customHeight="1" x14ac:dyDescent="0.25">
      <c r="A94" s="109" t="str">
        <f t="shared" si="7"/>
        <v/>
      </c>
      <c r="B94" s="109" t="str">
        <f t="shared" si="8"/>
        <v/>
      </c>
      <c r="C94" s="109" t="str">
        <f t="shared" si="9"/>
        <v/>
      </c>
      <c r="D94" s="110"/>
      <c r="E94" s="114"/>
      <c r="F94" s="103"/>
      <c r="G94" s="103"/>
      <c r="H94" s="103"/>
      <c r="I94" s="117"/>
      <c r="J94" s="112"/>
      <c r="K94" s="559">
        <f t="shared" si="10"/>
        <v>0</v>
      </c>
      <c r="L94" s="117"/>
      <c r="M94" s="113"/>
      <c r="N94" s="103"/>
      <c r="O94" s="103"/>
      <c r="P94" s="116"/>
      <c r="Q94" s="509"/>
      <c r="R94" s="510"/>
    </row>
    <row r="95" spans="1:18" s="359" customFormat="1" ht="35.1" customHeight="1" x14ac:dyDescent="0.25">
      <c r="A95" s="109" t="str">
        <f t="shared" si="7"/>
        <v/>
      </c>
      <c r="B95" s="109" t="str">
        <f t="shared" si="8"/>
        <v/>
      </c>
      <c r="C95" s="109" t="str">
        <f t="shared" si="9"/>
        <v/>
      </c>
      <c r="D95" s="110"/>
      <c r="E95" s="114"/>
      <c r="F95" s="103"/>
      <c r="G95" s="103"/>
      <c r="H95" s="103"/>
      <c r="I95" s="117"/>
      <c r="J95" s="112"/>
      <c r="K95" s="559">
        <f t="shared" si="10"/>
        <v>0</v>
      </c>
      <c r="L95" s="117"/>
      <c r="M95" s="113"/>
      <c r="N95" s="103"/>
      <c r="O95" s="103"/>
      <c r="P95" s="116"/>
      <c r="Q95" s="509"/>
      <c r="R95" s="510"/>
    </row>
    <row r="96" spans="1:18" s="359" customFormat="1" ht="35.1" customHeight="1" x14ac:dyDescent="0.25">
      <c r="A96" s="109" t="str">
        <f t="shared" si="7"/>
        <v/>
      </c>
      <c r="B96" s="109" t="str">
        <f t="shared" si="8"/>
        <v/>
      </c>
      <c r="C96" s="109" t="str">
        <f t="shared" si="9"/>
        <v/>
      </c>
      <c r="D96" s="110"/>
      <c r="E96" s="114"/>
      <c r="F96" s="103"/>
      <c r="G96" s="103"/>
      <c r="H96" s="103"/>
      <c r="I96" s="117"/>
      <c r="J96" s="112"/>
      <c r="K96" s="559">
        <f t="shared" si="10"/>
        <v>0</v>
      </c>
      <c r="L96" s="117"/>
      <c r="M96" s="113"/>
      <c r="N96" s="103"/>
      <c r="O96" s="103"/>
      <c r="P96" s="116"/>
      <c r="Q96" s="509"/>
      <c r="R96" s="510"/>
    </row>
    <row r="97" spans="1:18" s="359" customFormat="1" ht="35.1" customHeight="1" x14ac:dyDescent="0.25">
      <c r="A97" s="109" t="str">
        <f t="shared" si="7"/>
        <v/>
      </c>
      <c r="B97" s="109" t="str">
        <f t="shared" si="8"/>
        <v/>
      </c>
      <c r="C97" s="109" t="str">
        <f t="shared" si="9"/>
        <v/>
      </c>
      <c r="D97" s="110"/>
      <c r="E97" s="114"/>
      <c r="F97" s="103"/>
      <c r="G97" s="103"/>
      <c r="H97" s="103"/>
      <c r="I97" s="117"/>
      <c r="J97" s="112"/>
      <c r="K97" s="559">
        <f t="shared" si="10"/>
        <v>0</v>
      </c>
      <c r="L97" s="117"/>
      <c r="M97" s="113"/>
      <c r="N97" s="103"/>
      <c r="O97" s="103"/>
      <c r="P97" s="116"/>
      <c r="Q97" s="509"/>
      <c r="R97" s="510"/>
    </row>
    <row r="98" spans="1:18" s="359" customFormat="1" ht="35.1" customHeight="1" x14ac:dyDescent="0.25">
      <c r="A98" s="109" t="str">
        <f t="shared" si="7"/>
        <v/>
      </c>
      <c r="B98" s="109" t="str">
        <f t="shared" si="8"/>
        <v/>
      </c>
      <c r="C98" s="109" t="str">
        <f t="shared" si="9"/>
        <v/>
      </c>
      <c r="D98" s="110"/>
      <c r="E98" s="114"/>
      <c r="F98" s="103"/>
      <c r="G98" s="103"/>
      <c r="H98" s="103"/>
      <c r="I98" s="117"/>
      <c r="J98" s="112"/>
      <c r="K98" s="559">
        <f t="shared" si="10"/>
        <v>0</v>
      </c>
      <c r="L98" s="117"/>
      <c r="M98" s="113"/>
      <c r="N98" s="103"/>
      <c r="O98" s="103"/>
      <c r="P98" s="116"/>
      <c r="Q98" s="509"/>
      <c r="R98" s="510"/>
    </row>
    <row r="99" spans="1:18" s="359" customFormat="1" ht="35.1" customHeight="1" x14ac:dyDescent="0.25">
      <c r="A99" s="109" t="str">
        <f t="shared" si="7"/>
        <v/>
      </c>
      <c r="B99" s="109" t="str">
        <f t="shared" si="8"/>
        <v/>
      </c>
      <c r="C99" s="109" t="str">
        <f t="shared" si="9"/>
        <v/>
      </c>
      <c r="D99" s="110"/>
      <c r="E99" s="114"/>
      <c r="F99" s="103"/>
      <c r="G99" s="103"/>
      <c r="H99" s="103"/>
      <c r="I99" s="117"/>
      <c r="J99" s="112"/>
      <c r="K99" s="559">
        <f t="shared" si="10"/>
        <v>0</v>
      </c>
      <c r="L99" s="117"/>
      <c r="M99" s="113"/>
      <c r="N99" s="103"/>
      <c r="O99" s="103"/>
      <c r="P99" s="116"/>
      <c r="Q99" s="509"/>
      <c r="R99" s="510"/>
    </row>
    <row r="100" spans="1:18" s="359" customFormat="1" ht="35.1" customHeight="1" x14ac:dyDescent="0.25">
      <c r="A100" s="109" t="str">
        <f t="shared" si="7"/>
        <v/>
      </c>
      <c r="B100" s="109" t="str">
        <f t="shared" si="8"/>
        <v/>
      </c>
      <c r="C100" s="109" t="str">
        <f t="shared" si="9"/>
        <v/>
      </c>
      <c r="D100" s="110"/>
      <c r="E100" s="114"/>
      <c r="F100" s="103"/>
      <c r="G100" s="103"/>
      <c r="H100" s="103"/>
      <c r="I100" s="117"/>
      <c r="J100" s="112"/>
      <c r="K100" s="559">
        <f t="shared" si="10"/>
        <v>0</v>
      </c>
      <c r="L100" s="117"/>
      <c r="M100" s="113"/>
      <c r="N100" s="103"/>
      <c r="O100" s="103"/>
      <c r="P100" s="116"/>
      <c r="Q100" s="509"/>
      <c r="R100" s="510"/>
    </row>
    <row r="101" spans="1:18" s="359" customFormat="1" ht="35.1" customHeight="1" x14ac:dyDescent="0.25">
      <c r="A101" s="109" t="str">
        <f t="shared" si="7"/>
        <v/>
      </c>
      <c r="B101" s="109" t="str">
        <f t="shared" si="8"/>
        <v/>
      </c>
      <c r="C101" s="109" t="str">
        <f t="shared" si="9"/>
        <v/>
      </c>
      <c r="D101" s="110"/>
      <c r="E101" s="114"/>
      <c r="F101" s="103"/>
      <c r="G101" s="103"/>
      <c r="H101" s="103"/>
      <c r="I101" s="117"/>
      <c r="J101" s="112"/>
      <c r="K101" s="559">
        <f t="shared" si="10"/>
        <v>0</v>
      </c>
      <c r="L101" s="117"/>
      <c r="M101" s="113"/>
      <c r="N101" s="103"/>
      <c r="O101" s="103"/>
      <c r="P101" s="116"/>
      <c r="Q101" s="509"/>
      <c r="R101" s="510"/>
    </row>
    <row r="102" spans="1:18" s="359" customFormat="1" ht="35.1" customHeight="1" x14ac:dyDescent="0.25">
      <c r="A102" s="109" t="str">
        <f t="shared" si="7"/>
        <v/>
      </c>
      <c r="B102" s="109" t="str">
        <f t="shared" si="8"/>
        <v/>
      </c>
      <c r="C102" s="109" t="str">
        <f t="shared" si="9"/>
        <v/>
      </c>
      <c r="D102" s="110"/>
      <c r="E102" s="114"/>
      <c r="F102" s="103"/>
      <c r="G102" s="103"/>
      <c r="H102" s="103"/>
      <c r="I102" s="117"/>
      <c r="J102" s="112"/>
      <c r="K102" s="559">
        <f t="shared" si="10"/>
        <v>0</v>
      </c>
      <c r="L102" s="117"/>
      <c r="M102" s="113"/>
      <c r="N102" s="103"/>
      <c r="O102" s="103"/>
      <c r="P102" s="116"/>
      <c r="Q102" s="509"/>
      <c r="R102" s="510"/>
    </row>
    <row r="103" spans="1:18" s="359" customFormat="1" ht="35.1" customHeight="1" x14ac:dyDescent="0.25">
      <c r="A103" s="109" t="str">
        <f t="shared" si="7"/>
        <v/>
      </c>
      <c r="B103" s="109" t="str">
        <f t="shared" si="8"/>
        <v/>
      </c>
      <c r="C103" s="109" t="str">
        <f t="shared" si="9"/>
        <v/>
      </c>
      <c r="D103" s="110"/>
      <c r="E103" s="114"/>
      <c r="F103" s="103"/>
      <c r="G103" s="103"/>
      <c r="H103" s="103"/>
      <c r="I103" s="117"/>
      <c r="J103" s="112"/>
      <c r="K103" s="559">
        <f t="shared" si="10"/>
        <v>0</v>
      </c>
      <c r="L103" s="117"/>
      <c r="M103" s="113"/>
      <c r="N103" s="103"/>
      <c r="O103" s="103"/>
      <c r="P103" s="116"/>
      <c r="Q103" s="509"/>
      <c r="R103" s="510"/>
    </row>
    <row r="104" spans="1:18" s="359" customFormat="1" ht="35.1" customHeight="1" x14ac:dyDescent="0.25">
      <c r="A104" s="109" t="str">
        <f t="shared" si="7"/>
        <v/>
      </c>
      <c r="B104" s="109" t="str">
        <f t="shared" si="8"/>
        <v/>
      </c>
      <c r="C104" s="109" t="str">
        <f t="shared" si="9"/>
        <v/>
      </c>
      <c r="D104" s="110"/>
      <c r="E104" s="114"/>
      <c r="F104" s="103"/>
      <c r="G104" s="103"/>
      <c r="H104" s="103"/>
      <c r="I104" s="117"/>
      <c r="J104" s="112"/>
      <c r="K104" s="559">
        <f t="shared" si="10"/>
        <v>0</v>
      </c>
      <c r="L104" s="117"/>
      <c r="M104" s="113"/>
      <c r="N104" s="103"/>
      <c r="O104" s="103"/>
      <c r="P104" s="116"/>
      <c r="Q104" s="509"/>
      <c r="R104" s="510"/>
    </row>
    <row r="105" spans="1:18" s="359" customFormat="1" ht="35.1" customHeight="1" x14ac:dyDescent="0.25">
      <c r="A105" s="109" t="str">
        <f t="shared" si="7"/>
        <v/>
      </c>
      <c r="B105" s="109" t="str">
        <f t="shared" si="8"/>
        <v/>
      </c>
      <c r="C105" s="109" t="str">
        <f t="shared" si="9"/>
        <v/>
      </c>
      <c r="D105" s="110"/>
      <c r="E105" s="114"/>
      <c r="F105" s="103"/>
      <c r="G105" s="103"/>
      <c r="H105" s="103"/>
      <c r="I105" s="117"/>
      <c r="J105" s="112"/>
      <c r="K105" s="559">
        <f t="shared" si="10"/>
        <v>0</v>
      </c>
      <c r="L105" s="117"/>
      <c r="M105" s="113"/>
      <c r="N105" s="103"/>
      <c r="O105" s="103"/>
      <c r="P105" s="116"/>
      <c r="Q105" s="509"/>
      <c r="R105" s="510"/>
    </row>
    <row r="106" spans="1:18" s="359" customFormat="1" ht="35.1" customHeight="1" x14ac:dyDescent="0.25">
      <c r="A106" s="109" t="str">
        <f t="shared" si="7"/>
        <v/>
      </c>
      <c r="B106" s="109" t="str">
        <f t="shared" si="8"/>
        <v/>
      </c>
      <c r="C106" s="109" t="str">
        <f t="shared" si="9"/>
        <v/>
      </c>
      <c r="D106" s="110"/>
      <c r="E106" s="114"/>
      <c r="F106" s="103"/>
      <c r="G106" s="103"/>
      <c r="H106" s="103"/>
      <c r="I106" s="117"/>
      <c r="J106" s="112"/>
      <c r="K106" s="559">
        <f t="shared" si="10"/>
        <v>0</v>
      </c>
      <c r="L106" s="117"/>
      <c r="M106" s="113"/>
      <c r="N106" s="103"/>
      <c r="O106" s="103"/>
      <c r="P106" s="116"/>
      <c r="Q106" s="509"/>
      <c r="R106" s="510"/>
    </row>
    <row r="107" spans="1:18" s="359" customFormat="1" ht="35.1" customHeight="1" x14ac:dyDescent="0.25">
      <c r="A107" s="109" t="str">
        <f t="shared" si="7"/>
        <v/>
      </c>
      <c r="B107" s="109" t="str">
        <f t="shared" ref="B107:B138" si="11">IF(D107&gt;0,$F$3,"")</f>
        <v/>
      </c>
      <c r="C107" s="109" t="str">
        <f t="shared" ref="C107:C138" si="12">IF(D107&gt;0,$F$5,"")</f>
        <v/>
      </c>
      <c r="D107" s="110"/>
      <c r="E107" s="114"/>
      <c r="F107" s="103"/>
      <c r="G107" s="103"/>
      <c r="H107" s="103"/>
      <c r="I107" s="117"/>
      <c r="J107" s="112"/>
      <c r="K107" s="559">
        <f t="shared" si="10"/>
        <v>0</v>
      </c>
      <c r="L107" s="117"/>
      <c r="M107" s="113"/>
      <c r="N107" s="103"/>
      <c r="O107" s="103"/>
      <c r="P107" s="116"/>
      <c r="Q107" s="509"/>
      <c r="R107" s="510"/>
    </row>
    <row r="108" spans="1:18" s="359" customFormat="1" ht="35.1" customHeight="1" x14ac:dyDescent="0.25">
      <c r="A108" s="109" t="str">
        <f t="shared" si="7"/>
        <v/>
      </c>
      <c r="B108" s="109" t="str">
        <f t="shared" si="11"/>
        <v/>
      </c>
      <c r="C108" s="109" t="str">
        <f t="shared" si="12"/>
        <v/>
      </c>
      <c r="D108" s="110"/>
      <c r="E108" s="114"/>
      <c r="F108" s="103"/>
      <c r="G108" s="103"/>
      <c r="H108" s="103"/>
      <c r="I108" s="117"/>
      <c r="J108" s="112"/>
      <c r="K108" s="559">
        <f t="shared" si="10"/>
        <v>0</v>
      </c>
      <c r="L108" s="117"/>
      <c r="M108" s="113"/>
      <c r="N108" s="103"/>
      <c r="O108" s="103"/>
      <c r="P108" s="116"/>
      <c r="Q108" s="509"/>
      <c r="R108" s="510"/>
    </row>
    <row r="109" spans="1:18" s="359" customFormat="1" ht="35.1" customHeight="1" x14ac:dyDescent="0.25">
      <c r="A109" s="109" t="str">
        <f t="shared" si="7"/>
        <v/>
      </c>
      <c r="B109" s="109" t="str">
        <f t="shared" si="11"/>
        <v/>
      </c>
      <c r="C109" s="109" t="str">
        <f t="shared" si="12"/>
        <v/>
      </c>
      <c r="D109" s="110"/>
      <c r="E109" s="114"/>
      <c r="F109" s="103"/>
      <c r="G109" s="103"/>
      <c r="H109" s="103"/>
      <c r="I109" s="117"/>
      <c r="J109" s="112"/>
      <c r="K109" s="559">
        <f t="shared" si="10"/>
        <v>0</v>
      </c>
      <c r="L109" s="117"/>
      <c r="M109" s="113"/>
      <c r="N109" s="103"/>
      <c r="O109" s="103"/>
      <c r="P109" s="116"/>
      <c r="Q109" s="509"/>
      <c r="R109" s="510"/>
    </row>
    <row r="110" spans="1:18" s="359" customFormat="1" ht="35.1" customHeight="1" x14ac:dyDescent="0.25">
      <c r="A110" s="109" t="str">
        <f t="shared" si="7"/>
        <v/>
      </c>
      <c r="B110" s="109" t="str">
        <f t="shared" si="11"/>
        <v/>
      </c>
      <c r="C110" s="109" t="str">
        <f t="shared" si="12"/>
        <v/>
      </c>
      <c r="D110" s="110"/>
      <c r="E110" s="114"/>
      <c r="F110" s="103"/>
      <c r="G110" s="103"/>
      <c r="H110" s="103"/>
      <c r="I110" s="117"/>
      <c r="J110" s="112"/>
      <c r="K110" s="559">
        <f t="shared" si="10"/>
        <v>0</v>
      </c>
      <c r="L110" s="117"/>
      <c r="M110" s="113"/>
      <c r="N110" s="103"/>
      <c r="O110" s="103"/>
      <c r="P110" s="116"/>
      <c r="Q110" s="509"/>
      <c r="R110" s="510"/>
    </row>
    <row r="111" spans="1:18" s="359" customFormat="1" ht="35.1" customHeight="1" x14ac:dyDescent="0.25">
      <c r="A111" s="109" t="str">
        <f t="shared" si="7"/>
        <v/>
      </c>
      <c r="B111" s="109" t="str">
        <f t="shared" si="11"/>
        <v/>
      </c>
      <c r="C111" s="109" t="str">
        <f t="shared" si="12"/>
        <v/>
      </c>
      <c r="D111" s="110"/>
      <c r="E111" s="114"/>
      <c r="F111" s="103"/>
      <c r="G111" s="103"/>
      <c r="H111" s="103"/>
      <c r="I111" s="117"/>
      <c r="J111" s="112"/>
      <c r="K111" s="559">
        <f t="shared" si="10"/>
        <v>0</v>
      </c>
      <c r="L111" s="117"/>
      <c r="M111" s="113"/>
      <c r="N111" s="103"/>
      <c r="O111" s="103"/>
      <c r="P111" s="116"/>
      <c r="Q111" s="509"/>
      <c r="R111" s="510"/>
    </row>
    <row r="112" spans="1:18" s="359" customFormat="1" ht="35.1" customHeight="1" x14ac:dyDescent="0.25">
      <c r="A112" s="109" t="str">
        <f t="shared" si="7"/>
        <v/>
      </c>
      <c r="B112" s="109" t="str">
        <f t="shared" si="11"/>
        <v/>
      </c>
      <c r="C112" s="109" t="str">
        <f t="shared" si="12"/>
        <v/>
      </c>
      <c r="D112" s="110"/>
      <c r="E112" s="114"/>
      <c r="F112" s="103"/>
      <c r="G112" s="103"/>
      <c r="H112" s="103"/>
      <c r="I112" s="117"/>
      <c r="J112" s="112"/>
      <c r="K112" s="559">
        <f t="shared" si="10"/>
        <v>0</v>
      </c>
      <c r="L112" s="117"/>
      <c r="M112" s="113"/>
      <c r="N112" s="103"/>
      <c r="O112" s="103"/>
      <c r="P112" s="116"/>
      <c r="Q112" s="509"/>
      <c r="R112" s="510"/>
    </row>
    <row r="113" spans="1:18" s="359" customFormat="1" ht="35.1" customHeight="1" x14ac:dyDescent="0.25">
      <c r="A113" s="109" t="str">
        <f t="shared" si="7"/>
        <v/>
      </c>
      <c r="B113" s="109" t="str">
        <f t="shared" si="11"/>
        <v/>
      </c>
      <c r="C113" s="109" t="str">
        <f t="shared" si="12"/>
        <v/>
      </c>
      <c r="D113" s="110"/>
      <c r="E113" s="114"/>
      <c r="F113" s="103"/>
      <c r="G113" s="103"/>
      <c r="H113" s="103"/>
      <c r="I113" s="117"/>
      <c r="J113" s="112"/>
      <c r="K113" s="559">
        <f t="shared" si="10"/>
        <v>0</v>
      </c>
      <c r="L113" s="117"/>
      <c r="M113" s="113"/>
      <c r="N113" s="103"/>
      <c r="O113" s="103"/>
      <c r="P113" s="116"/>
      <c r="Q113" s="509"/>
      <c r="R113" s="510"/>
    </row>
    <row r="114" spans="1:18" s="359" customFormat="1" ht="35.1" customHeight="1" x14ac:dyDescent="0.25">
      <c r="A114" s="109" t="str">
        <f t="shared" si="7"/>
        <v/>
      </c>
      <c r="B114" s="109" t="str">
        <f t="shared" si="11"/>
        <v/>
      </c>
      <c r="C114" s="109" t="str">
        <f t="shared" si="12"/>
        <v/>
      </c>
      <c r="D114" s="110"/>
      <c r="E114" s="114"/>
      <c r="F114" s="103"/>
      <c r="G114" s="103"/>
      <c r="H114" s="103"/>
      <c r="I114" s="117"/>
      <c r="J114" s="112"/>
      <c r="K114" s="559">
        <f t="shared" si="10"/>
        <v>0</v>
      </c>
      <c r="L114" s="117"/>
      <c r="M114" s="113"/>
      <c r="N114" s="103"/>
      <c r="O114" s="103"/>
      <c r="P114" s="116"/>
      <c r="Q114" s="509"/>
      <c r="R114" s="510"/>
    </row>
    <row r="115" spans="1:18" s="359" customFormat="1" ht="35.1" customHeight="1" x14ac:dyDescent="0.25">
      <c r="A115" s="109" t="str">
        <f t="shared" si="7"/>
        <v/>
      </c>
      <c r="B115" s="109" t="str">
        <f t="shared" si="11"/>
        <v/>
      </c>
      <c r="C115" s="109" t="str">
        <f t="shared" si="12"/>
        <v/>
      </c>
      <c r="D115" s="110"/>
      <c r="E115" s="114"/>
      <c r="F115" s="103"/>
      <c r="G115" s="103"/>
      <c r="H115" s="103"/>
      <c r="I115" s="117"/>
      <c r="J115" s="112"/>
      <c r="K115" s="559">
        <f t="shared" si="10"/>
        <v>0</v>
      </c>
      <c r="L115" s="117"/>
      <c r="M115" s="113"/>
      <c r="N115" s="103"/>
      <c r="O115" s="103"/>
      <c r="P115" s="116"/>
      <c r="Q115" s="509"/>
      <c r="R115" s="510"/>
    </row>
    <row r="116" spans="1:18" s="359" customFormat="1" ht="35.1" customHeight="1" x14ac:dyDescent="0.25">
      <c r="A116" s="109" t="str">
        <f t="shared" si="7"/>
        <v/>
      </c>
      <c r="B116" s="109" t="str">
        <f t="shared" si="11"/>
        <v/>
      </c>
      <c r="C116" s="109" t="str">
        <f t="shared" si="12"/>
        <v/>
      </c>
      <c r="D116" s="110"/>
      <c r="E116" s="114"/>
      <c r="F116" s="103"/>
      <c r="G116" s="103"/>
      <c r="H116" s="103"/>
      <c r="I116" s="117"/>
      <c r="J116" s="112"/>
      <c r="K116" s="559">
        <f t="shared" si="10"/>
        <v>0</v>
      </c>
      <c r="L116" s="117"/>
      <c r="M116" s="113"/>
      <c r="N116" s="103"/>
      <c r="O116" s="103"/>
      <c r="P116" s="116"/>
      <c r="Q116" s="509"/>
      <c r="R116" s="510"/>
    </row>
    <row r="117" spans="1:18" s="359" customFormat="1" ht="35.1" customHeight="1" x14ac:dyDescent="0.25">
      <c r="A117" s="109" t="str">
        <f t="shared" si="7"/>
        <v/>
      </c>
      <c r="B117" s="109" t="str">
        <f t="shared" si="11"/>
        <v/>
      </c>
      <c r="C117" s="109" t="str">
        <f t="shared" si="12"/>
        <v/>
      </c>
      <c r="D117" s="110"/>
      <c r="E117" s="114"/>
      <c r="F117" s="103"/>
      <c r="G117" s="103"/>
      <c r="H117" s="103"/>
      <c r="I117" s="117"/>
      <c r="J117" s="112"/>
      <c r="K117" s="559">
        <f t="shared" si="10"/>
        <v>0</v>
      </c>
      <c r="L117" s="117"/>
      <c r="M117" s="113"/>
      <c r="N117" s="103"/>
      <c r="O117" s="103"/>
      <c r="P117" s="116"/>
      <c r="Q117" s="509"/>
      <c r="R117" s="510"/>
    </row>
    <row r="118" spans="1:18" s="359" customFormat="1" ht="35.1" customHeight="1" x14ac:dyDescent="0.25">
      <c r="A118" s="109" t="str">
        <f t="shared" si="7"/>
        <v/>
      </c>
      <c r="B118" s="109" t="str">
        <f t="shared" si="11"/>
        <v/>
      </c>
      <c r="C118" s="109" t="str">
        <f t="shared" si="12"/>
        <v/>
      </c>
      <c r="D118" s="110"/>
      <c r="E118" s="114"/>
      <c r="F118" s="103"/>
      <c r="G118" s="103"/>
      <c r="H118" s="103"/>
      <c r="I118" s="117"/>
      <c r="J118" s="112"/>
      <c r="K118" s="559">
        <f t="shared" si="10"/>
        <v>0</v>
      </c>
      <c r="L118" s="117"/>
      <c r="M118" s="113"/>
      <c r="N118" s="103"/>
      <c r="O118" s="103"/>
      <c r="P118" s="116"/>
      <c r="Q118" s="509"/>
      <c r="R118" s="510"/>
    </row>
    <row r="119" spans="1:18" s="359" customFormat="1" ht="35.1" customHeight="1" x14ac:dyDescent="0.25">
      <c r="A119" s="109" t="str">
        <f t="shared" si="7"/>
        <v/>
      </c>
      <c r="B119" s="109" t="str">
        <f t="shared" si="11"/>
        <v/>
      </c>
      <c r="C119" s="109" t="str">
        <f t="shared" si="12"/>
        <v/>
      </c>
      <c r="D119" s="110"/>
      <c r="E119" s="114"/>
      <c r="F119" s="103"/>
      <c r="G119" s="103"/>
      <c r="H119" s="103"/>
      <c r="I119" s="117"/>
      <c r="J119" s="112"/>
      <c r="K119" s="559">
        <f t="shared" si="10"/>
        <v>0</v>
      </c>
      <c r="L119" s="117"/>
      <c r="M119" s="113"/>
      <c r="N119" s="103"/>
      <c r="O119" s="103"/>
      <c r="P119" s="116"/>
      <c r="Q119" s="509"/>
      <c r="R119" s="510"/>
    </row>
    <row r="120" spans="1:18" s="359" customFormat="1" ht="35.1" customHeight="1" x14ac:dyDescent="0.25">
      <c r="A120" s="109" t="str">
        <f t="shared" si="7"/>
        <v/>
      </c>
      <c r="B120" s="109" t="str">
        <f t="shared" si="11"/>
        <v/>
      </c>
      <c r="C120" s="109" t="str">
        <f t="shared" si="12"/>
        <v/>
      </c>
      <c r="D120" s="110"/>
      <c r="E120" s="114"/>
      <c r="F120" s="103"/>
      <c r="G120" s="103"/>
      <c r="H120" s="103"/>
      <c r="I120" s="117"/>
      <c r="J120" s="112"/>
      <c r="K120" s="559">
        <f t="shared" si="10"/>
        <v>0</v>
      </c>
      <c r="L120" s="117"/>
      <c r="M120" s="113"/>
      <c r="N120" s="103"/>
      <c r="O120" s="103"/>
      <c r="P120" s="116"/>
      <c r="Q120" s="509"/>
      <c r="R120" s="510"/>
    </row>
    <row r="121" spans="1:18" s="359" customFormat="1" ht="35.1" customHeight="1" x14ac:dyDescent="0.25">
      <c r="A121" s="109" t="str">
        <f t="shared" si="7"/>
        <v/>
      </c>
      <c r="B121" s="109" t="str">
        <f t="shared" si="11"/>
        <v/>
      </c>
      <c r="C121" s="109" t="str">
        <f t="shared" si="12"/>
        <v/>
      </c>
      <c r="D121" s="110"/>
      <c r="E121" s="114"/>
      <c r="F121" s="103"/>
      <c r="G121" s="103"/>
      <c r="H121" s="103"/>
      <c r="I121" s="117"/>
      <c r="J121" s="112"/>
      <c r="K121" s="559">
        <f t="shared" si="10"/>
        <v>0</v>
      </c>
      <c r="L121" s="117"/>
      <c r="M121" s="113"/>
      <c r="N121" s="103"/>
      <c r="O121" s="103"/>
      <c r="P121" s="116"/>
      <c r="Q121" s="509"/>
      <c r="R121" s="510"/>
    </row>
    <row r="122" spans="1:18" s="359" customFormat="1" ht="35.1" customHeight="1" x14ac:dyDescent="0.25">
      <c r="A122" s="109" t="str">
        <f t="shared" si="7"/>
        <v/>
      </c>
      <c r="B122" s="109" t="str">
        <f t="shared" si="11"/>
        <v/>
      </c>
      <c r="C122" s="109" t="str">
        <f t="shared" si="12"/>
        <v/>
      </c>
      <c r="D122" s="110"/>
      <c r="E122" s="114"/>
      <c r="F122" s="103"/>
      <c r="G122" s="103"/>
      <c r="H122" s="103"/>
      <c r="I122" s="117"/>
      <c r="J122" s="112"/>
      <c r="K122" s="559">
        <f t="shared" si="10"/>
        <v>0</v>
      </c>
      <c r="L122" s="117"/>
      <c r="M122" s="113"/>
      <c r="N122" s="103"/>
      <c r="O122" s="103"/>
      <c r="P122" s="116"/>
      <c r="Q122" s="509"/>
      <c r="R122" s="510"/>
    </row>
    <row r="123" spans="1:18" s="359" customFormat="1" ht="35.1" customHeight="1" x14ac:dyDescent="0.25">
      <c r="A123" s="109" t="str">
        <f t="shared" si="7"/>
        <v/>
      </c>
      <c r="B123" s="109" t="str">
        <f t="shared" si="11"/>
        <v/>
      </c>
      <c r="C123" s="109" t="str">
        <f t="shared" si="12"/>
        <v/>
      </c>
      <c r="D123" s="110"/>
      <c r="E123" s="114"/>
      <c r="F123" s="103"/>
      <c r="G123" s="103"/>
      <c r="H123" s="103"/>
      <c r="I123" s="117"/>
      <c r="J123" s="112"/>
      <c r="K123" s="559">
        <f t="shared" si="10"/>
        <v>0</v>
      </c>
      <c r="L123" s="117"/>
      <c r="M123" s="113"/>
      <c r="N123" s="103"/>
      <c r="O123" s="103"/>
      <c r="P123" s="116"/>
      <c r="Q123" s="509"/>
      <c r="R123" s="510"/>
    </row>
    <row r="124" spans="1:18" s="359" customFormat="1" ht="35.1" customHeight="1" x14ac:dyDescent="0.25">
      <c r="A124" s="109" t="str">
        <f t="shared" si="7"/>
        <v/>
      </c>
      <c r="B124" s="109" t="str">
        <f t="shared" si="11"/>
        <v/>
      </c>
      <c r="C124" s="109" t="str">
        <f t="shared" si="12"/>
        <v/>
      </c>
      <c r="D124" s="110"/>
      <c r="E124" s="114"/>
      <c r="F124" s="103"/>
      <c r="G124" s="103"/>
      <c r="H124" s="103"/>
      <c r="I124" s="117"/>
      <c r="J124" s="112"/>
      <c r="K124" s="559">
        <f t="shared" si="10"/>
        <v>0</v>
      </c>
      <c r="L124" s="117"/>
      <c r="M124" s="113"/>
      <c r="N124" s="103"/>
      <c r="O124" s="103"/>
      <c r="P124" s="116"/>
      <c r="Q124" s="509"/>
      <c r="R124" s="510"/>
    </row>
    <row r="125" spans="1:18" s="359" customFormat="1" ht="35.1" customHeight="1" x14ac:dyDescent="0.25">
      <c r="A125" s="109" t="str">
        <f t="shared" si="7"/>
        <v/>
      </c>
      <c r="B125" s="109" t="str">
        <f t="shared" si="11"/>
        <v/>
      </c>
      <c r="C125" s="109" t="str">
        <f t="shared" si="12"/>
        <v/>
      </c>
      <c r="D125" s="110"/>
      <c r="E125" s="114"/>
      <c r="F125" s="103"/>
      <c r="G125" s="103"/>
      <c r="H125" s="103"/>
      <c r="I125" s="117"/>
      <c r="J125" s="112"/>
      <c r="K125" s="559">
        <f t="shared" si="10"/>
        <v>0</v>
      </c>
      <c r="L125" s="117"/>
      <c r="M125" s="113"/>
      <c r="N125" s="103"/>
      <c r="O125" s="103"/>
      <c r="P125" s="116"/>
      <c r="Q125" s="509"/>
      <c r="R125" s="510"/>
    </row>
    <row r="126" spans="1:18" s="359" customFormat="1" ht="35.1" customHeight="1" x14ac:dyDescent="0.25">
      <c r="A126" s="109" t="str">
        <f t="shared" si="7"/>
        <v/>
      </c>
      <c r="B126" s="109" t="str">
        <f t="shared" si="11"/>
        <v/>
      </c>
      <c r="C126" s="109" t="str">
        <f t="shared" si="12"/>
        <v/>
      </c>
      <c r="D126" s="110"/>
      <c r="E126" s="114"/>
      <c r="F126" s="103"/>
      <c r="G126" s="103"/>
      <c r="H126" s="103"/>
      <c r="I126" s="117"/>
      <c r="J126" s="112"/>
      <c r="K126" s="559">
        <f t="shared" si="10"/>
        <v>0</v>
      </c>
      <c r="L126" s="117"/>
      <c r="M126" s="113"/>
      <c r="N126" s="103"/>
      <c r="O126" s="103"/>
      <c r="P126" s="116"/>
      <c r="Q126" s="509"/>
      <c r="R126" s="510"/>
    </row>
    <row r="127" spans="1:18" s="359" customFormat="1" ht="35.1" customHeight="1" x14ac:dyDescent="0.25">
      <c r="A127" s="109" t="str">
        <f t="shared" si="7"/>
        <v/>
      </c>
      <c r="B127" s="109" t="str">
        <f t="shared" si="11"/>
        <v/>
      </c>
      <c r="C127" s="109" t="str">
        <f t="shared" si="12"/>
        <v/>
      </c>
      <c r="D127" s="110"/>
      <c r="E127" s="114"/>
      <c r="F127" s="103"/>
      <c r="G127" s="103"/>
      <c r="H127" s="103"/>
      <c r="I127" s="117"/>
      <c r="J127" s="112"/>
      <c r="K127" s="559">
        <f t="shared" si="10"/>
        <v>0</v>
      </c>
      <c r="L127" s="117"/>
      <c r="M127" s="113"/>
      <c r="N127" s="103"/>
      <c r="O127" s="103"/>
      <c r="P127" s="116"/>
      <c r="Q127" s="509"/>
      <c r="R127" s="510"/>
    </row>
    <row r="128" spans="1:18" s="359" customFormat="1" ht="35.1" customHeight="1" x14ac:dyDescent="0.25">
      <c r="A128" s="109" t="str">
        <f t="shared" si="7"/>
        <v/>
      </c>
      <c r="B128" s="109" t="str">
        <f t="shared" si="11"/>
        <v/>
      </c>
      <c r="C128" s="109" t="str">
        <f t="shared" si="12"/>
        <v/>
      </c>
      <c r="D128" s="110"/>
      <c r="E128" s="114"/>
      <c r="F128" s="103"/>
      <c r="G128" s="103"/>
      <c r="H128" s="103"/>
      <c r="I128" s="117"/>
      <c r="J128" s="112"/>
      <c r="K128" s="559">
        <f t="shared" si="10"/>
        <v>0</v>
      </c>
      <c r="L128" s="117"/>
      <c r="M128" s="113"/>
      <c r="N128" s="103"/>
      <c r="O128" s="103"/>
      <c r="P128" s="116"/>
      <c r="Q128" s="509"/>
      <c r="R128" s="510"/>
    </row>
    <row r="129" spans="1:18" s="359" customFormat="1" ht="35.1" customHeight="1" x14ac:dyDescent="0.25">
      <c r="A129" s="109" t="str">
        <f t="shared" si="7"/>
        <v/>
      </c>
      <c r="B129" s="109" t="str">
        <f t="shared" si="11"/>
        <v/>
      </c>
      <c r="C129" s="109" t="str">
        <f t="shared" si="12"/>
        <v/>
      </c>
      <c r="D129" s="110"/>
      <c r="E129" s="114"/>
      <c r="F129" s="103"/>
      <c r="G129" s="103"/>
      <c r="H129" s="103"/>
      <c r="I129" s="117"/>
      <c r="J129" s="112"/>
      <c r="K129" s="559">
        <f t="shared" si="10"/>
        <v>0</v>
      </c>
      <c r="L129" s="117"/>
      <c r="M129" s="113"/>
      <c r="N129" s="103"/>
      <c r="O129" s="103"/>
      <c r="P129" s="116"/>
      <c r="Q129" s="509"/>
      <c r="R129" s="510"/>
    </row>
    <row r="130" spans="1:18" s="359" customFormat="1" ht="35.1" customHeight="1" x14ac:dyDescent="0.25">
      <c r="A130" s="109" t="str">
        <f t="shared" si="7"/>
        <v/>
      </c>
      <c r="B130" s="109" t="str">
        <f t="shared" si="11"/>
        <v/>
      </c>
      <c r="C130" s="109" t="str">
        <f t="shared" si="12"/>
        <v/>
      </c>
      <c r="D130" s="110"/>
      <c r="E130" s="114"/>
      <c r="F130" s="103"/>
      <c r="G130" s="103"/>
      <c r="H130" s="103"/>
      <c r="I130" s="117"/>
      <c r="J130" s="112"/>
      <c r="K130" s="559">
        <f t="shared" si="10"/>
        <v>0</v>
      </c>
      <c r="L130" s="117"/>
      <c r="M130" s="113"/>
      <c r="N130" s="103"/>
      <c r="O130" s="103"/>
      <c r="P130" s="116"/>
      <c r="Q130" s="509"/>
      <c r="R130" s="510"/>
    </row>
    <row r="131" spans="1:18" s="359" customFormat="1" ht="35.1" customHeight="1" x14ac:dyDescent="0.25">
      <c r="A131" s="109" t="str">
        <f t="shared" si="7"/>
        <v/>
      </c>
      <c r="B131" s="109" t="str">
        <f t="shared" si="11"/>
        <v/>
      </c>
      <c r="C131" s="109" t="str">
        <f t="shared" si="12"/>
        <v/>
      </c>
      <c r="D131" s="110"/>
      <c r="E131" s="114"/>
      <c r="F131" s="103"/>
      <c r="G131" s="103"/>
      <c r="H131" s="103"/>
      <c r="I131" s="117"/>
      <c r="J131" s="112"/>
      <c r="K131" s="559">
        <f t="shared" si="10"/>
        <v>0</v>
      </c>
      <c r="L131" s="117"/>
      <c r="M131" s="113"/>
      <c r="N131" s="103"/>
      <c r="O131" s="103"/>
      <c r="P131" s="116"/>
      <c r="Q131" s="509"/>
      <c r="R131" s="510"/>
    </row>
    <row r="132" spans="1:18" s="359" customFormat="1" ht="35.1" customHeight="1" x14ac:dyDescent="0.25">
      <c r="A132" s="109" t="str">
        <f t="shared" si="7"/>
        <v/>
      </c>
      <c r="B132" s="109" t="str">
        <f t="shared" si="11"/>
        <v/>
      </c>
      <c r="C132" s="109" t="str">
        <f t="shared" si="12"/>
        <v/>
      </c>
      <c r="D132" s="110"/>
      <c r="E132" s="114"/>
      <c r="F132" s="103"/>
      <c r="G132" s="103"/>
      <c r="H132" s="103"/>
      <c r="I132" s="117"/>
      <c r="J132" s="112"/>
      <c r="K132" s="559">
        <f t="shared" si="10"/>
        <v>0</v>
      </c>
      <c r="L132" s="117"/>
      <c r="M132" s="113"/>
      <c r="N132" s="103"/>
      <c r="O132" s="103"/>
      <c r="P132" s="116"/>
      <c r="Q132" s="509"/>
      <c r="R132" s="510"/>
    </row>
    <row r="133" spans="1:18" s="359" customFormat="1" ht="35.1" customHeight="1" x14ac:dyDescent="0.25">
      <c r="A133" s="109" t="str">
        <f t="shared" si="7"/>
        <v/>
      </c>
      <c r="B133" s="109" t="str">
        <f t="shared" si="11"/>
        <v/>
      </c>
      <c r="C133" s="109" t="str">
        <f t="shared" si="12"/>
        <v/>
      </c>
      <c r="D133" s="110"/>
      <c r="E133" s="114"/>
      <c r="F133" s="103"/>
      <c r="G133" s="103"/>
      <c r="H133" s="103"/>
      <c r="I133" s="117"/>
      <c r="J133" s="112"/>
      <c r="K133" s="559">
        <f t="shared" si="10"/>
        <v>0</v>
      </c>
      <c r="L133" s="117"/>
      <c r="M133" s="113"/>
      <c r="N133" s="103"/>
      <c r="O133" s="103"/>
      <c r="P133" s="116"/>
      <c r="Q133" s="509"/>
      <c r="R133" s="510"/>
    </row>
    <row r="134" spans="1:18" s="359" customFormat="1" ht="35.1" customHeight="1" x14ac:dyDescent="0.25">
      <c r="A134" s="109" t="str">
        <f t="shared" si="7"/>
        <v/>
      </c>
      <c r="B134" s="109" t="str">
        <f t="shared" si="11"/>
        <v/>
      </c>
      <c r="C134" s="109" t="str">
        <f t="shared" si="12"/>
        <v/>
      </c>
      <c r="D134" s="110"/>
      <c r="E134" s="114"/>
      <c r="F134" s="103"/>
      <c r="G134" s="103"/>
      <c r="H134" s="103"/>
      <c r="I134" s="117"/>
      <c r="J134" s="112"/>
      <c r="K134" s="559">
        <f t="shared" si="10"/>
        <v>0</v>
      </c>
      <c r="L134" s="117"/>
      <c r="M134" s="113"/>
      <c r="N134" s="103"/>
      <c r="O134" s="103"/>
      <c r="P134" s="116"/>
      <c r="Q134" s="509"/>
      <c r="R134" s="510"/>
    </row>
    <row r="135" spans="1:18" s="359" customFormat="1" ht="35.1" customHeight="1" x14ac:dyDescent="0.25">
      <c r="A135" s="109" t="str">
        <f t="shared" ref="A135:A195" si="13">IF(D135&gt;0,ROW()-10,"")</f>
        <v/>
      </c>
      <c r="B135" s="109" t="str">
        <f t="shared" si="11"/>
        <v/>
      </c>
      <c r="C135" s="109" t="str">
        <f t="shared" si="12"/>
        <v/>
      </c>
      <c r="D135" s="110"/>
      <c r="E135" s="114"/>
      <c r="F135" s="103"/>
      <c r="G135" s="103"/>
      <c r="H135" s="103"/>
      <c r="I135" s="117"/>
      <c r="J135" s="112"/>
      <c r="K135" s="559">
        <f t="shared" si="10"/>
        <v>0</v>
      </c>
      <c r="L135" s="117"/>
      <c r="M135" s="113"/>
      <c r="N135" s="103"/>
      <c r="O135" s="103"/>
      <c r="P135" s="116"/>
      <c r="Q135" s="509"/>
      <c r="R135" s="510"/>
    </row>
    <row r="136" spans="1:18" s="359" customFormat="1" ht="35.1" customHeight="1" x14ac:dyDescent="0.25">
      <c r="A136" s="109" t="str">
        <f t="shared" si="13"/>
        <v/>
      </c>
      <c r="B136" s="109" t="str">
        <f t="shared" si="11"/>
        <v/>
      </c>
      <c r="C136" s="109" t="str">
        <f t="shared" si="12"/>
        <v/>
      </c>
      <c r="D136" s="110"/>
      <c r="E136" s="114"/>
      <c r="F136" s="103"/>
      <c r="G136" s="103"/>
      <c r="H136" s="103"/>
      <c r="I136" s="117"/>
      <c r="J136" s="112"/>
      <c r="K136" s="559">
        <f t="shared" si="10"/>
        <v>0</v>
      </c>
      <c r="L136" s="117"/>
      <c r="M136" s="113"/>
      <c r="N136" s="103"/>
      <c r="O136" s="103"/>
      <c r="P136" s="116"/>
      <c r="Q136" s="509"/>
      <c r="R136" s="510"/>
    </row>
    <row r="137" spans="1:18" s="359" customFormat="1" ht="35.1" customHeight="1" x14ac:dyDescent="0.25">
      <c r="A137" s="109" t="str">
        <f t="shared" si="13"/>
        <v/>
      </c>
      <c r="B137" s="109" t="str">
        <f t="shared" si="11"/>
        <v/>
      </c>
      <c r="C137" s="109" t="str">
        <f t="shared" si="12"/>
        <v/>
      </c>
      <c r="D137" s="110"/>
      <c r="E137" s="114"/>
      <c r="F137" s="103"/>
      <c r="G137" s="103"/>
      <c r="H137" s="103"/>
      <c r="I137" s="117"/>
      <c r="J137" s="112"/>
      <c r="K137" s="559">
        <f t="shared" si="10"/>
        <v>0</v>
      </c>
      <c r="L137" s="117"/>
      <c r="M137" s="113"/>
      <c r="N137" s="103"/>
      <c r="O137" s="103"/>
      <c r="P137" s="116"/>
      <c r="Q137" s="509"/>
      <c r="R137" s="510"/>
    </row>
    <row r="138" spans="1:18" s="359" customFormat="1" ht="35.1" customHeight="1" x14ac:dyDescent="0.25">
      <c r="A138" s="109" t="str">
        <f t="shared" si="13"/>
        <v/>
      </c>
      <c r="B138" s="109" t="str">
        <f t="shared" si="11"/>
        <v/>
      </c>
      <c r="C138" s="109" t="str">
        <f t="shared" si="12"/>
        <v/>
      </c>
      <c r="D138" s="110"/>
      <c r="E138" s="114"/>
      <c r="F138" s="103"/>
      <c r="G138" s="103"/>
      <c r="H138" s="103"/>
      <c r="I138" s="117"/>
      <c r="J138" s="112"/>
      <c r="K138" s="559">
        <f t="shared" si="10"/>
        <v>0</v>
      </c>
      <c r="L138" s="117"/>
      <c r="M138" s="113"/>
      <c r="N138" s="103"/>
      <c r="O138" s="103"/>
      <c r="P138" s="116"/>
      <c r="Q138" s="509"/>
      <c r="R138" s="510"/>
    </row>
    <row r="139" spans="1:18" s="359" customFormat="1" ht="35.1" customHeight="1" x14ac:dyDescent="0.25">
      <c r="A139" s="109" t="str">
        <f t="shared" si="13"/>
        <v/>
      </c>
      <c r="B139" s="109" t="str">
        <f t="shared" ref="B139:B170" si="14">IF(D139&gt;0,$F$3,"")</f>
        <v/>
      </c>
      <c r="C139" s="109" t="str">
        <f t="shared" ref="C139:C170" si="15">IF(D139&gt;0,$F$5,"")</f>
        <v/>
      </c>
      <c r="D139" s="110"/>
      <c r="E139" s="114"/>
      <c r="F139" s="103"/>
      <c r="G139" s="103"/>
      <c r="H139" s="103"/>
      <c r="I139" s="117"/>
      <c r="J139" s="112"/>
      <c r="K139" s="559">
        <f t="shared" si="10"/>
        <v>0</v>
      </c>
      <c r="L139" s="117"/>
      <c r="M139" s="113"/>
      <c r="N139" s="103"/>
      <c r="O139" s="103"/>
      <c r="P139" s="116"/>
      <c r="Q139" s="509"/>
      <c r="R139" s="510"/>
    </row>
    <row r="140" spans="1:18" s="359" customFormat="1" ht="35.1" customHeight="1" x14ac:dyDescent="0.25">
      <c r="A140" s="109" t="str">
        <f t="shared" si="13"/>
        <v/>
      </c>
      <c r="B140" s="109" t="str">
        <f t="shared" si="14"/>
        <v/>
      </c>
      <c r="C140" s="109" t="str">
        <f t="shared" si="15"/>
        <v/>
      </c>
      <c r="D140" s="110"/>
      <c r="E140" s="114"/>
      <c r="F140" s="103"/>
      <c r="G140" s="103"/>
      <c r="H140" s="103"/>
      <c r="I140" s="117"/>
      <c r="J140" s="112"/>
      <c r="K140" s="559">
        <f t="shared" ref="K140:K203" si="16">H140-J140</f>
        <v>0</v>
      </c>
      <c r="L140" s="117"/>
      <c r="M140" s="113"/>
      <c r="N140" s="103"/>
      <c r="O140" s="103"/>
      <c r="P140" s="116"/>
      <c r="Q140" s="509"/>
      <c r="R140" s="510"/>
    </row>
    <row r="141" spans="1:18" s="359" customFormat="1" ht="35.1" customHeight="1" x14ac:dyDescent="0.25">
      <c r="A141" s="109" t="str">
        <f t="shared" si="13"/>
        <v/>
      </c>
      <c r="B141" s="109" t="str">
        <f t="shared" si="14"/>
        <v/>
      </c>
      <c r="C141" s="109" t="str">
        <f t="shared" si="15"/>
        <v/>
      </c>
      <c r="D141" s="110"/>
      <c r="E141" s="114"/>
      <c r="F141" s="103"/>
      <c r="G141" s="103"/>
      <c r="H141" s="103"/>
      <c r="I141" s="117"/>
      <c r="J141" s="112"/>
      <c r="K141" s="559">
        <f t="shared" si="16"/>
        <v>0</v>
      </c>
      <c r="L141" s="117"/>
      <c r="M141" s="113"/>
      <c r="N141" s="103"/>
      <c r="O141" s="103"/>
      <c r="P141" s="116"/>
      <c r="Q141" s="509"/>
      <c r="R141" s="510"/>
    </row>
    <row r="142" spans="1:18" s="359" customFormat="1" ht="35.1" customHeight="1" x14ac:dyDescent="0.25">
      <c r="A142" s="109" t="str">
        <f t="shared" si="13"/>
        <v/>
      </c>
      <c r="B142" s="109" t="str">
        <f t="shared" si="14"/>
        <v/>
      </c>
      <c r="C142" s="109" t="str">
        <f t="shared" si="15"/>
        <v/>
      </c>
      <c r="D142" s="110"/>
      <c r="E142" s="114"/>
      <c r="F142" s="103"/>
      <c r="G142" s="103"/>
      <c r="H142" s="103"/>
      <c r="I142" s="117"/>
      <c r="J142" s="112"/>
      <c r="K142" s="559">
        <f t="shared" si="16"/>
        <v>0</v>
      </c>
      <c r="L142" s="117"/>
      <c r="M142" s="113"/>
      <c r="N142" s="103"/>
      <c r="O142" s="103"/>
      <c r="P142" s="116"/>
      <c r="Q142" s="509"/>
      <c r="R142" s="510"/>
    </row>
    <row r="143" spans="1:18" s="359" customFormat="1" ht="35.1" customHeight="1" x14ac:dyDescent="0.25">
      <c r="A143" s="109" t="str">
        <f t="shared" si="13"/>
        <v/>
      </c>
      <c r="B143" s="109" t="str">
        <f t="shared" si="14"/>
        <v/>
      </c>
      <c r="C143" s="109" t="str">
        <f t="shared" si="15"/>
        <v/>
      </c>
      <c r="D143" s="110"/>
      <c r="E143" s="114"/>
      <c r="F143" s="103"/>
      <c r="G143" s="103"/>
      <c r="H143" s="103"/>
      <c r="I143" s="117"/>
      <c r="J143" s="112"/>
      <c r="K143" s="559">
        <f t="shared" si="16"/>
        <v>0</v>
      </c>
      <c r="L143" s="117"/>
      <c r="M143" s="113"/>
      <c r="N143" s="103"/>
      <c r="O143" s="103"/>
      <c r="P143" s="116"/>
      <c r="Q143" s="509"/>
      <c r="R143" s="510"/>
    </row>
    <row r="144" spans="1:18" s="359" customFormat="1" ht="35.1" customHeight="1" x14ac:dyDescent="0.25">
      <c r="A144" s="109" t="str">
        <f t="shared" si="13"/>
        <v/>
      </c>
      <c r="B144" s="109" t="str">
        <f t="shared" si="14"/>
        <v/>
      </c>
      <c r="C144" s="109" t="str">
        <f t="shared" si="15"/>
        <v/>
      </c>
      <c r="D144" s="110"/>
      <c r="E144" s="114"/>
      <c r="F144" s="103"/>
      <c r="G144" s="103"/>
      <c r="H144" s="103"/>
      <c r="I144" s="117"/>
      <c r="J144" s="112"/>
      <c r="K144" s="559">
        <f t="shared" si="16"/>
        <v>0</v>
      </c>
      <c r="L144" s="117"/>
      <c r="M144" s="113"/>
      <c r="N144" s="103"/>
      <c r="O144" s="103"/>
      <c r="P144" s="116"/>
      <c r="Q144" s="509"/>
      <c r="R144" s="510"/>
    </row>
    <row r="145" spans="1:18" s="359" customFormat="1" ht="35.1" customHeight="1" x14ac:dyDescent="0.25">
      <c r="A145" s="109" t="str">
        <f t="shared" si="13"/>
        <v/>
      </c>
      <c r="B145" s="109" t="str">
        <f t="shared" si="14"/>
        <v/>
      </c>
      <c r="C145" s="109" t="str">
        <f t="shared" si="15"/>
        <v/>
      </c>
      <c r="D145" s="110"/>
      <c r="E145" s="114"/>
      <c r="F145" s="103"/>
      <c r="G145" s="103"/>
      <c r="H145" s="103"/>
      <c r="I145" s="117"/>
      <c r="J145" s="112"/>
      <c r="K145" s="559">
        <f t="shared" si="16"/>
        <v>0</v>
      </c>
      <c r="L145" s="117"/>
      <c r="M145" s="113"/>
      <c r="N145" s="103"/>
      <c r="O145" s="103"/>
      <c r="P145" s="116"/>
      <c r="Q145" s="509"/>
      <c r="R145" s="510"/>
    </row>
    <row r="146" spans="1:18" s="359" customFormat="1" ht="35.1" customHeight="1" x14ac:dyDescent="0.25">
      <c r="A146" s="109" t="str">
        <f t="shared" si="13"/>
        <v/>
      </c>
      <c r="B146" s="109" t="str">
        <f t="shared" si="14"/>
        <v/>
      </c>
      <c r="C146" s="109" t="str">
        <f t="shared" si="15"/>
        <v/>
      </c>
      <c r="D146" s="110"/>
      <c r="E146" s="114"/>
      <c r="F146" s="103"/>
      <c r="G146" s="103"/>
      <c r="H146" s="103"/>
      <c r="I146" s="117"/>
      <c r="J146" s="112"/>
      <c r="K146" s="559">
        <f t="shared" si="16"/>
        <v>0</v>
      </c>
      <c r="L146" s="117"/>
      <c r="M146" s="113"/>
      <c r="N146" s="103"/>
      <c r="O146" s="103"/>
      <c r="P146" s="116"/>
      <c r="Q146" s="509"/>
      <c r="R146" s="510"/>
    </row>
    <row r="147" spans="1:18" s="359" customFormat="1" ht="35.1" customHeight="1" x14ac:dyDescent="0.25">
      <c r="A147" s="109" t="str">
        <f t="shared" si="13"/>
        <v/>
      </c>
      <c r="B147" s="109" t="str">
        <f t="shared" si="14"/>
        <v/>
      </c>
      <c r="C147" s="109" t="str">
        <f t="shared" si="15"/>
        <v/>
      </c>
      <c r="D147" s="110"/>
      <c r="E147" s="114"/>
      <c r="F147" s="103"/>
      <c r="G147" s="103"/>
      <c r="H147" s="103"/>
      <c r="I147" s="117"/>
      <c r="J147" s="112"/>
      <c r="K147" s="559">
        <f t="shared" si="16"/>
        <v>0</v>
      </c>
      <c r="L147" s="117"/>
      <c r="M147" s="113"/>
      <c r="N147" s="103"/>
      <c r="O147" s="103"/>
      <c r="P147" s="116"/>
      <c r="Q147" s="509"/>
      <c r="R147" s="510"/>
    </row>
    <row r="148" spans="1:18" s="359" customFormat="1" ht="35.1" customHeight="1" x14ac:dyDescent="0.25">
      <c r="A148" s="109" t="str">
        <f t="shared" si="13"/>
        <v/>
      </c>
      <c r="B148" s="109" t="str">
        <f t="shared" si="14"/>
        <v/>
      </c>
      <c r="C148" s="109" t="str">
        <f t="shared" si="15"/>
        <v/>
      </c>
      <c r="D148" s="110"/>
      <c r="E148" s="114"/>
      <c r="F148" s="103"/>
      <c r="G148" s="103"/>
      <c r="H148" s="103"/>
      <c r="I148" s="117"/>
      <c r="J148" s="112"/>
      <c r="K148" s="559">
        <f t="shared" si="16"/>
        <v>0</v>
      </c>
      <c r="L148" s="117"/>
      <c r="M148" s="113"/>
      <c r="N148" s="103"/>
      <c r="O148" s="103"/>
      <c r="P148" s="116"/>
      <c r="Q148" s="509"/>
      <c r="R148" s="510"/>
    </row>
    <row r="149" spans="1:18" s="359" customFormat="1" ht="35.1" customHeight="1" x14ac:dyDescent="0.25">
      <c r="A149" s="109" t="str">
        <f t="shared" si="13"/>
        <v/>
      </c>
      <c r="B149" s="109" t="str">
        <f t="shared" si="14"/>
        <v/>
      </c>
      <c r="C149" s="109" t="str">
        <f t="shared" si="15"/>
        <v/>
      </c>
      <c r="D149" s="110"/>
      <c r="E149" s="114"/>
      <c r="F149" s="103"/>
      <c r="G149" s="103"/>
      <c r="H149" s="103"/>
      <c r="I149" s="117"/>
      <c r="J149" s="112"/>
      <c r="K149" s="559">
        <f t="shared" si="16"/>
        <v>0</v>
      </c>
      <c r="L149" s="117"/>
      <c r="M149" s="113"/>
      <c r="N149" s="103"/>
      <c r="O149" s="103"/>
      <c r="P149" s="116"/>
      <c r="Q149" s="509"/>
      <c r="R149" s="510"/>
    </row>
    <row r="150" spans="1:18" s="359" customFormat="1" ht="35.1" customHeight="1" x14ac:dyDescent="0.25">
      <c r="A150" s="109" t="str">
        <f t="shared" si="13"/>
        <v/>
      </c>
      <c r="B150" s="109" t="str">
        <f t="shared" si="14"/>
        <v/>
      </c>
      <c r="C150" s="109" t="str">
        <f t="shared" si="15"/>
        <v/>
      </c>
      <c r="D150" s="110"/>
      <c r="E150" s="114"/>
      <c r="F150" s="103"/>
      <c r="G150" s="103"/>
      <c r="H150" s="103"/>
      <c r="I150" s="117"/>
      <c r="J150" s="112"/>
      <c r="K150" s="559">
        <f t="shared" si="16"/>
        <v>0</v>
      </c>
      <c r="L150" s="117"/>
      <c r="M150" s="113"/>
      <c r="N150" s="103"/>
      <c r="O150" s="103"/>
      <c r="P150" s="116"/>
      <c r="Q150" s="509"/>
      <c r="R150" s="510"/>
    </row>
    <row r="151" spans="1:18" s="359" customFormat="1" ht="35.1" customHeight="1" x14ac:dyDescent="0.25">
      <c r="A151" s="109" t="str">
        <f t="shared" si="13"/>
        <v/>
      </c>
      <c r="B151" s="109" t="str">
        <f t="shared" si="14"/>
        <v/>
      </c>
      <c r="C151" s="109" t="str">
        <f t="shared" si="15"/>
        <v/>
      </c>
      <c r="D151" s="110"/>
      <c r="E151" s="114"/>
      <c r="F151" s="103"/>
      <c r="G151" s="103"/>
      <c r="H151" s="103"/>
      <c r="I151" s="117"/>
      <c r="J151" s="112"/>
      <c r="K151" s="559">
        <f t="shared" si="16"/>
        <v>0</v>
      </c>
      <c r="L151" s="117"/>
      <c r="M151" s="113"/>
      <c r="N151" s="103"/>
      <c r="O151" s="103"/>
      <c r="P151" s="116"/>
      <c r="Q151" s="509"/>
      <c r="R151" s="510"/>
    </row>
    <row r="152" spans="1:18" s="359" customFormat="1" ht="35.1" customHeight="1" x14ac:dyDescent="0.25">
      <c r="A152" s="109" t="str">
        <f t="shared" si="13"/>
        <v/>
      </c>
      <c r="B152" s="109" t="str">
        <f t="shared" si="14"/>
        <v/>
      </c>
      <c r="C152" s="109" t="str">
        <f t="shared" si="15"/>
        <v/>
      </c>
      <c r="D152" s="110"/>
      <c r="E152" s="114"/>
      <c r="F152" s="103"/>
      <c r="G152" s="103"/>
      <c r="H152" s="103"/>
      <c r="I152" s="117"/>
      <c r="J152" s="112"/>
      <c r="K152" s="559">
        <f t="shared" si="16"/>
        <v>0</v>
      </c>
      <c r="L152" s="117"/>
      <c r="M152" s="113"/>
      <c r="N152" s="103"/>
      <c r="O152" s="103"/>
      <c r="P152" s="116"/>
      <c r="Q152" s="509"/>
      <c r="R152" s="510"/>
    </row>
    <row r="153" spans="1:18" s="359" customFormat="1" ht="35.1" customHeight="1" x14ac:dyDescent="0.25">
      <c r="A153" s="109" t="str">
        <f t="shared" si="13"/>
        <v/>
      </c>
      <c r="B153" s="109" t="str">
        <f t="shared" si="14"/>
        <v/>
      </c>
      <c r="C153" s="109" t="str">
        <f t="shared" si="15"/>
        <v/>
      </c>
      <c r="D153" s="110"/>
      <c r="E153" s="114"/>
      <c r="F153" s="103"/>
      <c r="G153" s="103"/>
      <c r="H153" s="103"/>
      <c r="I153" s="117"/>
      <c r="J153" s="112"/>
      <c r="K153" s="559">
        <f t="shared" si="16"/>
        <v>0</v>
      </c>
      <c r="L153" s="117"/>
      <c r="M153" s="113"/>
      <c r="N153" s="103"/>
      <c r="O153" s="103"/>
      <c r="P153" s="116"/>
      <c r="Q153" s="509"/>
      <c r="R153" s="510"/>
    </row>
    <row r="154" spans="1:18" s="359" customFormat="1" ht="35.1" customHeight="1" x14ac:dyDescent="0.25">
      <c r="A154" s="109" t="str">
        <f t="shared" si="13"/>
        <v/>
      </c>
      <c r="B154" s="109" t="str">
        <f t="shared" si="14"/>
        <v/>
      </c>
      <c r="C154" s="109" t="str">
        <f t="shared" si="15"/>
        <v/>
      </c>
      <c r="D154" s="110"/>
      <c r="E154" s="114"/>
      <c r="F154" s="103"/>
      <c r="G154" s="103"/>
      <c r="H154" s="103"/>
      <c r="I154" s="117"/>
      <c r="J154" s="112"/>
      <c r="K154" s="559">
        <f t="shared" si="16"/>
        <v>0</v>
      </c>
      <c r="L154" s="117"/>
      <c r="M154" s="113"/>
      <c r="N154" s="103"/>
      <c r="O154" s="103"/>
      <c r="P154" s="116"/>
      <c r="Q154" s="509"/>
      <c r="R154" s="510"/>
    </row>
    <row r="155" spans="1:18" s="359" customFormat="1" ht="35.1" customHeight="1" x14ac:dyDescent="0.25">
      <c r="A155" s="109" t="str">
        <f t="shared" si="13"/>
        <v/>
      </c>
      <c r="B155" s="109" t="str">
        <f t="shared" si="14"/>
        <v/>
      </c>
      <c r="C155" s="109" t="str">
        <f t="shared" si="15"/>
        <v/>
      </c>
      <c r="D155" s="110"/>
      <c r="E155" s="114"/>
      <c r="F155" s="103"/>
      <c r="G155" s="103"/>
      <c r="H155" s="103"/>
      <c r="I155" s="117"/>
      <c r="J155" s="112"/>
      <c r="K155" s="559">
        <f t="shared" si="16"/>
        <v>0</v>
      </c>
      <c r="L155" s="117"/>
      <c r="M155" s="113"/>
      <c r="N155" s="103"/>
      <c r="O155" s="103"/>
      <c r="P155" s="116"/>
      <c r="Q155" s="509"/>
      <c r="R155" s="510"/>
    </row>
    <row r="156" spans="1:18" s="359" customFormat="1" ht="35.1" customHeight="1" x14ac:dyDescent="0.25">
      <c r="A156" s="109" t="str">
        <f t="shared" si="13"/>
        <v/>
      </c>
      <c r="B156" s="109" t="str">
        <f t="shared" si="14"/>
        <v/>
      </c>
      <c r="C156" s="109" t="str">
        <f t="shared" si="15"/>
        <v/>
      </c>
      <c r="D156" s="110"/>
      <c r="E156" s="114"/>
      <c r="F156" s="103"/>
      <c r="G156" s="103"/>
      <c r="H156" s="103"/>
      <c r="I156" s="117"/>
      <c r="J156" s="112"/>
      <c r="K156" s="559">
        <f t="shared" si="16"/>
        <v>0</v>
      </c>
      <c r="L156" s="117"/>
      <c r="M156" s="113"/>
      <c r="N156" s="103"/>
      <c r="O156" s="103"/>
      <c r="P156" s="116"/>
      <c r="Q156" s="509"/>
      <c r="R156" s="510"/>
    </row>
    <row r="157" spans="1:18" s="359" customFormat="1" ht="35.1" customHeight="1" x14ac:dyDescent="0.25">
      <c r="A157" s="109" t="str">
        <f t="shared" si="13"/>
        <v/>
      </c>
      <c r="B157" s="109" t="str">
        <f t="shared" si="14"/>
        <v/>
      </c>
      <c r="C157" s="109" t="str">
        <f t="shared" si="15"/>
        <v/>
      </c>
      <c r="D157" s="110"/>
      <c r="E157" s="114"/>
      <c r="F157" s="103"/>
      <c r="G157" s="103"/>
      <c r="H157" s="103"/>
      <c r="I157" s="117"/>
      <c r="J157" s="112"/>
      <c r="K157" s="559">
        <f t="shared" si="16"/>
        <v>0</v>
      </c>
      <c r="L157" s="117"/>
      <c r="M157" s="113"/>
      <c r="N157" s="103"/>
      <c r="O157" s="103"/>
      <c r="P157" s="116"/>
      <c r="Q157" s="509"/>
      <c r="R157" s="510"/>
    </row>
    <row r="158" spans="1:18" s="359" customFormat="1" ht="35.1" customHeight="1" x14ac:dyDescent="0.25">
      <c r="A158" s="109" t="str">
        <f t="shared" si="13"/>
        <v/>
      </c>
      <c r="B158" s="109" t="str">
        <f t="shared" si="14"/>
        <v/>
      </c>
      <c r="C158" s="109" t="str">
        <f t="shared" si="15"/>
        <v/>
      </c>
      <c r="D158" s="110"/>
      <c r="E158" s="114"/>
      <c r="F158" s="103"/>
      <c r="G158" s="103"/>
      <c r="H158" s="103"/>
      <c r="I158" s="117"/>
      <c r="J158" s="112"/>
      <c r="K158" s="559">
        <f t="shared" si="16"/>
        <v>0</v>
      </c>
      <c r="L158" s="117"/>
      <c r="M158" s="113"/>
      <c r="N158" s="103"/>
      <c r="O158" s="103"/>
      <c r="P158" s="116"/>
      <c r="Q158" s="509"/>
      <c r="R158" s="510"/>
    </row>
    <row r="159" spans="1:18" s="359" customFormat="1" ht="35.1" customHeight="1" x14ac:dyDescent="0.25">
      <c r="A159" s="109" t="str">
        <f t="shared" si="13"/>
        <v/>
      </c>
      <c r="B159" s="109" t="str">
        <f t="shared" si="14"/>
        <v/>
      </c>
      <c r="C159" s="109" t="str">
        <f t="shared" si="15"/>
        <v/>
      </c>
      <c r="D159" s="110"/>
      <c r="E159" s="114"/>
      <c r="F159" s="103"/>
      <c r="G159" s="103"/>
      <c r="H159" s="103"/>
      <c r="I159" s="117"/>
      <c r="J159" s="112"/>
      <c r="K159" s="559">
        <f t="shared" si="16"/>
        <v>0</v>
      </c>
      <c r="L159" s="117"/>
      <c r="M159" s="113"/>
      <c r="N159" s="103"/>
      <c r="O159" s="103"/>
      <c r="P159" s="116"/>
      <c r="Q159" s="509"/>
      <c r="R159" s="510"/>
    </row>
    <row r="160" spans="1:18" s="359" customFormat="1" ht="35.1" customHeight="1" x14ac:dyDescent="0.25">
      <c r="A160" s="109" t="str">
        <f t="shared" si="13"/>
        <v/>
      </c>
      <c r="B160" s="109" t="str">
        <f t="shared" si="14"/>
        <v/>
      </c>
      <c r="C160" s="109" t="str">
        <f t="shared" si="15"/>
        <v/>
      </c>
      <c r="D160" s="110"/>
      <c r="E160" s="114"/>
      <c r="F160" s="103"/>
      <c r="G160" s="103"/>
      <c r="H160" s="103"/>
      <c r="I160" s="117"/>
      <c r="J160" s="112"/>
      <c r="K160" s="559">
        <f t="shared" si="16"/>
        <v>0</v>
      </c>
      <c r="L160" s="117"/>
      <c r="M160" s="113"/>
      <c r="N160" s="103"/>
      <c r="O160" s="103"/>
      <c r="P160" s="116"/>
      <c r="Q160" s="509"/>
      <c r="R160" s="510"/>
    </row>
    <row r="161" spans="1:18" s="359" customFormat="1" ht="35.1" customHeight="1" x14ac:dyDescent="0.25">
      <c r="A161" s="109" t="str">
        <f t="shared" si="13"/>
        <v/>
      </c>
      <c r="B161" s="109" t="str">
        <f t="shared" si="14"/>
        <v/>
      </c>
      <c r="C161" s="109" t="str">
        <f t="shared" si="15"/>
        <v/>
      </c>
      <c r="D161" s="110"/>
      <c r="E161" s="114"/>
      <c r="F161" s="103"/>
      <c r="G161" s="103"/>
      <c r="H161" s="103"/>
      <c r="I161" s="117"/>
      <c r="J161" s="112"/>
      <c r="K161" s="559">
        <f t="shared" si="16"/>
        <v>0</v>
      </c>
      <c r="L161" s="117"/>
      <c r="M161" s="113"/>
      <c r="N161" s="103"/>
      <c r="O161" s="103"/>
      <c r="P161" s="116"/>
      <c r="Q161" s="509"/>
      <c r="R161" s="510"/>
    </row>
    <row r="162" spans="1:18" s="359" customFormat="1" ht="35.1" customHeight="1" x14ac:dyDescent="0.25">
      <c r="A162" s="109" t="str">
        <f t="shared" si="13"/>
        <v/>
      </c>
      <c r="B162" s="109" t="str">
        <f t="shared" si="14"/>
        <v/>
      </c>
      <c r="C162" s="109" t="str">
        <f t="shared" si="15"/>
        <v/>
      </c>
      <c r="D162" s="110"/>
      <c r="E162" s="114"/>
      <c r="F162" s="103"/>
      <c r="G162" s="103"/>
      <c r="H162" s="103"/>
      <c r="I162" s="117"/>
      <c r="J162" s="112"/>
      <c r="K162" s="559">
        <f t="shared" si="16"/>
        <v>0</v>
      </c>
      <c r="L162" s="117"/>
      <c r="M162" s="113"/>
      <c r="N162" s="103"/>
      <c r="O162" s="103"/>
      <c r="P162" s="116"/>
      <c r="Q162" s="509"/>
      <c r="R162" s="510"/>
    </row>
    <row r="163" spans="1:18" s="359" customFormat="1" ht="35.1" customHeight="1" x14ac:dyDescent="0.25">
      <c r="A163" s="109" t="str">
        <f t="shared" si="13"/>
        <v/>
      </c>
      <c r="B163" s="109" t="str">
        <f t="shared" si="14"/>
        <v/>
      </c>
      <c r="C163" s="109" t="str">
        <f t="shared" si="15"/>
        <v/>
      </c>
      <c r="D163" s="110"/>
      <c r="E163" s="114"/>
      <c r="F163" s="103"/>
      <c r="G163" s="103"/>
      <c r="H163" s="103"/>
      <c r="I163" s="117"/>
      <c r="J163" s="112"/>
      <c r="K163" s="559">
        <f t="shared" si="16"/>
        <v>0</v>
      </c>
      <c r="L163" s="117"/>
      <c r="M163" s="113"/>
      <c r="N163" s="103"/>
      <c r="O163" s="103"/>
      <c r="P163" s="116"/>
      <c r="Q163" s="509"/>
      <c r="R163" s="510"/>
    </row>
    <row r="164" spans="1:18" s="359" customFormat="1" ht="35.1" customHeight="1" x14ac:dyDescent="0.25">
      <c r="A164" s="109" t="str">
        <f t="shared" si="13"/>
        <v/>
      </c>
      <c r="B164" s="109" t="str">
        <f t="shared" si="14"/>
        <v/>
      </c>
      <c r="C164" s="109" t="str">
        <f t="shared" si="15"/>
        <v/>
      </c>
      <c r="D164" s="110"/>
      <c r="E164" s="114"/>
      <c r="F164" s="103"/>
      <c r="G164" s="103"/>
      <c r="H164" s="103"/>
      <c r="I164" s="117"/>
      <c r="J164" s="112"/>
      <c r="K164" s="559">
        <f t="shared" si="16"/>
        <v>0</v>
      </c>
      <c r="L164" s="117"/>
      <c r="M164" s="113"/>
      <c r="N164" s="103"/>
      <c r="O164" s="103"/>
      <c r="P164" s="116"/>
      <c r="Q164" s="509"/>
      <c r="R164" s="510"/>
    </row>
    <row r="165" spans="1:18" s="359" customFormat="1" ht="35.1" customHeight="1" x14ac:dyDescent="0.25">
      <c r="A165" s="109" t="str">
        <f t="shared" si="13"/>
        <v/>
      </c>
      <c r="B165" s="109" t="str">
        <f t="shared" si="14"/>
        <v/>
      </c>
      <c r="C165" s="109" t="str">
        <f t="shared" si="15"/>
        <v/>
      </c>
      <c r="D165" s="110"/>
      <c r="E165" s="114"/>
      <c r="F165" s="103"/>
      <c r="G165" s="103"/>
      <c r="H165" s="103"/>
      <c r="I165" s="117"/>
      <c r="J165" s="112"/>
      <c r="K165" s="559">
        <f t="shared" si="16"/>
        <v>0</v>
      </c>
      <c r="L165" s="117"/>
      <c r="M165" s="113"/>
      <c r="N165" s="103"/>
      <c r="O165" s="103"/>
      <c r="P165" s="116"/>
      <c r="Q165" s="509"/>
      <c r="R165" s="510"/>
    </row>
    <row r="166" spans="1:18" s="359" customFormat="1" ht="35.1" customHeight="1" x14ac:dyDescent="0.25">
      <c r="A166" s="109" t="str">
        <f t="shared" si="13"/>
        <v/>
      </c>
      <c r="B166" s="109" t="str">
        <f t="shared" si="14"/>
        <v/>
      </c>
      <c r="C166" s="109" t="str">
        <f t="shared" si="15"/>
        <v/>
      </c>
      <c r="D166" s="110"/>
      <c r="E166" s="114"/>
      <c r="F166" s="103"/>
      <c r="G166" s="103"/>
      <c r="H166" s="103"/>
      <c r="I166" s="117"/>
      <c r="J166" s="112"/>
      <c r="K166" s="559">
        <f t="shared" si="16"/>
        <v>0</v>
      </c>
      <c r="L166" s="117"/>
      <c r="M166" s="113"/>
      <c r="N166" s="103"/>
      <c r="O166" s="103"/>
      <c r="P166" s="116"/>
      <c r="Q166" s="509"/>
      <c r="R166" s="510"/>
    </row>
    <row r="167" spans="1:18" s="359" customFormat="1" ht="35.1" customHeight="1" x14ac:dyDescent="0.25">
      <c r="A167" s="109" t="str">
        <f t="shared" si="13"/>
        <v/>
      </c>
      <c r="B167" s="109" t="str">
        <f t="shared" si="14"/>
        <v/>
      </c>
      <c r="C167" s="109" t="str">
        <f t="shared" si="15"/>
        <v/>
      </c>
      <c r="D167" s="110"/>
      <c r="E167" s="114"/>
      <c r="F167" s="103"/>
      <c r="G167" s="103"/>
      <c r="H167" s="103"/>
      <c r="I167" s="117"/>
      <c r="J167" s="112"/>
      <c r="K167" s="559">
        <f t="shared" si="16"/>
        <v>0</v>
      </c>
      <c r="L167" s="117"/>
      <c r="M167" s="113"/>
      <c r="N167" s="103"/>
      <c r="O167" s="103"/>
      <c r="P167" s="116"/>
      <c r="Q167" s="509"/>
      <c r="R167" s="510"/>
    </row>
    <row r="168" spans="1:18" s="359" customFormat="1" ht="35.1" customHeight="1" x14ac:dyDescent="0.25">
      <c r="A168" s="109" t="str">
        <f t="shared" si="13"/>
        <v/>
      </c>
      <c r="B168" s="109" t="str">
        <f t="shared" si="14"/>
        <v/>
      </c>
      <c r="C168" s="109" t="str">
        <f t="shared" si="15"/>
        <v/>
      </c>
      <c r="D168" s="110"/>
      <c r="E168" s="114"/>
      <c r="F168" s="103"/>
      <c r="G168" s="103"/>
      <c r="H168" s="103"/>
      <c r="I168" s="117"/>
      <c r="J168" s="112"/>
      <c r="K168" s="559">
        <f t="shared" si="16"/>
        <v>0</v>
      </c>
      <c r="L168" s="117"/>
      <c r="M168" s="113"/>
      <c r="N168" s="103"/>
      <c r="O168" s="103"/>
      <c r="P168" s="116"/>
      <c r="Q168" s="509"/>
      <c r="R168" s="510"/>
    </row>
    <row r="169" spans="1:18" s="359" customFormat="1" ht="35.1" customHeight="1" x14ac:dyDescent="0.25">
      <c r="A169" s="109" t="str">
        <f t="shared" si="13"/>
        <v/>
      </c>
      <c r="B169" s="109" t="str">
        <f t="shared" si="14"/>
        <v/>
      </c>
      <c r="C169" s="109" t="str">
        <f t="shared" si="15"/>
        <v/>
      </c>
      <c r="D169" s="110"/>
      <c r="E169" s="114"/>
      <c r="F169" s="103"/>
      <c r="G169" s="103"/>
      <c r="H169" s="103"/>
      <c r="I169" s="117"/>
      <c r="J169" s="112"/>
      <c r="K169" s="559">
        <f t="shared" si="16"/>
        <v>0</v>
      </c>
      <c r="L169" s="117"/>
      <c r="M169" s="113"/>
      <c r="N169" s="103"/>
      <c r="O169" s="103"/>
      <c r="P169" s="116"/>
      <c r="Q169" s="509"/>
      <c r="R169" s="510"/>
    </row>
    <row r="170" spans="1:18" s="359" customFormat="1" ht="35.1" customHeight="1" x14ac:dyDescent="0.25">
      <c r="A170" s="109" t="str">
        <f t="shared" si="13"/>
        <v/>
      </c>
      <c r="B170" s="109" t="str">
        <f t="shared" si="14"/>
        <v/>
      </c>
      <c r="C170" s="109" t="str">
        <f t="shared" si="15"/>
        <v/>
      </c>
      <c r="D170" s="110"/>
      <c r="E170" s="114"/>
      <c r="F170" s="103"/>
      <c r="G170" s="103"/>
      <c r="H170" s="103"/>
      <c r="I170" s="117"/>
      <c r="J170" s="112"/>
      <c r="K170" s="559">
        <f t="shared" si="16"/>
        <v>0</v>
      </c>
      <c r="L170" s="117"/>
      <c r="M170" s="113"/>
      <c r="N170" s="103"/>
      <c r="O170" s="103"/>
      <c r="P170" s="116"/>
      <c r="Q170" s="509"/>
      <c r="R170" s="510"/>
    </row>
    <row r="171" spans="1:18" s="359" customFormat="1" ht="35.1" customHeight="1" x14ac:dyDescent="0.25">
      <c r="A171" s="109" t="str">
        <f t="shared" si="13"/>
        <v/>
      </c>
      <c r="B171" s="109" t="str">
        <f t="shared" ref="B171:B195" si="17">IF(D171&gt;0,$F$3,"")</f>
        <v/>
      </c>
      <c r="C171" s="109" t="str">
        <f t="shared" ref="C171:C195" si="18">IF(D171&gt;0,$F$5,"")</f>
        <v/>
      </c>
      <c r="D171" s="110"/>
      <c r="E171" s="114"/>
      <c r="F171" s="103"/>
      <c r="G171" s="103"/>
      <c r="H171" s="103"/>
      <c r="I171" s="117"/>
      <c r="J171" s="112"/>
      <c r="K171" s="559">
        <f t="shared" si="16"/>
        <v>0</v>
      </c>
      <c r="L171" s="117"/>
      <c r="M171" s="113"/>
      <c r="N171" s="103"/>
      <c r="O171" s="103"/>
      <c r="P171" s="116"/>
      <c r="Q171" s="509"/>
      <c r="R171" s="510"/>
    </row>
    <row r="172" spans="1:18" s="359" customFormat="1" ht="35.1" customHeight="1" x14ac:dyDescent="0.25">
      <c r="A172" s="109" t="str">
        <f t="shared" si="13"/>
        <v/>
      </c>
      <c r="B172" s="109" t="str">
        <f t="shared" si="17"/>
        <v/>
      </c>
      <c r="C172" s="109" t="str">
        <f t="shared" si="18"/>
        <v/>
      </c>
      <c r="D172" s="110"/>
      <c r="E172" s="114"/>
      <c r="F172" s="103"/>
      <c r="G172" s="103"/>
      <c r="H172" s="103"/>
      <c r="I172" s="117"/>
      <c r="J172" s="112"/>
      <c r="K172" s="559">
        <f t="shared" si="16"/>
        <v>0</v>
      </c>
      <c r="L172" s="117"/>
      <c r="M172" s="113"/>
      <c r="N172" s="103"/>
      <c r="O172" s="103"/>
      <c r="P172" s="116"/>
      <c r="Q172" s="509"/>
      <c r="R172" s="510"/>
    </row>
    <row r="173" spans="1:18" s="359" customFormat="1" ht="35.1" customHeight="1" x14ac:dyDescent="0.25">
      <c r="A173" s="109" t="str">
        <f t="shared" si="13"/>
        <v/>
      </c>
      <c r="B173" s="109" t="str">
        <f t="shared" si="17"/>
        <v/>
      </c>
      <c r="C173" s="109" t="str">
        <f t="shared" si="18"/>
        <v/>
      </c>
      <c r="D173" s="110"/>
      <c r="E173" s="114"/>
      <c r="F173" s="103"/>
      <c r="G173" s="103"/>
      <c r="H173" s="103"/>
      <c r="I173" s="117"/>
      <c r="J173" s="112"/>
      <c r="K173" s="559">
        <f t="shared" si="16"/>
        <v>0</v>
      </c>
      <c r="L173" s="117"/>
      <c r="M173" s="113"/>
      <c r="N173" s="103"/>
      <c r="O173" s="103"/>
      <c r="P173" s="116"/>
      <c r="Q173" s="509"/>
      <c r="R173" s="510"/>
    </row>
    <row r="174" spans="1:18" s="359" customFormat="1" ht="35.1" customHeight="1" x14ac:dyDescent="0.25">
      <c r="A174" s="109" t="str">
        <f t="shared" si="13"/>
        <v/>
      </c>
      <c r="B174" s="109" t="str">
        <f t="shared" si="17"/>
        <v/>
      </c>
      <c r="C174" s="109" t="str">
        <f t="shared" si="18"/>
        <v/>
      </c>
      <c r="D174" s="110"/>
      <c r="E174" s="114"/>
      <c r="F174" s="103"/>
      <c r="G174" s="103"/>
      <c r="H174" s="103"/>
      <c r="I174" s="117"/>
      <c r="J174" s="112"/>
      <c r="K174" s="559">
        <f t="shared" si="16"/>
        <v>0</v>
      </c>
      <c r="L174" s="117"/>
      <c r="M174" s="113"/>
      <c r="N174" s="103"/>
      <c r="O174" s="103"/>
      <c r="P174" s="116"/>
      <c r="Q174" s="509"/>
      <c r="R174" s="510"/>
    </row>
    <row r="175" spans="1:18" s="359" customFormat="1" ht="35.1" customHeight="1" x14ac:dyDescent="0.25">
      <c r="A175" s="109" t="str">
        <f t="shared" si="13"/>
        <v/>
      </c>
      <c r="B175" s="109" t="str">
        <f t="shared" si="17"/>
        <v/>
      </c>
      <c r="C175" s="109" t="str">
        <f t="shared" si="18"/>
        <v/>
      </c>
      <c r="D175" s="110"/>
      <c r="E175" s="114"/>
      <c r="F175" s="103"/>
      <c r="G175" s="103"/>
      <c r="H175" s="103"/>
      <c r="I175" s="117"/>
      <c r="J175" s="112"/>
      <c r="K175" s="559">
        <f t="shared" si="16"/>
        <v>0</v>
      </c>
      <c r="L175" s="117"/>
      <c r="M175" s="113"/>
      <c r="N175" s="103"/>
      <c r="O175" s="103"/>
      <c r="P175" s="116"/>
      <c r="Q175" s="509"/>
      <c r="R175" s="510"/>
    </row>
    <row r="176" spans="1:18" s="359" customFormat="1" ht="35.1" customHeight="1" x14ac:dyDescent="0.25">
      <c r="A176" s="109" t="str">
        <f t="shared" si="13"/>
        <v/>
      </c>
      <c r="B176" s="109" t="str">
        <f t="shared" si="17"/>
        <v/>
      </c>
      <c r="C176" s="109" t="str">
        <f t="shared" si="18"/>
        <v/>
      </c>
      <c r="D176" s="110"/>
      <c r="E176" s="114"/>
      <c r="F176" s="103"/>
      <c r="G176" s="103"/>
      <c r="H176" s="103"/>
      <c r="I176" s="117"/>
      <c r="J176" s="112"/>
      <c r="K176" s="559">
        <f t="shared" si="16"/>
        <v>0</v>
      </c>
      <c r="L176" s="117"/>
      <c r="M176" s="113"/>
      <c r="N176" s="103"/>
      <c r="O176" s="103"/>
      <c r="P176" s="116"/>
      <c r="Q176" s="509"/>
      <c r="R176" s="510"/>
    </row>
    <row r="177" spans="1:18" s="359" customFormat="1" ht="35.1" customHeight="1" x14ac:dyDescent="0.25">
      <c r="A177" s="109" t="str">
        <f t="shared" si="13"/>
        <v/>
      </c>
      <c r="B177" s="109" t="str">
        <f t="shared" si="17"/>
        <v/>
      </c>
      <c r="C177" s="109" t="str">
        <f t="shared" si="18"/>
        <v/>
      </c>
      <c r="D177" s="110"/>
      <c r="E177" s="114"/>
      <c r="F177" s="103"/>
      <c r="G177" s="103"/>
      <c r="H177" s="103"/>
      <c r="I177" s="117"/>
      <c r="J177" s="112"/>
      <c r="K177" s="559">
        <f t="shared" si="16"/>
        <v>0</v>
      </c>
      <c r="L177" s="117"/>
      <c r="M177" s="113"/>
      <c r="N177" s="103"/>
      <c r="O177" s="103"/>
      <c r="P177" s="116"/>
      <c r="Q177" s="509"/>
      <c r="R177" s="510"/>
    </row>
    <row r="178" spans="1:18" s="359" customFormat="1" ht="35.1" customHeight="1" x14ac:dyDescent="0.25">
      <c r="A178" s="109" t="str">
        <f t="shared" si="13"/>
        <v/>
      </c>
      <c r="B178" s="109" t="str">
        <f t="shared" si="17"/>
        <v/>
      </c>
      <c r="C178" s="109" t="str">
        <f t="shared" si="18"/>
        <v/>
      </c>
      <c r="D178" s="110"/>
      <c r="E178" s="114"/>
      <c r="F178" s="103"/>
      <c r="G178" s="103"/>
      <c r="H178" s="103"/>
      <c r="I178" s="117"/>
      <c r="J178" s="112"/>
      <c r="K178" s="559">
        <f t="shared" si="16"/>
        <v>0</v>
      </c>
      <c r="L178" s="117"/>
      <c r="M178" s="113"/>
      <c r="N178" s="103"/>
      <c r="O178" s="103"/>
      <c r="P178" s="116"/>
      <c r="Q178" s="509"/>
      <c r="R178" s="510"/>
    </row>
    <row r="179" spans="1:18" s="359" customFormat="1" ht="35.1" customHeight="1" x14ac:dyDescent="0.25">
      <c r="A179" s="109" t="str">
        <f t="shared" si="13"/>
        <v/>
      </c>
      <c r="B179" s="109" t="str">
        <f t="shared" si="17"/>
        <v/>
      </c>
      <c r="C179" s="109" t="str">
        <f t="shared" si="18"/>
        <v/>
      </c>
      <c r="D179" s="110"/>
      <c r="E179" s="114"/>
      <c r="F179" s="103"/>
      <c r="G179" s="103"/>
      <c r="H179" s="103"/>
      <c r="I179" s="117"/>
      <c r="J179" s="112"/>
      <c r="K179" s="559">
        <f t="shared" si="16"/>
        <v>0</v>
      </c>
      <c r="L179" s="117"/>
      <c r="M179" s="113"/>
      <c r="N179" s="103"/>
      <c r="O179" s="103"/>
      <c r="P179" s="116"/>
      <c r="Q179" s="509"/>
      <c r="R179" s="510"/>
    </row>
    <row r="180" spans="1:18" s="359" customFormat="1" ht="35.1" customHeight="1" x14ac:dyDescent="0.25">
      <c r="A180" s="109" t="str">
        <f t="shared" si="13"/>
        <v/>
      </c>
      <c r="B180" s="109" t="str">
        <f t="shared" si="17"/>
        <v/>
      </c>
      <c r="C180" s="109" t="str">
        <f t="shared" si="18"/>
        <v/>
      </c>
      <c r="D180" s="110"/>
      <c r="E180" s="114"/>
      <c r="F180" s="103"/>
      <c r="G180" s="103"/>
      <c r="H180" s="103"/>
      <c r="I180" s="117"/>
      <c r="J180" s="112"/>
      <c r="K180" s="559">
        <f t="shared" si="16"/>
        <v>0</v>
      </c>
      <c r="L180" s="117"/>
      <c r="M180" s="113"/>
      <c r="N180" s="103"/>
      <c r="O180" s="103"/>
      <c r="P180" s="116"/>
      <c r="Q180" s="509"/>
      <c r="R180" s="510"/>
    </row>
    <row r="181" spans="1:18" s="359" customFormat="1" ht="35.1" customHeight="1" x14ac:dyDescent="0.25">
      <c r="A181" s="109" t="str">
        <f t="shared" si="13"/>
        <v/>
      </c>
      <c r="B181" s="109" t="str">
        <f t="shared" si="17"/>
        <v/>
      </c>
      <c r="C181" s="109" t="str">
        <f t="shared" si="18"/>
        <v/>
      </c>
      <c r="D181" s="110"/>
      <c r="E181" s="114"/>
      <c r="F181" s="103"/>
      <c r="G181" s="103"/>
      <c r="H181" s="103"/>
      <c r="I181" s="117"/>
      <c r="J181" s="112"/>
      <c r="K181" s="559">
        <f t="shared" si="16"/>
        <v>0</v>
      </c>
      <c r="L181" s="117"/>
      <c r="M181" s="113"/>
      <c r="N181" s="103"/>
      <c r="O181" s="103"/>
      <c r="P181" s="116"/>
      <c r="Q181" s="509"/>
      <c r="R181" s="510"/>
    </row>
    <row r="182" spans="1:18" s="359" customFormat="1" ht="35.1" customHeight="1" x14ac:dyDescent="0.25">
      <c r="A182" s="109" t="str">
        <f t="shared" si="13"/>
        <v/>
      </c>
      <c r="B182" s="109" t="str">
        <f t="shared" si="17"/>
        <v/>
      </c>
      <c r="C182" s="109" t="str">
        <f t="shared" si="18"/>
        <v/>
      </c>
      <c r="D182" s="110"/>
      <c r="E182" s="114"/>
      <c r="F182" s="103"/>
      <c r="G182" s="103"/>
      <c r="H182" s="103"/>
      <c r="I182" s="117"/>
      <c r="J182" s="112"/>
      <c r="K182" s="559">
        <f t="shared" si="16"/>
        <v>0</v>
      </c>
      <c r="L182" s="117"/>
      <c r="M182" s="113"/>
      <c r="N182" s="103"/>
      <c r="O182" s="103"/>
      <c r="P182" s="116"/>
      <c r="Q182" s="509"/>
      <c r="R182" s="510"/>
    </row>
    <row r="183" spans="1:18" s="359" customFormat="1" ht="35.1" customHeight="1" x14ac:dyDescent="0.25">
      <c r="A183" s="109" t="str">
        <f t="shared" si="13"/>
        <v/>
      </c>
      <c r="B183" s="109" t="str">
        <f t="shared" si="17"/>
        <v/>
      </c>
      <c r="C183" s="109" t="str">
        <f t="shared" si="18"/>
        <v/>
      </c>
      <c r="D183" s="110"/>
      <c r="E183" s="114"/>
      <c r="F183" s="103"/>
      <c r="G183" s="103"/>
      <c r="H183" s="103"/>
      <c r="I183" s="117"/>
      <c r="J183" s="112"/>
      <c r="K183" s="559">
        <f t="shared" si="16"/>
        <v>0</v>
      </c>
      <c r="L183" s="117"/>
      <c r="M183" s="113"/>
      <c r="N183" s="103"/>
      <c r="O183" s="103"/>
      <c r="P183" s="116"/>
      <c r="Q183" s="509"/>
      <c r="R183" s="510"/>
    </row>
    <row r="184" spans="1:18" s="359" customFormat="1" ht="35.1" customHeight="1" x14ac:dyDescent="0.25">
      <c r="A184" s="109" t="str">
        <f t="shared" si="13"/>
        <v/>
      </c>
      <c r="B184" s="109" t="str">
        <f t="shared" si="17"/>
        <v/>
      </c>
      <c r="C184" s="109" t="str">
        <f t="shared" si="18"/>
        <v/>
      </c>
      <c r="D184" s="110"/>
      <c r="E184" s="114"/>
      <c r="F184" s="103"/>
      <c r="G184" s="103"/>
      <c r="H184" s="103"/>
      <c r="I184" s="117"/>
      <c r="J184" s="112"/>
      <c r="K184" s="559">
        <f t="shared" si="16"/>
        <v>0</v>
      </c>
      <c r="L184" s="117"/>
      <c r="M184" s="113"/>
      <c r="N184" s="103"/>
      <c r="O184" s="103"/>
      <c r="P184" s="116"/>
      <c r="Q184" s="509"/>
      <c r="R184" s="510"/>
    </row>
    <row r="185" spans="1:18" s="359" customFormat="1" ht="35.1" customHeight="1" x14ac:dyDescent="0.25">
      <c r="A185" s="109" t="str">
        <f t="shared" si="13"/>
        <v/>
      </c>
      <c r="B185" s="109" t="str">
        <f t="shared" si="17"/>
        <v/>
      </c>
      <c r="C185" s="109" t="str">
        <f t="shared" si="18"/>
        <v/>
      </c>
      <c r="D185" s="110"/>
      <c r="E185" s="114"/>
      <c r="F185" s="103"/>
      <c r="G185" s="103"/>
      <c r="H185" s="103"/>
      <c r="I185" s="117"/>
      <c r="J185" s="112"/>
      <c r="K185" s="559">
        <f t="shared" si="16"/>
        <v>0</v>
      </c>
      <c r="L185" s="117"/>
      <c r="M185" s="113"/>
      <c r="N185" s="103"/>
      <c r="O185" s="103"/>
      <c r="P185" s="116"/>
      <c r="Q185" s="509"/>
      <c r="R185" s="510"/>
    </row>
    <row r="186" spans="1:18" s="359" customFormat="1" ht="35.1" customHeight="1" x14ac:dyDescent="0.25">
      <c r="A186" s="109" t="str">
        <f t="shared" si="13"/>
        <v/>
      </c>
      <c r="B186" s="109" t="str">
        <f t="shared" si="17"/>
        <v/>
      </c>
      <c r="C186" s="109" t="str">
        <f t="shared" si="18"/>
        <v/>
      </c>
      <c r="D186" s="110"/>
      <c r="E186" s="114"/>
      <c r="F186" s="103"/>
      <c r="G186" s="103"/>
      <c r="H186" s="103"/>
      <c r="I186" s="117"/>
      <c r="J186" s="112"/>
      <c r="K186" s="559">
        <f t="shared" si="16"/>
        <v>0</v>
      </c>
      <c r="L186" s="117"/>
      <c r="M186" s="113"/>
      <c r="N186" s="103"/>
      <c r="O186" s="103"/>
      <c r="P186" s="116"/>
      <c r="Q186" s="509"/>
      <c r="R186" s="510"/>
    </row>
    <row r="187" spans="1:18" s="359" customFormat="1" ht="35.1" customHeight="1" x14ac:dyDescent="0.25">
      <c r="A187" s="109" t="str">
        <f t="shared" si="13"/>
        <v/>
      </c>
      <c r="B187" s="109" t="str">
        <f t="shared" si="17"/>
        <v/>
      </c>
      <c r="C187" s="109" t="str">
        <f t="shared" si="18"/>
        <v/>
      </c>
      <c r="D187" s="110"/>
      <c r="E187" s="114"/>
      <c r="F187" s="103"/>
      <c r="G187" s="103"/>
      <c r="H187" s="103"/>
      <c r="I187" s="117"/>
      <c r="J187" s="112"/>
      <c r="K187" s="559">
        <f t="shared" si="16"/>
        <v>0</v>
      </c>
      <c r="L187" s="117"/>
      <c r="M187" s="113"/>
      <c r="N187" s="103"/>
      <c r="O187" s="103"/>
      <c r="P187" s="116"/>
      <c r="Q187" s="509"/>
      <c r="R187" s="510"/>
    </row>
    <row r="188" spans="1:18" s="359" customFormat="1" ht="35.1" customHeight="1" x14ac:dyDescent="0.25">
      <c r="A188" s="109" t="str">
        <f t="shared" si="13"/>
        <v/>
      </c>
      <c r="B188" s="109" t="str">
        <f t="shared" si="17"/>
        <v/>
      </c>
      <c r="C188" s="109" t="str">
        <f t="shared" si="18"/>
        <v/>
      </c>
      <c r="D188" s="110"/>
      <c r="E188" s="114"/>
      <c r="F188" s="103"/>
      <c r="G188" s="103"/>
      <c r="H188" s="103"/>
      <c r="I188" s="117"/>
      <c r="J188" s="112"/>
      <c r="K188" s="559">
        <f t="shared" si="16"/>
        <v>0</v>
      </c>
      <c r="L188" s="117"/>
      <c r="M188" s="113"/>
      <c r="N188" s="103"/>
      <c r="O188" s="103"/>
      <c r="P188" s="116"/>
      <c r="Q188" s="509"/>
      <c r="R188" s="510"/>
    </row>
    <row r="189" spans="1:18" s="359" customFormat="1" ht="35.1" customHeight="1" x14ac:dyDescent="0.25">
      <c r="A189" s="109" t="str">
        <f t="shared" si="13"/>
        <v/>
      </c>
      <c r="B189" s="109" t="str">
        <f t="shared" si="17"/>
        <v/>
      </c>
      <c r="C189" s="109" t="str">
        <f t="shared" si="18"/>
        <v/>
      </c>
      <c r="D189" s="110"/>
      <c r="E189" s="114"/>
      <c r="F189" s="103"/>
      <c r="G189" s="103"/>
      <c r="H189" s="103"/>
      <c r="I189" s="117"/>
      <c r="J189" s="112"/>
      <c r="K189" s="559">
        <f t="shared" si="16"/>
        <v>0</v>
      </c>
      <c r="L189" s="117"/>
      <c r="M189" s="113"/>
      <c r="N189" s="103"/>
      <c r="O189" s="103"/>
      <c r="P189" s="116"/>
      <c r="Q189" s="509"/>
      <c r="R189" s="510"/>
    </row>
    <row r="190" spans="1:18" s="359" customFormat="1" ht="35.1" customHeight="1" x14ac:dyDescent="0.25">
      <c r="A190" s="109" t="str">
        <f t="shared" si="13"/>
        <v/>
      </c>
      <c r="B190" s="109" t="str">
        <f t="shared" si="17"/>
        <v/>
      </c>
      <c r="C190" s="109" t="str">
        <f t="shared" si="18"/>
        <v/>
      </c>
      <c r="D190" s="110"/>
      <c r="E190" s="114"/>
      <c r="F190" s="103"/>
      <c r="G190" s="103"/>
      <c r="H190" s="103"/>
      <c r="I190" s="117"/>
      <c r="J190" s="112"/>
      <c r="K190" s="559">
        <f t="shared" si="16"/>
        <v>0</v>
      </c>
      <c r="L190" s="117"/>
      <c r="M190" s="113"/>
      <c r="N190" s="103"/>
      <c r="O190" s="103"/>
      <c r="P190" s="116"/>
      <c r="Q190" s="509"/>
      <c r="R190" s="510"/>
    </row>
    <row r="191" spans="1:18" s="359" customFormat="1" ht="35.1" customHeight="1" x14ac:dyDescent="0.25">
      <c r="A191" s="109" t="str">
        <f t="shared" si="13"/>
        <v/>
      </c>
      <c r="B191" s="109" t="str">
        <f t="shared" si="17"/>
        <v/>
      </c>
      <c r="C191" s="109" t="str">
        <f t="shared" si="18"/>
        <v/>
      </c>
      <c r="D191" s="110"/>
      <c r="E191" s="114"/>
      <c r="F191" s="103"/>
      <c r="G191" s="103"/>
      <c r="H191" s="103"/>
      <c r="I191" s="117"/>
      <c r="J191" s="112"/>
      <c r="K191" s="559">
        <f t="shared" si="16"/>
        <v>0</v>
      </c>
      <c r="L191" s="117"/>
      <c r="M191" s="113"/>
      <c r="N191" s="103"/>
      <c r="O191" s="103"/>
      <c r="P191" s="116"/>
      <c r="Q191" s="509"/>
      <c r="R191" s="510"/>
    </row>
    <row r="192" spans="1:18" s="359" customFormat="1" ht="35.1" customHeight="1" x14ac:dyDescent="0.25">
      <c r="A192" s="109" t="str">
        <f t="shared" si="13"/>
        <v/>
      </c>
      <c r="B192" s="109" t="str">
        <f t="shared" si="17"/>
        <v/>
      </c>
      <c r="C192" s="109" t="str">
        <f t="shared" si="18"/>
        <v/>
      </c>
      <c r="D192" s="110"/>
      <c r="E192" s="114"/>
      <c r="F192" s="103"/>
      <c r="G192" s="103"/>
      <c r="H192" s="103"/>
      <c r="I192" s="117"/>
      <c r="J192" s="112"/>
      <c r="K192" s="559">
        <f t="shared" si="16"/>
        <v>0</v>
      </c>
      <c r="L192" s="117"/>
      <c r="M192" s="113"/>
      <c r="N192" s="103"/>
      <c r="O192" s="103"/>
      <c r="P192" s="116"/>
      <c r="Q192" s="509"/>
      <c r="R192" s="510"/>
    </row>
    <row r="193" spans="1:18" s="359" customFormat="1" ht="35.1" customHeight="1" x14ac:dyDescent="0.25">
      <c r="A193" s="109" t="str">
        <f t="shared" si="13"/>
        <v/>
      </c>
      <c r="B193" s="109" t="str">
        <f t="shared" si="17"/>
        <v/>
      </c>
      <c r="C193" s="109" t="str">
        <f t="shared" si="18"/>
        <v/>
      </c>
      <c r="D193" s="110"/>
      <c r="E193" s="114"/>
      <c r="F193" s="103"/>
      <c r="G193" s="103"/>
      <c r="H193" s="103"/>
      <c r="I193" s="117"/>
      <c r="J193" s="112"/>
      <c r="K193" s="559">
        <f t="shared" si="16"/>
        <v>0</v>
      </c>
      <c r="L193" s="117"/>
      <c r="M193" s="113"/>
      <c r="N193" s="103"/>
      <c r="O193" s="103"/>
      <c r="P193" s="116"/>
      <c r="Q193" s="509"/>
      <c r="R193" s="510"/>
    </row>
    <row r="194" spans="1:18" s="359" customFormat="1" ht="35.1" customHeight="1" x14ac:dyDescent="0.25">
      <c r="A194" s="109" t="str">
        <f t="shared" si="13"/>
        <v/>
      </c>
      <c r="B194" s="109" t="str">
        <f t="shared" si="17"/>
        <v/>
      </c>
      <c r="C194" s="109" t="str">
        <f t="shared" si="18"/>
        <v/>
      </c>
      <c r="D194" s="110"/>
      <c r="E194" s="114"/>
      <c r="F194" s="103"/>
      <c r="G194" s="103"/>
      <c r="H194" s="103"/>
      <c r="I194" s="117"/>
      <c r="J194" s="112"/>
      <c r="K194" s="559">
        <f t="shared" si="16"/>
        <v>0</v>
      </c>
      <c r="L194" s="117"/>
      <c r="M194" s="113"/>
      <c r="N194" s="103"/>
      <c r="O194" s="103"/>
      <c r="P194" s="116"/>
      <c r="Q194" s="509"/>
      <c r="R194" s="510"/>
    </row>
    <row r="195" spans="1:18" s="359" customFormat="1" ht="35.1" customHeight="1" x14ac:dyDescent="0.25">
      <c r="A195" s="109" t="str">
        <f t="shared" si="13"/>
        <v/>
      </c>
      <c r="B195" s="109" t="str">
        <f t="shared" si="17"/>
        <v/>
      </c>
      <c r="C195" s="109" t="str">
        <f t="shared" si="18"/>
        <v/>
      </c>
      <c r="D195" s="110"/>
      <c r="E195" s="114"/>
      <c r="F195" s="103"/>
      <c r="G195" s="103"/>
      <c r="H195" s="103"/>
      <c r="I195" s="117"/>
      <c r="J195" s="112"/>
      <c r="K195" s="559">
        <f t="shared" si="16"/>
        <v>0</v>
      </c>
      <c r="L195" s="117"/>
      <c r="M195" s="113"/>
      <c r="N195" s="103"/>
      <c r="O195" s="103"/>
      <c r="P195" s="116"/>
      <c r="Q195" s="509"/>
      <c r="R195" s="510"/>
    </row>
    <row r="196" spans="1:18" x14ac:dyDescent="0.25">
      <c r="A196" s="97"/>
      <c r="B196" s="97"/>
      <c r="C196" s="97"/>
      <c r="D196" s="101"/>
      <c r="E196" s="98"/>
      <c r="F196" s="101"/>
      <c r="G196" s="101"/>
      <c r="H196" s="101"/>
      <c r="I196" s="362"/>
      <c r="J196" s="362"/>
      <c r="K196" s="559">
        <f t="shared" si="16"/>
        <v>0</v>
      </c>
      <c r="L196" s="362"/>
      <c r="M196" s="361"/>
      <c r="N196" s="363"/>
      <c r="O196" s="364"/>
      <c r="P196" s="365"/>
      <c r="Q196" s="499"/>
      <c r="R196" s="506"/>
    </row>
    <row r="197" spans="1:18" x14ac:dyDescent="0.25">
      <c r="A197" s="97"/>
      <c r="B197" s="97"/>
      <c r="C197" s="97"/>
      <c r="D197" s="101"/>
      <c r="E197" s="98"/>
      <c r="F197" s="101"/>
      <c r="G197" s="101"/>
      <c r="H197" s="101"/>
      <c r="I197" s="362"/>
      <c r="J197" s="362"/>
      <c r="K197" s="559">
        <f t="shared" si="16"/>
        <v>0</v>
      </c>
      <c r="L197" s="362"/>
      <c r="M197" s="361"/>
      <c r="N197" s="363"/>
      <c r="O197" s="364"/>
      <c r="P197" s="365"/>
      <c r="Q197" s="499"/>
      <c r="R197" s="506"/>
    </row>
    <row r="198" spans="1:18" x14ac:dyDescent="0.25">
      <c r="A198" s="97"/>
      <c r="B198" s="97"/>
      <c r="C198" s="97"/>
      <c r="D198" s="101"/>
      <c r="E198" s="98"/>
      <c r="F198" s="101"/>
      <c r="G198" s="101"/>
      <c r="H198" s="101"/>
      <c r="I198" s="362"/>
      <c r="J198" s="362"/>
      <c r="K198" s="559">
        <f t="shared" si="16"/>
        <v>0</v>
      </c>
      <c r="L198" s="362"/>
      <c r="M198" s="361"/>
      <c r="N198" s="363"/>
      <c r="O198" s="364"/>
      <c r="P198" s="365"/>
      <c r="Q198" s="499"/>
      <c r="R198" s="506"/>
    </row>
    <row r="199" spans="1:18" x14ac:dyDescent="0.25">
      <c r="A199" s="97"/>
      <c r="B199" s="97"/>
      <c r="C199" s="97"/>
      <c r="D199" s="101"/>
      <c r="E199" s="98"/>
      <c r="F199" s="101"/>
      <c r="G199" s="101"/>
      <c r="H199" s="101"/>
      <c r="I199" s="362"/>
      <c r="J199" s="362"/>
      <c r="K199" s="559">
        <f t="shared" si="16"/>
        <v>0</v>
      </c>
      <c r="L199" s="362"/>
      <c r="M199" s="361"/>
      <c r="N199" s="363"/>
      <c r="O199" s="364"/>
      <c r="P199" s="365"/>
      <c r="Q199" s="499"/>
      <c r="R199" s="506"/>
    </row>
    <row r="200" spans="1:18" x14ac:dyDescent="0.25">
      <c r="A200" s="97"/>
      <c r="B200" s="97"/>
      <c r="C200" s="97"/>
      <c r="D200" s="101"/>
      <c r="E200" s="98"/>
      <c r="F200" s="101"/>
      <c r="G200" s="101"/>
      <c r="H200" s="101"/>
      <c r="I200" s="362"/>
      <c r="J200" s="362"/>
      <c r="K200" s="559">
        <f t="shared" si="16"/>
        <v>0</v>
      </c>
      <c r="L200" s="362"/>
      <c r="M200" s="361"/>
      <c r="N200" s="363"/>
      <c r="O200" s="364"/>
      <c r="P200" s="365"/>
      <c r="Q200" s="499"/>
      <c r="R200" s="506"/>
    </row>
    <row r="201" spans="1:18" x14ac:dyDescent="0.25">
      <c r="A201" s="97"/>
      <c r="B201" s="97"/>
      <c r="C201" s="97"/>
      <c r="D201" s="101"/>
      <c r="E201" s="98"/>
      <c r="F201" s="101"/>
      <c r="G201" s="101"/>
      <c r="H201" s="101"/>
      <c r="I201" s="362"/>
      <c r="J201" s="362"/>
      <c r="K201" s="559">
        <f t="shared" si="16"/>
        <v>0</v>
      </c>
      <c r="L201" s="362"/>
      <c r="M201" s="361"/>
      <c r="N201" s="363"/>
      <c r="O201" s="364"/>
      <c r="P201" s="365"/>
      <c r="Q201" s="499"/>
      <c r="R201" s="506"/>
    </row>
    <row r="202" spans="1:18" x14ac:dyDescent="0.25">
      <c r="A202" s="97"/>
      <c r="B202" s="97"/>
      <c r="C202" s="97"/>
      <c r="D202" s="101"/>
      <c r="E202" s="98"/>
      <c r="F202" s="101"/>
      <c r="G202" s="101"/>
      <c r="H202" s="101"/>
      <c r="I202" s="362"/>
      <c r="J202" s="362"/>
      <c r="K202" s="559">
        <f t="shared" si="16"/>
        <v>0</v>
      </c>
      <c r="L202" s="362"/>
      <c r="M202" s="361"/>
      <c r="N202" s="363"/>
      <c r="O202" s="364"/>
      <c r="P202" s="365"/>
      <c r="Q202" s="499"/>
      <c r="R202" s="506"/>
    </row>
    <row r="203" spans="1:18" x14ac:dyDescent="0.25">
      <c r="A203" s="97"/>
      <c r="B203" s="97"/>
      <c r="C203" s="97"/>
      <c r="D203" s="101"/>
      <c r="E203" s="98"/>
      <c r="F203" s="101"/>
      <c r="G203" s="101"/>
      <c r="H203" s="101"/>
      <c r="I203" s="362"/>
      <c r="J203" s="362"/>
      <c r="K203" s="559">
        <f t="shared" si="16"/>
        <v>0</v>
      </c>
      <c r="L203" s="362"/>
      <c r="M203" s="361"/>
      <c r="N203" s="363"/>
      <c r="O203" s="364"/>
      <c r="P203" s="365"/>
      <c r="Q203" s="499"/>
      <c r="R203" s="506"/>
    </row>
    <row r="204" spans="1:18" x14ac:dyDescent="0.25">
      <c r="A204" s="97"/>
      <c r="B204" s="97"/>
      <c r="C204" s="97"/>
      <c r="D204" s="101"/>
      <c r="E204" s="98"/>
      <c r="F204" s="101"/>
      <c r="G204" s="101"/>
      <c r="H204" s="101"/>
      <c r="I204" s="362"/>
      <c r="J204" s="362"/>
      <c r="K204" s="559">
        <f t="shared" ref="K204:K267" si="19">H204-J204</f>
        <v>0</v>
      </c>
      <c r="L204" s="362"/>
      <c r="M204" s="361"/>
      <c r="N204" s="363"/>
      <c r="O204" s="364"/>
      <c r="P204" s="365"/>
      <c r="Q204" s="499"/>
      <c r="R204" s="506"/>
    </row>
    <row r="205" spans="1:18" x14ac:dyDescent="0.25">
      <c r="A205" s="97"/>
      <c r="B205" s="97"/>
      <c r="C205" s="97"/>
      <c r="D205" s="101"/>
      <c r="E205" s="98"/>
      <c r="F205" s="101"/>
      <c r="G205" s="101"/>
      <c r="H205" s="101"/>
      <c r="I205" s="362"/>
      <c r="J205" s="362"/>
      <c r="K205" s="559">
        <f t="shared" si="19"/>
        <v>0</v>
      </c>
      <c r="L205" s="362"/>
      <c r="M205" s="361"/>
      <c r="N205" s="363"/>
      <c r="O205" s="364"/>
      <c r="P205" s="365"/>
      <c r="Q205" s="499"/>
      <c r="R205" s="506"/>
    </row>
    <row r="206" spans="1:18" x14ac:dyDescent="0.25">
      <c r="A206" s="97"/>
      <c r="B206" s="97"/>
      <c r="C206" s="97"/>
      <c r="D206" s="101"/>
      <c r="E206" s="98"/>
      <c r="F206" s="101"/>
      <c r="G206" s="101"/>
      <c r="H206" s="101"/>
      <c r="I206" s="362"/>
      <c r="J206" s="362"/>
      <c r="K206" s="559">
        <f t="shared" si="19"/>
        <v>0</v>
      </c>
      <c r="L206" s="362"/>
      <c r="M206" s="361"/>
      <c r="N206" s="363"/>
      <c r="O206" s="364"/>
      <c r="P206" s="365"/>
      <c r="Q206" s="499"/>
      <c r="R206" s="506"/>
    </row>
    <row r="207" spans="1:18" x14ac:dyDescent="0.25">
      <c r="A207" s="97"/>
      <c r="B207" s="97"/>
      <c r="C207" s="97"/>
      <c r="D207" s="101"/>
      <c r="E207" s="98"/>
      <c r="F207" s="101"/>
      <c r="G207" s="101"/>
      <c r="H207" s="101"/>
      <c r="I207" s="362"/>
      <c r="J207" s="362"/>
      <c r="K207" s="559">
        <f t="shared" si="19"/>
        <v>0</v>
      </c>
      <c r="L207" s="362"/>
      <c r="M207" s="361"/>
      <c r="N207" s="363"/>
      <c r="O207" s="364"/>
      <c r="P207" s="365"/>
      <c r="Q207" s="499"/>
      <c r="R207" s="506"/>
    </row>
    <row r="208" spans="1:18" x14ac:dyDescent="0.25">
      <c r="A208" s="97"/>
      <c r="B208" s="97"/>
      <c r="C208" s="97"/>
      <c r="D208" s="101"/>
      <c r="E208" s="98"/>
      <c r="F208" s="101"/>
      <c r="G208" s="101"/>
      <c r="H208" s="101"/>
      <c r="I208" s="362"/>
      <c r="J208" s="362"/>
      <c r="K208" s="559">
        <f t="shared" si="19"/>
        <v>0</v>
      </c>
      <c r="L208" s="362"/>
      <c r="M208" s="361"/>
      <c r="N208" s="363"/>
      <c r="O208" s="364"/>
      <c r="P208" s="365"/>
      <c r="Q208" s="499"/>
      <c r="R208" s="506"/>
    </row>
    <row r="209" spans="1:18" x14ac:dyDescent="0.25">
      <c r="A209" s="97"/>
      <c r="B209" s="97"/>
      <c r="C209" s="97"/>
      <c r="D209" s="101"/>
      <c r="E209" s="98"/>
      <c r="F209" s="101"/>
      <c r="G209" s="101"/>
      <c r="H209" s="101"/>
      <c r="I209" s="362"/>
      <c r="J209" s="362"/>
      <c r="K209" s="559">
        <f t="shared" si="19"/>
        <v>0</v>
      </c>
      <c r="L209" s="362"/>
      <c r="M209" s="361"/>
      <c r="N209" s="363"/>
      <c r="O209" s="364"/>
      <c r="P209" s="365"/>
      <c r="Q209" s="499"/>
      <c r="R209" s="506"/>
    </row>
    <row r="210" spans="1:18" x14ac:dyDescent="0.25">
      <c r="A210" s="97"/>
      <c r="B210" s="97"/>
      <c r="C210" s="97"/>
      <c r="D210" s="101"/>
      <c r="E210" s="98"/>
      <c r="F210" s="101"/>
      <c r="G210" s="101"/>
      <c r="H210" s="101"/>
      <c r="I210" s="362"/>
      <c r="J210" s="362"/>
      <c r="K210" s="559">
        <f t="shared" si="19"/>
        <v>0</v>
      </c>
      <c r="L210" s="362"/>
      <c r="M210" s="361"/>
      <c r="N210" s="363"/>
      <c r="O210" s="364"/>
      <c r="P210" s="365"/>
      <c r="Q210" s="499"/>
      <c r="R210" s="506"/>
    </row>
    <row r="211" spans="1:18" x14ac:dyDescent="0.25">
      <c r="A211" s="97"/>
      <c r="B211" s="97"/>
      <c r="C211" s="97"/>
      <c r="D211" s="101"/>
      <c r="E211" s="98"/>
      <c r="F211" s="101"/>
      <c r="G211" s="101"/>
      <c r="H211" s="101"/>
      <c r="I211" s="362"/>
      <c r="J211" s="362"/>
      <c r="K211" s="559">
        <f t="shared" si="19"/>
        <v>0</v>
      </c>
      <c r="L211" s="362"/>
      <c r="M211" s="361"/>
      <c r="N211" s="363"/>
      <c r="O211" s="364"/>
      <c r="P211" s="365"/>
      <c r="Q211" s="499"/>
      <c r="R211" s="506"/>
    </row>
    <row r="212" spans="1:18" x14ac:dyDescent="0.25">
      <c r="A212" s="97"/>
      <c r="B212" s="97"/>
      <c r="C212" s="97"/>
      <c r="D212" s="101"/>
      <c r="E212" s="98"/>
      <c r="F212" s="101"/>
      <c r="G212" s="101"/>
      <c r="H212" s="101"/>
      <c r="I212" s="362"/>
      <c r="J212" s="362"/>
      <c r="K212" s="559">
        <f t="shared" si="19"/>
        <v>0</v>
      </c>
      <c r="L212" s="362"/>
      <c r="M212" s="361"/>
      <c r="N212" s="363"/>
      <c r="O212" s="364"/>
      <c r="P212" s="365"/>
      <c r="Q212" s="499"/>
      <c r="R212" s="506"/>
    </row>
    <row r="213" spans="1:18" x14ac:dyDescent="0.25">
      <c r="A213" s="97"/>
      <c r="B213" s="97"/>
      <c r="C213" s="97"/>
      <c r="D213" s="101"/>
      <c r="E213" s="98"/>
      <c r="F213" s="101"/>
      <c r="G213" s="101"/>
      <c r="H213" s="101"/>
      <c r="I213" s="362"/>
      <c r="J213" s="362"/>
      <c r="K213" s="559">
        <f t="shared" si="19"/>
        <v>0</v>
      </c>
      <c r="L213" s="362"/>
      <c r="M213" s="361"/>
      <c r="N213" s="363"/>
      <c r="O213" s="364"/>
      <c r="P213" s="365"/>
      <c r="Q213" s="499"/>
      <c r="R213" s="506"/>
    </row>
    <row r="214" spans="1:18" x14ac:dyDescent="0.25">
      <c r="A214" s="97"/>
      <c r="B214" s="97"/>
      <c r="C214" s="97"/>
      <c r="D214" s="101"/>
      <c r="E214" s="98"/>
      <c r="F214" s="101"/>
      <c r="G214" s="101"/>
      <c r="H214" s="101"/>
      <c r="I214" s="362"/>
      <c r="J214" s="362"/>
      <c r="K214" s="559">
        <f t="shared" si="19"/>
        <v>0</v>
      </c>
      <c r="L214" s="362"/>
      <c r="M214" s="361"/>
      <c r="N214" s="363"/>
      <c r="O214" s="364"/>
      <c r="P214" s="365"/>
      <c r="Q214" s="499"/>
      <c r="R214" s="506"/>
    </row>
    <row r="215" spans="1:18" x14ac:dyDescent="0.25">
      <c r="A215" s="97"/>
      <c r="B215" s="97"/>
      <c r="C215" s="97"/>
      <c r="D215" s="101"/>
      <c r="E215" s="98"/>
      <c r="F215" s="101"/>
      <c r="G215" s="101"/>
      <c r="H215" s="101"/>
      <c r="I215" s="362"/>
      <c r="J215" s="362"/>
      <c r="K215" s="559">
        <f t="shared" si="19"/>
        <v>0</v>
      </c>
      <c r="L215" s="362"/>
      <c r="M215" s="361"/>
      <c r="N215" s="363"/>
      <c r="O215" s="364"/>
      <c r="P215" s="365"/>
      <c r="Q215" s="499"/>
      <c r="R215" s="506"/>
    </row>
    <row r="216" spans="1:18" x14ac:dyDescent="0.25">
      <c r="A216" s="97"/>
      <c r="B216" s="97"/>
      <c r="C216" s="97"/>
      <c r="D216" s="101"/>
      <c r="E216" s="98"/>
      <c r="F216" s="101"/>
      <c r="G216" s="101"/>
      <c r="H216" s="101"/>
      <c r="I216" s="362"/>
      <c r="J216" s="362"/>
      <c r="K216" s="559">
        <f t="shared" si="19"/>
        <v>0</v>
      </c>
      <c r="L216" s="362"/>
      <c r="M216" s="361"/>
      <c r="N216" s="363"/>
      <c r="O216" s="364"/>
      <c r="P216" s="365"/>
      <c r="Q216" s="499"/>
      <c r="R216" s="506"/>
    </row>
    <row r="217" spans="1:18" x14ac:dyDescent="0.25">
      <c r="A217" s="97"/>
      <c r="B217" s="97"/>
      <c r="C217" s="97"/>
      <c r="D217" s="101"/>
      <c r="E217" s="98"/>
      <c r="F217" s="101"/>
      <c r="G217" s="101"/>
      <c r="H217" s="101"/>
      <c r="I217" s="362"/>
      <c r="J217" s="362"/>
      <c r="K217" s="559">
        <f t="shared" si="19"/>
        <v>0</v>
      </c>
      <c r="L217" s="362"/>
      <c r="M217" s="361"/>
      <c r="N217" s="363"/>
      <c r="O217" s="364"/>
      <c r="P217" s="365"/>
      <c r="Q217" s="499"/>
      <c r="R217" s="506"/>
    </row>
    <row r="218" spans="1:18" x14ac:dyDescent="0.25">
      <c r="A218" s="97"/>
      <c r="B218" s="97"/>
      <c r="C218" s="97"/>
      <c r="D218" s="101"/>
      <c r="E218" s="98"/>
      <c r="F218" s="101"/>
      <c r="G218" s="101"/>
      <c r="H218" s="101"/>
      <c r="I218" s="362"/>
      <c r="J218" s="362"/>
      <c r="K218" s="559">
        <f t="shared" si="19"/>
        <v>0</v>
      </c>
      <c r="L218" s="362"/>
      <c r="M218" s="361"/>
      <c r="N218" s="363"/>
      <c r="O218" s="364"/>
      <c r="P218" s="365"/>
      <c r="Q218" s="499"/>
      <c r="R218" s="506"/>
    </row>
    <row r="219" spans="1:18" x14ac:dyDescent="0.25">
      <c r="A219" s="97"/>
      <c r="B219" s="97"/>
      <c r="C219" s="97"/>
      <c r="D219" s="101"/>
      <c r="E219" s="98"/>
      <c r="F219" s="101"/>
      <c r="G219" s="101"/>
      <c r="H219" s="101"/>
      <c r="I219" s="362"/>
      <c r="J219" s="362"/>
      <c r="K219" s="559">
        <f t="shared" si="19"/>
        <v>0</v>
      </c>
      <c r="L219" s="362"/>
      <c r="M219" s="361"/>
      <c r="N219" s="363"/>
      <c r="O219" s="364"/>
      <c r="P219" s="365"/>
      <c r="Q219" s="499"/>
      <c r="R219" s="506"/>
    </row>
    <row r="220" spans="1:18" x14ac:dyDescent="0.25">
      <c r="A220" s="97"/>
      <c r="B220" s="97"/>
      <c r="C220" s="97"/>
      <c r="D220" s="101"/>
      <c r="E220" s="98"/>
      <c r="F220" s="101"/>
      <c r="G220" s="101"/>
      <c r="H220" s="101"/>
      <c r="I220" s="362"/>
      <c r="J220" s="362"/>
      <c r="K220" s="559">
        <f t="shared" si="19"/>
        <v>0</v>
      </c>
      <c r="L220" s="362"/>
      <c r="M220" s="361"/>
      <c r="N220" s="363"/>
      <c r="O220" s="364"/>
      <c r="P220" s="365"/>
      <c r="Q220" s="499"/>
      <c r="R220" s="506"/>
    </row>
    <row r="221" spans="1:18" x14ac:dyDescent="0.25">
      <c r="A221" s="97"/>
      <c r="B221" s="97"/>
      <c r="C221" s="97"/>
      <c r="D221" s="101"/>
      <c r="E221" s="98"/>
      <c r="F221" s="101"/>
      <c r="G221" s="101"/>
      <c r="H221" s="101"/>
      <c r="I221" s="362"/>
      <c r="J221" s="362"/>
      <c r="K221" s="559">
        <f t="shared" si="19"/>
        <v>0</v>
      </c>
      <c r="L221" s="362"/>
      <c r="M221" s="361"/>
      <c r="N221" s="363"/>
      <c r="O221" s="364"/>
      <c r="P221" s="365"/>
      <c r="Q221" s="499"/>
      <c r="R221" s="506"/>
    </row>
    <row r="222" spans="1:18" x14ac:dyDescent="0.25">
      <c r="A222" s="97"/>
      <c r="B222" s="97"/>
      <c r="C222" s="97"/>
      <c r="D222" s="101"/>
      <c r="E222" s="98"/>
      <c r="F222" s="101"/>
      <c r="G222" s="101"/>
      <c r="H222" s="101"/>
      <c r="I222" s="362"/>
      <c r="J222" s="362"/>
      <c r="K222" s="559">
        <f t="shared" si="19"/>
        <v>0</v>
      </c>
      <c r="L222" s="362"/>
      <c r="M222" s="361"/>
      <c r="N222" s="363"/>
      <c r="O222" s="364"/>
      <c r="P222" s="365"/>
      <c r="Q222" s="499"/>
      <c r="R222" s="506"/>
    </row>
    <row r="223" spans="1:18" x14ac:dyDescent="0.25">
      <c r="A223" s="97"/>
      <c r="B223" s="97"/>
      <c r="C223" s="97"/>
      <c r="D223" s="101"/>
      <c r="E223" s="98"/>
      <c r="F223" s="101"/>
      <c r="G223" s="101"/>
      <c r="H223" s="101"/>
      <c r="I223" s="362"/>
      <c r="J223" s="362"/>
      <c r="K223" s="559">
        <f t="shared" si="19"/>
        <v>0</v>
      </c>
      <c r="L223" s="362"/>
      <c r="M223" s="361"/>
      <c r="N223" s="363"/>
      <c r="O223" s="364"/>
      <c r="P223" s="365"/>
      <c r="Q223" s="499"/>
      <c r="R223" s="506"/>
    </row>
    <row r="224" spans="1:18" x14ac:dyDescent="0.25">
      <c r="A224" s="97"/>
      <c r="B224" s="97"/>
      <c r="C224" s="97"/>
      <c r="D224" s="101"/>
      <c r="E224" s="98"/>
      <c r="F224" s="101"/>
      <c r="G224" s="101"/>
      <c r="H224" s="101"/>
      <c r="I224" s="362"/>
      <c r="J224" s="362"/>
      <c r="K224" s="559">
        <f t="shared" si="19"/>
        <v>0</v>
      </c>
      <c r="L224" s="362"/>
      <c r="M224" s="361"/>
      <c r="N224" s="363"/>
      <c r="O224" s="364"/>
      <c r="P224" s="365"/>
      <c r="Q224" s="499"/>
      <c r="R224" s="506"/>
    </row>
    <row r="225" spans="1:18" x14ac:dyDescent="0.25">
      <c r="A225" s="97"/>
      <c r="B225" s="97"/>
      <c r="C225" s="97"/>
      <c r="D225" s="101"/>
      <c r="E225" s="98"/>
      <c r="F225" s="101"/>
      <c r="G225" s="101"/>
      <c r="H225" s="101"/>
      <c r="I225" s="362"/>
      <c r="J225" s="362"/>
      <c r="K225" s="559">
        <f t="shared" si="19"/>
        <v>0</v>
      </c>
      <c r="L225" s="362"/>
      <c r="M225" s="361"/>
      <c r="N225" s="363"/>
      <c r="O225" s="364"/>
      <c r="P225" s="365"/>
      <c r="Q225" s="499"/>
      <c r="R225" s="506"/>
    </row>
    <row r="226" spans="1:18" x14ac:dyDescent="0.25">
      <c r="A226" s="97"/>
      <c r="B226" s="97"/>
      <c r="C226" s="97"/>
      <c r="D226" s="101"/>
      <c r="E226" s="98"/>
      <c r="F226" s="101"/>
      <c r="G226" s="101"/>
      <c r="H226" s="101"/>
      <c r="I226" s="362"/>
      <c r="J226" s="362"/>
      <c r="K226" s="559">
        <f t="shared" si="19"/>
        <v>0</v>
      </c>
      <c r="L226" s="362"/>
      <c r="M226" s="361"/>
      <c r="N226" s="363"/>
      <c r="O226" s="364"/>
      <c r="P226" s="365"/>
      <c r="Q226" s="499"/>
      <c r="R226" s="506"/>
    </row>
    <row r="227" spans="1:18" x14ac:dyDescent="0.25">
      <c r="A227" s="97"/>
      <c r="B227" s="97"/>
      <c r="C227" s="97"/>
      <c r="D227" s="101"/>
      <c r="E227" s="98"/>
      <c r="F227" s="101"/>
      <c r="G227" s="101"/>
      <c r="H227" s="101"/>
      <c r="I227" s="362"/>
      <c r="J227" s="362"/>
      <c r="K227" s="559">
        <f t="shared" si="19"/>
        <v>0</v>
      </c>
      <c r="L227" s="362"/>
      <c r="M227" s="361"/>
      <c r="N227" s="363"/>
      <c r="O227" s="364"/>
      <c r="P227" s="365"/>
      <c r="Q227" s="499"/>
      <c r="R227" s="506"/>
    </row>
    <row r="228" spans="1:18" x14ac:dyDescent="0.25">
      <c r="A228" s="97"/>
      <c r="B228" s="97"/>
      <c r="C228" s="97"/>
      <c r="D228" s="101"/>
      <c r="E228" s="98"/>
      <c r="F228" s="101"/>
      <c r="G228" s="101"/>
      <c r="H228" s="101"/>
      <c r="I228" s="362"/>
      <c r="J228" s="362"/>
      <c r="K228" s="559">
        <f t="shared" si="19"/>
        <v>0</v>
      </c>
      <c r="L228" s="362"/>
      <c r="M228" s="361"/>
      <c r="N228" s="363"/>
      <c r="O228" s="364"/>
      <c r="P228" s="365"/>
      <c r="Q228" s="499"/>
      <c r="R228" s="506"/>
    </row>
    <row r="229" spans="1:18" x14ac:dyDescent="0.25">
      <c r="A229" s="97"/>
      <c r="B229" s="97"/>
      <c r="C229" s="97"/>
      <c r="D229" s="101"/>
      <c r="E229" s="98"/>
      <c r="F229" s="101"/>
      <c r="G229" s="101"/>
      <c r="H229" s="101"/>
      <c r="I229" s="362"/>
      <c r="J229" s="362"/>
      <c r="K229" s="559">
        <f t="shared" si="19"/>
        <v>0</v>
      </c>
      <c r="L229" s="362"/>
      <c r="M229" s="361"/>
      <c r="N229" s="363"/>
      <c r="O229" s="364"/>
      <c r="P229" s="365"/>
      <c r="Q229" s="499"/>
      <c r="R229" s="506"/>
    </row>
    <row r="230" spans="1:18" x14ac:dyDescent="0.25">
      <c r="A230" s="97"/>
      <c r="B230" s="97"/>
      <c r="C230" s="97"/>
      <c r="D230" s="101"/>
      <c r="E230" s="98"/>
      <c r="F230" s="101"/>
      <c r="G230" s="101"/>
      <c r="H230" s="101"/>
      <c r="I230" s="362"/>
      <c r="J230" s="362"/>
      <c r="K230" s="559">
        <f t="shared" si="19"/>
        <v>0</v>
      </c>
      <c r="L230" s="362"/>
      <c r="M230" s="361"/>
      <c r="N230" s="363"/>
      <c r="O230" s="364"/>
      <c r="P230" s="365"/>
      <c r="Q230" s="499"/>
      <c r="R230" s="506"/>
    </row>
    <row r="231" spans="1:18" x14ac:dyDescent="0.25">
      <c r="A231" s="97"/>
      <c r="B231" s="97"/>
      <c r="C231" s="97"/>
      <c r="D231" s="101"/>
      <c r="E231" s="98"/>
      <c r="F231" s="101"/>
      <c r="G231" s="101"/>
      <c r="H231" s="101"/>
      <c r="I231" s="362"/>
      <c r="J231" s="362"/>
      <c r="K231" s="559">
        <f t="shared" si="19"/>
        <v>0</v>
      </c>
      <c r="L231" s="362"/>
      <c r="M231" s="361"/>
      <c r="N231" s="363"/>
      <c r="O231" s="364"/>
      <c r="P231" s="365"/>
      <c r="Q231" s="499"/>
      <c r="R231" s="506"/>
    </row>
    <row r="232" spans="1:18" x14ac:dyDescent="0.25">
      <c r="A232" s="97"/>
      <c r="B232" s="97"/>
      <c r="C232" s="97"/>
      <c r="D232" s="101"/>
      <c r="E232" s="98"/>
      <c r="F232" s="101"/>
      <c r="G232" s="101"/>
      <c r="H232" s="101"/>
      <c r="I232" s="362"/>
      <c r="J232" s="362"/>
      <c r="K232" s="559">
        <f t="shared" si="19"/>
        <v>0</v>
      </c>
      <c r="L232" s="362"/>
      <c r="M232" s="361"/>
      <c r="N232" s="363"/>
      <c r="O232" s="364"/>
      <c r="P232" s="365"/>
      <c r="Q232" s="499"/>
      <c r="R232" s="506"/>
    </row>
    <row r="233" spans="1:18" x14ac:dyDescent="0.25">
      <c r="A233" s="97"/>
      <c r="B233" s="97"/>
      <c r="C233" s="97"/>
      <c r="D233" s="101"/>
      <c r="E233" s="98"/>
      <c r="F233" s="101"/>
      <c r="G233" s="101"/>
      <c r="H233" s="101"/>
      <c r="I233" s="362"/>
      <c r="J233" s="362"/>
      <c r="K233" s="559">
        <f t="shared" si="19"/>
        <v>0</v>
      </c>
      <c r="L233" s="362"/>
      <c r="M233" s="361"/>
      <c r="N233" s="363"/>
      <c r="O233" s="364"/>
      <c r="P233" s="365"/>
      <c r="Q233" s="499"/>
      <c r="R233" s="506"/>
    </row>
    <row r="234" spans="1:18" x14ac:dyDescent="0.25">
      <c r="A234" s="97"/>
      <c r="B234" s="97"/>
      <c r="C234" s="97"/>
      <c r="D234" s="101"/>
      <c r="E234" s="98"/>
      <c r="F234" s="101"/>
      <c r="G234" s="101"/>
      <c r="H234" s="101"/>
      <c r="I234" s="362"/>
      <c r="J234" s="362"/>
      <c r="K234" s="559">
        <f t="shared" si="19"/>
        <v>0</v>
      </c>
      <c r="L234" s="362"/>
      <c r="M234" s="361"/>
      <c r="N234" s="363"/>
      <c r="O234" s="364"/>
      <c r="P234" s="365"/>
      <c r="Q234" s="499"/>
      <c r="R234" s="506"/>
    </row>
    <row r="235" spans="1:18" x14ac:dyDescent="0.25">
      <c r="A235" s="97"/>
      <c r="B235" s="97"/>
      <c r="C235" s="97"/>
      <c r="D235" s="101"/>
      <c r="E235" s="98"/>
      <c r="F235" s="101"/>
      <c r="G235" s="101"/>
      <c r="H235" s="101"/>
      <c r="I235" s="362"/>
      <c r="J235" s="362"/>
      <c r="K235" s="559">
        <f t="shared" si="19"/>
        <v>0</v>
      </c>
      <c r="L235" s="362"/>
      <c r="M235" s="361"/>
      <c r="N235" s="363"/>
      <c r="O235" s="364"/>
      <c r="P235" s="365"/>
      <c r="Q235" s="499"/>
      <c r="R235" s="506"/>
    </row>
    <row r="236" spans="1:18" x14ac:dyDescent="0.25">
      <c r="A236" s="97"/>
      <c r="B236" s="97"/>
      <c r="C236" s="97"/>
      <c r="D236" s="101"/>
      <c r="E236" s="98"/>
      <c r="F236" s="101"/>
      <c r="G236" s="101"/>
      <c r="H236" s="101"/>
      <c r="I236" s="362"/>
      <c r="J236" s="362"/>
      <c r="K236" s="559">
        <f t="shared" si="19"/>
        <v>0</v>
      </c>
      <c r="L236" s="362"/>
      <c r="M236" s="361"/>
      <c r="N236" s="363"/>
      <c r="O236" s="364"/>
      <c r="P236" s="365"/>
      <c r="Q236" s="499"/>
      <c r="R236" s="506"/>
    </row>
    <row r="237" spans="1:18" x14ac:dyDescent="0.25">
      <c r="A237" s="97"/>
      <c r="B237" s="97"/>
      <c r="C237" s="97"/>
      <c r="D237" s="101"/>
      <c r="E237" s="98"/>
      <c r="F237" s="101"/>
      <c r="G237" s="101"/>
      <c r="H237" s="101"/>
      <c r="I237" s="362"/>
      <c r="J237" s="362"/>
      <c r="K237" s="559">
        <f t="shared" si="19"/>
        <v>0</v>
      </c>
      <c r="L237" s="362"/>
      <c r="M237" s="361"/>
      <c r="N237" s="363"/>
      <c r="O237" s="364"/>
      <c r="P237" s="365"/>
      <c r="Q237" s="499"/>
      <c r="R237" s="506"/>
    </row>
    <row r="238" spans="1:18" x14ac:dyDescent="0.25">
      <c r="A238" s="97"/>
      <c r="B238" s="97"/>
      <c r="C238" s="97"/>
      <c r="D238" s="101"/>
      <c r="E238" s="98"/>
      <c r="F238" s="101"/>
      <c r="G238" s="101"/>
      <c r="H238" s="101"/>
      <c r="I238" s="362"/>
      <c r="J238" s="362"/>
      <c r="K238" s="559">
        <f t="shared" si="19"/>
        <v>0</v>
      </c>
      <c r="L238" s="362"/>
      <c r="M238" s="361"/>
      <c r="N238" s="363"/>
      <c r="O238" s="364"/>
      <c r="P238" s="365"/>
      <c r="Q238" s="499"/>
      <c r="R238" s="506"/>
    </row>
    <row r="239" spans="1:18" x14ac:dyDescent="0.25">
      <c r="A239" s="97"/>
      <c r="B239" s="97"/>
      <c r="C239" s="97"/>
      <c r="D239" s="101"/>
      <c r="E239" s="98"/>
      <c r="F239" s="101"/>
      <c r="G239" s="101"/>
      <c r="H239" s="101"/>
      <c r="I239" s="362"/>
      <c r="J239" s="362"/>
      <c r="K239" s="559">
        <f t="shared" si="19"/>
        <v>0</v>
      </c>
      <c r="L239" s="362"/>
      <c r="M239" s="361"/>
      <c r="N239" s="363"/>
      <c r="O239" s="364"/>
      <c r="P239" s="365"/>
      <c r="Q239" s="499"/>
      <c r="R239" s="506"/>
    </row>
    <row r="240" spans="1:18" x14ac:dyDescent="0.25">
      <c r="A240" s="97"/>
      <c r="B240" s="97"/>
      <c r="C240" s="97"/>
      <c r="D240" s="101"/>
      <c r="E240" s="98"/>
      <c r="F240" s="101"/>
      <c r="G240" s="101"/>
      <c r="H240" s="101"/>
      <c r="I240" s="362"/>
      <c r="J240" s="362"/>
      <c r="K240" s="559">
        <f t="shared" si="19"/>
        <v>0</v>
      </c>
      <c r="L240" s="362"/>
      <c r="M240" s="361"/>
      <c r="N240" s="363"/>
      <c r="O240" s="364"/>
      <c r="P240" s="365"/>
      <c r="Q240" s="499"/>
      <c r="R240" s="506"/>
    </row>
    <row r="241" spans="1:18" x14ac:dyDescent="0.25">
      <c r="A241" s="97"/>
      <c r="B241" s="97"/>
      <c r="C241" s="97"/>
      <c r="D241" s="101"/>
      <c r="E241" s="98"/>
      <c r="F241" s="101"/>
      <c r="G241" s="101"/>
      <c r="H241" s="101"/>
      <c r="I241" s="362"/>
      <c r="J241" s="362"/>
      <c r="K241" s="559">
        <f t="shared" si="19"/>
        <v>0</v>
      </c>
      <c r="L241" s="362"/>
      <c r="M241" s="361"/>
      <c r="N241" s="363"/>
      <c r="O241" s="364"/>
      <c r="P241" s="365"/>
      <c r="Q241" s="499"/>
      <c r="R241" s="506"/>
    </row>
    <row r="242" spans="1:18" x14ac:dyDescent="0.25">
      <c r="A242" s="97"/>
      <c r="B242" s="97"/>
      <c r="C242" s="97"/>
      <c r="D242" s="101"/>
      <c r="E242" s="98"/>
      <c r="F242" s="101"/>
      <c r="G242" s="101"/>
      <c r="H242" s="101"/>
      <c r="I242" s="362"/>
      <c r="J242" s="362"/>
      <c r="K242" s="559">
        <f t="shared" si="19"/>
        <v>0</v>
      </c>
      <c r="L242" s="362"/>
      <c r="M242" s="361"/>
      <c r="N242" s="363"/>
      <c r="O242" s="364"/>
      <c r="P242" s="365"/>
      <c r="Q242" s="499"/>
      <c r="R242" s="506"/>
    </row>
    <row r="243" spans="1:18" x14ac:dyDescent="0.25">
      <c r="A243" s="97"/>
      <c r="B243" s="97"/>
      <c r="C243" s="97"/>
      <c r="D243" s="101"/>
      <c r="E243" s="98"/>
      <c r="F243" s="101"/>
      <c r="G243" s="101"/>
      <c r="H243" s="101"/>
      <c r="I243" s="362"/>
      <c r="J243" s="362"/>
      <c r="K243" s="559">
        <f t="shared" si="19"/>
        <v>0</v>
      </c>
      <c r="L243" s="362"/>
      <c r="M243" s="361"/>
      <c r="N243" s="363"/>
      <c r="O243" s="364"/>
      <c r="P243" s="365"/>
      <c r="Q243" s="499"/>
      <c r="R243" s="506"/>
    </row>
    <row r="244" spans="1:18" x14ac:dyDescent="0.25">
      <c r="A244" s="97"/>
      <c r="B244" s="97"/>
      <c r="C244" s="97"/>
      <c r="D244" s="101"/>
      <c r="E244" s="98"/>
      <c r="F244" s="101"/>
      <c r="G244" s="101"/>
      <c r="H244" s="101"/>
      <c r="I244" s="362"/>
      <c r="J244" s="362"/>
      <c r="K244" s="559">
        <f t="shared" si="19"/>
        <v>0</v>
      </c>
      <c r="L244" s="362"/>
      <c r="M244" s="361"/>
      <c r="N244" s="363"/>
      <c r="O244" s="364"/>
      <c r="P244" s="365"/>
      <c r="Q244" s="499"/>
      <c r="R244" s="506"/>
    </row>
    <row r="245" spans="1:18" x14ac:dyDescent="0.25">
      <c r="A245" s="97"/>
      <c r="B245" s="97"/>
      <c r="C245" s="97"/>
      <c r="D245" s="101"/>
      <c r="E245" s="98"/>
      <c r="F245" s="101"/>
      <c r="G245" s="101"/>
      <c r="H245" s="101"/>
      <c r="I245" s="362"/>
      <c r="J245" s="362"/>
      <c r="K245" s="559">
        <f t="shared" si="19"/>
        <v>0</v>
      </c>
      <c r="L245" s="362"/>
      <c r="M245" s="361"/>
      <c r="N245" s="363"/>
      <c r="O245" s="364"/>
      <c r="P245" s="365"/>
      <c r="Q245" s="499"/>
      <c r="R245" s="506"/>
    </row>
    <row r="246" spans="1:18" x14ac:dyDescent="0.25">
      <c r="A246" s="97"/>
      <c r="B246" s="97"/>
      <c r="C246" s="97"/>
      <c r="D246" s="101"/>
      <c r="E246" s="98"/>
      <c r="F246" s="101"/>
      <c r="G246" s="101"/>
      <c r="H246" s="101"/>
      <c r="I246" s="362"/>
      <c r="J246" s="362"/>
      <c r="K246" s="559">
        <f t="shared" si="19"/>
        <v>0</v>
      </c>
      <c r="L246" s="362"/>
      <c r="M246" s="361"/>
      <c r="N246" s="363"/>
      <c r="O246" s="364"/>
      <c r="P246" s="365"/>
      <c r="Q246" s="499"/>
      <c r="R246" s="506"/>
    </row>
    <row r="247" spans="1:18" x14ac:dyDescent="0.25">
      <c r="A247" s="97"/>
      <c r="B247" s="97"/>
      <c r="C247" s="97"/>
      <c r="D247" s="101"/>
      <c r="E247" s="98"/>
      <c r="F247" s="101"/>
      <c r="G247" s="101"/>
      <c r="H247" s="101"/>
      <c r="I247" s="362"/>
      <c r="J247" s="362"/>
      <c r="K247" s="559">
        <f t="shared" si="19"/>
        <v>0</v>
      </c>
      <c r="L247" s="362"/>
      <c r="M247" s="361"/>
      <c r="N247" s="363"/>
      <c r="O247" s="364"/>
      <c r="P247" s="365"/>
      <c r="Q247" s="499"/>
      <c r="R247" s="506"/>
    </row>
    <row r="248" spans="1:18" x14ac:dyDescent="0.25">
      <c r="A248" s="97"/>
      <c r="B248" s="97"/>
      <c r="C248" s="97"/>
      <c r="D248" s="101"/>
      <c r="E248" s="98"/>
      <c r="F248" s="101"/>
      <c r="G248" s="101"/>
      <c r="H248" s="101"/>
      <c r="I248" s="362"/>
      <c r="J248" s="362"/>
      <c r="K248" s="559">
        <f t="shared" si="19"/>
        <v>0</v>
      </c>
      <c r="L248" s="362"/>
      <c r="M248" s="361"/>
      <c r="N248" s="363"/>
      <c r="O248" s="364"/>
      <c r="P248" s="365"/>
      <c r="Q248" s="499"/>
      <c r="R248" s="506"/>
    </row>
    <row r="249" spans="1:18" x14ac:dyDescent="0.25">
      <c r="A249" s="97"/>
      <c r="B249" s="97"/>
      <c r="C249" s="97"/>
      <c r="D249" s="101"/>
      <c r="E249" s="98"/>
      <c r="F249" s="101"/>
      <c r="G249" s="101"/>
      <c r="H249" s="101"/>
      <c r="I249" s="362"/>
      <c r="J249" s="362"/>
      <c r="K249" s="559">
        <f t="shared" si="19"/>
        <v>0</v>
      </c>
      <c r="L249" s="362"/>
      <c r="M249" s="361"/>
      <c r="N249" s="363"/>
      <c r="O249" s="364"/>
      <c r="P249" s="365"/>
      <c r="Q249" s="499"/>
      <c r="R249" s="506"/>
    </row>
    <row r="250" spans="1:18" x14ac:dyDescent="0.25">
      <c r="A250" s="97"/>
      <c r="B250" s="97"/>
      <c r="C250" s="97"/>
      <c r="D250" s="101"/>
      <c r="E250" s="98"/>
      <c r="F250" s="101"/>
      <c r="G250" s="101"/>
      <c r="H250" s="101"/>
      <c r="I250" s="362"/>
      <c r="J250" s="362"/>
      <c r="K250" s="559">
        <f t="shared" si="19"/>
        <v>0</v>
      </c>
      <c r="L250" s="362"/>
      <c r="M250" s="361"/>
      <c r="N250" s="363"/>
      <c r="O250" s="364"/>
      <c r="P250" s="365"/>
      <c r="Q250" s="499"/>
      <c r="R250" s="506"/>
    </row>
    <row r="251" spans="1:18" x14ac:dyDescent="0.25">
      <c r="A251" s="97"/>
      <c r="B251" s="97"/>
      <c r="C251" s="97"/>
      <c r="D251" s="101"/>
      <c r="E251" s="98"/>
      <c r="F251" s="101"/>
      <c r="G251" s="101"/>
      <c r="H251" s="101"/>
      <c r="I251" s="362"/>
      <c r="J251" s="362"/>
      <c r="K251" s="559">
        <f t="shared" si="19"/>
        <v>0</v>
      </c>
      <c r="L251" s="362"/>
      <c r="M251" s="361"/>
      <c r="N251" s="363"/>
      <c r="O251" s="364"/>
      <c r="P251" s="365"/>
      <c r="Q251" s="499"/>
      <c r="R251" s="506"/>
    </row>
    <row r="252" spans="1:18" x14ac:dyDescent="0.25">
      <c r="A252" s="97"/>
      <c r="B252" s="97"/>
      <c r="C252" s="97"/>
      <c r="D252" s="101"/>
      <c r="E252" s="98"/>
      <c r="F252" s="101"/>
      <c r="G252" s="101"/>
      <c r="H252" s="101"/>
      <c r="I252" s="362"/>
      <c r="J252" s="362"/>
      <c r="K252" s="559">
        <f t="shared" si="19"/>
        <v>0</v>
      </c>
      <c r="L252" s="362"/>
      <c r="M252" s="361"/>
      <c r="N252" s="363"/>
      <c r="O252" s="364"/>
      <c r="P252" s="365"/>
      <c r="Q252" s="499"/>
      <c r="R252" s="506"/>
    </row>
    <row r="253" spans="1:18" x14ac:dyDescent="0.25">
      <c r="A253" s="97"/>
      <c r="B253" s="97"/>
      <c r="C253" s="97"/>
      <c r="D253" s="101"/>
      <c r="E253" s="98"/>
      <c r="F253" s="101"/>
      <c r="G253" s="101"/>
      <c r="H253" s="101"/>
      <c r="I253" s="362"/>
      <c r="J253" s="362"/>
      <c r="K253" s="559">
        <f t="shared" si="19"/>
        <v>0</v>
      </c>
      <c r="L253" s="362"/>
      <c r="M253" s="361"/>
      <c r="N253" s="363"/>
      <c r="O253" s="364"/>
      <c r="P253" s="365"/>
      <c r="Q253" s="499"/>
      <c r="R253" s="506"/>
    </row>
    <row r="254" spans="1:18" x14ac:dyDescent="0.25">
      <c r="A254" s="97"/>
      <c r="B254" s="97"/>
      <c r="C254" s="97"/>
      <c r="D254" s="101"/>
      <c r="E254" s="98"/>
      <c r="F254" s="101"/>
      <c r="G254" s="101"/>
      <c r="H254" s="101"/>
      <c r="I254" s="362"/>
      <c r="J254" s="362"/>
      <c r="K254" s="559">
        <f t="shared" si="19"/>
        <v>0</v>
      </c>
      <c r="L254" s="362"/>
      <c r="M254" s="361"/>
      <c r="N254" s="363"/>
      <c r="O254" s="364"/>
      <c r="P254" s="365"/>
      <c r="Q254" s="499"/>
      <c r="R254" s="506"/>
    </row>
    <row r="255" spans="1:18" x14ac:dyDescent="0.25">
      <c r="A255" s="97"/>
      <c r="B255" s="97"/>
      <c r="C255" s="97"/>
      <c r="D255" s="101"/>
      <c r="E255" s="98"/>
      <c r="F255" s="101"/>
      <c r="G255" s="101"/>
      <c r="H255" s="101"/>
      <c r="I255" s="362"/>
      <c r="J255" s="362"/>
      <c r="K255" s="559">
        <f t="shared" si="19"/>
        <v>0</v>
      </c>
      <c r="L255" s="362"/>
      <c r="M255" s="361"/>
      <c r="N255" s="363"/>
      <c r="O255" s="364"/>
      <c r="P255" s="365"/>
      <c r="Q255" s="499"/>
      <c r="R255" s="506"/>
    </row>
    <row r="256" spans="1:18" x14ac:dyDescent="0.25">
      <c r="A256" s="97"/>
      <c r="B256" s="97"/>
      <c r="C256" s="97"/>
      <c r="D256" s="101"/>
      <c r="E256" s="98"/>
      <c r="F256" s="101"/>
      <c r="G256" s="101"/>
      <c r="H256" s="101"/>
      <c r="I256" s="362"/>
      <c r="J256" s="362"/>
      <c r="K256" s="559">
        <f t="shared" si="19"/>
        <v>0</v>
      </c>
      <c r="L256" s="362"/>
      <c r="M256" s="361"/>
      <c r="N256" s="363"/>
      <c r="O256" s="364"/>
      <c r="P256" s="365"/>
      <c r="Q256" s="499"/>
      <c r="R256" s="506"/>
    </row>
    <row r="257" spans="1:18" x14ac:dyDescent="0.25">
      <c r="A257" s="97"/>
      <c r="B257" s="97"/>
      <c r="C257" s="97"/>
      <c r="D257" s="101"/>
      <c r="E257" s="98"/>
      <c r="F257" s="101"/>
      <c r="G257" s="101"/>
      <c r="H257" s="101"/>
      <c r="I257" s="362"/>
      <c r="J257" s="362"/>
      <c r="K257" s="559">
        <f t="shared" si="19"/>
        <v>0</v>
      </c>
      <c r="L257" s="362"/>
      <c r="M257" s="361"/>
      <c r="N257" s="363"/>
      <c r="O257" s="364"/>
      <c r="P257" s="365"/>
      <c r="Q257" s="499"/>
      <c r="R257" s="506"/>
    </row>
    <row r="258" spans="1:18" x14ac:dyDescent="0.25">
      <c r="A258" s="97"/>
      <c r="B258" s="97"/>
      <c r="C258" s="97"/>
      <c r="D258" s="101"/>
      <c r="E258" s="98"/>
      <c r="F258" s="101"/>
      <c r="G258" s="101"/>
      <c r="H258" s="101"/>
      <c r="I258" s="362"/>
      <c r="J258" s="362"/>
      <c r="K258" s="559">
        <f t="shared" si="19"/>
        <v>0</v>
      </c>
      <c r="L258" s="362"/>
      <c r="M258" s="361"/>
      <c r="N258" s="363"/>
      <c r="O258" s="364"/>
      <c r="P258" s="365"/>
      <c r="Q258" s="499"/>
      <c r="R258" s="506"/>
    </row>
    <row r="259" spans="1:18" x14ac:dyDescent="0.25">
      <c r="A259" s="97"/>
      <c r="B259" s="97"/>
      <c r="C259" s="97"/>
      <c r="D259" s="101"/>
      <c r="E259" s="98"/>
      <c r="F259" s="101"/>
      <c r="G259" s="101"/>
      <c r="H259" s="101"/>
      <c r="I259" s="362"/>
      <c r="J259" s="362"/>
      <c r="K259" s="559">
        <f t="shared" si="19"/>
        <v>0</v>
      </c>
      <c r="L259" s="362"/>
      <c r="M259" s="361"/>
      <c r="N259" s="363"/>
      <c r="O259" s="364"/>
      <c r="P259" s="365"/>
      <c r="Q259" s="499"/>
      <c r="R259" s="506"/>
    </row>
    <row r="260" spans="1:18" x14ac:dyDescent="0.25">
      <c r="A260" s="97"/>
      <c r="B260" s="97"/>
      <c r="C260" s="97"/>
      <c r="D260" s="101"/>
      <c r="E260" s="98"/>
      <c r="F260" s="101"/>
      <c r="G260" s="101"/>
      <c r="H260" s="101"/>
      <c r="I260" s="362"/>
      <c r="J260" s="362"/>
      <c r="K260" s="559">
        <f t="shared" si="19"/>
        <v>0</v>
      </c>
      <c r="L260" s="362"/>
      <c r="M260" s="361"/>
      <c r="N260" s="363"/>
      <c r="O260" s="364"/>
      <c r="P260" s="365"/>
      <c r="Q260" s="499"/>
      <c r="R260" s="506"/>
    </row>
    <row r="261" spans="1:18" x14ac:dyDescent="0.25">
      <c r="A261" s="97"/>
      <c r="B261" s="97"/>
      <c r="C261" s="97"/>
      <c r="D261" s="101"/>
      <c r="E261" s="98"/>
      <c r="F261" s="101"/>
      <c r="G261" s="101"/>
      <c r="H261" s="101"/>
      <c r="I261" s="362"/>
      <c r="J261" s="362"/>
      <c r="K261" s="559">
        <f t="shared" si="19"/>
        <v>0</v>
      </c>
      <c r="L261" s="362"/>
      <c r="M261" s="361"/>
      <c r="N261" s="363"/>
      <c r="O261" s="364"/>
      <c r="P261" s="365"/>
      <c r="Q261" s="499"/>
      <c r="R261" s="506"/>
    </row>
    <row r="262" spans="1:18" x14ac:dyDescent="0.25">
      <c r="A262" s="97"/>
      <c r="B262" s="97"/>
      <c r="C262" s="97"/>
      <c r="D262" s="101"/>
      <c r="E262" s="98"/>
      <c r="F262" s="101"/>
      <c r="G262" s="101"/>
      <c r="H262" s="101"/>
      <c r="I262" s="362"/>
      <c r="J262" s="362"/>
      <c r="K262" s="559">
        <f t="shared" si="19"/>
        <v>0</v>
      </c>
      <c r="L262" s="362"/>
      <c r="M262" s="361"/>
      <c r="N262" s="363"/>
      <c r="O262" s="364"/>
      <c r="P262" s="365"/>
      <c r="Q262" s="499"/>
      <c r="R262" s="506"/>
    </row>
    <row r="263" spans="1:18" x14ac:dyDescent="0.25">
      <c r="A263" s="97"/>
      <c r="B263" s="97"/>
      <c r="C263" s="97"/>
      <c r="D263" s="101"/>
      <c r="E263" s="98"/>
      <c r="F263" s="101"/>
      <c r="G263" s="101"/>
      <c r="H263" s="101"/>
      <c r="I263" s="362"/>
      <c r="J263" s="362"/>
      <c r="K263" s="559">
        <f t="shared" si="19"/>
        <v>0</v>
      </c>
      <c r="L263" s="362"/>
      <c r="M263" s="361"/>
      <c r="N263" s="363"/>
      <c r="O263" s="364"/>
      <c r="P263" s="365"/>
      <c r="Q263" s="499"/>
      <c r="R263" s="506"/>
    </row>
    <row r="264" spans="1:18" x14ac:dyDescent="0.25">
      <c r="A264" s="97"/>
      <c r="B264" s="97"/>
      <c r="C264" s="97"/>
      <c r="D264" s="101"/>
      <c r="E264" s="98"/>
      <c r="F264" s="101"/>
      <c r="G264" s="101"/>
      <c r="H264" s="101"/>
      <c r="I264" s="362"/>
      <c r="J264" s="362"/>
      <c r="K264" s="559">
        <f t="shared" si="19"/>
        <v>0</v>
      </c>
      <c r="L264" s="362"/>
      <c r="M264" s="361"/>
      <c r="N264" s="363"/>
      <c r="O264" s="364"/>
      <c r="P264" s="365"/>
      <c r="Q264" s="499"/>
      <c r="R264" s="506"/>
    </row>
    <row r="265" spans="1:18" x14ac:dyDescent="0.25">
      <c r="A265" s="97"/>
      <c r="B265" s="97"/>
      <c r="C265" s="97"/>
      <c r="D265" s="101"/>
      <c r="E265" s="98"/>
      <c r="F265" s="101"/>
      <c r="G265" s="101"/>
      <c r="H265" s="101"/>
      <c r="I265" s="362"/>
      <c r="J265" s="362"/>
      <c r="K265" s="559">
        <f t="shared" si="19"/>
        <v>0</v>
      </c>
      <c r="L265" s="362"/>
      <c r="M265" s="361"/>
      <c r="N265" s="363"/>
      <c r="O265" s="364"/>
      <c r="P265" s="365"/>
      <c r="Q265" s="499"/>
      <c r="R265" s="506"/>
    </row>
    <row r="266" spans="1:18" x14ac:dyDescent="0.25">
      <c r="A266" s="97"/>
      <c r="B266" s="97"/>
      <c r="C266" s="97"/>
      <c r="D266" s="101"/>
      <c r="E266" s="98"/>
      <c r="F266" s="101"/>
      <c r="G266" s="101"/>
      <c r="H266" s="101"/>
      <c r="I266" s="362"/>
      <c r="J266" s="362"/>
      <c r="K266" s="559">
        <f t="shared" si="19"/>
        <v>0</v>
      </c>
      <c r="L266" s="362"/>
      <c r="M266" s="361"/>
      <c r="N266" s="363"/>
      <c r="O266" s="364"/>
      <c r="P266" s="365"/>
      <c r="Q266" s="499"/>
      <c r="R266" s="506"/>
    </row>
    <row r="267" spans="1:18" x14ac:dyDescent="0.25">
      <c r="A267" s="97"/>
      <c r="B267" s="97"/>
      <c r="C267" s="97"/>
      <c r="D267" s="101"/>
      <c r="E267" s="98"/>
      <c r="F267" s="101"/>
      <c r="G267" s="101"/>
      <c r="H267" s="101"/>
      <c r="I267" s="362"/>
      <c r="J267" s="362"/>
      <c r="K267" s="559">
        <f t="shared" si="19"/>
        <v>0</v>
      </c>
      <c r="L267" s="362"/>
      <c r="M267" s="361"/>
      <c r="N267" s="363"/>
      <c r="O267" s="364"/>
      <c r="P267" s="365"/>
      <c r="Q267" s="499"/>
      <c r="R267" s="506"/>
    </row>
    <row r="268" spans="1:18" x14ac:dyDescent="0.25">
      <c r="A268" s="97"/>
      <c r="B268" s="97"/>
      <c r="C268" s="97"/>
      <c r="D268" s="101"/>
      <c r="E268" s="98"/>
      <c r="F268" s="101"/>
      <c r="G268" s="101"/>
      <c r="H268" s="101"/>
      <c r="I268" s="362"/>
      <c r="J268" s="362"/>
      <c r="K268" s="559">
        <f t="shared" ref="K268:K331" si="20">H268-J268</f>
        <v>0</v>
      </c>
      <c r="L268" s="362"/>
      <c r="M268" s="361"/>
      <c r="N268" s="363"/>
      <c r="O268" s="364"/>
      <c r="P268" s="365"/>
      <c r="Q268" s="499"/>
      <c r="R268" s="506"/>
    </row>
    <row r="269" spans="1:18" x14ac:dyDescent="0.25">
      <c r="A269" s="97"/>
      <c r="B269" s="97"/>
      <c r="C269" s="97"/>
      <c r="D269" s="101"/>
      <c r="E269" s="98"/>
      <c r="F269" s="101"/>
      <c r="G269" s="101"/>
      <c r="H269" s="101"/>
      <c r="I269" s="362"/>
      <c r="J269" s="362"/>
      <c r="K269" s="559">
        <f t="shared" si="20"/>
        <v>0</v>
      </c>
      <c r="L269" s="362"/>
      <c r="M269" s="361"/>
      <c r="N269" s="363"/>
      <c r="O269" s="364"/>
      <c r="P269" s="365"/>
      <c r="Q269" s="499"/>
      <c r="R269" s="506"/>
    </row>
    <row r="270" spans="1:18" x14ac:dyDescent="0.25">
      <c r="A270" s="97"/>
      <c r="B270" s="97"/>
      <c r="C270" s="97"/>
      <c r="D270" s="101"/>
      <c r="E270" s="98"/>
      <c r="F270" s="101"/>
      <c r="G270" s="101"/>
      <c r="H270" s="101"/>
      <c r="I270" s="362"/>
      <c r="J270" s="362"/>
      <c r="K270" s="559">
        <f t="shared" si="20"/>
        <v>0</v>
      </c>
      <c r="L270" s="362"/>
      <c r="M270" s="361"/>
      <c r="N270" s="363"/>
      <c r="O270" s="364"/>
      <c r="P270" s="365"/>
      <c r="Q270" s="499"/>
      <c r="R270" s="506"/>
    </row>
    <row r="271" spans="1:18" x14ac:dyDescent="0.25">
      <c r="A271" s="97"/>
      <c r="B271" s="97"/>
      <c r="C271" s="97"/>
      <c r="D271" s="101"/>
      <c r="E271" s="98"/>
      <c r="F271" s="101"/>
      <c r="G271" s="101"/>
      <c r="H271" s="101"/>
      <c r="I271" s="362"/>
      <c r="J271" s="362"/>
      <c r="K271" s="559">
        <f t="shared" si="20"/>
        <v>0</v>
      </c>
      <c r="L271" s="362"/>
      <c r="M271" s="361"/>
      <c r="N271" s="363"/>
      <c r="O271" s="364"/>
      <c r="P271" s="365"/>
      <c r="Q271" s="499"/>
      <c r="R271" s="506"/>
    </row>
    <row r="272" spans="1:18" x14ac:dyDescent="0.25">
      <c r="A272" s="97"/>
      <c r="B272" s="97"/>
      <c r="C272" s="97"/>
      <c r="D272" s="101"/>
      <c r="E272" s="98"/>
      <c r="F272" s="101"/>
      <c r="G272" s="101"/>
      <c r="H272" s="101"/>
      <c r="I272" s="362"/>
      <c r="J272" s="362"/>
      <c r="K272" s="559">
        <f t="shared" si="20"/>
        <v>0</v>
      </c>
      <c r="L272" s="362"/>
      <c r="M272" s="361"/>
      <c r="N272" s="363"/>
      <c r="O272" s="364"/>
      <c r="P272" s="365"/>
      <c r="Q272" s="499"/>
      <c r="R272" s="506"/>
    </row>
    <row r="273" spans="1:18" x14ac:dyDescent="0.25">
      <c r="A273" s="97"/>
      <c r="B273" s="97"/>
      <c r="C273" s="97"/>
      <c r="D273" s="101"/>
      <c r="E273" s="98"/>
      <c r="F273" s="101"/>
      <c r="G273" s="101"/>
      <c r="H273" s="101"/>
      <c r="I273" s="362"/>
      <c r="J273" s="362"/>
      <c r="K273" s="559">
        <f t="shared" si="20"/>
        <v>0</v>
      </c>
      <c r="L273" s="362"/>
      <c r="M273" s="361"/>
      <c r="N273" s="363"/>
      <c r="O273" s="364"/>
      <c r="P273" s="365"/>
      <c r="Q273" s="499"/>
      <c r="R273" s="506"/>
    </row>
    <row r="274" spans="1:18" x14ac:dyDescent="0.25">
      <c r="A274" s="97"/>
      <c r="B274" s="97"/>
      <c r="C274" s="97"/>
      <c r="D274" s="101"/>
      <c r="E274" s="98"/>
      <c r="F274" s="101"/>
      <c r="G274" s="101"/>
      <c r="H274" s="101"/>
      <c r="I274" s="362"/>
      <c r="J274" s="362"/>
      <c r="K274" s="559">
        <f t="shared" si="20"/>
        <v>0</v>
      </c>
      <c r="L274" s="362"/>
      <c r="M274" s="361"/>
      <c r="N274" s="363"/>
      <c r="O274" s="364"/>
      <c r="P274" s="365"/>
      <c r="Q274" s="499"/>
      <c r="R274" s="506"/>
    </row>
    <row r="275" spans="1:18" x14ac:dyDescent="0.25">
      <c r="A275" s="97"/>
      <c r="B275" s="97"/>
      <c r="C275" s="97"/>
      <c r="D275" s="101"/>
      <c r="E275" s="98"/>
      <c r="F275" s="101"/>
      <c r="G275" s="101"/>
      <c r="H275" s="101"/>
      <c r="I275" s="362"/>
      <c r="J275" s="362"/>
      <c r="K275" s="559">
        <f t="shared" si="20"/>
        <v>0</v>
      </c>
      <c r="L275" s="362"/>
      <c r="M275" s="361"/>
      <c r="N275" s="363"/>
      <c r="O275" s="364"/>
      <c r="P275" s="365"/>
      <c r="Q275" s="499"/>
      <c r="R275" s="506"/>
    </row>
    <row r="276" spans="1:18" x14ac:dyDescent="0.25">
      <c r="A276" s="97"/>
      <c r="B276" s="97"/>
      <c r="C276" s="97"/>
      <c r="D276" s="101"/>
      <c r="E276" s="98"/>
      <c r="F276" s="101"/>
      <c r="G276" s="101"/>
      <c r="H276" s="101"/>
      <c r="I276" s="362"/>
      <c r="J276" s="362"/>
      <c r="K276" s="559">
        <f t="shared" si="20"/>
        <v>0</v>
      </c>
      <c r="L276" s="362"/>
      <c r="M276" s="361"/>
      <c r="N276" s="363"/>
      <c r="O276" s="364"/>
      <c r="P276" s="365"/>
      <c r="Q276" s="499"/>
      <c r="R276" s="506"/>
    </row>
    <row r="277" spans="1:18" x14ac:dyDescent="0.25">
      <c r="A277" s="97"/>
      <c r="B277" s="97"/>
      <c r="C277" s="97"/>
      <c r="D277" s="101"/>
      <c r="E277" s="98"/>
      <c r="F277" s="101"/>
      <c r="G277" s="101"/>
      <c r="H277" s="101"/>
      <c r="I277" s="362"/>
      <c r="J277" s="362"/>
      <c r="K277" s="559">
        <f t="shared" si="20"/>
        <v>0</v>
      </c>
      <c r="L277" s="362"/>
      <c r="M277" s="361"/>
      <c r="N277" s="363"/>
      <c r="O277" s="364"/>
      <c r="P277" s="365"/>
      <c r="Q277" s="499"/>
      <c r="R277" s="506"/>
    </row>
    <row r="278" spans="1:18" x14ac:dyDescent="0.25">
      <c r="A278" s="97"/>
      <c r="B278" s="97"/>
      <c r="C278" s="97"/>
      <c r="D278" s="101"/>
      <c r="E278" s="98"/>
      <c r="F278" s="101"/>
      <c r="G278" s="101"/>
      <c r="H278" s="101"/>
      <c r="I278" s="362"/>
      <c r="J278" s="362"/>
      <c r="K278" s="559">
        <f t="shared" si="20"/>
        <v>0</v>
      </c>
      <c r="L278" s="362"/>
      <c r="M278" s="361"/>
      <c r="N278" s="363"/>
      <c r="O278" s="364"/>
      <c r="P278" s="365"/>
      <c r="Q278" s="499"/>
      <c r="R278" s="506"/>
    </row>
    <row r="279" spans="1:18" x14ac:dyDescent="0.25">
      <c r="A279" s="97"/>
      <c r="B279" s="97"/>
      <c r="C279" s="97"/>
      <c r="D279" s="101"/>
      <c r="E279" s="98"/>
      <c r="F279" s="101"/>
      <c r="G279" s="101"/>
      <c r="H279" s="101"/>
      <c r="I279" s="362"/>
      <c r="J279" s="362"/>
      <c r="K279" s="559">
        <f t="shared" si="20"/>
        <v>0</v>
      </c>
      <c r="L279" s="362"/>
      <c r="M279" s="361"/>
      <c r="N279" s="363"/>
      <c r="O279" s="364"/>
      <c r="P279" s="365"/>
      <c r="Q279" s="499"/>
      <c r="R279" s="506"/>
    </row>
    <row r="280" spans="1:18" x14ac:dyDescent="0.25">
      <c r="A280" s="97"/>
      <c r="B280" s="97"/>
      <c r="C280" s="97"/>
      <c r="D280" s="101"/>
      <c r="E280" s="98"/>
      <c r="F280" s="101"/>
      <c r="G280" s="101"/>
      <c r="H280" s="101"/>
      <c r="I280" s="362"/>
      <c r="J280" s="362"/>
      <c r="K280" s="559">
        <f t="shared" si="20"/>
        <v>0</v>
      </c>
      <c r="L280" s="362"/>
      <c r="M280" s="361"/>
      <c r="N280" s="363"/>
      <c r="O280" s="364"/>
      <c r="P280" s="365"/>
      <c r="Q280" s="499"/>
      <c r="R280" s="506"/>
    </row>
    <row r="281" spans="1:18" x14ac:dyDescent="0.25">
      <c r="A281" s="97"/>
      <c r="B281" s="97"/>
      <c r="C281" s="97"/>
      <c r="D281" s="101"/>
      <c r="E281" s="98"/>
      <c r="F281" s="101"/>
      <c r="G281" s="101"/>
      <c r="H281" s="101"/>
      <c r="I281" s="362"/>
      <c r="J281" s="362"/>
      <c r="K281" s="559">
        <f t="shared" si="20"/>
        <v>0</v>
      </c>
      <c r="L281" s="362"/>
      <c r="M281" s="361"/>
      <c r="N281" s="363"/>
      <c r="O281" s="364"/>
      <c r="P281" s="365"/>
      <c r="Q281" s="499"/>
      <c r="R281" s="506"/>
    </row>
    <row r="282" spans="1:18" x14ac:dyDescent="0.25">
      <c r="A282" s="97"/>
      <c r="B282" s="97"/>
      <c r="C282" s="97"/>
      <c r="D282" s="101"/>
      <c r="E282" s="98"/>
      <c r="F282" s="101"/>
      <c r="G282" s="101"/>
      <c r="H282" s="101"/>
      <c r="I282" s="362"/>
      <c r="J282" s="362"/>
      <c r="K282" s="559">
        <f t="shared" si="20"/>
        <v>0</v>
      </c>
      <c r="L282" s="362"/>
      <c r="M282" s="361"/>
      <c r="N282" s="363"/>
      <c r="O282" s="364"/>
      <c r="P282" s="365"/>
      <c r="Q282" s="499"/>
      <c r="R282" s="506"/>
    </row>
    <row r="283" spans="1:18" x14ac:dyDescent="0.25">
      <c r="A283" s="97"/>
      <c r="B283" s="97"/>
      <c r="C283" s="97"/>
      <c r="D283" s="101"/>
      <c r="E283" s="98"/>
      <c r="F283" s="101"/>
      <c r="G283" s="101"/>
      <c r="H283" s="101"/>
      <c r="I283" s="362"/>
      <c r="J283" s="362"/>
      <c r="K283" s="559">
        <f t="shared" si="20"/>
        <v>0</v>
      </c>
      <c r="L283" s="362"/>
      <c r="M283" s="361"/>
      <c r="N283" s="363"/>
      <c r="O283" s="364"/>
      <c r="P283" s="365"/>
      <c r="Q283" s="499"/>
      <c r="R283" s="506"/>
    </row>
    <row r="284" spans="1:18" x14ac:dyDescent="0.25">
      <c r="A284" s="97"/>
      <c r="B284" s="97"/>
      <c r="C284" s="97"/>
      <c r="D284" s="101"/>
      <c r="E284" s="98"/>
      <c r="F284" s="101"/>
      <c r="G284" s="101"/>
      <c r="H284" s="101"/>
      <c r="I284" s="362"/>
      <c r="J284" s="362"/>
      <c r="K284" s="559">
        <f t="shared" si="20"/>
        <v>0</v>
      </c>
      <c r="L284" s="362"/>
      <c r="M284" s="361"/>
      <c r="N284" s="363"/>
      <c r="O284" s="364"/>
      <c r="P284" s="365"/>
      <c r="Q284" s="499"/>
      <c r="R284" s="506"/>
    </row>
    <row r="285" spans="1:18" x14ac:dyDescent="0.25">
      <c r="A285" s="97"/>
      <c r="B285" s="97"/>
      <c r="C285" s="97"/>
      <c r="D285" s="101"/>
      <c r="E285" s="98"/>
      <c r="F285" s="101"/>
      <c r="G285" s="101"/>
      <c r="H285" s="101"/>
      <c r="I285" s="362"/>
      <c r="J285" s="362"/>
      <c r="K285" s="559">
        <f t="shared" si="20"/>
        <v>0</v>
      </c>
      <c r="L285" s="362"/>
      <c r="M285" s="361"/>
      <c r="N285" s="363"/>
      <c r="O285" s="364"/>
      <c r="P285" s="365"/>
      <c r="Q285" s="499"/>
      <c r="R285" s="506"/>
    </row>
    <row r="286" spans="1:18" x14ac:dyDescent="0.25">
      <c r="A286" s="97"/>
      <c r="B286" s="97"/>
      <c r="C286" s="97"/>
      <c r="D286" s="101"/>
      <c r="E286" s="98"/>
      <c r="F286" s="101"/>
      <c r="G286" s="101"/>
      <c r="H286" s="101"/>
      <c r="I286" s="362"/>
      <c r="J286" s="362"/>
      <c r="K286" s="559">
        <f t="shared" si="20"/>
        <v>0</v>
      </c>
      <c r="L286" s="362"/>
      <c r="M286" s="361"/>
      <c r="N286" s="363"/>
      <c r="O286" s="364"/>
      <c r="P286" s="365"/>
      <c r="Q286" s="499"/>
      <c r="R286" s="506"/>
    </row>
    <row r="287" spans="1:18" x14ac:dyDescent="0.25">
      <c r="A287" s="97"/>
      <c r="B287" s="97"/>
      <c r="C287" s="97"/>
      <c r="D287" s="101"/>
      <c r="E287" s="98"/>
      <c r="F287" s="101"/>
      <c r="G287" s="101"/>
      <c r="H287" s="101"/>
      <c r="I287" s="362"/>
      <c r="J287" s="362"/>
      <c r="K287" s="559">
        <f t="shared" si="20"/>
        <v>0</v>
      </c>
      <c r="L287" s="362"/>
      <c r="M287" s="361"/>
      <c r="N287" s="363"/>
      <c r="O287" s="364"/>
      <c r="P287" s="365"/>
      <c r="Q287" s="499"/>
      <c r="R287" s="506"/>
    </row>
    <row r="288" spans="1:18" x14ac:dyDescent="0.25">
      <c r="A288" s="97"/>
      <c r="B288" s="97"/>
      <c r="C288" s="97"/>
      <c r="D288" s="101"/>
      <c r="E288" s="98"/>
      <c r="F288" s="101"/>
      <c r="G288" s="101"/>
      <c r="H288" s="101"/>
      <c r="I288" s="362"/>
      <c r="J288" s="362"/>
      <c r="K288" s="559">
        <f t="shared" si="20"/>
        <v>0</v>
      </c>
      <c r="L288" s="362"/>
      <c r="M288" s="361"/>
      <c r="N288" s="363"/>
      <c r="O288" s="364"/>
      <c r="P288" s="365"/>
      <c r="Q288" s="499"/>
      <c r="R288" s="506"/>
    </row>
    <row r="289" spans="1:18" x14ac:dyDescent="0.25">
      <c r="A289" s="97"/>
      <c r="B289" s="97"/>
      <c r="C289" s="97"/>
      <c r="D289" s="101"/>
      <c r="E289" s="98"/>
      <c r="F289" s="101"/>
      <c r="G289" s="101"/>
      <c r="H289" s="101"/>
      <c r="I289" s="362"/>
      <c r="J289" s="362"/>
      <c r="K289" s="559">
        <f t="shared" si="20"/>
        <v>0</v>
      </c>
      <c r="L289" s="362"/>
      <c r="M289" s="361"/>
      <c r="N289" s="363"/>
      <c r="O289" s="364"/>
      <c r="P289" s="365"/>
      <c r="Q289" s="499"/>
      <c r="R289" s="506"/>
    </row>
    <row r="290" spans="1:18" x14ac:dyDescent="0.25">
      <c r="A290" s="97"/>
      <c r="B290" s="97"/>
      <c r="C290" s="97"/>
      <c r="D290" s="101"/>
      <c r="E290" s="98"/>
      <c r="F290" s="101"/>
      <c r="G290" s="101"/>
      <c r="H290" s="101"/>
      <c r="I290" s="362"/>
      <c r="J290" s="362"/>
      <c r="K290" s="559">
        <f t="shared" si="20"/>
        <v>0</v>
      </c>
      <c r="L290" s="362"/>
      <c r="M290" s="361"/>
      <c r="N290" s="363"/>
      <c r="O290" s="364"/>
      <c r="P290" s="365"/>
      <c r="Q290" s="499"/>
      <c r="R290" s="506"/>
    </row>
    <row r="291" spans="1:18" x14ac:dyDescent="0.25">
      <c r="A291" s="97"/>
      <c r="B291" s="97"/>
      <c r="C291" s="97"/>
      <c r="D291" s="101"/>
      <c r="E291" s="98"/>
      <c r="F291" s="101"/>
      <c r="G291" s="101"/>
      <c r="H291" s="101"/>
      <c r="I291" s="362"/>
      <c r="J291" s="362"/>
      <c r="K291" s="559">
        <f t="shared" si="20"/>
        <v>0</v>
      </c>
      <c r="L291" s="362"/>
      <c r="M291" s="361"/>
      <c r="N291" s="363"/>
      <c r="O291" s="364"/>
      <c r="P291" s="365"/>
      <c r="Q291" s="499"/>
      <c r="R291" s="506"/>
    </row>
    <row r="292" spans="1:18" x14ac:dyDescent="0.25">
      <c r="A292" s="97"/>
      <c r="B292" s="97"/>
      <c r="C292" s="97"/>
      <c r="D292" s="101"/>
      <c r="E292" s="98"/>
      <c r="F292" s="101"/>
      <c r="G292" s="101"/>
      <c r="H292" s="101"/>
      <c r="I292" s="362"/>
      <c r="J292" s="362"/>
      <c r="K292" s="559">
        <f t="shared" si="20"/>
        <v>0</v>
      </c>
      <c r="L292" s="362"/>
      <c r="M292" s="361"/>
      <c r="N292" s="363"/>
      <c r="O292" s="364"/>
      <c r="P292" s="365"/>
      <c r="Q292" s="499"/>
      <c r="R292" s="506"/>
    </row>
    <row r="293" spans="1:18" x14ac:dyDescent="0.25">
      <c r="A293" s="97"/>
      <c r="B293" s="97"/>
      <c r="C293" s="97"/>
      <c r="D293" s="101"/>
      <c r="E293" s="98"/>
      <c r="F293" s="101"/>
      <c r="G293" s="101"/>
      <c r="H293" s="101"/>
      <c r="I293" s="362"/>
      <c r="J293" s="362"/>
      <c r="K293" s="559">
        <f t="shared" si="20"/>
        <v>0</v>
      </c>
      <c r="L293" s="362"/>
      <c r="M293" s="361"/>
      <c r="N293" s="363"/>
      <c r="O293" s="364"/>
      <c r="P293" s="365"/>
      <c r="Q293" s="499"/>
      <c r="R293" s="506"/>
    </row>
    <row r="294" spans="1:18" x14ac:dyDescent="0.25">
      <c r="A294" s="97"/>
      <c r="B294" s="97"/>
      <c r="C294" s="97"/>
      <c r="D294" s="101"/>
      <c r="E294" s="98"/>
      <c r="F294" s="101"/>
      <c r="G294" s="101"/>
      <c r="H294" s="101"/>
      <c r="I294" s="362"/>
      <c r="J294" s="362"/>
      <c r="K294" s="559">
        <f t="shared" si="20"/>
        <v>0</v>
      </c>
      <c r="L294" s="362"/>
      <c r="M294" s="361"/>
      <c r="N294" s="363"/>
      <c r="O294" s="364"/>
      <c r="P294" s="365"/>
      <c r="Q294" s="499"/>
      <c r="R294" s="506"/>
    </row>
    <row r="295" spans="1:18" x14ac:dyDescent="0.25">
      <c r="A295" s="97"/>
      <c r="B295" s="97"/>
      <c r="C295" s="97"/>
      <c r="D295" s="101"/>
      <c r="E295" s="98"/>
      <c r="F295" s="101"/>
      <c r="G295" s="101"/>
      <c r="H295" s="101"/>
      <c r="I295" s="362"/>
      <c r="J295" s="362"/>
      <c r="K295" s="559">
        <f t="shared" si="20"/>
        <v>0</v>
      </c>
      <c r="L295" s="362"/>
      <c r="M295" s="361"/>
      <c r="N295" s="363"/>
      <c r="O295" s="364"/>
      <c r="P295" s="365"/>
      <c r="Q295" s="499"/>
      <c r="R295" s="506"/>
    </row>
    <row r="296" spans="1:18" x14ac:dyDescent="0.25">
      <c r="A296" s="97"/>
      <c r="B296" s="97"/>
      <c r="C296" s="97"/>
      <c r="D296" s="101"/>
      <c r="E296" s="98"/>
      <c r="F296" s="101"/>
      <c r="G296" s="101"/>
      <c r="H296" s="101"/>
      <c r="I296" s="362"/>
      <c r="J296" s="362"/>
      <c r="K296" s="559">
        <f t="shared" si="20"/>
        <v>0</v>
      </c>
      <c r="L296" s="362"/>
      <c r="M296" s="361"/>
      <c r="N296" s="363"/>
      <c r="O296" s="364"/>
      <c r="P296" s="365"/>
      <c r="Q296" s="499"/>
      <c r="R296" s="506"/>
    </row>
    <row r="297" spans="1:18" x14ac:dyDescent="0.25">
      <c r="A297" s="97"/>
      <c r="B297" s="97"/>
      <c r="C297" s="97"/>
      <c r="D297" s="101"/>
      <c r="E297" s="98"/>
      <c r="F297" s="101"/>
      <c r="G297" s="101"/>
      <c r="H297" s="101"/>
      <c r="I297" s="362"/>
      <c r="J297" s="362"/>
      <c r="K297" s="559">
        <f t="shared" si="20"/>
        <v>0</v>
      </c>
      <c r="L297" s="362"/>
      <c r="M297" s="361"/>
      <c r="N297" s="363"/>
      <c r="O297" s="364"/>
      <c r="P297" s="365"/>
      <c r="Q297" s="499"/>
      <c r="R297" s="506"/>
    </row>
    <row r="298" spans="1:18" x14ac:dyDescent="0.25">
      <c r="A298" s="97"/>
      <c r="B298" s="97"/>
      <c r="C298" s="97"/>
      <c r="D298" s="101"/>
      <c r="E298" s="98"/>
      <c r="F298" s="101"/>
      <c r="G298" s="101"/>
      <c r="H298" s="101"/>
      <c r="I298" s="362"/>
      <c r="J298" s="362"/>
      <c r="K298" s="559">
        <f t="shared" si="20"/>
        <v>0</v>
      </c>
      <c r="L298" s="362"/>
      <c r="M298" s="361"/>
      <c r="N298" s="363"/>
      <c r="O298" s="364"/>
      <c r="P298" s="365"/>
      <c r="Q298" s="499"/>
      <c r="R298" s="506"/>
    </row>
    <row r="299" spans="1:18" x14ac:dyDescent="0.25">
      <c r="A299" s="97"/>
      <c r="B299" s="97"/>
      <c r="C299" s="97"/>
      <c r="D299" s="101"/>
      <c r="E299" s="98"/>
      <c r="F299" s="101"/>
      <c r="G299" s="101"/>
      <c r="H299" s="101"/>
      <c r="I299" s="362"/>
      <c r="J299" s="362"/>
      <c r="K299" s="559">
        <f t="shared" si="20"/>
        <v>0</v>
      </c>
      <c r="L299" s="362"/>
      <c r="M299" s="361"/>
      <c r="N299" s="363"/>
      <c r="O299" s="364"/>
      <c r="P299" s="365"/>
      <c r="Q299" s="499"/>
      <c r="R299" s="506"/>
    </row>
    <row r="300" spans="1:18" x14ac:dyDescent="0.25">
      <c r="A300" s="97"/>
      <c r="B300" s="97"/>
      <c r="C300" s="97"/>
      <c r="D300" s="101"/>
      <c r="E300" s="98"/>
      <c r="F300" s="101"/>
      <c r="G300" s="101"/>
      <c r="H300" s="101"/>
      <c r="I300" s="362"/>
      <c r="J300" s="362"/>
      <c r="K300" s="559">
        <f t="shared" si="20"/>
        <v>0</v>
      </c>
      <c r="L300" s="362"/>
      <c r="M300" s="361"/>
      <c r="N300" s="363"/>
      <c r="O300" s="364"/>
      <c r="P300" s="365"/>
      <c r="Q300" s="499"/>
      <c r="R300" s="506"/>
    </row>
    <row r="301" spans="1:18" x14ac:dyDescent="0.25">
      <c r="A301" s="97"/>
      <c r="B301" s="97"/>
      <c r="C301" s="97"/>
      <c r="D301" s="101"/>
      <c r="E301" s="98"/>
      <c r="F301" s="101"/>
      <c r="G301" s="101"/>
      <c r="H301" s="101"/>
      <c r="I301" s="362"/>
      <c r="J301" s="362"/>
      <c r="K301" s="559">
        <f t="shared" si="20"/>
        <v>0</v>
      </c>
      <c r="L301" s="362"/>
      <c r="M301" s="361"/>
      <c r="N301" s="363"/>
      <c r="O301" s="364"/>
      <c r="P301" s="365"/>
      <c r="Q301" s="499"/>
      <c r="R301" s="506"/>
    </row>
    <row r="302" spans="1:18" x14ac:dyDescent="0.25">
      <c r="A302" s="97"/>
      <c r="B302" s="97"/>
      <c r="C302" s="97"/>
      <c r="D302" s="101"/>
      <c r="E302" s="98"/>
      <c r="F302" s="101"/>
      <c r="G302" s="101"/>
      <c r="H302" s="101"/>
      <c r="I302" s="362"/>
      <c r="J302" s="362"/>
      <c r="K302" s="559">
        <f t="shared" si="20"/>
        <v>0</v>
      </c>
      <c r="L302" s="362"/>
      <c r="M302" s="361"/>
      <c r="N302" s="363"/>
      <c r="O302" s="364"/>
      <c r="P302" s="365"/>
      <c r="Q302" s="499"/>
      <c r="R302" s="506"/>
    </row>
    <row r="303" spans="1:18" x14ac:dyDescent="0.25">
      <c r="A303" s="97"/>
      <c r="B303" s="97"/>
      <c r="C303" s="97"/>
      <c r="D303" s="101"/>
      <c r="E303" s="98"/>
      <c r="F303" s="101"/>
      <c r="G303" s="101"/>
      <c r="H303" s="101"/>
      <c r="I303" s="362"/>
      <c r="J303" s="362"/>
      <c r="K303" s="559">
        <f t="shared" si="20"/>
        <v>0</v>
      </c>
      <c r="L303" s="362"/>
      <c r="M303" s="361"/>
      <c r="N303" s="363"/>
      <c r="O303" s="364"/>
      <c r="P303" s="365"/>
      <c r="Q303" s="499"/>
      <c r="R303" s="506"/>
    </row>
    <row r="304" spans="1:18" x14ac:dyDescent="0.25">
      <c r="A304" s="97"/>
      <c r="B304" s="97"/>
      <c r="C304" s="97"/>
      <c r="D304" s="101"/>
      <c r="E304" s="98"/>
      <c r="F304" s="101"/>
      <c r="G304" s="101"/>
      <c r="H304" s="101"/>
      <c r="I304" s="362"/>
      <c r="J304" s="362"/>
      <c r="K304" s="559">
        <f t="shared" si="20"/>
        <v>0</v>
      </c>
      <c r="L304" s="362"/>
      <c r="M304" s="361"/>
      <c r="N304" s="363"/>
      <c r="O304" s="364"/>
      <c r="P304" s="365"/>
      <c r="Q304" s="499"/>
      <c r="R304" s="506"/>
    </row>
    <row r="305" spans="1:18" x14ac:dyDescent="0.25">
      <c r="A305" s="97"/>
      <c r="B305" s="97"/>
      <c r="C305" s="97"/>
      <c r="D305" s="101"/>
      <c r="E305" s="98"/>
      <c r="F305" s="101"/>
      <c r="G305" s="101"/>
      <c r="H305" s="101"/>
      <c r="I305" s="362"/>
      <c r="J305" s="362"/>
      <c r="K305" s="559">
        <f t="shared" si="20"/>
        <v>0</v>
      </c>
      <c r="L305" s="362"/>
      <c r="M305" s="361"/>
      <c r="N305" s="363"/>
      <c r="O305" s="364"/>
      <c r="P305" s="365"/>
      <c r="Q305" s="499"/>
      <c r="R305" s="506"/>
    </row>
    <row r="306" spans="1:18" x14ac:dyDescent="0.25">
      <c r="A306" s="97"/>
      <c r="B306" s="97"/>
      <c r="C306" s="97"/>
      <c r="D306" s="101"/>
      <c r="E306" s="98"/>
      <c r="F306" s="101"/>
      <c r="G306" s="101"/>
      <c r="H306" s="101"/>
      <c r="I306" s="362"/>
      <c r="J306" s="362"/>
      <c r="K306" s="559">
        <f t="shared" si="20"/>
        <v>0</v>
      </c>
      <c r="L306" s="362"/>
      <c r="M306" s="361"/>
      <c r="N306" s="363"/>
      <c r="O306" s="364"/>
      <c r="P306" s="365"/>
      <c r="Q306" s="499"/>
      <c r="R306" s="506"/>
    </row>
    <row r="307" spans="1:18" x14ac:dyDescent="0.25">
      <c r="A307" s="97"/>
      <c r="B307" s="97"/>
      <c r="C307" s="97"/>
      <c r="D307" s="101"/>
      <c r="E307" s="98"/>
      <c r="F307" s="101"/>
      <c r="G307" s="101"/>
      <c r="H307" s="101"/>
      <c r="I307" s="362"/>
      <c r="J307" s="362"/>
      <c r="K307" s="559">
        <f t="shared" si="20"/>
        <v>0</v>
      </c>
      <c r="L307" s="362"/>
      <c r="M307" s="361"/>
      <c r="N307" s="363"/>
      <c r="O307" s="364"/>
      <c r="P307" s="365"/>
      <c r="Q307" s="499"/>
      <c r="R307" s="506"/>
    </row>
    <row r="308" spans="1:18" x14ac:dyDescent="0.25">
      <c r="A308" s="97"/>
      <c r="B308" s="97"/>
      <c r="C308" s="97"/>
      <c r="D308" s="101"/>
      <c r="E308" s="98"/>
      <c r="F308" s="101"/>
      <c r="G308" s="101"/>
      <c r="H308" s="101"/>
      <c r="I308" s="362"/>
      <c r="J308" s="362"/>
      <c r="K308" s="559">
        <f t="shared" si="20"/>
        <v>0</v>
      </c>
      <c r="L308" s="362"/>
      <c r="M308" s="361"/>
      <c r="N308" s="363"/>
      <c r="O308" s="364"/>
      <c r="P308" s="365"/>
      <c r="Q308" s="499"/>
      <c r="R308" s="506"/>
    </row>
    <row r="309" spans="1:18" x14ac:dyDescent="0.25">
      <c r="A309" s="97"/>
      <c r="B309" s="97"/>
      <c r="C309" s="97"/>
      <c r="D309" s="101"/>
      <c r="E309" s="98"/>
      <c r="F309" s="101"/>
      <c r="G309" s="101"/>
      <c r="H309" s="101"/>
      <c r="I309" s="362"/>
      <c r="J309" s="362"/>
      <c r="K309" s="559">
        <f t="shared" si="20"/>
        <v>0</v>
      </c>
      <c r="L309" s="362"/>
      <c r="M309" s="361"/>
      <c r="N309" s="363"/>
      <c r="O309" s="364"/>
      <c r="P309" s="365"/>
      <c r="Q309" s="499"/>
      <c r="R309" s="506"/>
    </row>
    <row r="310" spans="1:18" x14ac:dyDescent="0.25">
      <c r="A310" s="97"/>
      <c r="B310" s="97"/>
      <c r="C310" s="97"/>
      <c r="D310" s="101"/>
      <c r="E310" s="98"/>
      <c r="F310" s="101"/>
      <c r="G310" s="101"/>
      <c r="H310" s="101"/>
      <c r="I310" s="362"/>
      <c r="J310" s="362"/>
      <c r="K310" s="559">
        <f t="shared" si="20"/>
        <v>0</v>
      </c>
      <c r="L310" s="362"/>
      <c r="M310" s="361"/>
      <c r="N310" s="363"/>
      <c r="O310" s="364"/>
      <c r="P310" s="365"/>
      <c r="Q310" s="499"/>
      <c r="R310" s="506"/>
    </row>
    <row r="311" spans="1:18" x14ac:dyDescent="0.25">
      <c r="A311" s="97"/>
      <c r="B311" s="97"/>
      <c r="C311" s="97"/>
      <c r="D311" s="101"/>
      <c r="E311" s="98"/>
      <c r="F311" s="101"/>
      <c r="G311" s="101"/>
      <c r="H311" s="101"/>
      <c r="I311" s="362"/>
      <c r="J311" s="362"/>
      <c r="K311" s="559">
        <f t="shared" si="20"/>
        <v>0</v>
      </c>
      <c r="L311" s="362"/>
      <c r="M311" s="361"/>
      <c r="N311" s="363"/>
      <c r="O311" s="364"/>
      <c r="P311" s="365"/>
      <c r="Q311" s="499"/>
      <c r="R311" s="506"/>
    </row>
    <row r="312" spans="1:18" x14ac:dyDescent="0.25">
      <c r="A312" s="97"/>
      <c r="B312" s="97"/>
      <c r="C312" s="97"/>
      <c r="D312" s="101"/>
      <c r="E312" s="98"/>
      <c r="F312" s="101"/>
      <c r="G312" s="101"/>
      <c r="H312" s="101"/>
      <c r="I312" s="362"/>
      <c r="J312" s="362"/>
      <c r="K312" s="559">
        <f t="shared" si="20"/>
        <v>0</v>
      </c>
      <c r="L312" s="362"/>
      <c r="M312" s="361"/>
      <c r="N312" s="363"/>
      <c r="O312" s="364"/>
      <c r="P312" s="365"/>
      <c r="Q312" s="499"/>
      <c r="R312" s="506"/>
    </row>
    <row r="313" spans="1:18" x14ac:dyDescent="0.25">
      <c r="A313" s="97"/>
      <c r="B313" s="97"/>
      <c r="C313" s="97"/>
      <c r="D313" s="101"/>
      <c r="E313" s="98"/>
      <c r="F313" s="101"/>
      <c r="G313" s="101"/>
      <c r="H313" s="101"/>
      <c r="I313" s="362"/>
      <c r="J313" s="362"/>
      <c r="K313" s="559">
        <f t="shared" si="20"/>
        <v>0</v>
      </c>
      <c r="L313" s="362"/>
      <c r="M313" s="361"/>
      <c r="N313" s="363"/>
      <c r="O313" s="364"/>
      <c r="P313" s="365"/>
      <c r="Q313" s="499"/>
      <c r="R313" s="506"/>
    </row>
    <row r="314" spans="1:18" x14ac:dyDescent="0.25">
      <c r="A314" s="97"/>
      <c r="B314" s="97"/>
      <c r="C314" s="97"/>
      <c r="D314" s="101"/>
      <c r="E314" s="98"/>
      <c r="F314" s="101"/>
      <c r="G314" s="101"/>
      <c r="H314" s="101"/>
      <c r="I314" s="362"/>
      <c r="J314" s="362"/>
      <c r="K314" s="559">
        <f t="shared" si="20"/>
        <v>0</v>
      </c>
      <c r="L314" s="362"/>
      <c r="M314" s="361"/>
      <c r="N314" s="363"/>
      <c r="O314" s="364"/>
      <c r="P314" s="365"/>
      <c r="Q314" s="499"/>
      <c r="R314" s="506"/>
    </row>
    <row r="315" spans="1:18" x14ac:dyDescent="0.25">
      <c r="A315" s="97"/>
      <c r="B315" s="97"/>
      <c r="C315" s="97"/>
      <c r="D315" s="101"/>
      <c r="E315" s="98"/>
      <c r="F315" s="101"/>
      <c r="G315" s="101"/>
      <c r="H315" s="101"/>
      <c r="I315" s="362"/>
      <c r="J315" s="362"/>
      <c r="K315" s="559">
        <f t="shared" si="20"/>
        <v>0</v>
      </c>
      <c r="L315" s="362"/>
      <c r="M315" s="361"/>
      <c r="N315" s="363"/>
      <c r="O315" s="364"/>
      <c r="P315" s="365"/>
      <c r="Q315" s="499"/>
      <c r="R315" s="506"/>
    </row>
    <row r="316" spans="1:18" x14ac:dyDescent="0.25">
      <c r="A316" s="97"/>
      <c r="B316" s="97"/>
      <c r="C316" s="97"/>
      <c r="D316" s="101"/>
      <c r="E316" s="98"/>
      <c r="F316" s="101"/>
      <c r="G316" s="101"/>
      <c r="H316" s="101"/>
      <c r="I316" s="362"/>
      <c r="J316" s="362"/>
      <c r="K316" s="559">
        <f t="shared" si="20"/>
        <v>0</v>
      </c>
      <c r="L316" s="362"/>
      <c r="M316" s="361"/>
      <c r="N316" s="363"/>
      <c r="O316" s="364"/>
      <c r="P316" s="365"/>
      <c r="Q316" s="499"/>
      <c r="R316" s="506"/>
    </row>
    <row r="317" spans="1:18" x14ac:dyDescent="0.25">
      <c r="A317" s="97"/>
      <c r="B317" s="97"/>
      <c r="C317" s="97"/>
      <c r="D317" s="101"/>
      <c r="E317" s="98"/>
      <c r="F317" s="101"/>
      <c r="G317" s="101"/>
      <c r="H317" s="101"/>
      <c r="I317" s="362"/>
      <c r="J317" s="362"/>
      <c r="K317" s="559">
        <f t="shared" si="20"/>
        <v>0</v>
      </c>
      <c r="L317" s="362"/>
      <c r="M317" s="361"/>
      <c r="N317" s="363"/>
      <c r="O317" s="364"/>
      <c r="P317" s="365"/>
      <c r="Q317" s="499"/>
      <c r="R317" s="506"/>
    </row>
    <row r="318" spans="1:18" x14ac:dyDescent="0.25">
      <c r="A318" s="97"/>
      <c r="B318" s="97"/>
      <c r="C318" s="97"/>
      <c r="D318" s="101"/>
      <c r="E318" s="98"/>
      <c r="F318" s="101"/>
      <c r="G318" s="101"/>
      <c r="H318" s="101"/>
      <c r="I318" s="362"/>
      <c r="J318" s="362"/>
      <c r="K318" s="559">
        <f t="shared" si="20"/>
        <v>0</v>
      </c>
      <c r="L318" s="362"/>
      <c r="M318" s="361"/>
      <c r="N318" s="363"/>
      <c r="O318" s="364"/>
      <c r="P318" s="365"/>
      <c r="Q318" s="499"/>
      <c r="R318" s="506"/>
    </row>
    <row r="319" spans="1:18" x14ac:dyDescent="0.25">
      <c r="A319" s="97"/>
      <c r="B319" s="97"/>
      <c r="C319" s="97"/>
      <c r="D319" s="101"/>
      <c r="E319" s="98"/>
      <c r="F319" s="101"/>
      <c r="G319" s="101"/>
      <c r="H319" s="101"/>
      <c r="I319" s="362"/>
      <c r="J319" s="362"/>
      <c r="K319" s="559">
        <f t="shared" si="20"/>
        <v>0</v>
      </c>
      <c r="L319" s="362"/>
      <c r="M319" s="361"/>
      <c r="N319" s="363"/>
      <c r="O319" s="364"/>
      <c r="P319" s="365"/>
      <c r="Q319" s="499"/>
      <c r="R319" s="506"/>
    </row>
    <row r="320" spans="1:18" x14ac:dyDescent="0.25">
      <c r="A320" s="97"/>
      <c r="B320" s="97"/>
      <c r="C320" s="97"/>
      <c r="D320" s="101"/>
      <c r="E320" s="98"/>
      <c r="F320" s="101"/>
      <c r="G320" s="101"/>
      <c r="H320" s="101"/>
      <c r="I320" s="362"/>
      <c r="J320" s="362"/>
      <c r="K320" s="559">
        <f t="shared" si="20"/>
        <v>0</v>
      </c>
      <c r="L320" s="362"/>
      <c r="M320" s="361"/>
      <c r="N320" s="363"/>
      <c r="O320" s="364"/>
      <c r="P320" s="365"/>
      <c r="Q320" s="499"/>
      <c r="R320" s="506"/>
    </row>
    <row r="321" spans="1:18" x14ac:dyDescent="0.25">
      <c r="A321" s="97"/>
      <c r="B321" s="97"/>
      <c r="C321" s="97"/>
      <c r="D321" s="101"/>
      <c r="E321" s="98"/>
      <c r="F321" s="101"/>
      <c r="G321" s="101"/>
      <c r="H321" s="101"/>
      <c r="I321" s="362"/>
      <c r="J321" s="362"/>
      <c r="K321" s="559">
        <f t="shared" si="20"/>
        <v>0</v>
      </c>
      <c r="L321" s="362"/>
      <c r="M321" s="361"/>
      <c r="N321" s="363"/>
      <c r="O321" s="364"/>
      <c r="P321" s="365"/>
      <c r="Q321" s="499"/>
      <c r="R321" s="506"/>
    </row>
    <row r="322" spans="1:18" x14ac:dyDescent="0.25">
      <c r="A322" s="97"/>
      <c r="B322" s="97"/>
      <c r="C322" s="97"/>
      <c r="D322" s="101"/>
      <c r="E322" s="98"/>
      <c r="F322" s="101"/>
      <c r="G322" s="101"/>
      <c r="H322" s="101"/>
      <c r="I322" s="362"/>
      <c r="J322" s="362"/>
      <c r="K322" s="559">
        <f t="shared" si="20"/>
        <v>0</v>
      </c>
      <c r="L322" s="362"/>
      <c r="M322" s="361"/>
      <c r="N322" s="363"/>
      <c r="O322" s="364"/>
      <c r="P322" s="365"/>
      <c r="Q322" s="499"/>
      <c r="R322" s="506"/>
    </row>
    <row r="323" spans="1:18" x14ac:dyDescent="0.25">
      <c r="A323" s="97"/>
      <c r="B323" s="97"/>
      <c r="C323" s="97"/>
      <c r="D323" s="101"/>
      <c r="E323" s="98"/>
      <c r="F323" s="101"/>
      <c r="G323" s="101"/>
      <c r="H323" s="101"/>
      <c r="I323" s="362"/>
      <c r="J323" s="362"/>
      <c r="K323" s="559">
        <f t="shared" si="20"/>
        <v>0</v>
      </c>
      <c r="L323" s="362"/>
      <c r="M323" s="361"/>
      <c r="N323" s="363"/>
      <c r="O323" s="364"/>
      <c r="P323" s="365"/>
      <c r="Q323" s="499"/>
      <c r="R323" s="506"/>
    </row>
    <row r="324" spans="1:18" x14ac:dyDescent="0.25">
      <c r="A324" s="97"/>
      <c r="B324" s="97"/>
      <c r="C324" s="97"/>
      <c r="D324" s="101"/>
      <c r="E324" s="98"/>
      <c r="F324" s="101"/>
      <c r="G324" s="101"/>
      <c r="H324" s="101"/>
      <c r="I324" s="362"/>
      <c r="J324" s="362"/>
      <c r="K324" s="559">
        <f t="shared" si="20"/>
        <v>0</v>
      </c>
      <c r="L324" s="362"/>
      <c r="M324" s="361"/>
      <c r="N324" s="363"/>
      <c r="O324" s="364"/>
      <c r="P324" s="365"/>
      <c r="Q324" s="499"/>
      <c r="R324" s="506"/>
    </row>
    <row r="325" spans="1:18" x14ac:dyDescent="0.25">
      <c r="A325" s="97"/>
      <c r="B325" s="97"/>
      <c r="C325" s="97"/>
      <c r="D325" s="101"/>
      <c r="E325" s="98"/>
      <c r="F325" s="101"/>
      <c r="G325" s="101"/>
      <c r="H325" s="101"/>
      <c r="I325" s="362"/>
      <c r="J325" s="362"/>
      <c r="K325" s="559">
        <f t="shared" si="20"/>
        <v>0</v>
      </c>
      <c r="L325" s="362"/>
      <c r="M325" s="361"/>
      <c r="N325" s="363"/>
      <c r="O325" s="364"/>
      <c r="P325" s="365"/>
      <c r="Q325" s="499"/>
      <c r="R325" s="506"/>
    </row>
    <row r="326" spans="1:18" x14ac:dyDescent="0.25">
      <c r="A326" s="97"/>
      <c r="B326" s="97"/>
      <c r="C326" s="97"/>
      <c r="D326" s="101"/>
      <c r="E326" s="98"/>
      <c r="F326" s="101"/>
      <c r="G326" s="101"/>
      <c r="H326" s="101"/>
      <c r="I326" s="362"/>
      <c r="J326" s="362"/>
      <c r="K326" s="559">
        <f t="shared" si="20"/>
        <v>0</v>
      </c>
      <c r="L326" s="362"/>
      <c r="M326" s="361"/>
      <c r="N326" s="363"/>
      <c r="O326" s="364"/>
      <c r="P326" s="365"/>
      <c r="Q326" s="499"/>
      <c r="R326" s="506"/>
    </row>
    <row r="327" spans="1:18" x14ac:dyDescent="0.25">
      <c r="A327" s="97"/>
      <c r="B327" s="97"/>
      <c r="C327" s="97"/>
      <c r="D327" s="101"/>
      <c r="E327" s="98"/>
      <c r="F327" s="101"/>
      <c r="G327" s="101"/>
      <c r="H327" s="101"/>
      <c r="I327" s="362"/>
      <c r="J327" s="362"/>
      <c r="K327" s="559">
        <f t="shared" si="20"/>
        <v>0</v>
      </c>
      <c r="L327" s="362"/>
      <c r="M327" s="361"/>
      <c r="N327" s="363"/>
      <c r="O327" s="364"/>
      <c r="P327" s="365"/>
      <c r="Q327" s="499"/>
      <c r="R327" s="506"/>
    </row>
    <row r="328" spans="1:18" x14ac:dyDescent="0.25">
      <c r="A328" s="97"/>
      <c r="B328" s="97"/>
      <c r="C328" s="97"/>
      <c r="D328" s="101"/>
      <c r="E328" s="98"/>
      <c r="F328" s="101"/>
      <c r="G328" s="101"/>
      <c r="H328" s="101"/>
      <c r="I328" s="362"/>
      <c r="J328" s="362"/>
      <c r="K328" s="559">
        <f t="shared" si="20"/>
        <v>0</v>
      </c>
      <c r="L328" s="362"/>
      <c r="M328" s="361"/>
      <c r="N328" s="363"/>
      <c r="O328" s="364"/>
      <c r="P328" s="365"/>
      <c r="Q328" s="499"/>
      <c r="R328" s="506"/>
    </row>
    <row r="329" spans="1:18" x14ac:dyDescent="0.25">
      <c r="A329" s="97"/>
      <c r="B329" s="97"/>
      <c r="C329" s="97"/>
      <c r="D329" s="101"/>
      <c r="E329" s="98"/>
      <c r="F329" s="101"/>
      <c r="G329" s="101"/>
      <c r="H329" s="101"/>
      <c r="I329" s="362"/>
      <c r="J329" s="362"/>
      <c r="K329" s="559">
        <f t="shared" si="20"/>
        <v>0</v>
      </c>
      <c r="L329" s="362"/>
      <c r="M329" s="361"/>
      <c r="N329" s="363"/>
      <c r="O329" s="364"/>
      <c r="P329" s="365"/>
      <c r="Q329" s="499"/>
      <c r="R329" s="506"/>
    </row>
    <row r="330" spans="1:18" x14ac:dyDescent="0.25">
      <c r="A330" s="97"/>
      <c r="B330" s="97"/>
      <c r="C330" s="97"/>
      <c r="D330" s="101"/>
      <c r="E330" s="98"/>
      <c r="F330" s="101"/>
      <c r="G330" s="101"/>
      <c r="H330" s="101"/>
      <c r="I330" s="362"/>
      <c r="J330" s="362"/>
      <c r="K330" s="559">
        <f t="shared" si="20"/>
        <v>0</v>
      </c>
      <c r="L330" s="362"/>
      <c r="M330" s="361"/>
      <c r="N330" s="363"/>
      <c r="O330" s="364"/>
      <c r="P330" s="365"/>
      <c r="Q330" s="499"/>
      <c r="R330" s="506"/>
    </row>
    <row r="331" spans="1:18" x14ac:dyDescent="0.25">
      <c r="A331" s="97"/>
      <c r="B331" s="97"/>
      <c r="C331" s="97"/>
      <c r="D331" s="101"/>
      <c r="E331" s="98"/>
      <c r="F331" s="101"/>
      <c r="G331" s="101"/>
      <c r="H331" s="101"/>
      <c r="I331" s="362"/>
      <c r="J331" s="362"/>
      <c r="K331" s="559">
        <f t="shared" si="20"/>
        <v>0</v>
      </c>
      <c r="L331" s="362"/>
      <c r="M331" s="361"/>
      <c r="N331" s="363"/>
      <c r="O331" s="364"/>
      <c r="P331" s="365"/>
      <c r="Q331" s="499"/>
      <c r="R331" s="506"/>
    </row>
    <row r="332" spans="1:18" x14ac:dyDescent="0.25">
      <c r="A332" s="97"/>
      <c r="B332" s="97"/>
      <c r="C332" s="97"/>
      <c r="D332" s="101"/>
      <c r="E332" s="98"/>
      <c r="F332" s="101"/>
      <c r="G332" s="101"/>
      <c r="H332" s="101"/>
      <c r="I332" s="362"/>
      <c r="J332" s="362"/>
      <c r="K332" s="559">
        <f t="shared" ref="K332:K395" si="21">H332-J332</f>
        <v>0</v>
      </c>
      <c r="L332" s="362"/>
      <c r="M332" s="361"/>
      <c r="N332" s="363"/>
      <c r="O332" s="364"/>
      <c r="P332" s="365"/>
      <c r="Q332" s="499"/>
      <c r="R332" s="506"/>
    </row>
    <row r="333" spans="1:18" x14ac:dyDescent="0.25">
      <c r="A333" s="97"/>
      <c r="B333" s="97"/>
      <c r="C333" s="97"/>
      <c r="D333" s="101"/>
      <c r="E333" s="98"/>
      <c r="F333" s="101"/>
      <c r="G333" s="101"/>
      <c r="H333" s="101"/>
      <c r="I333" s="362"/>
      <c r="J333" s="362"/>
      <c r="K333" s="559">
        <f t="shared" si="21"/>
        <v>0</v>
      </c>
      <c r="L333" s="362"/>
      <c r="M333" s="361"/>
      <c r="N333" s="363"/>
      <c r="O333" s="364"/>
      <c r="P333" s="365"/>
      <c r="Q333" s="499"/>
      <c r="R333" s="506"/>
    </row>
    <row r="334" spans="1:18" x14ac:dyDescent="0.25">
      <c r="A334" s="97"/>
      <c r="B334" s="97"/>
      <c r="C334" s="97"/>
      <c r="D334" s="101"/>
      <c r="E334" s="98"/>
      <c r="F334" s="101"/>
      <c r="G334" s="101"/>
      <c r="H334" s="101"/>
      <c r="I334" s="362"/>
      <c r="J334" s="362"/>
      <c r="K334" s="559">
        <f t="shared" si="21"/>
        <v>0</v>
      </c>
      <c r="L334" s="362"/>
      <c r="M334" s="361"/>
      <c r="N334" s="363"/>
      <c r="O334" s="364"/>
      <c r="P334" s="365"/>
      <c r="Q334" s="499"/>
      <c r="R334" s="506"/>
    </row>
    <row r="335" spans="1:18" x14ac:dyDescent="0.25">
      <c r="A335" s="97"/>
      <c r="B335" s="97"/>
      <c r="C335" s="97"/>
      <c r="D335" s="101"/>
      <c r="E335" s="98"/>
      <c r="F335" s="101"/>
      <c r="G335" s="101"/>
      <c r="H335" s="101"/>
      <c r="I335" s="362"/>
      <c r="J335" s="362"/>
      <c r="K335" s="559">
        <f t="shared" si="21"/>
        <v>0</v>
      </c>
      <c r="L335" s="362"/>
      <c r="M335" s="361"/>
      <c r="N335" s="363"/>
      <c r="O335" s="364"/>
      <c r="P335" s="365"/>
      <c r="Q335" s="499"/>
      <c r="R335" s="506"/>
    </row>
    <row r="336" spans="1:18" x14ac:dyDescent="0.25">
      <c r="A336" s="97"/>
      <c r="B336" s="97"/>
      <c r="C336" s="97"/>
      <c r="D336" s="101"/>
      <c r="E336" s="98"/>
      <c r="F336" s="101"/>
      <c r="G336" s="101"/>
      <c r="H336" s="101"/>
      <c r="I336" s="362"/>
      <c r="J336" s="362"/>
      <c r="K336" s="559">
        <f t="shared" si="21"/>
        <v>0</v>
      </c>
      <c r="L336" s="362"/>
      <c r="M336" s="361"/>
      <c r="N336" s="363"/>
      <c r="O336" s="364"/>
      <c r="P336" s="365"/>
      <c r="Q336" s="499"/>
      <c r="R336" s="506"/>
    </row>
    <row r="337" spans="1:18" x14ac:dyDescent="0.25">
      <c r="A337" s="97"/>
      <c r="B337" s="97"/>
      <c r="C337" s="97"/>
      <c r="D337" s="101"/>
      <c r="E337" s="98"/>
      <c r="F337" s="101"/>
      <c r="G337" s="101"/>
      <c r="H337" s="101"/>
      <c r="I337" s="362"/>
      <c r="J337" s="362"/>
      <c r="K337" s="559">
        <f t="shared" si="21"/>
        <v>0</v>
      </c>
      <c r="L337" s="362"/>
      <c r="M337" s="361"/>
      <c r="N337" s="363"/>
      <c r="O337" s="364"/>
      <c r="P337" s="365"/>
      <c r="Q337" s="499"/>
      <c r="R337" s="506"/>
    </row>
    <row r="338" spans="1:18" x14ac:dyDescent="0.25">
      <c r="A338" s="97"/>
      <c r="B338" s="97"/>
      <c r="C338" s="97"/>
      <c r="D338" s="101"/>
      <c r="E338" s="98"/>
      <c r="F338" s="101"/>
      <c r="G338" s="101"/>
      <c r="H338" s="101"/>
      <c r="I338" s="362"/>
      <c r="J338" s="362"/>
      <c r="K338" s="559">
        <f t="shared" si="21"/>
        <v>0</v>
      </c>
      <c r="L338" s="362"/>
      <c r="M338" s="361"/>
      <c r="N338" s="363"/>
      <c r="O338" s="364"/>
      <c r="P338" s="365"/>
      <c r="Q338" s="499"/>
      <c r="R338" s="506"/>
    </row>
    <row r="339" spans="1:18" x14ac:dyDescent="0.25">
      <c r="A339" s="97"/>
      <c r="B339" s="97"/>
      <c r="C339" s="97"/>
      <c r="D339" s="101"/>
      <c r="E339" s="98"/>
      <c r="F339" s="101"/>
      <c r="G339" s="101"/>
      <c r="H339" s="101"/>
      <c r="I339" s="362"/>
      <c r="J339" s="362"/>
      <c r="K339" s="559">
        <f t="shared" si="21"/>
        <v>0</v>
      </c>
      <c r="L339" s="362"/>
      <c r="M339" s="361"/>
      <c r="N339" s="363"/>
      <c r="O339" s="364"/>
      <c r="P339" s="365"/>
      <c r="Q339" s="499"/>
      <c r="R339" s="506"/>
    </row>
    <row r="340" spans="1:18" x14ac:dyDescent="0.25">
      <c r="A340" s="97"/>
      <c r="B340" s="97"/>
      <c r="C340" s="97"/>
      <c r="D340" s="101"/>
      <c r="E340" s="98"/>
      <c r="F340" s="101"/>
      <c r="G340" s="101"/>
      <c r="H340" s="101"/>
      <c r="I340" s="362"/>
      <c r="J340" s="362"/>
      <c r="K340" s="559">
        <f t="shared" si="21"/>
        <v>0</v>
      </c>
      <c r="L340" s="362"/>
      <c r="M340" s="361"/>
      <c r="N340" s="363"/>
      <c r="O340" s="364"/>
      <c r="P340" s="365"/>
      <c r="Q340" s="499"/>
      <c r="R340" s="506"/>
    </row>
    <row r="341" spans="1:18" x14ac:dyDescent="0.25">
      <c r="A341" s="97"/>
      <c r="B341" s="97"/>
      <c r="C341" s="97"/>
      <c r="D341" s="101"/>
      <c r="E341" s="98"/>
      <c r="F341" s="101"/>
      <c r="G341" s="101"/>
      <c r="H341" s="101"/>
      <c r="I341" s="362"/>
      <c r="J341" s="362"/>
      <c r="K341" s="559">
        <f t="shared" si="21"/>
        <v>0</v>
      </c>
      <c r="L341" s="362"/>
      <c r="M341" s="361"/>
      <c r="N341" s="363"/>
      <c r="O341" s="364"/>
      <c r="P341" s="365"/>
      <c r="Q341" s="499"/>
      <c r="R341" s="506"/>
    </row>
    <row r="342" spans="1:18" x14ac:dyDescent="0.25">
      <c r="A342" s="97"/>
      <c r="B342" s="97"/>
      <c r="C342" s="97"/>
      <c r="D342" s="101"/>
      <c r="E342" s="98"/>
      <c r="F342" s="101"/>
      <c r="G342" s="101"/>
      <c r="H342" s="101"/>
      <c r="I342" s="362"/>
      <c r="J342" s="362"/>
      <c r="K342" s="559">
        <f t="shared" si="21"/>
        <v>0</v>
      </c>
      <c r="L342" s="362"/>
      <c r="M342" s="361"/>
      <c r="N342" s="363"/>
      <c r="O342" s="364"/>
      <c r="P342" s="365"/>
      <c r="Q342" s="499"/>
      <c r="R342" s="506"/>
    </row>
    <row r="343" spans="1:18" x14ac:dyDescent="0.25">
      <c r="A343" s="97"/>
      <c r="B343" s="97"/>
      <c r="C343" s="97"/>
      <c r="D343" s="101"/>
      <c r="E343" s="98"/>
      <c r="F343" s="101"/>
      <c r="G343" s="101"/>
      <c r="H343" s="101"/>
      <c r="I343" s="362"/>
      <c r="J343" s="362"/>
      <c r="K343" s="559">
        <f t="shared" si="21"/>
        <v>0</v>
      </c>
      <c r="L343" s="362"/>
      <c r="M343" s="361"/>
      <c r="N343" s="363"/>
      <c r="O343" s="364"/>
      <c r="P343" s="365"/>
      <c r="Q343" s="499"/>
      <c r="R343" s="506"/>
    </row>
    <row r="344" spans="1:18" x14ac:dyDescent="0.25">
      <c r="A344" s="97"/>
      <c r="B344" s="97"/>
      <c r="C344" s="97"/>
      <c r="D344" s="101"/>
      <c r="E344" s="98"/>
      <c r="F344" s="101"/>
      <c r="G344" s="101"/>
      <c r="H344" s="101"/>
      <c r="I344" s="362"/>
      <c r="J344" s="362"/>
      <c r="K344" s="559">
        <f t="shared" si="21"/>
        <v>0</v>
      </c>
      <c r="L344" s="362"/>
      <c r="M344" s="361"/>
      <c r="N344" s="363"/>
      <c r="O344" s="364"/>
      <c r="P344" s="365"/>
      <c r="Q344" s="499"/>
      <c r="R344" s="506"/>
    </row>
    <row r="345" spans="1:18" x14ac:dyDescent="0.25">
      <c r="A345" s="97"/>
      <c r="B345" s="97"/>
      <c r="C345" s="97"/>
      <c r="D345" s="101"/>
      <c r="E345" s="98"/>
      <c r="F345" s="101"/>
      <c r="G345" s="101"/>
      <c r="H345" s="101"/>
      <c r="I345" s="362"/>
      <c r="J345" s="362"/>
      <c r="K345" s="559">
        <f t="shared" si="21"/>
        <v>0</v>
      </c>
      <c r="L345" s="362"/>
      <c r="M345" s="361"/>
      <c r="N345" s="363"/>
      <c r="O345" s="364"/>
      <c r="P345" s="365"/>
      <c r="Q345" s="499"/>
      <c r="R345" s="506"/>
    </row>
    <row r="346" spans="1:18" x14ac:dyDescent="0.25">
      <c r="A346" s="97"/>
      <c r="B346" s="97"/>
      <c r="C346" s="97"/>
      <c r="D346" s="101"/>
      <c r="E346" s="98"/>
      <c r="F346" s="101"/>
      <c r="G346" s="101"/>
      <c r="H346" s="101"/>
      <c r="I346" s="362"/>
      <c r="J346" s="362"/>
      <c r="K346" s="559">
        <f t="shared" si="21"/>
        <v>0</v>
      </c>
      <c r="L346" s="362"/>
      <c r="M346" s="361"/>
      <c r="N346" s="363"/>
      <c r="O346" s="364"/>
      <c r="P346" s="365"/>
      <c r="Q346" s="499"/>
      <c r="R346" s="506"/>
    </row>
    <row r="347" spans="1:18" x14ac:dyDescent="0.25">
      <c r="A347" s="97"/>
      <c r="B347" s="97"/>
      <c r="C347" s="97"/>
      <c r="D347" s="101"/>
      <c r="E347" s="98"/>
      <c r="F347" s="101"/>
      <c r="G347" s="101"/>
      <c r="H347" s="101"/>
      <c r="I347" s="362"/>
      <c r="J347" s="362"/>
      <c r="K347" s="559">
        <f t="shared" si="21"/>
        <v>0</v>
      </c>
      <c r="L347" s="362"/>
      <c r="M347" s="361"/>
      <c r="N347" s="363"/>
      <c r="O347" s="364"/>
      <c r="P347" s="365"/>
      <c r="Q347" s="499"/>
      <c r="R347" s="506"/>
    </row>
    <row r="348" spans="1:18" x14ac:dyDescent="0.25">
      <c r="A348" s="97"/>
      <c r="B348" s="97"/>
      <c r="C348" s="97"/>
      <c r="D348" s="101"/>
      <c r="E348" s="98"/>
      <c r="F348" s="101"/>
      <c r="G348" s="101"/>
      <c r="H348" s="101"/>
      <c r="I348" s="362"/>
      <c r="J348" s="362"/>
      <c r="K348" s="559">
        <f t="shared" si="21"/>
        <v>0</v>
      </c>
      <c r="L348" s="362"/>
      <c r="M348" s="361"/>
      <c r="N348" s="363"/>
      <c r="O348" s="364"/>
      <c r="P348" s="365"/>
      <c r="Q348" s="499"/>
      <c r="R348" s="506"/>
    </row>
    <row r="349" spans="1:18" x14ac:dyDescent="0.25">
      <c r="A349" s="97"/>
      <c r="B349" s="97"/>
      <c r="C349" s="97"/>
      <c r="D349" s="101"/>
      <c r="E349" s="98"/>
      <c r="F349" s="101"/>
      <c r="G349" s="101"/>
      <c r="H349" s="101"/>
      <c r="I349" s="362"/>
      <c r="J349" s="362"/>
      <c r="K349" s="559">
        <f t="shared" si="21"/>
        <v>0</v>
      </c>
      <c r="L349" s="362"/>
      <c r="M349" s="361"/>
      <c r="N349" s="363"/>
      <c r="O349" s="364"/>
      <c r="P349" s="365"/>
      <c r="Q349" s="499"/>
      <c r="R349" s="506"/>
    </row>
    <row r="350" spans="1:18" x14ac:dyDescent="0.25">
      <c r="A350" s="97"/>
      <c r="B350" s="97"/>
      <c r="C350" s="97"/>
      <c r="D350" s="101"/>
      <c r="E350" s="98"/>
      <c r="F350" s="101"/>
      <c r="G350" s="101"/>
      <c r="H350" s="101"/>
      <c r="I350" s="362"/>
      <c r="J350" s="362"/>
      <c r="K350" s="559">
        <f t="shared" si="21"/>
        <v>0</v>
      </c>
      <c r="L350" s="362"/>
      <c r="M350" s="361"/>
      <c r="N350" s="363"/>
      <c r="O350" s="364"/>
      <c r="P350" s="365"/>
      <c r="Q350" s="499"/>
      <c r="R350" s="506"/>
    </row>
    <row r="351" spans="1:18" x14ac:dyDescent="0.25">
      <c r="A351" s="97"/>
      <c r="B351" s="97"/>
      <c r="C351" s="97"/>
      <c r="D351" s="101"/>
      <c r="E351" s="98"/>
      <c r="F351" s="101"/>
      <c r="G351" s="101"/>
      <c r="H351" s="101"/>
      <c r="I351" s="362"/>
      <c r="J351" s="362"/>
      <c r="K351" s="559">
        <f t="shared" si="21"/>
        <v>0</v>
      </c>
      <c r="L351" s="362"/>
      <c r="M351" s="361"/>
      <c r="N351" s="363"/>
      <c r="O351" s="364"/>
      <c r="P351" s="365"/>
      <c r="Q351" s="499"/>
      <c r="R351" s="506"/>
    </row>
    <row r="352" spans="1:18" x14ac:dyDescent="0.25">
      <c r="A352" s="97"/>
      <c r="B352" s="97"/>
      <c r="C352" s="97"/>
      <c r="D352" s="101"/>
      <c r="E352" s="98"/>
      <c r="F352" s="101"/>
      <c r="G352" s="101"/>
      <c r="H352" s="101"/>
      <c r="I352" s="362"/>
      <c r="J352" s="362"/>
      <c r="K352" s="559">
        <f t="shared" si="21"/>
        <v>0</v>
      </c>
      <c r="L352" s="362"/>
      <c r="M352" s="361"/>
      <c r="N352" s="363"/>
      <c r="O352" s="364"/>
      <c r="P352" s="365"/>
      <c r="Q352" s="499"/>
      <c r="R352" s="506"/>
    </row>
    <row r="353" spans="1:18" x14ac:dyDescent="0.25">
      <c r="A353" s="97"/>
      <c r="B353" s="97"/>
      <c r="C353" s="97"/>
      <c r="D353" s="101"/>
      <c r="E353" s="98"/>
      <c r="F353" s="101"/>
      <c r="G353" s="101"/>
      <c r="H353" s="101"/>
      <c r="I353" s="362"/>
      <c r="J353" s="362"/>
      <c r="K353" s="559">
        <f t="shared" si="21"/>
        <v>0</v>
      </c>
      <c r="L353" s="362"/>
      <c r="M353" s="361"/>
      <c r="N353" s="363"/>
      <c r="O353" s="364"/>
      <c r="P353" s="365"/>
      <c r="Q353" s="499"/>
      <c r="R353" s="506"/>
    </row>
    <row r="354" spans="1:18" x14ac:dyDescent="0.25">
      <c r="A354" s="97"/>
      <c r="B354" s="97"/>
      <c r="C354" s="97"/>
      <c r="D354" s="101"/>
      <c r="E354" s="98"/>
      <c r="F354" s="101"/>
      <c r="G354" s="101"/>
      <c r="H354" s="101"/>
      <c r="I354" s="362"/>
      <c r="J354" s="362"/>
      <c r="K354" s="559">
        <f t="shared" si="21"/>
        <v>0</v>
      </c>
      <c r="L354" s="362"/>
      <c r="M354" s="361"/>
      <c r="N354" s="363"/>
      <c r="O354" s="364"/>
      <c r="P354" s="365"/>
      <c r="Q354" s="499"/>
      <c r="R354" s="506"/>
    </row>
    <row r="355" spans="1:18" x14ac:dyDescent="0.25">
      <c r="A355" s="97"/>
      <c r="B355" s="97"/>
      <c r="C355" s="97"/>
      <c r="D355" s="101"/>
      <c r="E355" s="98"/>
      <c r="F355" s="101"/>
      <c r="G355" s="101"/>
      <c r="H355" s="101"/>
      <c r="I355" s="362"/>
      <c r="J355" s="362"/>
      <c r="K355" s="559">
        <f t="shared" si="21"/>
        <v>0</v>
      </c>
      <c r="L355" s="362"/>
      <c r="M355" s="361"/>
      <c r="N355" s="363"/>
      <c r="O355" s="364"/>
      <c r="P355" s="365"/>
      <c r="Q355" s="499"/>
      <c r="R355" s="506"/>
    </row>
    <row r="356" spans="1:18" x14ac:dyDescent="0.25">
      <c r="A356" s="97"/>
      <c r="B356" s="97"/>
      <c r="C356" s="97"/>
      <c r="D356" s="101"/>
      <c r="E356" s="98"/>
      <c r="F356" s="101"/>
      <c r="G356" s="101"/>
      <c r="H356" s="101"/>
      <c r="I356" s="362"/>
      <c r="J356" s="362"/>
      <c r="K356" s="559">
        <f t="shared" si="21"/>
        <v>0</v>
      </c>
      <c r="L356" s="362"/>
      <c r="M356" s="361"/>
      <c r="N356" s="363"/>
      <c r="O356" s="364"/>
      <c r="P356" s="365"/>
      <c r="Q356" s="499"/>
      <c r="R356" s="506"/>
    </row>
    <row r="357" spans="1:18" x14ac:dyDescent="0.25">
      <c r="A357" s="97"/>
      <c r="B357" s="97"/>
      <c r="C357" s="97"/>
      <c r="D357" s="101"/>
      <c r="E357" s="98"/>
      <c r="F357" s="101"/>
      <c r="G357" s="101"/>
      <c r="H357" s="101"/>
      <c r="I357" s="362"/>
      <c r="J357" s="362"/>
      <c r="K357" s="559">
        <f t="shared" si="21"/>
        <v>0</v>
      </c>
      <c r="L357" s="362"/>
      <c r="M357" s="361"/>
      <c r="N357" s="363"/>
      <c r="O357" s="364"/>
      <c r="P357" s="365"/>
      <c r="Q357" s="499"/>
      <c r="R357" s="506"/>
    </row>
    <row r="358" spans="1:18" x14ac:dyDescent="0.25">
      <c r="A358" s="97"/>
      <c r="B358" s="97"/>
      <c r="C358" s="97"/>
      <c r="D358" s="101"/>
      <c r="E358" s="98"/>
      <c r="F358" s="101"/>
      <c r="G358" s="101"/>
      <c r="H358" s="101"/>
      <c r="I358" s="362"/>
      <c r="J358" s="362"/>
      <c r="K358" s="559">
        <f t="shared" si="21"/>
        <v>0</v>
      </c>
      <c r="L358" s="362"/>
      <c r="M358" s="361"/>
      <c r="N358" s="363"/>
      <c r="O358" s="364"/>
      <c r="P358" s="365"/>
      <c r="Q358" s="499"/>
      <c r="R358" s="506"/>
    </row>
    <row r="359" spans="1:18" x14ac:dyDescent="0.25">
      <c r="A359" s="97"/>
      <c r="B359" s="97"/>
      <c r="C359" s="97"/>
      <c r="D359" s="101"/>
      <c r="E359" s="98"/>
      <c r="F359" s="101"/>
      <c r="G359" s="101"/>
      <c r="H359" s="101"/>
      <c r="I359" s="362"/>
      <c r="J359" s="362"/>
      <c r="K359" s="559">
        <f t="shared" si="21"/>
        <v>0</v>
      </c>
      <c r="L359" s="362"/>
      <c r="M359" s="361"/>
      <c r="N359" s="363"/>
      <c r="O359" s="364"/>
      <c r="P359" s="365"/>
      <c r="Q359" s="499"/>
      <c r="R359" s="506"/>
    </row>
    <row r="360" spans="1:18" x14ac:dyDescent="0.25">
      <c r="A360" s="97"/>
      <c r="B360" s="97"/>
      <c r="C360" s="97"/>
      <c r="D360" s="101"/>
      <c r="E360" s="98"/>
      <c r="F360" s="101"/>
      <c r="G360" s="101"/>
      <c r="H360" s="101"/>
      <c r="I360" s="362"/>
      <c r="J360" s="362"/>
      <c r="K360" s="559">
        <f t="shared" si="21"/>
        <v>0</v>
      </c>
      <c r="L360" s="362"/>
      <c r="M360" s="361"/>
      <c r="N360" s="363"/>
      <c r="O360" s="364"/>
      <c r="P360" s="365"/>
      <c r="Q360" s="499"/>
      <c r="R360" s="506"/>
    </row>
    <row r="361" spans="1:18" x14ac:dyDescent="0.25">
      <c r="A361" s="97"/>
      <c r="B361" s="97"/>
      <c r="C361" s="97"/>
      <c r="D361" s="101"/>
      <c r="E361" s="98"/>
      <c r="F361" s="101"/>
      <c r="G361" s="101"/>
      <c r="H361" s="101"/>
      <c r="I361" s="362"/>
      <c r="J361" s="362"/>
      <c r="K361" s="559">
        <f t="shared" si="21"/>
        <v>0</v>
      </c>
      <c r="L361" s="362"/>
      <c r="M361" s="361"/>
      <c r="N361" s="363"/>
      <c r="O361" s="364"/>
      <c r="P361" s="365"/>
      <c r="Q361" s="499"/>
      <c r="R361" s="506"/>
    </row>
    <row r="362" spans="1:18" x14ac:dyDescent="0.25">
      <c r="A362" s="97"/>
      <c r="B362" s="97"/>
      <c r="C362" s="97"/>
      <c r="D362" s="101"/>
      <c r="E362" s="98"/>
      <c r="F362" s="101"/>
      <c r="G362" s="101"/>
      <c r="H362" s="101"/>
      <c r="I362" s="362"/>
      <c r="J362" s="362"/>
      <c r="K362" s="559">
        <f t="shared" si="21"/>
        <v>0</v>
      </c>
      <c r="L362" s="362"/>
      <c r="M362" s="361"/>
      <c r="N362" s="363"/>
      <c r="O362" s="364"/>
      <c r="P362" s="365"/>
      <c r="Q362" s="499"/>
      <c r="R362" s="506"/>
    </row>
    <row r="363" spans="1:18" x14ac:dyDescent="0.25">
      <c r="A363" s="97"/>
      <c r="B363" s="97"/>
      <c r="C363" s="97"/>
      <c r="D363" s="101"/>
      <c r="E363" s="98"/>
      <c r="F363" s="101"/>
      <c r="G363" s="101"/>
      <c r="H363" s="101"/>
      <c r="I363" s="362"/>
      <c r="J363" s="362"/>
      <c r="K363" s="559">
        <f t="shared" si="21"/>
        <v>0</v>
      </c>
      <c r="L363" s="362"/>
      <c r="M363" s="361"/>
      <c r="N363" s="363"/>
      <c r="O363" s="364"/>
      <c r="P363" s="365"/>
      <c r="Q363" s="499"/>
      <c r="R363" s="506"/>
    </row>
    <row r="364" spans="1:18" x14ac:dyDescent="0.25">
      <c r="A364" s="97"/>
      <c r="B364" s="97"/>
      <c r="C364" s="97"/>
      <c r="D364" s="101"/>
      <c r="E364" s="98"/>
      <c r="F364" s="101"/>
      <c r="G364" s="101"/>
      <c r="H364" s="101"/>
      <c r="I364" s="362"/>
      <c r="J364" s="362"/>
      <c r="K364" s="559">
        <f t="shared" si="21"/>
        <v>0</v>
      </c>
      <c r="L364" s="362"/>
      <c r="M364" s="361"/>
      <c r="N364" s="363"/>
      <c r="O364" s="364"/>
      <c r="P364" s="365"/>
      <c r="Q364" s="499"/>
      <c r="R364" s="506"/>
    </row>
    <row r="365" spans="1:18" x14ac:dyDescent="0.25">
      <c r="A365" s="97"/>
      <c r="B365" s="97"/>
      <c r="C365" s="97"/>
      <c r="D365" s="101"/>
      <c r="E365" s="98"/>
      <c r="F365" s="101"/>
      <c r="G365" s="101"/>
      <c r="H365" s="101"/>
      <c r="I365" s="362"/>
      <c r="J365" s="362"/>
      <c r="K365" s="559">
        <f t="shared" si="21"/>
        <v>0</v>
      </c>
      <c r="L365" s="362"/>
      <c r="M365" s="361"/>
      <c r="N365" s="363"/>
      <c r="O365" s="364"/>
      <c r="P365" s="365"/>
      <c r="Q365" s="499"/>
      <c r="R365" s="506"/>
    </row>
    <row r="366" spans="1:18" x14ac:dyDescent="0.25">
      <c r="A366" s="97"/>
      <c r="B366" s="97"/>
      <c r="C366" s="97"/>
      <c r="D366" s="101"/>
      <c r="E366" s="98"/>
      <c r="F366" s="101"/>
      <c r="G366" s="101"/>
      <c r="H366" s="101"/>
      <c r="I366" s="362"/>
      <c r="J366" s="362"/>
      <c r="K366" s="559">
        <f t="shared" si="21"/>
        <v>0</v>
      </c>
      <c r="L366" s="362"/>
      <c r="M366" s="361"/>
      <c r="N366" s="363"/>
      <c r="O366" s="364"/>
      <c r="P366" s="365"/>
      <c r="Q366" s="499"/>
      <c r="R366" s="506"/>
    </row>
    <row r="367" spans="1:18" x14ac:dyDescent="0.25">
      <c r="A367" s="97"/>
      <c r="B367" s="97"/>
      <c r="C367" s="97"/>
      <c r="D367" s="101"/>
      <c r="E367" s="98"/>
      <c r="F367" s="101"/>
      <c r="G367" s="101"/>
      <c r="H367" s="101"/>
      <c r="I367" s="362"/>
      <c r="J367" s="362"/>
      <c r="K367" s="559">
        <f t="shared" si="21"/>
        <v>0</v>
      </c>
      <c r="L367" s="362"/>
      <c r="M367" s="361"/>
      <c r="N367" s="363"/>
      <c r="O367" s="364"/>
      <c r="P367" s="365"/>
      <c r="Q367" s="499"/>
      <c r="R367" s="506"/>
    </row>
    <row r="368" spans="1:18" x14ac:dyDescent="0.25">
      <c r="A368" s="97"/>
      <c r="B368" s="97"/>
      <c r="C368" s="97"/>
      <c r="D368" s="101"/>
      <c r="E368" s="98"/>
      <c r="F368" s="101"/>
      <c r="G368" s="101"/>
      <c r="H368" s="101"/>
      <c r="I368" s="362"/>
      <c r="J368" s="362"/>
      <c r="K368" s="559">
        <f t="shared" si="21"/>
        <v>0</v>
      </c>
      <c r="L368" s="362"/>
      <c r="M368" s="361"/>
      <c r="N368" s="363"/>
      <c r="O368" s="364"/>
      <c r="P368" s="365"/>
      <c r="Q368" s="499"/>
      <c r="R368" s="506"/>
    </row>
    <row r="369" spans="1:18" x14ac:dyDescent="0.25">
      <c r="A369" s="97"/>
      <c r="B369" s="97"/>
      <c r="C369" s="97"/>
      <c r="D369" s="101"/>
      <c r="E369" s="98"/>
      <c r="F369" s="101"/>
      <c r="G369" s="101"/>
      <c r="H369" s="101"/>
      <c r="I369" s="362"/>
      <c r="J369" s="362"/>
      <c r="K369" s="559">
        <f t="shared" si="21"/>
        <v>0</v>
      </c>
      <c r="L369" s="362"/>
      <c r="M369" s="361"/>
      <c r="N369" s="363"/>
      <c r="O369" s="364"/>
      <c r="P369" s="365"/>
      <c r="Q369" s="499"/>
      <c r="R369" s="506"/>
    </row>
    <row r="370" spans="1:18" x14ac:dyDescent="0.25">
      <c r="A370" s="97"/>
      <c r="B370" s="97"/>
      <c r="C370" s="97"/>
      <c r="D370" s="101"/>
      <c r="E370" s="98"/>
      <c r="F370" s="101"/>
      <c r="G370" s="101"/>
      <c r="H370" s="101"/>
      <c r="I370" s="362"/>
      <c r="J370" s="362"/>
      <c r="K370" s="559">
        <f t="shared" si="21"/>
        <v>0</v>
      </c>
      <c r="L370" s="362"/>
      <c r="M370" s="361"/>
      <c r="N370" s="363"/>
      <c r="O370" s="364"/>
      <c r="P370" s="365"/>
      <c r="Q370" s="499"/>
      <c r="R370" s="506"/>
    </row>
    <row r="371" spans="1:18" x14ac:dyDescent="0.25">
      <c r="A371" s="97"/>
      <c r="B371" s="97"/>
      <c r="C371" s="97"/>
      <c r="D371" s="101"/>
      <c r="E371" s="98"/>
      <c r="F371" s="101"/>
      <c r="G371" s="101"/>
      <c r="H371" s="101"/>
      <c r="I371" s="362"/>
      <c r="J371" s="362"/>
      <c r="K371" s="559">
        <f t="shared" si="21"/>
        <v>0</v>
      </c>
      <c r="L371" s="362"/>
      <c r="M371" s="361"/>
      <c r="N371" s="363"/>
      <c r="O371" s="364"/>
      <c r="P371" s="365"/>
      <c r="Q371" s="499"/>
      <c r="R371" s="506"/>
    </row>
    <row r="372" spans="1:18" x14ac:dyDescent="0.25">
      <c r="A372" s="97"/>
      <c r="B372" s="97"/>
      <c r="C372" s="97"/>
      <c r="D372" s="101"/>
      <c r="E372" s="98"/>
      <c r="F372" s="101"/>
      <c r="G372" s="101"/>
      <c r="H372" s="101"/>
      <c r="I372" s="362"/>
      <c r="J372" s="362"/>
      <c r="K372" s="559">
        <f t="shared" si="21"/>
        <v>0</v>
      </c>
      <c r="L372" s="362"/>
      <c r="M372" s="361"/>
      <c r="N372" s="363"/>
      <c r="O372" s="364"/>
      <c r="P372" s="365"/>
      <c r="Q372" s="499"/>
      <c r="R372" s="506"/>
    </row>
    <row r="373" spans="1:18" x14ac:dyDescent="0.25">
      <c r="A373" s="97"/>
      <c r="B373" s="97"/>
      <c r="C373" s="97"/>
      <c r="D373" s="101"/>
      <c r="E373" s="98"/>
      <c r="F373" s="101"/>
      <c r="G373" s="101"/>
      <c r="H373" s="101"/>
      <c r="I373" s="362"/>
      <c r="J373" s="362"/>
      <c r="K373" s="559">
        <f t="shared" si="21"/>
        <v>0</v>
      </c>
      <c r="L373" s="362"/>
      <c r="M373" s="361"/>
      <c r="N373" s="363"/>
      <c r="O373" s="364"/>
      <c r="P373" s="365"/>
      <c r="Q373" s="499"/>
      <c r="R373" s="506"/>
    </row>
    <row r="374" spans="1:18" x14ac:dyDescent="0.25">
      <c r="A374" s="97"/>
      <c r="B374" s="97"/>
      <c r="C374" s="97"/>
      <c r="D374" s="101"/>
      <c r="E374" s="98"/>
      <c r="F374" s="101"/>
      <c r="G374" s="101"/>
      <c r="H374" s="101"/>
      <c r="I374" s="362"/>
      <c r="J374" s="362"/>
      <c r="K374" s="559">
        <f t="shared" si="21"/>
        <v>0</v>
      </c>
      <c r="L374" s="362"/>
      <c r="M374" s="361"/>
      <c r="N374" s="363"/>
      <c r="O374" s="364"/>
      <c r="P374" s="365"/>
      <c r="Q374" s="499"/>
      <c r="R374" s="506"/>
    </row>
    <row r="375" spans="1:18" x14ac:dyDescent="0.25">
      <c r="A375" s="97"/>
      <c r="B375" s="97"/>
      <c r="C375" s="97"/>
      <c r="D375" s="101"/>
      <c r="E375" s="98"/>
      <c r="F375" s="101"/>
      <c r="G375" s="101"/>
      <c r="H375" s="101"/>
      <c r="I375" s="362"/>
      <c r="J375" s="362"/>
      <c r="K375" s="559">
        <f t="shared" si="21"/>
        <v>0</v>
      </c>
      <c r="L375" s="362"/>
      <c r="M375" s="361"/>
      <c r="N375" s="363"/>
      <c r="O375" s="364"/>
      <c r="P375" s="365"/>
      <c r="Q375" s="499"/>
      <c r="R375" s="506"/>
    </row>
    <row r="376" spans="1:18" x14ac:dyDescent="0.25">
      <c r="A376" s="97"/>
      <c r="B376" s="97"/>
      <c r="C376" s="97"/>
      <c r="D376" s="101"/>
      <c r="E376" s="98"/>
      <c r="F376" s="101"/>
      <c r="G376" s="101"/>
      <c r="H376" s="101"/>
      <c r="I376" s="362"/>
      <c r="J376" s="362"/>
      <c r="K376" s="559">
        <f t="shared" si="21"/>
        <v>0</v>
      </c>
      <c r="L376" s="362"/>
      <c r="M376" s="361"/>
      <c r="N376" s="363"/>
      <c r="O376" s="364"/>
      <c r="P376" s="365"/>
      <c r="Q376" s="499"/>
      <c r="R376" s="506"/>
    </row>
    <row r="377" spans="1:18" x14ac:dyDescent="0.25">
      <c r="A377" s="97"/>
      <c r="B377" s="97"/>
      <c r="C377" s="97"/>
      <c r="D377" s="101"/>
      <c r="E377" s="98"/>
      <c r="F377" s="101"/>
      <c r="G377" s="101"/>
      <c r="H377" s="101"/>
      <c r="I377" s="362"/>
      <c r="J377" s="362"/>
      <c r="K377" s="559">
        <f t="shared" si="21"/>
        <v>0</v>
      </c>
      <c r="L377" s="362"/>
      <c r="M377" s="361"/>
      <c r="N377" s="363"/>
      <c r="O377" s="364"/>
      <c r="P377" s="365"/>
      <c r="Q377" s="499"/>
      <c r="R377" s="506"/>
    </row>
    <row r="378" spans="1:18" x14ac:dyDescent="0.25">
      <c r="A378" s="97"/>
      <c r="B378" s="97"/>
      <c r="C378" s="97"/>
      <c r="D378" s="101"/>
      <c r="E378" s="98"/>
      <c r="F378" s="101"/>
      <c r="G378" s="101"/>
      <c r="H378" s="101"/>
      <c r="I378" s="362"/>
      <c r="J378" s="362"/>
      <c r="K378" s="559">
        <f t="shared" si="21"/>
        <v>0</v>
      </c>
      <c r="L378" s="362"/>
      <c r="M378" s="361"/>
      <c r="N378" s="363"/>
      <c r="O378" s="364"/>
      <c r="P378" s="365"/>
      <c r="Q378" s="499"/>
      <c r="R378" s="506"/>
    </row>
    <row r="379" spans="1:18" x14ac:dyDescent="0.25">
      <c r="A379" s="97"/>
      <c r="B379" s="97"/>
      <c r="C379" s="97"/>
      <c r="D379" s="101"/>
      <c r="E379" s="98"/>
      <c r="F379" s="101"/>
      <c r="G379" s="101"/>
      <c r="H379" s="101"/>
      <c r="I379" s="362"/>
      <c r="J379" s="362"/>
      <c r="K379" s="559">
        <f t="shared" si="21"/>
        <v>0</v>
      </c>
      <c r="L379" s="362"/>
      <c r="M379" s="361"/>
      <c r="N379" s="363"/>
      <c r="O379" s="364"/>
      <c r="P379" s="365"/>
      <c r="Q379" s="499"/>
      <c r="R379" s="506"/>
    </row>
    <row r="380" spans="1:18" x14ac:dyDescent="0.25">
      <c r="A380" s="97"/>
      <c r="B380" s="97"/>
      <c r="C380" s="97"/>
      <c r="D380" s="101"/>
      <c r="E380" s="98"/>
      <c r="F380" s="101"/>
      <c r="G380" s="101"/>
      <c r="H380" s="101"/>
      <c r="I380" s="362"/>
      <c r="J380" s="362"/>
      <c r="K380" s="559">
        <f t="shared" si="21"/>
        <v>0</v>
      </c>
      <c r="L380" s="362"/>
      <c r="M380" s="361"/>
      <c r="N380" s="363"/>
      <c r="O380" s="364"/>
      <c r="P380" s="365"/>
      <c r="Q380" s="499"/>
      <c r="R380" s="506"/>
    </row>
    <row r="381" spans="1:18" x14ac:dyDescent="0.25">
      <c r="A381" s="97"/>
      <c r="B381" s="97"/>
      <c r="C381" s="97"/>
      <c r="D381" s="101"/>
      <c r="E381" s="98"/>
      <c r="F381" s="101"/>
      <c r="G381" s="101"/>
      <c r="H381" s="101"/>
      <c r="I381" s="362"/>
      <c r="J381" s="362"/>
      <c r="K381" s="559">
        <f t="shared" si="21"/>
        <v>0</v>
      </c>
      <c r="L381" s="362"/>
      <c r="M381" s="361"/>
      <c r="N381" s="363"/>
      <c r="O381" s="364"/>
      <c r="P381" s="365"/>
      <c r="Q381" s="499"/>
      <c r="R381" s="506"/>
    </row>
    <row r="382" spans="1:18" x14ac:dyDescent="0.25">
      <c r="A382" s="97"/>
      <c r="B382" s="97"/>
      <c r="C382" s="97"/>
      <c r="D382" s="101"/>
      <c r="E382" s="98"/>
      <c r="F382" s="101"/>
      <c r="G382" s="101"/>
      <c r="H382" s="101"/>
      <c r="I382" s="362"/>
      <c r="J382" s="362"/>
      <c r="K382" s="559">
        <f t="shared" si="21"/>
        <v>0</v>
      </c>
      <c r="L382" s="362"/>
      <c r="M382" s="361"/>
      <c r="N382" s="363"/>
      <c r="O382" s="364"/>
      <c r="P382" s="365"/>
      <c r="Q382" s="499"/>
      <c r="R382" s="506"/>
    </row>
    <row r="383" spans="1:18" x14ac:dyDescent="0.25">
      <c r="A383" s="97"/>
      <c r="B383" s="97"/>
      <c r="C383" s="97"/>
      <c r="D383" s="101"/>
      <c r="E383" s="98"/>
      <c r="F383" s="101"/>
      <c r="G383" s="101"/>
      <c r="H383" s="101"/>
      <c r="I383" s="362"/>
      <c r="J383" s="362"/>
      <c r="K383" s="559">
        <f t="shared" si="21"/>
        <v>0</v>
      </c>
      <c r="L383" s="362"/>
      <c r="M383" s="361"/>
      <c r="N383" s="363"/>
      <c r="O383" s="364"/>
      <c r="P383" s="365"/>
      <c r="Q383" s="499"/>
      <c r="R383" s="506"/>
    </row>
    <row r="384" spans="1:18" x14ac:dyDescent="0.25">
      <c r="A384" s="97"/>
      <c r="B384" s="97"/>
      <c r="C384" s="97"/>
      <c r="D384" s="101"/>
      <c r="E384" s="98"/>
      <c r="F384" s="101"/>
      <c r="G384" s="101"/>
      <c r="H384" s="101"/>
      <c r="I384" s="362"/>
      <c r="J384" s="362"/>
      <c r="K384" s="559">
        <f t="shared" si="21"/>
        <v>0</v>
      </c>
      <c r="L384" s="362"/>
      <c r="M384" s="361"/>
      <c r="N384" s="363"/>
      <c r="O384" s="364"/>
      <c r="P384" s="365"/>
      <c r="Q384" s="499"/>
      <c r="R384" s="506"/>
    </row>
    <row r="385" spans="1:18" x14ac:dyDescent="0.25">
      <c r="A385" s="97"/>
      <c r="B385" s="97"/>
      <c r="C385" s="97"/>
      <c r="D385" s="101"/>
      <c r="E385" s="98"/>
      <c r="F385" s="101"/>
      <c r="G385" s="101"/>
      <c r="H385" s="101"/>
      <c r="I385" s="362"/>
      <c r="J385" s="362"/>
      <c r="K385" s="559">
        <f t="shared" si="21"/>
        <v>0</v>
      </c>
      <c r="L385" s="362"/>
      <c r="M385" s="361"/>
      <c r="N385" s="363"/>
      <c r="O385" s="364"/>
      <c r="P385" s="365"/>
      <c r="Q385" s="499"/>
      <c r="R385" s="506"/>
    </row>
    <row r="386" spans="1:18" x14ac:dyDescent="0.25">
      <c r="A386" s="97"/>
      <c r="B386" s="97"/>
      <c r="C386" s="97"/>
      <c r="D386" s="101"/>
      <c r="E386" s="98"/>
      <c r="F386" s="101"/>
      <c r="G386" s="101"/>
      <c r="H386" s="101"/>
      <c r="I386" s="362"/>
      <c r="J386" s="362"/>
      <c r="K386" s="559">
        <f t="shared" si="21"/>
        <v>0</v>
      </c>
      <c r="L386" s="362"/>
      <c r="M386" s="361"/>
      <c r="N386" s="363"/>
      <c r="O386" s="364"/>
      <c r="P386" s="365"/>
      <c r="Q386" s="499"/>
      <c r="R386" s="506"/>
    </row>
    <row r="387" spans="1:18" x14ac:dyDescent="0.25">
      <c r="A387" s="97"/>
      <c r="B387" s="97"/>
      <c r="C387" s="97"/>
      <c r="D387" s="101"/>
      <c r="E387" s="98"/>
      <c r="F387" s="101"/>
      <c r="G387" s="101"/>
      <c r="H387" s="101"/>
      <c r="I387" s="362"/>
      <c r="J387" s="362"/>
      <c r="K387" s="559">
        <f t="shared" si="21"/>
        <v>0</v>
      </c>
      <c r="L387" s="362"/>
      <c r="M387" s="361"/>
      <c r="N387" s="363"/>
      <c r="O387" s="364"/>
      <c r="P387" s="365"/>
      <c r="Q387" s="499"/>
      <c r="R387" s="506"/>
    </row>
    <row r="388" spans="1:18" x14ac:dyDescent="0.25">
      <c r="A388" s="97"/>
      <c r="B388" s="97"/>
      <c r="C388" s="97"/>
      <c r="D388" s="101"/>
      <c r="E388" s="98"/>
      <c r="F388" s="101"/>
      <c r="G388" s="101"/>
      <c r="H388" s="101"/>
      <c r="I388" s="362"/>
      <c r="J388" s="362"/>
      <c r="K388" s="559">
        <f t="shared" si="21"/>
        <v>0</v>
      </c>
      <c r="L388" s="362"/>
      <c r="M388" s="361"/>
      <c r="N388" s="363"/>
      <c r="O388" s="364"/>
      <c r="P388" s="365"/>
      <c r="Q388" s="499"/>
      <c r="R388" s="506"/>
    </row>
    <row r="389" spans="1:18" x14ac:dyDescent="0.25">
      <c r="A389" s="97"/>
      <c r="B389" s="97"/>
      <c r="C389" s="97"/>
      <c r="D389" s="101"/>
      <c r="E389" s="98"/>
      <c r="F389" s="101"/>
      <c r="G389" s="101"/>
      <c r="H389" s="101"/>
      <c r="I389" s="362"/>
      <c r="J389" s="362"/>
      <c r="K389" s="559">
        <f t="shared" si="21"/>
        <v>0</v>
      </c>
      <c r="L389" s="362"/>
      <c r="M389" s="361"/>
      <c r="N389" s="363"/>
      <c r="O389" s="364"/>
      <c r="P389" s="365"/>
      <c r="Q389" s="499"/>
      <c r="R389" s="506"/>
    </row>
    <row r="390" spans="1:18" x14ac:dyDescent="0.25">
      <c r="A390" s="97"/>
      <c r="B390" s="97"/>
      <c r="C390" s="97"/>
      <c r="D390" s="101"/>
      <c r="E390" s="98"/>
      <c r="F390" s="101"/>
      <c r="G390" s="101"/>
      <c r="H390" s="101"/>
      <c r="I390" s="362"/>
      <c r="J390" s="362"/>
      <c r="K390" s="559">
        <f t="shared" si="21"/>
        <v>0</v>
      </c>
      <c r="L390" s="362"/>
      <c r="M390" s="361"/>
      <c r="N390" s="363"/>
      <c r="O390" s="364"/>
      <c r="P390" s="365"/>
      <c r="Q390" s="499"/>
      <c r="R390" s="506"/>
    </row>
    <row r="391" spans="1:18" x14ac:dyDescent="0.25">
      <c r="A391" s="97"/>
      <c r="B391" s="97"/>
      <c r="C391" s="97"/>
      <c r="D391" s="101"/>
      <c r="E391" s="98"/>
      <c r="F391" s="101"/>
      <c r="G391" s="101"/>
      <c r="H391" s="101"/>
      <c r="I391" s="362"/>
      <c r="J391" s="362"/>
      <c r="K391" s="559">
        <f t="shared" si="21"/>
        <v>0</v>
      </c>
      <c r="L391" s="362"/>
      <c r="M391" s="361"/>
      <c r="N391" s="363"/>
      <c r="O391" s="364"/>
      <c r="P391" s="365"/>
      <c r="Q391" s="499"/>
      <c r="R391" s="506"/>
    </row>
    <row r="392" spans="1:18" x14ac:dyDescent="0.25">
      <c r="A392" s="97"/>
      <c r="B392" s="97"/>
      <c r="C392" s="97"/>
      <c r="D392" s="101"/>
      <c r="E392" s="98"/>
      <c r="F392" s="101"/>
      <c r="G392" s="101"/>
      <c r="H392" s="101"/>
      <c r="I392" s="362"/>
      <c r="J392" s="362"/>
      <c r="K392" s="559">
        <f t="shared" si="21"/>
        <v>0</v>
      </c>
      <c r="L392" s="362"/>
      <c r="M392" s="361"/>
      <c r="N392" s="363"/>
      <c r="O392" s="364"/>
      <c r="P392" s="365"/>
      <c r="Q392" s="499"/>
      <c r="R392" s="506"/>
    </row>
    <row r="393" spans="1:18" x14ac:dyDescent="0.25">
      <c r="A393" s="97"/>
      <c r="B393" s="97"/>
      <c r="C393" s="97"/>
      <c r="D393" s="101"/>
      <c r="E393" s="98"/>
      <c r="F393" s="101"/>
      <c r="G393" s="101"/>
      <c r="H393" s="101"/>
      <c r="I393" s="362"/>
      <c r="J393" s="362"/>
      <c r="K393" s="559">
        <f t="shared" si="21"/>
        <v>0</v>
      </c>
      <c r="L393" s="362"/>
      <c r="M393" s="361"/>
      <c r="N393" s="363"/>
      <c r="O393" s="364"/>
      <c r="P393" s="365"/>
      <c r="Q393" s="499"/>
      <c r="R393" s="506"/>
    </row>
    <row r="394" spans="1:18" x14ac:dyDescent="0.25">
      <c r="A394" s="97"/>
      <c r="B394" s="97"/>
      <c r="C394" s="97"/>
      <c r="D394" s="101"/>
      <c r="E394" s="98"/>
      <c r="F394" s="101"/>
      <c r="G394" s="101"/>
      <c r="H394" s="101"/>
      <c r="I394" s="362"/>
      <c r="J394" s="362"/>
      <c r="K394" s="559">
        <f t="shared" si="21"/>
        <v>0</v>
      </c>
      <c r="L394" s="362"/>
      <c r="M394" s="361"/>
      <c r="N394" s="363"/>
      <c r="O394" s="364"/>
      <c r="P394" s="365"/>
      <c r="Q394" s="499"/>
      <c r="R394" s="506"/>
    </row>
    <row r="395" spans="1:18" x14ac:dyDescent="0.25">
      <c r="A395" s="97"/>
      <c r="B395" s="97"/>
      <c r="C395" s="97"/>
      <c r="D395" s="101"/>
      <c r="E395" s="98"/>
      <c r="F395" s="101"/>
      <c r="G395" s="101"/>
      <c r="H395" s="101"/>
      <c r="I395" s="362"/>
      <c r="J395" s="362"/>
      <c r="K395" s="559">
        <f t="shared" si="21"/>
        <v>0</v>
      </c>
      <c r="L395" s="362"/>
      <c r="M395" s="361"/>
      <c r="N395" s="363"/>
      <c r="O395" s="364"/>
      <c r="P395" s="365"/>
      <c r="Q395" s="499"/>
      <c r="R395" s="506"/>
    </row>
    <row r="396" spans="1:18" x14ac:dyDescent="0.25">
      <c r="A396" s="97"/>
      <c r="B396" s="97"/>
      <c r="C396" s="97"/>
      <c r="D396" s="101"/>
      <c r="E396" s="98"/>
      <c r="F396" s="101"/>
      <c r="G396" s="101"/>
      <c r="H396" s="101"/>
      <c r="I396" s="362"/>
      <c r="J396" s="362"/>
      <c r="K396" s="559">
        <f t="shared" ref="K396:K459" si="22">H396-J396</f>
        <v>0</v>
      </c>
      <c r="L396" s="362"/>
      <c r="M396" s="361"/>
      <c r="N396" s="363"/>
      <c r="O396" s="364"/>
      <c r="P396" s="365"/>
      <c r="Q396" s="499"/>
      <c r="R396" s="506"/>
    </row>
    <row r="397" spans="1:18" x14ac:dyDescent="0.25">
      <c r="A397" s="97"/>
      <c r="B397" s="97"/>
      <c r="C397" s="97"/>
      <c r="D397" s="101"/>
      <c r="E397" s="98"/>
      <c r="F397" s="101"/>
      <c r="G397" s="101"/>
      <c r="H397" s="101"/>
      <c r="I397" s="362"/>
      <c r="J397" s="362"/>
      <c r="K397" s="559">
        <f t="shared" si="22"/>
        <v>0</v>
      </c>
      <c r="L397" s="362"/>
      <c r="M397" s="361"/>
      <c r="N397" s="363"/>
      <c r="O397" s="364"/>
      <c r="P397" s="365"/>
      <c r="Q397" s="499"/>
      <c r="R397" s="506"/>
    </row>
    <row r="398" spans="1:18" x14ac:dyDescent="0.25">
      <c r="A398" s="97"/>
      <c r="B398" s="97"/>
      <c r="C398" s="97"/>
      <c r="D398" s="101"/>
      <c r="E398" s="98"/>
      <c r="F398" s="101"/>
      <c r="G398" s="101"/>
      <c r="H398" s="101"/>
      <c r="I398" s="362"/>
      <c r="J398" s="362"/>
      <c r="K398" s="559">
        <f t="shared" si="22"/>
        <v>0</v>
      </c>
      <c r="L398" s="362"/>
      <c r="M398" s="361"/>
      <c r="N398" s="363"/>
      <c r="O398" s="364"/>
      <c r="P398" s="365"/>
      <c r="Q398" s="499"/>
      <c r="R398" s="506"/>
    </row>
    <row r="399" spans="1:18" x14ac:dyDescent="0.25">
      <c r="A399" s="97"/>
      <c r="B399" s="97"/>
      <c r="C399" s="97"/>
      <c r="D399" s="101"/>
      <c r="E399" s="98"/>
      <c r="F399" s="101"/>
      <c r="G399" s="101"/>
      <c r="H399" s="101"/>
      <c r="I399" s="362"/>
      <c r="J399" s="362"/>
      <c r="K399" s="559">
        <f t="shared" si="22"/>
        <v>0</v>
      </c>
      <c r="L399" s="362"/>
      <c r="M399" s="361"/>
      <c r="N399" s="363"/>
      <c r="O399" s="364"/>
      <c r="P399" s="365"/>
      <c r="Q399" s="499"/>
      <c r="R399" s="506"/>
    </row>
    <row r="400" spans="1:18" x14ac:dyDescent="0.25">
      <c r="A400" s="97"/>
      <c r="B400" s="97"/>
      <c r="C400" s="97"/>
      <c r="D400" s="101"/>
      <c r="E400" s="98"/>
      <c r="F400" s="101"/>
      <c r="G400" s="101"/>
      <c r="H400" s="101"/>
      <c r="I400" s="362"/>
      <c r="J400" s="362"/>
      <c r="K400" s="559">
        <f t="shared" si="22"/>
        <v>0</v>
      </c>
      <c r="L400" s="362"/>
      <c r="M400" s="361"/>
      <c r="N400" s="363"/>
      <c r="O400" s="364"/>
      <c r="P400" s="365"/>
      <c r="Q400" s="499"/>
      <c r="R400" s="506"/>
    </row>
    <row r="401" spans="1:18" x14ac:dyDescent="0.25">
      <c r="A401" s="97"/>
      <c r="B401" s="97"/>
      <c r="C401" s="97"/>
      <c r="D401" s="101"/>
      <c r="E401" s="98"/>
      <c r="F401" s="101"/>
      <c r="G401" s="101"/>
      <c r="H401" s="101"/>
      <c r="I401" s="362"/>
      <c r="J401" s="362"/>
      <c r="K401" s="559">
        <f t="shared" si="22"/>
        <v>0</v>
      </c>
      <c r="L401" s="362"/>
      <c r="M401" s="361"/>
      <c r="N401" s="363"/>
      <c r="O401" s="364"/>
      <c r="P401" s="365"/>
      <c r="Q401" s="499"/>
      <c r="R401" s="506"/>
    </row>
    <row r="402" spans="1:18" x14ac:dyDescent="0.25">
      <c r="A402" s="97"/>
      <c r="B402" s="97"/>
      <c r="C402" s="97"/>
      <c r="D402" s="101"/>
      <c r="E402" s="98"/>
      <c r="F402" s="101"/>
      <c r="G402" s="101"/>
      <c r="H402" s="101"/>
      <c r="I402" s="362"/>
      <c r="J402" s="362"/>
      <c r="K402" s="559">
        <f t="shared" si="22"/>
        <v>0</v>
      </c>
      <c r="L402" s="362"/>
      <c r="M402" s="361"/>
      <c r="N402" s="363"/>
      <c r="O402" s="364"/>
      <c r="P402" s="365"/>
      <c r="Q402" s="499"/>
      <c r="R402" s="506"/>
    </row>
    <row r="403" spans="1:18" x14ac:dyDescent="0.25">
      <c r="A403" s="97"/>
      <c r="B403" s="97"/>
      <c r="C403" s="97"/>
      <c r="D403" s="101"/>
      <c r="E403" s="98"/>
      <c r="F403" s="101"/>
      <c r="G403" s="101"/>
      <c r="H403" s="101"/>
      <c r="I403" s="362"/>
      <c r="J403" s="362"/>
      <c r="K403" s="559">
        <f t="shared" si="22"/>
        <v>0</v>
      </c>
      <c r="L403" s="362"/>
      <c r="M403" s="361"/>
      <c r="N403" s="363"/>
      <c r="O403" s="364"/>
      <c r="P403" s="365"/>
      <c r="Q403" s="499"/>
      <c r="R403" s="506"/>
    </row>
    <row r="404" spans="1:18" x14ac:dyDescent="0.25">
      <c r="A404" s="97"/>
      <c r="B404" s="97"/>
      <c r="C404" s="97"/>
      <c r="D404" s="101"/>
      <c r="E404" s="98"/>
      <c r="F404" s="101"/>
      <c r="G404" s="101"/>
      <c r="H404" s="101"/>
      <c r="I404" s="362"/>
      <c r="J404" s="362"/>
      <c r="K404" s="559">
        <f t="shared" si="22"/>
        <v>0</v>
      </c>
      <c r="L404" s="362"/>
      <c r="M404" s="361"/>
      <c r="N404" s="363"/>
      <c r="O404" s="364"/>
      <c r="P404" s="365"/>
      <c r="Q404" s="499"/>
      <c r="R404" s="506"/>
    </row>
    <row r="405" spans="1:18" x14ac:dyDescent="0.25">
      <c r="A405" s="97"/>
      <c r="B405" s="97"/>
      <c r="C405" s="97"/>
      <c r="D405" s="101"/>
      <c r="E405" s="98"/>
      <c r="F405" s="101"/>
      <c r="G405" s="101"/>
      <c r="H405" s="101"/>
      <c r="I405" s="362"/>
      <c r="J405" s="362"/>
      <c r="K405" s="559">
        <f t="shared" si="22"/>
        <v>0</v>
      </c>
      <c r="L405" s="362"/>
      <c r="M405" s="361"/>
      <c r="N405" s="363"/>
      <c r="O405" s="364"/>
      <c r="P405" s="365"/>
      <c r="Q405" s="499"/>
      <c r="R405" s="506"/>
    </row>
    <row r="406" spans="1:18" x14ac:dyDescent="0.25">
      <c r="A406" s="97"/>
      <c r="B406" s="97"/>
      <c r="C406" s="97"/>
      <c r="D406" s="101"/>
      <c r="E406" s="98"/>
      <c r="F406" s="101"/>
      <c r="G406" s="101"/>
      <c r="H406" s="101"/>
      <c r="I406" s="362"/>
      <c r="J406" s="362"/>
      <c r="K406" s="559">
        <f t="shared" si="22"/>
        <v>0</v>
      </c>
      <c r="L406" s="362"/>
      <c r="M406" s="361"/>
      <c r="N406" s="363"/>
      <c r="O406" s="364"/>
      <c r="P406" s="365"/>
      <c r="Q406" s="499"/>
      <c r="R406" s="506"/>
    </row>
    <row r="407" spans="1:18" x14ac:dyDescent="0.25">
      <c r="A407" s="97"/>
      <c r="B407" s="97"/>
      <c r="C407" s="97"/>
      <c r="D407" s="101"/>
      <c r="E407" s="98"/>
      <c r="F407" s="101"/>
      <c r="G407" s="101"/>
      <c r="H407" s="101"/>
      <c r="I407" s="362"/>
      <c r="J407" s="362"/>
      <c r="K407" s="559">
        <f t="shared" si="22"/>
        <v>0</v>
      </c>
      <c r="L407" s="362"/>
      <c r="M407" s="361"/>
      <c r="N407" s="363"/>
      <c r="O407" s="364"/>
      <c r="P407" s="365"/>
      <c r="Q407" s="499"/>
      <c r="R407" s="506"/>
    </row>
    <row r="408" spans="1:18" x14ac:dyDescent="0.25">
      <c r="A408" s="97"/>
      <c r="B408" s="97"/>
      <c r="C408" s="97"/>
      <c r="D408" s="101"/>
      <c r="E408" s="98"/>
      <c r="F408" s="101"/>
      <c r="G408" s="101"/>
      <c r="H408" s="101"/>
      <c r="I408" s="362"/>
      <c r="J408" s="362"/>
      <c r="K408" s="559">
        <f t="shared" si="22"/>
        <v>0</v>
      </c>
      <c r="L408" s="362"/>
      <c r="M408" s="361"/>
      <c r="N408" s="363"/>
      <c r="O408" s="364"/>
      <c r="P408" s="365"/>
      <c r="Q408" s="499"/>
      <c r="R408" s="506"/>
    </row>
    <row r="409" spans="1:18" x14ac:dyDescent="0.25">
      <c r="A409" s="97"/>
      <c r="B409" s="97"/>
      <c r="C409" s="97"/>
      <c r="D409" s="101"/>
      <c r="E409" s="98"/>
      <c r="F409" s="101"/>
      <c r="G409" s="101"/>
      <c r="H409" s="101"/>
      <c r="I409" s="362"/>
      <c r="J409" s="362"/>
      <c r="K409" s="559">
        <f t="shared" si="22"/>
        <v>0</v>
      </c>
      <c r="L409" s="362"/>
      <c r="M409" s="361"/>
      <c r="N409" s="363"/>
      <c r="O409" s="364"/>
      <c r="P409" s="365"/>
      <c r="Q409" s="499"/>
      <c r="R409" s="506"/>
    </row>
    <row r="410" spans="1:18" x14ac:dyDescent="0.25">
      <c r="A410" s="97"/>
      <c r="B410" s="97"/>
      <c r="C410" s="97"/>
      <c r="D410" s="101"/>
      <c r="E410" s="98"/>
      <c r="F410" s="101"/>
      <c r="G410" s="101"/>
      <c r="H410" s="101"/>
      <c r="I410" s="362"/>
      <c r="J410" s="362"/>
      <c r="K410" s="559">
        <f t="shared" si="22"/>
        <v>0</v>
      </c>
      <c r="L410" s="362"/>
      <c r="M410" s="361"/>
      <c r="N410" s="363"/>
      <c r="O410" s="364"/>
      <c r="P410" s="365"/>
      <c r="Q410" s="499"/>
      <c r="R410" s="506"/>
    </row>
    <row r="411" spans="1:18" x14ac:dyDescent="0.25">
      <c r="A411" s="97"/>
      <c r="B411" s="97"/>
      <c r="C411" s="97"/>
      <c r="D411" s="101"/>
      <c r="E411" s="98"/>
      <c r="F411" s="101"/>
      <c r="G411" s="101"/>
      <c r="H411" s="101"/>
      <c r="I411" s="362"/>
      <c r="J411" s="362"/>
      <c r="K411" s="559">
        <f t="shared" si="22"/>
        <v>0</v>
      </c>
      <c r="L411" s="362"/>
      <c r="M411" s="361"/>
      <c r="N411" s="363"/>
      <c r="O411" s="364"/>
      <c r="P411" s="365"/>
      <c r="Q411" s="499"/>
      <c r="R411" s="506"/>
    </row>
    <row r="412" spans="1:18" x14ac:dyDescent="0.25">
      <c r="A412" s="97"/>
      <c r="B412" s="97"/>
      <c r="C412" s="97"/>
      <c r="D412" s="101"/>
      <c r="E412" s="98"/>
      <c r="F412" s="101"/>
      <c r="G412" s="101"/>
      <c r="H412" s="101"/>
      <c r="I412" s="362"/>
      <c r="J412" s="362"/>
      <c r="K412" s="559">
        <f t="shared" si="22"/>
        <v>0</v>
      </c>
      <c r="L412" s="362"/>
      <c r="M412" s="361"/>
      <c r="N412" s="363"/>
      <c r="O412" s="364"/>
      <c r="P412" s="365"/>
      <c r="Q412" s="499"/>
      <c r="R412" s="506"/>
    </row>
    <row r="413" spans="1:18" x14ac:dyDescent="0.25">
      <c r="A413" s="97"/>
      <c r="B413" s="97"/>
      <c r="C413" s="97"/>
      <c r="D413" s="101"/>
      <c r="E413" s="98"/>
      <c r="F413" s="101"/>
      <c r="G413" s="101"/>
      <c r="H413" s="101"/>
      <c r="I413" s="362"/>
      <c r="J413" s="362"/>
      <c r="K413" s="559">
        <f t="shared" si="22"/>
        <v>0</v>
      </c>
      <c r="L413" s="362"/>
      <c r="M413" s="361"/>
      <c r="N413" s="363"/>
      <c r="O413" s="364"/>
      <c r="P413" s="365"/>
      <c r="Q413" s="499"/>
      <c r="R413" s="506"/>
    </row>
    <row r="414" spans="1:18" x14ac:dyDescent="0.25">
      <c r="A414" s="97"/>
      <c r="B414" s="97"/>
      <c r="C414" s="97"/>
      <c r="D414" s="101"/>
      <c r="E414" s="98"/>
      <c r="F414" s="101"/>
      <c r="G414" s="101"/>
      <c r="H414" s="101"/>
      <c r="I414" s="362"/>
      <c r="J414" s="362"/>
      <c r="K414" s="559">
        <f t="shared" si="22"/>
        <v>0</v>
      </c>
      <c r="L414" s="362"/>
      <c r="M414" s="361"/>
      <c r="N414" s="363"/>
      <c r="O414" s="364"/>
      <c r="P414" s="365"/>
      <c r="Q414" s="499"/>
      <c r="R414" s="506"/>
    </row>
    <row r="415" spans="1:18" x14ac:dyDescent="0.25">
      <c r="A415" s="97"/>
      <c r="B415" s="97"/>
      <c r="C415" s="97"/>
      <c r="D415" s="101"/>
      <c r="E415" s="98"/>
      <c r="F415" s="101"/>
      <c r="G415" s="101"/>
      <c r="H415" s="101"/>
      <c r="I415" s="362"/>
      <c r="J415" s="362"/>
      <c r="K415" s="559">
        <f t="shared" si="22"/>
        <v>0</v>
      </c>
      <c r="L415" s="362"/>
      <c r="M415" s="361"/>
      <c r="N415" s="363"/>
      <c r="O415" s="364"/>
      <c r="P415" s="365"/>
      <c r="Q415" s="499"/>
      <c r="R415" s="506"/>
    </row>
    <row r="416" spans="1:18" x14ac:dyDescent="0.25">
      <c r="A416" s="97"/>
      <c r="B416" s="97"/>
      <c r="C416" s="97"/>
      <c r="D416" s="101"/>
      <c r="E416" s="98"/>
      <c r="F416" s="101"/>
      <c r="G416" s="101"/>
      <c r="H416" s="101"/>
      <c r="I416" s="362"/>
      <c r="J416" s="362"/>
      <c r="K416" s="559">
        <f t="shared" si="22"/>
        <v>0</v>
      </c>
      <c r="L416" s="362"/>
      <c r="M416" s="361"/>
      <c r="N416" s="363"/>
      <c r="O416" s="364"/>
      <c r="P416" s="365"/>
      <c r="Q416" s="499"/>
      <c r="R416" s="506"/>
    </row>
    <row r="417" spans="1:18" x14ac:dyDescent="0.25">
      <c r="A417" s="97"/>
      <c r="B417" s="97"/>
      <c r="C417" s="97"/>
      <c r="D417" s="101"/>
      <c r="E417" s="98"/>
      <c r="F417" s="101"/>
      <c r="G417" s="101"/>
      <c r="H417" s="101"/>
      <c r="I417" s="362"/>
      <c r="J417" s="362"/>
      <c r="K417" s="559">
        <f t="shared" si="22"/>
        <v>0</v>
      </c>
      <c r="L417" s="362"/>
      <c r="M417" s="361"/>
      <c r="N417" s="363"/>
      <c r="O417" s="364"/>
      <c r="P417" s="365"/>
      <c r="Q417" s="499"/>
      <c r="R417" s="506"/>
    </row>
    <row r="418" spans="1:18" x14ac:dyDescent="0.25">
      <c r="A418" s="97"/>
      <c r="B418" s="97"/>
      <c r="C418" s="97"/>
      <c r="D418" s="101"/>
      <c r="E418" s="98"/>
      <c r="F418" s="101"/>
      <c r="G418" s="101"/>
      <c r="H418" s="101"/>
      <c r="I418" s="362"/>
      <c r="J418" s="362"/>
      <c r="K418" s="559">
        <f t="shared" si="22"/>
        <v>0</v>
      </c>
      <c r="L418" s="362"/>
      <c r="M418" s="361"/>
      <c r="N418" s="363"/>
      <c r="O418" s="364"/>
      <c r="P418" s="365"/>
      <c r="Q418" s="499"/>
      <c r="R418" s="506"/>
    </row>
    <row r="419" spans="1:18" x14ac:dyDescent="0.25">
      <c r="A419" s="97"/>
      <c r="B419" s="97"/>
      <c r="C419" s="97"/>
      <c r="D419" s="101"/>
      <c r="E419" s="98"/>
      <c r="F419" s="101"/>
      <c r="G419" s="101"/>
      <c r="H419" s="101"/>
      <c r="I419" s="362"/>
      <c r="J419" s="362"/>
      <c r="K419" s="559">
        <f t="shared" si="22"/>
        <v>0</v>
      </c>
      <c r="L419" s="362"/>
      <c r="M419" s="361"/>
      <c r="N419" s="363"/>
      <c r="O419" s="364"/>
      <c r="P419" s="365"/>
      <c r="Q419" s="499"/>
      <c r="R419" s="506"/>
    </row>
    <row r="420" spans="1:18" x14ac:dyDescent="0.25">
      <c r="A420" s="97"/>
      <c r="B420" s="97"/>
      <c r="C420" s="97"/>
      <c r="D420" s="101"/>
      <c r="E420" s="98"/>
      <c r="F420" s="101"/>
      <c r="G420" s="101"/>
      <c r="H420" s="101"/>
      <c r="I420" s="362"/>
      <c r="J420" s="362"/>
      <c r="K420" s="559">
        <f t="shared" si="22"/>
        <v>0</v>
      </c>
      <c r="L420" s="362"/>
      <c r="M420" s="361"/>
      <c r="N420" s="363"/>
      <c r="O420" s="364"/>
      <c r="P420" s="365"/>
      <c r="Q420" s="499"/>
      <c r="R420" s="506"/>
    </row>
    <row r="421" spans="1:18" x14ac:dyDescent="0.25">
      <c r="A421" s="97"/>
      <c r="B421" s="97"/>
      <c r="C421" s="97"/>
      <c r="D421" s="101"/>
      <c r="E421" s="98"/>
      <c r="F421" s="101"/>
      <c r="G421" s="101"/>
      <c r="H421" s="101"/>
      <c r="I421" s="362"/>
      <c r="J421" s="362"/>
      <c r="K421" s="559">
        <f t="shared" si="22"/>
        <v>0</v>
      </c>
      <c r="L421" s="362"/>
      <c r="M421" s="361"/>
      <c r="N421" s="363"/>
      <c r="O421" s="364"/>
      <c r="P421" s="365"/>
      <c r="Q421" s="499"/>
      <c r="R421" s="506"/>
    </row>
    <row r="422" spans="1:18" x14ac:dyDescent="0.25">
      <c r="A422" s="97"/>
      <c r="B422" s="97"/>
      <c r="C422" s="97"/>
      <c r="D422" s="101"/>
      <c r="E422" s="98"/>
      <c r="F422" s="101"/>
      <c r="G422" s="101"/>
      <c r="H422" s="101"/>
      <c r="I422" s="362"/>
      <c r="J422" s="362"/>
      <c r="K422" s="559">
        <f t="shared" si="22"/>
        <v>0</v>
      </c>
      <c r="L422" s="362"/>
      <c r="M422" s="361"/>
      <c r="N422" s="363"/>
      <c r="O422" s="364"/>
      <c r="P422" s="365"/>
      <c r="Q422" s="499"/>
      <c r="R422" s="506"/>
    </row>
    <row r="423" spans="1:18" x14ac:dyDescent="0.25">
      <c r="A423" s="97"/>
      <c r="B423" s="97"/>
      <c r="C423" s="97"/>
      <c r="D423" s="101"/>
      <c r="E423" s="98"/>
      <c r="F423" s="101"/>
      <c r="G423" s="101"/>
      <c r="H423" s="101"/>
      <c r="I423" s="362"/>
      <c r="J423" s="362"/>
      <c r="K423" s="559">
        <f t="shared" si="22"/>
        <v>0</v>
      </c>
      <c r="L423" s="362"/>
      <c r="M423" s="361"/>
      <c r="N423" s="363"/>
      <c r="O423" s="364"/>
      <c r="P423" s="365"/>
      <c r="Q423" s="499"/>
      <c r="R423" s="506"/>
    </row>
    <row r="424" spans="1:18" x14ac:dyDescent="0.25">
      <c r="A424" s="97"/>
      <c r="B424" s="97"/>
      <c r="C424" s="97"/>
      <c r="D424" s="101"/>
      <c r="E424" s="98"/>
      <c r="F424" s="101"/>
      <c r="G424" s="101"/>
      <c r="H424" s="101"/>
      <c r="I424" s="362"/>
      <c r="J424" s="362"/>
      <c r="K424" s="559">
        <f t="shared" si="22"/>
        <v>0</v>
      </c>
      <c r="L424" s="362"/>
      <c r="M424" s="361"/>
      <c r="N424" s="363"/>
      <c r="O424" s="364"/>
      <c r="P424" s="365"/>
      <c r="Q424" s="499"/>
      <c r="R424" s="506"/>
    </row>
    <row r="425" spans="1:18" x14ac:dyDescent="0.25">
      <c r="A425" s="97"/>
      <c r="B425" s="97"/>
      <c r="C425" s="97"/>
      <c r="D425" s="101"/>
      <c r="E425" s="98"/>
      <c r="F425" s="101"/>
      <c r="G425" s="101"/>
      <c r="H425" s="101"/>
      <c r="I425" s="362"/>
      <c r="J425" s="362"/>
      <c r="K425" s="559">
        <f t="shared" si="22"/>
        <v>0</v>
      </c>
      <c r="L425" s="362"/>
      <c r="M425" s="361"/>
      <c r="N425" s="363"/>
      <c r="O425" s="364"/>
      <c r="P425" s="365"/>
      <c r="Q425" s="499"/>
      <c r="R425" s="506"/>
    </row>
    <row r="426" spans="1:18" x14ac:dyDescent="0.25">
      <c r="A426" s="97"/>
      <c r="B426" s="97"/>
      <c r="C426" s="97"/>
      <c r="D426" s="101"/>
      <c r="E426" s="98"/>
      <c r="F426" s="101"/>
      <c r="G426" s="101"/>
      <c r="H426" s="101"/>
      <c r="I426" s="362"/>
      <c r="J426" s="362"/>
      <c r="K426" s="559">
        <f t="shared" si="22"/>
        <v>0</v>
      </c>
      <c r="L426" s="362"/>
      <c r="M426" s="361"/>
      <c r="N426" s="363"/>
      <c r="O426" s="364"/>
      <c r="P426" s="365"/>
      <c r="Q426" s="499"/>
      <c r="R426" s="506"/>
    </row>
    <row r="427" spans="1:18" x14ac:dyDescent="0.25">
      <c r="A427" s="97"/>
      <c r="B427" s="97"/>
      <c r="C427" s="97"/>
      <c r="D427" s="101"/>
      <c r="E427" s="98"/>
      <c r="F427" s="101"/>
      <c r="G427" s="101"/>
      <c r="H427" s="101"/>
      <c r="I427" s="362"/>
      <c r="J427" s="362"/>
      <c r="K427" s="559">
        <f t="shared" si="22"/>
        <v>0</v>
      </c>
      <c r="L427" s="362"/>
      <c r="M427" s="361"/>
      <c r="N427" s="363"/>
      <c r="O427" s="364"/>
      <c r="P427" s="365"/>
      <c r="Q427" s="499"/>
      <c r="R427" s="506"/>
    </row>
    <row r="428" spans="1:18" x14ac:dyDescent="0.25">
      <c r="A428" s="97"/>
      <c r="B428" s="97"/>
      <c r="C428" s="97"/>
      <c r="D428" s="101"/>
      <c r="E428" s="98"/>
      <c r="F428" s="101"/>
      <c r="G428" s="101"/>
      <c r="H428" s="101"/>
      <c r="I428" s="362"/>
      <c r="J428" s="362"/>
      <c r="K428" s="559">
        <f t="shared" si="22"/>
        <v>0</v>
      </c>
      <c r="L428" s="362"/>
      <c r="M428" s="361"/>
      <c r="N428" s="363"/>
      <c r="O428" s="364"/>
      <c r="P428" s="365"/>
      <c r="Q428" s="499"/>
      <c r="R428" s="506"/>
    </row>
    <row r="429" spans="1:18" x14ac:dyDescent="0.25">
      <c r="A429" s="97"/>
      <c r="B429" s="97"/>
      <c r="C429" s="97"/>
      <c r="D429" s="101"/>
      <c r="E429" s="98"/>
      <c r="F429" s="101"/>
      <c r="G429" s="101"/>
      <c r="H429" s="101"/>
      <c r="I429" s="362"/>
      <c r="J429" s="362"/>
      <c r="K429" s="559">
        <f t="shared" si="22"/>
        <v>0</v>
      </c>
      <c r="L429" s="362"/>
      <c r="M429" s="361"/>
      <c r="N429" s="363"/>
      <c r="O429" s="364"/>
      <c r="P429" s="365"/>
      <c r="Q429" s="499"/>
      <c r="R429" s="506"/>
    </row>
    <row r="430" spans="1:18" x14ac:dyDescent="0.25">
      <c r="A430" s="97"/>
      <c r="B430" s="97"/>
      <c r="C430" s="97"/>
      <c r="D430" s="101"/>
      <c r="E430" s="98"/>
      <c r="F430" s="101"/>
      <c r="G430" s="101"/>
      <c r="H430" s="101"/>
      <c r="I430" s="362"/>
      <c r="J430" s="362"/>
      <c r="K430" s="559">
        <f t="shared" si="22"/>
        <v>0</v>
      </c>
      <c r="L430" s="362"/>
      <c r="M430" s="361"/>
      <c r="N430" s="363"/>
      <c r="O430" s="364"/>
      <c r="P430" s="365"/>
      <c r="Q430" s="499"/>
      <c r="R430" s="506"/>
    </row>
    <row r="431" spans="1:18" x14ac:dyDescent="0.25">
      <c r="A431" s="97"/>
      <c r="B431" s="97"/>
      <c r="C431" s="97"/>
      <c r="D431" s="101"/>
      <c r="E431" s="98"/>
      <c r="F431" s="101"/>
      <c r="G431" s="101"/>
      <c r="H431" s="101"/>
      <c r="I431" s="362"/>
      <c r="J431" s="362"/>
      <c r="K431" s="559">
        <f t="shared" si="22"/>
        <v>0</v>
      </c>
      <c r="L431" s="362"/>
      <c r="M431" s="361"/>
      <c r="N431" s="363"/>
      <c r="O431" s="364"/>
      <c r="P431" s="365"/>
      <c r="Q431" s="499"/>
      <c r="R431" s="506"/>
    </row>
    <row r="432" spans="1:18" x14ac:dyDescent="0.25">
      <c r="A432" s="97"/>
      <c r="B432" s="97"/>
      <c r="C432" s="97"/>
      <c r="D432" s="101"/>
      <c r="E432" s="98"/>
      <c r="F432" s="101"/>
      <c r="G432" s="101"/>
      <c r="H432" s="101"/>
      <c r="I432" s="362"/>
      <c r="J432" s="362"/>
      <c r="K432" s="559">
        <f t="shared" si="22"/>
        <v>0</v>
      </c>
      <c r="L432" s="362"/>
      <c r="M432" s="361"/>
      <c r="N432" s="363"/>
      <c r="O432" s="364"/>
      <c r="P432" s="365"/>
      <c r="Q432" s="499"/>
      <c r="R432" s="506"/>
    </row>
    <row r="433" spans="1:18" x14ac:dyDescent="0.25">
      <c r="A433" s="97"/>
      <c r="B433" s="97"/>
      <c r="C433" s="97"/>
      <c r="D433" s="101"/>
      <c r="E433" s="98"/>
      <c r="F433" s="101"/>
      <c r="G433" s="101"/>
      <c r="H433" s="101"/>
      <c r="I433" s="362"/>
      <c r="J433" s="362"/>
      <c r="K433" s="559">
        <f t="shared" si="22"/>
        <v>0</v>
      </c>
      <c r="L433" s="362"/>
      <c r="M433" s="361"/>
      <c r="N433" s="363"/>
      <c r="O433" s="364"/>
      <c r="P433" s="365"/>
      <c r="Q433" s="499"/>
      <c r="R433" s="506"/>
    </row>
    <row r="434" spans="1:18" x14ac:dyDescent="0.25">
      <c r="A434" s="97"/>
      <c r="B434" s="97"/>
      <c r="C434" s="97"/>
      <c r="D434" s="101"/>
      <c r="E434" s="98"/>
      <c r="F434" s="101"/>
      <c r="G434" s="101"/>
      <c r="H434" s="101"/>
      <c r="I434" s="362"/>
      <c r="J434" s="362"/>
      <c r="K434" s="559">
        <f t="shared" si="22"/>
        <v>0</v>
      </c>
      <c r="L434" s="362"/>
      <c r="M434" s="361"/>
      <c r="N434" s="363"/>
      <c r="O434" s="364"/>
      <c r="P434" s="365"/>
      <c r="Q434" s="499"/>
      <c r="R434" s="506"/>
    </row>
    <row r="435" spans="1:18" x14ac:dyDescent="0.25">
      <c r="A435" s="97"/>
      <c r="B435" s="97"/>
      <c r="C435" s="97"/>
      <c r="D435" s="101"/>
      <c r="E435" s="98"/>
      <c r="F435" s="101"/>
      <c r="G435" s="101"/>
      <c r="H435" s="101"/>
      <c r="I435" s="362"/>
      <c r="J435" s="362"/>
      <c r="K435" s="559">
        <f t="shared" si="22"/>
        <v>0</v>
      </c>
      <c r="L435" s="362"/>
      <c r="M435" s="361"/>
      <c r="N435" s="363"/>
      <c r="O435" s="364"/>
      <c r="P435" s="365"/>
      <c r="Q435" s="499"/>
      <c r="R435" s="506"/>
    </row>
    <row r="436" spans="1:18" x14ac:dyDescent="0.25">
      <c r="A436" s="97"/>
      <c r="B436" s="97"/>
      <c r="C436" s="97"/>
      <c r="D436" s="101"/>
      <c r="E436" s="98"/>
      <c r="F436" s="101"/>
      <c r="G436" s="101"/>
      <c r="H436" s="101"/>
      <c r="I436" s="362"/>
      <c r="J436" s="362"/>
      <c r="K436" s="559">
        <f t="shared" si="22"/>
        <v>0</v>
      </c>
      <c r="L436" s="362"/>
      <c r="M436" s="361"/>
      <c r="N436" s="363"/>
      <c r="O436" s="364"/>
      <c r="P436" s="365"/>
      <c r="Q436" s="499"/>
      <c r="R436" s="506"/>
    </row>
    <row r="437" spans="1:18" x14ac:dyDescent="0.25">
      <c r="A437" s="97"/>
      <c r="B437" s="97"/>
      <c r="C437" s="97"/>
      <c r="D437" s="101"/>
      <c r="E437" s="98"/>
      <c r="F437" s="101"/>
      <c r="G437" s="101"/>
      <c r="H437" s="101"/>
      <c r="I437" s="362"/>
      <c r="J437" s="362"/>
      <c r="K437" s="559">
        <f t="shared" si="22"/>
        <v>0</v>
      </c>
      <c r="L437" s="362"/>
      <c r="M437" s="361"/>
      <c r="N437" s="363"/>
      <c r="O437" s="364"/>
      <c r="P437" s="365"/>
      <c r="Q437" s="499"/>
      <c r="R437" s="506"/>
    </row>
    <row r="438" spans="1:18" x14ac:dyDescent="0.25">
      <c r="A438" s="97"/>
      <c r="B438" s="97"/>
      <c r="C438" s="97"/>
      <c r="D438" s="101"/>
      <c r="E438" s="98"/>
      <c r="F438" s="101"/>
      <c r="G438" s="101"/>
      <c r="H438" s="101"/>
      <c r="I438" s="362"/>
      <c r="J438" s="362"/>
      <c r="K438" s="559">
        <f t="shared" si="22"/>
        <v>0</v>
      </c>
      <c r="L438" s="362"/>
      <c r="M438" s="361"/>
      <c r="N438" s="363"/>
      <c r="O438" s="364"/>
      <c r="P438" s="365"/>
      <c r="Q438" s="499"/>
      <c r="R438" s="506"/>
    </row>
    <row r="439" spans="1:18" x14ac:dyDescent="0.25">
      <c r="A439" s="97"/>
      <c r="B439" s="97"/>
      <c r="C439" s="97"/>
      <c r="D439" s="101"/>
      <c r="E439" s="98"/>
      <c r="F439" s="101"/>
      <c r="G439" s="101"/>
      <c r="H439" s="101"/>
      <c r="I439" s="362"/>
      <c r="J439" s="362"/>
      <c r="K439" s="559">
        <f t="shared" si="22"/>
        <v>0</v>
      </c>
      <c r="L439" s="362"/>
      <c r="M439" s="361"/>
      <c r="N439" s="363"/>
      <c r="O439" s="364"/>
      <c r="P439" s="365"/>
      <c r="Q439" s="499"/>
      <c r="R439" s="506"/>
    </row>
    <row r="440" spans="1:18" x14ac:dyDescent="0.25">
      <c r="A440" s="97"/>
      <c r="B440" s="97"/>
      <c r="C440" s="97"/>
      <c r="D440" s="101"/>
      <c r="E440" s="98"/>
      <c r="F440" s="101"/>
      <c r="G440" s="101"/>
      <c r="H440" s="101"/>
      <c r="I440" s="362"/>
      <c r="J440" s="362"/>
      <c r="K440" s="559">
        <f t="shared" si="22"/>
        <v>0</v>
      </c>
      <c r="L440" s="362"/>
      <c r="M440" s="361"/>
      <c r="N440" s="363"/>
      <c r="O440" s="364"/>
      <c r="P440" s="365"/>
      <c r="Q440" s="499"/>
      <c r="R440" s="506"/>
    </row>
    <row r="441" spans="1:18" x14ac:dyDescent="0.25">
      <c r="A441" s="97"/>
      <c r="B441" s="97"/>
      <c r="C441" s="97"/>
      <c r="D441" s="101"/>
      <c r="E441" s="98"/>
      <c r="F441" s="101"/>
      <c r="G441" s="101"/>
      <c r="H441" s="101"/>
      <c r="I441" s="362"/>
      <c r="J441" s="362"/>
      <c r="K441" s="559">
        <f t="shared" si="22"/>
        <v>0</v>
      </c>
      <c r="L441" s="362"/>
      <c r="M441" s="361"/>
      <c r="N441" s="363"/>
      <c r="O441" s="364"/>
      <c r="P441" s="365"/>
      <c r="Q441" s="499"/>
      <c r="R441" s="506"/>
    </row>
    <row r="442" spans="1:18" x14ac:dyDescent="0.25">
      <c r="A442" s="97"/>
      <c r="B442" s="97"/>
      <c r="C442" s="97"/>
      <c r="D442" s="101"/>
      <c r="E442" s="98"/>
      <c r="F442" s="101"/>
      <c r="G442" s="101"/>
      <c r="H442" s="101"/>
      <c r="I442" s="362"/>
      <c r="J442" s="362"/>
      <c r="K442" s="559">
        <f t="shared" si="22"/>
        <v>0</v>
      </c>
      <c r="L442" s="362"/>
      <c r="M442" s="361"/>
      <c r="N442" s="363"/>
      <c r="O442" s="364"/>
      <c r="P442" s="365"/>
      <c r="Q442" s="499"/>
      <c r="R442" s="506"/>
    </row>
    <row r="443" spans="1:18" x14ac:dyDescent="0.25">
      <c r="A443" s="97"/>
      <c r="B443" s="97"/>
      <c r="C443" s="97"/>
      <c r="D443" s="101"/>
      <c r="E443" s="98"/>
      <c r="F443" s="101"/>
      <c r="G443" s="101"/>
      <c r="H443" s="101"/>
      <c r="I443" s="362"/>
      <c r="J443" s="362"/>
      <c r="K443" s="559">
        <f t="shared" si="22"/>
        <v>0</v>
      </c>
      <c r="L443" s="362"/>
      <c r="M443" s="361"/>
      <c r="N443" s="363"/>
      <c r="O443" s="364"/>
      <c r="P443" s="365"/>
      <c r="Q443" s="499"/>
      <c r="R443" s="506"/>
    </row>
    <row r="444" spans="1:18" x14ac:dyDescent="0.25">
      <c r="A444" s="97"/>
      <c r="B444" s="97"/>
      <c r="C444" s="97"/>
      <c r="D444" s="101"/>
      <c r="E444" s="98"/>
      <c r="F444" s="101"/>
      <c r="G444" s="101"/>
      <c r="H444" s="101"/>
      <c r="I444" s="362"/>
      <c r="J444" s="362"/>
      <c r="K444" s="559">
        <f t="shared" si="22"/>
        <v>0</v>
      </c>
      <c r="L444" s="362"/>
      <c r="M444" s="361"/>
      <c r="N444" s="363"/>
      <c r="O444" s="364"/>
      <c r="P444" s="365"/>
      <c r="Q444" s="499"/>
      <c r="R444" s="506"/>
    </row>
    <row r="445" spans="1:18" x14ac:dyDescent="0.25">
      <c r="A445" s="97"/>
      <c r="B445" s="97"/>
      <c r="C445" s="97"/>
      <c r="D445" s="101"/>
      <c r="E445" s="98"/>
      <c r="F445" s="101"/>
      <c r="G445" s="101"/>
      <c r="H445" s="101"/>
      <c r="I445" s="362"/>
      <c r="J445" s="362"/>
      <c r="K445" s="559">
        <f t="shared" si="22"/>
        <v>0</v>
      </c>
      <c r="L445" s="362"/>
      <c r="M445" s="361"/>
      <c r="N445" s="363"/>
      <c r="O445" s="364"/>
      <c r="P445" s="365"/>
      <c r="Q445" s="499"/>
      <c r="R445" s="506"/>
    </row>
    <row r="446" spans="1:18" x14ac:dyDescent="0.25">
      <c r="A446" s="97"/>
      <c r="B446" s="97"/>
      <c r="C446" s="97"/>
      <c r="D446" s="101"/>
      <c r="E446" s="98"/>
      <c r="F446" s="101"/>
      <c r="G446" s="101"/>
      <c r="H446" s="101"/>
      <c r="I446" s="362"/>
      <c r="J446" s="362"/>
      <c r="K446" s="559">
        <f t="shared" si="22"/>
        <v>0</v>
      </c>
      <c r="L446" s="362"/>
      <c r="M446" s="361"/>
      <c r="N446" s="363"/>
      <c r="O446" s="364"/>
      <c r="P446" s="365"/>
      <c r="Q446" s="499"/>
      <c r="R446" s="506"/>
    </row>
    <row r="447" spans="1:18" x14ac:dyDescent="0.25">
      <c r="A447" s="97"/>
      <c r="B447" s="97"/>
      <c r="C447" s="97"/>
      <c r="D447" s="101"/>
      <c r="E447" s="98"/>
      <c r="F447" s="101"/>
      <c r="G447" s="101"/>
      <c r="H447" s="101"/>
      <c r="I447" s="362"/>
      <c r="J447" s="362"/>
      <c r="K447" s="559">
        <f t="shared" si="22"/>
        <v>0</v>
      </c>
      <c r="L447" s="362"/>
      <c r="M447" s="361"/>
      <c r="N447" s="363"/>
      <c r="O447" s="364"/>
      <c r="P447" s="365"/>
      <c r="Q447" s="499"/>
      <c r="R447" s="506"/>
    </row>
    <row r="448" spans="1:18" x14ac:dyDescent="0.25">
      <c r="A448" s="97"/>
      <c r="B448" s="97"/>
      <c r="C448" s="97"/>
      <c r="D448" s="101"/>
      <c r="E448" s="98"/>
      <c r="F448" s="101"/>
      <c r="G448" s="101"/>
      <c r="H448" s="101"/>
      <c r="I448" s="362"/>
      <c r="J448" s="362"/>
      <c r="K448" s="559">
        <f t="shared" si="22"/>
        <v>0</v>
      </c>
      <c r="L448" s="362"/>
      <c r="M448" s="361"/>
      <c r="N448" s="363"/>
      <c r="O448" s="364"/>
      <c r="P448" s="365"/>
      <c r="Q448" s="499"/>
      <c r="R448" s="506"/>
    </row>
    <row r="449" spans="1:18" x14ac:dyDescent="0.25">
      <c r="A449" s="97"/>
      <c r="B449" s="97"/>
      <c r="C449" s="97"/>
      <c r="D449" s="101"/>
      <c r="E449" s="98"/>
      <c r="F449" s="101"/>
      <c r="G449" s="101"/>
      <c r="H449" s="101"/>
      <c r="I449" s="362"/>
      <c r="J449" s="362"/>
      <c r="K449" s="559">
        <f t="shared" si="22"/>
        <v>0</v>
      </c>
      <c r="L449" s="362"/>
      <c r="M449" s="361"/>
      <c r="N449" s="363"/>
      <c r="O449" s="364"/>
      <c r="P449" s="365"/>
      <c r="Q449" s="499"/>
      <c r="R449" s="506"/>
    </row>
    <row r="450" spans="1:18" x14ac:dyDescent="0.25">
      <c r="A450" s="97"/>
      <c r="B450" s="97"/>
      <c r="C450" s="97"/>
      <c r="D450" s="101"/>
      <c r="E450" s="98"/>
      <c r="F450" s="101"/>
      <c r="G450" s="101"/>
      <c r="H450" s="101"/>
      <c r="I450" s="362"/>
      <c r="J450" s="362"/>
      <c r="K450" s="559">
        <f t="shared" si="22"/>
        <v>0</v>
      </c>
      <c r="L450" s="362"/>
      <c r="M450" s="361"/>
      <c r="N450" s="363"/>
      <c r="O450" s="364"/>
      <c r="P450" s="365"/>
      <c r="Q450" s="499"/>
      <c r="R450" s="506"/>
    </row>
    <row r="451" spans="1:18" x14ac:dyDescent="0.25">
      <c r="A451" s="97"/>
      <c r="B451" s="97"/>
      <c r="C451" s="97"/>
      <c r="D451" s="101"/>
      <c r="E451" s="98"/>
      <c r="F451" s="101"/>
      <c r="G451" s="101"/>
      <c r="H451" s="101"/>
      <c r="I451" s="362"/>
      <c r="J451" s="362"/>
      <c r="K451" s="559">
        <f t="shared" si="22"/>
        <v>0</v>
      </c>
      <c r="L451" s="362"/>
      <c r="M451" s="361"/>
      <c r="N451" s="363"/>
      <c r="O451" s="364"/>
      <c r="P451" s="365"/>
      <c r="Q451" s="499"/>
      <c r="R451" s="506"/>
    </row>
    <row r="452" spans="1:18" x14ac:dyDescent="0.25">
      <c r="A452" s="97"/>
      <c r="B452" s="97"/>
      <c r="C452" s="97"/>
      <c r="D452" s="101"/>
      <c r="E452" s="98"/>
      <c r="F452" s="101"/>
      <c r="G452" s="101"/>
      <c r="H452" s="101"/>
      <c r="I452" s="362"/>
      <c r="J452" s="362"/>
      <c r="K452" s="559">
        <f t="shared" si="22"/>
        <v>0</v>
      </c>
      <c r="L452" s="362"/>
      <c r="M452" s="361"/>
      <c r="N452" s="363"/>
      <c r="O452" s="364"/>
      <c r="P452" s="365"/>
      <c r="Q452" s="499"/>
      <c r="R452" s="506"/>
    </row>
    <row r="453" spans="1:18" x14ac:dyDescent="0.25">
      <c r="A453" s="97"/>
      <c r="B453" s="97"/>
      <c r="C453" s="97"/>
      <c r="D453" s="101"/>
      <c r="E453" s="98"/>
      <c r="F453" s="101"/>
      <c r="G453" s="101"/>
      <c r="H453" s="101"/>
      <c r="I453" s="362"/>
      <c r="J453" s="362"/>
      <c r="K453" s="559">
        <f t="shared" si="22"/>
        <v>0</v>
      </c>
      <c r="L453" s="362"/>
      <c r="M453" s="361"/>
      <c r="N453" s="363"/>
      <c r="O453" s="364"/>
      <c r="P453" s="365"/>
      <c r="Q453" s="499"/>
      <c r="R453" s="506"/>
    </row>
    <row r="454" spans="1:18" x14ac:dyDescent="0.25">
      <c r="A454" s="97"/>
      <c r="B454" s="97"/>
      <c r="C454" s="97"/>
      <c r="D454" s="101"/>
      <c r="E454" s="98"/>
      <c r="F454" s="101"/>
      <c r="G454" s="101"/>
      <c r="H454" s="101"/>
      <c r="I454" s="362"/>
      <c r="J454" s="362"/>
      <c r="K454" s="559">
        <f t="shared" si="22"/>
        <v>0</v>
      </c>
      <c r="L454" s="362"/>
      <c r="M454" s="361"/>
      <c r="N454" s="363"/>
      <c r="O454" s="364"/>
      <c r="P454" s="365"/>
      <c r="Q454" s="499"/>
      <c r="R454" s="506"/>
    </row>
    <row r="455" spans="1:18" x14ac:dyDescent="0.25">
      <c r="A455" s="97"/>
      <c r="B455" s="97"/>
      <c r="C455" s="97"/>
      <c r="D455" s="101"/>
      <c r="E455" s="98"/>
      <c r="F455" s="101"/>
      <c r="G455" s="101"/>
      <c r="H455" s="101"/>
      <c r="I455" s="362"/>
      <c r="J455" s="362"/>
      <c r="K455" s="559">
        <f t="shared" si="22"/>
        <v>0</v>
      </c>
      <c r="L455" s="362"/>
      <c r="M455" s="361"/>
      <c r="N455" s="363"/>
      <c r="O455" s="364"/>
      <c r="P455" s="365"/>
      <c r="Q455" s="499"/>
      <c r="R455" s="506"/>
    </row>
    <row r="456" spans="1:18" x14ac:dyDescent="0.25">
      <c r="A456" s="97"/>
      <c r="B456" s="97"/>
      <c r="C456" s="97"/>
      <c r="D456" s="101"/>
      <c r="E456" s="98"/>
      <c r="F456" s="101"/>
      <c r="G456" s="101"/>
      <c r="H456" s="101"/>
      <c r="I456" s="362"/>
      <c r="J456" s="362"/>
      <c r="K456" s="559">
        <f t="shared" si="22"/>
        <v>0</v>
      </c>
      <c r="L456" s="362"/>
      <c r="M456" s="361"/>
      <c r="N456" s="363"/>
      <c r="O456" s="364"/>
      <c r="P456" s="365"/>
      <c r="Q456" s="499"/>
      <c r="R456" s="506"/>
    </row>
    <row r="457" spans="1:18" x14ac:dyDescent="0.25">
      <c r="A457" s="97"/>
      <c r="B457" s="97"/>
      <c r="C457" s="97"/>
      <c r="D457" s="101"/>
      <c r="E457" s="98"/>
      <c r="F457" s="101"/>
      <c r="G457" s="101"/>
      <c r="H457" s="101"/>
      <c r="I457" s="362"/>
      <c r="J457" s="362"/>
      <c r="K457" s="559">
        <f t="shared" si="22"/>
        <v>0</v>
      </c>
      <c r="L457" s="362"/>
      <c r="M457" s="361"/>
      <c r="N457" s="363"/>
      <c r="O457" s="364"/>
      <c r="P457" s="365"/>
      <c r="Q457" s="499"/>
      <c r="R457" s="506"/>
    </row>
    <row r="458" spans="1:18" x14ac:dyDescent="0.25">
      <c r="A458" s="97"/>
      <c r="B458" s="97"/>
      <c r="C458" s="97"/>
      <c r="D458" s="101"/>
      <c r="E458" s="98"/>
      <c r="F458" s="101"/>
      <c r="G458" s="101"/>
      <c r="H458" s="101"/>
      <c r="I458" s="362"/>
      <c r="J458" s="362"/>
      <c r="K458" s="559">
        <f t="shared" si="22"/>
        <v>0</v>
      </c>
      <c r="L458" s="362"/>
      <c r="M458" s="361"/>
      <c r="N458" s="363"/>
      <c r="O458" s="364"/>
      <c r="P458" s="365"/>
      <c r="Q458" s="499"/>
      <c r="R458" s="506"/>
    </row>
    <row r="459" spans="1:18" x14ac:dyDescent="0.25">
      <c r="A459" s="97"/>
      <c r="B459" s="97"/>
      <c r="C459" s="97"/>
      <c r="D459" s="101"/>
      <c r="E459" s="98"/>
      <c r="F459" s="101"/>
      <c r="G459" s="101"/>
      <c r="H459" s="101"/>
      <c r="I459" s="362"/>
      <c r="J459" s="362"/>
      <c r="K459" s="559">
        <f t="shared" si="22"/>
        <v>0</v>
      </c>
      <c r="L459" s="362"/>
      <c r="M459" s="361"/>
      <c r="N459" s="363"/>
      <c r="O459" s="364"/>
      <c r="P459" s="365"/>
      <c r="Q459" s="499"/>
      <c r="R459" s="506"/>
    </row>
    <row r="460" spans="1:18" x14ac:dyDescent="0.25">
      <c r="A460" s="97"/>
      <c r="B460" s="97"/>
      <c r="C460" s="97"/>
      <c r="D460" s="101"/>
      <c r="E460" s="98"/>
      <c r="F460" s="101"/>
      <c r="G460" s="101"/>
      <c r="H460" s="101"/>
      <c r="I460" s="362"/>
      <c r="J460" s="362"/>
      <c r="K460" s="559">
        <f t="shared" ref="K460:K523" si="23">H460-J460</f>
        <v>0</v>
      </c>
      <c r="L460" s="362"/>
      <c r="M460" s="361"/>
      <c r="N460" s="363"/>
      <c r="O460" s="364"/>
      <c r="P460" s="365"/>
      <c r="Q460" s="499"/>
      <c r="R460" s="506"/>
    </row>
    <row r="461" spans="1:18" x14ac:dyDescent="0.25">
      <c r="A461" s="97"/>
      <c r="B461" s="97"/>
      <c r="C461" s="97"/>
      <c r="D461" s="101"/>
      <c r="E461" s="98"/>
      <c r="F461" s="101"/>
      <c r="G461" s="101"/>
      <c r="H461" s="101"/>
      <c r="I461" s="362"/>
      <c r="J461" s="362"/>
      <c r="K461" s="559">
        <f t="shared" si="23"/>
        <v>0</v>
      </c>
      <c r="L461" s="362"/>
      <c r="M461" s="361"/>
      <c r="N461" s="363"/>
      <c r="O461" s="364"/>
      <c r="P461" s="365"/>
      <c r="Q461" s="499"/>
      <c r="R461" s="506"/>
    </row>
    <row r="462" spans="1:18" x14ac:dyDescent="0.25">
      <c r="A462" s="97"/>
      <c r="B462" s="97"/>
      <c r="C462" s="97"/>
      <c r="D462" s="101"/>
      <c r="E462" s="98"/>
      <c r="F462" s="101"/>
      <c r="G462" s="101"/>
      <c r="H462" s="101"/>
      <c r="I462" s="362"/>
      <c r="J462" s="362"/>
      <c r="K462" s="559">
        <f t="shared" si="23"/>
        <v>0</v>
      </c>
      <c r="L462" s="362"/>
      <c r="M462" s="361"/>
      <c r="N462" s="363"/>
      <c r="O462" s="364"/>
      <c r="P462" s="365"/>
      <c r="Q462" s="499"/>
      <c r="R462" s="506"/>
    </row>
    <row r="463" spans="1:18" x14ac:dyDescent="0.25">
      <c r="A463" s="97"/>
      <c r="B463" s="97"/>
      <c r="C463" s="97"/>
      <c r="D463" s="101"/>
      <c r="E463" s="98"/>
      <c r="F463" s="101"/>
      <c r="G463" s="101"/>
      <c r="H463" s="101"/>
      <c r="I463" s="362"/>
      <c r="J463" s="362"/>
      <c r="K463" s="559">
        <f t="shared" si="23"/>
        <v>0</v>
      </c>
      <c r="L463" s="362"/>
      <c r="M463" s="361"/>
      <c r="N463" s="363"/>
      <c r="O463" s="364"/>
      <c r="P463" s="365"/>
      <c r="Q463" s="499"/>
      <c r="R463" s="506"/>
    </row>
    <row r="464" spans="1:18" x14ac:dyDescent="0.25">
      <c r="A464" s="97"/>
      <c r="B464" s="97"/>
      <c r="C464" s="97"/>
      <c r="D464" s="101"/>
      <c r="E464" s="98"/>
      <c r="F464" s="101"/>
      <c r="G464" s="101"/>
      <c r="H464" s="101"/>
      <c r="I464" s="362"/>
      <c r="J464" s="362"/>
      <c r="K464" s="559">
        <f t="shared" si="23"/>
        <v>0</v>
      </c>
      <c r="L464" s="362"/>
      <c r="M464" s="361"/>
      <c r="N464" s="363"/>
      <c r="O464" s="364"/>
      <c r="P464" s="365"/>
      <c r="Q464" s="499"/>
      <c r="R464" s="506"/>
    </row>
    <row r="465" spans="1:18" x14ac:dyDescent="0.25">
      <c r="A465" s="97"/>
      <c r="B465" s="97"/>
      <c r="C465" s="97"/>
      <c r="D465" s="101"/>
      <c r="E465" s="98"/>
      <c r="F465" s="101"/>
      <c r="G465" s="101"/>
      <c r="H465" s="101"/>
      <c r="I465" s="362"/>
      <c r="J465" s="362"/>
      <c r="K465" s="559">
        <f t="shared" si="23"/>
        <v>0</v>
      </c>
      <c r="L465" s="362"/>
      <c r="M465" s="361"/>
      <c r="N465" s="363"/>
      <c r="O465" s="364"/>
      <c r="P465" s="365"/>
      <c r="Q465" s="499"/>
      <c r="R465" s="506"/>
    </row>
    <row r="466" spans="1:18" x14ac:dyDescent="0.25">
      <c r="A466" s="97"/>
      <c r="B466" s="97"/>
      <c r="C466" s="97"/>
      <c r="D466" s="101"/>
      <c r="E466" s="98"/>
      <c r="F466" s="101"/>
      <c r="G466" s="101"/>
      <c r="H466" s="101"/>
      <c r="I466" s="362"/>
      <c r="J466" s="362"/>
      <c r="K466" s="559">
        <f t="shared" si="23"/>
        <v>0</v>
      </c>
      <c r="L466" s="362"/>
      <c r="M466" s="361"/>
      <c r="N466" s="363"/>
      <c r="O466" s="364"/>
      <c r="P466" s="365"/>
      <c r="Q466" s="499"/>
      <c r="R466" s="506"/>
    </row>
    <row r="467" spans="1:18" x14ac:dyDescent="0.25">
      <c r="A467" s="97"/>
      <c r="B467" s="97"/>
      <c r="C467" s="97"/>
      <c r="D467" s="101"/>
      <c r="E467" s="98"/>
      <c r="F467" s="101"/>
      <c r="G467" s="101"/>
      <c r="H467" s="101"/>
      <c r="I467" s="362"/>
      <c r="J467" s="362"/>
      <c r="K467" s="559">
        <f t="shared" si="23"/>
        <v>0</v>
      </c>
      <c r="L467" s="362"/>
      <c r="M467" s="361"/>
      <c r="N467" s="363"/>
      <c r="O467" s="364"/>
      <c r="P467" s="365"/>
      <c r="Q467" s="499"/>
      <c r="R467" s="506"/>
    </row>
    <row r="468" spans="1:18" x14ac:dyDescent="0.25">
      <c r="A468" s="97"/>
      <c r="B468" s="97"/>
      <c r="C468" s="97"/>
      <c r="D468" s="101"/>
      <c r="E468" s="98"/>
      <c r="F468" s="101"/>
      <c r="G468" s="101"/>
      <c r="H468" s="101"/>
      <c r="I468" s="362"/>
      <c r="J468" s="362"/>
      <c r="K468" s="559">
        <f t="shared" si="23"/>
        <v>0</v>
      </c>
      <c r="L468" s="362"/>
      <c r="M468" s="361"/>
      <c r="N468" s="363"/>
      <c r="O468" s="364"/>
      <c r="P468" s="365"/>
      <c r="Q468" s="499"/>
      <c r="R468" s="506"/>
    </row>
    <row r="469" spans="1:18" x14ac:dyDescent="0.25">
      <c r="A469" s="97"/>
      <c r="B469" s="97"/>
      <c r="C469" s="97"/>
      <c r="D469" s="101"/>
      <c r="E469" s="98"/>
      <c r="F469" s="101"/>
      <c r="G469" s="101"/>
      <c r="H469" s="101"/>
      <c r="I469" s="362"/>
      <c r="J469" s="362"/>
      <c r="K469" s="559">
        <f t="shared" si="23"/>
        <v>0</v>
      </c>
      <c r="L469" s="362"/>
      <c r="M469" s="361"/>
      <c r="N469" s="363"/>
      <c r="O469" s="364"/>
      <c r="P469" s="365"/>
      <c r="Q469" s="499"/>
      <c r="R469" s="506"/>
    </row>
    <row r="470" spans="1:18" x14ac:dyDescent="0.25">
      <c r="A470" s="97"/>
      <c r="B470" s="97"/>
      <c r="C470" s="97"/>
      <c r="D470" s="101"/>
      <c r="E470" s="98"/>
      <c r="F470" s="101"/>
      <c r="G470" s="101"/>
      <c r="H470" s="101"/>
      <c r="I470" s="362"/>
      <c r="J470" s="362"/>
      <c r="K470" s="559">
        <f t="shared" si="23"/>
        <v>0</v>
      </c>
      <c r="L470" s="362"/>
      <c r="M470" s="361"/>
      <c r="N470" s="363"/>
      <c r="O470" s="364"/>
      <c r="P470" s="365"/>
      <c r="Q470" s="499"/>
      <c r="R470" s="506"/>
    </row>
    <row r="471" spans="1:18" x14ac:dyDescent="0.25">
      <c r="A471" s="97"/>
      <c r="B471" s="97"/>
      <c r="C471" s="97"/>
      <c r="D471" s="101"/>
      <c r="E471" s="98"/>
      <c r="F471" s="101"/>
      <c r="G471" s="101"/>
      <c r="H471" s="101"/>
      <c r="I471" s="362"/>
      <c r="J471" s="362"/>
      <c r="K471" s="559">
        <f t="shared" si="23"/>
        <v>0</v>
      </c>
      <c r="L471" s="362"/>
      <c r="M471" s="361"/>
      <c r="N471" s="363"/>
      <c r="O471" s="364"/>
      <c r="P471" s="365"/>
      <c r="Q471" s="499"/>
      <c r="R471" s="506"/>
    </row>
    <row r="472" spans="1:18" x14ac:dyDescent="0.25">
      <c r="A472" s="97"/>
      <c r="B472" s="97"/>
      <c r="C472" s="97"/>
      <c r="D472" s="101"/>
      <c r="E472" s="98"/>
      <c r="F472" s="101"/>
      <c r="G472" s="101"/>
      <c r="H472" s="101"/>
      <c r="I472" s="362"/>
      <c r="J472" s="362"/>
      <c r="K472" s="559">
        <f t="shared" si="23"/>
        <v>0</v>
      </c>
      <c r="L472" s="362"/>
      <c r="M472" s="361"/>
      <c r="N472" s="363"/>
      <c r="O472" s="364"/>
      <c r="P472" s="365"/>
      <c r="Q472" s="499"/>
      <c r="R472" s="506"/>
    </row>
    <row r="473" spans="1:18" x14ac:dyDescent="0.25">
      <c r="A473" s="97"/>
      <c r="B473" s="97"/>
      <c r="C473" s="97"/>
      <c r="D473" s="101"/>
      <c r="E473" s="98"/>
      <c r="F473" s="101"/>
      <c r="G473" s="101"/>
      <c r="H473" s="101"/>
      <c r="I473" s="362"/>
      <c r="J473" s="362"/>
      <c r="K473" s="559">
        <f t="shared" si="23"/>
        <v>0</v>
      </c>
      <c r="L473" s="362"/>
      <c r="M473" s="361"/>
      <c r="N473" s="363"/>
      <c r="O473" s="364"/>
      <c r="P473" s="365"/>
      <c r="Q473" s="499"/>
      <c r="R473" s="506"/>
    </row>
    <row r="474" spans="1:18" x14ac:dyDescent="0.25">
      <c r="A474" s="97"/>
      <c r="B474" s="97"/>
      <c r="C474" s="97"/>
      <c r="D474" s="101"/>
      <c r="E474" s="98"/>
      <c r="F474" s="101"/>
      <c r="G474" s="101"/>
      <c r="H474" s="101"/>
      <c r="I474" s="362"/>
      <c r="J474" s="362"/>
      <c r="K474" s="559">
        <f t="shared" si="23"/>
        <v>0</v>
      </c>
      <c r="L474" s="362"/>
      <c r="M474" s="361"/>
      <c r="N474" s="363"/>
      <c r="O474" s="364"/>
      <c r="P474" s="365"/>
      <c r="Q474" s="499"/>
      <c r="R474" s="506"/>
    </row>
    <row r="475" spans="1:18" x14ac:dyDescent="0.25">
      <c r="A475" s="97"/>
      <c r="B475" s="97"/>
      <c r="C475" s="97"/>
      <c r="D475" s="101"/>
      <c r="E475" s="98"/>
      <c r="F475" s="101"/>
      <c r="G475" s="101"/>
      <c r="H475" s="101"/>
      <c r="I475" s="362"/>
      <c r="J475" s="362"/>
      <c r="K475" s="559">
        <f t="shared" si="23"/>
        <v>0</v>
      </c>
      <c r="L475" s="362"/>
      <c r="M475" s="361"/>
      <c r="N475" s="363"/>
      <c r="O475" s="364"/>
      <c r="P475" s="365"/>
      <c r="Q475" s="499"/>
      <c r="R475" s="506"/>
    </row>
    <row r="476" spans="1:18" x14ac:dyDescent="0.25">
      <c r="A476" s="97"/>
      <c r="B476" s="97"/>
      <c r="C476" s="97"/>
      <c r="D476" s="101"/>
      <c r="E476" s="98"/>
      <c r="F476" s="101"/>
      <c r="G476" s="101"/>
      <c r="H476" s="101"/>
      <c r="I476" s="362"/>
      <c r="J476" s="362"/>
      <c r="K476" s="559">
        <f t="shared" si="23"/>
        <v>0</v>
      </c>
      <c r="L476" s="362"/>
      <c r="M476" s="361"/>
      <c r="N476" s="363"/>
      <c r="O476" s="364"/>
      <c r="P476" s="365"/>
      <c r="Q476" s="499"/>
      <c r="R476" s="506"/>
    </row>
    <row r="477" spans="1:18" x14ac:dyDescent="0.25">
      <c r="A477" s="97"/>
      <c r="B477" s="97"/>
      <c r="C477" s="97"/>
      <c r="D477" s="101"/>
      <c r="E477" s="98"/>
      <c r="F477" s="101"/>
      <c r="G477" s="101"/>
      <c r="H477" s="101"/>
      <c r="I477" s="362"/>
      <c r="J477" s="362"/>
      <c r="K477" s="559">
        <f t="shared" si="23"/>
        <v>0</v>
      </c>
      <c r="L477" s="362"/>
      <c r="M477" s="361"/>
      <c r="N477" s="363"/>
      <c r="O477" s="364"/>
      <c r="P477" s="365"/>
      <c r="Q477" s="499"/>
      <c r="R477" s="506"/>
    </row>
    <row r="478" spans="1:18" x14ac:dyDescent="0.25">
      <c r="A478" s="97"/>
      <c r="B478" s="97"/>
      <c r="C478" s="97"/>
      <c r="D478" s="101"/>
      <c r="E478" s="98"/>
      <c r="F478" s="101"/>
      <c r="G478" s="101"/>
      <c r="H478" s="101"/>
      <c r="I478" s="362"/>
      <c r="J478" s="362"/>
      <c r="K478" s="559">
        <f t="shared" si="23"/>
        <v>0</v>
      </c>
      <c r="L478" s="362"/>
      <c r="M478" s="361"/>
      <c r="N478" s="363"/>
      <c r="O478" s="364"/>
      <c r="P478" s="365"/>
      <c r="Q478" s="499"/>
      <c r="R478" s="506"/>
    </row>
    <row r="479" spans="1:18" x14ac:dyDescent="0.25">
      <c r="A479" s="97"/>
      <c r="B479" s="97"/>
      <c r="C479" s="97"/>
      <c r="D479" s="101"/>
      <c r="E479" s="98"/>
      <c r="F479" s="101"/>
      <c r="G479" s="101"/>
      <c r="H479" s="101"/>
      <c r="I479" s="362"/>
      <c r="J479" s="362"/>
      <c r="K479" s="559">
        <f t="shared" si="23"/>
        <v>0</v>
      </c>
      <c r="L479" s="362"/>
      <c r="M479" s="361"/>
      <c r="N479" s="363"/>
      <c r="O479" s="364"/>
      <c r="P479" s="365"/>
      <c r="Q479" s="499"/>
      <c r="R479" s="506"/>
    </row>
    <row r="480" spans="1:18" x14ac:dyDescent="0.25">
      <c r="A480" s="97"/>
      <c r="B480" s="97"/>
      <c r="C480" s="97"/>
      <c r="D480" s="101"/>
      <c r="E480" s="98"/>
      <c r="F480" s="101"/>
      <c r="G480" s="101"/>
      <c r="H480" s="101"/>
      <c r="I480" s="362"/>
      <c r="J480" s="362"/>
      <c r="K480" s="559">
        <f t="shared" si="23"/>
        <v>0</v>
      </c>
      <c r="L480" s="362"/>
      <c r="M480" s="361"/>
      <c r="N480" s="363"/>
      <c r="O480" s="364"/>
      <c r="P480" s="365"/>
      <c r="Q480" s="499"/>
      <c r="R480" s="506"/>
    </row>
    <row r="481" spans="1:18" x14ac:dyDescent="0.25">
      <c r="A481" s="97"/>
      <c r="B481" s="97"/>
      <c r="C481" s="97"/>
      <c r="D481" s="101"/>
      <c r="E481" s="98"/>
      <c r="F481" s="101"/>
      <c r="G481" s="101"/>
      <c r="H481" s="101"/>
      <c r="I481" s="362"/>
      <c r="J481" s="362"/>
      <c r="K481" s="559">
        <f t="shared" si="23"/>
        <v>0</v>
      </c>
      <c r="L481" s="362"/>
      <c r="M481" s="361"/>
      <c r="N481" s="363"/>
      <c r="O481" s="364"/>
      <c r="P481" s="365"/>
      <c r="Q481" s="499"/>
      <c r="R481" s="506"/>
    </row>
    <row r="482" spans="1:18" x14ac:dyDescent="0.25">
      <c r="A482" s="97"/>
      <c r="B482" s="97"/>
      <c r="C482" s="97"/>
      <c r="D482" s="101"/>
      <c r="E482" s="98"/>
      <c r="F482" s="101"/>
      <c r="G482" s="101"/>
      <c r="H482" s="101"/>
      <c r="I482" s="362"/>
      <c r="J482" s="362"/>
      <c r="K482" s="559">
        <f t="shared" si="23"/>
        <v>0</v>
      </c>
      <c r="L482" s="362"/>
      <c r="M482" s="361"/>
      <c r="N482" s="363"/>
      <c r="O482" s="364"/>
      <c r="P482" s="365"/>
      <c r="Q482" s="499"/>
      <c r="R482" s="506"/>
    </row>
    <row r="483" spans="1:18" x14ac:dyDescent="0.25">
      <c r="A483" s="97"/>
      <c r="B483" s="97"/>
      <c r="C483" s="97"/>
      <c r="D483" s="101"/>
      <c r="E483" s="98"/>
      <c r="F483" s="101"/>
      <c r="G483" s="101"/>
      <c r="H483" s="101"/>
      <c r="I483" s="362"/>
      <c r="J483" s="362"/>
      <c r="K483" s="559">
        <f t="shared" si="23"/>
        <v>0</v>
      </c>
      <c r="L483" s="362"/>
      <c r="M483" s="361"/>
      <c r="N483" s="363"/>
      <c r="O483" s="364"/>
      <c r="P483" s="365"/>
      <c r="Q483" s="499"/>
      <c r="R483" s="506"/>
    </row>
    <row r="484" spans="1:18" x14ac:dyDescent="0.25">
      <c r="A484" s="97"/>
      <c r="B484" s="97"/>
      <c r="C484" s="97"/>
      <c r="D484" s="101"/>
      <c r="E484" s="98"/>
      <c r="F484" s="101"/>
      <c r="G484" s="101"/>
      <c r="H484" s="101"/>
      <c r="I484" s="362"/>
      <c r="J484" s="362"/>
      <c r="K484" s="559">
        <f t="shared" si="23"/>
        <v>0</v>
      </c>
      <c r="L484" s="362"/>
      <c r="M484" s="361"/>
      <c r="N484" s="363"/>
      <c r="O484" s="364"/>
      <c r="P484" s="365"/>
      <c r="Q484" s="499"/>
      <c r="R484" s="506"/>
    </row>
    <row r="485" spans="1:18" x14ac:dyDescent="0.25">
      <c r="A485" s="97"/>
      <c r="B485" s="97"/>
      <c r="C485" s="97"/>
      <c r="D485" s="101"/>
      <c r="E485" s="98"/>
      <c r="F485" s="101"/>
      <c r="G485" s="101"/>
      <c r="H485" s="101"/>
      <c r="I485" s="362"/>
      <c r="J485" s="362"/>
      <c r="K485" s="559">
        <f t="shared" si="23"/>
        <v>0</v>
      </c>
      <c r="L485" s="362"/>
      <c r="M485" s="361"/>
      <c r="N485" s="363"/>
      <c r="O485" s="364"/>
      <c r="P485" s="365"/>
      <c r="Q485" s="499"/>
      <c r="R485" s="506"/>
    </row>
    <row r="486" spans="1:18" x14ac:dyDescent="0.25">
      <c r="A486" s="97"/>
      <c r="B486" s="97"/>
      <c r="C486" s="97"/>
      <c r="D486" s="101"/>
      <c r="E486" s="98"/>
      <c r="F486" s="101"/>
      <c r="G486" s="101"/>
      <c r="H486" s="101"/>
      <c r="I486" s="362"/>
      <c r="J486" s="362"/>
      <c r="K486" s="559">
        <f t="shared" si="23"/>
        <v>0</v>
      </c>
      <c r="L486" s="362"/>
      <c r="M486" s="361"/>
      <c r="N486" s="363"/>
      <c r="O486" s="364"/>
      <c r="P486" s="365"/>
      <c r="Q486" s="499"/>
      <c r="R486" s="506"/>
    </row>
    <row r="487" spans="1:18" x14ac:dyDescent="0.25">
      <c r="A487" s="97"/>
      <c r="B487" s="97"/>
      <c r="C487" s="97"/>
      <c r="D487" s="101"/>
      <c r="E487" s="98"/>
      <c r="F487" s="101"/>
      <c r="G487" s="101"/>
      <c r="H487" s="101"/>
      <c r="I487" s="362"/>
      <c r="J487" s="362"/>
      <c r="K487" s="559">
        <f t="shared" si="23"/>
        <v>0</v>
      </c>
      <c r="L487" s="362"/>
      <c r="M487" s="361"/>
      <c r="N487" s="363"/>
      <c r="O487" s="364"/>
      <c r="P487" s="365"/>
      <c r="Q487" s="499"/>
      <c r="R487" s="506"/>
    </row>
    <row r="488" spans="1:18" x14ac:dyDescent="0.25">
      <c r="A488" s="97"/>
      <c r="B488" s="97"/>
      <c r="C488" s="97"/>
      <c r="D488" s="101"/>
      <c r="E488" s="98"/>
      <c r="F488" s="101"/>
      <c r="G488" s="101"/>
      <c r="H488" s="101"/>
      <c r="I488" s="362"/>
      <c r="J488" s="362"/>
      <c r="K488" s="559">
        <f t="shared" si="23"/>
        <v>0</v>
      </c>
      <c r="L488" s="362"/>
      <c r="M488" s="361"/>
      <c r="N488" s="363"/>
      <c r="O488" s="364"/>
      <c r="P488" s="365"/>
      <c r="Q488" s="499"/>
      <c r="R488" s="506"/>
    </row>
    <row r="489" spans="1:18" x14ac:dyDescent="0.25">
      <c r="A489" s="97"/>
      <c r="B489" s="97"/>
      <c r="C489" s="97"/>
      <c r="D489" s="101"/>
      <c r="E489" s="98"/>
      <c r="F489" s="101"/>
      <c r="G489" s="101"/>
      <c r="H489" s="101"/>
      <c r="I489" s="362"/>
      <c r="J489" s="362"/>
      <c r="K489" s="559">
        <f t="shared" si="23"/>
        <v>0</v>
      </c>
      <c r="L489" s="362"/>
      <c r="M489" s="361"/>
      <c r="N489" s="363"/>
      <c r="O489" s="364"/>
      <c r="P489" s="365"/>
      <c r="Q489" s="499"/>
      <c r="R489" s="506"/>
    </row>
    <row r="490" spans="1:18" x14ac:dyDescent="0.25">
      <c r="A490" s="97"/>
      <c r="B490" s="97"/>
      <c r="C490" s="97"/>
      <c r="D490" s="101"/>
      <c r="E490" s="98"/>
      <c r="F490" s="101"/>
      <c r="G490" s="101"/>
      <c r="H490" s="101"/>
      <c r="I490" s="362"/>
      <c r="J490" s="362"/>
      <c r="K490" s="559">
        <f t="shared" si="23"/>
        <v>0</v>
      </c>
      <c r="L490" s="362"/>
      <c r="M490" s="361"/>
      <c r="N490" s="363"/>
      <c r="O490" s="364"/>
      <c r="P490" s="365"/>
      <c r="Q490" s="499"/>
      <c r="R490" s="506"/>
    </row>
    <row r="491" spans="1:18" x14ac:dyDescent="0.25">
      <c r="A491" s="97"/>
      <c r="B491" s="97"/>
      <c r="C491" s="97"/>
      <c r="D491" s="101"/>
      <c r="E491" s="98"/>
      <c r="F491" s="101"/>
      <c r="G491" s="101"/>
      <c r="H491" s="101"/>
      <c r="I491" s="362"/>
      <c r="J491" s="362"/>
      <c r="K491" s="559">
        <f t="shared" si="23"/>
        <v>0</v>
      </c>
      <c r="L491" s="362"/>
      <c r="M491" s="361"/>
      <c r="N491" s="363"/>
      <c r="O491" s="364"/>
      <c r="P491" s="365"/>
      <c r="Q491" s="499"/>
      <c r="R491" s="506"/>
    </row>
    <row r="492" spans="1:18" x14ac:dyDescent="0.25">
      <c r="A492" s="97"/>
      <c r="B492" s="97"/>
      <c r="C492" s="97"/>
      <c r="D492" s="101"/>
      <c r="E492" s="98"/>
      <c r="F492" s="101"/>
      <c r="G492" s="101"/>
      <c r="H492" s="101"/>
      <c r="I492" s="362"/>
      <c r="J492" s="362"/>
      <c r="K492" s="559">
        <f t="shared" si="23"/>
        <v>0</v>
      </c>
      <c r="L492" s="362"/>
      <c r="M492" s="361"/>
      <c r="N492" s="363"/>
      <c r="O492" s="364"/>
      <c r="P492" s="365"/>
      <c r="Q492" s="499"/>
      <c r="R492" s="506"/>
    </row>
    <row r="493" spans="1:18" x14ac:dyDescent="0.25">
      <c r="A493" s="97"/>
      <c r="B493" s="97"/>
      <c r="C493" s="97"/>
      <c r="D493" s="101"/>
      <c r="E493" s="98"/>
      <c r="F493" s="101"/>
      <c r="G493" s="101"/>
      <c r="H493" s="101"/>
      <c r="I493" s="362"/>
      <c r="J493" s="362"/>
      <c r="K493" s="559">
        <f t="shared" si="23"/>
        <v>0</v>
      </c>
      <c r="L493" s="362"/>
      <c r="M493" s="361"/>
      <c r="N493" s="363"/>
      <c r="O493" s="364"/>
      <c r="P493" s="365"/>
      <c r="Q493" s="499"/>
      <c r="R493" s="506"/>
    </row>
    <row r="494" spans="1:18" x14ac:dyDescent="0.25">
      <c r="A494" s="97"/>
      <c r="B494" s="97"/>
      <c r="C494" s="97"/>
      <c r="D494" s="101"/>
      <c r="E494" s="98"/>
      <c r="F494" s="101"/>
      <c r="G494" s="101"/>
      <c r="H494" s="101"/>
      <c r="I494" s="362"/>
      <c r="J494" s="362"/>
      <c r="K494" s="559">
        <f t="shared" si="23"/>
        <v>0</v>
      </c>
      <c r="L494" s="362"/>
      <c r="M494" s="361"/>
      <c r="N494" s="363"/>
      <c r="O494" s="364"/>
      <c r="P494" s="365"/>
      <c r="Q494" s="499"/>
      <c r="R494" s="506"/>
    </row>
    <row r="495" spans="1:18" x14ac:dyDescent="0.25">
      <c r="A495" s="97"/>
      <c r="B495" s="97"/>
      <c r="C495" s="97"/>
      <c r="D495" s="101"/>
      <c r="E495" s="98"/>
      <c r="F495" s="101"/>
      <c r="G495" s="101"/>
      <c r="H495" s="101"/>
      <c r="I495" s="362"/>
      <c r="J495" s="362"/>
      <c r="K495" s="559">
        <f t="shared" si="23"/>
        <v>0</v>
      </c>
      <c r="L495" s="362"/>
      <c r="M495" s="361"/>
      <c r="N495" s="363"/>
      <c r="O495" s="364"/>
      <c r="P495" s="365"/>
      <c r="Q495" s="499"/>
      <c r="R495" s="506"/>
    </row>
    <row r="496" spans="1:18" x14ac:dyDescent="0.25">
      <c r="A496" s="97"/>
      <c r="B496" s="97"/>
      <c r="C496" s="97"/>
      <c r="D496" s="101"/>
      <c r="E496" s="98"/>
      <c r="F496" s="101"/>
      <c r="G496" s="101"/>
      <c r="H496" s="101"/>
      <c r="I496" s="362"/>
      <c r="J496" s="362"/>
      <c r="K496" s="559">
        <f t="shared" si="23"/>
        <v>0</v>
      </c>
      <c r="L496" s="362"/>
      <c r="M496" s="361"/>
      <c r="N496" s="363"/>
      <c r="O496" s="364"/>
      <c r="P496" s="365"/>
      <c r="Q496" s="499"/>
      <c r="R496" s="506"/>
    </row>
    <row r="497" spans="1:18" x14ac:dyDescent="0.25">
      <c r="A497" s="97"/>
      <c r="B497" s="97"/>
      <c r="C497" s="97"/>
      <c r="D497" s="101"/>
      <c r="E497" s="98"/>
      <c r="F497" s="101"/>
      <c r="G497" s="101"/>
      <c r="H497" s="101"/>
      <c r="I497" s="362"/>
      <c r="J497" s="362"/>
      <c r="K497" s="559">
        <f t="shared" si="23"/>
        <v>0</v>
      </c>
      <c r="L497" s="362"/>
      <c r="M497" s="361"/>
      <c r="N497" s="363"/>
      <c r="O497" s="364"/>
      <c r="P497" s="365"/>
      <c r="Q497" s="499"/>
      <c r="R497" s="506"/>
    </row>
    <row r="498" spans="1:18" x14ac:dyDescent="0.25">
      <c r="A498" s="97"/>
      <c r="B498" s="97"/>
      <c r="C498" s="97"/>
      <c r="D498" s="101"/>
      <c r="E498" s="98"/>
      <c r="F498" s="101"/>
      <c r="G498" s="101"/>
      <c r="H498" s="101"/>
      <c r="I498" s="362"/>
      <c r="J498" s="362"/>
      <c r="K498" s="559">
        <f t="shared" si="23"/>
        <v>0</v>
      </c>
      <c r="L498" s="362"/>
      <c r="M498" s="361"/>
      <c r="N498" s="363"/>
      <c r="O498" s="364"/>
      <c r="P498" s="365"/>
      <c r="Q498" s="499"/>
      <c r="R498" s="506"/>
    </row>
    <row r="499" spans="1:18" x14ac:dyDescent="0.25">
      <c r="A499" s="97"/>
      <c r="B499" s="97"/>
      <c r="C499" s="97"/>
      <c r="D499" s="101"/>
      <c r="E499" s="98"/>
      <c r="F499" s="101"/>
      <c r="G499" s="101"/>
      <c r="H499" s="101"/>
      <c r="I499" s="362"/>
      <c r="J499" s="362"/>
      <c r="K499" s="559">
        <f t="shared" si="23"/>
        <v>0</v>
      </c>
      <c r="L499" s="362"/>
      <c r="M499" s="361"/>
      <c r="N499" s="363"/>
      <c r="O499" s="364"/>
      <c r="P499" s="365"/>
      <c r="Q499" s="499"/>
      <c r="R499" s="506"/>
    </row>
    <row r="500" spans="1:18" x14ac:dyDescent="0.25">
      <c r="A500" s="97"/>
      <c r="B500" s="97"/>
      <c r="C500" s="97"/>
      <c r="D500" s="101"/>
      <c r="E500" s="98"/>
      <c r="F500" s="101"/>
      <c r="G500" s="101"/>
      <c r="H500" s="101"/>
      <c r="I500" s="362"/>
      <c r="J500" s="362"/>
      <c r="K500" s="559">
        <f t="shared" si="23"/>
        <v>0</v>
      </c>
      <c r="L500" s="362"/>
      <c r="M500" s="361"/>
      <c r="N500" s="363"/>
      <c r="O500" s="364"/>
      <c r="P500" s="365"/>
      <c r="Q500" s="499"/>
      <c r="R500" s="506"/>
    </row>
    <row r="501" spans="1:18" x14ac:dyDescent="0.25">
      <c r="A501" s="97"/>
      <c r="B501" s="97"/>
      <c r="C501" s="97"/>
      <c r="D501" s="101"/>
      <c r="E501" s="98"/>
      <c r="F501" s="101"/>
      <c r="G501" s="101"/>
      <c r="H501" s="101"/>
      <c r="I501" s="362"/>
      <c r="J501" s="362"/>
      <c r="K501" s="559">
        <f t="shared" si="23"/>
        <v>0</v>
      </c>
      <c r="L501" s="362"/>
      <c r="M501" s="361"/>
      <c r="N501" s="363"/>
      <c r="O501" s="364"/>
      <c r="P501" s="365"/>
      <c r="Q501" s="499"/>
      <c r="R501" s="506"/>
    </row>
    <row r="502" spans="1:18" x14ac:dyDescent="0.25">
      <c r="A502" s="97"/>
      <c r="B502" s="97"/>
      <c r="C502" s="97"/>
      <c r="D502" s="101"/>
      <c r="E502" s="98"/>
      <c r="F502" s="101"/>
      <c r="G502" s="101"/>
      <c r="H502" s="101"/>
      <c r="I502" s="362"/>
      <c r="J502" s="362"/>
      <c r="K502" s="559">
        <f t="shared" si="23"/>
        <v>0</v>
      </c>
      <c r="L502" s="362"/>
      <c r="M502" s="361"/>
      <c r="N502" s="363"/>
      <c r="O502" s="364"/>
      <c r="P502" s="365"/>
      <c r="Q502" s="499"/>
      <c r="R502" s="506"/>
    </row>
    <row r="503" spans="1:18" x14ac:dyDescent="0.25">
      <c r="A503" s="97"/>
      <c r="B503" s="97"/>
      <c r="C503" s="97"/>
      <c r="D503" s="101"/>
      <c r="E503" s="98"/>
      <c r="F503" s="101"/>
      <c r="G503" s="101"/>
      <c r="H503" s="101"/>
      <c r="I503" s="362"/>
      <c r="J503" s="362"/>
      <c r="K503" s="559">
        <f t="shared" si="23"/>
        <v>0</v>
      </c>
      <c r="L503" s="362"/>
      <c r="M503" s="361"/>
      <c r="N503" s="363"/>
      <c r="O503" s="364"/>
      <c r="P503" s="365"/>
      <c r="Q503" s="499"/>
      <c r="R503" s="506"/>
    </row>
    <row r="504" spans="1:18" x14ac:dyDescent="0.25">
      <c r="A504" s="97"/>
      <c r="B504" s="97"/>
      <c r="C504" s="97"/>
      <c r="D504" s="101"/>
      <c r="E504" s="98"/>
      <c r="F504" s="101"/>
      <c r="G504" s="101"/>
      <c r="H504" s="101"/>
      <c r="I504" s="362"/>
      <c r="J504" s="362"/>
      <c r="K504" s="559">
        <f t="shared" si="23"/>
        <v>0</v>
      </c>
      <c r="L504" s="362"/>
      <c r="M504" s="361"/>
      <c r="N504" s="363"/>
      <c r="O504" s="364"/>
      <c r="P504" s="365"/>
      <c r="Q504" s="499"/>
      <c r="R504" s="506"/>
    </row>
    <row r="505" spans="1:18" x14ac:dyDescent="0.25">
      <c r="A505" s="97"/>
      <c r="B505" s="97"/>
      <c r="C505" s="97"/>
      <c r="D505" s="101"/>
      <c r="E505" s="98"/>
      <c r="F505" s="101"/>
      <c r="G505" s="101"/>
      <c r="H505" s="101"/>
      <c r="I505" s="362"/>
      <c r="J505" s="362"/>
      <c r="K505" s="559">
        <f t="shared" si="23"/>
        <v>0</v>
      </c>
      <c r="L505" s="362"/>
      <c r="M505" s="361"/>
      <c r="N505" s="363"/>
      <c r="O505" s="364"/>
      <c r="P505" s="365"/>
      <c r="Q505" s="499"/>
      <c r="R505" s="506"/>
    </row>
    <row r="506" spans="1:18" x14ac:dyDescent="0.25">
      <c r="A506" s="97"/>
      <c r="B506" s="97"/>
      <c r="C506" s="97"/>
      <c r="D506" s="101"/>
      <c r="E506" s="98"/>
      <c r="F506" s="101"/>
      <c r="G506" s="101"/>
      <c r="H506" s="101"/>
      <c r="I506" s="362"/>
      <c r="J506" s="362"/>
      <c r="K506" s="559">
        <f t="shared" si="23"/>
        <v>0</v>
      </c>
      <c r="L506" s="362"/>
      <c r="M506" s="361"/>
      <c r="N506" s="363"/>
      <c r="O506" s="364"/>
      <c r="P506" s="365"/>
      <c r="Q506" s="499"/>
      <c r="R506" s="506"/>
    </row>
    <row r="507" spans="1:18" x14ac:dyDescent="0.25">
      <c r="A507" s="97"/>
      <c r="B507" s="97"/>
      <c r="C507" s="97"/>
      <c r="D507" s="101"/>
      <c r="E507" s="98"/>
      <c r="F507" s="101"/>
      <c r="G507" s="101"/>
      <c r="H507" s="101"/>
      <c r="I507" s="362"/>
      <c r="J507" s="362"/>
      <c r="K507" s="559">
        <f t="shared" si="23"/>
        <v>0</v>
      </c>
      <c r="L507" s="362"/>
      <c r="M507" s="361"/>
      <c r="N507" s="363"/>
      <c r="O507" s="364"/>
      <c r="P507" s="365"/>
      <c r="Q507" s="499"/>
      <c r="R507" s="506"/>
    </row>
    <row r="508" spans="1:18" x14ac:dyDescent="0.25">
      <c r="A508" s="97"/>
      <c r="B508" s="97"/>
      <c r="C508" s="97"/>
      <c r="D508" s="101"/>
      <c r="E508" s="98"/>
      <c r="F508" s="101"/>
      <c r="G508" s="101"/>
      <c r="H508" s="101"/>
      <c r="I508" s="362"/>
      <c r="J508" s="362"/>
      <c r="K508" s="559">
        <f t="shared" si="23"/>
        <v>0</v>
      </c>
      <c r="L508" s="362"/>
      <c r="M508" s="361"/>
      <c r="N508" s="363"/>
      <c r="O508" s="364"/>
      <c r="P508" s="365"/>
      <c r="Q508" s="499"/>
      <c r="R508" s="506"/>
    </row>
    <row r="509" spans="1:18" x14ac:dyDescent="0.25">
      <c r="A509" s="97"/>
      <c r="B509" s="97"/>
      <c r="C509" s="97"/>
      <c r="D509" s="101"/>
      <c r="E509" s="98"/>
      <c r="F509" s="101"/>
      <c r="G509" s="101"/>
      <c r="H509" s="101"/>
      <c r="I509" s="362"/>
      <c r="J509" s="362"/>
      <c r="K509" s="559">
        <f t="shared" si="23"/>
        <v>0</v>
      </c>
      <c r="L509" s="362"/>
      <c r="M509" s="361"/>
      <c r="N509" s="363"/>
      <c r="O509" s="364"/>
      <c r="P509" s="365"/>
      <c r="Q509" s="499"/>
      <c r="R509" s="506"/>
    </row>
    <row r="510" spans="1:18" x14ac:dyDescent="0.25">
      <c r="A510" s="97"/>
      <c r="B510" s="97"/>
      <c r="C510" s="97"/>
      <c r="D510" s="101"/>
      <c r="E510" s="98"/>
      <c r="F510" s="101"/>
      <c r="G510" s="101"/>
      <c r="H510" s="101"/>
      <c r="I510" s="362"/>
      <c r="J510" s="362"/>
      <c r="K510" s="559">
        <f t="shared" si="23"/>
        <v>0</v>
      </c>
      <c r="L510" s="362"/>
      <c r="M510" s="361"/>
      <c r="N510" s="363"/>
      <c r="O510" s="364"/>
      <c r="P510" s="365"/>
      <c r="Q510" s="499"/>
      <c r="R510" s="506"/>
    </row>
    <row r="511" spans="1:18" x14ac:dyDescent="0.25">
      <c r="A511" s="97"/>
      <c r="B511" s="97"/>
      <c r="C511" s="97"/>
      <c r="D511" s="101"/>
      <c r="E511" s="98"/>
      <c r="F511" s="101"/>
      <c r="G511" s="101"/>
      <c r="H511" s="101"/>
      <c r="I511" s="362"/>
      <c r="J511" s="362"/>
      <c r="K511" s="559">
        <f t="shared" si="23"/>
        <v>0</v>
      </c>
      <c r="L511" s="362"/>
      <c r="M511" s="361"/>
      <c r="N511" s="363"/>
      <c r="O511" s="364"/>
      <c r="P511" s="365"/>
      <c r="Q511" s="499"/>
      <c r="R511" s="506"/>
    </row>
    <row r="512" spans="1:18" x14ac:dyDescent="0.25">
      <c r="A512" s="97"/>
      <c r="B512" s="97"/>
      <c r="C512" s="97"/>
      <c r="D512" s="101"/>
      <c r="E512" s="98"/>
      <c r="F512" s="101"/>
      <c r="G512" s="101"/>
      <c r="H512" s="101"/>
      <c r="I512" s="362"/>
      <c r="J512" s="362"/>
      <c r="K512" s="559">
        <f t="shared" si="23"/>
        <v>0</v>
      </c>
      <c r="L512" s="362"/>
      <c r="M512" s="361"/>
      <c r="N512" s="363"/>
      <c r="O512" s="364"/>
      <c r="P512" s="365"/>
      <c r="Q512" s="499"/>
      <c r="R512" s="506"/>
    </row>
    <row r="513" spans="1:18" x14ac:dyDescent="0.25">
      <c r="A513" s="97"/>
      <c r="B513" s="97"/>
      <c r="C513" s="97"/>
      <c r="D513" s="101"/>
      <c r="E513" s="98"/>
      <c r="F513" s="101"/>
      <c r="G513" s="101"/>
      <c r="H513" s="101"/>
      <c r="I513" s="362"/>
      <c r="J513" s="362"/>
      <c r="K513" s="559">
        <f t="shared" si="23"/>
        <v>0</v>
      </c>
      <c r="L513" s="362"/>
      <c r="M513" s="361"/>
      <c r="N513" s="363"/>
      <c r="O513" s="364"/>
      <c r="P513" s="365"/>
      <c r="Q513" s="499"/>
      <c r="R513" s="506"/>
    </row>
    <row r="514" spans="1:18" x14ac:dyDescent="0.25">
      <c r="A514" s="97"/>
      <c r="B514" s="97"/>
      <c r="C514" s="97"/>
      <c r="D514" s="101"/>
      <c r="E514" s="98"/>
      <c r="F514" s="101"/>
      <c r="G514" s="101"/>
      <c r="H514" s="101"/>
      <c r="I514" s="362"/>
      <c r="J514" s="362"/>
      <c r="K514" s="559">
        <f t="shared" si="23"/>
        <v>0</v>
      </c>
      <c r="L514" s="362"/>
      <c r="M514" s="361"/>
      <c r="N514" s="363"/>
      <c r="O514" s="364"/>
      <c r="P514" s="365"/>
      <c r="Q514" s="499"/>
      <c r="R514" s="506"/>
    </row>
    <row r="515" spans="1:18" x14ac:dyDescent="0.25">
      <c r="A515" s="97"/>
      <c r="B515" s="97"/>
      <c r="C515" s="97"/>
      <c r="D515" s="101"/>
      <c r="E515" s="98"/>
      <c r="F515" s="101"/>
      <c r="G515" s="101"/>
      <c r="H515" s="101"/>
      <c r="I515" s="362"/>
      <c r="J515" s="362"/>
      <c r="K515" s="559">
        <f t="shared" si="23"/>
        <v>0</v>
      </c>
      <c r="L515" s="362"/>
      <c r="M515" s="361"/>
      <c r="N515" s="363"/>
      <c r="O515" s="364"/>
      <c r="P515" s="365"/>
      <c r="Q515" s="499"/>
      <c r="R515" s="506"/>
    </row>
    <row r="516" spans="1:18" x14ac:dyDescent="0.25">
      <c r="A516" s="97"/>
      <c r="B516" s="97"/>
      <c r="C516" s="97"/>
      <c r="D516" s="101"/>
      <c r="E516" s="98"/>
      <c r="F516" s="101"/>
      <c r="G516" s="101"/>
      <c r="H516" s="101"/>
      <c r="I516" s="362"/>
      <c r="J516" s="362"/>
      <c r="K516" s="559">
        <f t="shared" si="23"/>
        <v>0</v>
      </c>
      <c r="L516" s="362"/>
      <c r="M516" s="361"/>
      <c r="N516" s="363"/>
      <c r="O516" s="364"/>
      <c r="P516" s="365"/>
      <c r="Q516" s="499"/>
      <c r="R516" s="506"/>
    </row>
    <row r="517" spans="1:18" x14ac:dyDescent="0.25">
      <c r="A517" s="97"/>
      <c r="B517" s="97"/>
      <c r="C517" s="97"/>
      <c r="D517" s="101"/>
      <c r="E517" s="98"/>
      <c r="F517" s="101"/>
      <c r="G517" s="101"/>
      <c r="H517" s="101"/>
      <c r="I517" s="362"/>
      <c r="J517" s="362"/>
      <c r="K517" s="559">
        <f t="shared" si="23"/>
        <v>0</v>
      </c>
      <c r="L517" s="362"/>
      <c r="M517" s="361"/>
      <c r="N517" s="363"/>
      <c r="O517" s="364"/>
      <c r="P517" s="365"/>
      <c r="Q517" s="499"/>
      <c r="R517" s="506"/>
    </row>
    <row r="518" spans="1:18" x14ac:dyDescent="0.25">
      <c r="A518" s="97"/>
      <c r="B518" s="97"/>
      <c r="C518" s="97"/>
      <c r="D518" s="101"/>
      <c r="E518" s="98"/>
      <c r="F518" s="101"/>
      <c r="G518" s="101"/>
      <c r="H518" s="101"/>
      <c r="I518" s="362"/>
      <c r="J518" s="362"/>
      <c r="K518" s="559">
        <f t="shared" si="23"/>
        <v>0</v>
      </c>
      <c r="L518" s="362"/>
      <c r="M518" s="361"/>
      <c r="N518" s="363"/>
      <c r="O518" s="364"/>
      <c r="P518" s="365"/>
      <c r="Q518" s="499"/>
      <c r="R518" s="506"/>
    </row>
    <row r="519" spans="1:18" x14ac:dyDescent="0.25">
      <c r="A519" s="97"/>
      <c r="B519" s="97"/>
      <c r="C519" s="97"/>
      <c r="D519" s="101"/>
      <c r="E519" s="98"/>
      <c r="F519" s="101"/>
      <c r="G519" s="101"/>
      <c r="H519" s="101"/>
      <c r="I519" s="362"/>
      <c r="J519" s="362"/>
      <c r="K519" s="559">
        <f t="shared" si="23"/>
        <v>0</v>
      </c>
      <c r="L519" s="362"/>
      <c r="M519" s="361"/>
      <c r="N519" s="363"/>
      <c r="O519" s="364"/>
      <c r="P519" s="365"/>
      <c r="Q519" s="499"/>
      <c r="R519" s="506"/>
    </row>
    <row r="520" spans="1:18" x14ac:dyDescent="0.25">
      <c r="A520" s="97"/>
      <c r="B520" s="97"/>
      <c r="C520" s="97"/>
      <c r="D520" s="101"/>
      <c r="E520" s="98"/>
      <c r="F520" s="101"/>
      <c r="G520" s="101"/>
      <c r="H520" s="101"/>
      <c r="I520" s="362"/>
      <c r="J520" s="362"/>
      <c r="K520" s="559">
        <f t="shared" si="23"/>
        <v>0</v>
      </c>
      <c r="L520" s="362"/>
      <c r="M520" s="361"/>
      <c r="N520" s="363"/>
      <c r="O520" s="364"/>
      <c r="P520" s="365"/>
      <c r="Q520" s="499"/>
      <c r="R520" s="506"/>
    </row>
    <row r="521" spans="1:18" x14ac:dyDescent="0.25">
      <c r="A521" s="97"/>
      <c r="B521" s="97"/>
      <c r="C521" s="97"/>
      <c r="D521" s="101"/>
      <c r="E521" s="98"/>
      <c r="F521" s="101"/>
      <c r="G521" s="101"/>
      <c r="H521" s="101"/>
      <c r="I521" s="362"/>
      <c r="J521" s="362"/>
      <c r="K521" s="559">
        <f t="shared" si="23"/>
        <v>0</v>
      </c>
      <c r="L521" s="362"/>
      <c r="M521" s="361"/>
      <c r="N521" s="363"/>
      <c r="O521" s="364"/>
      <c r="P521" s="365"/>
      <c r="Q521" s="499"/>
      <c r="R521" s="506"/>
    </row>
    <row r="522" spans="1:18" x14ac:dyDescent="0.25">
      <c r="A522" s="97"/>
      <c r="B522" s="97"/>
      <c r="C522" s="97"/>
      <c r="D522" s="101"/>
      <c r="E522" s="98"/>
      <c r="F522" s="101"/>
      <c r="G522" s="101"/>
      <c r="H522" s="101"/>
      <c r="I522" s="362"/>
      <c r="J522" s="362"/>
      <c r="K522" s="559">
        <f t="shared" si="23"/>
        <v>0</v>
      </c>
      <c r="L522" s="362"/>
      <c r="M522" s="361"/>
      <c r="N522" s="363"/>
      <c r="O522" s="364"/>
      <c r="P522" s="365"/>
      <c r="Q522" s="499"/>
      <c r="R522" s="506"/>
    </row>
    <row r="523" spans="1:18" x14ac:dyDescent="0.25">
      <c r="A523" s="97"/>
      <c r="B523" s="97"/>
      <c r="C523" s="97"/>
      <c r="D523" s="101"/>
      <c r="E523" s="98"/>
      <c r="F523" s="101"/>
      <c r="G523" s="101"/>
      <c r="H523" s="101"/>
      <c r="I523" s="362"/>
      <c r="J523" s="362"/>
      <c r="K523" s="559">
        <f t="shared" si="23"/>
        <v>0</v>
      </c>
      <c r="L523" s="362"/>
      <c r="M523" s="361"/>
      <c r="N523" s="363"/>
      <c r="O523" s="364"/>
      <c r="P523" s="365"/>
      <c r="Q523" s="499"/>
      <c r="R523" s="506"/>
    </row>
    <row r="524" spans="1:18" x14ac:dyDescent="0.25">
      <c r="A524" s="97"/>
      <c r="B524" s="97"/>
      <c r="C524" s="97"/>
      <c r="D524" s="101"/>
      <c r="E524" s="98"/>
      <c r="F524" s="101"/>
      <c r="G524" s="101"/>
      <c r="H524" s="101"/>
      <c r="I524" s="362"/>
      <c r="J524" s="362"/>
      <c r="K524" s="559">
        <f t="shared" ref="K524:K587" si="24">H524-J524</f>
        <v>0</v>
      </c>
      <c r="L524" s="362"/>
      <c r="M524" s="361"/>
      <c r="N524" s="363"/>
      <c r="O524" s="364"/>
      <c r="P524" s="365"/>
      <c r="Q524" s="499"/>
      <c r="R524" s="506"/>
    </row>
    <row r="525" spans="1:18" x14ac:dyDescent="0.25">
      <c r="A525" s="97"/>
      <c r="B525" s="97"/>
      <c r="C525" s="97"/>
      <c r="D525" s="101"/>
      <c r="E525" s="98"/>
      <c r="F525" s="101"/>
      <c r="G525" s="101"/>
      <c r="H525" s="101"/>
      <c r="I525" s="362"/>
      <c r="J525" s="362"/>
      <c r="K525" s="559">
        <f t="shared" si="24"/>
        <v>0</v>
      </c>
      <c r="L525" s="362"/>
      <c r="M525" s="361"/>
      <c r="N525" s="363"/>
      <c r="O525" s="364"/>
      <c r="P525" s="365"/>
      <c r="Q525" s="499"/>
      <c r="R525" s="506"/>
    </row>
    <row r="526" spans="1:18" x14ac:dyDescent="0.25">
      <c r="A526" s="97"/>
      <c r="B526" s="97"/>
      <c r="C526" s="97"/>
      <c r="D526" s="101"/>
      <c r="E526" s="98"/>
      <c r="F526" s="101"/>
      <c r="G526" s="101"/>
      <c r="H526" s="101"/>
      <c r="I526" s="362"/>
      <c r="J526" s="362"/>
      <c r="K526" s="559">
        <f t="shared" si="24"/>
        <v>0</v>
      </c>
      <c r="L526" s="362"/>
      <c r="M526" s="361"/>
      <c r="N526" s="363"/>
      <c r="O526" s="364"/>
      <c r="P526" s="365"/>
      <c r="Q526" s="499"/>
      <c r="R526" s="506"/>
    </row>
    <row r="527" spans="1:18" x14ac:dyDescent="0.25">
      <c r="A527" s="97"/>
      <c r="B527" s="97"/>
      <c r="C527" s="97"/>
      <c r="D527" s="101"/>
      <c r="E527" s="98"/>
      <c r="F527" s="101"/>
      <c r="G527" s="101"/>
      <c r="H527" s="101"/>
      <c r="I527" s="362"/>
      <c r="J527" s="362"/>
      <c r="K527" s="559">
        <f t="shared" si="24"/>
        <v>0</v>
      </c>
      <c r="L527" s="362"/>
      <c r="M527" s="361"/>
      <c r="N527" s="363"/>
      <c r="O527" s="364"/>
      <c r="P527" s="365"/>
      <c r="Q527" s="499"/>
      <c r="R527" s="506"/>
    </row>
    <row r="528" spans="1:18" x14ac:dyDescent="0.25">
      <c r="A528" s="97"/>
      <c r="B528" s="97"/>
      <c r="C528" s="97"/>
      <c r="D528" s="101"/>
      <c r="E528" s="98"/>
      <c r="F528" s="101"/>
      <c r="G528" s="101"/>
      <c r="H528" s="101"/>
      <c r="I528" s="362"/>
      <c r="J528" s="362"/>
      <c r="K528" s="559">
        <f t="shared" si="24"/>
        <v>0</v>
      </c>
      <c r="L528" s="362"/>
      <c r="M528" s="361"/>
      <c r="N528" s="363"/>
      <c r="O528" s="364"/>
      <c r="P528" s="365"/>
      <c r="Q528" s="499"/>
      <c r="R528" s="506"/>
    </row>
    <row r="529" spans="1:18" x14ac:dyDescent="0.25">
      <c r="A529" s="97"/>
      <c r="B529" s="97"/>
      <c r="C529" s="97"/>
      <c r="D529" s="101"/>
      <c r="E529" s="98"/>
      <c r="F529" s="101"/>
      <c r="G529" s="101"/>
      <c r="H529" s="101"/>
      <c r="I529" s="362"/>
      <c r="J529" s="362"/>
      <c r="K529" s="559">
        <f t="shared" si="24"/>
        <v>0</v>
      </c>
      <c r="L529" s="362"/>
      <c r="M529" s="361"/>
      <c r="N529" s="363"/>
      <c r="O529" s="364"/>
      <c r="P529" s="365"/>
      <c r="Q529" s="499"/>
      <c r="R529" s="506"/>
    </row>
    <row r="530" spans="1:18" x14ac:dyDescent="0.25">
      <c r="A530" s="97"/>
      <c r="B530" s="97"/>
      <c r="C530" s="97"/>
      <c r="D530" s="101"/>
      <c r="E530" s="98"/>
      <c r="F530" s="101"/>
      <c r="G530" s="101"/>
      <c r="H530" s="101"/>
      <c r="I530" s="362"/>
      <c r="J530" s="362"/>
      <c r="K530" s="559">
        <f t="shared" si="24"/>
        <v>0</v>
      </c>
      <c r="L530" s="362"/>
      <c r="M530" s="361"/>
      <c r="N530" s="363"/>
      <c r="O530" s="364"/>
      <c r="P530" s="365"/>
      <c r="Q530" s="499"/>
      <c r="R530" s="506"/>
    </row>
    <row r="531" spans="1:18" x14ac:dyDescent="0.25">
      <c r="A531" s="97"/>
      <c r="B531" s="97"/>
      <c r="C531" s="97"/>
      <c r="D531" s="101"/>
      <c r="E531" s="98"/>
      <c r="F531" s="101"/>
      <c r="G531" s="101"/>
      <c r="H531" s="101"/>
      <c r="I531" s="362"/>
      <c r="J531" s="362"/>
      <c r="K531" s="559">
        <f t="shared" si="24"/>
        <v>0</v>
      </c>
      <c r="L531" s="362"/>
      <c r="M531" s="361"/>
      <c r="N531" s="363"/>
      <c r="O531" s="364"/>
      <c r="P531" s="365"/>
      <c r="Q531" s="499"/>
      <c r="R531" s="506"/>
    </row>
    <row r="532" spans="1:18" x14ac:dyDescent="0.25">
      <c r="A532" s="97"/>
      <c r="B532" s="97"/>
      <c r="C532" s="97"/>
      <c r="D532" s="101"/>
      <c r="E532" s="98"/>
      <c r="F532" s="101"/>
      <c r="G532" s="101"/>
      <c r="H532" s="101"/>
      <c r="I532" s="362"/>
      <c r="J532" s="362"/>
      <c r="K532" s="559">
        <f t="shared" si="24"/>
        <v>0</v>
      </c>
      <c r="L532" s="362"/>
      <c r="M532" s="361"/>
      <c r="N532" s="363"/>
      <c r="O532" s="364"/>
      <c r="P532" s="365"/>
      <c r="Q532" s="499"/>
      <c r="R532" s="506"/>
    </row>
    <row r="533" spans="1:18" x14ac:dyDescent="0.25">
      <c r="A533" s="97"/>
      <c r="B533" s="97"/>
      <c r="C533" s="97"/>
      <c r="D533" s="101"/>
      <c r="E533" s="98"/>
      <c r="F533" s="101"/>
      <c r="G533" s="101"/>
      <c r="H533" s="101"/>
      <c r="I533" s="362"/>
      <c r="J533" s="362"/>
      <c r="K533" s="559">
        <f t="shared" si="24"/>
        <v>0</v>
      </c>
      <c r="L533" s="362"/>
      <c r="M533" s="361"/>
      <c r="N533" s="363"/>
      <c r="O533" s="364"/>
      <c r="P533" s="365"/>
      <c r="Q533" s="499"/>
      <c r="R533" s="506"/>
    </row>
    <row r="534" spans="1:18" x14ac:dyDescent="0.25">
      <c r="A534" s="97"/>
      <c r="B534" s="97"/>
      <c r="C534" s="97"/>
      <c r="D534" s="101"/>
      <c r="E534" s="98"/>
      <c r="F534" s="101"/>
      <c r="G534" s="101"/>
      <c r="H534" s="101"/>
      <c r="I534" s="362"/>
      <c r="J534" s="362"/>
      <c r="K534" s="559">
        <f t="shared" si="24"/>
        <v>0</v>
      </c>
      <c r="L534" s="362"/>
      <c r="M534" s="361"/>
      <c r="N534" s="363"/>
      <c r="O534" s="364"/>
      <c r="P534" s="365"/>
      <c r="Q534" s="499"/>
      <c r="R534" s="506"/>
    </row>
    <row r="535" spans="1:18" x14ac:dyDescent="0.25">
      <c r="A535" s="97"/>
      <c r="B535" s="97"/>
      <c r="C535" s="97"/>
      <c r="D535" s="101"/>
      <c r="E535" s="98"/>
      <c r="F535" s="101"/>
      <c r="G535" s="101"/>
      <c r="H535" s="101"/>
      <c r="I535" s="362"/>
      <c r="J535" s="362"/>
      <c r="K535" s="559">
        <f t="shared" si="24"/>
        <v>0</v>
      </c>
      <c r="L535" s="362"/>
      <c r="M535" s="361"/>
      <c r="N535" s="363"/>
      <c r="O535" s="364"/>
      <c r="P535" s="365"/>
      <c r="Q535" s="499"/>
      <c r="R535" s="506"/>
    </row>
    <row r="536" spans="1:18" x14ac:dyDescent="0.25">
      <c r="A536" s="97"/>
      <c r="B536" s="97"/>
      <c r="C536" s="97"/>
      <c r="D536" s="101"/>
      <c r="E536" s="98"/>
      <c r="F536" s="101"/>
      <c r="G536" s="101"/>
      <c r="H536" s="101"/>
      <c r="I536" s="362"/>
      <c r="J536" s="362"/>
      <c r="K536" s="559">
        <f t="shared" si="24"/>
        <v>0</v>
      </c>
      <c r="L536" s="362"/>
      <c r="M536" s="361"/>
      <c r="N536" s="363"/>
      <c r="O536" s="364"/>
      <c r="P536" s="365"/>
      <c r="Q536" s="499"/>
      <c r="R536" s="506"/>
    </row>
    <row r="537" spans="1:18" x14ac:dyDescent="0.25">
      <c r="A537" s="97"/>
      <c r="B537" s="97"/>
      <c r="C537" s="97"/>
      <c r="D537" s="101"/>
      <c r="E537" s="98"/>
      <c r="F537" s="101"/>
      <c r="G537" s="101"/>
      <c r="H537" s="101"/>
      <c r="I537" s="362"/>
      <c r="J537" s="362"/>
      <c r="K537" s="559">
        <f t="shared" si="24"/>
        <v>0</v>
      </c>
      <c r="L537" s="362"/>
      <c r="M537" s="361"/>
      <c r="N537" s="363"/>
      <c r="O537" s="364"/>
      <c r="P537" s="365"/>
      <c r="Q537" s="499"/>
      <c r="R537" s="506"/>
    </row>
    <row r="538" spans="1:18" x14ac:dyDescent="0.25">
      <c r="A538" s="97"/>
      <c r="B538" s="97"/>
      <c r="C538" s="97"/>
      <c r="D538" s="101"/>
      <c r="E538" s="98"/>
      <c r="F538" s="101"/>
      <c r="G538" s="101"/>
      <c r="H538" s="101"/>
      <c r="I538" s="362"/>
      <c r="J538" s="362"/>
      <c r="K538" s="559">
        <f t="shared" si="24"/>
        <v>0</v>
      </c>
      <c r="L538" s="362"/>
      <c r="M538" s="361"/>
      <c r="N538" s="363"/>
      <c r="O538" s="364"/>
      <c r="P538" s="365"/>
      <c r="Q538" s="499"/>
      <c r="R538" s="506"/>
    </row>
    <row r="539" spans="1:18" x14ac:dyDescent="0.25">
      <c r="A539" s="97"/>
      <c r="B539" s="97"/>
      <c r="C539" s="97"/>
      <c r="D539" s="101"/>
      <c r="E539" s="98"/>
      <c r="F539" s="101"/>
      <c r="G539" s="101"/>
      <c r="H539" s="101"/>
      <c r="I539" s="362"/>
      <c r="J539" s="362"/>
      <c r="K539" s="559">
        <f t="shared" si="24"/>
        <v>0</v>
      </c>
      <c r="L539" s="362"/>
      <c r="M539" s="361"/>
      <c r="N539" s="363"/>
      <c r="O539" s="364"/>
      <c r="P539" s="365"/>
      <c r="Q539" s="499"/>
      <c r="R539" s="506"/>
    </row>
    <row r="540" spans="1:18" x14ac:dyDescent="0.25">
      <c r="A540" s="97"/>
      <c r="B540" s="97"/>
      <c r="C540" s="97"/>
      <c r="D540" s="101"/>
      <c r="E540" s="98"/>
      <c r="F540" s="101"/>
      <c r="G540" s="101"/>
      <c r="H540" s="101"/>
      <c r="I540" s="362"/>
      <c r="J540" s="362"/>
      <c r="K540" s="559">
        <f t="shared" si="24"/>
        <v>0</v>
      </c>
      <c r="L540" s="362"/>
      <c r="M540" s="361"/>
      <c r="N540" s="363"/>
      <c r="O540" s="364"/>
      <c r="P540" s="365"/>
      <c r="Q540" s="499"/>
      <c r="R540" s="506"/>
    </row>
    <row r="541" spans="1:18" x14ac:dyDescent="0.25">
      <c r="A541" s="97"/>
      <c r="B541" s="97"/>
      <c r="C541" s="97"/>
      <c r="D541" s="101"/>
      <c r="E541" s="98"/>
      <c r="F541" s="101"/>
      <c r="G541" s="101"/>
      <c r="H541" s="101"/>
      <c r="I541" s="362"/>
      <c r="J541" s="362"/>
      <c r="K541" s="559">
        <f t="shared" si="24"/>
        <v>0</v>
      </c>
      <c r="L541" s="362"/>
      <c r="M541" s="361"/>
      <c r="N541" s="363"/>
      <c r="O541" s="364"/>
      <c r="P541" s="365"/>
      <c r="Q541" s="499"/>
      <c r="R541" s="506"/>
    </row>
    <row r="542" spans="1:18" x14ac:dyDescent="0.25">
      <c r="A542" s="97"/>
      <c r="B542" s="97"/>
      <c r="C542" s="97"/>
      <c r="D542" s="101"/>
      <c r="E542" s="98"/>
      <c r="F542" s="101"/>
      <c r="G542" s="101"/>
      <c r="H542" s="101"/>
      <c r="I542" s="362"/>
      <c r="J542" s="362"/>
      <c r="K542" s="559">
        <f t="shared" si="24"/>
        <v>0</v>
      </c>
      <c r="L542" s="362"/>
      <c r="M542" s="361"/>
      <c r="N542" s="363"/>
      <c r="O542" s="364"/>
      <c r="P542" s="365"/>
      <c r="Q542" s="499"/>
      <c r="R542" s="506"/>
    </row>
    <row r="543" spans="1:18" x14ac:dyDescent="0.25">
      <c r="A543" s="97"/>
      <c r="B543" s="97"/>
      <c r="C543" s="97"/>
      <c r="D543" s="101"/>
      <c r="E543" s="98"/>
      <c r="F543" s="101"/>
      <c r="G543" s="101"/>
      <c r="H543" s="101"/>
      <c r="I543" s="362"/>
      <c r="J543" s="362"/>
      <c r="K543" s="559">
        <f t="shared" si="24"/>
        <v>0</v>
      </c>
      <c r="L543" s="362"/>
      <c r="M543" s="361"/>
      <c r="N543" s="363"/>
      <c r="O543" s="364"/>
      <c r="P543" s="365"/>
      <c r="Q543" s="499"/>
      <c r="R543" s="506"/>
    </row>
    <row r="544" spans="1:18" x14ac:dyDescent="0.25">
      <c r="A544" s="97"/>
      <c r="B544" s="97"/>
      <c r="C544" s="97"/>
      <c r="D544" s="101"/>
      <c r="E544" s="98"/>
      <c r="F544" s="101"/>
      <c r="G544" s="101"/>
      <c r="H544" s="101"/>
      <c r="I544" s="362"/>
      <c r="J544" s="362"/>
      <c r="K544" s="559">
        <f t="shared" si="24"/>
        <v>0</v>
      </c>
      <c r="L544" s="362"/>
      <c r="M544" s="361"/>
      <c r="N544" s="363"/>
      <c r="O544" s="364"/>
      <c r="P544" s="365"/>
      <c r="Q544" s="499"/>
      <c r="R544" s="506"/>
    </row>
    <row r="545" spans="1:18" x14ac:dyDescent="0.25">
      <c r="A545" s="97"/>
      <c r="B545" s="97"/>
      <c r="C545" s="97"/>
      <c r="D545" s="101"/>
      <c r="E545" s="98"/>
      <c r="F545" s="101"/>
      <c r="G545" s="101"/>
      <c r="H545" s="101"/>
      <c r="I545" s="362"/>
      <c r="J545" s="362"/>
      <c r="K545" s="559">
        <f t="shared" si="24"/>
        <v>0</v>
      </c>
      <c r="L545" s="362"/>
      <c r="M545" s="361"/>
      <c r="N545" s="363"/>
      <c r="O545" s="364"/>
      <c r="P545" s="365"/>
      <c r="Q545" s="499"/>
      <c r="R545" s="506"/>
    </row>
    <row r="546" spans="1:18" x14ac:dyDescent="0.25">
      <c r="A546" s="97"/>
      <c r="B546" s="97"/>
      <c r="C546" s="97"/>
      <c r="D546" s="101"/>
      <c r="E546" s="98"/>
      <c r="F546" s="101"/>
      <c r="G546" s="101"/>
      <c r="H546" s="101"/>
      <c r="I546" s="362"/>
      <c r="J546" s="362"/>
      <c r="K546" s="559">
        <f t="shared" si="24"/>
        <v>0</v>
      </c>
      <c r="L546" s="362"/>
      <c r="M546" s="361"/>
      <c r="N546" s="363"/>
      <c r="O546" s="364"/>
      <c r="P546" s="365"/>
      <c r="Q546" s="499"/>
      <c r="R546" s="506"/>
    </row>
    <row r="547" spans="1:18" x14ac:dyDescent="0.25">
      <c r="A547" s="97"/>
      <c r="B547" s="97"/>
      <c r="C547" s="97"/>
      <c r="D547" s="101"/>
      <c r="E547" s="98"/>
      <c r="F547" s="101"/>
      <c r="G547" s="101"/>
      <c r="H547" s="101"/>
      <c r="I547" s="362"/>
      <c r="J547" s="362"/>
      <c r="K547" s="559">
        <f t="shared" si="24"/>
        <v>0</v>
      </c>
      <c r="L547" s="362"/>
      <c r="M547" s="361"/>
      <c r="N547" s="363"/>
      <c r="O547" s="364"/>
      <c r="P547" s="365"/>
      <c r="Q547" s="499"/>
      <c r="R547" s="506"/>
    </row>
    <row r="548" spans="1:18" x14ac:dyDescent="0.25">
      <c r="A548" s="97"/>
      <c r="B548" s="97"/>
      <c r="C548" s="97"/>
      <c r="D548" s="101"/>
      <c r="E548" s="98"/>
      <c r="F548" s="101"/>
      <c r="G548" s="101"/>
      <c r="H548" s="101"/>
      <c r="I548" s="362"/>
      <c r="J548" s="362"/>
      <c r="K548" s="559">
        <f t="shared" si="24"/>
        <v>0</v>
      </c>
      <c r="L548" s="362"/>
      <c r="M548" s="361"/>
      <c r="N548" s="363"/>
      <c r="O548" s="364"/>
      <c r="P548" s="365"/>
      <c r="Q548" s="499"/>
      <c r="R548" s="506"/>
    </row>
    <row r="549" spans="1:18" x14ac:dyDescent="0.25">
      <c r="A549" s="97"/>
      <c r="B549" s="97"/>
      <c r="C549" s="97"/>
      <c r="D549" s="101"/>
      <c r="E549" s="98"/>
      <c r="F549" s="101"/>
      <c r="G549" s="101"/>
      <c r="H549" s="101"/>
      <c r="I549" s="362"/>
      <c r="J549" s="362"/>
      <c r="K549" s="559">
        <f t="shared" si="24"/>
        <v>0</v>
      </c>
      <c r="L549" s="362"/>
      <c r="M549" s="361"/>
      <c r="N549" s="363"/>
      <c r="O549" s="364"/>
      <c r="P549" s="365"/>
      <c r="Q549" s="499"/>
      <c r="R549" s="506"/>
    </row>
    <row r="550" spans="1:18" x14ac:dyDescent="0.25">
      <c r="A550" s="97"/>
      <c r="B550" s="97"/>
      <c r="C550" s="97"/>
      <c r="D550" s="101"/>
      <c r="E550" s="98"/>
      <c r="F550" s="101"/>
      <c r="G550" s="101"/>
      <c r="H550" s="101"/>
      <c r="I550" s="362"/>
      <c r="J550" s="362"/>
      <c r="K550" s="559">
        <f t="shared" si="24"/>
        <v>0</v>
      </c>
      <c r="L550" s="362"/>
      <c r="M550" s="361"/>
      <c r="N550" s="363"/>
      <c r="O550" s="364"/>
      <c r="P550" s="365"/>
      <c r="Q550" s="499"/>
      <c r="R550" s="506"/>
    </row>
    <row r="551" spans="1:18" x14ac:dyDescent="0.25">
      <c r="A551" s="97"/>
      <c r="B551" s="97"/>
      <c r="C551" s="97"/>
      <c r="D551" s="101"/>
      <c r="E551" s="98"/>
      <c r="F551" s="101"/>
      <c r="G551" s="101"/>
      <c r="H551" s="101"/>
      <c r="I551" s="362"/>
      <c r="J551" s="362"/>
      <c r="K551" s="559">
        <f t="shared" si="24"/>
        <v>0</v>
      </c>
      <c r="L551" s="362"/>
      <c r="M551" s="361"/>
      <c r="N551" s="363"/>
      <c r="O551" s="364"/>
      <c r="P551" s="365"/>
      <c r="Q551" s="499"/>
      <c r="R551" s="506"/>
    </row>
    <row r="552" spans="1:18" x14ac:dyDescent="0.25">
      <c r="A552" s="97"/>
      <c r="B552" s="97"/>
      <c r="C552" s="97"/>
      <c r="D552" s="101"/>
      <c r="E552" s="98"/>
      <c r="F552" s="101"/>
      <c r="G552" s="101"/>
      <c r="H552" s="101"/>
      <c r="I552" s="362"/>
      <c r="J552" s="362"/>
      <c r="K552" s="559">
        <f t="shared" si="24"/>
        <v>0</v>
      </c>
      <c r="L552" s="362"/>
      <c r="M552" s="361"/>
      <c r="N552" s="363"/>
      <c r="O552" s="364"/>
      <c r="P552" s="365"/>
      <c r="Q552" s="499"/>
      <c r="R552" s="506"/>
    </row>
    <row r="553" spans="1:18" x14ac:dyDescent="0.25">
      <c r="A553" s="97"/>
      <c r="B553" s="97"/>
      <c r="C553" s="97"/>
      <c r="D553" s="101"/>
      <c r="E553" s="98"/>
      <c r="F553" s="101"/>
      <c r="G553" s="101"/>
      <c r="H553" s="101"/>
      <c r="I553" s="362"/>
      <c r="J553" s="362"/>
      <c r="K553" s="559">
        <f t="shared" si="24"/>
        <v>0</v>
      </c>
      <c r="L553" s="362"/>
      <c r="M553" s="361"/>
      <c r="N553" s="363"/>
      <c r="O553" s="364"/>
      <c r="P553" s="365"/>
      <c r="Q553" s="499"/>
      <c r="R553" s="506"/>
    </row>
    <row r="554" spans="1:18" x14ac:dyDescent="0.25">
      <c r="A554" s="97"/>
      <c r="B554" s="97"/>
      <c r="C554" s="97"/>
      <c r="D554" s="101"/>
      <c r="E554" s="98"/>
      <c r="F554" s="101"/>
      <c r="G554" s="101"/>
      <c r="H554" s="101"/>
      <c r="I554" s="362"/>
      <c r="J554" s="362"/>
      <c r="K554" s="559">
        <f t="shared" si="24"/>
        <v>0</v>
      </c>
      <c r="L554" s="362"/>
      <c r="M554" s="361"/>
      <c r="N554" s="363"/>
      <c r="O554" s="364"/>
      <c r="P554" s="365"/>
      <c r="Q554" s="499"/>
      <c r="R554" s="506"/>
    </row>
    <row r="555" spans="1:18" x14ac:dyDescent="0.25">
      <c r="A555" s="97"/>
      <c r="B555" s="97"/>
      <c r="C555" s="97"/>
      <c r="D555" s="101"/>
      <c r="E555" s="98"/>
      <c r="F555" s="101"/>
      <c r="G555" s="101"/>
      <c r="H555" s="101"/>
      <c r="I555" s="362"/>
      <c r="J555" s="362"/>
      <c r="K555" s="559">
        <f t="shared" si="24"/>
        <v>0</v>
      </c>
      <c r="L555" s="362"/>
      <c r="M555" s="361"/>
      <c r="N555" s="363"/>
      <c r="O555" s="364"/>
      <c r="P555" s="365"/>
      <c r="Q555" s="499"/>
      <c r="R555" s="506"/>
    </row>
    <row r="556" spans="1:18" x14ac:dyDescent="0.25">
      <c r="A556" s="97"/>
      <c r="B556" s="97"/>
      <c r="C556" s="97"/>
      <c r="D556" s="101"/>
      <c r="E556" s="98"/>
      <c r="F556" s="101"/>
      <c r="G556" s="101"/>
      <c r="H556" s="101"/>
      <c r="I556" s="362"/>
      <c r="J556" s="362"/>
      <c r="K556" s="559">
        <f t="shared" si="24"/>
        <v>0</v>
      </c>
      <c r="L556" s="362"/>
      <c r="M556" s="361"/>
      <c r="N556" s="363"/>
      <c r="O556" s="364"/>
      <c r="P556" s="365"/>
      <c r="Q556" s="499"/>
      <c r="R556" s="506"/>
    </row>
    <row r="557" spans="1:18" x14ac:dyDescent="0.25">
      <c r="A557" s="97"/>
      <c r="B557" s="97"/>
      <c r="C557" s="97"/>
      <c r="D557" s="101"/>
      <c r="E557" s="98"/>
      <c r="F557" s="101"/>
      <c r="G557" s="101"/>
      <c r="H557" s="101"/>
      <c r="I557" s="362"/>
      <c r="J557" s="362"/>
      <c r="K557" s="559">
        <f t="shared" si="24"/>
        <v>0</v>
      </c>
      <c r="L557" s="362"/>
      <c r="M557" s="361"/>
      <c r="N557" s="363"/>
      <c r="O557" s="364"/>
      <c r="P557" s="365"/>
      <c r="Q557" s="499"/>
      <c r="R557" s="506"/>
    </row>
    <row r="558" spans="1:18" x14ac:dyDescent="0.25">
      <c r="A558" s="97"/>
      <c r="B558" s="97"/>
      <c r="C558" s="97"/>
      <c r="D558" s="101"/>
      <c r="E558" s="98"/>
      <c r="F558" s="101"/>
      <c r="G558" s="101"/>
      <c r="H558" s="101"/>
      <c r="I558" s="362"/>
      <c r="J558" s="362"/>
      <c r="K558" s="559">
        <f t="shared" si="24"/>
        <v>0</v>
      </c>
      <c r="L558" s="362"/>
      <c r="M558" s="361"/>
      <c r="N558" s="363"/>
      <c r="O558" s="364"/>
      <c r="P558" s="365"/>
      <c r="Q558" s="499"/>
      <c r="R558" s="506"/>
    </row>
    <row r="559" spans="1:18" x14ac:dyDescent="0.25">
      <c r="A559" s="97"/>
      <c r="B559" s="97"/>
      <c r="C559" s="97"/>
      <c r="D559" s="101"/>
      <c r="E559" s="98"/>
      <c r="F559" s="101"/>
      <c r="G559" s="101"/>
      <c r="H559" s="101"/>
      <c r="I559" s="362"/>
      <c r="J559" s="362"/>
      <c r="K559" s="559">
        <f t="shared" si="24"/>
        <v>0</v>
      </c>
      <c r="L559" s="362"/>
      <c r="M559" s="361"/>
      <c r="N559" s="363"/>
      <c r="O559" s="364"/>
      <c r="P559" s="365"/>
      <c r="Q559" s="499"/>
      <c r="R559" s="506"/>
    </row>
    <row r="560" spans="1:18" x14ac:dyDescent="0.25">
      <c r="A560" s="97"/>
      <c r="B560" s="97"/>
      <c r="C560" s="97"/>
      <c r="D560" s="101"/>
      <c r="E560" s="98"/>
      <c r="F560" s="101"/>
      <c r="G560" s="101"/>
      <c r="H560" s="101"/>
      <c r="I560" s="362"/>
      <c r="J560" s="362"/>
      <c r="K560" s="559">
        <f t="shared" si="24"/>
        <v>0</v>
      </c>
      <c r="L560" s="362"/>
      <c r="M560" s="361"/>
      <c r="N560" s="363"/>
      <c r="O560" s="364"/>
      <c r="P560" s="365"/>
      <c r="Q560" s="499"/>
      <c r="R560" s="506"/>
    </row>
    <row r="561" spans="1:18" x14ac:dyDescent="0.25">
      <c r="A561" s="97"/>
      <c r="B561" s="97"/>
      <c r="C561" s="97"/>
      <c r="D561" s="101"/>
      <c r="E561" s="98"/>
      <c r="F561" s="101"/>
      <c r="G561" s="101"/>
      <c r="H561" s="101"/>
      <c r="I561" s="362"/>
      <c r="J561" s="362"/>
      <c r="K561" s="559">
        <f t="shared" si="24"/>
        <v>0</v>
      </c>
      <c r="L561" s="362"/>
      <c r="M561" s="361"/>
      <c r="N561" s="363"/>
      <c r="O561" s="364"/>
      <c r="P561" s="365"/>
      <c r="Q561" s="499"/>
      <c r="R561" s="506"/>
    </row>
    <row r="562" spans="1:18" x14ac:dyDescent="0.25">
      <c r="A562" s="97"/>
      <c r="B562" s="97"/>
      <c r="C562" s="97"/>
      <c r="D562" s="101"/>
      <c r="E562" s="98"/>
      <c r="F562" s="101"/>
      <c r="G562" s="101"/>
      <c r="H562" s="101"/>
      <c r="I562" s="362"/>
      <c r="J562" s="362"/>
      <c r="K562" s="559">
        <f t="shared" si="24"/>
        <v>0</v>
      </c>
      <c r="L562" s="362"/>
      <c r="M562" s="361"/>
      <c r="N562" s="363"/>
      <c r="O562" s="364"/>
      <c r="P562" s="365"/>
      <c r="Q562" s="499"/>
      <c r="R562" s="506"/>
    </row>
    <row r="563" spans="1:18" x14ac:dyDescent="0.25">
      <c r="A563" s="97"/>
      <c r="B563" s="97"/>
      <c r="C563" s="97"/>
      <c r="D563" s="101"/>
      <c r="E563" s="98"/>
      <c r="F563" s="101"/>
      <c r="G563" s="101"/>
      <c r="H563" s="101"/>
      <c r="I563" s="362"/>
      <c r="J563" s="362"/>
      <c r="K563" s="559">
        <f t="shared" si="24"/>
        <v>0</v>
      </c>
      <c r="L563" s="362"/>
      <c r="M563" s="361"/>
      <c r="N563" s="363"/>
      <c r="O563" s="364"/>
      <c r="P563" s="365"/>
      <c r="Q563" s="499"/>
      <c r="R563" s="506"/>
    </row>
    <row r="564" spans="1:18" x14ac:dyDescent="0.25">
      <c r="A564" s="97"/>
      <c r="B564" s="97"/>
      <c r="C564" s="97"/>
      <c r="D564" s="101"/>
      <c r="E564" s="98"/>
      <c r="F564" s="101"/>
      <c r="G564" s="101"/>
      <c r="H564" s="101"/>
      <c r="I564" s="362"/>
      <c r="J564" s="362"/>
      <c r="K564" s="559">
        <f t="shared" si="24"/>
        <v>0</v>
      </c>
      <c r="L564" s="362"/>
      <c r="M564" s="361"/>
      <c r="N564" s="363"/>
      <c r="O564" s="364"/>
      <c r="P564" s="365"/>
      <c r="Q564" s="499"/>
      <c r="R564" s="506"/>
    </row>
    <row r="565" spans="1:18" x14ac:dyDescent="0.25">
      <c r="A565" s="97"/>
      <c r="B565" s="97"/>
      <c r="C565" s="97"/>
      <c r="D565" s="101"/>
      <c r="E565" s="98"/>
      <c r="F565" s="101"/>
      <c r="G565" s="101"/>
      <c r="H565" s="101"/>
      <c r="I565" s="362"/>
      <c r="J565" s="362"/>
      <c r="K565" s="559">
        <f t="shared" si="24"/>
        <v>0</v>
      </c>
      <c r="L565" s="362"/>
      <c r="M565" s="361"/>
      <c r="N565" s="363"/>
      <c r="O565" s="364"/>
      <c r="P565" s="365"/>
      <c r="Q565" s="499"/>
      <c r="R565" s="506"/>
    </row>
    <row r="566" spans="1:18" x14ac:dyDescent="0.25">
      <c r="A566" s="97"/>
      <c r="B566" s="97"/>
      <c r="C566" s="97"/>
      <c r="D566" s="101"/>
      <c r="E566" s="98"/>
      <c r="F566" s="101"/>
      <c r="G566" s="101"/>
      <c r="H566" s="101"/>
      <c r="I566" s="362"/>
      <c r="J566" s="362"/>
      <c r="K566" s="559">
        <f t="shared" si="24"/>
        <v>0</v>
      </c>
      <c r="L566" s="362"/>
      <c r="M566" s="361"/>
      <c r="N566" s="363"/>
      <c r="O566" s="364"/>
      <c r="P566" s="365"/>
      <c r="Q566" s="499"/>
      <c r="R566" s="506"/>
    </row>
    <row r="567" spans="1:18" x14ac:dyDescent="0.25">
      <c r="A567" s="97"/>
      <c r="B567" s="97"/>
      <c r="C567" s="97"/>
      <c r="D567" s="101"/>
      <c r="E567" s="98"/>
      <c r="F567" s="101"/>
      <c r="G567" s="101"/>
      <c r="H567" s="101"/>
      <c r="I567" s="362"/>
      <c r="J567" s="362"/>
      <c r="K567" s="559">
        <f t="shared" si="24"/>
        <v>0</v>
      </c>
      <c r="L567" s="362"/>
      <c r="M567" s="361"/>
      <c r="N567" s="363"/>
      <c r="O567" s="364"/>
      <c r="P567" s="365"/>
      <c r="Q567" s="499"/>
      <c r="R567" s="506"/>
    </row>
    <row r="568" spans="1:18" x14ac:dyDescent="0.25">
      <c r="A568" s="97"/>
      <c r="B568" s="97"/>
      <c r="C568" s="97"/>
      <c r="D568" s="101"/>
      <c r="E568" s="98"/>
      <c r="F568" s="101"/>
      <c r="G568" s="101"/>
      <c r="H568" s="101"/>
      <c r="I568" s="362"/>
      <c r="J568" s="362"/>
      <c r="K568" s="559">
        <f t="shared" si="24"/>
        <v>0</v>
      </c>
      <c r="L568" s="362"/>
      <c r="M568" s="361"/>
      <c r="N568" s="363"/>
      <c r="O568" s="364"/>
      <c r="P568" s="365"/>
      <c r="Q568" s="499"/>
      <c r="R568" s="506"/>
    </row>
    <row r="569" spans="1:18" x14ac:dyDescent="0.25">
      <c r="A569" s="97"/>
      <c r="B569" s="97"/>
      <c r="C569" s="97"/>
      <c r="D569" s="101"/>
      <c r="E569" s="98"/>
      <c r="F569" s="101"/>
      <c r="G569" s="101"/>
      <c r="H569" s="101"/>
      <c r="I569" s="362"/>
      <c r="J569" s="362"/>
      <c r="K569" s="559">
        <f t="shared" si="24"/>
        <v>0</v>
      </c>
      <c r="L569" s="362"/>
      <c r="M569" s="361"/>
      <c r="N569" s="363"/>
      <c r="O569" s="364"/>
      <c r="P569" s="365"/>
      <c r="Q569" s="499"/>
      <c r="R569" s="506"/>
    </row>
    <row r="570" spans="1:18" x14ac:dyDescent="0.25">
      <c r="A570" s="97"/>
      <c r="B570" s="97"/>
      <c r="C570" s="97"/>
      <c r="D570" s="101"/>
      <c r="E570" s="98"/>
      <c r="F570" s="101"/>
      <c r="G570" s="101"/>
      <c r="H570" s="101"/>
      <c r="I570" s="362"/>
      <c r="J570" s="362"/>
      <c r="K570" s="559">
        <f t="shared" si="24"/>
        <v>0</v>
      </c>
      <c r="L570" s="362"/>
      <c r="M570" s="361"/>
      <c r="N570" s="363"/>
      <c r="O570" s="364"/>
      <c r="P570" s="365"/>
      <c r="Q570" s="499"/>
      <c r="R570" s="506"/>
    </row>
    <row r="571" spans="1:18" x14ac:dyDescent="0.25">
      <c r="A571" s="97"/>
      <c r="B571" s="97"/>
      <c r="C571" s="97"/>
      <c r="D571" s="101"/>
      <c r="E571" s="98"/>
      <c r="F571" s="101"/>
      <c r="G571" s="101"/>
      <c r="H571" s="101"/>
      <c r="I571" s="362"/>
      <c r="J571" s="362"/>
      <c r="K571" s="559">
        <f t="shared" si="24"/>
        <v>0</v>
      </c>
      <c r="L571" s="362"/>
      <c r="M571" s="361"/>
      <c r="N571" s="363"/>
      <c r="O571" s="364"/>
      <c r="P571" s="365"/>
      <c r="Q571" s="499"/>
      <c r="R571" s="506"/>
    </row>
    <row r="572" spans="1:18" x14ac:dyDescent="0.25">
      <c r="A572" s="97"/>
      <c r="B572" s="97"/>
      <c r="C572" s="97"/>
      <c r="D572" s="101"/>
      <c r="E572" s="98"/>
      <c r="F572" s="101"/>
      <c r="G572" s="101"/>
      <c r="H572" s="101"/>
      <c r="I572" s="362"/>
      <c r="J572" s="362"/>
      <c r="K572" s="559">
        <f t="shared" si="24"/>
        <v>0</v>
      </c>
      <c r="L572" s="362"/>
      <c r="M572" s="361"/>
      <c r="N572" s="363"/>
      <c r="O572" s="364"/>
      <c r="P572" s="365"/>
      <c r="Q572" s="499"/>
      <c r="R572" s="506"/>
    </row>
    <row r="573" spans="1:18" x14ac:dyDescent="0.25">
      <c r="A573" s="97"/>
      <c r="B573" s="97"/>
      <c r="C573" s="97"/>
      <c r="D573" s="101"/>
      <c r="E573" s="98"/>
      <c r="F573" s="101"/>
      <c r="G573" s="101"/>
      <c r="H573" s="101"/>
      <c r="I573" s="362"/>
      <c r="J573" s="362"/>
      <c r="K573" s="559">
        <f t="shared" si="24"/>
        <v>0</v>
      </c>
      <c r="L573" s="362"/>
      <c r="M573" s="361"/>
      <c r="N573" s="363"/>
      <c r="O573" s="364"/>
      <c r="P573" s="365"/>
      <c r="Q573" s="499"/>
      <c r="R573" s="506"/>
    </row>
    <row r="574" spans="1:18" x14ac:dyDescent="0.25">
      <c r="A574" s="97"/>
      <c r="B574" s="97"/>
      <c r="C574" s="97"/>
      <c r="D574" s="101"/>
      <c r="E574" s="98"/>
      <c r="F574" s="101"/>
      <c r="G574" s="101"/>
      <c r="H574" s="101"/>
      <c r="I574" s="362"/>
      <c r="J574" s="362"/>
      <c r="K574" s="559">
        <f t="shared" si="24"/>
        <v>0</v>
      </c>
      <c r="L574" s="362"/>
      <c r="M574" s="361"/>
      <c r="N574" s="363"/>
      <c r="O574" s="364"/>
      <c r="P574" s="365"/>
      <c r="Q574" s="499"/>
      <c r="R574" s="506"/>
    </row>
    <row r="575" spans="1:18" x14ac:dyDescent="0.25">
      <c r="A575" s="97"/>
      <c r="B575" s="97"/>
      <c r="C575" s="97"/>
      <c r="D575" s="101"/>
      <c r="E575" s="98"/>
      <c r="F575" s="101"/>
      <c r="G575" s="101"/>
      <c r="H575" s="101"/>
      <c r="I575" s="362"/>
      <c r="J575" s="362"/>
      <c r="K575" s="559">
        <f t="shared" si="24"/>
        <v>0</v>
      </c>
      <c r="L575" s="362"/>
      <c r="M575" s="361"/>
      <c r="N575" s="363"/>
      <c r="O575" s="364"/>
      <c r="P575" s="365"/>
      <c r="Q575" s="499"/>
      <c r="R575" s="506"/>
    </row>
    <row r="576" spans="1:18" x14ac:dyDescent="0.25">
      <c r="A576" s="97"/>
      <c r="B576" s="97"/>
      <c r="C576" s="97"/>
      <c r="D576" s="101"/>
      <c r="E576" s="98"/>
      <c r="F576" s="101"/>
      <c r="G576" s="101"/>
      <c r="H576" s="101"/>
      <c r="I576" s="362"/>
      <c r="J576" s="362"/>
      <c r="K576" s="559">
        <f t="shared" si="24"/>
        <v>0</v>
      </c>
      <c r="L576" s="362"/>
      <c r="M576" s="361"/>
      <c r="N576" s="363"/>
      <c r="O576" s="364"/>
      <c r="P576" s="365"/>
      <c r="Q576" s="499"/>
      <c r="R576" s="506"/>
    </row>
    <row r="577" spans="1:18" x14ac:dyDescent="0.25">
      <c r="A577" s="97"/>
      <c r="B577" s="97"/>
      <c r="C577" s="97"/>
      <c r="D577" s="101"/>
      <c r="E577" s="98"/>
      <c r="F577" s="101"/>
      <c r="G577" s="101"/>
      <c r="H577" s="101"/>
      <c r="I577" s="362"/>
      <c r="J577" s="362"/>
      <c r="K577" s="559">
        <f t="shared" si="24"/>
        <v>0</v>
      </c>
      <c r="L577" s="362"/>
      <c r="M577" s="361"/>
      <c r="N577" s="363"/>
      <c r="O577" s="364"/>
      <c r="P577" s="365"/>
      <c r="Q577" s="499"/>
      <c r="R577" s="506"/>
    </row>
    <row r="578" spans="1:18" x14ac:dyDescent="0.25">
      <c r="A578" s="97"/>
      <c r="B578" s="97"/>
      <c r="C578" s="97"/>
      <c r="D578" s="101"/>
      <c r="E578" s="98"/>
      <c r="F578" s="101"/>
      <c r="G578" s="101"/>
      <c r="H578" s="101"/>
      <c r="I578" s="362"/>
      <c r="J578" s="362"/>
      <c r="K578" s="559">
        <f t="shared" si="24"/>
        <v>0</v>
      </c>
      <c r="L578" s="362"/>
      <c r="M578" s="361"/>
      <c r="N578" s="363"/>
      <c r="O578" s="364"/>
      <c r="P578" s="365"/>
      <c r="Q578" s="499"/>
      <c r="R578" s="506"/>
    </row>
    <row r="579" spans="1:18" x14ac:dyDescent="0.25">
      <c r="A579" s="97"/>
      <c r="B579" s="97"/>
      <c r="C579" s="97"/>
      <c r="D579" s="101"/>
      <c r="E579" s="98"/>
      <c r="F579" s="101"/>
      <c r="G579" s="101"/>
      <c r="H579" s="101"/>
      <c r="I579" s="362"/>
      <c r="J579" s="362"/>
      <c r="K579" s="559">
        <f t="shared" si="24"/>
        <v>0</v>
      </c>
      <c r="L579" s="362"/>
      <c r="M579" s="361"/>
      <c r="N579" s="363"/>
      <c r="O579" s="364"/>
      <c r="P579" s="365"/>
      <c r="Q579" s="499"/>
      <c r="R579" s="506"/>
    </row>
    <row r="580" spans="1:18" x14ac:dyDescent="0.25">
      <c r="A580" s="97"/>
      <c r="B580" s="97"/>
      <c r="C580" s="97"/>
      <c r="D580" s="101"/>
      <c r="E580" s="98"/>
      <c r="F580" s="101"/>
      <c r="G580" s="101"/>
      <c r="H580" s="101"/>
      <c r="I580" s="362"/>
      <c r="J580" s="362"/>
      <c r="K580" s="559">
        <f t="shared" si="24"/>
        <v>0</v>
      </c>
      <c r="L580" s="362"/>
      <c r="M580" s="361"/>
      <c r="N580" s="363"/>
      <c r="O580" s="364"/>
      <c r="P580" s="365"/>
      <c r="Q580" s="499"/>
      <c r="R580" s="506"/>
    </row>
    <row r="581" spans="1:18" x14ac:dyDescent="0.25">
      <c r="A581" s="97"/>
      <c r="B581" s="97"/>
      <c r="C581" s="97"/>
      <c r="D581" s="101"/>
      <c r="E581" s="98"/>
      <c r="F581" s="101"/>
      <c r="G581" s="101"/>
      <c r="H581" s="101"/>
      <c r="I581" s="362"/>
      <c r="J581" s="362"/>
      <c r="K581" s="559">
        <f t="shared" si="24"/>
        <v>0</v>
      </c>
      <c r="L581" s="362"/>
      <c r="M581" s="361"/>
      <c r="N581" s="363"/>
      <c r="O581" s="364"/>
      <c r="P581" s="365"/>
      <c r="Q581" s="499"/>
      <c r="R581" s="506"/>
    </row>
    <row r="582" spans="1:18" x14ac:dyDescent="0.25">
      <c r="A582" s="97"/>
      <c r="B582" s="97"/>
      <c r="C582" s="97"/>
      <c r="D582" s="101"/>
      <c r="E582" s="98"/>
      <c r="F582" s="101"/>
      <c r="G582" s="101"/>
      <c r="H582" s="101"/>
      <c r="I582" s="362"/>
      <c r="J582" s="362"/>
      <c r="K582" s="559">
        <f t="shared" si="24"/>
        <v>0</v>
      </c>
      <c r="L582" s="362"/>
      <c r="M582" s="361"/>
      <c r="N582" s="363"/>
      <c r="O582" s="364"/>
      <c r="P582" s="365"/>
      <c r="Q582" s="499"/>
      <c r="R582" s="506"/>
    </row>
    <row r="583" spans="1:18" x14ac:dyDescent="0.25">
      <c r="A583" s="97"/>
      <c r="B583" s="97"/>
      <c r="C583" s="97"/>
      <c r="D583" s="101"/>
      <c r="E583" s="98"/>
      <c r="F583" s="101"/>
      <c r="G583" s="101"/>
      <c r="H583" s="101"/>
      <c r="I583" s="362"/>
      <c r="J583" s="362"/>
      <c r="K583" s="559">
        <f t="shared" si="24"/>
        <v>0</v>
      </c>
      <c r="L583" s="362"/>
      <c r="M583" s="361"/>
      <c r="N583" s="363"/>
      <c r="O583" s="364"/>
      <c r="P583" s="365"/>
      <c r="Q583" s="499"/>
      <c r="R583" s="506"/>
    </row>
    <row r="584" spans="1:18" x14ac:dyDescent="0.25">
      <c r="A584" s="97"/>
      <c r="B584" s="97"/>
      <c r="C584" s="97"/>
      <c r="D584" s="101"/>
      <c r="E584" s="98"/>
      <c r="F584" s="101"/>
      <c r="G584" s="101"/>
      <c r="H584" s="101"/>
      <c r="I584" s="362"/>
      <c r="J584" s="362"/>
      <c r="K584" s="559">
        <f t="shared" si="24"/>
        <v>0</v>
      </c>
      <c r="L584" s="362"/>
      <c r="M584" s="361"/>
      <c r="N584" s="363"/>
      <c r="O584" s="364"/>
      <c r="P584" s="365"/>
      <c r="Q584" s="499"/>
      <c r="R584" s="506"/>
    </row>
    <row r="585" spans="1:18" x14ac:dyDescent="0.25">
      <c r="A585" s="97"/>
      <c r="B585" s="97"/>
      <c r="C585" s="97"/>
      <c r="D585" s="101"/>
      <c r="E585" s="98"/>
      <c r="F585" s="101"/>
      <c r="G585" s="101"/>
      <c r="H585" s="101"/>
      <c r="I585" s="362"/>
      <c r="J585" s="362"/>
      <c r="K585" s="559">
        <f t="shared" si="24"/>
        <v>0</v>
      </c>
      <c r="L585" s="362"/>
      <c r="M585" s="361"/>
      <c r="N585" s="363"/>
      <c r="O585" s="364"/>
      <c r="P585" s="365"/>
      <c r="Q585" s="499"/>
      <c r="R585" s="506"/>
    </row>
    <row r="586" spans="1:18" x14ac:dyDescent="0.25">
      <c r="A586" s="97"/>
      <c r="B586" s="97"/>
      <c r="C586" s="97"/>
      <c r="D586" s="101"/>
      <c r="E586" s="98"/>
      <c r="F586" s="101"/>
      <c r="G586" s="101"/>
      <c r="H586" s="101"/>
      <c r="I586" s="362"/>
      <c r="J586" s="362"/>
      <c r="K586" s="559">
        <f t="shared" si="24"/>
        <v>0</v>
      </c>
      <c r="L586" s="362"/>
      <c r="M586" s="361"/>
      <c r="N586" s="363"/>
      <c r="O586" s="364"/>
      <c r="P586" s="365"/>
      <c r="Q586" s="499"/>
      <c r="R586" s="506"/>
    </row>
    <row r="587" spans="1:18" x14ac:dyDescent="0.25">
      <c r="A587" s="97"/>
      <c r="B587" s="97"/>
      <c r="C587" s="97"/>
      <c r="D587" s="101"/>
      <c r="E587" s="98"/>
      <c r="F587" s="101"/>
      <c r="G587" s="101"/>
      <c r="H587" s="101"/>
      <c r="I587" s="362"/>
      <c r="J587" s="362"/>
      <c r="K587" s="559">
        <f t="shared" si="24"/>
        <v>0</v>
      </c>
      <c r="L587" s="362"/>
      <c r="M587" s="361"/>
      <c r="N587" s="363"/>
      <c r="O587" s="364"/>
      <c r="P587" s="365"/>
      <c r="Q587" s="499"/>
      <c r="R587" s="506"/>
    </row>
    <row r="588" spans="1:18" x14ac:dyDescent="0.25">
      <c r="A588" s="97"/>
      <c r="B588" s="97"/>
      <c r="C588" s="97"/>
      <c r="D588" s="101"/>
      <c r="E588" s="98"/>
      <c r="F588" s="101"/>
      <c r="G588" s="101"/>
      <c r="H588" s="101"/>
      <c r="I588" s="362"/>
      <c r="J588" s="362"/>
      <c r="K588" s="559">
        <f t="shared" ref="K588:K651" si="25">H588-J588</f>
        <v>0</v>
      </c>
      <c r="L588" s="362"/>
      <c r="M588" s="361"/>
      <c r="N588" s="363"/>
      <c r="O588" s="364"/>
      <c r="P588" s="365"/>
      <c r="Q588" s="499"/>
      <c r="R588" s="506"/>
    </row>
    <row r="589" spans="1:18" x14ac:dyDescent="0.25">
      <c r="A589" s="97"/>
      <c r="B589" s="97"/>
      <c r="C589" s="97"/>
      <c r="D589" s="101"/>
      <c r="E589" s="98"/>
      <c r="F589" s="101"/>
      <c r="G589" s="101"/>
      <c r="H589" s="101"/>
      <c r="I589" s="362"/>
      <c r="J589" s="362"/>
      <c r="K589" s="559">
        <f t="shared" si="25"/>
        <v>0</v>
      </c>
      <c r="L589" s="362"/>
      <c r="M589" s="361"/>
      <c r="N589" s="363"/>
      <c r="O589" s="364"/>
      <c r="P589" s="365"/>
      <c r="Q589" s="499"/>
      <c r="R589" s="506"/>
    </row>
    <row r="590" spans="1:18" x14ac:dyDescent="0.25">
      <c r="A590" s="97"/>
      <c r="B590" s="97"/>
      <c r="C590" s="97"/>
      <c r="D590" s="101"/>
      <c r="E590" s="98"/>
      <c r="F590" s="101"/>
      <c r="G590" s="101"/>
      <c r="H590" s="101"/>
      <c r="I590" s="362"/>
      <c r="J590" s="362"/>
      <c r="K590" s="559">
        <f t="shared" si="25"/>
        <v>0</v>
      </c>
      <c r="L590" s="362"/>
      <c r="M590" s="361"/>
      <c r="N590" s="363"/>
      <c r="O590" s="364"/>
      <c r="P590" s="365"/>
      <c r="Q590" s="499"/>
      <c r="R590" s="506"/>
    </row>
    <row r="591" spans="1:18" x14ac:dyDescent="0.25">
      <c r="A591" s="97"/>
      <c r="B591" s="97"/>
      <c r="C591" s="97"/>
      <c r="D591" s="101"/>
      <c r="E591" s="98"/>
      <c r="F591" s="101"/>
      <c r="G591" s="101"/>
      <c r="H591" s="101"/>
      <c r="I591" s="362"/>
      <c r="J591" s="362"/>
      <c r="K591" s="559">
        <f t="shared" si="25"/>
        <v>0</v>
      </c>
      <c r="L591" s="362"/>
      <c r="M591" s="361"/>
      <c r="N591" s="363"/>
      <c r="O591" s="364"/>
      <c r="P591" s="365"/>
      <c r="Q591" s="499"/>
      <c r="R591" s="506"/>
    </row>
    <row r="592" spans="1:18" x14ac:dyDescent="0.25">
      <c r="A592" s="97"/>
      <c r="B592" s="97"/>
      <c r="C592" s="97"/>
      <c r="D592" s="101"/>
      <c r="E592" s="98"/>
      <c r="F592" s="101"/>
      <c r="G592" s="101"/>
      <c r="H592" s="101"/>
      <c r="I592" s="362"/>
      <c r="J592" s="362"/>
      <c r="K592" s="559">
        <f t="shared" si="25"/>
        <v>0</v>
      </c>
      <c r="L592" s="362"/>
      <c r="M592" s="361"/>
      <c r="N592" s="363"/>
      <c r="O592" s="364"/>
      <c r="P592" s="365"/>
      <c r="Q592" s="499"/>
      <c r="R592" s="506"/>
    </row>
    <row r="593" spans="1:18" x14ac:dyDescent="0.25">
      <c r="A593" s="97"/>
      <c r="B593" s="97"/>
      <c r="C593" s="97"/>
      <c r="D593" s="101"/>
      <c r="E593" s="98"/>
      <c r="F593" s="101"/>
      <c r="G593" s="101"/>
      <c r="H593" s="101"/>
      <c r="I593" s="362"/>
      <c r="J593" s="362"/>
      <c r="K593" s="559">
        <f t="shared" si="25"/>
        <v>0</v>
      </c>
      <c r="L593" s="362"/>
      <c r="M593" s="361"/>
      <c r="N593" s="363"/>
      <c r="O593" s="364"/>
      <c r="P593" s="365"/>
      <c r="Q593" s="499"/>
      <c r="R593" s="506"/>
    </row>
    <row r="594" spans="1:18" x14ac:dyDescent="0.25">
      <c r="A594" s="97"/>
      <c r="B594" s="97"/>
      <c r="C594" s="97"/>
      <c r="D594" s="101"/>
      <c r="E594" s="98"/>
      <c r="F594" s="101"/>
      <c r="G594" s="101"/>
      <c r="H594" s="101"/>
      <c r="I594" s="362"/>
      <c r="J594" s="362"/>
      <c r="K594" s="559">
        <f t="shared" si="25"/>
        <v>0</v>
      </c>
      <c r="L594" s="362"/>
      <c r="M594" s="361"/>
      <c r="N594" s="363"/>
      <c r="O594" s="364"/>
      <c r="P594" s="365"/>
      <c r="Q594" s="499"/>
      <c r="R594" s="506"/>
    </row>
    <row r="595" spans="1:18" x14ac:dyDescent="0.25">
      <c r="A595" s="97"/>
      <c r="B595" s="97"/>
      <c r="C595" s="97"/>
      <c r="D595" s="101"/>
      <c r="E595" s="98"/>
      <c r="F595" s="101"/>
      <c r="G595" s="101"/>
      <c r="H595" s="101"/>
      <c r="I595" s="362"/>
      <c r="J595" s="362"/>
      <c r="K595" s="559">
        <f t="shared" si="25"/>
        <v>0</v>
      </c>
      <c r="L595" s="362"/>
      <c r="M595" s="361"/>
      <c r="N595" s="363"/>
      <c r="O595" s="364"/>
      <c r="P595" s="365"/>
      <c r="Q595" s="499"/>
      <c r="R595" s="506"/>
    </row>
    <row r="596" spans="1:18" x14ac:dyDescent="0.25">
      <c r="A596" s="97"/>
      <c r="B596" s="97"/>
      <c r="C596" s="97"/>
      <c r="D596" s="101"/>
      <c r="E596" s="98"/>
      <c r="F596" s="101"/>
      <c r="G596" s="101"/>
      <c r="H596" s="101"/>
      <c r="I596" s="362"/>
      <c r="J596" s="362"/>
      <c r="K596" s="559">
        <f t="shared" si="25"/>
        <v>0</v>
      </c>
      <c r="L596" s="362"/>
      <c r="M596" s="361"/>
      <c r="N596" s="363"/>
      <c r="O596" s="364"/>
      <c r="P596" s="365"/>
      <c r="Q596" s="499"/>
      <c r="R596" s="506"/>
    </row>
    <row r="597" spans="1:18" x14ac:dyDescent="0.25">
      <c r="A597" s="97"/>
      <c r="B597" s="97"/>
      <c r="C597" s="97"/>
      <c r="D597" s="101"/>
      <c r="E597" s="98"/>
      <c r="F597" s="101"/>
      <c r="G597" s="101"/>
      <c r="H597" s="101"/>
      <c r="I597" s="362"/>
      <c r="J597" s="362"/>
      <c r="K597" s="559">
        <f t="shared" si="25"/>
        <v>0</v>
      </c>
      <c r="L597" s="362"/>
      <c r="M597" s="361"/>
      <c r="N597" s="363"/>
      <c r="O597" s="364"/>
      <c r="P597" s="365"/>
      <c r="Q597" s="499"/>
      <c r="R597" s="506"/>
    </row>
    <row r="598" spans="1:18" x14ac:dyDescent="0.25">
      <c r="A598" s="97"/>
      <c r="B598" s="97"/>
      <c r="C598" s="97"/>
      <c r="D598" s="101"/>
      <c r="E598" s="98"/>
      <c r="F598" s="101"/>
      <c r="G598" s="101"/>
      <c r="H598" s="101"/>
      <c r="I598" s="362"/>
      <c r="J598" s="362"/>
      <c r="K598" s="559">
        <f t="shared" si="25"/>
        <v>0</v>
      </c>
      <c r="L598" s="362"/>
      <c r="M598" s="361"/>
      <c r="N598" s="363"/>
      <c r="O598" s="364"/>
      <c r="P598" s="365"/>
      <c r="Q598" s="499"/>
      <c r="R598" s="506"/>
    </row>
    <row r="599" spans="1:18" x14ac:dyDescent="0.25">
      <c r="A599" s="97"/>
      <c r="B599" s="97"/>
      <c r="C599" s="97"/>
      <c r="D599" s="101"/>
      <c r="E599" s="98"/>
      <c r="F599" s="101"/>
      <c r="G599" s="101"/>
      <c r="H599" s="101"/>
      <c r="I599" s="362"/>
      <c r="J599" s="362"/>
      <c r="K599" s="559">
        <f t="shared" si="25"/>
        <v>0</v>
      </c>
      <c r="L599" s="362"/>
      <c r="M599" s="361"/>
      <c r="N599" s="363"/>
      <c r="O599" s="364"/>
      <c r="P599" s="365"/>
      <c r="Q599" s="499"/>
      <c r="R599" s="506"/>
    </row>
    <row r="600" spans="1:18" x14ac:dyDescent="0.25">
      <c r="A600" s="97"/>
      <c r="B600" s="97"/>
      <c r="C600" s="97"/>
      <c r="D600" s="101"/>
      <c r="E600" s="98"/>
      <c r="F600" s="101"/>
      <c r="G600" s="101"/>
      <c r="H600" s="101"/>
      <c r="I600" s="362"/>
      <c r="J600" s="362"/>
      <c r="K600" s="559">
        <f t="shared" si="25"/>
        <v>0</v>
      </c>
      <c r="L600" s="362"/>
      <c r="M600" s="361"/>
      <c r="N600" s="363"/>
      <c r="O600" s="364"/>
      <c r="P600" s="365"/>
      <c r="Q600" s="499"/>
      <c r="R600" s="506"/>
    </row>
    <row r="601" spans="1:18" x14ac:dyDescent="0.25">
      <c r="A601" s="97"/>
      <c r="B601" s="97"/>
      <c r="C601" s="97"/>
      <c r="D601" s="101"/>
      <c r="E601" s="98"/>
      <c r="F601" s="101"/>
      <c r="G601" s="101"/>
      <c r="H601" s="101"/>
      <c r="I601" s="362"/>
      <c r="J601" s="362"/>
      <c r="K601" s="559">
        <f t="shared" si="25"/>
        <v>0</v>
      </c>
      <c r="L601" s="362"/>
      <c r="M601" s="361"/>
      <c r="N601" s="363"/>
      <c r="O601" s="364"/>
      <c r="P601" s="365"/>
      <c r="Q601" s="499"/>
      <c r="R601" s="506"/>
    </row>
    <row r="602" spans="1:18" x14ac:dyDescent="0.25">
      <c r="A602" s="97"/>
      <c r="B602" s="97"/>
      <c r="C602" s="97"/>
      <c r="D602" s="101"/>
      <c r="E602" s="98"/>
      <c r="F602" s="101"/>
      <c r="G602" s="101"/>
      <c r="H602" s="101"/>
      <c r="I602" s="362"/>
      <c r="J602" s="362"/>
      <c r="K602" s="559">
        <f t="shared" si="25"/>
        <v>0</v>
      </c>
      <c r="L602" s="362"/>
      <c r="M602" s="361"/>
      <c r="N602" s="363"/>
      <c r="O602" s="364"/>
      <c r="P602" s="365"/>
      <c r="Q602" s="499"/>
      <c r="R602" s="506"/>
    </row>
    <row r="603" spans="1:18" x14ac:dyDescent="0.25">
      <c r="A603" s="97"/>
      <c r="B603" s="97"/>
      <c r="C603" s="97"/>
      <c r="D603" s="101"/>
      <c r="E603" s="98"/>
      <c r="F603" s="101"/>
      <c r="G603" s="101"/>
      <c r="H603" s="101"/>
      <c r="I603" s="362"/>
      <c r="J603" s="362"/>
      <c r="K603" s="559">
        <f t="shared" si="25"/>
        <v>0</v>
      </c>
      <c r="L603" s="362"/>
      <c r="M603" s="361"/>
      <c r="N603" s="363"/>
      <c r="O603" s="364"/>
      <c r="P603" s="365"/>
      <c r="Q603" s="499"/>
      <c r="R603" s="506"/>
    </row>
    <row r="604" spans="1:18" x14ac:dyDescent="0.25">
      <c r="A604" s="97"/>
      <c r="B604" s="97"/>
      <c r="C604" s="97"/>
      <c r="D604" s="101"/>
      <c r="E604" s="98"/>
      <c r="F604" s="101"/>
      <c r="G604" s="101"/>
      <c r="H604" s="101"/>
      <c r="I604" s="362"/>
      <c r="J604" s="362"/>
      <c r="K604" s="559">
        <f t="shared" si="25"/>
        <v>0</v>
      </c>
      <c r="L604" s="362"/>
      <c r="M604" s="361"/>
      <c r="N604" s="363"/>
      <c r="O604" s="364"/>
      <c r="P604" s="365"/>
      <c r="Q604" s="499"/>
      <c r="R604" s="506"/>
    </row>
    <row r="605" spans="1:18" x14ac:dyDescent="0.25">
      <c r="A605" s="97"/>
      <c r="B605" s="97"/>
      <c r="C605" s="97"/>
      <c r="D605" s="101"/>
      <c r="E605" s="98"/>
      <c r="F605" s="101"/>
      <c r="G605" s="101"/>
      <c r="H605" s="101"/>
      <c r="I605" s="362"/>
      <c r="J605" s="362"/>
      <c r="K605" s="559">
        <f t="shared" si="25"/>
        <v>0</v>
      </c>
      <c r="L605" s="362"/>
      <c r="M605" s="361"/>
      <c r="N605" s="363"/>
      <c r="O605" s="364"/>
      <c r="P605" s="365"/>
      <c r="Q605" s="499"/>
      <c r="R605" s="506"/>
    </row>
    <row r="606" spans="1:18" x14ac:dyDescent="0.25">
      <c r="A606" s="97"/>
      <c r="B606" s="97"/>
      <c r="C606" s="97"/>
      <c r="D606" s="101"/>
      <c r="E606" s="98"/>
      <c r="F606" s="101"/>
      <c r="G606" s="101"/>
      <c r="H606" s="101"/>
      <c r="I606" s="362"/>
      <c r="J606" s="362"/>
      <c r="K606" s="559">
        <f t="shared" si="25"/>
        <v>0</v>
      </c>
      <c r="L606" s="362"/>
      <c r="M606" s="361"/>
      <c r="N606" s="363"/>
      <c r="O606" s="364"/>
      <c r="P606" s="365"/>
      <c r="Q606" s="499"/>
      <c r="R606" s="506"/>
    </row>
    <row r="607" spans="1:18" x14ac:dyDescent="0.25">
      <c r="A607" s="97"/>
      <c r="B607" s="97"/>
      <c r="C607" s="97"/>
      <c r="D607" s="101"/>
      <c r="E607" s="98"/>
      <c r="F607" s="101"/>
      <c r="G607" s="101"/>
      <c r="H607" s="101"/>
      <c r="I607" s="362"/>
      <c r="J607" s="362"/>
      <c r="K607" s="559">
        <f t="shared" si="25"/>
        <v>0</v>
      </c>
      <c r="L607" s="362"/>
      <c r="M607" s="361"/>
      <c r="N607" s="363"/>
      <c r="O607" s="364"/>
      <c r="P607" s="365"/>
      <c r="Q607" s="499"/>
      <c r="R607" s="506"/>
    </row>
    <row r="608" spans="1:18" x14ac:dyDescent="0.25">
      <c r="A608" s="97"/>
      <c r="B608" s="97"/>
      <c r="C608" s="97"/>
      <c r="D608" s="101"/>
      <c r="E608" s="98"/>
      <c r="F608" s="101"/>
      <c r="G608" s="101"/>
      <c r="H608" s="101"/>
      <c r="I608" s="362"/>
      <c r="J608" s="362"/>
      <c r="K608" s="559">
        <f t="shared" si="25"/>
        <v>0</v>
      </c>
      <c r="L608" s="362"/>
      <c r="M608" s="361"/>
      <c r="N608" s="363"/>
      <c r="O608" s="364"/>
      <c r="P608" s="365"/>
      <c r="Q608" s="499"/>
      <c r="R608" s="506"/>
    </row>
    <row r="609" spans="1:18" x14ac:dyDescent="0.25">
      <c r="A609" s="97"/>
      <c r="B609" s="97"/>
      <c r="C609" s="97"/>
      <c r="D609" s="101"/>
      <c r="E609" s="98"/>
      <c r="F609" s="101"/>
      <c r="G609" s="101"/>
      <c r="H609" s="101"/>
      <c r="I609" s="362"/>
      <c r="J609" s="362"/>
      <c r="K609" s="559">
        <f t="shared" si="25"/>
        <v>0</v>
      </c>
      <c r="L609" s="362"/>
      <c r="M609" s="361"/>
      <c r="N609" s="363"/>
      <c r="O609" s="364"/>
      <c r="P609" s="365"/>
      <c r="Q609" s="499"/>
      <c r="R609" s="506"/>
    </row>
    <row r="610" spans="1:18" x14ac:dyDescent="0.25">
      <c r="A610" s="97"/>
      <c r="B610" s="97"/>
      <c r="C610" s="97"/>
      <c r="D610" s="101"/>
      <c r="E610" s="98"/>
      <c r="F610" s="101"/>
      <c r="G610" s="101"/>
      <c r="H610" s="101"/>
      <c r="I610" s="362"/>
      <c r="J610" s="362"/>
      <c r="K610" s="559">
        <f t="shared" si="25"/>
        <v>0</v>
      </c>
      <c r="L610" s="362"/>
      <c r="M610" s="361"/>
      <c r="N610" s="363"/>
      <c r="O610" s="364"/>
      <c r="P610" s="365"/>
      <c r="Q610" s="499"/>
      <c r="R610" s="506"/>
    </row>
    <row r="611" spans="1:18" x14ac:dyDescent="0.25">
      <c r="A611" s="97"/>
      <c r="B611" s="97"/>
      <c r="C611" s="97"/>
      <c r="D611" s="101"/>
      <c r="E611" s="98"/>
      <c r="F611" s="101"/>
      <c r="G611" s="101"/>
      <c r="H611" s="101"/>
      <c r="I611" s="362"/>
      <c r="J611" s="362"/>
      <c r="K611" s="559">
        <f t="shared" si="25"/>
        <v>0</v>
      </c>
      <c r="L611" s="362"/>
      <c r="M611" s="361"/>
      <c r="N611" s="363"/>
      <c r="O611" s="364"/>
      <c r="P611" s="365"/>
      <c r="Q611" s="499"/>
      <c r="R611" s="506"/>
    </row>
    <row r="612" spans="1:18" x14ac:dyDescent="0.25">
      <c r="A612" s="97"/>
      <c r="B612" s="97"/>
      <c r="C612" s="97"/>
      <c r="D612" s="101"/>
      <c r="E612" s="98"/>
      <c r="F612" s="101"/>
      <c r="G612" s="101"/>
      <c r="H612" s="101"/>
      <c r="I612" s="362"/>
      <c r="J612" s="362"/>
      <c r="K612" s="559">
        <f t="shared" si="25"/>
        <v>0</v>
      </c>
      <c r="L612" s="362"/>
      <c r="M612" s="361"/>
      <c r="N612" s="363"/>
      <c r="O612" s="364"/>
      <c r="P612" s="365"/>
      <c r="Q612" s="499"/>
      <c r="R612" s="506"/>
    </row>
    <row r="613" spans="1:18" x14ac:dyDescent="0.25">
      <c r="A613" s="97"/>
      <c r="B613" s="97"/>
      <c r="C613" s="97"/>
      <c r="D613" s="101"/>
      <c r="E613" s="98"/>
      <c r="F613" s="101"/>
      <c r="G613" s="101"/>
      <c r="H613" s="101"/>
      <c r="I613" s="362"/>
      <c r="J613" s="362"/>
      <c r="K613" s="559">
        <f t="shared" si="25"/>
        <v>0</v>
      </c>
      <c r="L613" s="362"/>
      <c r="M613" s="361"/>
      <c r="N613" s="363"/>
      <c r="O613" s="364"/>
      <c r="P613" s="365"/>
      <c r="Q613" s="499"/>
      <c r="R613" s="506"/>
    </row>
    <row r="614" spans="1:18" x14ac:dyDescent="0.25">
      <c r="A614" s="97"/>
      <c r="B614" s="97"/>
      <c r="C614" s="97"/>
      <c r="D614" s="101"/>
      <c r="E614" s="98"/>
      <c r="F614" s="101"/>
      <c r="G614" s="101"/>
      <c r="H614" s="101"/>
      <c r="I614" s="362"/>
      <c r="J614" s="362"/>
      <c r="K614" s="559">
        <f t="shared" si="25"/>
        <v>0</v>
      </c>
      <c r="L614" s="362"/>
      <c r="M614" s="361"/>
      <c r="N614" s="363"/>
      <c r="O614" s="364"/>
      <c r="P614" s="365"/>
      <c r="Q614" s="499"/>
      <c r="R614" s="506"/>
    </row>
    <row r="615" spans="1:18" x14ac:dyDescent="0.25">
      <c r="A615" s="97"/>
      <c r="B615" s="97"/>
      <c r="C615" s="97"/>
      <c r="D615" s="101"/>
      <c r="E615" s="98"/>
      <c r="F615" s="101"/>
      <c r="G615" s="101"/>
      <c r="H615" s="101"/>
      <c r="I615" s="362"/>
      <c r="J615" s="362"/>
      <c r="K615" s="559">
        <f t="shared" si="25"/>
        <v>0</v>
      </c>
      <c r="L615" s="362"/>
      <c r="M615" s="361"/>
      <c r="N615" s="363"/>
      <c r="O615" s="364"/>
      <c r="P615" s="365"/>
      <c r="Q615" s="499"/>
      <c r="R615" s="506"/>
    </row>
    <row r="616" spans="1:18" x14ac:dyDescent="0.25">
      <c r="A616" s="97"/>
      <c r="B616" s="97"/>
      <c r="C616" s="97"/>
      <c r="D616" s="101"/>
      <c r="E616" s="98"/>
      <c r="F616" s="101"/>
      <c r="G616" s="101"/>
      <c r="H616" s="101"/>
      <c r="I616" s="362"/>
      <c r="J616" s="362"/>
      <c r="K616" s="559">
        <f t="shared" si="25"/>
        <v>0</v>
      </c>
      <c r="L616" s="362"/>
      <c r="M616" s="361"/>
      <c r="N616" s="363"/>
      <c r="O616" s="364"/>
      <c r="P616" s="365"/>
      <c r="Q616" s="499"/>
      <c r="R616" s="506"/>
    </row>
    <row r="617" spans="1:18" x14ac:dyDescent="0.25">
      <c r="A617" s="97"/>
      <c r="B617" s="97"/>
      <c r="C617" s="97"/>
      <c r="D617" s="101"/>
      <c r="E617" s="98"/>
      <c r="F617" s="101"/>
      <c r="G617" s="101"/>
      <c r="H617" s="101"/>
      <c r="I617" s="362"/>
      <c r="J617" s="362"/>
      <c r="K617" s="559">
        <f t="shared" si="25"/>
        <v>0</v>
      </c>
      <c r="L617" s="362"/>
      <c r="M617" s="361"/>
      <c r="N617" s="363"/>
      <c r="O617" s="364"/>
      <c r="P617" s="365"/>
      <c r="Q617" s="499"/>
      <c r="R617" s="506"/>
    </row>
    <row r="618" spans="1:18" x14ac:dyDescent="0.25">
      <c r="A618" s="97"/>
      <c r="B618" s="97"/>
      <c r="C618" s="97"/>
      <c r="D618" s="101"/>
      <c r="E618" s="98"/>
      <c r="F618" s="101"/>
      <c r="G618" s="101"/>
      <c r="H618" s="101"/>
      <c r="I618" s="362"/>
      <c r="J618" s="362"/>
      <c r="K618" s="559">
        <f t="shared" si="25"/>
        <v>0</v>
      </c>
      <c r="L618" s="362"/>
      <c r="M618" s="361"/>
      <c r="N618" s="363"/>
      <c r="O618" s="364"/>
      <c r="P618" s="365"/>
      <c r="Q618" s="499"/>
      <c r="R618" s="506"/>
    </row>
    <row r="619" spans="1:18" x14ac:dyDescent="0.25">
      <c r="A619" s="97"/>
      <c r="B619" s="97"/>
      <c r="C619" s="97"/>
      <c r="D619" s="101"/>
      <c r="E619" s="98"/>
      <c r="F619" s="101"/>
      <c r="G619" s="101"/>
      <c r="H619" s="101"/>
      <c r="I619" s="362"/>
      <c r="J619" s="362"/>
      <c r="K619" s="559">
        <f t="shared" si="25"/>
        <v>0</v>
      </c>
      <c r="L619" s="362"/>
      <c r="M619" s="361"/>
      <c r="N619" s="363"/>
      <c r="O619" s="364"/>
      <c r="P619" s="365"/>
      <c r="Q619" s="499"/>
      <c r="R619" s="506"/>
    </row>
    <row r="620" spans="1:18" x14ac:dyDescent="0.25">
      <c r="A620" s="97"/>
      <c r="B620" s="97"/>
      <c r="C620" s="97"/>
      <c r="D620" s="101"/>
      <c r="E620" s="98"/>
      <c r="F620" s="101"/>
      <c r="G620" s="101"/>
      <c r="H620" s="101"/>
      <c r="I620" s="362"/>
      <c r="J620" s="362"/>
      <c r="K620" s="559">
        <f t="shared" si="25"/>
        <v>0</v>
      </c>
      <c r="L620" s="362"/>
      <c r="M620" s="361"/>
      <c r="N620" s="363"/>
      <c r="O620" s="364"/>
      <c r="P620" s="365"/>
      <c r="Q620" s="499"/>
      <c r="R620" s="506"/>
    </row>
    <row r="621" spans="1:18" x14ac:dyDescent="0.25">
      <c r="A621" s="97"/>
      <c r="B621" s="97"/>
      <c r="C621" s="97"/>
      <c r="D621" s="101"/>
      <c r="E621" s="98"/>
      <c r="F621" s="101"/>
      <c r="G621" s="101"/>
      <c r="H621" s="101"/>
      <c r="I621" s="362"/>
      <c r="J621" s="362"/>
      <c r="K621" s="559">
        <f t="shared" si="25"/>
        <v>0</v>
      </c>
      <c r="L621" s="362"/>
      <c r="M621" s="361"/>
      <c r="N621" s="363"/>
      <c r="O621" s="364"/>
      <c r="P621" s="365"/>
      <c r="Q621" s="499"/>
      <c r="R621" s="506"/>
    </row>
    <row r="622" spans="1:18" x14ac:dyDescent="0.25">
      <c r="A622" s="97"/>
      <c r="B622" s="97"/>
      <c r="C622" s="97"/>
      <c r="D622" s="101"/>
      <c r="E622" s="98"/>
      <c r="F622" s="101"/>
      <c r="G622" s="101"/>
      <c r="H622" s="101"/>
      <c r="I622" s="362"/>
      <c r="J622" s="362"/>
      <c r="K622" s="559">
        <f t="shared" si="25"/>
        <v>0</v>
      </c>
      <c r="L622" s="362"/>
      <c r="M622" s="361"/>
      <c r="N622" s="363"/>
      <c r="O622" s="364"/>
      <c r="P622" s="365"/>
      <c r="Q622" s="499"/>
      <c r="R622" s="506"/>
    </row>
    <row r="623" spans="1:18" x14ac:dyDescent="0.25">
      <c r="A623" s="97"/>
      <c r="B623" s="97"/>
      <c r="C623" s="97"/>
      <c r="D623" s="101"/>
      <c r="E623" s="98"/>
      <c r="F623" s="101"/>
      <c r="G623" s="101"/>
      <c r="H623" s="101"/>
      <c r="I623" s="362"/>
      <c r="J623" s="362"/>
      <c r="K623" s="559">
        <f t="shared" si="25"/>
        <v>0</v>
      </c>
      <c r="L623" s="362"/>
      <c r="M623" s="361"/>
      <c r="N623" s="363"/>
      <c r="O623" s="364"/>
      <c r="P623" s="365"/>
      <c r="Q623" s="499"/>
      <c r="R623" s="506"/>
    </row>
    <row r="624" spans="1:18" x14ac:dyDescent="0.25">
      <c r="A624" s="97"/>
      <c r="B624" s="97"/>
      <c r="C624" s="97"/>
      <c r="D624" s="101"/>
      <c r="E624" s="98"/>
      <c r="F624" s="101"/>
      <c r="G624" s="101"/>
      <c r="H624" s="101"/>
      <c r="I624" s="362"/>
      <c r="J624" s="362"/>
      <c r="K624" s="559">
        <f t="shared" si="25"/>
        <v>0</v>
      </c>
      <c r="L624" s="362"/>
      <c r="M624" s="361"/>
      <c r="N624" s="363"/>
      <c r="O624" s="364"/>
      <c r="P624" s="365"/>
      <c r="Q624" s="499"/>
      <c r="R624" s="506"/>
    </row>
    <row r="625" spans="1:18" x14ac:dyDescent="0.25">
      <c r="A625" s="97"/>
      <c r="B625" s="97"/>
      <c r="C625" s="97"/>
      <c r="D625" s="101"/>
      <c r="E625" s="98"/>
      <c r="F625" s="101"/>
      <c r="G625" s="101"/>
      <c r="H625" s="101"/>
      <c r="I625" s="362"/>
      <c r="J625" s="362"/>
      <c r="K625" s="559">
        <f t="shared" si="25"/>
        <v>0</v>
      </c>
      <c r="L625" s="362"/>
      <c r="M625" s="361"/>
      <c r="N625" s="363"/>
      <c r="O625" s="364"/>
      <c r="P625" s="365"/>
      <c r="Q625" s="499"/>
      <c r="R625" s="506"/>
    </row>
    <row r="626" spans="1:18" x14ac:dyDescent="0.25">
      <c r="A626" s="97"/>
      <c r="B626" s="97"/>
      <c r="C626" s="97"/>
      <c r="D626" s="101"/>
      <c r="E626" s="98"/>
      <c r="F626" s="101"/>
      <c r="G626" s="101"/>
      <c r="H626" s="101"/>
      <c r="I626" s="362"/>
      <c r="J626" s="362"/>
      <c r="K626" s="559">
        <f t="shared" si="25"/>
        <v>0</v>
      </c>
      <c r="L626" s="362"/>
      <c r="M626" s="361"/>
      <c r="N626" s="363"/>
      <c r="O626" s="364"/>
      <c r="P626" s="365"/>
      <c r="Q626" s="499"/>
      <c r="R626" s="506"/>
    </row>
    <row r="627" spans="1:18" x14ac:dyDescent="0.25">
      <c r="A627" s="97"/>
      <c r="B627" s="97"/>
      <c r="C627" s="97"/>
      <c r="D627" s="101"/>
      <c r="E627" s="98"/>
      <c r="F627" s="101"/>
      <c r="G627" s="101"/>
      <c r="H627" s="101"/>
      <c r="I627" s="362"/>
      <c r="J627" s="362"/>
      <c r="K627" s="559">
        <f t="shared" si="25"/>
        <v>0</v>
      </c>
      <c r="L627" s="362"/>
      <c r="M627" s="361"/>
      <c r="N627" s="363"/>
      <c r="O627" s="364"/>
      <c r="P627" s="365"/>
      <c r="Q627" s="499"/>
      <c r="R627" s="506"/>
    </row>
    <row r="628" spans="1:18" x14ac:dyDescent="0.25">
      <c r="A628" s="97"/>
      <c r="B628" s="97"/>
      <c r="C628" s="97"/>
      <c r="D628" s="101"/>
      <c r="E628" s="98"/>
      <c r="F628" s="101"/>
      <c r="G628" s="101"/>
      <c r="H628" s="101"/>
      <c r="I628" s="362"/>
      <c r="J628" s="362"/>
      <c r="K628" s="559">
        <f t="shared" si="25"/>
        <v>0</v>
      </c>
      <c r="L628" s="362"/>
      <c r="M628" s="361"/>
      <c r="N628" s="363"/>
      <c r="O628" s="364"/>
      <c r="P628" s="365"/>
      <c r="Q628" s="499"/>
      <c r="R628" s="506"/>
    </row>
    <row r="629" spans="1:18" x14ac:dyDescent="0.25">
      <c r="A629" s="97"/>
      <c r="B629" s="97"/>
      <c r="C629" s="97"/>
      <c r="D629" s="101"/>
      <c r="E629" s="98"/>
      <c r="F629" s="101"/>
      <c r="G629" s="101"/>
      <c r="H629" s="101"/>
      <c r="I629" s="362"/>
      <c r="J629" s="362"/>
      <c r="K629" s="559">
        <f t="shared" si="25"/>
        <v>0</v>
      </c>
      <c r="L629" s="362"/>
      <c r="M629" s="361"/>
      <c r="N629" s="363"/>
      <c r="O629" s="364"/>
      <c r="P629" s="365"/>
      <c r="Q629" s="499"/>
      <c r="R629" s="506"/>
    </row>
    <row r="630" spans="1:18" x14ac:dyDescent="0.25">
      <c r="A630" s="97"/>
      <c r="B630" s="97"/>
      <c r="C630" s="97"/>
      <c r="D630" s="101"/>
      <c r="E630" s="98"/>
      <c r="F630" s="101"/>
      <c r="G630" s="101"/>
      <c r="H630" s="101"/>
      <c r="I630" s="362"/>
      <c r="J630" s="362"/>
      <c r="K630" s="559">
        <f t="shared" si="25"/>
        <v>0</v>
      </c>
      <c r="L630" s="362"/>
      <c r="M630" s="361"/>
      <c r="N630" s="363"/>
      <c r="O630" s="364"/>
      <c r="P630" s="365"/>
      <c r="Q630" s="499"/>
      <c r="R630" s="506"/>
    </row>
    <row r="631" spans="1:18" x14ac:dyDescent="0.25">
      <c r="A631" s="97"/>
      <c r="B631" s="97"/>
      <c r="C631" s="97"/>
      <c r="D631" s="101"/>
      <c r="E631" s="98"/>
      <c r="F631" s="101"/>
      <c r="G631" s="101"/>
      <c r="H631" s="101"/>
      <c r="I631" s="362"/>
      <c r="J631" s="362"/>
      <c r="K631" s="559">
        <f t="shared" si="25"/>
        <v>0</v>
      </c>
      <c r="L631" s="362"/>
      <c r="M631" s="361"/>
      <c r="N631" s="363"/>
      <c r="O631" s="364"/>
      <c r="P631" s="365"/>
      <c r="Q631" s="499"/>
      <c r="R631" s="506"/>
    </row>
    <row r="632" spans="1:18" x14ac:dyDescent="0.25">
      <c r="A632" s="97"/>
      <c r="B632" s="97"/>
      <c r="C632" s="97"/>
      <c r="D632" s="101"/>
      <c r="E632" s="98"/>
      <c r="F632" s="101"/>
      <c r="G632" s="101"/>
      <c r="H632" s="101"/>
      <c r="I632" s="362"/>
      <c r="J632" s="362"/>
      <c r="K632" s="559">
        <f t="shared" si="25"/>
        <v>0</v>
      </c>
      <c r="L632" s="362"/>
      <c r="M632" s="361"/>
      <c r="N632" s="363"/>
      <c r="O632" s="364"/>
      <c r="P632" s="365"/>
      <c r="Q632" s="499"/>
      <c r="R632" s="506"/>
    </row>
    <row r="633" spans="1:18" x14ac:dyDescent="0.25">
      <c r="A633" s="97"/>
      <c r="B633" s="97"/>
      <c r="C633" s="97"/>
      <c r="D633" s="101"/>
      <c r="E633" s="98"/>
      <c r="F633" s="101"/>
      <c r="G633" s="101"/>
      <c r="H633" s="101"/>
      <c r="I633" s="362"/>
      <c r="J633" s="362"/>
      <c r="K633" s="559">
        <f t="shared" si="25"/>
        <v>0</v>
      </c>
      <c r="L633" s="362"/>
      <c r="M633" s="361"/>
      <c r="N633" s="363"/>
      <c r="O633" s="364"/>
      <c r="P633" s="365"/>
      <c r="Q633" s="499"/>
      <c r="R633" s="506"/>
    </row>
    <row r="634" spans="1:18" x14ac:dyDescent="0.25">
      <c r="A634" s="97"/>
      <c r="B634" s="97"/>
      <c r="C634" s="97"/>
      <c r="D634" s="101"/>
      <c r="E634" s="98"/>
      <c r="F634" s="101"/>
      <c r="G634" s="101"/>
      <c r="H634" s="101"/>
      <c r="I634" s="362"/>
      <c r="J634" s="362"/>
      <c r="K634" s="559">
        <f t="shared" si="25"/>
        <v>0</v>
      </c>
      <c r="L634" s="362"/>
      <c r="M634" s="361"/>
      <c r="N634" s="363"/>
      <c r="O634" s="364"/>
      <c r="P634" s="365"/>
      <c r="Q634" s="499"/>
      <c r="R634" s="506"/>
    </row>
    <row r="635" spans="1:18" x14ac:dyDescent="0.25">
      <c r="A635" s="97"/>
      <c r="B635" s="97"/>
      <c r="C635" s="97"/>
      <c r="D635" s="101"/>
      <c r="E635" s="98"/>
      <c r="F635" s="101"/>
      <c r="G635" s="101"/>
      <c r="H635" s="101"/>
      <c r="I635" s="362"/>
      <c r="J635" s="362"/>
      <c r="K635" s="559">
        <f t="shared" si="25"/>
        <v>0</v>
      </c>
      <c r="L635" s="362"/>
      <c r="M635" s="361"/>
      <c r="N635" s="363"/>
      <c r="O635" s="364"/>
      <c r="P635" s="365"/>
      <c r="Q635" s="499"/>
      <c r="R635" s="506"/>
    </row>
    <row r="636" spans="1:18" x14ac:dyDescent="0.25">
      <c r="A636" s="97"/>
      <c r="B636" s="97"/>
      <c r="C636" s="97"/>
      <c r="D636" s="101"/>
      <c r="E636" s="98"/>
      <c r="F636" s="101"/>
      <c r="G636" s="101"/>
      <c r="H636" s="101"/>
      <c r="I636" s="362"/>
      <c r="J636" s="362"/>
      <c r="K636" s="559">
        <f t="shared" si="25"/>
        <v>0</v>
      </c>
      <c r="L636" s="362"/>
      <c r="M636" s="361"/>
      <c r="N636" s="363"/>
      <c r="O636" s="364"/>
      <c r="P636" s="365"/>
      <c r="Q636" s="499"/>
      <c r="R636" s="506"/>
    </row>
    <row r="637" spans="1:18" x14ac:dyDescent="0.25">
      <c r="A637" s="97"/>
      <c r="B637" s="97"/>
      <c r="C637" s="97"/>
      <c r="D637" s="101"/>
      <c r="E637" s="98"/>
      <c r="F637" s="101"/>
      <c r="G637" s="101"/>
      <c r="H637" s="101"/>
      <c r="I637" s="362"/>
      <c r="J637" s="362"/>
      <c r="K637" s="559">
        <f t="shared" si="25"/>
        <v>0</v>
      </c>
      <c r="L637" s="362"/>
      <c r="M637" s="361"/>
      <c r="N637" s="363"/>
      <c r="O637" s="364"/>
      <c r="P637" s="365"/>
      <c r="Q637" s="499"/>
      <c r="R637" s="506"/>
    </row>
    <row r="638" spans="1:18" x14ac:dyDescent="0.25">
      <c r="A638" s="97"/>
      <c r="B638" s="97"/>
      <c r="C638" s="97"/>
      <c r="D638" s="101"/>
      <c r="E638" s="98"/>
      <c r="F638" s="101"/>
      <c r="G638" s="101"/>
      <c r="H638" s="101"/>
      <c r="I638" s="362"/>
      <c r="J638" s="362"/>
      <c r="K638" s="559">
        <f t="shared" si="25"/>
        <v>0</v>
      </c>
      <c r="L638" s="362"/>
      <c r="M638" s="361"/>
      <c r="N638" s="363"/>
      <c r="O638" s="364"/>
      <c r="P638" s="365"/>
      <c r="Q638" s="499"/>
      <c r="R638" s="506"/>
    </row>
    <row r="639" spans="1:18" x14ac:dyDescent="0.25">
      <c r="A639" s="97"/>
      <c r="B639" s="97"/>
      <c r="C639" s="97"/>
      <c r="D639" s="101"/>
      <c r="E639" s="98"/>
      <c r="F639" s="101"/>
      <c r="G639" s="101"/>
      <c r="H639" s="101"/>
      <c r="I639" s="362"/>
      <c r="J639" s="362"/>
      <c r="K639" s="559">
        <f t="shared" si="25"/>
        <v>0</v>
      </c>
      <c r="L639" s="362"/>
      <c r="M639" s="361"/>
      <c r="N639" s="363"/>
      <c r="O639" s="364"/>
      <c r="P639" s="365"/>
      <c r="Q639" s="499"/>
      <c r="R639" s="506"/>
    </row>
    <row r="640" spans="1:18" x14ac:dyDescent="0.25">
      <c r="A640" s="97"/>
      <c r="B640" s="97"/>
      <c r="C640" s="97"/>
      <c r="D640" s="101"/>
      <c r="E640" s="98"/>
      <c r="F640" s="101"/>
      <c r="G640" s="101"/>
      <c r="H640" s="101"/>
      <c r="I640" s="362"/>
      <c r="J640" s="362"/>
      <c r="K640" s="559">
        <f t="shared" si="25"/>
        <v>0</v>
      </c>
      <c r="L640" s="362"/>
      <c r="M640" s="361"/>
      <c r="N640" s="363"/>
      <c r="O640" s="364"/>
      <c r="P640" s="365"/>
      <c r="Q640" s="499"/>
      <c r="R640" s="506"/>
    </row>
    <row r="641" spans="1:18" x14ac:dyDescent="0.25">
      <c r="A641" s="97"/>
      <c r="B641" s="97"/>
      <c r="C641" s="97"/>
      <c r="D641" s="101"/>
      <c r="E641" s="98"/>
      <c r="F641" s="101"/>
      <c r="G641" s="101"/>
      <c r="H641" s="101"/>
      <c r="I641" s="362"/>
      <c r="J641" s="362"/>
      <c r="K641" s="559">
        <f t="shared" si="25"/>
        <v>0</v>
      </c>
      <c r="L641" s="362"/>
      <c r="M641" s="361"/>
      <c r="N641" s="363"/>
      <c r="O641" s="364"/>
      <c r="P641" s="365"/>
      <c r="Q641" s="499"/>
      <c r="R641" s="506"/>
    </row>
    <row r="642" spans="1:18" x14ac:dyDescent="0.25">
      <c r="A642" s="97"/>
      <c r="B642" s="97"/>
      <c r="C642" s="97"/>
      <c r="D642" s="101"/>
      <c r="E642" s="98"/>
      <c r="F642" s="101"/>
      <c r="G642" s="101"/>
      <c r="H642" s="101"/>
      <c r="I642" s="362"/>
      <c r="J642" s="362"/>
      <c r="K642" s="559">
        <f t="shared" si="25"/>
        <v>0</v>
      </c>
      <c r="L642" s="362"/>
      <c r="M642" s="361"/>
      <c r="N642" s="363"/>
      <c r="O642" s="364"/>
      <c r="P642" s="365"/>
      <c r="Q642" s="499"/>
      <c r="R642" s="506"/>
    </row>
    <row r="643" spans="1:18" x14ac:dyDescent="0.25">
      <c r="A643" s="97"/>
      <c r="B643" s="97"/>
      <c r="C643" s="97"/>
      <c r="D643" s="101"/>
      <c r="E643" s="98"/>
      <c r="F643" s="101"/>
      <c r="G643" s="101"/>
      <c r="H643" s="101"/>
      <c r="I643" s="362"/>
      <c r="J643" s="362"/>
      <c r="K643" s="559">
        <f t="shared" si="25"/>
        <v>0</v>
      </c>
      <c r="L643" s="362"/>
      <c r="M643" s="361"/>
      <c r="N643" s="363"/>
      <c r="O643" s="364"/>
      <c r="P643" s="365"/>
      <c r="Q643" s="499"/>
      <c r="R643" s="506"/>
    </row>
    <row r="644" spans="1:18" x14ac:dyDescent="0.25">
      <c r="A644" s="97"/>
      <c r="B644" s="97"/>
      <c r="C644" s="97"/>
      <c r="D644" s="101"/>
      <c r="E644" s="98"/>
      <c r="F644" s="101"/>
      <c r="G644" s="101"/>
      <c r="H644" s="101"/>
      <c r="I644" s="362"/>
      <c r="J644" s="362"/>
      <c r="K644" s="559">
        <f t="shared" si="25"/>
        <v>0</v>
      </c>
      <c r="L644" s="362"/>
      <c r="M644" s="361"/>
      <c r="N644" s="363"/>
      <c r="O644" s="364"/>
      <c r="P644" s="365"/>
      <c r="Q644" s="499"/>
      <c r="R644" s="506"/>
    </row>
    <row r="645" spans="1:18" x14ac:dyDescent="0.25">
      <c r="A645" s="97"/>
      <c r="B645" s="97"/>
      <c r="C645" s="97"/>
      <c r="D645" s="101"/>
      <c r="E645" s="98"/>
      <c r="F645" s="101"/>
      <c r="G645" s="101"/>
      <c r="H645" s="101"/>
      <c r="I645" s="362"/>
      <c r="J645" s="362"/>
      <c r="K645" s="559">
        <f t="shared" si="25"/>
        <v>0</v>
      </c>
      <c r="L645" s="362"/>
      <c r="M645" s="361"/>
      <c r="N645" s="363"/>
      <c r="O645" s="364"/>
      <c r="P645" s="365"/>
      <c r="Q645" s="499"/>
      <c r="R645" s="506"/>
    </row>
    <row r="646" spans="1:18" x14ac:dyDescent="0.25">
      <c r="A646" s="97"/>
      <c r="B646" s="97"/>
      <c r="C646" s="97"/>
      <c r="D646" s="101"/>
      <c r="E646" s="98"/>
      <c r="F646" s="101"/>
      <c r="G646" s="101"/>
      <c r="H646" s="101"/>
      <c r="I646" s="362"/>
      <c r="J646" s="362"/>
      <c r="K646" s="559">
        <f t="shared" si="25"/>
        <v>0</v>
      </c>
      <c r="L646" s="362"/>
      <c r="M646" s="361"/>
      <c r="N646" s="363"/>
      <c r="O646" s="364"/>
      <c r="P646" s="365"/>
      <c r="Q646" s="499"/>
      <c r="R646" s="506"/>
    </row>
    <row r="647" spans="1:18" x14ac:dyDescent="0.25">
      <c r="A647" s="97"/>
      <c r="B647" s="97"/>
      <c r="C647" s="97"/>
      <c r="D647" s="101"/>
      <c r="E647" s="98"/>
      <c r="F647" s="101"/>
      <c r="G647" s="101"/>
      <c r="H647" s="101"/>
      <c r="I647" s="362"/>
      <c r="J647" s="362"/>
      <c r="K647" s="559">
        <f t="shared" si="25"/>
        <v>0</v>
      </c>
      <c r="L647" s="362"/>
      <c r="M647" s="361"/>
      <c r="N647" s="363"/>
      <c r="O647" s="364"/>
      <c r="P647" s="365"/>
      <c r="Q647" s="499"/>
      <c r="R647" s="506"/>
    </row>
    <row r="648" spans="1:18" x14ac:dyDescent="0.25">
      <c r="A648" s="97"/>
      <c r="B648" s="97"/>
      <c r="C648" s="97"/>
      <c r="D648" s="101"/>
      <c r="E648" s="98"/>
      <c r="F648" s="101"/>
      <c r="G648" s="101"/>
      <c r="H648" s="101"/>
      <c r="I648" s="362"/>
      <c r="J648" s="362"/>
      <c r="K648" s="559">
        <f t="shared" si="25"/>
        <v>0</v>
      </c>
      <c r="L648" s="362"/>
      <c r="M648" s="361"/>
      <c r="N648" s="363"/>
      <c r="O648" s="364"/>
      <c r="P648" s="365"/>
      <c r="Q648" s="499"/>
      <c r="R648" s="506"/>
    </row>
    <row r="649" spans="1:18" x14ac:dyDescent="0.25">
      <c r="A649" s="97"/>
      <c r="B649" s="97"/>
      <c r="C649" s="97"/>
      <c r="D649" s="101"/>
      <c r="E649" s="98"/>
      <c r="F649" s="101"/>
      <c r="G649" s="101"/>
      <c r="H649" s="101"/>
      <c r="I649" s="362"/>
      <c r="J649" s="362"/>
      <c r="K649" s="559">
        <f t="shared" si="25"/>
        <v>0</v>
      </c>
      <c r="L649" s="362"/>
      <c r="M649" s="361"/>
      <c r="N649" s="363"/>
      <c r="O649" s="364"/>
      <c r="P649" s="365"/>
      <c r="Q649" s="499"/>
      <c r="R649" s="506"/>
    </row>
    <row r="650" spans="1:18" x14ac:dyDescent="0.25">
      <c r="A650" s="97"/>
      <c r="B650" s="97"/>
      <c r="C650" s="97"/>
      <c r="D650" s="101"/>
      <c r="E650" s="98"/>
      <c r="F650" s="101"/>
      <c r="G650" s="101"/>
      <c r="H650" s="101"/>
      <c r="I650" s="362"/>
      <c r="J650" s="362"/>
      <c r="K650" s="559">
        <f t="shared" si="25"/>
        <v>0</v>
      </c>
      <c r="L650" s="362"/>
      <c r="M650" s="361"/>
      <c r="N650" s="363"/>
      <c r="O650" s="364"/>
      <c r="P650" s="365"/>
      <c r="Q650" s="499"/>
      <c r="R650" s="506"/>
    </row>
    <row r="651" spans="1:18" x14ac:dyDescent="0.25">
      <c r="A651" s="97"/>
      <c r="B651" s="97"/>
      <c r="C651" s="97"/>
      <c r="D651" s="101"/>
      <c r="E651" s="98"/>
      <c r="F651" s="101"/>
      <c r="G651" s="101"/>
      <c r="H651" s="101"/>
      <c r="I651" s="362"/>
      <c r="J651" s="362"/>
      <c r="K651" s="559">
        <f t="shared" si="25"/>
        <v>0</v>
      </c>
      <c r="L651" s="362"/>
      <c r="M651" s="361"/>
      <c r="N651" s="363"/>
      <c r="O651" s="364"/>
      <c r="P651" s="365"/>
      <c r="Q651" s="499"/>
      <c r="R651" s="506"/>
    </row>
    <row r="652" spans="1:18" x14ac:dyDescent="0.25">
      <c r="A652" s="97"/>
      <c r="B652" s="97"/>
      <c r="C652" s="97"/>
      <c r="D652" s="101"/>
      <c r="E652" s="98"/>
      <c r="F652" s="101"/>
      <c r="G652" s="101"/>
      <c r="H652" s="101"/>
      <c r="I652" s="362"/>
      <c r="J652" s="362"/>
      <c r="K652" s="559">
        <f t="shared" ref="K652:K715" si="26">H652-J652</f>
        <v>0</v>
      </c>
      <c r="L652" s="362"/>
      <c r="M652" s="361"/>
      <c r="N652" s="363"/>
      <c r="O652" s="364"/>
      <c r="P652" s="365"/>
      <c r="Q652" s="499"/>
      <c r="R652" s="506"/>
    </row>
    <row r="653" spans="1:18" x14ac:dyDescent="0.25">
      <c r="A653" s="97"/>
      <c r="B653" s="97"/>
      <c r="C653" s="97"/>
      <c r="D653" s="101"/>
      <c r="E653" s="98"/>
      <c r="F653" s="101"/>
      <c r="G653" s="101"/>
      <c r="H653" s="101"/>
      <c r="I653" s="362"/>
      <c r="J653" s="362"/>
      <c r="K653" s="559">
        <f t="shared" si="26"/>
        <v>0</v>
      </c>
      <c r="L653" s="362"/>
      <c r="M653" s="361"/>
      <c r="N653" s="363"/>
      <c r="O653" s="364"/>
      <c r="P653" s="365"/>
      <c r="Q653" s="499"/>
      <c r="R653" s="506"/>
    </row>
    <row r="654" spans="1:18" x14ac:dyDescent="0.25">
      <c r="A654" s="97"/>
      <c r="B654" s="97"/>
      <c r="C654" s="97"/>
      <c r="D654" s="101"/>
      <c r="E654" s="98"/>
      <c r="F654" s="101"/>
      <c r="G654" s="101"/>
      <c r="H654" s="101"/>
      <c r="I654" s="362"/>
      <c r="J654" s="362"/>
      <c r="K654" s="559">
        <f t="shared" si="26"/>
        <v>0</v>
      </c>
      <c r="L654" s="362"/>
      <c r="M654" s="361"/>
      <c r="N654" s="363"/>
      <c r="O654" s="364"/>
      <c r="P654" s="365"/>
      <c r="Q654" s="499"/>
      <c r="R654" s="506"/>
    </row>
    <row r="655" spans="1:18" x14ac:dyDescent="0.25">
      <c r="A655" s="97"/>
      <c r="B655" s="97"/>
      <c r="C655" s="97"/>
      <c r="D655" s="101"/>
      <c r="E655" s="98"/>
      <c r="F655" s="101"/>
      <c r="G655" s="101"/>
      <c r="H655" s="101"/>
      <c r="I655" s="362"/>
      <c r="J655" s="362"/>
      <c r="K655" s="559">
        <f t="shared" si="26"/>
        <v>0</v>
      </c>
      <c r="L655" s="362"/>
      <c r="M655" s="361"/>
      <c r="N655" s="363"/>
      <c r="O655" s="364"/>
      <c r="P655" s="365"/>
      <c r="Q655" s="499"/>
      <c r="R655" s="506"/>
    </row>
    <row r="656" spans="1:18" x14ac:dyDescent="0.25">
      <c r="A656" s="97"/>
      <c r="B656" s="97"/>
      <c r="C656" s="97"/>
      <c r="D656" s="101"/>
      <c r="E656" s="98"/>
      <c r="F656" s="101"/>
      <c r="G656" s="101"/>
      <c r="H656" s="101"/>
      <c r="I656" s="362"/>
      <c r="J656" s="362"/>
      <c r="K656" s="559">
        <f t="shared" si="26"/>
        <v>0</v>
      </c>
      <c r="L656" s="362"/>
      <c r="M656" s="361"/>
      <c r="N656" s="363"/>
      <c r="O656" s="364"/>
      <c r="P656" s="365"/>
      <c r="Q656" s="499"/>
      <c r="R656" s="506"/>
    </row>
    <row r="657" spans="1:18" x14ac:dyDescent="0.25">
      <c r="A657" s="97"/>
      <c r="B657" s="97"/>
      <c r="C657" s="97"/>
      <c r="D657" s="101"/>
      <c r="E657" s="98"/>
      <c r="F657" s="101"/>
      <c r="G657" s="101"/>
      <c r="H657" s="101"/>
      <c r="I657" s="362"/>
      <c r="J657" s="362"/>
      <c r="K657" s="559">
        <f t="shared" si="26"/>
        <v>0</v>
      </c>
      <c r="L657" s="362"/>
      <c r="M657" s="361"/>
      <c r="N657" s="363"/>
      <c r="O657" s="364"/>
      <c r="P657" s="365"/>
      <c r="Q657" s="499"/>
      <c r="R657" s="506"/>
    </row>
    <row r="658" spans="1:18" x14ac:dyDescent="0.25">
      <c r="A658" s="97"/>
      <c r="B658" s="97"/>
      <c r="C658" s="97"/>
      <c r="D658" s="101"/>
      <c r="E658" s="98"/>
      <c r="F658" s="101"/>
      <c r="G658" s="101"/>
      <c r="H658" s="101"/>
      <c r="I658" s="362"/>
      <c r="J658" s="362"/>
      <c r="K658" s="559">
        <f t="shared" si="26"/>
        <v>0</v>
      </c>
      <c r="L658" s="362"/>
      <c r="M658" s="361"/>
      <c r="N658" s="363"/>
      <c r="O658" s="364"/>
      <c r="P658" s="365"/>
      <c r="Q658" s="499"/>
      <c r="R658" s="506"/>
    </row>
    <row r="659" spans="1:18" x14ac:dyDescent="0.25">
      <c r="A659" s="97"/>
      <c r="B659" s="97"/>
      <c r="C659" s="97"/>
      <c r="D659" s="101"/>
      <c r="E659" s="98"/>
      <c r="F659" s="101"/>
      <c r="G659" s="101"/>
      <c r="H659" s="101"/>
      <c r="I659" s="362"/>
      <c r="J659" s="362"/>
      <c r="K659" s="559">
        <f t="shared" si="26"/>
        <v>0</v>
      </c>
      <c r="L659" s="362"/>
      <c r="M659" s="361"/>
      <c r="N659" s="363"/>
      <c r="O659" s="364"/>
      <c r="P659" s="365"/>
      <c r="Q659" s="499"/>
      <c r="R659" s="506"/>
    </row>
    <row r="660" spans="1:18" x14ac:dyDescent="0.25">
      <c r="A660" s="97"/>
      <c r="B660" s="97"/>
      <c r="C660" s="97"/>
      <c r="D660" s="101"/>
      <c r="E660" s="98"/>
      <c r="F660" s="101"/>
      <c r="G660" s="101"/>
      <c r="H660" s="101"/>
      <c r="I660" s="362"/>
      <c r="J660" s="362"/>
      <c r="K660" s="559">
        <f t="shared" si="26"/>
        <v>0</v>
      </c>
      <c r="L660" s="362"/>
      <c r="M660" s="361"/>
      <c r="N660" s="363"/>
      <c r="O660" s="364"/>
      <c r="P660" s="365"/>
      <c r="Q660" s="499"/>
      <c r="R660" s="506"/>
    </row>
    <row r="661" spans="1:18" x14ac:dyDescent="0.25">
      <c r="A661" s="97"/>
      <c r="B661" s="97"/>
      <c r="C661" s="97"/>
      <c r="D661" s="101"/>
      <c r="E661" s="98"/>
      <c r="F661" s="101"/>
      <c r="G661" s="101"/>
      <c r="H661" s="101"/>
      <c r="I661" s="362"/>
      <c r="J661" s="362"/>
      <c r="K661" s="559">
        <f t="shared" si="26"/>
        <v>0</v>
      </c>
      <c r="L661" s="362"/>
      <c r="M661" s="361"/>
      <c r="N661" s="363"/>
      <c r="O661" s="364"/>
      <c r="P661" s="365"/>
      <c r="Q661" s="499"/>
      <c r="R661" s="506"/>
    </row>
    <row r="662" spans="1:18" x14ac:dyDescent="0.25">
      <c r="A662" s="97"/>
      <c r="B662" s="97"/>
      <c r="C662" s="97"/>
      <c r="D662" s="101"/>
      <c r="E662" s="98"/>
      <c r="F662" s="101"/>
      <c r="G662" s="101"/>
      <c r="H662" s="101"/>
      <c r="I662" s="362"/>
      <c r="J662" s="362"/>
      <c r="K662" s="559">
        <f t="shared" si="26"/>
        <v>0</v>
      </c>
      <c r="L662" s="362"/>
      <c r="M662" s="361"/>
      <c r="N662" s="363"/>
      <c r="O662" s="364"/>
      <c r="P662" s="365"/>
      <c r="Q662" s="499"/>
      <c r="R662" s="506"/>
    </row>
    <row r="663" spans="1:18" x14ac:dyDescent="0.25">
      <c r="A663" s="97"/>
      <c r="B663" s="97"/>
      <c r="C663" s="97"/>
      <c r="D663" s="101"/>
      <c r="E663" s="98"/>
      <c r="F663" s="101"/>
      <c r="G663" s="101"/>
      <c r="H663" s="101"/>
      <c r="I663" s="362"/>
      <c r="J663" s="362"/>
      <c r="K663" s="559">
        <f t="shared" si="26"/>
        <v>0</v>
      </c>
      <c r="L663" s="362"/>
      <c r="M663" s="361"/>
      <c r="N663" s="363"/>
      <c r="O663" s="364"/>
      <c r="P663" s="365"/>
      <c r="Q663" s="499"/>
      <c r="R663" s="506"/>
    </row>
    <row r="664" spans="1:18" x14ac:dyDescent="0.25">
      <c r="A664" s="97"/>
      <c r="B664" s="97"/>
      <c r="C664" s="97"/>
      <c r="D664" s="101"/>
      <c r="E664" s="98"/>
      <c r="F664" s="101"/>
      <c r="G664" s="101"/>
      <c r="H664" s="101"/>
      <c r="I664" s="362"/>
      <c r="J664" s="362"/>
      <c r="K664" s="559">
        <f t="shared" si="26"/>
        <v>0</v>
      </c>
      <c r="L664" s="362"/>
      <c r="M664" s="361"/>
      <c r="N664" s="363"/>
      <c r="O664" s="364"/>
      <c r="P664" s="365"/>
      <c r="Q664" s="499"/>
      <c r="R664" s="506"/>
    </row>
    <row r="665" spans="1:18" x14ac:dyDescent="0.25">
      <c r="A665" s="97"/>
      <c r="B665" s="97"/>
      <c r="C665" s="97"/>
      <c r="D665" s="101"/>
      <c r="E665" s="98"/>
      <c r="F665" s="101"/>
      <c r="G665" s="101"/>
      <c r="H665" s="101"/>
      <c r="I665" s="362"/>
      <c r="J665" s="362"/>
      <c r="K665" s="559">
        <f t="shared" si="26"/>
        <v>0</v>
      </c>
      <c r="L665" s="362"/>
      <c r="M665" s="361"/>
      <c r="N665" s="363"/>
      <c r="O665" s="364"/>
      <c r="P665" s="365"/>
      <c r="Q665" s="499"/>
      <c r="R665" s="506"/>
    </row>
    <row r="666" spans="1:18" x14ac:dyDescent="0.25">
      <c r="A666" s="97"/>
      <c r="B666" s="97"/>
      <c r="C666" s="97"/>
      <c r="D666" s="101"/>
      <c r="E666" s="98"/>
      <c r="F666" s="101"/>
      <c r="G666" s="101"/>
      <c r="H666" s="101"/>
      <c r="I666" s="362"/>
      <c r="J666" s="362"/>
      <c r="K666" s="559">
        <f t="shared" si="26"/>
        <v>0</v>
      </c>
      <c r="L666" s="362"/>
      <c r="M666" s="361"/>
      <c r="N666" s="363"/>
      <c r="O666" s="364"/>
      <c r="P666" s="365"/>
      <c r="Q666" s="499"/>
      <c r="R666" s="506"/>
    </row>
    <row r="667" spans="1:18" x14ac:dyDescent="0.25">
      <c r="A667" s="97"/>
      <c r="B667" s="97"/>
      <c r="C667" s="97"/>
      <c r="D667" s="101"/>
      <c r="E667" s="98"/>
      <c r="F667" s="101"/>
      <c r="G667" s="101"/>
      <c r="H667" s="101"/>
      <c r="I667" s="362"/>
      <c r="J667" s="362"/>
      <c r="K667" s="559">
        <f t="shared" si="26"/>
        <v>0</v>
      </c>
      <c r="L667" s="362"/>
      <c r="M667" s="361"/>
      <c r="N667" s="363"/>
      <c r="O667" s="364"/>
      <c r="P667" s="365"/>
      <c r="Q667" s="499"/>
      <c r="R667" s="506"/>
    </row>
    <row r="668" spans="1:18" x14ac:dyDescent="0.25">
      <c r="A668" s="97"/>
      <c r="B668" s="97"/>
      <c r="C668" s="97"/>
      <c r="D668" s="101"/>
      <c r="E668" s="98"/>
      <c r="F668" s="101"/>
      <c r="G668" s="101"/>
      <c r="H668" s="101"/>
      <c r="I668" s="362"/>
      <c r="J668" s="362"/>
      <c r="K668" s="559">
        <f t="shared" si="26"/>
        <v>0</v>
      </c>
      <c r="L668" s="362"/>
      <c r="M668" s="361"/>
      <c r="N668" s="363"/>
      <c r="O668" s="364"/>
      <c r="P668" s="365"/>
      <c r="Q668" s="499"/>
      <c r="R668" s="506"/>
    </row>
    <row r="669" spans="1:18" x14ac:dyDescent="0.25">
      <c r="A669" s="97"/>
      <c r="B669" s="97"/>
      <c r="C669" s="97"/>
      <c r="D669" s="101"/>
      <c r="E669" s="98"/>
      <c r="F669" s="101"/>
      <c r="G669" s="101"/>
      <c r="H669" s="101"/>
      <c r="I669" s="362"/>
      <c r="J669" s="362"/>
      <c r="K669" s="559">
        <f t="shared" si="26"/>
        <v>0</v>
      </c>
      <c r="L669" s="362"/>
      <c r="M669" s="361"/>
      <c r="N669" s="363"/>
      <c r="O669" s="364"/>
      <c r="P669" s="365"/>
      <c r="Q669" s="499"/>
      <c r="R669" s="506"/>
    </row>
    <row r="670" spans="1:18" x14ac:dyDescent="0.25">
      <c r="A670" s="97"/>
      <c r="B670" s="97"/>
      <c r="C670" s="97"/>
      <c r="D670" s="101"/>
      <c r="E670" s="98"/>
      <c r="F670" s="101"/>
      <c r="G670" s="101"/>
      <c r="H670" s="101"/>
      <c r="I670" s="362"/>
      <c r="J670" s="362"/>
      <c r="K670" s="559">
        <f t="shared" si="26"/>
        <v>0</v>
      </c>
      <c r="L670" s="362"/>
      <c r="M670" s="361"/>
      <c r="N670" s="363"/>
      <c r="O670" s="364"/>
      <c r="P670" s="365"/>
      <c r="Q670" s="499"/>
      <c r="R670" s="506"/>
    </row>
    <row r="671" spans="1:18" x14ac:dyDescent="0.25">
      <c r="A671" s="97"/>
      <c r="B671" s="97"/>
      <c r="C671" s="97"/>
      <c r="D671" s="101"/>
      <c r="E671" s="98"/>
      <c r="F671" s="101"/>
      <c r="G671" s="101"/>
      <c r="H671" s="101"/>
      <c r="I671" s="362"/>
      <c r="J671" s="362"/>
      <c r="K671" s="559">
        <f t="shared" si="26"/>
        <v>0</v>
      </c>
      <c r="L671" s="362"/>
      <c r="M671" s="361"/>
      <c r="N671" s="363"/>
      <c r="O671" s="364"/>
      <c r="P671" s="365"/>
      <c r="Q671" s="499"/>
      <c r="R671" s="506"/>
    </row>
    <row r="672" spans="1:18" x14ac:dyDescent="0.25">
      <c r="A672" s="97"/>
      <c r="B672" s="97"/>
      <c r="C672" s="97"/>
      <c r="D672" s="101"/>
      <c r="E672" s="98"/>
      <c r="F672" s="101"/>
      <c r="G672" s="101"/>
      <c r="H672" s="101"/>
      <c r="I672" s="362"/>
      <c r="J672" s="362"/>
      <c r="K672" s="559">
        <f t="shared" si="26"/>
        <v>0</v>
      </c>
      <c r="L672" s="362"/>
      <c r="M672" s="361"/>
      <c r="N672" s="363"/>
      <c r="O672" s="364"/>
      <c r="P672" s="365"/>
      <c r="Q672" s="499"/>
      <c r="R672" s="506"/>
    </row>
    <row r="673" spans="1:18" x14ac:dyDescent="0.25">
      <c r="A673" s="97"/>
      <c r="B673" s="97"/>
      <c r="C673" s="97"/>
      <c r="D673" s="101"/>
      <c r="E673" s="98"/>
      <c r="F673" s="101"/>
      <c r="G673" s="101"/>
      <c r="H673" s="101"/>
      <c r="I673" s="362"/>
      <c r="J673" s="362"/>
      <c r="K673" s="559">
        <f t="shared" si="26"/>
        <v>0</v>
      </c>
      <c r="L673" s="362"/>
      <c r="M673" s="361"/>
      <c r="N673" s="363"/>
      <c r="O673" s="364"/>
      <c r="P673" s="365"/>
      <c r="Q673" s="499"/>
      <c r="R673" s="506"/>
    </row>
    <row r="674" spans="1:18" x14ac:dyDescent="0.25">
      <c r="A674" s="97"/>
      <c r="B674" s="97"/>
      <c r="C674" s="97"/>
      <c r="D674" s="101"/>
      <c r="E674" s="98"/>
      <c r="F674" s="101"/>
      <c r="G674" s="101"/>
      <c r="H674" s="101"/>
      <c r="I674" s="362"/>
      <c r="J674" s="362"/>
      <c r="K674" s="559">
        <f t="shared" si="26"/>
        <v>0</v>
      </c>
      <c r="L674" s="362"/>
      <c r="M674" s="361"/>
      <c r="N674" s="363"/>
      <c r="O674" s="364"/>
      <c r="P674" s="365"/>
      <c r="Q674" s="499"/>
      <c r="R674" s="506"/>
    </row>
    <row r="675" spans="1:18" x14ac:dyDescent="0.25">
      <c r="A675" s="97"/>
      <c r="B675" s="97"/>
      <c r="C675" s="97"/>
      <c r="D675" s="101"/>
      <c r="E675" s="98"/>
      <c r="F675" s="101"/>
      <c r="G675" s="101"/>
      <c r="H675" s="101"/>
      <c r="I675" s="362"/>
      <c r="J675" s="362"/>
      <c r="K675" s="559">
        <f t="shared" si="26"/>
        <v>0</v>
      </c>
      <c r="L675" s="362"/>
      <c r="M675" s="361"/>
      <c r="N675" s="363"/>
      <c r="O675" s="364"/>
      <c r="P675" s="365"/>
      <c r="Q675" s="499"/>
      <c r="R675" s="506"/>
    </row>
    <row r="676" spans="1:18" x14ac:dyDescent="0.25">
      <c r="A676" s="97"/>
      <c r="B676" s="97"/>
      <c r="C676" s="97"/>
      <c r="D676" s="101"/>
      <c r="E676" s="98"/>
      <c r="F676" s="101"/>
      <c r="G676" s="101"/>
      <c r="H676" s="101"/>
      <c r="I676" s="362"/>
      <c r="J676" s="362"/>
      <c r="K676" s="559">
        <f t="shared" si="26"/>
        <v>0</v>
      </c>
      <c r="L676" s="362"/>
      <c r="M676" s="361"/>
      <c r="N676" s="363"/>
      <c r="O676" s="364"/>
      <c r="P676" s="365"/>
      <c r="Q676" s="499"/>
      <c r="R676" s="506"/>
    </row>
    <row r="677" spans="1:18" x14ac:dyDescent="0.25">
      <c r="A677" s="97"/>
      <c r="B677" s="97"/>
      <c r="C677" s="97"/>
      <c r="D677" s="101"/>
      <c r="E677" s="98"/>
      <c r="F677" s="101"/>
      <c r="G677" s="101"/>
      <c r="H677" s="101"/>
      <c r="I677" s="362"/>
      <c r="J677" s="362"/>
      <c r="K677" s="559">
        <f t="shared" si="26"/>
        <v>0</v>
      </c>
      <c r="L677" s="362"/>
      <c r="M677" s="361"/>
      <c r="N677" s="363"/>
      <c r="O677" s="364"/>
      <c r="P677" s="365"/>
      <c r="Q677" s="499"/>
      <c r="R677" s="506"/>
    </row>
    <row r="678" spans="1:18" x14ac:dyDescent="0.25">
      <c r="A678" s="97"/>
      <c r="B678" s="97"/>
      <c r="C678" s="97"/>
      <c r="D678" s="101"/>
      <c r="E678" s="98"/>
      <c r="F678" s="101"/>
      <c r="G678" s="101"/>
      <c r="H678" s="101"/>
      <c r="I678" s="362"/>
      <c r="J678" s="362"/>
      <c r="K678" s="559">
        <f t="shared" si="26"/>
        <v>0</v>
      </c>
      <c r="L678" s="362"/>
      <c r="M678" s="361"/>
      <c r="N678" s="363"/>
      <c r="O678" s="364"/>
      <c r="P678" s="365"/>
      <c r="Q678" s="499"/>
      <c r="R678" s="506"/>
    </row>
    <row r="679" spans="1:18" x14ac:dyDescent="0.25">
      <c r="A679" s="97"/>
      <c r="B679" s="97"/>
      <c r="C679" s="97"/>
      <c r="D679" s="101"/>
      <c r="E679" s="98"/>
      <c r="F679" s="101"/>
      <c r="G679" s="101"/>
      <c r="H679" s="101"/>
      <c r="I679" s="362"/>
      <c r="J679" s="362"/>
      <c r="K679" s="559">
        <f t="shared" si="26"/>
        <v>0</v>
      </c>
      <c r="L679" s="362"/>
      <c r="M679" s="361"/>
      <c r="N679" s="363"/>
      <c r="O679" s="364"/>
      <c r="P679" s="365"/>
      <c r="Q679" s="499"/>
      <c r="R679" s="506"/>
    </row>
    <row r="680" spans="1:18" x14ac:dyDescent="0.25">
      <c r="A680" s="97"/>
      <c r="B680" s="97"/>
      <c r="C680" s="97"/>
      <c r="D680" s="101"/>
      <c r="E680" s="98"/>
      <c r="F680" s="101"/>
      <c r="G680" s="101"/>
      <c r="H680" s="101"/>
      <c r="I680" s="362"/>
      <c r="J680" s="362"/>
      <c r="K680" s="559">
        <f t="shared" si="26"/>
        <v>0</v>
      </c>
      <c r="L680" s="362"/>
      <c r="M680" s="361"/>
      <c r="N680" s="363"/>
      <c r="O680" s="364"/>
      <c r="P680" s="365"/>
      <c r="Q680" s="499"/>
      <c r="R680" s="506"/>
    </row>
    <row r="681" spans="1:18" x14ac:dyDescent="0.25">
      <c r="A681" s="97"/>
      <c r="B681" s="97"/>
      <c r="C681" s="97"/>
      <c r="D681" s="101"/>
      <c r="E681" s="98"/>
      <c r="F681" s="101"/>
      <c r="G681" s="101"/>
      <c r="H681" s="101"/>
      <c r="I681" s="362"/>
      <c r="J681" s="362"/>
      <c r="K681" s="559">
        <f t="shared" si="26"/>
        <v>0</v>
      </c>
      <c r="L681" s="362"/>
      <c r="M681" s="361"/>
      <c r="N681" s="363"/>
      <c r="O681" s="364"/>
      <c r="P681" s="365"/>
      <c r="Q681" s="499"/>
      <c r="R681" s="506"/>
    </row>
    <row r="682" spans="1:18" x14ac:dyDescent="0.25">
      <c r="A682" s="97"/>
      <c r="B682" s="97"/>
      <c r="C682" s="97"/>
      <c r="D682" s="101"/>
      <c r="E682" s="98"/>
      <c r="F682" s="101"/>
      <c r="G682" s="101"/>
      <c r="H682" s="101"/>
      <c r="I682" s="362"/>
      <c r="J682" s="362"/>
      <c r="K682" s="559">
        <f t="shared" si="26"/>
        <v>0</v>
      </c>
      <c r="L682" s="362"/>
      <c r="M682" s="361"/>
      <c r="N682" s="363"/>
      <c r="O682" s="364"/>
      <c r="P682" s="365"/>
      <c r="Q682" s="499"/>
      <c r="R682" s="506"/>
    </row>
    <row r="683" spans="1:18" x14ac:dyDescent="0.25">
      <c r="A683" s="97"/>
      <c r="B683" s="97"/>
      <c r="C683" s="97"/>
      <c r="D683" s="101"/>
      <c r="E683" s="98"/>
      <c r="F683" s="101"/>
      <c r="G683" s="101"/>
      <c r="H683" s="101"/>
      <c r="I683" s="362"/>
      <c r="J683" s="362"/>
      <c r="K683" s="559">
        <f t="shared" si="26"/>
        <v>0</v>
      </c>
      <c r="L683" s="362"/>
      <c r="M683" s="361"/>
      <c r="N683" s="363"/>
      <c r="O683" s="364"/>
      <c r="P683" s="365"/>
      <c r="Q683" s="499"/>
      <c r="R683" s="506"/>
    </row>
    <row r="684" spans="1:18" x14ac:dyDescent="0.25">
      <c r="A684" s="97"/>
      <c r="B684" s="97"/>
      <c r="C684" s="97"/>
      <c r="D684" s="101"/>
      <c r="E684" s="98"/>
      <c r="F684" s="101"/>
      <c r="G684" s="101"/>
      <c r="H684" s="101"/>
      <c r="I684" s="362"/>
      <c r="J684" s="362"/>
      <c r="K684" s="559">
        <f t="shared" si="26"/>
        <v>0</v>
      </c>
      <c r="L684" s="362"/>
      <c r="M684" s="361"/>
      <c r="N684" s="363"/>
      <c r="O684" s="364"/>
      <c r="P684" s="365"/>
      <c r="Q684" s="499"/>
      <c r="R684" s="506"/>
    </row>
    <row r="685" spans="1:18" x14ac:dyDescent="0.25">
      <c r="A685" s="97"/>
      <c r="B685" s="97"/>
      <c r="C685" s="97"/>
      <c r="D685" s="101"/>
      <c r="E685" s="98"/>
      <c r="F685" s="101"/>
      <c r="G685" s="101"/>
      <c r="H685" s="101"/>
      <c r="I685" s="362"/>
      <c r="J685" s="362"/>
      <c r="K685" s="559">
        <f t="shared" si="26"/>
        <v>0</v>
      </c>
      <c r="L685" s="362"/>
      <c r="M685" s="361"/>
      <c r="N685" s="363"/>
      <c r="O685" s="364"/>
      <c r="P685" s="365"/>
      <c r="Q685" s="499"/>
      <c r="R685" s="506"/>
    </row>
    <row r="686" spans="1:18" x14ac:dyDescent="0.25">
      <c r="A686" s="97"/>
      <c r="B686" s="97"/>
      <c r="C686" s="97"/>
      <c r="D686" s="101"/>
      <c r="E686" s="98"/>
      <c r="F686" s="101"/>
      <c r="G686" s="101"/>
      <c r="H686" s="101"/>
      <c r="I686" s="362"/>
      <c r="J686" s="362"/>
      <c r="K686" s="559">
        <f t="shared" si="26"/>
        <v>0</v>
      </c>
      <c r="L686" s="362"/>
      <c r="M686" s="361"/>
      <c r="N686" s="363"/>
      <c r="O686" s="364"/>
      <c r="P686" s="365"/>
      <c r="Q686" s="499"/>
      <c r="R686" s="506"/>
    </row>
    <row r="687" spans="1:18" x14ac:dyDescent="0.25">
      <c r="A687" s="97"/>
      <c r="B687" s="97"/>
      <c r="C687" s="97"/>
      <c r="D687" s="101"/>
      <c r="E687" s="98"/>
      <c r="F687" s="101"/>
      <c r="G687" s="101"/>
      <c r="H687" s="101"/>
      <c r="I687" s="362"/>
      <c r="J687" s="362"/>
      <c r="K687" s="559">
        <f t="shared" si="26"/>
        <v>0</v>
      </c>
      <c r="L687" s="362"/>
      <c r="M687" s="361"/>
      <c r="N687" s="363"/>
      <c r="O687" s="364"/>
      <c r="P687" s="365"/>
      <c r="Q687" s="499"/>
      <c r="R687" s="506"/>
    </row>
    <row r="688" spans="1:18" x14ac:dyDescent="0.25">
      <c r="A688" s="97"/>
      <c r="B688" s="97"/>
      <c r="C688" s="97"/>
      <c r="D688" s="101"/>
      <c r="E688" s="98"/>
      <c r="F688" s="101"/>
      <c r="G688" s="101"/>
      <c r="H688" s="101"/>
      <c r="I688" s="362"/>
      <c r="J688" s="362"/>
      <c r="K688" s="559">
        <f t="shared" si="26"/>
        <v>0</v>
      </c>
      <c r="L688" s="362"/>
      <c r="M688" s="361"/>
      <c r="N688" s="363"/>
      <c r="O688" s="364"/>
      <c r="P688" s="365"/>
      <c r="Q688" s="499"/>
      <c r="R688" s="506"/>
    </row>
    <row r="689" spans="1:18" x14ac:dyDescent="0.25">
      <c r="A689" s="97"/>
      <c r="B689" s="97"/>
      <c r="C689" s="97"/>
      <c r="D689" s="101"/>
      <c r="E689" s="98"/>
      <c r="F689" s="101"/>
      <c r="G689" s="101"/>
      <c r="H689" s="101"/>
      <c r="I689" s="362"/>
      <c r="J689" s="362"/>
      <c r="K689" s="559">
        <f t="shared" si="26"/>
        <v>0</v>
      </c>
      <c r="L689" s="362"/>
      <c r="M689" s="361"/>
      <c r="N689" s="363"/>
      <c r="O689" s="364"/>
      <c r="P689" s="365"/>
      <c r="Q689" s="499"/>
      <c r="R689" s="506"/>
    </row>
    <row r="690" spans="1:18" x14ac:dyDescent="0.25">
      <c r="A690" s="97"/>
      <c r="B690" s="97"/>
      <c r="C690" s="97"/>
      <c r="D690" s="101"/>
      <c r="E690" s="98"/>
      <c r="F690" s="101"/>
      <c r="G690" s="101"/>
      <c r="H690" s="101"/>
      <c r="I690" s="362"/>
      <c r="J690" s="362"/>
      <c r="K690" s="559">
        <f t="shared" si="26"/>
        <v>0</v>
      </c>
      <c r="L690" s="362"/>
      <c r="M690" s="361"/>
      <c r="N690" s="363"/>
      <c r="O690" s="364"/>
      <c r="P690" s="365"/>
      <c r="Q690" s="499"/>
      <c r="R690" s="506"/>
    </row>
    <row r="691" spans="1:18" x14ac:dyDescent="0.25">
      <c r="A691" s="97"/>
      <c r="B691" s="97"/>
      <c r="C691" s="97"/>
      <c r="D691" s="101"/>
      <c r="E691" s="98"/>
      <c r="F691" s="101"/>
      <c r="G691" s="101"/>
      <c r="H691" s="101"/>
      <c r="I691" s="362"/>
      <c r="J691" s="362"/>
      <c r="K691" s="559">
        <f t="shared" si="26"/>
        <v>0</v>
      </c>
      <c r="L691" s="362"/>
      <c r="M691" s="361"/>
      <c r="N691" s="363"/>
      <c r="O691" s="364"/>
      <c r="P691" s="365"/>
      <c r="Q691" s="499"/>
      <c r="R691" s="506"/>
    </row>
    <row r="692" spans="1:18" x14ac:dyDescent="0.25">
      <c r="A692" s="97"/>
      <c r="B692" s="97"/>
      <c r="C692" s="97"/>
      <c r="D692" s="101"/>
      <c r="E692" s="98"/>
      <c r="F692" s="101"/>
      <c r="G692" s="101"/>
      <c r="H692" s="101"/>
      <c r="I692" s="362"/>
      <c r="J692" s="362"/>
      <c r="K692" s="559">
        <f t="shared" si="26"/>
        <v>0</v>
      </c>
      <c r="L692" s="362"/>
      <c r="M692" s="361"/>
      <c r="N692" s="363"/>
      <c r="O692" s="364"/>
      <c r="P692" s="365"/>
      <c r="Q692" s="499"/>
      <c r="R692" s="506"/>
    </row>
    <row r="693" spans="1:18" x14ac:dyDescent="0.25">
      <c r="A693" s="97"/>
      <c r="B693" s="97"/>
      <c r="C693" s="97"/>
      <c r="D693" s="101"/>
      <c r="E693" s="98"/>
      <c r="F693" s="101"/>
      <c r="G693" s="101"/>
      <c r="H693" s="101"/>
      <c r="I693" s="362"/>
      <c r="J693" s="362"/>
      <c r="K693" s="559">
        <f t="shared" si="26"/>
        <v>0</v>
      </c>
      <c r="L693" s="362"/>
      <c r="M693" s="361"/>
      <c r="N693" s="363"/>
      <c r="O693" s="364"/>
      <c r="P693" s="365"/>
      <c r="Q693" s="499"/>
      <c r="R693" s="506"/>
    </row>
    <row r="694" spans="1:18" x14ac:dyDescent="0.25">
      <c r="A694" s="97"/>
      <c r="B694" s="97"/>
      <c r="C694" s="97"/>
      <c r="D694" s="101"/>
      <c r="E694" s="98"/>
      <c r="F694" s="101"/>
      <c r="G694" s="101"/>
      <c r="H694" s="101"/>
      <c r="I694" s="362"/>
      <c r="J694" s="362"/>
      <c r="K694" s="559">
        <f t="shared" si="26"/>
        <v>0</v>
      </c>
      <c r="L694" s="362"/>
      <c r="M694" s="361"/>
      <c r="N694" s="363"/>
      <c r="O694" s="364"/>
      <c r="P694" s="365"/>
      <c r="Q694" s="499"/>
      <c r="R694" s="506"/>
    </row>
    <row r="695" spans="1:18" x14ac:dyDescent="0.25">
      <c r="A695" s="97"/>
      <c r="B695" s="97"/>
      <c r="C695" s="97"/>
      <c r="D695" s="101"/>
      <c r="E695" s="98"/>
      <c r="F695" s="101"/>
      <c r="G695" s="101"/>
      <c r="H695" s="101"/>
      <c r="I695" s="362"/>
      <c r="J695" s="362"/>
      <c r="K695" s="559">
        <f t="shared" si="26"/>
        <v>0</v>
      </c>
      <c r="L695" s="362"/>
      <c r="M695" s="361"/>
      <c r="N695" s="363"/>
      <c r="O695" s="364"/>
      <c r="P695" s="365"/>
      <c r="Q695" s="499"/>
      <c r="R695" s="506"/>
    </row>
    <row r="696" spans="1:18" x14ac:dyDescent="0.25">
      <c r="A696" s="97"/>
      <c r="B696" s="97"/>
      <c r="C696" s="97"/>
      <c r="D696" s="101"/>
      <c r="E696" s="98"/>
      <c r="F696" s="101"/>
      <c r="G696" s="101"/>
      <c r="H696" s="101"/>
      <c r="I696" s="362"/>
      <c r="J696" s="362"/>
      <c r="K696" s="559">
        <f t="shared" si="26"/>
        <v>0</v>
      </c>
      <c r="L696" s="362"/>
      <c r="M696" s="361"/>
      <c r="N696" s="363"/>
      <c r="O696" s="364"/>
      <c r="P696" s="365"/>
      <c r="Q696" s="499"/>
      <c r="R696" s="506"/>
    </row>
    <row r="697" spans="1:18" x14ac:dyDescent="0.25">
      <c r="A697" s="97"/>
      <c r="B697" s="97"/>
      <c r="C697" s="97"/>
      <c r="D697" s="101"/>
      <c r="E697" s="98"/>
      <c r="F697" s="101"/>
      <c r="G697" s="101"/>
      <c r="H697" s="101"/>
      <c r="I697" s="362"/>
      <c r="J697" s="362"/>
      <c r="K697" s="559">
        <f t="shared" si="26"/>
        <v>0</v>
      </c>
      <c r="L697" s="362"/>
      <c r="M697" s="361"/>
      <c r="N697" s="363"/>
      <c r="O697" s="364"/>
      <c r="P697" s="365"/>
      <c r="Q697" s="499"/>
      <c r="R697" s="506"/>
    </row>
    <row r="698" spans="1:18" x14ac:dyDescent="0.25">
      <c r="A698" s="97"/>
      <c r="B698" s="97"/>
      <c r="C698" s="97"/>
      <c r="D698" s="101"/>
      <c r="E698" s="98"/>
      <c r="F698" s="101"/>
      <c r="G698" s="101"/>
      <c r="H698" s="101"/>
      <c r="I698" s="362"/>
      <c r="J698" s="362"/>
      <c r="K698" s="559">
        <f t="shared" si="26"/>
        <v>0</v>
      </c>
      <c r="L698" s="362"/>
      <c r="M698" s="361"/>
      <c r="N698" s="363"/>
      <c r="O698" s="364"/>
      <c r="P698" s="365"/>
      <c r="Q698" s="499"/>
      <c r="R698" s="506"/>
    </row>
    <row r="699" spans="1:18" x14ac:dyDescent="0.25">
      <c r="A699" s="97"/>
      <c r="B699" s="97"/>
      <c r="C699" s="97"/>
      <c r="D699" s="101"/>
      <c r="E699" s="98"/>
      <c r="F699" s="101"/>
      <c r="G699" s="101"/>
      <c r="H699" s="101"/>
      <c r="I699" s="362"/>
      <c r="J699" s="362"/>
      <c r="K699" s="559">
        <f t="shared" si="26"/>
        <v>0</v>
      </c>
      <c r="L699" s="362"/>
      <c r="M699" s="361"/>
      <c r="N699" s="363"/>
      <c r="O699" s="364"/>
      <c r="P699" s="365"/>
      <c r="Q699" s="499"/>
      <c r="R699" s="506"/>
    </row>
    <row r="700" spans="1:18" x14ac:dyDescent="0.25">
      <c r="A700" s="97"/>
      <c r="B700" s="97"/>
      <c r="C700" s="97"/>
      <c r="D700" s="101"/>
      <c r="E700" s="98"/>
      <c r="F700" s="101"/>
      <c r="G700" s="101"/>
      <c r="H700" s="101"/>
      <c r="I700" s="362"/>
      <c r="J700" s="362"/>
      <c r="K700" s="559">
        <f t="shared" si="26"/>
        <v>0</v>
      </c>
      <c r="L700" s="362"/>
      <c r="M700" s="361"/>
      <c r="N700" s="363"/>
      <c r="O700" s="364"/>
      <c r="P700" s="365"/>
      <c r="Q700" s="499"/>
      <c r="R700" s="506"/>
    </row>
    <row r="701" spans="1:18" x14ac:dyDescent="0.25">
      <c r="A701" s="97"/>
      <c r="B701" s="97"/>
      <c r="C701" s="97"/>
      <c r="D701" s="101"/>
      <c r="E701" s="98"/>
      <c r="F701" s="101"/>
      <c r="G701" s="101"/>
      <c r="H701" s="101"/>
      <c r="I701" s="362"/>
      <c r="J701" s="362"/>
      <c r="K701" s="559">
        <f t="shared" si="26"/>
        <v>0</v>
      </c>
      <c r="L701" s="362"/>
      <c r="M701" s="361"/>
      <c r="N701" s="363"/>
      <c r="O701" s="364"/>
      <c r="P701" s="365"/>
      <c r="Q701" s="499"/>
      <c r="R701" s="506"/>
    </row>
    <row r="702" spans="1:18" x14ac:dyDescent="0.25">
      <c r="A702" s="97"/>
      <c r="B702" s="97"/>
      <c r="C702" s="97"/>
      <c r="D702" s="101"/>
      <c r="E702" s="98"/>
      <c r="F702" s="101"/>
      <c r="G702" s="101"/>
      <c r="H702" s="101"/>
      <c r="I702" s="362"/>
      <c r="J702" s="362"/>
      <c r="K702" s="559">
        <f t="shared" si="26"/>
        <v>0</v>
      </c>
      <c r="L702" s="362"/>
      <c r="M702" s="361"/>
      <c r="N702" s="363"/>
      <c r="O702" s="364"/>
      <c r="P702" s="365"/>
      <c r="Q702" s="499"/>
      <c r="R702" s="506"/>
    </row>
    <row r="703" spans="1:18" x14ac:dyDescent="0.25">
      <c r="A703" s="97"/>
      <c r="B703" s="97"/>
      <c r="C703" s="97"/>
      <c r="D703" s="101"/>
      <c r="E703" s="98"/>
      <c r="F703" s="101"/>
      <c r="G703" s="101"/>
      <c r="H703" s="101"/>
      <c r="I703" s="362"/>
      <c r="J703" s="362"/>
      <c r="K703" s="559">
        <f t="shared" si="26"/>
        <v>0</v>
      </c>
      <c r="L703" s="362"/>
      <c r="M703" s="361"/>
      <c r="N703" s="363"/>
      <c r="O703" s="364"/>
      <c r="P703" s="365"/>
      <c r="Q703" s="499"/>
      <c r="R703" s="506"/>
    </row>
    <row r="704" spans="1:18" x14ac:dyDescent="0.25">
      <c r="A704" s="97"/>
      <c r="B704" s="97"/>
      <c r="C704" s="97"/>
      <c r="D704" s="101"/>
      <c r="E704" s="98"/>
      <c r="F704" s="101"/>
      <c r="G704" s="101"/>
      <c r="H704" s="101"/>
      <c r="I704" s="362"/>
      <c r="J704" s="362"/>
      <c r="K704" s="559">
        <f t="shared" si="26"/>
        <v>0</v>
      </c>
      <c r="L704" s="362"/>
      <c r="M704" s="361"/>
      <c r="N704" s="363"/>
      <c r="O704" s="364"/>
      <c r="P704" s="365"/>
      <c r="Q704" s="499"/>
      <c r="R704" s="506"/>
    </row>
    <row r="705" spans="1:18" x14ac:dyDescent="0.25">
      <c r="A705" s="97"/>
      <c r="B705" s="97"/>
      <c r="C705" s="97"/>
      <c r="D705" s="101"/>
      <c r="E705" s="98"/>
      <c r="F705" s="101"/>
      <c r="G705" s="101"/>
      <c r="H705" s="101"/>
      <c r="I705" s="362"/>
      <c r="J705" s="362"/>
      <c r="K705" s="559">
        <f t="shared" si="26"/>
        <v>0</v>
      </c>
      <c r="L705" s="362"/>
      <c r="M705" s="361"/>
      <c r="N705" s="363"/>
      <c r="O705" s="364"/>
      <c r="P705" s="365"/>
      <c r="Q705" s="499"/>
      <c r="R705" s="506"/>
    </row>
    <row r="706" spans="1:18" x14ac:dyDescent="0.25">
      <c r="A706" s="97"/>
      <c r="B706" s="97"/>
      <c r="C706" s="97"/>
      <c r="D706" s="101"/>
      <c r="E706" s="98"/>
      <c r="F706" s="101"/>
      <c r="G706" s="101"/>
      <c r="H706" s="101"/>
      <c r="I706" s="362"/>
      <c r="J706" s="362"/>
      <c r="K706" s="559">
        <f t="shared" si="26"/>
        <v>0</v>
      </c>
      <c r="L706" s="362"/>
      <c r="M706" s="361"/>
      <c r="N706" s="363"/>
      <c r="O706" s="364"/>
      <c r="P706" s="365"/>
      <c r="Q706" s="499"/>
      <c r="R706" s="506"/>
    </row>
    <row r="707" spans="1:18" x14ac:dyDescent="0.25">
      <c r="A707" s="97"/>
      <c r="B707" s="97"/>
      <c r="C707" s="97"/>
      <c r="D707" s="101"/>
      <c r="E707" s="98"/>
      <c r="F707" s="101"/>
      <c r="G707" s="101"/>
      <c r="H707" s="101"/>
      <c r="I707" s="362"/>
      <c r="J707" s="362"/>
      <c r="K707" s="559">
        <f t="shared" si="26"/>
        <v>0</v>
      </c>
      <c r="L707" s="362"/>
      <c r="M707" s="361"/>
      <c r="N707" s="363"/>
      <c r="O707" s="364"/>
      <c r="P707" s="365"/>
      <c r="Q707" s="499"/>
      <c r="R707" s="506"/>
    </row>
    <row r="708" spans="1:18" x14ac:dyDescent="0.25">
      <c r="A708" s="97"/>
      <c r="B708" s="97"/>
      <c r="C708" s="97"/>
      <c r="D708" s="101"/>
      <c r="E708" s="98"/>
      <c r="F708" s="101"/>
      <c r="G708" s="101"/>
      <c r="H708" s="101"/>
      <c r="I708" s="362"/>
      <c r="J708" s="362"/>
      <c r="K708" s="559">
        <f t="shared" si="26"/>
        <v>0</v>
      </c>
      <c r="L708" s="362"/>
      <c r="M708" s="361"/>
      <c r="N708" s="363"/>
      <c r="O708" s="364"/>
      <c r="P708" s="365"/>
      <c r="Q708" s="499"/>
      <c r="R708" s="506"/>
    </row>
    <row r="709" spans="1:18" x14ac:dyDescent="0.25">
      <c r="A709" s="97"/>
      <c r="B709" s="97"/>
      <c r="C709" s="97"/>
      <c r="D709" s="101"/>
      <c r="E709" s="98"/>
      <c r="F709" s="101"/>
      <c r="G709" s="101"/>
      <c r="H709" s="101"/>
      <c r="I709" s="362"/>
      <c r="J709" s="362"/>
      <c r="K709" s="559">
        <f t="shared" si="26"/>
        <v>0</v>
      </c>
      <c r="L709" s="362"/>
      <c r="M709" s="361"/>
      <c r="N709" s="363"/>
      <c r="O709" s="364"/>
      <c r="P709" s="365"/>
      <c r="Q709" s="499"/>
      <c r="R709" s="506"/>
    </row>
    <row r="710" spans="1:18" x14ac:dyDescent="0.25">
      <c r="A710" s="97"/>
      <c r="B710" s="97"/>
      <c r="C710" s="97"/>
      <c r="D710" s="101"/>
      <c r="E710" s="98"/>
      <c r="F710" s="101"/>
      <c r="G710" s="101"/>
      <c r="H710" s="101"/>
      <c r="I710" s="362"/>
      <c r="J710" s="362"/>
      <c r="K710" s="559">
        <f t="shared" si="26"/>
        <v>0</v>
      </c>
      <c r="L710" s="362"/>
      <c r="M710" s="361"/>
      <c r="N710" s="363"/>
      <c r="O710" s="364"/>
      <c r="P710" s="365"/>
      <c r="Q710" s="499"/>
      <c r="R710" s="506"/>
    </row>
    <row r="711" spans="1:18" x14ac:dyDescent="0.25">
      <c r="A711" s="97"/>
      <c r="B711" s="97"/>
      <c r="C711" s="97"/>
      <c r="D711" s="101"/>
      <c r="E711" s="98"/>
      <c r="F711" s="101"/>
      <c r="G711" s="101"/>
      <c r="H711" s="101"/>
      <c r="I711" s="362"/>
      <c r="J711" s="362"/>
      <c r="K711" s="559">
        <f t="shared" si="26"/>
        <v>0</v>
      </c>
      <c r="L711" s="362"/>
      <c r="M711" s="361"/>
      <c r="N711" s="363"/>
      <c r="O711" s="364"/>
      <c r="P711" s="365"/>
      <c r="Q711" s="499"/>
      <c r="R711" s="506"/>
    </row>
    <row r="712" spans="1:18" x14ac:dyDescent="0.25">
      <c r="A712" s="97"/>
      <c r="B712" s="97"/>
      <c r="C712" s="97"/>
      <c r="D712" s="101"/>
      <c r="E712" s="98"/>
      <c r="F712" s="101"/>
      <c r="G712" s="101"/>
      <c r="H712" s="101"/>
      <c r="I712" s="362"/>
      <c r="J712" s="362"/>
      <c r="K712" s="559">
        <f t="shared" si="26"/>
        <v>0</v>
      </c>
      <c r="L712" s="362"/>
      <c r="M712" s="361"/>
      <c r="N712" s="363"/>
      <c r="O712" s="364"/>
      <c r="P712" s="365"/>
      <c r="Q712" s="499"/>
      <c r="R712" s="506"/>
    </row>
    <row r="713" spans="1:18" x14ac:dyDescent="0.25">
      <c r="A713" s="97"/>
      <c r="B713" s="97"/>
      <c r="C713" s="97"/>
      <c r="D713" s="101"/>
      <c r="E713" s="98"/>
      <c r="F713" s="101"/>
      <c r="G713" s="101"/>
      <c r="H713" s="101"/>
      <c r="I713" s="362"/>
      <c r="J713" s="362"/>
      <c r="K713" s="559">
        <f t="shared" si="26"/>
        <v>0</v>
      </c>
      <c r="L713" s="362"/>
      <c r="M713" s="361"/>
      <c r="N713" s="363"/>
      <c r="O713" s="364"/>
      <c r="P713" s="365"/>
      <c r="Q713" s="499"/>
      <c r="R713" s="506"/>
    </row>
    <row r="714" spans="1:18" x14ac:dyDescent="0.25">
      <c r="A714" s="97"/>
      <c r="B714" s="97"/>
      <c r="C714" s="97"/>
      <c r="D714" s="101"/>
      <c r="E714" s="98"/>
      <c r="F714" s="101"/>
      <c r="G714" s="101"/>
      <c r="H714" s="101"/>
      <c r="I714" s="362"/>
      <c r="J714" s="362"/>
      <c r="K714" s="559">
        <f t="shared" si="26"/>
        <v>0</v>
      </c>
      <c r="L714" s="362"/>
      <c r="M714" s="361"/>
      <c r="N714" s="363"/>
      <c r="O714" s="364"/>
      <c r="P714" s="365"/>
      <c r="Q714" s="499"/>
      <c r="R714" s="506"/>
    </row>
    <row r="715" spans="1:18" x14ac:dyDescent="0.25">
      <c r="A715" s="97"/>
      <c r="B715" s="97"/>
      <c r="C715" s="97"/>
      <c r="D715" s="101"/>
      <c r="E715" s="98"/>
      <c r="F715" s="101"/>
      <c r="G715" s="101"/>
      <c r="H715" s="101"/>
      <c r="I715" s="362"/>
      <c r="J715" s="362"/>
      <c r="K715" s="559">
        <f t="shared" si="26"/>
        <v>0</v>
      </c>
      <c r="L715" s="362"/>
      <c r="M715" s="361"/>
      <c r="N715" s="363"/>
      <c r="O715" s="364"/>
      <c r="P715" s="365"/>
      <c r="Q715" s="499"/>
      <c r="R715" s="506"/>
    </row>
    <row r="716" spans="1:18" x14ac:dyDescent="0.25">
      <c r="A716" s="97"/>
      <c r="B716" s="97"/>
      <c r="C716" s="97"/>
      <c r="D716" s="101"/>
      <c r="E716" s="98"/>
      <c r="F716" s="101"/>
      <c r="G716" s="101"/>
      <c r="H716" s="101"/>
      <c r="I716" s="362"/>
      <c r="J716" s="362"/>
      <c r="K716" s="559">
        <f t="shared" ref="K716:K779" si="27">H716-J716</f>
        <v>0</v>
      </c>
      <c r="L716" s="362"/>
      <c r="M716" s="361"/>
      <c r="N716" s="363"/>
      <c r="O716" s="364"/>
      <c r="P716" s="365"/>
      <c r="Q716" s="499"/>
      <c r="R716" s="506"/>
    </row>
    <row r="717" spans="1:18" x14ac:dyDescent="0.25">
      <c r="A717" s="97"/>
      <c r="B717" s="97"/>
      <c r="C717" s="97"/>
      <c r="D717" s="101"/>
      <c r="E717" s="98"/>
      <c r="F717" s="101"/>
      <c r="G717" s="101"/>
      <c r="H717" s="101"/>
      <c r="I717" s="362"/>
      <c r="J717" s="362"/>
      <c r="K717" s="559">
        <f t="shared" si="27"/>
        <v>0</v>
      </c>
      <c r="L717" s="362"/>
      <c r="M717" s="361"/>
      <c r="N717" s="363"/>
      <c r="O717" s="364"/>
      <c r="P717" s="365"/>
      <c r="Q717" s="499"/>
      <c r="R717" s="506"/>
    </row>
    <row r="718" spans="1:18" x14ac:dyDescent="0.25">
      <c r="A718" s="97"/>
      <c r="B718" s="97"/>
      <c r="C718" s="97"/>
      <c r="D718" s="101"/>
      <c r="E718" s="98"/>
      <c r="F718" s="101"/>
      <c r="G718" s="101"/>
      <c r="H718" s="101"/>
      <c r="I718" s="362"/>
      <c r="J718" s="362"/>
      <c r="K718" s="559">
        <f t="shared" si="27"/>
        <v>0</v>
      </c>
      <c r="L718" s="362"/>
      <c r="M718" s="361"/>
      <c r="N718" s="363"/>
      <c r="O718" s="364"/>
      <c r="P718" s="365"/>
      <c r="Q718" s="499"/>
      <c r="R718" s="506"/>
    </row>
    <row r="719" spans="1:18" x14ac:dyDescent="0.25">
      <c r="A719" s="97"/>
      <c r="B719" s="97"/>
      <c r="C719" s="97"/>
      <c r="D719" s="101"/>
      <c r="E719" s="98"/>
      <c r="F719" s="101"/>
      <c r="G719" s="101"/>
      <c r="H719" s="101"/>
      <c r="I719" s="362"/>
      <c r="J719" s="362"/>
      <c r="K719" s="559">
        <f t="shared" si="27"/>
        <v>0</v>
      </c>
      <c r="L719" s="362"/>
      <c r="M719" s="361"/>
      <c r="N719" s="363"/>
      <c r="O719" s="364"/>
      <c r="P719" s="365"/>
      <c r="Q719" s="499"/>
      <c r="R719" s="506"/>
    </row>
    <row r="720" spans="1:18" x14ac:dyDescent="0.25">
      <c r="A720" s="97"/>
      <c r="B720" s="97"/>
      <c r="C720" s="97"/>
      <c r="D720" s="101"/>
      <c r="E720" s="98"/>
      <c r="F720" s="101"/>
      <c r="G720" s="101"/>
      <c r="H720" s="101"/>
      <c r="I720" s="362"/>
      <c r="J720" s="362"/>
      <c r="K720" s="559">
        <f t="shared" si="27"/>
        <v>0</v>
      </c>
      <c r="L720" s="362"/>
      <c r="M720" s="361"/>
      <c r="N720" s="363"/>
      <c r="O720" s="364"/>
      <c r="P720" s="365"/>
      <c r="Q720" s="499"/>
      <c r="R720" s="506"/>
    </row>
    <row r="721" spans="1:18" x14ac:dyDescent="0.25">
      <c r="A721" s="97"/>
      <c r="B721" s="97"/>
      <c r="C721" s="97"/>
      <c r="D721" s="101"/>
      <c r="E721" s="98"/>
      <c r="F721" s="101"/>
      <c r="G721" s="101"/>
      <c r="H721" s="101"/>
      <c r="I721" s="362"/>
      <c r="J721" s="362"/>
      <c r="K721" s="559">
        <f t="shared" si="27"/>
        <v>0</v>
      </c>
      <c r="L721" s="362"/>
      <c r="M721" s="361"/>
      <c r="N721" s="363"/>
      <c r="O721" s="364"/>
      <c r="P721" s="365"/>
      <c r="Q721" s="499"/>
      <c r="R721" s="506"/>
    </row>
    <row r="722" spans="1:18" x14ac:dyDescent="0.25">
      <c r="A722" s="97"/>
      <c r="B722" s="97"/>
      <c r="C722" s="97"/>
      <c r="D722" s="101"/>
      <c r="E722" s="98"/>
      <c r="F722" s="101"/>
      <c r="G722" s="101"/>
      <c r="H722" s="101"/>
      <c r="I722" s="362"/>
      <c r="J722" s="362"/>
      <c r="K722" s="559">
        <f t="shared" si="27"/>
        <v>0</v>
      </c>
      <c r="L722" s="362"/>
      <c r="M722" s="361"/>
      <c r="N722" s="363"/>
      <c r="O722" s="364"/>
      <c r="P722" s="365"/>
      <c r="Q722" s="499"/>
      <c r="R722" s="506"/>
    </row>
    <row r="723" spans="1:18" x14ac:dyDescent="0.25">
      <c r="A723" s="97"/>
      <c r="B723" s="97"/>
      <c r="C723" s="97"/>
      <c r="D723" s="101"/>
      <c r="E723" s="98"/>
      <c r="F723" s="101"/>
      <c r="G723" s="101"/>
      <c r="H723" s="101"/>
      <c r="I723" s="362"/>
      <c r="J723" s="362"/>
      <c r="K723" s="559">
        <f t="shared" si="27"/>
        <v>0</v>
      </c>
      <c r="L723" s="362"/>
      <c r="M723" s="361"/>
      <c r="N723" s="363"/>
      <c r="O723" s="364"/>
      <c r="P723" s="365"/>
      <c r="Q723" s="499"/>
      <c r="R723" s="506"/>
    </row>
    <row r="724" spans="1:18" x14ac:dyDescent="0.25">
      <c r="A724" s="97"/>
      <c r="B724" s="97"/>
      <c r="C724" s="97"/>
      <c r="D724" s="101"/>
      <c r="E724" s="98"/>
      <c r="F724" s="101"/>
      <c r="G724" s="101"/>
      <c r="H724" s="101"/>
      <c r="I724" s="362"/>
      <c r="J724" s="362"/>
      <c r="K724" s="559">
        <f t="shared" si="27"/>
        <v>0</v>
      </c>
      <c r="L724" s="362"/>
      <c r="M724" s="361"/>
      <c r="N724" s="363"/>
      <c r="O724" s="364"/>
      <c r="P724" s="365"/>
      <c r="Q724" s="499"/>
      <c r="R724" s="506"/>
    </row>
    <row r="725" spans="1:18" x14ac:dyDescent="0.25">
      <c r="A725" s="97"/>
      <c r="B725" s="97"/>
      <c r="C725" s="97"/>
      <c r="D725" s="101"/>
      <c r="E725" s="98"/>
      <c r="F725" s="101"/>
      <c r="G725" s="101"/>
      <c r="H725" s="101"/>
      <c r="I725" s="362"/>
      <c r="J725" s="362"/>
      <c r="K725" s="559">
        <f t="shared" si="27"/>
        <v>0</v>
      </c>
      <c r="L725" s="362"/>
      <c r="M725" s="361"/>
      <c r="N725" s="363"/>
      <c r="O725" s="364"/>
      <c r="P725" s="365"/>
      <c r="Q725" s="499"/>
      <c r="R725" s="506"/>
    </row>
    <row r="726" spans="1:18" x14ac:dyDescent="0.25">
      <c r="A726" s="97"/>
      <c r="B726" s="97"/>
      <c r="C726" s="97"/>
      <c r="D726" s="101"/>
      <c r="E726" s="98"/>
      <c r="F726" s="101"/>
      <c r="G726" s="101"/>
      <c r="H726" s="101"/>
      <c r="I726" s="362"/>
      <c r="J726" s="362"/>
      <c r="K726" s="559">
        <f t="shared" si="27"/>
        <v>0</v>
      </c>
      <c r="L726" s="362"/>
      <c r="M726" s="361"/>
      <c r="N726" s="363"/>
      <c r="O726" s="364"/>
      <c r="P726" s="365"/>
      <c r="Q726" s="499"/>
      <c r="R726" s="506"/>
    </row>
    <row r="727" spans="1:18" x14ac:dyDescent="0.25">
      <c r="A727" s="97"/>
      <c r="B727" s="97"/>
      <c r="C727" s="97"/>
      <c r="D727" s="101"/>
      <c r="E727" s="98"/>
      <c r="F727" s="101"/>
      <c r="G727" s="101"/>
      <c r="H727" s="101"/>
      <c r="I727" s="362"/>
      <c r="J727" s="362"/>
      <c r="K727" s="559">
        <f t="shared" si="27"/>
        <v>0</v>
      </c>
      <c r="L727" s="362"/>
      <c r="M727" s="361"/>
      <c r="N727" s="363"/>
      <c r="O727" s="364"/>
      <c r="P727" s="365"/>
      <c r="Q727" s="499"/>
      <c r="R727" s="506"/>
    </row>
    <row r="728" spans="1:18" x14ac:dyDescent="0.25">
      <c r="A728" s="97"/>
      <c r="B728" s="97"/>
      <c r="C728" s="97"/>
      <c r="D728" s="101"/>
      <c r="E728" s="98"/>
      <c r="F728" s="101"/>
      <c r="G728" s="101"/>
      <c r="H728" s="101"/>
      <c r="I728" s="362"/>
      <c r="J728" s="362"/>
      <c r="K728" s="559">
        <f t="shared" si="27"/>
        <v>0</v>
      </c>
      <c r="L728" s="362"/>
      <c r="M728" s="361"/>
      <c r="N728" s="363"/>
      <c r="O728" s="364"/>
      <c r="P728" s="365"/>
      <c r="Q728" s="499"/>
      <c r="R728" s="506"/>
    </row>
    <row r="729" spans="1:18" x14ac:dyDescent="0.25">
      <c r="A729" s="97"/>
      <c r="B729" s="97"/>
      <c r="C729" s="97"/>
      <c r="D729" s="101"/>
      <c r="E729" s="98"/>
      <c r="F729" s="101"/>
      <c r="G729" s="101"/>
      <c r="H729" s="101"/>
      <c r="I729" s="362"/>
      <c r="J729" s="362"/>
      <c r="K729" s="559">
        <f t="shared" si="27"/>
        <v>0</v>
      </c>
      <c r="L729" s="362"/>
      <c r="M729" s="361"/>
      <c r="N729" s="363"/>
      <c r="O729" s="364"/>
      <c r="P729" s="365"/>
      <c r="Q729" s="499"/>
      <c r="R729" s="506"/>
    </row>
    <row r="730" spans="1:18" x14ac:dyDescent="0.25">
      <c r="A730" s="97"/>
      <c r="B730" s="97"/>
      <c r="C730" s="97"/>
      <c r="D730" s="101"/>
      <c r="E730" s="98"/>
      <c r="F730" s="101"/>
      <c r="G730" s="101"/>
      <c r="H730" s="101"/>
      <c r="I730" s="362"/>
      <c r="J730" s="362"/>
      <c r="K730" s="559">
        <f t="shared" si="27"/>
        <v>0</v>
      </c>
      <c r="L730" s="362"/>
      <c r="M730" s="361"/>
      <c r="N730" s="363"/>
      <c r="O730" s="364"/>
      <c r="P730" s="365"/>
      <c r="Q730" s="499"/>
      <c r="R730" s="506"/>
    </row>
    <row r="731" spans="1:18" x14ac:dyDescent="0.25">
      <c r="A731" s="97"/>
      <c r="B731" s="97"/>
      <c r="C731" s="97"/>
      <c r="D731" s="101"/>
      <c r="E731" s="98"/>
      <c r="F731" s="101"/>
      <c r="G731" s="101"/>
      <c r="H731" s="101"/>
      <c r="I731" s="362"/>
      <c r="J731" s="362"/>
      <c r="K731" s="559">
        <f t="shared" si="27"/>
        <v>0</v>
      </c>
      <c r="L731" s="362"/>
      <c r="M731" s="361"/>
      <c r="N731" s="363"/>
      <c r="O731" s="364"/>
      <c r="P731" s="365"/>
      <c r="Q731" s="499"/>
      <c r="R731" s="506"/>
    </row>
    <row r="732" spans="1:18" x14ac:dyDescent="0.25">
      <c r="A732" s="97"/>
      <c r="B732" s="97"/>
      <c r="C732" s="97"/>
      <c r="D732" s="101"/>
      <c r="E732" s="98"/>
      <c r="F732" s="101"/>
      <c r="G732" s="101"/>
      <c r="H732" s="101"/>
      <c r="I732" s="362"/>
      <c r="J732" s="362"/>
      <c r="K732" s="559">
        <f t="shared" si="27"/>
        <v>0</v>
      </c>
      <c r="L732" s="362"/>
      <c r="M732" s="361"/>
      <c r="N732" s="363"/>
      <c r="O732" s="364"/>
      <c r="P732" s="365"/>
      <c r="Q732" s="499"/>
      <c r="R732" s="506"/>
    </row>
    <row r="733" spans="1:18" x14ac:dyDescent="0.25">
      <c r="A733" s="97"/>
      <c r="B733" s="97"/>
      <c r="C733" s="97"/>
      <c r="D733" s="101"/>
      <c r="E733" s="98"/>
      <c r="F733" s="101"/>
      <c r="G733" s="101"/>
      <c r="H733" s="101"/>
      <c r="I733" s="362"/>
      <c r="J733" s="362"/>
      <c r="K733" s="559">
        <f t="shared" si="27"/>
        <v>0</v>
      </c>
      <c r="L733" s="362"/>
      <c r="M733" s="361"/>
      <c r="N733" s="363"/>
      <c r="O733" s="364"/>
      <c r="P733" s="365"/>
      <c r="Q733" s="499"/>
      <c r="R733" s="506"/>
    </row>
    <row r="734" spans="1:18" x14ac:dyDescent="0.25">
      <c r="A734" s="97"/>
      <c r="B734" s="97"/>
      <c r="C734" s="97"/>
      <c r="D734" s="101"/>
      <c r="E734" s="98"/>
      <c r="F734" s="101"/>
      <c r="G734" s="101"/>
      <c r="H734" s="101"/>
      <c r="I734" s="362"/>
      <c r="J734" s="362"/>
      <c r="K734" s="559">
        <f t="shared" si="27"/>
        <v>0</v>
      </c>
      <c r="L734" s="362"/>
      <c r="M734" s="361"/>
      <c r="N734" s="363"/>
      <c r="O734" s="364"/>
      <c r="P734" s="365"/>
      <c r="Q734" s="499"/>
      <c r="R734" s="506"/>
    </row>
    <row r="735" spans="1:18" x14ac:dyDescent="0.25">
      <c r="A735" s="97"/>
      <c r="B735" s="97"/>
      <c r="C735" s="97"/>
      <c r="D735" s="101"/>
      <c r="E735" s="98"/>
      <c r="F735" s="101"/>
      <c r="G735" s="101"/>
      <c r="H735" s="101"/>
      <c r="I735" s="362"/>
      <c r="J735" s="362"/>
      <c r="K735" s="559">
        <f t="shared" si="27"/>
        <v>0</v>
      </c>
      <c r="L735" s="362"/>
      <c r="M735" s="361"/>
      <c r="N735" s="363"/>
      <c r="O735" s="364"/>
      <c r="P735" s="365"/>
      <c r="Q735" s="499"/>
      <c r="R735" s="506"/>
    </row>
    <row r="736" spans="1:18" x14ac:dyDescent="0.25">
      <c r="A736" s="97"/>
      <c r="B736" s="97"/>
      <c r="C736" s="97"/>
      <c r="D736" s="101"/>
      <c r="E736" s="98"/>
      <c r="F736" s="101"/>
      <c r="G736" s="101"/>
      <c r="H736" s="101"/>
      <c r="I736" s="362"/>
      <c r="J736" s="362"/>
      <c r="K736" s="559">
        <f t="shared" si="27"/>
        <v>0</v>
      </c>
      <c r="L736" s="362"/>
      <c r="M736" s="361"/>
      <c r="N736" s="363"/>
      <c r="O736" s="364"/>
      <c r="P736" s="365"/>
      <c r="Q736" s="499"/>
      <c r="R736" s="506"/>
    </row>
    <row r="737" spans="1:18" x14ac:dyDescent="0.25">
      <c r="A737" s="97"/>
      <c r="B737" s="97"/>
      <c r="C737" s="97"/>
      <c r="D737" s="101"/>
      <c r="E737" s="98"/>
      <c r="F737" s="101"/>
      <c r="G737" s="101"/>
      <c r="H737" s="101"/>
      <c r="I737" s="362"/>
      <c r="J737" s="362"/>
      <c r="K737" s="559">
        <f t="shared" si="27"/>
        <v>0</v>
      </c>
      <c r="L737" s="362"/>
      <c r="M737" s="361"/>
      <c r="N737" s="363"/>
      <c r="O737" s="364"/>
      <c r="P737" s="365"/>
      <c r="Q737" s="499"/>
      <c r="R737" s="506"/>
    </row>
    <row r="738" spans="1:18" x14ac:dyDescent="0.25">
      <c r="A738" s="97"/>
      <c r="B738" s="97"/>
      <c r="C738" s="97"/>
      <c r="D738" s="101"/>
      <c r="E738" s="98"/>
      <c r="F738" s="101"/>
      <c r="G738" s="101"/>
      <c r="H738" s="101"/>
      <c r="I738" s="362"/>
      <c r="J738" s="362"/>
      <c r="K738" s="559">
        <f t="shared" si="27"/>
        <v>0</v>
      </c>
      <c r="L738" s="362"/>
      <c r="M738" s="361"/>
      <c r="N738" s="363"/>
      <c r="O738" s="364"/>
      <c r="P738" s="365"/>
      <c r="Q738" s="499"/>
      <c r="R738" s="506"/>
    </row>
    <row r="739" spans="1:18" x14ac:dyDescent="0.25">
      <c r="A739" s="97"/>
      <c r="B739" s="97"/>
      <c r="C739" s="97"/>
      <c r="D739" s="101"/>
      <c r="E739" s="98"/>
      <c r="F739" s="101"/>
      <c r="G739" s="101"/>
      <c r="H739" s="101"/>
      <c r="I739" s="362"/>
      <c r="J739" s="362"/>
      <c r="K739" s="559">
        <f t="shared" si="27"/>
        <v>0</v>
      </c>
      <c r="L739" s="362"/>
      <c r="M739" s="361"/>
      <c r="N739" s="363"/>
      <c r="O739" s="364"/>
      <c r="P739" s="365"/>
      <c r="Q739" s="499"/>
      <c r="R739" s="506"/>
    </row>
    <row r="740" spans="1:18" x14ac:dyDescent="0.25">
      <c r="A740" s="97"/>
      <c r="B740" s="97"/>
      <c r="C740" s="97"/>
      <c r="D740" s="101"/>
      <c r="E740" s="98"/>
      <c r="F740" s="101"/>
      <c r="G740" s="101"/>
      <c r="H740" s="101"/>
      <c r="I740" s="362"/>
      <c r="J740" s="362"/>
      <c r="K740" s="559">
        <f t="shared" si="27"/>
        <v>0</v>
      </c>
      <c r="L740" s="362"/>
      <c r="M740" s="361"/>
      <c r="N740" s="363"/>
      <c r="O740" s="364"/>
      <c r="P740" s="365"/>
      <c r="Q740" s="499"/>
      <c r="R740" s="506"/>
    </row>
    <row r="741" spans="1:18" x14ac:dyDescent="0.25">
      <c r="A741" s="97"/>
      <c r="B741" s="97"/>
      <c r="C741" s="97"/>
      <c r="D741" s="101"/>
      <c r="E741" s="98"/>
      <c r="F741" s="101"/>
      <c r="G741" s="101"/>
      <c r="H741" s="101"/>
      <c r="I741" s="362"/>
      <c r="J741" s="362"/>
      <c r="K741" s="559">
        <f t="shared" si="27"/>
        <v>0</v>
      </c>
      <c r="L741" s="362"/>
      <c r="M741" s="361"/>
      <c r="N741" s="363"/>
      <c r="O741" s="364"/>
      <c r="P741" s="365"/>
      <c r="Q741" s="499"/>
      <c r="R741" s="506"/>
    </row>
    <row r="742" spans="1:18" x14ac:dyDescent="0.25">
      <c r="A742" s="97"/>
      <c r="B742" s="97"/>
      <c r="C742" s="97"/>
      <c r="D742" s="101"/>
      <c r="E742" s="98"/>
      <c r="F742" s="101"/>
      <c r="G742" s="101"/>
      <c r="H742" s="101"/>
      <c r="I742" s="362"/>
      <c r="J742" s="362"/>
      <c r="K742" s="559">
        <f t="shared" si="27"/>
        <v>0</v>
      </c>
      <c r="L742" s="362"/>
      <c r="M742" s="361"/>
      <c r="N742" s="363"/>
      <c r="O742" s="364"/>
      <c r="P742" s="365"/>
      <c r="Q742" s="499"/>
      <c r="R742" s="506"/>
    </row>
    <row r="743" spans="1:18" x14ac:dyDescent="0.25">
      <c r="A743" s="97"/>
      <c r="B743" s="97"/>
      <c r="C743" s="97"/>
      <c r="D743" s="101"/>
      <c r="E743" s="98"/>
      <c r="F743" s="101"/>
      <c r="G743" s="101"/>
      <c r="H743" s="101"/>
      <c r="I743" s="362"/>
      <c r="J743" s="362"/>
      <c r="K743" s="559">
        <f t="shared" si="27"/>
        <v>0</v>
      </c>
      <c r="L743" s="362"/>
      <c r="M743" s="361"/>
      <c r="N743" s="363"/>
      <c r="O743" s="364"/>
      <c r="P743" s="365"/>
      <c r="Q743" s="499"/>
      <c r="R743" s="506"/>
    </row>
    <row r="744" spans="1:18" x14ac:dyDescent="0.25">
      <c r="A744" s="97"/>
      <c r="B744" s="97"/>
      <c r="C744" s="97"/>
      <c r="D744" s="101"/>
      <c r="E744" s="98"/>
      <c r="F744" s="101"/>
      <c r="G744" s="101"/>
      <c r="H744" s="101"/>
      <c r="I744" s="362"/>
      <c r="J744" s="362"/>
      <c r="K744" s="559">
        <f t="shared" si="27"/>
        <v>0</v>
      </c>
      <c r="L744" s="362"/>
      <c r="M744" s="361"/>
      <c r="N744" s="363"/>
      <c r="O744" s="364"/>
      <c r="P744" s="365"/>
      <c r="Q744" s="499"/>
      <c r="R744" s="506"/>
    </row>
    <row r="745" spans="1:18" x14ac:dyDescent="0.25">
      <c r="A745" s="97"/>
      <c r="B745" s="97"/>
      <c r="C745" s="97"/>
      <c r="D745" s="101"/>
      <c r="E745" s="98"/>
      <c r="F745" s="101"/>
      <c r="G745" s="101"/>
      <c r="H745" s="101"/>
      <c r="I745" s="362"/>
      <c r="J745" s="362"/>
      <c r="K745" s="559">
        <f t="shared" si="27"/>
        <v>0</v>
      </c>
      <c r="L745" s="362"/>
      <c r="M745" s="361"/>
      <c r="N745" s="363"/>
      <c r="O745" s="364"/>
      <c r="P745" s="365"/>
      <c r="Q745" s="499"/>
      <c r="R745" s="506"/>
    </row>
    <row r="746" spans="1:18" x14ac:dyDescent="0.25">
      <c r="A746" s="97"/>
      <c r="B746" s="97"/>
      <c r="C746" s="97"/>
      <c r="D746" s="101"/>
      <c r="E746" s="98"/>
      <c r="F746" s="101"/>
      <c r="G746" s="101"/>
      <c r="H746" s="101"/>
      <c r="I746" s="362"/>
      <c r="J746" s="362"/>
      <c r="K746" s="559">
        <f t="shared" si="27"/>
        <v>0</v>
      </c>
      <c r="L746" s="362"/>
      <c r="M746" s="361"/>
      <c r="N746" s="363"/>
      <c r="O746" s="364"/>
      <c r="P746" s="365"/>
      <c r="Q746" s="499"/>
      <c r="R746" s="506"/>
    </row>
    <row r="747" spans="1:18" x14ac:dyDescent="0.25">
      <c r="A747" s="97"/>
      <c r="B747" s="97"/>
      <c r="C747" s="97"/>
      <c r="D747" s="101"/>
      <c r="E747" s="98"/>
      <c r="F747" s="101"/>
      <c r="G747" s="101"/>
      <c r="H747" s="101"/>
      <c r="I747" s="362"/>
      <c r="J747" s="362"/>
      <c r="K747" s="559">
        <f t="shared" si="27"/>
        <v>0</v>
      </c>
      <c r="L747" s="362"/>
      <c r="M747" s="361"/>
      <c r="N747" s="363"/>
      <c r="O747" s="364"/>
      <c r="P747" s="365"/>
      <c r="Q747" s="499"/>
      <c r="R747" s="506"/>
    </row>
    <row r="748" spans="1:18" x14ac:dyDescent="0.25">
      <c r="A748" s="97"/>
      <c r="B748" s="97"/>
      <c r="C748" s="97"/>
      <c r="D748" s="101"/>
      <c r="E748" s="98"/>
      <c r="F748" s="101"/>
      <c r="G748" s="101"/>
      <c r="H748" s="101"/>
      <c r="I748" s="362"/>
      <c r="J748" s="362"/>
      <c r="K748" s="559">
        <f t="shared" si="27"/>
        <v>0</v>
      </c>
      <c r="L748" s="362"/>
      <c r="M748" s="361"/>
      <c r="N748" s="363"/>
      <c r="O748" s="364"/>
      <c r="P748" s="365"/>
      <c r="Q748" s="499"/>
      <c r="R748" s="506"/>
    </row>
    <row r="749" spans="1:18" x14ac:dyDescent="0.25">
      <c r="A749" s="97"/>
      <c r="B749" s="97"/>
      <c r="C749" s="97"/>
      <c r="D749" s="101"/>
      <c r="E749" s="98"/>
      <c r="F749" s="101"/>
      <c r="G749" s="101"/>
      <c r="H749" s="101"/>
      <c r="I749" s="362"/>
      <c r="J749" s="362"/>
      <c r="K749" s="559">
        <f t="shared" si="27"/>
        <v>0</v>
      </c>
      <c r="L749" s="362"/>
      <c r="M749" s="361"/>
      <c r="N749" s="363"/>
      <c r="O749" s="364"/>
      <c r="P749" s="365"/>
      <c r="Q749" s="499"/>
      <c r="R749" s="506"/>
    </row>
    <row r="750" spans="1:18" x14ac:dyDescent="0.25">
      <c r="A750" s="97"/>
      <c r="B750" s="97"/>
      <c r="C750" s="97"/>
      <c r="D750" s="101"/>
      <c r="E750" s="98"/>
      <c r="F750" s="101"/>
      <c r="G750" s="101"/>
      <c r="H750" s="101"/>
      <c r="I750" s="362"/>
      <c r="J750" s="362"/>
      <c r="K750" s="559">
        <f t="shared" si="27"/>
        <v>0</v>
      </c>
      <c r="L750" s="362"/>
      <c r="M750" s="361"/>
      <c r="N750" s="363"/>
      <c r="O750" s="364"/>
      <c r="P750" s="365"/>
      <c r="Q750" s="499"/>
      <c r="R750" s="506"/>
    </row>
    <row r="751" spans="1:18" x14ac:dyDescent="0.25">
      <c r="A751" s="97"/>
      <c r="B751" s="97"/>
      <c r="C751" s="97"/>
      <c r="D751" s="101"/>
      <c r="E751" s="98"/>
      <c r="F751" s="101"/>
      <c r="G751" s="101"/>
      <c r="H751" s="101"/>
      <c r="I751" s="362"/>
      <c r="J751" s="362"/>
      <c r="K751" s="559">
        <f t="shared" si="27"/>
        <v>0</v>
      </c>
      <c r="L751" s="362"/>
      <c r="M751" s="361"/>
      <c r="N751" s="363"/>
      <c r="O751" s="364"/>
      <c r="P751" s="365"/>
      <c r="Q751" s="499"/>
      <c r="R751" s="506"/>
    </row>
    <row r="752" spans="1:18" x14ac:dyDescent="0.25">
      <c r="A752" s="97"/>
      <c r="B752" s="97"/>
      <c r="C752" s="97"/>
      <c r="D752" s="101"/>
      <c r="E752" s="98"/>
      <c r="F752" s="101"/>
      <c r="G752" s="101"/>
      <c r="H752" s="101"/>
      <c r="I752" s="362"/>
      <c r="J752" s="362"/>
      <c r="K752" s="559">
        <f t="shared" si="27"/>
        <v>0</v>
      </c>
      <c r="L752" s="362"/>
      <c r="M752" s="361"/>
      <c r="N752" s="363"/>
      <c r="O752" s="364"/>
      <c r="P752" s="365"/>
      <c r="Q752" s="499"/>
      <c r="R752" s="506"/>
    </row>
    <row r="753" spans="1:18" x14ac:dyDescent="0.25">
      <c r="A753" s="97"/>
      <c r="B753" s="97"/>
      <c r="C753" s="97"/>
      <c r="D753" s="101"/>
      <c r="E753" s="98"/>
      <c r="F753" s="101"/>
      <c r="G753" s="101"/>
      <c r="H753" s="101"/>
      <c r="I753" s="362"/>
      <c r="J753" s="362"/>
      <c r="K753" s="559">
        <f t="shared" si="27"/>
        <v>0</v>
      </c>
      <c r="L753" s="362"/>
      <c r="M753" s="361"/>
      <c r="N753" s="363"/>
      <c r="O753" s="364"/>
      <c r="P753" s="365"/>
      <c r="Q753" s="499"/>
      <c r="R753" s="506"/>
    </row>
    <row r="754" spans="1:18" x14ac:dyDescent="0.25">
      <c r="A754" s="97"/>
      <c r="B754" s="97"/>
      <c r="C754" s="97"/>
      <c r="D754" s="101"/>
      <c r="E754" s="98"/>
      <c r="F754" s="101"/>
      <c r="G754" s="101"/>
      <c r="H754" s="101"/>
      <c r="I754" s="362"/>
      <c r="J754" s="362"/>
      <c r="K754" s="559">
        <f t="shared" si="27"/>
        <v>0</v>
      </c>
      <c r="L754" s="362"/>
      <c r="M754" s="361"/>
      <c r="N754" s="363"/>
      <c r="O754" s="364"/>
      <c r="P754" s="365"/>
      <c r="Q754" s="499"/>
      <c r="R754" s="506"/>
    </row>
    <row r="755" spans="1:18" x14ac:dyDescent="0.25">
      <c r="A755" s="97"/>
      <c r="B755" s="97"/>
      <c r="C755" s="97"/>
      <c r="D755" s="101"/>
      <c r="E755" s="98"/>
      <c r="F755" s="101"/>
      <c r="G755" s="101"/>
      <c r="H755" s="101"/>
      <c r="I755" s="362"/>
      <c r="J755" s="362"/>
      <c r="K755" s="559">
        <f t="shared" si="27"/>
        <v>0</v>
      </c>
      <c r="L755" s="362"/>
      <c r="M755" s="361"/>
      <c r="N755" s="363"/>
      <c r="O755" s="364"/>
      <c r="P755" s="365"/>
      <c r="Q755" s="499"/>
      <c r="R755" s="506"/>
    </row>
    <row r="756" spans="1:18" x14ac:dyDescent="0.25">
      <c r="A756" s="97"/>
      <c r="B756" s="97"/>
      <c r="C756" s="97"/>
      <c r="D756" s="101"/>
      <c r="E756" s="98"/>
      <c r="F756" s="101"/>
      <c r="G756" s="101"/>
      <c r="H756" s="101"/>
      <c r="I756" s="362"/>
      <c r="J756" s="362"/>
      <c r="K756" s="559">
        <f t="shared" si="27"/>
        <v>0</v>
      </c>
      <c r="L756" s="362"/>
      <c r="M756" s="361"/>
      <c r="N756" s="363"/>
      <c r="O756" s="364"/>
      <c r="P756" s="365"/>
      <c r="Q756" s="499"/>
      <c r="R756" s="506"/>
    </row>
    <row r="757" spans="1:18" x14ac:dyDescent="0.25">
      <c r="A757" s="97"/>
      <c r="B757" s="97"/>
      <c r="C757" s="97"/>
      <c r="D757" s="101"/>
      <c r="E757" s="98"/>
      <c r="F757" s="101"/>
      <c r="G757" s="101"/>
      <c r="H757" s="101"/>
      <c r="I757" s="362"/>
      <c r="J757" s="362"/>
      <c r="K757" s="559">
        <f t="shared" si="27"/>
        <v>0</v>
      </c>
      <c r="L757" s="362"/>
      <c r="M757" s="361"/>
      <c r="N757" s="363"/>
      <c r="O757" s="364"/>
      <c r="P757" s="365"/>
      <c r="Q757" s="499"/>
      <c r="R757" s="506"/>
    </row>
    <row r="758" spans="1:18" x14ac:dyDescent="0.25">
      <c r="A758" s="97"/>
      <c r="B758" s="97"/>
      <c r="C758" s="97"/>
      <c r="D758" s="101"/>
      <c r="E758" s="98"/>
      <c r="F758" s="101"/>
      <c r="G758" s="101"/>
      <c r="H758" s="101"/>
      <c r="I758" s="362"/>
      <c r="J758" s="362"/>
      <c r="K758" s="559">
        <f t="shared" si="27"/>
        <v>0</v>
      </c>
      <c r="L758" s="362"/>
      <c r="M758" s="361"/>
      <c r="N758" s="363"/>
      <c r="O758" s="364"/>
      <c r="P758" s="365"/>
      <c r="Q758" s="499"/>
      <c r="R758" s="506"/>
    </row>
    <row r="759" spans="1:18" x14ac:dyDescent="0.25">
      <c r="A759" s="97"/>
      <c r="B759" s="97"/>
      <c r="C759" s="97"/>
      <c r="D759" s="101"/>
      <c r="E759" s="98"/>
      <c r="F759" s="101"/>
      <c r="G759" s="101"/>
      <c r="H759" s="101"/>
      <c r="I759" s="362"/>
      <c r="J759" s="362"/>
      <c r="K759" s="559">
        <f t="shared" si="27"/>
        <v>0</v>
      </c>
      <c r="L759" s="362"/>
      <c r="M759" s="361"/>
      <c r="N759" s="363"/>
      <c r="O759" s="364"/>
      <c r="P759" s="365"/>
      <c r="Q759" s="499"/>
      <c r="R759" s="506"/>
    </row>
    <row r="760" spans="1:18" x14ac:dyDescent="0.25">
      <c r="A760" s="97"/>
      <c r="B760" s="97"/>
      <c r="C760" s="97"/>
      <c r="D760" s="101"/>
      <c r="E760" s="98"/>
      <c r="F760" s="101"/>
      <c r="G760" s="101"/>
      <c r="H760" s="101"/>
      <c r="I760" s="362"/>
      <c r="J760" s="362"/>
      <c r="K760" s="559">
        <f t="shared" si="27"/>
        <v>0</v>
      </c>
      <c r="L760" s="362"/>
      <c r="M760" s="361"/>
      <c r="N760" s="363"/>
      <c r="O760" s="364"/>
      <c r="P760" s="365"/>
      <c r="Q760" s="499"/>
      <c r="R760" s="506"/>
    </row>
    <row r="761" spans="1:18" x14ac:dyDescent="0.25">
      <c r="A761" s="97"/>
      <c r="B761" s="97"/>
      <c r="C761" s="97"/>
      <c r="D761" s="101"/>
      <c r="E761" s="98"/>
      <c r="F761" s="101"/>
      <c r="G761" s="101"/>
      <c r="H761" s="101"/>
      <c r="I761" s="362"/>
      <c r="J761" s="362"/>
      <c r="K761" s="559">
        <f t="shared" si="27"/>
        <v>0</v>
      </c>
      <c r="L761" s="362"/>
      <c r="M761" s="361"/>
      <c r="N761" s="363"/>
      <c r="O761" s="364"/>
      <c r="P761" s="365"/>
      <c r="Q761" s="499"/>
      <c r="R761" s="506"/>
    </row>
    <row r="762" spans="1:18" x14ac:dyDescent="0.25">
      <c r="A762" s="97"/>
      <c r="B762" s="97"/>
      <c r="C762" s="97"/>
      <c r="D762" s="101"/>
      <c r="E762" s="98"/>
      <c r="F762" s="101"/>
      <c r="G762" s="101"/>
      <c r="H762" s="101"/>
      <c r="I762" s="362"/>
      <c r="J762" s="362"/>
      <c r="K762" s="559">
        <f t="shared" si="27"/>
        <v>0</v>
      </c>
      <c r="L762" s="362"/>
      <c r="M762" s="361"/>
      <c r="N762" s="363"/>
      <c r="O762" s="364"/>
      <c r="P762" s="365"/>
      <c r="Q762" s="499"/>
      <c r="R762" s="506"/>
    </row>
    <row r="763" spans="1:18" x14ac:dyDescent="0.25">
      <c r="A763" s="97"/>
      <c r="B763" s="97"/>
      <c r="C763" s="97"/>
      <c r="D763" s="101"/>
      <c r="E763" s="98"/>
      <c r="F763" s="101"/>
      <c r="G763" s="101"/>
      <c r="H763" s="101"/>
      <c r="I763" s="362"/>
      <c r="J763" s="362"/>
      <c r="K763" s="559">
        <f t="shared" si="27"/>
        <v>0</v>
      </c>
      <c r="L763" s="362"/>
      <c r="M763" s="361"/>
      <c r="N763" s="363"/>
      <c r="O763" s="364"/>
      <c r="P763" s="365"/>
      <c r="Q763" s="499"/>
      <c r="R763" s="506"/>
    </row>
    <row r="764" spans="1:18" x14ac:dyDescent="0.25">
      <c r="A764" s="97"/>
      <c r="B764" s="97"/>
      <c r="C764" s="97"/>
      <c r="D764" s="101"/>
      <c r="E764" s="98"/>
      <c r="F764" s="101"/>
      <c r="G764" s="101"/>
      <c r="H764" s="101"/>
      <c r="I764" s="362"/>
      <c r="J764" s="362"/>
      <c r="K764" s="559">
        <f t="shared" si="27"/>
        <v>0</v>
      </c>
      <c r="L764" s="362"/>
      <c r="M764" s="361"/>
      <c r="N764" s="363"/>
      <c r="O764" s="364"/>
      <c r="P764" s="365"/>
      <c r="Q764" s="499"/>
      <c r="R764" s="506"/>
    </row>
    <row r="765" spans="1:18" x14ac:dyDescent="0.25">
      <c r="A765" s="97"/>
      <c r="B765" s="97"/>
      <c r="C765" s="97"/>
      <c r="D765" s="101"/>
      <c r="E765" s="98"/>
      <c r="F765" s="101"/>
      <c r="G765" s="101"/>
      <c r="H765" s="101"/>
      <c r="I765" s="362"/>
      <c r="J765" s="362"/>
      <c r="K765" s="559">
        <f t="shared" si="27"/>
        <v>0</v>
      </c>
      <c r="L765" s="362"/>
      <c r="M765" s="361"/>
      <c r="N765" s="363"/>
      <c r="O765" s="364"/>
      <c r="P765" s="365"/>
      <c r="Q765" s="499"/>
      <c r="R765" s="506"/>
    </row>
    <row r="766" spans="1:18" x14ac:dyDescent="0.25">
      <c r="A766" s="97"/>
      <c r="B766" s="97"/>
      <c r="C766" s="97"/>
      <c r="D766" s="101"/>
      <c r="E766" s="98"/>
      <c r="F766" s="101"/>
      <c r="G766" s="101"/>
      <c r="H766" s="101"/>
      <c r="I766" s="362"/>
      <c r="J766" s="362"/>
      <c r="K766" s="559">
        <f t="shared" si="27"/>
        <v>0</v>
      </c>
      <c r="L766" s="362"/>
      <c r="M766" s="361"/>
      <c r="N766" s="363"/>
      <c r="O766" s="364"/>
      <c r="P766" s="365"/>
      <c r="Q766" s="499"/>
      <c r="R766" s="506"/>
    </row>
    <row r="767" spans="1:18" x14ac:dyDescent="0.25">
      <c r="A767" s="97"/>
      <c r="B767" s="97"/>
      <c r="C767" s="97"/>
      <c r="D767" s="101"/>
      <c r="E767" s="98"/>
      <c r="F767" s="101"/>
      <c r="G767" s="101"/>
      <c r="H767" s="101"/>
      <c r="I767" s="362"/>
      <c r="J767" s="362"/>
      <c r="K767" s="559">
        <f t="shared" si="27"/>
        <v>0</v>
      </c>
      <c r="L767" s="362"/>
      <c r="M767" s="361"/>
      <c r="N767" s="363"/>
      <c r="O767" s="364"/>
      <c r="P767" s="365"/>
      <c r="Q767" s="499"/>
      <c r="R767" s="506"/>
    </row>
    <row r="768" spans="1:18" x14ac:dyDescent="0.25">
      <c r="A768" s="97"/>
      <c r="B768" s="97"/>
      <c r="C768" s="97"/>
      <c r="D768" s="101"/>
      <c r="E768" s="98"/>
      <c r="F768" s="101"/>
      <c r="G768" s="101"/>
      <c r="H768" s="101"/>
      <c r="I768" s="362"/>
      <c r="J768" s="362"/>
      <c r="K768" s="559">
        <f t="shared" si="27"/>
        <v>0</v>
      </c>
      <c r="L768" s="362"/>
      <c r="M768" s="361"/>
      <c r="N768" s="363"/>
      <c r="O768" s="364"/>
      <c r="P768" s="365"/>
      <c r="Q768" s="499"/>
      <c r="R768" s="506"/>
    </row>
    <row r="769" spans="1:18" x14ac:dyDescent="0.25">
      <c r="A769" s="97"/>
      <c r="B769" s="97"/>
      <c r="C769" s="97"/>
      <c r="D769" s="101"/>
      <c r="E769" s="98"/>
      <c r="F769" s="101"/>
      <c r="G769" s="101"/>
      <c r="H769" s="101"/>
      <c r="I769" s="362"/>
      <c r="J769" s="362"/>
      <c r="K769" s="559">
        <f t="shared" si="27"/>
        <v>0</v>
      </c>
      <c r="L769" s="362"/>
      <c r="M769" s="361"/>
      <c r="N769" s="363"/>
      <c r="O769" s="364"/>
      <c r="P769" s="365"/>
      <c r="Q769" s="499"/>
      <c r="R769" s="506"/>
    </row>
    <row r="770" spans="1:18" x14ac:dyDescent="0.25">
      <c r="A770" s="97"/>
      <c r="B770" s="97"/>
      <c r="C770" s="97"/>
      <c r="D770" s="101"/>
      <c r="E770" s="98"/>
      <c r="F770" s="101"/>
      <c r="G770" s="101"/>
      <c r="H770" s="101"/>
      <c r="I770" s="362"/>
      <c r="J770" s="362"/>
      <c r="K770" s="559">
        <f t="shared" si="27"/>
        <v>0</v>
      </c>
      <c r="L770" s="362"/>
      <c r="M770" s="361"/>
      <c r="N770" s="363"/>
      <c r="O770" s="364"/>
      <c r="P770" s="365"/>
      <c r="Q770" s="499"/>
      <c r="R770" s="506"/>
    </row>
    <row r="771" spans="1:18" x14ac:dyDescent="0.25">
      <c r="A771" s="97"/>
      <c r="B771" s="97"/>
      <c r="C771" s="97"/>
      <c r="D771" s="101"/>
      <c r="E771" s="98"/>
      <c r="F771" s="101"/>
      <c r="G771" s="101"/>
      <c r="H771" s="101"/>
      <c r="I771" s="362"/>
      <c r="J771" s="362"/>
      <c r="K771" s="559">
        <f t="shared" si="27"/>
        <v>0</v>
      </c>
      <c r="L771" s="362"/>
      <c r="M771" s="361"/>
      <c r="N771" s="363"/>
      <c r="O771" s="364"/>
      <c r="P771" s="365"/>
      <c r="Q771" s="499"/>
      <c r="R771" s="506"/>
    </row>
    <row r="772" spans="1:18" x14ac:dyDescent="0.25">
      <c r="A772" s="97"/>
      <c r="B772" s="97"/>
      <c r="C772" s="97"/>
      <c r="D772" s="101"/>
      <c r="E772" s="98"/>
      <c r="F772" s="101"/>
      <c r="G772" s="101"/>
      <c r="H772" s="101"/>
      <c r="I772" s="362"/>
      <c r="J772" s="362"/>
      <c r="K772" s="559">
        <f t="shared" si="27"/>
        <v>0</v>
      </c>
      <c r="L772" s="362"/>
      <c r="M772" s="361"/>
      <c r="N772" s="363"/>
      <c r="O772" s="364"/>
      <c r="P772" s="365"/>
      <c r="Q772" s="499"/>
      <c r="R772" s="506"/>
    </row>
    <row r="773" spans="1:18" x14ac:dyDescent="0.25">
      <c r="A773" s="97"/>
      <c r="B773" s="97"/>
      <c r="C773" s="97"/>
      <c r="D773" s="101"/>
      <c r="E773" s="98"/>
      <c r="F773" s="101"/>
      <c r="G773" s="101"/>
      <c r="H773" s="101"/>
      <c r="I773" s="362"/>
      <c r="J773" s="362"/>
      <c r="K773" s="559">
        <f t="shared" si="27"/>
        <v>0</v>
      </c>
      <c r="L773" s="362"/>
      <c r="M773" s="361"/>
      <c r="N773" s="363"/>
      <c r="O773" s="364"/>
      <c r="P773" s="365"/>
      <c r="Q773" s="499"/>
      <c r="R773" s="506"/>
    </row>
    <row r="774" spans="1:18" x14ac:dyDescent="0.25">
      <c r="A774" s="97"/>
      <c r="B774" s="97"/>
      <c r="C774" s="97"/>
      <c r="D774" s="101"/>
      <c r="E774" s="98"/>
      <c r="F774" s="101"/>
      <c r="G774" s="101"/>
      <c r="H774" s="101"/>
      <c r="I774" s="362"/>
      <c r="J774" s="362"/>
      <c r="K774" s="559">
        <f t="shared" si="27"/>
        <v>0</v>
      </c>
      <c r="L774" s="362"/>
      <c r="M774" s="361"/>
      <c r="N774" s="363"/>
      <c r="O774" s="364"/>
      <c r="P774" s="365"/>
      <c r="Q774" s="499"/>
      <c r="R774" s="506"/>
    </row>
    <row r="775" spans="1:18" x14ac:dyDescent="0.25">
      <c r="A775" s="97"/>
      <c r="B775" s="97"/>
      <c r="C775" s="97"/>
      <c r="D775" s="101"/>
      <c r="E775" s="98"/>
      <c r="F775" s="101"/>
      <c r="G775" s="101"/>
      <c r="H775" s="101"/>
      <c r="I775" s="362"/>
      <c r="J775" s="362"/>
      <c r="K775" s="559">
        <f t="shared" si="27"/>
        <v>0</v>
      </c>
      <c r="L775" s="362"/>
      <c r="M775" s="361"/>
      <c r="N775" s="363"/>
      <c r="O775" s="364"/>
      <c r="P775" s="365"/>
      <c r="Q775" s="499"/>
      <c r="R775" s="506"/>
    </row>
    <row r="776" spans="1:18" x14ac:dyDescent="0.25">
      <c r="A776" s="97"/>
      <c r="B776" s="97"/>
      <c r="C776" s="97"/>
      <c r="D776" s="101"/>
      <c r="E776" s="98"/>
      <c r="F776" s="101"/>
      <c r="G776" s="101"/>
      <c r="H776" s="101"/>
      <c r="I776" s="362"/>
      <c r="J776" s="362"/>
      <c r="K776" s="559">
        <f t="shared" si="27"/>
        <v>0</v>
      </c>
      <c r="L776" s="362"/>
      <c r="M776" s="361"/>
      <c r="N776" s="363"/>
      <c r="O776" s="364"/>
      <c r="P776" s="365"/>
      <c r="Q776" s="499"/>
      <c r="R776" s="506"/>
    </row>
    <row r="777" spans="1:18" x14ac:dyDescent="0.25">
      <c r="A777" s="97"/>
      <c r="B777" s="97"/>
      <c r="C777" s="97"/>
      <c r="D777" s="101"/>
      <c r="E777" s="98"/>
      <c r="F777" s="101"/>
      <c r="G777" s="101"/>
      <c r="H777" s="101"/>
      <c r="I777" s="362"/>
      <c r="J777" s="362"/>
      <c r="K777" s="559">
        <f t="shared" si="27"/>
        <v>0</v>
      </c>
      <c r="L777" s="362"/>
      <c r="M777" s="361"/>
      <c r="N777" s="363"/>
      <c r="O777" s="364"/>
      <c r="P777" s="365"/>
      <c r="Q777" s="499"/>
      <c r="R777" s="506"/>
    </row>
    <row r="778" spans="1:18" x14ac:dyDescent="0.25">
      <c r="A778" s="97"/>
      <c r="B778" s="97"/>
      <c r="C778" s="97"/>
      <c r="D778" s="101"/>
      <c r="E778" s="98"/>
      <c r="F778" s="101"/>
      <c r="G778" s="101"/>
      <c r="H778" s="101"/>
      <c r="I778" s="362"/>
      <c r="J778" s="362"/>
      <c r="K778" s="559">
        <f t="shared" si="27"/>
        <v>0</v>
      </c>
      <c r="L778" s="362"/>
      <c r="M778" s="361"/>
      <c r="N778" s="363"/>
      <c r="O778" s="364"/>
      <c r="P778" s="365"/>
      <c r="Q778" s="499"/>
      <c r="R778" s="506"/>
    </row>
    <row r="779" spans="1:18" x14ac:dyDescent="0.25">
      <c r="A779" s="97"/>
      <c r="B779" s="97"/>
      <c r="C779" s="97"/>
      <c r="D779" s="101"/>
      <c r="E779" s="98"/>
      <c r="F779" s="101"/>
      <c r="G779" s="101"/>
      <c r="H779" s="101"/>
      <c r="I779" s="362"/>
      <c r="J779" s="362"/>
      <c r="K779" s="559">
        <f t="shared" si="27"/>
        <v>0</v>
      </c>
      <c r="L779" s="362"/>
      <c r="M779" s="361"/>
      <c r="N779" s="363"/>
      <c r="O779" s="364"/>
      <c r="P779" s="365"/>
      <c r="Q779" s="499"/>
      <c r="R779" s="506"/>
    </row>
    <row r="780" spans="1:18" x14ac:dyDescent="0.25">
      <c r="A780" s="97"/>
      <c r="B780" s="97"/>
      <c r="C780" s="97"/>
      <c r="D780" s="101"/>
      <c r="E780" s="98"/>
      <c r="F780" s="101"/>
      <c r="G780" s="101"/>
      <c r="H780" s="101"/>
      <c r="I780" s="362"/>
      <c r="J780" s="362"/>
      <c r="K780" s="559">
        <f t="shared" ref="K780:K843" si="28">H780-J780</f>
        <v>0</v>
      </c>
      <c r="L780" s="362"/>
      <c r="M780" s="361"/>
      <c r="N780" s="363"/>
      <c r="O780" s="364"/>
      <c r="P780" s="365"/>
      <c r="Q780" s="499"/>
      <c r="R780" s="506"/>
    </row>
    <row r="781" spans="1:18" x14ac:dyDescent="0.25">
      <c r="A781" s="97"/>
      <c r="B781" s="97"/>
      <c r="C781" s="97"/>
      <c r="D781" s="101"/>
      <c r="E781" s="98"/>
      <c r="F781" s="101"/>
      <c r="G781" s="101"/>
      <c r="H781" s="101"/>
      <c r="I781" s="362"/>
      <c r="J781" s="362"/>
      <c r="K781" s="559">
        <f t="shared" si="28"/>
        <v>0</v>
      </c>
      <c r="L781" s="362"/>
      <c r="M781" s="361"/>
      <c r="N781" s="363"/>
      <c r="O781" s="364"/>
      <c r="P781" s="365"/>
      <c r="Q781" s="499"/>
      <c r="R781" s="506"/>
    </row>
    <row r="782" spans="1:18" x14ac:dyDescent="0.25">
      <c r="A782" s="97"/>
      <c r="B782" s="97"/>
      <c r="C782" s="97"/>
      <c r="D782" s="101"/>
      <c r="E782" s="98"/>
      <c r="F782" s="101"/>
      <c r="G782" s="101"/>
      <c r="H782" s="101"/>
      <c r="I782" s="362"/>
      <c r="J782" s="362"/>
      <c r="K782" s="559">
        <f t="shared" si="28"/>
        <v>0</v>
      </c>
      <c r="L782" s="362"/>
      <c r="M782" s="361"/>
      <c r="N782" s="363"/>
      <c r="O782" s="364"/>
      <c r="P782" s="365"/>
      <c r="Q782" s="499"/>
      <c r="R782" s="506"/>
    </row>
    <row r="783" spans="1:18" x14ac:dyDescent="0.25">
      <c r="A783" s="97"/>
      <c r="B783" s="97"/>
      <c r="C783" s="97"/>
      <c r="D783" s="101"/>
      <c r="E783" s="98"/>
      <c r="F783" s="101"/>
      <c r="G783" s="101"/>
      <c r="H783" s="101"/>
      <c r="I783" s="362"/>
      <c r="J783" s="362"/>
      <c r="K783" s="559">
        <f t="shared" si="28"/>
        <v>0</v>
      </c>
      <c r="L783" s="362"/>
      <c r="M783" s="361"/>
      <c r="N783" s="363"/>
      <c r="O783" s="364"/>
      <c r="P783" s="365"/>
      <c r="Q783" s="499"/>
      <c r="R783" s="506"/>
    </row>
    <row r="784" spans="1:18" x14ac:dyDescent="0.25">
      <c r="A784" s="97"/>
      <c r="B784" s="97"/>
      <c r="C784" s="97"/>
      <c r="D784" s="101"/>
      <c r="E784" s="98"/>
      <c r="F784" s="101"/>
      <c r="G784" s="101"/>
      <c r="H784" s="101"/>
      <c r="I784" s="362"/>
      <c r="J784" s="362"/>
      <c r="K784" s="559">
        <f t="shared" si="28"/>
        <v>0</v>
      </c>
      <c r="L784" s="362"/>
      <c r="M784" s="361"/>
      <c r="N784" s="363"/>
      <c r="O784" s="364"/>
      <c r="P784" s="365"/>
      <c r="Q784" s="499"/>
      <c r="R784" s="506"/>
    </row>
    <row r="785" spans="1:18" x14ac:dyDescent="0.25">
      <c r="A785" s="97"/>
      <c r="B785" s="97"/>
      <c r="C785" s="97"/>
      <c r="D785" s="101"/>
      <c r="E785" s="98"/>
      <c r="F785" s="101"/>
      <c r="G785" s="101"/>
      <c r="H785" s="101"/>
      <c r="I785" s="362"/>
      <c r="J785" s="362"/>
      <c r="K785" s="559">
        <f t="shared" si="28"/>
        <v>0</v>
      </c>
      <c r="L785" s="362"/>
      <c r="M785" s="361"/>
      <c r="N785" s="363"/>
      <c r="O785" s="364"/>
      <c r="P785" s="365"/>
      <c r="Q785" s="499"/>
      <c r="R785" s="506"/>
    </row>
    <row r="786" spans="1:18" x14ac:dyDescent="0.25">
      <c r="A786" s="97"/>
      <c r="B786" s="97"/>
      <c r="C786" s="97"/>
      <c r="D786" s="101"/>
      <c r="E786" s="98"/>
      <c r="F786" s="101"/>
      <c r="G786" s="101"/>
      <c r="H786" s="101"/>
      <c r="I786" s="362"/>
      <c r="J786" s="362"/>
      <c r="K786" s="559">
        <f t="shared" si="28"/>
        <v>0</v>
      </c>
      <c r="L786" s="362"/>
      <c r="M786" s="361"/>
      <c r="N786" s="363"/>
      <c r="O786" s="364"/>
      <c r="P786" s="365"/>
      <c r="Q786" s="499"/>
      <c r="R786" s="506"/>
    </row>
    <row r="787" spans="1:18" x14ac:dyDescent="0.25">
      <c r="A787" s="97"/>
      <c r="B787" s="97"/>
      <c r="C787" s="97"/>
      <c r="D787" s="101"/>
      <c r="E787" s="98"/>
      <c r="F787" s="101"/>
      <c r="G787" s="101"/>
      <c r="H787" s="101"/>
      <c r="I787" s="362"/>
      <c r="J787" s="362"/>
      <c r="K787" s="559">
        <f t="shared" si="28"/>
        <v>0</v>
      </c>
      <c r="L787" s="362"/>
      <c r="M787" s="361"/>
      <c r="N787" s="363"/>
      <c r="O787" s="364"/>
      <c r="P787" s="365"/>
      <c r="Q787" s="499"/>
      <c r="R787" s="506"/>
    </row>
    <row r="788" spans="1:18" x14ac:dyDescent="0.25">
      <c r="A788" s="97"/>
      <c r="B788" s="97"/>
      <c r="C788" s="97"/>
      <c r="D788" s="101"/>
      <c r="E788" s="98"/>
      <c r="F788" s="101"/>
      <c r="G788" s="101"/>
      <c r="H788" s="101"/>
      <c r="I788" s="362"/>
      <c r="J788" s="362"/>
      <c r="K788" s="559">
        <f t="shared" si="28"/>
        <v>0</v>
      </c>
      <c r="L788" s="362"/>
      <c r="M788" s="361"/>
      <c r="N788" s="363"/>
      <c r="O788" s="364"/>
      <c r="P788" s="365"/>
      <c r="Q788" s="499"/>
      <c r="R788" s="506"/>
    </row>
    <row r="789" spans="1:18" x14ac:dyDescent="0.25">
      <c r="A789" s="97"/>
      <c r="B789" s="97"/>
      <c r="C789" s="97"/>
      <c r="D789" s="101"/>
      <c r="E789" s="98"/>
      <c r="F789" s="101"/>
      <c r="G789" s="101"/>
      <c r="H789" s="101"/>
      <c r="I789" s="362"/>
      <c r="J789" s="362"/>
      <c r="K789" s="559">
        <f t="shared" si="28"/>
        <v>0</v>
      </c>
      <c r="L789" s="362"/>
      <c r="M789" s="361"/>
      <c r="N789" s="363"/>
      <c r="O789" s="364"/>
      <c r="P789" s="365"/>
      <c r="Q789" s="499"/>
      <c r="R789" s="506"/>
    </row>
    <row r="790" spans="1:18" x14ac:dyDescent="0.25">
      <c r="A790" s="97"/>
      <c r="B790" s="97"/>
      <c r="C790" s="97"/>
      <c r="D790" s="101"/>
      <c r="E790" s="98"/>
      <c r="F790" s="101"/>
      <c r="G790" s="101"/>
      <c r="H790" s="101"/>
      <c r="I790" s="362"/>
      <c r="J790" s="362"/>
      <c r="K790" s="559">
        <f t="shared" si="28"/>
        <v>0</v>
      </c>
      <c r="L790" s="362"/>
      <c r="M790" s="361"/>
      <c r="N790" s="363"/>
      <c r="O790" s="364"/>
      <c r="P790" s="365"/>
      <c r="Q790" s="499"/>
      <c r="R790" s="506"/>
    </row>
    <row r="791" spans="1:18" x14ac:dyDescent="0.25">
      <c r="A791" s="97"/>
      <c r="B791" s="97"/>
      <c r="C791" s="97"/>
      <c r="D791" s="101"/>
      <c r="E791" s="98"/>
      <c r="F791" s="101"/>
      <c r="G791" s="101"/>
      <c r="H791" s="101"/>
      <c r="I791" s="362"/>
      <c r="J791" s="362"/>
      <c r="K791" s="559">
        <f t="shared" si="28"/>
        <v>0</v>
      </c>
      <c r="L791" s="362"/>
      <c r="M791" s="361"/>
      <c r="N791" s="363"/>
      <c r="O791" s="364"/>
      <c r="P791" s="365"/>
      <c r="Q791" s="499"/>
      <c r="R791" s="506"/>
    </row>
    <row r="792" spans="1:18" x14ac:dyDescent="0.25">
      <c r="A792" s="97"/>
      <c r="B792" s="97"/>
      <c r="C792" s="97"/>
      <c r="D792" s="101"/>
      <c r="E792" s="98"/>
      <c r="F792" s="101"/>
      <c r="G792" s="101"/>
      <c r="H792" s="101"/>
      <c r="I792" s="362"/>
      <c r="J792" s="362"/>
      <c r="K792" s="559">
        <f t="shared" si="28"/>
        <v>0</v>
      </c>
      <c r="L792" s="362"/>
      <c r="M792" s="361"/>
      <c r="N792" s="363"/>
      <c r="O792" s="364"/>
      <c r="P792" s="365"/>
      <c r="Q792" s="499"/>
      <c r="R792" s="506"/>
    </row>
    <row r="793" spans="1:18" x14ac:dyDescent="0.25">
      <c r="A793" s="97"/>
      <c r="B793" s="97"/>
      <c r="C793" s="97"/>
      <c r="D793" s="101"/>
      <c r="E793" s="98"/>
      <c r="F793" s="101"/>
      <c r="G793" s="101"/>
      <c r="H793" s="101"/>
      <c r="I793" s="362"/>
      <c r="J793" s="362"/>
      <c r="K793" s="559">
        <f t="shared" si="28"/>
        <v>0</v>
      </c>
      <c r="L793" s="362"/>
      <c r="M793" s="361"/>
      <c r="N793" s="363"/>
      <c r="O793" s="364"/>
      <c r="P793" s="365"/>
      <c r="Q793" s="499"/>
      <c r="R793" s="506"/>
    </row>
    <row r="794" spans="1:18" x14ac:dyDescent="0.25">
      <c r="A794" s="97"/>
      <c r="B794" s="97"/>
      <c r="C794" s="97"/>
      <c r="D794" s="101"/>
      <c r="E794" s="98"/>
      <c r="F794" s="101"/>
      <c r="G794" s="101"/>
      <c r="H794" s="101"/>
      <c r="I794" s="362"/>
      <c r="J794" s="362"/>
      <c r="K794" s="559">
        <f t="shared" si="28"/>
        <v>0</v>
      </c>
      <c r="L794" s="362"/>
      <c r="M794" s="361"/>
      <c r="N794" s="363"/>
      <c r="O794" s="364"/>
      <c r="P794" s="365"/>
      <c r="Q794" s="499"/>
      <c r="R794" s="506"/>
    </row>
    <row r="795" spans="1:18" x14ac:dyDescent="0.25">
      <c r="A795" s="97"/>
      <c r="B795" s="97"/>
      <c r="C795" s="97"/>
      <c r="D795" s="101"/>
      <c r="E795" s="98"/>
      <c r="F795" s="101"/>
      <c r="G795" s="101"/>
      <c r="H795" s="101"/>
      <c r="I795" s="362"/>
      <c r="J795" s="362"/>
      <c r="K795" s="559">
        <f t="shared" si="28"/>
        <v>0</v>
      </c>
      <c r="L795" s="362"/>
      <c r="M795" s="361"/>
      <c r="N795" s="363"/>
      <c r="O795" s="364"/>
      <c r="P795" s="365"/>
      <c r="Q795" s="499"/>
      <c r="R795" s="506"/>
    </row>
    <row r="796" spans="1:18" x14ac:dyDescent="0.25">
      <c r="A796" s="97"/>
      <c r="B796" s="97"/>
      <c r="C796" s="97"/>
      <c r="D796" s="101"/>
      <c r="E796" s="98"/>
      <c r="F796" s="101"/>
      <c r="G796" s="101"/>
      <c r="H796" s="101"/>
      <c r="I796" s="362"/>
      <c r="J796" s="362"/>
      <c r="K796" s="559">
        <f t="shared" si="28"/>
        <v>0</v>
      </c>
      <c r="L796" s="362"/>
      <c r="M796" s="361"/>
      <c r="N796" s="363"/>
      <c r="O796" s="364"/>
      <c r="P796" s="365"/>
      <c r="Q796" s="499"/>
      <c r="R796" s="506"/>
    </row>
    <row r="797" spans="1:18" x14ac:dyDescent="0.25">
      <c r="A797" s="97"/>
      <c r="B797" s="97"/>
      <c r="C797" s="97"/>
      <c r="D797" s="101"/>
      <c r="E797" s="98"/>
      <c r="F797" s="101"/>
      <c r="G797" s="101"/>
      <c r="H797" s="101"/>
      <c r="I797" s="362"/>
      <c r="J797" s="362"/>
      <c r="K797" s="559">
        <f t="shared" si="28"/>
        <v>0</v>
      </c>
      <c r="L797" s="362"/>
      <c r="M797" s="361"/>
      <c r="N797" s="363"/>
      <c r="O797" s="364"/>
      <c r="P797" s="365"/>
      <c r="Q797" s="499"/>
      <c r="R797" s="506"/>
    </row>
    <row r="798" spans="1:18" x14ac:dyDescent="0.25">
      <c r="A798" s="97"/>
      <c r="B798" s="97"/>
      <c r="C798" s="97"/>
      <c r="D798" s="101"/>
      <c r="E798" s="98"/>
      <c r="F798" s="101"/>
      <c r="G798" s="101"/>
      <c r="H798" s="101"/>
      <c r="I798" s="362"/>
      <c r="J798" s="362"/>
      <c r="K798" s="559">
        <f t="shared" si="28"/>
        <v>0</v>
      </c>
      <c r="L798" s="362"/>
      <c r="M798" s="361"/>
      <c r="N798" s="363"/>
      <c r="O798" s="364"/>
      <c r="P798" s="365"/>
      <c r="Q798" s="499"/>
      <c r="R798" s="506"/>
    </row>
    <row r="799" spans="1:18" x14ac:dyDescent="0.25">
      <c r="A799" s="97"/>
      <c r="B799" s="97"/>
      <c r="C799" s="97"/>
      <c r="D799" s="101"/>
      <c r="E799" s="98"/>
      <c r="F799" s="101"/>
      <c r="G799" s="101"/>
      <c r="H799" s="101"/>
      <c r="I799" s="362"/>
      <c r="J799" s="362"/>
      <c r="K799" s="559">
        <f t="shared" si="28"/>
        <v>0</v>
      </c>
      <c r="L799" s="362"/>
      <c r="M799" s="361"/>
      <c r="N799" s="363"/>
      <c r="O799" s="364"/>
      <c r="P799" s="365"/>
      <c r="Q799" s="499"/>
      <c r="R799" s="506"/>
    </row>
    <row r="800" spans="1:18" x14ac:dyDescent="0.25">
      <c r="A800" s="97"/>
      <c r="B800" s="97"/>
      <c r="C800" s="97"/>
      <c r="D800" s="101"/>
      <c r="E800" s="98"/>
      <c r="F800" s="101"/>
      <c r="G800" s="101"/>
      <c r="H800" s="101"/>
      <c r="I800" s="362"/>
      <c r="J800" s="362"/>
      <c r="K800" s="559">
        <f t="shared" si="28"/>
        <v>0</v>
      </c>
      <c r="L800" s="362"/>
      <c r="M800" s="361"/>
      <c r="N800" s="363"/>
      <c r="O800" s="364"/>
      <c r="P800" s="365"/>
      <c r="Q800" s="499"/>
      <c r="R800" s="506"/>
    </row>
    <row r="801" spans="1:18" x14ac:dyDescent="0.25">
      <c r="A801" s="97"/>
      <c r="B801" s="97"/>
      <c r="C801" s="97"/>
      <c r="D801" s="101"/>
      <c r="E801" s="98"/>
      <c r="F801" s="101"/>
      <c r="G801" s="101"/>
      <c r="H801" s="101"/>
      <c r="I801" s="362"/>
      <c r="J801" s="362"/>
      <c r="K801" s="559">
        <f t="shared" si="28"/>
        <v>0</v>
      </c>
      <c r="L801" s="362"/>
      <c r="M801" s="361"/>
      <c r="N801" s="363"/>
      <c r="O801" s="364"/>
      <c r="P801" s="365"/>
      <c r="Q801" s="499"/>
      <c r="R801" s="506"/>
    </row>
    <row r="802" spans="1:18" x14ac:dyDescent="0.25">
      <c r="A802" s="97"/>
      <c r="B802" s="97"/>
      <c r="C802" s="97"/>
      <c r="D802" s="101"/>
      <c r="E802" s="98"/>
      <c r="F802" s="101"/>
      <c r="G802" s="101"/>
      <c r="H802" s="101"/>
      <c r="I802" s="362"/>
      <c r="J802" s="362"/>
      <c r="K802" s="559">
        <f t="shared" si="28"/>
        <v>0</v>
      </c>
      <c r="L802" s="362"/>
      <c r="M802" s="361"/>
      <c r="N802" s="363"/>
      <c r="O802" s="364"/>
      <c r="P802" s="365"/>
      <c r="Q802" s="499"/>
      <c r="R802" s="506"/>
    </row>
    <row r="803" spans="1:18" x14ac:dyDescent="0.25">
      <c r="A803" s="97"/>
      <c r="B803" s="97"/>
      <c r="C803" s="97"/>
      <c r="D803" s="101"/>
      <c r="E803" s="98"/>
      <c r="F803" s="101"/>
      <c r="G803" s="101"/>
      <c r="H803" s="101"/>
      <c r="I803" s="362"/>
      <c r="J803" s="362"/>
      <c r="K803" s="559">
        <f t="shared" si="28"/>
        <v>0</v>
      </c>
      <c r="L803" s="362"/>
      <c r="M803" s="361"/>
      <c r="N803" s="363"/>
      <c r="O803" s="364"/>
      <c r="P803" s="365"/>
      <c r="Q803" s="499"/>
      <c r="R803" s="506"/>
    </row>
    <row r="804" spans="1:18" x14ac:dyDescent="0.25">
      <c r="A804" s="97"/>
      <c r="B804" s="97"/>
      <c r="C804" s="97"/>
      <c r="D804" s="101"/>
      <c r="E804" s="98"/>
      <c r="F804" s="101"/>
      <c r="G804" s="101"/>
      <c r="H804" s="101"/>
      <c r="I804" s="362"/>
      <c r="J804" s="362"/>
      <c r="K804" s="559">
        <f t="shared" si="28"/>
        <v>0</v>
      </c>
      <c r="L804" s="362"/>
      <c r="M804" s="361"/>
      <c r="N804" s="363"/>
      <c r="O804" s="364"/>
      <c r="P804" s="365"/>
      <c r="Q804" s="499"/>
      <c r="R804" s="506"/>
    </row>
    <row r="805" spans="1:18" x14ac:dyDescent="0.25">
      <c r="A805" s="97"/>
      <c r="B805" s="97"/>
      <c r="C805" s="97"/>
      <c r="D805" s="101"/>
      <c r="E805" s="98"/>
      <c r="F805" s="101"/>
      <c r="G805" s="101"/>
      <c r="H805" s="101"/>
      <c r="I805" s="362"/>
      <c r="J805" s="362"/>
      <c r="K805" s="559">
        <f t="shared" si="28"/>
        <v>0</v>
      </c>
      <c r="L805" s="362"/>
      <c r="M805" s="361"/>
      <c r="N805" s="363"/>
      <c r="O805" s="364"/>
      <c r="P805" s="365"/>
      <c r="Q805" s="499"/>
      <c r="R805" s="506"/>
    </row>
    <row r="806" spans="1:18" x14ac:dyDescent="0.25">
      <c r="A806" s="97"/>
      <c r="B806" s="97"/>
      <c r="C806" s="97"/>
      <c r="D806" s="101"/>
      <c r="E806" s="98"/>
      <c r="F806" s="101"/>
      <c r="G806" s="101"/>
      <c r="H806" s="101"/>
      <c r="I806" s="362"/>
      <c r="J806" s="362"/>
      <c r="K806" s="559">
        <f t="shared" si="28"/>
        <v>0</v>
      </c>
      <c r="L806" s="362"/>
      <c r="M806" s="361"/>
      <c r="N806" s="363"/>
      <c r="O806" s="364"/>
      <c r="P806" s="365"/>
      <c r="Q806" s="499"/>
      <c r="R806" s="506"/>
    </row>
    <row r="807" spans="1:18" x14ac:dyDescent="0.25">
      <c r="A807" s="97"/>
      <c r="B807" s="97"/>
      <c r="C807" s="97"/>
      <c r="D807" s="101"/>
      <c r="E807" s="98"/>
      <c r="F807" s="101"/>
      <c r="G807" s="101"/>
      <c r="H807" s="101"/>
      <c r="I807" s="362"/>
      <c r="J807" s="362"/>
      <c r="K807" s="559">
        <f t="shared" si="28"/>
        <v>0</v>
      </c>
      <c r="L807" s="362"/>
      <c r="M807" s="361"/>
      <c r="N807" s="363"/>
      <c r="O807" s="364"/>
      <c r="P807" s="365"/>
      <c r="Q807" s="499"/>
      <c r="R807" s="506"/>
    </row>
    <row r="808" spans="1:18" x14ac:dyDescent="0.25">
      <c r="A808" s="97"/>
      <c r="B808" s="97"/>
      <c r="C808" s="97"/>
      <c r="D808" s="101"/>
      <c r="E808" s="98"/>
      <c r="F808" s="101"/>
      <c r="G808" s="101"/>
      <c r="H808" s="101"/>
      <c r="I808" s="362"/>
      <c r="J808" s="362"/>
      <c r="K808" s="559">
        <f t="shared" si="28"/>
        <v>0</v>
      </c>
      <c r="L808" s="362"/>
      <c r="M808" s="361"/>
      <c r="N808" s="363"/>
      <c r="O808" s="364"/>
      <c r="P808" s="365"/>
      <c r="Q808" s="499"/>
      <c r="R808" s="506"/>
    </row>
    <row r="809" spans="1:18" x14ac:dyDescent="0.25">
      <c r="A809" s="97"/>
      <c r="B809" s="97"/>
      <c r="C809" s="97"/>
      <c r="D809" s="101"/>
      <c r="E809" s="98"/>
      <c r="F809" s="101"/>
      <c r="G809" s="101"/>
      <c r="H809" s="101"/>
      <c r="I809" s="362"/>
      <c r="J809" s="362"/>
      <c r="K809" s="559">
        <f t="shared" si="28"/>
        <v>0</v>
      </c>
      <c r="L809" s="362"/>
      <c r="M809" s="361"/>
      <c r="N809" s="363"/>
      <c r="O809" s="364"/>
      <c r="P809" s="365"/>
      <c r="Q809" s="499"/>
      <c r="R809" s="506"/>
    </row>
    <row r="810" spans="1:18" x14ac:dyDescent="0.25">
      <c r="A810" s="97"/>
      <c r="B810" s="97"/>
      <c r="C810" s="97"/>
      <c r="D810" s="101"/>
      <c r="E810" s="98"/>
      <c r="F810" s="101"/>
      <c r="G810" s="101"/>
      <c r="H810" s="101"/>
      <c r="I810" s="362"/>
      <c r="J810" s="362"/>
      <c r="K810" s="559">
        <f t="shared" si="28"/>
        <v>0</v>
      </c>
      <c r="L810" s="362"/>
      <c r="M810" s="361"/>
      <c r="N810" s="363"/>
      <c r="O810" s="364"/>
      <c r="P810" s="365"/>
      <c r="Q810" s="499"/>
      <c r="R810" s="506"/>
    </row>
    <row r="811" spans="1:18" x14ac:dyDescent="0.25">
      <c r="A811" s="97"/>
      <c r="B811" s="97"/>
      <c r="C811" s="97"/>
      <c r="D811" s="101"/>
      <c r="E811" s="98"/>
      <c r="F811" s="101"/>
      <c r="G811" s="101"/>
      <c r="H811" s="101"/>
      <c r="I811" s="362"/>
      <c r="J811" s="362"/>
      <c r="K811" s="559">
        <f t="shared" si="28"/>
        <v>0</v>
      </c>
      <c r="L811" s="362"/>
      <c r="M811" s="361"/>
      <c r="N811" s="363"/>
      <c r="O811" s="364"/>
      <c r="P811" s="365"/>
      <c r="Q811" s="499"/>
      <c r="R811" s="506"/>
    </row>
    <row r="812" spans="1:18" x14ac:dyDescent="0.25">
      <c r="A812" s="97"/>
      <c r="B812" s="97"/>
      <c r="C812" s="97"/>
      <c r="D812" s="101"/>
      <c r="E812" s="98"/>
      <c r="F812" s="101"/>
      <c r="G812" s="101"/>
      <c r="H812" s="101"/>
      <c r="I812" s="362"/>
      <c r="J812" s="362"/>
      <c r="K812" s="559">
        <f t="shared" si="28"/>
        <v>0</v>
      </c>
      <c r="L812" s="362"/>
      <c r="M812" s="361"/>
      <c r="N812" s="363"/>
      <c r="O812" s="364"/>
      <c r="P812" s="365"/>
      <c r="Q812" s="499"/>
      <c r="R812" s="506"/>
    </row>
    <row r="813" spans="1:18" x14ac:dyDescent="0.25">
      <c r="A813" s="97"/>
      <c r="B813" s="97"/>
      <c r="C813" s="97"/>
      <c r="D813" s="101"/>
      <c r="E813" s="98"/>
      <c r="F813" s="101"/>
      <c r="G813" s="101"/>
      <c r="H813" s="101"/>
      <c r="I813" s="362"/>
      <c r="J813" s="362"/>
      <c r="K813" s="559">
        <f t="shared" si="28"/>
        <v>0</v>
      </c>
      <c r="L813" s="362"/>
      <c r="M813" s="361"/>
      <c r="N813" s="363"/>
      <c r="O813" s="364"/>
      <c r="P813" s="365"/>
      <c r="Q813" s="499"/>
      <c r="R813" s="506"/>
    </row>
    <row r="814" spans="1:18" x14ac:dyDescent="0.25">
      <c r="A814" s="97"/>
      <c r="B814" s="97"/>
      <c r="C814" s="97"/>
      <c r="D814" s="101"/>
      <c r="E814" s="98"/>
      <c r="F814" s="101"/>
      <c r="G814" s="101"/>
      <c r="H814" s="101"/>
      <c r="I814" s="362"/>
      <c r="J814" s="362"/>
      <c r="K814" s="559">
        <f t="shared" si="28"/>
        <v>0</v>
      </c>
      <c r="L814" s="362"/>
      <c r="M814" s="361"/>
      <c r="N814" s="363"/>
      <c r="O814" s="364"/>
      <c r="P814" s="365"/>
      <c r="Q814" s="499"/>
      <c r="R814" s="506"/>
    </row>
    <row r="815" spans="1:18" x14ac:dyDescent="0.25">
      <c r="A815" s="97"/>
      <c r="B815" s="97"/>
      <c r="C815" s="97"/>
      <c r="D815" s="101"/>
      <c r="E815" s="98"/>
      <c r="F815" s="101"/>
      <c r="G815" s="101"/>
      <c r="H815" s="101"/>
      <c r="I815" s="362"/>
      <c r="J815" s="362"/>
      <c r="K815" s="559">
        <f t="shared" si="28"/>
        <v>0</v>
      </c>
      <c r="L815" s="362"/>
      <c r="M815" s="361"/>
      <c r="N815" s="363"/>
      <c r="O815" s="364"/>
      <c r="P815" s="365"/>
      <c r="Q815" s="499"/>
      <c r="R815" s="506"/>
    </row>
    <row r="816" spans="1:18" x14ac:dyDescent="0.25">
      <c r="A816" s="97"/>
      <c r="B816" s="97"/>
      <c r="C816" s="97"/>
      <c r="D816" s="101"/>
      <c r="E816" s="98"/>
      <c r="F816" s="101"/>
      <c r="G816" s="101"/>
      <c r="H816" s="101"/>
      <c r="I816" s="362"/>
      <c r="J816" s="362"/>
      <c r="K816" s="559">
        <f t="shared" si="28"/>
        <v>0</v>
      </c>
      <c r="L816" s="362"/>
      <c r="M816" s="361"/>
      <c r="N816" s="363"/>
      <c r="O816" s="364"/>
      <c r="P816" s="365"/>
      <c r="Q816" s="499"/>
      <c r="R816" s="506"/>
    </row>
    <row r="817" spans="1:18" x14ac:dyDescent="0.25">
      <c r="A817" s="97"/>
      <c r="B817" s="97"/>
      <c r="C817" s="97"/>
      <c r="D817" s="101"/>
      <c r="E817" s="98"/>
      <c r="F817" s="101"/>
      <c r="G817" s="101"/>
      <c r="H817" s="101"/>
      <c r="I817" s="362"/>
      <c r="J817" s="362"/>
      <c r="K817" s="559">
        <f t="shared" si="28"/>
        <v>0</v>
      </c>
      <c r="L817" s="362"/>
      <c r="M817" s="361"/>
      <c r="N817" s="363"/>
      <c r="O817" s="364"/>
      <c r="P817" s="365"/>
      <c r="Q817" s="499"/>
      <c r="R817" s="506"/>
    </row>
    <row r="818" spans="1:18" x14ac:dyDescent="0.25">
      <c r="A818" s="97"/>
      <c r="B818" s="97"/>
      <c r="C818" s="97"/>
      <c r="D818" s="101"/>
      <c r="E818" s="98"/>
      <c r="F818" s="101"/>
      <c r="G818" s="101"/>
      <c r="H818" s="101"/>
      <c r="I818" s="362"/>
      <c r="J818" s="362"/>
      <c r="K818" s="559">
        <f t="shared" si="28"/>
        <v>0</v>
      </c>
      <c r="L818" s="362"/>
      <c r="M818" s="361"/>
      <c r="N818" s="363"/>
      <c r="O818" s="364"/>
      <c r="P818" s="365"/>
      <c r="Q818" s="499"/>
      <c r="R818" s="506"/>
    </row>
    <row r="819" spans="1:18" x14ac:dyDescent="0.25">
      <c r="A819" s="97"/>
      <c r="B819" s="97"/>
      <c r="C819" s="97"/>
      <c r="D819" s="101"/>
      <c r="E819" s="98"/>
      <c r="F819" s="101"/>
      <c r="G819" s="101"/>
      <c r="H819" s="101"/>
      <c r="I819" s="362"/>
      <c r="J819" s="362"/>
      <c r="K819" s="559">
        <f t="shared" si="28"/>
        <v>0</v>
      </c>
      <c r="L819" s="362"/>
      <c r="M819" s="361"/>
      <c r="N819" s="363"/>
      <c r="O819" s="364"/>
      <c r="P819" s="365"/>
      <c r="Q819" s="499"/>
      <c r="R819" s="506"/>
    </row>
    <row r="820" spans="1:18" x14ac:dyDescent="0.25">
      <c r="A820" s="97"/>
      <c r="B820" s="97"/>
      <c r="C820" s="97"/>
      <c r="D820" s="101"/>
      <c r="E820" s="98"/>
      <c r="F820" s="101"/>
      <c r="G820" s="101"/>
      <c r="H820" s="101"/>
      <c r="I820" s="362"/>
      <c r="J820" s="362"/>
      <c r="K820" s="559">
        <f t="shared" si="28"/>
        <v>0</v>
      </c>
      <c r="L820" s="362"/>
      <c r="M820" s="361"/>
      <c r="N820" s="363"/>
      <c r="O820" s="364"/>
      <c r="P820" s="365"/>
      <c r="Q820" s="499"/>
      <c r="R820" s="506"/>
    </row>
    <row r="821" spans="1:18" x14ac:dyDescent="0.25">
      <c r="A821" s="97"/>
      <c r="B821" s="97"/>
      <c r="C821" s="97"/>
      <c r="D821" s="101"/>
      <c r="E821" s="98"/>
      <c r="F821" s="101"/>
      <c r="G821" s="101"/>
      <c r="H821" s="101"/>
      <c r="I821" s="362"/>
      <c r="J821" s="362"/>
      <c r="K821" s="559">
        <f t="shared" si="28"/>
        <v>0</v>
      </c>
      <c r="L821" s="362"/>
      <c r="M821" s="361"/>
      <c r="N821" s="363"/>
      <c r="O821" s="364"/>
      <c r="P821" s="365"/>
      <c r="Q821" s="499"/>
      <c r="R821" s="506"/>
    </row>
    <row r="822" spans="1:18" x14ac:dyDescent="0.25">
      <c r="A822" s="97"/>
      <c r="B822" s="97"/>
      <c r="C822" s="97"/>
      <c r="D822" s="101"/>
      <c r="E822" s="98"/>
      <c r="F822" s="101"/>
      <c r="G822" s="101"/>
      <c r="H822" s="101"/>
      <c r="I822" s="362"/>
      <c r="J822" s="362"/>
      <c r="K822" s="559">
        <f t="shared" si="28"/>
        <v>0</v>
      </c>
      <c r="L822" s="362"/>
      <c r="M822" s="361"/>
      <c r="N822" s="363"/>
      <c r="O822" s="364"/>
      <c r="P822" s="365"/>
      <c r="Q822" s="499"/>
      <c r="R822" s="506"/>
    </row>
    <row r="823" spans="1:18" x14ac:dyDescent="0.25">
      <c r="A823" s="97"/>
      <c r="B823" s="97"/>
      <c r="C823" s="97"/>
      <c r="D823" s="101"/>
      <c r="E823" s="98"/>
      <c r="F823" s="101"/>
      <c r="G823" s="101"/>
      <c r="H823" s="101"/>
      <c r="I823" s="362"/>
      <c r="J823" s="362"/>
      <c r="K823" s="559">
        <f t="shared" si="28"/>
        <v>0</v>
      </c>
      <c r="L823" s="362"/>
      <c r="M823" s="361"/>
      <c r="N823" s="363"/>
      <c r="O823" s="364"/>
      <c r="P823" s="365"/>
      <c r="Q823" s="499"/>
      <c r="R823" s="506"/>
    </row>
    <row r="824" spans="1:18" x14ac:dyDescent="0.25">
      <c r="A824" s="97"/>
      <c r="B824" s="97"/>
      <c r="C824" s="97"/>
      <c r="D824" s="101"/>
      <c r="E824" s="98"/>
      <c r="F824" s="101"/>
      <c r="G824" s="101"/>
      <c r="H824" s="101"/>
      <c r="I824" s="362"/>
      <c r="J824" s="362"/>
      <c r="K824" s="559">
        <f t="shared" si="28"/>
        <v>0</v>
      </c>
      <c r="L824" s="362"/>
      <c r="M824" s="361"/>
      <c r="N824" s="363"/>
      <c r="O824" s="364"/>
      <c r="P824" s="365"/>
      <c r="Q824" s="499"/>
      <c r="R824" s="506"/>
    </row>
    <row r="825" spans="1:18" x14ac:dyDescent="0.25">
      <c r="A825" s="97"/>
      <c r="B825" s="97"/>
      <c r="C825" s="97"/>
      <c r="D825" s="101"/>
      <c r="E825" s="98"/>
      <c r="F825" s="101"/>
      <c r="G825" s="101"/>
      <c r="H825" s="101"/>
      <c r="I825" s="362"/>
      <c r="J825" s="362"/>
      <c r="K825" s="559">
        <f t="shared" si="28"/>
        <v>0</v>
      </c>
      <c r="L825" s="362"/>
      <c r="M825" s="361"/>
      <c r="N825" s="363"/>
      <c r="O825" s="364"/>
      <c r="P825" s="365"/>
      <c r="Q825" s="499"/>
      <c r="R825" s="506"/>
    </row>
    <row r="826" spans="1:18" x14ac:dyDescent="0.25">
      <c r="A826" s="97"/>
      <c r="B826" s="97"/>
      <c r="C826" s="97"/>
      <c r="D826" s="101"/>
      <c r="E826" s="98"/>
      <c r="F826" s="101"/>
      <c r="G826" s="101"/>
      <c r="H826" s="101"/>
      <c r="I826" s="362"/>
      <c r="J826" s="362"/>
      <c r="K826" s="559">
        <f t="shared" si="28"/>
        <v>0</v>
      </c>
      <c r="L826" s="362"/>
      <c r="M826" s="361"/>
      <c r="N826" s="363"/>
      <c r="O826" s="364"/>
      <c r="P826" s="365"/>
      <c r="Q826" s="499"/>
      <c r="R826" s="506"/>
    </row>
    <row r="827" spans="1:18" x14ac:dyDescent="0.25">
      <c r="A827" s="97"/>
      <c r="B827" s="97"/>
      <c r="C827" s="97"/>
      <c r="D827" s="101"/>
      <c r="E827" s="98"/>
      <c r="F827" s="101"/>
      <c r="G827" s="101"/>
      <c r="H827" s="101"/>
      <c r="I827" s="362"/>
      <c r="J827" s="362"/>
      <c r="K827" s="559">
        <f t="shared" si="28"/>
        <v>0</v>
      </c>
      <c r="L827" s="362"/>
      <c r="M827" s="361"/>
      <c r="N827" s="363"/>
      <c r="O827" s="364"/>
      <c r="P827" s="365"/>
      <c r="Q827" s="499"/>
      <c r="R827" s="506"/>
    </row>
    <row r="828" spans="1:18" x14ac:dyDescent="0.25">
      <c r="A828" s="97"/>
      <c r="B828" s="97"/>
      <c r="C828" s="97"/>
      <c r="D828" s="101"/>
      <c r="E828" s="98"/>
      <c r="F828" s="101"/>
      <c r="G828" s="101"/>
      <c r="H828" s="101"/>
      <c r="I828" s="362"/>
      <c r="J828" s="362"/>
      <c r="K828" s="559">
        <f t="shared" si="28"/>
        <v>0</v>
      </c>
      <c r="L828" s="362"/>
      <c r="M828" s="361"/>
      <c r="N828" s="363"/>
      <c r="O828" s="364"/>
      <c r="P828" s="365"/>
      <c r="Q828" s="499"/>
      <c r="R828" s="506"/>
    </row>
    <row r="829" spans="1:18" x14ac:dyDescent="0.25">
      <c r="A829" s="97"/>
      <c r="B829" s="97"/>
      <c r="C829" s="97"/>
      <c r="D829" s="101"/>
      <c r="E829" s="98"/>
      <c r="F829" s="101"/>
      <c r="G829" s="101"/>
      <c r="H829" s="101"/>
      <c r="I829" s="362"/>
      <c r="J829" s="362"/>
      <c r="K829" s="559">
        <f t="shared" si="28"/>
        <v>0</v>
      </c>
      <c r="L829" s="362"/>
      <c r="M829" s="361"/>
      <c r="N829" s="363"/>
      <c r="O829" s="364"/>
      <c r="P829" s="365"/>
      <c r="Q829" s="499"/>
      <c r="R829" s="506"/>
    </row>
    <row r="830" spans="1:18" x14ac:dyDescent="0.25">
      <c r="A830" s="97"/>
      <c r="B830" s="97"/>
      <c r="C830" s="97"/>
      <c r="D830" s="101"/>
      <c r="E830" s="98"/>
      <c r="F830" s="101"/>
      <c r="G830" s="101"/>
      <c r="H830" s="101"/>
      <c r="I830" s="362"/>
      <c r="J830" s="362"/>
      <c r="K830" s="559">
        <f t="shared" si="28"/>
        <v>0</v>
      </c>
      <c r="L830" s="362"/>
      <c r="M830" s="361"/>
      <c r="N830" s="363"/>
      <c r="O830" s="364"/>
      <c r="P830" s="365"/>
      <c r="Q830" s="499"/>
      <c r="R830" s="506"/>
    </row>
    <row r="831" spans="1:18" x14ac:dyDescent="0.25">
      <c r="A831" s="97"/>
      <c r="B831" s="97"/>
      <c r="C831" s="97"/>
      <c r="D831" s="101"/>
      <c r="E831" s="98"/>
      <c r="F831" s="101"/>
      <c r="G831" s="101"/>
      <c r="H831" s="101"/>
      <c r="I831" s="362"/>
      <c r="J831" s="362"/>
      <c r="K831" s="559">
        <f t="shared" si="28"/>
        <v>0</v>
      </c>
      <c r="L831" s="362"/>
      <c r="M831" s="361"/>
      <c r="N831" s="363"/>
      <c r="O831" s="364"/>
      <c r="P831" s="365"/>
      <c r="Q831" s="499"/>
      <c r="R831" s="506"/>
    </row>
    <row r="832" spans="1:18" x14ac:dyDescent="0.25">
      <c r="A832" s="97"/>
      <c r="B832" s="97"/>
      <c r="C832" s="97"/>
      <c r="D832" s="101"/>
      <c r="E832" s="98"/>
      <c r="F832" s="101"/>
      <c r="G832" s="101"/>
      <c r="H832" s="101"/>
      <c r="I832" s="362"/>
      <c r="J832" s="362"/>
      <c r="K832" s="559">
        <f t="shared" si="28"/>
        <v>0</v>
      </c>
      <c r="L832" s="362"/>
      <c r="M832" s="361"/>
      <c r="N832" s="363"/>
      <c r="O832" s="364"/>
      <c r="P832" s="365"/>
      <c r="Q832" s="499"/>
      <c r="R832" s="506"/>
    </row>
    <row r="833" spans="1:18" x14ac:dyDescent="0.25">
      <c r="A833" s="97"/>
      <c r="B833" s="97"/>
      <c r="C833" s="97"/>
      <c r="D833" s="101"/>
      <c r="E833" s="98"/>
      <c r="F833" s="101"/>
      <c r="G833" s="101"/>
      <c r="H833" s="101"/>
      <c r="I833" s="362"/>
      <c r="J833" s="362"/>
      <c r="K833" s="559">
        <f t="shared" si="28"/>
        <v>0</v>
      </c>
      <c r="L833" s="362"/>
      <c r="M833" s="361"/>
      <c r="N833" s="363"/>
      <c r="O833" s="364"/>
      <c r="P833" s="365"/>
      <c r="Q833" s="499"/>
      <c r="R833" s="506"/>
    </row>
    <row r="834" spans="1:18" x14ac:dyDescent="0.25">
      <c r="A834" s="97"/>
      <c r="B834" s="97"/>
      <c r="C834" s="97"/>
      <c r="D834" s="101"/>
      <c r="E834" s="98"/>
      <c r="F834" s="101"/>
      <c r="G834" s="101"/>
      <c r="H834" s="101"/>
      <c r="I834" s="362"/>
      <c r="J834" s="362"/>
      <c r="K834" s="559">
        <f t="shared" si="28"/>
        <v>0</v>
      </c>
      <c r="L834" s="362"/>
      <c r="M834" s="361"/>
      <c r="N834" s="363"/>
      <c r="O834" s="364"/>
      <c r="P834" s="365"/>
      <c r="Q834" s="499"/>
      <c r="R834" s="506"/>
    </row>
    <row r="835" spans="1:18" x14ac:dyDescent="0.25">
      <c r="A835" s="97"/>
      <c r="B835" s="97"/>
      <c r="C835" s="97"/>
      <c r="D835" s="101"/>
      <c r="E835" s="98"/>
      <c r="F835" s="101"/>
      <c r="G835" s="101"/>
      <c r="H835" s="101"/>
      <c r="I835" s="362"/>
      <c r="J835" s="362"/>
      <c r="K835" s="559">
        <f t="shared" si="28"/>
        <v>0</v>
      </c>
      <c r="L835" s="362"/>
      <c r="M835" s="361"/>
      <c r="N835" s="363"/>
      <c r="O835" s="364"/>
      <c r="P835" s="365"/>
      <c r="Q835" s="499"/>
      <c r="R835" s="506"/>
    </row>
    <row r="836" spans="1:18" x14ac:dyDescent="0.25">
      <c r="A836" s="97"/>
      <c r="B836" s="97"/>
      <c r="C836" s="97"/>
      <c r="D836" s="101"/>
      <c r="E836" s="98"/>
      <c r="F836" s="101"/>
      <c r="G836" s="101"/>
      <c r="H836" s="101"/>
      <c r="I836" s="362"/>
      <c r="J836" s="362"/>
      <c r="K836" s="559">
        <f t="shared" si="28"/>
        <v>0</v>
      </c>
      <c r="L836" s="362"/>
      <c r="M836" s="361"/>
      <c r="N836" s="363"/>
      <c r="O836" s="364"/>
      <c r="P836" s="365"/>
      <c r="Q836" s="499"/>
      <c r="R836" s="506"/>
    </row>
    <row r="837" spans="1:18" x14ac:dyDescent="0.25">
      <c r="A837" s="97"/>
      <c r="B837" s="97"/>
      <c r="C837" s="97"/>
      <c r="D837" s="101"/>
      <c r="E837" s="98"/>
      <c r="F837" s="101"/>
      <c r="G837" s="101"/>
      <c r="H837" s="101"/>
      <c r="I837" s="362"/>
      <c r="J837" s="362"/>
      <c r="K837" s="559">
        <f t="shared" si="28"/>
        <v>0</v>
      </c>
      <c r="L837" s="362"/>
      <c r="M837" s="361"/>
      <c r="N837" s="363"/>
      <c r="O837" s="364"/>
      <c r="P837" s="365"/>
      <c r="Q837" s="499"/>
      <c r="R837" s="506"/>
    </row>
    <row r="838" spans="1:18" x14ac:dyDescent="0.25">
      <c r="A838" s="97"/>
      <c r="B838" s="97"/>
      <c r="C838" s="97"/>
      <c r="D838" s="101"/>
      <c r="E838" s="98"/>
      <c r="F838" s="101"/>
      <c r="G838" s="101"/>
      <c r="H838" s="101"/>
      <c r="I838" s="362"/>
      <c r="J838" s="362"/>
      <c r="K838" s="559">
        <f t="shared" si="28"/>
        <v>0</v>
      </c>
      <c r="L838" s="362"/>
      <c r="M838" s="361"/>
      <c r="N838" s="363"/>
      <c r="O838" s="364"/>
      <c r="P838" s="365"/>
      <c r="Q838" s="499"/>
      <c r="R838" s="506"/>
    </row>
    <row r="839" spans="1:18" x14ac:dyDescent="0.25">
      <c r="A839" s="97"/>
      <c r="B839" s="97"/>
      <c r="C839" s="97"/>
      <c r="D839" s="101"/>
      <c r="E839" s="98"/>
      <c r="F839" s="101"/>
      <c r="G839" s="101"/>
      <c r="H839" s="101"/>
      <c r="I839" s="362"/>
      <c r="J839" s="362"/>
      <c r="K839" s="559">
        <f t="shared" si="28"/>
        <v>0</v>
      </c>
      <c r="L839" s="362"/>
      <c r="M839" s="361"/>
      <c r="N839" s="363"/>
      <c r="O839" s="364"/>
      <c r="P839" s="365"/>
      <c r="Q839" s="499"/>
      <c r="R839" s="506"/>
    </row>
    <row r="840" spans="1:18" x14ac:dyDescent="0.25">
      <c r="A840" s="97"/>
      <c r="B840" s="97"/>
      <c r="C840" s="97"/>
      <c r="D840" s="101"/>
      <c r="E840" s="98"/>
      <c r="F840" s="101"/>
      <c r="G840" s="101"/>
      <c r="H840" s="101"/>
      <c r="I840" s="362"/>
      <c r="J840" s="362"/>
      <c r="K840" s="559">
        <f t="shared" si="28"/>
        <v>0</v>
      </c>
      <c r="L840" s="362"/>
      <c r="M840" s="361"/>
      <c r="N840" s="363"/>
      <c r="O840" s="364"/>
      <c r="P840" s="365"/>
      <c r="Q840" s="499"/>
      <c r="R840" s="506"/>
    </row>
    <row r="841" spans="1:18" x14ac:dyDescent="0.25">
      <c r="A841" s="97"/>
      <c r="B841" s="97"/>
      <c r="C841" s="97"/>
      <c r="D841" s="101"/>
      <c r="E841" s="98"/>
      <c r="F841" s="101"/>
      <c r="G841" s="101"/>
      <c r="H841" s="101"/>
      <c r="I841" s="362"/>
      <c r="J841" s="362"/>
      <c r="K841" s="559">
        <f t="shared" si="28"/>
        <v>0</v>
      </c>
      <c r="L841" s="362"/>
      <c r="M841" s="361"/>
      <c r="N841" s="363"/>
      <c r="O841" s="364"/>
      <c r="P841" s="365"/>
      <c r="Q841" s="499"/>
      <c r="R841" s="506"/>
    </row>
    <row r="842" spans="1:18" x14ac:dyDescent="0.25">
      <c r="A842" s="97"/>
      <c r="B842" s="97"/>
      <c r="C842" s="97"/>
      <c r="D842" s="101"/>
      <c r="E842" s="98"/>
      <c r="F842" s="101"/>
      <c r="G842" s="101"/>
      <c r="H842" s="101"/>
      <c r="I842" s="362"/>
      <c r="J842" s="362"/>
      <c r="K842" s="559">
        <f t="shared" si="28"/>
        <v>0</v>
      </c>
      <c r="L842" s="362"/>
      <c r="M842" s="361"/>
      <c r="N842" s="363"/>
      <c r="O842" s="364"/>
      <c r="P842" s="365"/>
      <c r="Q842" s="499"/>
      <c r="R842" s="506"/>
    </row>
    <row r="843" spans="1:18" x14ac:dyDescent="0.25">
      <c r="A843" s="97"/>
      <c r="B843" s="97"/>
      <c r="C843" s="97"/>
      <c r="D843" s="101"/>
      <c r="E843" s="98"/>
      <c r="F843" s="101"/>
      <c r="G843" s="101"/>
      <c r="H843" s="101"/>
      <c r="I843" s="362"/>
      <c r="J843" s="362"/>
      <c r="K843" s="559">
        <f t="shared" si="28"/>
        <v>0</v>
      </c>
      <c r="L843" s="362"/>
      <c r="M843" s="361"/>
      <c r="N843" s="363"/>
      <c r="O843" s="364"/>
      <c r="P843" s="365"/>
      <c r="Q843" s="499"/>
      <c r="R843" s="506"/>
    </row>
    <row r="844" spans="1:18" x14ac:dyDescent="0.25">
      <c r="A844" s="97"/>
      <c r="B844" s="97"/>
      <c r="C844" s="97"/>
      <c r="D844" s="101"/>
      <c r="E844" s="98"/>
      <c r="F844" s="101"/>
      <c r="G844" s="101"/>
      <c r="H844" s="101"/>
      <c r="I844" s="362"/>
      <c r="J844" s="362"/>
      <c r="K844" s="559">
        <f t="shared" ref="K844:K907" si="29">H844-J844</f>
        <v>0</v>
      </c>
      <c r="L844" s="362"/>
      <c r="M844" s="361"/>
      <c r="N844" s="363"/>
      <c r="O844" s="364"/>
      <c r="P844" s="365"/>
      <c r="Q844" s="499"/>
      <c r="R844" s="506"/>
    </row>
    <row r="845" spans="1:18" x14ac:dyDescent="0.25">
      <c r="A845" s="97"/>
      <c r="B845" s="97"/>
      <c r="C845" s="97"/>
      <c r="D845" s="101"/>
      <c r="E845" s="98"/>
      <c r="F845" s="101"/>
      <c r="G845" s="101"/>
      <c r="H845" s="101"/>
      <c r="I845" s="362"/>
      <c r="J845" s="362"/>
      <c r="K845" s="559">
        <f t="shared" si="29"/>
        <v>0</v>
      </c>
      <c r="L845" s="362"/>
      <c r="M845" s="361"/>
      <c r="N845" s="363"/>
      <c r="O845" s="364"/>
      <c r="P845" s="365"/>
      <c r="Q845" s="499"/>
      <c r="R845" s="506"/>
    </row>
    <row r="846" spans="1:18" x14ac:dyDescent="0.25">
      <c r="A846" s="97"/>
      <c r="B846" s="97"/>
      <c r="C846" s="97"/>
      <c r="D846" s="101"/>
      <c r="E846" s="98"/>
      <c r="F846" s="101"/>
      <c r="G846" s="101"/>
      <c r="H846" s="101"/>
      <c r="I846" s="362"/>
      <c r="J846" s="362"/>
      <c r="K846" s="559">
        <f t="shared" si="29"/>
        <v>0</v>
      </c>
      <c r="L846" s="362"/>
      <c r="M846" s="361"/>
      <c r="N846" s="363"/>
      <c r="O846" s="364"/>
      <c r="P846" s="365"/>
      <c r="Q846" s="499"/>
      <c r="R846" s="506"/>
    </row>
    <row r="847" spans="1:18" x14ac:dyDescent="0.25">
      <c r="A847" s="97"/>
      <c r="B847" s="97"/>
      <c r="C847" s="97"/>
      <c r="D847" s="101"/>
      <c r="E847" s="98"/>
      <c r="F847" s="101"/>
      <c r="G847" s="101"/>
      <c r="H847" s="101"/>
      <c r="I847" s="362"/>
      <c r="J847" s="362"/>
      <c r="K847" s="559">
        <f t="shared" si="29"/>
        <v>0</v>
      </c>
      <c r="L847" s="362"/>
      <c r="M847" s="361"/>
      <c r="N847" s="363"/>
      <c r="O847" s="364"/>
      <c r="P847" s="365"/>
      <c r="Q847" s="499"/>
      <c r="R847" s="506"/>
    </row>
    <row r="848" spans="1:18" x14ac:dyDescent="0.25">
      <c r="A848" s="97"/>
      <c r="B848" s="97"/>
      <c r="C848" s="97"/>
      <c r="D848" s="101"/>
      <c r="E848" s="98"/>
      <c r="F848" s="101"/>
      <c r="G848" s="101"/>
      <c r="H848" s="101"/>
      <c r="I848" s="362"/>
      <c r="J848" s="362"/>
      <c r="K848" s="559">
        <f t="shared" si="29"/>
        <v>0</v>
      </c>
      <c r="L848" s="362"/>
      <c r="M848" s="361"/>
      <c r="N848" s="363"/>
      <c r="O848" s="364"/>
      <c r="P848" s="365"/>
      <c r="Q848" s="499"/>
      <c r="R848" s="506"/>
    </row>
    <row r="849" spans="1:18" x14ac:dyDescent="0.25">
      <c r="A849" s="97"/>
      <c r="B849" s="97"/>
      <c r="C849" s="97"/>
      <c r="D849" s="101"/>
      <c r="E849" s="98"/>
      <c r="F849" s="101"/>
      <c r="G849" s="101"/>
      <c r="H849" s="101"/>
      <c r="I849" s="362"/>
      <c r="J849" s="362"/>
      <c r="K849" s="559">
        <f t="shared" si="29"/>
        <v>0</v>
      </c>
      <c r="L849" s="362"/>
      <c r="M849" s="361"/>
      <c r="N849" s="363"/>
      <c r="O849" s="364"/>
      <c r="P849" s="365"/>
      <c r="Q849" s="499"/>
      <c r="R849" s="506"/>
    </row>
    <row r="850" spans="1:18" x14ac:dyDescent="0.25">
      <c r="A850" s="97"/>
      <c r="B850" s="97"/>
      <c r="C850" s="97"/>
      <c r="D850" s="101"/>
      <c r="E850" s="98"/>
      <c r="F850" s="101"/>
      <c r="G850" s="101"/>
      <c r="H850" s="101"/>
      <c r="I850" s="362"/>
      <c r="J850" s="362"/>
      <c r="K850" s="559">
        <f t="shared" si="29"/>
        <v>0</v>
      </c>
      <c r="L850" s="362"/>
      <c r="M850" s="361"/>
      <c r="N850" s="363"/>
      <c r="O850" s="364"/>
      <c r="P850" s="365"/>
      <c r="Q850" s="499"/>
      <c r="R850" s="506"/>
    </row>
    <row r="851" spans="1:18" x14ac:dyDescent="0.25">
      <c r="A851" s="97"/>
      <c r="B851" s="97"/>
      <c r="C851" s="97"/>
      <c r="D851" s="101"/>
      <c r="E851" s="98"/>
      <c r="F851" s="101"/>
      <c r="G851" s="101"/>
      <c r="H851" s="101"/>
      <c r="I851" s="362"/>
      <c r="J851" s="362"/>
      <c r="K851" s="559">
        <f t="shared" si="29"/>
        <v>0</v>
      </c>
      <c r="L851" s="362"/>
      <c r="M851" s="361"/>
      <c r="N851" s="363"/>
      <c r="O851" s="364"/>
      <c r="P851" s="365"/>
      <c r="Q851" s="499"/>
      <c r="R851" s="506"/>
    </row>
    <row r="852" spans="1:18" x14ac:dyDescent="0.25">
      <c r="A852" s="97"/>
      <c r="B852" s="97"/>
      <c r="C852" s="97"/>
      <c r="D852" s="101"/>
      <c r="E852" s="98"/>
      <c r="F852" s="101"/>
      <c r="G852" s="101"/>
      <c r="H852" s="101"/>
      <c r="I852" s="362"/>
      <c r="J852" s="362"/>
      <c r="K852" s="559">
        <f t="shared" si="29"/>
        <v>0</v>
      </c>
      <c r="L852" s="362"/>
      <c r="M852" s="361"/>
      <c r="N852" s="363"/>
      <c r="O852" s="364"/>
      <c r="P852" s="365"/>
      <c r="Q852" s="499"/>
      <c r="R852" s="506"/>
    </row>
    <row r="853" spans="1:18" x14ac:dyDescent="0.25">
      <c r="A853" s="97"/>
      <c r="B853" s="97"/>
      <c r="C853" s="97"/>
      <c r="D853" s="101"/>
      <c r="E853" s="98"/>
      <c r="F853" s="101"/>
      <c r="G853" s="101"/>
      <c r="H853" s="101"/>
      <c r="I853" s="362"/>
      <c r="J853" s="362"/>
      <c r="K853" s="559">
        <f t="shared" si="29"/>
        <v>0</v>
      </c>
      <c r="L853" s="362"/>
      <c r="M853" s="361"/>
      <c r="N853" s="363"/>
      <c r="O853" s="364"/>
      <c r="P853" s="365"/>
      <c r="Q853" s="499"/>
      <c r="R853" s="506"/>
    </row>
    <row r="854" spans="1:18" x14ac:dyDescent="0.25">
      <c r="A854" s="97"/>
      <c r="B854" s="97"/>
      <c r="C854" s="97"/>
      <c r="D854" s="101"/>
      <c r="E854" s="98"/>
      <c r="F854" s="101"/>
      <c r="G854" s="101"/>
      <c r="H854" s="101"/>
      <c r="I854" s="362"/>
      <c r="J854" s="362"/>
      <c r="K854" s="559">
        <f t="shared" si="29"/>
        <v>0</v>
      </c>
      <c r="L854" s="362"/>
      <c r="M854" s="361"/>
      <c r="N854" s="363"/>
      <c r="O854" s="364"/>
      <c r="P854" s="365"/>
      <c r="Q854" s="499"/>
      <c r="R854" s="506"/>
    </row>
    <row r="855" spans="1:18" x14ac:dyDescent="0.25">
      <c r="A855" s="97"/>
      <c r="B855" s="97"/>
      <c r="C855" s="97"/>
      <c r="D855" s="101"/>
      <c r="E855" s="98"/>
      <c r="F855" s="101"/>
      <c r="G855" s="101"/>
      <c r="H855" s="101"/>
      <c r="I855" s="362"/>
      <c r="J855" s="362"/>
      <c r="K855" s="559">
        <f t="shared" si="29"/>
        <v>0</v>
      </c>
      <c r="L855" s="362"/>
      <c r="M855" s="361"/>
      <c r="N855" s="363"/>
      <c r="O855" s="364"/>
      <c r="P855" s="365"/>
      <c r="Q855" s="499"/>
      <c r="R855" s="506"/>
    </row>
    <row r="856" spans="1:18" x14ac:dyDescent="0.25">
      <c r="A856" s="97"/>
      <c r="B856" s="97"/>
      <c r="C856" s="97"/>
      <c r="D856" s="101"/>
      <c r="E856" s="98"/>
      <c r="F856" s="101"/>
      <c r="G856" s="101"/>
      <c r="H856" s="101"/>
      <c r="I856" s="362"/>
      <c r="J856" s="362"/>
      <c r="K856" s="559">
        <f t="shared" si="29"/>
        <v>0</v>
      </c>
      <c r="L856" s="362"/>
      <c r="M856" s="361"/>
      <c r="N856" s="363"/>
      <c r="O856" s="364"/>
      <c r="P856" s="365"/>
      <c r="Q856" s="499"/>
      <c r="R856" s="506"/>
    </row>
    <row r="857" spans="1:18" x14ac:dyDescent="0.25">
      <c r="A857" s="97"/>
      <c r="B857" s="97"/>
      <c r="C857" s="97"/>
      <c r="D857" s="101"/>
      <c r="E857" s="98"/>
      <c r="F857" s="101"/>
      <c r="G857" s="101"/>
      <c r="H857" s="101"/>
      <c r="I857" s="362"/>
      <c r="J857" s="362"/>
      <c r="K857" s="559">
        <f t="shared" si="29"/>
        <v>0</v>
      </c>
      <c r="L857" s="362"/>
      <c r="M857" s="361"/>
      <c r="N857" s="363"/>
      <c r="O857" s="364"/>
      <c r="P857" s="365"/>
      <c r="Q857" s="499"/>
      <c r="R857" s="506"/>
    </row>
    <row r="858" spans="1:18" x14ac:dyDescent="0.25">
      <c r="A858" s="97"/>
      <c r="B858" s="97"/>
      <c r="C858" s="97"/>
      <c r="D858" s="101"/>
      <c r="E858" s="98"/>
      <c r="F858" s="101"/>
      <c r="G858" s="101"/>
      <c r="H858" s="101"/>
      <c r="I858" s="362"/>
      <c r="J858" s="362"/>
      <c r="K858" s="559">
        <f t="shared" si="29"/>
        <v>0</v>
      </c>
      <c r="L858" s="362"/>
      <c r="M858" s="361"/>
      <c r="N858" s="363"/>
      <c r="O858" s="364"/>
      <c r="P858" s="365"/>
      <c r="Q858" s="499"/>
      <c r="R858" s="506"/>
    </row>
    <row r="859" spans="1:18" x14ac:dyDescent="0.25">
      <c r="A859" s="97"/>
      <c r="B859" s="97"/>
      <c r="C859" s="97"/>
      <c r="D859" s="101"/>
      <c r="E859" s="98"/>
      <c r="F859" s="101"/>
      <c r="G859" s="101"/>
      <c r="H859" s="101"/>
      <c r="I859" s="362"/>
      <c r="J859" s="362"/>
      <c r="K859" s="559">
        <f t="shared" si="29"/>
        <v>0</v>
      </c>
      <c r="L859" s="362"/>
      <c r="M859" s="361"/>
      <c r="N859" s="363"/>
      <c r="O859" s="364"/>
      <c r="P859" s="365"/>
      <c r="Q859" s="499"/>
      <c r="R859" s="506"/>
    </row>
    <row r="860" spans="1:18" x14ac:dyDescent="0.25">
      <c r="A860" s="97"/>
      <c r="B860" s="97"/>
      <c r="C860" s="97"/>
      <c r="D860" s="101"/>
      <c r="E860" s="98"/>
      <c r="F860" s="101"/>
      <c r="G860" s="101"/>
      <c r="H860" s="101"/>
      <c r="I860" s="362"/>
      <c r="J860" s="362"/>
      <c r="K860" s="559">
        <f t="shared" si="29"/>
        <v>0</v>
      </c>
      <c r="L860" s="362"/>
      <c r="M860" s="361"/>
      <c r="N860" s="363"/>
      <c r="O860" s="364"/>
      <c r="P860" s="365"/>
      <c r="Q860" s="499"/>
      <c r="R860" s="506"/>
    </row>
    <row r="861" spans="1:18" x14ac:dyDescent="0.25">
      <c r="A861" s="97"/>
      <c r="B861" s="97"/>
      <c r="C861" s="97"/>
      <c r="D861" s="101"/>
      <c r="E861" s="98"/>
      <c r="F861" s="101"/>
      <c r="G861" s="101"/>
      <c r="H861" s="101"/>
      <c r="I861" s="362"/>
      <c r="J861" s="362"/>
      <c r="K861" s="559">
        <f t="shared" si="29"/>
        <v>0</v>
      </c>
      <c r="L861" s="362"/>
      <c r="M861" s="361"/>
      <c r="N861" s="363"/>
      <c r="O861" s="364"/>
      <c r="P861" s="365"/>
      <c r="Q861" s="499"/>
      <c r="R861" s="506"/>
    </row>
    <row r="862" spans="1:18" x14ac:dyDescent="0.25">
      <c r="A862" s="97"/>
      <c r="B862" s="97"/>
      <c r="C862" s="97"/>
      <c r="D862" s="101"/>
      <c r="E862" s="98"/>
      <c r="F862" s="101"/>
      <c r="G862" s="101"/>
      <c r="H862" s="101"/>
      <c r="I862" s="362"/>
      <c r="J862" s="362"/>
      <c r="K862" s="559">
        <f t="shared" si="29"/>
        <v>0</v>
      </c>
      <c r="L862" s="362"/>
      <c r="M862" s="361"/>
      <c r="N862" s="363"/>
      <c r="O862" s="364"/>
      <c r="P862" s="365"/>
      <c r="Q862" s="499"/>
      <c r="R862" s="506"/>
    </row>
    <row r="863" spans="1:18" x14ac:dyDescent="0.25">
      <c r="A863" s="97"/>
      <c r="B863" s="97"/>
      <c r="C863" s="97"/>
      <c r="D863" s="101"/>
      <c r="E863" s="98"/>
      <c r="F863" s="101"/>
      <c r="G863" s="101"/>
      <c r="H863" s="101"/>
      <c r="I863" s="362"/>
      <c r="J863" s="362"/>
      <c r="K863" s="559">
        <f t="shared" si="29"/>
        <v>0</v>
      </c>
      <c r="L863" s="362"/>
      <c r="M863" s="361"/>
      <c r="N863" s="363"/>
      <c r="O863" s="364"/>
      <c r="P863" s="365"/>
      <c r="Q863" s="499"/>
      <c r="R863" s="506"/>
    </row>
    <row r="864" spans="1:18" x14ac:dyDescent="0.25">
      <c r="A864" s="97"/>
      <c r="B864" s="97"/>
      <c r="C864" s="97"/>
      <c r="D864" s="101"/>
      <c r="E864" s="98"/>
      <c r="F864" s="101"/>
      <c r="G864" s="101"/>
      <c r="H864" s="101"/>
      <c r="I864" s="362"/>
      <c r="J864" s="362"/>
      <c r="K864" s="559">
        <f t="shared" si="29"/>
        <v>0</v>
      </c>
      <c r="L864" s="362"/>
      <c r="M864" s="361"/>
      <c r="N864" s="363"/>
      <c r="O864" s="364"/>
      <c r="P864" s="365"/>
      <c r="Q864" s="499"/>
      <c r="R864" s="506"/>
    </row>
    <row r="865" spans="1:18" x14ac:dyDescent="0.25">
      <c r="A865" s="97"/>
      <c r="B865" s="97"/>
      <c r="C865" s="97"/>
      <c r="D865" s="101"/>
      <c r="E865" s="98"/>
      <c r="F865" s="101"/>
      <c r="G865" s="101"/>
      <c r="H865" s="101"/>
      <c r="I865" s="362"/>
      <c r="J865" s="362"/>
      <c r="K865" s="559">
        <f t="shared" si="29"/>
        <v>0</v>
      </c>
      <c r="L865" s="362"/>
      <c r="M865" s="361"/>
      <c r="N865" s="363"/>
      <c r="O865" s="364"/>
      <c r="P865" s="365"/>
      <c r="Q865" s="499"/>
      <c r="R865" s="506"/>
    </row>
    <row r="866" spans="1:18" x14ac:dyDescent="0.25">
      <c r="A866" s="97"/>
      <c r="B866" s="97"/>
      <c r="C866" s="97"/>
      <c r="D866" s="101"/>
      <c r="E866" s="98"/>
      <c r="F866" s="101"/>
      <c r="G866" s="101"/>
      <c r="H866" s="101"/>
      <c r="I866" s="362"/>
      <c r="J866" s="362"/>
      <c r="K866" s="559">
        <f t="shared" si="29"/>
        <v>0</v>
      </c>
      <c r="L866" s="362"/>
      <c r="M866" s="361"/>
      <c r="N866" s="363"/>
      <c r="O866" s="364"/>
      <c r="P866" s="365"/>
      <c r="Q866" s="499"/>
      <c r="R866" s="506"/>
    </row>
    <row r="867" spans="1:18" x14ac:dyDescent="0.25">
      <c r="A867" s="97"/>
      <c r="B867" s="97"/>
      <c r="C867" s="97"/>
      <c r="D867" s="101"/>
      <c r="E867" s="98"/>
      <c r="F867" s="101"/>
      <c r="G867" s="101"/>
      <c r="H867" s="101"/>
      <c r="I867" s="362"/>
      <c r="J867" s="362"/>
      <c r="K867" s="559">
        <f t="shared" si="29"/>
        <v>0</v>
      </c>
      <c r="L867" s="362"/>
      <c r="M867" s="361"/>
      <c r="N867" s="363"/>
      <c r="O867" s="364"/>
      <c r="P867" s="365"/>
      <c r="Q867" s="499"/>
      <c r="R867" s="506"/>
    </row>
    <row r="868" spans="1:18" x14ac:dyDescent="0.25">
      <c r="A868" s="97"/>
      <c r="B868" s="97"/>
      <c r="C868" s="97"/>
      <c r="D868" s="101"/>
      <c r="E868" s="98"/>
      <c r="F868" s="101"/>
      <c r="G868" s="101"/>
      <c r="H868" s="101"/>
      <c r="I868" s="362"/>
      <c r="J868" s="362"/>
      <c r="K868" s="559">
        <f t="shared" si="29"/>
        <v>0</v>
      </c>
      <c r="L868" s="362"/>
      <c r="M868" s="361"/>
      <c r="N868" s="363"/>
      <c r="O868" s="364"/>
      <c r="P868" s="365"/>
      <c r="Q868" s="499"/>
      <c r="R868" s="506"/>
    </row>
    <row r="869" spans="1:18" x14ac:dyDescent="0.25">
      <c r="A869" s="97"/>
      <c r="B869" s="97"/>
      <c r="C869" s="97"/>
      <c r="D869" s="101"/>
      <c r="E869" s="98"/>
      <c r="F869" s="101"/>
      <c r="G869" s="101"/>
      <c r="H869" s="101"/>
      <c r="I869" s="362"/>
      <c r="J869" s="362"/>
      <c r="K869" s="559">
        <f t="shared" si="29"/>
        <v>0</v>
      </c>
      <c r="L869" s="362"/>
      <c r="M869" s="361"/>
      <c r="N869" s="363"/>
      <c r="O869" s="364"/>
      <c r="P869" s="365"/>
      <c r="Q869" s="499"/>
      <c r="R869" s="506"/>
    </row>
    <row r="870" spans="1:18" x14ac:dyDescent="0.25">
      <c r="A870" s="97"/>
      <c r="B870" s="97"/>
      <c r="C870" s="97"/>
      <c r="D870" s="101"/>
      <c r="E870" s="98"/>
      <c r="F870" s="101"/>
      <c r="G870" s="101"/>
      <c r="H870" s="101"/>
      <c r="I870" s="362"/>
      <c r="J870" s="362"/>
      <c r="K870" s="559">
        <f t="shared" si="29"/>
        <v>0</v>
      </c>
      <c r="L870" s="362"/>
      <c r="M870" s="361"/>
      <c r="N870" s="363"/>
      <c r="O870" s="364"/>
      <c r="P870" s="365"/>
      <c r="Q870" s="499"/>
      <c r="R870" s="506"/>
    </row>
    <row r="871" spans="1:18" x14ac:dyDescent="0.25">
      <c r="A871" s="97"/>
      <c r="B871" s="97"/>
      <c r="C871" s="97"/>
      <c r="D871" s="101"/>
      <c r="E871" s="98"/>
      <c r="F871" s="101"/>
      <c r="G871" s="101"/>
      <c r="H871" s="101"/>
      <c r="I871" s="362"/>
      <c r="J871" s="362"/>
      <c r="K871" s="559">
        <f t="shared" si="29"/>
        <v>0</v>
      </c>
      <c r="L871" s="362"/>
      <c r="M871" s="361"/>
      <c r="N871" s="363"/>
      <c r="O871" s="364"/>
      <c r="P871" s="365"/>
      <c r="Q871" s="499"/>
      <c r="R871" s="506"/>
    </row>
    <row r="872" spans="1:18" x14ac:dyDescent="0.25">
      <c r="A872" s="97"/>
      <c r="B872" s="97"/>
      <c r="C872" s="97"/>
      <c r="D872" s="101"/>
      <c r="E872" s="98"/>
      <c r="F872" s="101"/>
      <c r="G872" s="101"/>
      <c r="H872" s="101"/>
      <c r="I872" s="362"/>
      <c r="J872" s="362"/>
      <c r="K872" s="559">
        <f t="shared" si="29"/>
        <v>0</v>
      </c>
      <c r="L872" s="362"/>
      <c r="M872" s="361"/>
      <c r="N872" s="363"/>
      <c r="O872" s="364"/>
      <c r="P872" s="365"/>
      <c r="Q872" s="499"/>
      <c r="R872" s="506"/>
    </row>
    <row r="873" spans="1:18" x14ac:dyDescent="0.25">
      <c r="A873" s="97"/>
      <c r="B873" s="97"/>
      <c r="C873" s="97"/>
      <c r="D873" s="101"/>
      <c r="E873" s="98"/>
      <c r="F873" s="101"/>
      <c r="G873" s="101"/>
      <c r="H873" s="101"/>
      <c r="I873" s="362"/>
      <c r="J873" s="362"/>
      <c r="K873" s="559">
        <f t="shared" si="29"/>
        <v>0</v>
      </c>
      <c r="L873" s="362"/>
      <c r="M873" s="361"/>
      <c r="N873" s="363"/>
      <c r="O873" s="364"/>
      <c r="P873" s="365"/>
      <c r="Q873" s="499"/>
      <c r="R873" s="506"/>
    </row>
    <row r="874" spans="1:18" x14ac:dyDescent="0.25">
      <c r="A874" s="97"/>
      <c r="B874" s="97"/>
      <c r="C874" s="97"/>
      <c r="D874" s="101"/>
      <c r="E874" s="98"/>
      <c r="F874" s="101"/>
      <c r="G874" s="101"/>
      <c r="H874" s="101"/>
      <c r="I874" s="362"/>
      <c r="J874" s="362"/>
      <c r="K874" s="559">
        <f t="shared" si="29"/>
        <v>0</v>
      </c>
      <c r="L874" s="362"/>
      <c r="M874" s="361"/>
      <c r="N874" s="363"/>
      <c r="O874" s="364"/>
      <c r="P874" s="365"/>
      <c r="Q874" s="499"/>
      <c r="R874" s="506"/>
    </row>
    <row r="875" spans="1:18" x14ac:dyDescent="0.25">
      <c r="A875" s="97"/>
      <c r="B875" s="97"/>
      <c r="C875" s="97"/>
      <c r="D875" s="101"/>
      <c r="E875" s="98"/>
      <c r="F875" s="101"/>
      <c r="G875" s="101"/>
      <c r="H875" s="101"/>
      <c r="I875" s="362"/>
      <c r="J875" s="362"/>
      <c r="K875" s="559">
        <f t="shared" si="29"/>
        <v>0</v>
      </c>
      <c r="L875" s="362"/>
      <c r="M875" s="361"/>
      <c r="N875" s="363"/>
      <c r="O875" s="364"/>
      <c r="P875" s="365"/>
      <c r="Q875" s="499"/>
      <c r="R875" s="506"/>
    </row>
    <row r="876" spans="1:18" x14ac:dyDescent="0.25">
      <c r="A876" s="97"/>
      <c r="B876" s="97"/>
      <c r="C876" s="97"/>
      <c r="D876" s="101"/>
      <c r="E876" s="98"/>
      <c r="F876" s="101"/>
      <c r="G876" s="101"/>
      <c r="H876" s="101"/>
      <c r="I876" s="362"/>
      <c r="J876" s="362"/>
      <c r="K876" s="559">
        <f t="shared" si="29"/>
        <v>0</v>
      </c>
      <c r="L876" s="362"/>
      <c r="M876" s="361"/>
      <c r="N876" s="363"/>
      <c r="O876" s="364"/>
      <c r="P876" s="365"/>
      <c r="Q876" s="499"/>
      <c r="R876" s="506"/>
    </row>
    <row r="877" spans="1:18" x14ac:dyDescent="0.25">
      <c r="A877" s="97"/>
      <c r="B877" s="97"/>
      <c r="C877" s="97"/>
      <c r="D877" s="101"/>
      <c r="E877" s="98"/>
      <c r="F877" s="101"/>
      <c r="G877" s="101"/>
      <c r="H877" s="101"/>
      <c r="I877" s="362"/>
      <c r="J877" s="362"/>
      <c r="K877" s="559">
        <f t="shared" si="29"/>
        <v>0</v>
      </c>
      <c r="L877" s="362"/>
      <c r="M877" s="361"/>
      <c r="N877" s="363"/>
      <c r="O877" s="364"/>
      <c r="P877" s="365"/>
      <c r="Q877" s="499"/>
      <c r="R877" s="506"/>
    </row>
    <row r="878" spans="1:18" x14ac:dyDescent="0.25">
      <c r="A878" s="97"/>
      <c r="B878" s="97"/>
      <c r="C878" s="97"/>
      <c r="D878" s="101"/>
      <c r="E878" s="98"/>
      <c r="F878" s="101"/>
      <c r="G878" s="101"/>
      <c r="H878" s="101"/>
      <c r="I878" s="362"/>
      <c r="J878" s="362"/>
      <c r="K878" s="559">
        <f t="shared" si="29"/>
        <v>0</v>
      </c>
      <c r="L878" s="362"/>
      <c r="M878" s="361"/>
      <c r="N878" s="363"/>
      <c r="O878" s="364"/>
      <c r="P878" s="365"/>
      <c r="Q878" s="499"/>
      <c r="R878" s="506"/>
    </row>
    <row r="879" spans="1:18" x14ac:dyDescent="0.25">
      <c r="A879" s="97"/>
      <c r="B879" s="97"/>
      <c r="C879" s="97"/>
      <c r="D879" s="101"/>
      <c r="E879" s="98"/>
      <c r="F879" s="101"/>
      <c r="G879" s="101"/>
      <c r="H879" s="101"/>
      <c r="I879" s="362"/>
      <c r="J879" s="362"/>
      <c r="K879" s="559">
        <f t="shared" si="29"/>
        <v>0</v>
      </c>
      <c r="L879" s="362"/>
      <c r="M879" s="361"/>
      <c r="N879" s="363"/>
      <c r="O879" s="364"/>
      <c r="P879" s="365"/>
      <c r="Q879" s="499"/>
      <c r="R879" s="506"/>
    </row>
    <row r="880" spans="1:18" x14ac:dyDescent="0.25">
      <c r="A880" s="97"/>
      <c r="B880" s="97"/>
      <c r="C880" s="97"/>
      <c r="D880" s="101"/>
      <c r="E880" s="98"/>
      <c r="F880" s="101"/>
      <c r="G880" s="101"/>
      <c r="H880" s="101"/>
      <c r="I880" s="362"/>
      <c r="J880" s="362"/>
      <c r="K880" s="559">
        <f t="shared" si="29"/>
        <v>0</v>
      </c>
      <c r="L880" s="362"/>
      <c r="M880" s="361"/>
      <c r="N880" s="363"/>
      <c r="O880" s="364"/>
      <c r="P880" s="365"/>
      <c r="Q880" s="499"/>
      <c r="R880" s="506"/>
    </row>
    <row r="881" spans="1:18" x14ac:dyDescent="0.25">
      <c r="A881" s="97"/>
      <c r="B881" s="97"/>
      <c r="C881" s="97"/>
      <c r="D881" s="101"/>
      <c r="E881" s="98"/>
      <c r="F881" s="101"/>
      <c r="G881" s="101"/>
      <c r="H881" s="101"/>
      <c r="I881" s="362"/>
      <c r="J881" s="362"/>
      <c r="K881" s="559">
        <f t="shared" si="29"/>
        <v>0</v>
      </c>
      <c r="L881" s="362"/>
      <c r="M881" s="361"/>
      <c r="N881" s="363"/>
      <c r="O881" s="364"/>
      <c r="P881" s="365"/>
      <c r="Q881" s="499"/>
      <c r="R881" s="506"/>
    </row>
    <row r="882" spans="1:18" x14ac:dyDescent="0.25">
      <c r="A882" s="97"/>
      <c r="B882" s="97"/>
      <c r="C882" s="97"/>
      <c r="D882" s="101"/>
      <c r="E882" s="98"/>
      <c r="F882" s="101"/>
      <c r="G882" s="101"/>
      <c r="H882" s="101"/>
      <c r="I882" s="362"/>
      <c r="J882" s="362"/>
      <c r="K882" s="559">
        <f t="shared" si="29"/>
        <v>0</v>
      </c>
      <c r="L882" s="362"/>
      <c r="M882" s="361"/>
      <c r="N882" s="363"/>
      <c r="O882" s="364"/>
      <c r="P882" s="365"/>
      <c r="Q882" s="499"/>
      <c r="R882" s="506"/>
    </row>
    <row r="883" spans="1:18" x14ac:dyDescent="0.25">
      <c r="A883" s="97"/>
      <c r="B883" s="97"/>
      <c r="C883" s="97"/>
      <c r="D883" s="101"/>
      <c r="E883" s="98"/>
      <c r="F883" s="101"/>
      <c r="G883" s="101"/>
      <c r="H883" s="101"/>
      <c r="I883" s="362"/>
      <c r="J883" s="362"/>
      <c r="K883" s="559">
        <f t="shared" si="29"/>
        <v>0</v>
      </c>
      <c r="L883" s="362"/>
      <c r="M883" s="361"/>
      <c r="N883" s="363"/>
      <c r="O883" s="364"/>
      <c r="P883" s="365"/>
      <c r="Q883" s="499"/>
      <c r="R883" s="506"/>
    </row>
    <row r="884" spans="1:18" x14ac:dyDescent="0.25">
      <c r="A884" s="97"/>
      <c r="B884" s="97"/>
      <c r="C884" s="97"/>
      <c r="D884" s="101"/>
      <c r="E884" s="98"/>
      <c r="F884" s="101"/>
      <c r="G884" s="101"/>
      <c r="H884" s="101"/>
      <c r="I884" s="362"/>
      <c r="J884" s="362"/>
      <c r="K884" s="559">
        <f t="shared" si="29"/>
        <v>0</v>
      </c>
      <c r="L884" s="362"/>
      <c r="M884" s="361"/>
      <c r="N884" s="363"/>
      <c r="O884" s="364"/>
      <c r="P884" s="365"/>
      <c r="Q884" s="499"/>
      <c r="R884" s="506"/>
    </row>
    <row r="885" spans="1:18" x14ac:dyDescent="0.25">
      <c r="A885" s="97"/>
      <c r="B885" s="97"/>
      <c r="C885" s="97"/>
      <c r="D885" s="101"/>
      <c r="E885" s="98"/>
      <c r="F885" s="101"/>
      <c r="G885" s="101"/>
      <c r="H885" s="101"/>
      <c r="I885" s="362"/>
      <c r="J885" s="362"/>
      <c r="K885" s="559">
        <f t="shared" si="29"/>
        <v>0</v>
      </c>
      <c r="L885" s="362"/>
      <c r="M885" s="361"/>
      <c r="N885" s="363"/>
      <c r="O885" s="364"/>
      <c r="P885" s="365"/>
      <c r="Q885" s="499"/>
      <c r="R885" s="506"/>
    </row>
    <row r="886" spans="1:18" x14ac:dyDescent="0.25">
      <c r="A886" s="97"/>
      <c r="B886" s="97"/>
      <c r="C886" s="97"/>
      <c r="D886" s="101"/>
      <c r="E886" s="98"/>
      <c r="F886" s="101"/>
      <c r="G886" s="101"/>
      <c r="H886" s="101"/>
      <c r="I886" s="362"/>
      <c r="J886" s="362"/>
      <c r="K886" s="559">
        <f t="shared" si="29"/>
        <v>0</v>
      </c>
      <c r="L886" s="362"/>
      <c r="M886" s="361"/>
      <c r="N886" s="363"/>
      <c r="O886" s="364"/>
      <c r="P886" s="365"/>
      <c r="Q886" s="499"/>
      <c r="R886" s="506"/>
    </row>
    <row r="887" spans="1:18" x14ac:dyDescent="0.25">
      <c r="A887" s="97"/>
      <c r="B887" s="97"/>
      <c r="C887" s="97"/>
      <c r="D887" s="101"/>
      <c r="E887" s="98"/>
      <c r="F887" s="101"/>
      <c r="G887" s="101"/>
      <c r="H887" s="101"/>
      <c r="I887" s="362"/>
      <c r="J887" s="362"/>
      <c r="K887" s="559">
        <f t="shared" si="29"/>
        <v>0</v>
      </c>
      <c r="L887" s="362"/>
      <c r="M887" s="361"/>
      <c r="N887" s="363"/>
      <c r="O887" s="364"/>
      <c r="P887" s="365"/>
      <c r="Q887" s="499"/>
      <c r="R887" s="506"/>
    </row>
    <row r="888" spans="1:18" x14ac:dyDescent="0.25">
      <c r="A888" s="97"/>
      <c r="B888" s="97"/>
      <c r="C888" s="97"/>
      <c r="D888" s="101"/>
      <c r="E888" s="98"/>
      <c r="F888" s="101"/>
      <c r="G888" s="101"/>
      <c r="H888" s="101"/>
      <c r="I888" s="362"/>
      <c r="J888" s="362"/>
      <c r="K888" s="559">
        <f t="shared" si="29"/>
        <v>0</v>
      </c>
      <c r="L888" s="362"/>
      <c r="M888" s="361"/>
      <c r="N888" s="363"/>
      <c r="O888" s="364"/>
      <c r="P888" s="365"/>
      <c r="Q888" s="499"/>
      <c r="R888" s="506"/>
    </row>
    <row r="889" spans="1:18" x14ac:dyDescent="0.25">
      <c r="A889" s="97"/>
      <c r="B889" s="97"/>
      <c r="C889" s="97"/>
      <c r="D889" s="101"/>
      <c r="E889" s="98"/>
      <c r="F889" s="101"/>
      <c r="G889" s="101"/>
      <c r="H889" s="101"/>
      <c r="I889" s="362"/>
      <c r="J889" s="362"/>
      <c r="K889" s="559">
        <f t="shared" si="29"/>
        <v>0</v>
      </c>
      <c r="L889" s="362"/>
      <c r="M889" s="361"/>
      <c r="N889" s="363"/>
      <c r="O889" s="364"/>
      <c r="P889" s="365"/>
      <c r="Q889" s="499"/>
      <c r="R889" s="506"/>
    </row>
    <row r="890" spans="1:18" x14ac:dyDescent="0.25">
      <c r="A890" s="97"/>
      <c r="B890" s="97"/>
      <c r="C890" s="97"/>
      <c r="D890" s="101"/>
      <c r="E890" s="98"/>
      <c r="F890" s="101"/>
      <c r="G890" s="101"/>
      <c r="H890" s="101"/>
      <c r="I890" s="362"/>
      <c r="J890" s="362"/>
      <c r="K890" s="559">
        <f t="shared" si="29"/>
        <v>0</v>
      </c>
      <c r="L890" s="362"/>
      <c r="M890" s="361"/>
      <c r="N890" s="363"/>
      <c r="O890" s="364"/>
      <c r="P890" s="365"/>
      <c r="Q890" s="499"/>
      <c r="R890" s="506"/>
    </row>
    <row r="891" spans="1:18" x14ac:dyDescent="0.25">
      <c r="A891" s="97"/>
      <c r="B891" s="97"/>
      <c r="C891" s="97"/>
      <c r="D891" s="101"/>
      <c r="E891" s="98"/>
      <c r="F891" s="101"/>
      <c r="G891" s="101"/>
      <c r="H891" s="101"/>
      <c r="I891" s="362"/>
      <c r="J891" s="362"/>
      <c r="K891" s="559">
        <f t="shared" si="29"/>
        <v>0</v>
      </c>
      <c r="L891" s="362"/>
      <c r="M891" s="361"/>
      <c r="N891" s="363"/>
      <c r="O891" s="364"/>
      <c r="P891" s="365"/>
      <c r="Q891" s="499"/>
      <c r="R891" s="506"/>
    </row>
    <row r="892" spans="1:18" x14ac:dyDescent="0.25">
      <c r="A892" s="97"/>
      <c r="B892" s="97"/>
      <c r="C892" s="97"/>
      <c r="D892" s="101"/>
      <c r="E892" s="98"/>
      <c r="F892" s="101"/>
      <c r="G892" s="101"/>
      <c r="H892" s="101"/>
      <c r="I892" s="362"/>
      <c r="J892" s="362"/>
      <c r="K892" s="559">
        <f t="shared" si="29"/>
        <v>0</v>
      </c>
      <c r="L892" s="362"/>
      <c r="M892" s="361"/>
      <c r="N892" s="363"/>
      <c r="O892" s="364"/>
      <c r="P892" s="365"/>
      <c r="Q892" s="499"/>
      <c r="R892" s="506"/>
    </row>
    <row r="893" spans="1:18" x14ac:dyDescent="0.25">
      <c r="A893" s="97"/>
      <c r="B893" s="97"/>
      <c r="C893" s="97"/>
      <c r="D893" s="101"/>
      <c r="E893" s="98"/>
      <c r="F893" s="101"/>
      <c r="G893" s="101"/>
      <c r="H893" s="101"/>
      <c r="I893" s="362"/>
      <c r="J893" s="362"/>
      <c r="K893" s="559">
        <f t="shared" si="29"/>
        <v>0</v>
      </c>
      <c r="L893" s="362"/>
      <c r="M893" s="361"/>
      <c r="N893" s="363"/>
      <c r="O893" s="364"/>
      <c r="P893" s="365"/>
      <c r="Q893" s="499"/>
      <c r="R893" s="506"/>
    </row>
    <row r="894" spans="1:18" x14ac:dyDescent="0.25">
      <c r="A894" s="97"/>
      <c r="B894" s="97"/>
      <c r="C894" s="97"/>
      <c r="D894" s="101"/>
      <c r="E894" s="98"/>
      <c r="F894" s="101"/>
      <c r="G894" s="101"/>
      <c r="H894" s="101"/>
      <c r="I894" s="362"/>
      <c r="J894" s="362"/>
      <c r="K894" s="559">
        <f t="shared" si="29"/>
        <v>0</v>
      </c>
      <c r="L894" s="362"/>
      <c r="M894" s="361"/>
      <c r="N894" s="363"/>
      <c r="O894" s="364"/>
      <c r="P894" s="365"/>
      <c r="Q894" s="499"/>
      <c r="R894" s="506"/>
    </row>
    <row r="895" spans="1:18" x14ac:dyDescent="0.25">
      <c r="A895" s="97"/>
      <c r="B895" s="97"/>
      <c r="C895" s="97"/>
      <c r="D895" s="101"/>
      <c r="E895" s="98"/>
      <c r="F895" s="101"/>
      <c r="G895" s="101"/>
      <c r="H895" s="101"/>
      <c r="I895" s="362"/>
      <c r="J895" s="362"/>
      <c r="K895" s="559">
        <f t="shared" si="29"/>
        <v>0</v>
      </c>
      <c r="L895" s="362"/>
      <c r="M895" s="361"/>
      <c r="N895" s="363"/>
      <c r="O895" s="364"/>
      <c r="P895" s="365"/>
      <c r="Q895" s="499"/>
      <c r="R895" s="506"/>
    </row>
    <row r="896" spans="1:18" x14ac:dyDescent="0.25">
      <c r="A896" s="97"/>
      <c r="B896" s="97"/>
      <c r="C896" s="97"/>
      <c r="D896" s="101"/>
      <c r="E896" s="98"/>
      <c r="F896" s="101"/>
      <c r="G896" s="101"/>
      <c r="H896" s="101"/>
      <c r="I896" s="362"/>
      <c r="J896" s="362"/>
      <c r="K896" s="559">
        <f t="shared" si="29"/>
        <v>0</v>
      </c>
      <c r="L896" s="362"/>
      <c r="M896" s="361"/>
      <c r="N896" s="363"/>
      <c r="O896" s="364"/>
      <c r="P896" s="365"/>
      <c r="Q896" s="499"/>
      <c r="R896" s="506"/>
    </row>
    <row r="897" spans="1:18" x14ac:dyDescent="0.25">
      <c r="A897" s="97"/>
      <c r="B897" s="97"/>
      <c r="C897" s="97"/>
      <c r="D897" s="101"/>
      <c r="E897" s="98"/>
      <c r="F897" s="101"/>
      <c r="G897" s="101"/>
      <c r="H897" s="101"/>
      <c r="I897" s="362"/>
      <c r="J897" s="362"/>
      <c r="K897" s="559">
        <f t="shared" si="29"/>
        <v>0</v>
      </c>
      <c r="L897" s="362"/>
      <c r="M897" s="361"/>
      <c r="N897" s="363"/>
      <c r="O897" s="364"/>
      <c r="P897" s="365"/>
      <c r="Q897" s="499"/>
      <c r="R897" s="506"/>
    </row>
    <row r="898" spans="1:18" x14ac:dyDescent="0.25">
      <c r="A898" s="97"/>
      <c r="B898" s="97"/>
      <c r="C898" s="97"/>
      <c r="D898" s="101"/>
      <c r="E898" s="98"/>
      <c r="F898" s="101"/>
      <c r="G898" s="101"/>
      <c r="H898" s="101"/>
      <c r="I898" s="362"/>
      <c r="J898" s="362"/>
      <c r="K898" s="559">
        <f t="shared" si="29"/>
        <v>0</v>
      </c>
      <c r="L898" s="362"/>
      <c r="M898" s="361"/>
      <c r="N898" s="363"/>
      <c r="O898" s="364"/>
      <c r="P898" s="365"/>
      <c r="Q898" s="499"/>
      <c r="R898" s="506"/>
    </row>
    <row r="899" spans="1:18" x14ac:dyDescent="0.25">
      <c r="A899" s="97"/>
      <c r="B899" s="97"/>
      <c r="C899" s="97"/>
      <c r="D899" s="101"/>
      <c r="E899" s="98"/>
      <c r="F899" s="101"/>
      <c r="G899" s="101"/>
      <c r="H899" s="101"/>
      <c r="I899" s="362"/>
      <c r="J899" s="362"/>
      <c r="K899" s="559">
        <f t="shared" si="29"/>
        <v>0</v>
      </c>
      <c r="L899" s="362"/>
      <c r="M899" s="361"/>
      <c r="N899" s="363"/>
      <c r="O899" s="364"/>
      <c r="P899" s="365"/>
      <c r="Q899" s="499"/>
      <c r="R899" s="506"/>
    </row>
    <row r="900" spans="1:18" x14ac:dyDescent="0.25">
      <c r="A900" s="97"/>
      <c r="B900" s="97"/>
      <c r="C900" s="97"/>
      <c r="D900" s="101"/>
      <c r="E900" s="98"/>
      <c r="F900" s="101"/>
      <c r="G900" s="101"/>
      <c r="H900" s="101"/>
      <c r="I900" s="362"/>
      <c r="J900" s="362"/>
      <c r="K900" s="559">
        <f t="shared" si="29"/>
        <v>0</v>
      </c>
      <c r="L900" s="362"/>
      <c r="M900" s="361"/>
      <c r="N900" s="363"/>
      <c r="O900" s="364"/>
      <c r="P900" s="365"/>
      <c r="Q900" s="499"/>
      <c r="R900" s="506"/>
    </row>
    <row r="901" spans="1:18" x14ac:dyDescent="0.25">
      <c r="A901" s="97"/>
      <c r="B901" s="97"/>
      <c r="C901" s="97"/>
      <c r="D901" s="101"/>
      <c r="E901" s="98"/>
      <c r="F901" s="101"/>
      <c r="G901" s="101"/>
      <c r="H901" s="101"/>
      <c r="I901" s="362"/>
      <c r="J901" s="362"/>
      <c r="K901" s="559">
        <f t="shared" si="29"/>
        <v>0</v>
      </c>
      <c r="L901" s="362"/>
      <c r="M901" s="361"/>
      <c r="N901" s="363"/>
      <c r="O901" s="364"/>
      <c r="P901" s="365"/>
      <c r="Q901" s="499"/>
      <c r="R901" s="506"/>
    </row>
    <row r="902" spans="1:18" x14ac:dyDescent="0.25">
      <c r="A902" s="97"/>
      <c r="B902" s="97"/>
      <c r="C902" s="97"/>
      <c r="D902" s="101"/>
      <c r="E902" s="98"/>
      <c r="F902" s="101"/>
      <c r="G902" s="101"/>
      <c r="H902" s="101"/>
      <c r="I902" s="362"/>
      <c r="J902" s="362"/>
      <c r="K902" s="559">
        <f t="shared" si="29"/>
        <v>0</v>
      </c>
      <c r="L902" s="362"/>
      <c r="M902" s="361"/>
      <c r="N902" s="363"/>
      <c r="O902" s="364"/>
      <c r="P902" s="365"/>
      <c r="Q902" s="499"/>
      <c r="R902" s="506"/>
    </row>
    <row r="903" spans="1:18" x14ac:dyDescent="0.25">
      <c r="A903" s="97"/>
      <c r="B903" s="97"/>
      <c r="C903" s="97"/>
      <c r="D903" s="101"/>
      <c r="E903" s="98"/>
      <c r="F903" s="101"/>
      <c r="G903" s="101"/>
      <c r="H903" s="101"/>
      <c r="I903" s="362"/>
      <c r="J903" s="362"/>
      <c r="K903" s="559">
        <f t="shared" si="29"/>
        <v>0</v>
      </c>
      <c r="L903" s="362"/>
      <c r="M903" s="361"/>
      <c r="N903" s="363"/>
      <c r="O903" s="364"/>
      <c r="P903" s="365"/>
      <c r="Q903" s="499"/>
      <c r="R903" s="506"/>
    </row>
    <row r="904" spans="1:18" x14ac:dyDescent="0.25">
      <c r="A904" s="97"/>
      <c r="B904" s="97"/>
      <c r="C904" s="97"/>
      <c r="D904" s="101"/>
      <c r="E904" s="98"/>
      <c r="F904" s="101"/>
      <c r="G904" s="101"/>
      <c r="H904" s="101"/>
      <c r="I904" s="362"/>
      <c r="J904" s="362"/>
      <c r="K904" s="559">
        <f t="shared" si="29"/>
        <v>0</v>
      </c>
      <c r="L904" s="362"/>
      <c r="M904" s="361"/>
      <c r="N904" s="363"/>
      <c r="O904" s="364"/>
      <c r="P904" s="365"/>
      <c r="Q904" s="499"/>
      <c r="R904" s="506"/>
    </row>
    <row r="905" spans="1:18" x14ac:dyDescent="0.25">
      <c r="A905" s="97"/>
      <c r="B905" s="97"/>
      <c r="C905" s="97"/>
      <c r="D905" s="101"/>
      <c r="E905" s="98"/>
      <c r="F905" s="101"/>
      <c r="G905" s="101"/>
      <c r="H905" s="101"/>
      <c r="I905" s="362"/>
      <c r="J905" s="362"/>
      <c r="K905" s="559">
        <f t="shared" si="29"/>
        <v>0</v>
      </c>
      <c r="L905" s="362"/>
      <c r="M905" s="361"/>
      <c r="N905" s="363"/>
      <c r="O905" s="364"/>
      <c r="P905" s="365"/>
      <c r="Q905" s="499"/>
      <c r="R905" s="506"/>
    </row>
    <row r="906" spans="1:18" x14ac:dyDescent="0.25">
      <c r="A906" s="97"/>
      <c r="B906" s="97"/>
      <c r="C906" s="97"/>
      <c r="D906" s="101"/>
      <c r="E906" s="98"/>
      <c r="F906" s="101"/>
      <c r="G906" s="101"/>
      <c r="H906" s="101"/>
      <c r="I906" s="362"/>
      <c r="J906" s="362"/>
      <c r="K906" s="559">
        <f t="shared" si="29"/>
        <v>0</v>
      </c>
      <c r="L906" s="362"/>
      <c r="M906" s="361"/>
      <c r="N906" s="363"/>
      <c r="O906" s="364"/>
      <c r="P906" s="365"/>
      <c r="Q906" s="499"/>
      <c r="R906" s="506"/>
    </row>
    <row r="907" spans="1:18" x14ac:dyDescent="0.25">
      <c r="A907" s="97"/>
      <c r="B907" s="97"/>
      <c r="C907" s="97"/>
      <c r="D907" s="101"/>
      <c r="E907" s="98"/>
      <c r="F907" s="101"/>
      <c r="G907" s="101"/>
      <c r="H907" s="101"/>
      <c r="I907" s="362"/>
      <c r="J907" s="362"/>
      <c r="K907" s="559">
        <f t="shared" si="29"/>
        <v>0</v>
      </c>
      <c r="L907" s="362"/>
      <c r="M907" s="361"/>
      <c r="N907" s="363"/>
      <c r="O907" s="364"/>
      <c r="P907" s="365"/>
      <c r="Q907" s="499"/>
      <c r="R907" s="506"/>
    </row>
    <row r="908" spans="1:18" x14ac:dyDescent="0.25">
      <c r="A908" s="97"/>
      <c r="B908" s="97"/>
      <c r="C908" s="97"/>
      <c r="D908" s="101"/>
      <c r="E908" s="98"/>
      <c r="F908" s="101"/>
      <c r="G908" s="101"/>
      <c r="H908" s="101"/>
      <c r="I908" s="362"/>
      <c r="J908" s="362"/>
      <c r="K908" s="559">
        <f t="shared" ref="K908:K971" si="30">H908-J908</f>
        <v>0</v>
      </c>
      <c r="L908" s="362"/>
      <c r="M908" s="361"/>
      <c r="N908" s="363"/>
      <c r="O908" s="364"/>
      <c r="P908" s="365"/>
      <c r="Q908" s="499"/>
      <c r="R908" s="506"/>
    </row>
    <row r="909" spans="1:18" x14ac:dyDescent="0.25">
      <c r="A909" s="97"/>
      <c r="B909" s="97"/>
      <c r="C909" s="97"/>
      <c r="D909" s="101"/>
      <c r="E909" s="98"/>
      <c r="F909" s="101"/>
      <c r="G909" s="101"/>
      <c r="H909" s="101"/>
      <c r="I909" s="362"/>
      <c r="J909" s="362"/>
      <c r="K909" s="559">
        <f t="shared" si="30"/>
        <v>0</v>
      </c>
      <c r="L909" s="362"/>
      <c r="M909" s="361"/>
      <c r="N909" s="363"/>
      <c r="O909" s="364"/>
      <c r="P909" s="365"/>
      <c r="Q909" s="499"/>
      <c r="R909" s="506"/>
    </row>
    <row r="910" spans="1:18" x14ac:dyDescent="0.25">
      <c r="A910" s="97"/>
      <c r="B910" s="97"/>
      <c r="C910" s="97"/>
      <c r="D910" s="101"/>
      <c r="E910" s="98"/>
      <c r="F910" s="101"/>
      <c r="G910" s="101"/>
      <c r="H910" s="101"/>
      <c r="I910" s="362"/>
      <c r="J910" s="362"/>
      <c r="K910" s="559">
        <f t="shared" si="30"/>
        <v>0</v>
      </c>
      <c r="L910" s="362"/>
      <c r="M910" s="361"/>
      <c r="N910" s="363"/>
      <c r="O910" s="364"/>
      <c r="P910" s="365"/>
      <c r="Q910" s="499"/>
      <c r="R910" s="506"/>
    </row>
    <row r="911" spans="1:18" x14ac:dyDescent="0.25">
      <c r="A911" s="97"/>
      <c r="B911" s="97"/>
      <c r="C911" s="97"/>
      <c r="D911" s="101"/>
      <c r="E911" s="98"/>
      <c r="F911" s="101"/>
      <c r="G911" s="101"/>
      <c r="H911" s="101"/>
      <c r="I911" s="362"/>
      <c r="J911" s="362"/>
      <c r="K911" s="559">
        <f t="shared" si="30"/>
        <v>0</v>
      </c>
      <c r="L911" s="362"/>
      <c r="M911" s="361"/>
      <c r="N911" s="363"/>
      <c r="O911" s="364"/>
      <c r="P911" s="365"/>
      <c r="Q911" s="499"/>
      <c r="R911" s="506"/>
    </row>
    <row r="912" spans="1:18" x14ac:dyDescent="0.25">
      <c r="A912" s="97"/>
      <c r="B912" s="97"/>
      <c r="C912" s="97"/>
      <c r="D912" s="101"/>
      <c r="E912" s="98"/>
      <c r="F912" s="101"/>
      <c r="G912" s="101"/>
      <c r="H912" s="101"/>
      <c r="I912" s="362"/>
      <c r="J912" s="362"/>
      <c r="K912" s="559">
        <f t="shared" si="30"/>
        <v>0</v>
      </c>
      <c r="L912" s="362"/>
      <c r="M912" s="361"/>
      <c r="N912" s="363"/>
      <c r="O912" s="364"/>
      <c r="P912" s="365"/>
      <c r="Q912" s="499"/>
      <c r="R912" s="506"/>
    </row>
    <row r="913" spans="1:18" x14ac:dyDescent="0.25">
      <c r="A913" s="97"/>
      <c r="B913" s="97"/>
      <c r="C913" s="97"/>
      <c r="D913" s="101"/>
      <c r="E913" s="98"/>
      <c r="F913" s="101"/>
      <c r="G913" s="101"/>
      <c r="H913" s="101"/>
      <c r="I913" s="362"/>
      <c r="J913" s="362"/>
      <c r="K913" s="559">
        <f t="shared" si="30"/>
        <v>0</v>
      </c>
      <c r="L913" s="362"/>
      <c r="M913" s="361"/>
      <c r="N913" s="363"/>
      <c r="O913" s="364"/>
      <c r="P913" s="365"/>
      <c r="Q913" s="499"/>
      <c r="R913" s="506"/>
    </row>
    <row r="914" spans="1:18" x14ac:dyDescent="0.25">
      <c r="A914" s="97"/>
      <c r="B914" s="97"/>
      <c r="C914" s="97"/>
      <c r="D914" s="101"/>
      <c r="E914" s="98"/>
      <c r="F914" s="101"/>
      <c r="G914" s="101"/>
      <c r="H914" s="101"/>
      <c r="I914" s="362"/>
      <c r="J914" s="362"/>
      <c r="K914" s="559">
        <f t="shared" si="30"/>
        <v>0</v>
      </c>
      <c r="L914" s="362"/>
      <c r="M914" s="361"/>
      <c r="N914" s="363"/>
      <c r="O914" s="364"/>
      <c r="P914" s="365"/>
      <c r="Q914" s="499"/>
      <c r="R914" s="506"/>
    </row>
    <row r="915" spans="1:18" x14ac:dyDescent="0.25">
      <c r="A915" s="97"/>
      <c r="B915" s="97"/>
      <c r="C915" s="97"/>
      <c r="D915" s="101"/>
      <c r="E915" s="98"/>
      <c r="F915" s="101"/>
      <c r="G915" s="101"/>
      <c r="H915" s="101"/>
      <c r="I915" s="362"/>
      <c r="J915" s="362"/>
      <c r="K915" s="559">
        <f t="shared" si="30"/>
        <v>0</v>
      </c>
      <c r="L915" s="362"/>
      <c r="M915" s="361"/>
      <c r="N915" s="363"/>
      <c r="O915" s="364"/>
      <c r="P915" s="365"/>
      <c r="Q915" s="499"/>
      <c r="R915" s="506"/>
    </row>
    <row r="916" spans="1:18" x14ac:dyDescent="0.25">
      <c r="A916" s="97"/>
      <c r="B916" s="97"/>
      <c r="C916" s="97"/>
      <c r="D916" s="101"/>
      <c r="E916" s="98"/>
      <c r="F916" s="101"/>
      <c r="G916" s="101"/>
      <c r="H916" s="101"/>
      <c r="I916" s="362"/>
      <c r="J916" s="362"/>
      <c r="K916" s="559">
        <f t="shared" si="30"/>
        <v>0</v>
      </c>
      <c r="L916" s="362"/>
      <c r="M916" s="361"/>
      <c r="N916" s="363"/>
      <c r="O916" s="364"/>
      <c r="P916" s="365"/>
      <c r="Q916" s="499"/>
      <c r="R916" s="506"/>
    </row>
    <row r="917" spans="1:18" x14ac:dyDescent="0.25">
      <c r="A917" s="97"/>
      <c r="B917" s="97"/>
      <c r="C917" s="97"/>
      <c r="D917" s="101"/>
      <c r="E917" s="98"/>
      <c r="F917" s="101"/>
      <c r="G917" s="101"/>
      <c r="H917" s="101"/>
      <c r="I917" s="362"/>
      <c r="J917" s="362"/>
      <c r="K917" s="559">
        <f t="shared" si="30"/>
        <v>0</v>
      </c>
      <c r="L917" s="362"/>
      <c r="M917" s="361"/>
      <c r="N917" s="363"/>
      <c r="O917" s="364"/>
      <c r="P917" s="365"/>
      <c r="Q917" s="499"/>
      <c r="R917" s="506"/>
    </row>
    <row r="918" spans="1:18" x14ac:dyDescent="0.25">
      <c r="A918" s="97"/>
      <c r="B918" s="97"/>
      <c r="C918" s="97"/>
      <c r="D918" s="101"/>
      <c r="E918" s="98"/>
      <c r="F918" s="101"/>
      <c r="G918" s="101"/>
      <c r="H918" s="101"/>
      <c r="I918" s="362"/>
      <c r="J918" s="362"/>
      <c r="K918" s="559">
        <f t="shared" si="30"/>
        <v>0</v>
      </c>
      <c r="L918" s="362"/>
      <c r="M918" s="361"/>
      <c r="N918" s="363"/>
      <c r="O918" s="364"/>
      <c r="P918" s="365"/>
      <c r="Q918" s="499"/>
      <c r="R918" s="506"/>
    </row>
    <row r="919" spans="1:18" x14ac:dyDescent="0.25">
      <c r="A919" s="97"/>
      <c r="B919" s="97"/>
      <c r="C919" s="97"/>
      <c r="D919" s="101"/>
      <c r="E919" s="98"/>
      <c r="F919" s="101"/>
      <c r="G919" s="101"/>
      <c r="H919" s="101"/>
      <c r="I919" s="362"/>
      <c r="J919" s="362"/>
      <c r="K919" s="559">
        <f t="shared" si="30"/>
        <v>0</v>
      </c>
      <c r="L919" s="362"/>
      <c r="M919" s="361"/>
      <c r="N919" s="363"/>
      <c r="O919" s="364"/>
      <c r="P919" s="365"/>
      <c r="Q919" s="499"/>
      <c r="R919" s="506"/>
    </row>
    <row r="920" spans="1:18" x14ac:dyDescent="0.25">
      <c r="A920" s="97"/>
      <c r="B920" s="97"/>
      <c r="C920" s="97"/>
      <c r="D920" s="101"/>
      <c r="E920" s="98"/>
      <c r="F920" s="101"/>
      <c r="G920" s="101"/>
      <c r="H920" s="101"/>
      <c r="I920" s="362"/>
      <c r="J920" s="362"/>
      <c r="K920" s="559">
        <f t="shared" si="30"/>
        <v>0</v>
      </c>
      <c r="L920" s="362"/>
      <c r="M920" s="361"/>
      <c r="N920" s="363"/>
      <c r="O920" s="364"/>
      <c r="P920" s="365"/>
      <c r="Q920" s="499"/>
      <c r="R920" s="506"/>
    </row>
    <row r="921" spans="1:18" x14ac:dyDescent="0.25">
      <c r="A921" s="97"/>
      <c r="B921" s="97"/>
      <c r="C921" s="97"/>
      <c r="D921" s="101"/>
      <c r="E921" s="98"/>
      <c r="F921" s="101"/>
      <c r="G921" s="101"/>
      <c r="H921" s="101"/>
      <c r="I921" s="362"/>
      <c r="J921" s="362"/>
      <c r="K921" s="559">
        <f t="shared" si="30"/>
        <v>0</v>
      </c>
      <c r="L921" s="362"/>
      <c r="M921" s="361"/>
      <c r="N921" s="363"/>
      <c r="O921" s="364"/>
      <c r="P921" s="365"/>
      <c r="Q921" s="499"/>
      <c r="R921" s="506"/>
    </row>
    <row r="922" spans="1:18" x14ac:dyDescent="0.25">
      <c r="A922" s="97"/>
      <c r="B922" s="97"/>
      <c r="C922" s="97"/>
      <c r="D922" s="101"/>
      <c r="E922" s="98"/>
      <c r="F922" s="101"/>
      <c r="G922" s="101"/>
      <c r="H922" s="101"/>
      <c r="I922" s="362"/>
      <c r="J922" s="362"/>
      <c r="K922" s="559">
        <f t="shared" si="30"/>
        <v>0</v>
      </c>
      <c r="L922" s="362"/>
      <c r="M922" s="361"/>
      <c r="N922" s="363"/>
      <c r="O922" s="364"/>
      <c r="P922" s="365"/>
      <c r="Q922" s="499"/>
      <c r="R922" s="506"/>
    </row>
    <row r="923" spans="1:18" x14ac:dyDescent="0.25">
      <c r="A923" s="97"/>
      <c r="B923" s="97"/>
      <c r="C923" s="97"/>
      <c r="D923" s="101"/>
      <c r="E923" s="98"/>
      <c r="F923" s="101"/>
      <c r="G923" s="101"/>
      <c r="H923" s="101"/>
      <c r="I923" s="362"/>
      <c r="J923" s="362"/>
      <c r="K923" s="559">
        <f t="shared" si="30"/>
        <v>0</v>
      </c>
      <c r="L923" s="362"/>
      <c r="M923" s="361"/>
      <c r="N923" s="363"/>
      <c r="O923" s="364"/>
      <c r="P923" s="365"/>
      <c r="Q923" s="499"/>
      <c r="R923" s="506"/>
    </row>
    <row r="924" spans="1:18" x14ac:dyDescent="0.25">
      <c r="A924" s="97"/>
      <c r="B924" s="97"/>
      <c r="C924" s="97"/>
      <c r="D924" s="101"/>
      <c r="E924" s="98"/>
      <c r="F924" s="101"/>
      <c r="G924" s="101"/>
      <c r="H924" s="101"/>
      <c r="I924" s="362"/>
      <c r="J924" s="362"/>
      <c r="K924" s="559">
        <f t="shared" si="30"/>
        <v>0</v>
      </c>
      <c r="L924" s="362"/>
      <c r="M924" s="361"/>
      <c r="N924" s="363"/>
      <c r="O924" s="364"/>
      <c r="P924" s="365"/>
      <c r="Q924" s="499"/>
      <c r="R924" s="506"/>
    </row>
    <row r="925" spans="1:18" x14ac:dyDescent="0.25">
      <c r="A925" s="97"/>
      <c r="B925" s="97"/>
      <c r="C925" s="97"/>
      <c r="D925" s="101"/>
      <c r="E925" s="98"/>
      <c r="F925" s="101"/>
      <c r="G925" s="101"/>
      <c r="H925" s="101"/>
      <c r="I925" s="362"/>
      <c r="J925" s="362"/>
      <c r="K925" s="559">
        <f t="shared" si="30"/>
        <v>0</v>
      </c>
      <c r="L925" s="362"/>
      <c r="M925" s="361"/>
      <c r="N925" s="363"/>
      <c r="O925" s="364"/>
      <c r="P925" s="365"/>
      <c r="Q925" s="499"/>
      <c r="R925" s="506"/>
    </row>
    <row r="926" spans="1:18" x14ac:dyDescent="0.25">
      <c r="A926" s="97"/>
      <c r="B926" s="97"/>
      <c r="C926" s="97"/>
      <c r="D926" s="101"/>
      <c r="E926" s="98"/>
      <c r="F926" s="101"/>
      <c r="G926" s="101"/>
      <c r="H926" s="101"/>
      <c r="I926" s="362"/>
      <c r="J926" s="362"/>
      <c r="K926" s="559">
        <f t="shared" si="30"/>
        <v>0</v>
      </c>
      <c r="L926" s="362"/>
      <c r="M926" s="361"/>
      <c r="N926" s="363"/>
      <c r="O926" s="364"/>
      <c r="P926" s="365"/>
      <c r="Q926" s="499"/>
      <c r="R926" s="506"/>
    </row>
    <row r="927" spans="1:18" x14ac:dyDescent="0.25">
      <c r="A927" s="97"/>
      <c r="B927" s="97"/>
      <c r="C927" s="97"/>
      <c r="D927" s="101"/>
      <c r="E927" s="98"/>
      <c r="F927" s="101"/>
      <c r="G927" s="101"/>
      <c r="H927" s="101"/>
      <c r="I927" s="362"/>
      <c r="J927" s="362"/>
      <c r="K927" s="559">
        <f t="shared" si="30"/>
        <v>0</v>
      </c>
      <c r="L927" s="362"/>
      <c r="M927" s="361"/>
      <c r="N927" s="363"/>
      <c r="O927" s="364"/>
      <c r="P927" s="365"/>
      <c r="Q927" s="499"/>
      <c r="R927" s="506"/>
    </row>
    <row r="928" spans="1:18" x14ac:dyDescent="0.25">
      <c r="A928" s="97"/>
      <c r="B928" s="97"/>
      <c r="C928" s="97"/>
      <c r="D928" s="101"/>
      <c r="E928" s="98"/>
      <c r="F928" s="101"/>
      <c r="G928" s="101"/>
      <c r="H928" s="101"/>
      <c r="I928" s="362"/>
      <c r="J928" s="362"/>
      <c r="K928" s="559">
        <f t="shared" si="30"/>
        <v>0</v>
      </c>
      <c r="L928" s="362"/>
      <c r="M928" s="361"/>
      <c r="N928" s="363"/>
      <c r="O928" s="364"/>
      <c r="P928" s="365"/>
      <c r="Q928" s="499"/>
      <c r="R928" s="506"/>
    </row>
    <row r="929" spans="1:18" x14ac:dyDescent="0.25">
      <c r="A929" s="97"/>
      <c r="B929" s="97"/>
      <c r="C929" s="97"/>
      <c r="D929" s="101"/>
      <c r="E929" s="98"/>
      <c r="F929" s="101"/>
      <c r="G929" s="101"/>
      <c r="H929" s="101"/>
      <c r="I929" s="362"/>
      <c r="J929" s="362"/>
      <c r="K929" s="559">
        <f t="shared" si="30"/>
        <v>0</v>
      </c>
      <c r="L929" s="362"/>
      <c r="M929" s="361"/>
      <c r="N929" s="363"/>
      <c r="O929" s="364"/>
      <c r="P929" s="365"/>
      <c r="Q929" s="499"/>
      <c r="R929" s="506"/>
    </row>
    <row r="930" spans="1:18" x14ac:dyDescent="0.25">
      <c r="A930" s="97"/>
      <c r="B930" s="97"/>
      <c r="C930" s="97"/>
      <c r="D930" s="101"/>
      <c r="E930" s="98"/>
      <c r="F930" s="101"/>
      <c r="G930" s="101"/>
      <c r="H930" s="101"/>
      <c r="I930" s="362"/>
      <c r="J930" s="362"/>
      <c r="K930" s="559">
        <f t="shared" si="30"/>
        <v>0</v>
      </c>
      <c r="L930" s="362"/>
      <c r="M930" s="361"/>
      <c r="N930" s="363"/>
      <c r="O930" s="364"/>
      <c r="P930" s="365"/>
      <c r="Q930" s="499"/>
      <c r="R930" s="506"/>
    </row>
    <row r="931" spans="1:18" x14ac:dyDescent="0.25">
      <c r="A931" s="97"/>
      <c r="B931" s="97"/>
      <c r="C931" s="97"/>
      <c r="D931" s="101"/>
      <c r="E931" s="98"/>
      <c r="F931" s="101"/>
      <c r="G931" s="101"/>
      <c r="H931" s="101"/>
      <c r="I931" s="362"/>
      <c r="J931" s="362"/>
      <c r="K931" s="559">
        <f t="shared" si="30"/>
        <v>0</v>
      </c>
      <c r="L931" s="362"/>
      <c r="M931" s="361"/>
      <c r="N931" s="363"/>
      <c r="O931" s="364"/>
      <c r="P931" s="365"/>
      <c r="Q931" s="499"/>
      <c r="R931" s="506"/>
    </row>
    <row r="932" spans="1:18" x14ac:dyDescent="0.25">
      <c r="A932" s="97"/>
      <c r="B932" s="97"/>
      <c r="C932" s="97"/>
      <c r="D932" s="101"/>
      <c r="E932" s="98"/>
      <c r="F932" s="101"/>
      <c r="G932" s="101"/>
      <c r="H932" s="101"/>
      <c r="I932" s="362"/>
      <c r="J932" s="362"/>
      <c r="K932" s="559">
        <f t="shared" si="30"/>
        <v>0</v>
      </c>
      <c r="L932" s="362"/>
      <c r="M932" s="361"/>
      <c r="N932" s="363"/>
      <c r="O932" s="364"/>
      <c r="P932" s="365"/>
      <c r="Q932" s="499"/>
      <c r="R932" s="506"/>
    </row>
    <row r="933" spans="1:18" x14ac:dyDescent="0.25">
      <c r="A933" s="97"/>
      <c r="B933" s="97"/>
      <c r="C933" s="97"/>
      <c r="D933" s="101"/>
      <c r="E933" s="98"/>
      <c r="F933" s="101"/>
      <c r="G933" s="101"/>
      <c r="H933" s="101"/>
      <c r="I933" s="362"/>
      <c r="J933" s="362"/>
      <c r="K933" s="559">
        <f t="shared" si="30"/>
        <v>0</v>
      </c>
      <c r="L933" s="362"/>
      <c r="M933" s="361"/>
      <c r="N933" s="363"/>
      <c r="O933" s="364"/>
      <c r="P933" s="365"/>
      <c r="Q933" s="499"/>
      <c r="R933" s="506"/>
    </row>
    <row r="934" spans="1:18" x14ac:dyDescent="0.25">
      <c r="A934" s="97"/>
      <c r="B934" s="97"/>
      <c r="C934" s="97"/>
      <c r="D934" s="101"/>
      <c r="E934" s="98"/>
      <c r="F934" s="101"/>
      <c r="G934" s="101"/>
      <c r="H934" s="101"/>
      <c r="I934" s="362"/>
      <c r="J934" s="362"/>
      <c r="K934" s="559">
        <f t="shared" si="30"/>
        <v>0</v>
      </c>
      <c r="L934" s="362"/>
      <c r="M934" s="361"/>
      <c r="N934" s="363"/>
      <c r="O934" s="364"/>
      <c r="P934" s="365"/>
      <c r="Q934" s="499"/>
      <c r="R934" s="506"/>
    </row>
    <row r="935" spans="1:18" x14ac:dyDescent="0.25">
      <c r="A935" s="97"/>
      <c r="B935" s="97"/>
      <c r="C935" s="97"/>
      <c r="D935" s="101"/>
      <c r="E935" s="98"/>
      <c r="F935" s="101"/>
      <c r="G935" s="101"/>
      <c r="H935" s="101"/>
      <c r="I935" s="362"/>
      <c r="J935" s="362"/>
      <c r="K935" s="559">
        <f t="shared" si="30"/>
        <v>0</v>
      </c>
      <c r="L935" s="362"/>
      <c r="M935" s="361"/>
      <c r="N935" s="363"/>
      <c r="O935" s="364"/>
      <c r="P935" s="365"/>
      <c r="Q935" s="499"/>
      <c r="R935" s="506"/>
    </row>
    <row r="936" spans="1:18" x14ac:dyDescent="0.25">
      <c r="A936" s="97"/>
      <c r="B936" s="97"/>
      <c r="C936" s="97"/>
      <c r="D936" s="101"/>
      <c r="E936" s="98"/>
      <c r="F936" s="101"/>
      <c r="G936" s="101"/>
      <c r="H936" s="101"/>
      <c r="I936" s="362"/>
      <c r="J936" s="362"/>
      <c r="K936" s="559">
        <f t="shared" si="30"/>
        <v>0</v>
      </c>
      <c r="L936" s="362"/>
      <c r="M936" s="361"/>
      <c r="N936" s="363"/>
      <c r="O936" s="364"/>
      <c r="P936" s="365"/>
      <c r="Q936" s="499"/>
      <c r="R936" s="506"/>
    </row>
    <row r="937" spans="1:18" x14ac:dyDescent="0.25">
      <c r="A937" s="97"/>
      <c r="B937" s="97"/>
      <c r="C937" s="97"/>
      <c r="D937" s="101"/>
      <c r="E937" s="98"/>
      <c r="F937" s="101"/>
      <c r="G937" s="101"/>
      <c r="H937" s="101"/>
      <c r="I937" s="362"/>
      <c r="J937" s="362"/>
      <c r="K937" s="559">
        <f t="shared" si="30"/>
        <v>0</v>
      </c>
      <c r="L937" s="362"/>
      <c r="M937" s="361"/>
      <c r="N937" s="363"/>
      <c r="O937" s="364"/>
      <c r="P937" s="365"/>
      <c r="Q937" s="499"/>
      <c r="R937" s="506"/>
    </row>
    <row r="938" spans="1:18" x14ac:dyDescent="0.25">
      <c r="A938" s="97"/>
      <c r="B938" s="97"/>
      <c r="C938" s="97"/>
      <c r="D938" s="101"/>
      <c r="E938" s="98"/>
      <c r="F938" s="101"/>
      <c r="G938" s="101"/>
      <c r="H938" s="101"/>
      <c r="I938" s="362"/>
      <c r="J938" s="362"/>
      <c r="K938" s="559">
        <f t="shared" si="30"/>
        <v>0</v>
      </c>
      <c r="L938" s="362"/>
      <c r="M938" s="361"/>
      <c r="N938" s="363"/>
      <c r="O938" s="364"/>
      <c r="P938" s="365"/>
      <c r="Q938" s="499"/>
      <c r="R938" s="506"/>
    </row>
    <row r="939" spans="1:18" x14ac:dyDescent="0.25">
      <c r="A939" s="97"/>
      <c r="B939" s="97"/>
      <c r="C939" s="97"/>
      <c r="D939" s="101"/>
      <c r="E939" s="98"/>
      <c r="F939" s="101"/>
      <c r="G939" s="101"/>
      <c r="H939" s="101"/>
      <c r="I939" s="362"/>
      <c r="J939" s="362"/>
      <c r="K939" s="559">
        <f t="shared" si="30"/>
        <v>0</v>
      </c>
      <c r="L939" s="362"/>
      <c r="M939" s="361"/>
      <c r="N939" s="363"/>
      <c r="O939" s="364"/>
      <c r="P939" s="365"/>
      <c r="Q939" s="499"/>
      <c r="R939" s="506"/>
    </row>
    <row r="940" spans="1:18" x14ac:dyDescent="0.25">
      <c r="A940" s="97"/>
      <c r="B940" s="97"/>
      <c r="C940" s="97"/>
      <c r="D940" s="101"/>
      <c r="E940" s="98"/>
      <c r="F940" s="101"/>
      <c r="G940" s="101"/>
      <c r="H940" s="101"/>
      <c r="I940" s="362"/>
      <c r="J940" s="362"/>
      <c r="K940" s="559">
        <f t="shared" si="30"/>
        <v>0</v>
      </c>
      <c r="L940" s="362"/>
      <c r="M940" s="361"/>
      <c r="N940" s="363"/>
      <c r="O940" s="364"/>
      <c r="P940" s="365"/>
      <c r="Q940" s="499"/>
      <c r="R940" s="506"/>
    </row>
    <row r="941" spans="1:18" x14ac:dyDescent="0.25">
      <c r="A941" s="97"/>
      <c r="B941" s="97"/>
      <c r="C941" s="97"/>
      <c r="D941" s="101"/>
      <c r="E941" s="98"/>
      <c r="F941" s="101"/>
      <c r="G941" s="101"/>
      <c r="H941" s="101"/>
      <c r="I941" s="362"/>
      <c r="J941" s="362"/>
      <c r="K941" s="559">
        <f t="shared" si="30"/>
        <v>0</v>
      </c>
      <c r="L941" s="362"/>
      <c r="M941" s="361"/>
      <c r="N941" s="363"/>
      <c r="O941" s="364"/>
      <c r="P941" s="365"/>
      <c r="Q941" s="499"/>
      <c r="R941" s="506"/>
    </row>
    <row r="942" spans="1:18" x14ac:dyDescent="0.25">
      <c r="A942" s="97"/>
      <c r="B942" s="97"/>
      <c r="C942" s="97"/>
      <c r="D942" s="101"/>
      <c r="E942" s="98"/>
      <c r="F942" s="101"/>
      <c r="G942" s="101"/>
      <c r="H942" s="101"/>
      <c r="I942" s="362"/>
      <c r="J942" s="362"/>
      <c r="K942" s="559">
        <f t="shared" si="30"/>
        <v>0</v>
      </c>
      <c r="L942" s="362"/>
      <c r="M942" s="361"/>
      <c r="N942" s="363"/>
      <c r="O942" s="364"/>
      <c r="P942" s="365"/>
      <c r="Q942" s="499"/>
      <c r="R942" s="506"/>
    </row>
    <row r="943" spans="1:18" x14ac:dyDescent="0.25">
      <c r="A943" s="97"/>
      <c r="B943" s="97"/>
      <c r="C943" s="97"/>
      <c r="D943" s="101"/>
      <c r="E943" s="98"/>
      <c r="F943" s="101"/>
      <c r="G943" s="101"/>
      <c r="H943" s="101"/>
      <c r="I943" s="362"/>
      <c r="J943" s="362"/>
      <c r="K943" s="559">
        <f t="shared" si="30"/>
        <v>0</v>
      </c>
      <c r="L943" s="362"/>
      <c r="M943" s="361"/>
      <c r="N943" s="363"/>
      <c r="O943" s="364"/>
      <c r="P943" s="365"/>
      <c r="Q943" s="499"/>
      <c r="R943" s="506"/>
    </row>
    <row r="944" spans="1:18" x14ac:dyDescent="0.25">
      <c r="A944" s="97"/>
      <c r="B944" s="97"/>
      <c r="C944" s="97"/>
      <c r="D944" s="101"/>
      <c r="E944" s="98"/>
      <c r="F944" s="101"/>
      <c r="G944" s="101"/>
      <c r="H944" s="101"/>
      <c r="I944" s="362"/>
      <c r="J944" s="362"/>
      <c r="K944" s="559">
        <f t="shared" si="30"/>
        <v>0</v>
      </c>
      <c r="L944" s="362"/>
      <c r="M944" s="361"/>
      <c r="N944" s="363"/>
      <c r="O944" s="364"/>
      <c r="P944" s="365"/>
      <c r="Q944" s="499"/>
      <c r="R944" s="506"/>
    </row>
    <row r="945" spans="1:18" x14ac:dyDescent="0.25">
      <c r="A945" s="97"/>
      <c r="B945" s="97"/>
      <c r="C945" s="97"/>
      <c r="D945" s="101"/>
      <c r="E945" s="98"/>
      <c r="F945" s="101"/>
      <c r="G945" s="101"/>
      <c r="H945" s="101"/>
      <c r="I945" s="362"/>
      <c r="J945" s="362"/>
      <c r="K945" s="559">
        <f t="shared" si="30"/>
        <v>0</v>
      </c>
      <c r="L945" s="362"/>
      <c r="M945" s="361"/>
      <c r="N945" s="363"/>
      <c r="O945" s="364"/>
      <c r="P945" s="365"/>
      <c r="Q945" s="499"/>
      <c r="R945" s="506"/>
    </row>
    <row r="946" spans="1:18" x14ac:dyDescent="0.25">
      <c r="A946" s="97"/>
      <c r="B946" s="97"/>
      <c r="C946" s="97"/>
      <c r="D946" s="101"/>
      <c r="E946" s="98"/>
      <c r="F946" s="101"/>
      <c r="G946" s="101"/>
      <c r="H946" s="101"/>
      <c r="I946" s="362"/>
      <c r="J946" s="362"/>
      <c r="K946" s="559">
        <f t="shared" si="30"/>
        <v>0</v>
      </c>
      <c r="L946" s="362"/>
      <c r="M946" s="361"/>
      <c r="N946" s="363"/>
      <c r="O946" s="364"/>
      <c r="P946" s="365"/>
      <c r="Q946" s="499"/>
      <c r="R946" s="506"/>
    </row>
    <row r="947" spans="1:18" x14ac:dyDescent="0.25">
      <c r="A947" s="97"/>
      <c r="B947" s="97"/>
      <c r="C947" s="97"/>
      <c r="D947" s="101"/>
      <c r="E947" s="98"/>
      <c r="F947" s="101"/>
      <c r="G947" s="101"/>
      <c r="H947" s="101"/>
      <c r="I947" s="362"/>
      <c r="J947" s="362"/>
      <c r="K947" s="559">
        <f t="shared" si="30"/>
        <v>0</v>
      </c>
      <c r="L947" s="362"/>
      <c r="M947" s="361"/>
      <c r="N947" s="363"/>
      <c r="O947" s="364"/>
      <c r="P947" s="365"/>
      <c r="Q947" s="499"/>
      <c r="R947" s="506"/>
    </row>
    <row r="948" spans="1:18" x14ac:dyDescent="0.25">
      <c r="A948" s="97"/>
      <c r="B948" s="97"/>
      <c r="C948" s="97"/>
      <c r="D948" s="101"/>
      <c r="E948" s="98"/>
      <c r="F948" s="101"/>
      <c r="G948" s="101"/>
      <c r="H948" s="101"/>
      <c r="I948" s="362"/>
      <c r="J948" s="362"/>
      <c r="K948" s="559">
        <f t="shared" si="30"/>
        <v>0</v>
      </c>
      <c r="L948" s="362"/>
      <c r="M948" s="361"/>
      <c r="N948" s="363"/>
      <c r="O948" s="364"/>
      <c r="P948" s="365"/>
      <c r="Q948" s="499"/>
      <c r="R948" s="506"/>
    </row>
    <row r="949" spans="1:18" x14ac:dyDescent="0.25">
      <c r="A949" s="97"/>
      <c r="B949" s="97"/>
      <c r="C949" s="97"/>
      <c r="D949" s="101"/>
      <c r="E949" s="98"/>
      <c r="F949" s="101"/>
      <c r="G949" s="101"/>
      <c r="H949" s="101"/>
      <c r="I949" s="362"/>
      <c r="J949" s="362"/>
      <c r="K949" s="559">
        <f t="shared" si="30"/>
        <v>0</v>
      </c>
      <c r="L949" s="362"/>
      <c r="M949" s="361"/>
      <c r="N949" s="363"/>
      <c r="O949" s="364"/>
      <c r="P949" s="365"/>
      <c r="Q949" s="499"/>
      <c r="R949" s="506"/>
    </row>
    <row r="950" spans="1:18" x14ac:dyDescent="0.25">
      <c r="A950" s="97"/>
      <c r="B950" s="97"/>
      <c r="C950" s="97"/>
      <c r="D950" s="101"/>
      <c r="E950" s="98"/>
      <c r="F950" s="101"/>
      <c r="G950" s="101"/>
      <c r="H950" s="101"/>
      <c r="I950" s="362"/>
      <c r="J950" s="362"/>
      <c r="K950" s="559">
        <f t="shared" si="30"/>
        <v>0</v>
      </c>
      <c r="L950" s="362"/>
      <c r="M950" s="361"/>
      <c r="N950" s="363"/>
      <c r="O950" s="364"/>
      <c r="P950" s="365"/>
      <c r="Q950" s="499"/>
      <c r="R950" s="506"/>
    </row>
    <row r="951" spans="1:18" x14ac:dyDescent="0.25">
      <c r="A951" s="97"/>
      <c r="B951" s="97"/>
      <c r="C951" s="97"/>
      <c r="D951" s="101"/>
      <c r="E951" s="98"/>
      <c r="F951" s="101"/>
      <c r="G951" s="101"/>
      <c r="H951" s="101"/>
      <c r="I951" s="362"/>
      <c r="J951" s="362"/>
      <c r="K951" s="559">
        <f t="shared" si="30"/>
        <v>0</v>
      </c>
      <c r="L951" s="362"/>
      <c r="M951" s="361"/>
      <c r="N951" s="363"/>
      <c r="O951" s="364"/>
      <c r="P951" s="365"/>
      <c r="Q951" s="499"/>
      <c r="R951" s="506"/>
    </row>
    <row r="952" spans="1:18" x14ac:dyDescent="0.25">
      <c r="A952" s="97"/>
      <c r="B952" s="97"/>
      <c r="C952" s="97"/>
      <c r="D952" s="101"/>
      <c r="E952" s="98"/>
      <c r="F952" s="101"/>
      <c r="G952" s="101"/>
      <c r="H952" s="101"/>
      <c r="I952" s="362"/>
      <c r="J952" s="362"/>
      <c r="K952" s="559">
        <f t="shared" si="30"/>
        <v>0</v>
      </c>
      <c r="L952" s="362"/>
      <c r="M952" s="361"/>
      <c r="N952" s="363"/>
      <c r="O952" s="364"/>
      <c r="P952" s="365"/>
      <c r="Q952" s="499"/>
      <c r="R952" s="506"/>
    </row>
    <row r="953" spans="1:18" x14ac:dyDescent="0.25">
      <c r="A953" s="97"/>
      <c r="B953" s="97"/>
      <c r="C953" s="97"/>
      <c r="D953" s="101"/>
      <c r="E953" s="98"/>
      <c r="F953" s="101"/>
      <c r="G953" s="101"/>
      <c r="H953" s="101"/>
      <c r="I953" s="362"/>
      <c r="J953" s="362"/>
      <c r="K953" s="559">
        <f t="shared" si="30"/>
        <v>0</v>
      </c>
      <c r="L953" s="362"/>
      <c r="M953" s="361"/>
      <c r="N953" s="363"/>
      <c r="O953" s="364"/>
      <c r="P953" s="365"/>
      <c r="Q953" s="499"/>
      <c r="R953" s="506"/>
    </row>
    <row r="954" spans="1:18" x14ac:dyDescent="0.25">
      <c r="A954" s="97"/>
      <c r="B954" s="97"/>
      <c r="C954" s="97"/>
      <c r="D954" s="101"/>
      <c r="E954" s="98"/>
      <c r="F954" s="101"/>
      <c r="G954" s="101"/>
      <c r="H954" s="101"/>
      <c r="I954" s="362"/>
      <c r="J954" s="362"/>
      <c r="K954" s="559">
        <f t="shared" si="30"/>
        <v>0</v>
      </c>
      <c r="L954" s="362"/>
      <c r="M954" s="361"/>
      <c r="N954" s="363"/>
      <c r="O954" s="364"/>
      <c r="P954" s="365"/>
      <c r="Q954" s="499"/>
      <c r="R954" s="506"/>
    </row>
    <row r="955" spans="1:18" x14ac:dyDescent="0.25">
      <c r="A955" s="97"/>
      <c r="B955" s="97"/>
      <c r="C955" s="97"/>
      <c r="D955" s="101"/>
      <c r="E955" s="98"/>
      <c r="F955" s="101"/>
      <c r="G955" s="101"/>
      <c r="H955" s="101"/>
      <c r="I955" s="362"/>
      <c r="J955" s="362"/>
      <c r="K955" s="559">
        <f t="shared" si="30"/>
        <v>0</v>
      </c>
      <c r="L955" s="362"/>
      <c r="M955" s="361"/>
      <c r="N955" s="363"/>
      <c r="O955" s="364"/>
      <c r="P955" s="365"/>
      <c r="Q955" s="499"/>
      <c r="R955" s="506"/>
    </row>
    <row r="956" spans="1:18" x14ac:dyDescent="0.25">
      <c r="A956" s="97"/>
      <c r="B956" s="97"/>
      <c r="C956" s="97"/>
      <c r="D956" s="101"/>
      <c r="E956" s="98"/>
      <c r="F956" s="101"/>
      <c r="G956" s="101"/>
      <c r="H956" s="101"/>
      <c r="I956" s="362"/>
      <c r="J956" s="362"/>
      <c r="K956" s="559">
        <f t="shared" si="30"/>
        <v>0</v>
      </c>
      <c r="L956" s="362"/>
      <c r="M956" s="361"/>
      <c r="N956" s="363"/>
      <c r="O956" s="364"/>
      <c r="P956" s="365"/>
      <c r="Q956" s="499"/>
      <c r="R956" s="506"/>
    </row>
    <row r="957" spans="1:18" x14ac:dyDescent="0.25">
      <c r="A957" s="97"/>
      <c r="B957" s="97"/>
      <c r="C957" s="97"/>
      <c r="D957" s="101"/>
      <c r="E957" s="98"/>
      <c r="F957" s="101"/>
      <c r="G957" s="101"/>
      <c r="H957" s="101"/>
      <c r="I957" s="362"/>
      <c r="J957" s="362"/>
      <c r="K957" s="559">
        <f t="shared" si="30"/>
        <v>0</v>
      </c>
      <c r="L957" s="362"/>
      <c r="M957" s="361"/>
      <c r="N957" s="363"/>
      <c r="O957" s="364"/>
      <c r="P957" s="365"/>
      <c r="Q957" s="499"/>
      <c r="R957" s="506"/>
    </row>
    <row r="958" spans="1:18" x14ac:dyDescent="0.25">
      <c r="A958" s="97"/>
      <c r="B958" s="97"/>
      <c r="C958" s="97"/>
      <c r="D958" s="101"/>
      <c r="E958" s="98"/>
      <c r="F958" s="101"/>
      <c r="G958" s="101"/>
      <c r="H958" s="101"/>
      <c r="I958" s="362"/>
      <c r="J958" s="362"/>
      <c r="K958" s="559">
        <f t="shared" si="30"/>
        <v>0</v>
      </c>
      <c r="L958" s="362"/>
      <c r="M958" s="361"/>
      <c r="N958" s="363"/>
      <c r="O958" s="364"/>
      <c r="P958" s="365"/>
      <c r="Q958" s="499"/>
      <c r="R958" s="506"/>
    </row>
    <row r="959" spans="1:18" x14ac:dyDescent="0.25">
      <c r="A959" s="97"/>
      <c r="B959" s="97"/>
      <c r="C959" s="97"/>
      <c r="D959" s="101"/>
      <c r="E959" s="98"/>
      <c r="F959" s="101"/>
      <c r="G959" s="101"/>
      <c r="H959" s="101"/>
      <c r="I959" s="362"/>
      <c r="J959" s="362"/>
      <c r="K959" s="559">
        <f t="shared" si="30"/>
        <v>0</v>
      </c>
      <c r="L959" s="362"/>
      <c r="M959" s="361"/>
      <c r="N959" s="363"/>
      <c r="O959" s="364"/>
      <c r="P959" s="365"/>
      <c r="Q959" s="499"/>
      <c r="R959" s="506"/>
    </row>
    <row r="960" spans="1:18" x14ac:dyDescent="0.25">
      <c r="A960" s="97"/>
      <c r="B960" s="97"/>
      <c r="C960" s="97"/>
      <c r="D960" s="101"/>
      <c r="E960" s="98"/>
      <c r="F960" s="101"/>
      <c r="G960" s="101"/>
      <c r="H960" s="101"/>
      <c r="I960" s="362"/>
      <c r="J960" s="362"/>
      <c r="K960" s="559">
        <f t="shared" si="30"/>
        <v>0</v>
      </c>
      <c r="L960" s="362"/>
      <c r="M960" s="361"/>
      <c r="N960" s="363"/>
      <c r="O960" s="364"/>
      <c r="P960" s="365"/>
      <c r="Q960" s="499"/>
      <c r="R960" s="506"/>
    </row>
    <row r="961" spans="1:18" x14ac:dyDescent="0.25">
      <c r="A961" s="97"/>
      <c r="B961" s="97"/>
      <c r="C961" s="97"/>
      <c r="D961" s="101"/>
      <c r="E961" s="98"/>
      <c r="F961" s="101"/>
      <c r="G961" s="101"/>
      <c r="H961" s="101"/>
      <c r="I961" s="362"/>
      <c r="J961" s="362"/>
      <c r="K961" s="559">
        <f t="shared" si="30"/>
        <v>0</v>
      </c>
      <c r="L961" s="362"/>
      <c r="M961" s="361"/>
      <c r="N961" s="363"/>
      <c r="O961" s="364"/>
      <c r="P961" s="365"/>
      <c r="Q961" s="499"/>
      <c r="R961" s="506"/>
    </row>
    <row r="962" spans="1:18" x14ac:dyDescent="0.25">
      <c r="A962" s="97"/>
      <c r="B962" s="97"/>
      <c r="C962" s="97"/>
      <c r="D962" s="101"/>
      <c r="E962" s="98"/>
      <c r="F962" s="101"/>
      <c r="G962" s="101"/>
      <c r="H962" s="101"/>
      <c r="I962" s="362"/>
      <c r="J962" s="362"/>
      <c r="K962" s="559">
        <f t="shared" si="30"/>
        <v>0</v>
      </c>
      <c r="L962" s="362"/>
      <c r="M962" s="361"/>
      <c r="N962" s="363"/>
      <c r="O962" s="364"/>
      <c r="P962" s="365"/>
      <c r="Q962" s="499"/>
      <c r="R962" s="506"/>
    </row>
    <row r="963" spans="1:18" x14ac:dyDescent="0.25">
      <c r="A963" s="97"/>
      <c r="B963" s="97"/>
      <c r="C963" s="97"/>
      <c r="D963" s="101"/>
      <c r="E963" s="98"/>
      <c r="F963" s="101"/>
      <c r="G963" s="101"/>
      <c r="H963" s="101"/>
      <c r="I963" s="362"/>
      <c r="J963" s="362"/>
      <c r="K963" s="559">
        <f t="shared" si="30"/>
        <v>0</v>
      </c>
      <c r="L963" s="362"/>
      <c r="M963" s="361"/>
      <c r="N963" s="363"/>
      <c r="O963" s="364"/>
      <c r="P963" s="365"/>
      <c r="Q963" s="499"/>
      <c r="R963" s="506"/>
    </row>
    <row r="964" spans="1:18" x14ac:dyDescent="0.25">
      <c r="A964" s="97"/>
      <c r="B964" s="97"/>
      <c r="C964" s="97"/>
      <c r="D964" s="101"/>
      <c r="E964" s="98"/>
      <c r="F964" s="101"/>
      <c r="G964" s="101"/>
      <c r="H964" s="101"/>
      <c r="I964" s="362"/>
      <c r="J964" s="362"/>
      <c r="K964" s="559">
        <f t="shared" si="30"/>
        <v>0</v>
      </c>
      <c r="L964" s="362"/>
      <c r="M964" s="361"/>
      <c r="N964" s="363"/>
      <c r="O964" s="364"/>
      <c r="P964" s="365"/>
      <c r="Q964" s="499"/>
      <c r="R964" s="506"/>
    </row>
    <row r="965" spans="1:18" x14ac:dyDescent="0.25">
      <c r="A965" s="97"/>
      <c r="B965" s="97"/>
      <c r="C965" s="97"/>
      <c r="D965" s="101"/>
      <c r="E965" s="98"/>
      <c r="F965" s="101"/>
      <c r="G965" s="101"/>
      <c r="H965" s="101"/>
      <c r="I965" s="362"/>
      <c r="J965" s="362"/>
      <c r="K965" s="559">
        <f t="shared" si="30"/>
        <v>0</v>
      </c>
      <c r="L965" s="362"/>
      <c r="M965" s="361"/>
      <c r="N965" s="363"/>
      <c r="O965" s="364"/>
      <c r="P965" s="365"/>
      <c r="Q965" s="499"/>
      <c r="R965" s="506"/>
    </row>
    <row r="966" spans="1:18" x14ac:dyDescent="0.25">
      <c r="A966" s="97"/>
      <c r="B966" s="97"/>
      <c r="C966" s="97"/>
      <c r="D966" s="101"/>
      <c r="E966" s="98"/>
      <c r="F966" s="101"/>
      <c r="G966" s="101"/>
      <c r="H966" s="101"/>
      <c r="I966" s="362"/>
      <c r="J966" s="362"/>
      <c r="K966" s="559">
        <f t="shared" si="30"/>
        <v>0</v>
      </c>
      <c r="L966" s="362"/>
      <c r="M966" s="361"/>
      <c r="N966" s="363"/>
      <c r="O966" s="364"/>
      <c r="P966" s="365"/>
      <c r="Q966" s="499"/>
      <c r="R966" s="506"/>
    </row>
    <row r="967" spans="1:18" x14ac:dyDescent="0.25">
      <c r="A967" s="97"/>
      <c r="B967" s="97"/>
      <c r="C967" s="97"/>
      <c r="D967" s="101"/>
      <c r="E967" s="98"/>
      <c r="F967" s="101"/>
      <c r="G967" s="101"/>
      <c r="H967" s="101"/>
      <c r="I967" s="362"/>
      <c r="J967" s="362"/>
      <c r="K967" s="559">
        <f t="shared" si="30"/>
        <v>0</v>
      </c>
      <c r="L967" s="362"/>
      <c r="M967" s="361"/>
      <c r="N967" s="363"/>
      <c r="O967" s="364"/>
      <c r="P967" s="365"/>
      <c r="Q967" s="499"/>
      <c r="R967" s="506"/>
    </row>
    <row r="968" spans="1:18" x14ac:dyDescent="0.25">
      <c r="A968" s="97"/>
      <c r="B968" s="97"/>
      <c r="C968" s="97"/>
      <c r="D968" s="101"/>
      <c r="E968" s="98"/>
      <c r="F968" s="101"/>
      <c r="G968" s="101"/>
      <c r="H968" s="101"/>
      <c r="I968" s="362"/>
      <c r="J968" s="362"/>
      <c r="K968" s="559">
        <f t="shared" si="30"/>
        <v>0</v>
      </c>
      <c r="L968" s="362"/>
      <c r="M968" s="361"/>
      <c r="N968" s="363"/>
      <c r="O968" s="364"/>
      <c r="P968" s="365"/>
      <c r="Q968" s="499"/>
      <c r="R968" s="506"/>
    </row>
    <row r="969" spans="1:18" x14ac:dyDescent="0.25">
      <c r="A969" s="97"/>
      <c r="B969" s="97"/>
      <c r="C969" s="97"/>
      <c r="D969" s="101"/>
      <c r="E969" s="98"/>
      <c r="F969" s="101"/>
      <c r="G969" s="101"/>
      <c r="H969" s="101"/>
      <c r="I969" s="362"/>
      <c r="J969" s="362"/>
      <c r="K969" s="559">
        <f t="shared" si="30"/>
        <v>0</v>
      </c>
      <c r="L969" s="362"/>
      <c r="M969" s="361"/>
      <c r="N969" s="363"/>
      <c r="O969" s="364"/>
      <c r="P969" s="365"/>
      <c r="Q969" s="499"/>
      <c r="R969" s="506"/>
    </row>
    <row r="970" spans="1:18" x14ac:dyDescent="0.25">
      <c r="A970" s="97"/>
      <c r="B970" s="97"/>
      <c r="C970" s="97"/>
      <c r="D970" s="101"/>
      <c r="E970" s="98"/>
      <c r="F970" s="101"/>
      <c r="G970" s="101"/>
      <c r="H970" s="101"/>
      <c r="I970" s="362"/>
      <c r="J970" s="362"/>
      <c r="K970" s="559">
        <f t="shared" si="30"/>
        <v>0</v>
      </c>
      <c r="L970" s="362"/>
      <c r="M970" s="361"/>
      <c r="N970" s="363"/>
      <c r="O970" s="364"/>
      <c r="P970" s="365"/>
      <c r="Q970" s="499"/>
      <c r="R970" s="506"/>
    </row>
    <row r="971" spans="1:18" x14ac:dyDescent="0.25">
      <c r="A971" s="97"/>
      <c r="B971" s="97"/>
      <c r="C971" s="97"/>
      <c r="D971" s="101"/>
      <c r="E971" s="98"/>
      <c r="F971" s="101"/>
      <c r="G971" s="101"/>
      <c r="H971" s="101"/>
      <c r="I971" s="362"/>
      <c r="J971" s="362"/>
      <c r="K971" s="559">
        <f t="shared" si="30"/>
        <v>0</v>
      </c>
      <c r="L971" s="362"/>
      <c r="M971" s="361"/>
      <c r="N971" s="363"/>
      <c r="O971" s="364"/>
      <c r="P971" s="365"/>
      <c r="Q971" s="499"/>
      <c r="R971" s="506"/>
    </row>
    <row r="972" spans="1:18" x14ac:dyDescent="0.25">
      <c r="A972" s="97"/>
      <c r="B972" s="97"/>
      <c r="C972" s="97"/>
      <c r="D972" s="101"/>
      <c r="E972" s="98"/>
      <c r="F972" s="101"/>
      <c r="G972" s="101"/>
      <c r="H972" s="101"/>
      <c r="I972" s="362"/>
      <c r="J972" s="362"/>
      <c r="K972" s="559">
        <f t="shared" ref="K972:K1035" si="31">H972-J972</f>
        <v>0</v>
      </c>
      <c r="L972" s="362"/>
      <c r="M972" s="361"/>
      <c r="N972" s="363"/>
      <c r="O972" s="364"/>
      <c r="P972" s="365"/>
      <c r="Q972" s="499"/>
      <c r="R972" s="506"/>
    </row>
    <row r="973" spans="1:18" x14ac:dyDescent="0.25">
      <c r="A973" s="97"/>
      <c r="B973" s="97"/>
      <c r="C973" s="97"/>
      <c r="D973" s="101"/>
      <c r="E973" s="98"/>
      <c r="F973" s="101"/>
      <c r="G973" s="101"/>
      <c r="H973" s="101"/>
      <c r="I973" s="362"/>
      <c r="J973" s="362"/>
      <c r="K973" s="559">
        <f t="shared" si="31"/>
        <v>0</v>
      </c>
      <c r="L973" s="362"/>
      <c r="M973" s="361"/>
      <c r="N973" s="363"/>
      <c r="O973" s="364"/>
      <c r="P973" s="365"/>
      <c r="Q973" s="499"/>
      <c r="R973" s="506"/>
    </row>
    <row r="974" spans="1:18" x14ac:dyDescent="0.25">
      <c r="A974" s="97"/>
      <c r="B974" s="97"/>
      <c r="C974" s="97"/>
      <c r="D974" s="101"/>
      <c r="E974" s="98"/>
      <c r="F974" s="101"/>
      <c r="G974" s="101"/>
      <c r="H974" s="101"/>
      <c r="I974" s="362"/>
      <c r="J974" s="362"/>
      <c r="K974" s="559">
        <f t="shared" si="31"/>
        <v>0</v>
      </c>
      <c r="L974" s="362"/>
      <c r="M974" s="361"/>
      <c r="N974" s="363"/>
      <c r="O974" s="364"/>
      <c r="P974" s="365"/>
      <c r="Q974" s="499"/>
      <c r="R974" s="506"/>
    </row>
    <row r="975" spans="1:18" x14ac:dyDescent="0.25">
      <c r="A975" s="97"/>
      <c r="B975" s="97"/>
      <c r="C975" s="97"/>
      <c r="D975" s="101"/>
      <c r="E975" s="98"/>
      <c r="F975" s="101"/>
      <c r="G975" s="101"/>
      <c r="H975" s="101"/>
      <c r="I975" s="362"/>
      <c r="J975" s="362"/>
      <c r="K975" s="559">
        <f t="shared" si="31"/>
        <v>0</v>
      </c>
      <c r="L975" s="362"/>
      <c r="M975" s="361"/>
      <c r="N975" s="363"/>
      <c r="O975" s="364"/>
      <c r="P975" s="365"/>
      <c r="Q975" s="499"/>
      <c r="R975" s="506"/>
    </row>
    <row r="976" spans="1:18" x14ac:dyDescent="0.25">
      <c r="A976" s="97"/>
      <c r="B976" s="97"/>
      <c r="C976" s="97"/>
      <c r="D976" s="101"/>
      <c r="E976" s="98"/>
      <c r="F976" s="101"/>
      <c r="G976" s="101"/>
      <c r="H976" s="101"/>
      <c r="I976" s="362"/>
      <c r="J976" s="362"/>
      <c r="K976" s="559">
        <f t="shared" si="31"/>
        <v>0</v>
      </c>
      <c r="L976" s="362"/>
      <c r="M976" s="361"/>
      <c r="N976" s="363"/>
      <c r="O976" s="364"/>
      <c r="P976" s="365"/>
      <c r="Q976" s="499"/>
      <c r="R976" s="506"/>
    </row>
    <row r="977" spans="1:18" x14ac:dyDescent="0.25">
      <c r="A977" s="97"/>
      <c r="B977" s="97"/>
      <c r="C977" s="97"/>
      <c r="D977" s="101"/>
      <c r="E977" s="98"/>
      <c r="F977" s="101"/>
      <c r="G977" s="101"/>
      <c r="H977" s="101"/>
      <c r="I977" s="362"/>
      <c r="J977" s="362"/>
      <c r="K977" s="559">
        <f t="shared" si="31"/>
        <v>0</v>
      </c>
      <c r="L977" s="362"/>
      <c r="M977" s="361"/>
      <c r="N977" s="363"/>
      <c r="O977" s="364"/>
      <c r="P977" s="365"/>
      <c r="Q977" s="499"/>
      <c r="R977" s="506"/>
    </row>
    <row r="978" spans="1:18" x14ac:dyDescent="0.25">
      <c r="A978" s="97"/>
      <c r="B978" s="97"/>
      <c r="C978" s="97"/>
      <c r="D978" s="101"/>
      <c r="E978" s="98"/>
      <c r="F978" s="101"/>
      <c r="G978" s="101"/>
      <c r="H978" s="101"/>
      <c r="I978" s="362"/>
      <c r="J978" s="362"/>
      <c r="K978" s="559">
        <f t="shared" si="31"/>
        <v>0</v>
      </c>
      <c r="L978" s="362"/>
      <c r="M978" s="361"/>
      <c r="N978" s="363"/>
      <c r="O978" s="364"/>
      <c r="P978" s="365"/>
      <c r="Q978" s="499"/>
      <c r="R978" s="506"/>
    </row>
    <row r="979" spans="1:18" x14ac:dyDescent="0.25">
      <c r="A979" s="97"/>
      <c r="B979" s="97"/>
      <c r="C979" s="97"/>
      <c r="D979" s="101"/>
      <c r="E979" s="98"/>
      <c r="F979" s="101"/>
      <c r="G979" s="101"/>
      <c r="H979" s="101"/>
      <c r="I979" s="362"/>
      <c r="J979" s="362"/>
      <c r="K979" s="559">
        <f t="shared" si="31"/>
        <v>0</v>
      </c>
      <c r="L979" s="362"/>
      <c r="M979" s="361"/>
      <c r="N979" s="363"/>
      <c r="O979" s="364"/>
      <c r="P979" s="365"/>
      <c r="Q979" s="499"/>
      <c r="R979" s="506"/>
    </row>
    <row r="980" spans="1:18" x14ac:dyDescent="0.25">
      <c r="A980" s="97"/>
      <c r="B980" s="97"/>
      <c r="C980" s="97"/>
      <c r="D980" s="101"/>
      <c r="E980" s="98"/>
      <c r="F980" s="101"/>
      <c r="G980" s="101"/>
      <c r="H980" s="101"/>
      <c r="I980" s="362"/>
      <c r="J980" s="362"/>
      <c r="K980" s="559">
        <f t="shared" si="31"/>
        <v>0</v>
      </c>
      <c r="L980" s="362"/>
      <c r="M980" s="361"/>
      <c r="N980" s="363"/>
      <c r="O980" s="364"/>
      <c r="P980" s="365"/>
      <c r="Q980" s="499"/>
      <c r="R980" s="506"/>
    </row>
    <row r="981" spans="1:18" x14ac:dyDescent="0.25">
      <c r="A981" s="97"/>
      <c r="B981" s="97"/>
      <c r="C981" s="97"/>
      <c r="D981" s="101"/>
      <c r="E981" s="98"/>
      <c r="F981" s="101"/>
      <c r="G981" s="101"/>
      <c r="H981" s="101"/>
      <c r="I981" s="362"/>
      <c r="J981" s="362"/>
      <c r="K981" s="559">
        <f t="shared" si="31"/>
        <v>0</v>
      </c>
      <c r="L981" s="362"/>
      <c r="M981" s="361"/>
      <c r="N981" s="363"/>
      <c r="O981" s="364"/>
      <c r="P981" s="365"/>
      <c r="Q981" s="499"/>
      <c r="R981" s="506"/>
    </row>
    <row r="982" spans="1:18" x14ac:dyDescent="0.25">
      <c r="A982" s="97"/>
      <c r="B982" s="97"/>
      <c r="C982" s="97"/>
      <c r="D982" s="101"/>
      <c r="E982" s="98"/>
      <c r="F982" s="101"/>
      <c r="G982" s="101"/>
      <c r="H982" s="101"/>
      <c r="I982" s="362"/>
      <c r="J982" s="362"/>
      <c r="K982" s="559">
        <f t="shared" si="31"/>
        <v>0</v>
      </c>
      <c r="L982" s="362"/>
      <c r="M982" s="361"/>
      <c r="N982" s="363"/>
      <c r="O982" s="364"/>
      <c r="P982" s="365"/>
      <c r="Q982" s="499"/>
      <c r="R982" s="506"/>
    </row>
    <row r="983" spans="1:18" x14ac:dyDescent="0.25">
      <c r="A983" s="97"/>
      <c r="B983" s="97"/>
      <c r="C983" s="97"/>
      <c r="D983" s="101"/>
      <c r="E983" s="98"/>
      <c r="F983" s="101"/>
      <c r="G983" s="101"/>
      <c r="H983" s="101"/>
      <c r="I983" s="362"/>
      <c r="J983" s="362"/>
      <c r="K983" s="559">
        <f t="shared" si="31"/>
        <v>0</v>
      </c>
      <c r="L983" s="362"/>
      <c r="M983" s="361"/>
      <c r="N983" s="363"/>
      <c r="O983" s="364"/>
      <c r="P983" s="365"/>
      <c r="Q983" s="499"/>
      <c r="R983" s="506"/>
    </row>
    <row r="984" spans="1:18" x14ac:dyDescent="0.25">
      <c r="A984" s="97"/>
      <c r="B984" s="97"/>
      <c r="C984" s="97"/>
      <c r="D984" s="101"/>
      <c r="E984" s="98"/>
      <c r="F984" s="101"/>
      <c r="G984" s="101"/>
      <c r="H984" s="101"/>
      <c r="I984" s="362"/>
      <c r="J984" s="362"/>
      <c r="K984" s="559">
        <f t="shared" si="31"/>
        <v>0</v>
      </c>
      <c r="L984" s="362"/>
      <c r="M984" s="361"/>
      <c r="N984" s="363"/>
      <c r="O984" s="364"/>
      <c r="P984" s="365"/>
      <c r="Q984" s="499"/>
      <c r="R984" s="506"/>
    </row>
    <row r="985" spans="1:18" x14ac:dyDescent="0.25">
      <c r="A985" s="97"/>
      <c r="B985" s="97"/>
      <c r="C985" s="97"/>
      <c r="D985" s="101"/>
      <c r="E985" s="98"/>
      <c r="F985" s="101"/>
      <c r="G985" s="101"/>
      <c r="H985" s="101"/>
      <c r="I985" s="362"/>
      <c r="J985" s="362"/>
      <c r="K985" s="559">
        <f t="shared" si="31"/>
        <v>0</v>
      </c>
      <c r="L985" s="362"/>
      <c r="M985" s="361"/>
      <c r="N985" s="363"/>
      <c r="O985" s="364"/>
      <c r="P985" s="365"/>
      <c r="Q985" s="499"/>
      <c r="R985" s="506"/>
    </row>
    <row r="986" spans="1:18" x14ac:dyDescent="0.25">
      <c r="A986" s="97"/>
      <c r="B986" s="97"/>
      <c r="C986" s="97"/>
      <c r="D986" s="101"/>
      <c r="E986" s="98"/>
      <c r="F986" s="101"/>
      <c r="G986" s="101"/>
      <c r="H986" s="101"/>
      <c r="I986" s="362"/>
      <c r="J986" s="362"/>
      <c r="K986" s="559">
        <f t="shared" si="31"/>
        <v>0</v>
      </c>
      <c r="L986" s="362"/>
      <c r="M986" s="361"/>
      <c r="N986" s="363"/>
      <c r="O986" s="364"/>
      <c r="P986" s="365"/>
      <c r="Q986" s="499"/>
      <c r="R986" s="506"/>
    </row>
    <row r="987" spans="1:18" x14ac:dyDescent="0.25">
      <c r="A987" s="97"/>
      <c r="B987" s="97"/>
      <c r="C987" s="97"/>
      <c r="D987" s="101"/>
      <c r="E987" s="98"/>
      <c r="F987" s="101"/>
      <c r="G987" s="101"/>
      <c r="H987" s="101"/>
      <c r="I987" s="362"/>
      <c r="J987" s="362"/>
      <c r="K987" s="559">
        <f t="shared" si="31"/>
        <v>0</v>
      </c>
      <c r="L987" s="362"/>
      <c r="M987" s="361"/>
      <c r="N987" s="363"/>
      <c r="O987" s="364"/>
      <c r="P987" s="365"/>
      <c r="Q987" s="499"/>
      <c r="R987" s="506"/>
    </row>
    <row r="988" spans="1:18" x14ac:dyDescent="0.25">
      <c r="A988" s="97"/>
      <c r="B988" s="97"/>
      <c r="C988" s="97"/>
      <c r="D988" s="101"/>
      <c r="E988" s="98"/>
      <c r="F988" s="101"/>
      <c r="G988" s="101"/>
      <c r="H988" s="101"/>
      <c r="I988" s="362"/>
      <c r="J988" s="362"/>
      <c r="K988" s="559">
        <f t="shared" si="31"/>
        <v>0</v>
      </c>
      <c r="L988" s="362"/>
      <c r="M988" s="361"/>
      <c r="N988" s="363"/>
      <c r="O988" s="364"/>
      <c r="P988" s="365"/>
      <c r="Q988" s="499"/>
      <c r="R988" s="506"/>
    </row>
    <row r="989" spans="1:18" x14ac:dyDescent="0.25">
      <c r="A989" s="97"/>
      <c r="B989" s="97"/>
      <c r="C989" s="97"/>
      <c r="D989" s="101"/>
      <c r="E989" s="98"/>
      <c r="F989" s="101"/>
      <c r="G989" s="101"/>
      <c r="H989" s="101"/>
      <c r="I989" s="362"/>
      <c r="J989" s="362"/>
      <c r="K989" s="559">
        <f t="shared" si="31"/>
        <v>0</v>
      </c>
      <c r="L989" s="362"/>
      <c r="M989" s="361"/>
      <c r="N989" s="363"/>
      <c r="O989" s="364"/>
      <c r="P989" s="365"/>
      <c r="Q989" s="499"/>
      <c r="R989" s="506"/>
    </row>
    <row r="990" spans="1:18" x14ac:dyDescent="0.25">
      <c r="A990" s="97"/>
      <c r="B990" s="97"/>
      <c r="C990" s="97"/>
      <c r="D990" s="101"/>
      <c r="E990" s="98"/>
      <c r="F990" s="101"/>
      <c r="G990" s="101"/>
      <c r="H990" s="101"/>
      <c r="I990" s="362"/>
      <c r="J990" s="362"/>
      <c r="K990" s="559">
        <f t="shared" si="31"/>
        <v>0</v>
      </c>
      <c r="L990" s="362"/>
      <c r="M990" s="361"/>
      <c r="N990" s="363"/>
      <c r="O990" s="364"/>
      <c r="P990" s="365"/>
      <c r="Q990" s="499"/>
      <c r="R990" s="506"/>
    </row>
    <row r="991" spans="1:18" x14ac:dyDescent="0.25">
      <c r="A991" s="97"/>
      <c r="B991" s="97"/>
      <c r="C991" s="97"/>
      <c r="D991" s="101"/>
      <c r="E991" s="98"/>
      <c r="F991" s="101"/>
      <c r="G991" s="101"/>
      <c r="H991" s="101"/>
      <c r="I991" s="362"/>
      <c r="J991" s="362"/>
      <c r="K991" s="559">
        <f t="shared" si="31"/>
        <v>0</v>
      </c>
      <c r="L991" s="362"/>
      <c r="M991" s="361"/>
      <c r="N991" s="363"/>
      <c r="O991" s="364"/>
      <c r="P991" s="365"/>
      <c r="Q991" s="499"/>
      <c r="R991" s="506"/>
    </row>
    <row r="992" spans="1:18" x14ac:dyDescent="0.25">
      <c r="A992" s="97"/>
      <c r="B992" s="97"/>
      <c r="C992" s="97"/>
      <c r="D992" s="101"/>
      <c r="E992" s="98"/>
      <c r="F992" s="101"/>
      <c r="G992" s="101"/>
      <c r="H992" s="101"/>
      <c r="I992" s="362"/>
      <c r="J992" s="362"/>
      <c r="K992" s="559">
        <f t="shared" si="31"/>
        <v>0</v>
      </c>
      <c r="L992" s="362"/>
      <c r="M992" s="361"/>
      <c r="N992" s="363"/>
      <c r="O992" s="364"/>
      <c r="P992" s="365"/>
      <c r="Q992" s="499"/>
      <c r="R992" s="506"/>
    </row>
    <row r="993" spans="1:18" x14ac:dyDescent="0.25">
      <c r="A993" s="97"/>
      <c r="B993" s="97"/>
      <c r="C993" s="97"/>
      <c r="D993" s="101"/>
      <c r="E993" s="98"/>
      <c r="F993" s="101"/>
      <c r="G993" s="101"/>
      <c r="H993" s="101"/>
      <c r="I993" s="362"/>
      <c r="J993" s="362"/>
      <c r="K993" s="559">
        <f t="shared" si="31"/>
        <v>0</v>
      </c>
      <c r="L993" s="362"/>
      <c r="M993" s="361"/>
      <c r="N993" s="363"/>
      <c r="O993" s="364"/>
      <c r="P993" s="365"/>
      <c r="Q993" s="499"/>
      <c r="R993" s="506"/>
    </row>
    <row r="994" spans="1:18" x14ac:dyDescent="0.25">
      <c r="A994" s="97"/>
      <c r="B994" s="97"/>
      <c r="C994" s="97"/>
      <c r="D994" s="101"/>
      <c r="E994" s="98"/>
      <c r="F994" s="101"/>
      <c r="G994" s="101"/>
      <c r="H994" s="101"/>
      <c r="I994" s="362"/>
      <c r="J994" s="362"/>
      <c r="K994" s="559">
        <f t="shared" si="31"/>
        <v>0</v>
      </c>
      <c r="L994" s="362"/>
      <c r="M994" s="361"/>
      <c r="N994" s="363"/>
      <c r="O994" s="364"/>
      <c r="P994" s="365"/>
      <c r="Q994" s="499"/>
      <c r="R994" s="506"/>
    </row>
    <row r="995" spans="1:18" x14ac:dyDescent="0.25">
      <c r="A995" s="97"/>
      <c r="B995" s="97"/>
      <c r="C995" s="97"/>
      <c r="D995" s="101"/>
      <c r="E995" s="98"/>
      <c r="F995" s="101"/>
      <c r="G995" s="101"/>
      <c r="H995" s="101"/>
      <c r="I995" s="362"/>
      <c r="J995" s="362"/>
      <c r="K995" s="559">
        <f t="shared" si="31"/>
        <v>0</v>
      </c>
      <c r="L995" s="362"/>
      <c r="M995" s="361"/>
      <c r="N995" s="363"/>
      <c r="O995" s="364"/>
      <c r="P995" s="365"/>
      <c r="Q995" s="499"/>
      <c r="R995" s="506"/>
    </row>
    <row r="996" spans="1:18" x14ac:dyDescent="0.25">
      <c r="A996" s="97"/>
      <c r="B996" s="97"/>
      <c r="C996" s="97"/>
      <c r="D996" s="101"/>
      <c r="E996" s="98"/>
      <c r="F996" s="101"/>
      <c r="G996" s="101"/>
      <c r="H996" s="101"/>
      <c r="I996" s="362"/>
      <c r="J996" s="362"/>
      <c r="K996" s="559">
        <f t="shared" si="31"/>
        <v>0</v>
      </c>
      <c r="L996" s="362"/>
      <c r="M996" s="361"/>
      <c r="N996" s="363"/>
      <c r="O996" s="364"/>
      <c r="P996" s="365"/>
      <c r="Q996" s="499"/>
      <c r="R996" s="506"/>
    </row>
    <row r="997" spans="1:18" x14ac:dyDescent="0.25">
      <c r="A997" s="97"/>
      <c r="B997" s="97"/>
      <c r="C997" s="97"/>
      <c r="D997" s="101"/>
      <c r="E997" s="98"/>
      <c r="F997" s="101"/>
      <c r="G997" s="101"/>
      <c r="H997" s="101"/>
      <c r="I997" s="362"/>
      <c r="J997" s="362"/>
      <c r="K997" s="559">
        <f t="shared" si="31"/>
        <v>0</v>
      </c>
      <c r="L997" s="362"/>
      <c r="M997" s="361"/>
      <c r="N997" s="363"/>
      <c r="O997" s="364"/>
      <c r="P997" s="365"/>
      <c r="Q997" s="499"/>
      <c r="R997" s="506"/>
    </row>
    <row r="998" spans="1:18" x14ac:dyDescent="0.25">
      <c r="A998" s="97"/>
      <c r="B998" s="97"/>
      <c r="C998" s="97"/>
      <c r="D998" s="101"/>
      <c r="E998" s="98"/>
      <c r="F998" s="101"/>
      <c r="G998" s="101"/>
      <c r="H998" s="101"/>
      <c r="I998" s="362"/>
      <c r="J998" s="362"/>
      <c r="K998" s="559">
        <f t="shared" si="31"/>
        <v>0</v>
      </c>
      <c r="L998" s="362"/>
      <c r="M998" s="361"/>
      <c r="N998" s="363"/>
      <c r="O998" s="364"/>
      <c r="P998" s="365"/>
      <c r="Q998" s="499"/>
      <c r="R998" s="506"/>
    </row>
    <row r="999" spans="1:18" x14ac:dyDescent="0.25">
      <c r="A999" s="97"/>
      <c r="B999" s="97"/>
      <c r="C999" s="97"/>
      <c r="D999" s="101"/>
      <c r="E999" s="98"/>
      <c r="F999" s="101"/>
      <c r="G999" s="101"/>
      <c r="H999" s="101"/>
      <c r="I999" s="362"/>
      <c r="J999" s="362"/>
      <c r="K999" s="559">
        <f t="shared" si="31"/>
        <v>0</v>
      </c>
      <c r="L999" s="362"/>
      <c r="M999" s="361"/>
      <c r="N999" s="363"/>
      <c r="O999" s="364"/>
      <c r="P999" s="365"/>
      <c r="Q999" s="499"/>
      <c r="R999" s="506"/>
    </row>
    <row r="1000" spans="1:18" x14ac:dyDescent="0.25">
      <c r="A1000" s="97"/>
      <c r="B1000" s="97"/>
      <c r="C1000" s="97"/>
      <c r="D1000" s="101"/>
      <c r="E1000" s="98"/>
      <c r="F1000" s="101"/>
      <c r="G1000" s="101"/>
      <c r="H1000" s="101"/>
      <c r="I1000" s="362"/>
      <c r="J1000" s="362"/>
      <c r="K1000" s="559">
        <f t="shared" si="31"/>
        <v>0</v>
      </c>
      <c r="L1000" s="362"/>
      <c r="M1000" s="361"/>
      <c r="N1000" s="363"/>
      <c r="O1000" s="364"/>
      <c r="P1000" s="365"/>
      <c r="Q1000" s="499"/>
      <c r="R1000" s="506"/>
    </row>
    <row r="1001" spans="1:18" x14ac:dyDescent="0.25">
      <c r="A1001" s="97"/>
      <c r="B1001" s="97"/>
      <c r="C1001" s="97"/>
      <c r="D1001" s="101"/>
      <c r="E1001" s="98"/>
      <c r="F1001" s="101"/>
      <c r="G1001" s="101"/>
      <c r="H1001" s="101"/>
      <c r="I1001" s="362"/>
      <c r="J1001" s="362"/>
      <c r="K1001" s="559">
        <f t="shared" si="31"/>
        <v>0</v>
      </c>
      <c r="L1001" s="362"/>
      <c r="M1001" s="361"/>
      <c r="N1001" s="363"/>
      <c r="O1001" s="364"/>
      <c r="P1001" s="365"/>
      <c r="Q1001" s="499"/>
      <c r="R1001" s="506"/>
    </row>
    <row r="1002" spans="1:18" x14ac:dyDescent="0.25">
      <c r="A1002" s="97"/>
      <c r="B1002" s="97"/>
      <c r="C1002" s="97"/>
      <c r="D1002" s="101"/>
      <c r="E1002" s="98"/>
      <c r="F1002" s="101"/>
      <c r="G1002" s="101"/>
      <c r="H1002" s="101"/>
      <c r="I1002" s="362"/>
      <c r="J1002" s="362"/>
      <c r="K1002" s="559">
        <f t="shared" si="31"/>
        <v>0</v>
      </c>
      <c r="L1002" s="362"/>
      <c r="M1002" s="361"/>
      <c r="N1002" s="363"/>
      <c r="O1002" s="364"/>
      <c r="P1002" s="365"/>
      <c r="Q1002" s="499"/>
      <c r="R1002" s="506"/>
    </row>
    <row r="1003" spans="1:18" x14ac:dyDescent="0.25">
      <c r="A1003" s="97"/>
      <c r="B1003" s="97"/>
      <c r="C1003" s="97"/>
      <c r="D1003" s="101"/>
      <c r="E1003" s="98"/>
      <c r="F1003" s="101"/>
      <c r="G1003" s="101"/>
      <c r="H1003" s="101"/>
      <c r="I1003" s="362"/>
      <c r="J1003" s="362"/>
      <c r="K1003" s="559">
        <f t="shared" si="31"/>
        <v>0</v>
      </c>
      <c r="L1003" s="362"/>
      <c r="M1003" s="361"/>
      <c r="N1003" s="363"/>
      <c r="O1003" s="364"/>
      <c r="P1003" s="365"/>
      <c r="Q1003" s="499"/>
      <c r="R1003" s="506"/>
    </row>
    <row r="1004" spans="1:18" x14ac:dyDescent="0.25">
      <c r="A1004" s="97"/>
      <c r="B1004" s="97"/>
      <c r="C1004" s="97"/>
      <c r="D1004" s="101"/>
      <c r="E1004" s="98"/>
      <c r="F1004" s="101"/>
      <c r="G1004" s="101"/>
      <c r="H1004" s="101"/>
      <c r="I1004" s="362"/>
      <c r="J1004" s="362"/>
      <c r="K1004" s="559">
        <f t="shared" si="31"/>
        <v>0</v>
      </c>
      <c r="L1004" s="362"/>
      <c r="M1004" s="361"/>
      <c r="N1004" s="363"/>
      <c r="O1004" s="364"/>
      <c r="P1004" s="365"/>
      <c r="Q1004" s="499"/>
      <c r="R1004" s="506"/>
    </row>
    <row r="1005" spans="1:18" x14ac:dyDescent="0.25">
      <c r="A1005" s="97"/>
      <c r="B1005" s="97"/>
      <c r="C1005" s="97"/>
      <c r="D1005" s="101"/>
      <c r="E1005" s="98"/>
      <c r="F1005" s="101"/>
      <c r="G1005" s="101"/>
      <c r="H1005" s="101"/>
      <c r="I1005" s="362"/>
      <c r="J1005" s="362"/>
      <c r="K1005" s="559">
        <f t="shared" si="31"/>
        <v>0</v>
      </c>
      <c r="L1005" s="362"/>
      <c r="M1005" s="361"/>
      <c r="N1005" s="363"/>
      <c r="O1005" s="364"/>
      <c r="P1005" s="365"/>
      <c r="Q1005" s="499"/>
      <c r="R1005" s="506"/>
    </row>
    <row r="1006" spans="1:18" x14ac:dyDescent="0.25">
      <c r="A1006" s="97"/>
      <c r="B1006" s="97"/>
      <c r="C1006" s="97"/>
      <c r="D1006" s="101"/>
      <c r="E1006" s="98"/>
      <c r="F1006" s="101"/>
      <c r="G1006" s="101"/>
      <c r="H1006" s="101"/>
      <c r="I1006" s="362"/>
      <c r="J1006" s="362"/>
      <c r="K1006" s="559">
        <f t="shared" si="31"/>
        <v>0</v>
      </c>
      <c r="L1006" s="362"/>
      <c r="M1006" s="361"/>
      <c r="N1006" s="363"/>
      <c r="O1006" s="364"/>
      <c r="P1006" s="365"/>
      <c r="Q1006" s="499"/>
      <c r="R1006" s="506"/>
    </row>
    <row r="1007" spans="1:18" x14ac:dyDescent="0.25">
      <c r="A1007" s="97"/>
      <c r="B1007" s="97"/>
      <c r="C1007" s="97"/>
      <c r="D1007" s="101"/>
      <c r="E1007" s="98"/>
      <c r="F1007" s="101"/>
      <c r="G1007" s="101"/>
      <c r="H1007" s="101"/>
      <c r="I1007" s="362"/>
      <c r="J1007" s="362"/>
      <c r="K1007" s="559">
        <f t="shared" si="31"/>
        <v>0</v>
      </c>
      <c r="L1007" s="362"/>
      <c r="M1007" s="361"/>
      <c r="N1007" s="363"/>
      <c r="O1007" s="364"/>
      <c r="P1007" s="365"/>
      <c r="Q1007" s="499"/>
      <c r="R1007" s="506"/>
    </row>
    <row r="1008" spans="1:18" x14ac:dyDescent="0.25">
      <c r="A1008" s="97"/>
      <c r="B1008" s="97"/>
      <c r="C1008" s="97"/>
      <c r="D1008" s="101"/>
      <c r="E1008" s="98"/>
      <c r="F1008" s="101"/>
      <c r="G1008" s="101"/>
      <c r="H1008" s="101"/>
      <c r="I1008" s="362"/>
      <c r="J1008" s="362"/>
      <c r="K1008" s="559">
        <f t="shared" si="31"/>
        <v>0</v>
      </c>
      <c r="L1008" s="362"/>
      <c r="M1008" s="361"/>
      <c r="N1008" s="363"/>
      <c r="O1008" s="364"/>
      <c r="P1008" s="365"/>
      <c r="Q1008" s="499"/>
      <c r="R1008" s="506"/>
    </row>
    <row r="1009" spans="1:18" x14ac:dyDescent="0.25">
      <c r="A1009" s="97"/>
      <c r="B1009" s="97"/>
      <c r="C1009" s="97"/>
      <c r="D1009" s="101"/>
      <c r="E1009" s="98"/>
      <c r="F1009" s="101"/>
      <c r="G1009" s="101"/>
      <c r="H1009" s="101"/>
      <c r="I1009" s="362"/>
      <c r="J1009" s="362"/>
      <c r="K1009" s="559">
        <f t="shared" si="31"/>
        <v>0</v>
      </c>
      <c r="L1009" s="362"/>
      <c r="M1009" s="361"/>
      <c r="N1009" s="363"/>
      <c r="O1009" s="364"/>
      <c r="P1009" s="365"/>
      <c r="Q1009" s="499"/>
      <c r="R1009" s="506"/>
    </row>
    <row r="1010" spans="1:18" x14ac:dyDescent="0.25">
      <c r="A1010" s="97"/>
      <c r="B1010" s="97"/>
      <c r="C1010" s="97"/>
      <c r="D1010" s="101"/>
      <c r="E1010" s="98"/>
      <c r="F1010" s="101"/>
      <c r="G1010" s="101"/>
      <c r="H1010" s="101"/>
      <c r="I1010" s="362"/>
      <c r="J1010" s="362"/>
      <c r="K1010" s="559">
        <f t="shared" si="31"/>
        <v>0</v>
      </c>
      <c r="L1010" s="362"/>
      <c r="M1010" s="361"/>
      <c r="N1010" s="363"/>
      <c r="O1010" s="364"/>
      <c r="P1010" s="365"/>
      <c r="Q1010" s="499"/>
      <c r="R1010" s="506"/>
    </row>
    <row r="1011" spans="1:18" x14ac:dyDescent="0.25">
      <c r="A1011" s="97"/>
      <c r="B1011" s="97"/>
      <c r="C1011" s="97"/>
      <c r="D1011" s="101"/>
      <c r="E1011" s="98"/>
      <c r="F1011" s="101"/>
      <c r="G1011" s="101"/>
      <c r="H1011" s="101"/>
      <c r="I1011" s="362"/>
      <c r="J1011" s="362"/>
      <c r="K1011" s="559">
        <f t="shared" si="31"/>
        <v>0</v>
      </c>
      <c r="L1011" s="362"/>
      <c r="M1011" s="361"/>
      <c r="N1011" s="363"/>
      <c r="O1011" s="364"/>
      <c r="P1011" s="365"/>
      <c r="Q1011" s="499"/>
      <c r="R1011" s="506"/>
    </row>
    <row r="1012" spans="1:18" x14ac:dyDescent="0.25">
      <c r="A1012" s="97"/>
      <c r="B1012" s="97"/>
      <c r="C1012" s="97"/>
      <c r="D1012" s="101"/>
      <c r="E1012" s="98"/>
      <c r="F1012" s="101"/>
      <c r="G1012" s="101"/>
      <c r="H1012" s="101"/>
      <c r="I1012" s="362"/>
      <c r="J1012" s="362"/>
      <c r="K1012" s="559">
        <f t="shared" si="31"/>
        <v>0</v>
      </c>
      <c r="L1012" s="362"/>
      <c r="M1012" s="361"/>
      <c r="N1012" s="363"/>
      <c r="O1012" s="364"/>
      <c r="P1012" s="365"/>
      <c r="Q1012" s="499"/>
      <c r="R1012" s="506"/>
    </row>
    <row r="1013" spans="1:18" x14ac:dyDescent="0.25">
      <c r="A1013" s="97"/>
      <c r="B1013" s="97"/>
      <c r="C1013" s="97"/>
      <c r="D1013" s="101"/>
      <c r="E1013" s="98"/>
      <c r="F1013" s="101"/>
      <c r="G1013" s="101"/>
      <c r="H1013" s="101"/>
      <c r="I1013" s="362"/>
      <c r="J1013" s="362"/>
      <c r="K1013" s="559">
        <f t="shared" si="31"/>
        <v>0</v>
      </c>
      <c r="L1013" s="362"/>
      <c r="M1013" s="361"/>
      <c r="N1013" s="363"/>
      <c r="O1013" s="364"/>
      <c r="P1013" s="365"/>
      <c r="Q1013" s="499"/>
      <c r="R1013" s="506"/>
    </row>
    <row r="1014" spans="1:18" x14ac:dyDescent="0.25">
      <c r="A1014" s="97"/>
      <c r="B1014" s="97"/>
      <c r="C1014" s="97"/>
      <c r="D1014" s="101"/>
      <c r="E1014" s="98"/>
      <c r="F1014" s="101"/>
      <c r="G1014" s="101"/>
      <c r="H1014" s="101"/>
      <c r="I1014" s="362"/>
      <c r="J1014" s="362"/>
      <c r="K1014" s="559">
        <f t="shared" si="31"/>
        <v>0</v>
      </c>
      <c r="L1014" s="362"/>
      <c r="M1014" s="361"/>
      <c r="N1014" s="363"/>
      <c r="O1014" s="364"/>
      <c r="P1014" s="365"/>
      <c r="Q1014" s="499"/>
      <c r="R1014" s="506"/>
    </row>
    <row r="1015" spans="1:18" x14ac:dyDescent="0.25">
      <c r="A1015" s="97"/>
      <c r="B1015" s="97"/>
      <c r="C1015" s="97"/>
      <c r="D1015" s="101"/>
      <c r="E1015" s="98"/>
      <c r="F1015" s="101"/>
      <c r="G1015" s="101"/>
      <c r="H1015" s="101"/>
      <c r="I1015" s="362"/>
      <c r="J1015" s="362"/>
      <c r="K1015" s="559">
        <f t="shared" si="31"/>
        <v>0</v>
      </c>
      <c r="L1015" s="362"/>
      <c r="M1015" s="361"/>
      <c r="N1015" s="363"/>
      <c r="O1015" s="364"/>
      <c r="P1015" s="365"/>
      <c r="Q1015" s="499"/>
      <c r="R1015" s="506"/>
    </row>
    <row r="1016" spans="1:18" x14ac:dyDescent="0.25">
      <c r="A1016" s="97"/>
      <c r="B1016" s="97"/>
      <c r="C1016" s="97"/>
      <c r="D1016" s="101"/>
      <c r="E1016" s="98"/>
      <c r="F1016" s="101"/>
      <c r="G1016" s="101"/>
      <c r="H1016" s="101"/>
      <c r="I1016" s="362"/>
      <c r="J1016" s="362"/>
      <c r="K1016" s="559">
        <f t="shared" si="31"/>
        <v>0</v>
      </c>
      <c r="L1016" s="362"/>
      <c r="M1016" s="361"/>
      <c r="N1016" s="363"/>
      <c r="O1016" s="364"/>
      <c r="P1016" s="365"/>
      <c r="Q1016" s="499"/>
      <c r="R1016" s="506"/>
    </row>
    <row r="1017" spans="1:18" x14ac:dyDescent="0.25">
      <c r="A1017" s="97"/>
      <c r="B1017" s="97"/>
      <c r="C1017" s="97"/>
      <c r="D1017" s="101"/>
      <c r="E1017" s="98"/>
      <c r="F1017" s="101"/>
      <c r="G1017" s="101"/>
      <c r="H1017" s="101"/>
      <c r="I1017" s="362"/>
      <c r="J1017" s="362"/>
      <c r="K1017" s="559">
        <f t="shared" si="31"/>
        <v>0</v>
      </c>
      <c r="L1017" s="362"/>
      <c r="M1017" s="361"/>
      <c r="N1017" s="363"/>
      <c r="O1017" s="364"/>
      <c r="P1017" s="365"/>
      <c r="Q1017" s="499"/>
      <c r="R1017" s="506"/>
    </row>
    <row r="1018" spans="1:18" x14ac:dyDescent="0.25">
      <c r="A1018" s="97"/>
      <c r="B1018" s="97"/>
      <c r="C1018" s="97"/>
      <c r="D1018" s="101"/>
      <c r="E1018" s="98"/>
      <c r="F1018" s="101"/>
      <c r="G1018" s="101"/>
      <c r="H1018" s="101"/>
      <c r="I1018" s="362"/>
      <c r="J1018" s="362"/>
      <c r="K1018" s="559">
        <f t="shared" si="31"/>
        <v>0</v>
      </c>
      <c r="L1018" s="362"/>
      <c r="M1018" s="361"/>
      <c r="N1018" s="363"/>
      <c r="O1018" s="364"/>
      <c r="P1018" s="365"/>
      <c r="Q1018" s="499"/>
      <c r="R1018" s="506"/>
    </row>
    <row r="1019" spans="1:18" x14ac:dyDescent="0.25">
      <c r="A1019" s="97"/>
      <c r="B1019" s="97"/>
      <c r="C1019" s="97"/>
      <c r="D1019" s="101"/>
      <c r="E1019" s="98"/>
      <c r="F1019" s="101"/>
      <c r="G1019" s="101"/>
      <c r="H1019" s="101"/>
      <c r="I1019" s="362"/>
      <c r="J1019" s="362"/>
      <c r="K1019" s="559">
        <f t="shared" si="31"/>
        <v>0</v>
      </c>
      <c r="L1019" s="362"/>
      <c r="M1019" s="361"/>
      <c r="N1019" s="363"/>
      <c r="O1019" s="364"/>
      <c r="P1019" s="365"/>
      <c r="Q1019" s="499"/>
      <c r="R1019" s="506"/>
    </row>
    <row r="1020" spans="1:18" x14ac:dyDescent="0.25">
      <c r="A1020" s="97"/>
      <c r="B1020" s="97"/>
      <c r="C1020" s="97"/>
      <c r="D1020" s="101"/>
      <c r="E1020" s="98"/>
      <c r="F1020" s="101"/>
      <c r="G1020" s="101"/>
      <c r="H1020" s="101"/>
      <c r="I1020" s="362"/>
      <c r="J1020" s="362"/>
      <c r="K1020" s="559">
        <f t="shared" si="31"/>
        <v>0</v>
      </c>
      <c r="L1020" s="362"/>
      <c r="M1020" s="361"/>
      <c r="N1020" s="363"/>
      <c r="O1020" s="364"/>
      <c r="P1020" s="365"/>
      <c r="Q1020" s="499"/>
      <c r="R1020" s="506"/>
    </row>
    <row r="1021" spans="1:18" x14ac:dyDescent="0.25">
      <c r="A1021" s="97"/>
      <c r="B1021" s="97"/>
      <c r="C1021" s="97"/>
      <c r="D1021" s="101"/>
      <c r="E1021" s="98"/>
      <c r="F1021" s="101"/>
      <c r="G1021" s="101"/>
      <c r="H1021" s="101"/>
      <c r="I1021" s="362"/>
      <c r="J1021" s="362"/>
      <c r="K1021" s="559">
        <f t="shared" si="31"/>
        <v>0</v>
      </c>
      <c r="L1021" s="362"/>
      <c r="M1021" s="361"/>
      <c r="N1021" s="363"/>
      <c r="O1021" s="364"/>
      <c r="P1021" s="365"/>
      <c r="Q1021" s="499"/>
      <c r="R1021" s="506"/>
    </row>
    <row r="1022" spans="1:18" x14ac:dyDescent="0.25">
      <c r="A1022" s="97"/>
      <c r="B1022" s="97"/>
      <c r="C1022" s="97"/>
      <c r="D1022" s="101"/>
      <c r="E1022" s="98"/>
      <c r="F1022" s="101"/>
      <c r="G1022" s="101"/>
      <c r="H1022" s="101"/>
      <c r="I1022" s="362"/>
      <c r="J1022" s="362"/>
      <c r="K1022" s="559">
        <f t="shared" si="31"/>
        <v>0</v>
      </c>
      <c r="L1022" s="362"/>
      <c r="M1022" s="361"/>
      <c r="N1022" s="363"/>
      <c r="O1022" s="364"/>
      <c r="P1022" s="365"/>
      <c r="Q1022" s="499"/>
      <c r="R1022" s="506"/>
    </row>
    <row r="1023" spans="1:18" x14ac:dyDescent="0.25">
      <c r="A1023" s="97"/>
      <c r="B1023" s="97"/>
      <c r="C1023" s="97"/>
      <c r="D1023" s="101"/>
      <c r="E1023" s="98"/>
      <c r="F1023" s="101"/>
      <c r="G1023" s="101"/>
      <c r="H1023" s="101"/>
      <c r="I1023" s="362"/>
      <c r="J1023" s="362"/>
      <c r="K1023" s="559">
        <f t="shared" si="31"/>
        <v>0</v>
      </c>
      <c r="L1023" s="362"/>
      <c r="M1023" s="361"/>
      <c r="N1023" s="363"/>
      <c r="O1023" s="364"/>
      <c r="P1023" s="365"/>
      <c r="Q1023" s="499"/>
      <c r="R1023" s="506"/>
    </row>
    <row r="1024" spans="1:18" x14ac:dyDescent="0.25">
      <c r="A1024" s="97"/>
      <c r="B1024" s="97"/>
      <c r="C1024" s="97"/>
      <c r="D1024" s="101"/>
      <c r="E1024" s="98"/>
      <c r="F1024" s="101"/>
      <c r="G1024" s="101"/>
      <c r="H1024" s="101"/>
      <c r="I1024" s="362"/>
      <c r="J1024" s="362"/>
      <c r="K1024" s="559">
        <f t="shared" si="31"/>
        <v>0</v>
      </c>
      <c r="L1024" s="362"/>
      <c r="M1024" s="361"/>
      <c r="N1024" s="363"/>
      <c r="O1024" s="364"/>
      <c r="P1024" s="365"/>
      <c r="Q1024" s="499"/>
      <c r="R1024" s="506"/>
    </row>
    <row r="1025" spans="1:18" x14ac:dyDescent="0.25">
      <c r="A1025" s="97"/>
      <c r="B1025" s="97"/>
      <c r="C1025" s="97"/>
      <c r="D1025" s="101"/>
      <c r="E1025" s="98"/>
      <c r="F1025" s="101"/>
      <c r="G1025" s="101"/>
      <c r="H1025" s="101"/>
      <c r="I1025" s="362"/>
      <c r="J1025" s="362"/>
      <c r="K1025" s="559">
        <f t="shared" si="31"/>
        <v>0</v>
      </c>
      <c r="L1025" s="362"/>
      <c r="M1025" s="361"/>
      <c r="N1025" s="363"/>
      <c r="O1025" s="364"/>
      <c r="P1025" s="365"/>
      <c r="Q1025" s="499"/>
      <c r="R1025" s="506"/>
    </row>
    <row r="1026" spans="1:18" x14ac:dyDescent="0.25">
      <c r="A1026" s="97"/>
      <c r="B1026" s="97"/>
      <c r="C1026" s="97"/>
      <c r="D1026" s="101"/>
      <c r="E1026" s="98"/>
      <c r="F1026" s="101"/>
      <c r="G1026" s="101"/>
      <c r="H1026" s="101"/>
      <c r="I1026" s="362"/>
      <c r="J1026" s="362"/>
      <c r="K1026" s="559">
        <f t="shared" si="31"/>
        <v>0</v>
      </c>
      <c r="L1026" s="362"/>
      <c r="M1026" s="361"/>
      <c r="N1026" s="363"/>
      <c r="O1026" s="364"/>
      <c r="P1026" s="365"/>
      <c r="Q1026" s="499"/>
      <c r="R1026" s="506"/>
    </row>
    <row r="1027" spans="1:18" x14ac:dyDescent="0.25">
      <c r="A1027" s="97"/>
      <c r="B1027" s="97"/>
      <c r="C1027" s="97"/>
      <c r="D1027" s="101"/>
      <c r="E1027" s="98"/>
      <c r="F1027" s="101"/>
      <c r="G1027" s="101"/>
      <c r="H1027" s="101"/>
      <c r="I1027" s="362"/>
      <c r="J1027" s="362"/>
      <c r="K1027" s="559">
        <f t="shared" si="31"/>
        <v>0</v>
      </c>
      <c r="L1027" s="362"/>
      <c r="M1027" s="361"/>
      <c r="N1027" s="363"/>
      <c r="O1027" s="364"/>
      <c r="P1027" s="365"/>
      <c r="Q1027" s="499"/>
      <c r="R1027" s="506"/>
    </row>
    <row r="1028" spans="1:18" x14ac:dyDescent="0.25">
      <c r="A1028" s="97"/>
      <c r="B1028" s="97"/>
      <c r="C1028" s="97"/>
      <c r="D1028" s="101"/>
      <c r="E1028" s="98"/>
      <c r="F1028" s="101"/>
      <c r="G1028" s="101"/>
      <c r="H1028" s="101"/>
      <c r="I1028" s="362"/>
      <c r="J1028" s="362"/>
      <c r="K1028" s="559">
        <f t="shared" si="31"/>
        <v>0</v>
      </c>
      <c r="L1028" s="362"/>
      <c r="M1028" s="361"/>
      <c r="N1028" s="363"/>
      <c r="O1028" s="364"/>
      <c r="P1028" s="365"/>
      <c r="Q1028" s="499"/>
      <c r="R1028" s="506"/>
    </row>
    <row r="1029" spans="1:18" x14ac:dyDescent="0.25">
      <c r="A1029" s="97"/>
      <c r="B1029" s="97"/>
      <c r="C1029" s="97"/>
      <c r="D1029" s="101"/>
      <c r="E1029" s="98"/>
      <c r="F1029" s="101"/>
      <c r="G1029" s="101"/>
      <c r="H1029" s="101"/>
      <c r="I1029" s="362"/>
      <c r="J1029" s="362"/>
      <c r="K1029" s="559">
        <f t="shared" si="31"/>
        <v>0</v>
      </c>
      <c r="L1029" s="362"/>
      <c r="M1029" s="361"/>
      <c r="N1029" s="363"/>
      <c r="O1029" s="364"/>
      <c r="P1029" s="365"/>
      <c r="Q1029" s="499"/>
      <c r="R1029" s="506"/>
    </row>
    <row r="1030" spans="1:18" x14ac:dyDescent="0.25">
      <c r="A1030" s="97"/>
      <c r="B1030" s="97"/>
      <c r="C1030" s="97"/>
      <c r="D1030" s="101"/>
      <c r="E1030" s="98"/>
      <c r="F1030" s="101"/>
      <c r="G1030" s="101"/>
      <c r="H1030" s="101"/>
      <c r="I1030" s="362"/>
      <c r="J1030" s="362"/>
      <c r="K1030" s="559">
        <f t="shared" si="31"/>
        <v>0</v>
      </c>
      <c r="L1030" s="362"/>
      <c r="M1030" s="361"/>
      <c r="N1030" s="363"/>
      <c r="O1030" s="364"/>
      <c r="P1030" s="365"/>
      <c r="Q1030" s="499"/>
      <c r="R1030" s="506"/>
    </row>
    <row r="1031" spans="1:18" x14ac:dyDescent="0.25">
      <c r="A1031" s="97"/>
      <c r="B1031" s="97"/>
      <c r="C1031" s="97"/>
      <c r="D1031" s="101"/>
      <c r="E1031" s="98"/>
      <c r="F1031" s="101"/>
      <c r="G1031" s="101"/>
      <c r="H1031" s="101"/>
      <c r="I1031" s="362"/>
      <c r="J1031" s="362"/>
      <c r="K1031" s="559">
        <f t="shared" si="31"/>
        <v>0</v>
      </c>
      <c r="L1031" s="362"/>
      <c r="M1031" s="361"/>
      <c r="N1031" s="363"/>
      <c r="O1031" s="364"/>
      <c r="P1031" s="365"/>
      <c r="Q1031" s="499"/>
      <c r="R1031" s="506"/>
    </row>
    <row r="1032" spans="1:18" x14ac:dyDescent="0.25">
      <c r="A1032" s="97"/>
      <c r="B1032" s="97"/>
      <c r="C1032" s="97"/>
      <c r="D1032" s="101"/>
      <c r="E1032" s="98"/>
      <c r="F1032" s="101"/>
      <c r="G1032" s="101"/>
      <c r="H1032" s="101"/>
      <c r="I1032" s="362"/>
      <c r="J1032" s="362"/>
      <c r="K1032" s="559">
        <f t="shared" si="31"/>
        <v>0</v>
      </c>
      <c r="L1032" s="362"/>
      <c r="M1032" s="361"/>
      <c r="N1032" s="363"/>
      <c r="O1032" s="364"/>
      <c r="P1032" s="365"/>
      <c r="Q1032" s="499"/>
      <c r="R1032" s="506"/>
    </row>
    <row r="1033" spans="1:18" x14ac:dyDescent="0.25">
      <c r="A1033" s="97"/>
      <c r="B1033" s="97"/>
      <c r="C1033" s="97"/>
      <c r="D1033" s="101"/>
      <c r="E1033" s="98"/>
      <c r="F1033" s="101"/>
      <c r="G1033" s="101"/>
      <c r="H1033" s="101"/>
      <c r="I1033" s="362"/>
      <c r="J1033" s="362"/>
      <c r="K1033" s="559">
        <f t="shared" si="31"/>
        <v>0</v>
      </c>
      <c r="L1033" s="362"/>
      <c r="M1033" s="361"/>
      <c r="N1033" s="363"/>
      <c r="O1033" s="364"/>
      <c r="P1033" s="365"/>
      <c r="Q1033" s="499"/>
      <c r="R1033" s="506"/>
    </row>
    <row r="1034" spans="1:18" x14ac:dyDescent="0.25">
      <c r="A1034" s="97"/>
      <c r="B1034" s="97"/>
      <c r="C1034" s="97"/>
      <c r="D1034" s="101"/>
      <c r="E1034" s="98"/>
      <c r="F1034" s="101"/>
      <c r="G1034" s="101"/>
      <c r="H1034" s="101"/>
      <c r="I1034" s="362"/>
      <c r="J1034" s="362"/>
      <c r="K1034" s="559">
        <f t="shared" si="31"/>
        <v>0</v>
      </c>
      <c r="L1034" s="362"/>
      <c r="M1034" s="361"/>
      <c r="N1034" s="363"/>
      <c r="O1034" s="364"/>
      <c r="P1034" s="365"/>
      <c r="Q1034" s="499"/>
      <c r="R1034" s="506"/>
    </row>
    <row r="1035" spans="1:18" x14ac:dyDescent="0.25">
      <c r="A1035" s="97"/>
      <c r="B1035" s="97"/>
      <c r="C1035" s="97"/>
      <c r="D1035" s="101"/>
      <c r="E1035" s="98"/>
      <c r="F1035" s="101"/>
      <c r="G1035" s="101"/>
      <c r="H1035" s="101"/>
      <c r="I1035" s="362"/>
      <c r="J1035" s="362"/>
      <c r="K1035" s="559">
        <f t="shared" si="31"/>
        <v>0</v>
      </c>
      <c r="L1035" s="362"/>
      <c r="M1035" s="361"/>
      <c r="N1035" s="363"/>
      <c r="O1035" s="364"/>
      <c r="P1035" s="365"/>
      <c r="Q1035" s="499"/>
      <c r="R1035" s="506"/>
    </row>
    <row r="1036" spans="1:18" x14ac:dyDescent="0.25">
      <c r="A1036" s="97"/>
      <c r="B1036" s="97"/>
      <c r="C1036" s="97"/>
      <c r="D1036" s="101"/>
      <c r="E1036" s="98"/>
      <c r="F1036" s="101"/>
      <c r="G1036" s="101"/>
      <c r="H1036" s="101"/>
      <c r="I1036" s="362"/>
      <c r="J1036" s="362"/>
      <c r="K1036" s="559">
        <f t="shared" ref="K1036:K1099" si="32">H1036-J1036</f>
        <v>0</v>
      </c>
      <c r="L1036" s="362"/>
      <c r="M1036" s="361"/>
      <c r="N1036" s="363"/>
      <c r="O1036" s="364"/>
      <c r="P1036" s="365"/>
      <c r="Q1036" s="499"/>
      <c r="R1036" s="506"/>
    </row>
    <row r="1037" spans="1:18" x14ac:dyDescent="0.25">
      <c r="A1037" s="97"/>
      <c r="B1037" s="97"/>
      <c r="C1037" s="97"/>
      <c r="D1037" s="101"/>
      <c r="E1037" s="98"/>
      <c r="F1037" s="101"/>
      <c r="G1037" s="101"/>
      <c r="H1037" s="101"/>
      <c r="I1037" s="362"/>
      <c r="J1037" s="362"/>
      <c r="K1037" s="559">
        <f t="shared" si="32"/>
        <v>0</v>
      </c>
      <c r="L1037" s="362"/>
      <c r="M1037" s="361"/>
      <c r="N1037" s="363"/>
      <c r="O1037" s="364"/>
      <c r="P1037" s="365"/>
      <c r="Q1037" s="499"/>
      <c r="R1037" s="506"/>
    </row>
    <row r="1038" spans="1:18" x14ac:dyDescent="0.25">
      <c r="A1038" s="97"/>
      <c r="B1038" s="97"/>
      <c r="C1038" s="97"/>
      <c r="D1038" s="101"/>
      <c r="E1038" s="98"/>
      <c r="F1038" s="101"/>
      <c r="G1038" s="101"/>
      <c r="H1038" s="101"/>
      <c r="I1038" s="362"/>
      <c r="J1038" s="362"/>
      <c r="K1038" s="559">
        <f t="shared" si="32"/>
        <v>0</v>
      </c>
      <c r="L1038" s="362"/>
      <c r="M1038" s="361"/>
      <c r="N1038" s="363"/>
      <c r="O1038" s="364"/>
      <c r="P1038" s="365"/>
      <c r="Q1038" s="499"/>
      <c r="R1038" s="506"/>
    </row>
    <row r="1039" spans="1:18" x14ac:dyDescent="0.25">
      <c r="A1039" s="97"/>
      <c r="B1039" s="97"/>
      <c r="C1039" s="97"/>
      <c r="D1039" s="101"/>
      <c r="E1039" s="98"/>
      <c r="F1039" s="101"/>
      <c r="G1039" s="101"/>
      <c r="H1039" s="101"/>
      <c r="I1039" s="362"/>
      <c r="J1039" s="362"/>
      <c r="K1039" s="559">
        <f t="shared" si="32"/>
        <v>0</v>
      </c>
      <c r="L1039" s="362"/>
      <c r="M1039" s="361"/>
      <c r="N1039" s="363"/>
      <c r="O1039" s="364"/>
      <c r="P1039" s="365"/>
      <c r="Q1039" s="499"/>
      <c r="R1039" s="506"/>
    </row>
    <row r="1040" spans="1:18" x14ac:dyDescent="0.25">
      <c r="A1040" s="97"/>
      <c r="B1040" s="97"/>
      <c r="C1040" s="97"/>
      <c r="D1040" s="101"/>
      <c r="E1040" s="98"/>
      <c r="F1040" s="101"/>
      <c r="G1040" s="101"/>
      <c r="H1040" s="101"/>
      <c r="I1040" s="362"/>
      <c r="J1040" s="362"/>
      <c r="K1040" s="559">
        <f t="shared" si="32"/>
        <v>0</v>
      </c>
      <c r="L1040" s="362"/>
      <c r="M1040" s="361"/>
      <c r="N1040" s="363"/>
      <c r="O1040" s="364"/>
      <c r="P1040" s="365"/>
      <c r="Q1040" s="499"/>
      <c r="R1040" s="506"/>
    </row>
    <row r="1041" spans="1:18" x14ac:dyDescent="0.25">
      <c r="A1041" s="97"/>
      <c r="B1041" s="97"/>
      <c r="C1041" s="97"/>
      <c r="D1041" s="101"/>
      <c r="E1041" s="98"/>
      <c r="F1041" s="101"/>
      <c r="G1041" s="101"/>
      <c r="H1041" s="101"/>
      <c r="I1041" s="362"/>
      <c r="J1041" s="362"/>
      <c r="K1041" s="559">
        <f t="shared" si="32"/>
        <v>0</v>
      </c>
      <c r="L1041" s="362"/>
      <c r="M1041" s="361"/>
      <c r="N1041" s="363"/>
      <c r="O1041" s="364"/>
      <c r="P1041" s="365"/>
      <c r="Q1041" s="499"/>
      <c r="R1041" s="506"/>
    </row>
    <row r="1042" spans="1:18" x14ac:dyDescent="0.25">
      <c r="A1042" s="97"/>
      <c r="B1042" s="97"/>
      <c r="C1042" s="97"/>
      <c r="D1042" s="101"/>
      <c r="E1042" s="98"/>
      <c r="F1042" s="101"/>
      <c r="G1042" s="101"/>
      <c r="H1042" s="101"/>
      <c r="I1042" s="362"/>
      <c r="J1042" s="362"/>
      <c r="K1042" s="559">
        <f t="shared" si="32"/>
        <v>0</v>
      </c>
      <c r="L1042" s="362"/>
      <c r="M1042" s="361"/>
      <c r="N1042" s="363"/>
      <c r="O1042" s="364"/>
      <c r="P1042" s="365"/>
      <c r="Q1042" s="499"/>
      <c r="R1042" s="506"/>
    </row>
    <row r="1043" spans="1:18" x14ac:dyDescent="0.25">
      <c r="A1043" s="97"/>
      <c r="B1043" s="97"/>
      <c r="C1043" s="97"/>
      <c r="D1043" s="101"/>
      <c r="E1043" s="98"/>
      <c r="F1043" s="101"/>
      <c r="G1043" s="101"/>
      <c r="H1043" s="101"/>
      <c r="I1043" s="362"/>
      <c r="J1043" s="362"/>
      <c r="K1043" s="559">
        <f t="shared" si="32"/>
        <v>0</v>
      </c>
      <c r="L1043" s="362"/>
      <c r="M1043" s="361"/>
      <c r="N1043" s="363"/>
      <c r="O1043" s="364"/>
      <c r="P1043" s="365"/>
      <c r="Q1043" s="499"/>
      <c r="R1043" s="506"/>
    </row>
    <row r="1044" spans="1:18" x14ac:dyDescent="0.25">
      <c r="A1044" s="97"/>
      <c r="B1044" s="97"/>
      <c r="C1044" s="97"/>
      <c r="D1044" s="101"/>
      <c r="E1044" s="98"/>
      <c r="F1044" s="101"/>
      <c r="G1044" s="101"/>
      <c r="H1044" s="101"/>
      <c r="I1044" s="362"/>
      <c r="J1044" s="362"/>
      <c r="K1044" s="559">
        <f t="shared" si="32"/>
        <v>0</v>
      </c>
      <c r="L1044" s="362"/>
      <c r="M1044" s="361"/>
      <c r="N1044" s="363"/>
      <c r="O1044" s="364"/>
      <c r="P1044" s="365"/>
      <c r="Q1044" s="499"/>
      <c r="R1044" s="506"/>
    </row>
    <row r="1045" spans="1:18" x14ac:dyDescent="0.25">
      <c r="A1045" s="97"/>
      <c r="B1045" s="97"/>
      <c r="C1045" s="97"/>
      <c r="D1045" s="101"/>
      <c r="E1045" s="98"/>
      <c r="F1045" s="101"/>
      <c r="G1045" s="101"/>
      <c r="H1045" s="101"/>
      <c r="I1045" s="362"/>
      <c r="J1045" s="362"/>
      <c r="K1045" s="559">
        <f t="shared" si="32"/>
        <v>0</v>
      </c>
      <c r="L1045" s="362"/>
      <c r="M1045" s="361"/>
      <c r="N1045" s="363"/>
      <c r="O1045" s="364"/>
      <c r="P1045" s="365"/>
      <c r="Q1045" s="499"/>
      <c r="R1045" s="506"/>
    </row>
    <row r="1046" spans="1:18" x14ac:dyDescent="0.25">
      <c r="A1046" s="97"/>
      <c r="B1046" s="97"/>
      <c r="C1046" s="97"/>
      <c r="D1046" s="101"/>
      <c r="E1046" s="98"/>
      <c r="F1046" s="101"/>
      <c r="G1046" s="101"/>
      <c r="H1046" s="101"/>
      <c r="I1046" s="362"/>
      <c r="J1046" s="362"/>
      <c r="K1046" s="559">
        <f t="shared" si="32"/>
        <v>0</v>
      </c>
      <c r="L1046" s="362"/>
      <c r="M1046" s="361"/>
      <c r="N1046" s="363"/>
      <c r="O1046" s="364"/>
      <c r="P1046" s="365"/>
      <c r="Q1046" s="499"/>
      <c r="R1046" s="506"/>
    </row>
    <row r="1047" spans="1:18" x14ac:dyDescent="0.25">
      <c r="A1047" s="97"/>
      <c r="B1047" s="97"/>
      <c r="C1047" s="97"/>
      <c r="D1047" s="101"/>
      <c r="E1047" s="98"/>
      <c r="F1047" s="101"/>
      <c r="G1047" s="101"/>
      <c r="H1047" s="101"/>
      <c r="I1047" s="362"/>
      <c r="J1047" s="362"/>
      <c r="K1047" s="559">
        <f t="shared" si="32"/>
        <v>0</v>
      </c>
      <c r="L1047" s="362"/>
      <c r="M1047" s="361"/>
      <c r="N1047" s="363"/>
      <c r="O1047" s="364"/>
      <c r="P1047" s="365"/>
      <c r="Q1047" s="499"/>
      <c r="R1047" s="506"/>
    </row>
    <row r="1048" spans="1:18" x14ac:dyDescent="0.25">
      <c r="A1048" s="97"/>
      <c r="B1048" s="97"/>
      <c r="C1048" s="97"/>
      <c r="D1048" s="101"/>
      <c r="E1048" s="98"/>
      <c r="F1048" s="101"/>
      <c r="G1048" s="101"/>
      <c r="H1048" s="101"/>
      <c r="I1048" s="362"/>
      <c r="J1048" s="362"/>
      <c r="K1048" s="559">
        <f t="shared" si="32"/>
        <v>0</v>
      </c>
      <c r="L1048" s="362"/>
      <c r="M1048" s="361"/>
      <c r="N1048" s="363"/>
      <c r="O1048" s="364"/>
      <c r="P1048" s="365"/>
      <c r="Q1048" s="499"/>
      <c r="R1048" s="506"/>
    </row>
    <row r="1049" spans="1:18" x14ac:dyDescent="0.25">
      <c r="A1049" s="97"/>
      <c r="B1049" s="97"/>
      <c r="C1049" s="97"/>
      <c r="D1049" s="101"/>
      <c r="E1049" s="98"/>
      <c r="F1049" s="101"/>
      <c r="G1049" s="101"/>
      <c r="H1049" s="101"/>
      <c r="I1049" s="362"/>
      <c r="J1049" s="362"/>
      <c r="K1049" s="559">
        <f t="shared" si="32"/>
        <v>0</v>
      </c>
      <c r="L1049" s="362"/>
      <c r="M1049" s="361"/>
      <c r="N1049" s="363"/>
      <c r="O1049" s="364"/>
      <c r="P1049" s="365"/>
      <c r="Q1049" s="499"/>
      <c r="R1049" s="506"/>
    </row>
    <row r="1050" spans="1:18" x14ac:dyDescent="0.25">
      <c r="A1050" s="97"/>
      <c r="B1050" s="97"/>
      <c r="C1050" s="97"/>
      <c r="D1050" s="101"/>
      <c r="E1050" s="98"/>
      <c r="F1050" s="101"/>
      <c r="G1050" s="101"/>
      <c r="H1050" s="101"/>
      <c r="I1050" s="362"/>
      <c r="J1050" s="362"/>
      <c r="K1050" s="559">
        <f t="shared" si="32"/>
        <v>0</v>
      </c>
      <c r="L1050" s="362"/>
      <c r="M1050" s="361"/>
      <c r="N1050" s="363"/>
      <c r="O1050" s="364"/>
      <c r="P1050" s="365"/>
      <c r="Q1050" s="499"/>
      <c r="R1050" s="506"/>
    </row>
    <row r="1051" spans="1:18" x14ac:dyDescent="0.25">
      <c r="A1051" s="97"/>
      <c r="B1051" s="97"/>
      <c r="C1051" s="97"/>
      <c r="D1051" s="101"/>
      <c r="E1051" s="98"/>
      <c r="F1051" s="101"/>
      <c r="G1051" s="101"/>
      <c r="H1051" s="101"/>
      <c r="I1051" s="362"/>
      <c r="J1051" s="362"/>
      <c r="K1051" s="559">
        <f t="shared" si="32"/>
        <v>0</v>
      </c>
      <c r="L1051" s="362"/>
      <c r="M1051" s="361"/>
      <c r="N1051" s="363"/>
      <c r="O1051" s="364"/>
      <c r="P1051" s="365"/>
      <c r="Q1051" s="499"/>
      <c r="R1051" s="506"/>
    </row>
    <row r="1052" spans="1:18" x14ac:dyDescent="0.25">
      <c r="A1052" s="97"/>
      <c r="B1052" s="97"/>
      <c r="C1052" s="97"/>
      <c r="D1052" s="101"/>
      <c r="E1052" s="98"/>
      <c r="F1052" s="101"/>
      <c r="G1052" s="101"/>
      <c r="H1052" s="101"/>
      <c r="I1052" s="362"/>
      <c r="J1052" s="362"/>
      <c r="K1052" s="559">
        <f t="shared" si="32"/>
        <v>0</v>
      </c>
      <c r="L1052" s="362"/>
      <c r="M1052" s="361"/>
      <c r="N1052" s="363"/>
      <c r="O1052" s="364"/>
      <c r="P1052" s="365"/>
      <c r="Q1052" s="499"/>
      <c r="R1052" s="506"/>
    </row>
    <row r="1053" spans="1:18" x14ac:dyDescent="0.25">
      <c r="A1053" s="97"/>
      <c r="B1053" s="97"/>
      <c r="C1053" s="97"/>
      <c r="D1053" s="101"/>
      <c r="E1053" s="98"/>
      <c r="F1053" s="101"/>
      <c r="G1053" s="101"/>
      <c r="H1053" s="101"/>
      <c r="I1053" s="362"/>
      <c r="J1053" s="362"/>
      <c r="K1053" s="559">
        <f t="shared" si="32"/>
        <v>0</v>
      </c>
      <c r="L1053" s="362"/>
      <c r="M1053" s="361"/>
      <c r="N1053" s="363"/>
      <c r="O1053" s="364"/>
      <c r="P1053" s="365"/>
      <c r="Q1053" s="499"/>
      <c r="R1053" s="506"/>
    </row>
    <row r="1054" spans="1:18" x14ac:dyDescent="0.25">
      <c r="A1054" s="97"/>
      <c r="B1054" s="97"/>
      <c r="C1054" s="97"/>
      <c r="D1054" s="101"/>
      <c r="E1054" s="98"/>
      <c r="F1054" s="101"/>
      <c r="G1054" s="101"/>
      <c r="H1054" s="101"/>
      <c r="I1054" s="362"/>
      <c r="J1054" s="362"/>
      <c r="K1054" s="559">
        <f t="shared" si="32"/>
        <v>0</v>
      </c>
      <c r="L1054" s="362"/>
      <c r="M1054" s="361"/>
      <c r="N1054" s="363"/>
      <c r="O1054" s="364"/>
      <c r="P1054" s="365"/>
      <c r="Q1054" s="499"/>
      <c r="R1054" s="506"/>
    </row>
    <row r="1055" spans="1:18" x14ac:dyDescent="0.25">
      <c r="A1055" s="97"/>
      <c r="B1055" s="97"/>
      <c r="C1055" s="97"/>
      <c r="D1055" s="101"/>
      <c r="E1055" s="98"/>
      <c r="F1055" s="101"/>
      <c r="G1055" s="101"/>
      <c r="H1055" s="101"/>
      <c r="I1055" s="362"/>
      <c r="J1055" s="362"/>
      <c r="K1055" s="559">
        <f t="shared" si="32"/>
        <v>0</v>
      </c>
      <c r="L1055" s="362"/>
      <c r="M1055" s="361"/>
      <c r="N1055" s="363"/>
      <c r="O1055" s="364"/>
      <c r="P1055" s="365"/>
      <c r="Q1055" s="499"/>
      <c r="R1055" s="506"/>
    </row>
    <row r="1056" spans="1:18" x14ac:dyDescent="0.25">
      <c r="A1056" s="97"/>
      <c r="B1056" s="97"/>
      <c r="C1056" s="97"/>
      <c r="D1056" s="101"/>
      <c r="E1056" s="98"/>
      <c r="F1056" s="101"/>
      <c r="G1056" s="101"/>
      <c r="H1056" s="101"/>
      <c r="I1056" s="362"/>
      <c r="J1056" s="362"/>
      <c r="K1056" s="559">
        <f t="shared" si="32"/>
        <v>0</v>
      </c>
      <c r="L1056" s="362"/>
      <c r="M1056" s="361"/>
      <c r="N1056" s="363"/>
      <c r="O1056" s="364"/>
      <c r="P1056" s="365"/>
      <c r="Q1056" s="499"/>
      <c r="R1056" s="506"/>
    </row>
    <row r="1057" spans="1:18" x14ac:dyDescent="0.25">
      <c r="A1057" s="97"/>
      <c r="B1057" s="97"/>
      <c r="C1057" s="97"/>
      <c r="D1057" s="101"/>
      <c r="E1057" s="98"/>
      <c r="F1057" s="101"/>
      <c r="G1057" s="101"/>
      <c r="H1057" s="101"/>
      <c r="I1057" s="362"/>
      <c r="J1057" s="362"/>
      <c r="K1057" s="559">
        <f t="shared" si="32"/>
        <v>0</v>
      </c>
      <c r="L1057" s="362"/>
      <c r="M1057" s="361"/>
      <c r="N1057" s="363"/>
      <c r="O1057" s="364"/>
      <c r="P1057" s="365"/>
      <c r="Q1057" s="499"/>
      <c r="R1057" s="506"/>
    </row>
    <row r="1058" spans="1:18" x14ac:dyDescent="0.25">
      <c r="A1058" s="97"/>
      <c r="B1058" s="97"/>
      <c r="C1058" s="97"/>
      <c r="D1058" s="101"/>
      <c r="E1058" s="98"/>
      <c r="F1058" s="101"/>
      <c r="G1058" s="101"/>
      <c r="H1058" s="101"/>
      <c r="I1058" s="362"/>
      <c r="J1058" s="362"/>
      <c r="K1058" s="559">
        <f t="shared" si="32"/>
        <v>0</v>
      </c>
      <c r="L1058" s="362"/>
      <c r="M1058" s="361"/>
      <c r="N1058" s="363"/>
      <c r="O1058" s="364"/>
      <c r="P1058" s="365"/>
      <c r="Q1058" s="499"/>
      <c r="R1058" s="506"/>
    </row>
    <row r="1059" spans="1:18" x14ac:dyDescent="0.25">
      <c r="A1059" s="97"/>
      <c r="B1059" s="97"/>
      <c r="C1059" s="97"/>
      <c r="D1059" s="101"/>
      <c r="E1059" s="98"/>
      <c r="F1059" s="101"/>
      <c r="G1059" s="101"/>
      <c r="H1059" s="101"/>
      <c r="I1059" s="362"/>
      <c r="J1059" s="362"/>
      <c r="K1059" s="559">
        <f t="shared" si="32"/>
        <v>0</v>
      </c>
      <c r="L1059" s="362"/>
      <c r="M1059" s="361"/>
      <c r="N1059" s="363"/>
      <c r="O1059" s="364"/>
      <c r="P1059" s="365"/>
      <c r="Q1059" s="499"/>
      <c r="R1059" s="506"/>
    </row>
    <row r="1060" spans="1:18" x14ac:dyDescent="0.25">
      <c r="A1060" s="97"/>
      <c r="B1060" s="97"/>
      <c r="C1060" s="97"/>
      <c r="D1060" s="101"/>
      <c r="E1060" s="98"/>
      <c r="F1060" s="101"/>
      <c r="G1060" s="101"/>
      <c r="H1060" s="101"/>
      <c r="I1060" s="362"/>
      <c r="J1060" s="362"/>
      <c r="K1060" s="559">
        <f t="shared" si="32"/>
        <v>0</v>
      </c>
      <c r="L1060" s="362"/>
      <c r="M1060" s="361"/>
      <c r="N1060" s="363"/>
      <c r="O1060" s="364"/>
      <c r="P1060" s="365"/>
      <c r="Q1060" s="499"/>
      <c r="R1060" s="506"/>
    </row>
    <row r="1061" spans="1:18" x14ac:dyDescent="0.25">
      <c r="A1061" s="97"/>
      <c r="B1061" s="97"/>
      <c r="C1061" s="97"/>
      <c r="D1061" s="101"/>
      <c r="E1061" s="98"/>
      <c r="F1061" s="101"/>
      <c r="G1061" s="101"/>
      <c r="H1061" s="101"/>
      <c r="I1061" s="362"/>
      <c r="J1061" s="362"/>
      <c r="K1061" s="559">
        <f t="shared" si="32"/>
        <v>0</v>
      </c>
      <c r="L1061" s="362"/>
      <c r="M1061" s="361"/>
      <c r="N1061" s="363"/>
      <c r="O1061" s="364"/>
      <c r="P1061" s="365"/>
      <c r="Q1061" s="499"/>
      <c r="R1061" s="506"/>
    </row>
    <row r="1062" spans="1:18" x14ac:dyDescent="0.25">
      <c r="A1062" s="97"/>
      <c r="B1062" s="97"/>
      <c r="C1062" s="97"/>
      <c r="D1062" s="101"/>
      <c r="E1062" s="98"/>
      <c r="F1062" s="101"/>
      <c r="G1062" s="101"/>
      <c r="H1062" s="101"/>
      <c r="I1062" s="362"/>
      <c r="J1062" s="362"/>
      <c r="K1062" s="559">
        <f t="shared" si="32"/>
        <v>0</v>
      </c>
      <c r="L1062" s="362"/>
      <c r="M1062" s="361"/>
      <c r="N1062" s="363"/>
      <c r="O1062" s="364"/>
      <c r="P1062" s="365"/>
      <c r="Q1062" s="499"/>
      <c r="R1062" s="506"/>
    </row>
    <row r="1063" spans="1:18" x14ac:dyDescent="0.25">
      <c r="A1063" s="97"/>
      <c r="B1063" s="97"/>
      <c r="C1063" s="97"/>
      <c r="D1063" s="101"/>
      <c r="E1063" s="98"/>
      <c r="F1063" s="101"/>
      <c r="G1063" s="101"/>
      <c r="H1063" s="101"/>
      <c r="I1063" s="362"/>
      <c r="J1063" s="362"/>
      <c r="K1063" s="559">
        <f t="shared" si="32"/>
        <v>0</v>
      </c>
      <c r="L1063" s="362"/>
      <c r="M1063" s="361"/>
      <c r="N1063" s="363"/>
      <c r="O1063" s="364"/>
      <c r="P1063" s="365"/>
      <c r="Q1063" s="499"/>
      <c r="R1063" s="506"/>
    </row>
    <row r="1064" spans="1:18" x14ac:dyDescent="0.25">
      <c r="A1064" s="97"/>
      <c r="B1064" s="97"/>
      <c r="C1064" s="97"/>
      <c r="D1064" s="101"/>
      <c r="E1064" s="98"/>
      <c r="F1064" s="101"/>
      <c r="G1064" s="101"/>
      <c r="H1064" s="101"/>
      <c r="I1064" s="362"/>
      <c r="J1064" s="362"/>
      <c r="K1064" s="559">
        <f t="shared" si="32"/>
        <v>0</v>
      </c>
      <c r="L1064" s="362"/>
      <c r="M1064" s="361"/>
      <c r="N1064" s="363"/>
      <c r="O1064" s="364"/>
      <c r="P1064" s="365"/>
      <c r="Q1064" s="499"/>
      <c r="R1064" s="506"/>
    </row>
    <row r="1065" spans="1:18" x14ac:dyDescent="0.25">
      <c r="A1065" s="97"/>
      <c r="B1065" s="97"/>
      <c r="C1065" s="97"/>
      <c r="D1065" s="101"/>
      <c r="E1065" s="98"/>
      <c r="F1065" s="101"/>
      <c r="G1065" s="101"/>
      <c r="H1065" s="101"/>
      <c r="I1065" s="362"/>
      <c r="J1065" s="362"/>
      <c r="K1065" s="559">
        <f t="shared" si="32"/>
        <v>0</v>
      </c>
      <c r="L1065" s="362"/>
      <c r="M1065" s="361"/>
      <c r="N1065" s="363"/>
      <c r="O1065" s="364"/>
      <c r="P1065" s="365"/>
      <c r="Q1065" s="499"/>
      <c r="R1065" s="506"/>
    </row>
    <row r="1066" spans="1:18" x14ac:dyDescent="0.25">
      <c r="A1066" s="97"/>
      <c r="B1066" s="97"/>
      <c r="C1066" s="97"/>
      <c r="D1066" s="101"/>
      <c r="E1066" s="98"/>
      <c r="F1066" s="101"/>
      <c r="G1066" s="101"/>
      <c r="H1066" s="101"/>
      <c r="I1066" s="362"/>
      <c r="J1066" s="362"/>
      <c r="K1066" s="559">
        <f t="shared" si="32"/>
        <v>0</v>
      </c>
      <c r="L1066" s="362"/>
      <c r="M1066" s="361"/>
      <c r="N1066" s="363"/>
      <c r="O1066" s="364"/>
      <c r="P1066" s="365"/>
      <c r="Q1066" s="499"/>
      <c r="R1066" s="506"/>
    </row>
    <row r="1067" spans="1:18" x14ac:dyDescent="0.25">
      <c r="A1067" s="97"/>
      <c r="B1067" s="97"/>
      <c r="C1067" s="97"/>
      <c r="D1067" s="101"/>
      <c r="E1067" s="98"/>
      <c r="F1067" s="101"/>
      <c r="G1067" s="101"/>
      <c r="H1067" s="101"/>
      <c r="I1067" s="362"/>
      <c r="J1067" s="362"/>
      <c r="K1067" s="559">
        <f t="shared" si="32"/>
        <v>0</v>
      </c>
      <c r="L1067" s="362"/>
      <c r="M1067" s="361"/>
      <c r="N1067" s="363"/>
      <c r="O1067" s="364"/>
      <c r="P1067" s="365"/>
      <c r="Q1067" s="499"/>
      <c r="R1067" s="506"/>
    </row>
    <row r="1068" spans="1:18" x14ac:dyDescent="0.25">
      <c r="A1068" s="97"/>
      <c r="B1068" s="97"/>
      <c r="C1068" s="97"/>
      <c r="D1068" s="101"/>
      <c r="E1068" s="98"/>
      <c r="F1068" s="101"/>
      <c r="G1068" s="101"/>
      <c r="H1068" s="101"/>
      <c r="I1068" s="362"/>
      <c r="J1068" s="362"/>
      <c r="K1068" s="559">
        <f t="shared" si="32"/>
        <v>0</v>
      </c>
      <c r="L1068" s="362"/>
      <c r="M1068" s="361"/>
      <c r="N1068" s="363"/>
      <c r="O1068" s="364"/>
      <c r="P1068" s="365"/>
      <c r="Q1068" s="499"/>
      <c r="R1068" s="506"/>
    </row>
    <row r="1069" spans="1:18" x14ac:dyDescent="0.25">
      <c r="A1069" s="97"/>
      <c r="B1069" s="97"/>
      <c r="C1069" s="97"/>
      <c r="D1069" s="101"/>
      <c r="E1069" s="98"/>
      <c r="F1069" s="101"/>
      <c r="G1069" s="101"/>
      <c r="H1069" s="101"/>
      <c r="I1069" s="362"/>
      <c r="J1069" s="362"/>
      <c r="K1069" s="559">
        <f t="shared" si="32"/>
        <v>0</v>
      </c>
      <c r="L1069" s="362"/>
      <c r="M1069" s="361"/>
      <c r="N1069" s="363"/>
      <c r="O1069" s="364"/>
      <c r="P1069" s="365"/>
      <c r="Q1069" s="499"/>
      <c r="R1069" s="506"/>
    </row>
    <row r="1070" spans="1:18" x14ac:dyDescent="0.25">
      <c r="A1070" s="97"/>
      <c r="B1070" s="97"/>
      <c r="C1070" s="97"/>
      <c r="D1070" s="101"/>
      <c r="E1070" s="98"/>
      <c r="F1070" s="101"/>
      <c r="G1070" s="101"/>
      <c r="H1070" s="101"/>
      <c r="I1070" s="362"/>
      <c r="J1070" s="362"/>
      <c r="K1070" s="559">
        <f t="shared" si="32"/>
        <v>0</v>
      </c>
      <c r="L1070" s="362"/>
      <c r="M1070" s="361"/>
      <c r="N1070" s="363"/>
      <c r="O1070" s="364"/>
      <c r="P1070" s="365"/>
      <c r="Q1070" s="499"/>
      <c r="R1070" s="506"/>
    </row>
    <row r="1071" spans="1:18" x14ac:dyDescent="0.25">
      <c r="A1071" s="97"/>
      <c r="B1071" s="97"/>
      <c r="C1071" s="97"/>
      <c r="D1071" s="101"/>
      <c r="E1071" s="98"/>
      <c r="F1071" s="101"/>
      <c r="G1071" s="101"/>
      <c r="H1071" s="101"/>
      <c r="I1071" s="362"/>
      <c r="J1071" s="362"/>
      <c r="K1071" s="559">
        <f t="shared" si="32"/>
        <v>0</v>
      </c>
      <c r="L1071" s="362"/>
      <c r="M1071" s="361"/>
      <c r="N1071" s="363"/>
      <c r="O1071" s="364"/>
      <c r="P1071" s="365"/>
      <c r="Q1071" s="499"/>
      <c r="R1071" s="506"/>
    </row>
    <row r="1072" spans="1:18" x14ac:dyDescent="0.25">
      <c r="A1072" s="97"/>
      <c r="B1072" s="97"/>
      <c r="C1072" s="97"/>
      <c r="D1072" s="101"/>
      <c r="E1072" s="98"/>
      <c r="F1072" s="101"/>
      <c r="G1072" s="101"/>
      <c r="H1072" s="101"/>
      <c r="I1072" s="362"/>
      <c r="J1072" s="362"/>
      <c r="K1072" s="559">
        <f t="shared" si="32"/>
        <v>0</v>
      </c>
      <c r="L1072" s="362"/>
      <c r="M1072" s="361"/>
      <c r="N1072" s="363"/>
      <c r="O1072" s="364"/>
      <c r="P1072" s="365"/>
      <c r="Q1072" s="499"/>
      <c r="R1072" s="506"/>
    </row>
    <row r="1073" spans="1:18" x14ac:dyDescent="0.25">
      <c r="A1073" s="97"/>
      <c r="B1073" s="97"/>
      <c r="C1073" s="97"/>
      <c r="D1073" s="101"/>
      <c r="E1073" s="98"/>
      <c r="F1073" s="101"/>
      <c r="G1073" s="101"/>
      <c r="H1073" s="101"/>
      <c r="I1073" s="362"/>
      <c r="J1073" s="362"/>
      <c r="K1073" s="559">
        <f t="shared" si="32"/>
        <v>0</v>
      </c>
      <c r="L1073" s="362"/>
      <c r="M1073" s="361"/>
      <c r="N1073" s="363"/>
      <c r="O1073" s="364"/>
      <c r="P1073" s="365"/>
      <c r="Q1073" s="499"/>
      <c r="R1073" s="506"/>
    </row>
    <row r="1074" spans="1:18" x14ac:dyDescent="0.25">
      <c r="A1074" s="97"/>
      <c r="B1074" s="97"/>
      <c r="C1074" s="97"/>
      <c r="D1074" s="101"/>
      <c r="E1074" s="98"/>
      <c r="F1074" s="101"/>
      <c r="G1074" s="101"/>
      <c r="H1074" s="101"/>
      <c r="I1074" s="362"/>
      <c r="J1074" s="362"/>
      <c r="K1074" s="559">
        <f t="shared" si="32"/>
        <v>0</v>
      </c>
      <c r="L1074" s="362"/>
      <c r="M1074" s="361"/>
      <c r="N1074" s="363"/>
      <c r="O1074" s="364"/>
      <c r="P1074" s="365"/>
      <c r="Q1074" s="499"/>
      <c r="R1074" s="506"/>
    </row>
    <row r="1075" spans="1:18" x14ac:dyDescent="0.25">
      <c r="A1075" s="97"/>
      <c r="B1075" s="97"/>
      <c r="C1075" s="97"/>
      <c r="D1075" s="101"/>
      <c r="E1075" s="98"/>
      <c r="F1075" s="101"/>
      <c r="G1075" s="101"/>
      <c r="H1075" s="101"/>
      <c r="I1075" s="362"/>
      <c r="J1075" s="362"/>
      <c r="K1075" s="559">
        <f t="shared" si="32"/>
        <v>0</v>
      </c>
      <c r="L1075" s="362"/>
      <c r="M1075" s="361"/>
      <c r="N1075" s="363"/>
      <c r="O1075" s="364"/>
      <c r="P1075" s="365"/>
      <c r="Q1075" s="499"/>
      <c r="R1075" s="506"/>
    </row>
    <row r="1076" spans="1:18" x14ac:dyDescent="0.25">
      <c r="A1076" s="97"/>
      <c r="B1076" s="97"/>
      <c r="C1076" s="97"/>
      <c r="D1076" s="101"/>
      <c r="E1076" s="98"/>
      <c r="F1076" s="101"/>
      <c r="G1076" s="101"/>
      <c r="H1076" s="101"/>
      <c r="I1076" s="362"/>
      <c r="J1076" s="362"/>
      <c r="K1076" s="559">
        <f t="shared" si="32"/>
        <v>0</v>
      </c>
      <c r="L1076" s="362"/>
      <c r="M1076" s="361"/>
      <c r="N1076" s="363"/>
      <c r="O1076" s="364"/>
      <c r="P1076" s="365"/>
      <c r="Q1076" s="499"/>
      <c r="R1076" s="506"/>
    </row>
    <row r="1077" spans="1:18" x14ac:dyDescent="0.25">
      <c r="A1077" s="97"/>
      <c r="B1077" s="97"/>
      <c r="C1077" s="97"/>
      <c r="D1077" s="101"/>
      <c r="E1077" s="98"/>
      <c r="F1077" s="101"/>
      <c r="G1077" s="101"/>
      <c r="H1077" s="101"/>
      <c r="I1077" s="362"/>
      <c r="J1077" s="362"/>
      <c r="K1077" s="559">
        <f t="shared" si="32"/>
        <v>0</v>
      </c>
      <c r="L1077" s="362"/>
      <c r="M1077" s="361"/>
      <c r="N1077" s="363"/>
      <c r="O1077" s="364"/>
      <c r="P1077" s="365"/>
      <c r="Q1077" s="499"/>
      <c r="R1077" s="506"/>
    </row>
    <row r="1078" spans="1:18" x14ac:dyDescent="0.25">
      <c r="A1078" s="97"/>
      <c r="B1078" s="97"/>
      <c r="C1078" s="97"/>
      <c r="D1078" s="101"/>
      <c r="E1078" s="98"/>
      <c r="F1078" s="101"/>
      <c r="G1078" s="101"/>
      <c r="H1078" s="101"/>
      <c r="I1078" s="362"/>
      <c r="J1078" s="362"/>
      <c r="K1078" s="559">
        <f t="shared" si="32"/>
        <v>0</v>
      </c>
      <c r="L1078" s="362"/>
      <c r="M1078" s="361"/>
      <c r="N1078" s="363"/>
      <c r="O1078" s="364"/>
      <c r="P1078" s="365"/>
      <c r="Q1078" s="499"/>
      <c r="R1078" s="506"/>
    </row>
    <row r="1079" spans="1:18" x14ac:dyDescent="0.25">
      <c r="A1079" s="97"/>
      <c r="B1079" s="97"/>
      <c r="C1079" s="97"/>
      <c r="D1079" s="101"/>
      <c r="E1079" s="98"/>
      <c r="F1079" s="101"/>
      <c r="G1079" s="101"/>
      <c r="H1079" s="101"/>
      <c r="I1079" s="362"/>
      <c r="J1079" s="362"/>
      <c r="K1079" s="559">
        <f t="shared" si="32"/>
        <v>0</v>
      </c>
      <c r="L1079" s="362"/>
      <c r="M1079" s="361"/>
      <c r="N1079" s="363"/>
      <c r="O1079" s="364"/>
      <c r="P1079" s="365"/>
      <c r="Q1079" s="499"/>
      <c r="R1079" s="506"/>
    </row>
    <row r="1080" spans="1:18" x14ac:dyDescent="0.25">
      <c r="A1080" s="97"/>
      <c r="B1080" s="97"/>
      <c r="C1080" s="97"/>
      <c r="D1080" s="101"/>
      <c r="E1080" s="98"/>
      <c r="F1080" s="101"/>
      <c r="G1080" s="101"/>
      <c r="H1080" s="101"/>
      <c r="I1080" s="362"/>
      <c r="J1080" s="362"/>
      <c r="K1080" s="559">
        <f t="shared" si="32"/>
        <v>0</v>
      </c>
      <c r="L1080" s="362"/>
      <c r="M1080" s="361"/>
      <c r="N1080" s="363"/>
      <c r="O1080" s="364"/>
      <c r="P1080" s="365"/>
      <c r="Q1080" s="499"/>
      <c r="R1080" s="506"/>
    </row>
    <row r="1081" spans="1:18" x14ac:dyDescent="0.25">
      <c r="A1081" s="97"/>
      <c r="B1081" s="97"/>
      <c r="C1081" s="97"/>
      <c r="D1081" s="101"/>
      <c r="E1081" s="98"/>
      <c r="F1081" s="101"/>
      <c r="G1081" s="101"/>
      <c r="H1081" s="101"/>
      <c r="I1081" s="362"/>
      <c r="J1081" s="362"/>
      <c r="K1081" s="559">
        <f t="shared" si="32"/>
        <v>0</v>
      </c>
      <c r="L1081" s="362"/>
      <c r="M1081" s="361"/>
      <c r="N1081" s="363"/>
      <c r="O1081" s="364"/>
      <c r="P1081" s="365"/>
      <c r="Q1081" s="499"/>
      <c r="R1081" s="506"/>
    </row>
    <row r="1082" spans="1:18" x14ac:dyDescent="0.25">
      <c r="A1082" s="97"/>
      <c r="B1082" s="97"/>
      <c r="C1082" s="97"/>
      <c r="D1082" s="101"/>
      <c r="E1082" s="98"/>
      <c r="F1082" s="101"/>
      <c r="G1082" s="101"/>
      <c r="H1082" s="101"/>
      <c r="I1082" s="362"/>
      <c r="J1082" s="362"/>
      <c r="K1082" s="559">
        <f t="shared" si="32"/>
        <v>0</v>
      </c>
      <c r="L1082" s="362"/>
      <c r="M1082" s="361"/>
      <c r="N1082" s="363"/>
      <c r="O1082" s="364"/>
      <c r="P1082" s="365"/>
      <c r="Q1082" s="499"/>
      <c r="R1082" s="506"/>
    </row>
    <row r="1083" spans="1:18" x14ac:dyDescent="0.25">
      <c r="A1083" s="97"/>
      <c r="B1083" s="97"/>
      <c r="C1083" s="97"/>
      <c r="D1083" s="101"/>
      <c r="E1083" s="98"/>
      <c r="F1083" s="101"/>
      <c r="G1083" s="101"/>
      <c r="H1083" s="101"/>
      <c r="I1083" s="362"/>
      <c r="J1083" s="362"/>
      <c r="K1083" s="559">
        <f t="shared" si="32"/>
        <v>0</v>
      </c>
      <c r="L1083" s="362"/>
      <c r="M1083" s="361"/>
      <c r="N1083" s="363"/>
      <c r="O1083" s="364"/>
      <c r="P1083" s="365"/>
      <c r="Q1083" s="499"/>
      <c r="R1083" s="506"/>
    </row>
    <row r="1084" spans="1:18" x14ac:dyDescent="0.25">
      <c r="A1084" s="97"/>
      <c r="B1084" s="97"/>
      <c r="C1084" s="97"/>
      <c r="D1084" s="101"/>
      <c r="E1084" s="98"/>
      <c r="F1084" s="101"/>
      <c r="G1084" s="101"/>
      <c r="H1084" s="101"/>
      <c r="I1084" s="362"/>
      <c r="J1084" s="362"/>
      <c r="K1084" s="559">
        <f t="shared" si="32"/>
        <v>0</v>
      </c>
      <c r="L1084" s="362"/>
      <c r="M1084" s="361"/>
      <c r="N1084" s="363"/>
      <c r="O1084" s="364"/>
      <c r="P1084" s="365"/>
      <c r="Q1084" s="499"/>
      <c r="R1084" s="506"/>
    </row>
    <row r="1085" spans="1:18" x14ac:dyDescent="0.25">
      <c r="A1085" s="97"/>
      <c r="B1085" s="97"/>
      <c r="C1085" s="97"/>
      <c r="D1085" s="101"/>
      <c r="E1085" s="98"/>
      <c r="F1085" s="101"/>
      <c r="G1085" s="101"/>
      <c r="H1085" s="101"/>
      <c r="I1085" s="362"/>
      <c r="J1085" s="362"/>
      <c r="K1085" s="559">
        <f t="shared" si="32"/>
        <v>0</v>
      </c>
      <c r="L1085" s="362"/>
      <c r="M1085" s="361"/>
      <c r="N1085" s="363"/>
      <c r="O1085" s="364"/>
      <c r="P1085" s="365"/>
      <c r="Q1085" s="499"/>
      <c r="R1085" s="506"/>
    </row>
    <row r="1086" spans="1:18" x14ac:dyDescent="0.25">
      <c r="A1086" s="97"/>
      <c r="B1086" s="97"/>
      <c r="C1086" s="97"/>
      <c r="D1086" s="101"/>
      <c r="E1086" s="98"/>
      <c r="F1086" s="101"/>
      <c r="G1086" s="101"/>
      <c r="H1086" s="101"/>
      <c r="I1086" s="362"/>
      <c r="J1086" s="362"/>
      <c r="K1086" s="559">
        <f t="shared" si="32"/>
        <v>0</v>
      </c>
      <c r="L1086" s="362"/>
      <c r="M1086" s="361"/>
      <c r="N1086" s="363"/>
      <c r="O1086" s="364"/>
      <c r="P1086" s="365"/>
      <c r="Q1086" s="499"/>
      <c r="R1086" s="506"/>
    </row>
    <row r="1087" spans="1:18" x14ac:dyDescent="0.25">
      <c r="A1087" s="97"/>
      <c r="B1087" s="97"/>
      <c r="C1087" s="97"/>
      <c r="D1087" s="101"/>
      <c r="E1087" s="98"/>
      <c r="F1087" s="101"/>
      <c r="G1087" s="101"/>
      <c r="H1087" s="101"/>
      <c r="I1087" s="362"/>
      <c r="J1087" s="362"/>
      <c r="K1087" s="559">
        <f t="shared" si="32"/>
        <v>0</v>
      </c>
      <c r="L1087" s="362"/>
      <c r="M1087" s="361"/>
      <c r="N1087" s="363"/>
      <c r="O1087" s="364"/>
      <c r="P1087" s="365"/>
      <c r="Q1087" s="499"/>
      <c r="R1087" s="506"/>
    </row>
    <row r="1088" spans="1:18" x14ac:dyDescent="0.25">
      <c r="A1088" s="97"/>
      <c r="B1088" s="97"/>
      <c r="C1088" s="97"/>
      <c r="D1088" s="101"/>
      <c r="E1088" s="98"/>
      <c r="F1088" s="101"/>
      <c r="G1088" s="101"/>
      <c r="H1088" s="101"/>
      <c r="I1088" s="362"/>
      <c r="J1088" s="362"/>
      <c r="K1088" s="559">
        <f t="shared" si="32"/>
        <v>0</v>
      </c>
      <c r="L1088" s="362"/>
      <c r="M1088" s="361"/>
      <c r="N1088" s="363"/>
      <c r="O1088" s="364"/>
      <c r="P1088" s="365"/>
      <c r="Q1088" s="499"/>
      <c r="R1088" s="506"/>
    </row>
    <row r="1089" spans="1:18" x14ac:dyDescent="0.25">
      <c r="A1089" s="97"/>
      <c r="B1089" s="97"/>
      <c r="C1089" s="97"/>
      <c r="D1089" s="101"/>
      <c r="E1089" s="98"/>
      <c r="F1089" s="101"/>
      <c r="G1089" s="101"/>
      <c r="H1089" s="101"/>
      <c r="I1089" s="362"/>
      <c r="J1089" s="362"/>
      <c r="K1089" s="559">
        <f t="shared" si="32"/>
        <v>0</v>
      </c>
      <c r="L1089" s="362"/>
      <c r="M1089" s="361"/>
      <c r="N1089" s="363"/>
      <c r="O1089" s="364"/>
      <c r="P1089" s="365"/>
      <c r="Q1089" s="499"/>
      <c r="R1089" s="506"/>
    </row>
    <row r="1090" spans="1:18" x14ac:dyDescent="0.25">
      <c r="A1090" s="97"/>
      <c r="B1090" s="97"/>
      <c r="C1090" s="97"/>
      <c r="D1090" s="101"/>
      <c r="E1090" s="98"/>
      <c r="F1090" s="101"/>
      <c r="G1090" s="101"/>
      <c r="H1090" s="101"/>
      <c r="I1090" s="362"/>
      <c r="J1090" s="362"/>
      <c r="K1090" s="559">
        <f t="shared" si="32"/>
        <v>0</v>
      </c>
      <c r="L1090" s="362"/>
      <c r="M1090" s="361"/>
      <c r="N1090" s="363"/>
      <c r="O1090" s="364"/>
      <c r="P1090" s="365"/>
      <c r="Q1090" s="499"/>
      <c r="R1090" s="506"/>
    </row>
    <row r="1091" spans="1:18" x14ac:dyDescent="0.25">
      <c r="A1091" s="97"/>
      <c r="B1091" s="97"/>
      <c r="C1091" s="97"/>
      <c r="D1091" s="101"/>
      <c r="E1091" s="98"/>
      <c r="F1091" s="101"/>
      <c r="G1091" s="101"/>
      <c r="H1091" s="101"/>
      <c r="I1091" s="362"/>
      <c r="J1091" s="362"/>
      <c r="K1091" s="559">
        <f t="shared" si="32"/>
        <v>0</v>
      </c>
      <c r="L1091" s="362"/>
      <c r="M1091" s="361"/>
      <c r="N1091" s="363"/>
      <c r="O1091" s="364"/>
      <c r="P1091" s="365"/>
      <c r="Q1091" s="499"/>
      <c r="R1091" s="506"/>
    </row>
    <row r="1092" spans="1:18" x14ac:dyDescent="0.25">
      <c r="A1092" s="97"/>
      <c r="B1092" s="97"/>
      <c r="C1092" s="97"/>
      <c r="D1092" s="101"/>
      <c r="E1092" s="98"/>
      <c r="F1092" s="101"/>
      <c r="G1092" s="101"/>
      <c r="H1092" s="101"/>
      <c r="I1092" s="362"/>
      <c r="J1092" s="362"/>
      <c r="K1092" s="559">
        <f t="shared" si="32"/>
        <v>0</v>
      </c>
      <c r="L1092" s="362"/>
      <c r="M1092" s="361"/>
      <c r="N1092" s="363"/>
      <c r="O1092" s="364"/>
      <c r="P1092" s="365"/>
      <c r="Q1092" s="499"/>
      <c r="R1092" s="506"/>
    </row>
    <row r="1093" spans="1:18" x14ac:dyDescent="0.25">
      <c r="A1093" s="97"/>
      <c r="B1093" s="97"/>
      <c r="C1093" s="97"/>
      <c r="D1093" s="101"/>
      <c r="E1093" s="98"/>
      <c r="F1093" s="101"/>
      <c r="G1093" s="101"/>
      <c r="H1093" s="101"/>
      <c r="I1093" s="362"/>
      <c r="J1093" s="362"/>
      <c r="K1093" s="559">
        <f t="shared" si="32"/>
        <v>0</v>
      </c>
      <c r="L1093" s="362"/>
      <c r="M1093" s="361"/>
      <c r="N1093" s="363"/>
      <c r="O1093" s="364"/>
      <c r="P1093" s="365"/>
      <c r="Q1093" s="499"/>
      <c r="R1093" s="506"/>
    </row>
    <row r="1094" spans="1:18" x14ac:dyDescent="0.25">
      <c r="A1094" s="97"/>
      <c r="B1094" s="97"/>
      <c r="C1094" s="97"/>
      <c r="D1094" s="101"/>
      <c r="E1094" s="98"/>
      <c r="F1094" s="101"/>
      <c r="G1094" s="101"/>
      <c r="H1094" s="101"/>
      <c r="I1094" s="362"/>
      <c r="J1094" s="362"/>
      <c r="K1094" s="559">
        <f t="shared" si="32"/>
        <v>0</v>
      </c>
      <c r="L1094" s="362"/>
      <c r="M1094" s="361"/>
      <c r="N1094" s="363"/>
      <c r="O1094" s="364"/>
      <c r="P1094" s="365"/>
      <c r="Q1094" s="499"/>
      <c r="R1094" s="506"/>
    </row>
    <row r="1095" spans="1:18" x14ac:dyDescent="0.25">
      <c r="A1095" s="97"/>
      <c r="B1095" s="97"/>
      <c r="C1095" s="97"/>
      <c r="D1095" s="101"/>
      <c r="E1095" s="98"/>
      <c r="F1095" s="101"/>
      <c r="G1095" s="101"/>
      <c r="H1095" s="101"/>
      <c r="I1095" s="362"/>
      <c r="J1095" s="362"/>
      <c r="K1095" s="559">
        <f t="shared" si="32"/>
        <v>0</v>
      </c>
      <c r="L1095" s="362"/>
      <c r="M1095" s="361"/>
      <c r="N1095" s="363"/>
      <c r="O1095" s="364"/>
      <c r="P1095" s="365"/>
      <c r="Q1095" s="499"/>
      <c r="R1095" s="506"/>
    </row>
    <row r="1096" spans="1:18" x14ac:dyDescent="0.25">
      <c r="A1096" s="97"/>
      <c r="B1096" s="97"/>
      <c r="C1096" s="97"/>
      <c r="D1096" s="101"/>
      <c r="E1096" s="98"/>
      <c r="F1096" s="101"/>
      <c r="G1096" s="101"/>
      <c r="H1096" s="101"/>
      <c r="I1096" s="362"/>
      <c r="J1096" s="362"/>
      <c r="K1096" s="559">
        <f t="shared" si="32"/>
        <v>0</v>
      </c>
      <c r="L1096" s="362"/>
      <c r="M1096" s="361"/>
      <c r="N1096" s="363"/>
      <c r="O1096" s="364"/>
      <c r="P1096" s="365"/>
      <c r="Q1096" s="499"/>
      <c r="R1096" s="506"/>
    </row>
    <row r="1097" spans="1:18" x14ac:dyDescent="0.25">
      <c r="A1097" s="97"/>
      <c r="B1097" s="97"/>
      <c r="C1097" s="97"/>
      <c r="D1097" s="101"/>
      <c r="E1097" s="98"/>
      <c r="F1097" s="101"/>
      <c r="G1097" s="101"/>
      <c r="H1097" s="101"/>
      <c r="I1097" s="362"/>
      <c r="J1097" s="362"/>
      <c r="K1097" s="559">
        <f t="shared" si="32"/>
        <v>0</v>
      </c>
      <c r="L1097" s="362"/>
      <c r="M1097" s="361"/>
      <c r="N1097" s="363"/>
      <c r="O1097" s="364"/>
      <c r="P1097" s="365"/>
      <c r="Q1097" s="499"/>
      <c r="R1097" s="506"/>
    </row>
    <row r="1098" spans="1:18" x14ac:dyDescent="0.25">
      <c r="A1098" s="97"/>
      <c r="B1098" s="97"/>
      <c r="C1098" s="97"/>
      <c r="D1098" s="101"/>
      <c r="E1098" s="98"/>
      <c r="F1098" s="101"/>
      <c r="G1098" s="101"/>
      <c r="H1098" s="101"/>
      <c r="I1098" s="362"/>
      <c r="J1098" s="362"/>
      <c r="K1098" s="559">
        <f t="shared" si="32"/>
        <v>0</v>
      </c>
      <c r="L1098" s="362"/>
      <c r="M1098" s="361"/>
      <c r="N1098" s="363"/>
      <c r="O1098" s="364"/>
      <c r="P1098" s="365"/>
      <c r="Q1098" s="499"/>
      <c r="R1098" s="506"/>
    </row>
    <row r="1099" spans="1:18" x14ac:dyDescent="0.25">
      <c r="A1099" s="97"/>
      <c r="B1099" s="97"/>
      <c r="C1099" s="97"/>
      <c r="D1099" s="101"/>
      <c r="E1099" s="98"/>
      <c r="F1099" s="101"/>
      <c r="G1099" s="101"/>
      <c r="H1099" s="101"/>
      <c r="I1099" s="362"/>
      <c r="J1099" s="362"/>
      <c r="K1099" s="559">
        <f t="shared" si="32"/>
        <v>0</v>
      </c>
      <c r="L1099" s="362"/>
      <c r="M1099" s="361"/>
      <c r="N1099" s="363"/>
      <c r="O1099" s="364"/>
      <c r="P1099" s="365"/>
      <c r="Q1099" s="499"/>
      <c r="R1099" s="506"/>
    </row>
    <row r="1100" spans="1:18" x14ac:dyDescent="0.25">
      <c r="A1100" s="97"/>
      <c r="B1100" s="97"/>
      <c r="C1100" s="97"/>
      <c r="D1100" s="101"/>
      <c r="E1100" s="98"/>
      <c r="F1100" s="101"/>
      <c r="G1100" s="101"/>
      <c r="H1100" s="101"/>
      <c r="I1100" s="362"/>
      <c r="J1100" s="362"/>
      <c r="K1100" s="559">
        <f t="shared" ref="K1100:K1163" si="33">H1100-J1100</f>
        <v>0</v>
      </c>
      <c r="L1100" s="362"/>
      <c r="M1100" s="361"/>
      <c r="N1100" s="363"/>
      <c r="O1100" s="364"/>
      <c r="P1100" s="365"/>
      <c r="Q1100" s="499"/>
      <c r="R1100" s="506"/>
    </row>
    <row r="1101" spans="1:18" x14ac:dyDescent="0.25">
      <c r="A1101" s="97"/>
      <c r="B1101" s="97"/>
      <c r="C1101" s="97"/>
      <c r="D1101" s="101"/>
      <c r="E1101" s="98"/>
      <c r="F1101" s="101"/>
      <c r="G1101" s="101"/>
      <c r="H1101" s="101"/>
      <c r="I1101" s="362"/>
      <c r="J1101" s="362"/>
      <c r="K1101" s="559">
        <f t="shared" si="33"/>
        <v>0</v>
      </c>
      <c r="L1101" s="362"/>
      <c r="M1101" s="361"/>
      <c r="N1101" s="363"/>
      <c r="O1101" s="364"/>
      <c r="P1101" s="365"/>
      <c r="Q1101" s="499"/>
      <c r="R1101" s="506"/>
    </row>
    <row r="1102" spans="1:18" x14ac:dyDescent="0.25">
      <c r="A1102" s="97"/>
      <c r="B1102" s="97"/>
      <c r="C1102" s="97"/>
      <c r="D1102" s="101"/>
      <c r="E1102" s="98"/>
      <c r="F1102" s="101"/>
      <c r="G1102" s="101"/>
      <c r="H1102" s="101"/>
      <c r="I1102" s="362"/>
      <c r="J1102" s="362"/>
      <c r="K1102" s="559">
        <f t="shared" si="33"/>
        <v>0</v>
      </c>
      <c r="L1102" s="362"/>
      <c r="M1102" s="361"/>
      <c r="N1102" s="363"/>
      <c r="O1102" s="364"/>
      <c r="P1102" s="365"/>
      <c r="Q1102" s="499"/>
      <c r="R1102" s="506"/>
    </row>
    <row r="1103" spans="1:18" x14ac:dyDescent="0.25">
      <c r="A1103" s="97"/>
      <c r="B1103" s="97"/>
      <c r="C1103" s="97"/>
      <c r="D1103" s="101"/>
      <c r="E1103" s="98"/>
      <c r="F1103" s="101"/>
      <c r="G1103" s="101"/>
      <c r="H1103" s="101"/>
      <c r="I1103" s="362"/>
      <c r="J1103" s="362"/>
      <c r="K1103" s="559">
        <f t="shared" si="33"/>
        <v>0</v>
      </c>
      <c r="L1103" s="362"/>
      <c r="M1103" s="361"/>
      <c r="N1103" s="363"/>
      <c r="O1103" s="364"/>
      <c r="P1103" s="365"/>
      <c r="Q1103" s="499"/>
      <c r="R1103" s="506"/>
    </row>
    <row r="1104" spans="1:18" x14ac:dyDescent="0.25">
      <c r="A1104" s="97"/>
      <c r="B1104" s="97"/>
      <c r="C1104" s="97"/>
      <c r="D1104" s="101"/>
      <c r="E1104" s="98"/>
      <c r="F1104" s="101"/>
      <c r="G1104" s="101"/>
      <c r="H1104" s="101"/>
      <c r="I1104" s="362"/>
      <c r="J1104" s="362"/>
      <c r="K1104" s="559">
        <f t="shared" si="33"/>
        <v>0</v>
      </c>
      <c r="L1104" s="362"/>
      <c r="M1104" s="361"/>
      <c r="N1104" s="363"/>
      <c r="O1104" s="364"/>
      <c r="P1104" s="365"/>
      <c r="Q1104" s="499"/>
      <c r="R1104" s="506"/>
    </row>
    <row r="1105" spans="1:18" x14ac:dyDescent="0.25">
      <c r="A1105" s="97"/>
      <c r="B1105" s="97"/>
      <c r="C1105" s="97"/>
      <c r="D1105" s="101"/>
      <c r="E1105" s="98"/>
      <c r="F1105" s="101"/>
      <c r="G1105" s="101"/>
      <c r="H1105" s="101"/>
      <c r="I1105" s="362"/>
      <c r="J1105" s="362"/>
      <c r="K1105" s="559">
        <f t="shared" si="33"/>
        <v>0</v>
      </c>
      <c r="L1105" s="362"/>
      <c r="M1105" s="361"/>
      <c r="N1105" s="363"/>
      <c r="O1105" s="364"/>
      <c r="P1105" s="365"/>
      <c r="Q1105" s="499"/>
      <c r="R1105" s="506"/>
    </row>
    <row r="1106" spans="1:18" x14ac:dyDescent="0.25">
      <c r="A1106" s="97"/>
      <c r="B1106" s="97"/>
      <c r="C1106" s="97"/>
      <c r="D1106" s="101"/>
      <c r="E1106" s="98"/>
      <c r="F1106" s="101"/>
      <c r="G1106" s="101"/>
      <c r="H1106" s="101"/>
      <c r="I1106" s="362"/>
      <c r="J1106" s="362"/>
      <c r="K1106" s="559">
        <f t="shared" si="33"/>
        <v>0</v>
      </c>
      <c r="L1106" s="362"/>
      <c r="M1106" s="361"/>
      <c r="N1106" s="363"/>
      <c r="O1106" s="364"/>
      <c r="P1106" s="365"/>
      <c r="Q1106" s="499"/>
      <c r="R1106" s="506"/>
    </row>
    <row r="1107" spans="1:18" x14ac:dyDescent="0.25">
      <c r="A1107" s="97"/>
      <c r="B1107" s="97"/>
      <c r="C1107" s="97"/>
      <c r="D1107" s="101"/>
      <c r="E1107" s="98"/>
      <c r="F1107" s="101"/>
      <c r="G1107" s="101"/>
      <c r="H1107" s="101"/>
      <c r="I1107" s="362"/>
      <c r="J1107" s="362"/>
      <c r="K1107" s="559">
        <f t="shared" si="33"/>
        <v>0</v>
      </c>
      <c r="L1107" s="362"/>
      <c r="M1107" s="361"/>
      <c r="N1107" s="363"/>
      <c r="O1107" s="364"/>
      <c r="P1107" s="365"/>
      <c r="Q1107" s="499"/>
      <c r="R1107" s="506"/>
    </row>
    <row r="1108" spans="1:18" x14ac:dyDescent="0.25">
      <c r="A1108" s="97"/>
      <c r="B1108" s="97"/>
      <c r="C1108" s="97"/>
      <c r="D1108" s="101"/>
      <c r="E1108" s="98"/>
      <c r="F1108" s="101"/>
      <c r="G1108" s="101"/>
      <c r="H1108" s="101"/>
      <c r="I1108" s="362"/>
      <c r="J1108" s="362"/>
      <c r="K1108" s="559">
        <f t="shared" si="33"/>
        <v>0</v>
      </c>
      <c r="L1108" s="362"/>
      <c r="M1108" s="361"/>
      <c r="N1108" s="363"/>
      <c r="O1108" s="364"/>
      <c r="P1108" s="365"/>
      <c r="Q1108" s="499"/>
      <c r="R1108" s="506"/>
    </row>
    <row r="1109" spans="1:18" x14ac:dyDescent="0.25">
      <c r="A1109" s="97"/>
      <c r="B1109" s="97"/>
      <c r="C1109" s="97"/>
      <c r="D1109" s="101"/>
      <c r="E1109" s="98"/>
      <c r="F1109" s="101"/>
      <c r="G1109" s="101"/>
      <c r="H1109" s="101"/>
      <c r="I1109" s="362"/>
      <c r="J1109" s="362"/>
      <c r="K1109" s="559">
        <f t="shared" si="33"/>
        <v>0</v>
      </c>
      <c r="L1109" s="362"/>
      <c r="M1109" s="361"/>
      <c r="N1109" s="363"/>
      <c r="O1109" s="364"/>
      <c r="P1109" s="365"/>
      <c r="Q1109" s="499"/>
      <c r="R1109" s="506"/>
    </row>
    <row r="1110" spans="1:18" x14ac:dyDescent="0.25">
      <c r="A1110" s="97"/>
      <c r="B1110" s="97"/>
      <c r="C1110" s="97"/>
      <c r="D1110" s="101"/>
      <c r="E1110" s="98"/>
      <c r="F1110" s="101"/>
      <c r="G1110" s="101"/>
      <c r="H1110" s="101"/>
      <c r="I1110" s="362"/>
      <c r="J1110" s="362"/>
      <c r="K1110" s="559">
        <f t="shared" si="33"/>
        <v>0</v>
      </c>
      <c r="L1110" s="362"/>
      <c r="M1110" s="361"/>
      <c r="N1110" s="363"/>
      <c r="O1110" s="364"/>
      <c r="P1110" s="365"/>
      <c r="Q1110" s="499"/>
      <c r="R1110" s="506"/>
    </row>
    <row r="1111" spans="1:18" x14ac:dyDescent="0.25">
      <c r="A1111" s="97"/>
      <c r="B1111" s="97"/>
      <c r="C1111" s="97"/>
      <c r="D1111" s="101"/>
      <c r="E1111" s="98"/>
      <c r="F1111" s="101"/>
      <c r="G1111" s="101"/>
      <c r="H1111" s="101"/>
      <c r="I1111" s="362"/>
      <c r="J1111" s="362"/>
      <c r="K1111" s="559">
        <f t="shared" si="33"/>
        <v>0</v>
      </c>
      <c r="L1111" s="362"/>
      <c r="M1111" s="361"/>
      <c r="N1111" s="363"/>
      <c r="O1111" s="364"/>
      <c r="P1111" s="365"/>
      <c r="Q1111" s="499"/>
      <c r="R1111" s="506"/>
    </row>
    <row r="1112" spans="1:18" x14ac:dyDescent="0.25">
      <c r="A1112" s="97"/>
      <c r="B1112" s="97"/>
      <c r="C1112" s="97"/>
      <c r="D1112" s="101"/>
      <c r="E1112" s="98"/>
      <c r="F1112" s="101"/>
      <c r="G1112" s="101"/>
      <c r="H1112" s="101"/>
      <c r="I1112" s="362"/>
      <c r="J1112" s="362"/>
      <c r="K1112" s="559">
        <f t="shared" si="33"/>
        <v>0</v>
      </c>
      <c r="L1112" s="362"/>
      <c r="M1112" s="361"/>
      <c r="N1112" s="363"/>
      <c r="O1112" s="364"/>
      <c r="P1112" s="365"/>
      <c r="Q1112" s="499"/>
      <c r="R1112" s="506"/>
    </row>
    <row r="1113" spans="1:18" x14ac:dyDescent="0.25">
      <c r="A1113" s="97"/>
      <c r="B1113" s="97"/>
      <c r="C1113" s="97"/>
      <c r="D1113" s="101"/>
      <c r="E1113" s="98"/>
      <c r="F1113" s="101"/>
      <c r="G1113" s="101"/>
      <c r="H1113" s="101"/>
      <c r="I1113" s="362"/>
      <c r="J1113" s="362"/>
      <c r="K1113" s="559">
        <f t="shared" si="33"/>
        <v>0</v>
      </c>
      <c r="L1113" s="362"/>
      <c r="M1113" s="361"/>
      <c r="N1113" s="363"/>
      <c r="O1113" s="364"/>
      <c r="P1113" s="365"/>
      <c r="Q1113" s="499"/>
      <c r="R1113" s="506"/>
    </row>
    <row r="1114" spans="1:18" x14ac:dyDescent="0.25">
      <c r="A1114" s="97"/>
      <c r="B1114" s="97"/>
      <c r="C1114" s="97"/>
      <c r="D1114" s="101"/>
      <c r="E1114" s="98"/>
      <c r="F1114" s="101"/>
      <c r="G1114" s="101"/>
      <c r="H1114" s="101"/>
      <c r="I1114" s="362"/>
      <c r="J1114" s="362"/>
      <c r="K1114" s="559">
        <f t="shared" si="33"/>
        <v>0</v>
      </c>
      <c r="L1114" s="362"/>
      <c r="M1114" s="361"/>
      <c r="N1114" s="363"/>
      <c r="O1114" s="364"/>
      <c r="P1114" s="365"/>
      <c r="Q1114" s="499"/>
      <c r="R1114" s="506"/>
    </row>
    <row r="1115" spans="1:18" x14ac:dyDescent="0.25">
      <c r="A1115" s="97"/>
      <c r="B1115" s="97"/>
      <c r="C1115" s="97"/>
      <c r="D1115" s="101"/>
      <c r="E1115" s="98"/>
      <c r="F1115" s="101"/>
      <c r="G1115" s="101"/>
      <c r="H1115" s="101"/>
      <c r="I1115" s="362"/>
      <c r="J1115" s="362"/>
      <c r="K1115" s="559">
        <f t="shared" si="33"/>
        <v>0</v>
      </c>
      <c r="L1115" s="362"/>
      <c r="M1115" s="361"/>
      <c r="N1115" s="363"/>
      <c r="O1115" s="364"/>
      <c r="P1115" s="365"/>
      <c r="Q1115" s="499"/>
      <c r="R1115" s="506"/>
    </row>
    <row r="1116" spans="1:18" x14ac:dyDescent="0.25">
      <c r="A1116" s="97"/>
      <c r="B1116" s="97"/>
      <c r="C1116" s="97"/>
      <c r="D1116" s="101"/>
      <c r="E1116" s="98"/>
      <c r="F1116" s="101"/>
      <c r="G1116" s="101"/>
      <c r="H1116" s="101"/>
      <c r="I1116" s="362"/>
      <c r="J1116" s="362"/>
      <c r="K1116" s="559">
        <f t="shared" si="33"/>
        <v>0</v>
      </c>
      <c r="L1116" s="362"/>
      <c r="M1116" s="361"/>
      <c r="N1116" s="363"/>
      <c r="O1116" s="364"/>
      <c r="P1116" s="365"/>
      <c r="Q1116" s="499"/>
      <c r="R1116" s="506"/>
    </row>
    <row r="1117" spans="1:18" x14ac:dyDescent="0.25">
      <c r="A1117" s="97"/>
      <c r="B1117" s="97"/>
      <c r="C1117" s="97"/>
      <c r="D1117" s="101"/>
      <c r="E1117" s="98"/>
      <c r="F1117" s="101"/>
      <c r="G1117" s="101"/>
      <c r="H1117" s="101"/>
      <c r="I1117" s="362"/>
      <c r="J1117" s="362"/>
      <c r="K1117" s="559">
        <f t="shared" si="33"/>
        <v>0</v>
      </c>
      <c r="L1117" s="362"/>
      <c r="M1117" s="361"/>
      <c r="N1117" s="363"/>
      <c r="O1117" s="364"/>
      <c r="P1117" s="365"/>
      <c r="Q1117" s="499"/>
      <c r="R1117" s="506"/>
    </row>
    <row r="1118" spans="1:18" x14ac:dyDescent="0.25">
      <c r="A1118" s="97"/>
      <c r="B1118" s="97"/>
      <c r="C1118" s="97"/>
      <c r="D1118" s="101"/>
      <c r="E1118" s="98"/>
      <c r="F1118" s="101"/>
      <c r="G1118" s="101"/>
      <c r="H1118" s="101"/>
      <c r="I1118" s="362"/>
      <c r="J1118" s="362"/>
      <c r="K1118" s="559">
        <f t="shared" si="33"/>
        <v>0</v>
      </c>
      <c r="L1118" s="362"/>
      <c r="M1118" s="361"/>
      <c r="N1118" s="363"/>
      <c r="O1118" s="364"/>
      <c r="P1118" s="365"/>
      <c r="Q1118" s="499"/>
      <c r="R1118" s="506"/>
    </row>
    <row r="1119" spans="1:18" x14ac:dyDescent="0.25">
      <c r="A1119" s="97"/>
      <c r="B1119" s="97"/>
      <c r="C1119" s="97"/>
      <c r="D1119" s="101"/>
      <c r="E1119" s="98"/>
      <c r="F1119" s="101"/>
      <c r="G1119" s="101"/>
      <c r="H1119" s="101"/>
      <c r="I1119" s="362"/>
      <c r="J1119" s="362"/>
      <c r="K1119" s="559">
        <f t="shared" si="33"/>
        <v>0</v>
      </c>
      <c r="L1119" s="362"/>
      <c r="M1119" s="361"/>
      <c r="N1119" s="363"/>
      <c r="O1119" s="364"/>
      <c r="P1119" s="365"/>
      <c r="Q1119" s="499"/>
      <c r="R1119" s="506"/>
    </row>
    <row r="1120" spans="1:18" x14ac:dyDescent="0.25">
      <c r="A1120" s="97"/>
      <c r="B1120" s="97"/>
      <c r="C1120" s="97"/>
      <c r="D1120" s="101"/>
      <c r="E1120" s="98"/>
      <c r="F1120" s="101"/>
      <c r="G1120" s="101"/>
      <c r="H1120" s="101"/>
      <c r="I1120" s="362"/>
      <c r="J1120" s="362"/>
      <c r="K1120" s="559">
        <f t="shared" si="33"/>
        <v>0</v>
      </c>
      <c r="L1120" s="362"/>
      <c r="M1120" s="361"/>
      <c r="N1120" s="363"/>
      <c r="O1120" s="364"/>
      <c r="P1120" s="365"/>
      <c r="Q1120" s="499"/>
      <c r="R1120" s="506"/>
    </row>
    <row r="1121" spans="1:18" x14ac:dyDescent="0.25">
      <c r="A1121" s="97"/>
      <c r="B1121" s="97"/>
      <c r="C1121" s="97"/>
      <c r="D1121" s="101"/>
      <c r="E1121" s="98"/>
      <c r="F1121" s="101"/>
      <c r="G1121" s="101"/>
      <c r="H1121" s="101"/>
      <c r="I1121" s="362"/>
      <c r="J1121" s="362"/>
      <c r="K1121" s="559">
        <f t="shared" si="33"/>
        <v>0</v>
      </c>
      <c r="L1121" s="362"/>
      <c r="M1121" s="361"/>
      <c r="N1121" s="363"/>
      <c r="O1121" s="364"/>
      <c r="P1121" s="365"/>
      <c r="Q1121" s="499"/>
      <c r="R1121" s="506"/>
    </row>
    <row r="1122" spans="1:18" x14ac:dyDescent="0.25">
      <c r="A1122" s="97"/>
      <c r="B1122" s="97"/>
      <c r="C1122" s="97"/>
      <c r="D1122" s="101"/>
      <c r="E1122" s="98"/>
      <c r="F1122" s="101"/>
      <c r="G1122" s="101"/>
      <c r="H1122" s="101"/>
      <c r="I1122" s="362"/>
      <c r="J1122" s="362"/>
      <c r="K1122" s="559">
        <f t="shared" si="33"/>
        <v>0</v>
      </c>
      <c r="L1122" s="362"/>
      <c r="M1122" s="361"/>
      <c r="N1122" s="363"/>
      <c r="O1122" s="364"/>
      <c r="P1122" s="365"/>
      <c r="Q1122" s="499"/>
      <c r="R1122" s="506"/>
    </row>
    <row r="1123" spans="1:18" x14ac:dyDescent="0.25">
      <c r="A1123" s="97"/>
      <c r="B1123" s="97"/>
      <c r="C1123" s="97"/>
      <c r="D1123" s="101"/>
      <c r="E1123" s="98"/>
      <c r="F1123" s="101"/>
      <c r="G1123" s="101"/>
      <c r="H1123" s="101"/>
      <c r="I1123" s="362"/>
      <c r="J1123" s="362"/>
      <c r="K1123" s="559">
        <f t="shared" si="33"/>
        <v>0</v>
      </c>
      <c r="L1123" s="362"/>
      <c r="M1123" s="361"/>
      <c r="N1123" s="363"/>
      <c r="O1123" s="364"/>
      <c r="P1123" s="365"/>
      <c r="Q1123" s="499"/>
      <c r="R1123" s="506"/>
    </row>
    <row r="1124" spans="1:18" x14ac:dyDescent="0.25">
      <c r="A1124" s="97"/>
      <c r="B1124" s="97"/>
      <c r="C1124" s="97"/>
      <c r="D1124" s="101"/>
      <c r="E1124" s="98"/>
      <c r="F1124" s="101"/>
      <c r="G1124" s="101"/>
      <c r="H1124" s="101"/>
      <c r="I1124" s="362"/>
      <c r="J1124" s="362"/>
      <c r="K1124" s="559">
        <f t="shared" si="33"/>
        <v>0</v>
      </c>
      <c r="L1124" s="362"/>
      <c r="M1124" s="361"/>
      <c r="N1124" s="363"/>
      <c r="O1124" s="364"/>
      <c r="P1124" s="365"/>
      <c r="Q1124" s="499"/>
      <c r="R1124" s="506"/>
    </row>
    <row r="1125" spans="1:18" x14ac:dyDescent="0.25">
      <c r="A1125" s="97"/>
      <c r="B1125" s="97"/>
      <c r="C1125" s="97"/>
      <c r="D1125" s="101"/>
      <c r="E1125" s="98"/>
      <c r="F1125" s="101"/>
      <c r="G1125" s="101"/>
      <c r="H1125" s="101"/>
      <c r="I1125" s="362"/>
      <c r="J1125" s="362"/>
      <c r="K1125" s="559">
        <f t="shared" si="33"/>
        <v>0</v>
      </c>
      <c r="L1125" s="362"/>
      <c r="M1125" s="361"/>
      <c r="N1125" s="363"/>
      <c r="O1125" s="364"/>
      <c r="P1125" s="365"/>
      <c r="Q1125" s="499"/>
      <c r="R1125" s="506"/>
    </row>
    <row r="1126" spans="1:18" x14ac:dyDescent="0.25">
      <c r="A1126" s="97"/>
      <c r="B1126" s="97"/>
      <c r="C1126" s="97"/>
      <c r="D1126" s="101"/>
      <c r="E1126" s="98"/>
      <c r="F1126" s="101"/>
      <c r="G1126" s="101"/>
      <c r="H1126" s="101"/>
      <c r="I1126" s="362"/>
      <c r="J1126" s="362"/>
      <c r="K1126" s="559">
        <f t="shared" si="33"/>
        <v>0</v>
      </c>
      <c r="L1126" s="362"/>
      <c r="M1126" s="361"/>
      <c r="N1126" s="363"/>
      <c r="O1126" s="364"/>
      <c r="P1126" s="365"/>
      <c r="Q1126" s="499"/>
      <c r="R1126" s="506"/>
    </row>
    <row r="1127" spans="1:18" x14ac:dyDescent="0.25">
      <c r="A1127" s="97"/>
      <c r="B1127" s="97"/>
      <c r="C1127" s="97"/>
      <c r="D1127" s="101"/>
      <c r="E1127" s="98"/>
      <c r="F1127" s="101"/>
      <c r="G1127" s="101"/>
      <c r="H1127" s="101"/>
      <c r="I1127" s="362"/>
      <c r="J1127" s="362"/>
      <c r="K1127" s="559">
        <f t="shared" si="33"/>
        <v>0</v>
      </c>
      <c r="L1127" s="362"/>
      <c r="M1127" s="361"/>
      <c r="N1127" s="363"/>
      <c r="O1127" s="364"/>
      <c r="P1127" s="365"/>
      <c r="Q1127" s="499"/>
      <c r="R1127" s="506"/>
    </row>
    <row r="1128" spans="1:18" x14ac:dyDescent="0.25">
      <c r="A1128" s="97"/>
      <c r="B1128" s="97"/>
      <c r="C1128" s="97"/>
      <c r="D1128" s="101"/>
      <c r="E1128" s="98"/>
      <c r="F1128" s="101"/>
      <c r="G1128" s="101"/>
      <c r="H1128" s="101"/>
      <c r="I1128" s="362"/>
      <c r="J1128" s="362"/>
      <c r="K1128" s="559">
        <f t="shared" si="33"/>
        <v>0</v>
      </c>
      <c r="L1128" s="362"/>
      <c r="M1128" s="361"/>
      <c r="N1128" s="363"/>
      <c r="O1128" s="364"/>
      <c r="P1128" s="365"/>
      <c r="Q1128" s="499"/>
      <c r="R1128" s="506"/>
    </row>
    <row r="1129" spans="1:18" x14ac:dyDescent="0.25">
      <c r="A1129" s="97"/>
      <c r="B1129" s="97"/>
      <c r="C1129" s="97"/>
      <c r="D1129" s="101"/>
      <c r="E1129" s="98"/>
      <c r="F1129" s="101"/>
      <c r="G1129" s="101"/>
      <c r="H1129" s="101"/>
      <c r="I1129" s="362"/>
      <c r="J1129" s="362"/>
      <c r="K1129" s="559">
        <f t="shared" si="33"/>
        <v>0</v>
      </c>
      <c r="L1129" s="362"/>
      <c r="M1129" s="361"/>
      <c r="N1129" s="363"/>
      <c r="O1129" s="364"/>
      <c r="P1129" s="365"/>
      <c r="Q1129" s="499"/>
      <c r="R1129" s="506"/>
    </row>
    <row r="1130" spans="1:18" x14ac:dyDescent="0.25">
      <c r="A1130" s="97"/>
      <c r="B1130" s="97"/>
      <c r="C1130" s="97"/>
      <c r="D1130" s="101"/>
      <c r="E1130" s="98"/>
      <c r="F1130" s="101"/>
      <c r="G1130" s="101"/>
      <c r="H1130" s="101"/>
      <c r="I1130" s="362"/>
      <c r="J1130" s="362"/>
      <c r="K1130" s="559">
        <f t="shared" si="33"/>
        <v>0</v>
      </c>
      <c r="L1130" s="362"/>
      <c r="M1130" s="361"/>
      <c r="N1130" s="363"/>
      <c r="O1130" s="364"/>
      <c r="P1130" s="365"/>
      <c r="Q1130" s="499"/>
      <c r="R1130" s="506"/>
    </row>
    <row r="1131" spans="1:18" x14ac:dyDescent="0.25">
      <c r="A1131" s="97"/>
      <c r="B1131" s="97"/>
      <c r="C1131" s="97"/>
      <c r="D1131" s="101"/>
      <c r="E1131" s="98"/>
      <c r="F1131" s="101"/>
      <c r="G1131" s="101"/>
      <c r="H1131" s="101"/>
      <c r="I1131" s="362"/>
      <c r="J1131" s="362"/>
      <c r="K1131" s="559">
        <f t="shared" si="33"/>
        <v>0</v>
      </c>
      <c r="L1131" s="362"/>
      <c r="M1131" s="361"/>
      <c r="N1131" s="363"/>
      <c r="O1131" s="364"/>
      <c r="P1131" s="365"/>
      <c r="Q1131" s="499"/>
      <c r="R1131" s="506"/>
    </row>
    <row r="1132" spans="1:18" x14ac:dyDescent="0.25">
      <c r="A1132" s="97"/>
      <c r="B1132" s="97"/>
      <c r="C1132" s="97"/>
      <c r="D1132" s="101"/>
      <c r="E1132" s="98"/>
      <c r="F1132" s="101"/>
      <c r="G1132" s="101"/>
      <c r="H1132" s="101"/>
      <c r="I1132" s="362"/>
      <c r="J1132" s="362"/>
      <c r="K1132" s="559">
        <f t="shared" si="33"/>
        <v>0</v>
      </c>
      <c r="L1132" s="362"/>
      <c r="M1132" s="361"/>
      <c r="N1132" s="363"/>
      <c r="O1132" s="364"/>
      <c r="P1132" s="365"/>
      <c r="Q1132" s="499"/>
      <c r="R1132" s="506"/>
    </row>
    <row r="1133" spans="1:18" x14ac:dyDescent="0.25">
      <c r="A1133" s="97"/>
      <c r="B1133" s="97"/>
      <c r="C1133" s="97"/>
      <c r="D1133" s="101"/>
      <c r="E1133" s="98"/>
      <c r="F1133" s="101"/>
      <c r="G1133" s="101"/>
      <c r="H1133" s="101"/>
      <c r="I1133" s="362"/>
      <c r="J1133" s="362"/>
      <c r="K1133" s="559">
        <f t="shared" si="33"/>
        <v>0</v>
      </c>
      <c r="L1133" s="362"/>
      <c r="M1133" s="361"/>
      <c r="N1133" s="363"/>
      <c r="O1133" s="364"/>
      <c r="P1133" s="365"/>
      <c r="Q1133" s="499"/>
      <c r="R1133" s="506"/>
    </row>
    <row r="1134" spans="1:18" x14ac:dyDescent="0.25">
      <c r="A1134" s="97"/>
      <c r="B1134" s="97"/>
      <c r="C1134" s="97"/>
      <c r="D1134" s="101"/>
      <c r="E1134" s="98"/>
      <c r="F1134" s="101"/>
      <c r="G1134" s="101"/>
      <c r="H1134" s="101"/>
      <c r="I1134" s="362"/>
      <c r="J1134" s="362"/>
      <c r="K1134" s="559">
        <f t="shared" si="33"/>
        <v>0</v>
      </c>
      <c r="L1134" s="362"/>
      <c r="M1134" s="361"/>
      <c r="N1134" s="363"/>
      <c r="O1134" s="364"/>
      <c r="P1134" s="365"/>
      <c r="Q1134" s="499"/>
      <c r="R1134" s="506"/>
    </row>
    <row r="1135" spans="1:18" x14ac:dyDescent="0.25">
      <c r="A1135" s="97"/>
      <c r="B1135" s="97"/>
      <c r="C1135" s="97"/>
      <c r="D1135" s="101"/>
      <c r="E1135" s="98"/>
      <c r="F1135" s="101"/>
      <c r="G1135" s="101"/>
      <c r="H1135" s="101"/>
      <c r="I1135" s="362"/>
      <c r="J1135" s="362"/>
      <c r="K1135" s="559">
        <f t="shared" si="33"/>
        <v>0</v>
      </c>
      <c r="L1135" s="362"/>
      <c r="M1135" s="361"/>
      <c r="N1135" s="363"/>
      <c r="O1135" s="364"/>
      <c r="P1135" s="365"/>
      <c r="Q1135" s="499"/>
      <c r="R1135" s="506"/>
    </row>
    <row r="1136" spans="1:18" x14ac:dyDescent="0.25">
      <c r="A1136" s="97"/>
      <c r="B1136" s="97"/>
      <c r="C1136" s="97"/>
      <c r="D1136" s="101"/>
      <c r="E1136" s="98"/>
      <c r="F1136" s="101"/>
      <c r="G1136" s="101"/>
      <c r="H1136" s="101"/>
      <c r="I1136" s="362"/>
      <c r="J1136" s="362"/>
      <c r="K1136" s="559">
        <f t="shared" si="33"/>
        <v>0</v>
      </c>
      <c r="L1136" s="362"/>
      <c r="M1136" s="361"/>
      <c r="N1136" s="363"/>
      <c r="O1136" s="364"/>
      <c r="P1136" s="365"/>
      <c r="Q1136" s="499"/>
      <c r="R1136" s="506"/>
    </row>
    <row r="1137" spans="1:18" x14ac:dyDescent="0.25">
      <c r="A1137" s="97"/>
      <c r="B1137" s="97"/>
      <c r="C1137" s="97"/>
      <c r="D1137" s="101"/>
      <c r="E1137" s="98"/>
      <c r="F1137" s="101"/>
      <c r="G1137" s="101"/>
      <c r="H1137" s="101"/>
      <c r="I1137" s="362"/>
      <c r="J1137" s="362"/>
      <c r="K1137" s="559">
        <f t="shared" si="33"/>
        <v>0</v>
      </c>
      <c r="L1137" s="362"/>
      <c r="M1137" s="361"/>
      <c r="N1137" s="363"/>
      <c r="O1137" s="364"/>
      <c r="P1137" s="365"/>
      <c r="Q1137" s="499"/>
      <c r="R1137" s="506"/>
    </row>
    <row r="1138" spans="1:18" x14ac:dyDescent="0.25">
      <c r="A1138" s="97"/>
      <c r="B1138" s="97"/>
      <c r="C1138" s="97"/>
      <c r="D1138" s="101"/>
      <c r="E1138" s="98"/>
      <c r="F1138" s="101"/>
      <c r="G1138" s="101"/>
      <c r="H1138" s="101"/>
      <c r="I1138" s="362"/>
      <c r="J1138" s="362"/>
      <c r="K1138" s="559">
        <f t="shared" si="33"/>
        <v>0</v>
      </c>
      <c r="L1138" s="362"/>
      <c r="M1138" s="361"/>
      <c r="N1138" s="363"/>
      <c r="O1138" s="364"/>
      <c r="P1138" s="365"/>
      <c r="Q1138" s="499"/>
      <c r="R1138" s="506"/>
    </row>
    <row r="1139" spans="1:18" x14ac:dyDescent="0.25">
      <c r="A1139" s="97"/>
      <c r="B1139" s="97"/>
      <c r="C1139" s="97"/>
      <c r="D1139" s="101"/>
      <c r="E1139" s="98"/>
      <c r="F1139" s="101"/>
      <c r="G1139" s="101"/>
      <c r="H1139" s="101"/>
      <c r="I1139" s="362"/>
      <c r="J1139" s="362"/>
      <c r="K1139" s="559">
        <f t="shared" si="33"/>
        <v>0</v>
      </c>
      <c r="L1139" s="362"/>
      <c r="M1139" s="361"/>
      <c r="N1139" s="363"/>
      <c r="O1139" s="364"/>
      <c r="P1139" s="365"/>
      <c r="Q1139" s="499"/>
      <c r="R1139" s="506"/>
    </row>
    <row r="1140" spans="1:18" x14ac:dyDescent="0.25">
      <c r="A1140" s="97"/>
      <c r="B1140" s="97"/>
      <c r="C1140" s="97"/>
      <c r="D1140" s="101"/>
      <c r="E1140" s="98"/>
      <c r="F1140" s="101"/>
      <c r="G1140" s="101"/>
      <c r="H1140" s="101"/>
      <c r="I1140" s="362"/>
      <c r="J1140" s="362"/>
      <c r="K1140" s="559">
        <f t="shared" si="33"/>
        <v>0</v>
      </c>
      <c r="L1140" s="362"/>
      <c r="M1140" s="361"/>
      <c r="N1140" s="363"/>
      <c r="O1140" s="364"/>
      <c r="P1140" s="365"/>
      <c r="Q1140" s="499"/>
      <c r="R1140" s="506"/>
    </row>
    <row r="1141" spans="1:18" x14ac:dyDescent="0.25">
      <c r="A1141" s="97"/>
      <c r="B1141" s="97"/>
      <c r="C1141" s="97"/>
      <c r="D1141" s="101"/>
      <c r="E1141" s="98"/>
      <c r="F1141" s="101"/>
      <c r="G1141" s="101"/>
      <c r="H1141" s="101"/>
      <c r="I1141" s="362"/>
      <c r="J1141" s="362"/>
      <c r="K1141" s="559">
        <f t="shared" si="33"/>
        <v>0</v>
      </c>
      <c r="L1141" s="362"/>
      <c r="M1141" s="361"/>
      <c r="N1141" s="363"/>
      <c r="O1141" s="364"/>
      <c r="P1141" s="365"/>
      <c r="Q1141" s="499"/>
      <c r="R1141" s="506"/>
    </row>
    <row r="1142" spans="1:18" x14ac:dyDescent="0.25">
      <c r="A1142" s="97"/>
      <c r="B1142" s="97"/>
      <c r="C1142" s="97"/>
      <c r="D1142" s="101"/>
      <c r="E1142" s="98"/>
      <c r="F1142" s="101"/>
      <c r="G1142" s="101"/>
      <c r="H1142" s="101"/>
      <c r="I1142" s="362"/>
      <c r="J1142" s="362"/>
      <c r="K1142" s="559">
        <f t="shared" si="33"/>
        <v>0</v>
      </c>
      <c r="L1142" s="362"/>
      <c r="M1142" s="361"/>
      <c r="N1142" s="363"/>
      <c r="O1142" s="364"/>
      <c r="P1142" s="365"/>
      <c r="Q1142" s="499"/>
      <c r="R1142" s="506"/>
    </row>
    <row r="1143" spans="1:18" x14ac:dyDescent="0.25">
      <c r="A1143" s="97"/>
      <c r="B1143" s="97"/>
      <c r="C1143" s="97"/>
      <c r="D1143" s="101"/>
      <c r="E1143" s="98"/>
      <c r="F1143" s="101"/>
      <c r="G1143" s="101"/>
      <c r="H1143" s="101"/>
      <c r="I1143" s="362"/>
      <c r="J1143" s="362"/>
      <c r="K1143" s="559">
        <f t="shared" si="33"/>
        <v>0</v>
      </c>
      <c r="L1143" s="362"/>
      <c r="M1143" s="361"/>
      <c r="N1143" s="363"/>
      <c r="O1143" s="364"/>
      <c r="P1143" s="365"/>
      <c r="Q1143" s="499"/>
      <c r="R1143" s="506"/>
    </row>
    <row r="1144" spans="1:18" x14ac:dyDescent="0.25">
      <c r="A1144" s="97"/>
      <c r="B1144" s="97"/>
      <c r="C1144" s="97"/>
      <c r="D1144" s="101"/>
      <c r="E1144" s="98"/>
      <c r="F1144" s="101"/>
      <c r="G1144" s="101"/>
      <c r="H1144" s="101"/>
      <c r="I1144" s="362"/>
      <c r="J1144" s="362"/>
      <c r="K1144" s="559">
        <f t="shared" si="33"/>
        <v>0</v>
      </c>
      <c r="L1144" s="362"/>
      <c r="M1144" s="361"/>
      <c r="N1144" s="363"/>
      <c r="O1144" s="364"/>
      <c r="P1144" s="365"/>
      <c r="Q1144" s="499"/>
      <c r="R1144" s="506"/>
    </row>
    <row r="1145" spans="1:18" x14ac:dyDescent="0.25">
      <c r="A1145" s="97"/>
      <c r="B1145" s="97"/>
      <c r="C1145" s="97"/>
      <c r="D1145" s="101"/>
      <c r="E1145" s="98"/>
      <c r="F1145" s="101"/>
      <c r="G1145" s="101"/>
      <c r="H1145" s="101"/>
      <c r="I1145" s="362"/>
      <c r="J1145" s="362"/>
      <c r="K1145" s="559">
        <f t="shared" si="33"/>
        <v>0</v>
      </c>
      <c r="L1145" s="362"/>
      <c r="M1145" s="361"/>
      <c r="N1145" s="363"/>
      <c r="O1145" s="364"/>
      <c r="P1145" s="365"/>
      <c r="Q1145" s="499"/>
      <c r="R1145" s="506"/>
    </row>
    <row r="1146" spans="1:18" x14ac:dyDescent="0.25">
      <c r="A1146" s="97"/>
      <c r="B1146" s="97"/>
      <c r="C1146" s="97"/>
      <c r="D1146" s="101"/>
      <c r="E1146" s="98"/>
      <c r="F1146" s="101"/>
      <c r="G1146" s="101"/>
      <c r="H1146" s="101"/>
      <c r="I1146" s="362"/>
      <c r="J1146" s="362"/>
      <c r="K1146" s="559">
        <f t="shared" si="33"/>
        <v>0</v>
      </c>
      <c r="L1146" s="362"/>
      <c r="M1146" s="361"/>
      <c r="N1146" s="363"/>
      <c r="O1146" s="364"/>
      <c r="P1146" s="365"/>
      <c r="Q1146" s="499"/>
      <c r="R1146" s="506"/>
    </row>
    <row r="1147" spans="1:18" x14ac:dyDescent="0.25">
      <c r="A1147" s="97"/>
      <c r="B1147" s="97"/>
      <c r="C1147" s="97"/>
      <c r="D1147" s="101"/>
      <c r="E1147" s="98"/>
      <c r="F1147" s="101"/>
      <c r="G1147" s="101"/>
      <c r="H1147" s="101"/>
      <c r="I1147" s="362"/>
      <c r="J1147" s="362"/>
      <c r="K1147" s="559">
        <f t="shared" si="33"/>
        <v>0</v>
      </c>
      <c r="L1147" s="362"/>
      <c r="M1147" s="361"/>
      <c r="N1147" s="363"/>
      <c r="O1147" s="364"/>
      <c r="P1147" s="365"/>
      <c r="Q1147" s="499"/>
      <c r="R1147" s="506"/>
    </row>
    <row r="1148" spans="1:18" x14ac:dyDescent="0.25">
      <c r="A1148" s="97"/>
      <c r="B1148" s="97"/>
      <c r="C1148" s="97"/>
      <c r="D1148" s="101"/>
      <c r="E1148" s="98"/>
      <c r="F1148" s="101"/>
      <c r="G1148" s="101"/>
      <c r="H1148" s="101"/>
      <c r="I1148" s="362"/>
      <c r="J1148" s="362"/>
      <c r="K1148" s="559">
        <f t="shared" si="33"/>
        <v>0</v>
      </c>
      <c r="L1148" s="362"/>
      <c r="M1148" s="361"/>
      <c r="N1148" s="363"/>
      <c r="O1148" s="364"/>
      <c r="P1148" s="365"/>
      <c r="Q1148" s="499"/>
      <c r="R1148" s="506"/>
    </row>
    <row r="1149" spans="1:18" x14ac:dyDescent="0.25">
      <c r="A1149" s="97"/>
      <c r="B1149" s="97"/>
      <c r="C1149" s="97"/>
      <c r="D1149" s="101"/>
      <c r="E1149" s="98"/>
      <c r="F1149" s="101"/>
      <c r="G1149" s="101"/>
      <c r="H1149" s="101"/>
      <c r="I1149" s="362"/>
      <c r="J1149" s="362"/>
      <c r="K1149" s="559">
        <f t="shared" si="33"/>
        <v>0</v>
      </c>
      <c r="L1149" s="362"/>
      <c r="M1149" s="361"/>
      <c r="N1149" s="363"/>
      <c r="O1149" s="364"/>
      <c r="P1149" s="365"/>
      <c r="Q1149" s="499"/>
      <c r="R1149" s="506"/>
    </row>
    <row r="1150" spans="1:18" x14ac:dyDescent="0.25">
      <c r="A1150" s="97"/>
      <c r="B1150" s="97"/>
      <c r="C1150" s="97"/>
      <c r="D1150" s="101"/>
      <c r="E1150" s="98"/>
      <c r="F1150" s="101"/>
      <c r="G1150" s="101"/>
      <c r="H1150" s="101"/>
      <c r="I1150" s="362"/>
      <c r="J1150" s="362"/>
      <c r="K1150" s="559">
        <f t="shared" si="33"/>
        <v>0</v>
      </c>
      <c r="L1150" s="362"/>
      <c r="M1150" s="361"/>
      <c r="N1150" s="363"/>
      <c r="O1150" s="364"/>
      <c r="P1150" s="365"/>
      <c r="Q1150" s="499"/>
      <c r="R1150" s="506"/>
    </row>
    <row r="1151" spans="1:18" x14ac:dyDescent="0.25">
      <c r="A1151" s="97"/>
      <c r="B1151" s="97"/>
      <c r="C1151" s="97"/>
      <c r="D1151" s="101"/>
      <c r="E1151" s="98"/>
      <c r="F1151" s="101"/>
      <c r="G1151" s="101"/>
      <c r="H1151" s="101"/>
      <c r="I1151" s="362"/>
      <c r="J1151" s="362"/>
      <c r="K1151" s="559">
        <f t="shared" si="33"/>
        <v>0</v>
      </c>
      <c r="L1151" s="362"/>
      <c r="M1151" s="361"/>
      <c r="N1151" s="363"/>
      <c r="O1151" s="364"/>
      <c r="P1151" s="365"/>
      <c r="Q1151" s="499"/>
      <c r="R1151" s="506"/>
    </row>
    <row r="1152" spans="1:18" x14ac:dyDescent="0.25">
      <c r="A1152" s="97"/>
      <c r="B1152" s="97"/>
      <c r="C1152" s="97"/>
      <c r="D1152" s="101"/>
      <c r="E1152" s="98"/>
      <c r="F1152" s="101"/>
      <c r="G1152" s="101"/>
      <c r="H1152" s="101"/>
      <c r="I1152" s="362"/>
      <c r="J1152" s="362"/>
      <c r="K1152" s="559">
        <f t="shared" si="33"/>
        <v>0</v>
      </c>
      <c r="L1152" s="362"/>
      <c r="M1152" s="361"/>
      <c r="N1152" s="363"/>
      <c r="O1152" s="364"/>
      <c r="P1152" s="365"/>
      <c r="Q1152" s="499"/>
      <c r="R1152" s="506"/>
    </row>
    <row r="1153" spans="1:18" x14ac:dyDescent="0.25">
      <c r="A1153" s="97"/>
      <c r="B1153" s="97"/>
      <c r="C1153" s="97"/>
      <c r="D1153" s="101"/>
      <c r="E1153" s="98"/>
      <c r="F1153" s="101"/>
      <c r="G1153" s="101"/>
      <c r="H1153" s="101"/>
      <c r="I1153" s="362"/>
      <c r="J1153" s="362"/>
      <c r="K1153" s="559">
        <f t="shared" si="33"/>
        <v>0</v>
      </c>
      <c r="L1153" s="362"/>
      <c r="M1153" s="361"/>
      <c r="N1153" s="363"/>
      <c r="O1153" s="364"/>
      <c r="P1153" s="365"/>
      <c r="Q1153" s="499"/>
      <c r="R1153" s="506"/>
    </row>
    <row r="1154" spans="1:18" x14ac:dyDescent="0.25">
      <c r="A1154" s="97"/>
      <c r="B1154" s="97"/>
      <c r="C1154" s="97"/>
      <c r="D1154" s="101"/>
      <c r="E1154" s="98"/>
      <c r="F1154" s="101"/>
      <c r="G1154" s="101"/>
      <c r="H1154" s="101"/>
      <c r="I1154" s="362"/>
      <c r="J1154" s="362"/>
      <c r="K1154" s="559">
        <f t="shared" si="33"/>
        <v>0</v>
      </c>
      <c r="L1154" s="362"/>
      <c r="M1154" s="361"/>
      <c r="N1154" s="363"/>
      <c r="O1154" s="364"/>
      <c r="P1154" s="365"/>
      <c r="Q1154" s="499"/>
      <c r="R1154" s="506"/>
    </row>
    <row r="1155" spans="1:18" x14ac:dyDescent="0.25">
      <c r="A1155" s="97"/>
      <c r="B1155" s="97"/>
      <c r="C1155" s="97"/>
      <c r="D1155" s="101"/>
      <c r="E1155" s="98"/>
      <c r="F1155" s="101"/>
      <c r="G1155" s="101"/>
      <c r="H1155" s="101"/>
      <c r="I1155" s="362"/>
      <c r="J1155" s="362"/>
      <c r="K1155" s="559">
        <f t="shared" si="33"/>
        <v>0</v>
      </c>
      <c r="L1155" s="362"/>
      <c r="M1155" s="361"/>
      <c r="N1155" s="363"/>
      <c r="O1155" s="364"/>
      <c r="P1155" s="365"/>
      <c r="Q1155" s="499"/>
      <c r="R1155" s="506"/>
    </row>
    <row r="1156" spans="1:18" x14ac:dyDescent="0.25">
      <c r="A1156" s="97"/>
      <c r="B1156" s="97"/>
      <c r="C1156" s="97"/>
      <c r="D1156" s="101"/>
      <c r="E1156" s="98"/>
      <c r="F1156" s="101"/>
      <c r="G1156" s="101"/>
      <c r="H1156" s="101"/>
      <c r="I1156" s="362"/>
      <c r="J1156" s="362"/>
      <c r="K1156" s="559">
        <f t="shared" si="33"/>
        <v>0</v>
      </c>
      <c r="L1156" s="362"/>
      <c r="M1156" s="361"/>
      <c r="N1156" s="363"/>
      <c r="O1156" s="364"/>
      <c r="P1156" s="365"/>
      <c r="Q1156" s="499"/>
      <c r="R1156" s="506"/>
    </row>
    <row r="1157" spans="1:18" x14ac:dyDescent="0.25">
      <c r="A1157" s="97"/>
      <c r="B1157" s="97"/>
      <c r="C1157" s="97"/>
      <c r="D1157" s="101"/>
      <c r="E1157" s="98"/>
      <c r="F1157" s="101"/>
      <c r="G1157" s="101"/>
      <c r="H1157" s="101"/>
      <c r="I1157" s="362"/>
      <c r="J1157" s="362"/>
      <c r="K1157" s="559">
        <f t="shared" si="33"/>
        <v>0</v>
      </c>
      <c r="L1157" s="362"/>
      <c r="M1157" s="361"/>
      <c r="N1157" s="363"/>
      <c r="O1157" s="364"/>
      <c r="P1157" s="365"/>
      <c r="Q1157" s="499"/>
      <c r="R1157" s="506"/>
    </row>
    <row r="1158" spans="1:18" x14ac:dyDescent="0.25">
      <c r="A1158" s="97"/>
      <c r="B1158" s="97"/>
      <c r="C1158" s="97"/>
      <c r="D1158" s="101"/>
      <c r="E1158" s="98"/>
      <c r="F1158" s="101"/>
      <c r="G1158" s="101"/>
      <c r="H1158" s="101"/>
      <c r="I1158" s="362"/>
      <c r="J1158" s="362"/>
      <c r="K1158" s="559">
        <f t="shared" si="33"/>
        <v>0</v>
      </c>
      <c r="L1158" s="362"/>
      <c r="M1158" s="361"/>
      <c r="N1158" s="363"/>
      <c r="O1158" s="364"/>
      <c r="P1158" s="365"/>
      <c r="Q1158" s="499"/>
      <c r="R1158" s="506"/>
    </row>
    <row r="1159" spans="1:18" x14ac:dyDescent="0.25">
      <c r="A1159" s="97"/>
      <c r="B1159" s="97"/>
      <c r="C1159" s="97"/>
      <c r="D1159" s="101"/>
      <c r="E1159" s="98"/>
      <c r="F1159" s="101"/>
      <c r="G1159" s="101"/>
      <c r="H1159" s="101"/>
      <c r="I1159" s="362"/>
      <c r="J1159" s="362"/>
      <c r="K1159" s="559">
        <f t="shared" si="33"/>
        <v>0</v>
      </c>
      <c r="L1159" s="362"/>
      <c r="M1159" s="361"/>
      <c r="N1159" s="363"/>
      <c r="O1159" s="364"/>
      <c r="P1159" s="365"/>
      <c r="Q1159" s="499"/>
      <c r="R1159" s="506"/>
    </row>
    <row r="1160" spans="1:18" x14ac:dyDescent="0.25">
      <c r="A1160" s="97"/>
      <c r="B1160" s="97"/>
      <c r="C1160" s="97"/>
      <c r="D1160" s="101"/>
      <c r="E1160" s="98"/>
      <c r="F1160" s="101"/>
      <c r="G1160" s="101"/>
      <c r="H1160" s="101"/>
      <c r="I1160" s="362"/>
      <c r="J1160" s="362"/>
      <c r="K1160" s="559">
        <f t="shared" si="33"/>
        <v>0</v>
      </c>
      <c r="L1160" s="362"/>
      <c r="M1160" s="361"/>
      <c r="N1160" s="363"/>
      <c r="O1160" s="364"/>
      <c r="P1160" s="365"/>
      <c r="Q1160" s="499"/>
      <c r="R1160" s="506"/>
    </row>
    <row r="1161" spans="1:18" x14ac:dyDescent="0.25">
      <c r="A1161" s="97"/>
      <c r="B1161" s="97"/>
      <c r="C1161" s="97"/>
      <c r="D1161" s="101"/>
      <c r="E1161" s="98"/>
      <c r="F1161" s="101"/>
      <c r="G1161" s="101"/>
      <c r="H1161" s="101"/>
      <c r="I1161" s="362"/>
      <c r="J1161" s="362"/>
      <c r="K1161" s="559">
        <f t="shared" si="33"/>
        <v>0</v>
      </c>
      <c r="L1161" s="362"/>
      <c r="M1161" s="361"/>
      <c r="N1161" s="363"/>
      <c r="O1161" s="364"/>
      <c r="P1161" s="365"/>
      <c r="Q1161" s="499"/>
      <c r="R1161" s="506"/>
    </row>
    <row r="1162" spans="1:18" x14ac:dyDescent="0.25">
      <c r="A1162" s="97"/>
      <c r="B1162" s="97"/>
      <c r="C1162" s="97"/>
      <c r="D1162" s="101"/>
      <c r="E1162" s="98"/>
      <c r="F1162" s="101"/>
      <c r="G1162" s="101"/>
      <c r="H1162" s="101"/>
      <c r="I1162" s="362"/>
      <c r="J1162" s="362"/>
      <c r="K1162" s="559">
        <f t="shared" si="33"/>
        <v>0</v>
      </c>
      <c r="L1162" s="362"/>
      <c r="M1162" s="361"/>
      <c r="N1162" s="363"/>
      <c r="O1162" s="364"/>
      <c r="P1162" s="365"/>
      <c r="Q1162" s="499"/>
      <c r="R1162" s="506"/>
    </row>
    <row r="1163" spans="1:18" x14ac:dyDescent="0.25">
      <c r="A1163" s="97"/>
      <c r="B1163" s="97"/>
      <c r="C1163" s="97"/>
      <c r="D1163" s="101"/>
      <c r="E1163" s="98"/>
      <c r="F1163" s="101"/>
      <c r="G1163" s="101"/>
      <c r="H1163" s="101"/>
      <c r="I1163" s="362"/>
      <c r="J1163" s="362"/>
      <c r="K1163" s="559">
        <f t="shared" si="33"/>
        <v>0</v>
      </c>
      <c r="L1163" s="362"/>
      <c r="M1163" s="361"/>
      <c r="N1163" s="363"/>
      <c r="O1163" s="364"/>
      <c r="P1163" s="365"/>
      <c r="Q1163" s="499"/>
      <c r="R1163" s="506"/>
    </row>
    <row r="1164" spans="1:18" x14ac:dyDescent="0.25">
      <c r="A1164" s="97"/>
      <c r="B1164" s="97"/>
      <c r="C1164" s="97"/>
      <c r="D1164" s="101"/>
      <c r="E1164" s="98"/>
      <c r="F1164" s="101"/>
      <c r="G1164" s="101"/>
      <c r="H1164" s="101"/>
      <c r="I1164" s="362"/>
      <c r="J1164" s="362"/>
      <c r="K1164" s="559">
        <f t="shared" ref="K1164:K1227" si="34">H1164-J1164</f>
        <v>0</v>
      </c>
      <c r="L1164" s="362"/>
      <c r="M1164" s="361"/>
      <c r="N1164" s="363"/>
      <c r="O1164" s="364"/>
      <c r="P1164" s="365"/>
      <c r="Q1164" s="499"/>
      <c r="R1164" s="506"/>
    </row>
    <row r="1165" spans="1:18" x14ac:dyDescent="0.25">
      <c r="A1165" s="97"/>
      <c r="B1165" s="97"/>
      <c r="C1165" s="97"/>
      <c r="D1165" s="101"/>
      <c r="E1165" s="98"/>
      <c r="F1165" s="101"/>
      <c r="G1165" s="101"/>
      <c r="H1165" s="101"/>
      <c r="I1165" s="362"/>
      <c r="J1165" s="362"/>
      <c r="K1165" s="559">
        <f t="shared" si="34"/>
        <v>0</v>
      </c>
      <c r="L1165" s="362"/>
      <c r="M1165" s="361"/>
      <c r="N1165" s="363"/>
      <c r="O1165" s="364"/>
      <c r="P1165" s="365"/>
      <c r="Q1165" s="499"/>
      <c r="R1165" s="506"/>
    </row>
    <row r="1166" spans="1:18" x14ac:dyDescent="0.25">
      <c r="A1166" s="97"/>
      <c r="B1166" s="97"/>
      <c r="C1166" s="97"/>
      <c r="D1166" s="101"/>
      <c r="E1166" s="98"/>
      <c r="F1166" s="101"/>
      <c r="G1166" s="101"/>
      <c r="H1166" s="101"/>
      <c r="I1166" s="362"/>
      <c r="J1166" s="362"/>
      <c r="K1166" s="559">
        <f t="shared" si="34"/>
        <v>0</v>
      </c>
      <c r="L1166" s="362"/>
      <c r="M1166" s="361"/>
      <c r="N1166" s="363"/>
      <c r="O1166" s="364"/>
      <c r="P1166" s="365"/>
      <c r="Q1166" s="499"/>
      <c r="R1166" s="506"/>
    </row>
    <row r="1167" spans="1:18" x14ac:dyDescent="0.25">
      <c r="A1167" s="97"/>
      <c r="B1167" s="97"/>
      <c r="C1167" s="97"/>
      <c r="D1167" s="101"/>
      <c r="E1167" s="98"/>
      <c r="F1167" s="101"/>
      <c r="G1167" s="101"/>
      <c r="H1167" s="101"/>
      <c r="I1167" s="362"/>
      <c r="J1167" s="362"/>
      <c r="K1167" s="559">
        <f t="shared" si="34"/>
        <v>0</v>
      </c>
      <c r="L1167" s="362"/>
      <c r="M1167" s="361"/>
      <c r="N1167" s="363"/>
      <c r="O1167" s="364"/>
      <c r="P1167" s="365"/>
      <c r="Q1167" s="499"/>
      <c r="R1167" s="506"/>
    </row>
    <row r="1168" spans="1:18" x14ac:dyDescent="0.25">
      <c r="A1168" s="97"/>
      <c r="B1168" s="97"/>
      <c r="C1168" s="97"/>
      <c r="D1168" s="101"/>
      <c r="E1168" s="98"/>
      <c r="F1168" s="101"/>
      <c r="G1168" s="101"/>
      <c r="H1168" s="101"/>
      <c r="I1168" s="362"/>
      <c r="J1168" s="362"/>
      <c r="K1168" s="559">
        <f t="shared" si="34"/>
        <v>0</v>
      </c>
      <c r="L1168" s="362"/>
      <c r="M1168" s="361"/>
      <c r="N1168" s="363"/>
      <c r="O1168" s="364"/>
      <c r="P1168" s="365"/>
      <c r="Q1168" s="499"/>
      <c r="R1168" s="506"/>
    </row>
    <row r="1169" spans="1:18" x14ac:dyDescent="0.25">
      <c r="A1169" s="97"/>
      <c r="B1169" s="97"/>
      <c r="C1169" s="97"/>
      <c r="D1169" s="101"/>
      <c r="E1169" s="98"/>
      <c r="F1169" s="101"/>
      <c r="G1169" s="101"/>
      <c r="H1169" s="101"/>
      <c r="I1169" s="362"/>
      <c r="J1169" s="362"/>
      <c r="K1169" s="559">
        <f t="shared" si="34"/>
        <v>0</v>
      </c>
      <c r="L1169" s="362"/>
      <c r="M1169" s="361"/>
      <c r="N1169" s="363"/>
      <c r="O1169" s="364"/>
      <c r="P1169" s="365"/>
      <c r="Q1169" s="499"/>
      <c r="R1169" s="506"/>
    </row>
    <row r="1170" spans="1:18" x14ac:dyDescent="0.25">
      <c r="A1170" s="97"/>
      <c r="B1170" s="97"/>
      <c r="C1170" s="97"/>
      <c r="D1170" s="101"/>
      <c r="E1170" s="98"/>
      <c r="F1170" s="101"/>
      <c r="G1170" s="101"/>
      <c r="H1170" s="101"/>
      <c r="I1170" s="362"/>
      <c r="J1170" s="362"/>
      <c r="K1170" s="559">
        <f t="shared" si="34"/>
        <v>0</v>
      </c>
      <c r="L1170" s="362"/>
      <c r="M1170" s="361"/>
      <c r="N1170" s="363"/>
      <c r="O1170" s="364"/>
      <c r="P1170" s="365"/>
      <c r="Q1170" s="499"/>
      <c r="R1170" s="506"/>
    </row>
    <row r="1171" spans="1:18" x14ac:dyDescent="0.25">
      <c r="A1171" s="97"/>
      <c r="B1171" s="97"/>
      <c r="C1171" s="97"/>
      <c r="D1171" s="101"/>
      <c r="E1171" s="98"/>
      <c r="F1171" s="101"/>
      <c r="G1171" s="101"/>
      <c r="H1171" s="101"/>
      <c r="I1171" s="362"/>
      <c r="J1171" s="362"/>
      <c r="K1171" s="559">
        <f t="shared" si="34"/>
        <v>0</v>
      </c>
      <c r="L1171" s="362"/>
      <c r="M1171" s="361"/>
      <c r="N1171" s="363"/>
      <c r="O1171" s="364"/>
      <c r="P1171" s="365"/>
      <c r="Q1171" s="499"/>
      <c r="R1171" s="506"/>
    </row>
    <row r="1172" spans="1:18" x14ac:dyDescent="0.25">
      <c r="A1172" s="97"/>
      <c r="B1172" s="97"/>
      <c r="C1172" s="97"/>
      <c r="D1172" s="101"/>
      <c r="E1172" s="98"/>
      <c r="F1172" s="101"/>
      <c r="G1172" s="101"/>
      <c r="H1172" s="101"/>
      <c r="I1172" s="362"/>
      <c r="J1172" s="362"/>
      <c r="K1172" s="559">
        <f t="shared" si="34"/>
        <v>0</v>
      </c>
      <c r="L1172" s="362"/>
      <c r="M1172" s="361"/>
      <c r="N1172" s="363"/>
      <c r="O1172" s="364"/>
      <c r="P1172" s="365"/>
      <c r="Q1172" s="499"/>
      <c r="R1172" s="506"/>
    </row>
    <row r="1173" spans="1:18" x14ac:dyDescent="0.25">
      <c r="A1173" s="97"/>
      <c r="B1173" s="97"/>
      <c r="C1173" s="97"/>
      <c r="D1173" s="101"/>
      <c r="E1173" s="98"/>
      <c r="F1173" s="101"/>
      <c r="G1173" s="101"/>
      <c r="H1173" s="101"/>
      <c r="I1173" s="362"/>
      <c r="J1173" s="362"/>
      <c r="K1173" s="559">
        <f t="shared" si="34"/>
        <v>0</v>
      </c>
      <c r="L1173" s="362"/>
      <c r="M1173" s="361"/>
      <c r="N1173" s="363"/>
      <c r="O1173" s="364"/>
      <c r="P1173" s="365"/>
      <c r="Q1173" s="499"/>
      <c r="R1173" s="506"/>
    </row>
    <row r="1174" spans="1:18" x14ac:dyDescent="0.25">
      <c r="A1174" s="97"/>
      <c r="B1174" s="97"/>
      <c r="C1174" s="97"/>
      <c r="D1174" s="101"/>
      <c r="E1174" s="98"/>
      <c r="F1174" s="101"/>
      <c r="G1174" s="101"/>
      <c r="H1174" s="101"/>
      <c r="I1174" s="362"/>
      <c r="J1174" s="362"/>
      <c r="K1174" s="559">
        <f t="shared" si="34"/>
        <v>0</v>
      </c>
      <c r="L1174" s="362"/>
      <c r="M1174" s="361"/>
      <c r="N1174" s="363"/>
      <c r="O1174" s="364"/>
      <c r="P1174" s="365"/>
      <c r="Q1174" s="499"/>
      <c r="R1174" s="506"/>
    </row>
    <row r="1175" spans="1:18" x14ac:dyDescent="0.25">
      <c r="A1175" s="97"/>
      <c r="B1175" s="97"/>
      <c r="C1175" s="97"/>
      <c r="D1175" s="101"/>
      <c r="E1175" s="98"/>
      <c r="F1175" s="101"/>
      <c r="G1175" s="101"/>
      <c r="H1175" s="101"/>
      <c r="I1175" s="362"/>
      <c r="J1175" s="362"/>
      <c r="K1175" s="559">
        <f t="shared" si="34"/>
        <v>0</v>
      </c>
      <c r="L1175" s="362"/>
      <c r="M1175" s="361"/>
      <c r="N1175" s="363"/>
      <c r="O1175" s="364"/>
      <c r="P1175" s="365"/>
      <c r="Q1175" s="499"/>
      <c r="R1175" s="506"/>
    </row>
    <row r="1176" spans="1:18" x14ac:dyDescent="0.25">
      <c r="A1176" s="97"/>
      <c r="B1176" s="97"/>
      <c r="C1176" s="97"/>
      <c r="D1176" s="101"/>
      <c r="E1176" s="98"/>
      <c r="F1176" s="101"/>
      <c r="G1176" s="101"/>
      <c r="H1176" s="101"/>
      <c r="I1176" s="362"/>
      <c r="J1176" s="362"/>
      <c r="K1176" s="559">
        <f t="shared" si="34"/>
        <v>0</v>
      </c>
      <c r="L1176" s="362"/>
      <c r="M1176" s="361"/>
      <c r="N1176" s="363"/>
      <c r="O1176" s="364"/>
      <c r="P1176" s="365"/>
      <c r="Q1176" s="499"/>
      <c r="R1176" s="506"/>
    </row>
    <row r="1177" spans="1:18" x14ac:dyDescent="0.25">
      <c r="A1177" s="97"/>
      <c r="B1177" s="97"/>
      <c r="C1177" s="97"/>
      <c r="D1177" s="101"/>
      <c r="E1177" s="98"/>
      <c r="F1177" s="101"/>
      <c r="G1177" s="101"/>
      <c r="H1177" s="101"/>
      <c r="I1177" s="362"/>
      <c r="J1177" s="362"/>
      <c r="K1177" s="559">
        <f t="shared" si="34"/>
        <v>0</v>
      </c>
      <c r="L1177" s="362"/>
      <c r="M1177" s="361"/>
      <c r="N1177" s="363"/>
      <c r="O1177" s="364"/>
      <c r="P1177" s="365"/>
      <c r="Q1177" s="499"/>
      <c r="R1177" s="506"/>
    </row>
    <row r="1178" spans="1:18" x14ac:dyDescent="0.25">
      <c r="A1178" s="97"/>
      <c r="B1178" s="97"/>
      <c r="C1178" s="97"/>
      <c r="D1178" s="101"/>
      <c r="E1178" s="98"/>
      <c r="F1178" s="101"/>
      <c r="G1178" s="101"/>
      <c r="H1178" s="101"/>
      <c r="I1178" s="362"/>
      <c r="J1178" s="362"/>
      <c r="K1178" s="559">
        <f t="shared" si="34"/>
        <v>0</v>
      </c>
      <c r="L1178" s="362"/>
      <c r="M1178" s="361"/>
      <c r="N1178" s="363"/>
      <c r="O1178" s="364"/>
      <c r="P1178" s="365"/>
      <c r="Q1178" s="499"/>
      <c r="R1178" s="506"/>
    </row>
    <row r="1179" spans="1:18" x14ac:dyDescent="0.25">
      <c r="A1179" s="97"/>
      <c r="B1179" s="97"/>
      <c r="C1179" s="97"/>
      <c r="D1179" s="101"/>
      <c r="E1179" s="98"/>
      <c r="F1179" s="101"/>
      <c r="G1179" s="101"/>
      <c r="H1179" s="101"/>
      <c r="I1179" s="362"/>
      <c r="J1179" s="362"/>
      <c r="K1179" s="559">
        <f t="shared" si="34"/>
        <v>0</v>
      </c>
      <c r="L1179" s="362"/>
      <c r="M1179" s="361"/>
      <c r="N1179" s="363"/>
      <c r="O1179" s="364"/>
      <c r="P1179" s="365"/>
      <c r="Q1179" s="499"/>
      <c r="R1179" s="506"/>
    </row>
    <row r="1180" spans="1:18" x14ac:dyDescent="0.25">
      <c r="A1180" s="97"/>
      <c r="B1180" s="97"/>
      <c r="C1180" s="97"/>
      <c r="D1180" s="101"/>
      <c r="E1180" s="98"/>
      <c r="F1180" s="101"/>
      <c r="G1180" s="101"/>
      <c r="H1180" s="101"/>
      <c r="I1180" s="362"/>
      <c r="J1180" s="362"/>
      <c r="K1180" s="559">
        <f t="shared" si="34"/>
        <v>0</v>
      </c>
      <c r="L1180" s="362"/>
      <c r="M1180" s="361"/>
      <c r="N1180" s="363"/>
      <c r="O1180" s="364"/>
      <c r="P1180" s="365"/>
      <c r="Q1180" s="499"/>
      <c r="R1180" s="506"/>
    </row>
    <row r="1181" spans="1:18" x14ac:dyDescent="0.25">
      <c r="A1181" s="97"/>
      <c r="B1181" s="97"/>
      <c r="C1181" s="97"/>
      <c r="D1181" s="101"/>
      <c r="E1181" s="98"/>
      <c r="F1181" s="101"/>
      <c r="G1181" s="101"/>
      <c r="H1181" s="101"/>
      <c r="I1181" s="362"/>
      <c r="J1181" s="362"/>
      <c r="K1181" s="559">
        <f t="shared" si="34"/>
        <v>0</v>
      </c>
      <c r="L1181" s="362"/>
      <c r="M1181" s="361"/>
      <c r="N1181" s="363"/>
      <c r="O1181" s="364"/>
      <c r="P1181" s="365"/>
      <c r="Q1181" s="499"/>
      <c r="R1181" s="506"/>
    </row>
    <row r="1182" spans="1:18" x14ac:dyDescent="0.25">
      <c r="A1182" s="97"/>
      <c r="B1182" s="97"/>
      <c r="C1182" s="97"/>
      <c r="D1182" s="101"/>
      <c r="E1182" s="98"/>
      <c r="F1182" s="101"/>
      <c r="G1182" s="101"/>
      <c r="H1182" s="101"/>
      <c r="I1182" s="362"/>
      <c r="J1182" s="362"/>
      <c r="K1182" s="559">
        <f t="shared" si="34"/>
        <v>0</v>
      </c>
      <c r="L1182" s="362"/>
      <c r="M1182" s="361"/>
      <c r="N1182" s="363"/>
      <c r="O1182" s="364"/>
      <c r="P1182" s="365"/>
      <c r="Q1182" s="499"/>
      <c r="R1182" s="506"/>
    </row>
    <row r="1183" spans="1:18" x14ac:dyDescent="0.25">
      <c r="A1183" s="97"/>
      <c r="B1183" s="97"/>
      <c r="C1183" s="97"/>
      <c r="D1183" s="101"/>
      <c r="E1183" s="98"/>
      <c r="F1183" s="101"/>
      <c r="G1183" s="101"/>
      <c r="H1183" s="101"/>
      <c r="I1183" s="362"/>
      <c r="J1183" s="362"/>
      <c r="K1183" s="559">
        <f t="shared" si="34"/>
        <v>0</v>
      </c>
      <c r="L1183" s="362"/>
      <c r="M1183" s="361"/>
      <c r="N1183" s="363"/>
      <c r="O1183" s="364"/>
      <c r="P1183" s="365"/>
      <c r="Q1183" s="499"/>
      <c r="R1183" s="506"/>
    </row>
    <row r="1184" spans="1:18" x14ac:dyDescent="0.25">
      <c r="A1184" s="97"/>
      <c r="B1184" s="97"/>
      <c r="C1184" s="97"/>
      <c r="D1184" s="101"/>
      <c r="E1184" s="98"/>
      <c r="F1184" s="101"/>
      <c r="G1184" s="101"/>
      <c r="H1184" s="101"/>
      <c r="I1184" s="362"/>
      <c r="J1184" s="362"/>
      <c r="K1184" s="559">
        <f t="shared" si="34"/>
        <v>0</v>
      </c>
      <c r="L1184" s="362"/>
      <c r="M1184" s="361"/>
      <c r="N1184" s="363"/>
      <c r="O1184" s="364"/>
      <c r="P1184" s="365"/>
      <c r="Q1184" s="499"/>
      <c r="R1184" s="506"/>
    </row>
    <row r="1185" spans="1:18" x14ac:dyDescent="0.25">
      <c r="A1185" s="97"/>
      <c r="B1185" s="97"/>
      <c r="C1185" s="97"/>
      <c r="D1185" s="101"/>
      <c r="E1185" s="98"/>
      <c r="F1185" s="101"/>
      <c r="G1185" s="101"/>
      <c r="H1185" s="101"/>
      <c r="I1185" s="362"/>
      <c r="J1185" s="362"/>
      <c r="K1185" s="559">
        <f t="shared" si="34"/>
        <v>0</v>
      </c>
      <c r="L1185" s="362"/>
      <c r="M1185" s="361"/>
      <c r="N1185" s="363"/>
      <c r="O1185" s="364"/>
      <c r="P1185" s="365"/>
      <c r="Q1185" s="499"/>
      <c r="R1185" s="506"/>
    </row>
    <row r="1186" spans="1:18" x14ac:dyDescent="0.25">
      <c r="A1186" s="97"/>
      <c r="B1186" s="97"/>
      <c r="C1186" s="97"/>
      <c r="D1186" s="101"/>
      <c r="E1186" s="98"/>
      <c r="F1186" s="101"/>
      <c r="G1186" s="101"/>
      <c r="H1186" s="101"/>
      <c r="I1186" s="362"/>
      <c r="J1186" s="362"/>
      <c r="K1186" s="559">
        <f t="shared" si="34"/>
        <v>0</v>
      </c>
      <c r="L1186" s="362"/>
      <c r="M1186" s="361"/>
      <c r="N1186" s="363"/>
      <c r="O1186" s="364"/>
      <c r="P1186" s="365"/>
      <c r="Q1186" s="499"/>
      <c r="R1186" s="506"/>
    </row>
    <row r="1187" spans="1:18" x14ac:dyDescent="0.25">
      <c r="A1187" s="97"/>
      <c r="B1187" s="97"/>
      <c r="C1187" s="97"/>
      <c r="D1187" s="101"/>
      <c r="E1187" s="98"/>
      <c r="F1187" s="101"/>
      <c r="G1187" s="101"/>
      <c r="H1187" s="101"/>
      <c r="I1187" s="362"/>
      <c r="J1187" s="362"/>
      <c r="K1187" s="559">
        <f t="shared" si="34"/>
        <v>0</v>
      </c>
      <c r="L1187" s="362"/>
      <c r="M1187" s="361"/>
      <c r="N1187" s="363"/>
      <c r="O1187" s="364"/>
      <c r="P1187" s="365"/>
      <c r="Q1187" s="499"/>
      <c r="R1187" s="506"/>
    </row>
    <row r="1188" spans="1:18" x14ac:dyDescent="0.25">
      <c r="A1188" s="97"/>
      <c r="B1188" s="97"/>
      <c r="C1188" s="97"/>
      <c r="D1188" s="101"/>
      <c r="E1188" s="98"/>
      <c r="F1188" s="101"/>
      <c r="G1188" s="101"/>
      <c r="H1188" s="101"/>
      <c r="I1188" s="362"/>
      <c r="J1188" s="362"/>
      <c r="K1188" s="559">
        <f t="shared" si="34"/>
        <v>0</v>
      </c>
      <c r="L1188" s="362"/>
      <c r="M1188" s="361"/>
      <c r="N1188" s="363"/>
      <c r="O1188" s="364"/>
      <c r="P1188" s="365"/>
      <c r="Q1188" s="499"/>
      <c r="R1188" s="506"/>
    </row>
    <row r="1189" spans="1:18" x14ac:dyDescent="0.25">
      <c r="A1189" s="97"/>
      <c r="B1189" s="97"/>
      <c r="C1189" s="97"/>
      <c r="D1189" s="101"/>
      <c r="E1189" s="98"/>
      <c r="F1189" s="101"/>
      <c r="G1189" s="101"/>
      <c r="H1189" s="101"/>
      <c r="I1189" s="362"/>
      <c r="J1189" s="362"/>
      <c r="K1189" s="559">
        <f t="shared" si="34"/>
        <v>0</v>
      </c>
      <c r="L1189" s="362"/>
      <c r="M1189" s="361"/>
      <c r="N1189" s="363"/>
      <c r="O1189" s="364"/>
      <c r="P1189" s="365"/>
      <c r="Q1189" s="499"/>
      <c r="R1189" s="506"/>
    </row>
    <row r="1190" spans="1:18" x14ac:dyDescent="0.25">
      <c r="A1190" s="97"/>
      <c r="B1190" s="97"/>
      <c r="C1190" s="97"/>
      <c r="D1190" s="101"/>
      <c r="E1190" s="98"/>
      <c r="F1190" s="101"/>
      <c r="G1190" s="101"/>
      <c r="H1190" s="101"/>
      <c r="I1190" s="362"/>
      <c r="J1190" s="362"/>
      <c r="K1190" s="559">
        <f t="shared" si="34"/>
        <v>0</v>
      </c>
      <c r="L1190" s="362"/>
      <c r="M1190" s="361"/>
      <c r="N1190" s="363"/>
      <c r="O1190" s="364"/>
      <c r="P1190" s="365"/>
      <c r="Q1190" s="499"/>
      <c r="R1190" s="506"/>
    </row>
    <row r="1191" spans="1:18" x14ac:dyDescent="0.25">
      <c r="A1191" s="97"/>
      <c r="B1191" s="97"/>
      <c r="C1191" s="97"/>
      <c r="D1191" s="101"/>
      <c r="E1191" s="98"/>
      <c r="F1191" s="101"/>
      <c r="G1191" s="101"/>
      <c r="H1191" s="101"/>
      <c r="I1191" s="362"/>
      <c r="J1191" s="362"/>
      <c r="K1191" s="559">
        <f t="shared" si="34"/>
        <v>0</v>
      </c>
      <c r="L1191" s="362"/>
      <c r="M1191" s="361"/>
      <c r="N1191" s="363"/>
      <c r="O1191" s="364"/>
      <c r="P1191" s="365"/>
      <c r="Q1191" s="499"/>
      <c r="R1191" s="506"/>
    </row>
    <row r="1192" spans="1:18" x14ac:dyDescent="0.25">
      <c r="A1192" s="97"/>
      <c r="B1192" s="97"/>
      <c r="C1192" s="97"/>
      <c r="D1192" s="101"/>
      <c r="E1192" s="98"/>
      <c r="F1192" s="101"/>
      <c r="G1192" s="101"/>
      <c r="H1192" s="101"/>
      <c r="I1192" s="362"/>
      <c r="J1192" s="362"/>
      <c r="K1192" s="559">
        <f t="shared" si="34"/>
        <v>0</v>
      </c>
      <c r="L1192" s="362"/>
      <c r="M1192" s="361"/>
      <c r="N1192" s="363"/>
      <c r="O1192" s="364"/>
      <c r="P1192" s="365"/>
      <c r="Q1192" s="499"/>
      <c r="R1192" s="506"/>
    </row>
    <row r="1193" spans="1:18" x14ac:dyDescent="0.25">
      <c r="A1193" s="97"/>
      <c r="B1193" s="97"/>
      <c r="C1193" s="97"/>
      <c r="D1193" s="101"/>
      <c r="E1193" s="98"/>
      <c r="F1193" s="101"/>
      <c r="G1193" s="101"/>
      <c r="H1193" s="101"/>
      <c r="I1193" s="362"/>
      <c r="J1193" s="362"/>
      <c r="K1193" s="559">
        <f t="shared" si="34"/>
        <v>0</v>
      </c>
      <c r="L1193" s="362"/>
      <c r="M1193" s="361"/>
      <c r="N1193" s="363"/>
      <c r="O1193" s="364"/>
      <c r="P1193" s="365"/>
      <c r="Q1193" s="499"/>
      <c r="R1193" s="506"/>
    </row>
    <row r="1194" spans="1:18" x14ac:dyDescent="0.25">
      <c r="A1194" s="97"/>
      <c r="B1194" s="97"/>
      <c r="C1194" s="97"/>
      <c r="D1194" s="101"/>
      <c r="E1194" s="98"/>
      <c r="F1194" s="101"/>
      <c r="G1194" s="101"/>
      <c r="H1194" s="101"/>
      <c r="I1194" s="362"/>
      <c r="J1194" s="362"/>
      <c r="K1194" s="559">
        <f t="shared" si="34"/>
        <v>0</v>
      </c>
      <c r="L1194" s="362"/>
      <c r="M1194" s="361"/>
      <c r="N1194" s="363"/>
      <c r="O1194" s="364"/>
      <c r="P1194" s="365"/>
      <c r="Q1194" s="499"/>
      <c r="R1194" s="506"/>
    </row>
    <row r="1195" spans="1:18" x14ac:dyDescent="0.25">
      <c r="A1195" s="97"/>
      <c r="B1195" s="97"/>
      <c r="C1195" s="97"/>
      <c r="D1195" s="101"/>
      <c r="E1195" s="98"/>
      <c r="F1195" s="101"/>
      <c r="G1195" s="101"/>
      <c r="H1195" s="101"/>
      <c r="I1195" s="362"/>
      <c r="J1195" s="362"/>
      <c r="K1195" s="559">
        <f t="shared" si="34"/>
        <v>0</v>
      </c>
      <c r="L1195" s="362"/>
      <c r="M1195" s="361"/>
      <c r="N1195" s="363"/>
      <c r="O1195" s="364"/>
      <c r="P1195" s="365"/>
      <c r="Q1195" s="499"/>
      <c r="R1195" s="506"/>
    </row>
    <row r="1196" spans="1:18" x14ac:dyDescent="0.25">
      <c r="A1196" s="97"/>
      <c r="B1196" s="97"/>
      <c r="C1196" s="97"/>
      <c r="D1196" s="101"/>
      <c r="E1196" s="98"/>
      <c r="F1196" s="101"/>
      <c r="G1196" s="101"/>
      <c r="H1196" s="101"/>
      <c r="I1196" s="362"/>
      <c r="J1196" s="362"/>
      <c r="K1196" s="559">
        <f t="shared" si="34"/>
        <v>0</v>
      </c>
      <c r="L1196" s="362"/>
      <c r="M1196" s="361"/>
      <c r="N1196" s="363"/>
      <c r="O1196" s="364"/>
      <c r="P1196" s="365"/>
      <c r="Q1196" s="499"/>
      <c r="R1196" s="506"/>
    </row>
    <row r="1197" spans="1:18" x14ac:dyDescent="0.25">
      <c r="A1197" s="97"/>
      <c r="B1197" s="97"/>
      <c r="C1197" s="97"/>
      <c r="D1197" s="101"/>
      <c r="E1197" s="98"/>
      <c r="F1197" s="101"/>
      <c r="G1197" s="101"/>
      <c r="H1197" s="101"/>
      <c r="I1197" s="362"/>
      <c r="J1197" s="362"/>
      <c r="K1197" s="559">
        <f t="shared" si="34"/>
        <v>0</v>
      </c>
      <c r="L1197" s="362"/>
      <c r="M1197" s="361"/>
      <c r="N1197" s="363"/>
      <c r="O1197" s="364"/>
      <c r="P1197" s="365"/>
      <c r="Q1197" s="499"/>
      <c r="R1197" s="506"/>
    </row>
    <row r="1198" spans="1:18" x14ac:dyDescent="0.25">
      <c r="A1198" s="97"/>
      <c r="B1198" s="97"/>
      <c r="C1198" s="97"/>
      <c r="D1198" s="101"/>
      <c r="E1198" s="98"/>
      <c r="F1198" s="101"/>
      <c r="G1198" s="101"/>
      <c r="H1198" s="101"/>
      <c r="I1198" s="362"/>
      <c r="J1198" s="362"/>
      <c r="K1198" s="559">
        <f t="shared" si="34"/>
        <v>0</v>
      </c>
      <c r="L1198" s="362"/>
      <c r="M1198" s="361"/>
      <c r="N1198" s="363"/>
      <c r="O1198" s="364"/>
      <c r="P1198" s="365"/>
      <c r="Q1198" s="499"/>
      <c r="R1198" s="506"/>
    </row>
    <row r="1199" spans="1:18" x14ac:dyDescent="0.25">
      <c r="A1199" s="97"/>
      <c r="B1199" s="97"/>
      <c r="C1199" s="97"/>
      <c r="D1199" s="101"/>
      <c r="E1199" s="98"/>
      <c r="F1199" s="101"/>
      <c r="G1199" s="101"/>
      <c r="H1199" s="101"/>
      <c r="I1199" s="362"/>
      <c r="J1199" s="362"/>
      <c r="K1199" s="559">
        <f t="shared" si="34"/>
        <v>0</v>
      </c>
      <c r="L1199" s="362"/>
      <c r="M1199" s="361"/>
      <c r="N1199" s="363"/>
      <c r="O1199" s="364"/>
      <c r="P1199" s="365"/>
      <c r="Q1199" s="499"/>
      <c r="R1199" s="506"/>
    </row>
    <row r="1200" spans="1:18" x14ac:dyDescent="0.25">
      <c r="A1200" s="97"/>
      <c r="B1200" s="97"/>
      <c r="C1200" s="97"/>
      <c r="D1200" s="101"/>
      <c r="E1200" s="98"/>
      <c r="F1200" s="101"/>
      <c r="G1200" s="101"/>
      <c r="H1200" s="101"/>
      <c r="I1200" s="362"/>
      <c r="J1200" s="362"/>
      <c r="K1200" s="559">
        <f t="shared" si="34"/>
        <v>0</v>
      </c>
      <c r="L1200" s="362"/>
      <c r="M1200" s="361"/>
      <c r="N1200" s="363"/>
      <c r="O1200" s="364"/>
      <c r="P1200" s="365"/>
      <c r="Q1200" s="499"/>
      <c r="R1200" s="506"/>
    </row>
    <row r="1201" spans="1:18" x14ac:dyDescent="0.25">
      <c r="A1201" s="97"/>
      <c r="B1201" s="97"/>
      <c r="C1201" s="97"/>
      <c r="D1201" s="101"/>
      <c r="E1201" s="98"/>
      <c r="F1201" s="101"/>
      <c r="G1201" s="101"/>
      <c r="H1201" s="101"/>
      <c r="I1201" s="362"/>
      <c r="J1201" s="362"/>
      <c r="K1201" s="559">
        <f t="shared" si="34"/>
        <v>0</v>
      </c>
      <c r="L1201" s="362"/>
      <c r="M1201" s="361"/>
      <c r="N1201" s="363"/>
      <c r="O1201" s="364"/>
      <c r="P1201" s="365"/>
      <c r="Q1201" s="499"/>
      <c r="R1201" s="506"/>
    </row>
    <row r="1202" spans="1:18" x14ac:dyDescent="0.25">
      <c r="A1202" s="97"/>
      <c r="B1202" s="97"/>
      <c r="C1202" s="97"/>
      <c r="D1202" s="101"/>
      <c r="E1202" s="98"/>
      <c r="F1202" s="101"/>
      <c r="G1202" s="101"/>
      <c r="H1202" s="101"/>
      <c r="I1202" s="362"/>
      <c r="J1202" s="362"/>
      <c r="K1202" s="559">
        <f t="shared" si="34"/>
        <v>0</v>
      </c>
      <c r="L1202" s="362"/>
      <c r="M1202" s="361"/>
      <c r="N1202" s="363"/>
      <c r="O1202" s="364"/>
      <c r="P1202" s="365"/>
      <c r="Q1202" s="499"/>
      <c r="R1202" s="506"/>
    </row>
    <row r="1203" spans="1:18" x14ac:dyDescent="0.25">
      <c r="A1203" s="97"/>
      <c r="B1203" s="97"/>
      <c r="C1203" s="97"/>
      <c r="D1203" s="101"/>
      <c r="E1203" s="98"/>
      <c r="F1203" s="101"/>
      <c r="G1203" s="101"/>
      <c r="H1203" s="101"/>
      <c r="I1203" s="362"/>
      <c r="J1203" s="362"/>
      <c r="K1203" s="559">
        <f t="shared" si="34"/>
        <v>0</v>
      </c>
      <c r="L1203" s="362"/>
      <c r="M1203" s="361"/>
      <c r="N1203" s="363"/>
      <c r="O1203" s="364"/>
      <c r="P1203" s="365"/>
      <c r="Q1203" s="499"/>
      <c r="R1203" s="506"/>
    </row>
    <row r="1204" spans="1:18" x14ac:dyDescent="0.25">
      <c r="A1204" s="97"/>
      <c r="B1204" s="97"/>
      <c r="C1204" s="97"/>
      <c r="D1204" s="101"/>
      <c r="E1204" s="98"/>
      <c r="F1204" s="101"/>
      <c r="G1204" s="101"/>
      <c r="H1204" s="101"/>
      <c r="I1204" s="362"/>
      <c r="J1204" s="362"/>
      <c r="K1204" s="559">
        <f t="shared" si="34"/>
        <v>0</v>
      </c>
      <c r="L1204" s="362"/>
      <c r="M1204" s="361"/>
      <c r="N1204" s="363"/>
      <c r="O1204" s="364"/>
      <c r="P1204" s="365"/>
      <c r="Q1204" s="499"/>
      <c r="R1204" s="506"/>
    </row>
    <row r="1205" spans="1:18" x14ac:dyDescent="0.25">
      <c r="A1205" s="97"/>
      <c r="B1205" s="97"/>
      <c r="C1205" s="97"/>
      <c r="D1205" s="101"/>
      <c r="E1205" s="98"/>
      <c r="F1205" s="101"/>
      <c r="G1205" s="101"/>
      <c r="H1205" s="101"/>
      <c r="I1205" s="362"/>
      <c r="J1205" s="362"/>
      <c r="K1205" s="559">
        <f t="shared" si="34"/>
        <v>0</v>
      </c>
      <c r="L1205" s="362"/>
      <c r="M1205" s="361"/>
      <c r="N1205" s="363"/>
      <c r="O1205" s="364"/>
      <c r="P1205" s="365"/>
      <c r="Q1205" s="499"/>
      <c r="R1205" s="506"/>
    </row>
    <row r="1206" spans="1:18" x14ac:dyDescent="0.25">
      <c r="A1206" s="97"/>
      <c r="B1206" s="97"/>
      <c r="C1206" s="97"/>
      <c r="D1206" s="101"/>
      <c r="E1206" s="98"/>
      <c r="F1206" s="101"/>
      <c r="G1206" s="101"/>
      <c r="H1206" s="101"/>
      <c r="I1206" s="362"/>
      <c r="J1206" s="362"/>
      <c r="K1206" s="559">
        <f t="shared" si="34"/>
        <v>0</v>
      </c>
      <c r="L1206" s="362"/>
      <c r="M1206" s="361"/>
      <c r="N1206" s="363"/>
      <c r="O1206" s="364"/>
      <c r="P1206" s="365"/>
      <c r="Q1206" s="499"/>
      <c r="R1206" s="506"/>
    </row>
    <row r="1207" spans="1:18" x14ac:dyDescent="0.25">
      <c r="A1207" s="97"/>
      <c r="B1207" s="97"/>
      <c r="C1207" s="97"/>
      <c r="D1207" s="101"/>
      <c r="E1207" s="98"/>
      <c r="F1207" s="101"/>
      <c r="G1207" s="101"/>
      <c r="H1207" s="101"/>
      <c r="I1207" s="362"/>
      <c r="J1207" s="362"/>
      <c r="K1207" s="559">
        <f t="shared" si="34"/>
        <v>0</v>
      </c>
      <c r="L1207" s="362"/>
      <c r="M1207" s="361"/>
      <c r="N1207" s="363"/>
      <c r="O1207" s="364"/>
      <c r="P1207" s="365"/>
      <c r="Q1207" s="499"/>
      <c r="R1207" s="506"/>
    </row>
    <row r="1208" spans="1:18" x14ac:dyDescent="0.25">
      <c r="A1208" s="97"/>
      <c r="B1208" s="97"/>
      <c r="C1208" s="97"/>
      <c r="D1208" s="101"/>
      <c r="E1208" s="98"/>
      <c r="F1208" s="101"/>
      <c r="G1208" s="101"/>
      <c r="H1208" s="101"/>
      <c r="I1208" s="362"/>
      <c r="J1208" s="362"/>
      <c r="K1208" s="559">
        <f t="shared" si="34"/>
        <v>0</v>
      </c>
      <c r="L1208" s="362"/>
      <c r="M1208" s="361"/>
      <c r="N1208" s="363"/>
      <c r="O1208" s="364"/>
      <c r="P1208" s="365"/>
      <c r="Q1208" s="499"/>
      <c r="R1208" s="506"/>
    </row>
    <row r="1209" spans="1:18" x14ac:dyDescent="0.25">
      <c r="A1209" s="97"/>
      <c r="B1209" s="97"/>
      <c r="C1209" s="97"/>
      <c r="D1209" s="101"/>
      <c r="E1209" s="98"/>
      <c r="F1209" s="101"/>
      <c r="G1209" s="101"/>
      <c r="H1209" s="101"/>
      <c r="I1209" s="362"/>
      <c r="J1209" s="362"/>
      <c r="K1209" s="559">
        <f t="shared" si="34"/>
        <v>0</v>
      </c>
      <c r="L1209" s="362"/>
      <c r="M1209" s="361"/>
      <c r="N1209" s="363"/>
      <c r="O1209" s="364"/>
      <c r="P1209" s="365"/>
      <c r="Q1209" s="499"/>
      <c r="R1209" s="506"/>
    </row>
    <row r="1210" spans="1:18" x14ac:dyDescent="0.25">
      <c r="A1210" s="97"/>
      <c r="B1210" s="97"/>
      <c r="C1210" s="97"/>
      <c r="D1210" s="101"/>
      <c r="E1210" s="98"/>
      <c r="F1210" s="101"/>
      <c r="G1210" s="101"/>
      <c r="H1210" s="101"/>
      <c r="I1210" s="362"/>
      <c r="J1210" s="362"/>
      <c r="K1210" s="559">
        <f t="shared" si="34"/>
        <v>0</v>
      </c>
      <c r="L1210" s="362"/>
      <c r="M1210" s="361"/>
      <c r="N1210" s="363"/>
      <c r="O1210" s="364"/>
      <c r="P1210" s="365"/>
      <c r="Q1210" s="499"/>
      <c r="R1210" s="506"/>
    </row>
    <row r="1211" spans="1:18" x14ac:dyDescent="0.25">
      <c r="A1211" s="97"/>
      <c r="B1211" s="97"/>
      <c r="C1211" s="97"/>
      <c r="D1211" s="101"/>
      <c r="E1211" s="98"/>
      <c r="F1211" s="101"/>
      <c r="G1211" s="101"/>
      <c r="H1211" s="101"/>
      <c r="I1211" s="362"/>
      <c r="J1211" s="362"/>
      <c r="K1211" s="559">
        <f t="shared" si="34"/>
        <v>0</v>
      </c>
      <c r="L1211" s="362"/>
      <c r="M1211" s="361"/>
      <c r="N1211" s="363"/>
      <c r="O1211" s="364"/>
      <c r="P1211" s="365"/>
      <c r="Q1211" s="499"/>
      <c r="R1211" s="506"/>
    </row>
    <row r="1212" spans="1:18" x14ac:dyDescent="0.25">
      <c r="A1212" s="97"/>
      <c r="B1212" s="97"/>
      <c r="C1212" s="97"/>
      <c r="D1212" s="101"/>
      <c r="E1212" s="98"/>
      <c r="F1212" s="101"/>
      <c r="G1212" s="101"/>
      <c r="H1212" s="101"/>
      <c r="I1212" s="362"/>
      <c r="J1212" s="362"/>
      <c r="K1212" s="559">
        <f t="shared" si="34"/>
        <v>0</v>
      </c>
      <c r="L1212" s="362"/>
      <c r="M1212" s="361"/>
      <c r="N1212" s="363"/>
      <c r="O1212" s="364"/>
      <c r="P1212" s="365"/>
      <c r="Q1212" s="499"/>
      <c r="R1212" s="506"/>
    </row>
    <row r="1213" spans="1:18" x14ac:dyDescent="0.25">
      <c r="A1213" s="97"/>
      <c r="B1213" s="97"/>
      <c r="C1213" s="97"/>
      <c r="D1213" s="101"/>
      <c r="E1213" s="98"/>
      <c r="F1213" s="101"/>
      <c r="G1213" s="101"/>
      <c r="H1213" s="101"/>
      <c r="I1213" s="362"/>
      <c r="J1213" s="362"/>
      <c r="K1213" s="559">
        <f t="shared" si="34"/>
        <v>0</v>
      </c>
      <c r="L1213" s="362"/>
      <c r="M1213" s="361"/>
      <c r="N1213" s="363"/>
      <c r="O1213" s="364"/>
      <c r="P1213" s="365"/>
      <c r="Q1213" s="499"/>
      <c r="R1213" s="506"/>
    </row>
    <row r="1214" spans="1:18" x14ac:dyDescent="0.25">
      <c r="A1214" s="97"/>
      <c r="B1214" s="97"/>
      <c r="C1214" s="97"/>
      <c r="D1214" s="101"/>
      <c r="E1214" s="98"/>
      <c r="F1214" s="101"/>
      <c r="G1214" s="101"/>
      <c r="H1214" s="101"/>
      <c r="I1214" s="362"/>
      <c r="J1214" s="362"/>
      <c r="K1214" s="559">
        <f t="shared" si="34"/>
        <v>0</v>
      </c>
      <c r="L1214" s="362"/>
      <c r="M1214" s="361"/>
      <c r="N1214" s="363"/>
      <c r="O1214" s="364"/>
      <c r="P1214" s="365"/>
      <c r="Q1214" s="499"/>
      <c r="R1214" s="506"/>
    </row>
    <row r="1215" spans="1:18" x14ac:dyDescent="0.25">
      <c r="A1215" s="97"/>
      <c r="B1215" s="97"/>
      <c r="C1215" s="97"/>
      <c r="D1215" s="101"/>
      <c r="E1215" s="98"/>
      <c r="F1215" s="101"/>
      <c r="G1215" s="101"/>
      <c r="H1215" s="101"/>
      <c r="I1215" s="362"/>
      <c r="J1215" s="362"/>
      <c r="K1215" s="559">
        <f t="shared" si="34"/>
        <v>0</v>
      </c>
      <c r="L1215" s="362"/>
      <c r="M1215" s="361"/>
      <c r="N1215" s="363"/>
      <c r="O1215" s="364"/>
      <c r="P1215" s="365"/>
      <c r="Q1215" s="499"/>
      <c r="R1215" s="506"/>
    </row>
    <row r="1216" spans="1:18" x14ac:dyDescent="0.25">
      <c r="A1216" s="97"/>
      <c r="B1216" s="97"/>
      <c r="C1216" s="97"/>
      <c r="D1216" s="101"/>
      <c r="E1216" s="98"/>
      <c r="F1216" s="101"/>
      <c r="G1216" s="101"/>
      <c r="H1216" s="101"/>
      <c r="I1216" s="362"/>
      <c r="J1216" s="362"/>
      <c r="K1216" s="559">
        <f t="shared" si="34"/>
        <v>0</v>
      </c>
      <c r="L1216" s="362"/>
      <c r="M1216" s="361"/>
      <c r="N1216" s="363"/>
      <c r="O1216" s="364"/>
      <c r="P1216" s="365"/>
      <c r="Q1216" s="499"/>
      <c r="R1216" s="506"/>
    </row>
    <row r="1217" spans="1:18" x14ac:dyDescent="0.25">
      <c r="A1217" s="97"/>
      <c r="B1217" s="97"/>
      <c r="C1217" s="97"/>
      <c r="D1217" s="101"/>
      <c r="E1217" s="98"/>
      <c r="F1217" s="101"/>
      <c r="G1217" s="101"/>
      <c r="H1217" s="101"/>
      <c r="I1217" s="362"/>
      <c r="J1217" s="362"/>
      <c r="K1217" s="559">
        <f t="shared" si="34"/>
        <v>0</v>
      </c>
      <c r="L1217" s="362"/>
      <c r="M1217" s="361"/>
      <c r="N1217" s="363"/>
      <c r="O1217" s="364"/>
      <c r="P1217" s="365"/>
      <c r="Q1217" s="499"/>
      <c r="R1217" s="506"/>
    </row>
    <row r="1218" spans="1:18" x14ac:dyDescent="0.25">
      <c r="A1218" s="97"/>
      <c r="B1218" s="97"/>
      <c r="C1218" s="97"/>
      <c r="D1218" s="101"/>
      <c r="E1218" s="98"/>
      <c r="F1218" s="101"/>
      <c r="G1218" s="101"/>
      <c r="H1218" s="101"/>
      <c r="I1218" s="362"/>
      <c r="J1218" s="362"/>
      <c r="K1218" s="559">
        <f t="shared" si="34"/>
        <v>0</v>
      </c>
      <c r="L1218" s="362"/>
      <c r="M1218" s="361"/>
      <c r="N1218" s="363"/>
      <c r="O1218" s="364"/>
      <c r="P1218" s="365"/>
      <c r="Q1218" s="499"/>
      <c r="R1218" s="506"/>
    </row>
    <row r="1219" spans="1:18" x14ac:dyDescent="0.25">
      <c r="A1219" s="97"/>
      <c r="B1219" s="97"/>
      <c r="C1219" s="97"/>
      <c r="D1219" s="101"/>
      <c r="E1219" s="98"/>
      <c r="F1219" s="101"/>
      <c r="G1219" s="101"/>
      <c r="H1219" s="101"/>
      <c r="I1219" s="362"/>
      <c r="J1219" s="362"/>
      <c r="K1219" s="559">
        <f t="shared" si="34"/>
        <v>0</v>
      </c>
      <c r="L1219" s="362"/>
      <c r="M1219" s="361"/>
      <c r="N1219" s="363"/>
      <c r="O1219" s="364"/>
      <c r="P1219" s="365"/>
      <c r="Q1219" s="499"/>
      <c r="R1219" s="506"/>
    </row>
    <row r="1220" spans="1:18" x14ac:dyDescent="0.25">
      <c r="A1220" s="97"/>
      <c r="B1220" s="97"/>
      <c r="C1220" s="97"/>
      <c r="D1220" s="101"/>
      <c r="E1220" s="98"/>
      <c r="F1220" s="101"/>
      <c r="G1220" s="101"/>
      <c r="H1220" s="101"/>
      <c r="I1220" s="362"/>
      <c r="J1220" s="362"/>
      <c r="K1220" s="559">
        <f t="shared" si="34"/>
        <v>0</v>
      </c>
      <c r="L1220" s="362"/>
      <c r="M1220" s="361"/>
      <c r="N1220" s="363"/>
      <c r="O1220" s="364"/>
      <c r="P1220" s="365"/>
      <c r="Q1220" s="499"/>
      <c r="R1220" s="506"/>
    </row>
    <row r="1221" spans="1:18" x14ac:dyDescent="0.25">
      <c r="A1221" s="97"/>
      <c r="B1221" s="97"/>
      <c r="C1221" s="97"/>
      <c r="D1221" s="101"/>
      <c r="E1221" s="98"/>
      <c r="F1221" s="101"/>
      <c r="G1221" s="101"/>
      <c r="H1221" s="101"/>
      <c r="I1221" s="362"/>
      <c r="J1221" s="362"/>
      <c r="K1221" s="559">
        <f t="shared" si="34"/>
        <v>0</v>
      </c>
      <c r="L1221" s="362"/>
      <c r="M1221" s="361"/>
      <c r="N1221" s="363"/>
      <c r="O1221" s="364"/>
      <c r="P1221" s="365"/>
      <c r="Q1221" s="499"/>
      <c r="R1221" s="506"/>
    </row>
    <row r="1222" spans="1:18" x14ac:dyDescent="0.25">
      <c r="A1222" s="97"/>
      <c r="B1222" s="97"/>
      <c r="C1222" s="97"/>
      <c r="D1222" s="101"/>
      <c r="E1222" s="98"/>
      <c r="F1222" s="101"/>
      <c r="G1222" s="101"/>
      <c r="H1222" s="101"/>
      <c r="I1222" s="362"/>
      <c r="J1222" s="362"/>
      <c r="K1222" s="559">
        <f t="shared" si="34"/>
        <v>0</v>
      </c>
      <c r="L1222" s="362"/>
      <c r="M1222" s="361"/>
      <c r="N1222" s="363"/>
      <c r="O1222" s="364"/>
      <c r="P1222" s="365"/>
      <c r="Q1222" s="499"/>
      <c r="R1222" s="506"/>
    </row>
    <row r="1223" spans="1:18" x14ac:dyDescent="0.25">
      <c r="A1223" s="97"/>
      <c r="B1223" s="97"/>
      <c r="C1223" s="97"/>
      <c r="D1223" s="101"/>
      <c r="E1223" s="98"/>
      <c r="F1223" s="101"/>
      <c r="G1223" s="101"/>
      <c r="H1223" s="101"/>
      <c r="I1223" s="362"/>
      <c r="J1223" s="362"/>
      <c r="K1223" s="559">
        <f t="shared" si="34"/>
        <v>0</v>
      </c>
      <c r="L1223" s="362"/>
      <c r="M1223" s="361"/>
      <c r="N1223" s="363"/>
      <c r="O1223" s="364"/>
      <c r="P1223" s="365"/>
      <c r="Q1223" s="499"/>
      <c r="R1223" s="506"/>
    </row>
    <row r="1224" spans="1:18" x14ac:dyDescent="0.25">
      <c r="A1224" s="97"/>
      <c r="B1224" s="97"/>
      <c r="C1224" s="97"/>
      <c r="D1224" s="101"/>
      <c r="E1224" s="98"/>
      <c r="F1224" s="101"/>
      <c r="G1224" s="101"/>
      <c r="H1224" s="101"/>
      <c r="I1224" s="362"/>
      <c r="J1224" s="362"/>
      <c r="K1224" s="559">
        <f t="shared" si="34"/>
        <v>0</v>
      </c>
      <c r="L1224" s="362"/>
      <c r="M1224" s="361"/>
      <c r="N1224" s="363"/>
      <c r="O1224" s="364"/>
      <c r="P1224" s="365"/>
      <c r="Q1224" s="499"/>
      <c r="R1224" s="506"/>
    </row>
    <row r="1225" spans="1:18" x14ac:dyDescent="0.25">
      <c r="A1225" s="97"/>
      <c r="B1225" s="97"/>
      <c r="C1225" s="97"/>
      <c r="D1225" s="101"/>
      <c r="E1225" s="98"/>
      <c r="F1225" s="101"/>
      <c r="G1225" s="101"/>
      <c r="H1225" s="101"/>
      <c r="I1225" s="362"/>
      <c r="J1225" s="362"/>
      <c r="K1225" s="559">
        <f t="shared" si="34"/>
        <v>0</v>
      </c>
      <c r="L1225" s="362"/>
      <c r="M1225" s="361"/>
      <c r="N1225" s="363"/>
      <c r="O1225" s="364"/>
      <c r="P1225" s="365"/>
      <c r="Q1225" s="499"/>
      <c r="R1225" s="506"/>
    </row>
    <row r="1226" spans="1:18" x14ac:dyDescent="0.25">
      <c r="A1226" s="97"/>
      <c r="B1226" s="97"/>
      <c r="C1226" s="97"/>
      <c r="D1226" s="101"/>
      <c r="E1226" s="98"/>
      <c r="F1226" s="101"/>
      <c r="G1226" s="101"/>
      <c r="H1226" s="101"/>
      <c r="I1226" s="362"/>
      <c r="J1226" s="362"/>
      <c r="K1226" s="559">
        <f t="shared" si="34"/>
        <v>0</v>
      </c>
      <c r="L1226" s="362"/>
      <c r="M1226" s="361"/>
      <c r="N1226" s="363"/>
      <c r="O1226" s="364"/>
      <c r="P1226" s="365"/>
      <c r="Q1226" s="499"/>
      <c r="R1226" s="506"/>
    </row>
    <row r="1227" spans="1:18" x14ac:dyDescent="0.25">
      <c r="A1227" s="97"/>
      <c r="B1227" s="97"/>
      <c r="C1227" s="97"/>
      <c r="D1227" s="101"/>
      <c r="E1227" s="98"/>
      <c r="F1227" s="101"/>
      <c r="G1227" s="101"/>
      <c r="H1227" s="101"/>
      <c r="I1227" s="362"/>
      <c r="J1227" s="362"/>
      <c r="K1227" s="559">
        <f t="shared" si="34"/>
        <v>0</v>
      </c>
      <c r="L1227" s="362"/>
      <c r="M1227" s="361"/>
      <c r="N1227" s="363"/>
      <c r="O1227" s="364"/>
      <c r="P1227" s="365"/>
      <c r="Q1227" s="499"/>
      <c r="R1227" s="506"/>
    </row>
    <row r="1228" spans="1:18" x14ac:dyDescent="0.25">
      <c r="A1228" s="97"/>
      <c r="B1228" s="97"/>
      <c r="C1228" s="97"/>
      <c r="D1228" s="101"/>
      <c r="E1228" s="98"/>
      <c r="F1228" s="101"/>
      <c r="G1228" s="101"/>
      <c r="H1228" s="101"/>
      <c r="I1228" s="362"/>
      <c r="J1228" s="362"/>
      <c r="K1228" s="559">
        <f t="shared" ref="K1228:K1291" si="35">H1228-J1228</f>
        <v>0</v>
      </c>
      <c r="L1228" s="362"/>
      <c r="M1228" s="361"/>
      <c r="N1228" s="363"/>
      <c r="O1228" s="364"/>
      <c r="P1228" s="365"/>
      <c r="Q1228" s="499"/>
      <c r="R1228" s="506"/>
    </row>
    <row r="1229" spans="1:18" x14ac:dyDescent="0.25">
      <c r="A1229" s="97"/>
      <c r="B1229" s="97"/>
      <c r="C1229" s="97"/>
      <c r="D1229" s="101"/>
      <c r="E1229" s="98"/>
      <c r="F1229" s="101"/>
      <c r="G1229" s="101"/>
      <c r="H1229" s="101"/>
      <c r="I1229" s="362"/>
      <c r="J1229" s="362"/>
      <c r="K1229" s="559">
        <f t="shared" si="35"/>
        <v>0</v>
      </c>
      <c r="L1229" s="362"/>
      <c r="M1229" s="361"/>
      <c r="N1229" s="363"/>
      <c r="O1229" s="364"/>
      <c r="P1229" s="365"/>
      <c r="Q1229" s="499"/>
      <c r="R1229" s="506"/>
    </row>
    <row r="1230" spans="1:18" x14ac:dyDescent="0.25">
      <c r="A1230" s="97"/>
      <c r="B1230" s="97"/>
      <c r="C1230" s="97"/>
      <c r="D1230" s="101"/>
      <c r="E1230" s="98"/>
      <c r="F1230" s="101"/>
      <c r="G1230" s="101"/>
      <c r="H1230" s="101"/>
      <c r="I1230" s="362"/>
      <c r="J1230" s="362"/>
      <c r="K1230" s="559">
        <f t="shared" si="35"/>
        <v>0</v>
      </c>
      <c r="L1230" s="362"/>
      <c r="M1230" s="361"/>
      <c r="N1230" s="363"/>
      <c r="O1230" s="364"/>
      <c r="P1230" s="365"/>
      <c r="Q1230" s="499"/>
      <c r="R1230" s="506"/>
    </row>
    <row r="1231" spans="1:18" x14ac:dyDescent="0.25">
      <c r="A1231" s="97"/>
      <c r="B1231" s="97"/>
      <c r="C1231" s="97"/>
      <c r="D1231" s="101"/>
      <c r="E1231" s="98"/>
      <c r="F1231" s="101"/>
      <c r="G1231" s="101"/>
      <c r="H1231" s="101"/>
      <c r="I1231" s="362"/>
      <c r="J1231" s="362"/>
      <c r="K1231" s="559">
        <f t="shared" si="35"/>
        <v>0</v>
      </c>
      <c r="L1231" s="362"/>
      <c r="M1231" s="361"/>
      <c r="N1231" s="363"/>
      <c r="O1231" s="364"/>
      <c r="P1231" s="365"/>
      <c r="Q1231" s="499"/>
      <c r="R1231" s="506"/>
    </row>
    <row r="1232" spans="1:18" x14ac:dyDescent="0.25">
      <c r="A1232" s="97"/>
      <c r="B1232" s="97"/>
      <c r="C1232" s="97"/>
      <c r="D1232" s="101"/>
      <c r="E1232" s="98"/>
      <c r="F1232" s="101"/>
      <c r="G1232" s="101"/>
      <c r="H1232" s="101"/>
      <c r="I1232" s="362"/>
      <c r="J1232" s="362"/>
      <c r="K1232" s="559">
        <f t="shared" si="35"/>
        <v>0</v>
      </c>
      <c r="L1232" s="362"/>
      <c r="M1232" s="361"/>
      <c r="N1232" s="363"/>
      <c r="O1232" s="364"/>
      <c r="P1232" s="365"/>
      <c r="Q1232" s="499"/>
      <c r="R1232" s="506"/>
    </row>
    <row r="1233" spans="1:18" x14ac:dyDescent="0.25">
      <c r="A1233" s="97"/>
      <c r="B1233" s="97"/>
      <c r="C1233" s="97"/>
      <c r="D1233" s="101"/>
      <c r="E1233" s="98"/>
      <c r="F1233" s="101"/>
      <c r="G1233" s="101"/>
      <c r="H1233" s="101"/>
      <c r="I1233" s="362"/>
      <c r="J1233" s="362"/>
      <c r="K1233" s="559">
        <f t="shared" si="35"/>
        <v>0</v>
      </c>
      <c r="L1233" s="362"/>
      <c r="M1233" s="361"/>
      <c r="N1233" s="363"/>
      <c r="O1233" s="364"/>
      <c r="P1233" s="365"/>
      <c r="Q1233" s="499"/>
      <c r="R1233" s="506"/>
    </row>
    <row r="1234" spans="1:18" x14ac:dyDescent="0.25">
      <c r="A1234" s="97"/>
      <c r="B1234" s="97"/>
      <c r="C1234" s="97"/>
      <c r="D1234" s="101"/>
      <c r="E1234" s="98"/>
      <c r="F1234" s="101"/>
      <c r="G1234" s="101"/>
      <c r="H1234" s="101"/>
      <c r="I1234" s="362"/>
      <c r="J1234" s="362"/>
      <c r="K1234" s="559">
        <f t="shared" si="35"/>
        <v>0</v>
      </c>
      <c r="L1234" s="362"/>
      <c r="M1234" s="361"/>
      <c r="N1234" s="363"/>
      <c r="O1234" s="364"/>
      <c r="P1234" s="365"/>
      <c r="Q1234" s="499"/>
      <c r="R1234" s="506"/>
    </row>
    <row r="1235" spans="1:18" x14ac:dyDescent="0.25">
      <c r="A1235" s="97"/>
      <c r="B1235" s="97"/>
      <c r="C1235" s="97"/>
      <c r="D1235" s="101"/>
      <c r="E1235" s="98"/>
      <c r="F1235" s="101"/>
      <c r="G1235" s="101"/>
      <c r="H1235" s="101"/>
      <c r="I1235" s="362"/>
      <c r="J1235" s="362"/>
      <c r="K1235" s="559">
        <f t="shared" si="35"/>
        <v>0</v>
      </c>
      <c r="L1235" s="362"/>
      <c r="M1235" s="361"/>
      <c r="N1235" s="363"/>
      <c r="O1235" s="364"/>
      <c r="P1235" s="365"/>
      <c r="Q1235" s="499"/>
      <c r="R1235" s="506"/>
    </row>
    <row r="1236" spans="1:18" x14ac:dyDescent="0.25">
      <c r="A1236" s="97"/>
      <c r="B1236" s="97"/>
      <c r="C1236" s="97"/>
      <c r="D1236" s="101"/>
      <c r="E1236" s="98"/>
      <c r="F1236" s="101"/>
      <c r="G1236" s="101"/>
      <c r="H1236" s="101"/>
      <c r="I1236" s="362"/>
      <c r="J1236" s="362"/>
      <c r="K1236" s="559">
        <f t="shared" si="35"/>
        <v>0</v>
      </c>
      <c r="L1236" s="362"/>
      <c r="M1236" s="361"/>
      <c r="N1236" s="363"/>
      <c r="O1236" s="364"/>
      <c r="P1236" s="365"/>
      <c r="Q1236" s="499"/>
      <c r="R1236" s="506"/>
    </row>
    <row r="1237" spans="1:18" x14ac:dyDescent="0.25">
      <c r="A1237" s="97"/>
      <c r="B1237" s="97"/>
      <c r="C1237" s="97"/>
      <c r="D1237" s="101"/>
      <c r="E1237" s="98"/>
      <c r="F1237" s="101"/>
      <c r="G1237" s="101"/>
      <c r="H1237" s="101"/>
      <c r="I1237" s="362"/>
      <c r="J1237" s="362"/>
      <c r="K1237" s="559">
        <f t="shared" si="35"/>
        <v>0</v>
      </c>
      <c r="L1237" s="362"/>
      <c r="M1237" s="361"/>
      <c r="N1237" s="363"/>
      <c r="O1237" s="364"/>
      <c r="P1237" s="365"/>
      <c r="Q1237" s="499"/>
      <c r="R1237" s="506"/>
    </row>
    <row r="1238" spans="1:18" x14ac:dyDescent="0.25">
      <c r="A1238" s="97"/>
      <c r="B1238" s="97"/>
      <c r="C1238" s="97"/>
      <c r="D1238" s="101"/>
      <c r="E1238" s="98"/>
      <c r="F1238" s="101"/>
      <c r="G1238" s="101"/>
      <c r="H1238" s="101"/>
      <c r="I1238" s="362"/>
      <c r="J1238" s="362"/>
      <c r="K1238" s="559">
        <f t="shared" si="35"/>
        <v>0</v>
      </c>
      <c r="L1238" s="362"/>
      <c r="M1238" s="361"/>
      <c r="N1238" s="363"/>
      <c r="O1238" s="364"/>
      <c r="P1238" s="365"/>
      <c r="Q1238" s="499"/>
      <c r="R1238" s="506"/>
    </row>
    <row r="1239" spans="1:18" x14ac:dyDescent="0.25">
      <c r="A1239" s="97"/>
      <c r="B1239" s="97"/>
      <c r="C1239" s="97"/>
      <c r="D1239" s="101"/>
      <c r="E1239" s="98"/>
      <c r="F1239" s="101"/>
      <c r="G1239" s="101"/>
      <c r="H1239" s="101"/>
      <c r="I1239" s="362"/>
      <c r="J1239" s="362"/>
      <c r="K1239" s="559">
        <f t="shared" si="35"/>
        <v>0</v>
      </c>
      <c r="L1239" s="362"/>
      <c r="M1239" s="361"/>
      <c r="N1239" s="363"/>
      <c r="O1239" s="364"/>
      <c r="P1239" s="365"/>
      <c r="Q1239" s="499"/>
      <c r="R1239" s="506"/>
    </row>
    <row r="1240" spans="1:18" x14ac:dyDescent="0.25">
      <c r="A1240" s="97"/>
      <c r="B1240" s="97"/>
      <c r="C1240" s="97"/>
      <c r="D1240" s="101"/>
      <c r="E1240" s="98"/>
      <c r="F1240" s="101"/>
      <c r="G1240" s="101"/>
      <c r="H1240" s="101"/>
      <c r="I1240" s="362"/>
      <c r="J1240" s="362"/>
      <c r="K1240" s="559">
        <f t="shared" si="35"/>
        <v>0</v>
      </c>
      <c r="L1240" s="362"/>
      <c r="M1240" s="361"/>
      <c r="N1240" s="363"/>
      <c r="O1240" s="364"/>
      <c r="P1240" s="365"/>
      <c r="Q1240" s="499"/>
      <c r="R1240" s="506"/>
    </row>
    <row r="1241" spans="1:18" x14ac:dyDescent="0.25">
      <c r="A1241" s="97"/>
      <c r="B1241" s="97"/>
      <c r="C1241" s="97"/>
      <c r="D1241" s="101"/>
      <c r="E1241" s="98"/>
      <c r="F1241" s="101"/>
      <c r="G1241" s="101"/>
      <c r="H1241" s="101"/>
      <c r="I1241" s="362"/>
      <c r="J1241" s="362"/>
      <c r="K1241" s="559">
        <f t="shared" si="35"/>
        <v>0</v>
      </c>
      <c r="L1241" s="362"/>
      <c r="M1241" s="361"/>
      <c r="N1241" s="363"/>
      <c r="O1241" s="364"/>
      <c r="P1241" s="365"/>
      <c r="Q1241" s="499"/>
      <c r="R1241" s="506"/>
    </row>
    <row r="1242" spans="1:18" x14ac:dyDescent="0.25">
      <c r="A1242" s="97"/>
      <c r="B1242" s="97"/>
      <c r="C1242" s="97"/>
      <c r="D1242" s="101"/>
      <c r="E1242" s="98"/>
      <c r="F1242" s="101"/>
      <c r="G1242" s="101"/>
      <c r="H1242" s="101"/>
      <c r="I1242" s="362"/>
      <c r="J1242" s="362"/>
      <c r="K1242" s="559">
        <f t="shared" si="35"/>
        <v>0</v>
      </c>
      <c r="L1242" s="362"/>
      <c r="M1242" s="361"/>
      <c r="N1242" s="363"/>
      <c r="O1242" s="364"/>
      <c r="P1242" s="365"/>
      <c r="Q1242" s="499"/>
      <c r="R1242" s="506"/>
    </row>
    <row r="1243" spans="1:18" x14ac:dyDescent="0.25">
      <c r="A1243" s="97"/>
      <c r="B1243" s="97"/>
      <c r="C1243" s="97"/>
      <c r="D1243" s="101"/>
      <c r="E1243" s="98"/>
      <c r="F1243" s="101"/>
      <c r="G1243" s="101"/>
      <c r="H1243" s="101"/>
      <c r="I1243" s="362"/>
      <c r="J1243" s="362"/>
      <c r="K1243" s="559">
        <f t="shared" si="35"/>
        <v>0</v>
      </c>
      <c r="L1243" s="362"/>
      <c r="M1243" s="361"/>
      <c r="N1243" s="363"/>
      <c r="O1243" s="364"/>
      <c r="P1243" s="365"/>
      <c r="Q1243" s="499"/>
      <c r="R1243" s="506"/>
    </row>
    <row r="1244" spans="1:18" x14ac:dyDescent="0.25">
      <c r="A1244" s="97"/>
      <c r="B1244" s="97"/>
      <c r="C1244" s="97"/>
      <c r="D1244" s="101"/>
      <c r="E1244" s="98"/>
      <c r="F1244" s="101"/>
      <c r="G1244" s="101"/>
      <c r="H1244" s="101"/>
      <c r="I1244" s="362"/>
      <c r="J1244" s="362"/>
      <c r="K1244" s="559">
        <f t="shared" si="35"/>
        <v>0</v>
      </c>
      <c r="L1244" s="362"/>
      <c r="M1244" s="361"/>
      <c r="N1244" s="363"/>
      <c r="O1244" s="364"/>
      <c r="P1244" s="365"/>
      <c r="Q1244" s="499"/>
      <c r="R1244" s="506"/>
    </row>
    <row r="1245" spans="1:18" x14ac:dyDescent="0.25">
      <c r="A1245" s="97"/>
      <c r="B1245" s="97"/>
      <c r="C1245" s="97"/>
      <c r="D1245" s="101"/>
      <c r="E1245" s="98"/>
      <c r="F1245" s="101"/>
      <c r="G1245" s="101"/>
      <c r="H1245" s="101"/>
      <c r="I1245" s="362"/>
      <c r="J1245" s="362"/>
      <c r="K1245" s="559">
        <f t="shared" si="35"/>
        <v>0</v>
      </c>
      <c r="L1245" s="362"/>
      <c r="M1245" s="361"/>
      <c r="N1245" s="363"/>
      <c r="O1245" s="364"/>
      <c r="P1245" s="365"/>
      <c r="Q1245" s="499"/>
      <c r="R1245" s="506"/>
    </row>
    <row r="1246" spans="1:18" x14ac:dyDescent="0.25">
      <c r="A1246" s="97"/>
      <c r="B1246" s="97"/>
      <c r="C1246" s="97"/>
      <c r="D1246" s="101"/>
      <c r="E1246" s="98"/>
      <c r="F1246" s="101"/>
      <c r="G1246" s="101"/>
      <c r="H1246" s="101"/>
      <c r="I1246" s="362"/>
      <c r="J1246" s="362"/>
      <c r="K1246" s="559">
        <f t="shared" si="35"/>
        <v>0</v>
      </c>
      <c r="L1246" s="362"/>
      <c r="M1246" s="361"/>
      <c r="N1246" s="363"/>
      <c r="O1246" s="364"/>
      <c r="P1246" s="365"/>
      <c r="Q1246" s="499"/>
      <c r="R1246" s="506"/>
    </row>
    <row r="1247" spans="1:18" x14ac:dyDescent="0.25">
      <c r="A1247" s="97"/>
      <c r="B1247" s="97"/>
      <c r="C1247" s="97"/>
      <c r="D1247" s="101"/>
      <c r="E1247" s="98"/>
      <c r="F1247" s="101"/>
      <c r="G1247" s="101"/>
      <c r="H1247" s="101"/>
      <c r="I1247" s="362"/>
      <c r="J1247" s="362"/>
      <c r="K1247" s="559">
        <f t="shared" si="35"/>
        <v>0</v>
      </c>
      <c r="L1247" s="362"/>
      <c r="M1247" s="361"/>
      <c r="N1247" s="363"/>
      <c r="O1247" s="364"/>
      <c r="P1247" s="365"/>
      <c r="Q1247" s="499"/>
      <c r="R1247" s="506"/>
    </row>
    <row r="1248" spans="1:18" x14ac:dyDescent="0.25">
      <c r="A1248" s="97"/>
      <c r="B1248" s="97"/>
      <c r="C1248" s="97"/>
      <c r="D1248" s="101"/>
      <c r="E1248" s="98"/>
      <c r="F1248" s="101"/>
      <c r="G1248" s="101"/>
      <c r="H1248" s="101"/>
      <c r="I1248" s="362"/>
      <c r="J1248" s="362"/>
      <c r="K1248" s="559">
        <f t="shared" si="35"/>
        <v>0</v>
      </c>
      <c r="L1248" s="362"/>
      <c r="M1248" s="361"/>
      <c r="N1248" s="363"/>
      <c r="O1248" s="364"/>
      <c r="P1248" s="365"/>
      <c r="Q1248" s="499"/>
      <c r="R1248" s="506"/>
    </row>
    <row r="1249" spans="1:18" x14ac:dyDescent="0.25">
      <c r="A1249" s="97"/>
      <c r="B1249" s="97"/>
      <c r="C1249" s="97"/>
      <c r="D1249" s="101"/>
      <c r="E1249" s="98"/>
      <c r="F1249" s="101"/>
      <c r="G1249" s="101"/>
      <c r="H1249" s="101"/>
      <c r="I1249" s="362"/>
      <c r="J1249" s="362"/>
      <c r="K1249" s="559">
        <f t="shared" si="35"/>
        <v>0</v>
      </c>
      <c r="L1249" s="362"/>
      <c r="M1249" s="361"/>
      <c r="N1249" s="363"/>
      <c r="O1249" s="364"/>
      <c r="P1249" s="365"/>
      <c r="Q1249" s="499"/>
      <c r="R1249" s="506"/>
    </row>
    <row r="1250" spans="1:18" x14ac:dyDescent="0.25">
      <c r="A1250" s="97"/>
      <c r="B1250" s="97"/>
      <c r="C1250" s="97"/>
      <c r="D1250" s="101"/>
      <c r="E1250" s="98"/>
      <c r="F1250" s="101"/>
      <c r="G1250" s="101"/>
      <c r="H1250" s="101"/>
      <c r="I1250" s="362"/>
      <c r="J1250" s="362"/>
      <c r="K1250" s="559">
        <f t="shared" si="35"/>
        <v>0</v>
      </c>
      <c r="L1250" s="362"/>
      <c r="M1250" s="361"/>
      <c r="N1250" s="363"/>
      <c r="O1250" s="364"/>
      <c r="P1250" s="365"/>
      <c r="Q1250" s="499"/>
      <c r="R1250" s="506"/>
    </row>
    <row r="1251" spans="1:18" x14ac:dyDescent="0.25">
      <c r="A1251" s="97"/>
      <c r="B1251" s="97"/>
      <c r="C1251" s="97"/>
      <c r="D1251" s="101"/>
      <c r="E1251" s="98"/>
      <c r="F1251" s="101"/>
      <c r="G1251" s="101"/>
      <c r="H1251" s="101"/>
      <c r="I1251" s="362"/>
      <c r="J1251" s="362"/>
      <c r="K1251" s="559">
        <f t="shared" si="35"/>
        <v>0</v>
      </c>
      <c r="L1251" s="362"/>
      <c r="M1251" s="361"/>
      <c r="N1251" s="363"/>
      <c r="O1251" s="364"/>
      <c r="P1251" s="365"/>
      <c r="Q1251" s="499"/>
      <c r="R1251" s="506"/>
    </row>
    <row r="1252" spans="1:18" x14ac:dyDescent="0.25">
      <c r="A1252" s="97"/>
      <c r="B1252" s="97"/>
      <c r="C1252" s="97"/>
      <c r="D1252" s="101"/>
      <c r="E1252" s="98"/>
      <c r="F1252" s="101"/>
      <c r="G1252" s="101"/>
      <c r="H1252" s="101"/>
      <c r="I1252" s="362"/>
      <c r="J1252" s="362"/>
      <c r="K1252" s="559">
        <f t="shared" si="35"/>
        <v>0</v>
      </c>
      <c r="L1252" s="362"/>
      <c r="M1252" s="361"/>
      <c r="N1252" s="363"/>
      <c r="O1252" s="364"/>
      <c r="P1252" s="365"/>
      <c r="Q1252" s="499"/>
      <c r="R1252" s="506"/>
    </row>
    <row r="1253" spans="1:18" x14ac:dyDescent="0.25">
      <c r="A1253" s="97"/>
      <c r="B1253" s="97"/>
      <c r="C1253" s="97"/>
      <c r="D1253" s="101"/>
      <c r="E1253" s="98"/>
      <c r="F1253" s="101"/>
      <c r="G1253" s="101"/>
      <c r="H1253" s="101"/>
      <c r="I1253" s="362"/>
      <c r="J1253" s="362"/>
      <c r="K1253" s="559">
        <f t="shared" si="35"/>
        <v>0</v>
      </c>
      <c r="L1253" s="362"/>
      <c r="M1253" s="361"/>
      <c r="N1253" s="363"/>
      <c r="O1253" s="364"/>
      <c r="P1253" s="365"/>
      <c r="Q1253" s="499"/>
      <c r="R1253" s="506"/>
    </row>
    <row r="1254" spans="1:18" x14ac:dyDescent="0.25">
      <c r="A1254" s="97"/>
      <c r="B1254" s="97"/>
      <c r="C1254" s="97"/>
      <c r="D1254" s="101"/>
      <c r="E1254" s="98"/>
      <c r="F1254" s="101"/>
      <c r="G1254" s="101"/>
      <c r="H1254" s="101"/>
      <c r="I1254" s="362"/>
      <c r="J1254" s="362"/>
      <c r="K1254" s="559">
        <f t="shared" si="35"/>
        <v>0</v>
      </c>
      <c r="L1254" s="362"/>
      <c r="M1254" s="361"/>
      <c r="N1254" s="363"/>
      <c r="O1254" s="364"/>
      <c r="P1254" s="365"/>
      <c r="Q1254" s="499"/>
      <c r="R1254" s="506"/>
    </row>
    <row r="1255" spans="1:18" x14ac:dyDescent="0.25">
      <c r="A1255" s="97"/>
      <c r="B1255" s="97"/>
      <c r="C1255" s="97"/>
      <c r="D1255" s="101"/>
      <c r="E1255" s="98"/>
      <c r="F1255" s="101"/>
      <c r="G1255" s="101"/>
      <c r="H1255" s="101"/>
      <c r="I1255" s="362"/>
      <c r="J1255" s="362"/>
      <c r="K1255" s="559">
        <f t="shared" si="35"/>
        <v>0</v>
      </c>
      <c r="L1255" s="362"/>
      <c r="M1255" s="361"/>
      <c r="N1255" s="363"/>
      <c r="O1255" s="364"/>
      <c r="P1255" s="365"/>
      <c r="Q1255" s="499"/>
      <c r="R1255" s="506"/>
    </row>
    <row r="1256" spans="1:18" x14ac:dyDescent="0.25">
      <c r="A1256" s="97"/>
      <c r="B1256" s="97"/>
      <c r="C1256" s="97"/>
      <c r="D1256" s="101"/>
      <c r="E1256" s="98"/>
      <c r="F1256" s="101"/>
      <c r="G1256" s="101"/>
      <c r="H1256" s="101"/>
      <c r="I1256" s="362"/>
      <c r="J1256" s="362"/>
      <c r="K1256" s="559">
        <f t="shared" si="35"/>
        <v>0</v>
      </c>
      <c r="L1256" s="362"/>
      <c r="M1256" s="361"/>
      <c r="N1256" s="363"/>
      <c r="O1256" s="364"/>
      <c r="P1256" s="365"/>
      <c r="Q1256" s="499"/>
      <c r="R1256" s="506"/>
    </row>
    <row r="1257" spans="1:18" x14ac:dyDescent="0.25">
      <c r="A1257" s="97"/>
      <c r="B1257" s="97"/>
      <c r="C1257" s="97"/>
      <c r="D1257" s="101"/>
      <c r="E1257" s="98"/>
      <c r="F1257" s="101"/>
      <c r="G1257" s="101"/>
      <c r="H1257" s="101"/>
      <c r="I1257" s="362"/>
      <c r="J1257" s="362"/>
      <c r="K1257" s="559">
        <f t="shared" si="35"/>
        <v>0</v>
      </c>
      <c r="L1257" s="362"/>
      <c r="M1257" s="361"/>
      <c r="N1257" s="363"/>
      <c r="O1257" s="364"/>
      <c r="P1257" s="365"/>
      <c r="Q1257" s="499"/>
      <c r="R1257" s="506"/>
    </row>
    <row r="1258" spans="1:18" x14ac:dyDescent="0.25">
      <c r="A1258" s="97"/>
      <c r="B1258" s="97"/>
      <c r="C1258" s="97"/>
      <c r="D1258" s="101"/>
      <c r="E1258" s="98"/>
      <c r="F1258" s="101"/>
      <c r="G1258" s="101"/>
      <c r="H1258" s="101"/>
      <c r="I1258" s="362"/>
      <c r="J1258" s="362"/>
      <c r="K1258" s="559">
        <f t="shared" si="35"/>
        <v>0</v>
      </c>
      <c r="L1258" s="362"/>
      <c r="M1258" s="361"/>
      <c r="N1258" s="363"/>
      <c r="O1258" s="364"/>
      <c r="P1258" s="365"/>
      <c r="Q1258" s="499"/>
      <c r="R1258" s="506"/>
    </row>
    <row r="1259" spans="1:18" x14ac:dyDescent="0.25">
      <c r="A1259" s="97"/>
      <c r="B1259" s="97"/>
      <c r="C1259" s="97"/>
      <c r="D1259" s="101"/>
      <c r="E1259" s="98"/>
      <c r="F1259" s="101"/>
      <c r="G1259" s="101"/>
      <c r="H1259" s="101"/>
      <c r="I1259" s="362"/>
      <c r="J1259" s="362"/>
      <c r="K1259" s="559">
        <f t="shared" si="35"/>
        <v>0</v>
      </c>
      <c r="L1259" s="362"/>
      <c r="M1259" s="361"/>
      <c r="N1259" s="363"/>
      <c r="O1259" s="364"/>
      <c r="P1259" s="365"/>
      <c r="Q1259" s="499"/>
      <c r="R1259" s="506"/>
    </row>
    <row r="1260" spans="1:18" x14ac:dyDescent="0.25">
      <c r="A1260" s="97"/>
      <c r="B1260" s="97"/>
      <c r="C1260" s="97"/>
      <c r="D1260" s="101"/>
      <c r="E1260" s="98"/>
      <c r="F1260" s="101"/>
      <c r="G1260" s="101"/>
      <c r="H1260" s="101"/>
      <c r="I1260" s="362"/>
      <c r="J1260" s="362"/>
      <c r="K1260" s="559">
        <f t="shared" si="35"/>
        <v>0</v>
      </c>
      <c r="L1260" s="362"/>
      <c r="M1260" s="361"/>
      <c r="N1260" s="363"/>
      <c r="O1260" s="364"/>
      <c r="P1260" s="365"/>
      <c r="Q1260" s="499"/>
      <c r="R1260" s="506"/>
    </row>
    <row r="1261" spans="1:18" x14ac:dyDescent="0.25">
      <c r="A1261" s="97"/>
      <c r="B1261" s="97"/>
      <c r="C1261" s="97"/>
      <c r="D1261" s="101"/>
      <c r="E1261" s="98"/>
      <c r="F1261" s="101"/>
      <c r="G1261" s="101"/>
      <c r="H1261" s="101"/>
      <c r="I1261" s="362"/>
      <c r="J1261" s="362"/>
      <c r="K1261" s="559">
        <f t="shared" si="35"/>
        <v>0</v>
      </c>
      <c r="L1261" s="362"/>
      <c r="M1261" s="361"/>
      <c r="N1261" s="363"/>
      <c r="O1261" s="364"/>
      <c r="P1261" s="365"/>
      <c r="Q1261" s="499"/>
      <c r="R1261" s="506"/>
    </row>
    <row r="1262" spans="1:18" x14ac:dyDescent="0.25">
      <c r="A1262" s="97"/>
      <c r="B1262" s="97"/>
      <c r="C1262" s="97"/>
      <c r="D1262" s="101"/>
      <c r="E1262" s="98"/>
      <c r="F1262" s="101"/>
      <c r="G1262" s="101"/>
      <c r="H1262" s="101"/>
      <c r="I1262" s="362"/>
      <c r="J1262" s="362"/>
      <c r="K1262" s="559">
        <f t="shared" si="35"/>
        <v>0</v>
      </c>
      <c r="L1262" s="362"/>
      <c r="M1262" s="361"/>
      <c r="N1262" s="363"/>
      <c r="O1262" s="364"/>
      <c r="P1262" s="365"/>
      <c r="Q1262" s="499"/>
      <c r="R1262" s="506"/>
    </row>
    <row r="1263" spans="1:18" x14ac:dyDescent="0.25">
      <c r="A1263" s="97"/>
      <c r="B1263" s="97"/>
      <c r="C1263" s="97"/>
      <c r="D1263" s="101"/>
      <c r="E1263" s="98"/>
      <c r="F1263" s="101"/>
      <c r="G1263" s="101"/>
      <c r="H1263" s="101"/>
      <c r="I1263" s="362"/>
      <c r="J1263" s="362"/>
      <c r="K1263" s="559">
        <f t="shared" si="35"/>
        <v>0</v>
      </c>
      <c r="L1263" s="362"/>
      <c r="M1263" s="361"/>
      <c r="N1263" s="363"/>
      <c r="O1263" s="364"/>
      <c r="P1263" s="365"/>
      <c r="Q1263" s="499"/>
      <c r="R1263" s="506"/>
    </row>
    <row r="1264" spans="1:18" x14ac:dyDescent="0.25">
      <c r="A1264" s="97"/>
      <c r="B1264" s="97"/>
      <c r="C1264" s="97"/>
      <c r="D1264" s="101"/>
      <c r="E1264" s="98"/>
      <c r="F1264" s="101"/>
      <c r="G1264" s="101"/>
      <c r="H1264" s="101"/>
      <c r="I1264" s="362"/>
      <c r="J1264" s="362"/>
      <c r="K1264" s="559">
        <f t="shared" si="35"/>
        <v>0</v>
      </c>
      <c r="L1264" s="362"/>
      <c r="M1264" s="361"/>
      <c r="N1264" s="363"/>
      <c r="O1264" s="364"/>
      <c r="P1264" s="365"/>
      <c r="Q1264" s="499"/>
      <c r="R1264" s="506"/>
    </row>
    <row r="1265" spans="1:18" x14ac:dyDescent="0.25">
      <c r="A1265" s="97"/>
      <c r="B1265" s="97"/>
      <c r="C1265" s="97"/>
      <c r="D1265" s="101"/>
      <c r="E1265" s="98"/>
      <c r="F1265" s="101"/>
      <c r="G1265" s="101"/>
      <c r="H1265" s="101"/>
      <c r="I1265" s="362"/>
      <c r="J1265" s="362"/>
      <c r="K1265" s="559">
        <f t="shared" si="35"/>
        <v>0</v>
      </c>
      <c r="L1265" s="362"/>
      <c r="M1265" s="361"/>
      <c r="N1265" s="363"/>
      <c r="O1265" s="364"/>
      <c r="P1265" s="365"/>
      <c r="Q1265" s="499"/>
      <c r="R1265" s="506"/>
    </row>
    <row r="1266" spans="1:18" x14ac:dyDescent="0.25">
      <c r="A1266" s="97"/>
      <c r="B1266" s="97"/>
      <c r="C1266" s="97"/>
      <c r="D1266" s="101"/>
      <c r="E1266" s="98"/>
      <c r="F1266" s="101"/>
      <c r="G1266" s="101"/>
      <c r="H1266" s="101"/>
      <c r="I1266" s="362"/>
      <c r="J1266" s="362"/>
      <c r="K1266" s="559">
        <f t="shared" si="35"/>
        <v>0</v>
      </c>
      <c r="L1266" s="362"/>
      <c r="M1266" s="361"/>
      <c r="N1266" s="363"/>
      <c r="O1266" s="364"/>
      <c r="P1266" s="365"/>
      <c r="Q1266" s="499"/>
      <c r="R1266" s="506"/>
    </row>
    <row r="1267" spans="1:18" x14ac:dyDescent="0.25">
      <c r="A1267" s="97"/>
      <c r="B1267" s="97"/>
      <c r="C1267" s="97"/>
      <c r="D1267" s="101"/>
      <c r="E1267" s="98"/>
      <c r="F1267" s="101"/>
      <c r="G1267" s="101"/>
      <c r="H1267" s="101"/>
      <c r="I1267" s="362"/>
      <c r="J1267" s="362"/>
      <c r="K1267" s="559">
        <f t="shared" si="35"/>
        <v>0</v>
      </c>
      <c r="L1267" s="362"/>
      <c r="M1267" s="361"/>
      <c r="N1267" s="363"/>
      <c r="O1267" s="364"/>
      <c r="P1267" s="365"/>
      <c r="Q1267" s="499"/>
      <c r="R1267" s="506"/>
    </row>
    <row r="1268" spans="1:18" x14ac:dyDescent="0.25">
      <c r="A1268" s="97"/>
      <c r="B1268" s="97"/>
      <c r="C1268" s="97"/>
      <c r="D1268" s="101"/>
      <c r="E1268" s="98"/>
      <c r="F1268" s="101"/>
      <c r="G1268" s="101"/>
      <c r="H1268" s="101"/>
      <c r="I1268" s="362"/>
      <c r="J1268" s="362"/>
      <c r="K1268" s="559">
        <f t="shared" si="35"/>
        <v>0</v>
      </c>
      <c r="L1268" s="362"/>
      <c r="M1268" s="361"/>
      <c r="N1268" s="363"/>
      <c r="O1268" s="364"/>
      <c r="P1268" s="365"/>
      <c r="Q1268" s="499"/>
      <c r="R1268" s="506"/>
    </row>
    <row r="1269" spans="1:18" x14ac:dyDescent="0.25">
      <c r="A1269" s="97"/>
      <c r="B1269" s="97"/>
      <c r="C1269" s="97"/>
      <c r="D1269" s="101"/>
      <c r="E1269" s="98"/>
      <c r="F1269" s="101"/>
      <c r="G1269" s="101"/>
      <c r="H1269" s="101"/>
      <c r="I1269" s="362"/>
      <c r="J1269" s="362"/>
      <c r="K1269" s="559">
        <f t="shared" si="35"/>
        <v>0</v>
      </c>
      <c r="L1269" s="362"/>
      <c r="M1269" s="361"/>
      <c r="N1269" s="363"/>
      <c r="O1269" s="364"/>
      <c r="P1269" s="365"/>
      <c r="Q1269" s="499"/>
      <c r="R1269" s="506"/>
    </row>
    <row r="1270" spans="1:18" x14ac:dyDescent="0.25">
      <c r="A1270" s="97"/>
      <c r="B1270" s="97"/>
      <c r="C1270" s="97"/>
      <c r="D1270" s="101"/>
      <c r="E1270" s="98"/>
      <c r="F1270" s="101"/>
      <c r="G1270" s="101"/>
      <c r="H1270" s="101"/>
      <c r="I1270" s="362"/>
      <c r="J1270" s="362"/>
      <c r="K1270" s="559">
        <f t="shared" si="35"/>
        <v>0</v>
      </c>
      <c r="L1270" s="362"/>
      <c r="M1270" s="361"/>
      <c r="N1270" s="363"/>
      <c r="O1270" s="364"/>
      <c r="P1270" s="365"/>
      <c r="Q1270" s="499"/>
      <c r="R1270" s="506"/>
    </row>
    <row r="1271" spans="1:18" x14ac:dyDescent="0.25">
      <c r="A1271" s="97"/>
      <c r="B1271" s="97"/>
      <c r="C1271" s="97"/>
      <c r="D1271" s="101"/>
      <c r="E1271" s="98"/>
      <c r="F1271" s="101"/>
      <c r="G1271" s="101"/>
      <c r="H1271" s="101"/>
      <c r="I1271" s="362"/>
      <c r="J1271" s="362"/>
      <c r="K1271" s="559">
        <f t="shared" si="35"/>
        <v>0</v>
      </c>
      <c r="L1271" s="362"/>
      <c r="M1271" s="361"/>
      <c r="N1271" s="363"/>
      <c r="O1271" s="364"/>
      <c r="P1271" s="365"/>
      <c r="Q1271" s="499"/>
      <c r="R1271" s="506"/>
    </row>
    <row r="1272" spans="1:18" x14ac:dyDescent="0.25">
      <c r="A1272" s="97"/>
      <c r="B1272" s="97"/>
      <c r="C1272" s="97"/>
      <c r="D1272" s="101"/>
      <c r="E1272" s="98"/>
      <c r="F1272" s="101"/>
      <c r="G1272" s="101"/>
      <c r="H1272" s="101"/>
      <c r="I1272" s="362"/>
      <c r="J1272" s="362"/>
      <c r="K1272" s="559">
        <f t="shared" si="35"/>
        <v>0</v>
      </c>
      <c r="L1272" s="362"/>
      <c r="M1272" s="361"/>
      <c r="N1272" s="363"/>
      <c r="O1272" s="364"/>
      <c r="P1272" s="365"/>
      <c r="Q1272" s="499"/>
      <c r="R1272" s="506"/>
    </row>
    <row r="1273" spans="1:18" x14ac:dyDescent="0.25">
      <c r="A1273" s="97"/>
      <c r="B1273" s="97"/>
      <c r="C1273" s="97"/>
      <c r="D1273" s="101"/>
      <c r="E1273" s="98"/>
      <c r="F1273" s="101"/>
      <c r="G1273" s="101"/>
      <c r="H1273" s="101"/>
      <c r="I1273" s="362"/>
      <c r="J1273" s="362"/>
      <c r="K1273" s="559">
        <f t="shared" si="35"/>
        <v>0</v>
      </c>
      <c r="L1273" s="362"/>
      <c r="M1273" s="361"/>
      <c r="N1273" s="363"/>
      <c r="O1273" s="364"/>
      <c r="P1273" s="365"/>
      <c r="Q1273" s="499"/>
      <c r="R1273" s="506"/>
    </row>
    <row r="1274" spans="1:18" x14ac:dyDescent="0.25">
      <c r="A1274" s="97"/>
      <c r="B1274" s="97"/>
      <c r="C1274" s="97"/>
      <c r="D1274" s="101"/>
      <c r="E1274" s="98"/>
      <c r="F1274" s="101"/>
      <c r="G1274" s="101"/>
      <c r="H1274" s="101"/>
      <c r="I1274" s="362"/>
      <c r="J1274" s="362"/>
      <c r="K1274" s="559">
        <f t="shared" si="35"/>
        <v>0</v>
      </c>
      <c r="L1274" s="362"/>
      <c r="M1274" s="361"/>
      <c r="N1274" s="363"/>
      <c r="O1274" s="364"/>
      <c r="P1274" s="365"/>
      <c r="Q1274" s="499"/>
      <c r="R1274" s="506"/>
    </row>
    <row r="1275" spans="1:18" x14ac:dyDescent="0.25">
      <c r="A1275" s="97"/>
      <c r="B1275" s="97"/>
      <c r="C1275" s="97"/>
      <c r="D1275" s="101"/>
      <c r="E1275" s="98"/>
      <c r="F1275" s="101"/>
      <c r="G1275" s="101"/>
      <c r="H1275" s="101"/>
      <c r="I1275" s="362"/>
      <c r="J1275" s="362"/>
      <c r="K1275" s="559">
        <f t="shared" si="35"/>
        <v>0</v>
      </c>
      <c r="L1275" s="362"/>
      <c r="M1275" s="361"/>
      <c r="N1275" s="363"/>
      <c r="O1275" s="364"/>
      <c r="P1275" s="365"/>
      <c r="Q1275" s="499"/>
      <c r="R1275" s="506"/>
    </row>
    <row r="1276" spans="1:18" x14ac:dyDescent="0.25">
      <c r="A1276" s="97"/>
      <c r="B1276" s="97"/>
      <c r="C1276" s="97"/>
      <c r="D1276" s="101"/>
      <c r="E1276" s="98"/>
      <c r="F1276" s="101"/>
      <c r="G1276" s="101"/>
      <c r="H1276" s="101"/>
      <c r="I1276" s="362"/>
      <c r="J1276" s="362"/>
      <c r="K1276" s="559">
        <f t="shared" si="35"/>
        <v>0</v>
      </c>
      <c r="L1276" s="362"/>
      <c r="M1276" s="361"/>
      <c r="N1276" s="363"/>
      <c r="O1276" s="364"/>
      <c r="P1276" s="365"/>
      <c r="Q1276" s="499"/>
      <c r="R1276" s="506"/>
    </row>
    <row r="1277" spans="1:18" x14ac:dyDescent="0.25">
      <c r="A1277" s="97"/>
      <c r="B1277" s="97"/>
      <c r="C1277" s="97"/>
      <c r="D1277" s="101"/>
      <c r="E1277" s="98"/>
      <c r="F1277" s="101"/>
      <c r="G1277" s="101"/>
      <c r="H1277" s="101"/>
      <c r="I1277" s="362"/>
      <c r="J1277" s="362"/>
      <c r="K1277" s="559">
        <f t="shared" si="35"/>
        <v>0</v>
      </c>
      <c r="L1277" s="362"/>
      <c r="M1277" s="361"/>
      <c r="N1277" s="363"/>
      <c r="O1277" s="364"/>
      <c r="P1277" s="365"/>
      <c r="Q1277" s="499"/>
      <c r="R1277" s="506"/>
    </row>
    <row r="1278" spans="1:18" x14ac:dyDescent="0.25">
      <c r="A1278" s="97"/>
      <c r="B1278" s="97"/>
      <c r="C1278" s="97"/>
      <c r="D1278" s="101"/>
      <c r="E1278" s="98"/>
      <c r="F1278" s="101"/>
      <c r="G1278" s="101"/>
      <c r="H1278" s="101"/>
      <c r="I1278" s="362"/>
      <c r="J1278" s="362"/>
      <c r="K1278" s="559">
        <f t="shared" si="35"/>
        <v>0</v>
      </c>
      <c r="L1278" s="362"/>
      <c r="M1278" s="361"/>
      <c r="N1278" s="363"/>
      <c r="O1278" s="364"/>
      <c r="P1278" s="365"/>
      <c r="Q1278" s="499"/>
      <c r="R1278" s="506"/>
    </row>
    <row r="1279" spans="1:18" x14ac:dyDescent="0.25">
      <c r="A1279" s="97"/>
      <c r="B1279" s="97"/>
      <c r="C1279" s="97"/>
      <c r="D1279" s="101"/>
      <c r="E1279" s="98"/>
      <c r="F1279" s="101"/>
      <c r="G1279" s="101"/>
      <c r="H1279" s="101"/>
      <c r="I1279" s="362"/>
      <c r="J1279" s="362"/>
      <c r="K1279" s="559">
        <f t="shared" si="35"/>
        <v>0</v>
      </c>
      <c r="L1279" s="362"/>
      <c r="M1279" s="361"/>
      <c r="N1279" s="363"/>
      <c r="O1279" s="364"/>
      <c r="P1279" s="365"/>
      <c r="Q1279" s="499"/>
      <c r="R1279" s="506"/>
    </row>
    <row r="1280" spans="1:18" x14ac:dyDescent="0.25">
      <c r="A1280" s="97"/>
      <c r="B1280" s="97"/>
      <c r="C1280" s="97"/>
      <c r="D1280" s="101"/>
      <c r="E1280" s="98"/>
      <c r="F1280" s="101"/>
      <c r="G1280" s="101"/>
      <c r="H1280" s="101"/>
      <c r="I1280" s="362"/>
      <c r="J1280" s="362"/>
      <c r="K1280" s="559">
        <f t="shared" si="35"/>
        <v>0</v>
      </c>
      <c r="L1280" s="362"/>
      <c r="M1280" s="361"/>
      <c r="N1280" s="363"/>
      <c r="O1280" s="364"/>
      <c r="P1280" s="365"/>
      <c r="Q1280" s="499"/>
      <c r="R1280" s="506"/>
    </row>
    <row r="1281" spans="1:18" x14ac:dyDescent="0.25">
      <c r="A1281" s="97"/>
      <c r="B1281" s="97"/>
      <c r="C1281" s="97"/>
      <c r="D1281" s="101"/>
      <c r="E1281" s="98"/>
      <c r="F1281" s="101"/>
      <c r="G1281" s="101"/>
      <c r="H1281" s="101"/>
      <c r="I1281" s="362"/>
      <c r="J1281" s="362"/>
      <c r="K1281" s="559">
        <f t="shared" si="35"/>
        <v>0</v>
      </c>
      <c r="L1281" s="362"/>
      <c r="M1281" s="361"/>
      <c r="N1281" s="363"/>
      <c r="O1281" s="364"/>
      <c r="P1281" s="365"/>
      <c r="Q1281" s="499"/>
      <c r="R1281" s="506"/>
    </row>
    <row r="1282" spans="1:18" x14ac:dyDescent="0.25">
      <c r="A1282" s="97"/>
      <c r="B1282" s="97"/>
      <c r="C1282" s="97"/>
      <c r="D1282" s="101"/>
      <c r="E1282" s="98"/>
      <c r="F1282" s="101"/>
      <c r="G1282" s="101"/>
      <c r="H1282" s="101"/>
      <c r="I1282" s="362"/>
      <c r="J1282" s="362"/>
      <c r="K1282" s="559">
        <f t="shared" si="35"/>
        <v>0</v>
      </c>
      <c r="L1282" s="362"/>
      <c r="M1282" s="361"/>
      <c r="N1282" s="363"/>
      <c r="O1282" s="364"/>
      <c r="P1282" s="365"/>
      <c r="Q1282" s="499"/>
      <c r="R1282" s="506"/>
    </row>
    <row r="1283" spans="1:18" x14ac:dyDescent="0.25">
      <c r="A1283" s="97"/>
      <c r="B1283" s="97"/>
      <c r="C1283" s="97"/>
      <c r="D1283" s="101"/>
      <c r="E1283" s="98"/>
      <c r="F1283" s="101"/>
      <c r="G1283" s="101"/>
      <c r="H1283" s="101"/>
      <c r="I1283" s="362"/>
      <c r="J1283" s="362"/>
      <c r="K1283" s="559">
        <f t="shared" si="35"/>
        <v>0</v>
      </c>
      <c r="L1283" s="362"/>
      <c r="M1283" s="361"/>
      <c r="N1283" s="363"/>
      <c r="O1283" s="364"/>
      <c r="P1283" s="365"/>
      <c r="Q1283" s="499"/>
      <c r="R1283" s="506"/>
    </row>
    <row r="1284" spans="1:18" x14ac:dyDescent="0.25">
      <c r="A1284" s="97"/>
      <c r="B1284" s="97"/>
      <c r="C1284" s="97"/>
      <c r="D1284" s="101"/>
      <c r="E1284" s="98"/>
      <c r="F1284" s="101"/>
      <c r="G1284" s="101"/>
      <c r="H1284" s="101"/>
      <c r="I1284" s="362"/>
      <c r="J1284" s="362"/>
      <c r="K1284" s="559">
        <f t="shared" si="35"/>
        <v>0</v>
      </c>
      <c r="L1284" s="362"/>
      <c r="M1284" s="361"/>
      <c r="N1284" s="363"/>
      <c r="O1284" s="364"/>
      <c r="P1284" s="365"/>
      <c r="Q1284" s="499"/>
      <c r="R1284" s="506"/>
    </row>
    <row r="1285" spans="1:18" x14ac:dyDescent="0.25">
      <c r="A1285" s="97"/>
      <c r="B1285" s="97"/>
      <c r="C1285" s="97"/>
      <c r="D1285" s="101"/>
      <c r="E1285" s="98"/>
      <c r="F1285" s="101"/>
      <c r="G1285" s="101"/>
      <c r="H1285" s="101"/>
      <c r="I1285" s="362"/>
      <c r="J1285" s="362"/>
      <c r="K1285" s="559">
        <f t="shared" si="35"/>
        <v>0</v>
      </c>
      <c r="L1285" s="362"/>
      <c r="M1285" s="361"/>
      <c r="N1285" s="363"/>
      <c r="O1285" s="364"/>
      <c r="P1285" s="365"/>
      <c r="Q1285" s="499"/>
      <c r="R1285" s="506"/>
    </row>
    <row r="1286" spans="1:18" x14ac:dyDescent="0.25">
      <c r="A1286" s="97"/>
      <c r="B1286" s="97"/>
      <c r="C1286" s="97"/>
      <c r="D1286" s="101"/>
      <c r="E1286" s="98"/>
      <c r="F1286" s="101"/>
      <c r="G1286" s="101"/>
      <c r="H1286" s="101"/>
      <c r="I1286" s="362"/>
      <c r="J1286" s="362"/>
      <c r="K1286" s="559">
        <f t="shared" si="35"/>
        <v>0</v>
      </c>
      <c r="L1286" s="362"/>
      <c r="M1286" s="361"/>
      <c r="N1286" s="363"/>
      <c r="O1286" s="364"/>
      <c r="P1286" s="365"/>
      <c r="Q1286" s="499"/>
      <c r="R1286" s="506"/>
    </row>
    <row r="1287" spans="1:18" x14ac:dyDescent="0.25">
      <c r="A1287" s="97"/>
      <c r="B1287" s="97"/>
      <c r="C1287" s="97"/>
      <c r="D1287" s="101"/>
      <c r="E1287" s="98"/>
      <c r="F1287" s="101"/>
      <c r="G1287" s="101"/>
      <c r="H1287" s="101"/>
      <c r="I1287" s="362"/>
      <c r="J1287" s="362"/>
      <c r="K1287" s="559">
        <f t="shared" si="35"/>
        <v>0</v>
      </c>
      <c r="L1287" s="362"/>
      <c r="M1287" s="361"/>
      <c r="N1287" s="363"/>
      <c r="O1287" s="364"/>
      <c r="P1287" s="365"/>
      <c r="Q1287" s="499"/>
      <c r="R1287" s="506"/>
    </row>
    <row r="1288" spans="1:18" x14ac:dyDescent="0.25">
      <c r="A1288" s="97"/>
      <c r="B1288" s="97"/>
      <c r="C1288" s="97"/>
      <c r="D1288" s="101"/>
      <c r="E1288" s="98"/>
      <c r="F1288" s="101"/>
      <c r="G1288" s="101"/>
      <c r="H1288" s="101"/>
      <c r="I1288" s="362"/>
      <c r="J1288" s="362"/>
      <c r="K1288" s="559">
        <f t="shared" si="35"/>
        <v>0</v>
      </c>
      <c r="L1288" s="362"/>
      <c r="M1288" s="361"/>
      <c r="N1288" s="363"/>
      <c r="O1288" s="364"/>
      <c r="P1288" s="365"/>
      <c r="Q1288" s="499"/>
      <c r="R1288" s="506"/>
    </row>
    <row r="1289" spans="1:18" x14ac:dyDescent="0.25">
      <c r="A1289" s="97"/>
      <c r="B1289" s="97"/>
      <c r="C1289" s="97"/>
      <c r="D1289" s="101"/>
      <c r="E1289" s="98"/>
      <c r="F1289" s="101"/>
      <c r="G1289" s="101"/>
      <c r="H1289" s="101"/>
      <c r="I1289" s="362"/>
      <c r="J1289" s="362"/>
      <c r="K1289" s="559">
        <f t="shared" si="35"/>
        <v>0</v>
      </c>
      <c r="L1289" s="362"/>
      <c r="M1289" s="361"/>
      <c r="N1289" s="363"/>
      <c r="O1289" s="364"/>
      <c r="P1289" s="365"/>
      <c r="Q1289" s="499"/>
      <c r="R1289" s="506"/>
    </row>
    <row r="1290" spans="1:18" x14ac:dyDescent="0.25">
      <c r="A1290" s="97"/>
      <c r="B1290" s="97"/>
      <c r="C1290" s="97"/>
      <c r="D1290" s="101"/>
      <c r="E1290" s="98"/>
      <c r="F1290" s="101"/>
      <c r="G1290" s="101"/>
      <c r="H1290" s="101"/>
      <c r="I1290" s="362"/>
      <c r="J1290" s="362"/>
      <c r="K1290" s="559">
        <f t="shared" si="35"/>
        <v>0</v>
      </c>
      <c r="L1290" s="362"/>
      <c r="M1290" s="361"/>
      <c r="N1290" s="363"/>
      <c r="O1290" s="364"/>
      <c r="P1290" s="365"/>
      <c r="Q1290" s="499"/>
      <c r="R1290" s="506"/>
    </row>
    <row r="1291" spans="1:18" x14ac:dyDescent="0.25">
      <c r="A1291" s="97"/>
      <c r="B1291" s="97"/>
      <c r="C1291" s="97"/>
      <c r="D1291" s="101"/>
      <c r="E1291" s="98"/>
      <c r="F1291" s="101"/>
      <c r="G1291" s="101"/>
      <c r="H1291" s="101"/>
      <c r="I1291" s="362"/>
      <c r="J1291" s="362"/>
      <c r="K1291" s="559">
        <f t="shared" si="35"/>
        <v>0</v>
      </c>
      <c r="L1291" s="362"/>
      <c r="M1291" s="361"/>
      <c r="N1291" s="363"/>
      <c r="O1291" s="364"/>
      <c r="P1291" s="365"/>
      <c r="Q1291" s="499"/>
      <c r="R1291" s="506"/>
    </row>
    <row r="1292" spans="1:18" x14ac:dyDescent="0.25">
      <c r="A1292" s="97"/>
      <c r="B1292" s="97"/>
      <c r="C1292" s="97"/>
      <c r="D1292" s="101"/>
      <c r="E1292" s="98"/>
      <c r="F1292" s="101"/>
      <c r="G1292" s="101"/>
      <c r="H1292" s="101"/>
      <c r="I1292" s="362"/>
      <c r="J1292" s="362"/>
      <c r="K1292" s="559">
        <f t="shared" ref="K1292:K1355" si="36">H1292-J1292</f>
        <v>0</v>
      </c>
      <c r="L1292" s="362"/>
      <c r="M1292" s="361"/>
      <c r="N1292" s="363"/>
      <c r="O1292" s="364"/>
      <c r="P1292" s="365"/>
      <c r="Q1292" s="499"/>
      <c r="R1292" s="506"/>
    </row>
    <row r="1293" spans="1:18" x14ac:dyDescent="0.25">
      <c r="A1293" s="97"/>
      <c r="B1293" s="97"/>
      <c r="C1293" s="97"/>
      <c r="D1293" s="101"/>
      <c r="E1293" s="98"/>
      <c r="F1293" s="101"/>
      <c r="G1293" s="101"/>
      <c r="H1293" s="101"/>
      <c r="I1293" s="362"/>
      <c r="J1293" s="362"/>
      <c r="K1293" s="559">
        <f t="shared" si="36"/>
        <v>0</v>
      </c>
      <c r="L1293" s="362"/>
      <c r="M1293" s="361"/>
      <c r="N1293" s="363"/>
      <c r="O1293" s="364"/>
      <c r="P1293" s="365"/>
      <c r="Q1293" s="499"/>
      <c r="R1293" s="506"/>
    </row>
    <row r="1294" spans="1:18" x14ac:dyDescent="0.25">
      <c r="A1294" s="97"/>
      <c r="B1294" s="97"/>
      <c r="C1294" s="97"/>
      <c r="D1294" s="101"/>
      <c r="E1294" s="98"/>
      <c r="F1294" s="101"/>
      <c r="G1294" s="101"/>
      <c r="H1294" s="101"/>
      <c r="I1294" s="362"/>
      <c r="J1294" s="362"/>
      <c r="K1294" s="559">
        <f t="shared" si="36"/>
        <v>0</v>
      </c>
      <c r="L1294" s="362"/>
      <c r="M1294" s="361"/>
      <c r="N1294" s="363"/>
      <c r="O1294" s="364"/>
      <c r="P1294" s="365"/>
      <c r="Q1294" s="499"/>
      <c r="R1294" s="506"/>
    </row>
    <row r="1295" spans="1:18" x14ac:dyDescent="0.25">
      <c r="A1295" s="97"/>
      <c r="B1295" s="97"/>
      <c r="C1295" s="97"/>
      <c r="D1295" s="101"/>
      <c r="E1295" s="98"/>
      <c r="F1295" s="101"/>
      <c r="G1295" s="101"/>
      <c r="H1295" s="101"/>
      <c r="I1295" s="362"/>
      <c r="J1295" s="362"/>
      <c r="K1295" s="559">
        <f t="shared" si="36"/>
        <v>0</v>
      </c>
      <c r="L1295" s="362"/>
      <c r="M1295" s="361"/>
      <c r="N1295" s="363"/>
      <c r="O1295" s="364"/>
      <c r="P1295" s="365"/>
      <c r="Q1295" s="499"/>
      <c r="R1295" s="506"/>
    </row>
    <row r="1296" spans="1:18" x14ac:dyDescent="0.25">
      <c r="A1296" s="97"/>
      <c r="B1296" s="97"/>
      <c r="C1296" s="97"/>
      <c r="D1296" s="101"/>
      <c r="E1296" s="98"/>
      <c r="F1296" s="101"/>
      <c r="G1296" s="101"/>
      <c r="H1296" s="101"/>
      <c r="I1296" s="362"/>
      <c r="J1296" s="362"/>
      <c r="K1296" s="559">
        <f t="shared" si="36"/>
        <v>0</v>
      </c>
      <c r="L1296" s="362"/>
      <c r="M1296" s="361"/>
      <c r="N1296" s="363"/>
      <c r="O1296" s="364"/>
      <c r="P1296" s="365"/>
      <c r="Q1296" s="499"/>
      <c r="R1296" s="506"/>
    </row>
    <row r="1297" spans="1:18" x14ac:dyDescent="0.25">
      <c r="A1297" s="97"/>
      <c r="B1297" s="97"/>
      <c r="C1297" s="97"/>
      <c r="D1297" s="101"/>
      <c r="E1297" s="98"/>
      <c r="F1297" s="101"/>
      <c r="G1297" s="101"/>
      <c r="H1297" s="101"/>
      <c r="I1297" s="362"/>
      <c r="J1297" s="362"/>
      <c r="K1297" s="559">
        <f t="shared" si="36"/>
        <v>0</v>
      </c>
      <c r="L1297" s="362"/>
      <c r="M1297" s="361"/>
      <c r="N1297" s="363"/>
      <c r="O1297" s="364"/>
      <c r="P1297" s="365"/>
      <c r="Q1297" s="499"/>
      <c r="R1297" s="506"/>
    </row>
    <row r="1298" spans="1:18" x14ac:dyDescent="0.25">
      <c r="A1298" s="97"/>
      <c r="B1298" s="97"/>
      <c r="C1298" s="97"/>
      <c r="D1298" s="101"/>
      <c r="E1298" s="98"/>
      <c r="F1298" s="101"/>
      <c r="G1298" s="101"/>
      <c r="H1298" s="101"/>
      <c r="I1298" s="362"/>
      <c r="J1298" s="362"/>
      <c r="K1298" s="559">
        <f t="shared" si="36"/>
        <v>0</v>
      </c>
      <c r="L1298" s="362"/>
      <c r="M1298" s="361"/>
      <c r="N1298" s="363"/>
      <c r="O1298" s="364"/>
      <c r="P1298" s="365"/>
      <c r="Q1298" s="499"/>
      <c r="R1298" s="506"/>
    </row>
    <row r="1299" spans="1:18" x14ac:dyDescent="0.25">
      <c r="A1299" s="97"/>
      <c r="B1299" s="97"/>
      <c r="C1299" s="97"/>
      <c r="D1299" s="101"/>
      <c r="E1299" s="98"/>
      <c r="F1299" s="101"/>
      <c r="G1299" s="101"/>
      <c r="H1299" s="101"/>
      <c r="I1299" s="362"/>
      <c r="J1299" s="362"/>
      <c r="K1299" s="559">
        <f t="shared" si="36"/>
        <v>0</v>
      </c>
      <c r="L1299" s="362"/>
      <c r="M1299" s="361"/>
      <c r="N1299" s="363"/>
      <c r="O1299" s="364"/>
      <c r="P1299" s="365"/>
      <c r="Q1299" s="499"/>
      <c r="R1299" s="506"/>
    </row>
    <row r="1300" spans="1:18" x14ac:dyDescent="0.25">
      <c r="A1300" s="97"/>
      <c r="B1300" s="97"/>
      <c r="C1300" s="97"/>
      <c r="D1300" s="101"/>
      <c r="E1300" s="98"/>
      <c r="F1300" s="101"/>
      <c r="G1300" s="101"/>
      <c r="H1300" s="101"/>
      <c r="I1300" s="362"/>
      <c r="J1300" s="362"/>
      <c r="K1300" s="559">
        <f t="shared" si="36"/>
        <v>0</v>
      </c>
      <c r="L1300" s="362"/>
      <c r="M1300" s="361"/>
      <c r="N1300" s="363"/>
      <c r="O1300" s="364"/>
      <c r="P1300" s="365"/>
      <c r="Q1300" s="499"/>
      <c r="R1300" s="506"/>
    </row>
    <row r="1301" spans="1:18" x14ac:dyDescent="0.25">
      <c r="A1301" s="97"/>
      <c r="B1301" s="97"/>
      <c r="C1301" s="97"/>
      <c r="D1301" s="101"/>
      <c r="E1301" s="98"/>
      <c r="F1301" s="101"/>
      <c r="G1301" s="101"/>
      <c r="H1301" s="101"/>
      <c r="I1301" s="362"/>
      <c r="J1301" s="362"/>
      <c r="K1301" s="559">
        <f t="shared" si="36"/>
        <v>0</v>
      </c>
      <c r="L1301" s="362"/>
      <c r="M1301" s="361"/>
      <c r="N1301" s="363"/>
      <c r="O1301" s="364"/>
      <c r="P1301" s="365"/>
      <c r="Q1301" s="499"/>
      <c r="R1301" s="506"/>
    </row>
    <row r="1302" spans="1:18" x14ac:dyDescent="0.25">
      <c r="A1302" s="97"/>
      <c r="B1302" s="97"/>
      <c r="C1302" s="97"/>
      <c r="D1302" s="101"/>
      <c r="E1302" s="98"/>
      <c r="F1302" s="101"/>
      <c r="G1302" s="101"/>
      <c r="H1302" s="101"/>
      <c r="I1302" s="362"/>
      <c r="J1302" s="362"/>
      <c r="K1302" s="559">
        <f t="shared" si="36"/>
        <v>0</v>
      </c>
      <c r="L1302" s="362"/>
      <c r="M1302" s="361"/>
      <c r="N1302" s="363"/>
      <c r="O1302" s="364"/>
      <c r="P1302" s="365"/>
      <c r="Q1302" s="499"/>
      <c r="R1302" s="506"/>
    </row>
    <row r="1303" spans="1:18" x14ac:dyDescent="0.25">
      <c r="A1303" s="97"/>
      <c r="B1303" s="97"/>
      <c r="C1303" s="97"/>
      <c r="D1303" s="101"/>
      <c r="E1303" s="98"/>
      <c r="F1303" s="101"/>
      <c r="G1303" s="101"/>
      <c r="H1303" s="101"/>
      <c r="I1303" s="362"/>
      <c r="J1303" s="362"/>
      <c r="K1303" s="559">
        <f t="shared" si="36"/>
        <v>0</v>
      </c>
      <c r="L1303" s="362"/>
      <c r="M1303" s="361"/>
      <c r="N1303" s="363"/>
      <c r="O1303" s="364"/>
      <c r="P1303" s="365"/>
      <c r="Q1303" s="499"/>
      <c r="R1303" s="506"/>
    </row>
    <row r="1304" spans="1:18" x14ac:dyDescent="0.25">
      <c r="A1304" s="97"/>
      <c r="B1304" s="97"/>
      <c r="C1304" s="97"/>
      <c r="D1304" s="101"/>
      <c r="E1304" s="98"/>
      <c r="F1304" s="101"/>
      <c r="G1304" s="101"/>
      <c r="H1304" s="101"/>
      <c r="I1304" s="362"/>
      <c r="J1304" s="362"/>
      <c r="K1304" s="559">
        <f t="shared" si="36"/>
        <v>0</v>
      </c>
      <c r="L1304" s="362"/>
      <c r="M1304" s="361"/>
      <c r="N1304" s="363"/>
      <c r="O1304" s="364"/>
      <c r="P1304" s="365"/>
      <c r="Q1304" s="499"/>
      <c r="R1304" s="506"/>
    </row>
    <row r="1305" spans="1:18" x14ac:dyDescent="0.25">
      <c r="A1305" s="97"/>
      <c r="B1305" s="97"/>
      <c r="C1305" s="97"/>
      <c r="D1305" s="101"/>
      <c r="E1305" s="98"/>
      <c r="F1305" s="101"/>
      <c r="G1305" s="101"/>
      <c r="H1305" s="101"/>
      <c r="I1305" s="362"/>
      <c r="J1305" s="362"/>
      <c r="K1305" s="559">
        <f t="shared" si="36"/>
        <v>0</v>
      </c>
      <c r="L1305" s="362"/>
      <c r="M1305" s="361"/>
      <c r="N1305" s="363"/>
      <c r="O1305" s="364"/>
      <c r="P1305" s="365"/>
      <c r="Q1305" s="499"/>
      <c r="R1305" s="506"/>
    </row>
    <row r="1306" spans="1:18" x14ac:dyDescent="0.25">
      <c r="A1306" s="97"/>
      <c r="B1306" s="97"/>
      <c r="C1306" s="97"/>
      <c r="D1306" s="101"/>
      <c r="E1306" s="98"/>
      <c r="F1306" s="101"/>
      <c r="G1306" s="101"/>
      <c r="H1306" s="101"/>
      <c r="I1306" s="362"/>
      <c r="J1306" s="362"/>
      <c r="K1306" s="559">
        <f t="shared" si="36"/>
        <v>0</v>
      </c>
      <c r="L1306" s="362"/>
      <c r="M1306" s="361"/>
      <c r="N1306" s="363"/>
      <c r="O1306" s="364"/>
      <c r="P1306" s="365"/>
      <c r="Q1306" s="499"/>
      <c r="R1306" s="506"/>
    </row>
    <row r="1307" spans="1:18" x14ac:dyDescent="0.25">
      <c r="A1307" s="97"/>
      <c r="B1307" s="97"/>
      <c r="C1307" s="97"/>
      <c r="D1307" s="101"/>
      <c r="E1307" s="98"/>
      <c r="F1307" s="101"/>
      <c r="G1307" s="101"/>
      <c r="H1307" s="101"/>
      <c r="I1307" s="362"/>
      <c r="J1307" s="362"/>
      <c r="K1307" s="559">
        <f t="shared" si="36"/>
        <v>0</v>
      </c>
      <c r="L1307" s="362"/>
      <c r="M1307" s="361"/>
      <c r="N1307" s="363"/>
      <c r="O1307" s="364"/>
      <c r="P1307" s="365"/>
      <c r="Q1307" s="499"/>
      <c r="R1307" s="506"/>
    </row>
    <row r="1308" spans="1:18" x14ac:dyDescent="0.25">
      <c r="A1308" s="97"/>
      <c r="B1308" s="97"/>
      <c r="C1308" s="97"/>
      <c r="D1308" s="101"/>
      <c r="E1308" s="98"/>
      <c r="F1308" s="101"/>
      <c r="G1308" s="101"/>
      <c r="H1308" s="101"/>
      <c r="I1308" s="362"/>
      <c r="J1308" s="362"/>
      <c r="K1308" s="559">
        <f t="shared" si="36"/>
        <v>0</v>
      </c>
      <c r="L1308" s="362"/>
      <c r="M1308" s="361"/>
      <c r="N1308" s="363"/>
      <c r="O1308" s="364"/>
      <c r="P1308" s="365"/>
      <c r="Q1308" s="499"/>
      <c r="R1308" s="506"/>
    </row>
    <row r="1309" spans="1:18" x14ac:dyDescent="0.25">
      <c r="A1309" s="97"/>
      <c r="B1309" s="97"/>
      <c r="C1309" s="97"/>
      <c r="D1309" s="101"/>
      <c r="E1309" s="98"/>
      <c r="F1309" s="101"/>
      <c r="G1309" s="101"/>
      <c r="H1309" s="101"/>
      <c r="I1309" s="362"/>
      <c r="J1309" s="362"/>
      <c r="K1309" s="559">
        <f t="shared" si="36"/>
        <v>0</v>
      </c>
      <c r="L1309" s="362"/>
      <c r="M1309" s="361"/>
      <c r="N1309" s="363"/>
      <c r="O1309" s="364"/>
      <c r="P1309" s="365"/>
      <c r="Q1309" s="499"/>
      <c r="R1309" s="506"/>
    </row>
    <row r="1310" spans="1:18" x14ac:dyDescent="0.25">
      <c r="A1310" s="97"/>
      <c r="B1310" s="97"/>
      <c r="C1310" s="97"/>
      <c r="D1310" s="101"/>
      <c r="E1310" s="98"/>
      <c r="F1310" s="101"/>
      <c r="G1310" s="101"/>
      <c r="H1310" s="101"/>
      <c r="I1310" s="362"/>
      <c r="J1310" s="362"/>
      <c r="K1310" s="559">
        <f t="shared" si="36"/>
        <v>0</v>
      </c>
      <c r="L1310" s="362"/>
      <c r="M1310" s="361"/>
      <c r="N1310" s="363"/>
      <c r="O1310" s="364"/>
      <c r="P1310" s="365"/>
      <c r="Q1310" s="499"/>
      <c r="R1310" s="506"/>
    </row>
    <row r="1311" spans="1:18" x14ac:dyDescent="0.25">
      <c r="A1311" s="97"/>
      <c r="B1311" s="97"/>
      <c r="C1311" s="97"/>
      <c r="D1311" s="101"/>
      <c r="E1311" s="98"/>
      <c r="F1311" s="101"/>
      <c r="G1311" s="101"/>
      <c r="H1311" s="101"/>
      <c r="I1311" s="362"/>
      <c r="J1311" s="362"/>
      <c r="K1311" s="559">
        <f t="shared" si="36"/>
        <v>0</v>
      </c>
      <c r="L1311" s="362"/>
      <c r="M1311" s="361"/>
      <c r="N1311" s="363"/>
      <c r="O1311" s="364"/>
      <c r="P1311" s="365"/>
      <c r="Q1311" s="499"/>
      <c r="R1311" s="506"/>
    </row>
    <row r="1312" spans="1:18" x14ac:dyDescent="0.25">
      <c r="A1312" s="97"/>
      <c r="B1312" s="97"/>
      <c r="C1312" s="97"/>
      <c r="D1312" s="101"/>
      <c r="E1312" s="98"/>
      <c r="F1312" s="101"/>
      <c r="G1312" s="101"/>
      <c r="H1312" s="101"/>
      <c r="I1312" s="362"/>
      <c r="J1312" s="362"/>
      <c r="K1312" s="559">
        <f t="shared" si="36"/>
        <v>0</v>
      </c>
      <c r="L1312" s="362"/>
      <c r="M1312" s="361"/>
      <c r="N1312" s="363"/>
      <c r="O1312" s="364"/>
      <c r="P1312" s="365"/>
      <c r="Q1312" s="499"/>
      <c r="R1312" s="506"/>
    </row>
    <row r="1313" spans="1:18" x14ac:dyDescent="0.25">
      <c r="A1313" s="97"/>
      <c r="B1313" s="97"/>
      <c r="C1313" s="97"/>
      <c r="D1313" s="101"/>
      <c r="E1313" s="98"/>
      <c r="F1313" s="101"/>
      <c r="G1313" s="101"/>
      <c r="H1313" s="101"/>
      <c r="I1313" s="362"/>
      <c r="J1313" s="362"/>
      <c r="K1313" s="559">
        <f t="shared" si="36"/>
        <v>0</v>
      </c>
      <c r="L1313" s="362"/>
      <c r="M1313" s="361"/>
      <c r="N1313" s="363"/>
      <c r="O1313" s="364"/>
      <c r="P1313" s="365"/>
      <c r="Q1313" s="499"/>
      <c r="R1313" s="506"/>
    </row>
    <row r="1314" spans="1:18" x14ac:dyDescent="0.25">
      <c r="A1314" s="97"/>
      <c r="B1314" s="97"/>
      <c r="C1314" s="97"/>
      <c r="D1314" s="101"/>
      <c r="E1314" s="98"/>
      <c r="F1314" s="101"/>
      <c r="G1314" s="101"/>
      <c r="H1314" s="101"/>
      <c r="I1314" s="362"/>
      <c r="J1314" s="362"/>
      <c r="K1314" s="559">
        <f t="shared" si="36"/>
        <v>0</v>
      </c>
      <c r="L1314" s="362"/>
      <c r="M1314" s="361"/>
      <c r="N1314" s="363"/>
      <c r="O1314" s="364"/>
      <c r="P1314" s="365"/>
      <c r="Q1314" s="499"/>
      <c r="R1314" s="506"/>
    </row>
    <row r="1315" spans="1:18" x14ac:dyDescent="0.25">
      <c r="A1315" s="97"/>
      <c r="B1315" s="97"/>
      <c r="C1315" s="97"/>
      <c r="D1315" s="101"/>
      <c r="E1315" s="98"/>
      <c r="F1315" s="101"/>
      <c r="G1315" s="101"/>
      <c r="H1315" s="101"/>
      <c r="I1315" s="362"/>
      <c r="J1315" s="362"/>
      <c r="K1315" s="559">
        <f t="shared" si="36"/>
        <v>0</v>
      </c>
      <c r="L1315" s="362"/>
      <c r="M1315" s="361"/>
      <c r="N1315" s="363"/>
      <c r="O1315" s="364"/>
      <c r="P1315" s="365"/>
      <c r="Q1315" s="499"/>
      <c r="R1315" s="506"/>
    </row>
    <row r="1316" spans="1:18" x14ac:dyDescent="0.25">
      <c r="A1316" s="97"/>
      <c r="B1316" s="97"/>
      <c r="C1316" s="97"/>
      <c r="D1316" s="101"/>
      <c r="E1316" s="98"/>
      <c r="F1316" s="101"/>
      <c r="G1316" s="101"/>
      <c r="H1316" s="101"/>
      <c r="I1316" s="362"/>
      <c r="J1316" s="362"/>
      <c r="K1316" s="559">
        <f t="shared" si="36"/>
        <v>0</v>
      </c>
      <c r="L1316" s="362"/>
      <c r="M1316" s="361"/>
      <c r="N1316" s="363"/>
      <c r="O1316" s="364"/>
      <c r="P1316" s="365"/>
      <c r="Q1316" s="499"/>
      <c r="R1316" s="506"/>
    </row>
    <row r="1317" spans="1:18" x14ac:dyDescent="0.25">
      <c r="A1317" s="97"/>
      <c r="B1317" s="97"/>
      <c r="C1317" s="97"/>
      <c r="D1317" s="101"/>
      <c r="E1317" s="98"/>
      <c r="F1317" s="101"/>
      <c r="G1317" s="101"/>
      <c r="H1317" s="101"/>
      <c r="I1317" s="362"/>
      <c r="J1317" s="362"/>
      <c r="K1317" s="559">
        <f t="shared" si="36"/>
        <v>0</v>
      </c>
      <c r="L1317" s="362"/>
      <c r="M1317" s="361"/>
      <c r="N1317" s="363"/>
      <c r="O1317" s="364"/>
      <c r="P1317" s="365"/>
      <c r="Q1317" s="499"/>
      <c r="R1317" s="506"/>
    </row>
    <row r="1318" spans="1:18" x14ac:dyDescent="0.25">
      <c r="A1318" s="97"/>
      <c r="B1318" s="97"/>
      <c r="C1318" s="97"/>
      <c r="D1318" s="101"/>
      <c r="E1318" s="98"/>
      <c r="F1318" s="101"/>
      <c r="G1318" s="101"/>
      <c r="H1318" s="101"/>
      <c r="I1318" s="362"/>
      <c r="J1318" s="362"/>
      <c r="K1318" s="559">
        <f t="shared" si="36"/>
        <v>0</v>
      </c>
      <c r="L1318" s="362"/>
      <c r="M1318" s="361"/>
      <c r="N1318" s="363"/>
      <c r="O1318" s="364"/>
      <c r="P1318" s="365"/>
      <c r="Q1318" s="499"/>
      <c r="R1318" s="506"/>
    </row>
    <row r="1319" spans="1:18" x14ac:dyDescent="0.25">
      <c r="A1319" s="97"/>
      <c r="B1319" s="97"/>
      <c r="C1319" s="97"/>
      <c r="D1319" s="101"/>
      <c r="E1319" s="98"/>
      <c r="F1319" s="101"/>
      <c r="G1319" s="101"/>
      <c r="H1319" s="101"/>
      <c r="I1319" s="362"/>
      <c r="J1319" s="362"/>
      <c r="K1319" s="559">
        <f t="shared" si="36"/>
        <v>0</v>
      </c>
      <c r="L1319" s="362"/>
      <c r="M1319" s="361"/>
      <c r="N1319" s="363"/>
      <c r="O1319" s="364"/>
      <c r="P1319" s="365"/>
      <c r="Q1319" s="499"/>
      <c r="R1319" s="506"/>
    </row>
    <row r="1320" spans="1:18" x14ac:dyDescent="0.25">
      <c r="A1320" s="97"/>
      <c r="B1320" s="97"/>
      <c r="C1320" s="97"/>
      <c r="D1320" s="101"/>
      <c r="E1320" s="98"/>
      <c r="F1320" s="101"/>
      <c r="G1320" s="101"/>
      <c r="H1320" s="101"/>
      <c r="I1320" s="362"/>
      <c r="J1320" s="362"/>
      <c r="K1320" s="559">
        <f t="shared" si="36"/>
        <v>0</v>
      </c>
      <c r="L1320" s="362"/>
      <c r="M1320" s="361"/>
      <c r="N1320" s="363"/>
      <c r="O1320" s="364"/>
      <c r="P1320" s="365"/>
      <c r="Q1320" s="499"/>
      <c r="R1320" s="506"/>
    </row>
    <row r="1321" spans="1:18" x14ac:dyDescent="0.25">
      <c r="A1321" s="97"/>
      <c r="B1321" s="97"/>
      <c r="C1321" s="97"/>
      <c r="D1321" s="101"/>
      <c r="E1321" s="98"/>
      <c r="F1321" s="101"/>
      <c r="G1321" s="101"/>
      <c r="H1321" s="101"/>
      <c r="I1321" s="362"/>
      <c r="J1321" s="362"/>
      <c r="K1321" s="559">
        <f t="shared" si="36"/>
        <v>0</v>
      </c>
      <c r="L1321" s="362"/>
      <c r="M1321" s="361"/>
      <c r="N1321" s="363"/>
      <c r="O1321" s="364"/>
      <c r="P1321" s="365"/>
      <c r="Q1321" s="499"/>
      <c r="R1321" s="506"/>
    </row>
    <row r="1322" spans="1:18" x14ac:dyDescent="0.25">
      <c r="A1322" s="97"/>
      <c r="B1322" s="97"/>
      <c r="C1322" s="97"/>
      <c r="D1322" s="101"/>
      <c r="E1322" s="98"/>
      <c r="F1322" s="101"/>
      <c r="G1322" s="101"/>
      <c r="H1322" s="101"/>
      <c r="I1322" s="362"/>
      <c r="J1322" s="362"/>
      <c r="K1322" s="559">
        <f t="shared" si="36"/>
        <v>0</v>
      </c>
      <c r="L1322" s="362"/>
      <c r="M1322" s="361"/>
      <c r="N1322" s="363"/>
      <c r="O1322" s="364"/>
      <c r="P1322" s="365"/>
      <c r="Q1322" s="499"/>
      <c r="R1322" s="506"/>
    </row>
    <row r="1323" spans="1:18" x14ac:dyDescent="0.25">
      <c r="A1323" s="97"/>
      <c r="B1323" s="97"/>
      <c r="C1323" s="97"/>
      <c r="D1323" s="101"/>
      <c r="E1323" s="98"/>
      <c r="F1323" s="101"/>
      <c r="G1323" s="101"/>
      <c r="H1323" s="101"/>
      <c r="I1323" s="362"/>
      <c r="J1323" s="362"/>
      <c r="K1323" s="559">
        <f t="shared" si="36"/>
        <v>0</v>
      </c>
      <c r="L1323" s="362"/>
      <c r="M1323" s="361"/>
      <c r="N1323" s="363"/>
      <c r="O1323" s="364"/>
      <c r="P1323" s="365"/>
      <c r="Q1323" s="499"/>
      <c r="R1323" s="506"/>
    </row>
    <row r="1324" spans="1:18" x14ac:dyDescent="0.25">
      <c r="A1324" s="97"/>
      <c r="B1324" s="97"/>
      <c r="C1324" s="97"/>
      <c r="D1324" s="101"/>
      <c r="E1324" s="98"/>
      <c r="F1324" s="101"/>
      <c r="G1324" s="101"/>
      <c r="H1324" s="101"/>
      <c r="I1324" s="362"/>
      <c r="J1324" s="362"/>
      <c r="K1324" s="559">
        <f t="shared" si="36"/>
        <v>0</v>
      </c>
      <c r="L1324" s="362"/>
      <c r="M1324" s="361"/>
      <c r="N1324" s="363"/>
      <c r="O1324" s="364"/>
      <c r="P1324" s="365"/>
      <c r="Q1324" s="499"/>
      <c r="R1324" s="506"/>
    </row>
    <row r="1325" spans="1:18" x14ac:dyDescent="0.25">
      <c r="A1325" s="97"/>
      <c r="B1325" s="97"/>
      <c r="C1325" s="97"/>
      <c r="D1325" s="101"/>
      <c r="E1325" s="98"/>
      <c r="F1325" s="101"/>
      <c r="G1325" s="101"/>
      <c r="H1325" s="101"/>
      <c r="I1325" s="362"/>
      <c r="J1325" s="362"/>
      <c r="K1325" s="559">
        <f t="shared" si="36"/>
        <v>0</v>
      </c>
      <c r="L1325" s="362"/>
      <c r="M1325" s="361"/>
      <c r="N1325" s="363"/>
      <c r="O1325" s="364"/>
      <c r="P1325" s="365"/>
      <c r="Q1325" s="499"/>
      <c r="R1325" s="506"/>
    </row>
    <row r="1326" spans="1:18" x14ac:dyDescent="0.25">
      <c r="A1326" s="97"/>
      <c r="B1326" s="97"/>
      <c r="C1326" s="97"/>
      <c r="D1326" s="101"/>
      <c r="E1326" s="98"/>
      <c r="F1326" s="101"/>
      <c r="G1326" s="101"/>
      <c r="H1326" s="101"/>
      <c r="I1326" s="362"/>
      <c r="J1326" s="362"/>
      <c r="K1326" s="559">
        <f t="shared" si="36"/>
        <v>0</v>
      </c>
      <c r="L1326" s="362"/>
      <c r="M1326" s="361"/>
      <c r="N1326" s="363"/>
      <c r="O1326" s="364"/>
      <c r="P1326" s="365"/>
      <c r="Q1326" s="499"/>
      <c r="R1326" s="506"/>
    </row>
    <row r="1327" spans="1:18" x14ac:dyDescent="0.25">
      <c r="A1327" s="97"/>
      <c r="B1327" s="97"/>
      <c r="C1327" s="97"/>
      <c r="D1327" s="101"/>
      <c r="E1327" s="98"/>
      <c r="F1327" s="101"/>
      <c r="G1327" s="101"/>
      <c r="H1327" s="101"/>
      <c r="I1327" s="362"/>
      <c r="J1327" s="362"/>
      <c r="K1327" s="559">
        <f t="shared" si="36"/>
        <v>0</v>
      </c>
      <c r="L1327" s="362"/>
      <c r="M1327" s="361"/>
      <c r="N1327" s="363"/>
      <c r="O1327" s="364"/>
      <c r="P1327" s="365"/>
      <c r="Q1327" s="499"/>
      <c r="R1327" s="506"/>
    </row>
    <row r="1328" spans="1:18" x14ac:dyDescent="0.25">
      <c r="A1328" s="97"/>
      <c r="B1328" s="97"/>
      <c r="C1328" s="97"/>
      <c r="D1328" s="101"/>
      <c r="E1328" s="98"/>
      <c r="F1328" s="101"/>
      <c r="G1328" s="101"/>
      <c r="H1328" s="101"/>
      <c r="I1328" s="362"/>
      <c r="J1328" s="362"/>
      <c r="K1328" s="559">
        <f t="shared" si="36"/>
        <v>0</v>
      </c>
      <c r="L1328" s="362"/>
      <c r="M1328" s="361"/>
      <c r="N1328" s="363"/>
      <c r="O1328" s="364"/>
      <c r="P1328" s="365"/>
      <c r="Q1328" s="499"/>
      <c r="R1328" s="506"/>
    </row>
    <row r="1329" spans="1:18" x14ac:dyDescent="0.25">
      <c r="A1329" s="97"/>
      <c r="B1329" s="97"/>
      <c r="C1329" s="97"/>
      <c r="D1329" s="101"/>
      <c r="E1329" s="98"/>
      <c r="F1329" s="101"/>
      <c r="G1329" s="101"/>
      <c r="H1329" s="101"/>
      <c r="I1329" s="362"/>
      <c r="J1329" s="362"/>
      <c r="K1329" s="559">
        <f t="shared" si="36"/>
        <v>0</v>
      </c>
      <c r="L1329" s="362"/>
      <c r="M1329" s="361"/>
      <c r="N1329" s="363"/>
      <c r="O1329" s="364"/>
      <c r="P1329" s="365"/>
      <c r="Q1329" s="499"/>
      <c r="R1329" s="506"/>
    </row>
    <row r="1330" spans="1:18" x14ac:dyDescent="0.25">
      <c r="A1330" s="97"/>
      <c r="B1330" s="97"/>
      <c r="C1330" s="97"/>
      <c r="D1330" s="101"/>
      <c r="E1330" s="98"/>
      <c r="F1330" s="101"/>
      <c r="G1330" s="101"/>
      <c r="H1330" s="101"/>
      <c r="I1330" s="362"/>
      <c r="J1330" s="362"/>
      <c r="K1330" s="559">
        <f t="shared" si="36"/>
        <v>0</v>
      </c>
      <c r="L1330" s="362"/>
      <c r="M1330" s="361"/>
      <c r="N1330" s="363"/>
      <c r="O1330" s="364"/>
      <c r="P1330" s="365"/>
      <c r="Q1330" s="499"/>
      <c r="R1330" s="506"/>
    </row>
    <row r="1331" spans="1:18" x14ac:dyDescent="0.25">
      <c r="A1331" s="97"/>
      <c r="B1331" s="97"/>
      <c r="C1331" s="97"/>
      <c r="D1331" s="101"/>
      <c r="E1331" s="98"/>
      <c r="F1331" s="101"/>
      <c r="G1331" s="101"/>
      <c r="H1331" s="101"/>
      <c r="I1331" s="362"/>
      <c r="J1331" s="362"/>
      <c r="K1331" s="559">
        <f t="shared" si="36"/>
        <v>0</v>
      </c>
      <c r="L1331" s="362"/>
      <c r="M1331" s="361"/>
      <c r="N1331" s="363"/>
      <c r="O1331" s="364"/>
      <c r="P1331" s="365"/>
      <c r="Q1331" s="499"/>
      <c r="R1331" s="506"/>
    </row>
    <row r="1332" spans="1:18" x14ac:dyDescent="0.25">
      <c r="A1332" s="97"/>
      <c r="B1332" s="97"/>
      <c r="C1332" s="97"/>
      <c r="D1332" s="101"/>
      <c r="E1332" s="98"/>
      <c r="F1332" s="101"/>
      <c r="G1332" s="101"/>
      <c r="H1332" s="101"/>
      <c r="I1332" s="362"/>
      <c r="J1332" s="362"/>
      <c r="K1332" s="559">
        <f t="shared" si="36"/>
        <v>0</v>
      </c>
      <c r="L1332" s="362"/>
      <c r="M1332" s="361"/>
      <c r="N1332" s="363"/>
      <c r="O1332" s="364"/>
      <c r="P1332" s="365"/>
      <c r="Q1332" s="499"/>
      <c r="R1332" s="506"/>
    </row>
    <row r="1333" spans="1:18" x14ac:dyDescent="0.25">
      <c r="A1333" s="97"/>
      <c r="B1333" s="97"/>
      <c r="C1333" s="97"/>
      <c r="D1333" s="101"/>
      <c r="E1333" s="98"/>
      <c r="F1333" s="101"/>
      <c r="G1333" s="101"/>
      <c r="H1333" s="101"/>
      <c r="I1333" s="362"/>
      <c r="J1333" s="362"/>
      <c r="K1333" s="559">
        <f t="shared" si="36"/>
        <v>0</v>
      </c>
      <c r="L1333" s="362"/>
      <c r="M1333" s="361"/>
      <c r="N1333" s="363"/>
      <c r="O1333" s="364"/>
      <c r="P1333" s="365"/>
      <c r="Q1333" s="499"/>
      <c r="R1333" s="506"/>
    </row>
    <row r="1334" spans="1:18" x14ac:dyDescent="0.25">
      <c r="A1334" s="97"/>
      <c r="B1334" s="97"/>
      <c r="C1334" s="97"/>
      <c r="D1334" s="101"/>
      <c r="E1334" s="98"/>
      <c r="F1334" s="101"/>
      <c r="G1334" s="101"/>
      <c r="H1334" s="101"/>
      <c r="I1334" s="362"/>
      <c r="J1334" s="362"/>
      <c r="K1334" s="559">
        <f t="shared" si="36"/>
        <v>0</v>
      </c>
      <c r="L1334" s="362"/>
      <c r="M1334" s="361"/>
      <c r="N1334" s="363"/>
      <c r="O1334" s="364"/>
      <c r="P1334" s="365"/>
      <c r="Q1334" s="499"/>
      <c r="R1334" s="506"/>
    </row>
    <row r="1335" spans="1:18" x14ac:dyDescent="0.25">
      <c r="A1335" s="97"/>
      <c r="B1335" s="97"/>
      <c r="C1335" s="97"/>
      <c r="D1335" s="101"/>
      <c r="E1335" s="98"/>
      <c r="F1335" s="101"/>
      <c r="G1335" s="101"/>
      <c r="H1335" s="101"/>
      <c r="I1335" s="362"/>
      <c r="J1335" s="362"/>
      <c r="K1335" s="559">
        <f t="shared" si="36"/>
        <v>0</v>
      </c>
      <c r="L1335" s="362"/>
      <c r="M1335" s="361"/>
      <c r="N1335" s="363"/>
      <c r="O1335" s="364"/>
      <c r="P1335" s="365"/>
      <c r="Q1335" s="499"/>
      <c r="R1335" s="506"/>
    </row>
    <row r="1336" spans="1:18" x14ac:dyDescent="0.25">
      <c r="A1336" s="97"/>
      <c r="B1336" s="97"/>
      <c r="C1336" s="97"/>
      <c r="D1336" s="101"/>
      <c r="E1336" s="98"/>
      <c r="F1336" s="101"/>
      <c r="G1336" s="101"/>
      <c r="H1336" s="101"/>
      <c r="I1336" s="362"/>
      <c r="J1336" s="362"/>
      <c r="K1336" s="559">
        <f t="shared" si="36"/>
        <v>0</v>
      </c>
      <c r="L1336" s="362"/>
      <c r="M1336" s="361"/>
      <c r="N1336" s="363"/>
      <c r="O1336" s="364"/>
      <c r="P1336" s="365"/>
      <c r="Q1336" s="499"/>
      <c r="R1336" s="506"/>
    </row>
    <row r="1337" spans="1:18" x14ac:dyDescent="0.25">
      <c r="A1337" s="97"/>
      <c r="B1337" s="97"/>
      <c r="C1337" s="97"/>
      <c r="D1337" s="101"/>
      <c r="E1337" s="98"/>
      <c r="F1337" s="101"/>
      <c r="G1337" s="101"/>
      <c r="H1337" s="101"/>
      <c r="I1337" s="362"/>
      <c r="J1337" s="362"/>
      <c r="K1337" s="559">
        <f t="shared" si="36"/>
        <v>0</v>
      </c>
      <c r="L1337" s="362"/>
      <c r="M1337" s="361"/>
      <c r="N1337" s="363"/>
      <c r="O1337" s="364"/>
      <c r="P1337" s="365"/>
      <c r="Q1337" s="499"/>
      <c r="R1337" s="506"/>
    </row>
    <row r="1338" spans="1:18" x14ac:dyDescent="0.25">
      <c r="A1338" s="97"/>
      <c r="B1338" s="97"/>
      <c r="C1338" s="97"/>
      <c r="D1338" s="101"/>
      <c r="E1338" s="98"/>
      <c r="F1338" s="101"/>
      <c r="G1338" s="101"/>
      <c r="H1338" s="101"/>
      <c r="I1338" s="362"/>
      <c r="J1338" s="362"/>
      <c r="K1338" s="559">
        <f t="shared" si="36"/>
        <v>0</v>
      </c>
      <c r="L1338" s="362"/>
      <c r="M1338" s="361"/>
      <c r="N1338" s="363"/>
      <c r="O1338" s="364"/>
      <c r="P1338" s="365"/>
      <c r="Q1338" s="499"/>
      <c r="R1338" s="506"/>
    </row>
    <row r="1339" spans="1:18" x14ac:dyDescent="0.25">
      <c r="A1339" s="97"/>
      <c r="B1339" s="97"/>
      <c r="C1339" s="97"/>
      <c r="D1339" s="101"/>
      <c r="E1339" s="98"/>
      <c r="F1339" s="101"/>
      <c r="G1339" s="101"/>
      <c r="H1339" s="101"/>
      <c r="I1339" s="362"/>
      <c r="J1339" s="362"/>
      <c r="K1339" s="559">
        <f t="shared" si="36"/>
        <v>0</v>
      </c>
      <c r="L1339" s="362"/>
      <c r="M1339" s="361"/>
      <c r="N1339" s="363"/>
      <c r="O1339" s="364"/>
      <c r="P1339" s="365"/>
      <c r="Q1339" s="499"/>
      <c r="R1339" s="506"/>
    </row>
    <row r="1340" spans="1:18" x14ac:dyDescent="0.25">
      <c r="A1340" s="97"/>
      <c r="B1340" s="97"/>
      <c r="C1340" s="97"/>
      <c r="D1340" s="101"/>
      <c r="E1340" s="98"/>
      <c r="F1340" s="101"/>
      <c r="G1340" s="101"/>
      <c r="H1340" s="101"/>
      <c r="I1340" s="362"/>
      <c r="J1340" s="362"/>
      <c r="K1340" s="559">
        <f t="shared" si="36"/>
        <v>0</v>
      </c>
      <c r="L1340" s="362"/>
      <c r="M1340" s="361"/>
      <c r="N1340" s="363"/>
      <c r="O1340" s="364"/>
      <c r="P1340" s="365"/>
      <c r="Q1340" s="499"/>
      <c r="R1340" s="506"/>
    </row>
    <row r="1341" spans="1:18" x14ac:dyDescent="0.25">
      <c r="A1341" s="97"/>
      <c r="B1341" s="97"/>
      <c r="C1341" s="97"/>
      <c r="D1341" s="101"/>
      <c r="E1341" s="98"/>
      <c r="F1341" s="101"/>
      <c r="G1341" s="101"/>
      <c r="H1341" s="101"/>
      <c r="I1341" s="362"/>
      <c r="J1341" s="362"/>
      <c r="K1341" s="559">
        <f t="shared" si="36"/>
        <v>0</v>
      </c>
      <c r="L1341" s="362"/>
      <c r="M1341" s="361"/>
      <c r="N1341" s="363"/>
      <c r="O1341" s="364"/>
      <c r="P1341" s="365"/>
      <c r="Q1341" s="499"/>
      <c r="R1341" s="506"/>
    </row>
    <row r="1342" spans="1:18" x14ac:dyDescent="0.25">
      <c r="A1342" s="97"/>
      <c r="B1342" s="97"/>
      <c r="C1342" s="97"/>
      <c r="D1342" s="101"/>
      <c r="E1342" s="98"/>
      <c r="F1342" s="101"/>
      <c r="G1342" s="101"/>
      <c r="H1342" s="101"/>
      <c r="I1342" s="362"/>
      <c r="J1342" s="362"/>
      <c r="K1342" s="559">
        <f t="shared" si="36"/>
        <v>0</v>
      </c>
      <c r="L1342" s="362"/>
      <c r="M1342" s="361"/>
      <c r="N1342" s="363"/>
      <c r="O1342" s="364"/>
      <c r="P1342" s="365"/>
      <c r="Q1342" s="499"/>
      <c r="R1342" s="506"/>
    </row>
    <row r="1343" spans="1:18" x14ac:dyDescent="0.25">
      <c r="A1343" s="97"/>
      <c r="B1343" s="97"/>
      <c r="C1343" s="97"/>
      <c r="D1343" s="101"/>
      <c r="E1343" s="98"/>
      <c r="F1343" s="101"/>
      <c r="G1343" s="101"/>
      <c r="H1343" s="101"/>
      <c r="I1343" s="362"/>
      <c r="J1343" s="362"/>
      <c r="K1343" s="559">
        <f t="shared" si="36"/>
        <v>0</v>
      </c>
      <c r="L1343" s="362"/>
      <c r="M1343" s="361"/>
      <c r="N1343" s="363"/>
      <c r="O1343" s="364"/>
      <c r="P1343" s="365"/>
      <c r="Q1343" s="499"/>
      <c r="R1343" s="506"/>
    </row>
    <row r="1344" spans="1:18" x14ac:dyDescent="0.25">
      <c r="A1344" s="97"/>
      <c r="B1344" s="97"/>
      <c r="C1344" s="97"/>
      <c r="D1344" s="101"/>
      <c r="E1344" s="98"/>
      <c r="F1344" s="101"/>
      <c r="G1344" s="101"/>
      <c r="H1344" s="101"/>
      <c r="I1344" s="362"/>
      <c r="J1344" s="362"/>
      <c r="K1344" s="559">
        <f t="shared" si="36"/>
        <v>0</v>
      </c>
      <c r="L1344" s="362"/>
      <c r="M1344" s="361"/>
      <c r="N1344" s="363"/>
      <c r="O1344" s="364"/>
      <c r="P1344" s="365"/>
      <c r="Q1344" s="499"/>
      <c r="R1344" s="506"/>
    </row>
    <row r="1345" spans="1:18" x14ac:dyDescent="0.25">
      <c r="A1345" s="97"/>
      <c r="B1345" s="97"/>
      <c r="C1345" s="97"/>
      <c r="D1345" s="101"/>
      <c r="E1345" s="98"/>
      <c r="F1345" s="101"/>
      <c r="G1345" s="101"/>
      <c r="H1345" s="101"/>
      <c r="I1345" s="362"/>
      <c r="J1345" s="362"/>
      <c r="K1345" s="559">
        <f t="shared" si="36"/>
        <v>0</v>
      </c>
      <c r="L1345" s="362"/>
      <c r="M1345" s="361"/>
      <c r="N1345" s="363"/>
      <c r="O1345" s="364"/>
      <c r="P1345" s="365"/>
      <c r="Q1345" s="499"/>
      <c r="R1345" s="506"/>
    </row>
    <row r="1346" spans="1:18" x14ac:dyDescent="0.25">
      <c r="A1346" s="97"/>
      <c r="B1346" s="97"/>
      <c r="C1346" s="97"/>
      <c r="D1346" s="101"/>
      <c r="E1346" s="98"/>
      <c r="F1346" s="101"/>
      <c r="G1346" s="101"/>
      <c r="H1346" s="101"/>
      <c r="I1346" s="362"/>
      <c r="J1346" s="362"/>
      <c r="K1346" s="559">
        <f t="shared" si="36"/>
        <v>0</v>
      </c>
      <c r="L1346" s="362"/>
      <c r="M1346" s="361"/>
      <c r="N1346" s="363"/>
      <c r="O1346" s="364"/>
      <c r="P1346" s="365"/>
      <c r="Q1346" s="499"/>
      <c r="R1346" s="506"/>
    </row>
    <row r="1347" spans="1:18" x14ac:dyDescent="0.25">
      <c r="A1347" s="97"/>
      <c r="B1347" s="97"/>
      <c r="C1347" s="97"/>
      <c r="D1347" s="101"/>
      <c r="E1347" s="98"/>
      <c r="F1347" s="101"/>
      <c r="G1347" s="101"/>
      <c r="H1347" s="101"/>
      <c r="I1347" s="362"/>
      <c r="J1347" s="362"/>
      <c r="K1347" s="559">
        <f t="shared" si="36"/>
        <v>0</v>
      </c>
      <c r="L1347" s="362"/>
      <c r="M1347" s="361"/>
      <c r="N1347" s="363"/>
      <c r="O1347" s="364"/>
      <c r="P1347" s="365"/>
      <c r="Q1347" s="499"/>
      <c r="R1347" s="506"/>
    </row>
    <row r="1348" spans="1:18" x14ac:dyDescent="0.25">
      <c r="A1348" s="97"/>
      <c r="B1348" s="97"/>
      <c r="C1348" s="97"/>
      <c r="D1348" s="101"/>
      <c r="E1348" s="98"/>
      <c r="F1348" s="101"/>
      <c r="G1348" s="101"/>
      <c r="H1348" s="101"/>
      <c r="I1348" s="362"/>
      <c r="J1348" s="362"/>
      <c r="K1348" s="559">
        <f t="shared" si="36"/>
        <v>0</v>
      </c>
      <c r="L1348" s="362"/>
      <c r="M1348" s="361"/>
      <c r="N1348" s="363"/>
      <c r="O1348" s="364"/>
      <c r="P1348" s="365"/>
      <c r="Q1348" s="499"/>
      <c r="R1348" s="506"/>
    </row>
    <row r="1349" spans="1:18" x14ac:dyDescent="0.25">
      <c r="A1349" s="97"/>
      <c r="B1349" s="97"/>
      <c r="C1349" s="97"/>
      <c r="D1349" s="101"/>
      <c r="E1349" s="98"/>
      <c r="F1349" s="101"/>
      <c r="G1349" s="101"/>
      <c r="H1349" s="101"/>
      <c r="I1349" s="362"/>
      <c r="J1349" s="362"/>
      <c r="K1349" s="559">
        <f t="shared" si="36"/>
        <v>0</v>
      </c>
      <c r="L1349" s="362"/>
      <c r="M1349" s="361"/>
      <c r="N1349" s="363"/>
      <c r="O1349" s="364"/>
      <c r="P1349" s="365"/>
      <c r="Q1349" s="499"/>
      <c r="R1349" s="506"/>
    </row>
    <row r="1350" spans="1:18" x14ac:dyDescent="0.25">
      <c r="A1350" s="97"/>
      <c r="B1350" s="97"/>
      <c r="C1350" s="97"/>
      <c r="D1350" s="101"/>
      <c r="E1350" s="98"/>
      <c r="F1350" s="101"/>
      <c r="G1350" s="101"/>
      <c r="H1350" s="101"/>
      <c r="I1350" s="362"/>
      <c r="J1350" s="362"/>
      <c r="K1350" s="559">
        <f t="shared" si="36"/>
        <v>0</v>
      </c>
      <c r="L1350" s="362"/>
      <c r="M1350" s="361"/>
      <c r="N1350" s="363"/>
      <c r="O1350" s="364"/>
      <c r="P1350" s="365"/>
      <c r="Q1350" s="499"/>
      <c r="R1350" s="506"/>
    </row>
    <row r="1351" spans="1:18" x14ac:dyDescent="0.25">
      <c r="A1351" s="97"/>
      <c r="B1351" s="97"/>
      <c r="C1351" s="97"/>
      <c r="D1351" s="101"/>
      <c r="E1351" s="98"/>
      <c r="F1351" s="101"/>
      <c r="G1351" s="101"/>
      <c r="H1351" s="101"/>
      <c r="I1351" s="362"/>
      <c r="J1351" s="362"/>
      <c r="K1351" s="559">
        <f t="shared" si="36"/>
        <v>0</v>
      </c>
      <c r="L1351" s="362"/>
      <c r="M1351" s="361"/>
      <c r="N1351" s="363"/>
      <c r="O1351" s="364"/>
      <c r="P1351" s="365"/>
      <c r="Q1351" s="499"/>
      <c r="R1351" s="506"/>
    </row>
    <row r="1352" spans="1:18" x14ac:dyDescent="0.25">
      <c r="A1352" s="97"/>
      <c r="B1352" s="97"/>
      <c r="C1352" s="97"/>
      <c r="D1352" s="101"/>
      <c r="E1352" s="98"/>
      <c r="F1352" s="101"/>
      <c r="G1352" s="101"/>
      <c r="H1352" s="101"/>
      <c r="I1352" s="362"/>
      <c r="J1352" s="362"/>
      <c r="K1352" s="559">
        <f t="shared" si="36"/>
        <v>0</v>
      </c>
      <c r="L1352" s="362"/>
      <c r="M1352" s="361"/>
      <c r="N1352" s="363"/>
      <c r="O1352" s="364"/>
      <c r="P1352" s="365"/>
      <c r="Q1352" s="499"/>
      <c r="R1352" s="506"/>
    </row>
    <row r="1353" spans="1:18" x14ac:dyDescent="0.25">
      <c r="A1353" s="97"/>
      <c r="B1353" s="97"/>
      <c r="C1353" s="97"/>
      <c r="D1353" s="101"/>
      <c r="E1353" s="98"/>
      <c r="F1353" s="101"/>
      <c r="G1353" s="101"/>
      <c r="H1353" s="101"/>
      <c r="I1353" s="362"/>
      <c r="J1353" s="362"/>
      <c r="K1353" s="559">
        <f t="shared" si="36"/>
        <v>0</v>
      </c>
      <c r="L1353" s="362"/>
      <c r="M1353" s="361"/>
      <c r="N1353" s="363"/>
      <c r="O1353" s="364"/>
      <c r="P1353" s="365"/>
      <c r="Q1353" s="499"/>
      <c r="R1353" s="506"/>
    </row>
    <row r="1354" spans="1:18" x14ac:dyDescent="0.25">
      <c r="A1354" s="97"/>
      <c r="B1354" s="97"/>
      <c r="C1354" s="97"/>
      <c r="D1354" s="101"/>
      <c r="E1354" s="98"/>
      <c r="F1354" s="101"/>
      <c r="G1354" s="101"/>
      <c r="H1354" s="101"/>
      <c r="I1354" s="362"/>
      <c r="J1354" s="362"/>
      <c r="K1354" s="559">
        <f t="shared" si="36"/>
        <v>0</v>
      </c>
      <c r="L1354" s="362"/>
      <c r="M1354" s="361"/>
      <c r="N1354" s="363"/>
      <c r="O1354" s="364"/>
      <c r="P1354" s="365"/>
      <c r="Q1354" s="499"/>
      <c r="R1354" s="506"/>
    </row>
    <row r="1355" spans="1:18" x14ac:dyDescent="0.25">
      <c r="A1355" s="97"/>
      <c r="B1355" s="97"/>
      <c r="C1355" s="97"/>
      <c r="D1355" s="101"/>
      <c r="E1355" s="98"/>
      <c r="F1355" s="101"/>
      <c r="G1355" s="101"/>
      <c r="H1355" s="101"/>
      <c r="I1355" s="362"/>
      <c r="J1355" s="362"/>
      <c r="K1355" s="559">
        <f t="shared" si="36"/>
        <v>0</v>
      </c>
      <c r="L1355" s="362"/>
      <c r="M1355" s="361"/>
      <c r="N1355" s="363"/>
      <c r="O1355" s="364"/>
      <c r="P1355" s="365"/>
      <c r="Q1355" s="499"/>
      <c r="R1355" s="506"/>
    </row>
    <row r="1356" spans="1:18" x14ac:dyDescent="0.25">
      <c r="A1356" s="97"/>
      <c r="B1356" s="97"/>
      <c r="C1356" s="97"/>
      <c r="D1356" s="101"/>
      <c r="E1356" s="98"/>
      <c r="F1356" s="101"/>
      <c r="G1356" s="101"/>
      <c r="H1356" s="101"/>
      <c r="I1356" s="362"/>
      <c r="J1356" s="362"/>
      <c r="K1356" s="559">
        <f t="shared" ref="K1356:K1419" si="37">H1356-J1356</f>
        <v>0</v>
      </c>
      <c r="L1356" s="362"/>
      <c r="M1356" s="361"/>
      <c r="N1356" s="363"/>
      <c r="O1356" s="364"/>
      <c r="P1356" s="365"/>
      <c r="Q1356" s="499"/>
      <c r="R1356" s="506"/>
    </row>
    <row r="1357" spans="1:18" x14ac:dyDescent="0.25">
      <c r="A1357" s="97"/>
      <c r="B1357" s="97"/>
      <c r="C1357" s="97"/>
      <c r="D1357" s="101"/>
      <c r="E1357" s="98"/>
      <c r="F1357" s="101"/>
      <c r="G1357" s="101"/>
      <c r="H1357" s="101"/>
      <c r="I1357" s="362"/>
      <c r="J1357" s="362"/>
      <c r="K1357" s="559">
        <f t="shared" si="37"/>
        <v>0</v>
      </c>
      <c r="L1357" s="362"/>
      <c r="M1357" s="361"/>
      <c r="N1357" s="363"/>
      <c r="O1357" s="364"/>
      <c r="P1357" s="365"/>
      <c r="Q1357" s="499"/>
      <c r="R1357" s="506"/>
    </row>
    <row r="1358" spans="1:18" x14ac:dyDescent="0.25">
      <c r="A1358" s="97"/>
      <c r="B1358" s="97"/>
      <c r="C1358" s="97"/>
      <c r="D1358" s="101"/>
      <c r="E1358" s="98"/>
      <c r="F1358" s="101"/>
      <c r="G1358" s="101"/>
      <c r="H1358" s="101"/>
      <c r="I1358" s="362"/>
      <c r="J1358" s="362"/>
      <c r="K1358" s="559">
        <f t="shared" si="37"/>
        <v>0</v>
      </c>
      <c r="L1358" s="362"/>
      <c r="M1358" s="361"/>
      <c r="N1358" s="363"/>
      <c r="O1358" s="364"/>
      <c r="P1358" s="365"/>
      <c r="Q1358" s="499"/>
      <c r="R1358" s="506"/>
    </row>
    <row r="1359" spans="1:18" x14ac:dyDescent="0.25">
      <c r="A1359" s="97"/>
      <c r="B1359" s="97"/>
      <c r="C1359" s="97"/>
      <c r="D1359" s="101"/>
      <c r="E1359" s="98"/>
      <c r="F1359" s="101"/>
      <c r="G1359" s="101"/>
      <c r="H1359" s="101"/>
      <c r="I1359" s="362"/>
      <c r="J1359" s="362"/>
      <c r="K1359" s="559">
        <f t="shared" si="37"/>
        <v>0</v>
      </c>
      <c r="L1359" s="362"/>
      <c r="M1359" s="361"/>
      <c r="N1359" s="363"/>
      <c r="O1359" s="364"/>
      <c r="P1359" s="365"/>
      <c r="Q1359" s="499"/>
      <c r="R1359" s="506"/>
    </row>
    <row r="1360" spans="1:18" x14ac:dyDescent="0.25">
      <c r="A1360" s="97"/>
      <c r="B1360" s="97"/>
      <c r="C1360" s="97"/>
      <c r="D1360" s="101"/>
      <c r="E1360" s="98"/>
      <c r="F1360" s="101"/>
      <c r="G1360" s="101"/>
      <c r="H1360" s="101"/>
      <c r="I1360" s="362"/>
      <c r="J1360" s="362"/>
      <c r="K1360" s="559">
        <f t="shared" si="37"/>
        <v>0</v>
      </c>
      <c r="L1360" s="362"/>
      <c r="M1360" s="361"/>
      <c r="N1360" s="363"/>
      <c r="O1360" s="364"/>
      <c r="P1360" s="365"/>
      <c r="Q1360" s="499"/>
      <c r="R1360" s="506"/>
    </row>
    <row r="1361" spans="1:18" x14ac:dyDescent="0.25">
      <c r="A1361" s="97"/>
      <c r="B1361" s="97"/>
      <c r="C1361" s="97"/>
      <c r="D1361" s="101"/>
      <c r="E1361" s="98"/>
      <c r="F1361" s="101"/>
      <c r="G1361" s="101"/>
      <c r="H1361" s="101"/>
      <c r="I1361" s="362"/>
      <c r="J1361" s="362"/>
      <c r="K1361" s="559">
        <f t="shared" si="37"/>
        <v>0</v>
      </c>
      <c r="L1361" s="362"/>
      <c r="M1361" s="361"/>
      <c r="N1361" s="363"/>
      <c r="O1361" s="364"/>
      <c r="P1361" s="365"/>
      <c r="Q1361" s="499"/>
      <c r="R1361" s="506"/>
    </row>
    <row r="1362" spans="1:18" x14ac:dyDescent="0.25">
      <c r="A1362" s="97"/>
      <c r="B1362" s="97"/>
      <c r="C1362" s="97"/>
      <c r="D1362" s="101"/>
      <c r="E1362" s="98"/>
      <c r="F1362" s="101"/>
      <c r="G1362" s="101"/>
      <c r="H1362" s="101"/>
      <c r="I1362" s="362"/>
      <c r="J1362" s="362"/>
      <c r="K1362" s="559">
        <f t="shared" si="37"/>
        <v>0</v>
      </c>
      <c r="L1362" s="362"/>
      <c r="M1362" s="361"/>
      <c r="N1362" s="363"/>
      <c r="O1362" s="364"/>
      <c r="P1362" s="365"/>
      <c r="Q1362" s="499"/>
      <c r="R1362" s="506"/>
    </row>
    <row r="1363" spans="1:18" x14ac:dyDescent="0.25">
      <c r="A1363" s="97"/>
      <c r="B1363" s="97"/>
      <c r="C1363" s="97"/>
      <c r="D1363" s="101"/>
      <c r="E1363" s="98"/>
      <c r="F1363" s="101"/>
      <c r="G1363" s="101"/>
      <c r="H1363" s="101"/>
      <c r="I1363" s="362"/>
      <c r="J1363" s="362"/>
      <c r="K1363" s="559">
        <f t="shared" si="37"/>
        <v>0</v>
      </c>
      <c r="L1363" s="362"/>
      <c r="M1363" s="361"/>
      <c r="N1363" s="363"/>
      <c r="O1363" s="364"/>
      <c r="P1363" s="365"/>
      <c r="Q1363" s="499"/>
      <c r="R1363" s="506"/>
    </row>
    <row r="1364" spans="1:18" x14ac:dyDescent="0.25">
      <c r="A1364" s="97"/>
      <c r="B1364" s="97"/>
      <c r="C1364" s="97"/>
      <c r="D1364" s="101"/>
      <c r="E1364" s="98"/>
      <c r="F1364" s="101"/>
      <c r="G1364" s="101"/>
      <c r="H1364" s="101"/>
      <c r="I1364" s="362"/>
      <c r="J1364" s="362"/>
      <c r="K1364" s="559">
        <f t="shared" si="37"/>
        <v>0</v>
      </c>
      <c r="L1364" s="362"/>
      <c r="M1364" s="361"/>
      <c r="N1364" s="363"/>
      <c r="O1364" s="364"/>
      <c r="P1364" s="365"/>
      <c r="Q1364" s="499"/>
      <c r="R1364" s="506"/>
    </row>
    <row r="1365" spans="1:18" x14ac:dyDescent="0.25">
      <c r="A1365" s="97"/>
      <c r="B1365" s="97"/>
      <c r="C1365" s="97"/>
      <c r="D1365" s="101"/>
      <c r="E1365" s="98"/>
      <c r="F1365" s="101"/>
      <c r="G1365" s="101"/>
      <c r="H1365" s="101"/>
      <c r="I1365" s="362"/>
      <c r="J1365" s="362"/>
      <c r="K1365" s="559">
        <f t="shared" si="37"/>
        <v>0</v>
      </c>
      <c r="L1365" s="362"/>
      <c r="M1365" s="361"/>
      <c r="N1365" s="363"/>
      <c r="O1365" s="364"/>
      <c r="P1365" s="365"/>
      <c r="Q1365" s="499"/>
      <c r="R1365" s="506"/>
    </row>
    <row r="1366" spans="1:18" x14ac:dyDescent="0.25">
      <c r="A1366" s="97"/>
      <c r="B1366" s="97"/>
      <c r="C1366" s="97"/>
      <c r="D1366" s="101"/>
      <c r="E1366" s="98"/>
      <c r="F1366" s="101"/>
      <c r="G1366" s="101"/>
      <c r="H1366" s="101"/>
      <c r="I1366" s="362"/>
      <c r="J1366" s="362"/>
      <c r="K1366" s="559">
        <f t="shared" si="37"/>
        <v>0</v>
      </c>
      <c r="L1366" s="362"/>
      <c r="M1366" s="361"/>
      <c r="N1366" s="363"/>
      <c r="O1366" s="364"/>
      <c r="P1366" s="365"/>
      <c r="Q1366" s="499"/>
      <c r="R1366" s="506"/>
    </row>
    <row r="1367" spans="1:18" x14ac:dyDescent="0.25">
      <c r="A1367" s="97"/>
      <c r="B1367" s="97"/>
      <c r="C1367" s="97"/>
      <c r="D1367" s="101"/>
      <c r="E1367" s="98"/>
      <c r="F1367" s="101"/>
      <c r="G1367" s="101"/>
      <c r="H1367" s="101"/>
      <c r="I1367" s="362"/>
      <c r="J1367" s="362"/>
      <c r="K1367" s="559">
        <f t="shared" si="37"/>
        <v>0</v>
      </c>
      <c r="L1367" s="362"/>
      <c r="M1367" s="361"/>
      <c r="N1367" s="363"/>
      <c r="O1367" s="364"/>
      <c r="P1367" s="365"/>
      <c r="Q1367" s="499"/>
      <c r="R1367" s="506"/>
    </row>
    <row r="1368" spans="1:18" x14ac:dyDescent="0.25">
      <c r="A1368" s="97"/>
      <c r="B1368" s="97"/>
      <c r="C1368" s="97"/>
      <c r="D1368" s="101"/>
      <c r="E1368" s="98"/>
      <c r="F1368" s="101"/>
      <c r="G1368" s="101"/>
      <c r="H1368" s="101"/>
      <c r="I1368" s="362"/>
      <c r="J1368" s="362"/>
      <c r="K1368" s="559">
        <f t="shared" si="37"/>
        <v>0</v>
      </c>
      <c r="L1368" s="362"/>
      <c r="M1368" s="361"/>
      <c r="N1368" s="363"/>
      <c r="O1368" s="364"/>
      <c r="P1368" s="365"/>
      <c r="Q1368" s="499"/>
      <c r="R1368" s="506"/>
    </row>
    <row r="1369" spans="1:18" x14ac:dyDescent="0.25">
      <c r="A1369" s="97"/>
      <c r="B1369" s="97"/>
      <c r="C1369" s="97"/>
      <c r="D1369" s="101"/>
      <c r="E1369" s="98"/>
      <c r="F1369" s="101"/>
      <c r="G1369" s="101"/>
      <c r="H1369" s="101"/>
      <c r="I1369" s="362"/>
      <c r="J1369" s="362"/>
      <c r="K1369" s="559">
        <f t="shared" si="37"/>
        <v>0</v>
      </c>
      <c r="L1369" s="362"/>
      <c r="M1369" s="361"/>
      <c r="N1369" s="363"/>
      <c r="O1369" s="364"/>
      <c r="P1369" s="365"/>
      <c r="Q1369" s="499"/>
      <c r="R1369" s="506"/>
    </row>
    <row r="1370" spans="1:18" x14ac:dyDescent="0.25">
      <c r="A1370" s="97"/>
      <c r="B1370" s="97"/>
      <c r="C1370" s="97"/>
      <c r="D1370" s="101"/>
      <c r="E1370" s="98"/>
      <c r="F1370" s="101"/>
      <c r="G1370" s="101"/>
      <c r="H1370" s="101"/>
      <c r="I1370" s="362"/>
      <c r="J1370" s="362"/>
      <c r="K1370" s="559">
        <f t="shared" si="37"/>
        <v>0</v>
      </c>
      <c r="L1370" s="362"/>
      <c r="M1370" s="361"/>
      <c r="N1370" s="363"/>
      <c r="O1370" s="364"/>
      <c r="P1370" s="365"/>
      <c r="Q1370" s="499"/>
      <c r="R1370" s="506"/>
    </row>
    <row r="1371" spans="1:18" x14ac:dyDescent="0.25">
      <c r="A1371" s="97"/>
      <c r="B1371" s="97"/>
      <c r="C1371" s="97"/>
      <c r="D1371" s="101"/>
      <c r="E1371" s="98"/>
      <c r="F1371" s="101"/>
      <c r="G1371" s="101"/>
      <c r="H1371" s="101"/>
      <c r="I1371" s="362"/>
      <c r="J1371" s="362"/>
      <c r="K1371" s="559">
        <f t="shared" si="37"/>
        <v>0</v>
      </c>
      <c r="L1371" s="362"/>
      <c r="M1371" s="361"/>
      <c r="N1371" s="363"/>
      <c r="O1371" s="364"/>
      <c r="P1371" s="365"/>
      <c r="Q1371" s="499"/>
      <c r="R1371" s="506"/>
    </row>
    <row r="1372" spans="1:18" x14ac:dyDescent="0.25">
      <c r="A1372" s="97"/>
      <c r="B1372" s="97"/>
      <c r="C1372" s="97"/>
      <c r="D1372" s="101"/>
      <c r="E1372" s="98"/>
      <c r="F1372" s="101"/>
      <c r="G1372" s="101"/>
      <c r="H1372" s="101"/>
      <c r="I1372" s="362"/>
      <c r="J1372" s="362"/>
      <c r="K1372" s="559">
        <f t="shared" si="37"/>
        <v>0</v>
      </c>
      <c r="L1372" s="362"/>
      <c r="M1372" s="361"/>
      <c r="N1372" s="363"/>
      <c r="O1372" s="364"/>
      <c r="P1372" s="365"/>
      <c r="Q1372" s="499"/>
      <c r="R1372" s="506"/>
    </row>
    <row r="1373" spans="1:18" x14ac:dyDescent="0.25">
      <c r="A1373" s="97"/>
      <c r="B1373" s="97"/>
      <c r="C1373" s="97"/>
      <c r="D1373" s="101"/>
      <c r="E1373" s="98"/>
      <c r="F1373" s="101"/>
      <c r="G1373" s="101"/>
      <c r="H1373" s="101"/>
      <c r="I1373" s="362"/>
      <c r="J1373" s="362"/>
      <c r="K1373" s="559">
        <f t="shared" si="37"/>
        <v>0</v>
      </c>
      <c r="L1373" s="362"/>
      <c r="M1373" s="361"/>
      <c r="N1373" s="363"/>
      <c r="O1373" s="364"/>
      <c r="P1373" s="365"/>
      <c r="Q1373" s="499"/>
      <c r="R1373" s="506"/>
    </row>
    <row r="1374" spans="1:18" x14ac:dyDescent="0.25">
      <c r="A1374" s="97"/>
      <c r="B1374" s="97"/>
      <c r="C1374" s="97"/>
      <c r="D1374" s="101"/>
      <c r="E1374" s="98"/>
      <c r="F1374" s="101"/>
      <c r="G1374" s="101"/>
      <c r="H1374" s="101"/>
      <c r="I1374" s="362"/>
      <c r="J1374" s="362"/>
      <c r="K1374" s="559">
        <f t="shared" si="37"/>
        <v>0</v>
      </c>
      <c r="L1374" s="362"/>
      <c r="M1374" s="361"/>
      <c r="N1374" s="363"/>
      <c r="O1374" s="364"/>
      <c r="P1374" s="365"/>
      <c r="Q1374" s="499"/>
      <c r="R1374" s="506"/>
    </row>
    <row r="1375" spans="1:18" x14ac:dyDescent="0.25">
      <c r="A1375" s="97"/>
      <c r="B1375" s="97"/>
      <c r="C1375" s="97"/>
      <c r="D1375" s="101"/>
      <c r="E1375" s="98"/>
      <c r="F1375" s="101"/>
      <c r="G1375" s="101"/>
      <c r="H1375" s="101"/>
      <c r="I1375" s="362"/>
      <c r="J1375" s="362"/>
      <c r="K1375" s="559">
        <f t="shared" si="37"/>
        <v>0</v>
      </c>
      <c r="L1375" s="362"/>
      <c r="M1375" s="361"/>
      <c r="N1375" s="363"/>
      <c r="O1375" s="364"/>
      <c r="P1375" s="365"/>
      <c r="Q1375" s="499"/>
      <c r="R1375" s="506"/>
    </row>
    <row r="1376" spans="1:18" x14ac:dyDescent="0.25">
      <c r="A1376" s="97"/>
      <c r="B1376" s="97"/>
      <c r="C1376" s="97"/>
      <c r="D1376" s="101"/>
      <c r="E1376" s="98"/>
      <c r="F1376" s="101"/>
      <c r="G1376" s="101"/>
      <c r="H1376" s="101"/>
      <c r="I1376" s="362"/>
      <c r="J1376" s="362"/>
      <c r="K1376" s="559">
        <f t="shared" si="37"/>
        <v>0</v>
      </c>
      <c r="L1376" s="362"/>
      <c r="M1376" s="361"/>
      <c r="N1376" s="363"/>
      <c r="O1376" s="364"/>
      <c r="P1376" s="365"/>
      <c r="Q1376" s="499"/>
      <c r="R1376" s="506"/>
    </row>
    <row r="1377" spans="1:18" x14ac:dyDescent="0.25">
      <c r="A1377" s="97"/>
      <c r="B1377" s="97"/>
      <c r="C1377" s="97"/>
      <c r="D1377" s="101"/>
      <c r="E1377" s="98"/>
      <c r="F1377" s="101"/>
      <c r="G1377" s="101"/>
      <c r="H1377" s="101"/>
      <c r="I1377" s="362"/>
      <c r="J1377" s="362"/>
      <c r="K1377" s="559">
        <f t="shared" si="37"/>
        <v>0</v>
      </c>
      <c r="L1377" s="362"/>
      <c r="M1377" s="361"/>
      <c r="N1377" s="363"/>
      <c r="O1377" s="364"/>
      <c r="P1377" s="365"/>
      <c r="Q1377" s="499"/>
      <c r="R1377" s="506"/>
    </row>
    <row r="1378" spans="1:18" x14ac:dyDescent="0.25">
      <c r="A1378" s="97"/>
      <c r="B1378" s="97"/>
      <c r="C1378" s="97"/>
      <c r="D1378" s="101"/>
      <c r="E1378" s="98"/>
      <c r="F1378" s="101"/>
      <c r="G1378" s="101"/>
      <c r="H1378" s="101"/>
      <c r="I1378" s="362"/>
      <c r="J1378" s="362"/>
      <c r="K1378" s="559">
        <f t="shared" si="37"/>
        <v>0</v>
      </c>
      <c r="L1378" s="362"/>
      <c r="M1378" s="361"/>
      <c r="N1378" s="363"/>
      <c r="O1378" s="364"/>
      <c r="P1378" s="365"/>
      <c r="Q1378" s="499"/>
      <c r="R1378" s="506"/>
    </row>
    <row r="1379" spans="1:18" x14ac:dyDescent="0.25">
      <c r="A1379" s="97"/>
      <c r="B1379" s="97"/>
      <c r="C1379" s="97"/>
      <c r="D1379" s="101"/>
      <c r="E1379" s="98"/>
      <c r="F1379" s="101"/>
      <c r="G1379" s="101"/>
      <c r="H1379" s="101"/>
      <c r="I1379" s="362"/>
      <c r="J1379" s="362"/>
      <c r="K1379" s="559">
        <f t="shared" si="37"/>
        <v>0</v>
      </c>
      <c r="L1379" s="362"/>
      <c r="M1379" s="361"/>
      <c r="N1379" s="363"/>
      <c r="O1379" s="364"/>
      <c r="P1379" s="365"/>
      <c r="Q1379" s="499"/>
      <c r="R1379" s="506"/>
    </row>
    <row r="1380" spans="1:18" x14ac:dyDescent="0.25">
      <c r="A1380" s="97"/>
      <c r="B1380" s="97"/>
      <c r="C1380" s="97"/>
      <c r="D1380" s="101"/>
      <c r="E1380" s="98"/>
      <c r="F1380" s="101"/>
      <c r="G1380" s="101"/>
      <c r="H1380" s="101"/>
      <c r="I1380" s="362"/>
      <c r="J1380" s="362"/>
      <c r="K1380" s="559">
        <f t="shared" si="37"/>
        <v>0</v>
      </c>
      <c r="L1380" s="362"/>
      <c r="M1380" s="361"/>
      <c r="N1380" s="363"/>
      <c r="O1380" s="364"/>
      <c r="P1380" s="365"/>
      <c r="Q1380" s="499"/>
      <c r="R1380" s="506"/>
    </row>
    <row r="1381" spans="1:18" x14ac:dyDescent="0.25">
      <c r="A1381" s="97"/>
      <c r="B1381" s="97"/>
      <c r="C1381" s="97"/>
      <c r="D1381" s="101"/>
      <c r="E1381" s="98"/>
      <c r="F1381" s="101"/>
      <c r="G1381" s="101"/>
      <c r="H1381" s="101"/>
      <c r="I1381" s="362"/>
      <c r="J1381" s="362"/>
      <c r="K1381" s="559">
        <f t="shared" si="37"/>
        <v>0</v>
      </c>
      <c r="L1381" s="362"/>
      <c r="M1381" s="361"/>
      <c r="N1381" s="363"/>
      <c r="O1381" s="364"/>
      <c r="P1381" s="365"/>
      <c r="Q1381" s="499"/>
      <c r="R1381" s="506"/>
    </row>
    <row r="1382" spans="1:18" x14ac:dyDescent="0.25">
      <c r="A1382" s="97"/>
      <c r="B1382" s="97"/>
      <c r="C1382" s="97"/>
      <c r="D1382" s="101"/>
      <c r="E1382" s="98"/>
      <c r="F1382" s="101"/>
      <c r="G1382" s="101"/>
      <c r="H1382" s="101"/>
      <c r="I1382" s="362"/>
      <c r="J1382" s="362"/>
      <c r="K1382" s="559">
        <f t="shared" si="37"/>
        <v>0</v>
      </c>
      <c r="L1382" s="362"/>
      <c r="M1382" s="361"/>
      <c r="N1382" s="363"/>
      <c r="O1382" s="364"/>
      <c r="P1382" s="365"/>
      <c r="Q1382" s="499"/>
      <c r="R1382" s="506"/>
    </row>
    <row r="1383" spans="1:18" x14ac:dyDescent="0.25">
      <c r="A1383" s="97"/>
      <c r="B1383" s="97"/>
      <c r="C1383" s="97"/>
      <c r="D1383" s="101"/>
      <c r="E1383" s="98"/>
      <c r="F1383" s="101"/>
      <c r="G1383" s="101"/>
      <c r="H1383" s="101"/>
      <c r="I1383" s="362"/>
      <c r="J1383" s="362"/>
      <c r="K1383" s="559">
        <f t="shared" si="37"/>
        <v>0</v>
      </c>
      <c r="L1383" s="362"/>
      <c r="M1383" s="361"/>
      <c r="N1383" s="363"/>
      <c r="O1383" s="364"/>
      <c r="P1383" s="365"/>
      <c r="Q1383" s="499"/>
      <c r="R1383" s="506"/>
    </row>
    <row r="1384" spans="1:18" x14ac:dyDescent="0.25">
      <c r="A1384" s="97"/>
      <c r="B1384" s="97"/>
      <c r="C1384" s="97"/>
      <c r="D1384" s="101"/>
      <c r="E1384" s="98"/>
      <c r="F1384" s="101"/>
      <c r="G1384" s="101"/>
      <c r="H1384" s="101"/>
      <c r="I1384" s="362"/>
      <c r="J1384" s="362"/>
      <c r="K1384" s="559">
        <f t="shared" si="37"/>
        <v>0</v>
      </c>
      <c r="L1384" s="362"/>
      <c r="M1384" s="361"/>
      <c r="N1384" s="363"/>
      <c r="O1384" s="364"/>
      <c r="P1384" s="365"/>
      <c r="Q1384" s="499"/>
      <c r="R1384" s="506"/>
    </row>
    <row r="1385" spans="1:18" x14ac:dyDescent="0.25">
      <c r="A1385" s="97"/>
      <c r="B1385" s="97"/>
      <c r="C1385" s="97"/>
      <c r="D1385" s="101"/>
      <c r="E1385" s="98"/>
      <c r="F1385" s="101"/>
      <c r="G1385" s="101"/>
      <c r="H1385" s="101"/>
      <c r="I1385" s="362"/>
      <c r="J1385" s="362"/>
      <c r="K1385" s="559">
        <f t="shared" si="37"/>
        <v>0</v>
      </c>
      <c r="L1385" s="362"/>
      <c r="M1385" s="361"/>
      <c r="N1385" s="363"/>
      <c r="O1385" s="364"/>
      <c r="P1385" s="365"/>
      <c r="Q1385" s="499"/>
      <c r="R1385" s="506"/>
    </row>
    <row r="1386" spans="1:18" x14ac:dyDescent="0.25">
      <c r="A1386" s="97"/>
      <c r="B1386" s="97"/>
      <c r="C1386" s="97"/>
      <c r="D1386" s="101"/>
      <c r="E1386" s="98"/>
      <c r="F1386" s="101"/>
      <c r="G1386" s="101"/>
      <c r="H1386" s="101"/>
      <c r="I1386" s="362"/>
      <c r="J1386" s="362"/>
      <c r="K1386" s="559">
        <f t="shared" si="37"/>
        <v>0</v>
      </c>
      <c r="L1386" s="362"/>
      <c r="M1386" s="361"/>
      <c r="N1386" s="363"/>
      <c r="O1386" s="364"/>
      <c r="P1386" s="365"/>
      <c r="Q1386" s="499"/>
      <c r="R1386" s="506"/>
    </row>
    <row r="1387" spans="1:18" x14ac:dyDescent="0.25">
      <c r="A1387" s="97"/>
      <c r="B1387" s="97"/>
      <c r="C1387" s="97"/>
      <c r="D1387" s="101"/>
      <c r="E1387" s="98"/>
      <c r="F1387" s="101"/>
      <c r="G1387" s="101"/>
      <c r="H1387" s="101"/>
      <c r="I1387" s="362"/>
      <c r="J1387" s="362"/>
      <c r="K1387" s="559">
        <f t="shared" si="37"/>
        <v>0</v>
      </c>
      <c r="L1387" s="362"/>
      <c r="M1387" s="361"/>
      <c r="N1387" s="363"/>
      <c r="O1387" s="364"/>
      <c r="P1387" s="365"/>
      <c r="Q1387" s="499"/>
      <c r="R1387" s="506"/>
    </row>
    <row r="1388" spans="1:18" x14ac:dyDescent="0.25">
      <c r="A1388" s="97"/>
      <c r="B1388" s="97"/>
      <c r="C1388" s="97"/>
      <c r="D1388" s="101"/>
      <c r="E1388" s="98"/>
      <c r="F1388" s="101"/>
      <c r="G1388" s="101"/>
      <c r="H1388" s="101"/>
      <c r="I1388" s="362"/>
      <c r="J1388" s="362"/>
      <c r="K1388" s="559">
        <f t="shared" si="37"/>
        <v>0</v>
      </c>
      <c r="L1388" s="362"/>
      <c r="M1388" s="361"/>
      <c r="N1388" s="363"/>
      <c r="O1388" s="364"/>
      <c r="P1388" s="365"/>
      <c r="Q1388" s="499"/>
      <c r="R1388" s="506"/>
    </row>
    <row r="1389" spans="1:18" x14ac:dyDescent="0.25">
      <c r="A1389" s="97"/>
      <c r="B1389" s="97"/>
      <c r="C1389" s="97"/>
      <c r="D1389" s="101"/>
      <c r="E1389" s="98"/>
      <c r="F1389" s="101"/>
      <c r="G1389" s="101"/>
      <c r="H1389" s="101"/>
      <c r="I1389" s="362"/>
      <c r="J1389" s="362"/>
      <c r="K1389" s="559">
        <f t="shared" si="37"/>
        <v>0</v>
      </c>
      <c r="L1389" s="362"/>
      <c r="M1389" s="361"/>
      <c r="N1389" s="363"/>
      <c r="O1389" s="364"/>
      <c r="P1389" s="365"/>
      <c r="Q1389" s="499"/>
      <c r="R1389" s="506"/>
    </row>
    <row r="1390" spans="1:18" x14ac:dyDescent="0.25">
      <c r="A1390" s="97"/>
      <c r="B1390" s="97"/>
      <c r="C1390" s="97"/>
      <c r="D1390" s="101"/>
      <c r="E1390" s="98"/>
      <c r="F1390" s="101"/>
      <c r="G1390" s="101"/>
      <c r="H1390" s="101"/>
      <c r="I1390" s="362"/>
      <c r="J1390" s="362"/>
      <c r="K1390" s="559">
        <f t="shared" si="37"/>
        <v>0</v>
      </c>
      <c r="L1390" s="362"/>
      <c r="M1390" s="361"/>
      <c r="N1390" s="363"/>
      <c r="O1390" s="364"/>
      <c r="P1390" s="365"/>
      <c r="Q1390" s="499"/>
      <c r="R1390" s="506"/>
    </row>
    <row r="1391" spans="1:18" x14ac:dyDescent="0.25">
      <c r="A1391" s="97"/>
      <c r="B1391" s="97"/>
      <c r="C1391" s="97"/>
      <c r="D1391" s="101"/>
      <c r="E1391" s="98"/>
      <c r="F1391" s="101"/>
      <c r="G1391" s="101"/>
      <c r="H1391" s="101"/>
      <c r="I1391" s="362"/>
      <c r="J1391" s="362"/>
      <c r="K1391" s="559">
        <f t="shared" si="37"/>
        <v>0</v>
      </c>
      <c r="L1391" s="362"/>
      <c r="M1391" s="361"/>
      <c r="N1391" s="363"/>
      <c r="O1391" s="364"/>
      <c r="P1391" s="365"/>
      <c r="Q1391" s="499"/>
      <c r="R1391" s="506"/>
    </row>
    <row r="1392" spans="1:18" x14ac:dyDescent="0.25">
      <c r="A1392" s="97"/>
      <c r="B1392" s="97"/>
      <c r="C1392" s="97"/>
      <c r="D1392" s="101"/>
      <c r="E1392" s="98"/>
      <c r="F1392" s="101"/>
      <c r="G1392" s="101"/>
      <c r="H1392" s="101"/>
      <c r="I1392" s="362"/>
      <c r="J1392" s="362"/>
      <c r="K1392" s="559">
        <f t="shared" si="37"/>
        <v>0</v>
      </c>
      <c r="L1392" s="362"/>
      <c r="M1392" s="361"/>
      <c r="N1392" s="363"/>
      <c r="O1392" s="364"/>
      <c r="P1392" s="365"/>
      <c r="Q1392" s="499"/>
      <c r="R1392" s="506"/>
    </row>
    <row r="1393" spans="1:18" x14ac:dyDescent="0.25">
      <c r="A1393" s="97"/>
      <c r="B1393" s="97"/>
      <c r="C1393" s="97"/>
      <c r="D1393" s="101"/>
      <c r="E1393" s="98"/>
      <c r="F1393" s="101"/>
      <c r="G1393" s="101"/>
      <c r="H1393" s="101"/>
      <c r="I1393" s="362"/>
      <c r="J1393" s="362"/>
      <c r="K1393" s="559">
        <f t="shared" si="37"/>
        <v>0</v>
      </c>
      <c r="L1393" s="362"/>
      <c r="M1393" s="361"/>
      <c r="N1393" s="363"/>
      <c r="O1393" s="364"/>
      <c r="P1393" s="365"/>
      <c r="Q1393" s="499"/>
      <c r="R1393" s="506"/>
    </row>
    <row r="1394" spans="1:18" x14ac:dyDescent="0.25">
      <c r="A1394" s="97"/>
      <c r="B1394" s="97"/>
      <c r="C1394" s="97"/>
      <c r="D1394" s="101"/>
      <c r="E1394" s="98"/>
      <c r="F1394" s="101"/>
      <c r="G1394" s="101"/>
      <c r="H1394" s="101"/>
      <c r="I1394" s="362"/>
      <c r="J1394" s="362"/>
      <c r="K1394" s="559">
        <f t="shared" si="37"/>
        <v>0</v>
      </c>
      <c r="L1394" s="362"/>
      <c r="M1394" s="361"/>
      <c r="N1394" s="363"/>
      <c r="O1394" s="364"/>
      <c r="P1394" s="365"/>
      <c r="Q1394" s="499"/>
      <c r="R1394" s="506"/>
    </row>
    <row r="1395" spans="1:18" x14ac:dyDescent="0.25">
      <c r="A1395" s="97"/>
      <c r="B1395" s="97"/>
      <c r="C1395" s="97"/>
      <c r="D1395" s="101"/>
      <c r="E1395" s="98"/>
      <c r="F1395" s="101"/>
      <c r="G1395" s="101"/>
      <c r="H1395" s="101"/>
      <c r="I1395" s="362"/>
      <c r="J1395" s="362"/>
      <c r="K1395" s="559">
        <f t="shared" si="37"/>
        <v>0</v>
      </c>
      <c r="L1395" s="362"/>
      <c r="M1395" s="361"/>
      <c r="N1395" s="363"/>
      <c r="O1395" s="364"/>
      <c r="P1395" s="365"/>
      <c r="Q1395" s="499"/>
      <c r="R1395" s="506"/>
    </row>
    <row r="1396" spans="1:18" x14ac:dyDescent="0.25">
      <c r="A1396" s="97"/>
      <c r="B1396" s="97"/>
      <c r="C1396" s="97"/>
      <c r="D1396" s="101"/>
      <c r="E1396" s="98"/>
      <c r="F1396" s="101"/>
      <c r="G1396" s="101"/>
      <c r="H1396" s="101"/>
      <c r="I1396" s="362"/>
      <c r="J1396" s="362"/>
      <c r="K1396" s="559">
        <f t="shared" si="37"/>
        <v>0</v>
      </c>
      <c r="L1396" s="362"/>
      <c r="M1396" s="361"/>
      <c r="N1396" s="363"/>
      <c r="O1396" s="364"/>
      <c r="P1396" s="365"/>
      <c r="Q1396" s="499"/>
      <c r="R1396" s="506"/>
    </row>
    <row r="1397" spans="1:18" x14ac:dyDescent="0.25">
      <c r="A1397" s="97"/>
      <c r="B1397" s="97"/>
      <c r="C1397" s="97"/>
      <c r="D1397" s="101"/>
      <c r="E1397" s="98"/>
      <c r="F1397" s="101"/>
      <c r="G1397" s="101"/>
      <c r="H1397" s="101"/>
      <c r="I1397" s="362"/>
      <c r="J1397" s="362"/>
      <c r="K1397" s="559">
        <f t="shared" si="37"/>
        <v>0</v>
      </c>
      <c r="L1397" s="362"/>
      <c r="M1397" s="361"/>
      <c r="N1397" s="363"/>
      <c r="O1397" s="364"/>
      <c r="P1397" s="365"/>
      <c r="Q1397" s="499"/>
      <c r="R1397" s="506"/>
    </row>
    <row r="1398" spans="1:18" x14ac:dyDescent="0.25">
      <c r="A1398" s="97"/>
      <c r="B1398" s="97"/>
      <c r="C1398" s="97"/>
      <c r="D1398" s="101"/>
      <c r="E1398" s="98"/>
      <c r="F1398" s="101"/>
      <c r="G1398" s="101"/>
      <c r="H1398" s="101"/>
      <c r="I1398" s="362"/>
      <c r="J1398" s="362"/>
      <c r="K1398" s="559">
        <f t="shared" si="37"/>
        <v>0</v>
      </c>
      <c r="L1398" s="362"/>
      <c r="M1398" s="361"/>
      <c r="N1398" s="363"/>
      <c r="O1398" s="364"/>
      <c r="P1398" s="365"/>
      <c r="Q1398" s="499"/>
      <c r="R1398" s="506"/>
    </row>
    <row r="1399" spans="1:18" x14ac:dyDescent="0.25">
      <c r="A1399" s="97"/>
      <c r="B1399" s="97"/>
      <c r="C1399" s="97"/>
      <c r="D1399" s="101"/>
      <c r="E1399" s="98"/>
      <c r="F1399" s="101"/>
      <c r="G1399" s="101"/>
      <c r="H1399" s="101"/>
      <c r="I1399" s="362"/>
      <c r="J1399" s="362"/>
      <c r="K1399" s="559">
        <f t="shared" si="37"/>
        <v>0</v>
      </c>
      <c r="L1399" s="362"/>
      <c r="M1399" s="361"/>
      <c r="N1399" s="363"/>
      <c r="O1399" s="364"/>
      <c r="P1399" s="365"/>
      <c r="Q1399" s="499"/>
      <c r="R1399" s="506"/>
    </row>
    <row r="1400" spans="1:18" x14ac:dyDescent="0.25">
      <c r="A1400" s="97"/>
      <c r="B1400" s="97"/>
      <c r="C1400" s="97"/>
      <c r="D1400" s="101"/>
      <c r="E1400" s="98"/>
      <c r="F1400" s="101"/>
      <c r="G1400" s="101"/>
      <c r="H1400" s="101"/>
      <c r="I1400" s="362"/>
      <c r="J1400" s="362"/>
      <c r="K1400" s="559">
        <f t="shared" si="37"/>
        <v>0</v>
      </c>
      <c r="L1400" s="362"/>
      <c r="M1400" s="361"/>
      <c r="N1400" s="363"/>
      <c r="O1400" s="364"/>
      <c r="P1400" s="365"/>
      <c r="Q1400" s="499"/>
      <c r="R1400" s="506"/>
    </row>
    <row r="1401" spans="1:18" x14ac:dyDescent="0.25">
      <c r="A1401" s="97"/>
      <c r="B1401" s="97"/>
      <c r="C1401" s="97"/>
      <c r="D1401" s="101"/>
      <c r="E1401" s="98"/>
      <c r="F1401" s="101"/>
      <c r="G1401" s="101"/>
      <c r="H1401" s="101"/>
      <c r="I1401" s="362"/>
      <c r="J1401" s="362"/>
      <c r="K1401" s="559">
        <f t="shared" si="37"/>
        <v>0</v>
      </c>
      <c r="L1401" s="362"/>
      <c r="M1401" s="361"/>
      <c r="N1401" s="363"/>
      <c r="O1401" s="364"/>
      <c r="P1401" s="365"/>
      <c r="Q1401" s="499"/>
      <c r="R1401" s="506"/>
    </row>
    <row r="1402" spans="1:18" x14ac:dyDescent="0.25">
      <c r="A1402" s="97"/>
      <c r="B1402" s="97"/>
      <c r="C1402" s="97"/>
      <c r="D1402" s="101"/>
      <c r="E1402" s="98"/>
      <c r="F1402" s="101"/>
      <c r="G1402" s="101"/>
      <c r="H1402" s="101"/>
      <c r="I1402" s="362"/>
      <c r="J1402" s="362"/>
      <c r="K1402" s="559">
        <f t="shared" si="37"/>
        <v>0</v>
      </c>
      <c r="L1402" s="362"/>
      <c r="M1402" s="361"/>
      <c r="N1402" s="363"/>
      <c r="O1402" s="364"/>
      <c r="P1402" s="365"/>
      <c r="Q1402" s="499"/>
      <c r="R1402" s="506"/>
    </row>
    <row r="1403" spans="1:18" x14ac:dyDescent="0.25">
      <c r="A1403" s="97"/>
      <c r="B1403" s="97"/>
      <c r="C1403" s="97"/>
      <c r="D1403" s="101"/>
      <c r="E1403" s="98"/>
      <c r="F1403" s="101"/>
      <c r="G1403" s="101"/>
      <c r="H1403" s="101"/>
      <c r="I1403" s="362"/>
      <c r="J1403" s="362"/>
      <c r="K1403" s="559">
        <f t="shared" si="37"/>
        <v>0</v>
      </c>
      <c r="L1403" s="362"/>
      <c r="M1403" s="361"/>
      <c r="N1403" s="363"/>
      <c r="O1403" s="364"/>
      <c r="P1403" s="365"/>
      <c r="Q1403" s="499"/>
      <c r="R1403" s="506"/>
    </row>
    <row r="1404" spans="1:18" x14ac:dyDescent="0.25">
      <c r="A1404" s="97"/>
      <c r="B1404" s="97"/>
      <c r="C1404" s="97"/>
      <c r="D1404" s="101"/>
      <c r="E1404" s="98"/>
      <c r="F1404" s="101"/>
      <c r="G1404" s="101"/>
      <c r="H1404" s="101"/>
      <c r="I1404" s="362"/>
      <c r="J1404" s="362"/>
      <c r="K1404" s="559">
        <f t="shared" si="37"/>
        <v>0</v>
      </c>
      <c r="L1404" s="362"/>
      <c r="M1404" s="361"/>
      <c r="N1404" s="363"/>
      <c r="O1404" s="364"/>
      <c r="P1404" s="365"/>
      <c r="Q1404" s="499"/>
      <c r="R1404" s="506"/>
    </row>
    <row r="1405" spans="1:18" x14ac:dyDescent="0.25">
      <c r="A1405" s="97"/>
      <c r="B1405" s="97"/>
      <c r="C1405" s="97"/>
      <c r="D1405" s="101"/>
      <c r="E1405" s="98"/>
      <c r="F1405" s="101"/>
      <c r="G1405" s="101"/>
      <c r="H1405" s="101"/>
      <c r="I1405" s="362"/>
      <c r="J1405" s="362"/>
      <c r="K1405" s="559">
        <f t="shared" si="37"/>
        <v>0</v>
      </c>
      <c r="L1405" s="362"/>
      <c r="M1405" s="361"/>
      <c r="N1405" s="363"/>
      <c r="O1405" s="364"/>
      <c r="P1405" s="365"/>
      <c r="Q1405" s="499"/>
      <c r="R1405" s="506"/>
    </row>
    <row r="1406" spans="1:18" x14ac:dyDescent="0.25">
      <c r="A1406" s="97"/>
      <c r="B1406" s="97"/>
      <c r="C1406" s="97"/>
      <c r="D1406" s="101"/>
      <c r="E1406" s="98"/>
      <c r="F1406" s="101"/>
      <c r="G1406" s="101"/>
      <c r="H1406" s="101"/>
      <c r="I1406" s="362"/>
      <c r="J1406" s="362"/>
      <c r="K1406" s="559">
        <f t="shared" si="37"/>
        <v>0</v>
      </c>
      <c r="L1406" s="362"/>
      <c r="M1406" s="361"/>
      <c r="N1406" s="363"/>
      <c r="O1406" s="364"/>
      <c r="P1406" s="365"/>
      <c r="Q1406" s="499"/>
      <c r="R1406" s="506"/>
    </row>
    <row r="1407" spans="1:18" x14ac:dyDescent="0.25">
      <c r="A1407" s="97"/>
      <c r="B1407" s="97"/>
      <c r="C1407" s="97"/>
      <c r="D1407" s="101"/>
      <c r="E1407" s="98"/>
      <c r="F1407" s="101"/>
      <c r="G1407" s="101"/>
      <c r="H1407" s="101"/>
      <c r="I1407" s="362"/>
      <c r="J1407" s="362"/>
      <c r="K1407" s="559">
        <f t="shared" si="37"/>
        <v>0</v>
      </c>
      <c r="L1407" s="362"/>
      <c r="M1407" s="361"/>
      <c r="N1407" s="363"/>
      <c r="O1407" s="364"/>
      <c r="P1407" s="365"/>
      <c r="Q1407" s="499"/>
      <c r="R1407" s="506"/>
    </row>
    <row r="1408" spans="1:18" x14ac:dyDescent="0.25">
      <c r="A1408" s="97"/>
      <c r="B1408" s="97"/>
      <c r="C1408" s="97"/>
      <c r="D1408" s="101"/>
      <c r="E1408" s="98"/>
      <c r="F1408" s="101"/>
      <c r="G1408" s="101"/>
      <c r="H1408" s="101"/>
      <c r="I1408" s="362"/>
      <c r="J1408" s="362"/>
      <c r="K1408" s="559">
        <f t="shared" si="37"/>
        <v>0</v>
      </c>
      <c r="L1408" s="362"/>
      <c r="M1408" s="361"/>
      <c r="N1408" s="363"/>
      <c r="O1408" s="364"/>
      <c r="P1408" s="365"/>
      <c r="Q1408" s="499"/>
      <c r="R1408" s="506"/>
    </row>
    <row r="1409" spans="1:18" x14ac:dyDescent="0.25">
      <c r="A1409" s="97"/>
      <c r="B1409" s="97"/>
      <c r="C1409" s="97"/>
      <c r="D1409" s="101"/>
      <c r="E1409" s="98"/>
      <c r="F1409" s="101"/>
      <c r="G1409" s="101"/>
      <c r="H1409" s="101"/>
      <c r="I1409" s="362"/>
      <c r="J1409" s="362"/>
      <c r="K1409" s="559">
        <f t="shared" si="37"/>
        <v>0</v>
      </c>
      <c r="L1409" s="362"/>
      <c r="M1409" s="361"/>
      <c r="N1409" s="363"/>
      <c r="O1409" s="364"/>
      <c r="P1409" s="365"/>
      <c r="Q1409" s="499"/>
      <c r="R1409" s="506"/>
    </row>
    <row r="1410" spans="1:18" x14ac:dyDescent="0.25">
      <c r="A1410" s="97"/>
      <c r="B1410" s="97"/>
      <c r="C1410" s="97"/>
      <c r="D1410" s="101"/>
      <c r="E1410" s="98"/>
      <c r="F1410" s="101"/>
      <c r="G1410" s="101"/>
      <c r="H1410" s="101"/>
      <c r="I1410" s="362"/>
      <c r="J1410" s="362"/>
      <c r="K1410" s="559">
        <f t="shared" si="37"/>
        <v>0</v>
      </c>
      <c r="L1410" s="362"/>
      <c r="M1410" s="361"/>
      <c r="N1410" s="363"/>
      <c r="O1410" s="364"/>
      <c r="P1410" s="365"/>
      <c r="Q1410" s="499"/>
      <c r="R1410" s="506"/>
    </row>
    <row r="1411" spans="1:18" x14ac:dyDescent="0.25">
      <c r="A1411" s="97"/>
      <c r="B1411" s="97"/>
      <c r="C1411" s="97"/>
      <c r="D1411" s="101"/>
      <c r="E1411" s="98"/>
      <c r="F1411" s="101"/>
      <c r="G1411" s="101"/>
      <c r="H1411" s="101"/>
      <c r="I1411" s="362"/>
      <c r="J1411" s="362"/>
      <c r="K1411" s="559">
        <f t="shared" si="37"/>
        <v>0</v>
      </c>
      <c r="L1411" s="362"/>
      <c r="M1411" s="361"/>
      <c r="N1411" s="363"/>
      <c r="O1411" s="364"/>
      <c r="P1411" s="365"/>
      <c r="Q1411" s="499"/>
      <c r="R1411" s="506"/>
    </row>
    <row r="1412" spans="1:18" x14ac:dyDescent="0.25">
      <c r="A1412" s="97"/>
      <c r="B1412" s="97"/>
      <c r="C1412" s="97"/>
      <c r="D1412" s="101"/>
      <c r="E1412" s="98"/>
      <c r="F1412" s="101"/>
      <c r="G1412" s="101"/>
      <c r="H1412" s="101"/>
      <c r="I1412" s="362"/>
      <c r="J1412" s="362"/>
      <c r="K1412" s="559">
        <f t="shared" si="37"/>
        <v>0</v>
      </c>
      <c r="L1412" s="362"/>
      <c r="M1412" s="361"/>
      <c r="N1412" s="363"/>
      <c r="O1412" s="364"/>
      <c r="P1412" s="365"/>
      <c r="Q1412" s="499"/>
      <c r="R1412" s="506"/>
    </row>
    <row r="1413" spans="1:18" x14ac:dyDescent="0.25">
      <c r="A1413" s="97"/>
      <c r="B1413" s="97"/>
      <c r="C1413" s="97"/>
      <c r="D1413" s="101"/>
      <c r="E1413" s="98"/>
      <c r="F1413" s="101"/>
      <c r="G1413" s="101"/>
      <c r="H1413" s="101"/>
      <c r="I1413" s="362"/>
      <c r="J1413" s="362"/>
      <c r="K1413" s="559">
        <f t="shared" si="37"/>
        <v>0</v>
      </c>
      <c r="L1413" s="362"/>
      <c r="M1413" s="361"/>
      <c r="N1413" s="363"/>
      <c r="O1413" s="364"/>
      <c r="P1413" s="365"/>
      <c r="Q1413" s="499"/>
      <c r="R1413" s="506"/>
    </row>
    <row r="1414" spans="1:18" x14ac:dyDescent="0.25">
      <c r="A1414" s="97"/>
      <c r="B1414" s="97"/>
      <c r="C1414" s="97"/>
      <c r="D1414" s="101"/>
      <c r="E1414" s="98"/>
      <c r="F1414" s="101"/>
      <c r="G1414" s="101"/>
      <c r="H1414" s="101"/>
      <c r="I1414" s="362"/>
      <c r="J1414" s="362"/>
      <c r="K1414" s="559">
        <f t="shared" si="37"/>
        <v>0</v>
      </c>
      <c r="L1414" s="362"/>
      <c r="M1414" s="361"/>
      <c r="N1414" s="363"/>
      <c r="O1414" s="364"/>
      <c r="P1414" s="365"/>
      <c r="Q1414" s="499"/>
      <c r="R1414" s="506"/>
    </row>
    <row r="1415" spans="1:18" x14ac:dyDescent="0.25">
      <c r="A1415" s="97"/>
      <c r="B1415" s="97"/>
      <c r="C1415" s="97"/>
      <c r="D1415" s="101"/>
      <c r="E1415" s="98"/>
      <c r="F1415" s="101"/>
      <c r="G1415" s="101"/>
      <c r="H1415" s="101"/>
      <c r="I1415" s="362"/>
      <c r="J1415" s="362"/>
      <c r="K1415" s="559">
        <f t="shared" si="37"/>
        <v>0</v>
      </c>
      <c r="L1415" s="362"/>
      <c r="M1415" s="361"/>
      <c r="N1415" s="363"/>
      <c r="O1415" s="364"/>
      <c r="P1415" s="365"/>
      <c r="Q1415" s="499"/>
      <c r="R1415" s="506"/>
    </row>
    <row r="1416" spans="1:18" x14ac:dyDescent="0.25">
      <c r="A1416" s="97"/>
      <c r="B1416" s="97"/>
      <c r="C1416" s="97"/>
      <c r="D1416" s="101"/>
      <c r="E1416" s="98"/>
      <c r="F1416" s="101"/>
      <c r="G1416" s="101"/>
      <c r="H1416" s="101"/>
      <c r="I1416" s="362"/>
      <c r="J1416" s="362"/>
      <c r="K1416" s="559">
        <f t="shared" si="37"/>
        <v>0</v>
      </c>
      <c r="L1416" s="362"/>
      <c r="M1416" s="361"/>
      <c r="N1416" s="363"/>
      <c r="O1416" s="364"/>
      <c r="P1416" s="365"/>
      <c r="Q1416" s="499"/>
      <c r="R1416" s="506"/>
    </row>
    <row r="1417" spans="1:18" x14ac:dyDescent="0.25">
      <c r="A1417" s="97"/>
      <c r="B1417" s="97"/>
      <c r="C1417" s="97"/>
      <c r="D1417" s="101"/>
      <c r="E1417" s="98"/>
      <c r="F1417" s="101"/>
      <c r="G1417" s="101"/>
      <c r="H1417" s="101"/>
      <c r="I1417" s="362"/>
      <c r="J1417" s="362"/>
      <c r="K1417" s="559">
        <f t="shared" si="37"/>
        <v>0</v>
      </c>
      <c r="L1417" s="362"/>
      <c r="M1417" s="361"/>
      <c r="N1417" s="363"/>
      <c r="O1417" s="364"/>
      <c r="P1417" s="365"/>
      <c r="Q1417" s="499"/>
      <c r="R1417" s="506"/>
    </row>
    <row r="1418" spans="1:18" x14ac:dyDescent="0.25">
      <c r="A1418" s="97"/>
      <c r="B1418" s="97"/>
      <c r="C1418" s="97"/>
      <c r="D1418" s="101"/>
      <c r="E1418" s="98"/>
      <c r="F1418" s="101"/>
      <c r="G1418" s="101"/>
      <c r="H1418" s="101"/>
      <c r="I1418" s="362"/>
      <c r="J1418" s="362"/>
      <c r="K1418" s="559">
        <f t="shared" si="37"/>
        <v>0</v>
      </c>
      <c r="L1418" s="362"/>
      <c r="M1418" s="361"/>
      <c r="N1418" s="363"/>
      <c r="O1418" s="364"/>
      <c r="P1418" s="365"/>
      <c r="Q1418" s="499"/>
      <c r="R1418" s="506"/>
    </row>
    <row r="1419" spans="1:18" x14ac:dyDescent="0.25">
      <c r="A1419" s="97"/>
      <c r="B1419" s="97"/>
      <c r="C1419" s="97"/>
      <c r="D1419" s="101"/>
      <c r="E1419" s="98"/>
      <c r="F1419" s="101"/>
      <c r="G1419" s="101"/>
      <c r="H1419" s="101"/>
      <c r="I1419" s="362"/>
      <c r="J1419" s="362"/>
      <c r="K1419" s="559">
        <f t="shared" si="37"/>
        <v>0</v>
      </c>
      <c r="L1419" s="362"/>
      <c r="M1419" s="361"/>
      <c r="N1419" s="363"/>
      <c r="O1419" s="364"/>
      <c r="P1419" s="365"/>
      <c r="Q1419" s="499"/>
      <c r="R1419" s="506"/>
    </row>
    <row r="1420" spans="1:18" x14ac:dyDescent="0.25">
      <c r="A1420" s="97"/>
      <c r="B1420" s="97"/>
      <c r="C1420" s="97"/>
      <c r="D1420" s="101"/>
      <c r="E1420" s="98"/>
      <c r="F1420" s="101"/>
      <c r="G1420" s="101"/>
      <c r="H1420" s="101"/>
      <c r="I1420" s="362"/>
      <c r="J1420" s="362"/>
      <c r="K1420" s="559">
        <f t="shared" ref="K1420:K1483" si="38">H1420-J1420</f>
        <v>0</v>
      </c>
      <c r="L1420" s="362"/>
      <c r="M1420" s="361"/>
      <c r="N1420" s="363"/>
      <c r="O1420" s="364"/>
      <c r="P1420" s="365"/>
      <c r="Q1420" s="499"/>
      <c r="R1420" s="506"/>
    </row>
    <row r="1421" spans="1:18" x14ac:dyDescent="0.25">
      <c r="A1421" s="97"/>
      <c r="B1421" s="97"/>
      <c r="C1421" s="97"/>
      <c r="D1421" s="101"/>
      <c r="E1421" s="98"/>
      <c r="F1421" s="101"/>
      <c r="G1421" s="101"/>
      <c r="H1421" s="101"/>
      <c r="I1421" s="362"/>
      <c r="J1421" s="362"/>
      <c r="K1421" s="559">
        <f t="shared" si="38"/>
        <v>0</v>
      </c>
      <c r="L1421" s="362"/>
      <c r="M1421" s="361"/>
      <c r="N1421" s="363"/>
      <c r="O1421" s="364"/>
      <c r="P1421" s="365"/>
      <c r="Q1421" s="499"/>
      <c r="R1421" s="506"/>
    </row>
    <row r="1422" spans="1:18" x14ac:dyDescent="0.25">
      <c r="A1422" s="97"/>
      <c r="B1422" s="97"/>
      <c r="C1422" s="97"/>
      <c r="D1422" s="101"/>
      <c r="E1422" s="98"/>
      <c r="F1422" s="101"/>
      <c r="G1422" s="101"/>
      <c r="H1422" s="101"/>
      <c r="I1422" s="362"/>
      <c r="J1422" s="362"/>
      <c r="K1422" s="559">
        <f t="shared" si="38"/>
        <v>0</v>
      </c>
      <c r="L1422" s="362"/>
      <c r="M1422" s="361"/>
      <c r="N1422" s="363"/>
      <c r="O1422" s="364"/>
      <c r="P1422" s="365"/>
      <c r="Q1422" s="499"/>
      <c r="R1422" s="506"/>
    </row>
    <row r="1423" spans="1:18" x14ac:dyDescent="0.25">
      <c r="A1423" s="97"/>
      <c r="B1423" s="97"/>
      <c r="C1423" s="97"/>
      <c r="D1423" s="101"/>
      <c r="E1423" s="98"/>
      <c r="F1423" s="101"/>
      <c r="G1423" s="101"/>
      <c r="H1423" s="101"/>
      <c r="I1423" s="362"/>
      <c r="J1423" s="362"/>
      <c r="K1423" s="559">
        <f t="shared" si="38"/>
        <v>0</v>
      </c>
      <c r="L1423" s="362"/>
      <c r="M1423" s="361"/>
      <c r="N1423" s="363"/>
      <c r="O1423" s="364"/>
      <c r="P1423" s="365"/>
      <c r="Q1423" s="499"/>
      <c r="R1423" s="506"/>
    </row>
    <row r="1424" spans="1:18" x14ac:dyDescent="0.25">
      <c r="A1424" s="97"/>
      <c r="B1424" s="97"/>
      <c r="C1424" s="97"/>
      <c r="D1424" s="101"/>
      <c r="E1424" s="98"/>
      <c r="F1424" s="101"/>
      <c r="G1424" s="101"/>
      <c r="H1424" s="101"/>
      <c r="I1424" s="362"/>
      <c r="J1424" s="362"/>
      <c r="K1424" s="559">
        <f t="shared" si="38"/>
        <v>0</v>
      </c>
      <c r="L1424" s="362"/>
      <c r="M1424" s="361"/>
      <c r="N1424" s="363"/>
      <c r="O1424" s="364"/>
      <c r="P1424" s="365"/>
      <c r="Q1424" s="499"/>
      <c r="R1424" s="506"/>
    </row>
    <row r="1425" spans="1:18" x14ac:dyDescent="0.25">
      <c r="A1425" s="97"/>
      <c r="B1425" s="97"/>
      <c r="C1425" s="97"/>
      <c r="D1425" s="101"/>
      <c r="E1425" s="98"/>
      <c r="F1425" s="101"/>
      <c r="G1425" s="101"/>
      <c r="H1425" s="101"/>
      <c r="I1425" s="362"/>
      <c r="J1425" s="362"/>
      <c r="K1425" s="559">
        <f t="shared" si="38"/>
        <v>0</v>
      </c>
      <c r="L1425" s="362"/>
      <c r="M1425" s="361"/>
      <c r="N1425" s="363"/>
      <c r="O1425" s="364"/>
      <c r="P1425" s="365"/>
      <c r="Q1425" s="499"/>
      <c r="R1425" s="506"/>
    </row>
    <row r="1426" spans="1:18" x14ac:dyDescent="0.25">
      <c r="A1426" s="97"/>
      <c r="B1426" s="97"/>
      <c r="C1426" s="97"/>
      <c r="D1426" s="101"/>
      <c r="E1426" s="98"/>
      <c r="F1426" s="101"/>
      <c r="G1426" s="101"/>
      <c r="H1426" s="101"/>
      <c r="I1426" s="362"/>
      <c r="J1426" s="362"/>
      <c r="K1426" s="559">
        <f t="shared" si="38"/>
        <v>0</v>
      </c>
      <c r="L1426" s="362"/>
      <c r="M1426" s="361"/>
      <c r="N1426" s="363"/>
      <c r="O1426" s="364"/>
      <c r="P1426" s="365"/>
      <c r="Q1426" s="499"/>
      <c r="R1426" s="506"/>
    </row>
    <row r="1427" spans="1:18" x14ac:dyDescent="0.25">
      <c r="A1427" s="97"/>
      <c r="B1427" s="97"/>
      <c r="C1427" s="97"/>
      <c r="D1427" s="101"/>
      <c r="E1427" s="98"/>
      <c r="F1427" s="101"/>
      <c r="G1427" s="101"/>
      <c r="H1427" s="101"/>
      <c r="I1427" s="362"/>
      <c r="J1427" s="362"/>
      <c r="K1427" s="559">
        <f t="shared" si="38"/>
        <v>0</v>
      </c>
      <c r="L1427" s="362"/>
      <c r="M1427" s="361"/>
      <c r="N1427" s="363"/>
      <c r="O1427" s="364"/>
      <c r="P1427" s="365"/>
      <c r="Q1427" s="499"/>
      <c r="R1427" s="506"/>
    </row>
    <row r="1428" spans="1:18" x14ac:dyDescent="0.25">
      <c r="A1428" s="97"/>
      <c r="B1428" s="97"/>
      <c r="C1428" s="97"/>
      <c r="D1428" s="101"/>
      <c r="E1428" s="98"/>
      <c r="F1428" s="101"/>
      <c r="G1428" s="101"/>
      <c r="H1428" s="101"/>
      <c r="I1428" s="362"/>
      <c r="J1428" s="362"/>
      <c r="K1428" s="559">
        <f t="shared" si="38"/>
        <v>0</v>
      </c>
      <c r="L1428" s="362"/>
      <c r="M1428" s="361"/>
      <c r="N1428" s="363"/>
      <c r="O1428" s="364"/>
      <c r="P1428" s="365"/>
      <c r="Q1428" s="499"/>
      <c r="R1428" s="506"/>
    </row>
    <row r="1429" spans="1:18" x14ac:dyDescent="0.25">
      <c r="A1429" s="97"/>
      <c r="B1429" s="97"/>
      <c r="C1429" s="97"/>
      <c r="D1429" s="101"/>
      <c r="E1429" s="98"/>
      <c r="F1429" s="101"/>
      <c r="G1429" s="101"/>
      <c r="H1429" s="101"/>
      <c r="I1429" s="362"/>
      <c r="J1429" s="362"/>
      <c r="K1429" s="559">
        <f t="shared" si="38"/>
        <v>0</v>
      </c>
      <c r="L1429" s="362"/>
      <c r="M1429" s="361"/>
      <c r="N1429" s="363"/>
      <c r="O1429" s="364"/>
      <c r="P1429" s="365"/>
      <c r="Q1429" s="499"/>
      <c r="R1429" s="506"/>
    </row>
    <row r="1430" spans="1:18" x14ac:dyDescent="0.25">
      <c r="A1430" s="97"/>
      <c r="B1430" s="97"/>
      <c r="C1430" s="97"/>
      <c r="D1430" s="101"/>
      <c r="E1430" s="98"/>
      <c r="F1430" s="101"/>
      <c r="G1430" s="101"/>
      <c r="H1430" s="101"/>
      <c r="I1430" s="362"/>
      <c r="J1430" s="362"/>
      <c r="K1430" s="559">
        <f t="shared" si="38"/>
        <v>0</v>
      </c>
      <c r="L1430" s="362"/>
      <c r="M1430" s="361"/>
      <c r="N1430" s="363"/>
      <c r="O1430" s="364"/>
      <c r="P1430" s="365"/>
      <c r="Q1430" s="499"/>
      <c r="R1430" s="506"/>
    </row>
    <row r="1431" spans="1:18" x14ac:dyDescent="0.25">
      <c r="A1431" s="97"/>
      <c r="B1431" s="97"/>
      <c r="C1431" s="97"/>
      <c r="D1431" s="101"/>
      <c r="E1431" s="98"/>
      <c r="F1431" s="101"/>
      <c r="G1431" s="101"/>
      <c r="H1431" s="101"/>
      <c r="I1431" s="362"/>
      <c r="J1431" s="362"/>
      <c r="K1431" s="559">
        <f t="shared" si="38"/>
        <v>0</v>
      </c>
      <c r="L1431" s="362"/>
      <c r="M1431" s="361"/>
      <c r="N1431" s="363"/>
      <c r="O1431" s="364"/>
      <c r="P1431" s="365"/>
      <c r="Q1431" s="499"/>
      <c r="R1431" s="506"/>
    </row>
    <row r="1432" spans="1:18" x14ac:dyDescent="0.25">
      <c r="A1432" s="97"/>
      <c r="B1432" s="97"/>
      <c r="C1432" s="97"/>
      <c r="D1432" s="101"/>
      <c r="E1432" s="98"/>
      <c r="F1432" s="101"/>
      <c r="G1432" s="101"/>
      <c r="H1432" s="101"/>
      <c r="I1432" s="362"/>
      <c r="J1432" s="362"/>
      <c r="K1432" s="559">
        <f t="shared" si="38"/>
        <v>0</v>
      </c>
      <c r="L1432" s="362"/>
      <c r="M1432" s="361"/>
      <c r="N1432" s="363"/>
      <c r="O1432" s="364"/>
      <c r="P1432" s="365"/>
      <c r="Q1432" s="499"/>
      <c r="R1432" s="506"/>
    </row>
    <row r="1433" spans="1:18" x14ac:dyDescent="0.25">
      <c r="A1433" s="97"/>
      <c r="B1433" s="97"/>
      <c r="C1433" s="97"/>
      <c r="D1433" s="101"/>
      <c r="E1433" s="98"/>
      <c r="F1433" s="101"/>
      <c r="G1433" s="101"/>
      <c r="H1433" s="101"/>
      <c r="I1433" s="362"/>
      <c r="J1433" s="362"/>
      <c r="K1433" s="559">
        <f t="shared" si="38"/>
        <v>0</v>
      </c>
      <c r="L1433" s="362"/>
      <c r="M1433" s="361"/>
      <c r="N1433" s="363"/>
      <c r="O1433" s="364"/>
      <c r="P1433" s="365"/>
      <c r="Q1433" s="499"/>
      <c r="R1433" s="506"/>
    </row>
    <row r="1434" spans="1:18" x14ac:dyDescent="0.25">
      <c r="A1434" s="97"/>
      <c r="B1434" s="97"/>
      <c r="C1434" s="97"/>
      <c r="D1434" s="101"/>
      <c r="E1434" s="98"/>
      <c r="F1434" s="101"/>
      <c r="G1434" s="101"/>
      <c r="H1434" s="101"/>
      <c r="I1434" s="362"/>
      <c r="J1434" s="362"/>
      <c r="K1434" s="559">
        <f t="shared" si="38"/>
        <v>0</v>
      </c>
      <c r="L1434" s="362"/>
      <c r="M1434" s="361"/>
      <c r="N1434" s="363"/>
      <c r="O1434" s="364"/>
      <c r="P1434" s="365"/>
      <c r="Q1434" s="499"/>
      <c r="R1434" s="506"/>
    </row>
    <row r="1435" spans="1:18" x14ac:dyDescent="0.25">
      <c r="A1435" s="97"/>
      <c r="B1435" s="97"/>
      <c r="C1435" s="97"/>
      <c r="D1435" s="101"/>
      <c r="E1435" s="98"/>
      <c r="F1435" s="101"/>
      <c r="G1435" s="101"/>
      <c r="H1435" s="101"/>
      <c r="I1435" s="362"/>
      <c r="J1435" s="362"/>
      <c r="K1435" s="559">
        <f t="shared" si="38"/>
        <v>0</v>
      </c>
      <c r="L1435" s="362"/>
      <c r="M1435" s="361"/>
      <c r="N1435" s="363"/>
      <c r="O1435" s="364"/>
      <c r="P1435" s="365"/>
      <c r="Q1435" s="499"/>
      <c r="R1435" s="506"/>
    </row>
    <row r="1436" spans="1:18" x14ac:dyDescent="0.25">
      <c r="A1436" s="97"/>
      <c r="B1436" s="97"/>
      <c r="C1436" s="97"/>
      <c r="D1436" s="101"/>
      <c r="E1436" s="98"/>
      <c r="F1436" s="101"/>
      <c r="G1436" s="101"/>
      <c r="H1436" s="101"/>
      <c r="I1436" s="362"/>
      <c r="J1436" s="362"/>
      <c r="K1436" s="559">
        <f t="shared" si="38"/>
        <v>0</v>
      </c>
      <c r="L1436" s="362"/>
      <c r="M1436" s="361"/>
      <c r="N1436" s="363"/>
      <c r="O1436" s="364"/>
      <c r="P1436" s="365"/>
      <c r="Q1436" s="499"/>
      <c r="R1436" s="506"/>
    </row>
    <row r="1437" spans="1:18" x14ac:dyDescent="0.25">
      <c r="A1437" s="97"/>
      <c r="B1437" s="97"/>
      <c r="C1437" s="97"/>
      <c r="D1437" s="101"/>
      <c r="E1437" s="98"/>
      <c r="F1437" s="101"/>
      <c r="G1437" s="101"/>
      <c r="H1437" s="101"/>
      <c r="I1437" s="362"/>
      <c r="J1437" s="362"/>
      <c r="K1437" s="559">
        <f t="shared" si="38"/>
        <v>0</v>
      </c>
      <c r="L1437" s="362"/>
      <c r="M1437" s="361"/>
      <c r="N1437" s="363"/>
      <c r="O1437" s="364"/>
      <c r="P1437" s="365"/>
      <c r="Q1437" s="499"/>
      <c r="R1437" s="506"/>
    </row>
    <row r="1438" spans="1:18" x14ac:dyDescent="0.25">
      <c r="A1438" s="97"/>
      <c r="B1438" s="97"/>
      <c r="C1438" s="97"/>
      <c r="D1438" s="101"/>
      <c r="E1438" s="98"/>
      <c r="F1438" s="101"/>
      <c r="G1438" s="101"/>
      <c r="H1438" s="101"/>
      <c r="I1438" s="362"/>
      <c r="J1438" s="362"/>
      <c r="K1438" s="559">
        <f t="shared" si="38"/>
        <v>0</v>
      </c>
      <c r="L1438" s="362"/>
      <c r="M1438" s="361"/>
      <c r="N1438" s="363"/>
      <c r="O1438" s="364"/>
      <c r="P1438" s="365"/>
      <c r="Q1438" s="499"/>
      <c r="R1438" s="506"/>
    </row>
    <row r="1439" spans="1:18" x14ac:dyDescent="0.25">
      <c r="A1439" s="97"/>
      <c r="B1439" s="97"/>
      <c r="C1439" s="97"/>
      <c r="D1439" s="101"/>
      <c r="E1439" s="98"/>
      <c r="F1439" s="101"/>
      <c r="G1439" s="101"/>
      <c r="H1439" s="101"/>
      <c r="I1439" s="362"/>
      <c r="J1439" s="362"/>
      <c r="K1439" s="559">
        <f t="shared" si="38"/>
        <v>0</v>
      </c>
      <c r="L1439" s="362"/>
      <c r="M1439" s="361"/>
      <c r="N1439" s="363"/>
      <c r="O1439" s="364"/>
      <c r="P1439" s="365"/>
      <c r="Q1439" s="499"/>
      <c r="R1439" s="506"/>
    </row>
    <row r="1440" spans="1:18" x14ac:dyDescent="0.25">
      <c r="A1440" s="97"/>
      <c r="B1440" s="97"/>
      <c r="C1440" s="97"/>
      <c r="D1440" s="101"/>
      <c r="E1440" s="98"/>
      <c r="F1440" s="101"/>
      <c r="G1440" s="101"/>
      <c r="H1440" s="101"/>
      <c r="I1440" s="362"/>
      <c r="J1440" s="362"/>
      <c r="K1440" s="559">
        <f t="shared" si="38"/>
        <v>0</v>
      </c>
      <c r="L1440" s="362"/>
      <c r="M1440" s="361"/>
      <c r="N1440" s="363"/>
      <c r="O1440" s="364"/>
      <c r="P1440" s="365"/>
      <c r="Q1440" s="499"/>
      <c r="R1440" s="506"/>
    </row>
    <row r="1441" spans="1:18" x14ac:dyDescent="0.25">
      <c r="A1441" s="97"/>
      <c r="B1441" s="97"/>
      <c r="C1441" s="97"/>
      <c r="D1441" s="101"/>
      <c r="E1441" s="98"/>
      <c r="F1441" s="101"/>
      <c r="G1441" s="101"/>
      <c r="H1441" s="101"/>
      <c r="I1441" s="362"/>
      <c r="J1441" s="362"/>
      <c r="K1441" s="559">
        <f t="shared" si="38"/>
        <v>0</v>
      </c>
      <c r="L1441" s="362"/>
      <c r="M1441" s="361"/>
      <c r="N1441" s="363"/>
      <c r="O1441" s="364"/>
      <c r="P1441" s="365"/>
      <c r="Q1441" s="499"/>
      <c r="R1441" s="506"/>
    </row>
    <row r="1442" spans="1:18" x14ac:dyDescent="0.25">
      <c r="A1442" s="97"/>
      <c r="B1442" s="97"/>
      <c r="C1442" s="97"/>
      <c r="D1442" s="101"/>
      <c r="E1442" s="98"/>
      <c r="F1442" s="101"/>
      <c r="G1442" s="101"/>
      <c r="H1442" s="101"/>
      <c r="I1442" s="362"/>
      <c r="J1442" s="362"/>
      <c r="K1442" s="559">
        <f t="shared" si="38"/>
        <v>0</v>
      </c>
      <c r="L1442" s="362"/>
      <c r="M1442" s="361"/>
      <c r="N1442" s="363"/>
      <c r="O1442" s="364"/>
      <c r="P1442" s="365"/>
      <c r="Q1442" s="499"/>
      <c r="R1442" s="506"/>
    </row>
    <row r="1443" spans="1:18" x14ac:dyDescent="0.25">
      <c r="A1443" s="97"/>
      <c r="B1443" s="97"/>
      <c r="C1443" s="97"/>
      <c r="D1443" s="101"/>
      <c r="E1443" s="98"/>
      <c r="F1443" s="101"/>
      <c r="G1443" s="101"/>
      <c r="H1443" s="101"/>
      <c r="I1443" s="362"/>
      <c r="J1443" s="362"/>
      <c r="K1443" s="559">
        <f t="shared" si="38"/>
        <v>0</v>
      </c>
      <c r="L1443" s="362"/>
      <c r="M1443" s="361"/>
      <c r="N1443" s="363"/>
      <c r="O1443" s="364"/>
      <c r="P1443" s="365"/>
      <c r="Q1443" s="499"/>
      <c r="R1443" s="506"/>
    </row>
    <row r="1444" spans="1:18" x14ac:dyDescent="0.25">
      <c r="A1444" s="97"/>
      <c r="B1444" s="97"/>
      <c r="C1444" s="97"/>
      <c r="D1444" s="101"/>
      <c r="E1444" s="98"/>
      <c r="F1444" s="101"/>
      <c r="G1444" s="101"/>
      <c r="H1444" s="101"/>
      <c r="I1444" s="362"/>
      <c r="J1444" s="362"/>
      <c r="K1444" s="559">
        <f t="shared" si="38"/>
        <v>0</v>
      </c>
      <c r="L1444" s="362"/>
      <c r="M1444" s="361"/>
      <c r="N1444" s="363"/>
      <c r="O1444" s="364"/>
      <c r="P1444" s="365"/>
      <c r="Q1444" s="499"/>
      <c r="R1444" s="506"/>
    </row>
    <row r="1445" spans="1:18" x14ac:dyDescent="0.25">
      <c r="A1445" s="97"/>
      <c r="B1445" s="97"/>
      <c r="C1445" s="97"/>
      <c r="D1445" s="101"/>
      <c r="E1445" s="98"/>
      <c r="F1445" s="101"/>
      <c r="G1445" s="101"/>
      <c r="H1445" s="101"/>
      <c r="I1445" s="362"/>
      <c r="J1445" s="362"/>
      <c r="K1445" s="559">
        <f t="shared" si="38"/>
        <v>0</v>
      </c>
      <c r="L1445" s="362"/>
      <c r="M1445" s="361"/>
      <c r="N1445" s="363"/>
      <c r="O1445" s="364"/>
      <c r="P1445" s="365"/>
      <c r="Q1445" s="499"/>
      <c r="R1445" s="506"/>
    </row>
    <row r="1446" spans="1:18" x14ac:dyDescent="0.25">
      <c r="A1446" s="97"/>
      <c r="B1446" s="97"/>
      <c r="C1446" s="97"/>
      <c r="D1446" s="101"/>
      <c r="E1446" s="98"/>
      <c r="F1446" s="101"/>
      <c r="G1446" s="101"/>
      <c r="H1446" s="101"/>
      <c r="I1446" s="362"/>
      <c r="J1446" s="362"/>
      <c r="K1446" s="559">
        <f t="shared" si="38"/>
        <v>0</v>
      </c>
      <c r="L1446" s="362"/>
      <c r="M1446" s="361"/>
      <c r="N1446" s="363"/>
      <c r="O1446" s="364"/>
      <c r="P1446" s="365"/>
      <c r="Q1446" s="499"/>
      <c r="R1446" s="506"/>
    </row>
    <row r="1447" spans="1:18" x14ac:dyDescent="0.25">
      <c r="A1447" s="97"/>
      <c r="B1447" s="97"/>
      <c r="C1447" s="97"/>
      <c r="D1447" s="101"/>
      <c r="E1447" s="98"/>
      <c r="F1447" s="101"/>
      <c r="G1447" s="101"/>
      <c r="H1447" s="101"/>
      <c r="I1447" s="362"/>
      <c r="J1447" s="362"/>
      <c r="K1447" s="559">
        <f t="shared" si="38"/>
        <v>0</v>
      </c>
      <c r="L1447" s="362"/>
      <c r="M1447" s="361"/>
      <c r="N1447" s="363"/>
      <c r="O1447" s="364"/>
      <c r="P1447" s="365"/>
      <c r="Q1447" s="499"/>
      <c r="R1447" s="506"/>
    </row>
    <row r="1448" spans="1:18" x14ac:dyDescent="0.25">
      <c r="A1448" s="97"/>
      <c r="B1448" s="97"/>
      <c r="C1448" s="97"/>
      <c r="D1448" s="101"/>
      <c r="E1448" s="98"/>
      <c r="F1448" s="101"/>
      <c r="G1448" s="101"/>
      <c r="H1448" s="101"/>
      <c r="I1448" s="362"/>
      <c r="J1448" s="362"/>
      <c r="K1448" s="559">
        <f t="shared" si="38"/>
        <v>0</v>
      </c>
      <c r="L1448" s="362"/>
      <c r="M1448" s="361"/>
      <c r="N1448" s="363"/>
      <c r="O1448" s="364"/>
      <c r="P1448" s="365"/>
      <c r="Q1448" s="499"/>
      <c r="R1448" s="506"/>
    </row>
    <row r="1449" spans="1:18" x14ac:dyDescent="0.25">
      <c r="A1449" s="97"/>
      <c r="B1449" s="97"/>
      <c r="C1449" s="97"/>
      <c r="D1449" s="101"/>
      <c r="E1449" s="98"/>
      <c r="F1449" s="101"/>
      <c r="G1449" s="101"/>
      <c r="H1449" s="101"/>
      <c r="I1449" s="362"/>
      <c r="J1449" s="362"/>
      <c r="K1449" s="559">
        <f t="shared" si="38"/>
        <v>0</v>
      </c>
      <c r="L1449" s="362"/>
      <c r="M1449" s="361"/>
      <c r="N1449" s="363"/>
      <c r="O1449" s="364"/>
      <c r="P1449" s="365"/>
      <c r="Q1449" s="499"/>
      <c r="R1449" s="506"/>
    </row>
    <row r="1450" spans="1:18" x14ac:dyDescent="0.25">
      <c r="A1450" s="97"/>
      <c r="B1450" s="97"/>
      <c r="C1450" s="97"/>
      <c r="D1450" s="101"/>
      <c r="E1450" s="98"/>
      <c r="F1450" s="101"/>
      <c r="G1450" s="101"/>
      <c r="H1450" s="101"/>
      <c r="I1450" s="362"/>
      <c r="J1450" s="362"/>
      <c r="K1450" s="559">
        <f t="shared" si="38"/>
        <v>0</v>
      </c>
      <c r="L1450" s="362"/>
      <c r="M1450" s="361"/>
      <c r="N1450" s="363"/>
      <c r="O1450" s="364"/>
      <c r="P1450" s="365"/>
      <c r="Q1450" s="499"/>
      <c r="R1450" s="506"/>
    </row>
    <row r="1451" spans="1:18" x14ac:dyDescent="0.25">
      <c r="A1451" s="97"/>
      <c r="B1451" s="97"/>
      <c r="C1451" s="97"/>
      <c r="D1451" s="101"/>
      <c r="E1451" s="98"/>
      <c r="F1451" s="101"/>
      <c r="G1451" s="101"/>
      <c r="H1451" s="101"/>
      <c r="I1451" s="362"/>
      <c r="J1451" s="362"/>
      <c r="K1451" s="559">
        <f t="shared" si="38"/>
        <v>0</v>
      </c>
      <c r="L1451" s="362"/>
      <c r="M1451" s="361"/>
      <c r="N1451" s="363"/>
      <c r="O1451" s="364"/>
      <c r="P1451" s="365"/>
      <c r="Q1451" s="499"/>
      <c r="R1451" s="506"/>
    </row>
    <row r="1452" spans="1:18" x14ac:dyDescent="0.25">
      <c r="A1452" s="97"/>
      <c r="B1452" s="97"/>
      <c r="C1452" s="97"/>
      <c r="D1452" s="101"/>
      <c r="E1452" s="98"/>
      <c r="F1452" s="101"/>
      <c r="G1452" s="101"/>
      <c r="H1452" s="101"/>
      <c r="I1452" s="362"/>
      <c r="J1452" s="362"/>
      <c r="K1452" s="559">
        <f t="shared" si="38"/>
        <v>0</v>
      </c>
      <c r="L1452" s="362"/>
      <c r="M1452" s="361"/>
      <c r="N1452" s="363"/>
      <c r="O1452" s="364"/>
      <c r="P1452" s="365"/>
      <c r="Q1452" s="499"/>
      <c r="R1452" s="506"/>
    </row>
    <row r="1453" spans="1:18" x14ac:dyDescent="0.25">
      <c r="A1453" s="97"/>
      <c r="B1453" s="97"/>
      <c r="C1453" s="97"/>
      <c r="D1453" s="101"/>
      <c r="E1453" s="98"/>
      <c r="F1453" s="101"/>
      <c r="G1453" s="101"/>
      <c r="H1453" s="101"/>
      <c r="I1453" s="362"/>
      <c r="J1453" s="362"/>
      <c r="K1453" s="559">
        <f t="shared" si="38"/>
        <v>0</v>
      </c>
      <c r="L1453" s="362"/>
      <c r="M1453" s="361"/>
      <c r="N1453" s="363"/>
      <c r="O1453" s="364"/>
      <c r="P1453" s="365"/>
      <c r="Q1453" s="499"/>
      <c r="R1453" s="506"/>
    </row>
    <row r="1454" spans="1:18" x14ac:dyDescent="0.25">
      <c r="A1454" s="97"/>
      <c r="B1454" s="97"/>
      <c r="C1454" s="97"/>
      <c r="D1454" s="101"/>
      <c r="E1454" s="98"/>
      <c r="F1454" s="101"/>
      <c r="G1454" s="101"/>
      <c r="H1454" s="101"/>
      <c r="I1454" s="362"/>
      <c r="J1454" s="362"/>
      <c r="K1454" s="559">
        <f t="shared" si="38"/>
        <v>0</v>
      </c>
      <c r="L1454" s="362"/>
      <c r="M1454" s="361"/>
      <c r="N1454" s="363"/>
      <c r="O1454" s="364"/>
      <c r="P1454" s="365"/>
      <c r="Q1454" s="499"/>
      <c r="R1454" s="506"/>
    </row>
    <row r="1455" spans="1:18" x14ac:dyDescent="0.25">
      <c r="A1455" s="97"/>
      <c r="B1455" s="97"/>
      <c r="C1455" s="97"/>
      <c r="D1455" s="101"/>
      <c r="E1455" s="98"/>
      <c r="F1455" s="101"/>
      <c r="G1455" s="101"/>
      <c r="H1455" s="101"/>
      <c r="I1455" s="362"/>
      <c r="J1455" s="362"/>
      <c r="K1455" s="559">
        <f t="shared" si="38"/>
        <v>0</v>
      </c>
      <c r="L1455" s="362"/>
      <c r="M1455" s="361"/>
      <c r="N1455" s="363"/>
      <c r="O1455" s="364"/>
      <c r="P1455" s="365"/>
      <c r="Q1455" s="499"/>
      <c r="R1455" s="506"/>
    </row>
    <row r="1456" spans="1:18" x14ac:dyDescent="0.25">
      <c r="A1456" s="97"/>
      <c r="B1456" s="97"/>
      <c r="C1456" s="97"/>
      <c r="D1456" s="101"/>
      <c r="E1456" s="98"/>
      <c r="F1456" s="101"/>
      <c r="G1456" s="101"/>
      <c r="H1456" s="101"/>
      <c r="I1456" s="362"/>
      <c r="J1456" s="362"/>
      <c r="K1456" s="559">
        <f t="shared" si="38"/>
        <v>0</v>
      </c>
      <c r="L1456" s="362"/>
      <c r="M1456" s="361"/>
      <c r="N1456" s="363"/>
      <c r="O1456" s="364"/>
      <c r="P1456" s="365"/>
      <c r="Q1456" s="499"/>
      <c r="R1456" s="506"/>
    </row>
    <row r="1457" spans="1:18" x14ac:dyDescent="0.25">
      <c r="A1457" s="97"/>
      <c r="B1457" s="97"/>
      <c r="C1457" s="97"/>
      <c r="D1457" s="101"/>
      <c r="E1457" s="98"/>
      <c r="F1457" s="101"/>
      <c r="G1457" s="101"/>
      <c r="H1457" s="101"/>
      <c r="I1457" s="362"/>
      <c r="J1457" s="362"/>
      <c r="K1457" s="559">
        <f t="shared" si="38"/>
        <v>0</v>
      </c>
      <c r="L1457" s="362"/>
      <c r="M1457" s="361"/>
      <c r="N1457" s="363"/>
      <c r="O1457" s="364"/>
      <c r="P1457" s="365"/>
      <c r="Q1457" s="499"/>
      <c r="R1457" s="506"/>
    </row>
    <row r="1458" spans="1:18" x14ac:dyDescent="0.25">
      <c r="A1458" s="97"/>
      <c r="B1458" s="97"/>
      <c r="C1458" s="97"/>
      <c r="D1458" s="101"/>
      <c r="E1458" s="98"/>
      <c r="F1458" s="101"/>
      <c r="G1458" s="101"/>
      <c r="H1458" s="101"/>
      <c r="I1458" s="362"/>
      <c r="J1458" s="362"/>
      <c r="K1458" s="559">
        <f t="shared" si="38"/>
        <v>0</v>
      </c>
      <c r="L1458" s="362"/>
      <c r="M1458" s="361"/>
      <c r="N1458" s="363"/>
      <c r="O1458" s="364"/>
      <c r="P1458" s="365"/>
      <c r="Q1458" s="499"/>
      <c r="R1458" s="506"/>
    </row>
    <row r="1459" spans="1:18" x14ac:dyDescent="0.25">
      <c r="A1459" s="97"/>
      <c r="B1459" s="97"/>
      <c r="C1459" s="97"/>
      <c r="D1459" s="101"/>
      <c r="E1459" s="98"/>
      <c r="F1459" s="101"/>
      <c r="G1459" s="101"/>
      <c r="H1459" s="101"/>
      <c r="I1459" s="362"/>
      <c r="J1459" s="362"/>
      <c r="K1459" s="559">
        <f t="shared" si="38"/>
        <v>0</v>
      </c>
      <c r="L1459" s="362"/>
      <c r="M1459" s="361"/>
      <c r="N1459" s="363"/>
      <c r="O1459" s="364"/>
      <c r="P1459" s="365"/>
      <c r="Q1459" s="499"/>
      <c r="R1459" s="506"/>
    </row>
    <row r="1460" spans="1:18" x14ac:dyDescent="0.25">
      <c r="A1460" s="97"/>
      <c r="B1460" s="97"/>
      <c r="C1460" s="97"/>
      <c r="D1460" s="101"/>
      <c r="E1460" s="98"/>
      <c r="F1460" s="101"/>
      <c r="G1460" s="101"/>
      <c r="H1460" s="101"/>
      <c r="I1460" s="362"/>
      <c r="J1460" s="362"/>
      <c r="K1460" s="559">
        <f t="shared" si="38"/>
        <v>0</v>
      </c>
      <c r="L1460" s="362"/>
      <c r="M1460" s="361"/>
      <c r="N1460" s="363"/>
      <c r="O1460" s="364"/>
      <c r="P1460" s="365"/>
      <c r="Q1460" s="499"/>
      <c r="R1460" s="506"/>
    </row>
    <row r="1461" spans="1:18" x14ac:dyDescent="0.25">
      <c r="A1461" s="97"/>
      <c r="B1461" s="97"/>
      <c r="C1461" s="97"/>
      <c r="D1461" s="101"/>
      <c r="E1461" s="98"/>
      <c r="F1461" s="101"/>
      <c r="G1461" s="101"/>
      <c r="H1461" s="101"/>
      <c r="I1461" s="362"/>
      <c r="J1461" s="362"/>
      <c r="K1461" s="559">
        <f t="shared" si="38"/>
        <v>0</v>
      </c>
      <c r="L1461" s="362"/>
      <c r="M1461" s="361"/>
      <c r="N1461" s="363"/>
      <c r="O1461" s="364"/>
      <c r="P1461" s="365"/>
      <c r="Q1461" s="499"/>
      <c r="R1461" s="506"/>
    </row>
    <row r="1462" spans="1:18" x14ac:dyDescent="0.25">
      <c r="A1462" s="97"/>
      <c r="B1462" s="97"/>
      <c r="C1462" s="97"/>
      <c r="D1462" s="101"/>
      <c r="E1462" s="98"/>
      <c r="F1462" s="101"/>
      <c r="G1462" s="101"/>
      <c r="H1462" s="101"/>
      <c r="I1462" s="362"/>
      <c r="J1462" s="362"/>
      <c r="K1462" s="559">
        <f t="shared" si="38"/>
        <v>0</v>
      </c>
      <c r="L1462" s="362"/>
      <c r="M1462" s="361"/>
      <c r="N1462" s="363"/>
      <c r="O1462" s="364"/>
      <c r="P1462" s="365"/>
      <c r="Q1462" s="499"/>
      <c r="R1462" s="506"/>
    </row>
    <row r="1463" spans="1:18" x14ac:dyDescent="0.25">
      <c r="A1463" s="97"/>
      <c r="B1463" s="97"/>
      <c r="C1463" s="97"/>
      <c r="D1463" s="101"/>
      <c r="E1463" s="98"/>
      <c r="F1463" s="101"/>
      <c r="G1463" s="101"/>
      <c r="H1463" s="101"/>
      <c r="I1463" s="362"/>
      <c r="J1463" s="362"/>
      <c r="K1463" s="559">
        <f t="shared" si="38"/>
        <v>0</v>
      </c>
      <c r="L1463" s="362"/>
      <c r="M1463" s="361"/>
      <c r="N1463" s="363"/>
      <c r="O1463" s="364"/>
      <c r="P1463" s="365"/>
      <c r="Q1463" s="499"/>
      <c r="R1463" s="506"/>
    </row>
    <row r="1464" spans="1:18" x14ac:dyDescent="0.25">
      <c r="A1464" s="97"/>
      <c r="B1464" s="97"/>
      <c r="C1464" s="97"/>
      <c r="D1464" s="101"/>
      <c r="E1464" s="98"/>
      <c r="F1464" s="101"/>
      <c r="G1464" s="101"/>
      <c r="H1464" s="101"/>
      <c r="I1464" s="362"/>
      <c r="J1464" s="362"/>
      <c r="K1464" s="559">
        <f t="shared" si="38"/>
        <v>0</v>
      </c>
      <c r="L1464" s="362"/>
      <c r="M1464" s="361"/>
      <c r="N1464" s="363"/>
      <c r="O1464" s="364"/>
      <c r="P1464" s="365"/>
      <c r="Q1464" s="499"/>
      <c r="R1464" s="506"/>
    </row>
    <row r="1465" spans="1:18" x14ac:dyDescent="0.25">
      <c r="A1465" s="97"/>
      <c r="B1465" s="97"/>
      <c r="C1465" s="97"/>
      <c r="D1465" s="101"/>
      <c r="E1465" s="98"/>
      <c r="F1465" s="101"/>
      <c r="G1465" s="101"/>
      <c r="H1465" s="101"/>
      <c r="I1465" s="362"/>
      <c r="J1465" s="362"/>
      <c r="K1465" s="559">
        <f t="shared" si="38"/>
        <v>0</v>
      </c>
      <c r="L1465" s="362"/>
      <c r="M1465" s="361"/>
      <c r="N1465" s="363"/>
      <c r="O1465" s="364"/>
      <c r="P1465" s="365"/>
      <c r="Q1465" s="499"/>
      <c r="R1465" s="506"/>
    </row>
    <row r="1466" spans="1:18" x14ac:dyDescent="0.25">
      <c r="A1466" s="97"/>
      <c r="B1466" s="97"/>
      <c r="C1466" s="97"/>
      <c r="D1466" s="101"/>
      <c r="E1466" s="98"/>
      <c r="F1466" s="101"/>
      <c r="G1466" s="101"/>
      <c r="H1466" s="101"/>
      <c r="I1466" s="362"/>
      <c r="J1466" s="362"/>
      <c r="K1466" s="559">
        <f t="shared" si="38"/>
        <v>0</v>
      </c>
      <c r="L1466" s="362"/>
      <c r="M1466" s="361"/>
      <c r="N1466" s="363"/>
      <c r="O1466" s="364"/>
      <c r="P1466" s="365"/>
      <c r="Q1466" s="499"/>
      <c r="R1466" s="506"/>
    </row>
    <row r="1467" spans="1:18" x14ac:dyDescent="0.25">
      <c r="A1467" s="97"/>
      <c r="B1467" s="97"/>
      <c r="C1467" s="97"/>
      <c r="D1467" s="101"/>
      <c r="E1467" s="98"/>
      <c r="F1467" s="101"/>
      <c r="G1467" s="101"/>
      <c r="H1467" s="101"/>
      <c r="I1467" s="362"/>
      <c r="J1467" s="362"/>
      <c r="K1467" s="559">
        <f t="shared" si="38"/>
        <v>0</v>
      </c>
      <c r="L1467" s="362"/>
      <c r="M1467" s="361"/>
      <c r="N1467" s="363"/>
      <c r="O1467" s="364"/>
      <c r="P1467" s="365"/>
      <c r="Q1467" s="499"/>
      <c r="R1467" s="506"/>
    </row>
    <row r="1468" spans="1:18" x14ac:dyDescent="0.25">
      <c r="A1468" s="97"/>
      <c r="B1468" s="97"/>
      <c r="C1468" s="97"/>
      <c r="D1468" s="101"/>
      <c r="E1468" s="98"/>
      <c r="F1468" s="101"/>
      <c r="G1468" s="101"/>
      <c r="H1468" s="101"/>
      <c r="I1468" s="362"/>
      <c r="J1468" s="362"/>
      <c r="K1468" s="559">
        <f t="shared" si="38"/>
        <v>0</v>
      </c>
      <c r="L1468" s="362"/>
      <c r="M1468" s="361"/>
      <c r="N1468" s="363"/>
      <c r="O1468" s="364"/>
      <c r="P1468" s="365"/>
      <c r="Q1468" s="499"/>
      <c r="R1468" s="506"/>
    </row>
    <row r="1469" spans="1:18" x14ac:dyDescent="0.25">
      <c r="A1469" s="97"/>
      <c r="B1469" s="97"/>
      <c r="C1469" s="97"/>
      <c r="D1469" s="101"/>
      <c r="E1469" s="98"/>
      <c r="F1469" s="101"/>
      <c r="G1469" s="101"/>
      <c r="H1469" s="101"/>
      <c r="I1469" s="362"/>
      <c r="J1469" s="362"/>
      <c r="K1469" s="559">
        <f t="shared" si="38"/>
        <v>0</v>
      </c>
      <c r="L1469" s="362"/>
      <c r="M1469" s="361"/>
      <c r="N1469" s="363"/>
      <c r="O1469" s="364"/>
      <c r="P1469" s="365"/>
      <c r="Q1469" s="499"/>
      <c r="R1469" s="506"/>
    </row>
    <row r="1470" spans="1:18" x14ac:dyDescent="0.25">
      <c r="A1470" s="97"/>
      <c r="B1470" s="97"/>
      <c r="C1470" s="97"/>
      <c r="D1470" s="101"/>
      <c r="E1470" s="98"/>
      <c r="F1470" s="101"/>
      <c r="G1470" s="101"/>
      <c r="H1470" s="101"/>
      <c r="I1470" s="362"/>
      <c r="J1470" s="362"/>
      <c r="K1470" s="559">
        <f t="shared" si="38"/>
        <v>0</v>
      </c>
      <c r="L1470" s="362"/>
      <c r="M1470" s="361"/>
      <c r="N1470" s="363"/>
      <c r="O1470" s="364"/>
      <c r="P1470" s="365"/>
      <c r="Q1470" s="499"/>
      <c r="R1470" s="506"/>
    </row>
    <row r="1471" spans="1:18" x14ac:dyDescent="0.25">
      <c r="A1471" s="97"/>
      <c r="B1471" s="97"/>
      <c r="C1471" s="97"/>
      <c r="D1471" s="101"/>
      <c r="E1471" s="98"/>
      <c r="F1471" s="101"/>
      <c r="G1471" s="101"/>
      <c r="H1471" s="101"/>
      <c r="I1471" s="362"/>
      <c r="J1471" s="362"/>
      <c r="K1471" s="559">
        <f t="shared" si="38"/>
        <v>0</v>
      </c>
      <c r="L1471" s="362"/>
      <c r="M1471" s="361"/>
      <c r="N1471" s="363"/>
      <c r="O1471" s="364"/>
      <c r="P1471" s="365"/>
      <c r="Q1471" s="499"/>
      <c r="R1471" s="506"/>
    </row>
    <row r="1472" spans="1:18" x14ac:dyDescent="0.25">
      <c r="A1472" s="97"/>
      <c r="B1472" s="97"/>
      <c r="C1472" s="97"/>
      <c r="D1472" s="101"/>
      <c r="E1472" s="98"/>
      <c r="F1472" s="101"/>
      <c r="G1472" s="101"/>
      <c r="H1472" s="101"/>
      <c r="I1472" s="362"/>
      <c r="J1472" s="362"/>
      <c r="K1472" s="559">
        <f t="shared" si="38"/>
        <v>0</v>
      </c>
      <c r="L1472" s="362"/>
      <c r="M1472" s="361"/>
      <c r="N1472" s="363"/>
      <c r="O1472" s="364"/>
      <c r="P1472" s="365"/>
      <c r="Q1472" s="499"/>
      <c r="R1472" s="506"/>
    </row>
    <row r="1473" spans="1:18" x14ac:dyDescent="0.25">
      <c r="A1473" s="97"/>
      <c r="B1473" s="97"/>
      <c r="C1473" s="97"/>
      <c r="D1473" s="101"/>
      <c r="E1473" s="98"/>
      <c r="F1473" s="101"/>
      <c r="G1473" s="101"/>
      <c r="H1473" s="101"/>
      <c r="I1473" s="362"/>
      <c r="J1473" s="362"/>
      <c r="K1473" s="559">
        <f t="shared" si="38"/>
        <v>0</v>
      </c>
      <c r="L1473" s="362"/>
      <c r="M1473" s="361"/>
      <c r="N1473" s="363"/>
      <c r="O1473" s="364"/>
      <c r="P1473" s="365"/>
      <c r="Q1473" s="499"/>
      <c r="R1473" s="506"/>
    </row>
    <row r="1474" spans="1:18" x14ac:dyDescent="0.25">
      <c r="A1474" s="97"/>
      <c r="B1474" s="97"/>
      <c r="C1474" s="97"/>
      <c r="D1474" s="101"/>
      <c r="E1474" s="98"/>
      <c r="F1474" s="101"/>
      <c r="G1474" s="101"/>
      <c r="H1474" s="101"/>
      <c r="I1474" s="362"/>
      <c r="J1474" s="362"/>
      <c r="K1474" s="559">
        <f t="shared" si="38"/>
        <v>0</v>
      </c>
      <c r="L1474" s="362"/>
      <c r="M1474" s="361"/>
      <c r="N1474" s="363"/>
      <c r="O1474" s="364"/>
      <c r="P1474" s="365"/>
      <c r="Q1474" s="499"/>
      <c r="R1474" s="506"/>
    </row>
    <row r="1475" spans="1:18" x14ac:dyDescent="0.25">
      <c r="A1475" s="97"/>
      <c r="B1475" s="97"/>
      <c r="C1475" s="97"/>
      <c r="D1475" s="101"/>
      <c r="E1475" s="98"/>
      <c r="F1475" s="101"/>
      <c r="G1475" s="101"/>
      <c r="H1475" s="101"/>
      <c r="I1475" s="362"/>
      <c r="J1475" s="362"/>
      <c r="K1475" s="559">
        <f t="shared" si="38"/>
        <v>0</v>
      </c>
      <c r="L1475" s="362"/>
      <c r="M1475" s="361"/>
      <c r="N1475" s="363"/>
      <c r="O1475" s="364"/>
      <c r="P1475" s="365"/>
      <c r="Q1475" s="499"/>
      <c r="R1475" s="506"/>
    </row>
    <row r="1476" spans="1:18" x14ac:dyDescent="0.25">
      <c r="A1476" s="97"/>
      <c r="B1476" s="97"/>
      <c r="C1476" s="97"/>
      <c r="D1476" s="101"/>
      <c r="E1476" s="98"/>
      <c r="F1476" s="101"/>
      <c r="G1476" s="101"/>
      <c r="H1476" s="101"/>
      <c r="I1476" s="362"/>
      <c r="J1476" s="362"/>
      <c r="K1476" s="559">
        <f t="shared" si="38"/>
        <v>0</v>
      </c>
      <c r="L1476" s="362"/>
      <c r="M1476" s="361"/>
      <c r="N1476" s="363"/>
      <c r="O1476" s="364"/>
      <c r="P1476" s="365"/>
      <c r="Q1476" s="499"/>
      <c r="R1476" s="506"/>
    </row>
    <row r="1477" spans="1:18" x14ac:dyDescent="0.25">
      <c r="A1477" s="97"/>
      <c r="B1477" s="97"/>
      <c r="C1477" s="97"/>
      <c r="D1477" s="101"/>
      <c r="E1477" s="98"/>
      <c r="F1477" s="101"/>
      <c r="G1477" s="101"/>
      <c r="H1477" s="101"/>
      <c r="I1477" s="362"/>
      <c r="J1477" s="362"/>
      <c r="K1477" s="559">
        <f t="shared" si="38"/>
        <v>0</v>
      </c>
      <c r="L1477" s="362"/>
      <c r="M1477" s="361"/>
      <c r="N1477" s="363"/>
      <c r="O1477" s="364"/>
      <c r="P1477" s="365"/>
      <c r="Q1477" s="499"/>
      <c r="R1477" s="506"/>
    </row>
    <row r="1478" spans="1:18" x14ac:dyDescent="0.25">
      <c r="A1478" s="97"/>
      <c r="B1478" s="97"/>
      <c r="C1478" s="97"/>
      <c r="D1478" s="101"/>
      <c r="E1478" s="98"/>
      <c r="F1478" s="101"/>
      <c r="G1478" s="101"/>
      <c r="H1478" s="101"/>
      <c r="I1478" s="362"/>
      <c r="J1478" s="362"/>
      <c r="K1478" s="559">
        <f t="shared" si="38"/>
        <v>0</v>
      </c>
      <c r="L1478" s="362"/>
      <c r="M1478" s="361"/>
      <c r="N1478" s="363"/>
      <c r="O1478" s="364"/>
      <c r="P1478" s="365"/>
      <c r="Q1478" s="499"/>
      <c r="R1478" s="506"/>
    </row>
    <row r="1479" spans="1:18" x14ac:dyDescent="0.25">
      <c r="A1479" s="97"/>
      <c r="B1479" s="97"/>
      <c r="C1479" s="97"/>
      <c r="D1479" s="101"/>
      <c r="E1479" s="98"/>
      <c r="F1479" s="101"/>
      <c r="G1479" s="101"/>
      <c r="H1479" s="101"/>
      <c r="I1479" s="362"/>
      <c r="J1479" s="362"/>
      <c r="K1479" s="559">
        <f t="shared" si="38"/>
        <v>0</v>
      </c>
      <c r="L1479" s="362"/>
      <c r="M1479" s="361"/>
      <c r="N1479" s="363"/>
      <c r="O1479" s="364"/>
      <c r="P1479" s="365"/>
      <c r="Q1479" s="499"/>
      <c r="R1479" s="506"/>
    </row>
    <row r="1480" spans="1:18" x14ac:dyDescent="0.25">
      <c r="A1480" s="97"/>
      <c r="B1480" s="97"/>
      <c r="C1480" s="97"/>
      <c r="D1480" s="101"/>
      <c r="E1480" s="98"/>
      <c r="F1480" s="101"/>
      <c r="G1480" s="101"/>
      <c r="H1480" s="101"/>
      <c r="I1480" s="362"/>
      <c r="J1480" s="362"/>
      <c r="K1480" s="559">
        <f t="shared" si="38"/>
        <v>0</v>
      </c>
      <c r="L1480" s="362"/>
      <c r="M1480" s="361"/>
      <c r="N1480" s="363"/>
      <c r="O1480" s="364"/>
      <c r="P1480" s="365"/>
      <c r="Q1480" s="499"/>
      <c r="R1480" s="506"/>
    </row>
    <row r="1481" spans="1:18" x14ac:dyDescent="0.25">
      <c r="A1481" s="97"/>
      <c r="B1481" s="97"/>
      <c r="C1481" s="97"/>
      <c r="D1481" s="101"/>
      <c r="E1481" s="98"/>
      <c r="F1481" s="101"/>
      <c r="G1481" s="101"/>
      <c r="H1481" s="101"/>
      <c r="I1481" s="362"/>
      <c r="J1481" s="362"/>
      <c r="K1481" s="559">
        <f t="shared" si="38"/>
        <v>0</v>
      </c>
      <c r="L1481" s="362"/>
      <c r="M1481" s="361"/>
      <c r="N1481" s="363"/>
      <c r="O1481" s="364"/>
      <c r="P1481" s="365"/>
      <c r="Q1481" s="499"/>
      <c r="R1481" s="506"/>
    </row>
    <row r="1482" spans="1:18" x14ac:dyDescent="0.25">
      <c r="A1482" s="97"/>
      <c r="B1482" s="97"/>
      <c r="C1482" s="97"/>
      <c r="D1482" s="101"/>
      <c r="E1482" s="98"/>
      <c r="F1482" s="101"/>
      <c r="G1482" s="101"/>
      <c r="H1482" s="101"/>
      <c r="I1482" s="362"/>
      <c r="J1482" s="362"/>
      <c r="K1482" s="559">
        <f t="shared" si="38"/>
        <v>0</v>
      </c>
      <c r="L1482" s="362"/>
      <c r="M1482" s="361"/>
      <c r="N1482" s="363"/>
      <c r="O1482" s="364"/>
      <c r="P1482" s="365"/>
      <c r="Q1482" s="499"/>
      <c r="R1482" s="506"/>
    </row>
    <row r="1483" spans="1:18" x14ac:dyDescent="0.25">
      <c r="A1483" s="97"/>
      <c r="B1483" s="97"/>
      <c r="C1483" s="97"/>
      <c r="D1483" s="101"/>
      <c r="E1483" s="98"/>
      <c r="F1483" s="101"/>
      <c r="G1483" s="101"/>
      <c r="H1483" s="101"/>
      <c r="I1483" s="362"/>
      <c r="J1483" s="362"/>
      <c r="K1483" s="559">
        <f t="shared" si="38"/>
        <v>0</v>
      </c>
      <c r="L1483" s="362"/>
      <c r="M1483" s="361"/>
      <c r="N1483" s="363"/>
      <c r="O1483" s="364"/>
      <c r="P1483" s="365"/>
      <c r="Q1483" s="499"/>
      <c r="R1483" s="506"/>
    </row>
    <row r="1484" spans="1:18" x14ac:dyDescent="0.25">
      <c r="A1484" s="97"/>
      <c r="B1484" s="97"/>
      <c r="C1484" s="97"/>
      <c r="D1484" s="101"/>
      <c r="E1484" s="98"/>
      <c r="F1484" s="101"/>
      <c r="G1484" s="101"/>
      <c r="H1484" s="101"/>
      <c r="I1484" s="362"/>
      <c r="J1484" s="362"/>
      <c r="K1484" s="559">
        <f t="shared" ref="K1484:K1547" si="39">H1484-J1484</f>
        <v>0</v>
      </c>
      <c r="L1484" s="362"/>
      <c r="M1484" s="361"/>
      <c r="N1484" s="363"/>
      <c r="O1484" s="364"/>
      <c r="P1484" s="365"/>
      <c r="Q1484" s="499"/>
      <c r="R1484" s="506"/>
    </row>
    <row r="1485" spans="1:18" x14ac:dyDescent="0.25">
      <c r="A1485" s="97"/>
      <c r="B1485" s="97"/>
      <c r="C1485" s="97"/>
      <c r="D1485" s="101"/>
      <c r="E1485" s="98"/>
      <c r="F1485" s="101"/>
      <c r="G1485" s="101"/>
      <c r="H1485" s="101"/>
      <c r="I1485" s="362"/>
      <c r="J1485" s="362"/>
      <c r="K1485" s="559">
        <f t="shared" si="39"/>
        <v>0</v>
      </c>
      <c r="L1485" s="362"/>
      <c r="M1485" s="361"/>
      <c r="N1485" s="363"/>
      <c r="O1485" s="364"/>
      <c r="P1485" s="365"/>
      <c r="Q1485" s="499"/>
      <c r="R1485" s="506"/>
    </row>
    <row r="1486" spans="1:18" x14ac:dyDescent="0.25">
      <c r="A1486" s="97"/>
      <c r="B1486" s="97"/>
      <c r="C1486" s="97"/>
      <c r="D1486" s="101"/>
      <c r="E1486" s="98"/>
      <c r="F1486" s="101"/>
      <c r="G1486" s="101"/>
      <c r="H1486" s="101"/>
      <c r="I1486" s="362"/>
      <c r="J1486" s="362"/>
      <c r="K1486" s="559">
        <f t="shared" si="39"/>
        <v>0</v>
      </c>
      <c r="L1486" s="362"/>
      <c r="M1486" s="361"/>
      <c r="N1486" s="363"/>
      <c r="O1486" s="364"/>
      <c r="P1486" s="365"/>
      <c r="Q1486" s="499"/>
      <c r="R1486" s="506"/>
    </row>
    <row r="1487" spans="1:18" x14ac:dyDescent="0.25">
      <c r="A1487" s="97"/>
      <c r="B1487" s="97"/>
      <c r="C1487" s="97"/>
      <c r="D1487" s="101"/>
      <c r="E1487" s="98"/>
      <c r="F1487" s="101"/>
      <c r="G1487" s="101"/>
      <c r="H1487" s="101"/>
      <c r="I1487" s="362"/>
      <c r="J1487" s="362"/>
      <c r="K1487" s="559">
        <f t="shared" si="39"/>
        <v>0</v>
      </c>
      <c r="L1487" s="362"/>
      <c r="M1487" s="361"/>
      <c r="N1487" s="363"/>
      <c r="O1487" s="364"/>
      <c r="P1487" s="365"/>
      <c r="Q1487" s="499"/>
      <c r="R1487" s="506"/>
    </row>
    <row r="1488" spans="1:18" x14ac:dyDescent="0.25">
      <c r="A1488" s="97"/>
      <c r="B1488" s="97"/>
      <c r="C1488" s="97"/>
      <c r="D1488" s="101"/>
      <c r="E1488" s="98"/>
      <c r="F1488" s="101"/>
      <c r="G1488" s="101"/>
      <c r="H1488" s="101"/>
      <c r="I1488" s="362"/>
      <c r="J1488" s="362"/>
      <c r="K1488" s="559">
        <f t="shared" si="39"/>
        <v>0</v>
      </c>
      <c r="L1488" s="362"/>
      <c r="M1488" s="361"/>
      <c r="N1488" s="363"/>
      <c r="O1488" s="364"/>
      <c r="P1488" s="365"/>
      <c r="Q1488" s="499"/>
      <c r="R1488" s="506"/>
    </row>
    <row r="1489" spans="1:18" x14ac:dyDescent="0.25">
      <c r="A1489" s="97"/>
      <c r="B1489" s="97"/>
      <c r="C1489" s="97"/>
      <c r="D1489" s="101"/>
      <c r="E1489" s="98"/>
      <c r="F1489" s="101"/>
      <c r="G1489" s="101"/>
      <c r="H1489" s="101"/>
      <c r="I1489" s="362"/>
      <c r="J1489" s="362"/>
      <c r="K1489" s="559">
        <f t="shared" si="39"/>
        <v>0</v>
      </c>
      <c r="L1489" s="362"/>
      <c r="M1489" s="361"/>
      <c r="N1489" s="363"/>
      <c r="O1489" s="364"/>
      <c r="P1489" s="365"/>
      <c r="Q1489" s="499"/>
      <c r="R1489" s="506"/>
    </row>
    <row r="1490" spans="1:18" x14ac:dyDescent="0.25">
      <c r="A1490" s="97"/>
      <c r="B1490" s="97"/>
      <c r="C1490" s="97"/>
      <c r="D1490" s="101"/>
      <c r="E1490" s="98"/>
      <c r="F1490" s="101"/>
      <c r="G1490" s="101"/>
      <c r="H1490" s="101"/>
      <c r="I1490" s="362"/>
      <c r="J1490" s="362"/>
      <c r="K1490" s="559">
        <f t="shared" si="39"/>
        <v>0</v>
      </c>
      <c r="L1490" s="362"/>
      <c r="M1490" s="361"/>
      <c r="N1490" s="363"/>
      <c r="O1490" s="364"/>
      <c r="P1490" s="365"/>
      <c r="Q1490" s="499"/>
      <c r="R1490" s="506"/>
    </row>
    <row r="1491" spans="1:18" x14ac:dyDescent="0.25">
      <c r="A1491" s="97"/>
      <c r="B1491" s="97"/>
      <c r="C1491" s="97"/>
      <c r="D1491" s="101"/>
      <c r="E1491" s="98"/>
      <c r="F1491" s="101"/>
      <c r="G1491" s="101"/>
      <c r="H1491" s="101"/>
      <c r="I1491" s="362"/>
      <c r="J1491" s="362"/>
      <c r="K1491" s="559">
        <f t="shared" si="39"/>
        <v>0</v>
      </c>
      <c r="L1491" s="362"/>
      <c r="M1491" s="361"/>
      <c r="N1491" s="363"/>
      <c r="O1491" s="364"/>
      <c r="P1491" s="365"/>
      <c r="Q1491" s="499"/>
      <c r="R1491" s="506"/>
    </row>
    <row r="1492" spans="1:18" x14ac:dyDescent="0.25">
      <c r="A1492" s="97"/>
      <c r="B1492" s="97"/>
      <c r="C1492" s="97"/>
      <c r="D1492" s="101"/>
      <c r="E1492" s="98"/>
      <c r="F1492" s="101"/>
      <c r="G1492" s="101"/>
      <c r="H1492" s="101"/>
      <c r="I1492" s="362"/>
      <c r="J1492" s="362"/>
      <c r="K1492" s="559">
        <f t="shared" si="39"/>
        <v>0</v>
      </c>
      <c r="L1492" s="362"/>
      <c r="M1492" s="361"/>
      <c r="N1492" s="363"/>
      <c r="O1492" s="364"/>
      <c r="P1492" s="365"/>
      <c r="Q1492" s="499"/>
      <c r="R1492" s="506"/>
    </row>
    <row r="1493" spans="1:18" x14ac:dyDescent="0.25">
      <c r="A1493" s="97"/>
      <c r="B1493" s="97"/>
      <c r="C1493" s="97"/>
      <c r="D1493" s="101"/>
      <c r="E1493" s="98"/>
      <c r="F1493" s="101"/>
      <c r="G1493" s="101"/>
      <c r="H1493" s="101"/>
      <c r="I1493" s="362"/>
      <c r="J1493" s="362"/>
      <c r="K1493" s="559">
        <f t="shared" si="39"/>
        <v>0</v>
      </c>
      <c r="L1493" s="362"/>
      <c r="M1493" s="361"/>
      <c r="N1493" s="363"/>
      <c r="O1493" s="364"/>
      <c r="P1493" s="365"/>
      <c r="Q1493" s="499"/>
      <c r="R1493" s="506"/>
    </row>
    <row r="1494" spans="1:18" x14ac:dyDescent="0.25">
      <c r="A1494" s="97"/>
      <c r="B1494" s="97"/>
      <c r="C1494" s="97"/>
      <c r="D1494" s="101"/>
      <c r="E1494" s="98"/>
      <c r="F1494" s="101"/>
      <c r="G1494" s="101"/>
      <c r="H1494" s="101"/>
      <c r="I1494" s="362"/>
      <c r="J1494" s="362"/>
      <c r="K1494" s="559">
        <f t="shared" si="39"/>
        <v>0</v>
      </c>
      <c r="L1494" s="362"/>
      <c r="M1494" s="361"/>
      <c r="N1494" s="363"/>
      <c r="O1494" s="364"/>
      <c r="P1494" s="365"/>
      <c r="Q1494" s="499"/>
      <c r="R1494" s="506"/>
    </row>
    <row r="1495" spans="1:18" x14ac:dyDescent="0.25">
      <c r="A1495" s="97"/>
      <c r="B1495" s="97"/>
      <c r="C1495" s="97"/>
      <c r="D1495" s="101"/>
      <c r="E1495" s="98"/>
      <c r="F1495" s="101"/>
      <c r="G1495" s="101"/>
      <c r="H1495" s="101"/>
      <c r="I1495" s="362"/>
      <c r="J1495" s="362"/>
      <c r="K1495" s="559">
        <f t="shared" si="39"/>
        <v>0</v>
      </c>
      <c r="L1495" s="362"/>
      <c r="M1495" s="361"/>
      <c r="N1495" s="363"/>
      <c r="O1495" s="364"/>
      <c r="P1495" s="365"/>
      <c r="Q1495" s="499"/>
      <c r="R1495" s="506"/>
    </row>
    <row r="1496" spans="1:18" x14ac:dyDescent="0.25">
      <c r="A1496" s="97"/>
      <c r="B1496" s="97"/>
      <c r="C1496" s="97"/>
      <c r="D1496" s="101"/>
      <c r="E1496" s="98"/>
      <c r="F1496" s="101"/>
      <c r="G1496" s="101"/>
      <c r="H1496" s="101"/>
      <c r="I1496" s="362"/>
      <c r="J1496" s="362"/>
      <c r="K1496" s="559">
        <f t="shared" si="39"/>
        <v>0</v>
      </c>
      <c r="L1496" s="362"/>
      <c r="M1496" s="361"/>
      <c r="N1496" s="363"/>
      <c r="O1496" s="364"/>
      <c r="P1496" s="365"/>
      <c r="Q1496" s="499"/>
      <c r="R1496" s="506"/>
    </row>
    <row r="1497" spans="1:18" x14ac:dyDescent="0.25">
      <c r="A1497" s="97"/>
      <c r="B1497" s="97"/>
      <c r="C1497" s="97"/>
      <c r="D1497" s="101"/>
      <c r="E1497" s="98"/>
      <c r="F1497" s="101"/>
      <c r="G1497" s="101"/>
      <c r="H1497" s="101"/>
      <c r="I1497" s="362"/>
      <c r="J1497" s="362"/>
      <c r="K1497" s="559">
        <f t="shared" si="39"/>
        <v>0</v>
      </c>
      <c r="L1497" s="362"/>
      <c r="M1497" s="361"/>
      <c r="N1497" s="363"/>
      <c r="O1497" s="364"/>
      <c r="P1497" s="365"/>
      <c r="Q1497" s="499"/>
      <c r="R1497" s="506"/>
    </row>
    <row r="1498" spans="1:18" x14ac:dyDescent="0.25">
      <c r="A1498" s="97"/>
      <c r="B1498" s="97"/>
      <c r="C1498" s="97"/>
      <c r="D1498" s="101"/>
      <c r="E1498" s="98"/>
      <c r="F1498" s="101"/>
      <c r="G1498" s="101"/>
      <c r="H1498" s="101"/>
      <c r="I1498" s="362"/>
      <c r="J1498" s="362"/>
      <c r="K1498" s="559">
        <f t="shared" si="39"/>
        <v>0</v>
      </c>
      <c r="L1498" s="362"/>
      <c r="M1498" s="361"/>
      <c r="N1498" s="363"/>
      <c r="O1498" s="364"/>
      <c r="P1498" s="365"/>
      <c r="Q1498" s="499"/>
      <c r="R1498" s="506"/>
    </row>
    <row r="1499" spans="1:18" x14ac:dyDescent="0.25">
      <c r="A1499" s="97"/>
      <c r="B1499" s="97"/>
      <c r="C1499" s="97"/>
      <c r="D1499" s="101"/>
      <c r="E1499" s="98"/>
      <c r="F1499" s="101"/>
      <c r="G1499" s="101"/>
      <c r="H1499" s="101"/>
      <c r="I1499" s="362"/>
      <c r="J1499" s="362"/>
      <c r="K1499" s="559">
        <f t="shared" si="39"/>
        <v>0</v>
      </c>
      <c r="L1499" s="362"/>
      <c r="M1499" s="361"/>
      <c r="N1499" s="363"/>
      <c r="O1499" s="364"/>
      <c r="P1499" s="365"/>
      <c r="Q1499" s="499"/>
      <c r="R1499" s="506"/>
    </row>
    <row r="1500" spans="1:18" x14ac:dyDescent="0.25">
      <c r="A1500" s="97"/>
      <c r="B1500" s="97"/>
      <c r="C1500" s="97"/>
      <c r="D1500" s="101"/>
      <c r="E1500" s="98"/>
      <c r="F1500" s="101"/>
      <c r="G1500" s="101"/>
      <c r="H1500" s="101"/>
      <c r="I1500" s="362"/>
      <c r="J1500" s="362"/>
      <c r="K1500" s="559">
        <f t="shared" si="39"/>
        <v>0</v>
      </c>
      <c r="L1500" s="362"/>
      <c r="M1500" s="361"/>
      <c r="N1500" s="363"/>
      <c r="O1500" s="364"/>
      <c r="P1500" s="365"/>
      <c r="Q1500" s="499"/>
      <c r="R1500" s="506"/>
    </row>
    <row r="1501" spans="1:18" x14ac:dyDescent="0.25">
      <c r="A1501" s="97"/>
      <c r="B1501" s="97"/>
      <c r="C1501" s="97"/>
      <c r="D1501" s="101"/>
      <c r="E1501" s="98"/>
      <c r="F1501" s="101"/>
      <c r="G1501" s="101"/>
      <c r="H1501" s="101"/>
      <c r="I1501" s="362"/>
      <c r="J1501" s="362"/>
      <c r="K1501" s="559">
        <f t="shared" si="39"/>
        <v>0</v>
      </c>
      <c r="L1501" s="362"/>
      <c r="M1501" s="361"/>
      <c r="N1501" s="363"/>
      <c r="O1501" s="364"/>
      <c r="P1501" s="365"/>
      <c r="Q1501" s="499"/>
      <c r="R1501" s="506"/>
    </row>
    <row r="1502" spans="1:18" x14ac:dyDescent="0.25">
      <c r="A1502" s="97"/>
      <c r="B1502" s="97"/>
      <c r="C1502" s="97"/>
      <c r="D1502" s="101"/>
      <c r="E1502" s="98"/>
      <c r="F1502" s="101"/>
      <c r="G1502" s="101"/>
      <c r="H1502" s="101"/>
      <c r="I1502" s="362"/>
      <c r="J1502" s="362"/>
      <c r="K1502" s="559">
        <f t="shared" si="39"/>
        <v>0</v>
      </c>
      <c r="L1502" s="362"/>
      <c r="M1502" s="361"/>
      <c r="N1502" s="363"/>
      <c r="O1502" s="364"/>
      <c r="P1502" s="365"/>
      <c r="Q1502" s="499"/>
      <c r="R1502" s="506"/>
    </row>
    <row r="1503" spans="1:18" x14ac:dyDescent="0.25">
      <c r="A1503" s="97"/>
      <c r="B1503" s="97"/>
      <c r="C1503" s="97"/>
      <c r="D1503" s="101"/>
      <c r="E1503" s="98"/>
      <c r="F1503" s="101"/>
      <c r="G1503" s="101"/>
      <c r="H1503" s="101"/>
      <c r="I1503" s="362"/>
      <c r="J1503" s="362"/>
      <c r="K1503" s="559">
        <f t="shared" si="39"/>
        <v>0</v>
      </c>
      <c r="L1503" s="362"/>
      <c r="M1503" s="361"/>
      <c r="N1503" s="363"/>
      <c r="O1503" s="364"/>
      <c r="P1503" s="365"/>
      <c r="Q1503" s="499"/>
      <c r="R1503" s="506"/>
    </row>
    <row r="1504" spans="1:18" x14ac:dyDescent="0.25">
      <c r="A1504" s="97"/>
      <c r="B1504" s="97"/>
      <c r="C1504" s="97"/>
      <c r="D1504" s="101"/>
      <c r="E1504" s="98"/>
      <c r="F1504" s="101"/>
      <c r="G1504" s="101"/>
      <c r="H1504" s="101"/>
      <c r="I1504" s="362"/>
      <c r="J1504" s="362"/>
      <c r="K1504" s="559">
        <f t="shared" si="39"/>
        <v>0</v>
      </c>
      <c r="L1504" s="362"/>
      <c r="M1504" s="361"/>
      <c r="N1504" s="363"/>
      <c r="O1504" s="364"/>
      <c r="P1504" s="365"/>
      <c r="Q1504" s="499"/>
      <c r="R1504" s="506"/>
    </row>
    <row r="1505" spans="1:18" x14ac:dyDescent="0.25">
      <c r="A1505" s="97"/>
      <c r="B1505" s="97"/>
      <c r="C1505" s="97"/>
      <c r="D1505" s="101"/>
      <c r="E1505" s="98"/>
      <c r="F1505" s="101"/>
      <c r="G1505" s="101"/>
      <c r="H1505" s="101"/>
      <c r="I1505" s="362"/>
      <c r="J1505" s="362"/>
      <c r="K1505" s="559">
        <f t="shared" si="39"/>
        <v>0</v>
      </c>
      <c r="L1505" s="362"/>
      <c r="M1505" s="361"/>
      <c r="N1505" s="363"/>
      <c r="O1505" s="364"/>
      <c r="P1505" s="365"/>
      <c r="Q1505" s="499"/>
      <c r="R1505" s="506"/>
    </row>
    <row r="1506" spans="1:18" x14ac:dyDescent="0.25">
      <c r="A1506" s="97"/>
      <c r="B1506" s="97"/>
      <c r="C1506" s="97"/>
      <c r="D1506" s="101"/>
      <c r="E1506" s="98"/>
      <c r="F1506" s="101"/>
      <c r="G1506" s="101"/>
      <c r="H1506" s="101"/>
      <c r="I1506" s="362"/>
      <c r="J1506" s="362"/>
      <c r="K1506" s="559">
        <f t="shared" si="39"/>
        <v>0</v>
      </c>
      <c r="L1506" s="362"/>
      <c r="M1506" s="361"/>
      <c r="N1506" s="363"/>
      <c r="O1506" s="364"/>
      <c r="P1506" s="365"/>
      <c r="Q1506" s="499"/>
      <c r="R1506" s="506"/>
    </row>
    <row r="1507" spans="1:18" x14ac:dyDescent="0.25">
      <c r="A1507" s="97"/>
      <c r="B1507" s="97"/>
      <c r="C1507" s="97"/>
      <c r="D1507" s="101"/>
      <c r="E1507" s="98"/>
      <c r="F1507" s="101"/>
      <c r="G1507" s="101"/>
      <c r="H1507" s="101"/>
      <c r="I1507" s="362"/>
      <c r="J1507" s="362"/>
      <c r="K1507" s="559">
        <f t="shared" si="39"/>
        <v>0</v>
      </c>
      <c r="L1507" s="362"/>
      <c r="M1507" s="361"/>
      <c r="N1507" s="363"/>
      <c r="O1507" s="364"/>
      <c r="P1507" s="365"/>
      <c r="Q1507" s="499"/>
      <c r="R1507" s="506"/>
    </row>
    <row r="1508" spans="1:18" x14ac:dyDescent="0.25">
      <c r="A1508" s="97"/>
      <c r="B1508" s="97"/>
      <c r="C1508" s="97"/>
      <c r="D1508" s="101"/>
      <c r="E1508" s="98"/>
      <c r="F1508" s="101"/>
      <c r="G1508" s="101"/>
      <c r="H1508" s="101"/>
      <c r="I1508" s="362"/>
      <c r="J1508" s="362"/>
      <c r="K1508" s="559">
        <f t="shared" si="39"/>
        <v>0</v>
      </c>
      <c r="L1508" s="362"/>
      <c r="M1508" s="361"/>
      <c r="N1508" s="363"/>
      <c r="O1508" s="364"/>
      <c r="P1508" s="365"/>
      <c r="Q1508" s="499"/>
      <c r="R1508" s="506"/>
    </row>
    <row r="1509" spans="1:18" x14ac:dyDescent="0.25">
      <c r="A1509" s="97"/>
      <c r="B1509" s="97"/>
      <c r="C1509" s="97"/>
      <c r="D1509" s="101"/>
      <c r="E1509" s="98"/>
      <c r="F1509" s="101"/>
      <c r="G1509" s="101"/>
      <c r="H1509" s="101"/>
      <c r="I1509" s="362"/>
      <c r="J1509" s="362"/>
      <c r="K1509" s="559">
        <f t="shared" si="39"/>
        <v>0</v>
      </c>
      <c r="L1509" s="362"/>
      <c r="M1509" s="361"/>
      <c r="N1509" s="363"/>
      <c r="O1509" s="364"/>
      <c r="P1509" s="365"/>
      <c r="Q1509" s="499"/>
      <c r="R1509" s="506"/>
    </row>
    <row r="1510" spans="1:18" x14ac:dyDescent="0.25">
      <c r="A1510" s="97"/>
      <c r="B1510" s="97"/>
      <c r="C1510" s="97"/>
      <c r="D1510" s="101"/>
      <c r="E1510" s="98"/>
      <c r="F1510" s="101"/>
      <c r="G1510" s="101"/>
      <c r="H1510" s="101"/>
      <c r="I1510" s="362"/>
      <c r="J1510" s="362"/>
      <c r="K1510" s="559">
        <f t="shared" si="39"/>
        <v>0</v>
      </c>
      <c r="L1510" s="362"/>
      <c r="M1510" s="361"/>
      <c r="N1510" s="363"/>
      <c r="O1510" s="364"/>
      <c r="P1510" s="365"/>
      <c r="Q1510" s="499"/>
      <c r="R1510" s="506"/>
    </row>
    <row r="1511" spans="1:18" x14ac:dyDescent="0.25">
      <c r="A1511" s="97"/>
      <c r="B1511" s="97"/>
      <c r="C1511" s="97"/>
      <c r="D1511" s="101"/>
      <c r="E1511" s="98"/>
      <c r="F1511" s="101"/>
      <c r="G1511" s="101"/>
      <c r="H1511" s="101"/>
      <c r="I1511" s="362"/>
      <c r="J1511" s="362"/>
      <c r="K1511" s="559">
        <f t="shared" si="39"/>
        <v>0</v>
      </c>
      <c r="L1511" s="362"/>
      <c r="M1511" s="361"/>
      <c r="N1511" s="363"/>
      <c r="O1511" s="364"/>
      <c r="P1511" s="365"/>
      <c r="Q1511" s="499"/>
      <c r="R1511" s="506"/>
    </row>
    <row r="1512" spans="1:18" x14ac:dyDescent="0.25">
      <c r="A1512" s="97"/>
      <c r="B1512" s="97"/>
      <c r="C1512" s="97"/>
      <c r="D1512" s="101"/>
      <c r="E1512" s="98"/>
      <c r="F1512" s="101"/>
      <c r="G1512" s="101"/>
      <c r="H1512" s="101"/>
      <c r="I1512" s="362"/>
      <c r="J1512" s="362"/>
      <c r="K1512" s="559">
        <f t="shared" si="39"/>
        <v>0</v>
      </c>
      <c r="L1512" s="362"/>
      <c r="M1512" s="361"/>
      <c r="N1512" s="363"/>
      <c r="O1512" s="364"/>
      <c r="P1512" s="365"/>
      <c r="Q1512" s="499"/>
      <c r="R1512" s="506"/>
    </row>
    <row r="1513" spans="1:18" x14ac:dyDescent="0.25">
      <c r="A1513" s="97"/>
      <c r="B1513" s="97"/>
      <c r="C1513" s="97"/>
      <c r="D1513" s="101"/>
      <c r="E1513" s="98"/>
      <c r="F1513" s="101"/>
      <c r="G1513" s="101"/>
      <c r="H1513" s="101"/>
      <c r="I1513" s="362"/>
      <c r="J1513" s="362"/>
      <c r="K1513" s="559">
        <f t="shared" si="39"/>
        <v>0</v>
      </c>
      <c r="L1513" s="362"/>
      <c r="M1513" s="361"/>
      <c r="N1513" s="363"/>
      <c r="O1513" s="364"/>
      <c r="P1513" s="365"/>
      <c r="Q1513" s="499"/>
      <c r="R1513" s="506"/>
    </row>
    <row r="1514" spans="1:18" x14ac:dyDescent="0.25">
      <c r="A1514" s="97"/>
      <c r="B1514" s="97"/>
      <c r="C1514" s="97"/>
      <c r="D1514" s="101"/>
      <c r="E1514" s="98"/>
      <c r="F1514" s="101"/>
      <c r="G1514" s="101"/>
      <c r="H1514" s="101"/>
      <c r="I1514" s="362"/>
      <c r="J1514" s="362"/>
      <c r="K1514" s="559">
        <f t="shared" si="39"/>
        <v>0</v>
      </c>
      <c r="L1514" s="362"/>
      <c r="M1514" s="361"/>
      <c r="N1514" s="363"/>
      <c r="O1514" s="364"/>
      <c r="P1514" s="365"/>
      <c r="Q1514" s="499"/>
      <c r="R1514" s="506"/>
    </row>
    <row r="1515" spans="1:18" x14ac:dyDescent="0.25">
      <c r="A1515" s="97"/>
      <c r="B1515" s="97"/>
      <c r="C1515" s="97"/>
      <c r="D1515" s="101"/>
      <c r="E1515" s="98"/>
      <c r="F1515" s="101"/>
      <c r="G1515" s="101"/>
      <c r="H1515" s="101"/>
      <c r="I1515" s="362"/>
      <c r="J1515" s="362"/>
      <c r="K1515" s="559">
        <f t="shared" si="39"/>
        <v>0</v>
      </c>
      <c r="L1515" s="362"/>
      <c r="M1515" s="361"/>
      <c r="N1515" s="363"/>
      <c r="O1515" s="364"/>
      <c r="P1515" s="365"/>
      <c r="Q1515" s="499"/>
      <c r="R1515" s="506"/>
    </row>
    <row r="1516" spans="1:18" x14ac:dyDescent="0.25">
      <c r="A1516" s="97"/>
      <c r="B1516" s="97"/>
      <c r="C1516" s="97"/>
      <c r="D1516" s="101"/>
      <c r="E1516" s="98"/>
      <c r="F1516" s="101"/>
      <c r="G1516" s="101"/>
      <c r="H1516" s="101"/>
      <c r="I1516" s="362"/>
      <c r="J1516" s="362"/>
      <c r="K1516" s="559">
        <f t="shared" si="39"/>
        <v>0</v>
      </c>
      <c r="L1516" s="362"/>
      <c r="M1516" s="361"/>
      <c r="N1516" s="363"/>
      <c r="O1516" s="364"/>
      <c r="P1516" s="365"/>
      <c r="Q1516" s="499"/>
      <c r="R1516" s="506"/>
    </row>
    <row r="1517" spans="1:18" x14ac:dyDescent="0.25">
      <c r="A1517" s="97"/>
      <c r="B1517" s="97"/>
      <c r="C1517" s="97"/>
      <c r="D1517" s="101"/>
      <c r="E1517" s="98"/>
      <c r="F1517" s="101"/>
      <c r="G1517" s="101"/>
      <c r="H1517" s="101"/>
      <c r="I1517" s="362"/>
      <c r="J1517" s="362"/>
      <c r="K1517" s="559">
        <f t="shared" si="39"/>
        <v>0</v>
      </c>
      <c r="L1517" s="362"/>
      <c r="M1517" s="361"/>
      <c r="N1517" s="363"/>
      <c r="O1517" s="364"/>
      <c r="P1517" s="365"/>
      <c r="Q1517" s="499"/>
      <c r="R1517" s="506"/>
    </row>
    <row r="1518" spans="1:18" x14ac:dyDescent="0.25">
      <c r="A1518" s="97"/>
      <c r="B1518" s="97"/>
      <c r="C1518" s="97"/>
      <c r="D1518" s="101"/>
      <c r="E1518" s="98"/>
      <c r="F1518" s="101"/>
      <c r="G1518" s="101"/>
      <c r="H1518" s="101"/>
      <c r="I1518" s="362"/>
      <c r="J1518" s="362"/>
      <c r="K1518" s="559">
        <f t="shared" si="39"/>
        <v>0</v>
      </c>
      <c r="L1518" s="362"/>
      <c r="M1518" s="361"/>
      <c r="N1518" s="363"/>
      <c r="O1518" s="364"/>
      <c r="P1518" s="365"/>
      <c r="Q1518" s="499"/>
      <c r="R1518" s="506"/>
    </row>
    <row r="1519" spans="1:18" x14ac:dyDescent="0.25">
      <c r="A1519" s="97"/>
      <c r="B1519" s="97"/>
      <c r="C1519" s="97"/>
      <c r="D1519" s="101"/>
      <c r="E1519" s="98"/>
      <c r="F1519" s="101"/>
      <c r="G1519" s="101"/>
      <c r="H1519" s="101"/>
      <c r="I1519" s="362"/>
      <c r="J1519" s="362"/>
      <c r="K1519" s="559">
        <f t="shared" si="39"/>
        <v>0</v>
      </c>
      <c r="L1519" s="362"/>
      <c r="M1519" s="361"/>
      <c r="N1519" s="363"/>
      <c r="O1519" s="364"/>
      <c r="P1519" s="365"/>
      <c r="Q1519" s="499"/>
      <c r="R1519" s="506"/>
    </row>
    <row r="1520" spans="1:18" x14ac:dyDescent="0.25">
      <c r="A1520" s="97"/>
      <c r="B1520" s="97"/>
      <c r="C1520" s="97"/>
      <c r="D1520" s="101"/>
      <c r="E1520" s="98"/>
      <c r="F1520" s="101"/>
      <c r="G1520" s="101"/>
      <c r="H1520" s="101"/>
      <c r="I1520" s="362"/>
      <c r="J1520" s="362"/>
      <c r="K1520" s="559">
        <f t="shared" si="39"/>
        <v>0</v>
      </c>
      <c r="L1520" s="362"/>
      <c r="M1520" s="361"/>
      <c r="N1520" s="363"/>
      <c r="O1520" s="364"/>
      <c r="P1520" s="365"/>
      <c r="Q1520" s="499"/>
      <c r="R1520" s="506"/>
    </row>
    <row r="1521" spans="1:18" x14ac:dyDescent="0.25">
      <c r="A1521" s="97"/>
      <c r="B1521" s="97"/>
      <c r="C1521" s="97"/>
      <c r="D1521" s="101"/>
      <c r="E1521" s="98"/>
      <c r="F1521" s="101"/>
      <c r="G1521" s="101"/>
      <c r="H1521" s="101"/>
      <c r="I1521" s="362"/>
      <c r="J1521" s="362"/>
      <c r="K1521" s="559">
        <f t="shared" si="39"/>
        <v>0</v>
      </c>
      <c r="L1521" s="362"/>
      <c r="M1521" s="361"/>
      <c r="N1521" s="363"/>
      <c r="O1521" s="364"/>
      <c r="P1521" s="365"/>
      <c r="Q1521" s="499"/>
      <c r="R1521" s="506"/>
    </row>
    <row r="1522" spans="1:18" x14ac:dyDescent="0.25">
      <c r="A1522" s="97"/>
      <c r="B1522" s="97"/>
      <c r="C1522" s="97"/>
      <c r="D1522" s="101"/>
      <c r="E1522" s="98"/>
      <c r="F1522" s="101"/>
      <c r="G1522" s="101"/>
      <c r="H1522" s="101"/>
      <c r="I1522" s="362"/>
      <c r="J1522" s="362"/>
      <c r="K1522" s="559">
        <f t="shared" si="39"/>
        <v>0</v>
      </c>
      <c r="L1522" s="362"/>
      <c r="M1522" s="361"/>
      <c r="N1522" s="363"/>
      <c r="O1522" s="364"/>
      <c r="P1522" s="365"/>
      <c r="Q1522" s="499"/>
      <c r="R1522" s="506"/>
    </row>
    <row r="1523" spans="1:18" x14ac:dyDescent="0.25">
      <c r="A1523" s="97"/>
      <c r="B1523" s="97"/>
      <c r="C1523" s="97"/>
      <c r="D1523" s="101"/>
      <c r="E1523" s="98"/>
      <c r="F1523" s="101"/>
      <c r="G1523" s="101"/>
      <c r="H1523" s="101"/>
      <c r="I1523" s="362"/>
      <c r="J1523" s="362"/>
      <c r="K1523" s="559">
        <f t="shared" si="39"/>
        <v>0</v>
      </c>
      <c r="L1523" s="362"/>
      <c r="M1523" s="361"/>
      <c r="N1523" s="363"/>
      <c r="O1523" s="364"/>
      <c r="P1523" s="365"/>
      <c r="Q1523" s="499"/>
      <c r="R1523" s="506"/>
    </row>
    <row r="1524" spans="1:18" x14ac:dyDescent="0.25">
      <c r="A1524" s="97"/>
      <c r="B1524" s="97"/>
      <c r="C1524" s="97"/>
      <c r="D1524" s="101"/>
      <c r="E1524" s="98"/>
      <c r="F1524" s="101"/>
      <c r="G1524" s="101"/>
      <c r="H1524" s="101"/>
      <c r="I1524" s="362"/>
      <c r="J1524" s="362"/>
      <c r="K1524" s="559">
        <f t="shared" si="39"/>
        <v>0</v>
      </c>
      <c r="L1524" s="362"/>
      <c r="M1524" s="361"/>
      <c r="N1524" s="363"/>
      <c r="O1524" s="364"/>
      <c r="P1524" s="365"/>
      <c r="Q1524" s="499"/>
      <c r="R1524" s="506"/>
    </row>
    <row r="1525" spans="1:18" x14ac:dyDescent="0.25">
      <c r="A1525" s="97"/>
      <c r="B1525" s="97"/>
      <c r="C1525" s="97"/>
      <c r="D1525" s="101"/>
      <c r="E1525" s="98"/>
      <c r="F1525" s="101"/>
      <c r="G1525" s="101"/>
      <c r="H1525" s="101"/>
      <c r="I1525" s="362"/>
      <c r="J1525" s="362"/>
      <c r="K1525" s="559">
        <f t="shared" si="39"/>
        <v>0</v>
      </c>
      <c r="L1525" s="362"/>
      <c r="M1525" s="361"/>
      <c r="N1525" s="363"/>
      <c r="O1525" s="364"/>
      <c r="P1525" s="365"/>
      <c r="Q1525" s="499"/>
      <c r="R1525" s="506"/>
    </row>
    <row r="1526" spans="1:18" x14ac:dyDescent="0.25">
      <c r="A1526" s="97"/>
      <c r="B1526" s="97"/>
      <c r="C1526" s="97"/>
      <c r="D1526" s="101"/>
      <c r="E1526" s="98"/>
      <c r="F1526" s="101"/>
      <c r="G1526" s="101"/>
      <c r="H1526" s="101"/>
      <c r="I1526" s="362"/>
      <c r="J1526" s="362"/>
      <c r="K1526" s="559">
        <f t="shared" si="39"/>
        <v>0</v>
      </c>
      <c r="L1526" s="362"/>
      <c r="M1526" s="361"/>
      <c r="N1526" s="363"/>
      <c r="O1526" s="364"/>
      <c r="P1526" s="365"/>
      <c r="Q1526" s="499"/>
      <c r="R1526" s="506"/>
    </row>
    <row r="1527" spans="1:18" x14ac:dyDescent="0.25">
      <c r="A1527" s="97"/>
      <c r="B1527" s="97"/>
      <c r="C1527" s="97"/>
      <c r="D1527" s="101"/>
      <c r="E1527" s="98"/>
      <c r="F1527" s="101"/>
      <c r="G1527" s="101"/>
      <c r="H1527" s="101"/>
      <c r="I1527" s="362"/>
      <c r="J1527" s="362"/>
      <c r="K1527" s="559">
        <f t="shared" si="39"/>
        <v>0</v>
      </c>
      <c r="L1527" s="362"/>
      <c r="M1527" s="361"/>
      <c r="N1527" s="363"/>
      <c r="O1527" s="364"/>
      <c r="P1527" s="365"/>
      <c r="Q1527" s="499"/>
      <c r="R1527" s="506"/>
    </row>
    <row r="1528" spans="1:18" x14ac:dyDescent="0.25">
      <c r="A1528" s="97"/>
      <c r="B1528" s="97"/>
      <c r="C1528" s="97"/>
      <c r="D1528" s="101"/>
      <c r="E1528" s="98"/>
      <c r="F1528" s="101"/>
      <c r="G1528" s="101"/>
      <c r="H1528" s="101"/>
      <c r="I1528" s="362"/>
      <c r="J1528" s="362"/>
      <c r="K1528" s="559">
        <f t="shared" si="39"/>
        <v>0</v>
      </c>
      <c r="L1528" s="362"/>
      <c r="M1528" s="361"/>
      <c r="N1528" s="363"/>
      <c r="O1528" s="364"/>
      <c r="P1528" s="365"/>
      <c r="Q1528" s="499"/>
      <c r="R1528" s="506"/>
    </row>
    <row r="1529" spans="1:18" x14ac:dyDescent="0.25">
      <c r="A1529" s="97"/>
      <c r="B1529" s="97"/>
      <c r="C1529" s="97"/>
      <c r="D1529" s="101"/>
      <c r="E1529" s="98"/>
      <c r="F1529" s="101"/>
      <c r="G1529" s="101"/>
      <c r="H1529" s="101"/>
      <c r="I1529" s="362"/>
      <c r="J1529" s="362"/>
      <c r="K1529" s="559">
        <f t="shared" si="39"/>
        <v>0</v>
      </c>
      <c r="L1529" s="362"/>
      <c r="M1529" s="361"/>
      <c r="N1529" s="363"/>
      <c r="O1529" s="364"/>
      <c r="P1529" s="365"/>
      <c r="Q1529" s="499"/>
      <c r="R1529" s="506"/>
    </row>
    <row r="1530" spans="1:18" x14ac:dyDescent="0.25">
      <c r="A1530" s="97"/>
      <c r="B1530" s="97"/>
      <c r="C1530" s="97"/>
      <c r="D1530" s="101"/>
      <c r="E1530" s="98"/>
      <c r="F1530" s="101"/>
      <c r="G1530" s="101"/>
      <c r="H1530" s="101"/>
      <c r="I1530" s="362"/>
      <c r="J1530" s="362"/>
      <c r="K1530" s="559">
        <f t="shared" si="39"/>
        <v>0</v>
      </c>
      <c r="L1530" s="362"/>
      <c r="M1530" s="361"/>
      <c r="N1530" s="363"/>
      <c r="O1530" s="364"/>
      <c r="P1530" s="365"/>
      <c r="Q1530" s="499"/>
      <c r="R1530" s="506"/>
    </row>
    <row r="1531" spans="1:18" x14ac:dyDescent="0.25">
      <c r="A1531" s="97"/>
      <c r="B1531" s="97"/>
      <c r="C1531" s="97"/>
      <c r="D1531" s="101"/>
      <c r="E1531" s="98"/>
      <c r="F1531" s="101"/>
      <c r="G1531" s="101"/>
      <c r="H1531" s="101"/>
      <c r="I1531" s="362"/>
      <c r="J1531" s="362"/>
      <c r="K1531" s="559">
        <f t="shared" si="39"/>
        <v>0</v>
      </c>
      <c r="L1531" s="362"/>
      <c r="M1531" s="361"/>
      <c r="N1531" s="363"/>
      <c r="O1531" s="364"/>
      <c r="P1531" s="365"/>
      <c r="Q1531" s="499"/>
      <c r="R1531" s="506"/>
    </row>
    <row r="1532" spans="1:18" x14ac:dyDescent="0.25">
      <c r="A1532" s="97"/>
      <c r="B1532" s="97"/>
      <c r="C1532" s="97"/>
      <c r="D1532" s="101"/>
      <c r="E1532" s="98"/>
      <c r="F1532" s="101"/>
      <c r="G1532" s="101"/>
      <c r="H1532" s="101"/>
      <c r="I1532" s="362"/>
      <c r="J1532" s="362"/>
      <c r="K1532" s="559">
        <f t="shared" si="39"/>
        <v>0</v>
      </c>
      <c r="L1532" s="362"/>
      <c r="M1532" s="361"/>
      <c r="N1532" s="363"/>
      <c r="O1532" s="364"/>
      <c r="P1532" s="365"/>
      <c r="Q1532" s="499"/>
      <c r="R1532" s="506"/>
    </row>
    <row r="1533" spans="1:18" x14ac:dyDescent="0.25">
      <c r="A1533" s="97"/>
      <c r="B1533" s="97"/>
      <c r="C1533" s="97"/>
      <c r="D1533" s="101"/>
      <c r="E1533" s="98"/>
      <c r="F1533" s="101"/>
      <c r="G1533" s="101"/>
      <c r="H1533" s="101"/>
      <c r="I1533" s="362"/>
      <c r="J1533" s="362"/>
      <c r="K1533" s="559">
        <f t="shared" si="39"/>
        <v>0</v>
      </c>
      <c r="L1533" s="362"/>
      <c r="M1533" s="361"/>
      <c r="N1533" s="363"/>
      <c r="O1533" s="364"/>
      <c r="P1533" s="365"/>
      <c r="Q1533" s="499"/>
      <c r="R1533" s="506"/>
    </row>
    <row r="1534" spans="1:18" x14ac:dyDescent="0.25">
      <c r="A1534" s="97"/>
      <c r="B1534" s="97"/>
      <c r="C1534" s="97"/>
      <c r="D1534" s="101"/>
      <c r="E1534" s="98"/>
      <c r="F1534" s="101"/>
      <c r="G1534" s="101"/>
      <c r="H1534" s="101"/>
      <c r="I1534" s="362"/>
      <c r="J1534" s="362"/>
      <c r="K1534" s="559">
        <f t="shared" si="39"/>
        <v>0</v>
      </c>
      <c r="L1534" s="362"/>
      <c r="M1534" s="361"/>
      <c r="N1534" s="363"/>
      <c r="O1534" s="364"/>
      <c r="P1534" s="365"/>
      <c r="Q1534" s="499"/>
      <c r="R1534" s="506"/>
    </row>
    <row r="1535" spans="1:18" x14ac:dyDescent="0.25">
      <c r="A1535" s="97"/>
      <c r="B1535" s="97"/>
      <c r="C1535" s="97"/>
      <c r="D1535" s="101"/>
      <c r="E1535" s="98"/>
      <c r="F1535" s="101"/>
      <c r="G1535" s="101"/>
      <c r="H1535" s="101"/>
      <c r="I1535" s="362"/>
      <c r="J1535" s="362"/>
      <c r="K1535" s="559">
        <f t="shared" si="39"/>
        <v>0</v>
      </c>
      <c r="L1535" s="362"/>
      <c r="M1535" s="361"/>
      <c r="N1535" s="363"/>
      <c r="O1535" s="364"/>
      <c r="P1535" s="365"/>
      <c r="Q1535" s="499"/>
      <c r="R1535" s="506"/>
    </row>
    <row r="1536" spans="1:18" x14ac:dyDescent="0.25">
      <c r="A1536" s="97"/>
      <c r="B1536" s="97"/>
      <c r="C1536" s="97"/>
      <c r="D1536" s="101"/>
      <c r="E1536" s="98"/>
      <c r="F1536" s="101"/>
      <c r="G1536" s="101"/>
      <c r="H1536" s="101"/>
      <c r="I1536" s="362"/>
      <c r="J1536" s="362"/>
      <c r="K1536" s="559">
        <f t="shared" si="39"/>
        <v>0</v>
      </c>
      <c r="L1536" s="362"/>
      <c r="M1536" s="361"/>
      <c r="N1536" s="363"/>
      <c r="O1536" s="364"/>
      <c r="P1536" s="365"/>
      <c r="Q1536" s="499"/>
      <c r="R1536" s="506"/>
    </row>
    <row r="1537" spans="1:18" x14ac:dyDescent="0.25">
      <c r="A1537" s="97"/>
      <c r="B1537" s="97"/>
      <c r="C1537" s="97"/>
      <c r="D1537" s="101"/>
      <c r="E1537" s="98"/>
      <c r="F1537" s="101"/>
      <c r="G1537" s="101"/>
      <c r="H1537" s="101"/>
      <c r="I1537" s="362"/>
      <c r="J1537" s="362"/>
      <c r="K1537" s="559">
        <f t="shared" si="39"/>
        <v>0</v>
      </c>
      <c r="L1537" s="362"/>
      <c r="M1537" s="361"/>
      <c r="N1537" s="363"/>
      <c r="O1537" s="364"/>
      <c r="P1537" s="365"/>
      <c r="Q1537" s="499"/>
      <c r="R1537" s="506"/>
    </row>
    <row r="1538" spans="1:18" x14ac:dyDescent="0.25">
      <c r="A1538" s="97"/>
      <c r="B1538" s="97"/>
      <c r="C1538" s="97"/>
      <c r="D1538" s="101"/>
      <c r="E1538" s="98"/>
      <c r="F1538" s="101"/>
      <c r="G1538" s="101"/>
      <c r="H1538" s="101"/>
      <c r="I1538" s="362"/>
      <c r="J1538" s="362"/>
      <c r="K1538" s="559">
        <f t="shared" si="39"/>
        <v>0</v>
      </c>
      <c r="L1538" s="362"/>
      <c r="M1538" s="361"/>
      <c r="N1538" s="363"/>
      <c r="O1538" s="364"/>
      <c r="P1538" s="365"/>
      <c r="Q1538" s="499"/>
      <c r="R1538" s="506"/>
    </row>
    <row r="1539" spans="1:18" x14ac:dyDescent="0.25">
      <c r="A1539" s="97"/>
      <c r="B1539" s="97"/>
      <c r="C1539" s="97"/>
      <c r="D1539" s="101"/>
      <c r="E1539" s="98"/>
      <c r="F1539" s="101"/>
      <c r="G1539" s="101"/>
      <c r="H1539" s="101"/>
      <c r="I1539" s="362"/>
      <c r="J1539" s="362"/>
      <c r="K1539" s="559">
        <f t="shared" si="39"/>
        <v>0</v>
      </c>
      <c r="L1539" s="362"/>
      <c r="M1539" s="361"/>
      <c r="N1539" s="363"/>
      <c r="O1539" s="364"/>
      <c r="P1539" s="365"/>
      <c r="Q1539" s="499"/>
      <c r="R1539" s="506"/>
    </row>
    <row r="1540" spans="1:18" x14ac:dyDescent="0.25">
      <c r="A1540" s="97"/>
      <c r="B1540" s="97"/>
      <c r="C1540" s="97"/>
      <c r="D1540" s="101"/>
      <c r="E1540" s="98"/>
      <c r="F1540" s="101"/>
      <c r="G1540" s="101"/>
      <c r="H1540" s="101"/>
      <c r="I1540" s="362"/>
      <c r="J1540" s="362"/>
      <c r="K1540" s="559">
        <f t="shared" si="39"/>
        <v>0</v>
      </c>
      <c r="L1540" s="362"/>
      <c r="M1540" s="361"/>
      <c r="N1540" s="363"/>
      <c r="O1540" s="364"/>
      <c r="P1540" s="365"/>
      <c r="Q1540" s="499"/>
      <c r="R1540" s="506"/>
    </row>
    <row r="1541" spans="1:18" x14ac:dyDescent="0.25">
      <c r="A1541" s="97"/>
      <c r="B1541" s="97"/>
      <c r="C1541" s="97"/>
      <c r="D1541" s="101"/>
      <c r="E1541" s="98"/>
      <c r="F1541" s="101"/>
      <c r="G1541" s="101"/>
      <c r="H1541" s="101"/>
      <c r="I1541" s="362"/>
      <c r="J1541" s="362"/>
      <c r="K1541" s="559">
        <f t="shared" si="39"/>
        <v>0</v>
      </c>
      <c r="L1541" s="362"/>
      <c r="M1541" s="361"/>
      <c r="N1541" s="363"/>
      <c r="O1541" s="364"/>
      <c r="P1541" s="365"/>
      <c r="Q1541" s="499"/>
      <c r="R1541" s="506"/>
    </row>
    <row r="1542" spans="1:18" x14ac:dyDescent="0.25">
      <c r="A1542" s="97"/>
      <c r="B1542" s="97"/>
      <c r="C1542" s="97"/>
      <c r="D1542" s="101"/>
      <c r="E1542" s="98"/>
      <c r="F1542" s="101"/>
      <c r="G1542" s="101"/>
      <c r="H1542" s="101"/>
      <c r="I1542" s="362"/>
      <c r="J1542" s="362"/>
      <c r="K1542" s="559">
        <f t="shared" si="39"/>
        <v>0</v>
      </c>
      <c r="L1542" s="362"/>
      <c r="M1542" s="361"/>
      <c r="N1542" s="363"/>
      <c r="O1542" s="364"/>
      <c r="P1542" s="365"/>
      <c r="Q1542" s="499"/>
      <c r="R1542" s="506"/>
    </row>
    <row r="1543" spans="1:18" x14ac:dyDescent="0.25">
      <c r="A1543" s="97"/>
      <c r="B1543" s="97"/>
      <c r="C1543" s="97"/>
      <c r="D1543" s="101"/>
      <c r="E1543" s="98"/>
      <c r="F1543" s="101"/>
      <c r="G1543" s="101"/>
      <c r="H1543" s="101"/>
      <c r="I1543" s="362"/>
      <c r="J1543" s="362"/>
      <c r="K1543" s="559">
        <f t="shared" si="39"/>
        <v>0</v>
      </c>
      <c r="L1543" s="362"/>
      <c r="M1543" s="361"/>
      <c r="N1543" s="363"/>
      <c r="O1543" s="364"/>
      <c r="P1543" s="365"/>
      <c r="Q1543" s="499"/>
      <c r="R1543" s="506"/>
    </row>
    <row r="1544" spans="1:18" x14ac:dyDescent="0.25">
      <c r="A1544" s="97"/>
      <c r="B1544" s="97"/>
      <c r="C1544" s="97"/>
      <c r="D1544" s="101"/>
      <c r="E1544" s="98"/>
      <c r="F1544" s="101"/>
      <c r="G1544" s="101"/>
      <c r="H1544" s="101"/>
      <c r="I1544" s="362"/>
      <c r="J1544" s="362"/>
      <c r="K1544" s="559">
        <f t="shared" si="39"/>
        <v>0</v>
      </c>
      <c r="L1544" s="362"/>
      <c r="M1544" s="361"/>
      <c r="N1544" s="363"/>
      <c r="O1544" s="364"/>
      <c r="P1544" s="365"/>
      <c r="Q1544" s="499"/>
      <c r="R1544" s="506"/>
    </row>
    <row r="1545" spans="1:18" x14ac:dyDescent="0.25">
      <c r="A1545" s="97"/>
      <c r="B1545" s="97"/>
      <c r="C1545" s="97"/>
      <c r="D1545" s="101"/>
      <c r="E1545" s="98"/>
      <c r="F1545" s="101"/>
      <c r="G1545" s="101"/>
      <c r="H1545" s="101"/>
      <c r="I1545" s="362"/>
      <c r="J1545" s="362"/>
      <c r="K1545" s="559">
        <f t="shared" si="39"/>
        <v>0</v>
      </c>
      <c r="L1545" s="362"/>
      <c r="M1545" s="361"/>
      <c r="N1545" s="363"/>
      <c r="O1545" s="364"/>
      <c r="P1545" s="365"/>
      <c r="Q1545" s="499"/>
      <c r="R1545" s="506"/>
    </row>
    <row r="1546" spans="1:18" x14ac:dyDescent="0.25">
      <c r="A1546" s="97"/>
      <c r="B1546" s="97"/>
      <c r="C1546" s="97"/>
      <c r="D1546" s="101"/>
      <c r="E1546" s="98"/>
      <c r="F1546" s="101"/>
      <c r="G1546" s="101"/>
      <c r="H1546" s="101"/>
      <c r="I1546" s="362"/>
      <c r="J1546" s="362"/>
      <c r="K1546" s="559">
        <f t="shared" si="39"/>
        <v>0</v>
      </c>
      <c r="L1546" s="362"/>
      <c r="M1546" s="361"/>
      <c r="N1546" s="363"/>
      <c r="O1546" s="364"/>
      <c r="P1546" s="365"/>
      <c r="Q1546" s="499"/>
      <c r="R1546" s="506"/>
    </row>
    <row r="1547" spans="1:18" x14ac:dyDescent="0.25">
      <c r="A1547" s="97"/>
      <c r="B1547" s="97"/>
      <c r="C1547" s="97"/>
      <c r="D1547" s="101"/>
      <c r="E1547" s="98"/>
      <c r="F1547" s="101"/>
      <c r="G1547" s="101"/>
      <c r="H1547" s="101"/>
      <c r="I1547" s="362"/>
      <c r="J1547" s="362"/>
      <c r="K1547" s="559">
        <f t="shared" si="39"/>
        <v>0</v>
      </c>
      <c r="L1547" s="362"/>
      <c r="M1547" s="361"/>
      <c r="N1547" s="363"/>
      <c r="O1547" s="364"/>
      <c r="P1547" s="365"/>
      <c r="Q1547" s="499"/>
      <c r="R1547" s="506"/>
    </row>
    <row r="1548" spans="1:18" x14ac:dyDescent="0.25">
      <c r="A1548" s="97"/>
      <c r="B1548" s="97"/>
      <c r="C1548" s="97"/>
      <c r="D1548" s="101"/>
      <c r="E1548" s="98"/>
      <c r="F1548" s="101"/>
      <c r="G1548" s="101"/>
      <c r="H1548" s="101"/>
      <c r="I1548" s="362"/>
      <c r="J1548" s="362"/>
      <c r="K1548" s="559">
        <f t="shared" ref="K1548:K1611" si="40">H1548-J1548</f>
        <v>0</v>
      </c>
      <c r="L1548" s="362"/>
      <c r="M1548" s="361"/>
      <c r="N1548" s="363"/>
      <c r="O1548" s="364"/>
      <c r="P1548" s="365"/>
      <c r="Q1548" s="499"/>
      <c r="R1548" s="506"/>
    </row>
    <row r="1549" spans="1:18" x14ac:dyDescent="0.25">
      <c r="A1549" s="97"/>
      <c r="B1549" s="97"/>
      <c r="C1549" s="97"/>
      <c r="D1549" s="101"/>
      <c r="E1549" s="98"/>
      <c r="F1549" s="101"/>
      <c r="G1549" s="101"/>
      <c r="H1549" s="101"/>
      <c r="I1549" s="362"/>
      <c r="J1549" s="362"/>
      <c r="K1549" s="559">
        <f t="shared" si="40"/>
        <v>0</v>
      </c>
      <c r="L1549" s="362"/>
      <c r="M1549" s="361"/>
      <c r="N1549" s="363"/>
      <c r="O1549" s="364"/>
      <c r="P1549" s="365"/>
      <c r="Q1549" s="499"/>
      <c r="R1549" s="506"/>
    </row>
    <row r="1550" spans="1:18" x14ac:dyDescent="0.25">
      <c r="A1550" s="97"/>
      <c r="B1550" s="97"/>
      <c r="C1550" s="97"/>
      <c r="D1550" s="101"/>
      <c r="E1550" s="98"/>
      <c r="F1550" s="101"/>
      <c r="G1550" s="101"/>
      <c r="H1550" s="101"/>
      <c r="I1550" s="362"/>
      <c r="J1550" s="362"/>
      <c r="K1550" s="559">
        <f t="shared" si="40"/>
        <v>0</v>
      </c>
      <c r="L1550" s="362"/>
      <c r="M1550" s="361"/>
      <c r="N1550" s="363"/>
      <c r="O1550" s="364"/>
      <c r="P1550" s="365"/>
      <c r="Q1550" s="499"/>
      <c r="R1550" s="506"/>
    </row>
    <row r="1551" spans="1:18" x14ac:dyDescent="0.25">
      <c r="A1551" s="97"/>
      <c r="B1551" s="97"/>
      <c r="C1551" s="97"/>
      <c r="D1551" s="101"/>
      <c r="E1551" s="98"/>
      <c r="F1551" s="101"/>
      <c r="G1551" s="101"/>
      <c r="H1551" s="101"/>
      <c r="I1551" s="362"/>
      <c r="J1551" s="362"/>
      <c r="K1551" s="559">
        <f t="shared" si="40"/>
        <v>0</v>
      </c>
      <c r="L1551" s="362"/>
      <c r="M1551" s="361"/>
      <c r="N1551" s="363"/>
      <c r="O1551" s="364"/>
      <c r="P1551" s="365"/>
      <c r="Q1551" s="499"/>
      <c r="R1551" s="506"/>
    </row>
    <row r="1552" spans="1:18" x14ac:dyDescent="0.25">
      <c r="A1552" s="97"/>
      <c r="B1552" s="97"/>
      <c r="C1552" s="97"/>
      <c r="D1552" s="101"/>
      <c r="E1552" s="98"/>
      <c r="F1552" s="101"/>
      <c r="G1552" s="101"/>
      <c r="H1552" s="101"/>
      <c r="I1552" s="362"/>
      <c r="J1552" s="362"/>
      <c r="K1552" s="559">
        <f t="shared" si="40"/>
        <v>0</v>
      </c>
      <c r="L1552" s="362"/>
      <c r="M1552" s="361"/>
      <c r="N1552" s="363"/>
      <c r="O1552" s="364"/>
      <c r="P1552" s="365"/>
      <c r="Q1552" s="499"/>
      <c r="R1552" s="506"/>
    </row>
    <row r="1553" spans="1:18" x14ac:dyDescent="0.25">
      <c r="A1553" s="97"/>
      <c r="B1553" s="97"/>
      <c r="C1553" s="97"/>
      <c r="D1553" s="101"/>
      <c r="E1553" s="98"/>
      <c r="F1553" s="101"/>
      <c r="G1553" s="101"/>
      <c r="H1553" s="101"/>
      <c r="I1553" s="362"/>
      <c r="J1553" s="362"/>
      <c r="K1553" s="559">
        <f t="shared" si="40"/>
        <v>0</v>
      </c>
      <c r="L1553" s="362"/>
      <c r="M1553" s="361"/>
      <c r="N1553" s="363"/>
      <c r="O1553" s="364"/>
      <c r="P1553" s="365"/>
      <c r="Q1553" s="499"/>
      <c r="R1553" s="506"/>
    </row>
    <row r="1554" spans="1:18" x14ac:dyDescent="0.25">
      <c r="A1554" s="97"/>
      <c r="B1554" s="97"/>
      <c r="C1554" s="97"/>
      <c r="D1554" s="101"/>
      <c r="E1554" s="98"/>
      <c r="F1554" s="101"/>
      <c r="G1554" s="101"/>
      <c r="H1554" s="101"/>
      <c r="I1554" s="362"/>
      <c r="J1554" s="362"/>
      <c r="K1554" s="559">
        <f t="shared" si="40"/>
        <v>0</v>
      </c>
      <c r="L1554" s="362"/>
      <c r="M1554" s="361"/>
      <c r="N1554" s="363"/>
      <c r="O1554" s="364"/>
      <c r="P1554" s="365"/>
      <c r="Q1554" s="499"/>
      <c r="R1554" s="506"/>
    </row>
    <row r="1555" spans="1:18" x14ac:dyDescent="0.25">
      <c r="A1555" s="97"/>
      <c r="B1555" s="97"/>
      <c r="C1555" s="97"/>
      <c r="D1555" s="101"/>
      <c r="E1555" s="98"/>
      <c r="F1555" s="101"/>
      <c r="G1555" s="101"/>
      <c r="H1555" s="101"/>
      <c r="I1555" s="362"/>
      <c r="J1555" s="362"/>
      <c r="K1555" s="559">
        <f t="shared" si="40"/>
        <v>0</v>
      </c>
      <c r="L1555" s="362"/>
      <c r="M1555" s="361"/>
      <c r="N1555" s="363"/>
      <c r="O1555" s="364"/>
      <c r="P1555" s="365"/>
      <c r="Q1555" s="499"/>
      <c r="R1555" s="506"/>
    </row>
    <row r="1556" spans="1:18" x14ac:dyDescent="0.25">
      <c r="A1556" s="97"/>
      <c r="B1556" s="97"/>
      <c r="C1556" s="97"/>
      <c r="D1556" s="101"/>
      <c r="E1556" s="98"/>
      <c r="F1556" s="101"/>
      <c r="G1556" s="101"/>
      <c r="H1556" s="101"/>
      <c r="I1556" s="362"/>
      <c r="J1556" s="362"/>
      <c r="K1556" s="559">
        <f t="shared" si="40"/>
        <v>0</v>
      </c>
      <c r="L1556" s="362"/>
      <c r="M1556" s="361"/>
      <c r="N1556" s="363"/>
      <c r="O1556" s="364"/>
      <c r="P1556" s="365"/>
      <c r="Q1556" s="499"/>
      <c r="R1556" s="506"/>
    </row>
    <row r="1557" spans="1:18" x14ac:dyDescent="0.25">
      <c r="A1557" s="97"/>
      <c r="B1557" s="97"/>
      <c r="C1557" s="97"/>
      <c r="D1557" s="101"/>
      <c r="E1557" s="98"/>
      <c r="F1557" s="101"/>
      <c r="G1557" s="101"/>
      <c r="H1557" s="101"/>
      <c r="I1557" s="362"/>
      <c r="J1557" s="362"/>
      <c r="K1557" s="559">
        <f t="shared" si="40"/>
        <v>0</v>
      </c>
      <c r="L1557" s="362"/>
      <c r="M1557" s="361"/>
      <c r="N1557" s="363"/>
      <c r="O1557" s="364"/>
      <c r="P1557" s="365"/>
      <c r="Q1557" s="499"/>
      <c r="R1557" s="506"/>
    </row>
    <row r="1558" spans="1:18" x14ac:dyDescent="0.25">
      <c r="A1558" s="97"/>
      <c r="B1558" s="97"/>
      <c r="C1558" s="97"/>
      <c r="D1558" s="101"/>
      <c r="E1558" s="98"/>
      <c r="F1558" s="101"/>
      <c r="G1558" s="101"/>
      <c r="H1558" s="101"/>
      <c r="I1558" s="362"/>
      <c r="J1558" s="362"/>
      <c r="K1558" s="559">
        <f t="shared" si="40"/>
        <v>0</v>
      </c>
      <c r="L1558" s="362"/>
      <c r="M1558" s="361"/>
      <c r="N1558" s="363"/>
      <c r="O1558" s="364"/>
      <c r="P1558" s="365"/>
      <c r="Q1558" s="499"/>
      <c r="R1558" s="506"/>
    </row>
    <row r="1559" spans="1:18" x14ac:dyDescent="0.25">
      <c r="A1559" s="97"/>
      <c r="B1559" s="97"/>
      <c r="C1559" s="97"/>
      <c r="D1559" s="101"/>
      <c r="E1559" s="98"/>
      <c r="F1559" s="101"/>
      <c r="G1559" s="101"/>
      <c r="H1559" s="101"/>
      <c r="I1559" s="362"/>
      <c r="J1559" s="362"/>
      <c r="K1559" s="559">
        <f t="shared" si="40"/>
        <v>0</v>
      </c>
      <c r="L1559" s="362"/>
      <c r="M1559" s="361"/>
      <c r="N1559" s="363"/>
      <c r="O1559" s="364"/>
      <c r="P1559" s="365"/>
      <c r="Q1559" s="499"/>
      <c r="R1559" s="506"/>
    </row>
    <row r="1560" spans="1:18" x14ac:dyDescent="0.25">
      <c r="A1560" s="97"/>
      <c r="B1560" s="97"/>
      <c r="C1560" s="97"/>
      <c r="D1560" s="101"/>
      <c r="E1560" s="98"/>
      <c r="F1560" s="101"/>
      <c r="G1560" s="101"/>
      <c r="H1560" s="101"/>
      <c r="I1560" s="362"/>
      <c r="J1560" s="362"/>
      <c r="K1560" s="559">
        <f t="shared" si="40"/>
        <v>0</v>
      </c>
      <c r="L1560" s="362"/>
      <c r="M1560" s="361"/>
      <c r="N1560" s="363"/>
      <c r="O1560" s="364"/>
      <c r="P1560" s="365"/>
      <c r="Q1560" s="499"/>
      <c r="R1560" s="506"/>
    </row>
    <row r="1561" spans="1:18" x14ac:dyDescent="0.25">
      <c r="A1561" s="97"/>
      <c r="B1561" s="97"/>
      <c r="C1561" s="97"/>
      <c r="D1561" s="101"/>
      <c r="E1561" s="98"/>
      <c r="F1561" s="101"/>
      <c r="G1561" s="101"/>
      <c r="H1561" s="101"/>
      <c r="I1561" s="362"/>
      <c r="J1561" s="362"/>
      <c r="K1561" s="559">
        <f t="shared" si="40"/>
        <v>0</v>
      </c>
      <c r="L1561" s="362"/>
      <c r="M1561" s="361"/>
      <c r="N1561" s="363"/>
      <c r="O1561" s="364"/>
      <c r="P1561" s="365"/>
      <c r="Q1561" s="499"/>
      <c r="R1561" s="506"/>
    </row>
    <row r="1562" spans="1:18" x14ac:dyDescent="0.25">
      <c r="A1562" s="97"/>
      <c r="B1562" s="97"/>
      <c r="C1562" s="97"/>
      <c r="D1562" s="101"/>
      <c r="E1562" s="98"/>
      <c r="F1562" s="101"/>
      <c r="G1562" s="101"/>
      <c r="H1562" s="101"/>
      <c r="I1562" s="362"/>
      <c r="J1562" s="362"/>
      <c r="K1562" s="559">
        <f t="shared" si="40"/>
        <v>0</v>
      </c>
      <c r="L1562" s="362"/>
      <c r="M1562" s="361"/>
      <c r="N1562" s="363"/>
      <c r="O1562" s="364"/>
      <c r="P1562" s="365"/>
      <c r="Q1562" s="499"/>
      <c r="R1562" s="506"/>
    </row>
    <row r="1563" spans="1:18" x14ac:dyDescent="0.25">
      <c r="A1563" s="97"/>
      <c r="B1563" s="97"/>
      <c r="C1563" s="97"/>
      <c r="D1563" s="101"/>
      <c r="E1563" s="98"/>
      <c r="F1563" s="101"/>
      <c r="G1563" s="101"/>
      <c r="H1563" s="101"/>
      <c r="I1563" s="362"/>
      <c r="J1563" s="362"/>
      <c r="K1563" s="559">
        <f t="shared" si="40"/>
        <v>0</v>
      </c>
      <c r="L1563" s="362"/>
      <c r="M1563" s="361"/>
      <c r="N1563" s="363"/>
      <c r="O1563" s="364"/>
      <c r="P1563" s="365"/>
      <c r="Q1563" s="499"/>
      <c r="R1563" s="506"/>
    </row>
    <row r="1564" spans="1:18" x14ac:dyDescent="0.25">
      <c r="A1564" s="97"/>
      <c r="B1564" s="97"/>
      <c r="C1564" s="97"/>
      <c r="D1564" s="101"/>
      <c r="E1564" s="98"/>
      <c r="F1564" s="101"/>
      <c r="G1564" s="101"/>
      <c r="H1564" s="101"/>
      <c r="I1564" s="362"/>
      <c r="J1564" s="362"/>
      <c r="K1564" s="559">
        <f t="shared" si="40"/>
        <v>0</v>
      </c>
      <c r="L1564" s="362"/>
      <c r="M1564" s="361"/>
      <c r="N1564" s="363"/>
      <c r="O1564" s="364"/>
      <c r="P1564" s="365"/>
      <c r="Q1564" s="499"/>
      <c r="R1564" s="506"/>
    </row>
    <row r="1565" spans="1:18" x14ac:dyDescent="0.25">
      <c r="A1565" s="97"/>
      <c r="B1565" s="97"/>
      <c r="C1565" s="97"/>
      <c r="D1565" s="101"/>
      <c r="E1565" s="98"/>
      <c r="F1565" s="101"/>
      <c r="G1565" s="101"/>
      <c r="H1565" s="101"/>
      <c r="I1565" s="362"/>
      <c r="J1565" s="362"/>
      <c r="K1565" s="559">
        <f t="shared" si="40"/>
        <v>0</v>
      </c>
      <c r="L1565" s="362"/>
      <c r="M1565" s="361"/>
      <c r="N1565" s="363"/>
      <c r="O1565" s="364"/>
      <c r="P1565" s="365"/>
      <c r="Q1565" s="499"/>
      <c r="R1565" s="506"/>
    </row>
    <row r="1566" spans="1:18" x14ac:dyDescent="0.25">
      <c r="A1566" s="97"/>
      <c r="B1566" s="97"/>
      <c r="C1566" s="97"/>
      <c r="D1566" s="101"/>
      <c r="E1566" s="98"/>
      <c r="F1566" s="101"/>
      <c r="G1566" s="101"/>
      <c r="H1566" s="101"/>
      <c r="I1566" s="362"/>
      <c r="J1566" s="362"/>
      <c r="K1566" s="559">
        <f t="shared" si="40"/>
        <v>0</v>
      </c>
      <c r="L1566" s="362"/>
      <c r="M1566" s="361"/>
      <c r="N1566" s="363"/>
      <c r="O1566" s="364"/>
      <c r="P1566" s="365"/>
      <c r="Q1566" s="499"/>
      <c r="R1566" s="506"/>
    </row>
    <row r="1567" spans="1:18" x14ac:dyDescent="0.25">
      <c r="A1567" s="97"/>
      <c r="B1567" s="97"/>
      <c r="C1567" s="97"/>
      <c r="D1567" s="101"/>
      <c r="E1567" s="98"/>
      <c r="F1567" s="101"/>
      <c r="G1567" s="101"/>
      <c r="H1567" s="101"/>
      <c r="I1567" s="362"/>
      <c r="J1567" s="362"/>
      <c r="K1567" s="559">
        <f t="shared" si="40"/>
        <v>0</v>
      </c>
      <c r="L1567" s="362"/>
      <c r="M1567" s="361"/>
      <c r="N1567" s="363"/>
      <c r="O1567" s="364"/>
      <c r="P1567" s="365"/>
      <c r="Q1567" s="499"/>
      <c r="R1567" s="506"/>
    </row>
    <row r="1568" spans="1:18" x14ac:dyDescent="0.25">
      <c r="A1568" s="97"/>
      <c r="B1568" s="97"/>
      <c r="C1568" s="97"/>
      <c r="D1568" s="101"/>
      <c r="E1568" s="98"/>
      <c r="F1568" s="101"/>
      <c r="G1568" s="101"/>
      <c r="H1568" s="101"/>
      <c r="I1568" s="362"/>
      <c r="J1568" s="362"/>
      <c r="K1568" s="559">
        <f t="shared" si="40"/>
        <v>0</v>
      </c>
      <c r="L1568" s="362"/>
      <c r="M1568" s="361"/>
      <c r="N1568" s="363"/>
      <c r="O1568" s="364"/>
      <c r="P1568" s="365"/>
      <c r="Q1568" s="499"/>
      <c r="R1568" s="506"/>
    </row>
    <row r="1569" spans="1:18" x14ac:dyDescent="0.25">
      <c r="A1569" s="97"/>
      <c r="B1569" s="97"/>
      <c r="C1569" s="97"/>
      <c r="D1569" s="101"/>
      <c r="E1569" s="98"/>
      <c r="F1569" s="101"/>
      <c r="G1569" s="101"/>
      <c r="H1569" s="101"/>
      <c r="I1569" s="362"/>
      <c r="J1569" s="362"/>
      <c r="K1569" s="559">
        <f t="shared" si="40"/>
        <v>0</v>
      </c>
      <c r="L1569" s="362"/>
      <c r="M1569" s="361"/>
      <c r="N1569" s="363"/>
      <c r="O1569" s="364"/>
      <c r="P1569" s="365"/>
      <c r="Q1569" s="499"/>
      <c r="R1569" s="506"/>
    </row>
    <row r="1570" spans="1:18" x14ac:dyDescent="0.25">
      <c r="A1570" s="97"/>
      <c r="B1570" s="97"/>
      <c r="C1570" s="97"/>
      <c r="D1570" s="101"/>
      <c r="E1570" s="98"/>
      <c r="F1570" s="101"/>
      <c r="G1570" s="101"/>
      <c r="H1570" s="101"/>
      <c r="I1570" s="362"/>
      <c r="J1570" s="362"/>
      <c r="K1570" s="559">
        <f t="shared" si="40"/>
        <v>0</v>
      </c>
      <c r="L1570" s="362"/>
      <c r="M1570" s="361"/>
      <c r="N1570" s="363"/>
      <c r="O1570" s="364"/>
      <c r="P1570" s="365"/>
      <c r="Q1570" s="499"/>
      <c r="R1570" s="506"/>
    </row>
    <row r="1571" spans="1:18" x14ac:dyDescent="0.25">
      <c r="A1571" s="97"/>
      <c r="B1571" s="97"/>
      <c r="C1571" s="97"/>
      <c r="D1571" s="101"/>
      <c r="E1571" s="98"/>
      <c r="F1571" s="101"/>
      <c r="G1571" s="101"/>
      <c r="H1571" s="101"/>
      <c r="I1571" s="362"/>
      <c r="J1571" s="362"/>
      <c r="K1571" s="559">
        <f t="shared" si="40"/>
        <v>0</v>
      </c>
      <c r="L1571" s="362"/>
      <c r="M1571" s="361"/>
      <c r="N1571" s="363"/>
      <c r="O1571" s="364"/>
      <c r="P1571" s="365"/>
      <c r="Q1571" s="499"/>
      <c r="R1571" s="506"/>
    </row>
    <row r="1572" spans="1:18" x14ac:dyDescent="0.25">
      <c r="A1572" s="97"/>
      <c r="B1572" s="97"/>
      <c r="C1572" s="97"/>
      <c r="D1572" s="101"/>
      <c r="E1572" s="98"/>
      <c r="F1572" s="101"/>
      <c r="G1572" s="101"/>
      <c r="H1572" s="101"/>
      <c r="I1572" s="362"/>
      <c r="J1572" s="362"/>
      <c r="K1572" s="559">
        <f t="shared" si="40"/>
        <v>0</v>
      </c>
      <c r="L1572" s="362"/>
      <c r="M1572" s="361"/>
      <c r="N1572" s="363"/>
      <c r="O1572" s="364"/>
      <c r="P1572" s="365"/>
      <c r="Q1572" s="499"/>
      <c r="R1572" s="506"/>
    </row>
    <row r="1573" spans="1:18" x14ac:dyDescent="0.25">
      <c r="A1573" s="97"/>
      <c r="B1573" s="97"/>
      <c r="C1573" s="97"/>
      <c r="D1573" s="101"/>
      <c r="E1573" s="98"/>
      <c r="F1573" s="101"/>
      <c r="G1573" s="101"/>
      <c r="H1573" s="101"/>
      <c r="I1573" s="362"/>
      <c r="J1573" s="362"/>
      <c r="K1573" s="559">
        <f t="shared" si="40"/>
        <v>0</v>
      </c>
      <c r="L1573" s="362"/>
      <c r="M1573" s="361"/>
      <c r="N1573" s="363"/>
      <c r="O1573" s="364"/>
      <c r="P1573" s="365"/>
      <c r="Q1573" s="499"/>
      <c r="R1573" s="506"/>
    </row>
    <row r="1574" spans="1:18" x14ac:dyDescent="0.25">
      <c r="A1574" s="97"/>
      <c r="B1574" s="97"/>
      <c r="C1574" s="97"/>
      <c r="D1574" s="101"/>
      <c r="E1574" s="98"/>
      <c r="F1574" s="101"/>
      <c r="G1574" s="101"/>
      <c r="H1574" s="101"/>
      <c r="I1574" s="362"/>
      <c r="J1574" s="362"/>
      <c r="K1574" s="559">
        <f t="shared" si="40"/>
        <v>0</v>
      </c>
      <c r="L1574" s="362"/>
      <c r="M1574" s="361"/>
      <c r="N1574" s="363"/>
      <c r="O1574" s="364"/>
      <c r="P1574" s="365"/>
      <c r="Q1574" s="499"/>
      <c r="R1574" s="506"/>
    </row>
    <row r="1575" spans="1:18" x14ac:dyDescent="0.25">
      <c r="A1575" s="97"/>
      <c r="B1575" s="97"/>
      <c r="C1575" s="97"/>
      <c r="D1575" s="101"/>
      <c r="E1575" s="98"/>
      <c r="F1575" s="101"/>
      <c r="G1575" s="101"/>
      <c r="H1575" s="101"/>
      <c r="I1575" s="362"/>
      <c r="J1575" s="362"/>
      <c r="K1575" s="559">
        <f t="shared" si="40"/>
        <v>0</v>
      </c>
      <c r="L1575" s="362"/>
      <c r="M1575" s="361"/>
      <c r="N1575" s="363"/>
      <c r="O1575" s="364"/>
      <c r="P1575" s="365"/>
      <c r="Q1575" s="499"/>
      <c r="R1575" s="506"/>
    </row>
    <row r="1576" spans="1:18" x14ac:dyDescent="0.25">
      <c r="A1576" s="97"/>
      <c r="B1576" s="97"/>
      <c r="C1576" s="97"/>
      <c r="D1576" s="101"/>
      <c r="E1576" s="98"/>
      <c r="F1576" s="101"/>
      <c r="G1576" s="101"/>
      <c r="H1576" s="101"/>
      <c r="I1576" s="362"/>
      <c r="J1576" s="362"/>
      <c r="K1576" s="559">
        <f t="shared" si="40"/>
        <v>0</v>
      </c>
      <c r="L1576" s="362"/>
      <c r="M1576" s="361"/>
      <c r="N1576" s="363"/>
      <c r="O1576" s="364"/>
      <c r="P1576" s="365"/>
      <c r="Q1576" s="499"/>
      <c r="R1576" s="506"/>
    </row>
    <row r="1577" spans="1:18" x14ac:dyDescent="0.25">
      <c r="A1577" s="97"/>
      <c r="B1577" s="97"/>
      <c r="C1577" s="97"/>
      <c r="D1577" s="101"/>
      <c r="E1577" s="98"/>
      <c r="F1577" s="101"/>
      <c r="G1577" s="101"/>
      <c r="H1577" s="101"/>
      <c r="I1577" s="362"/>
      <c r="J1577" s="362"/>
      <c r="K1577" s="559">
        <f t="shared" si="40"/>
        <v>0</v>
      </c>
      <c r="L1577" s="362"/>
      <c r="M1577" s="361"/>
      <c r="N1577" s="363"/>
      <c r="O1577" s="364"/>
      <c r="P1577" s="365"/>
      <c r="Q1577" s="499"/>
      <c r="R1577" s="506"/>
    </row>
    <row r="1578" spans="1:18" x14ac:dyDescent="0.25">
      <c r="A1578" s="97"/>
      <c r="B1578" s="97"/>
      <c r="C1578" s="97"/>
      <c r="D1578" s="101"/>
      <c r="E1578" s="98"/>
      <c r="F1578" s="101"/>
      <c r="G1578" s="101"/>
      <c r="H1578" s="101"/>
      <c r="I1578" s="362"/>
      <c r="J1578" s="362"/>
      <c r="K1578" s="559">
        <f t="shared" si="40"/>
        <v>0</v>
      </c>
      <c r="L1578" s="362"/>
      <c r="M1578" s="361"/>
      <c r="N1578" s="363"/>
      <c r="O1578" s="364"/>
      <c r="P1578" s="365"/>
      <c r="Q1578" s="499"/>
      <c r="R1578" s="506"/>
    </row>
    <row r="1579" spans="1:18" x14ac:dyDescent="0.25">
      <c r="A1579" s="97"/>
      <c r="B1579" s="97"/>
      <c r="C1579" s="97"/>
      <c r="D1579" s="101"/>
      <c r="E1579" s="98"/>
      <c r="F1579" s="101"/>
      <c r="G1579" s="101"/>
      <c r="H1579" s="101"/>
      <c r="I1579" s="362"/>
      <c r="J1579" s="362"/>
      <c r="K1579" s="559">
        <f t="shared" si="40"/>
        <v>0</v>
      </c>
      <c r="L1579" s="362"/>
      <c r="M1579" s="361"/>
      <c r="N1579" s="363"/>
      <c r="O1579" s="364"/>
      <c r="P1579" s="365"/>
      <c r="Q1579" s="499"/>
      <c r="R1579" s="506"/>
    </row>
    <row r="1580" spans="1:18" x14ac:dyDescent="0.25">
      <c r="A1580" s="97"/>
      <c r="B1580" s="97"/>
      <c r="C1580" s="97"/>
      <c r="D1580" s="101"/>
      <c r="E1580" s="98"/>
      <c r="F1580" s="101"/>
      <c r="G1580" s="101"/>
      <c r="H1580" s="101"/>
      <c r="I1580" s="362"/>
      <c r="J1580" s="362"/>
      <c r="K1580" s="559">
        <f t="shared" si="40"/>
        <v>0</v>
      </c>
      <c r="L1580" s="362"/>
      <c r="M1580" s="361"/>
      <c r="N1580" s="363"/>
      <c r="O1580" s="364"/>
      <c r="P1580" s="365"/>
      <c r="Q1580" s="499"/>
      <c r="R1580" s="506"/>
    </row>
    <row r="1581" spans="1:18" x14ac:dyDescent="0.25">
      <c r="A1581" s="97"/>
      <c r="B1581" s="97"/>
      <c r="C1581" s="97"/>
      <c r="D1581" s="101"/>
      <c r="E1581" s="98"/>
      <c r="F1581" s="101"/>
      <c r="G1581" s="101"/>
      <c r="H1581" s="101"/>
      <c r="I1581" s="362"/>
      <c r="J1581" s="362"/>
      <c r="K1581" s="559">
        <f t="shared" si="40"/>
        <v>0</v>
      </c>
      <c r="L1581" s="362"/>
      <c r="M1581" s="361"/>
      <c r="N1581" s="363"/>
      <c r="O1581" s="364"/>
      <c r="P1581" s="365"/>
      <c r="Q1581" s="499"/>
      <c r="R1581" s="506"/>
    </row>
    <row r="1582" spans="1:18" x14ac:dyDescent="0.25">
      <c r="A1582" s="97"/>
      <c r="B1582" s="97"/>
      <c r="C1582" s="97"/>
      <c r="D1582" s="101"/>
      <c r="E1582" s="98"/>
      <c r="F1582" s="101"/>
      <c r="G1582" s="101"/>
      <c r="H1582" s="101"/>
      <c r="I1582" s="362"/>
      <c r="J1582" s="362"/>
      <c r="K1582" s="559">
        <f t="shared" si="40"/>
        <v>0</v>
      </c>
      <c r="L1582" s="362"/>
      <c r="M1582" s="361"/>
      <c r="N1582" s="363"/>
      <c r="O1582" s="364"/>
      <c r="P1582" s="365"/>
      <c r="Q1582" s="499"/>
      <c r="R1582" s="506"/>
    </row>
    <row r="1583" spans="1:18" x14ac:dyDescent="0.25">
      <c r="A1583" s="97"/>
      <c r="B1583" s="97"/>
      <c r="C1583" s="97"/>
      <c r="D1583" s="101"/>
      <c r="E1583" s="98"/>
      <c r="F1583" s="101"/>
      <c r="G1583" s="101"/>
      <c r="H1583" s="101"/>
      <c r="I1583" s="362"/>
      <c r="J1583" s="362"/>
      <c r="K1583" s="559">
        <f t="shared" si="40"/>
        <v>0</v>
      </c>
      <c r="L1583" s="362"/>
      <c r="M1583" s="361"/>
      <c r="N1583" s="363"/>
      <c r="O1583" s="364"/>
      <c r="P1583" s="365"/>
      <c r="Q1583" s="499"/>
      <c r="R1583" s="506"/>
    </row>
    <row r="1584" spans="1:18" x14ac:dyDescent="0.25">
      <c r="A1584" s="97"/>
      <c r="B1584" s="97"/>
      <c r="C1584" s="97"/>
      <c r="D1584" s="101"/>
      <c r="E1584" s="98"/>
      <c r="F1584" s="101"/>
      <c r="G1584" s="101"/>
      <c r="H1584" s="101"/>
      <c r="I1584" s="362"/>
      <c r="J1584" s="362"/>
      <c r="K1584" s="559">
        <f t="shared" si="40"/>
        <v>0</v>
      </c>
      <c r="L1584" s="362"/>
      <c r="M1584" s="361"/>
      <c r="N1584" s="363"/>
      <c r="O1584" s="364"/>
      <c r="P1584" s="365"/>
      <c r="Q1584" s="499"/>
      <c r="R1584" s="506"/>
    </row>
    <row r="1585" spans="1:18" x14ac:dyDescent="0.25">
      <c r="A1585" s="97"/>
      <c r="B1585" s="97"/>
      <c r="C1585" s="97"/>
      <c r="D1585" s="101"/>
      <c r="E1585" s="98"/>
      <c r="F1585" s="101"/>
      <c r="G1585" s="101"/>
      <c r="H1585" s="101"/>
      <c r="I1585" s="362"/>
      <c r="J1585" s="362"/>
      <c r="K1585" s="559">
        <f t="shared" si="40"/>
        <v>0</v>
      </c>
      <c r="L1585" s="362"/>
      <c r="M1585" s="361"/>
      <c r="N1585" s="363"/>
      <c r="O1585" s="364"/>
      <c r="P1585" s="365"/>
      <c r="Q1585" s="499"/>
      <c r="R1585" s="506"/>
    </row>
    <row r="1586" spans="1:18" x14ac:dyDescent="0.25">
      <c r="A1586" s="97"/>
      <c r="B1586" s="97"/>
      <c r="C1586" s="97"/>
      <c r="D1586" s="101"/>
      <c r="E1586" s="98"/>
      <c r="F1586" s="101"/>
      <c r="G1586" s="101"/>
      <c r="H1586" s="101"/>
      <c r="I1586" s="362"/>
      <c r="J1586" s="362"/>
      <c r="K1586" s="559">
        <f t="shared" si="40"/>
        <v>0</v>
      </c>
      <c r="L1586" s="362"/>
      <c r="M1586" s="361"/>
      <c r="N1586" s="363"/>
      <c r="O1586" s="364"/>
      <c r="P1586" s="365"/>
      <c r="Q1586" s="499"/>
      <c r="R1586" s="506"/>
    </row>
    <row r="1587" spans="1:18" x14ac:dyDescent="0.25">
      <c r="A1587" s="97"/>
      <c r="B1587" s="97"/>
      <c r="C1587" s="97"/>
      <c r="D1587" s="101"/>
      <c r="E1587" s="98"/>
      <c r="F1587" s="101"/>
      <c r="G1587" s="101"/>
      <c r="H1587" s="101"/>
      <c r="I1587" s="362"/>
      <c r="J1587" s="362"/>
      <c r="K1587" s="559">
        <f t="shared" si="40"/>
        <v>0</v>
      </c>
      <c r="L1587" s="362"/>
      <c r="M1587" s="361"/>
      <c r="N1587" s="363"/>
      <c r="O1587" s="364"/>
      <c r="P1587" s="365"/>
      <c r="Q1587" s="499"/>
      <c r="R1587" s="506"/>
    </row>
    <row r="1588" spans="1:18" x14ac:dyDescent="0.25">
      <c r="A1588" s="97"/>
      <c r="B1588" s="97"/>
      <c r="C1588" s="97"/>
      <c r="D1588" s="101"/>
      <c r="E1588" s="98"/>
      <c r="F1588" s="101"/>
      <c r="G1588" s="101"/>
      <c r="H1588" s="101"/>
      <c r="I1588" s="362"/>
      <c r="J1588" s="362"/>
      <c r="K1588" s="559">
        <f t="shared" si="40"/>
        <v>0</v>
      </c>
      <c r="L1588" s="362"/>
      <c r="M1588" s="361"/>
      <c r="N1588" s="363"/>
      <c r="O1588" s="364"/>
      <c r="P1588" s="365"/>
      <c r="Q1588" s="499"/>
      <c r="R1588" s="506"/>
    </row>
    <row r="1589" spans="1:18" x14ac:dyDescent="0.25">
      <c r="A1589" s="97"/>
      <c r="B1589" s="97"/>
      <c r="C1589" s="97"/>
      <c r="D1589" s="101"/>
      <c r="E1589" s="98"/>
      <c r="F1589" s="101"/>
      <c r="G1589" s="101"/>
      <c r="H1589" s="101"/>
      <c r="I1589" s="362"/>
      <c r="J1589" s="362"/>
      <c r="K1589" s="559">
        <f t="shared" si="40"/>
        <v>0</v>
      </c>
      <c r="L1589" s="362"/>
      <c r="M1589" s="361"/>
      <c r="N1589" s="363"/>
      <c r="O1589" s="364"/>
      <c r="P1589" s="365"/>
      <c r="Q1589" s="499"/>
      <c r="R1589" s="506"/>
    </row>
    <row r="1590" spans="1:18" x14ac:dyDescent="0.25">
      <c r="A1590" s="97"/>
      <c r="B1590" s="97"/>
      <c r="C1590" s="97"/>
      <c r="D1590" s="101"/>
      <c r="E1590" s="98"/>
      <c r="F1590" s="101"/>
      <c r="G1590" s="101"/>
      <c r="H1590" s="101"/>
      <c r="I1590" s="362"/>
      <c r="J1590" s="362"/>
      <c r="K1590" s="559">
        <f t="shared" si="40"/>
        <v>0</v>
      </c>
      <c r="L1590" s="362"/>
      <c r="M1590" s="361"/>
      <c r="N1590" s="363"/>
      <c r="O1590" s="364"/>
      <c r="P1590" s="365"/>
      <c r="Q1590" s="499"/>
      <c r="R1590" s="506"/>
    </row>
    <row r="1591" spans="1:18" x14ac:dyDescent="0.25">
      <c r="A1591" s="97"/>
      <c r="B1591" s="97"/>
      <c r="C1591" s="97"/>
      <c r="D1591" s="101"/>
      <c r="E1591" s="98"/>
      <c r="F1591" s="101"/>
      <c r="G1591" s="101"/>
      <c r="H1591" s="101"/>
      <c r="I1591" s="362"/>
      <c r="J1591" s="362"/>
      <c r="K1591" s="559">
        <f t="shared" si="40"/>
        <v>0</v>
      </c>
      <c r="L1591" s="362"/>
      <c r="M1591" s="361"/>
      <c r="N1591" s="363"/>
      <c r="O1591" s="364"/>
      <c r="P1591" s="365"/>
      <c r="Q1591" s="499"/>
      <c r="R1591" s="506"/>
    </row>
    <row r="1592" spans="1:18" x14ac:dyDescent="0.25">
      <c r="A1592" s="97"/>
      <c r="B1592" s="97"/>
      <c r="C1592" s="97"/>
      <c r="D1592" s="101"/>
      <c r="E1592" s="98"/>
      <c r="F1592" s="101"/>
      <c r="G1592" s="101"/>
      <c r="H1592" s="101"/>
      <c r="I1592" s="362"/>
      <c r="J1592" s="362"/>
      <c r="K1592" s="559">
        <f t="shared" si="40"/>
        <v>0</v>
      </c>
      <c r="L1592" s="362"/>
      <c r="M1592" s="361"/>
      <c r="N1592" s="363"/>
      <c r="O1592" s="364"/>
      <c r="P1592" s="365"/>
      <c r="Q1592" s="499"/>
      <c r="R1592" s="506"/>
    </row>
    <row r="1593" spans="1:18" x14ac:dyDescent="0.25">
      <c r="A1593" s="97"/>
      <c r="B1593" s="97"/>
      <c r="C1593" s="97"/>
      <c r="D1593" s="101"/>
      <c r="E1593" s="98"/>
      <c r="F1593" s="101"/>
      <c r="G1593" s="101"/>
      <c r="H1593" s="101"/>
      <c r="I1593" s="362"/>
      <c r="J1593" s="362"/>
      <c r="K1593" s="559">
        <f t="shared" si="40"/>
        <v>0</v>
      </c>
      <c r="L1593" s="362"/>
      <c r="M1593" s="361"/>
      <c r="N1593" s="363"/>
      <c r="O1593" s="364"/>
      <c r="P1593" s="365"/>
      <c r="Q1593" s="499"/>
      <c r="R1593" s="506"/>
    </row>
    <row r="1594" spans="1:18" x14ac:dyDescent="0.25">
      <c r="A1594" s="97"/>
      <c r="B1594" s="97"/>
      <c r="C1594" s="97"/>
      <c r="D1594" s="101"/>
      <c r="E1594" s="98"/>
      <c r="F1594" s="101"/>
      <c r="G1594" s="101"/>
      <c r="H1594" s="101"/>
      <c r="I1594" s="362"/>
      <c r="J1594" s="362"/>
      <c r="K1594" s="559">
        <f t="shared" si="40"/>
        <v>0</v>
      </c>
      <c r="L1594" s="362"/>
      <c r="M1594" s="361"/>
      <c r="N1594" s="363"/>
      <c r="O1594" s="364"/>
      <c r="P1594" s="365"/>
      <c r="Q1594" s="499"/>
      <c r="R1594" s="506"/>
    </row>
    <row r="1595" spans="1:18" x14ac:dyDescent="0.25">
      <c r="A1595" s="97"/>
      <c r="B1595" s="97"/>
      <c r="C1595" s="97"/>
      <c r="D1595" s="101"/>
      <c r="E1595" s="98"/>
      <c r="F1595" s="101"/>
      <c r="G1595" s="101"/>
      <c r="H1595" s="101"/>
      <c r="I1595" s="362"/>
      <c r="J1595" s="362"/>
      <c r="K1595" s="559">
        <f t="shared" si="40"/>
        <v>0</v>
      </c>
      <c r="L1595" s="362"/>
      <c r="M1595" s="361"/>
      <c r="N1595" s="363"/>
      <c r="O1595" s="364"/>
      <c r="P1595" s="365"/>
      <c r="Q1595" s="499"/>
      <c r="R1595" s="506"/>
    </row>
    <row r="1596" spans="1:18" x14ac:dyDescent="0.25">
      <c r="A1596" s="97"/>
      <c r="B1596" s="97"/>
      <c r="C1596" s="97"/>
      <c r="D1596" s="101"/>
      <c r="E1596" s="98"/>
      <c r="F1596" s="101"/>
      <c r="G1596" s="101"/>
      <c r="H1596" s="101"/>
      <c r="I1596" s="362"/>
      <c r="J1596" s="362"/>
      <c r="K1596" s="559">
        <f t="shared" si="40"/>
        <v>0</v>
      </c>
      <c r="L1596" s="362"/>
      <c r="M1596" s="361"/>
      <c r="N1596" s="363"/>
      <c r="O1596" s="364"/>
      <c r="P1596" s="365"/>
      <c r="Q1596" s="499"/>
      <c r="R1596" s="506"/>
    </row>
    <row r="1597" spans="1:18" x14ac:dyDescent="0.25">
      <c r="A1597" s="97"/>
      <c r="B1597" s="97"/>
      <c r="C1597" s="97"/>
      <c r="D1597" s="101"/>
      <c r="E1597" s="98"/>
      <c r="F1597" s="101"/>
      <c r="G1597" s="101"/>
      <c r="H1597" s="101"/>
      <c r="I1597" s="362"/>
      <c r="J1597" s="362"/>
      <c r="K1597" s="559">
        <f t="shared" si="40"/>
        <v>0</v>
      </c>
      <c r="L1597" s="362"/>
      <c r="M1597" s="361"/>
      <c r="N1597" s="363"/>
      <c r="O1597" s="364"/>
      <c r="P1597" s="365"/>
      <c r="Q1597" s="499"/>
      <c r="R1597" s="506"/>
    </row>
    <row r="1598" spans="1:18" x14ac:dyDescent="0.25">
      <c r="A1598" s="97"/>
      <c r="B1598" s="97"/>
      <c r="C1598" s="97"/>
      <c r="D1598" s="101"/>
      <c r="E1598" s="98"/>
      <c r="F1598" s="101"/>
      <c r="G1598" s="101"/>
      <c r="H1598" s="101"/>
      <c r="I1598" s="362"/>
      <c r="J1598" s="362"/>
      <c r="K1598" s="559">
        <f t="shared" si="40"/>
        <v>0</v>
      </c>
      <c r="L1598" s="362"/>
      <c r="M1598" s="361"/>
      <c r="N1598" s="363"/>
      <c r="O1598" s="364"/>
      <c r="P1598" s="365"/>
      <c r="Q1598" s="499"/>
      <c r="R1598" s="506"/>
    </row>
    <row r="1599" spans="1:18" x14ac:dyDescent="0.25">
      <c r="A1599" s="97"/>
      <c r="B1599" s="97"/>
      <c r="C1599" s="97"/>
      <c r="D1599" s="101"/>
      <c r="E1599" s="98"/>
      <c r="F1599" s="101"/>
      <c r="G1599" s="101"/>
      <c r="H1599" s="101"/>
      <c r="I1599" s="362"/>
      <c r="J1599" s="362"/>
      <c r="K1599" s="559">
        <f t="shared" si="40"/>
        <v>0</v>
      </c>
      <c r="L1599" s="362"/>
      <c r="M1599" s="361"/>
      <c r="N1599" s="363"/>
      <c r="O1599" s="364"/>
      <c r="P1599" s="365"/>
      <c r="Q1599" s="499"/>
      <c r="R1599" s="506"/>
    </row>
    <row r="1600" spans="1:18" x14ac:dyDescent="0.25">
      <c r="A1600" s="97"/>
      <c r="B1600" s="97"/>
      <c r="C1600" s="97"/>
      <c r="D1600" s="101"/>
      <c r="E1600" s="98"/>
      <c r="F1600" s="101"/>
      <c r="G1600" s="101"/>
      <c r="H1600" s="101"/>
      <c r="I1600" s="362"/>
      <c r="J1600" s="362"/>
      <c r="K1600" s="559">
        <f t="shared" si="40"/>
        <v>0</v>
      </c>
      <c r="L1600" s="362"/>
      <c r="M1600" s="361"/>
      <c r="N1600" s="363"/>
      <c r="O1600" s="364"/>
      <c r="P1600" s="365"/>
      <c r="Q1600" s="499"/>
      <c r="R1600" s="506"/>
    </row>
    <row r="1601" spans="1:18" x14ac:dyDescent="0.25">
      <c r="A1601" s="97"/>
      <c r="B1601" s="97"/>
      <c r="C1601" s="97"/>
      <c r="D1601" s="101"/>
      <c r="E1601" s="98"/>
      <c r="F1601" s="101"/>
      <c r="G1601" s="101"/>
      <c r="H1601" s="101"/>
      <c r="I1601" s="362"/>
      <c r="J1601" s="362"/>
      <c r="K1601" s="559">
        <f t="shared" si="40"/>
        <v>0</v>
      </c>
      <c r="L1601" s="362"/>
      <c r="M1601" s="361"/>
      <c r="N1601" s="363"/>
      <c r="O1601" s="364"/>
      <c r="P1601" s="365"/>
      <c r="Q1601" s="499"/>
      <c r="R1601" s="506"/>
    </row>
    <row r="1602" spans="1:18" x14ac:dyDescent="0.25">
      <c r="A1602" s="97"/>
      <c r="B1602" s="97"/>
      <c r="C1602" s="97"/>
      <c r="D1602" s="101"/>
      <c r="E1602" s="98"/>
      <c r="F1602" s="101"/>
      <c r="G1602" s="101"/>
      <c r="H1602" s="101"/>
      <c r="I1602" s="362"/>
      <c r="J1602" s="362"/>
      <c r="K1602" s="559">
        <f t="shared" si="40"/>
        <v>0</v>
      </c>
      <c r="L1602" s="362"/>
      <c r="M1602" s="361"/>
      <c r="N1602" s="363"/>
      <c r="O1602" s="364"/>
      <c r="P1602" s="365"/>
      <c r="Q1602" s="499"/>
      <c r="R1602" s="506"/>
    </row>
    <row r="1603" spans="1:18" x14ac:dyDescent="0.25">
      <c r="A1603" s="97"/>
      <c r="B1603" s="97"/>
      <c r="C1603" s="97"/>
      <c r="D1603" s="101"/>
      <c r="E1603" s="98"/>
      <c r="F1603" s="101"/>
      <c r="G1603" s="101"/>
      <c r="H1603" s="101"/>
      <c r="I1603" s="362"/>
      <c r="J1603" s="362"/>
      <c r="K1603" s="559">
        <f t="shared" si="40"/>
        <v>0</v>
      </c>
      <c r="L1603" s="362"/>
      <c r="M1603" s="361"/>
      <c r="N1603" s="363"/>
      <c r="O1603" s="364"/>
      <c r="P1603" s="365"/>
      <c r="Q1603" s="499"/>
      <c r="R1603" s="506"/>
    </row>
    <row r="1604" spans="1:18" x14ac:dyDescent="0.25">
      <c r="A1604" s="97"/>
      <c r="B1604" s="97"/>
      <c r="C1604" s="97"/>
      <c r="D1604" s="101"/>
      <c r="E1604" s="98"/>
      <c r="F1604" s="101"/>
      <c r="G1604" s="101"/>
      <c r="H1604" s="101"/>
      <c r="I1604" s="362"/>
      <c r="J1604" s="362"/>
      <c r="K1604" s="559">
        <f t="shared" si="40"/>
        <v>0</v>
      </c>
      <c r="L1604" s="362"/>
      <c r="M1604" s="361"/>
      <c r="N1604" s="363"/>
      <c r="O1604" s="364"/>
      <c r="P1604" s="365"/>
      <c r="Q1604" s="499"/>
      <c r="R1604" s="506"/>
    </row>
    <row r="1605" spans="1:18" x14ac:dyDescent="0.25">
      <c r="A1605" s="97"/>
      <c r="B1605" s="97"/>
      <c r="C1605" s="97"/>
      <c r="D1605" s="101"/>
      <c r="E1605" s="98"/>
      <c r="F1605" s="101"/>
      <c r="G1605" s="101"/>
      <c r="H1605" s="101"/>
      <c r="I1605" s="362"/>
      <c r="J1605" s="362"/>
      <c r="K1605" s="559">
        <f t="shared" si="40"/>
        <v>0</v>
      </c>
      <c r="L1605" s="362"/>
      <c r="M1605" s="361"/>
      <c r="N1605" s="363"/>
      <c r="O1605" s="364"/>
      <c r="P1605" s="365"/>
      <c r="Q1605" s="499"/>
      <c r="R1605" s="506"/>
    </row>
    <row r="1606" spans="1:18" x14ac:dyDescent="0.25">
      <c r="A1606" s="97"/>
      <c r="B1606" s="97"/>
      <c r="C1606" s="97"/>
      <c r="D1606" s="101"/>
      <c r="E1606" s="98"/>
      <c r="F1606" s="101"/>
      <c r="G1606" s="101"/>
      <c r="H1606" s="101"/>
      <c r="I1606" s="362"/>
      <c r="J1606" s="362"/>
      <c r="K1606" s="559">
        <f t="shared" si="40"/>
        <v>0</v>
      </c>
      <c r="L1606" s="362"/>
      <c r="M1606" s="361"/>
      <c r="N1606" s="363"/>
      <c r="O1606" s="364"/>
      <c r="P1606" s="365"/>
      <c r="Q1606" s="499"/>
      <c r="R1606" s="506"/>
    </row>
    <row r="1607" spans="1:18" x14ac:dyDescent="0.25">
      <c r="A1607" s="97"/>
      <c r="B1607" s="97"/>
      <c r="C1607" s="97"/>
      <c r="D1607" s="101"/>
      <c r="E1607" s="98"/>
      <c r="F1607" s="101"/>
      <c r="G1607" s="101"/>
      <c r="H1607" s="101"/>
      <c r="I1607" s="362"/>
      <c r="J1607" s="362"/>
      <c r="K1607" s="559">
        <f t="shared" si="40"/>
        <v>0</v>
      </c>
      <c r="L1607" s="362"/>
      <c r="M1607" s="361"/>
      <c r="N1607" s="363"/>
      <c r="O1607" s="364"/>
      <c r="P1607" s="365"/>
      <c r="Q1607" s="499"/>
      <c r="R1607" s="506"/>
    </row>
    <row r="1608" spans="1:18" x14ac:dyDescent="0.25">
      <c r="A1608" s="97"/>
      <c r="B1608" s="97"/>
      <c r="C1608" s="97"/>
      <c r="D1608" s="101"/>
      <c r="E1608" s="98"/>
      <c r="F1608" s="101"/>
      <c r="G1608" s="101"/>
      <c r="H1608" s="101"/>
      <c r="I1608" s="362"/>
      <c r="J1608" s="362"/>
      <c r="K1608" s="559">
        <f t="shared" si="40"/>
        <v>0</v>
      </c>
      <c r="L1608" s="362"/>
      <c r="M1608" s="361"/>
      <c r="N1608" s="363"/>
      <c r="O1608" s="364"/>
      <c r="P1608" s="365"/>
      <c r="Q1608" s="499"/>
      <c r="R1608" s="506"/>
    </row>
    <row r="1609" spans="1:18" x14ac:dyDescent="0.25">
      <c r="A1609" s="97"/>
      <c r="B1609" s="97"/>
      <c r="C1609" s="97"/>
      <c r="D1609" s="101"/>
      <c r="E1609" s="98"/>
      <c r="F1609" s="101"/>
      <c r="G1609" s="101"/>
      <c r="H1609" s="101"/>
      <c r="I1609" s="362"/>
      <c r="J1609" s="362"/>
      <c r="K1609" s="559">
        <f t="shared" si="40"/>
        <v>0</v>
      </c>
      <c r="L1609" s="362"/>
      <c r="M1609" s="361"/>
      <c r="N1609" s="363"/>
      <c r="O1609" s="364"/>
      <c r="P1609" s="365"/>
      <c r="Q1609" s="499"/>
      <c r="R1609" s="506"/>
    </row>
    <row r="1610" spans="1:18" x14ac:dyDescent="0.25">
      <c r="A1610" s="97"/>
      <c r="B1610" s="97"/>
      <c r="C1610" s="97"/>
      <c r="D1610" s="101"/>
      <c r="E1610" s="98"/>
      <c r="F1610" s="101"/>
      <c r="G1610" s="101"/>
      <c r="H1610" s="101"/>
      <c r="I1610" s="362"/>
      <c r="J1610" s="362"/>
      <c r="K1610" s="559">
        <f t="shared" si="40"/>
        <v>0</v>
      </c>
      <c r="L1610" s="362"/>
      <c r="M1610" s="361"/>
      <c r="N1610" s="363"/>
      <c r="O1610" s="364"/>
      <c r="P1610" s="365"/>
      <c r="Q1610" s="499"/>
      <c r="R1610" s="506"/>
    </row>
    <row r="1611" spans="1:18" x14ac:dyDescent="0.25">
      <c r="A1611" s="97"/>
      <c r="B1611" s="97"/>
      <c r="C1611" s="97"/>
      <c r="D1611" s="101"/>
      <c r="E1611" s="98"/>
      <c r="F1611" s="101"/>
      <c r="G1611" s="101"/>
      <c r="H1611" s="101"/>
      <c r="I1611" s="362"/>
      <c r="J1611" s="362"/>
      <c r="K1611" s="559">
        <f t="shared" si="40"/>
        <v>0</v>
      </c>
      <c r="L1611" s="362"/>
      <c r="M1611" s="361"/>
      <c r="N1611" s="363"/>
      <c r="O1611" s="364"/>
      <c r="P1611" s="365"/>
      <c r="Q1611" s="499"/>
      <c r="R1611" s="506"/>
    </row>
    <row r="1612" spans="1:18" x14ac:dyDescent="0.25">
      <c r="A1612" s="97"/>
      <c r="B1612" s="97"/>
      <c r="C1612" s="97"/>
      <c r="D1612" s="101"/>
      <c r="E1612" s="98"/>
      <c r="F1612" s="101"/>
      <c r="G1612" s="101"/>
      <c r="H1612" s="101"/>
      <c r="I1612" s="362"/>
      <c r="J1612" s="362"/>
      <c r="K1612" s="559">
        <f t="shared" ref="K1612:K1675" si="41">H1612-J1612</f>
        <v>0</v>
      </c>
      <c r="L1612" s="362"/>
      <c r="M1612" s="361"/>
      <c r="N1612" s="363"/>
      <c r="O1612" s="364"/>
      <c r="P1612" s="365"/>
      <c r="Q1612" s="499"/>
      <c r="R1612" s="506"/>
    </row>
    <row r="1613" spans="1:18" x14ac:dyDescent="0.25">
      <c r="A1613" s="97"/>
      <c r="B1613" s="97"/>
      <c r="C1613" s="97"/>
      <c r="D1613" s="101"/>
      <c r="E1613" s="98"/>
      <c r="F1613" s="101"/>
      <c r="G1613" s="101"/>
      <c r="H1613" s="101"/>
      <c r="I1613" s="362"/>
      <c r="J1613" s="362"/>
      <c r="K1613" s="559">
        <f t="shared" si="41"/>
        <v>0</v>
      </c>
      <c r="L1613" s="362"/>
      <c r="M1613" s="361"/>
      <c r="N1613" s="363"/>
      <c r="O1613" s="364"/>
      <c r="P1613" s="365"/>
      <c r="Q1613" s="499"/>
      <c r="R1613" s="506"/>
    </row>
    <row r="1614" spans="1:18" x14ac:dyDescent="0.25">
      <c r="A1614" s="97"/>
      <c r="B1614" s="97"/>
      <c r="C1614" s="97"/>
      <c r="D1614" s="101"/>
      <c r="E1614" s="98"/>
      <c r="F1614" s="101"/>
      <c r="G1614" s="101"/>
      <c r="H1614" s="101"/>
      <c r="I1614" s="362"/>
      <c r="J1614" s="362"/>
      <c r="K1614" s="559">
        <f t="shared" si="41"/>
        <v>0</v>
      </c>
      <c r="L1614" s="362"/>
      <c r="M1614" s="361"/>
      <c r="N1614" s="363"/>
      <c r="O1614" s="364"/>
      <c r="P1614" s="365"/>
      <c r="Q1614" s="499"/>
      <c r="R1614" s="506"/>
    </row>
    <row r="1615" spans="1:18" x14ac:dyDescent="0.25">
      <c r="A1615" s="97"/>
      <c r="B1615" s="97"/>
      <c r="C1615" s="97"/>
      <c r="D1615" s="101"/>
      <c r="E1615" s="98"/>
      <c r="F1615" s="101"/>
      <c r="G1615" s="101"/>
      <c r="H1615" s="101"/>
      <c r="I1615" s="362"/>
      <c r="J1615" s="362"/>
      <c r="K1615" s="559">
        <f t="shared" si="41"/>
        <v>0</v>
      </c>
      <c r="L1615" s="362"/>
      <c r="M1615" s="361"/>
      <c r="N1615" s="363"/>
      <c r="O1615" s="364"/>
      <c r="P1615" s="365"/>
      <c r="Q1615" s="499"/>
      <c r="R1615" s="506"/>
    </row>
    <row r="1616" spans="1:18" x14ac:dyDescent="0.25">
      <c r="A1616" s="97"/>
      <c r="B1616" s="97"/>
      <c r="C1616" s="97"/>
      <c r="D1616" s="101"/>
      <c r="E1616" s="98"/>
      <c r="F1616" s="101"/>
      <c r="G1616" s="101"/>
      <c r="H1616" s="101"/>
      <c r="I1616" s="362"/>
      <c r="J1616" s="362"/>
      <c r="K1616" s="559">
        <f t="shared" si="41"/>
        <v>0</v>
      </c>
      <c r="L1616" s="362"/>
      <c r="M1616" s="361"/>
      <c r="N1616" s="363"/>
      <c r="O1616" s="364"/>
      <c r="P1616" s="365"/>
      <c r="Q1616" s="499"/>
      <c r="R1616" s="506"/>
    </row>
    <row r="1617" spans="1:18" x14ac:dyDescent="0.25">
      <c r="A1617" s="97"/>
      <c r="B1617" s="97"/>
      <c r="C1617" s="97"/>
      <c r="D1617" s="101"/>
      <c r="E1617" s="98"/>
      <c r="F1617" s="101"/>
      <c r="G1617" s="101"/>
      <c r="H1617" s="101"/>
      <c r="I1617" s="362"/>
      <c r="J1617" s="362"/>
      <c r="K1617" s="559">
        <f t="shared" si="41"/>
        <v>0</v>
      </c>
      <c r="L1617" s="362"/>
      <c r="M1617" s="361"/>
      <c r="N1617" s="363"/>
      <c r="O1617" s="364"/>
      <c r="P1617" s="365"/>
      <c r="Q1617" s="499"/>
      <c r="R1617" s="506"/>
    </row>
    <row r="1618" spans="1:18" x14ac:dyDescent="0.25">
      <c r="A1618" s="97"/>
      <c r="B1618" s="97"/>
      <c r="C1618" s="97"/>
      <c r="D1618" s="101"/>
      <c r="E1618" s="98"/>
      <c r="F1618" s="101"/>
      <c r="G1618" s="101"/>
      <c r="H1618" s="101"/>
      <c r="I1618" s="362"/>
      <c r="J1618" s="362"/>
      <c r="K1618" s="559">
        <f t="shared" si="41"/>
        <v>0</v>
      </c>
      <c r="L1618" s="362"/>
      <c r="M1618" s="361"/>
      <c r="N1618" s="363"/>
      <c r="O1618" s="364"/>
      <c r="P1618" s="365"/>
      <c r="Q1618" s="499"/>
      <c r="R1618" s="506"/>
    </row>
    <row r="1619" spans="1:18" x14ac:dyDescent="0.25">
      <c r="A1619" s="97"/>
      <c r="B1619" s="97"/>
      <c r="C1619" s="97"/>
      <c r="D1619" s="101"/>
      <c r="E1619" s="98"/>
      <c r="F1619" s="101"/>
      <c r="G1619" s="101"/>
      <c r="H1619" s="101"/>
      <c r="I1619" s="362"/>
      <c r="J1619" s="362"/>
      <c r="K1619" s="559">
        <f t="shared" si="41"/>
        <v>0</v>
      </c>
      <c r="L1619" s="362"/>
      <c r="M1619" s="361"/>
      <c r="N1619" s="363"/>
      <c r="O1619" s="364"/>
      <c r="P1619" s="365"/>
      <c r="Q1619" s="499"/>
      <c r="R1619" s="506"/>
    </row>
    <row r="1620" spans="1:18" x14ac:dyDescent="0.25">
      <c r="A1620" s="97"/>
      <c r="B1620" s="97"/>
      <c r="C1620" s="97"/>
      <c r="D1620" s="101"/>
      <c r="E1620" s="98"/>
      <c r="F1620" s="101"/>
      <c r="G1620" s="101"/>
      <c r="H1620" s="101"/>
      <c r="I1620" s="362"/>
      <c r="J1620" s="362"/>
      <c r="K1620" s="559">
        <f t="shared" si="41"/>
        <v>0</v>
      </c>
      <c r="L1620" s="362"/>
      <c r="M1620" s="361"/>
      <c r="N1620" s="363"/>
      <c r="O1620" s="364"/>
      <c r="P1620" s="365"/>
      <c r="Q1620" s="499"/>
      <c r="R1620" s="506"/>
    </row>
    <row r="1621" spans="1:18" x14ac:dyDescent="0.25">
      <c r="A1621" s="97"/>
      <c r="B1621" s="97"/>
      <c r="C1621" s="97"/>
      <c r="D1621" s="101"/>
      <c r="E1621" s="98"/>
      <c r="F1621" s="101"/>
      <c r="G1621" s="101"/>
      <c r="H1621" s="101"/>
      <c r="I1621" s="362"/>
      <c r="J1621" s="362"/>
      <c r="K1621" s="559">
        <f t="shared" si="41"/>
        <v>0</v>
      </c>
      <c r="L1621" s="362"/>
      <c r="M1621" s="361"/>
      <c r="N1621" s="363"/>
      <c r="O1621" s="364"/>
      <c r="P1621" s="365"/>
      <c r="Q1621" s="499"/>
      <c r="R1621" s="506"/>
    </row>
    <row r="1622" spans="1:18" x14ac:dyDescent="0.25">
      <c r="A1622" s="97"/>
      <c r="B1622" s="97"/>
      <c r="C1622" s="97"/>
      <c r="D1622" s="101"/>
      <c r="E1622" s="98"/>
      <c r="F1622" s="101"/>
      <c r="G1622" s="101"/>
      <c r="H1622" s="101"/>
      <c r="I1622" s="362"/>
      <c r="J1622" s="362"/>
      <c r="K1622" s="559">
        <f t="shared" si="41"/>
        <v>0</v>
      </c>
      <c r="L1622" s="362"/>
      <c r="M1622" s="361"/>
      <c r="N1622" s="363"/>
      <c r="O1622" s="364"/>
      <c r="P1622" s="365"/>
      <c r="Q1622" s="499"/>
      <c r="R1622" s="506"/>
    </row>
    <row r="1623" spans="1:18" x14ac:dyDescent="0.25">
      <c r="A1623" s="97"/>
      <c r="B1623" s="97"/>
      <c r="C1623" s="97"/>
      <c r="D1623" s="101"/>
      <c r="E1623" s="98"/>
      <c r="F1623" s="101"/>
      <c r="G1623" s="101"/>
      <c r="H1623" s="101"/>
      <c r="I1623" s="362"/>
      <c r="J1623" s="362"/>
      <c r="K1623" s="559">
        <f t="shared" si="41"/>
        <v>0</v>
      </c>
      <c r="L1623" s="362"/>
      <c r="M1623" s="361"/>
      <c r="N1623" s="363"/>
      <c r="O1623" s="364"/>
      <c r="P1623" s="365"/>
      <c r="Q1623" s="499"/>
      <c r="R1623" s="506"/>
    </row>
    <row r="1624" spans="1:18" x14ac:dyDescent="0.25">
      <c r="A1624" s="97"/>
      <c r="B1624" s="97"/>
      <c r="C1624" s="97"/>
      <c r="D1624" s="101"/>
      <c r="E1624" s="98"/>
      <c r="F1624" s="101"/>
      <c r="G1624" s="101"/>
      <c r="H1624" s="101"/>
      <c r="I1624" s="362"/>
      <c r="J1624" s="362"/>
      <c r="K1624" s="559">
        <f t="shared" si="41"/>
        <v>0</v>
      </c>
      <c r="L1624" s="362"/>
      <c r="M1624" s="361"/>
      <c r="N1624" s="363"/>
      <c r="O1624" s="364"/>
      <c r="P1624" s="365"/>
      <c r="Q1624" s="499"/>
      <c r="R1624" s="506"/>
    </row>
    <row r="1625" spans="1:18" x14ac:dyDescent="0.25">
      <c r="A1625" s="97"/>
      <c r="B1625" s="97"/>
      <c r="C1625" s="97"/>
      <c r="D1625" s="101"/>
      <c r="E1625" s="98"/>
      <c r="F1625" s="101"/>
      <c r="G1625" s="101"/>
      <c r="H1625" s="101"/>
      <c r="I1625" s="362"/>
      <c r="J1625" s="362"/>
      <c r="K1625" s="559">
        <f t="shared" si="41"/>
        <v>0</v>
      </c>
      <c r="L1625" s="362"/>
      <c r="M1625" s="361"/>
      <c r="N1625" s="363"/>
      <c r="O1625" s="364"/>
      <c r="P1625" s="365"/>
      <c r="Q1625" s="499"/>
      <c r="R1625" s="506"/>
    </row>
    <row r="1626" spans="1:18" x14ac:dyDescent="0.25">
      <c r="A1626" s="97"/>
      <c r="B1626" s="97"/>
      <c r="C1626" s="97"/>
      <c r="D1626" s="101"/>
      <c r="E1626" s="98"/>
      <c r="F1626" s="101"/>
      <c r="G1626" s="101"/>
      <c r="H1626" s="101"/>
      <c r="I1626" s="362"/>
      <c r="J1626" s="362"/>
      <c r="K1626" s="559">
        <f t="shared" si="41"/>
        <v>0</v>
      </c>
      <c r="L1626" s="362"/>
      <c r="M1626" s="361"/>
      <c r="N1626" s="363"/>
      <c r="O1626" s="364"/>
      <c r="P1626" s="365"/>
      <c r="Q1626" s="499"/>
      <c r="R1626" s="506"/>
    </row>
    <row r="1627" spans="1:18" x14ac:dyDescent="0.25">
      <c r="A1627" s="97"/>
      <c r="B1627" s="97"/>
      <c r="C1627" s="97"/>
      <c r="D1627" s="101"/>
      <c r="E1627" s="98"/>
      <c r="F1627" s="101"/>
      <c r="G1627" s="101"/>
      <c r="H1627" s="101"/>
      <c r="I1627" s="362"/>
      <c r="J1627" s="362"/>
      <c r="K1627" s="559">
        <f t="shared" si="41"/>
        <v>0</v>
      </c>
      <c r="L1627" s="362"/>
      <c r="M1627" s="361"/>
      <c r="N1627" s="363"/>
      <c r="O1627" s="364"/>
      <c r="P1627" s="365"/>
      <c r="Q1627" s="499"/>
      <c r="R1627" s="506"/>
    </row>
    <row r="1628" spans="1:18" x14ac:dyDescent="0.25">
      <c r="A1628" s="97"/>
      <c r="B1628" s="97"/>
      <c r="C1628" s="97"/>
      <c r="D1628" s="101"/>
      <c r="E1628" s="98"/>
      <c r="F1628" s="101"/>
      <c r="G1628" s="101"/>
      <c r="H1628" s="101"/>
      <c r="I1628" s="362"/>
      <c r="J1628" s="362"/>
      <c r="K1628" s="559">
        <f t="shared" si="41"/>
        <v>0</v>
      </c>
      <c r="L1628" s="362"/>
      <c r="M1628" s="361"/>
      <c r="N1628" s="363"/>
      <c r="O1628" s="364"/>
      <c r="P1628" s="365"/>
      <c r="Q1628" s="499"/>
      <c r="R1628" s="506"/>
    </row>
    <row r="1629" spans="1:18" x14ac:dyDescent="0.25">
      <c r="A1629" s="97"/>
      <c r="B1629" s="97"/>
      <c r="C1629" s="97"/>
      <c r="D1629" s="101"/>
      <c r="E1629" s="98"/>
      <c r="F1629" s="101"/>
      <c r="G1629" s="101"/>
      <c r="H1629" s="101"/>
      <c r="I1629" s="362"/>
      <c r="J1629" s="362"/>
      <c r="K1629" s="559">
        <f t="shared" si="41"/>
        <v>0</v>
      </c>
      <c r="L1629" s="362"/>
      <c r="M1629" s="361"/>
      <c r="N1629" s="363"/>
      <c r="O1629" s="364"/>
      <c r="P1629" s="365"/>
      <c r="Q1629" s="499"/>
      <c r="R1629" s="506"/>
    </row>
    <row r="1630" spans="1:18" x14ac:dyDescent="0.25">
      <c r="A1630" s="97"/>
      <c r="B1630" s="97"/>
      <c r="C1630" s="97"/>
      <c r="D1630" s="101"/>
      <c r="E1630" s="98"/>
      <c r="F1630" s="101"/>
      <c r="G1630" s="101"/>
      <c r="H1630" s="101"/>
      <c r="I1630" s="362"/>
      <c r="J1630" s="362"/>
      <c r="K1630" s="559">
        <f t="shared" si="41"/>
        <v>0</v>
      </c>
      <c r="L1630" s="362"/>
      <c r="M1630" s="361"/>
      <c r="N1630" s="363"/>
      <c r="O1630" s="364"/>
      <c r="P1630" s="365"/>
      <c r="Q1630" s="499"/>
      <c r="R1630" s="506"/>
    </row>
    <row r="1631" spans="1:18" x14ac:dyDescent="0.25">
      <c r="A1631" s="97"/>
      <c r="B1631" s="97"/>
      <c r="C1631" s="97"/>
      <c r="D1631" s="101"/>
      <c r="E1631" s="98"/>
      <c r="F1631" s="101"/>
      <c r="G1631" s="101"/>
      <c r="H1631" s="101"/>
      <c r="I1631" s="362"/>
      <c r="J1631" s="362"/>
      <c r="K1631" s="559">
        <f t="shared" si="41"/>
        <v>0</v>
      </c>
      <c r="L1631" s="362"/>
      <c r="M1631" s="361"/>
      <c r="N1631" s="363"/>
      <c r="O1631" s="364"/>
      <c r="P1631" s="365"/>
      <c r="Q1631" s="499"/>
      <c r="R1631" s="506"/>
    </row>
    <row r="1632" spans="1:18" x14ac:dyDescent="0.25">
      <c r="A1632" s="97"/>
      <c r="B1632" s="97"/>
      <c r="C1632" s="97"/>
      <c r="D1632" s="101"/>
      <c r="E1632" s="98"/>
      <c r="F1632" s="101"/>
      <c r="G1632" s="101"/>
      <c r="H1632" s="101"/>
      <c r="I1632" s="362"/>
      <c r="J1632" s="362"/>
      <c r="K1632" s="559">
        <f t="shared" si="41"/>
        <v>0</v>
      </c>
      <c r="L1632" s="362"/>
      <c r="M1632" s="361"/>
      <c r="N1632" s="363"/>
      <c r="O1632" s="364"/>
      <c r="P1632" s="365"/>
      <c r="Q1632" s="499"/>
      <c r="R1632" s="506"/>
    </row>
    <row r="1633" spans="1:18" x14ac:dyDescent="0.25">
      <c r="A1633" s="97"/>
      <c r="B1633" s="97"/>
      <c r="C1633" s="97"/>
      <c r="D1633" s="101"/>
      <c r="E1633" s="98"/>
      <c r="F1633" s="101"/>
      <c r="G1633" s="101"/>
      <c r="H1633" s="101"/>
      <c r="I1633" s="362"/>
      <c r="J1633" s="362"/>
      <c r="K1633" s="559">
        <f t="shared" si="41"/>
        <v>0</v>
      </c>
      <c r="L1633" s="362"/>
      <c r="M1633" s="361"/>
      <c r="N1633" s="363"/>
      <c r="O1633" s="364"/>
      <c r="P1633" s="365"/>
      <c r="Q1633" s="499"/>
      <c r="R1633" s="506"/>
    </row>
    <row r="1634" spans="1:18" x14ac:dyDescent="0.25">
      <c r="A1634" s="97"/>
      <c r="B1634" s="97"/>
      <c r="C1634" s="97"/>
      <c r="D1634" s="101"/>
      <c r="E1634" s="98"/>
      <c r="F1634" s="101"/>
      <c r="G1634" s="101"/>
      <c r="H1634" s="101"/>
      <c r="I1634" s="362"/>
      <c r="J1634" s="362"/>
      <c r="K1634" s="559">
        <f t="shared" si="41"/>
        <v>0</v>
      </c>
      <c r="L1634" s="362"/>
      <c r="M1634" s="361"/>
      <c r="N1634" s="363"/>
      <c r="O1634" s="364"/>
      <c r="P1634" s="365"/>
      <c r="Q1634" s="499"/>
      <c r="R1634" s="506"/>
    </row>
    <row r="1635" spans="1:18" x14ac:dyDescent="0.25">
      <c r="A1635" s="97"/>
      <c r="B1635" s="97"/>
      <c r="C1635" s="97"/>
      <c r="D1635" s="101"/>
      <c r="E1635" s="98"/>
      <c r="F1635" s="101"/>
      <c r="G1635" s="101"/>
      <c r="H1635" s="101"/>
      <c r="I1635" s="362"/>
      <c r="J1635" s="362"/>
      <c r="K1635" s="559">
        <f t="shared" si="41"/>
        <v>0</v>
      </c>
      <c r="L1635" s="362"/>
      <c r="M1635" s="361"/>
      <c r="N1635" s="363"/>
      <c r="O1635" s="364"/>
      <c r="P1635" s="365"/>
      <c r="Q1635" s="499"/>
      <c r="R1635" s="506"/>
    </row>
    <row r="1636" spans="1:18" x14ac:dyDescent="0.25">
      <c r="A1636" s="97"/>
      <c r="B1636" s="97"/>
      <c r="C1636" s="97"/>
      <c r="D1636" s="101"/>
      <c r="E1636" s="98"/>
      <c r="F1636" s="101"/>
      <c r="G1636" s="101"/>
      <c r="H1636" s="101"/>
      <c r="I1636" s="362"/>
      <c r="J1636" s="362"/>
      <c r="K1636" s="559">
        <f t="shared" si="41"/>
        <v>0</v>
      </c>
      <c r="L1636" s="362"/>
      <c r="M1636" s="361"/>
      <c r="N1636" s="363"/>
      <c r="O1636" s="364"/>
      <c r="P1636" s="365"/>
      <c r="Q1636" s="499"/>
      <c r="R1636" s="506"/>
    </row>
    <row r="1637" spans="1:18" x14ac:dyDescent="0.25">
      <c r="A1637" s="97"/>
      <c r="B1637" s="97"/>
      <c r="C1637" s="97"/>
      <c r="D1637" s="101"/>
      <c r="E1637" s="98"/>
      <c r="F1637" s="101"/>
      <c r="G1637" s="101"/>
      <c r="H1637" s="101"/>
      <c r="I1637" s="362"/>
      <c r="J1637" s="362"/>
      <c r="K1637" s="559">
        <f t="shared" si="41"/>
        <v>0</v>
      </c>
      <c r="L1637" s="362"/>
      <c r="M1637" s="361"/>
      <c r="N1637" s="363"/>
      <c r="O1637" s="364"/>
      <c r="P1637" s="365"/>
      <c r="Q1637" s="499"/>
      <c r="R1637" s="506"/>
    </row>
    <row r="1638" spans="1:18" x14ac:dyDescent="0.25">
      <c r="A1638" s="97"/>
      <c r="B1638" s="97"/>
      <c r="C1638" s="97"/>
      <c r="D1638" s="101"/>
      <c r="E1638" s="98"/>
      <c r="F1638" s="101"/>
      <c r="G1638" s="101"/>
      <c r="H1638" s="101"/>
      <c r="I1638" s="362"/>
      <c r="J1638" s="362"/>
      <c r="K1638" s="559">
        <f t="shared" si="41"/>
        <v>0</v>
      </c>
      <c r="L1638" s="362"/>
      <c r="M1638" s="361"/>
      <c r="N1638" s="363"/>
      <c r="O1638" s="364"/>
      <c r="P1638" s="365"/>
      <c r="Q1638" s="499"/>
      <c r="R1638" s="506"/>
    </row>
    <row r="1639" spans="1:18" x14ac:dyDescent="0.25">
      <c r="A1639" s="97"/>
      <c r="B1639" s="97"/>
      <c r="C1639" s="97"/>
      <c r="D1639" s="101"/>
      <c r="E1639" s="98"/>
      <c r="F1639" s="101"/>
      <c r="G1639" s="101"/>
      <c r="H1639" s="101"/>
      <c r="I1639" s="362"/>
      <c r="J1639" s="362"/>
      <c r="K1639" s="559">
        <f t="shared" si="41"/>
        <v>0</v>
      </c>
      <c r="L1639" s="362"/>
      <c r="M1639" s="361"/>
      <c r="N1639" s="363"/>
      <c r="O1639" s="364"/>
      <c r="P1639" s="365"/>
      <c r="Q1639" s="499"/>
      <c r="R1639" s="506"/>
    </row>
    <row r="1640" spans="1:18" x14ac:dyDescent="0.25">
      <c r="A1640" s="97"/>
      <c r="B1640" s="97"/>
      <c r="C1640" s="97"/>
      <c r="D1640" s="101"/>
      <c r="E1640" s="98"/>
      <c r="F1640" s="101"/>
      <c r="G1640" s="101"/>
      <c r="H1640" s="101"/>
      <c r="I1640" s="362"/>
      <c r="J1640" s="362"/>
      <c r="K1640" s="559">
        <f t="shared" si="41"/>
        <v>0</v>
      </c>
      <c r="L1640" s="362"/>
      <c r="M1640" s="361"/>
      <c r="N1640" s="363"/>
      <c r="O1640" s="364"/>
      <c r="P1640" s="365"/>
      <c r="Q1640" s="499"/>
      <c r="R1640" s="506"/>
    </row>
    <row r="1641" spans="1:18" x14ac:dyDescent="0.25">
      <c r="A1641" s="97"/>
      <c r="B1641" s="97"/>
      <c r="C1641" s="97"/>
      <c r="D1641" s="101"/>
      <c r="E1641" s="98"/>
      <c r="F1641" s="101"/>
      <c r="G1641" s="101"/>
      <c r="H1641" s="101"/>
      <c r="I1641" s="362"/>
      <c r="J1641" s="362"/>
      <c r="K1641" s="559">
        <f t="shared" si="41"/>
        <v>0</v>
      </c>
      <c r="L1641" s="362"/>
      <c r="M1641" s="361"/>
      <c r="N1641" s="363"/>
      <c r="O1641" s="364"/>
      <c r="P1641" s="365"/>
      <c r="Q1641" s="499"/>
      <c r="R1641" s="506"/>
    </row>
    <row r="1642" spans="1:18" x14ac:dyDescent="0.25">
      <c r="A1642" s="97"/>
      <c r="B1642" s="97"/>
      <c r="C1642" s="97"/>
      <c r="D1642" s="101"/>
      <c r="E1642" s="98"/>
      <c r="F1642" s="101"/>
      <c r="G1642" s="101"/>
      <c r="H1642" s="101"/>
      <c r="I1642" s="362"/>
      <c r="J1642" s="362"/>
      <c r="K1642" s="559">
        <f t="shared" si="41"/>
        <v>0</v>
      </c>
      <c r="L1642" s="362"/>
      <c r="M1642" s="361"/>
      <c r="N1642" s="363"/>
      <c r="O1642" s="364"/>
      <c r="P1642" s="365"/>
      <c r="Q1642" s="499"/>
      <c r="R1642" s="506"/>
    </row>
    <row r="1643" spans="1:18" x14ac:dyDescent="0.25">
      <c r="A1643" s="97"/>
      <c r="B1643" s="97"/>
      <c r="C1643" s="97"/>
      <c r="D1643" s="101"/>
      <c r="E1643" s="98"/>
      <c r="F1643" s="101"/>
      <c r="G1643" s="101"/>
      <c r="H1643" s="101"/>
      <c r="I1643" s="362"/>
      <c r="J1643" s="362"/>
      <c r="K1643" s="559">
        <f t="shared" si="41"/>
        <v>0</v>
      </c>
      <c r="L1643" s="362"/>
      <c r="M1643" s="361"/>
      <c r="N1643" s="363"/>
      <c r="O1643" s="364"/>
      <c r="P1643" s="365"/>
      <c r="Q1643" s="499"/>
      <c r="R1643" s="506"/>
    </row>
    <row r="1644" spans="1:18" x14ac:dyDescent="0.25">
      <c r="A1644" s="97"/>
      <c r="B1644" s="97"/>
      <c r="C1644" s="97"/>
      <c r="D1644" s="101"/>
      <c r="E1644" s="98"/>
      <c r="F1644" s="101"/>
      <c r="G1644" s="101"/>
      <c r="H1644" s="101"/>
      <c r="I1644" s="362"/>
      <c r="J1644" s="362"/>
      <c r="K1644" s="559">
        <f t="shared" si="41"/>
        <v>0</v>
      </c>
      <c r="L1644" s="362"/>
      <c r="M1644" s="361"/>
      <c r="N1644" s="363"/>
      <c r="O1644" s="364"/>
      <c r="P1644" s="365"/>
      <c r="Q1644" s="499"/>
      <c r="R1644" s="506"/>
    </row>
    <row r="1645" spans="1:18" x14ac:dyDescent="0.25">
      <c r="A1645" s="97"/>
      <c r="B1645" s="97"/>
      <c r="C1645" s="97"/>
      <c r="D1645" s="101"/>
      <c r="E1645" s="98"/>
      <c r="F1645" s="101"/>
      <c r="G1645" s="101"/>
      <c r="H1645" s="101"/>
      <c r="I1645" s="362"/>
      <c r="J1645" s="362"/>
      <c r="K1645" s="559">
        <f t="shared" si="41"/>
        <v>0</v>
      </c>
      <c r="L1645" s="362"/>
      <c r="M1645" s="361"/>
      <c r="N1645" s="363"/>
      <c r="O1645" s="364"/>
      <c r="P1645" s="365"/>
      <c r="Q1645" s="499"/>
      <c r="R1645" s="506"/>
    </row>
    <row r="1646" spans="1:18" x14ac:dyDescent="0.25">
      <c r="A1646" s="97"/>
      <c r="B1646" s="97"/>
      <c r="C1646" s="97"/>
      <c r="D1646" s="101"/>
      <c r="E1646" s="98"/>
      <c r="F1646" s="101"/>
      <c r="G1646" s="101"/>
      <c r="H1646" s="101"/>
      <c r="I1646" s="362"/>
      <c r="J1646" s="362"/>
      <c r="K1646" s="559">
        <f t="shared" si="41"/>
        <v>0</v>
      </c>
      <c r="L1646" s="362"/>
      <c r="M1646" s="361"/>
      <c r="N1646" s="363"/>
      <c r="O1646" s="364"/>
      <c r="P1646" s="365"/>
      <c r="Q1646" s="499"/>
      <c r="R1646" s="506"/>
    </row>
    <row r="1647" spans="1:18" x14ac:dyDescent="0.25">
      <c r="A1647" s="97"/>
      <c r="B1647" s="97"/>
      <c r="C1647" s="97"/>
      <c r="D1647" s="101"/>
      <c r="E1647" s="98"/>
      <c r="F1647" s="101"/>
      <c r="G1647" s="101"/>
      <c r="H1647" s="101"/>
      <c r="I1647" s="362"/>
      <c r="J1647" s="362"/>
      <c r="K1647" s="559">
        <f t="shared" si="41"/>
        <v>0</v>
      </c>
      <c r="L1647" s="362"/>
      <c r="M1647" s="361"/>
      <c r="N1647" s="363"/>
      <c r="O1647" s="364"/>
      <c r="P1647" s="365"/>
      <c r="Q1647" s="499"/>
      <c r="R1647" s="506"/>
    </row>
    <row r="1648" spans="1:18" x14ac:dyDescent="0.25">
      <c r="A1648" s="97"/>
      <c r="B1648" s="97"/>
      <c r="C1648" s="97"/>
      <c r="D1648" s="101"/>
      <c r="E1648" s="98"/>
      <c r="F1648" s="101"/>
      <c r="G1648" s="101"/>
      <c r="H1648" s="101"/>
      <c r="I1648" s="362"/>
      <c r="J1648" s="362"/>
      <c r="K1648" s="559">
        <f t="shared" si="41"/>
        <v>0</v>
      </c>
      <c r="L1648" s="362"/>
      <c r="M1648" s="361"/>
      <c r="N1648" s="363"/>
      <c r="O1648" s="364"/>
      <c r="P1648" s="365"/>
      <c r="Q1648" s="499"/>
      <c r="R1648" s="506"/>
    </row>
    <row r="1649" spans="1:18" x14ac:dyDescent="0.25">
      <c r="A1649" s="97"/>
      <c r="B1649" s="97"/>
      <c r="C1649" s="97"/>
      <c r="D1649" s="101"/>
      <c r="E1649" s="98"/>
      <c r="F1649" s="101"/>
      <c r="G1649" s="101"/>
      <c r="H1649" s="101"/>
      <c r="I1649" s="362"/>
      <c r="J1649" s="362"/>
      <c r="K1649" s="559">
        <f t="shared" si="41"/>
        <v>0</v>
      </c>
      <c r="L1649" s="362"/>
      <c r="M1649" s="361"/>
      <c r="N1649" s="363"/>
      <c r="O1649" s="364"/>
      <c r="P1649" s="365"/>
      <c r="Q1649" s="499"/>
      <c r="R1649" s="506"/>
    </row>
    <row r="1650" spans="1:18" x14ac:dyDescent="0.25">
      <c r="A1650" s="97"/>
      <c r="B1650" s="97"/>
      <c r="C1650" s="97"/>
      <c r="D1650" s="101"/>
      <c r="E1650" s="98"/>
      <c r="F1650" s="101"/>
      <c r="G1650" s="101"/>
      <c r="H1650" s="101"/>
      <c r="I1650" s="362"/>
      <c r="J1650" s="362"/>
      <c r="K1650" s="559">
        <f t="shared" si="41"/>
        <v>0</v>
      </c>
      <c r="L1650" s="362"/>
      <c r="M1650" s="361"/>
      <c r="N1650" s="363"/>
      <c r="O1650" s="364"/>
      <c r="P1650" s="365"/>
      <c r="Q1650" s="499"/>
      <c r="R1650" s="506"/>
    </row>
    <row r="1651" spans="1:18" x14ac:dyDescent="0.25">
      <c r="A1651" s="97"/>
      <c r="B1651" s="97"/>
      <c r="C1651" s="97"/>
      <c r="D1651" s="101"/>
      <c r="E1651" s="98"/>
      <c r="F1651" s="101"/>
      <c r="G1651" s="101"/>
      <c r="H1651" s="101"/>
      <c r="I1651" s="362"/>
      <c r="J1651" s="362"/>
      <c r="K1651" s="559">
        <f t="shared" si="41"/>
        <v>0</v>
      </c>
      <c r="L1651" s="362"/>
      <c r="M1651" s="361"/>
      <c r="N1651" s="363"/>
      <c r="O1651" s="364"/>
      <c r="P1651" s="365"/>
      <c r="Q1651" s="499"/>
      <c r="R1651" s="506"/>
    </row>
    <row r="1652" spans="1:18" x14ac:dyDescent="0.25">
      <c r="A1652" s="97"/>
      <c r="B1652" s="97"/>
      <c r="C1652" s="97"/>
      <c r="D1652" s="101"/>
      <c r="E1652" s="98"/>
      <c r="F1652" s="101"/>
      <c r="G1652" s="101"/>
      <c r="H1652" s="101"/>
      <c r="I1652" s="362"/>
      <c r="J1652" s="362"/>
      <c r="K1652" s="559">
        <f t="shared" si="41"/>
        <v>0</v>
      </c>
      <c r="L1652" s="362"/>
      <c r="M1652" s="361"/>
      <c r="N1652" s="363"/>
      <c r="O1652" s="364"/>
      <c r="P1652" s="365"/>
      <c r="Q1652" s="499"/>
      <c r="R1652" s="506"/>
    </row>
    <row r="1653" spans="1:18" x14ac:dyDescent="0.25">
      <c r="A1653" s="97"/>
      <c r="B1653" s="97"/>
      <c r="C1653" s="97"/>
      <c r="D1653" s="101"/>
      <c r="E1653" s="98"/>
      <c r="F1653" s="101"/>
      <c r="G1653" s="101"/>
      <c r="H1653" s="101"/>
      <c r="I1653" s="362"/>
      <c r="J1653" s="362"/>
      <c r="K1653" s="559">
        <f t="shared" si="41"/>
        <v>0</v>
      </c>
      <c r="L1653" s="362"/>
      <c r="M1653" s="361"/>
      <c r="N1653" s="363"/>
      <c r="O1653" s="364"/>
      <c r="P1653" s="365"/>
      <c r="Q1653" s="499"/>
      <c r="R1653" s="506"/>
    </row>
    <row r="1654" spans="1:18" x14ac:dyDescent="0.25">
      <c r="A1654" s="97"/>
      <c r="B1654" s="97"/>
      <c r="C1654" s="97"/>
      <c r="D1654" s="101"/>
      <c r="E1654" s="98"/>
      <c r="F1654" s="101"/>
      <c r="G1654" s="101"/>
      <c r="H1654" s="101"/>
      <c r="I1654" s="362"/>
      <c r="J1654" s="362"/>
      <c r="K1654" s="559">
        <f t="shared" si="41"/>
        <v>0</v>
      </c>
      <c r="L1654" s="362"/>
      <c r="M1654" s="361"/>
      <c r="N1654" s="363"/>
      <c r="O1654" s="364"/>
      <c r="P1654" s="365"/>
      <c r="Q1654" s="499"/>
      <c r="R1654" s="506"/>
    </row>
    <row r="1655" spans="1:18" x14ac:dyDescent="0.25">
      <c r="A1655" s="97"/>
      <c r="B1655" s="97"/>
      <c r="C1655" s="97"/>
      <c r="D1655" s="101"/>
      <c r="E1655" s="98"/>
      <c r="F1655" s="101"/>
      <c r="G1655" s="101"/>
      <c r="H1655" s="101"/>
      <c r="I1655" s="362"/>
      <c r="J1655" s="362"/>
      <c r="K1655" s="559">
        <f t="shared" si="41"/>
        <v>0</v>
      </c>
      <c r="L1655" s="362"/>
      <c r="M1655" s="361"/>
      <c r="N1655" s="363"/>
      <c r="O1655" s="364"/>
      <c r="P1655" s="365"/>
      <c r="Q1655" s="499"/>
      <c r="R1655" s="506"/>
    </row>
    <row r="1656" spans="1:18" x14ac:dyDescent="0.25">
      <c r="A1656" s="97"/>
      <c r="B1656" s="97"/>
      <c r="C1656" s="97"/>
      <c r="D1656" s="101"/>
      <c r="E1656" s="98"/>
      <c r="F1656" s="101"/>
      <c r="G1656" s="101"/>
      <c r="H1656" s="101"/>
      <c r="I1656" s="362"/>
      <c r="J1656" s="362"/>
      <c r="K1656" s="559">
        <f t="shared" si="41"/>
        <v>0</v>
      </c>
      <c r="L1656" s="362"/>
      <c r="M1656" s="361"/>
      <c r="N1656" s="363"/>
      <c r="O1656" s="364"/>
      <c r="P1656" s="365"/>
      <c r="Q1656" s="499"/>
      <c r="R1656" s="506"/>
    </row>
    <row r="1657" spans="1:18" x14ac:dyDescent="0.25">
      <c r="A1657" s="97"/>
      <c r="B1657" s="97"/>
      <c r="C1657" s="97"/>
      <c r="D1657" s="101"/>
      <c r="E1657" s="98"/>
      <c r="F1657" s="101"/>
      <c r="G1657" s="101"/>
      <c r="H1657" s="101"/>
      <c r="I1657" s="362"/>
      <c r="J1657" s="362"/>
      <c r="K1657" s="559">
        <f t="shared" si="41"/>
        <v>0</v>
      </c>
      <c r="L1657" s="362"/>
      <c r="M1657" s="361"/>
      <c r="N1657" s="363"/>
      <c r="O1657" s="364"/>
      <c r="P1657" s="365"/>
      <c r="Q1657" s="499"/>
      <c r="R1657" s="506"/>
    </row>
    <row r="1658" spans="1:18" x14ac:dyDescent="0.25">
      <c r="A1658" s="97"/>
      <c r="B1658" s="97"/>
      <c r="C1658" s="97"/>
      <c r="D1658" s="101"/>
      <c r="E1658" s="98"/>
      <c r="F1658" s="101"/>
      <c r="G1658" s="101"/>
      <c r="H1658" s="101"/>
      <c r="I1658" s="362"/>
      <c r="J1658" s="362"/>
      <c r="K1658" s="559">
        <f t="shared" si="41"/>
        <v>0</v>
      </c>
      <c r="L1658" s="362"/>
      <c r="M1658" s="361"/>
      <c r="N1658" s="363"/>
      <c r="O1658" s="364"/>
      <c r="P1658" s="365"/>
      <c r="Q1658" s="499"/>
      <c r="R1658" s="506"/>
    </row>
    <row r="1659" spans="1:18" x14ac:dyDescent="0.25">
      <c r="A1659" s="97"/>
      <c r="B1659" s="97"/>
      <c r="C1659" s="97"/>
      <c r="D1659" s="101"/>
      <c r="E1659" s="98"/>
      <c r="F1659" s="101"/>
      <c r="G1659" s="101"/>
      <c r="H1659" s="101"/>
      <c r="I1659" s="362"/>
      <c r="J1659" s="362"/>
      <c r="K1659" s="559">
        <f t="shared" si="41"/>
        <v>0</v>
      </c>
      <c r="L1659" s="362"/>
      <c r="M1659" s="361"/>
      <c r="N1659" s="363"/>
      <c r="O1659" s="364"/>
      <c r="P1659" s="365"/>
      <c r="Q1659" s="499"/>
      <c r="R1659" s="506"/>
    </row>
    <row r="1660" spans="1:18" x14ac:dyDescent="0.25">
      <c r="A1660" s="97"/>
      <c r="B1660" s="97"/>
      <c r="C1660" s="97"/>
      <c r="D1660" s="101"/>
      <c r="E1660" s="98"/>
      <c r="F1660" s="101"/>
      <c r="G1660" s="101"/>
      <c r="H1660" s="101"/>
      <c r="I1660" s="362"/>
      <c r="J1660" s="362"/>
      <c r="K1660" s="559">
        <f t="shared" si="41"/>
        <v>0</v>
      </c>
      <c r="L1660" s="362"/>
      <c r="M1660" s="361"/>
      <c r="N1660" s="363"/>
      <c r="O1660" s="364"/>
      <c r="P1660" s="365"/>
      <c r="Q1660" s="499"/>
      <c r="R1660" s="506"/>
    </row>
    <row r="1661" spans="1:18" x14ac:dyDescent="0.25">
      <c r="A1661" s="97"/>
      <c r="B1661" s="97"/>
      <c r="C1661" s="97"/>
      <c r="D1661" s="101"/>
      <c r="E1661" s="98"/>
      <c r="F1661" s="101"/>
      <c r="G1661" s="101"/>
      <c r="H1661" s="101"/>
      <c r="I1661" s="362"/>
      <c r="J1661" s="362"/>
      <c r="K1661" s="559">
        <f t="shared" si="41"/>
        <v>0</v>
      </c>
      <c r="L1661" s="362"/>
      <c r="M1661" s="361"/>
      <c r="N1661" s="363"/>
      <c r="O1661" s="364"/>
      <c r="P1661" s="365"/>
      <c r="Q1661" s="499"/>
      <c r="R1661" s="506"/>
    </row>
    <row r="1662" spans="1:18" x14ac:dyDescent="0.25">
      <c r="A1662" s="97"/>
      <c r="B1662" s="97"/>
      <c r="C1662" s="97"/>
      <c r="D1662" s="101"/>
      <c r="E1662" s="98"/>
      <c r="F1662" s="101"/>
      <c r="G1662" s="101"/>
      <c r="H1662" s="101"/>
      <c r="I1662" s="362"/>
      <c r="J1662" s="362"/>
      <c r="K1662" s="559">
        <f t="shared" si="41"/>
        <v>0</v>
      </c>
      <c r="L1662" s="362"/>
      <c r="M1662" s="361"/>
      <c r="N1662" s="363"/>
      <c r="O1662" s="364"/>
      <c r="P1662" s="365"/>
      <c r="Q1662" s="499"/>
      <c r="R1662" s="506"/>
    </row>
    <row r="1663" spans="1:18" x14ac:dyDescent="0.25">
      <c r="A1663" s="97"/>
      <c r="B1663" s="97"/>
      <c r="C1663" s="97"/>
      <c r="D1663" s="101"/>
      <c r="E1663" s="98"/>
      <c r="F1663" s="101"/>
      <c r="G1663" s="101"/>
      <c r="H1663" s="101"/>
      <c r="I1663" s="362"/>
      <c r="J1663" s="362"/>
      <c r="K1663" s="559">
        <f t="shared" si="41"/>
        <v>0</v>
      </c>
      <c r="L1663" s="362"/>
      <c r="M1663" s="361"/>
      <c r="N1663" s="363"/>
      <c r="O1663" s="364"/>
      <c r="P1663" s="365"/>
      <c r="Q1663" s="499"/>
      <c r="R1663" s="506"/>
    </row>
    <row r="1664" spans="1:18" x14ac:dyDescent="0.25">
      <c r="A1664" s="97"/>
      <c r="B1664" s="97"/>
      <c r="C1664" s="97"/>
      <c r="D1664" s="101"/>
      <c r="E1664" s="98"/>
      <c r="F1664" s="101"/>
      <c r="G1664" s="101"/>
      <c r="H1664" s="101"/>
      <c r="I1664" s="362"/>
      <c r="J1664" s="362"/>
      <c r="K1664" s="559">
        <f t="shared" si="41"/>
        <v>0</v>
      </c>
      <c r="L1664" s="362"/>
      <c r="M1664" s="361"/>
      <c r="N1664" s="363"/>
      <c r="O1664" s="364"/>
      <c r="P1664" s="365"/>
      <c r="Q1664" s="499"/>
      <c r="R1664" s="506"/>
    </row>
    <row r="1665" spans="1:18" x14ac:dyDescent="0.25">
      <c r="A1665" s="97"/>
      <c r="B1665" s="97"/>
      <c r="C1665" s="97"/>
      <c r="D1665" s="101"/>
      <c r="E1665" s="98"/>
      <c r="F1665" s="101"/>
      <c r="G1665" s="101"/>
      <c r="H1665" s="101"/>
      <c r="I1665" s="362"/>
      <c r="J1665" s="362"/>
      <c r="K1665" s="559">
        <f t="shared" si="41"/>
        <v>0</v>
      </c>
      <c r="L1665" s="362"/>
      <c r="M1665" s="361"/>
      <c r="N1665" s="363"/>
      <c r="O1665" s="364"/>
      <c r="P1665" s="365"/>
      <c r="Q1665" s="499"/>
      <c r="R1665" s="506"/>
    </row>
    <row r="1666" spans="1:18" x14ac:dyDescent="0.25">
      <c r="A1666" s="97"/>
      <c r="B1666" s="97"/>
      <c r="C1666" s="97"/>
      <c r="D1666" s="101"/>
      <c r="E1666" s="98"/>
      <c r="F1666" s="101"/>
      <c r="G1666" s="101"/>
      <c r="H1666" s="101"/>
      <c r="I1666" s="362"/>
      <c r="J1666" s="362"/>
      <c r="K1666" s="559">
        <f t="shared" si="41"/>
        <v>0</v>
      </c>
      <c r="L1666" s="362"/>
      <c r="M1666" s="361"/>
      <c r="N1666" s="363"/>
      <c r="O1666" s="364"/>
      <c r="P1666" s="365"/>
      <c r="Q1666" s="499"/>
      <c r="R1666" s="506"/>
    </row>
    <row r="1667" spans="1:18" x14ac:dyDescent="0.25">
      <c r="A1667" s="97"/>
      <c r="B1667" s="97"/>
      <c r="C1667" s="97"/>
      <c r="D1667" s="101"/>
      <c r="E1667" s="98"/>
      <c r="F1667" s="101"/>
      <c r="G1667" s="101"/>
      <c r="H1667" s="101"/>
      <c r="I1667" s="362"/>
      <c r="J1667" s="362"/>
      <c r="K1667" s="559">
        <f t="shared" si="41"/>
        <v>0</v>
      </c>
      <c r="L1667" s="362"/>
      <c r="M1667" s="361"/>
      <c r="N1667" s="363"/>
      <c r="O1667" s="364"/>
      <c r="P1667" s="365"/>
      <c r="Q1667" s="499"/>
      <c r="R1667" s="506"/>
    </row>
    <row r="1668" spans="1:18" x14ac:dyDescent="0.25">
      <c r="A1668" s="97"/>
      <c r="B1668" s="97"/>
      <c r="C1668" s="97"/>
      <c r="D1668" s="101"/>
      <c r="E1668" s="98"/>
      <c r="F1668" s="101"/>
      <c r="G1668" s="101"/>
      <c r="H1668" s="101"/>
      <c r="I1668" s="362"/>
      <c r="J1668" s="362"/>
      <c r="K1668" s="559">
        <f t="shared" si="41"/>
        <v>0</v>
      </c>
      <c r="L1668" s="362"/>
      <c r="M1668" s="361"/>
      <c r="N1668" s="363"/>
      <c r="O1668" s="364"/>
      <c r="P1668" s="365"/>
      <c r="Q1668" s="499"/>
      <c r="R1668" s="506"/>
    </row>
    <row r="1669" spans="1:18" x14ac:dyDescent="0.25">
      <c r="A1669" s="97"/>
      <c r="B1669" s="97"/>
      <c r="C1669" s="97"/>
      <c r="D1669" s="101"/>
      <c r="E1669" s="98"/>
      <c r="F1669" s="101"/>
      <c r="G1669" s="101"/>
      <c r="H1669" s="101"/>
      <c r="I1669" s="362"/>
      <c r="J1669" s="362"/>
      <c r="K1669" s="559">
        <f t="shared" si="41"/>
        <v>0</v>
      </c>
      <c r="L1669" s="362"/>
      <c r="M1669" s="361"/>
      <c r="N1669" s="363"/>
      <c r="O1669" s="364"/>
      <c r="P1669" s="365"/>
      <c r="Q1669" s="499"/>
      <c r="R1669" s="506"/>
    </row>
    <row r="1670" spans="1:18" x14ac:dyDescent="0.25">
      <c r="A1670" s="97"/>
      <c r="B1670" s="97"/>
      <c r="C1670" s="97"/>
      <c r="D1670" s="101"/>
      <c r="E1670" s="98"/>
      <c r="F1670" s="101"/>
      <c r="G1670" s="101"/>
      <c r="H1670" s="101"/>
      <c r="I1670" s="362"/>
      <c r="J1670" s="362"/>
      <c r="K1670" s="559">
        <f t="shared" si="41"/>
        <v>0</v>
      </c>
      <c r="L1670" s="362"/>
      <c r="M1670" s="361"/>
      <c r="N1670" s="363"/>
      <c r="O1670" s="364"/>
      <c r="P1670" s="365"/>
      <c r="Q1670" s="499"/>
      <c r="R1670" s="506"/>
    </row>
    <row r="1671" spans="1:18" x14ac:dyDescent="0.25">
      <c r="A1671" s="97"/>
      <c r="B1671" s="97"/>
      <c r="C1671" s="97"/>
      <c r="D1671" s="101"/>
      <c r="E1671" s="98"/>
      <c r="F1671" s="101"/>
      <c r="G1671" s="101"/>
      <c r="H1671" s="101"/>
      <c r="I1671" s="362"/>
      <c r="J1671" s="362"/>
      <c r="K1671" s="559">
        <f t="shared" si="41"/>
        <v>0</v>
      </c>
      <c r="L1671" s="362"/>
      <c r="M1671" s="361"/>
      <c r="N1671" s="363"/>
      <c r="O1671" s="364"/>
      <c r="P1671" s="365"/>
      <c r="Q1671" s="499"/>
      <c r="R1671" s="506"/>
    </row>
    <row r="1672" spans="1:18" x14ac:dyDescent="0.25">
      <c r="A1672" s="97"/>
      <c r="B1672" s="97"/>
      <c r="C1672" s="97"/>
      <c r="D1672" s="101"/>
      <c r="E1672" s="98"/>
      <c r="F1672" s="101"/>
      <c r="G1672" s="101"/>
      <c r="H1672" s="101"/>
      <c r="I1672" s="362"/>
      <c r="J1672" s="362"/>
      <c r="K1672" s="559">
        <f t="shared" si="41"/>
        <v>0</v>
      </c>
      <c r="L1672" s="362"/>
      <c r="M1672" s="361"/>
      <c r="N1672" s="363"/>
      <c r="O1672" s="364"/>
      <c r="P1672" s="365"/>
      <c r="Q1672" s="499"/>
      <c r="R1672" s="506"/>
    </row>
    <row r="1673" spans="1:18" x14ac:dyDescent="0.25">
      <c r="A1673" s="97"/>
      <c r="B1673" s="97"/>
      <c r="C1673" s="97"/>
      <c r="D1673" s="101"/>
      <c r="E1673" s="98"/>
      <c r="F1673" s="101"/>
      <c r="G1673" s="101"/>
      <c r="H1673" s="101"/>
      <c r="I1673" s="362"/>
      <c r="J1673" s="362"/>
      <c r="K1673" s="559">
        <f t="shared" si="41"/>
        <v>0</v>
      </c>
      <c r="L1673" s="362"/>
      <c r="M1673" s="361"/>
      <c r="N1673" s="363"/>
      <c r="O1673" s="364"/>
      <c r="P1673" s="365"/>
      <c r="Q1673" s="499"/>
      <c r="R1673" s="506"/>
    </row>
    <row r="1674" spans="1:18" x14ac:dyDescent="0.25">
      <c r="A1674" s="97"/>
      <c r="B1674" s="97"/>
      <c r="C1674" s="97"/>
      <c r="D1674" s="101"/>
      <c r="E1674" s="98"/>
      <c r="F1674" s="101"/>
      <c r="G1674" s="101"/>
      <c r="H1674" s="101"/>
      <c r="I1674" s="362"/>
      <c r="J1674" s="362"/>
      <c r="K1674" s="559">
        <f t="shared" si="41"/>
        <v>0</v>
      </c>
      <c r="L1674" s="362"/>
      <c r="M1674" s="361"/>
      <c r="N1674" s="363"/>
      <c r="O1674" s="364"/>
      <c r="P1674" s="365"/>
      <c r="Q1674" s="499"/>
      <c r="R1674" s="506"/>
    </row>
    <row r="1675" spans="1:18" x14ac:dyDescent="0.25">
      <c r="A1675" s="97"/>
      <c r="B1675" s="97"/>
      <c r="C1675" s="97"/>
      <c r="D1675" s="101"/>
      <c r="E1675" s="98"/>
      <c r="F1675" s="101"/>
      <c r="G1675" s="101"/>
      <c r="H1675" s="101"/>
      <c r="I1675" s="362"/>
      <c r="J1675" s="362"/>
      <c r="K1675" s="559">
        <f t="shared" si="41"/>
        <v>0</v>
      </c>
      <c r="L1675" s="362"/>
      <c r="M1675" s="361"/>
      <c r="N1675" s="363"/>
      <c r="O1675" s="364"/>
      <c r="P1675" s="365"/>
      <c r="Q1675" s="499"/>
      <c r="R1675" s="506"/>
    </row>
    <row r="1676" spans="1:18" x14ac:dyDescent="0.25">
      <c r="A1676" s="97"/>
      <c r="B1676" s="97"/>
      <c r="C1676" s="97"/>
      <c r="D1676" s="101"/>
      <c r="E1676" s="98"/>
      <c r="F1676" s="101"/>
      <c r="G1676" s="101"/>
      <c r="H1676" s="101"/>
      <c r="I1676" s="362"/>
      <c r="J1676" s="362"/>
      <c r="K1676" s="559">
        <f t="shared" ref="K1676:K1739" si="42">H1676-J1676</f>
        <v>0</v>
      </c>
      <c r="L1676" s="362"/>
      <c r="M1676" s="361"/>
      <c r="N1676" s="363"/>
      <c r="O1676" s="364"/>
      <c r="P1676" s="365"/>
      <c r="Q1676" s="499"/>
      <c r="R1676" s="506"/>
    </row>
    <row r="1677" spans="1:18" x14ac:dyDescent="0.25">
      <c r="A1677" s="97"/>
      <c r="B1677" s="97"/>
      <c r="C1677" s="97"/>
      <c r="D1677" s="101"/>
      <c r="E1677" s="98"/>
      <c r="F1677" s="101"/>
      <c r="G1677" s="101"/>
      <c r="H1677" s="101"/>
      <c r="I1677" s="362"/>
      <c r="J1677" s="362"/>
      <c r="K1677" s="559">
        <f t="shared" si="42"/>
        <v>0</v>
      </c>
      <c r="L1677" s="362"/>
      <c r="M1677" s="361"/>
      <c r="N1677" s="363"/>
      <c r="O1677" s="364"/>
      <c r="P1677" s="365"/>
      <c r="Q1677" s="499"/>
      <c r="R1677" s="506"/>
    </row>
    <row r="1678" spans="1:18" x14ac:dyDescent="0.25">
      <c r="A1678" s="97"/>
      <c r="B1678" s="97"/>
      <c r="C1678" s="97"/>
      <c r="D1678" s="101"/>
      <c r="E1678" s="98"/>
      <c r="F1678" s="101"/>
      <c r="G1678" s="101"/>
      <c r="H1678" s="101"/>
      <c r="I1678" s="362"/>
      <c r="J1678" s="362"/>
      <c r="K1678" s="559">
        <f t="shared" si="42"/>
        <v>0</v>
      </c>
      <c r="L1678" s="362"/>
      <c r="M1678" s="361"/>
      <c r="N1678" s="363"/>
      <c r="O1678" s="364"/>
      <c r="P1678" s="365"/>
      <c r="Q1678" s="499"/>
      <c r="R1678" s="506"/>
    </row>
    <row r="1679" spans="1:18" x14ac:dyDescent="0.25">
      <c r="A1679" s="97"/>
      <c r="B1679" s="97"/>
      <c r="C1679" s="97"/>
      <c r="D1679" s="101"/>
      <c r="E1679" s="98"/>
      <c r="F1679" s="101"/>
      <c r="G1679" s="101"/>
      <c r="H1679" s="101"/>
      <c r="I1679" s="362"/>
      <c r="J1679" s="362"/>
      <c r="K1679" s="559">
        <f t="shared" si="42"/>
        <v>0</v>
      </c>
      <c r="L1679" s="362"/>
      <c r="M1679" s="361"/>
      <c r="N1679" s="363"/>
      <c r="O1679" s="364"/>
      <c r="P1679" s="365"/>
      <c r="Q1679" s="499"/>
      <c r="R1679" s="506"/>
    </row>
    <row r="1680" spans="1:18" x14ac:dyDescent="0.25">
      <c r="A1680" s="97"/>
      <c r="B1680" s="97"/>
      <c r="C1680" s="97"/>
      <c r="D1680" s="101"/>
      <c r="E1680" s="98"/>
      <c r="F1680" s="101"/>
      <c r="G1680" s="101"/>
      <c r="H1680" s="101"/>
      <c r="I1680" s="362"/>
      <c r="J1680" s="362"/>
      <c r="K1680" s="559">
        <f t="shared" si="42"/>
        <v>0</v>
      </c>
      <c r="L1680" s="362"/>
      <c r="M1680" s="361"/>
      <c r="N1680" s="363"/>
      <c r="O1680" s="364"/>
      <c r="P1680" s="365"/>
      <c r="Q1680" s="499"/>
      <c r="R1680" s="506"/>
    </row>
    <row r="1681" spans="1:18" x14ac:dyDescent="0.25">
      <c r="A1681" s="97"/>
      <c r="B1681" s="97"/>
      <c r="C1681" s="97"/>
      <c r="D1681" s="101"/>
      <c r="E1681" s="98"/>
      <c r="F1681" s="101"/>
      <c r="G1681" s="101"/>
      <c r="H1681" s="101"/>
      <c r="I1681" s="362"/>
      <c r="J1681" s="362"/>
      <c r="K1681" s="559">
        <f t="shared" si="42"/>
        <v>0</v>
      </c>
      <c r="L1681" s="362"/>
      <c r="M1681" s="361"/>
      <c r="N1681" s="363"/>
      <c r="O1681" s="364"/>
      <c r="P1681" s="365"/>
      <c r="Q1681" s="499"/>
      <c r="R1681" s="506"/>
    </row>
    <row r="1682" spans="1:18" x14ac:dyDescent="0.25">
      <c r="A1682" s="97"/>
      <c r="B1682" s="97"/>
      <c r="C1682" s="97"/>
      <c r="D1682" s="101"/>
      <c r="E1682" s="98"/>
      <c r="F1682" s="101"/>
      <c r="G1682" s="101"/>
      <c r="H1682" s="101"/>
      <c r="I1682" s="362"/>
      <c r="J1682" s="362"/>
      <c r="K1682" s="559">
        <f t="shared" si="42"/>
        <v>0</v>
      </c>
      <c r="L1682" s="362"/>
      <c r="M1682" s="361"/>
      <c r="N1682" s="363"/>
      <c r="O1682" s="364"/>
      <c r="P1682" s="365"/>
      <c r="Q1682" s="499"/>
      <c r="R1682" s="506"/>
    </row>
    <row r="1683" spans="1:18" x14ac:dyDescent="0.25">
      <c r="A1683" s="97"/>
      <c r="B1683" s="97"/>
      <c r="C1683" s="97"/>
      <c r="D1683" s="101"/>
      <c r="E1683" s="98"/>
      <c r="F1683" s="101"/>
      <c r="G1683" s="101"/>
      <c r="H1683" s="101"/>
      <c r="I1683" s="362"/>
      <c r="J1683" s="362"/>
      <c r="K1683" s="559">
        <f t="shared" si="42"/>
        <v>0</v>
      </c>
      <c r="L1683" s="362"/>
      <c r="M1683" s="361"/>
      <c r="N1683" s="363"/>
      <c r="O1683" s="364"/>
      <c r="P1683" s="365"/>
      <c r="Q1683" s="499"/>
      <c r="R1683" s="506"/>
    </row>
    <row r="1684" spans="1:18" x14ac:dyDescent="0.25">
      <c r="A1684" s="97"/>
      <c r="B1684" s="97"/>
      <c r="C1684" s="97"/>
      <c r="D1684" s="101"/>
      <c r="E1684" s="98"/>
      <c r="F1684" s="101"/>
      <c r="G1684" s="101"/>
      <c r="H1684" s="101"/>
      <c r="I1684" s="362"/>
      <c r="J1684" s="362"/>
      <c r="K1684" s="559">
        <f t="shared" si="42"/>
        <v>0</v>
      </c>
      <c r="L1684" s="362"/>
      <c r="M1684" s="361"/>
      <c r="N1684" s="363"/>
      <c r="O1684" s="364"/>
      <c r="P1684" s="365"/>
      <c r="Q1684" s="499"/>
      <c r="R1684" s="506"/>
    </row>
    <row r="1685" spans="1:18" x14ac:dyDescent="0.25">
      <c r="A1685" s="97"/>
      <c r="B1685" s="97"/>
      <c r="C1685" s="97"/>
      <c r="D1685" s="101"/>
      <c r="E1685" s="98"/>
      <c r="F1685" s="101"/>
      <c r="G1685" s="101"/>
      <c r="H1685" s="101"/>
      <c r="I1685" s="362"/>
      <c r="J1685" s="362"/>
      <c r="K1685" s="559">
        <f t="shared" si="42"/>
        <v>0</v>
      </c>
      <c r="L1685" s="362"/>
      <c r="M1685" s="361"/>
      <c r="N1685" s="363"/>
      <c r="O1685" s="364"/>
      <c r="P1685" s="365"/>
      <c r="Q1685" s="499"/>
      <c r="R1685" s="506"/>
    </row>
    <row r="1686" spans="1:18" x14ac:dyDescent="0.25">
      <c r="A1686" s="97"/>
      <c r="B1686" s="97"/>
      <c r="C1686" s="97"/>
      <c r="D1686" s="101"/>
      <c r="E1686" s="98"/>
      <c r="F1686" s="101"/>
      <c r="G1686" s="101"/>
      <c r="H1686" s="101"/>
      <c r="I1686" s="362"/>
      <c r="J1686" s="362"/>
      <c r="K1686" s="559">
        <f t="shared" si="42"/>
        <v>0</v>
      </c>
      <c r="L1686" s="362"/>
      <c r="M1686" s="361"/>
      <c r="N1686" s="363"/>
      <c r="O1686" s="364"/>
      <c r="P1686" s="365"/>
      <c r="Q1686" s="499"/>
      <c r="R1686" s="506"/>
    </row>
    <row r="1687" spans="1:18" x14ac:dyDescent="0.25">
      <c r="A1687" s="97"/>
      <c r="B1687" s="97"/>
      <c r="C1687" s="97"/>
      <c r="D1687" s="101"/>
      <c r="E1687" s="98"/>
      <c r="F1687" s="101"/>
      <c r="G1687" s="101"/>
      <c r="H1687" s="101"/>
      <c r="I1687" s="362"/>
      <c r="J1687" s="362"/>
      <c r="K1687" s="559">
        <f t="shared" si="42"/>
        <v>0</v>
      </c>
      <c r="L1687" s="362"/>
      <c r="M1687" s="361"/>
      <c r="N1687" s="363"/>
      <c r="O1687" s="364"/>
      <c r="P1687" s="365"/>
      <c r="Q1687" s="499"/>
      <c r="R1687" s="506"/>
    </row>
    <row r="1688" spans="1:18" x14ac:dyDescent="0.25">
      <c r="A1688" s="97"/>
      <c r="B1688" s="97"/>
      <c r="C1688" s="97"/>
      <c r="D1688" s="101"/>
      <c r="E1688" s="98"/>
      <c r="F1688" s="101"/>
      <c r="G1688" s="101"/>
      <c r="H1688" s="101"/>
      <c r="I1688" s="362"/>
      <c r="J1688" s="362"/>
      <c r="K1688" s="559">
        <f t="shared" si="42"/>
        <v>0</v>
      </c>
      <c r="L1688" s="362"/>
      <c r="M1688" s="361"/>
      <c r="N1688" s="363"/>
      <c r="O1688" s="364"/>
      <c r="P1688" s="365"/>
      <c r="Q1688" s="499"/>
      <c r="R1688" s="506"/>
    </row>
    <row r="1689" spans="1:18" x14ac:dyDescent="0.25">
      <c r="A1689" s="97"/>
      <c r="B1689" s="97"/>
      <c r="C1689" s="97"/>
      <c r="D1689" s="101"/>
      <c r="E1689" s="98"/>
      <c r="F1689" s="101"/>
      <c r="G1689" s="101"/>
      <c r="H1689" s="101"/>
      <c r="I1689" s="362"/>
      <c r="J1689" s="362"/>
      <c r="K1689" s="559">
        <f t="shared" si="42"/>
        <v>0</v>
      </c>
      <c r="L1689" s="362"/>
      <c r="M1689" s="361"/>
      <c r="N1689" s="363"/>
      <c r="O1689" s="364"/>
      <c r="P1689" s="365"/>
      <c r="Q1689" s="499"/>
      <c r="R1689" s="506"/>
    </row>
    <row r="1690" spans="1:18" x14ac:dyDescent="0.25">
      <c r="A1690" s="97"/>
      <c r="B1690" s="97"/>
      <c r="C1690" s="97"/>
      <c r="D1690" s="101"/>
      <c r="E1690" s="98"/>
      <c r="F1690" s="101"/>
      <c r="G1690" s="101"/>
      <c r="H1690" s="101"/>
      <c r="I1690" s="362"/>
      <c r="J1690" s="362"/>
      <c r="K1690" s="559">
        <f t="shared" si="42"/>
        <v>0</v>
      </c>
      <c r="L1690" s="362"/>
      <c r="M1690" s="361"/>
      <c r="N1690" s="363"/>
      <c r="O1690" s="364"/>
      <c r="P1690" s="365"/>
      <c r="Q1690" s="499"/>
      <c r="R1690" s="506"/>
    </row>
    <row r="1691" spans="1:18" x14ac:dyDescent="0.25">
      <c r="A1691" s="97"/>
      <c r="B1691" s="97"/>
      <c r="C1691" s="97"/>
      <c r="D1691" s="101"/>
      <c r="E1691" s="98"/>
      <c r="F1691" s="101"/>
      <c r="G1691" s="101"/>
      <c r="H1691" s="101"/>
      <c r="I1691" s="362"/>
      <c r="J1691" s="362"/>
      <c r="K1691" s="559">
        <f t="shared" si="42"/>
        <v>0</v>
      </c>
      <c r="L1691" s="362"/>
      <c r="M1691" s="361"/>
      <c r="N1691" s="363"/>
      <c r="O1691" s="364"/>
      <c r="P1691" s="365"/>
      <c r="Q1691" s="499"/>
      <c r="R1691" s="506"/>
    </row>
    <row r="1692" spans="1:18" x14ac:dyDescent="0.25">
      <c r="A1692" s="97"/>
      <c r="B1692" s="97"/>
      <c r="C1692" s="97"/>
      <c r="D1692" s="101"/>
      <c r="E1692" s="98"/>
      <c r="F1692" s="101"/>
      <c r="G1692" s="101"/>
      <c r="H1692" s="101"/>
      <c r="I1692" s="362"/>
      <c r="J1692" s="362"/>
      <c r="K1692" s="559">
        <f t="shared" si="42"/>
        <v>0</v>
      </c>
      <c r="L1692" s="362"/>
      <c r="M1692" s="361"/>
      <c r="N1692" s="363"/>
      <c r="O1692" s="364"/>
      <c r="P1692" s="365"/>
      <c r="Q1692" s="499"/>
      <c r="R1692" s="506"/>
    </row>
    <row r="1693" spans="1:18" x14ac:dyDescent="0.25">
      <c r="A1693" s="97"/>
      <c r="B1693" s="97"/>
      <c r="C1693" s="97"/>
      <c r="D1693" s="101"/>
      <c r="E1693" s="98"/>
      <c r="F1693" s="101"/>
      <c r="G1693" s="101"/>
      <c r="H1693" s="101"/>
      <c r="I1693" s="362"/>
      <c r="J1693" s="362"/>
      <c r="K1693" s="559">
        <f t="shared" si="42"/>
        <v>0</v>
      </c>
      <c r="L1693" s="362"/>
      <c r="M1693" s="361"/>
      <c r="N1693" s="363"/>
      <c r="O1693" s="364"/>
      <c r="P1693" s="365"/>
      <c r="Q1693" s="499"/>
      <c r="R1693" s="506"/>
    </row>
    <row r="1694" spans="1:18" x14ac:dyDescent="0.25">
      <c r="A1694" s="97"/>
      <c r="B1694" s="97"/>
      <c r="C1694" s="97"/>
      <c r="D1694" s="101"/>
      <c r="E1694" s="98"/>
      <c r="F1694" s="101"/>
      <c r="G1694" s="101"/>
      <c r="H1694" s="101"/>
      <c r="I1694" s="362"/>
      <c r="J1694" s="362"/>
      <c r="K1694" s="559">
        <f t="shared" si="42"/>
        <v>0</v>
      </c>
      <c r="L1694" s="362"/>
      <c r="M1694" s="361"/>
      <c r="N1694" s="363"/>
      <c r="O1694" s="364"/>
      <c r="P1694" s="365"/>
      <c r="Q1694" s="499"/>
      <c r="R1694" s="506"/>
    </row>
    <row r="1695" spans="1:18" x14ac:dyDescent="0.25">
      <c r="A1695" s="97"/>
      <c r="B1695" s="97"/>
      <c r="C1695" s="97"/>
      <c r="D1695" s="101"/>
      <c r="E1695" s="98"/>
      <c r="F1695" s="101"/>
      <c r="G1695" s="101"/>
      <c r="H1695" s="101"/>
      <c r="I1695" s="362"/>
      <c r="J1695" s="362"/>
      <c r="K1695" s="559">
        <f t="shared" si="42"/>
        <v>0</v>
      </c>
      <c r="L1695" s="362"/>
      <c r="M1695" s="361"/>
      <c r="N1695" s="363"/>
      <c r="O1695" s="364"/>
      <c r="P1695" s="365"/>
      <c r="Q1695" s="499"/>
      <c r="R1695" s="506"/>
    </row>
    <row r="1696" spans="1:18" x14ac:dyDescent="0.25">
      <c r="A1696" s="97"/>
      <c r="B1696" s="97"/>
      <c r="C1696" s="97"/>
      <c r="D1696" s="101"/>
      <c r="E1696" s="98"/>
      <c r="F1696" s="101"/>
      <c r="G1696" s="101"/>
      <c r="H1696" s="101"/>
      <c r="I1696" s="362"/>
      <c r="J1696" s="362"/>
      <c r="K1696" s="559">
        <f t="shared" si="42"/>
        <v>0</v>
      </c>
      <c r="L1696" s="362"/>
      <c r="M1696" s="361"/>
      <c r="N1696" s="363"/>
      <c r="O1696" s="364"/>
      <c r="P1696" s="365"/>
      <c r="Q1696" s="499"/>
      <c r="R1696" s="506"/>
    </row>
    <row r="1697" spans="1:18" x14ac:dyDescent="0.25">
      <c r="A1697" s="97"/>
      <c r="B1697" s="97"/>
      <c r="C1697" s="97"/>
      <c r="D1697" s="101"/>
      <c r="E1697" s="98"/>
      <c r="F1697" s="101"/>
      <c r="G1697" s="101"/>
      <c r="H1697" s="101"/>
      <c r="I1697" s="362"/>
      <c r="J1697" s="362"/>
      <c r="K1697" s="559">
        <f t="shared" si="42"/>
        <v>0</v>
      </c>
      <c r="L1697" s="362"/>
      <c r="M1697" s="361"/>
      <c r="N1697" s="363"/>
      <c r="O1697" s="364"/>
      <c r="P1697" s="365"/>
      <c r="Q1697" s="499"/>
      <c r="R1697" s="506"/>
    </row>
    <row r="1698" spans="1:18" x14ac:dyDescent="0.25">
      <c r="A1698" s="97"/>
      <c r="B1698" s="97"/>
      <c r="C1698" s="97"/>
      <c r="D1698" s="101"/>
      <c r="E1698" s="98"/>
      <c r="F1698" s="101"/>
      <c r="G1698" s="101"/>
      <c r="H1698" s="101"/>
      <c r="I1698" s="362"/>
      <c r="J1698" s="362"/>
      <c r="K1698" s="559">
        <f t="shared" si="42"/>
        <v>0</v>
      </c>
      <c r="L1698" s="362"/>
      <c r="M1698" s="361"/>
      <c r="N1698" s="363"/>
      <c r="O1698" s="364"/>
      <c r="P1698" s="365"/>
      <c r="Q1698" s="499"/>
      <c r="R1698" s="506"/>
    </row>
    <row r="1699" spans="1:18" x14ac:dyDescent="0.25">
      <c r="A1699" s="97"/>
      <c r="B1699" s="97"/>
      <c r="C1699" s="97"/>
      <c r="D1699" s="101"/>
      <c r="E1699" s="98"/>
      <c r="F1699" s="101"/>
      <c r="G1699" s="101"/>
      <c r="H1699" s="101"/>
      <c r="I1699" s="362"/>
      <c r="J1699" s="362"/>
      <c r="K1699" s="559">
        <f t="shared" si="42"/>
        <v>0</v>
      </c>
      <c r="L1699" s="362"/>
      <c r="M1699" s="361"/>
      <c r="N1699" s="363"/>
      <c r="O1699" s="364"/>
      <c r="P1699" s="365"/>
      <c r="Q1699" s="499"/>
      <c r="R1699" s="506"/>
    </row>
    <row r="1700" spans="1:18" x14ac:dyDescent="0.25">
      <c r="A1700" s="97"/>
      <c r="B1700" s="97"/>
      <c r="C1700" s="97"/>
      <c r="D1700" s="101"/>
      <c r="E1700" s="98"/>
      <c r="F1700" s="101"/>
      <c r="G1700" s="101"/>
      <c r="H1700" s="101"/>
      <c r="I1700" s="362"/>
      <c r="J1700" s="362"/>
      <c r="K1700" s="559">
        <f t="shared" si="42"/>
        <v>0</v>
      </c>
      <c r="L1700" s="362"/>
      <c r="M1700" s="361"/>
      <c r="N1700" s="363"/>
      <c r="O1700" s="364"/>
      <c r="P1700" s="365"/>
      <c r="Q1700" s="499"/>
      <c r="R1700" s="506"/>
    </row>
    <row r="1701" spans="1:18" x14ac:dyDescent="0.25">
      <c r="A1701" s="97"/>
      <c r="B1701" s="97"/>
      <c r="C1701" s="97"/>
      <c r="D1701" s="101"/>
      <c r="E1701" s="98"/>
      <c r="F1701" s="101"/>
      <c r="G1701" s="101"/>
      <c r="H1701" s="101"/>
      <c r="I1701" s="362"/>
      <c r="J1701" s="362"/>
      <c r="K1701" s="559">
        <f t="shared" si="42"/>
        <v>0</v>
      </c>
      <c r="L1701" s="362"/>
      <c r="M1701" s="361"/>
      <c r="N1701" s="363"/>
      <c r="O1701" s="364"/>
      <c r="P1701" s="365"/>
      <c r="Q1701" s="499"/>
      <c r="R1701" s="506"/>
    </row>
    <row r="1702" spans="1:18" x14ac:dyDescent="0.25">
      <c r="A1702" s="97"/>
      <c r="B1702" s="97"/>
      <c r="C1702" s="97"/>
      <c r="D1702" s="101"/>
      <c r="E1702" s="98"/>
      <c r="F1702" s="101"/>
      <c r="G1702" s="101"/>
      <c r="H1702" s="101"/>
      <c r="I1702" s="362"/>
      <c r="J1702" s="362"/>
      <c r="K1702" s="559">
        <f t="shared" si="42"/>
        <v>0</v>
      </c>
      <c r="L1702" s="362"/>
      <c r="M1702" s="361"/>
      <c r="N1702" s="363"/>
      <c r="O1702" s="364"/>
      <c r="P1702" s="365"/>
      <c r="Q1702" s="499"/>
      <c r="R1702" s="506"/>
    </row>
    <row r="1703" spans="1:18" x14ac:dyDescent="0.25">
      <c r="A1703" s="97"/>
      <c r="B1703" s="97"/>
      <c r="C1703" s="97"/>
      <c r="D1703" s="101"/>
      <c r="E1703" s="98"/>
      <c r="F1703" s="101"/>
      <c r="G1703" s="101"/>
      <c r="H1703" s="101"/>
      <c r="I1703" s="362"/>
      <c r="J1703" s="362"/>
      <c r="K1703" s="559">
        <f t="shared" si="42"/>
        <v>0</v>
      </c>
      <c r="L1703" s="362"/>
      <c r="M1703" s="361"/>
      <c r="N1703" s="363"/>
      <c r="O1703" s="364"/>
      <c r="P1703" s="365"/>
      <c r="Q1703" s="499"/>
      <c r="R1703" s="506"/>
    </row>
    <row r="1704" spans="1:18" x14ac:dyDescent="0.25">
      <c r="A1704" s="97"/>
      <c r="B1704" s="97"/>
      <c r="C1704" s="97"/>
      <c r="D1704" s="101"/>
      <c r="E1704" s="98"/>
      <c r="F1704" s="101"/>
      <c r="G1704" s="101"/>
      <c r="H1704" s="101"/>
      <c r="I1704" s="362"/>
      <c r="J1704" s="362"/>
      <c r="K1704" s="559">
        <f t="shared" si="42"/>
        <v>0</v>
      </c>
      <c r="L1704" s="362"/>
      <c r="M1704" s="361"/>
      <c r="N1704" s="363"/>
      <c r="O1704" s="364"/>
      <c r="P1704" s="365"/>
      <c r="Q1704" s="499"/>
      <c r="R1704" s="506"/>
    </row>
    <row r="1705" spans="1:18" x14ac:dyDescent="0.25">
      <c r="A1705" s="97"/>
      <c r="B1705" s="97"/>
      <c r="C1705" s="97"/>
      <c r="D1705" s="101"/>
      <c r="E1705" s="98"/>
      <c r="F1705" s="101"/>
      <c r="G1705" s="101"/>
      <c r="H1705" s="101"/>
      <c r="I1705" s="362"/>
      <c r="J1705" s="362"/>
      <c r="K1705" s="559">
        <f t="shared" si="42"/>
        <v>0</v>
      </c>
      <c r="L1705" s="362"/>
      <c r="M1705" s="361"/>
      <c r="N1705" s="363"/>
      <c r="O1705" s="364"/>
      <c r="P1705" s="365"/>
      <c r="Q1705" s="499"/>
      <c r="R1705" s="506"/>
    </row>
    <row r="1706" spans="1:18" x14ac:dyDescent="0.25">
      <c r="A1706" s="97"/>
      <c r="B1706" s="97"/>
      <c r="C1706" s="97"/>
      <c r="D1706" s="101"/>
      <c r="E1706" s="98"/>
      <c r="F1706" s="101"/>
      <c r="G1706" s="101"/>
      <c r="H1706" s="101"/>
      <c r="I1706" s="362"/>
      <c r="J1706" s="362"/>
      <c r="K1706" s="559">
        <f t="shared" si="42"/>
        <v>0</v>
      </c>
      <c r="L1706" s="362"/>
      <c r="M1706" s="361"/>
      <c r="N1706" s="363"/>
      <c r="O1706" s="364"/>
      <c r="P1706" s="365"/>
      <c r="Q1706" s="499"/>
      <c r="R1706" s="506"/>
    </row>
    <row r="1707" spans="1:18" x14ac:dyDescent="0.25">
      <c r="A1707" s="97"/>
      <c r="B1707" s="97"/>
      <c r="C1707" s="97"/>
      <c r="D1707" s="101"/>
      <c r="E1707" s="98"/>
      <c r="F1707" s="101"/>
      <c r="G1707" s="101"/>
      <c r="H1707" s="101"/>
      <c r="I1707" s="362"/>
      <c r="J1707" s="362"/>
      <c r="K1707" s="559">
        <f t="shared" si="42"/>
        <v>0</v>
      </c>
      <c r="L1707" s="362"/>
      <c r="M1707" s="361"/>
      <c r="N1707" s="363"/>
      <c r="O1707" s="364"/>
      <c r="P1707" s="365"/>
      <c r="Q1707" s="499"/>
      <c r="R1707" s="506"/>
    </row>
    <row r="1708" spans="1:18" x14ac:dyDescent="0.25">
      <c r="A1708" s="97"/>
      <c r="B1708" s="97"/>
      <c r="C1708" s="97"/>
      <c r="D1708" s="101"/>
      <c r="E1708" s="98"/>
      <c r="F1708" s="101"/>
      <c r="G1708" s="101"/>
      <c r="H1708" s="101"/>
      <c r="I1708" s="362"/>
      <c r="J1708" s="362"/>
      <c r="K1708" s="559">
        <f t="shared" si="42"/>
        <v>0</v>
      </c>
      <c r="L1708" s="362"/>
      <c r="M1708" s="361"/>
      <c r="N1708" s="363"/>
      <c r="O1708" s="364"/>
      <c r="P1708" s="365"/>
      <c r="Q1708" s="499"/>
      <c r="R1708" s="506"/>
    </row>
    <row r="1709" spans="1:18" x14ac:dyDescent="0.25">
      <c r="A1709" s="97"/>
      <c r="B1709" s="97"/>
      <c r="C1709" s="97"/>
      <c r="D1709" s="101"/>
      <c r="E1709" s="98"/>
      <c r="F1709" s="101"/>
      <c r="G1709" s="101"/>
      <c r="H1709" s="101"/>
      <c r="I1709" s="362"/>
      <c r="J1709" s="362"/>
      <c r="K1709" s="559">
        <f t="shared" si="42"/>
        <v>0</v>
      </c>
      <c r="L1709" s="362"/>
      <c r="M1709" s="361"/>
      <c r="N1709" s="363"/>
      <c r="O1709" s="364"/>
      <c r="P1709" s="365"/>
      <c r="Q1709" s="499"/>
      <c r="R1709" s="506"/>
    </row>
    <row r="1710" spans="1:18" x14ac:dyDescent="0.25">
      <c r="A1710" s="97"/>
      <c r="B1710" s="97"/>
      <c r="C1710" s="97"/>
      <c r="D1710" s="101"/>
      <c r="E1710" s="98"/>
      <c r="F1710" s="101"/>
      <c r="G1710" s="101"/>
      <c r="H1710" s="101"/>
      <c r="I1710" s="362"/>
      <c r="J1710" s="362"/>
      <c r="K1710" s="559">
        <f t="shared" si="42"/>
        <v>0</v>
      </c>
      <c r="L1710" s="362"/>
      <c r="M1710" s="361"/>
      <c r="N1710" s="363"/>
      <c r="O1710" s="364"/>
      <c r="P1710" s="365"/>
      <c r="Q1710" s="499"/>
      <c r="R1710" s="506"/>
    </row>
    <row r="1711" spans="1:18" x14ac:dyDescent="0.25">
      <c r="A1711" s="97"/>
      <c r="B1711" s="97"/>
      <c r="C1711" s="97"/>
      <c r="D1711" s="101"/>
      <c r="E1711" s="98"/>
      <c r="F1711" s="101"/>
      <c r="G1711" s="101"/>
      <c r="H1711" s="101"/>
      <c r="I1711" s="362"/>
      <c r="J1711" s="362"/>
      <c r="K1711" s="559">
        <f t="shared" si="42"/>
        <v>0</v>
      </c>
      <c r="L1711" s="362"/>
      <c r="M1711" s="361"/>
      <c r="N1711" s="363"/>
      <c r="O1711" s="364"/>
      <c r="P1711" s="365"/>
      <c r="Q1711" s="499"/>
      <c r="R1711" s="506"/>
    </row>
    <row r="1712" spans="1:18" x14ac:dyDescent="0.25">
      <c r="A1712" s="97"/>
      <c r="B1712" s="97"/>
      <c r="C1712" s="97"/>
      <c r="D1712" s="101"/>
      <c r="E1712" s="98"/>
      <c r="F1712" s="101"/>
      <c r="G1712" s="101"/>
      <c r="H1712" s="101"/>
      <c r="I1712" s="362"/>
      <c r="J1712" s="362"/>
      <c r="K1712" s="559">
        <f t="shared" si="42"/>
        <v>0</v>
      </c>
      <c r="L1712" s="362"/>
      <c r="M1712" s="361"/>
      <c r="N1712" s="363"/>
      <c r="O1712" s="364"/>
      <c r="P1712" s="365"/>
      <c r="Q1712" s="499"/>
      <c r="R1712" s="506"/>
    </row>
    <row r="1713" spans="1:18" x14ac:dyDescent="0.25">
      <c r="A1713" s="97"/>
      <c r="B1713" s="97"/>
      <c r="C1713" s="97"/>
      <c r="D1713" s="101"/>
      <c r="E1713" s="98"/>
      <c r="F1713" s="101"/>
      <c r="G1713" s="101"/>
      <c r="H1713" s="101"/>
      <c r="I1713" s="362"/>
      <c r="J1713" s="362"/>
      <c r="K1713" s="559">
        <f t="shared" si="42"/>
        <v>0</v>
      </c>
      <c r="L1713" s="362"/>
      <c r="M1713" s="361"/>
      <c r="N1713" s="363"/>
      <c r="O1713" s="364"/>
      <c r="P1713" s="365"/>
      <c r="Q1713" s="499"/>
      <c r="R1713" s="506"/>
    </row>
    <row r="1714" spans="1:18" x14ac:dyDescent="0.25">
      <c r="A1714" s="97"/>
      <c r="B1714" s="97"/>
      <c r="C1714" s="97"/>
      <c r="D1714" s="101"/>
      <c r="E1714" s="98"/>
      <c r="F1714" s="101"/>
      <c r="G1714" s="101"/>
      <c r="H1714" s="101"/>
      <c r="I1714" s="362"/>
      <c r="J1714" s="362"/>
      <c r="K1714" s="559">
        <f t="shared" si="42"/>
        <v>0</v>
      </c>
      <c r="L1714" s="362"/>
      <c r="M1714" s="361"/>
      <c r="N1714" s="363"/>
      <c r="O1714" s="364"/>
      <c r="P1714" s="365"/>
      <c r="Q1714" s="499"/>
      <c r="R1714" s="506"/>
    </row>
    <row r="1715" spans="1:18" x14ac:dyDescent="0.25">
      <c r="A1715" s="97"/>
      <c r="B1715" s="97"/>
      <c r="C1715" s="97"/>
      <c r="D1715" s="101"/>
      <c r="E1715" s="98"/>
      <c r="F1715" s="101"/>
      <c r="G1715" s="101"/>
      <c r="H1715" s="101"/>
      <c r="I1715" s="362"/>
      <c r="J1715" s="362"/>
      <c r="K1715" s="559">
        <f t="shared" si="42"/>
        <v>0</v>
      </c>
      <c r="L1715" s="362"/>
      <c r="M1715" s="361"/>
      <c r="N1715" s="363"/>
      <c r="O1715" s="364"/>
      <c r="P1715" s="365"/>
      <c r="Q1715" s="499"/>
      <c r="R1715" s="506"/>
    </row>
    <row r="1716" spans="1:18" x14ac:dyDescent="0.25">
      <c r="A1716" s="97"/>
      <c r="B1716" s="97"/>
      <c r="C1716" s="97"/>
      <c r="D1716" s="101"/>
      <c r="E1716" s="98"/>
      <c r="F1716" s="101"/>
      <c r="G1716" s="101"/>
      <c r="H1716" s="101"/>
      <c r="I1716" s="362"/>
      <c r="J1716" s="362"/>
      <c r="K1716" s="559">
        <f t="shared" si="42"/>
        <v>0</v>
      </c>
      <c r="L1716" s="362"/>
      <c r="M1716" s="361"/>
      <c r="N1716" s="363"/>
      <c r="O1716" s="364"/>
      <c r="P1716" s="365"/>
      <c r="Q1716" s="499"/>
      <c r="R1716" s="506"/>
    </row>
    <row r="1717" spans="1:18" x14ac:dyDescent="0.25">
      <c r="A1717" s="97"/>
      <c r="B1717" s="97"/>
      <c r="C1717" s="97"/>
      <c r="D1717" s="101"/>
      <c r="E1717" s="98"/>
      <c r="F1717" s="101"/>
      <c r="G1717" s="101"/>
      <c r="H1717" s="101"/>
      <c r="I1717" s="362"/>
      <c r="J1717" s="362"/>
      <c r="K1717" s="559">
        <f t="shared" si="42"/>
        <v>0</v>
      </c>
      <c r="L1717" s="362"/>
      <c r="M1717" s="361"/>
      <c r="N1717" s="363"/>
      <c r="O1717" s="364"/>
      <c r="P1717" s="365"/>
      <c r="Q1717" s="499"/>
      <c r="R1717" s="506"/>
    </row>
    <row r="1718" spans="1:18" x14ac:dyDescent="0.25">
      <c r="A1718" s="97"/>
      <c r="B1718" s="97"/>
      <c r="C1718" s="97"/>
      <c r="D1718" s="101"/>
      <c r="E1718" s="98"/>
      <c r="F1718" s="101"/>
      <c r="G1718" s="101"/>
      <c r="H1718" s="101"/>
      <c r="I1718" s="362"/>
      <c r="J1718" s="362"/>
      <c r="K1718" s="559">
        <f t="shared" si="42"/>
        <v>0</v>
      </c>
      <c r="L1718" s="362"/>
      <c r="M1718" s="361"/>
      <c r="N1718" s="363"/>
      <c r="O1718" s="364"/>
      <c r="P1718" s="365"/>
      <c r="Q1718" s="499"/>
      <c r="R1718" s="506"/>
    </row>
    <row r="1719" spans="1:18" x14ac:dyDescent="0.25">
      <c r="A1719" s="97"/>
      <c r="B1719" s="97"/>
      <c r="C1719" s="97"/>
      <c r="D1719" s="101"/>
      <c r="E1719" s="98"/>
      <c r="F1719" s="101"/>
      <c r="G1719" s="101"/>
      <c r="H1719" s="101"/>
      <c r="I1719" s="362"/>
      <c r="J1719" s="362"/>
      <c r="K1719" s="559">
        <f t="shared" si="42"/>
        <v>0</v>
      </c>
      <c r="L1719" s="362"/>
      <c r="M1719" s="361"/>
      <c r="N1719" s="363"/>
      <c r="O1719" s="364"/>
      <c r="P1719" s="365"/>
      <c r="Q1719" s="499"/>
      <c r="R1719" s="506"/>
    </row>
    <row r="1720" spans="1:18" x14ac:dyDescent="0.25">
      <c r="A1720" s="97"/>
      <c r="B1720" s="97"/>
      <c r="C1720" s="97"/>
      <c r="D1720" s="101"/>
      <c r="E1720" s="98"/>
      <c r="F1720" s="101"/>
      <c r="G1720" s="101"/>
      <c r="H1720" s="101"/>
      <c r="I1720" s="362"/>
      <c r="J1720" s="362"/>
      <c r="K1720" s="559">
        <f t="shared" si="42"/>
        <v>0</v>
      </c>
      <c r="L1720" s="362"/>
      <c r="M1720" s="361"/>
      <c r="N1720" s="363"/>
      <c r="O1720" s="364"/>
      <c r="P1720" s="365"/>
      <c r="Q1720" s="499"/>
      <c r="R1720" s="506"/>
    </row>
    <row r="1721" spans="1:18" x14ac:dyDescent="0.25">
      <c r="A1721" s="97"/>
      <c r="B1721" s="97"/>
      <c r="C1721" s="97"/>
      <c r="D1721" s="101"/>
      <c r="E1721" s="98"/>
      <c r="F1721" s="101"/>
      <c r="G1721" s="101"/>
      <c r="H1721" s="101"/>
      <c r="I1721" s="362"/>
      <c r="J1721" s="362"/>
      <c r="K1721" s="559">
        <f t="shared" si="42"/>
        <v>0</v>
      </c>
      <c r="L1721" s="362"/>
      <c r="M1721" s="361"/>
      <c r="N1721" s="363"/>
      <c r="O1721" s="364"/>
      <c r="P1721" s="365"/>
      <c r="Q1721" s="499"/>
      <c r="R1721" s="506"/>
    </row>
    <row r="1722" spans="1:18" x14ac:dyDescent="0.25">
      <c r="A1722" s="97"/>
      <c r="B1722" s="97"/>
      <c r="C1722" s="97"/>
      <c r="D1722" s="101"/>
      <c r="E1722" s="98"/>
      <c r="F1722" s="101"/>
      <c r="G1722" s="101"/>
      <c r="H1722" s="101"/>
      <c r="I1722" s="362"/>
      <c r="J1722" s="362"/>
      <c r="K1722" s="559">
        <f t="shared" si="42"/>
        <v>0</v>
      </c>
      <c r="L1722" s="362"/>
      <c r="M1722" s="361"/>
      <c r="N1722" s="363"/>
      <c r="O1722" s="364"/>
      <c r="P1722" s="365"/>
      <c r="Q1722" s="499"/>
      <c r="R1722" s="506"/>
    </row>
    <row r="1723" spans="1:18" x14ac:dyDescent="0.25">
      <c r="A1723" s="97"/>
      <c r="B1723" s="97"/>
      <c r="C1723" s="97"/>
      <c r="D1723" s="101"/>
      <c r="E1723" s="98"/>
      <c r="F1723" s="101"/>
      <c r="G1723" s="101"/>
      <c r="H1723" s="101"/>
      <c r="I1723" s="362"/>
      <c r="J1723" s="362"/>
      <c r="K1723" s="559">
        <f t="shared" si="42"/>
        <v>0</v>
      </c>
      <c r="L1723" s="362"/>
      <c r="M1723" s="361"/>
      <c r="N1723" s="363"/>
      <c r="O1723" s="364"/>
      <c r="P1723" s="365"/>
      <c r="Q1723" s="499"/>
      <c r="R1723" s="506"/>
    </row>
    <row r="1724" spans="1:18" x14ac:dyDescent="0.25">
      <c r="A1724" s="97"/>
      <c r="B1724" s="97"/>
      <c r="C1724" s="97"/>
      <c r="D1724" s="101"/>
      <c r="E1724" s="98"/>
      <c r="F1724" s="101"/>
      <c r="G1724" s="101"/>
      <c r="H1724" s="101"/>
      <c r="I1724" s="362"/>
      <c r="J1724" s="362"/>
      <c r="K1724" s="559">
        <f t="shared" si="42"/>
        <v>0</v>
      </c>
      <c r="L1724" s="362"/>
      <c r="M1724" s="361"/>
      <c r="N1724" s="363"/>
      <c r="O1724" s="364"/>
      <c r="P1724" s="365"/>
      <c r="Q1724" s="499"/>
      <c r="R1724" s="506"/>
    </row>
    <row r="1725" spans="1:18" x14ac:dyDescent="0.25">
      <c r="A1725" s="97"/>
      <c r="B1725" s="97"/>
      <c r="C1725" s="97"/>
      <c r="D1725" s="101"/>
      <c r="E1725" s="98"/>
      <c r="F1725" s="101"/>
      <c r="G1725" s="101"/>
      <c r="H1725" s="101"/>
      <c r="I1725" s="362"/>
      <c r="J1725" s="362"/>
      <c r="K1725" s="559">
        <f t="shared" si="42"/>
        <v>0</v>
      </c>
      <c r="L1725" s="362"/>
      <c r="M1725" s="361"/>
      <c r="N1725" s="363"/>
      <c r="O1725" s="364"/>
      <c r="P1725" s="365"/>
      <c r="Q1725" s="499"/>
      <c r="R1725" s="506"/>
    </row>
    <row r="1726" spans="1:18" x14ac:dyDescent="0.25">
      <c r="A1726" s="97"/>
      <c r="B1726" s="97"/>
      <c r="C1726" s="97"/>
      <c r="D1726" s="101"/>
      <c r="E1726" s="98"/>
      <c r="F1726" s="101"/>
      <c r="G1726" s="101"/>
      <c r="H1726" s="101"/>
      <c r="I1726" s="362"/>
      <c r="J1726" s="362"/>
      <c r="K1726" s="559">
        <f t="shared" si="42"/>
        <v>0</v>
      </c>
      <c r="L1726" s="362"/>
      <c r="M1726" s="361"/>
      <c r="N1726" s="363"/>
      <c r="O1726" s="364"/>
      <c r="P1726" s="365"/>
      <c r="Q1726" s="499"/>
      <c r="R1726" s="506"/>
    </row>
    <row r="1727" spans="1:18" x14ac:dyDescent="0.25">
      <c r="A1727" s="97"/>
      <c r="B1727" s="97"/>
      <c r="C1727" s="97"/>
      <c r="D1727" s="101"/>
      <c r="E1727" s="98"/>
      <c r="F1727" s="101"/>
      <c r="G1727" s="101"/>
      <c r="H1727" s="101"/>
      <c r="I1727" s="362"/>
      <c r="J1727" s="362"/>
      <c r="K1727" s="559">
        <f t="shared" si="42"/>
        <v>0</v>
      </c>
      <c r="L1727" s="362"/>
      <c r="M1727" s="361"/>
      <c r="N1727" s="363"/>
      <c r="O1727" s="364"/>
      <c r="P1727" s="365"/>
      <c r="Q1727" s="499"/>
      <c r="R1727" s="506"/>
    </row>
    <row r="1728" spans="1:18" x14ac:dyDescent="0.25">
      <c r="A1728" s="97"/>
      <c r="B1728" s="97"/>
      <c r="C1728" s="97"/>
      <c r="D1728" s="101"/>
      <c r="E1728" s="98"/>
      <c r="F1728" s="101"/>
      <c r="G1728" s="101"/>
      <c r="H1728" s="101"/>
      <c r="I1728" s="362"/>
      <c r="J1728" s="362"/>
      <c r="K1728" s="559">
        <f t="shared" si="42"/>
        <v>0</v>
      </c>
      <c r="L1728" s="362"/>
      <c r="M1728" s="361"/>
      <c r="N1728" s="363"/>
      <c r="O1728" s="364"/>
      <c r="P1728" s="365"/>
      <c r="Q1728" s="499"/>
      <c r="R1728" s="506"/>
    </row>
    <row r="1729" spans="1:18" x14ac:dyDescent="0.25">
      <c r="A1729" s="97"/>
      <c r="B1729" s="97"/>
      <c r="C1729" s="97"/>
      <c r="D1729" s="101"/>
      <c r="E1729" s="98"/>
      <c r="F1729" s="101"/>
      <c r="G1729" s="101"/>
      <c r="H1729" s="101"/>
      <c r="I1729" s="362"/>
      <c r="J1729" s="362"/>
      <c r="K1729" s="559">
        <f t="shared" si="42"/>
        <v>0</v>
      </c>
      <c r="L1729" s="362"/>
      <c r="M1729" s="361"/>
      <c r="N1729" s="363"/>
      <c r="O1729" s="364"/>
      <c r="P1729" s="365"/>
      <c r="Q1729" s="499"/>
      <c r="R1729" s="506"/>
    </row>
    <row r="1730" spans="1:18" x14ac:dyDescent="0.25">
      <c r="A1730" s="97"/>
      <c r="B1730" s="97"/>
      <c r="C1730" s="97"/>
      <c r="D1730" s="101"/>
      <c r="E1730" s="98"/>
      <c r="F1730" s="101"/>
      <c r="G1730" s="101"/>
      <c r="H1730" s="101"/>
      <c r="I1730" s="362"/>
      <c r="J1730" s="362"/>
      <c r="K1730" s="559">
        <f t="shared" si="42"/>
        <v>0</v>
      </c>
      <c r="L1730" s="362"/>
      <c r="M1730" s="361"/>
      <c r="N1730" s="363"/>
      <c r="O1730" s="364"/>
      <c r="P1730" s="365"/>
      <c r="Q1730" s="499"/>
      <c r="R1730" s="506"/>
    </row>
    <row r="1731" spans="1:18" x14ac:dyDescent="0.25">
      <c r="A1731" s="97"/>
      <c r="B1731" s="97"/>
      <c r="C1731" s="97"/>
      <c r="D1731" s="101"/>
      <c r="E1731" s="98"/>
      <c r="F1731" s="101"/>
      <c r="G1731" s="101"/>
      <c r="H1731" s="101"/>
      <c r="I1731" s="362"/>
      <c r="J1731" s="362"/>
      <c r="K1731" s="559">
        <f t="shared" si="42"/>
        <v>0</v>
      </c>
      <c r="L1731" s="362"/>
      <c r="M1731" s="361"/>
      <c r="N1731" s="363"/>
      <c r="O1731" s="364"/>
      <c r="P1731" s="365"/>
      <c r="Q1731" s="499"/>
      <c r="R1731" s="506"/>
    </row>
    <row r="1732" spans="1:18" x14ac:dyDescent="0.25">
      <c r="A1732" s="97"/>
      <c r="B1732" s="97"/>
      <c r="C1732" s="97"/>
      <c r="D1732" s="101"/>
      <c r="E1732" s="98"/>
      <c r="F1732" s="101"/>
      <c r="G1732" s="101"/>
      <c r="H1732" s="101"/>
      <c r="I1732" s="362"/>
      <c r="J1732" s="362"/>
      <c r="K1732" s="559">
        <f t="shared" si="42"/>
        <v>0</v>
      </c>
      <c r="L1732" s="362"/>
      <c r="M1732" s="361"/>
      <c r="N1732" s="363"/>
      <c r="O1732" s="364"/>
      <c r="P1732" s="365"/>
      <c r="Q1732" s="499"/>
      <c r="R1732" s="506"/>
    </row>
    <row r="1733" spans="1:18" x14ac:dyDescent="0.25">
      <c r="A1733" s="97"/>
      <c r="B1733" s="97"/>
      <c r="C1733" s="97"/>
      <c r="D1733" s="101"/>
      <c r="E1733" s="98"/>
      <c r="F1733" s="101"/>
      <c r="G1733" s="101"/>
      <c r="H1733" s="101"/>
      <c r="I1733" s="362"/>
      <c r="J1733" s="362"/>
      <c r="K1733" s="559">
        <f t="shared" si="42"/>
        <v>0</v>
      </c>
      <c r="L1733" s="362"/>
      <c r="M1733" s="361"/>
      <c r="N1733" s="363"/>
      <c r="O1733" s="364"/>
      <c r="P1733" s="365"/>
      <c r="Q1733" s="499"/>
      <c r="R1733" s="506"/>
    </row>
    <row r="1734" spans="1:18" x14ac:dyDescent="0.25">
      <c r="A1734" s="97"/>
      <c r="B1734" s="97"/>
      <c r="C1734" s="97"/>
      <c r="D1734" s="101"/>
      <c r="E1734" s="98"/>
      <c r="F1734" s="101"/>
      <c r="G1734" s="101"/>
      <c r="H1734" s="101"/>
      <c r="I1734" s="362"/>
      <c r="J1734" s="362"/>
      <c r="K1734" s="559">
        <f t="shared" si="42"/>
        <v>0</v>
      </c>
      <c r="L1734" s="362"/>
      <c r="M1734" s="361"/>
      <c r="N1734" s="363"/>
      <c r="O1734" s="364"/>
      <c r="P1734" s="365"/>
      <c r="Q1734" s="499"/>
      <c r="R1734" s="506"/>
    </row>
    <row r="1735" spans="1:18" x14ac:dyDescent="0.25">
      <c r="A1735" s="97"/>
      <c r="B1735" s="97"/>
      <c r="C1735" s="97"/>
      <c r="D1735" s="101"/>
      <c r="E1735" s="98"/>
      <c r="F1735" s="101"/>
      <c r="G1735" s="101"/>
      <c r="H1735" s="101"/>
      <c r="I1735" s="362"/>
      <c r="J1735" s="362"/>
      <c r="K1735" s="559">
        <f t="shared" si="42"/>
        <v>0</v>
      </c>
      <c r="L1735" s="362"/>
      <c r="M1735" s="361"/>
      <c r="N1735" s="363"/>
      <c r="O1735" s="364"/>
      <c r="P1735" s="365"/>
      <c r="Q1735" s="499"/>
      <c r="R1735" s="506"/>
    </row>
    <row r="1736" spans="1:18" x14ac:dyDescent="0.25">
      <c r="A1736" s="97"/>
      <c r="B1736" s="97"/>
      <c r="C1736" s="97"/>
      <c r="D1736" s="101"/>
      <c r="E1736" s="98"/>
      <c r="F1736" s="101"/>
      <c r="G1736" s="101"/>
      <c r="H1736" s="101"/>
      <c r="I1736" s="362"/>
      <c r="J1736" s="362"/>
      <c r="K1736" s="559">
        <f t="shared" si="42"/>
        <v>0</v>
      </c>
      <c r="L1736" s="362"/>
      <c r="M1736" s="361"/>
      <c r="N1736" s="363"/>
      <c r="O1736" s="364"/>
      <c r="P1736" s="365"/>
      <c r="Q1736" s="499"/>
      <c r="R1736" s="506"/>
    </row>
    <row r="1737" spans="1:18" x14ac:dyDescent="0.25">
      <c r="A1737" s="97"/>
      <c r="B1737" s="97"/>
      <c r="C1737" s="97"/>
      <c r="D1737" s="101"/>
      <c r="E1737" s="98"/>
      <c r="F1737" s="101"/>
      <c r="G1737" s="101"/>
      <c r="H1737" s="101"/>
      <c r="I1737" s="362"/>
      <c r="J1737" s="362"/>
      <c r="K1737" s="559">
        <f t="shared" si="42"/>
        <v>0</v>
      </c>
      <c r="L1737" s="362"/>
      <c r="M1737" s="361"/>
      <c r="N1737" s="363"/>
      <c r="O1737" s="364"/>
      <c r="P1737" s="365"/>
      <c r="Q1737" s="499"/>
      <c r="R1737" s="506"/>
    </row>
    <row r="1738" spans="1:18" x14ac:dyDescent="0.25">
      <c r="A1738" s="97"/>
      <c r="B1738" s="97"/>
      <c r="C1738" s="97"/>
      <c r="D1738" s="101"/>
      <c r="E1738" s="98"/>
      <c r="F1738" s="101"/>
      <c r="G1738" s="101"/>
      <c r="H1738" s="101"/>
      <c r="I1738" s="362"/>
      <c r="J1738" s="362"/>
      <c r="K1738" s="559">
        <f t="shared" si="42"/>
        <v>0</v>
      </c>
      <c r="L1738" s="362"/>
      <c r="M1738" s="361"/>
      <c r="N1738" s="363"/>
      <c r="O1738" s="364"/>
      <c r="P1738" s="365"/>
      <c r="Q1738" s="499"/>
      <c r="R1738" s="506"/>
    </row>
    <row r="1739" spans="1:18" x14ac:dyDescent="0.25">
      <c r="A1739" s="97"/>
      <c r="B1739" s="97"/>
      <c r="C1739" s="97"/>
      <c r="D1739" s="101"/>
      <c r="E1739" s="98"/>
      <c r="F1739" s="101"/>
      <c r="G1739" s="101"/>
      <c r="H1739" s="101"/>
      <c r="I1739" s="362"/>
      <c r="J1739" s="362"/>
      <c r="K1739" s="559">
        <f t="shared" si="42"/>
        <v>0</v>
      </c>
      <c r="L1739" s="362"/>
      <c r="M1739" s="361"/>
      <c r="N1739" s="363"/>
      <c r="O1739" s="364"/>
      <c r="P1739" s="365"/>
      <c r="Q1739" s="499"/>
      <c r="R1739" s="506"/>
    </row>
    <row r="1740" spans="1:18" x14ac:dyDescent="0.25">
      <c r="A1740" s="97"/>
      <c r="B1740" s="97"/>
      <c r="C1740" s="97"/>
      <c r="D1740" s="101"/>
      <c r="E1740" s="98"/>
      <c r="F1740" s="101"/>
      <c r="G1740" s="101"/>
      <c r="H1740" s="101"/>
      <c r="I1740" s="362"/>
      <c r="J1740" s="362"/>
      <c r="K1740" s="559">
        <f t="shared" ref="K1740:K1803" si="43">H1740-J1740</f>
        <v>0</v>
      </c>
      <c r="L1740" s="362"/>
      <c r="M1740" s="361"/>
      <c r="N1740" s="363"/>
      <c r="O1740" s="364"/>
      <c r="P1740" s="365"/>
      <c r="Q1740" s="499"/>
      <c r="R1740" s="506"/>
    </row>
    <row r="1741" spans="1:18" x14ac:dyDescent="0.25">
      <c r="A1741" s="97"/>
      <c r="B1741" s="97"/>
      <c r="C1741" s="97"/>
      <c r="D1741" s="101"/>
      <c r="E1741" s="98"/>
      <c r="F1741" s="101"/>
      <c r="G1741" s="101"/>
      <c r="H1741" s="101"/>
      <c r="I1741" s="362"/>
      <c r="J1741" s="362"/>
      <c r="K1741" s="559">
        <f t="shared" si="43"/>
        <v>0</v>
      </c>
      <c r="L1741" s="362"/>
      <c r="M1741" s="361"/>
      <c r="N1741" s="363"/>
      <c r="O1741" s="364"/>
      <c r="P1741" s="365"/>
      <c r="Q1741" s="499"/>
      <c r="R1741" s="506"/>
    </row>
    <row r="1742" spans="1:18" x14ac:dyDescent="0.25">
      <c r="A1742" s="97"/>
      <c r="B1742" s="97"/>
      <c r="C1742" s="97"/>
      <c r="D1742" s="101"/>
      <c r="E1742" s="98"/>
      <c r="F1742" s="101"/>
      <c r="G1742" s="101"/>
      <c r="H1742" s="101"/>
      <c r="I1742" s="362"/>
      <c r="J1742" s="362"/>
      <c r="K1742" s="559">
        <f t="shared" si="43"/>
        <v>0</v>
      </c>
      <c r="L1742" s="362"/>
      <c r="M1742" s="361"/>
      <c r="N1742" s="363"/>
      <c r="O1742" s="364"/>
      <c r="P1742" s="365"/>
      <c r="Q1742" s="499"/>
      <c r="R1742" s="506"/>
    </row>
    <row r="1743" spans="1:18" x14ac:dyDescent="0.25">
      <c r="A1743" s="97"/>
      <c r="B1743" s="97"/>
      <c r="C1743" s="97"/>
      <c r="D1743" s="101"/>
      <c r="E1743" s="98"/>
      <c r="F1743" s="101"/>
      <c r="G1743" s="101"/>
      <c r="H1743" s="101"/>
      <c r="I1743" s="362"/>
      <c r="J1743" s="362"/>
      <c r="K1743" s="559">
        <f t="shared" si="43"/>
        <v>0</v>
      </c>
      <c r="L1743" s="362"/>
      <c r="M1743" s="361"/>
      <c r="N1743" s="363"/>
      <c r="O1743" s="364"/>
      <c r="P1743" s="365"/>
      <c r="Q1743" s="499"/>
      <c r="R1743" s="506"/>
    </row>
    <row r="1744" spans="1:18" x14ac:dyDescent="0.25">
      <c r="A1744" s="97"/>
      <c r="B1744" s="97"/>
      <c r="C1744" s="97"/>
      <c r="D1744" s="101"/>
      <c r="E1744" s="98"/>
      <c r="F1744" s="101"/>
      <c r="G1744" s="101"/>
      <c r="H1744" s="101"/>
      <c r="I1744" s="362"/>
      <c r="J1744" s="362"/>
      <c r="K1744" s="559">
        <f t="shared" si="43"/>
        <v>0</v>
      </c>
      <c r="L1744" s="362"/>
      <c r="M1744" s="361"/>
      <c r="N1744" s="363"/>
      <c r="O1744" s="364"/>
      <c r="P1744" s="365"/>
      <c r="Q1744" s="499"/>
      <c r="R1744" s="506"/>
    </row>
    <row r="1745" spans="1:18" x14ac:dyDescent="0.25">
      <c r="A1745" s="97"/>
      <c r="B1745" s="97"/>
      <c r="C1745" s="97"/>
      <c r="D1745" s="101"/>
      <c r="E1745" s="98"/>
      <c r="F1745" s="101"/>
      <c r="G1745" s="101"/>
      <c r="H1745" s="101"/>
      <c r="I1745" s="362"/>
      <c r="J1745" s="362"/>
      <c r="K1745" s="559">
        <f t="shared" si="43"/>
        <v>0</v>
      </c>
      <c r="L1745" s="362"/>
      <c r="M1745" s="361"/>
      <c r="N1745" s="363"/>
      <c r="O1745" s="364"/>
      <c r="P1745" s="365"/>
      <c r="Q1745" s="499"/>
      <c r="R1745" s="506"/>
    </row>
    <row r="1746" spans="1:18" x14ac:dyDescent="0.25">
      <c r="A1746" s="97"/>
      <c r="B1746" s="97"/>
      <c r="C1746" s="97"/>
      <c r="D1746" s="101"/>
      <c r="E1746" s="98"/>
      <c r="F1746" s="101"/>
      <c r="G1746" s="101"/>
      <c r="H1746" s="101"/>
      <c r="I1746" s="362"/>
      <c r="J1746" s="362"/>
      <c r="K1746" s="559">
        <f t="shared" si="43"/>
        <v>0</v>
      </c>
      <c r="L1746" s="362"/>
      <c r="M1746" s="361"/>
      <c r="N1746" s="363"/>
      <c r="O1746" s="364"/>
      <c r="P1746" s="365"/>
      <c r="Q1746" s="499"/>
      <c r="R1746" s="506"/>
    </row>
    <row r="1747" spans="1:18" x14ac:dyDescent="0.25">
      <c r="A1747" s="97"/>
      <c r="B1747" s="97"/>
      <c r="C1747" s="97"/>
      <c r="D1747" s="101"/>
      <c r="E1747" s="98"/>
      <c r="F1747" s="101"/>
      <c r="G1747" s="101"/>
      <c r="H1747" s="101"/>
      <c r="I1747" s="362"/>
      <c r="J1747" s="362"/>
      <c r="K1747" s="559">
        <f t="shared" si="43"/>
        <v>0</v>
      </c>
      <c r="L1747" s="362"/>
      <c r="M1747" s="361"/>
      <c r="N1747" s="363"/>
      <c r="O1747" s="364"/>
      <c r="P1747" s="365"/>
      <c r="Q1747" s="499"/>
      <c r="R1747" s="506"/>
    </row>
    <row r="1748" spans="1:18" x14ac:dyDescent="0.25">
      <c r="A1748" s="97"/>
      <c r="B1748" s="97"/>
      <c r="C1748" s="97"/>
      <c r="D1748" s="101"/>
      <c r="E1748" s="98"/>
      <c r="F1748" s="101"/>
      <c r="G1748" s="101"/>
      <c r="H1748" s="101"/>
      <c r="I1748" s="362"/>
      <c r="J1748" s="362"/>
      <c r="K1748" s="559">
        <f t="shared" si="43"/>
        <v>0</v>
      </c>
      <c r="L1748" s="362"/>
      <c r="M1748" s="361"/>
      <c r="N1748" s="363"/>
      <c r="O1748" s="364"/>
      <c r="P1748" s="365"/>
      <c r="Q1748" s="499"/>
      <c r="R1748" s="506"/>
    </row>
    <row r="1749" spans="1:18" x14ac:dyDescent="0.25">
      <c r="A1749" s="97"/>
      <c r="B1749" s="97"/>
      <c r="C1749" s="97"/>
      <c r="D1749" s="101"/>
      <c r="E1749" s="98"/>
      <c r="F1749" s="101"/>
      <c r="G1749" s="101"/>
      <c r="H1749" s="101"/>
      <c r="I1749" s="362"/>
      <c r="J1749" s="362"/>
      <c r="K1749" s="559">
        <f t="shared" si="43"/>
        <v>0</v>
      </c>
      <c r="L1749" s="362"/>
      <c r="M1749" s="361"/>
      <c r="N1749" s="363"/>
      <c r="O1749" s="364"/>
      <c r="P1749" s="365"/>
      <c r="Q1749" s="499"/>
      <c r="R1749" s="506"/>
    </row>
    <row r="1750" spans="1:18" x14ac:dyDescent="0.25">
      <c r="A1750" s="97"/>
      <c r="B1750" s="97"/>
      <c r="C1750" s="97"/>
      <c r="D1750" s="101"/>
      <c r="E1750" s="98"/>
      <c r="F1750" s="101"/>
      <c r="G1750" s="101"/>
      <c r="H1750" s="101"/>
      <c r="I1750" s="362"/>
      <c r="J1750" s="362"/>
      <c r="K1750" s="559">
        <f t="shared" si="43"/>
        <v>0</v>
      </c>
      <c r="L1750" s="362"/>
      <c r="M1750" s="361"/>
      <c r="N1750" s="363"/>
      <c r="O1750" s="364"/>
      <c r="P1750" s="365"/>
      <c r="Q1750" s="499"/>
      <c r="R1750" s="506"/>
    </row>
    <row r="1751" spans="1:18" x14ac:dyDescent="0.25">
      <c r="A1751" s="97"/>
      <c r="B1751" s="97"/>
      <c r="C1751" s="97"/>
      <c r="D1751" s="101"/>
      <c r="E1751" s="98"/>
      <c r="F1751" s="101"/>
      <c r="G1751" s="101"/>
      <c r="H1751" s="101"/>
      <c r="I1751" s="362"/>
      <c r="J1751" s="362"/>
      <c r="K1751" s="559">
        <f t="shared" si="43"/>
        <v>0</v>
      </c>
      <c r="L1751" s="362"/>
      <c r="M1751" s="361"/>
      <c r="N1751" s="363"/>
      <c r="O1751" s="364"/>
      <c r="P1751" s="365"/>
      <c r="Q1751" s="499"/>
      <c r="R1751" s="506"/>
    </row>
    <row r="1752" spans="1:18" x14ac:dyDescent="0.25">
      <c r="A1752" s="97"/>
      <c r="B1752" s="97"/>
      <c r="C1752" s="97"/>
      <c r="D1752" s="101"/>
      <c r="E1752" s="98"/>
      <c r="F1752" s="101"/>
      <c r="G1752" s="101"/>
      <c r="H1752" s="101"/>
      <c r="I1752" s="362"/>
      <c r="J1752" s="362"/>
      <c r="K1752" s="559">
        <f t="shared" si="43"/>
        <v>0</v>
      </c>
      <c r="L1752" s="362"/>
      <c r="M1752" s="361"/>
      <c r="N1752" s="363"/>
      <c r="O1752" s="364"/>
      <c r="P1752" s="365"/>
      <c r="Q1752" s="499"/>
      <c r="R1752" s="506"/>
    </row>
    <row r="1753" spans="1:18" x14ac:dyDescent="0.25">
      <c r="A1753" s="97"/>
      <c r="B1753" s="97"/>
      <c r="C1753" s="97"/>
      <c r="D1753" s="101"/>
      <c r="E1753" s="98"/>
      <c r="F1753" s="101"/>
      <c r="G1753" s="101"/>
      <c r="H1753" s="101"/>
      <c r="I1753" s="362"/>
      <c r="J1753" s="362"/>
      <c r="K1753" s="559">
        <f t="shared" si="43"/>
        <v>0</v>
      </c>
      <c r="L1753" s="362"/>
      <c r="M1753" s="361"/>
      <c r="N1753" s="363"/>
      <c r="O1753" s="364"/>
      <c r="P1753" s="365"/>
      <c r="Q1753" s="499"/>
      <c r="R1753" s="506"/>
    </row>
    <row r="1754" spans="1:18" x14ac:dyDescent="0.25">
      <c r="A1754" s="97"/>
      <c r="B1754" s="97"/>
      <c r="C1754" s="97"/>
      <c r="D1754" s="101"/>
      <c r="E1754" s="98"/>
      <c r="F1754" s="101"/>
      <c r="G1754" s="101"/>
      <c r="H1754" s="101"/>
      <c r="I1754" s="362"/>
      <c r="J1754" s="362"/>
      <c r="K1754" s="559">
        <f t="shared" si="43"/>
        <v>0</v>
      </c>
      <c r="L1754" s="362"/>
      <c r="M1754" s="361"/>
      <c r="N1754" s="363"/>
      <c r="O1754" s="364"/>
      <c r="P1754" s="365"/>
      <c r="Q1754" s="499"/>
      <c r="R1754" s="506"/>
    </row>
    <row r="1755" spans="1:18" x14ac:dyDescent="0.25">
      <c r="A1755" s="97"/>
      <c r="B1755" s="97"/>
      <c r="C1755" s="97"/>
      <c r="D1755" s="101"/>
      <c r="E1755" s="98"/>
      <c r="F1755" s="101"/>
      <c r="G1755" s="101"/>
      <c r="H1755" s="101"/>
      <c r="I1755" s="362"/>
      <c r="J1755" s="362"/>
      <c r="K1755" s="559">
        <f t="shared" si="43"/>
        <v>0</v>
      </c>
      <c r="L1755" s="362"/>
      <c r="M1755" s="361"/>
      <c r="N1755" s="363"/>
      <c r="O1755" s="364"/>
      <c r="P1755" s="365"/>
      <c r="Q1755" s="499"/>
      <c r="R1755" s="506"/>
    </row>
    <row r="1756" spans="1:18" x14ac:dyDescent="0.25">
      <c r="A1756" s="97"/>
      <c r="B1756" s="97"/>
      <c r="C1756" s="97"/>
      <c r="D1756" s="101"/>
      <c r="E1756" s="98"/>
      <c r="F1756" s="101"/>
      <c r="G1756" s="101"/>
      <c r="H1756" s="101"/>
      <c r="I1756" s="362"/>
      <c r="J1756" s="362"/>
      <c r="K1756" s="559">
        <f t="shared" si="43"/>
        <v>0</v>
      </c>
      <c r="L1756" s="362"/>
      <c r="M1756" s="361"/>
      <c r="N1756" s="363"/>
      <c r="O1756" s="364"/>
      <c r="P1756" s="365"/>
      <c r="Q1756" s="499"/>
      <c r="R1756" s="506"/>
    </row>
    <row r="1757" spans="1:18" x14ac:dyDescent="0.25">
      <c r="A1757" s="97"/>
      <c r="B1757" s="97"/>
      <c r="C1757" s="97"/>
      <c r="D1757" s="101"/>
      <c r="E1757" s="98"/>
      <c r="F1757" s="101"/>
      <c r="G1757" s="101"/>
      <c r="H1757" s="101"/>
      <c r="I1757" s="362"/>
      <c r="J1757" s="362"/>
      <c r="K1757" s="559">
        <f t="shared" si="43"/>
        <v>0</v>
      </c>
      <c r="L1757" s="362"/>
      <c r="M1757" s="361"/>
      <c r="N1757" s="363"/>
      <c r="O1757" s="364"/>
      <c r="P1757" s="365"/>
      <c r="Q1757" s="499"/>
      <c r="R1757" s="506"/>
    </row>
    <row r="1758" spans="1:18" x14ac:dyDescent="0.25">
      <c r="A1758" s="97"/>
      <c r="B1758" s="97"/>
      <c r="C1758" s="97"/>
      <c r="D1758" s="101"/>
      <c r="E1758" s="98"/>
      <c r="F1758" s="101"/>
      <c r="G1758" s="101"/>
      <c r="H1758" s="101"/>
      <c r="I1758" s="362"/>
      <c r="J1758" s="362"/>
      <c r="K1758" s="559">
        <f t="shared" si="43"/>
        <v>0</v>
      </c>
      <c r="L1758" s="362"/>
      <c r="M1758" s="361"/>
      <c r="N1758" s="363"/>
      <c r="O1758" s="364"/>
      <c r="P1758" s="365"/>
      <c r="Q1758" s="499"/>
      <c r="R1758" s="506"/>
    </row>
    <row r="1759" spans="1:18" x14ac:dyDescent="0.25">
      <c r="A1759" s="97"/>
      <c r="B1759" s="97"/>
      <c r="C1759" s="97"/>
      <c r="D1759" s="101"/>
      <c r="E1759" s="98"/>
      <c r="F1759" s="101"/>
      <c r="G1759" s="101"/>
      <c r="H1759" s="101"/>
      <c r="I1759" s="362"/>
      <c r="J1759" s="362"/>
      <c r="K1759" s="559">
        <f t="shared" si="43"/>
        <v>0</v>
      </c>
      <c r="L1759" s="362"/>
      <c r="M1759" s="361"/>
      <c r="N1759" s="363"/>
      <c r="O1759" s="364"/>
      <c r="P1759" s="365"/>
      <c r="Q1759" s="499"/>
      <c r="R1759" s="506"/>
    </row>
    <row r="1760" spans="1:18" x14ac:dyDescent="0.25">
      <c r="A1760" s="97"/>
      <c r="B1760" s="97"/>
      <c r="C1760" s="97"/>
      <c r="D1760" s="101"/>
      <c r="E1760" s="98"/>
      <c r="F1760" s="101"/>
      <c r="G1760" s="101"/>
      <c r="H1760" s="101"/>
      <c r="I1760" s="362"/>
      <c r="J1760" s="362"/>
      <c r="K1760" s="559">
        <f t="shared" si="43"/>
        <v>0</v>
      </c>
      <c r="L1760" s="362"/>
      <c r="M1760" s="361"/>
      <c r="N1760" s="363"/>
      <c r="O1760" s="364"/>
      <c r="P1760" s="365"/>
      <c r="Q1760" s="499"/>
      <c r="R1760" s="506"/>
    </row>
    <row r="1761" spans="1:18" x14ac:dyDescent="0.25">
      <c r="A1761" s="97"/>
      <c r="B1761" s="97"/>
      <c r="C1761" s="97"/>
      <c r="D1761" s="101"/>
      <c r="E1761" s="98"/>
      <c r="F1761" s="101"/>
      <c r="G1761" s="101"/>
      <c r="H1761" s="101"/>
      <c r="I1761" s="362"/>
      <c r="J1761" s="362"/>
      <c r="K1761" s="559">
        <f t="shared" si="43"/>
        <v>0</v>
      </c>
      <c r="L1761" s="362"/>
      <c r="M1761" s="361"/>
      <c r="N1761" s="363"/>
      <c r="O1761" s="364"/>
      <c r="P1761" s="365"/>
      <c r="Q1761" s="499"/>
      <c r="R1761" s="506"/>
    </row>
    <row r="1762" spans="1:18" x14ac:dyDescent="0.25">
      <c r="A1762" s="97"/>
      <c r="B1762" s="97"/>
      <c r="C1762" s="97"/>
      <c r="D1762" s="101"/>
      <c r="E1762" s="98"/>
      <c r="F1762" s="101"/>
      <c r="G1762" s="101"/>
      <c r="H1762" s="101"/>
      <c r="I1762" s="362"/>
      <c r="J1762" s="362"/>
      <c r="K1762" s="559">
        <f t="shared" si="43"/>
        <v>0</v>
      </c>
      <c r="L1762" s="362"/>
      <c r="M1762" s="361"/>
      <c r="N1762" s="363"/>
      <c r="O1762" s="364"/>
      <c r="P1762" s="365"/>
      <c r="Q1762" s="499"/>
      <c r="R1762" s="506"/>
    </row>
    <row r="1763" spans="1:18" x14ac:dyDescent="0.25">
      <c r="A1763" s="97"/>
      <c r="B1763" s="97"/>
      <c r="C1763" s="97"/>
      <c r="D1763" s="101"/>
      <c r="E1763" s="98"/>
      <c r="F1763" s="101"/>
      <c r="G1763" s="101"/>
      <c r="H1763" s="101"/>
      <c r="I1763" s="362"/>
      <c r="J1763" s="362"/>
      <c r="K1763" s="559">
        <f t="shared" si="43"/>
        <v>0</v>
      </c>
      <c r="L1763" s="362"/>
      <c r="M1763" s="361"/>
      <c r="N1763" s="363"/>
      <c r="O1763" s="364"/>
      <c r="P1763" s="365"/>
      <c r="Q1763" s="499"/>
      <c r="R1763" s="506"/>
    </row>
    <row r="1764" spans="1:18" x14ac:dyDescent="0.25">
      <c r="A1764" s="97"/>
      <c r="B1764" s="97"/>
      <c r="C1764" s="97"/>
      <c r="D1764" s="101"/>
      <c r="E1764" s="98"/>
      <c r="F1764" s="101"/>
      <c r="G1764" s="101"/>
      <c r="H1764" s="101"/>
      <c r="I1764" s="362"/>
      <c r="J1764" s="362"/>
      <c r="K1764" s="559">
        <f t="shared" si="43"/>
        <v>0</v>
      </c>
      <c r="L1764" s="362"/>
      <c r="M1764" s="361"/>
      <c r="N1764" s="363"/>
      <c r="O1764" s="364"/>
      <c r="P1764" s="365"/>
      <c r="Q1764" s="499"/>
      <c r="R1764" s="506"/>
    </row>
    <row r="1765" spans="1:18" x14ac:dyDescent="0.25">
      <c r="A1765" s="97"/>
      <c r="B1765" s="97"/>
      <c r="C1765" s="97"/>
      <c r="D1765" s="101"/>
      <c r="E1765" s="98"/>
      <c r="F1765" s="101"/>
      <c r="G1765" s="101"/>
      <c r="H1765" s="101"/>
      <c r="I1765" s="362"/>
      <c r="J1765" s="362"/>
      <c r="K1765" s="559">
        <f t="shared" si="43"/>
        <v>0</v>
      </c>
      <c r="L1765" s="362"/>
      <c r="M1765" s="361"/>
      <c r="N1765" s="363"/>
      <c r="O1765" s="364"/>
      <c r="P1765" s="365"/>
      <c r="Q1765" s="499"/>
      <c r="R1765" s="506"/>
    </row>
    <row r="1766" spans="1:18" x14ac:dyDescent="0.25">
      <c r="A1766" s="97"/>
      <c r="B1766" s="97"/>
      <c r="C1766" s="97"/>
      <c r="D1766" s="101"/>
      <c r="E1766" s="98"/>
      <c r="F1766" s="101"/>
      <c r="G1766" s="101"/>
      <c r="H1766" s="101"/>
      <c r="I1766" s="362"/>
      <c r="J1766" s="362"/>
      <c r="K1766" s="559">
        <f t="shared" si="43"/>
        <v>0</v>
      </c>
      <c r="L1766" s="362"/>
      <c r="M1766" s="361"/>
      <c r="N1766" s="363"/>
      <c r="O1766" s="364"/>
      <c r="P1766" s="365"/>
      <c r="Q1766" s="499"/>
      <c r="R1766" s="506"/>
    </row>
    <row r="1767" spans="1:18" x14ac:dyDescent="0.25">
      <c r="A1767" s="97"/>
      <c r="B1767" s="97"/>
      <c r="C1767" s="97"/>
      <c r="D1767" s="101"/>
      <c r="E1767" s="98"/>
      <c r="F1767" s="101"/>
      <c r="G1767" s="101"/>
      <c r="H1767" s="101"/>
      <c r="I1767" s="362"/>
      <c r="J1767" s="362"/>
      <c r="K1767" s="559">
        <f t="shared" si="43"/>
        <v>0</v>
      </c>
      <c r="L1767" s="362"/>
      <c r="M1767" s="361"/>
      <c r="N1767" s="363"/>
      <c r="O1767" s="364"/>
      <c r="P1767" s="365"/>
      <c r="Q1767" s="499"/>
      <c r="R1767" s="506"/>
    </row>
    <row r="1768" spans="1:18" x14ac:dyDescent="0.25">
      <c r="A1768" s="97"/>
      <c r="B1768" s="97"/>
      <c r="C1768" s="97"/>
      <c r="D1768" s="101"/>
      <c r="E1768" s="98"/>
      <c r="F1768" s="101"/>
      <c r="G1768" s="101"/>
      <c r="H1768" s="101"/>
      <c r="I1768" s="362"/>
      <c r="J1768" s="362"/>
      <c r="K1768" s="559">
        <f t="shared" si="43"/>
        <v>0</v>
      </c>
      <c r="L1768" s="362"/>
      <c r="M1768" s="361"/>
      <c r="N1768" s="363"/>
      <c r="O1768" s="364"/>
      <c r="P1768" s="365"/>
      <c r="Q1768" s="499"/>
      <c r="R1768" s="506"/>
    </row>
    <row r="1769" spans="1:18" x14ac:dyDescent="0.25">
      <c r="A1769" s="97"/>
      <c r="B1769" s="97"/>
      <c r="C1769" s="97"/>
      <c r="D1769" s="101"/>
      <c r="E1769" s="98"/>
      <c r="F1769" s="101"/>
      <c r="G1769" s="101"/>
      <c r="H1769" s="101"/>
      <c r="I1769" s="362"/>
      <c r="J1769" s="362"/>
      <c r="K1769" s="559">
        <f t="shared" si="43"/>
        <v>0</v>
      </c>
      <c r="L1769" s="362"/>
      <c r="M1769" s="361"/>
      <c r="N1769" s="363"/>
      <c r="O1769" s="364"/>
      <c r="P1769" s="365"/>
      <c r="Q1769" s="499"/>
      <c r="R1769" s="506"/>
    </row>
    <row r="1770" spans="1:18" x14ac:dyDescent="0.25">
      <c r="A1770" s="97"/>
      <c r="B1770" s="97"/>
      <c r="C1770" s="97"/>
      <c r="D1770" s="101"/>
      <c r="E1770" s="98"/>
      <c r="F1770" s="101"/>
      <c r="G1770" s="101"/>
      <c r="H1770" s="101"/>
      <c r="I1770" s="362"/>
      <c r="J1770" s="362"/>
      <c r="K1770" s="559">
        <f t="shared" si="43"/>
        <v>0</v>
      </c>
      <c r="L1770" s="362"/>
      <c r="M1770" s="361"/>
      <c r="N1770" s="363"/>
      <c r="O1770" s="364"/>
      <c r="P1770" s="365"/>
      <c r="Q1770" s="499"/>
      <c r="R1770" s="506"/>
    </row>
    <row r="1771" spans="1:18" x14ac:dyDescent="0.25">
      <c r="A1771" s="97"/>
      <c r="B1771" s="97"/>
      <c r="C1771" s="97"/>
      <c r="D1771" s="101"/>
      <c r="E1771" s="98"/>
      <c r="F1771" s="101"/>
      <c r="G1771" s="101"/>
      <c r="H1771" s="101"/>
      <c r="I1771" s="362"/>
      <c r="J1771" s="362"/>
      <c r="K1771" s="559">
        <f t="shared" si="43"/>
        <v>0</v>
      </c>
      <c r="L1771" s="362"/>
      <c r="M1771" s="361"/>
      <c r="N1771" s="363"/>
      <c r="O1771" s="364"/>
      <c r="P1771" s="365"/>
      <c r="Q1771" s="499"/>
      <c r="R1771" s="506"/>
    </row>
    <row r="1772" spans="1:18" x14ac:dyDescent="0.25">
      <c r="A1772" s="97"/>
      <c r="B1772" s="97"/>
      <c r="C1772" s="97"/>
      <c r="D1772" s="101"/>
      <c r="E1772" s="98"/>
      <c r="F1772" s="101"/>
      <c r="G1772" s="101"/>
      <c r="H1772" s="101"/>
      <c r="I1772" s="362"/>
      <c r="J1772" s="362"/>
      <c r="K1772" s="559">
        <f t="shared" si="43"/>
        <v>0</v>
      </c>
      <c r="L1772" s="362"/>
      <c r="M1772" s="361"/>
      <c r="N1772" s="363"/>
      <c r="O1772" s="364"/>
      <c r="P1772" s="365"/>
      <c r="Q1772" s="499"/>
      <c r="R1772" s="506"/>
    </row>
    <row r="1773" spans="1:18" x14ac:dyDescent="0.25">
      <c r="A1773" s="97"/>
      <c r="B1773" s="97"/>
      <c r="C1773" s="97"/>
      <c r="D1773" s="101"/>
      <c r="E1773" s="98"/>
      <c r="F1773" s="101"/>
      <c r="G1773" s="101"/>
      <c r="H1773" s="101"/>
      <c r="I1773" s="362"/>
      <c r="J1773" s="362"/>
      <c r="K1773" s="559">
        <f t="shared" si="43"/>
        <v>0</v>
      </c>
      <c r="L1773" s="362"/>
      <c r="M1773" s="361"/>
      <c r="N1773" s="363"/>
      <c r="O1773" s="364"/>
      <c r="P1773" s="365"/>
      <c r="Q1773" s="499"/>
      <c r="R1773" s="506"/>
    </row>
    <row r="1774" spans="1:18" x14ac:dyDescent="0.25">
      <c r="A1774" s="97"/>
      <c r="B1774" s="97"/>
      <c r="C1774" s="97"/>
      <c r="D1774" s="101"/>
      <c r="E1774" s="98"/>
      <c r="F1774" s="101"/>
      <c r="G1774" s="101"/>
      <c r="H1774" s="101"/>
      <c r="I1774" s="362"/>
      <c r="J1774" s="362"/>
      <c r="K1774" s="559">
        <f t="shared" si="43"/>
        <v>0</v>
      </c>
      <c r="L1774" s="362"/>
      <c r="M1774" s="361"/>
      <c r="N1774" s="363"/>
      <c r="O1774" s="364"/>
      <c r="P1774" s="365"/>
      <c r="Q1774" s="499"/>
      <c r="R1774" s="506"/>
    </row>
    <row r="1775" spans="1:18" x14ac:dyDescent="0.25">
      <c r="A1775" s="97"/>
      <c r="B1775" s="97"/>
      <c r="C1775" s="97"/>
      <c r="D1775" s="101"/>
      <c r="E1775" s="98"/>
      <c r="F1775" s="101"/>
      <c r="G1775" s="101"/>
      <c r="H1775" s="101"/>
      <c r="I1775" s="362"/>
      <c r="J1775" s="362"/>
      <c r="K1775" s="559">
        <f t="shared" si="43"/>
        <v>0</v>
      </c>
      <c r="L1775" s="362"/>
      <c r="M1775" s="361"/>
      <c r="N1775" s="363"/>
      <c r="O1775" s="364"/>
      <c r="P1775" s="365"/>
      <c r="Q1775" s="499"/>
      <c r="R1775" s="506"/>
    </row>
    <row r="1776" spans="1:18" x14ac:dyDescent="0.25">
      <c r="A1776" s="97"/>
      <c r="B1776" s="97"/>
      <c r="C1776" s="97"/>
      <c r="D1776" s="101"/>
      <c r="E1776" s="98"/>
      <c r="F1776" s="101"/>
      <c r="G1776" s="101"/>
      <c r="H1776" s="101"/>
      <c r="I1776" s="362"/>
      <c r="J1776" s="362"/>
      <c r="K1776" s="559">
        <f t="shared" si="43"/>
        <v>0</v>
      </c>
      <c r="L1776" s="362"/>
      <c r="M1776" s="361"/>
      <c r="N1776" s="363"/>
      <c r="O1776" s="364"/>
      <c r="P1776" s="365"/>
      <c r="Q1776" s="499"/>
      <c r="R1776" s="506"/>
    </row>
    <row r="1777" spans="1:18" x14ac:dyDescent="0.25">
      <c r="A1777" s="97"/>
      <c r="B1777" s="97"/>
      <c r="C1777" s="97"/>
      <c r="D1777" s="101"/>
      <c r="E1777" s="98"/>
      <c r="F1777" s="101"/>
      <c r="G1777" s="101"/>
      <c r="H1777" s="101"/>
      <c r="I1777" s="362"/>
      <c r="J1777" s="362"/>
      <c r="K1777" s="559">
        <f t="shared" si="43"/>
        <v>0</v>
      </c>
      <c r="L1777" s="362"/>
      <c r="M1777" s="361"/>
      <c r="N1777" s="363"/>
      <c r="O1777" s="364"/>
      <c r="P1777" s="365"/>
      <c r="Q1777" s="499"/>
      <c r="R1777" s="506"/>
    </row>
    <row r="1778" spans="1:18" x14ac:dyDescent="0.25">
      <c r="A1778" s="97"/>
      <c r="B1778" s="97"/>
      <c r="C1778" s="97"/>
      <c r="D1778" s="101"/>
      <c r="E1778" s="98"/>
      <c r="F1778" s="101"/>
      <c r="G1778" s="101"/>
      <c r="H1778" s="101"/>
      <c r="I1778" s="362"/>
      <c r="J1778" s="362"/>
      <c r="K1778" s="559">
        <f t="shared" si="43"/>
        <v>0</v>
      </c>
      <c r="L1778" s="362"/>
      <c r="M1778" s="361"/>
      <c r="N1778" s="363"/>
      <c r="O1778" s="364"/>
      <c r="P1778" s="365"/>
      <c r="Q1778" s="499"/>
      <c r="R1778" s="506"/>
    </row>
    <row r="1779" spans="1:18" x14ac:dyDescent="0.25">
      <c r="A1779" s="97"/>
      <c r="B1779" s="97"/>
      <c r="C1779" s="97"/>
      <c r="D1779" s="101"/>
      <c r="E1779" s="98"/>
      <c r="F1779" s="101"/>
      <c r="G1779" s="101"/>
      <c r="H1779" s="101"/>
      <c r="I1779" s="362"/>
      <c r="J1779" s="362"/>
      <c r="K1779" s="559">
        <f t="shared" si="43"/>
        <v>0</v>
      </c>
      <c r="L1779" s="362"/>
      <c r="M1779" s="361"/>
      <c r="N1779" s="363"/>
      <c r="O1779" s="364"/>
      <c r="P1779" s="365"/>
      <c r="Q1779" s="499"/>
      <c r="R1779" s="506"/>
    </row>
    <row r="1780" spans="1:18" x14ac:dyDescent="0.25">
      <c r="A1780" s="97"/>
      <c r="B1780" s="97"/>
      <c r="C1780" s="97"/>
      <c r="D1780" s="101"/>
      <c r="E1780" s="98"/>
      <c r="F1780" s="101"/>
      <c r="G1780" s="101"/>
      <c r="H1780" s="101"/>
      <c r="I1780" s="362"/>
      <c r="J1780" s="362"/>
      <c r="K1780" s="559">
        <f t="shared" si="43"/>
        <v>0</v>
      </c>
      <c r="L1780" s="362"/>
      <c r="M1780" s="361"/>
      <c r="N1780" s="363"/>
      <c r="O1780" s="364"/>
      <c r="P1780" s="365"/>
      <c r="Q1780" s="499"/>
      <c r="R1780" s="506"/>
    </row>
    <row r="1781" spans="1:18" x14ac:dyDescent="0.25">
      <c r="A1781" s="97"/>
      <c r="B1781" s="97"/>
      <c r="C1781" s="97"/>
      <c r="D1781" s="101"/>
      <c r="E1781" s="98"/>
      <c r="F1781" s="101"/>
      <c r="G1781" s="101"/>
      <c r="H1781" s="101"/>
      <c r="I1781" s="362"/>
      <c r="J1781" s="362"/>
      <c r="K1781" s="559">
        <f t="shared" si="43"/>
        <v>0</v>
      </c>
      <c r="L1781" s="362"/>
      <c r="M1781" s="361"/>
      <c r="N1781" s="363"/>
      <c r="O1781" s="364"/>
      <c r="P1781" s="365"/>
      <c r="Q1781" s="499"/>
      <c r="R1781" s="506"/>
    </row>
    <row r="1782" spans="1:18" x14ac:dyDescent="0.25">
      <c r="A1782" s="97"/>
      <c r="B1782" s="97"/>
      <c r="C1782" s="97"/>
      <c r="D1782" s="101"/>
      <c r="E1782" s="98"/>
      <c r="F1782" s="101"/>
      <c r="G1782" s="101"/>
      <c r="H1782" s="101"/>
      <c r="I1782" s="362"/>
      <c r="J1782" s="362"/>
      <c r="K1782" s="559">
        <f t="shared" si="43"/>
        <v>0</v>
      </c>
      <c r="L1782" s="362"/>
      <c r="M1782" s="361"/>
      <c r="N1782" s="363"/>
      <c r="O1782" s="364"/>
      <c r="P1782" s="365"/>
      <c r="Q1782" s="499"/>
      <c r="R1782" s="506"/>
    </row>
    <row r="1783" spans="1:18" x14ac:dyDescent="0.25">
      <c r="A1783" s="97"/>
      <c r="B1783" s="97"/>
      <c r="C1783" s="97"/>
      <c r="D1783" s="101"/>
      <c r="E1783" s="98"/>
      <c r="F1783" s="101"/>
      <c r="G1783" s="101"/>
      <c r="H1783" s="101"/>
      <c r="I1783" s="362"/>
      <c r="J1783" s="362"/>
      <c r="K1783" s="559">
        <f t="shared" si="43"/>
        <v>0</v>
      </c>
      <c r="L1783" s="362"/>
      <c r="M1783" s="361"/>
      <c r="N1783" s="363"/>
      <c r="O1783" s="364"/>
      <c r="P1783" s="365"/>
      <c r="Q1783" s="499"/>
      <c r="R1783" s="506"/>
    </row>
    <row r="1784" spans="1:18" x14ac:dyDescent="0.25">
      <c r="A1784" s="97"/>
      <c r="B1784" s="97"/>
      <c r="C1784" s="97"/>
      <c r="D1784" s="101"/>
      <c r="E1784" s="98"/>
      <c r="F1784" s="101"/>
      <c r="G1784" s="101"/>
      <c r="H1784" s="101"/>
      <c r="I1784" s="362"/>
      <c r="J1784" s="362"/>
      <c r="K1784" s="559">
        <f t="shared" si="43"/>
        <v>0</v>
      </c>
      <c r="L1784" s="362"/>
      <c r="M1784" s="361"/>
      <c r="N1784" s="363"/>
      <c r="O1784" s="364"/>
      <c r="P1784" s="365"/>
      <c r="Q1784" s="499"/>
      <c r="R1784" s="506"/>
    </row>
    <row r="1785" spans="1:18" x14ac:dyDescent="0.25">
      <c r="A1785" s="97"/>
      <c r="B1785" s="97"/>
      <c r="C1785" s="97"/>
      <c r="D1785" s="101"/>
      <c r="E1785" s="98"/>
      <c r="F1785" s="101"/>
      <c r="G1785" s="101"/>
      <c r="H1785" s="101"/>
      <c r="I1785" s="362"/>
      <c r="J1785" s="362"/>
      <c r="K1785" s="559">
        <f t="shared" si="43"/>
        <v>0</v>
      </c>
      <c r="L1785" s="362"/>
      <c r="M1785" s="361"/>
      <c r="N1785" s="363"/>
      <c r="O1785" s="364"/>
      <c r="P1785" s="365"/>
      <c r="Q1785" s="499"/>
      <c r="R1785" s="506"/>
    </row>
    <row r="1786" spans="1:18" x14ac:dyDescent="0.25">
      <c r="A1786" s="97"/>
      <c r="B1786" s="97"/>
      <c r="C1786" s="97"/>
      <c r="D1786" s="101"/>
      <c r="E1786" s="98"/>
      <c r="F1786" s="101"/>
      <c r="G1786" s="101"/>
      <c r="H1786" s="101"/>
      <c r="I1786" s="362"/>
      <c r="J1786" s="362"/>
      <c r="K1786" s="559">
        <f t="shared" si="43"/>
        <v>0</v>
      </c>
      <c r="L1786" s="362"/>
      <c r="M1786" s="361"/>
      <c r="N1786" s="363"/>
      <c r="O1786" s="364"/>
      <c r="P1786" s="365"/>
      <c r="Q1786" s="499"/>
      <c r="R1786" s="506"/>
    </row>
    <row r="1787" spans="1:18" x14ac:dyDescent="0.25">
      <c r="A1787" s="97"/>
      <c r="B1787" s="97"/>
      <c r="C1787" s="97"/>
      <c r="D1787" s="101"/>
      <c r="E1787" s="98"/>
      <c r="F1787" s="101"/>
      <c r="G1787" s="101"/>
      <c r="H1787" s="101"/>
      <c r="I1787" s="362"/>
      <c r="J1787" s="362"/>
      <c r="K1787" s="559">
        <f t="shared" si="43"/>
        <v>0</v>
      </c>
      <c r="L1787" s="362"/>
      <c r="M1787" s="361"/>
      <c r="N1787" s="363"/>
      <c r="O1787" s="364"/>
      <c r="P1787" s="365"/>
      <c r="Q1787" s="499"/>
      <c r="R1787" s="506"/>
    </row>
    <row r="1788" spans="1:18" x14ac:dyDescent="0.25">
      <c r="A1788" s="97"/>
      <c r="B1788" s="97"/>
      <c r="C1788" s="97"/>
      <c r="D1788" s="101"/>
      <c r="E1788" s="98"/>
      <c r="F1788" s="101"/>
      <c r="G1788" s="101"/>
      <c r="H1788" s="101"/>
      <c r="I1788" s="362"/>
      <c r="J1788" s="362"/>
      <c r="K1788" s="559">
        <f t="shared" si="43"/>
        <v>0</v>
      </c>
      <c r="L1788" s="362"/>
      <c r="M1788" s="361"/>
      <c r="N1788" s="363"/>
      <c r="O1788" s="364"/>
      <c r="P1788" s="365"/>
      <c r="Q1788" s="499"/>
      <c r="R1788" s="506"/>
    </row>
    <row r="1789" spans="1:18" x14ac:dyDescent="0.25">
      <c r="A1789" s="97"/>
      <c r="B1789" s="97"/>
      <c r="C1789" s="97"/>
      <c r="D1789" s="101"/>
      <c r="E1789" s="98"/>
      <c r="F1789" s="101"/>
      <c r="G1789" s="101"/>
      <c r="H1789" s="101"/>
      <c r="I1789" s="362"/>
      <c r="J1789" s="362"/>
      <c r="K1789" s="559">
        <f t="shared" si="43"/>
        <v>0</v>
      </c>
      <c r="L1789" s="362"/>
      <c r="M1789" s="361"/>
      <c r="N1789" s="363"/>
      <c r="O1789" s="364"/>
      <c r="P1789" s="365"/>
      <c r="Q1789" s="499"/>
      <c r="R1789" s="506"/>
    </row>
    <row r="1790" spans="1:18" x14ac:dyDescent="0.25">
      <c r="A1790" s="97"/>
      <c r="B1790" s="97"/>
      <c r="C1790" s="97"/>
      <c r="D1790" s="101"/>
      <c r="E1790" s="98"/>
      <c r="F1790" s="101"/>
      <c r="G1790" s="101"/>
      <c r="H1790" s="101"/>
      <c r="I1790" s="362"/>
      <c r="J1790" s="362"/>
      <c r="K1790" s="559">
        <f t="shared" si="43"/>
        <v>0</v>
      </c>
      <c r="L1790" s="362"/>
      <c r="M1790" s="361"/>
      <c r="N1790" s="363"/>
      <c r="O1790" s="364"/>
      <c r="P1790" s="365"/>
      <c r="Q1790" s="499"/>
      <c r="R1790" s="506"/>
    </row>
    <row r="1791" spans="1:18" x14ac:dyDescent="0.25">
      <c r="A1791" s="97"/>
      <c r="B1791" s="97"/>
      <c r="C1791" s="97"/>
      <c r="D1791" s="101"/>
      <c r="E1791" s="98"/>
      <c r="F1791" s="101"/>
      <c r="G1791" s="101"/>
      <c r="H1791" s="101"/>
      <c r="I1791" s="362"/>
      <c r="J1791" s="362"/>
      <c r="K1791" s="559">
        <f t="shared" si="43"/>
        <v>0</v>
      </c>
      <c r="L1791" s="362"/>
      <c r="M1791" s="361"/>
      <c r="N1791" s="363"/>
      <c r="O1791" s="364"/>
      <c r="P1791" s="365"/>
      <c r="Q1791" s="499"/>
      <c r="R1791" s="506"/>
    </row>
    <row r="1792" spans="1:18" x14ac:dyDescent="0.25">
      <c r="A1792" s="97"/>
      <c r="B1792" s="97"/>
      <c r="C1792" s="97"/>
      <c r="D1792" s="101"/>
      <c r="E1792" s="98"/>
      <c r="F1792" s="101"/>
      <c r="G1792" s="101"/>
      <c r="H1792" s="101"/>
      <c r="I1792" s="362"/>
      <c r="J1792" s="362"/>
      <c r="K1792" s="559">
        <f t="shared" si="43"/>
        <v>0</v>
      </c>
      <c r="L1792" s="362"/>
      <c r="M1792" s="361"/>
      <c r="N1792" s="363"/>
      <c r="O1792" s="364"/>
      <c r="P1792" s="365"/>
      <c r="Q1792" s="499"/>
      <c r="R1792" s="506"/>
    </row>
    <row r="1793" spans="1:18" x14ac:dyDescent="0.25">
      <c r="A1793" s="97"/>
      <c r="B1793" s="97"/>
      <c r="C1793" s="97"/>
      <c r="D1793" s="101"/>
      <c r="E1793" s="98"/>
      <c r="F1793" s="101"/>
      <c r="G1793" s="101"/>
      <c r="H1793" s="101"/>
      <c r="I1793" s="362"/>
      <c r="J1793" s="362"/>
      <c r="K1793" s="559">
        <f t="shared" si="43"/>
        <v>0</v>
      </c>
      <c r="L1793" s="362"/>
      <c r="M1793" s="361"/>
      <c r="N1793" s="363"/>
      <c r="O1793" s="364"/>
      <c r="P1793" s="365"/>
      <c r="Q1793" s="499"/>
      <c r="R1793" s="506"/>
    </row>
    <row r="1794" spans="1:18" x14ac:dyDescent="0.25">
      <c r="A1794" s="97"/>
      <c r="B1794" s="97"/>
      <c r="C1794" s="97"/>
      <c r="D1794" s="101"/>
      <c r="E1794" s="98"/>
      <c r="F1794" s="101"/>
      <c r="G1794" s="101"/>
      <c r="H1794" s="101"/>
      <c r="I1794" s="362"/>
      <c r="J1794" s="362"/>
      <c r="K1794" s="559">
        <f t="shared" si="43"/>
        <v>0</v>
      </c>
      <c r="L1794" s="362"/>
      <c r="M1794" s="361"/>
      <c r="N1794" s="363"/>
      <c r="O1794" s="364"/>
      <c r="P1794" s="365"/>
      <c r="Q1794" s="499"/>
      <c r="R1794" s="506"/>
    </row>
    <row r="1795" spans="1:18" x14ac:dyDescent="0.25">
      <c r="A1795" s="97"/>
      <c r="B1795" s="97"/>
      <c r="C1795" s="97"/>
      <c r="D1795" s="101"/>
      <c r="E1795" s="98"/>
      <c r="F1795" s="101"/>
      <c r="G1795" s="101"/>
      <c r="H1795" s="101"/>
      <c r="I1795" s="362"/>
      <c r="J1795" s="362"/>
      <c r="K1795" s="559">
        <f t="shared" si="43"/>
        <v>0</v>
      </c>
      <c r="L1795" s="362"/>
      <c r="M1795" s="361"/>
      <c r="N1795" s="363"/>
      <c r="O1795" s="364"/>
      <c r="P1795" s="365"/>
      <c r="Q1795" s="499"/>
      <c r="R1795" s="506"/>
    </row>
    <row r="1796" spans="1:18" x14ac:dyDescent="0.25">
      <c r="A1796" s="97"/>
      <c r="B1796" s="97"/>
      <c r="C1796" s="97"/>
      <c r="D1796" s="101"/>
      <c r="E1796" s="98"/>
      <c r="F1796" s="101"/>
      <c r="G1796" s="101"/>
      <c r="H1796" s="101"/>
      <c r="I1796" s="362"/>
      <c r="J1796" s="362"/>
      <c r="K1796" s="559">
        <f t="shared" si="43"/>
        <v>0</v>
      </c>
      <c r="L1796" s="362"/>
      <c r="M1796" s="361"/>
      <c r="N1796" s="363"/>
      <c r="O1796" s="364"/>
      <c r="P1796" s="365"/>
      <c r="Q1796" s="499"/>
      <c r="R1796" s="506"/>
    </row>
    <row r="1797" spans="1:18" x14ac:dyDescent="0.25">
      <c r="A1797" s="97"/>
      <c r="B1797" s="97"/>
      <c r="C1797" s="97"/>
      <c r="D1797" s="101"/>
      <c r="E1797" s="98"/>
      <c r="F1797" s="101"/>
      <c r="G1797" s="101"/>
      <c r="H1797" s="101"/>
      <c r="I1797" s="362"/>
      <c r="J1797" s="362"/>
      <c r="K1797" s="559">
        <f t="shared" si="43"/>
        <v>0</v>
      </c>
      <c r="L1797" s="362"/>
      <c r="M1797" s="361"/>
      <c r="N1797" s="363"/>
      <c r="O1797" s="364"/>
      <c r="P1797" s="365"/>
      <c r="Q1797" s="499"/>
      <c r="R1797" s="506"/>
    </row>
    <row r="1798" spans="1:18" x14ac:dyDescent="0.25">
      <c r="A1798" s="97"/>
      <c r="B1798" s="97"/>
      <c r="C1798" s="97"/>
      <c r="D1798" s="101"/>
      <c r="E1798" s="98"/>
      <c r="F1798" s="101"/>
      <c r="G1798" s="101"/>
      <c r="H1798" s="101"/>
      <c r="I1798" s="362"/>
      <c r="J1798" s="362"/>
      <c r="K1798" s="559">
        <f t="shared" si="43"/>
        <v>0</v>
      </c>
      <c r="L1798" s="362"/>
      <c r="M1798" s="361"/>
      <c r="N1798" s="363"/>
      <c r="O1798" s="364"/>
      <c r="P1798" s="365"/>
      <c r="Q1798" s="499"/>
      <c r="R1798" s="506"/>
    </row>
    <row r="1799" spans="1:18" x14ac:dyDescent="0.25">
      <c r="A1799" s="97"/>
      <c r="B1799" s="97"/>
      <c r="C1799" s="97"/>
      <c r="D1799" s="101"/>
      <c r="E1799" s="98"/>
      <c r="F1799" s="101"/>
      <c r="G1799" s="101"/>
      <c r="H1799" s="101"/>
      <c r="I1799" s="362"/>
      <c r="J1799" s="362"/>
      <c r="K1799" s="559">
        <f t="shared" si="43"/>
        <v>0</v>
      </c>
      <c r="L1799" s="362"/>
      <c r="M1799" s="361"/>
      <c r="N1799" s="363"/>
      <c r="O1799" s="364"/>
      <c r="P1799" s="365"/>
      <c r="Q1799" s="499"/>
      <c r="R1799" s="506"/>
    </row>
    <row r="1800" spans="1:18" x14ac:dyDescent="0.25">
      <c r="A1800" s="97"/>
      <c r="B1800" s="97"/>
      <c r="C1800" s="97"/>
      <c r="D1800" s="101"/>
      <c r="E1800" s="98"/>
      <c r="F1800" s="101"/>
      <c r="G1800" s="101"/>
      <c r="H1800" s="101"/>
      <c r="I1800" s="362"/>
      <c r="J1800" s="362"/>
      <c r="K1800" s="559">
        <f t="shared" si="43"/>
        <v>0</v>
      </c>
      <c r="L1800" s="362"/>
      <c r="M1800" s="361"/>
      <c r="N1800" s="363"/>
      <c r="O1800" s="364"/>
      <c r="P1800" s="365"/>
      <c r="Q1800" s="499"/>
      <c r="R1800" s="506"/>
    </row>
    <row r="1801" spans="1:18" x14ac:dyDescent="0.25">
      <c r="A1801" s="97"/>
      <c r="B1801" s="97"/>
      <c r="C1801" s="97"/>
      <c r="D1801" s="101"/>
      <c r="E1801" s="98"/>
      <c r="F1801" s="101"/>
      <c r="G1801" s="101"/>
      <c r="H1801" s="101"/>
      <c r="I1801" s="362"/>
      <c r="J1801" s="362"/>
      <c r="K1801" s="559">
        <f t="shared" si="43"/>
        <v>0</v>
      </c>
      <c r="L1801" s="362"/>
      <c r="M1801" s="361"/>
      <c r="N1801" s="363"/>
      <c r="O1801" s="364"/>
      <c r="P1801" s="365"/>
      <c r="Q1801" s="499"/>
      <c r="R1801" s="506"/>
    </row>
    <row r="1802" spans="1:18" x14ac:dyDescent="0.25">
      <c r="A1802" s="97"/>
      <c r="B1802" s="97"/>
      <c r="C1802" s="97"/>
      <c r="D1802" s="101"/>
      <c r="E1802" s="98"/>
      <c r="F1802" s="101"/>
      <c r="G1802" s="101"/>
      <c r="H1802" s="101"/>
      <c r="I1802" s="362"/>
      <c r="J1802" s="362"/>
      <c r="K1802" s="559">
        <f t="shared" si="43"/>
        <v>0</v>
      </c>
      <c r="L1802" s="362"/>
      <c r="M1802" s="361"/>
      <c r="N1802" s="363"/>
      <c r="O1802" s="364"/>
      <c r="P1802" s="365"/>
      <c r="Q1802" s="499"/>
      <c r="R1802" s="506"/>
    </row>
    <row r="1803" spans="1:18" x14ac:dyDescent="0.25">
      <c r="A1803" s="97"/>
      <c r="B1803" s="97"/>
      <c r="C1803" s="97"/>
      <c r="D1803" s="101"/>
      <c r="E1803" s="98"/>
      <c r="F1803" s="101"/>
      <c r="G1803" s="101"/>
      <c r="H1803" s="101"/>
      <c r="I1803" s="362"/>
      <c r="J1803" s="362"/>
      <c r="K1803" s="559">
        <f t="shared" si="43"/>
        <v>0</v>
      </c>
      <c r="L1803" s="362"/>
      <c r="M1803" s="361"/>
      <c r="N1803" s="363"/>
      <c r="O1803" s="364"/>
      <c r="P1803" s="365"/>
      <c r="Q1803" s="499"/>
      <c r="R1803" s="506"/>
    </row>
    <row r="1804" spans="1:18" x14ac:dyDescent="0.25">
      <c r="A1804" s="97"/>
      <c r="B1804" s="97"/>
      <c r="C1804" s="97"/>
      <c r="D1804" s="101"/>
      <c r="E1804" s="98"/>
      <c r="F1804" s="101"/>
      <c r="G1804" s="101"/>
      <c r="H1804" s="101"/>
      <c r="I1804" s="362"/>
      <c r="J1804" s="362"/>
      <c r="K1804" s="559">
        <f t="shared" ref="K1804:K1867" si="44">H1804-J1804</f>
        <v>0</v>
      </c>
      <c r="L1804" s="362"/>
      <c r="M1804" s="361"/>
      <c r="N1804" s="363"/>
      <c r="O1804" s="364"/>
      <c r="P1804" s="365"/>
      <c r="Q1804" s="499"/>
      <c r="R1804" s="506"/>
    </row>
    <row r="1805" spans="1:18" x14ac:dyDescent="0.25">
      <c r="A1805" s="97"/>
      <c r="B1805" s="97"/>
      <c r="C1805" s="97"/>
      <c r="D1805" s="101"/>
      <c r="E1805" s="98"/>
      <c r="F1805" s="101"/>
      <c r="G1805" s="101"/>
      <c r="H1805" s="101"/>
      <c r="I1805" s="362"/>
      <c r="J1805" s="362"/>
      <c r="K1805" s="559">
        <f t="shared" si="44"/>
        <v>0</v>
      </c>
      <c r="L1805" s="362"/>
      <c r="M1805" s="361"/>
      <c r="N1805" s="363"/>
      <c r="O1805" s="364"/>
      <c r="P1805" s="365"/>
      <c r="Q1805" s="499"/>
      <c r="R1805" s="506"/>
    </row>
    <row r="1806" spans="1:18" x14ac:dyDescent="0.25">
      <c r="A1806" s="97"/>
      <c r="B1806" s="97"/>
      <c r="C1806" s="97"/>
      <c r="D1806" s="101"/>
      <c r="E1806" s="98"/>
      <c r="F1806" s="101"/>
      <c r="G1806" s="101"/>
      <c r="H1806" s="101"/>
      <c r="I1806" s="362"/>
      <c r="J1806" s="362"/>
      <c r="K1806" s="559">
        <f t="shared" si="44"/>
        <v>0</v>
      </c>
      <c r="L1806" s="362"/>
      <c r="M1806" s="361"/>
      <c r="N1806" s="363"/>
      <c r="O1806" s="364"/>
      <c r="P1806" s="365"/>
      <c r="Q1806" s="499"/>
      <c r="R1806" s="506"/>
    </row>
    <row r="1807" spans="1:18" x14ac:dyDescent="0.25">
      <c r="A1807" s="97"/>
      <c r="B1807" s="97"/>
      <c r="C1807" s="97"/>
      <c r="D1807" s="101"/>
      <c r="E1807" s="98"/>
      <c r="F1807" s="101"/>
      <c r="G1807" s="101"/>
      <c r="H1807" s="101"/>
      <c r="I1807" s="362"/>
      <c r="J1807" s="362"/>
      <c r="K1807" s="559">
        <f t="shared" si="44"/>
        <v>0</v>
      </c>
      <c r="L1807" s="362"/>
      <c r="M1807" s="361"/>
      <c r="N1807" s="363"/>
      <c r="O1807" s="364"/>
      <c r="P1807" s="365"/>
      <c r="Q1807" s="499"/>
      <c r="R1807" s="506"/>
    </row>
    <row r="1808" spans="1:18" x14ac:dyDescent="0.25">
      <c r="A1808" s="97"/>
      <c r="B1808" s="97"/>
      <c r="C1808" s="97"/>
      <c r="D1808" s="101"/>
      <c r="E1808" s="98"/>
      <c r="F1808" s="101"/>
      <c r="G1808" s="101"/>
      <c r="H1808" s="101"/>
      <c r="I1808" s="362"/>
      <c r="J1808" s="362"/>
      <c r="K1808" s="559">
        <f t="shared" si="44"/>
        <v>0</v>
      </c>
      <c r="L1808" s="362"/>
      <c r="M1808" s="361"/>
      <c r="N1808" s="363"/>
      <c r="O1808" s="364"/>
      <c r="P1808" s="365"/>
      <c r="Q1808" s="499"/>
      <c r="R1808" s="506"/>
    </row>
    <row r="1809" spans="1:18" x14ac:dyDescent="0.25">
      <c r="A1809" s="97"/>
      <c r="B1809" s="97"/>
      <c r="C1809" s="97"/>
      <c r="D1809" s="101"/>
      <c r="E1809" s="98"/>
      <c r="F1809" s="101"/>
      <c r="G1809" s="101"/>
      <c r="H1809" s="101"/>
      <c r="I1809" s="362"/>
      <c r="J1809" s="362"/>
      <c r="K1809" s="559">
        <f t="shared" si="44"/>
        <v>0</v>
      </c>
      <c r="L1809" s="362"/>
      <c r="M1809" s="361"/>
      <c r="N1809" s="363"/>
      <c r="O1809" s="364"/>
      <c r="P1809" s="365"/>
      <c r="Q1809" s="499"/>
      <c r="R1809" s="506"/>
    </row>
    <row r="1810" spans="1:18" x14ac:dyDescent="0.25">
      <c r="A1810" s="97"/>
      <c r="B1810" s="97"/>
      <c r="C1810" s="97"/>
      <c r="D1810" s="101"/>
      <c r="E1810" s="98"/>
      <c r="F1810" s="101"/>
      <c r="G1810" s="101"/>
      <c r="H1810" s="101"/>
      <c r="I1810" s="362"/>
      <c r="J1810" s="362"/>
      <c r="K1810" s="559">
        <f t="shared" si="44"/>
        <v>0</v>
      </c>
      <c r="L1810" s="362"/>
      <c r="M1810" s="361"/>
      <c r="N1810" s="363"/>
      <c r="O1810" s="364"/>
      <c r="P1810" s="365"/>
      <c r="Q1810" s="499"/>
      <c r="R1810" s="506"/>
    </row>
    <row r="1811" spans="1:18" x14ac:dyDescent="0.25">
      <c r="A1811" s="97"/>
      <c r="B1811" s="97"/>
      <c r="C1811" s="97"/>
      <c r="D1811" s="101"/>
      <c r="E1811" s="98"/>
      <c r="F1811" s="101"/>
      <c r="G1811" s="101"/>
      <c r="H1811" s="101"/>
      <c r="I1811" s="362"/>
      <c r="J1811" s="362"/>
      <c r="K1811" s="559">
        <f t="shared" si="44"/>
        <v>0</v>
      </c>
      <c r="L1811" s="362"/>
      <c r="M1811" s="361"/>
      <c r="N1811" s="363"/>
      <c r="O1811" s="364"/>
      <c r="P1811" s="365"/>
      <c r="Q1811" s="499"/>
      <c r="R1811" s="506"/>
    </row>
    <row r="1812" spans="1:18" x14ac:dyDescent="0.25">
      <c r="A1812" s="97"/>
      <c r="B1812" s="97"/>
      <c r="C1812" s="97"/>
      <c r="D1812" s="101"/>
      <c r="E1812" s="98"/>
      <c r="F1812" s="101"/>
      <c r="G1812" s="101"/>
      <c r="H1812" s="101"/>
      <c r="I1812" s="362"/>
      <c r="J1812" s="362"/>
      <c r="K1812" s="559">
        <f t="shared" si="44"/>
        <v>0</v>
      </c>
      <c r="L1812" s="362"/>
      <c r="M1812" s="361"/>
      <c r="N1812" s="363"/>
      <c r="O1812" s="364"/>
      <c r="P1812" s="365"/>
      <c r="Q1812" s="499"/>
      <c r="R1812" s="506"/>
    </row>
    <row r="1813" spans="1:18" x14ac:dyDescent="0.25">
      <c r="A1813" s="97"/>
      <c r="B1813" s="97"/>
      <c r="C1813" s="97"/>
      <c r="D1813" s="101"/>
      <c r="E1813" s="98"/>
      <c r="F1813" s="101"/>
      <c r="G1813" s="101"/>
      <c r="H1813" s="101"/>
      <c r="I1813" s="362"/>
      <c r="J1813" s="362"/>
      <c r="K1813" s="559">
        <f t="shared" si="44"/>
        <v>0</v>
      </c>
      <c r="L1813" s="362"/>
      <c r="M1813" s="361"/>
      <c r="N1813" s="363"/>
      <c r="O1813" s="364"/>
      <c r="P1813" s="365"/>
      <c r="Q1813" s="499"/>
      <c r="R1813" s="506"/>
    </row>
    <row r="1814" spans="1:18" x14ac:dyDescent="0.25">
      <c r="A1814" s="97"/>
      <c r="B1814" s="97"/>
      <c r="C1814" s="97"/>
      <c r="D1814" s="101"/>
      <c r="E1814" s="98"/>
      <c r="F1814" s="101"/>
      <c r="G1814" s="101"/>
      <c r="H1814" s="101"/>
      <c r="I1814" s="362"/>
      <c r="J1814" s="362"/>
      <c r="K1814" s="559">
        <f t="shared" si="44"/>
        <v>0</v>
      </c>
      <c r="L1814" s="362"/>
      <c r="M1814" s="361"/>
      <c r="N1814" s="363"/>
      <c r="O1814" s="364"/>
      <c r="P1814" s="365"/>
      <c r="Q1814" s="499"/>
      <c r="R1814" s="506"/>
    </row>
    <row r="1815" spans="1:18" x14ac:dyDescent="0.25">
      <c r="A1815" s="97"/>
      <c r="B1815" s="97"/>
      <c r="C1815" s="97"/>
      <c r="D1815" s="101"/>
      <c r="E1815" s="98"/>
      <c r="F1815" s="101"/>
      <c r="G1815" s="101"/>
      <c r="H1815" s="101"/>
      <c r="I1815" s="362"/>
      <c r="J1815" s="362"/>
      <c r="K1815" s="559">
        <f t="shared" si="44"/>
        <v>0</v>
      </c>
      <c r="L1815" s="362"/>
      <c r="M1815" s="361"/>
      <c r="N1815" s="363"/>
      <c r="O1815" s="364"/>
      <c r="P1815" s="365"/>
      <c r="Q1815" s="499"/>
      <c r="R1815" s="506"/>
    </row>
    <row r="1816" spans="1:18" x14ac:dyDescent="0.25">
      <c r="A1816" s="97"/>
      <c r="B1816" s="97"/>
      <c r="C1816" s="97"/>
      <c r="D1816" s="101"/>
      <c r="E1816" s="98"/>
      <c r="F1816" s="101"/>
      <c r="G1816" s="101"/>
      <c r="H1816" s="101"/>
      <c r="I1816" s="362"/>
      <c r="J1816" s="362"/>
      <c r="K1816" s="559">
        <f t="shared" si="44"/>
        <v>0</v>
      </c>
      <c r="L1816" s="362"/>
      <c r="M1816" s="361"/>
      <c r="N1816" s="363"/>
      <c r="O1816" s="364"/>
      <c r="P1816" s="365"/>
      <c r="Q1816" s="499"/>
      <c r="R1816" s="506"/>
    </row>
    <row r="1817" spans="1:18" x14ac:dyDescent="0.25">
      <c r="A1817" s="97"/>
      <c r="B1817" s="97"/>
      <c r="C1817" s="97"/>
      <c r="D1817" s="101"/>
      <c r="E1817" s="98"/>
      <c r="F1817" s="101"/>
      <c r="G1817" s="101"/>
      <c r="H1817" s="101"/>
      <c r="I1817" s="362"/>
      <c r="J1817" s="362"/>
      <c r="K1817" s="559">
        <f t="shared" si="44"/>
        <v>0</v>
      </c>
      <c r="L1817" s="362"/>
      <c r="M1817" s="361"/>
      <c r="N1817" s="363"/>
      <c r="O1817" s="364"/>
      <c r="P1817" s="365"/>
      <c r="Q1817" s="499"/>
      <c r="R1817" s="506"/>
    </row>
    <row r="1818" spans="1:18" x14ac:dyDescent="0.25">
      <c r="A1818" s="97"/>
      <c r="B1818" s="97"/>
      <c r="C1818" s="97"/>
      <c r="D1818" s="101"/>
      <c r="E1818" s="98"/>
      <c r="F1818" s="101"/>
      <c r="G1818" s="101"/>
      <c r="H1818" s="101"/>
      <c r="I1818" s="362"/>
      <c r="J1818" s="362"/>
      <c r="K1818" s="559">
        <f t="shared" si="44"/>
        <v>0</v>
      </c>
      <c r="L1818" s="362"/>
      <c r="M1818" s="361"/>
      <c r="N1818" s="363"/>
      <c r="O1818" s="364"/>
      <c r="P1818" s="365"/>
      <c r="Q1818" s="499"/>
      <c r="R1818" s="506"/>
    </row>
    <row r="1819" spans="1:18" x14ac:dyDescent="0.25">
      <c r="A1819" s="97"/>
      <c r="B1819" s="97"/>
      <c r="C1819" s="97"/>
      <c r="D1819" s="101"/>
      <c r="E1819" s="98"/>
      <c r="F1819" s="101"/>
      <c r="G1819" s="101"/>
      <c r="H1819" s="101"/>
      <c r="I1819" s="362"/>
      <c r="J1819" s="362"/>
      <c r="K1819" s="559">
        <f t="shared" si="44"/>
        <v>0</v>
      </c>
      <c r="L1819" s="362"/>
      <c r="M1819" s="361"/>
      <c r="N1819" s="363"/>
      <c r="O1819" s="364"/>
      <c r="P1819" s="365"/>
      <c r="Q1819" s="499"/>
      <c r="R1819" s="506"/>
    </row>
    <row r="1820" spans="1:18" x14ac:dyDescent="0.25">
      <c r="A1820" s="97"/>
      <c r="B1820" s="97"/>
      <c r="C1820" s="97"/>
      <c r="D1820" s="101"/>
      <c r="E1820" s="98"/>
      <c r="F1820" s="101"/>
      <c r="G1820" s="101"/>
      <c r="H1820" s="101"/>
      <c r="I1820" s="362"/>
      <c r="J1820" s="362"/>
      <c r="K1820" s="559">
        <f t="shared" si="44"/>
        <v>0</v>
      </c>
      <c r="L1820" s="362"/>
      <c r="M1820" s="361"/>
      <c r="N1820" s="363"/>
      <c r="O1820" s="364"/>
      <c r="P1820" s="365"/>
      <c r="Q1820" s="499"/>
      <c r="R1820" s="506"/>
    </row>
    <row r="1821" spans="1:18" x14ac:dyDescent="0.25">
      <c r="A1821" s="97"/>
      <c r="B1821" s="97"/>
      <c r="C1821" s="97"/>
      <c r="D1821" s="101"/>
      <c r="E1821" s="98"/>
      <c r="F1821" s="101"/>
      <c r="G1821" s="101"/>
      <c r="H1821" s="101"/>
      <c r="I1821" s="362"/>
      <c r="J1821" s="362"/>
      <c r="K1821" s="559">
        <f t="shared" si="44"/>
        <v>0</v>
      </c>
      <c r="L1821" s="362"/>
      <c r="M1821" s="361"/>
      <c r="N1821" s="363"/>
      <c r="O1821" s="364"/>
      <c r="P1821" s="365"/>
      <c r="Q1821" s="499"/>
      <c r="R1821" s="506"/>
    </row>
    <row r="1822" spans="1:18" x14ac:dyDescent="0.25">
      <c r="A1822" s="97"/>
      <c r="B1822" s="97"/>
      <c r="C1822" s="97"/>
      <c r="D1822" s="101"/>
      <c r="E1822" s="98"/>
      <c r="F1822" s="101"/>
      <c r="G1822" s="101"/>
      <c r="H1822" s="101"/>
      <c r="I1822" s="362"/>
      <c r="J1822" s="362"/>
      <c r="K1822" s="559">
        <f t="shared" si="44"/>
        <v>0</v>
      </c>
      <c r="L1822" s="362"/>
      <c r="M1822" s="361"/>
      <c r="N1822" s="363"/>
      <c r="O1822" s="364"/>
      <c r="P1822" s="365"/>
      <c r="Q1822" s="499"/>
      <c r="R1822" s="506"/>
    </row>
    <row r="1823" spans="1:18" x14ac:dyDescent="0.25">
      <c r="A1823" s="97"/>
      <c r="B1823" s="97"/>
      <c r="C1823" s="97"/>
      <c r="D1823" s="101"/>
      <c r="E1823" s="98"/>
      <c r="F1823" s="101"/>
      <c r="G1823" s="101"/>
      <c r="H1823" s="101"/>
      <c r="I1823" s="362"/>
      <c r="J1823" s="362"/>
      <c r="K1823" s="559">
        <f t="shared" si="44"/>
        <v>0</v>
      </c>
      <c r="L1823" s="362"/>
      <c r="M1823" s="361"/>
      <c r="N1823" s="363"/>
      <c r="O1823" s="364"/>
      <c r="P1823" s="365"/>
      <c r="Q1823" s="499"/>
      <c r="R1823" s="506"/>
    </row>
    <row r="1824" spans="1:18" x14ac:dyDescent="0.25">
      <c r="A1824" s="97"/>
      <c r="B1824" s="97"/>
      <c r="C1824" s="97"/>
      <c r="D1824" s="101"/>
      <c r="E1824" s="98"/>
      <c r="F1824" s="101"/>
      <c r="G1824" s="101"/>
      <c r="H1824" s="101"/>
      <c r="I1824" s="362"/>
      <c r="J1824" s="362"/>
      <c r="K1824" s="559">
        <f t="shared" si="44"/>
        <v>0</v>
      </c>
      <c r="L1824" s="362"/>
      <c r="M1824" s="361"/>
      <c r="N1824" s="363"/>
      <c r="O1824" s="364"/>
      <c r="P1824" s="365"/>
      <c r="Q1824" s="499"/>
      <c r="R1824" s="506"/>
    </row>
    <row r="1825" spans="1:18" x14ac:dyDescent="0.25">
      <c r="A1825" s="97"/>
      <c r="B1825" s="97"/>
      <c r="C1825" s="97"/>
      <c r="D1825" s="101"/>
      <c r="E1825" s="98"/>
      <c r="F1825" s="101"/>
      <c r="G1825" s="101"/>
      <c r="H1825" s="101"/>
      <c r="I1825" s="362"/>
      <c r="J1825" s="362"/>
      <c r="K1825" s="559">
        <f t="shared" si="44"/>
        <v>0</v>
      </c>
      <c r="L1825" s="362"/>
      <c r="M1825" s="361"/>
      <c r="N1825" s="363"/>
      <c r="O1825" s="364"/>
      <c r="P1825" s="365"/>
      <c r="Q1825" s="499"/>
      <c r="R1825" s="506"/>
    </row>
    <row r="1826" spans="1:18" x14ac:dyDescent="0.25">
      <c r="A1826" s="97"/>
      <c r="B1826" s="97"/>
      <c r="C1826" s="97"/>
      <c r="D1826" s="101"/>
      <c r="E1826" s="98"/>
      <c r="F1826" s="101"/>
      <c r="G1826" s="101"/>
      <c r="H1826" s="101"/>
      <c r="I1826" s="362"/>
      <c r="J1826" s="362"/>
      <c r="K1826" s="559">
        <f t="shared" si="44"/>
        <v>0</v>
      </c>
      <c r="L1826" s="362"/>
      <c r="M1826" s="361"/>
      <c r="N1826" s="363"/>
      <c r="O1826" s="364"/>
      <c r="P1826" s="365"/>
      <c r="Q1826" s="499"/>
      <c r="R1826" s="506"/>
    </row>
    <row r="1827" spans="1:18" x14ac:dyDescent="0.25">
      <c r="A1827" s="97"/>
      <c r="B1827" s="97"/>
      <c r="C1827" s="97"/>
      <c r="D1827" s="101"/>
      <c r="E1827" s="98"/>
      <c r="F1827" s="101"/>
      <c r="G1827" s="101"/>
      <c r="H1827" s="101"/>
      <c r="I1827" s="362"/>
      <c r="J1827" s="362"/>
      <c r="K1827" s="559">
        <f t="shared" si="44"/>
        <v>0</v>
      </c>
      <c r="L1827" s="362"/>
      <c r="M1827" s="361"/>
      <c r="N1827" s="363"/>
      <c r="O1827" s="364"/>
      <c r="P1827" s="365"/>
      <c r="Q1827" s="499"/>
      <c r="R1827" s="506"/>
    </row>
    <row r="1828" spans="1:18" x14ac:dyDescent="0.25">
      <c r="A1828" s="97"/>
      <c r="B1828" s="97"/>
      <c r="C1828" s="97"/>
      <c r="D1828" s="101"/>
      <c r="E1828" s="98"/>
      <c r="F1828" s="101"/>
      <c r="G1828" s="101"/>
      <c r="H1828" s="101"/>
      <c r="I1828" s="362"/>
      <c r="J1828" s="362"/>
      <c r="K1828" s="559">
        <f t="shared" si="44"/>
        <v>0</v>
      </c>
      <c r="L1828" s="362"/>
      <c r="M1828" s="361"/>
      <c r="N1828" s="363"/>
      <c r="O1828" s="364"/>
      <c r="P1828" s="365"/>
      <c r="Q1828" s="499"/>
      <c r="R1828" s="506"/>
    </row>
    <row r="1829" spans="1:18" x14ac:dyDescent="0.25">
      <c r="A1829" s="97"/>
      <c r="B1829" s="97"/>
      <c r="C1829" s="97"/>
      <c r="D1829" s="101"/>
      <c r="E1829" s="98"/>
      <c r="F1829" s="101"/>
      <c r="G1829" s="101"/>
      <c r="H1829" s="101"/>
      <c r="I1829" s="362"/>
      <c r="J1829" s="362"/>
      <c r="K1829" s="559">
        <f t="shared" si="44"/>
        <v>0</v>
      </c>
      <c r="L1829" s="362"/>
      <c r="M1829" s="361"/>
      <c r="N1829" s="363"/>
      <c r="O1829" s="364"/>
      <c r="P1829" s="365"/>
      <c r="Q1829" s="499"/>
      <c r="R1829" s="506"/>
    </row>
    <row r="1830" spans="1:18" x14ac:dyDescent="0.25">
      <c r="A1830" s="97"/>
      <c r="B1830" s="97"/>
      <c r="C1830" s="97"/>
      <c r="D1830" s="101"/>
      <c r="E1830" s="98"/>
      <c r="F1830" s="101"/>
      <c r="G1830" s="101"/>
      <c r="H1830" s="101"/>
      <c r="I1830" s="362"/>
      <c r="J1830" s="362"/>
      <c r="K1830" s="559">
        <f t="shared" si="44"/>
        <v>0</v>
      </c>
      <c r="L1830" s="362"/>
      <c r="M1830" s="361"/>
      <c r="N1830" s="363"/>
      <c r="O1830" s="364"/>
      <c r="P1830" s="365"/>
      <c r="Q1830" s="499"/>
      <c r="R1830" s="506"/>
    </row>
    <row r="1831" spans="1:18" x14ac:dyDescent="0.25">
      <c r="A1831" s="97"/>
      <c r="B1831" s="97"/>
      <c r="C1831" s="97"/>
      <c r="D1831" s="101"/>
      <c r="E1831" s="98"/>
      <c r="F1831" s="101"/>
      <c r="G1831" s="101"/>
      <c r="H1831" s="101"/>
      <c r="I1831" s="362"/>
      <c r="J1831" s="362"/>
      <c r="K1831" s="559">
        <f t="shared" si="44"/>
        <v>0</v>
      </c>
      <c r="L1831" s="362"/>
      <c r="M1831" s="361"/>
      <c r="N1831" s="363"/>
      <c r="O1831" s="364"/>
      <c r="P1831" s="365"/>
      <c r="Q1831" s="499"/>
      <c r="R1831" s="506"/>
    </row>
    <row r="1832" spans="1:18" x14ac:dyDescent="0.25">
      <c r="A1832" s="97"/>
      <c r="B1832" s="97"/>
      <c r="C1832" s="97"/>
      <c r="D1832" s="101"/>
      <c r="E1832" s="98"/>
      <c r="F1832" s="101"/>
      <c r="G1832" s="101"/>
      <c r="H1832" s="101"/>
      <c r="I1832" s="362"/>
      <c r="J1832" s="362"/>
      <c r="K1832" s="559">
        <f t="shared" si="44"/>
        <v>0</v>
      </c>
      <c r="L1832" s="362"/>
      <c r="M1832" s="361"/>
      <c r="N1832" s="363"/>
      <c r="O1832" s="364"/>
      <c r="P1832" s="365"/>
      <c r="Q1832" s="499"/>
      <c r="R1832" s="506"/>
    </row>
    <row r="1833" spans="1:18" x14ac:dyDescent="0.25">
      <c r="A1833" s="97"/>
      <c r="B1833" s="97"/>
      <c r="C1833" s="97"/>
      <c r="D1833" s="101"/>
      <c r="E1833" s="98"/>
      <c r="F1833" s="101"/>
      <c r="G1833" s="101"/>
      <c r="H1833" s="101"/>
      <c r="I1833" s="362"/>
      <c r="J1833" s="362"/>
      <c r="K1833" s="559">
        <f t="shared" si="44"/>
        <v>0</v>
      </c>
      <c r="L1833" s="362"/>
      <c r="M1833" s="361"/>
      <c r="N1833" s="363"/>
      <c r="O1833" s="364"/>
      <c r="P1833" s="365"/>
      <c r="Q1833" s="499"/>
      <c r="R1833" s="506"/>
    </row>
    <row r="1834" spans="1:18" x14ac:dyDescent="0.25">
      <c r="A1834" s="97"/>
      <c r="B1834" s="97"/>
      <c r="C1834" s="97"/>
      <c r="D1834" s="101"/>
      <c r="E1834" s="98"/>
      <c r="F1834" s="101"/>
      <c r="G1834" s="101"/>
      <c r="H1834" s="101"/>
      <c r="I1834" s="362"/>
      <c r="J1834" s="362"/>
      <c r="K1834" s="559">
        <f t="shared" si="44"/>
        <v>0</v>
      </c>
      <c r="L1834" s="362"/>
      <c r="M1834" s="361"/>
      <c r="N1834" s="363"/>
      <c r="O1834" s="364"/>
      <c r="P1834" s="365"/>
      <c r="Q1834" s="499"/>
      <c r="R1834" s="506"/>
    </row>
    <row r="1835" spans="1:18" x14ac:dyDescent="0.25">
      <c r="A1835" s="97"/>
      <c r="B1835" s="97"/>
      <c r="C1835" s="97"/>
      <c r="D1835" s="101"/>
      <c r="E1835" s="98"/>
      <c r="F1835" s="101"/>
      <c r="G1835" s="101"/>
      <c r="H1835" s="101"/>
      <c r="I1835" s="362"/>
      <c r="J1835" s="362"/>
      <c r="K1835" s="559">
        <f t="shared" si="44"/>
        <v>0</v>
      </c>
      <c r="L1835" s="362"/>
      <c r="M1835" s="361"/>
      <c r="N1835" s="363"/>
      <c r="O1835" s="364"/>
      <c r="P1835" s="365"/>
      <c r="Q1835" s="499"/>
      <c r="R1835" s="506"/>
    </row>
    <row r="1836" spans="1:18" x14ac:dyDescent="0.25">
      <c r="A1836" s="97"/>
      <c r="B1836" s="97"/>
      <c r="C1836" s="97"/>
      <c r="D1836" s="101"/>
      <c r="E1836" s="98"/>
      <c r="F1836" s="101"/>
      <c r="G1836" s="101"/>
      <c r="H1836" s="101"/>
      <c r="I1836" s="362"/>
      <c r="J1836" s="362"/>
      <c r="K1836" s="559">
        <f t="shared" si="44"/>
        <v>0</v>
      </c>
      <c r="L1836" s="362"/>
      <c r="M1836" s="361"/>
      <c r="N1836" s="363"/>
      <c r="O1836" s="364"/>
      <c r="P1836" s="365"/>
      <c r="Q1836" s="499"/>
      <c r="R1836" s="506"/>
    </row>
    <row r="1837" spans="1:18" x14ac:dyDescent="0.25">
      <c r="A1837" s="97"/>
      <c r="B1837" s="97"/>
      <c r="C1837" s="97"/>
      <c r="D1837" s="101"/>
      <c r="E1837" s="98"/>
      <c r="F1837" s="101"/>
      <c r="G1837" s="101"/>
      <c r="H1837" s="101"/>
      <c r="I1837" s="362"/>
      <c r="J1837" s="362"/>
      <c r="K1837" s="559">
        <f t="shared" si="44"/>
        <v>0</v>
      </c>
      <c r="L1837" s="362"/>
      <c r="M1837" s="361"/>
      <c r="N1837" s="363"/>
      <c r="O1837" s="364"/>
      <c r="P1837" s="365"/>
      <c r="Q1837" s="499"/>
      <c r="R1837" s="506"/>
    </row>
    <row r="1838" spans="1:18" x14ac:dyDescent="0.25">
      <c r="A1838" s="97"/>
      <c r="B1838" s="97"/>
      <c r="C1838" s="97"/>
      <c r="D1838" s="101"/>
      <c r="E1838" s="98"/>
      <c r="F1838" s="101"/>
      <c r="G1838" s="101"/>
      <c r="H1838" s="101"/>
      <c r="I1838" s="362"/>
      <c r="J1838" s="362"/>
      <c r="K1838" s="559">
        <f t="shared" si="44"/>
        <v>0</v>
      </c>
      <c r="L1838" s="362"/>
      <c r="M1838" s="361"/>
      <c r="N1838" s="363"/>
      <c r="O1838" s="364"/>
      <c r="P1838" s="365"/>
      <c r="Q1838" s="499"/>
      <c r="R1838" s="506"/>
    </row>
    <row r="1839" spans="1:18" x14ac:dyDescent="0.25">
      <c r="A1839" s="97"/>
      <c r="B1839" s="97"/>
      <c r="C1839" s="97"/>
      <c r="D1839" s="101"/>
      <c r="E1839" s="98"/>
      <c r="F1839" s="101"/>
      <c r="G1839" s="101"/>
      <c r="H1839" s="101"/>
      <c r="I1839" s="362"/>
      <c r="J1839" s="362"/>
      <c r="K1839" s="559">
        <f t="shared" si="44"/>
        <v>0</v>
      </c>
      <c r="L1839" s="362"/>
      <c r="M1839" s="361"/>
      <c r="N1839" s="363"/>
      <c r="O1839" s="364"/>
      <c r="P1839" s="365"/>
      <c r="Q1839" s="499"/>
      <c r="R1839" s="506"/>
    </row>
    <row r="1840" spans="1:18" x14ac:dyDescent="0.25">
      <c r="A1840" s="97"/>
      <c r="B1840" s="97"/>
      <c r="C1840" s="97"/>
      <c r="D1840" s="101"/>
      <c r="E1840" s="98"/>
      <c r="F1840" s="101"/>
      <c r="G1840" s="101"/>
      <c r="H1840" s="101"/>
      <c r="I1840" s="362"/>
      <c r="J1840" s="362"/>
      <c r="K1840" s="559">
        <f t="shared" si="44"/>
        <v>0</v>
      </c>
      <c r="L1840" s="362"/>
      <c r="M1840" s="361"/>
      <c r="N1840" s="363"/>
      <c r="O1840" s="364"/>
      <c r="P1840" s="365"/>
      <c r="Q1840" s="499"/>
      <c r="R1840" s="506"/>
    </row>
    <row r="1841" spans="1:18" x14ac:dyDescent="0.25">
      <c r="A1841" s="97"/>
      <c r="B1841" s="97"/>
      <c r="C1841" s="97"/>
      <c r="D1841" s="101"/>
      <c r="E1841" s="98"/>
      <c r="F1841" s="101"/>
      <c r="G1841" s="101"/>
      <c r="H1841" s="101"/>
      <c r="I1841" s="362"/>
      <c r="J1841" s="362"/>
      <c r="K1841" s="559">
        <f t="shared" si="44"/>
        <v>0</v>
      </c>
      <c r="L1841" s="362"/>
      <c r="M1841" s="361"/>
      <c r="N1841" s="363"/>
      <c r="O1841" s="364"/>
      <c r="P1841" s="365"/>
      <c r="Q1841" s="499"/>
      <c r="R1841" s="506"/>
    </row>
    <row r="1842" spans="1:18" x14ac:dyDescent="0.25">
      <c r="A1842" s="97"/>
      <c r="B1842" s="97"/>
      <c r="C1842" s="97"/>
      <c r="D1842" s="101"/>
      <c r="E1842" s="98"/>
      <c r="F1842" s="101"/>
      <c r="G1842" s="101"/>
      <c r="H1842" s="101"/>
      <c r="I1842" s="362"/>
      <c r="J1842" s="362"/>
      <c r="K1842" s="559">
        <f t="shared" si="44"/>
        <v>0</v>
      </c>
      <c r="L1842" s="362"/>
      <c r="M1842" s="361"/>
      <c r="N1842" s="363"/>
      <c r="O1842" s="364"/>
      <c r="P1842" s="365"/>
      <c r="Q1842" s="499"/>
      <c r="R1842" s="506"/>
    </row>
    <row r="1843" spans="1:18" x14ac:dyDescent="0.25">
      <c r="A1843" s="97"/>
      <c r="B1843" s="97"/>
      <c r="C1843" s="97"/>
      <c r="D1843" s="101"/>
      <c r="E1843" s="98"/>
      <c r="F1843" s="101"/>
      <c r="G1843" s="101"/>
      <c r="H1843" s="101"/>
      <c r="I1843" s="362"/>
      <c r="J1843" s="362"/>
      <c r="K1843" s="559">
        <f t="shared" si="44"/>
        <v>0</v>
      </c>
      <c r="L1843" s="362"/>
      <c r="M1843" s="361"/>
      <c r="N1843" s="363"/>
      <c r="O1843" s="364"/>
      <c r="P1843" s="365"/>
      <c r="Q1843" s="499"/>
      <c r="R1843" s="506"/>
    </row>
    <row r="1844" spans="1:18" x14ac:dyDescent="0.25">
      <c r="A1844" s="97"/>
      <c r="B1844" s="97"/>
      <c r="C1844" s="97"/>
      <c r="D1844" s="101"/>
      <c r="E1844" s="98"/>
      <c r="F1844" s="101"/>
      <c r="G1844" s="101"/>
      <c r="H1844" s="101"/>
      <c r="I1844" s="362"/>
      <c r="J1844" s="362"/>
      <c r="K1844" s="559">
        <f t="shared" si="44"/>
        <v>0</v>
      </c>
      <c r="L1844" s="362"/>
      <c r="M1844" s="361"/>
      <c r="N1844" s="363"/>
      <c r="O1844" s="364"/>
      <c r="P1844" s="365"/>
      <c r="Q1844" s="499"/>
      <c r="R1844" s="506"/>
    </row>
    <row r="1845" spans="1:18" x14ac:dyDescent="0.25">
      <c r="A1845" s="97"/>
      <c r="B1845" s="97"/>
      <c r="C1845" s="97"/>
      <c r="D1845" s="101"/>
      <c r="E1845" s="98"/>
      <c r="F1845" s="101"/>
      <c r="G1845" s="101"/>
      <c r="H1845" s="101"/>
      <c r="I1845" s="362"/>
      <c r="J1845" s="362"/>
      <c r="K1845" s="559">
        <f t="shared" si="44"/>
        <v>0</v>
      </c>
      <c r="L1845" s="362"/>
      <c r="M1845" s="361"/>
      <c r="N1845" s="363"/>
      <c r="O1845" s="364"/>
      <c r="P1845" s="365"/>
      <c r="Q1845" s="499"/>
      <c r="R1845" s="506"/>
    </row>
    <row r="1846" spans="1:18" x14ac:dyDescent="0.25">
      <c r="A1846" s="97"/>
      <c r="B1846" s="97"/>
      <c r="C1846" s="97"/>
      <c r="D1846" s="101"/>
      <c r="E1846" s="98"/>
      <c r="F1846" s="101"/>
      <c r="G1846" s="101"/>
      <c r="H1846" s="101"/>
      <c r="I1846" s="362"/>
      <c r="J1846" s="362"/>
      <c r="K1846" s="559">
        <f t="shared" si="44"/>
        <v>0</v>
      </c>
      <c r="L1846" s="362"/>
      <c r="M1846" s="361"/>
      <c r="N1846" s="363"/>
      <c r="O1846" s="364"/>
      <c r="P1846" s="365"/>
      <c r="Q1846" s="499"/>
      <c r="R1846" s="506"/>
    </row>
    <row r="1847" spans="1:18" x14ac:dyDescent="0.25">
      <c r="A1847" s="97"/>
      <c r="B1847" s="97"/>
      <c r="C1847" s="97"/>
      <c r="D1847" s="101"/>
      <c r="E1847" s="98"/>
      <c r="F1847" s="101"/>
      <c r="G1847" s="101"/>
      <c r="H1847" s="101"/>
      <c r="I1847" s="362"/>
      <c r="J1847" s="362"/>
      <c r="K1847" s="559">
        <f t="shared" si="44"/>
        <v>0</v>
      </c>
      <c r="L1847" s="362"/>
      <c r="M1847" s="361"/>
      <c r="N1847" s="363"/>
      <c r="O1847" s="364"/>
      <c r="P1847" s="365"/>
      <c r="Q1847" s="499"/>
      <c r="R1847" s="506"/>
    </row>
    <row r="1848" spans="1:18" x14ac:dyDescent="0.25">
      <c r="A1848" s="97"/>
      <c r="B1848" s="97"/>
      <c r="C1848" s="97"/>
      <c r="D1848" s="101"/>
      <c r="E1848" s="98"/>
      <c r="F1848" s="101"/>
      <c r="G1848" s="101"/>
      <c r="H1848" s="101"/>
      <c r="I1848" s="362"/>
      <c r="J1848" s="362"/>
      <c r="K1848" s="559">
        <f t="shared" si="44"/>
        <v>0</v>
      </c>
      <c r="L1848" s="362"/>
      <c r="M1848" s="361"/>
      <c r="N1848" s="363"/>
      <c r="O1848" s="364"/>
      <c r="P1848" s="365"/>
      <c r="Q1848" s="499"/>
      <c r="R1848" s="506"/>
    </row>
    <row r="1849" spans="1:18" x14ac:dyDescent="0.25">
      <c r="A1849" s="97"/>
      <c r="B1849" s="97"/>
      <c r="C1849" s="97"/>
      <c r="D1849" s="101"/>
      <c r="E1849" s="98"/>
      <c r="F1849" s="101"/>
      <c r="G1849" s="101"/>
      <c r="H1849" s="101"/>
      <c r="I1849" s="362"/>
      <c r="J1849" s="362"/>
      <c r="K1849" s="559">
        <f t="shared" si="44"/>
        <v>0</v>
      </c>
      <c r="L1849" s="362"/>
      <c r="M1849" s="361"/>
      <c r="N1849" s="363"/>
      <c r="O1849" s="364"/>
      <c r="P1849" s="365"/>
      <c r="Q1849" s="499"/>
      <c r="R1849" s="506"/>
    </row>
    <row r="1850" spans="1:18" x14ac:dyDescent="0.25">
      <c r="A1850" s="97"/>
      <c r="B1850" s="97"/>
      <c r="C1850" s="97"/>
      <c r="D1850" s="101"/>
      <c r="E1850" s="98"/>
      <c r="F1850" s="101"/>
      <c r="G1850" s="101"/>
      <c r="H1850" s="101"/>
      <c r="I1850" s="362"/>
      <c r="J1850" s="362"/>
      <c r="K1850" s="559">
        <f t="shared" si="44"/>
        <v>0</v>
      </c>
      <c r="L1850" s="362"/>
      <c r="M1850" s="361"/>
      <c r="N1850" s="363"/>
      <c r="O1850" s="364"/>
      <c r="P1850" s="365"/>
      <c r="Q1850" s="499"/>
      <c r="R1850" s="506"/>
    </row>
    <row r="1851" spans="1:18" x14ac:dyDescent="0.25">
      <c r="A1851" s="97"/>
      <c r="B1851" s="97"/>
      <c r="C1851" s="97"/>
      <c r="D1851" s="101"/>
      <c r="E1851" s="98"/>
      <c r="F1851" s="101"/>
      <c r="G1851" s="101"/>
      <c r="H1851" s="101"/>
      <c r="I1851" s="362"/>
      <c r="J1851" s="362"/>
      <c r="K1851" s="559">
        <f t="shared" si="44"/>
        <v>0</v>
      </c>
      <c r="L1851" s="362"/>
      <c r="M1851" s="361"/>
      <c r="N1851" s="363"/>
      <c r="O1851" s="364"/>
      <c r="P1851" s="365"/>
      <c r="Q1851" s="499"/>
      <c r="R1851" s="506"/>
    </row>
    <row r="1852" spans="1:18" x14ac:dyDescent="0.25">
      <c r="A1852" s="97"/>
      <c r="B1852" s="97"/>
      <c r="C1852" s="97"/>
      <c r="D1852" s="101"/>
      <c r="E1852" s="98"/>
      <c r="F1852" s="101"/>
      <c r="G1852" s="101"/>
      <c r="H1852" s="101"/>
      <c r="I1852" s="362"/>
      <c r="J1852" s="362"/>
      <c r="K1852" s="559">
        <f t="shared" si="44"/>
        <v>0</v>
      </c>
      <c r="L1852" s="362"/>
      <c r="M1852" s="361"/>
      <c r="N1852" s="363"/>
      <c r="O1852" s="364"/>
      <c r="P1852" s="365"/>
      <c r="Q1852" s="499"/>
      <c r="R1852" s="506"/>
    </row>
    <row r="1853" spans="1:18" x14ac:dyDescent="0.25">
      <c r="A1853" s="97"/>
      <c r="B1853" s="97"/>
      <c r="C1853" s="97"/>
      <c r="D1853" s="101"/>
      <c r="E1853" s="98"/>
      <c r="F1853" s="101"/>
      <c r="G1853" s="101"/>
      <c r="H1853" s="101"/>
      <c r="I1853" s="362"/>
      <c r="J1853" s="362"/>
      <c r="K1853" s="559">
        <f t="shared" si="44"/>
        <v>0</v>
      </c>
      <c r="L1853" s="362"/>
      <c r="M1853" s="361"/>
      <c r="N1853" s="363"/>
      <c r="O1853" s="364"/>
      <c r="P1853" s="365"/>
      <c r="Q1853" s="499"/>
      <c r="R1853" s="506"/>
    </row>
    <row r="1854" spans="1:18" x14ac:dyDescent="0.25">
      <c r="A1854" s="97"/>
      <c r="B1854" s="97"/>
      <c r="C1854" s="97"/>
      <c r="D1854" s="101"/>
      <c r="E1854" s="98"/>
      <c r="F1854" s="101"/>
      <c r="G1854" s="101"/>
      <c r="H1854" s="101"/>
      <c r="I1854" s="362"/>
      <c r="J1854" s="362"/>
      <c r="K1854" s="559">
        <f t="shared" si="44"/>
        <v>0</v>
      </c>
      <c r="L1854" s="362"/>
      <c r="M1854" s="361"/>
      <c r="N1854" s="363"/>
      <c r="O1854" s="364"/>
      <c r="P1854" s="365"/>
      <c r="Q1854" s="499"/>
      <c r="R1854" s="506"/>
    </row>
    <row r="1855" spans="1:18" x14ac:dyDescent="0.25">
      <c r="A1855" s="97"/>
      <c r="B1855" s="97"/>
      <c r="C1855" s="97"/>
      <c r="D1855" s="101"/>
      <c r="E1855" s="98"/>
      <c r="F1855" s="101"/>
      <c r="G1855" s="101"/>
      <c r="H1855" s="101"/>
      <c r="I1855" s="362"/>
      <c r="J1855" s="362"/>
      <c r="K1855" s="559">
        <f t="shared" si="44"/>
        <v>0</v>
      </c>
      <c r="L1855" s="362"/>
      <c r="M1855" s="361"/>
      <c r="N1855" s="363"/>
      <c r="O1855" s="364"/>
      <c r="P1855" s="365"/>
      <c r="Q1855" s="499"/>
      <c r="R1855" s="506"/>
    </row>
    <row r="1856" spans="1:18" x14ac:dyDescent="0.25">
      <c r="A1856" s="97"/>
      <c r="B1856" s="97"/>
      <c r="C1856" s="97"/>
      <c r="D1856" s="101"/>
      <c r="E1856" s="98"/>
      <c r="F1856" s="101"/>
      <c r="G1856" s="101"/>
      <c r="H1856" s="101"/>
      <c r="I1856" s="362"/>
      <c r="J1856" s="362"/>
      <c r="K1856" s="559">
        <f t="shared" si="44"/>
        <v>0</v>
      </c>
      <c r="L1856" s="362"/>
      <c r="M1856" s="361"/>
      <c r="N1856" s="363"/>
      <c r="O1856" s="364"/>
      <c r="P1856" s="365"/>
      <c r="Q1856" s="499"/>
      <c r="R1856" s="506"/>
    </row>
    <row r="1857" spans="1:18" x14ac:dyDescent="0.25">
      <c r="A1857" s="97"/>
      <c r="B1857" s="97"/>
      <c r="C1857" s="97"/>
      <c r="D1857" s="101"/>
      <c r="E1857" s="98"/>
      <c r="F1857" s="101"/>
      <c r="G1857" s="101"/>
      <c r="H1857" s="101"/>
      <c r="I1857" s="362"/>
      <c r="J1857" s="362"/>
      <c r="K1857" s="559">
        <f t="shared" si="44"/>
        <v>0</v>
      </c>
      <c r="L1857" s="362"/>
      <c r="M1857" s="361"/>
      <c r="N1857" s="363"/>
      <c r="O1857" s="364"/>
      <c r="P1857" s="365"/>
      <c r="Q1857" s="499"/>
      <c r="R1857" s="506"/>
    </row>
    <row r="1858" spans="1:18" x14ac:dyDescent="0.25">
      <c r="A1858" s="97"/>
      <c r="B1858" s="97"/>
      <c r="C1858" s="97"/>
      <c r="D1858" s="101"/>
      <c r="E1858" s="98"/>
      <c r="F1858" s="101"/>
      <c r="G1858" s="101"/>
      <c r="H1858" s="101"/>
      <c r="I1858" s="362"/>
      <c r="J1858" s="362"/>
      <c r="K1858" s="559">
        <f t="shared" si="44"/>
        <v>0</v>
      </c>
      <c r="L1858" s="362"/>
      <c r="M1858" s="361"/>
      <c r="N1858" s="363"/>
      <c r="O1858" s="364"/>
      <c r="P1858" s="365"/>
      <c r="Q1858" s="499"/>
      <c r="R1858" s="506"/>
    </row>
    <row r="1859" spans="1:18" x14ac:dyDescent="0.25">
      <c r="A1859" s="97"/>
      <c r="B1859" s="97"/>
      <c r="C1859" s="97"/>
      <c r="D1859" s="101"/>
      <c r="E1859" s="98"/>
      <c r="F1859" s="101"/>
      <c r="G1859" s="101"/>
      <c r="H1859" s="101"/>
      <c r="I1859" s="362"/>
      <c r="J1859" s="362"/>
      <c r="K1859" s="559">
        <f t="shared" si="44"/>
        <v>0</v>
      </c>
      <c r="L1859" s="362"/>
      <c r="M1859" s="361"/>
      <c r="N1859" s="363"/>
      <c r="O1859" s="364"/>
      <c r="P1859" s="365"/>
      <c r="Q1859" s="499"/>
      <c r="R1859" s="506"/>
    </row>
    <row r="1860" spans="1:18" x14ac:dyDescent="0.25">
      <c r="A1860" s="97"/>
      <c r="B1860" s="97"/>
      <c r="C1860" s="97"/>
      <c r="D1860" s="101"/>
      <c r="E1860" s="98"/>
      <c r="F1860" s="101"/>
      <c r="G1860" s="101"/>
      <c r="H1860" s="101"/>
      <c r="I1860" s="362"/>
      <c r="J1860" s="362"/>
      <c r="K1860" s="559">
        <f t="shared" si="44"/>
        <v>0</v>
      </c>
      <c r="L1860" s="362"/>
      <c r="M1860" s="361"/>
      <c r="N1860" s="363"/>
      <c r="O1860" s="364"/>
      <c r="P1860" s="365"/>
      <c r="Q1860" s="499"/>
      <c r="R1860" s="506"/>
    </row>
    <row r="1861" spans="1:18" x14ac:dyDescent="0.25">
      <c r="A1861" s="97"/>
      <c r="B1861" s="97"/>
      <c r="C1861" s="97"/>
      <c r="D1861" s="101"/>
      <c r="E1861" s="98"/>
      <c r="F1861" s="101"/>
      <c r="G1861" s="101"/>
      <c r="H1861" s="101"/>
      <c r="I1861" s="362"/>
      <c r="J1861" s="362"/>
      <c r="K1861" s="559">
        <f t="shared" si="44"/>
        <v>0</v>
      </c>
      <c r="L1861" s="362"/>
      <c r="M1861" s="361"/>
      <c r="N1861" s="363"/>
      <c r="O1861" s="364"/>
      <c r="P1861" s="365"/>
      <c r="Q1861" s="499"/>
      <c r="R1861" s="506"/>
    </row>
    <row r="1862" spans="1:18" x14ac:dyDescent="0.25">
      <c r="A1862" s="97"/>
      <c r="B1862" s="97"/>
      <c r="C1862" s="97"/>
      <c r="D1862" s="101"/>
      <c r="E1862" s="98"/>
      <c r="F1862" s="101"/>
      <c r="G1862" s="101"/>
      <c r="H1862" s="101"/>
      <c r="I1862" s="362"/>
      <c r="J1862" s="362"/>
      <c r="K1862" s="559">
        <f t="shared" si="44"/>
        <v>0</v>
      </c>
      <c r="L1862" s="362"/>
      <c r="M1862" s="361"/>
      <c r="N1862" s="363"/>
      <c r="O1862" s="364"/>
      <c r="P1862" s="365"/>
      <c r="Q1862" s="499"/>
      <c r="R1862" s="506"/>
    </row>
    <row r="1863" spans="1:18" x14ac:dyDescent="0.25">
      <c r="A1863" s="97"/>
      <c r="B1863" s="97"/>
      <c r="C1863" s="97"/>
      <c r="D1863" s="101"/>
      <c r="E1863" s="98"/>
      <c r="F1863" s="101"/>
      <c r="G1863" s="101"/>
      <c r="H1863" s="101"/>
      <c r="I1863" s="362"/>
      <c r="J1863" s="362"/>
      <c r="K1863" s="559">
        <f t="shared" si="44"/>
        <v>0</v>
      </c>
      <c r="L1863" s="362"/>
      <c r="M1863" s="361"/>
      <c r="N1863" s="363"/>
      <c r="O1863" s="364"/>
      <c r="P1863" s="365"/>
      <c r="Q1863" s="499"/>
      <c r="R1863" s="506"/>
    </row>
    <row r="1864" spans="1:18" x14ac:dyDescent="0.25">
      <c r="A1864" s="97"/>
      <c r="B1864" s="97"/>
      <c r="C1864" s="97"/>
      <c r="D1864" s="101"/>
      <c r="E1864" s="98"/>
      <c r="F1864" s="101"/>
      <c r="G1864" s="101"/>
      <c r="H1864" s="101"/>
      <c r="I1864" s="362"/>
      <c r="J1864" s="362"/>
      <c r="K1864" s="559">
        <f t="shared" si="44"/>
        <v>0</v>
      </c>
      <c r="L1864" s="362"/>
      <c r="M1864" s="361"/>
      <c r="N1864" s="363"/>
      <c r="O1864" s="364"/>
      <c r="P1864" s="365"/>
      <c r="Q1864" s="499"/>
      <c r="R1864" s="506"/>
    </row>
    <row r="1865" spans="1:18" x14ac:dyDescent="0.25">
      <c r="A1865" s="97"/>
      <c r="B1865" s="97"/>
      <c r="C1865" s="97"/>
      <c r="D1865" s="101"/>
      <c r="E1865" s="98"/>
      <c r="F1865" s="101"/>
      <c r="G1865" s="101"/>
      <c r="H1865" s="101"/>
      <c r="I1865" s="362"/>
      <c r="J1865" s="362"/>
      <c r="K1865" s="559">
        <f t="shared" si="44"/>
        <v>0</v>
      </c>
      <c r="L1865" s="362"/>
      <c r="M1865" s="361"/>
      <c r="N1865" s="363"/>
      <c r="O1865" s="364"/>
      <c r="P1865" s="365"/>
      <c r="Q1865" s="499"/>
      <c r="R1865" s="506"/>
    </row>
    <row r="1866" spans="1:18" x14ac:dyDescent="0.25">
      <c r="A1866" s="97"/>
      <c r="B1866" s="97"/>
      <c r="C1866" s="97"/>
      <c r="D1866" s="101"/>
      <c r="E1866" s="98"/>
      <c r="F1866" s="101"/>
      <c r="G1866" s="101"/>
      <c r="H1866" s="101"/>
      <c r="I1866" s="362"/>
      <c r="J1866" s="362"/>
      <c r="K1866" s="559">
        <f t="shared" si="44"/>
        <v>0</v>
      </c>
      <c r="L1866" s="362"/>
      <c r="M1866" s="361"/>
      <c r="N1866" s="363"/>
      <c r="O1866" s="364"/>
      <c r="P1866" s="365"/>
      <c r="Q1866" s="499"/>
      <c r="R1866" s="506"/>
    </row>
    <row r="1867" spans="1:18" x14ac:dyDescent="0.25">
      <c r="A1867" s="97"/>
      <c r="B1867" s="97"/>
      <c r="C1867" s="97"/>
      <c r="D1867" s="101"/>
      <c r="E1867" s="98"/>
      <c r="F1867" s="101"/>
      <c r="G1867" s="101"/>
      <c r="H1867" s="101"/>
      <c r="I1867" s="362"/>
      <c r="J1867" s="362"/>
      <c r="K1867" s="559">
        <f t="shared" si="44"/>
        <v>0</v>
      </c>
      <c r="L1867" s="362"/>
      <c r="M1867" s="361"/>
      <c r="N1867" s="363"/>
      <c r="O1867" s="364"/>
      <c r="P1867" s="365"/>
      <c r="Q1867" s="499"/>
      <c r="R1867" s="506"/>
    </row>
    <row r="1868" spans="1:18" x14ac:dyDescent="0.25">
      <c r="A1868" s="97"/>
      <c r="B1868" s="97"/>
      <c r="C1868" s="97"/>
      <c r="D1868" s="101"/>
      <c r="E1868" s="98"/>
      <c r="F1868" s="101"/>
      <c r="G1868" s="101"/>
      <c r="H1868" s="101"/>
      <c r="I1868" s="362"/>
      <c r="J1868" s="362"/>
      <c r="K1868" s="559">
        <f t="shared" ref="K1868:K1931" si="45">H1868-J1868</f>
        <v>0</v>
      </c>
      <c r="L1868" s="362"/>
      <c r="M1868" s="361"/>
      <c r="N1868" s="363"/>
      <c r="O1868" s="364"/>
      <c r="P1868" s="365"/>
      <c r="Q1868" s="499"/>
      <c r="R1868" s="506"/>
    </row>
    <row r="1869" spans="1:18" x14ac:dyDescent="0.25">
      <c r="A1869" s="97"/>
      <c r="B1869" s="97"/>
      <c r="C1869" s="97"/>
      <c r="D1869" s="101"/>
      <c r="E1869" s="98"/>
      <c r="F1869" s="101"/>
      <c r="G1869" s="101"/>
      <c r="H1869" s="101"/>
      <c r="I1869" s="362"/>
      <c r="J1869" s="362"/>
      <c r="K1869" s="559">
        <f t="shared" si="45"/>
        <v>0</v>
      </c>
      <c r="L1869" s="362"/>
      <c r="M1869" s="361"/>
      <c r="N1869" s="363"/>
      <c r="O1869" s="364"/>
      <c r="P1869" s="365"/>
      <c r="Q1869" s="499"/>
      <c r="R1869" s="506"/>
    </row>
    <row r="1870" spans="1:18" x14ac:dyDescent="0.25">
      <c r="A1870" s="97"/>
      <c r="B1870" s="97"/>
      <c r="C1870" s="97"/>
      <c r="D1870" s="101"/>
      <c r="E1870" s="98"/>
      <c r="F1870" s="101"/>
      <c r="G1870" s="101"/>
      <c r="H1870" s="101"/>
      <c r="I1870" s="362"/>
      <c r="J1870" s="362"/>
      <c r="K1870" s="559">
        <f t="shared" si="45"/>
        <v>0</v>
      </c>
      <c r="L1870" s="362"/>
      <c r="M1870" s="361"/>
      <c r="N1870" s="363"/>
      <c r="O1870" s="364"/>
      <c r="P1870" s="365"/>
      <c r="Q1870" s="499"/>
      <c r="R1870" s="506"/>
    </row>
    <row r="1871" spans="1:18" x14ac:dyDescent="0.25">
      <c r="A1871" s="97"/>
      <c r="B1871" s="97"/>
      <c r="C1871" s="97"/>
      <c r="D1871" s="101"/>
      <c r="E1871" s="98"/>
      <c r="F1871" s="101"/>
      <c r="G1871" s="101"/>
      <c r="H1871" s="101"/>
      <c r="I1871" s="362"/>
      <c r="J1871" s="362"/>
      <c r="K1871" s="559">
        <f t="shared" si="45"/>
        <v>0</v>
      </c>
      <c r="L1871" s="362"/>
      <c r="M1871" s="361"/>
      <c r="N1871" s="363"/>
      <c r="O1871" s="364"/>
      <c r="P1871" s="365"/>
      <c r="Q1871" s="499"/>
      <c r="R1871" s="506"/>
    </row>
    <row r="1872" spans="1:18" x14ac:dyDescent="0.25">
      <c r="A1872" s="97"/>
      <c r="B1872" s="97"/>
      <c r="C1872" s="97"/>
      <c r="D1872" s="101"/>
      <c r="E1872" s="98"/>
      <c r="F1872" s="101"/>
      <c r="G1872" s="101"/>
      <c r="H1872" s="101"/>
      <c r="I1872" s="362"/>
      <c r="J1872" s="362"/>
      <c r="K1872" s="559">
        <f t="shared" si="45"/>
        <v>0</v>
      </c>
      <c r="L1872" s="362"/>
      <c r="M1872" s="361"/>
      <c r="N1872" s="363"/>
      <c r="O1872" s="364"/>
      <c r="P1872" s="365"/>
      <c r="Q1872" s="499"/>
      <c r="R1872" s="506"/>
    </row>
    <row r="1873" spans="1:18" x14ac:dyDescent="0.25">
      <c r="A1873" s="97"/>
      <c r="B1873" s="97"/>
      <c r="C1873" s="97"/>
      <c r="D1873" s="101"/>
      <c r="E1873" s="98"/>
      <c r="F1873" s="101"/>
      <c r="G1873" s="101"/>
      <c r="H1873" s="101"/>
      <c r="I1873" s="362"/>
      <c r="J1873" s="362"/>
      <c r="K1873" s="559">
        <f t="shared" si="45"/>
        <v>0</v>
      </c>
      <c r="L1873" s="362"/>
      <c r="M1873" s="361"/>
      <c r="N1873" s="363"/>
      <c r="O1873" s="364"/>
      <c r="P1873" s="365"/>
      <c r="Q1873" s="499"/>
      <c r="R1873" s="506"/>
    </row>
    <row r="1874" spans="1:18" x14ac:dyDescent="0.25">
      <c r="A1874" s="97"/>
      <c r="B1874" s="97"/>
      <c r="C1874" s="97"/>
      <c r="D1874" s="101"/>
      <c r="E1874" s="98"/>
      <c r="F1874" s="101"/>
      <c r="G1874" s="101"/>
      <c r="H1874" s="101"/>
      <c r="I1874" s="362"/>
      <c r="J1874" s="362"/>
      <c r="K1874" s="559">
        <f t="shared" si="45"/>
        <v>0</v>
      </c>
      <c r="L1874" s="362"/>
      <c r="M1874" s="361"/>
      <c r="N1874" s="363"/>
      <c r="O1874" s="364"/>
      <c r="P1874" s="365"/>
      <c r="Q1874" s="499"/>
      <c r="R1874" s="506"/>
    </row>
    <row r="1875" spans="1:18" x14ac:dyDescent="0.25">
      <c r="A1875" s="97"/>
      <c r="B1875" s="97"/>
      <c r="C1875" s="97"/>
      <c r="D1875" s="101"/>
      <c r="E1875" s="98"/>
      <c r="F1875" s="101"/>
      <c r="G1875" s="101"/>
      <c r="H1875" s="101"/>
      <c r="I1875" s="362"/>
      <c r="J1875" s="362"/>
      <c r="K1875" s="559">
        <f t="shared" si="45"/>
        <v>0</v>
      </c>
      <c r="L1875" s="362"/>
      <c r="M1875" s="361"/>
      <c r="N1875" s="363"/>
      <c r="O1875" s="364"/>
      <c r="P1875" s="365"/>
      <c r="Q1875" s="499"/>
      <c r="R1875" s="506"/>
    </row>
    <row r="1876" spans="1:18" x14ac:dyDescent="0.25">
      <c r="A1876" s="97"/>
      <c r="B1876" s="97"/>
      <c r="C1876" s="97"/>
      <c r="D1876" s="101"/>
      <c r="E1876" s="98"/>
      <c r="F1876" s="101"/>
      <c r="G1876" s="101"/>
      <c r="H1876" s="101"/>
      <c r="I1876" s="362"/>
      <c r="J1876" s="362"/>
      <c r="K1876" s="559">
        <f t="shared" si="45"/>
        <v>0</v>
      </c>
      <c r="L1876" s="362"/>
      <c r="M1876" s="361"/>
      <c r="N1876" s="363"/>
      <c r="O1876" s="364"/>
      <c r="P1876" s="365"/>
      <c r="Q1876" s="499"/>
      <c r="R1876" s="506"/>
    </row>
    <row r="1877" spans="1:18" x14ac:dyDescent="0.25">
      <c r="A1877" s="97"/>
      <c r="B1877" s="97"/>
      <c r="C1877" s="97"/>
      <c r="D1877" s="101"/>
      <c r="E1877" s="98"/>
      <c r="F1877" s="101"/>
      <c r="G1877" s="101"/>
      <c r="H1877" s="101"/>
      <c r="I1877" s="362"/>
      <c r="J1877" s="362"/>
      <c r="K1877" s="559">
        <f t="shared" si="45"/>
        <v>0</v>
      </c>
      <c r="L1877" s="362"/>
      <c r="M1877" s="361"/>
      <c r="N1877" s="363"/>
      <c r="O1877" s="364"/>
      <c r="P1877" s="365"/>
      <c r="Q1877" s="499"/>
      <c r="R1877" s="506"/>
    </row>
    <row r="1878" spans="1:18" x14ac:dyDescent="0.25">
      <c r="A1878" s="97"/>
      <c r="B1878" s="97"/>
      <c r="C1878" s="97"/>
      <c r="D1878" s="101"/>
      <c r="E1878" s="98"/>
      <c r="F1878" s="101"/>
      <c r="G1878" s="101"/>
      <c r="H1878" s="101"/>
      <c r="I1878" s="362"/>
      <c r="J1878" s="362"/>
      <c r="K1878" s="559">
        <f t="shared" si="45"/>
        <v>0</v>
      </c>
      <c r="L1878" s="362"/>
      <c r="M1878" s="361"/>
      <c r="N1878" s="363"/>
      <c r="O1878" s="364"/>
      <c r="P1878" s="365"/>
      <c r="Q1878" s="499"/>
      <c r="R1878" s="506"/>
    </row>
    <row r="1879" spans="1:18" x14ac:dyDescent="0.25">
      <c r="A1879" s="97"/>
      <c r="B1879" s="97"/>
      <c r="C1879" s="97"/>
      <c r="D1879" s="101"/>
      <c r="E1879" s="98"/>
      <c r="F1879" s="101"/>
      <c r="G1879" s="101"/>
      <c r="H1879" s="101"/>
      <c r="I1879" s="362"/>
      <c r="J1879" s="362"/>
      <c r="K1879" s="559">
        <f t="shared" si="45"/>
        <v>0</v>
      </c>
      <c r="L1879" s="362"/>
      <c r="M1879" s="361"/>
      <c r="N1879" s="363"/>
      <c r="O1879" s="364"/>
      <c r="P1879" s="365"/>
      <c r="Q1879" s="499"/>
      <c r="R1879" s="506"/>
    </row>
    <row r="1880" spans="1:18" x14ac:dyDescent="0.25">
      <c r="A1880" s="97"/>
      <c r="B1880" s="97"/>
      <c r="C1880" s="97"/>
      <c r="D1880" s="101"/>
      <c r="E1880" s="98"/>
      <c r="F1880" s="101"/>
      <c r="G1880" s="101"/>
      <c r="H1880" s="101"/>
      <c r="I1880" s="362"/>
      <c r="J1880" s="362"/>
      <c r="K1880" s="559">
        <f t="shared" si="45"/>
        <v>0</v>
      </c>
      <c r="L1880" s="362"/>
      <c r="M1880" s="361"/>
      <c r="N1880" s="363"/>
      <c r="O1880" s="364"/>
      <c r="P1880" s="365"/>
      <c r="Q1880" s="499"/>
      <c r="R1880" s="506"/>
    </row>
    <row r="1881" spans="1:18" x14ac:dyDescent="0.25">
      <c r="A1881" s="97"/>
      <c r="B1881" s="97"/>
      <c r="C1881" s="97"/>
      <c r="D1881" s="101"/>
      <c r="E1881" s="98"/>
      <c r="F1881" s="101"/>
      <c r="G1881" s="101"/>
      <c r="H1881" s="101"/>
      <c r="I1881" s="362"/>
      <c r="J1881" s="362"/>
      <c r="K1881" s="559">
        <f t="shared" si="45"/>
        <v>0</v>
      </c>
      <c r="L1881" s="362"/>
      <c r="M1881" s="361"/>
      <c r="N1881" s="363"/>
      <c r="O1881" s="364"/>
      <c r="P1881" s="365"/>
      <c r="Q1881" s="499"/>
      <c r="R1881" s="506"/>
    </row>
    <row r="1882" spans="1:18" x14ac:dyDescent="0.25">
      <c r="A1882" s="97"/>
      <c r="B1882" s="97"/>
      <c r="C1882" s="97"/>
      <c r="D1882" s="101"/>
      <c r="E1882" s="98"/>
      <c r="F1882" s="101"/>
      <c r="G1882" s="101"/>
      <c r="H1882" s="101"/>
      <c r="I1882" s="362"/>
      <c r="J1882" s="362"/>
      <c r="K1882" s="559">
        <f t="shared" si="45"/>
        <v>0</v>
      </c>
      <c r="L1882" s="362"/>
      <c r="M1882" s="361"/>
      <c r="N1882" s="363"/>
      <c r="O1882" s="364"/>
      <c r="P1882" s="365"/>
      <c r="Q1882" s="499"/>
      <c r="R1882" s="506"/>
    </row>
    <row r="1883" spans="1:18" x14ac:dyDescent="0.25">
      <c r="A1883" s="97"/>
      <c r="B1883" s="97"/>
      <c r="C1883" s="97"/>
      <c r="D1883" s="101"/>
      <c r="E1883" s="98"/>
      <c r="F1883" s="101"/>
      <c r="G1883" s="101"/>
      <c r="H1883" s="101"/>
      <c r="I1883" s="362"/>
      <c r="J1883" s="362"/>
      <c r="K1883" s="559">
        <f t="shared" si="45"/>
        <v>0</v>
      </c>
      <c r="L1883" s="362"/>
      <c r="M1883" s="361"/>
      <c r="N1883" s="363"/>
      <c r="O1883" s="364"/>
      <c r="P1883" s="365"/>
      <c r="Q1883" s="499"/>
      <c r="R1883" s="506"/>
    </row>
    <row r="1884" spans="1:18" x14ac:dyDescent="0.25">
      <c r="A1884" s="97"/>
      <c r="B1884" s="97"/>
      <c r="C1884" s="97"/>
      <c r="D1884" s="101"/>
      <c r="E1884" s="98"/>
      <c r="F1884" s="101"/>
      <c r="G1884" s="101"/>
      <c r="H1884" s="101"/>
      <c r="I1884" s="362"/>
      <c r="J1884" s="362"/>
      <c r="K1884" s="559">
        <f t="shared" si="45"/>
        <v>0</v>
      </c>
      <c r="L1884" s="362"/>
      <c r="M1884" s="361"/>
      <c r="N1884" s="363"/>
      <c r="O1884" s="364"/>
      <c r="P1884" s="365"/>
      <c r="Q1884" s="499"/>
      <c r="R1884" s="506"/>
    </row>
    <row r="1885" spans="1:18" x14ac:dyDescent="0.25">
      <c r="A1885" s="97"/>
      <c r="B1885" s="97"/>
      <c r="C1885" s="97"/>
      <c r="D1885" s="101"/>
      <c r="E1885" s="98"/>
      <c r="F1885" s="101"/>
      <c r="G1885" s="101"/>
      <c r="H1885" s="101"/>
      <c r="I1885" s="362"/>
      <c r="J1885" s="362"/>
      <c r="K1885" s="559">
        <f t="shared" si="45"/>
        <v>0</v>
      </c>
      <c r="L1885" s="362"/>
      <c r="M1885" s="361"/>
      <c r="N1885" s="363"/>
      <c r="O1885" s="364"/>
      <c r="P1885" s="365"/>
      <c r="Q1885" s="499"/>
      <c r="R1885" s="506"/>
    </row>
    <row r="1886" spans="1:18" x14ac:dyDescent="0.25">
      <c r="A1886" s="97"/>
      <c r="B1886" s="97"/>
      <c r="C1886" s="97"/>
      <c r="D1886" s="101"/>
      <c r="E1886" s="98"/>
      <c r="F1886" s="101"/>
      <c r="G1886" s="101"/>
      <c r="H1886" s="101"/>
      <c r="I1886" s="362"/>
      <c r="J1886" s="362"/>
      <c r="K1886" s="559">
        <f t="shared" si="45"/>
        <v>0</v>
      </c>
      <c r="L1886" s="362"/>
      <c r="M1886" s="361"/>
      <c r="N1886" s="363"/>
      <c r="O1886" s="364"/>
      <c r="P1886" s="365"/>
      <c r="Q1886" s="499"/>
      <c r="R1886" s="506"/>
    </row>
    <row r="1887" spans="1:18" x14ac:dyDescent="0.25">
      <c r="A1887" s="97"/>
      <c r="B1887" s="97"/>
      <c r="C1887" s="97"/>
      <c r="D1887" s="101"/>
      <c r="E1887" s="98"/>
      <c r="F1887" s="101"/>
      <c r="G1887" s="101"/>
      <c r="H1887" s="101"/>
      <c r="I1887" s="362"/>
      <c r="J1887" s="362"/>
      <c r="K1887" s="559">
        <f t="shared" si="45"/>
        <v>0</v>
      </c>
      <c r="L1887" s="362"/>
      <c r="M1887" s="361"/>
      <c r="N1887" s="363"/>
      <c r="O1887" s="364"/>
      <c r="P1887" s="365"/>
      <c r="Q1887" s="499"/>
      <c r="R1887" s="506"/>
    </row>
    <row r="1888" spans="1:18" x14ac:dyDescent="0.25">
      <c r="A1888" s="97"/>
      <c r="B1888" s="97"/>
      <c r="C1888" s="97"/>
      <c r="D1888" s="101"/>
      <c r="E1888" s="98"/>
      <c r="F1888" s="101"/>
      <c r="G1888" s="101"/>
      <c r="H1888" s="101"/>
      <c r="I1888" s="362"/>
      <c r="J1888" s="362"/>
      <c r="K1888" s="559">
        <f t="shared" si="45"/>
        <v>0</v>
      </c>
      <c r="L1888" s="362"/>
      <c r="M1888" s="361"/>
      <c r="N1888" s="363"/>
      <c r="O1888" s="364"/>
      <c r="P1888" s="365"/>
      <c r="Q1888" s="499"/>
      <c r="R1888" s="506"/>
    </row>
    <row r="1889" spans="1:18" x14ac:dyDescent="0.25">
      <c r="A1889" s="97"/>
      <c r="B1889" s="97"/>
      <c r="C1889" s="97"/>
      <c r="D1889" s="101"/>
      <c r="E1889" s="98"/>
      <c r="F1889" s="101"/>
      <c r="G1889" s="101"/>
      <c r="H1889" s="101"/>
      <c r="I1889" s="362"/>
      <c r="J1889" s="362"/>
      <c r="K1889" s="559">
        <f t="shared" si="45"/>
        <v>0</v>
      </c>
      <c r="L1889" s="362"/>
      <c r="M1889" s="361"/>
      <c r="N1889" s="363"/>
      <c r="O1889" s="364"/>
      <c r="P1889" s="365"/>
      <c r="Q1889" s="499"/>
      <c r="R1889" s="506"/>
    </row>
    <row r="1890" spans="1:18" x14ac:dyDescent="0.25">
      <c r="A1890" s="97"/>
      <c r="B1890" s="97"/>
      <c r="C1890" s="97"/>
      <c r="D1890" s="101"/>
      <c r="E1890" s="98"/>
      <c r="F1890" s="101"/>
      <c r="G1890" s="101"/>
      <c r="H1890" s="101"/>
      <c r="I1890" s="362"/>
      <c r="J1890" s="362"/>
      <c r="K1890" s="559">
        <f t="shared" si="45"/>
        <v>0</v>
      </c>
      <c r="L1890" s="362"/>
      <c r="M1890" s="361"/>
      <c r="N1890" s="363"/>
      <c r="O1890" s="364"/>
      <c r="P1890" s="365"/>
      <c r="Q1890" s="499"/>
      <c r="R1890" s="506"/>
    </row>
    <row r="1891" spans="1:18" x14ac:dyDescent="0.25">
      <c r="A1891" s="97"/>
      <c r="B1891" s="97"/>
      <c r="C1891" s="97"/>
      <c r="D1891" s="101"/>
      <c r="E1891" s="98"/>
      <c r="F1891" s="101"/>
      <c r="G1891" s="101"/>
      <c r="H1891" s="101"/>
      <c r="I1891" s="362"/>
      <c r="J1891" s="362"/>
      <c r="K1891" s="559">
        <f t="shared" si="45"/>
        <v>0</v>
      </c>
      <c r="L1891" s="362"/>
      <c r="M1891" s="361"/>
      <c r="N1891" s="363"/>
      <c r="O1891" s="364"/>
      <c r="P1891" s="365"/>
      <c r="Q1891" s="499"/>
      <c r="R1891" s="506"/>
    </row>
    <row r="1892" spans="1:18" x14ac:dyDescent="0.25">
      <c r="A1892" s="97"/>
      <c r="B1892" s="97"/>
      <c r="C1892" s="97"/>
      <c r="D1892" s="101"/>
      <c r="E1892" s="98"/>
      <c r="F1892" s="101"/>
      <c r="G1892" s="101"/>
      <c r="H1892" s="101"/>
      <c r="I1892" s="362"/>
      <c r="J1892" s="362"/>
      <c r="K1892" s="559">
        <f t="shared" si="45"/>
        <v>0</v>
      </c>
      <c r="L1892" s="362"/>
      <c r="M1892" s="361"/>
      <c r="N1892" s="363"/>
      <c r="O1892" s="364"/>
      <c r="P1892" s="365"/>
      <c r="Q1892" s="499"/>
      <c r="R1892" s="506"/>
    </row>
    <row r="1893" spans="1:18" x14ac:dyDescent="0.25">
      <c r="A1893" s="97"/>
      <c r="B1893" s="97"/>
      <c r="C1893" s="97"/>
      <c r="D1893" s="101"/>
      <c r="E1893" s="98"/>
      <c r="F1893" s="101"/>
      <c r="G1893" s="101"/>
      <c r="H1893" s="101"/>
      <c r="I1893" s="362"/>
      <c r="J1893" s="362"/>
      <c r="K1893" s="559">
        <f t="shared" si="45"/>
        <v>0</v>
      </c>
      <c r="L1893" s="362"/>
      <c r="M1893" s="361"/>
      <c r="N1893" s="363"/>
      <c r="O1893" s="364"/>
      <c r="P1893" s="365"/>
      <c r="Q1893" s="499"/>
      <c r="R1893" s="506"/>
    </row>
    <row r="1894" spans="1:18" x14ac:dyDescent="0.25">
      <c r="A1894" s="97"/>
      <c r="B1894" s="97"/>
      <c r="C1894" s="97"/>
      <c r="D1894" s="101"/>
      <c r="E1894" s="98"/>
      <c r="F1894" s="101"/>
      <c r="G1894" s="101"/>
      <c r="H1894" s="101"/>
      <c r="I1894" s="362"/>
      <c r="J1894" s="362"/>
      <c r="K1894" s="559">
        <f t="shared" si="45"/>
        <v>0</v>
      </c>
      <c r="L1894" s="362"/>
      <c r="M1894" s="361"/>
      <c r="N1894" s="363"/>
      <c r="O1894" s="364"/>
      <c r="P1894" s="365"/>
      <c r="Q1894" s="499"/>
      <c r="R1894" s="506"/>
    </row>
    <row r="1895" spans="1:18" x14ac:dyDescent="0.25">
      <c r="A1895" s="97"/>
      <c r="B1895" s="97"/>
      <c r="C1895" s="97"/>
      <c r="D1895" s="101"/>
      <c r="E1895" s="98"/>
      <c r="F1895" s="101"/>
      <c r="G1895" s="101"/>
      <c r="H1895" s="101"/>
      <c r="I1895" s="362"/>
      <c r="J1895" s="362"/>
      <c r="K1895" s="559">
        <f t="shared" si="45"/>
        <v>0</v>
      </c>
      <c r="L1895" s="362"/>
      <c r="M1895" s="361"/>
      <c r="N1895" s="363"/>
      <c r="O1895" s="364"/>
      <c r="P1895" s="365"/>
      <c r="Q1895" s="499"/>
      <c r="R1895" s="506"/>
    </row>
    <row r="1896" spans="1:18" x14ac:dyDescent="0.25">
      <c r="A1896" s="97"/>
      <c r="B1896" s="97"/>
      <c r="C1896" s="97"/>
      <c r="D1896" s="101"/>
      <c r="E1896" s="98"/>
      <c r="F1896" s="101"/>
      <c r="G1896" s="101"/>
      <c r="H1896" s="101"/>
      <c r="I1896" s="362"/>
      <c r="J1896" s="362"/>
      <c r="K1896" s="559">
        <f t="shared" si="45"/>
        <v>0</v>
      </c>
      <c r="L1896" s="362"/>
      <c r="M1896" s="361"/>
      <c r="N1896" s="363"/>
      <c r="O1896" s="364"/>
      <c r="P1896" s="365"/>
      <c r="Q1896" s="499"/>
      <c r="R1896" s="506"/>
    </row>
    <row r="1897" spans="1:18" x14ac:dyDescent="0.25">
      <c r="A1897" s="97"/>
      <c r="B1897" s="97"/>
      <c r="C1897" s="97"/>
      <c r="D1897" s="101"/>
      <c r="E1897" s="98"/>
      <c r="F1897" s="101"/>
      <c r="G1897" s="101"/>
      <c r="H1897" s="101"/>
      <c r="I1897" s="362"/>
      <c r="J1897" s="362"/>
      <c r="K1897" s="559">
        <f t="shared" si="45"/>
        <v>0</v>
      </c>
      <c r="L1897" s="362"/>
      <c r="M1897" s="361"/>
      <c r="N1897" s="363"/>
      <c r="O1897" s="364"/>
      <c r="P1897" s="365"/>
      <c r="Q1897" s="499"/>
      <c r="R1897" s="506"/>
    </row>
    <row r="1898" spans="1:18" x14ac:dyDescent="0.25">
      <c r="A1898" s="97"/>
      <c r="B1898" s="97"/>
      <c r="C1898" s="97"/>
      <c r="D1898" s="101"/>
      <c r="E1898" s="98"/>
      <c r="F1898" s="101"/>
      <c r="G1898" s="101"/>
      <c r="H1898" s="101"/>
      <c r="I1898" s="362"/>
      <c r="J1898" s="362"/>
      <c r="K1898" s="559">
        <f t="shared" si="45"/>
        <v>0</v>
      </c>
      <c r="L1898" s="362"/>
      <c r="M1898" s="361"/>
      <c r="N1898" s="363"/>
      <c r="O1898" s="364"/>
      <c r="P1898" s="365"/>
      <c r="Q1898" s="499"/>
      <c r="R1898" s="506"/>
    </row>
    <row r="1899" spans="1:18" x14ac:dyDescent="0.25">
      <c r="A1899" s="97"/>
      <c r="B1899" s="97"/>
      <c r="C1899" s="97"/>
      <c r="D1899" s="101"/>
      <c r="E1899" s="98"/>
      <c r="F1899" s="101"/>
      <c r="G1899" s="101"/>
      <c r="H1899" s="101"/>
      <c r="I1899" s="362"/>
      <c r="J1899" s="362"/>
      <c r="K1899" s="559">
        <f t="shared" si="45"/>
        <v>0</v>
      </c>
      <c r="L1899" s="362"/>
      <c r="M1899" s="361"/>
      <c r="N1899" s="363"/>
      <c r="O1899" s="364"/>
      <c r="P1899" s="365"/>
      <c r="Q1899" s="499"/>
      <c r="R1899" s="506"/>
    </row>
    <row r="1900" spans="1:18" x14ac:dyDescent="0.25">
      <c r="A1900" s="97"/>
      <c r="B1900" s="97"/>
      <c r="C1900" s="97"/>
      <c r="D1900" s="101"/>
      <c r="E1900" s="98"/>
      <c r="F1900" s="101"/>
      <c r="G1900" s="101"/>
      <c r="H1900" s="101"/>
      <c r="I1900" s="362"/>
      <c r="J1900" s="362"/>
      <c r="K1900" s="559">
        <f t="shared" si="45"/>
        <v>0</v>
      </c>
      <c r="L1900" s="362"/>
      <c r="M1900" s="361"/>
      <c r="N1900" s="363"/>
      <c r="O1900" s="364"/>
      <c r="P1900" s="365"/>
      <c r="Q1900" s="499"/>
      <c r="R1900" s="506"/>
    </row>
    <row r="1901" spans="1:18" x14ac:dyDescent="0.25">
      <c r="A1901" s="97"/>
      <c r="B1901" s="97"/>
      <c r="C1901" s="97"/>
      <c r="D1901" s="101"/>
      <c r="E1901" s="98"/>
      <c r="F1901" s="101"/>
      <c r="G1901" s="101"/>
      <c r="H1901" s="101"/>
      <c r="I1901" s="362"/>
      <c r="J1901" s="362"/>
      <c r="K1901" s="559">
        <f t="shared" si="45"/>
        <v>0</v>
      </c>
      <c r="L1901" s="362"/>
      <c r="M1901" s="361"/>
      <c r="N1901" s="363"/>
      <c r="O1901" s="364"/>
      <c r="P1901" s="365"/>
      <c r="Q1901" s="499"/>
      <c r="R1901" s="506"/>
    </row>
    <row r="1902" spans="1:18" x14ac:dyDescent="0.25">
      <c r="A1902" s="97"/>
      <c r="B1902" s="97"/>
      <c r="C1902" s="97"/>
      <c r="D1902" s="101"/>
      <c r="E1902" s="98"/>
      <c r="F1902" s="101"/>
      <c r="G1902" s="101"/>
      <c r="H1902" s="101"/>
      <c r="I1902" s="362"/>
      <c r="J1902" s="362"/>
      <c r="K1902" s="559">
        <f t="shared" si="45"/>
        <v>0</v>
      </c>
      <c r="L1902" s="362"/>
      <c r="M1902" s="361"/>
      <c r="N1902" s="363"/>
      <c r="O1902" s="364"/>
      <c r="P1902" s="365"/>
      <c r="Q1902" s="499"/>
      <c r="R1902" s="506"/>
    </row>
    <row r="1903" spans="1:18" x14ac:dyDescent="0.25">
      <c r="A1903" s="97"/>
      <c r="B1903" s="97"/>
      <c r="C1903" s="97"/>
      <c r="D1903" s="101"/>
      <c r="E1903" s="98"/>
      <c r="F1903" s="101"/>
      <c r="G1903" s="101"/>
      <c r="H1903" s="101"/>
      <c r="I1903" s="362"/>
      <c r="J1903" s="362"/>
      <c r="K1903" s="559">
        <f t="shared" si="45"/>
        <v>0</v>
      </c>
      <c r="L1903" s="362"/>
      <c r="M1903" s="361"/>
      <c r="N1903" s="363"/>
      <c r="O1903" s="364"/>
      <c r="P1903" s="365"/>
      <c r="Q1903" s="499"/>
      <c r="R1903" s="506"/>
    </row>
    <row r="1904" spans="1:18" x14ac:dyDescent="0.25">
      <c r="A1904" s="97"/>
      <c r="B1904" s="97"/>
      <c r="C1904" s="97"/>
      <c r="D1904" s="101"/>
      <c r="E1904" s="98"/>
      <c r="F1904" s="101"/>
      <c r="G1904" s="101"/>
      <c r="H1904" s="101"/>
      <c r="I1904" s="362"/>
      <c r="J1904" s="362"/>
      <c r="K1904" s="559">
        <f t="shared" si="45"/>
        <v>0</v>
      </c>
      <c r="L1904" s="362"/>
      <c r="M1904" s="361"/>
      <c r="N1904" s="363"/>
      <c r="O1904" s="364"/>
      <c r="P1904" s="365"/>
      <c r="Q1904" s="499"/>
      <c r="R1904" s="506"/>
    </row>
    <row r="1905" spans="1:18" x14ac:dyDescent="0.25">
      <c r="A1905" s="97"/>
      <c r="B1905" s="97"/>
      <c r="C1905" s="97"/>
      <c r="D1905" s="101"/>
      <c r="E1905" s="98"/>
      <c r="F1905" s="101"/>
      <c r="G1905" s="101"/>
      <c r="H1905" s="101"/>
      <c r="I1905" s="362"/>
      <c r="J1905" s="362"/>
      <c r="K1905" s="559">
        <f t="shared" si="45"/>
        <v>0</v>
      </c>
      <c r="L1905" s="362"/>
      <c r="M1905" s="361"/>
      <c r="N1905" s="363"/>
      <c r="O1905" s="364"/>
      <c r="P1905" s="365"/>
      <c r="Q1905" s="499"/>
      <c r="R1905" s="506"/>
    </row>
    <row r="1906" spans="1:18" x14ac:dyDescent="0.25">
      <c r="A1906" s="97"/>
      <c r="B1906" s="97"/>
      <c r="C1906" s="97"/>
      <c r="D1906" s="101"/>
      <c r="E1906" s="98"/>
      <c r="F1906" s="101"/>
      <c r="G1906" s="101"/>
      <c r="H1906" s="101"/>
      <c r="I1906" s="362"/>
      <c r="J1906" s="362"/>
      <c r="K1906" s="559">
        <f t="shared" si="45"/>
        <v>0</v>
      </c>
      <c r="L1906" s="362"/>
      <c r="M1906" s="361"/>
      <c r="N1906" s="363"/>
      <c r="O1906" s="364"/>
      <c r="P1906" s="365"/>
      <c r="Q1906" s="499"/>
      <c r="R1906" s="506"/>
    </row>
    <row r="1907" spans="1:18" x14ac:dyDescent="0.25">
      <c r="A1907" s="97"/>
      <c r="B1907" s="97"/>
      <c r="C1907" s="97"/>
      <c r="D1907" s="101"/>
      <c r="E1907" s="98"/>
      <c r="F1907" s="101"/>
      <c r="G1907" s="101"/>
      <c r="H1907" s="101"/>
      <c r="I1907" s="362"/>
      <c r="J1907" s="362"/>
      <c r="K1907" s="559">
        <f t="shared" si="45"/>
        <v>0</v>
      </c>
      <c r="L1907" s="362"/>
      <c r="M1907" s="361"/>
      <c r="N1907" s="363"/>
      <c r="O1907" s="364"/>
      <c r="P1907" s="365"/>
      <c r="Q1907" s="499"/>
      <c r="R1907" s="506"/>
    </row>
    <row r="1908" spans="1:18" x14ac:dyDescent="0.25">
      <c r="A1908" s="97"/>
      <c r="B1908" s="97"/>
      <c r="C1908" s="97"/>
      <c r="D1908" s="101"/>
      <c r="E1908" s="98"/>
      <c r="F1908" s="101"/>
      <c r="G1908" s="101"/>
      <c r="H1908" s="101"/>
      <c r="I1908" s="362"/>
      <c r="J1908" s="362"/>
      <c r="K1908" s="559">
        <f t="shared" si="45"/>
        <v>0</v>
      </c>
      <c r="L1908" s="362"/>
      <c r="M1908" s="361"/>
      <c r="N1908" s="363"/>
      <c r="O1908" s="364"/>
      <c r="P1908" s="365"/>
      <c r="Q1908" s="499"/>
      <c r="R1908" s="506"/>
    </row>
    <row r="1909" spans="1:18" x14ac:dyDescent="0.25">
      <c r="A1909" s="97"/>
      <c r="B1909" s="97"/>
      <c r="C1909" s="97"/>
      <c r="D1909" s="101"/>
      <c r="E1909" s="98"/>
      <c r="F1909" s="101"/>
      <c r="G1909" s="101"/>
      <c r="H1909" s="101"/>
      <c r="I1909" s="362"/>
      <c r="J1909" s="362"/>
      <c r="K1909" s="559">
        <f t="shared" si="45"/>
        <v>0</v>
      </c>
      <c r="L1909" s="362"/>
      <c r="M1909" s="361"/>
      <c r="N1909" s="363"/>
      <c r="O1909" s="364"/>
      <c r="P1909" s="365"/>
      <c r="Q1909" s="499"/>
      <c r="R1909" s="506"/>
    </row>
    <row r="1910" spans="1:18" x14ac:dyDescent="0.25">
      <c r="A1910" s="97"/>
      <c r="B1910" s="97"/>
      <c r="C1910" s="97"/>
      <c r="D1910" s="101"/>
      <c r="E1910" s="98"/>
      <c r="F1910" s="101"/>
      <c r="G1910" s="101"/>
      <c r="H1910" s="101"/>
      <c r="I1910" s="362"/>
      <c r="J1910" s="362"/>
      <c r="K1910" s="559">
        <f t="shared" si="45"/>
        <v>0</v>
      </c>
      <c r="L1910" s="362"/>
      <c r="M1910" s="361"/>
      <c r="N1910" s="363"/>
      <c r="O1910" s="364"/>
      <c r="P1910" s="365"/>
      <c r="Q1910" s="499"/>
      <c r="R1910" s="506"/>
    </row>
    <row r="1911" spans="1:18" x14ac:dyDescent="0.25">
      <c r="A1911" s="97"/>
      <c r="B1911" s="97"/>
      <c r="C1911" s="97"/>
      <c r="D1911" s="101"/>
      <c r="E1911" s="98"/>
      <c r="F1911" s="101"/>
      <c r="G1911" s="101"/>
      <c r="H1911" s="101"/>
      <c r="I1911" s="362"/>
      <c r="J1911" s="362"/>
      <c r="K1911" s="559">
        <f t="shared" si="45"/>
        <v>0</v>
      </c>
      <c r="L1911" s="362"/>
      <c r="M1911" s="361"/>
      <c r="N1911" s="363"/>
      <c r="O1911" s="364"/>
      <c r="P1911" s="365"/>
      <c r="Q1911" s="499"/>
      <c r="R1911" s="506"/>
    </row>
    <row r="1912" spans="1:18" x14ac:dyDescent="0.25">
      <c r="A1912" s="97"/>
      <c r="B1912" s="97"/>
      <c r="C1912" s="97"/>
      <c r="D1912" s="101"/>
      <c r="E1912" s="98"/>
      <c r="F1912" s="101"/>
      <c r="G1912" s="101"/>
      <c r="H1912" s="101"/>
      <c r="I1912" s="362"/>
      <c r="J1912" s="362"/>
      <c r="K1912" s="559">
        <f t="shared" si="45"/>
        <v>0</v>
      </c>
      <c r="L1912" s="362"/>
      <c r="M1912" s="361"/>
      <c r="N1912" s="363"/>
      <c r="O1912" s="364"/>
      <c r="P1912" s="365"/>
      <c r="Q1912" s="499"/>
      <c r="R1912" s="506"/>
    </row>
    <row r="1913" spans="1:18" x14ac:dyDescent="0.25">
      <c r="A1913" s="97"/>
      <c r="B1913" s="97"/>
      <c r="C1913" s="97"/>
      <c r="D1913" s="101"/>
      <c r="E1913" s="98"/>
      <c r="F1913" s="101"/>
      <c r="G1913" s="101"/>
      <c r="H1913" s="101"/>
      <c r="I1913" s="362"/>
      <c r="J1913" s="362"/>
      <c r="K1913" s="559">
        <f t="shared" si="45"/>
        <v>0</v>
      </c>
      <c r="L1913" s="362"/>
      <c r="M1913" s="361"/>
      <c r="N1913" s="363"/>
      <c r="O1913" s="364"/>
      <c r="P1913" s="365"/>
      <c r="Q1913" s="499"/>
      <c r="R1913" s="506"/>
    </row>
    <row r="1914" spans="1:18" x14ac:dyDescent="0.25">
      <c r="A1914" s="97"/>
      <c r="B1914" s="97"/>
      <c r="C1914" s="97"/>
      <c r="D1914" s="101"/>
      <c r="E1914" s="98"/>
      <c r="F1914" s="101"/>
      <c r="G1914" s="101"/>
      <c r="H1914" s="101"/>
      <c r="I1914" s="362"/>
      <c r="J1914" s="362"/>
      <c r="K1914" s="559">
        <f t="shared" si="45"/>
        <v>0</v>
      </c>
      <c r="L1914" s="362"/>
      <c r="M1914" s="361"/>
      <c r="N1914" s="363"/>
      <c r="O1914" s="364"/>
      <c r="P1914" s="365"/>
      <c r="Q1914" s="499"/>
      <c r="R1914" s="506"/>
    </row>
    <row r="1915" spans="1:18" x14ac:dyDescent="0.25">
      <c r="A1915" s="97"/>
      <c r="B1915" s="97"/>
      <c r="C1915" s="97"/>
      <c r="D1915" s="101"/>
      <c r="E1915" s="98"/>
      <c r="F1915" s="101"/>
      <c r="G1915" s="101"/>
      <c r="H1915" s="101"/>
      <c r="I1915" s="362"/>
      <c r="J1915" s="362"/>
      <c r="K1915" s="559">
        <f t="shared" si="45"/>
        <v>0</v>
      </c>
      <c r="L1915" s="362"/>
      <c r="M1915" s="361"/>
      <c r="N1915" s="363"/>
      <c r="O1915" s="364"/>
      <c r="P1915" s="365"/>
      <c r="Q1915" s="499"/>
      <c r="R1915" s="506"/>
    </row>
    <row r="1916" spans="1:18" x14ac:dyDescent="0.25">
      <c r="A1916" s="97"/>
      <c r="B1916" s="97"/>
      <c r="C1916" s="97"/>
      <c r="D1916" s="101"/>
      <c r="E1916" s="98"/>
      <c r="F1916" s="101"/>
      <c r="G1916" s="101"/>
      <c r="H1916" s="101"/>
      <c r="I1916" s="362"/>
      <c r="J1916" s="362"/>
      <c r="K1916" s="559">
        <f t="shared" si="45"/>
        <v>0</v>
      </c>
      <c r="L1916" s="362"/>
      <c r="M1916" s="361"/>
      <c r="N1916" s="363"/>
      <c r="O1916" s="364"/>
      <c r="P1916" s="365"/>
      <c r="Q1916" s="499"/>
      <c r="R1916" s="506"/>
    </row>
    <row r="1917" spans="1:18" x14ac:dyDescent="0.25">
      <c r="A1917" s="97"/>
      <c r="B1917" s="97"/>
      <c r="C1917" s="97"/>
      <c r="D1917" s="101"/>
      <c r="E1917" s="98"/>
      <c r="F1917" s="101"/>
      <c r="G1917" s="101"/>
      <c r="H1917" s="101"/>
      <c r="I1917" s="362"/>
      <c r="J1917" s="362"/>
      <c r="K1917" s="559">
        <f t="shared" si="45"/>
        <v>0</v>
      </c>
      <c r="L1917" s="362"/>
      <c r="M1917" s="361"/>
      <c r="N1917" s="363"/>
      <c r="O1917" s="364"/>
      <c r="P1917" s="365"/>
      <c r="Q1917" s="499"/>
      <c r="R1917" s="506"/>
    </row>
    <row r="1918" spans="1:18" x14ac:dyDescent="0.25">
      <c r="A1918" s="97"/>
      <c r="B1918" s="97"/>
      <c r="C1918" s="97"/>
      <c r="D1918" s="101"/>
      <c r="E1918" s="98"/>
      <c r="F1918" s="101"/>
      <c r="G1918" s="101"/>
      <c r="H1918" s="101"/>
      <c r="I1918" s="362"/>
      <c r="J1918" s="362"/>
      <c r="K1918" s="559">
        <f t="shared" si="45"/>
        <v>0</v>
      </c>
      <c r="L1918" s="362"/>
      <c r="M1918" s="361"/>
      <c r="N1918" s="363"/>
      <c r="O1918" s="364"/>
      <c r="P1918" s="365"/>
      <c r="Q1918" s="499"/>
      <c r="R1918" s="506"/>
    </row>
    <row r="1919" spans="1:18" x14ac:dyDescent="0.25">
      <c r="A1919" s="97"/>
      <c r="B1919" s="97"/>
      <c r="C1919" s="97"/>
      <c r="D1919" s="101"/>
      <c r="E1919" s="98"/>
      <c r="F1919" s="101"/>
      <c r="G1919" s="101"/>
      <c r="H1919" s="101"/>
      <c r="I1919" s="362"/>
      <c r="J1919" s="362"/>
      <c r="K1919" s="559">
        <f t="shared" si="45"/>
        <v>0</v>
      </c>
      <c r="L1919" s="362"/>
      <c r="M1919" s="361"/>
      <c r="N1919" s="363"/>
      <c r="O1919" s="364"/>
      <c r="P1919" s="365"/>
      <c r="Q1919" s="499"/>
      <c r="R1919" s="506"/>
    </row>
    <row r="1920" spans="1:18" x14ac:dyDescent="0.25">
      <c r="A1920" s="97"/>
      <c r="B1920" s="97"/>
      <c r="C1920" s="97"/>
      <c r="D1920" s="101"/>
      <c r="E1920" s="98"/>
      <c r="F1920" s="101"/>
      <c r="G1920" s="101"/>
      <c r="H1920" s="101"/>
      <c r="I1920" s="362"/>
      <c r="J1920" s="362"/>
      <c r="K1920" s="559">
        <f t="shared" si="45"/>
        <v>0</v>
      </c>
      <c r="L1920" s="362"/>
      <c r="M1920" s="361"/>
      <c r="N1920" s="363"/>
      <c r="O1920" s="364"/>
      <c r="P1920" s="365"/>
      <c r="Q1920" s="499"/>
      <c r="R1920" s="506"/>
    </row>
    <row r="1921" spans="1:18" x14ac:dyDescent="0.25">
      <c r="A1921" s="97"/>
      <c r="B1921" s="97"/>
      <c r="C1921" s="97"/>
      <c r="D1921" s="101"/>
      <c r="E1921" s="98"/>
      <c r="F1921" s="101"/>
      <c r="G1921" s="101"/>
      <c r="H1921" s="101"/>
      <c r="I1921" s="362"/>
      <c r="J1921" s="362"/>
      <c r="K1921" s="559">
        <f t="shared" si="45"/>
        <v>0</v>
      </c>
      <c r="L1921" s="362"/>
      <c r="M1921" s="361"/>
      <c r="N1921" s="363"/>
      <c r="O1921" s="364"/>
      <c r="P1921" s="365"/>
      <c r="Q1921" s="499"/>
      <c r="R1921" s="506"/>
    </row>
    <row r="1922" spans="1:18" x14ac:dyDescent="0.25">
      <c r="A1922" s="97"/>
      <c r="B1922" s="97"/>
      <c r="C1922" s="97"/>
      <c r="D1922" s="101"/>
      <c r="E1922" s="98"/>
      <c r="F1922" s="101"/>
      <c r="G1922" s="101"/>
      <c r="H1922" s="101"/>
      <c r="I1922" s="362"/>
      <c r="J1922" s="362"/>
      <c r="K1922" s="559">
        <f t="shared" si="45"/>
        <v>0</v>
      </c>
      <c r="L1922" s="362"/>
      <c r="M1922" s="361"/>
      <c r="N1922" s="363"/>
      <c r="O1922" s="364"/>
      <c r="P1922" s="365"/>
      <c r="Q1922" s="499"/>
      <c r="R1922" s="506"/>
    </row>
    <row r="1923" spans="1:18" x14ac:dyDescent="0.25">
      <c r="A1923" s="97"/>
      <c r="B1923" s="97"/>
      <c r="C1923" s="97"/>
      <c r="D1923" s="101"/>
      <c r="E1923" s="98"/>
      <c r="F1923" s="101"/>
      <c r="G1923" s="101"/>
      <c r="H1923" s="101"/>
      <c r="I1923" s="362"/>
      <c r="J1923" s="362"/>
      <c r="K1923" s="559">
        <f t="shared" si="45"/>
        <v>0</v>
      </c>
      <c r="L1923" s="362"/>
      <c r="M1923" s="361"/>
      <c r="N1923" s="363"/>
      <c r="O1923" s="364"/>
      <c r="P1923" s="365"/>
      <c r="Q1923" s="499"/>
      <c r="R1923" s="506"/>
    </row>
    <row r="1924" spans="1:18" x14ac:dyDescent="0.25">
      <c r="A1924" s="97"/>
      <c r="B1924" s="97"/>
      <c r="C1924" s="97"/>
      <c r="D1924" s="101"/>
      <c r="E1924" s="98"/>
      <c r="F1924" s="101"/>
      <c r="G1924" s="101"/>
      <c r="H1924" s="101"/>
      <c r="I1924" s="362"/>
      <c r="J1924" s="362"/>
      <c r="K1924" s="559">
        <f t="shared" si="45"/>
        <v>0</v>
      </c>
      <c r="L1924" s="362"/>
      <c r="M1924" s="361"/>
      <c r="N1924" s="363"/>
      <c r="O1924" s="364"/>
      <c r="P1924" s="365"/>
      <c r="Q1924" s="499"/>
      <c r="R1924" s="506"/>
    </row>
    <row r="1925" spans="1:18" x14ac:dyDescent="0.25">
      <c r="A1925" s="97"/>
      <c r="B1925" s="97"/>
      <c r="C1925" s="97"/>
      <c r="D1925" s="101"/>
      <c r="E1925" s="98"/>
      <c r="F1925" s="101"/>
      <c r="G1925" s="101"/>
      <c r="H1925" s="101"/>
      <c r="I1925" s="362"/>
      <c r="J1925" s="362"/>
      <c r="K1925" s="559">
        <f t="shared" si="45"/>
        <v>0</v>
      </c>
      <c r="L1925" s="362"/>
      <c r="M1925" s="361"/>
      <c r="N1925" s="363"/>
      <c r="O1925" s="364"/>
      <c r="P1925" s="365"/>
      <c r="Q1925" s="499"/>
      <c r="R1925" s="506"/>
    </row>
    <row r="1926" spans="1:18" x14ac:dyDescent="0.25">
      <c r="A1926" s="97"/>
      <c r="B1926" s="97"/>
      <c r="C1926" s="97"/>
      <c r="D1926" s="101"/>
      <c r="E1926" s="98"/>
      <c r="F1926" s="101"/>
      <c r="G1926" s="101"/>
      <c r="H1926" s="101"/>
      <c r="I1926" s="362"/>
      <c r="J1926" s="362"/>
      <c r="K1926" s="559">
        <f t="shared" si="45"/>
        <v>0</v>
      </c>
      <c r="L1926" s="362"/>
      <c r="M1926" s="361"/>
      <c r="N1926" s="363"/>
      <c r="O1926" s="364"/>
      <c r="P1926" s="365"/>
      <c r="Q1926" s="499"/>
      <c r="R1926" s="506"/>
    </row>
    <row r="1927" spans="1:18" x14ac:dyDescent="0.25">
      <c r="A1927" s="97"/>
      <c r="B1927" s="97"/>
      <c r="C1927" s="97"/>
      <c r="D1927" s="101"/>
      <c r="E1927" s="98"/>
      <c r="F1927" s="101"/>
      <c r="G1927" s="101"/>
      <c r="H1927" s="101"/>
      <c r="I1927" s="362"/>
      <c r="J1927" s="362"/>
      <c r="K1927" s="559">
        <f t="shared" si="45"/>
        <v>0</v>
      </c>
      <c r="L1927" s="362"/>
      <c r="M1927" s="361"/>
      <c r="N1927" s="363"/>
      <c r="O1927" s="364"/>
      <c r="P1927" s="365"/>
      <c r="Q1927" s="499"/>
      <c r="R1927" s="506"/>
    </row>
    <row r="1928" spans="1:18" x14ac:dyDescent="0.25">
      <c r="A1928" s="97"/>
      <c r="B1928" s="97"/>
      <c r="C1928" s="97"/>
      <c r="D1928" s="101"/>
      <c r="E1928" s="98"/>
      <c r="F1928" s="101"/>
      <c r="G1928" s="101"/>
      <c r="H1928" s="101"/>
      <c r="I1928" s="362"/>
      <c r="J1928" s="362"/>
      <c r="K1928" s="559">
        <f t="shared" si="45"/>
        <v>0</v>
      </c>
      <c r="L1928" s="362"/>
      <c r="M1928" s="361"/>
      <c r="N1928" s="363"/>
      <c r="O1928" s="364"/>
      <c r="P1928" s="365"/>
      <c r="Q1928" s="499"/>
      <c r="R1928" s="506"/>
    </row>
    <row r="1929" spans="1:18" x14ac:dyDescent="0.25">
      <c r="A1929" s="97"/>
      <c r="B1929" s="97"/>
      <c r="C1929" s="97"/>
      <c r="D1929" s="101"/>
      <c r="E1929" s="98"/>
      <c r="F1929" s="101"/>
      <c r="G1929" s="101"/>
      <c r="H1929" s="101"/>
      <c r="I1929" s="362"/>
      <c r="J1929" s="362"/>
      <c r="K1929" s="559">
        <f t="shared" si="45"/>
        <v>0</v>
      </c>
      <c r="L1929" s="362"/>
      <c r="M1929" s="361"/>
      <c r="N1929" s="363"/>
      <c r="O1929" s="364"/>
      <c r="P1929" s="365"/>
      <c r="Q1929" s="499"/>
      <c r="R1929" s="506"/>
    </row>
    <row r="1930" spans="1:18" x14ac:dyDescent="0.25">
      <c r="A1930" s="97"/>
      <c r="B1930" s="97"/>
      <c r="C1930" s="97"/>
      <c r="D1930" s="101"/>
      <c r="E1930" s="98"/>
      <c r="F1930" s="101"/>
      <c r="G1930" s="101"/>
      <c r="H1930" s="101"/>
      <c r="I1930" s="362"/>
      <c r="J1930" s="362"/>
      <c r="K1930" s="559">
        <f t="shared" si="45"/>
        <v>0</v>
      </c>
      <c r="L1930" s="362"/>
      <c r="M1930" s="361"/>
      <c r="N1930" s="363"/>
      <c r="O1930" s="364"/>
      <c r="P1930" s="365"/>
      <c r="Q1930" s="499"/>
      <c r="R1930" s="506"/>
    </row>
    <row r="1931" spans="1:18" x14ac:dyDescent="0.25">
      <c r="A1931" s="97"/>
      <c r="B1931" s="97"/>
      <c r="C1931" s="97"/>
      <c r="D1931" s="101"/>
      <c r="E1931" s="98"/>
      <c r="F1931" s="101"/>
      <c r="G1931" s="101"/>
      <c r="H1931" s="101"/>
      <c r="I1931" s="362"/>
      <c r="J1931" s="362"/>
      <c r="K1931" s="559">
        <f t="shared" si="45"/>
        <v>0</v>
      </c>
      <c r="L1931" s="362"/>
      <c r="M1931" s="361"/>
      <c r="N1931" s="363"/>
      <c r="O1931" s="364"/>
      <c r="P1931" s="365"/>
      <c r="Q1931" s="499"/>
      <c r="R1931" s="506"/>
    </row>
    <row r="1932" spans="1:18" x14ac:dyDescent="0.25">
      <c r="A1932" s="97"/>
      <c r="B1932" s="97"/>
      <c r="C1932" s="97"/>
      <c r="D1932" s="101"/>
      <c r="E1932" s="98"/>
      <c r="F1932" s="101"/>
      <c r="G1932" s="101"/>
      <c r="H1932" s="101"/>
      <c r="I1932" s="362"/>
      <c r="J1932" s="362"/>
      <c r="K1932" s="559">
        <f t="shared" ref="K1932:K1995" si="46">H1932-J1932</f>
        <v>0</v>
      </c>
      <c r="L1932" s="362"/>
      <c r="M1932" s="361"/>
      <c r="N1932" s="363"/>
      <c r="O1932" s="364"/>
      <c r="P1932" s="365"/>
      <c r="Q1932" s="499"/>
      <c r="R1932" s="506"/>
    </row>
    <row r="1933" spans="1:18" x14ac:dyDescent="0.25">
      <c r="A1933" s="97"/>
      <c r="B1933" s="97"/>
      <c r="C1933" s="97"/>
      <c r="D1933" s="101"/>
      <c r="E1933" s="98"/>
      <c r="F1933" s="101"/>
      <c r="G1933" s="101"/>
      <c r="H1933" s="101"/>
      <c r="I1933" s="362"/>
      <c r="J1933" s="362"/>
      <c r="K1933" s="559">
        <f t="shared" si="46"/>
        <v>0</v>
      </c>
      <c r="L1933" s="362"/>
      <c r="M1933" s="361"/>
      <c r="N1933" s="363"/>
      <c r="O1933" s="364"/>
      <c r="P1933" s="365"/>
      <c r="Q1933" s="499"/>
      <c r="R1933" s="506"/>
    </row>
    <row r="1934" spans="1:18" x14ac:dyDescent="0.25">
      <c r="A1934" s="97"/>
      <c r="B1934" s="97"/>
      <c r="C1934" s="97"/>
      <c r="D1934" s="101"/>
      <c r="E1934" s="98"/>
      <c r="F1934" s="101"/>
      <c r="G1934" s="101"/>
      <c r="H1934" s="101"/>
      <c r="I1934" s="362"/>
      <c r="J1934" s="362"/>
      <c r="K1934" s="559">
        <f t="shared" si="46"/>
        <v>0</v>
      </c>
      <c r="L1934" s="362"/>
      <c r="M1934" s="361"/>
      <c r="N1934" s="363"/>
      <c r="O1934" s="364"/>
      <c r="P1934" s="365"/>
      <c r="Q1934" s="499"/>
      <c r="R1934" s="506"/>
    </row>
    <row r="1935" spans="1:18" x14ac:dyDescent="0.25">
      <c r="A1935" s="97"/>
      <c r="B1935" s="97"/>
      <c r="C1935" s="97"/>
      <c r="D1935" s="101"/>
      <c r="E1935" s="98"/>
      <c r="F1935" s="101"/>
      <c r="G1935" s="101"/>
      <c r="H1935" s="101"/>
      <c r="I1935" s="362"/>
      <c r="J1935" s="362"/>
      <c r="K1935" s="559">
        <f t="shared" si="46"/>
        <v>0</v>
      </c>
      <c r="L1935" s="362"/>
      <c r="M1935" s="361"/>
      <c r="N1935" s="363"/>
      <c r="O1935" s="364"/>
      <c r="P1935" s="365"/>
      <c r="Q1935" s="499"/>
      <c r="R1935" s="506"/>
    </row>
    <row r="1936" spans="1:18" x14ac:dyDescent="0.25">
      <c r="A1936" s="97"/>
      <c r="B1936" s="97"/>
      <c r="C1936" s="97"/>
      <c r="D1936" s="101"/>
      <c r="E1936" s="98"/>
      <c r="F1936" s="101"/>
      <c r="G1936" s="101"/>
      <c r="H1936" s="101"/>
      <c r="I1936" s="362"/>
      <c r="J1936" s="362"/>
      <c r="K1936" s="559">
        <f t="shared" si="46"/>
        <v>0</v>
      </c>
      <c r="L1936" s="362"/>
      <c r="M1936" s="361"/>
      <c r="N1936" s="363"/>
      <c r="O1936" s="364"/>
      <c r="P1936" s="365"/>
      <c r="Q1936" s="499"/>
      <c r="R1936" s="506"/>
    </row>
    <row r="1937" spans="1:18" x14ac:dyDescent="0.25">
      <c r="A1937" s="97"/>
      <c r="B1937" s="97"/>
      <c r="C1937" s="97"/>
      <c r="D1937" s="101"/>
      <c r="E1937" s="98"/>
      <c r="F1937" s="101"/>
      <c r="G1937" s="101"/>
      <c r="H1937" s="101"/>
      <c r="I1937" s="362"/>
      <c r="J1937" s="362"/>
      <c r="K1937" s="559">
        <f t="shared" si="46"/>
        <v>0</v>
      </c>
      <c r="L1937" s="362"/>
      <c r="M1937" s="361"/>
      <c r="N1937" s="363"/>
      <c r="O1937" s="364"/>
      <c r="P1937" s="365"/>
      <c r="Q1937" s="499"/>
      <c r="R1937" s="506"/>
    </row>
    <row r="1938" spans="1:18" x14ac:dyDescent="0.25">
      <c r="A1938" s="97"/>
      <c r="B1938" s="97"/>
      <c r="C1938" s="97"/>
      <c r="D1938" s="101"/>
      <c r="E1938" s="98"/>
      <c r="F1938" s="101"/>
      <c r="G1938" s="101"/>
      <c r="H1938" s="101"/>
      <c r="I1938" s="362"/>
      <c r="J1938" s="362"/>
      <c r="K1938" s="559">
        <f t="shared" si="46"/>
        <v>0</v>
      </c>
      <c r="L1938" s="362"/>
      <c r="M1938" s="361"/>
      <c r="N1938" s="363"/>
      <c r="O1938" s="364"/>
      <c r="P1938" s="365"/>
      <c r="Q1938" s="499"/>
      <c r="R1938" s="506"/>
    </row>
    <row r="1939" spans="1:18" x14ac:dyDescent="0.25">
      <c r="A1939" s="97"/>
      <c r="B1939" s="97"/>
      <c r="C1939" s="97"/>
      <c r="D1939" s="101"/>
      <c r="E1939" s="98"/>
      <c r="F1939" s="101"/>
      <c r="G1939" s="101"/>
      <c r="H1939" s="101"/>
      <c r="I1939" s="362"/>
      <c r="J1939" s="362"/>
      <c r="K1939" s="559">
        <f t="shared" si="46"/>
        <v>0</v>
      </c>
      <c r="L1939" s="362"/>
      <c r="M1939" s="361"/>
      <c r="N1939" s="363"/>
      <c r="O1939" s="364"/>
      <c r="P1939" s="365"/>
      <c r="Q1939" s="499"/>
      <c r="R1939" s="506"/>
    </row>
    <row r="1940" spans="1:18" x14ac:dyDescent="0.25">
      <c r="A1940" s="97"/>
      <c r="B1940" s="97"/>
      <c r="C1940" s="97"/>
      <c r="D1940" s="101"/>
      <c r="E1940" s="98"/>
      <c r="F1940" s="101"/>
      <c r="G1940" s="101"/>
      <c r="H1940" s="101"/>
      <c r="I1940" s="362"/>
      <c r="J1940" s="362"/>
      <c r="K1940" s="559">
        <f t="shared" si="46"/>
        <v>0</v>
      </c>
      <c r="L1940" s="362"/>
      <c r="M1940" s="361"/>
      <c r="N1940" s="363"/>
      <c r="O1940" s="364"/>
      <c r="P1940" s="365"/>
      <c r="Q1940" s="499"/>
      <c r="R1940" s="506"/>
    </row>
    <row r="1941" spans="1:18" x14ac:dyDescent="0.25">
      <c r="A1941" s="97"/>
      <c r="B1941" s="97"/>
      <c r="C1941" s="97"/>
      <c r="D1941" s="101"/>
      <c r="E1941" s="98"/>
      <c r="F1941" s="101"/>
      <c r="G1941" s="101"/>
      <c r="H1941" s="101"/>
      <c r="I1941" s="362"/>
      <c r="J1941" s="362"/>
      <c r="K1941" s="559">
        <f t="shared" si="46"/>
        <v>0</v>
      </c>
      <c r="L1941" s="362"/>
      <c r="M1941" s="361"/>
      <c r="N1941" s="363"/>
      <c r="O1941" s="364"/>
      <c r="P1941" s="365"/>
      <c r="Q1941" s="499"/>
      <c r="R1941" s="506"/>
    </row>
    <row r="1942" spans="1:18" x14ac:dyDescent="0.25">
      <c r="A1942" s="97"/>
      <c r="B1942" s="97"/>
      <c r="C1942" s="97"/>
      <c r="D1942" s="101"/>
      <c r="E1942" s="98"/>
      <c r="F1942" s="101"/>
      <c r="G1942" s="101"/>
      <c r="H1942" s="101"/>
      <c r="I1942" s="362"/>
      <c r="J1942" s="362"/>
      <c r="K1942" s="559">
        <f t="shared" si="46"/>
        <v>0</v>
      </c>
      <c r="L1942" s="362"/>
      <c r="M1942" s="361"/>
      <c r="N1942" s="363"/>
      <c r="O1942" s="364"/>
      <c r="P1942" s="365"/>
      <c r="Q1942" s="499"/>
      <c r="R1942" s="506"/>
    </row>
    <row r="1943" spans="1:18" x14ac:dyDescent="0.25">
      <c r="A1943" s="97"/>
      <c r="B1943" s="97"/>
      <c r="C1943" s="97"/>
      <c r="D1943" s="101"/>
      <c r="E1943" s="98"/>
      <c r="F1943" s="101"/>
      <c r="G1943" s="101"/>
      <c r="H1943" s="101"/>
      <c r="I1943" s="362"/>
      <c r="J1943" s="362"/>
      <c r="K1943" s="559">
        <f t="shared" si="46"/>
        <v>0</v>
      </c>
      <c r="L1943" s="362"/>
      <c r="M1943" s="361"/>
      <c r="N1943" s="363"/>
      <c r="O1943" s="364"/>
      <c r="P1943" s="365"/>
      <c r="Q1943" s="499"/>
      <c r="R1943" s="506"/>
    </row>
    <row r="1944" spans="1:18" x14ac:dyDescent="0.25">
      <c r="A1944" s="97"/>
      <c r="B1944" s="97"/>
      <c r="C1944" s="97"/>
      <c r="D1944" s="101"/>
      <c r="E1944" s="98"/>
      <c r="F1944" s="101"/>
      <c r="G1944" s="101"/>
      <c r="H1944" s="101"/>
      <c r="I1944" s="362"/>
      <c r="J1944" s="362"/>
      <c r="K1944" s="559">
        <f t="shared" si="46"/>
        <v>0</v>
      </c>
      <c r="L1944" s="362"/>
      <c r="M1944" s="361"/>
      <c r="N1944" s="363"/>
      <c r="O1944" s="364"/>
      <c r="P1944" s="365"/>
      <c r="Q1944" s="499"/>
      <c r="R1944" s="506"/>
    </row>
    <row r="1945" spans="1:18" x14ac:dyDescent="0.25">
      <c r="A1945" s="97"/>
      <c r="B1945" s="97"/>
      <c r="C1945" s="97"/>
      <c r="D1945" s="101"/>
      <c r="E1945" s="98"/>
      <c r="F1945" s="101"/>
      <c r="G1945" s="101"/>
      <c r="H1945" s="101"/>
      <c r="I1945" s="362"/>
      <c r="J1945" s="362"/>
      <c r="K1945" s="559">
        <f t="shared" si="46"/>
        <v>0</v>
      </c>
      <c r="L1945" s="362"/>
      <c r="M1945" s="361"/>
      <c r="N1945" s="363"/>
      <c r="O1945" s="364"/>
      <c r="P1945" s="365"/>
      <c r="Q1945" s="499"/>
      <c r="R1945" s="506"/>
    </row>
    <row r="1946" spans="1:18" x14ac:dyDescent="0.25">
      <c r="A1946" s="97"/>
      <c r="B1946" s="97"/>
      <c r="C1946" s="97"/>
      <c r="D1946" s="101"/>
      <c r="E1946" s="98"/>
      <c r="F1946" s="101"/>
      <c r="G1946" s="101"/>
      <c r="H1946" s="101"/>
      <c r="I1946" s="362"/>
      <c r="J1946" s="362"/>
      <c r="K1946" s="559">
        <f t="shared" si="46"/>
        <v>0</v>
      </c>
      <c r="L1946" s="362"/>
      <c r="M1946" s="361"/>
      <c r="N1946" s="363"/>
      <c r="O1946" s="364"/>
      <c r="P1946" s="365"/>
      <c r="Q1946" s="499"/>
      <c r="R1946" s="506"/>
    </row>
    <row r="1947" spans="1:18" x14ac:dyDescent="0.25">
      <c r="A1947" s="97"/>
      <c r="B1947" s="97"/>
      <c r="C1947" s="97"/>
      <c r="D1947" s="101"/>
      <c r="E1947" s="98"/>
      <c r="F1947" s="101"/>
      <c r="G1947" s="101"/>
      <c r="H1947" s="101"/>
      <c r="I1947" s="362"/>
      <c r="J1947" s="362"/>
      <c r="K1947" s="559">
        <f t="shared" si="46"/>
        <v>0</v>
      </c>
      <c r="L1947" s="362"/>
      <c r="M1947" s="361"/>
      <c r="N1947" s="363"/>
      <c r="O1947" s="364"/>
      <c r="P1947" s="365"/>
      <c r="Q1947" s="499"/>
      <c r="R1947" s="506"/>
    </row>
    <row r="1948" spans="1:18" x14ac:dyDescent="0.25">
      <c r="A1948" s="97"/>
      <c r="B1948" s="97"/>
      <c r="C1948" s="97"/>
      <c r="D1948" s="101"/>
      <c r="E1948" s="98"/>
      <c r="F1948" s="101"/>
      <c r="G1948" s="101"/>
      <c r="H1948" s="101"/>
      <c r="I1948" s="362"/>
      <c r="J1948" s="362"/>
      <c r="K1948" s="559">
        <f t="shared" si="46"/>
        <v>0</v>
      </c>
      <c r="L1948" s="362"/>
      <c r="M1948" s="361"/>
      <c r="N1948" s="363"/>
      <c r="O1948" s="364"/>
      <c r="P1948" s="365"/>
      <c r="Q1948" s="499"/>
      <c r="R1948" s="506"/>
    </row>
    <row r="1949" spans="1:18" x14ac:dyDescent="0.25">
      <c r="A1949" s="97"/>
      <c r="B1949" s="97"/>
      <c r="C1949" s="97"/>
      <c r="D1949" s="101"/>
      <c r="E1949" s="98"/>
      <c r="F1949" s="101"/>
      <c r="G1949" s="101"/>
      <c r="H1949" s="101"/>
      <c r="I1949" s="362"/>
      <c r="J1949" s="362"/>
      <c r="K1949" s="559">
        <f t="shared" si="46"/>
        <v>0</v>
      </c>
      <c r="L1949" s="362"/>
      <c r="M1949" s="361"/>
      <c r="N1949" s="363"/>
      <c r="O1949" s="364"/>
      <c r="P1949" s="365"/>
      <c r="Q1949" s="499"/>
      <c r="R1949" s="506"/>
    </row>
    <row r="1950" spans="1:18" x14ac:dyDescent="0.25">
      <c r="A1950" s="97"/>
      <c r="B1950" s="97"/>
      <c r="C1950" s="97"/>
      <c r="D1950" s="101"/>
      <c r="E1950" s="98"/>
      <c r="F1950" s="101"/>
      <c r="G1950" s="101"/>
      <c r="H1950" s="101"/>
      <c r="I1950" s="362"/>
      <c r="J1950" s="362"/>
      <c r="K1950" s="559">
        <f t="shared" si="46"/>
        <v>0</v>
      </c>
      <c r="L1950" s="362"/>
      <c r="M1950" s="361"/>
      <c r="N1950" s="363"/>
      <c r="O1950" s="364"/>
      <c r="P1950" s="365"/>
      <c r="Q1950" s="499"/>
      <c r="R1950" s="506"/>
    </row>
    <row r="1951" spans="1:18" x14ac:dyDescent="0.25">
      <c r="A1951" s="97"/>
      <c r="B1951" s="97"/>
      <c r="C1951" s="97"/>
      <c r="D1951" s="101"/>
      <c r="E1951" s="98"/>
      <c r="F1951" s="101"/>
      <c r="G1951" s="101"/>
      <c r="H1951" s="101"/>
      <c r="I1951" s="362"/>
      <c r="J1951" s="362"/>
      <c r="K1951" s="559">
        <f t="shared" si="46"/>
        <v>0</v>
      </c>
      <c r="L1951" s="362"/>
      <c r="M1951" s="361"/>
      <c r="N1951" s="363"/>
      <c r="O1951" s="364"/>
      <c r="P1951" s="365"/>
      <c r="Q1951" s="499"/>
      <c r="R1951" s="506"/>
    </row>
    <row r="1952" spans="1:18" x14ac:dyDescent="0.25">
      <c r="A1952" s="97"/>
      <c r="B1952" s="97"/>
      <c r="C1952" s="97"/>
      <c r="D1952" s="101"/>
      <c r="E1952" s="98"/>
      <c r="F1952" s="101"/>
      <c r="G1952" s="101"/>
      <c r="H1952" s="101"/>
      <c r="I1952" s="362"/>
      <c r="J1952" s="362"/>
      <c r="K1952" s="559">
        <f t="shared" si="46"/>
        <v>0</v>
      </c>
      <c r="L1952" s="362"/>
      <c r="M1952" s="361"/>
      <c r="N1952" s="363"/>
      <c r="O1952" s="364"/>
      <c r="P1952" s="365"/>
      <c r="Q1952" s="499"/>
      <c r="R1952" s="506"/>
    </row>
    <row r="1953" spans="1:18" x14ac:dyDescent="0.25">
      <c r="A1953" s="97"/>
      <c r="B1953" s="97"/>
      <c r="C1953" s="97"/>
      <c r="D1953" s="101"/>
      <c r="E1953" s="98"/>
      <c r="F1953" s="101"/>
      <c r="G1953" s="101"/>
      <c r="H1953" s="101"/>
      <c r="I1953" s="362"/>
      <c r="J1953" s="362"/>
      <c r="K1953" s="559">
        <f t="shared" si="46"/>
        <v>0</v>
      </c>
      <c r="L1953" s="362"/>
      <c r="M1953" s="361"/>
      <c r="N1953" s="363"/>
      <c r="O1953" s="364"/>
      <c r="P1953" s="365"/>
      <c r="Q1953" s="499"/>
      <c r="R1953" s="506"/>
    </row>
    <row r="1954" spans="1:18" x14ac:dyDescent="0.25">
      <c r="A1954" s="97"/>
      <c r="B1954" s="97"/>
      <c r="C1954" s="97"/>
      <c r="D1954" s="101"/>
      <c r="E1954" s="98"/>
      <c r="F1954" s="101"/>
      <c r="G1954" s="101"/>
      <c r="H1954" s="101"/>
      <c r="I1954" s="362"/>
      <c r="J1954" s="362"/>
      <c r="K1954" s="559">
        <f t="shared" si="46"/>
        <v>0</v>
      </c>
      <c r="L1954" s="362"/>
      <c r="M1954" s="361"/>
      <c r="N1954" s="363"/>
      <c r="O1954" s="364"/>
      <c r="P1954" s="365"/>
      <c r="Q1954" s="499"/>
      <c r="R1954" s="506"/>
    </row>
    <row r="1955" spans="1:18" x14ac:dyDescent="0.25">
      <c r="A1955" s="97"/>
      <c r="B1955" s="97"/>
      <c r="C1955" s="97"/>
      <c r="D1955" s="101"/>
      <c r="E1955" s="98"/>
      <c r="F1955" s="101"/>
      <c r="G1955" s="101"/>
      <c r="H1955" s="101"/>
      <c r="I1955" s="362"/>
      <c r="J1955" s="362"/>
      <c r="K1955" s="559">
        <f t="shared" si="46"/>
        <v>0</v>
      </c>
      <c r="L1955" s="362"/>
      <c r="M1955" s="361"/>
      <c r="N1955" s="363"/>
      <c r="O1955" s="364"/>
      <c r="P1955" s="365"/>
      <c r="Q1955" s="499"/>
      <c r="R1955" s="506"/>
    </row>
    <row r="1956" spans="1:18" x14ac:dyDescent="0.25">
      <c r="A1956" s="97"/>
      <c r="B1956" s="97"/>
      <c r="C1956" s="97"/>
      <c r="D1956" s="101"/>
      <c r="E1956" s="98"/>
      <c r="F1956" s="101"/>
      <c r="G1956" s="101"/>
      <c r="H1956" s="101"/>
      <c r="I1956" s="362"/>
      <c r="J1956" s="362"/>
      <c r="K1956" s="559">
        <f t="shared" si="46"/>
        <v>0</v>
      </c>
      <c r="L1956" s="362"/>
      <c r="M1956" s="361"/>
      <c r="N1956" s="363"/>
      <c r="O1956" s="364"/>
      <c r="P1956" s="365"/>
      <c r="Q1956" s="499"/>
      <c r="R1956" s="506"/>
    </row>
    <row r="1957" spans="1:18" x14ac:dyDescent="0.25">
      <c r="A1957" s="97"/>
      <c r="B1957" s="97"/>
      <c r="C1957" s="97"/>
      <c r="D1957" s="101"/>
      <c r="E1957" s="98"/>
      <c r="F1957" s="101"/>
      <c r="G1957" s="101"/>
      <c r="H1957" s="101"/>
      <c r="I1957" s="362"/>
      <c r="J1957" s="362"/>
      <c r="K1957" s="559">
        <f t="shared" si="46"/>
        <v>0</v>
      </c>
      <c r="L1957" s="362"/>
      <c r="M1957" s="361"/>
      <c r="N1957" s="363"/>
      <c r="O1957" s="364"/>
      <c r="P1957" s="365"/>
      <c r="Q1957" s="499"/>
      <c r="R1957" s="506"/>
    </row>
    <row r="1958" spans="1:18" x14ac:dyDescent="0.25">
      <c r="A1958" s="97"/>
      <c r="B1958" s="97"/>
      <c r="C1958" s="97"/>
      <c r="D1958" s="101"/>
      <c r="E1958" s="98"/>
      <c r="F1958" s="101"/>
      <c r="G1958" s="101"/>
      <c r="H1958" s="101"/>
      <c r="I1958" s="362"/>
      <c r="J1958" s="362"/>
      <c r="K1958" s="559">
        <f t="shared" si="46"/>
        <v>0</v>
      </c>
      <c r="L1958" s="362"/>
      <c r="M1958" s="361"/>
      <c r="N1958" s="363"/>
      <c r="O1958" s="364"/>
      <c r="P1958" s="365"/>
      <c r="Q1958" s="499"/>
      <c r="R1958" s="506"/>
    </row>
    <row r="1959" spans="1:18" x14ac:dyDescent="0.25">
      <c r="A1959" s="97"/>
      <c r="B1959" s="97"/>
      <c r="C1959" s="97"/>
      <c r="D1959" s="101"/>
      <c r="E1959" s="98"/>
      <c r="F1959" s="101"/>
      <c r="G1959" s="101"/>
      <c r="H1959" s="101"/>
      <c r="I1959" s="362"/>
      <c r="J1959" s="362"/>
      <c r="K1959" s="559">
        <f t="shared" si="46"/>
        <v>0</v>
      </c>
      <c r="L1959" s="362"/>
      <c r="M1959" s="361"/>
      <c r="N1959" s="363"/>
      <c r="O1959" s="364"/>
      <c r="P1959" s="365"/>
      <c r="Q1959" s="499"/>
      <c r="R1959" s="506"/>
    </row>
    <row r="1960" spans="1:18" x14ac:dyDescent="0.25">
      <c r="A1960" s="97"/>
      <c r="B1960" s="97"/>
      <c r="C1960" s="97"/>
      <c r="D1960" s="101"/>
      <c r="E1960" s="98"/>
      <c r="F1960" s="101"/>
      <c r="G1960" s="101"/>
      <c r="H1960" s="101"/>
      <c r="I1960" s="362"/>
      <c r="J1960" s="362"/>
      <c r="K1960" s="559">
        <f t="shared" si="46"/>
        <v>0</v>
      </c>
      <c r="L1960" s="362"/>
      <c r="M1960" s="361"/>
      <c r="N1960" s="363"/>
      <c r="O1960" s="364"/>
      <c r="P1960" s="365"/>
      <c r="Q1960" s="499"/>
      <c r="R1960" s="506"/>
    </row>
    <row r="1961" spans="1:18" x14ac:dyDescent="0.25">
      <c r="A1961" s="97"/>
      <c r="B1961" s="97"/>
      <c r="C1961" s="97"/>
      <c r="D1961" s="101"/>
      <c r="E1961" s="98"/>
      <c r="F1961" s="101"/>
      <c r="G1961" s="101"/>
      <c r="H1961" s="101"/>
      <c r="I1961" s="362"/>
      <c r="J1961" s="362"/>
      <c r="K1961" s="559">
        <f t="shared" si="46"/>
        <v>0</v>
      </c>
      <c r="L1961" s="362"/>
      <c r="M1961" s="361"/>
      <c r="N1961" s="363"/>
      <c r="O1961" s="364"/>
      <c r="P1961" s="365"/>
      <c r="Q1961" s="499"/>
      <c r="R1961" s="506"/>
    </row>
    <row r="1962" spans="1:18" x14ac:dyDescent="0.25">
      <c r="A1962" s="97"/>
      <c r="B1962" s="97"/>
      <c r="C1962" s="97"/>
      <c r="D1962" s="101"/>
      <c r="E1962" s="98"/>
      <c r="F1962" s="101"/>
      <c r="G1962" s="101"/>
      <c r="H1962" s="101"/>
      <c r="I1962" s="362"/>
      <c r="J1962" s="362"/>
      <c r="K1962" s="559">
        <f t="shared" si="46"/>
        <v>0</v>
      </c>
      <c r="L1962" s="362"/>
      <c r="M1962" s="361"/>
      <c r="N1962" s="363"/>
      <c r="O1962" s="364"/>
      <c r="P1962" s="365"/>
      <c r="Q1962" s="499"/>
      <c r="R1962" s="506"/>
    </row>
    <row r="1963" spans="1:18" x14ac:dyDescent="0.25">
      <c r="A1963" s="97"/>
      <c r="B1963" s="97"/>
      <c r="C1963" s="97"/>
      <c r="D1963" s="101"/>
      <c r="E1963" s="98"/>
      <c r="F1963" s="101"/>
      <c r="G1963" s="101"/>
      <c r="H1963" s="101"/>
      <c r="I1963" s="362"/>
      <c r="J1963" s="362"/>
      <c r="K1963" s="559">
        <f t="shared" si="46"/>
        <v>0</v>
      </c>
      <c r="L1963" s="362"/>
      <c r="M1963" s="361"/>
      <c r="N1963" s="363"/>
      <c r="O1963" s="364"/>
      <c r="P1963" s="365"/>
      <c r="Q1963" s="499"/>
      <c r="R1963" s="506"/>
    </row>
    <row r="1964" spans="1:18" x14ac:dyDescent="0.25">
      <c r="A1964" s="97"/>
      <c r="B1964" s="97"/>
      <c r="C1964" s="97"/>
      <c r="D1964" s="101"/>
      <c r="E1964" s="98"/>
      <c r="F1964" s="101"/>
      <c r="G1964" s="101"/>
      <c r="H1964" s="101"/>
      <c r="I1964" s="362"/>
      <c r="J1964" s="362"/>
      <c r="K1964" s="559">
        <f t="shared" si="46"/>
        <v>0</v>
      </c>
      <c r="L1964" s="362"/>
      <c r="M1964" s="361"/>
      <c r="N1964" s="363"/>
      <c r="O1964" s="364"/>
      <c r="P1964" s="365"/>
      <c r="Q1964" s="499"/>
      <c r="R1964" s="506"/>
    </row>
    <row r="1965" spans="1:18" x14ac:dyDescent="0.25">
      <c r="A1965" s="97"/>
      <c r="B1965" s="97"/>
      <c r="C1965" s="97"/>
      <c r="D1965" s="101"/>
      <c r="E1965" s="98"/>
      <c r="F1965" s="101"/>
      <c r="G1965" s="101"/>
      <c r="H1965" s="101"/>
      <c r="I1965" s="362"/>
      <c r="J1965" s="362"/>
      <c r="K1965" s="559">
        <f t="shared" si="46"/>
        <v>0</v>
      </c>
      <c r="L1965" s="362"/>
      <c r="M1965" s="361"/>
      <c r="N1965" s="363"/>
      <c r="O1965" s="364"/>
      <c r="P1965" s="365"/>
      <c r="Q1965" s="499"/>
      <c r="R1965" s="506"/>
    </row>
    <row r="1966" spans="1:18" x14ac:dyDescent="0.25">
      <c r="A1966" s="97"/>
      <c r="B1966" s="97"/>
      <c r="C1966" s="97"/>
      <c r="D1966" s="101"/>
      <c r="E1966" s="98"/>
      <c r="F1966" s="101"/>
      <c r="G1966" s="101"/>
      <c r="H1966" s="101"/>
      <c r="I1966" s="362"/>
      <c r="J1966" s="362"/>
      <c r="K1966" s="559">
        <f t="shared" si="46"/>
        <v>0</v>
      </c>
      <c r="L1966" s="362"/>
      <c r="M1966" s="361"/>
      <c r="N1966" s="363"/>
      <c r="O1966" s="364"/>
      <c r="P1966" s="365"/>
      <c r="Q1966" s="499"/>
      <c r="R1966" s="506"/>
    </row>
    <row r="1967" spans="1:18" x14ac:dyDescent="0.25">
      <c r="A1967" s="97"/>
      <c r="B1967" s="97"/>
      <c r="C1967" s="97"/>
      <c r="D1967" s="101"/>
      <c r="E1967" s="98"/>
      <c r="F1967" s="101"/>
      <c r="G1967" s="101"/>
      <c r="H1967" s="101"/>
      <c r="I1967" s="362"/>
      <c r="J1967" s="362"/>
      <c r="K1967" s="559">
        <f t="shared" si="46"/>
        <v>0</v>
      </c>
      <c r="L1967" s="362"/>
      <c r="M1967" s="361"/>
      <c r="N1967" s="363"/>
      <c r="O1967" s="364"/>
      <c r="P1967" s="365"/>
      <c r="Q1967" s="499"/>
      <c r="R1967" s="506"/>
    </row>
    <row r="1968" spans="1:18" x14ac:dyDescent="0.25">
      <c r="A1968" s="97"/>
      <c r="B1968" s="97"/>
      <c r="C1968" s="97"/>
      <c r="D1968" s="101"/>
      <c r="E1968" s="98"/>
      <c r="F1968" s="101"/>
      <c r="G1968" s="101"/>
      <c r="H1968" s="101"/>
      <c r="I1968" s="362"/>
      <c r="J1968" s="362"/>
      <c r="K1968" s="559">
        <f t="shared" si="46"/>
        <v>0</v>
      </c>
      <c r="L1968" s="362"/>
      <c r="M1968" s="361"/>
      <c r="N1968" s="363"/>
      <c r="O1968" s="364"/>
      <c r="P1968" s="365"/>
      <c r="Q1968" s="499"/>
      <c r="R1968" s="506"/>
    </row>
    <row r="1969" spans="1:18" x14ac:dyDescent="0.25">
      <c r="A1969" s="97"/>
      <c r="B1969" s="97"/>
      <c r="C1969" s="97"/>
      <c r="D1969" s="101"/>
      <c r="E1969" s="98"/>
      <c r="F1969" s="101"/>
      <c r="G1969" s="101"/>
      <c r="H1969" s="101"/>
      <c r="I1969" s="362"/>
      <c r="J1969" s="362"/>
      <c r="K1969" s="559">
        <f t="shared" si="46"/>
        <v>0</v>
      </c>
      <c r="L1969" s="362"/>
      <c r="M1969" s="361"/>
      <c r="N1969" s="363"/>
      <c r="O1969" s="364"/>
      <c r="P1969" s="365"/>
      <c r="Q1969" s="499"/>
      <c r="R1969" s="506"/>
    </row>
    <row r="1970" spans="1:18" x14ac:dyDescent="0.25">
      <c r="A1970" s="97"/>
      <c r="B1970" s="97"/>
      <c r="C1970" s="97"/>
      <c r="D1970" s="101"/>
      <c r="E1970" s="98"/>
      <c r="F1970" s="101"/>
      <c r="G1970" s="101"/>
      <c r="H1970" s="101"/>
      <c r="I1970" s="362"/>
      <c r="J1970" s="362"/>
      <c r="K1970" s="559">
        <f t="shared" si="46"/>
        <v>0</v>
      </c>
      <c r="L1970" s="362"/>
      <c r="M1970" s="361"/>
      <c r="N1970" s="363"/>
      <c r="O1970" s="364"/>
      <c r="P1970" s="365"/>
      <c r="Q1970" s="499"/>
      <c r="R1970" s="506"/>
    </row>
    <row r="1971" spans="1:18" x14ac:dyDescent="0.25">
      <c r="A1971" s="97"/>
      <c r="B1971" s="97"/>
      <c r="C1971" s="97"/>
      <c r="D1971" s="101"/>
      <c r="E1971" s="98"/>
      <c r="F1971" s="101"/>
      <c r="G1971" s="101"/>
      <c r="H1971" s="101"/>
      <c r="I1971" s="362"/>
      <c r="J1971" s="362"/>
      <c r="K1971" s="559">
        <f t="shared" si="46"/>
        <v>0</v>
      </c>
      <c r="L1971" s="362"/>
      <c r="M1971" s="361"/>
      <c r="N1971" s="363"/>
      <c r="O1971" s="364"/>
      <c r="P1971" s="365"/>
      <c r="Q1971" s="499"/>
      <c r="R1971" s="506"/>
    </row>
    <row r="1972" spans="1:18" x14ac:dyDescent="0.25">
      <c r="A1972" s="97"/>
      <c r="B1972" s="97"/>
      <c r="C1972" s="97"/>
      <c r="D1972" s="101"/>
      <c r="E1972" s="98"/>
      <c r="F1972" s="101"/>
      <c r="G1972" s="101"/>
      <c r="H1972" s="101"/>
      <c r="I1972" s="362"/>
      <c r="J1972" s="362"/>
      <c r="K1972" s="559">
        <f t="shared" si="46"/>
        <v>0</v>
      </c>
      <c r="L1972" s="362"/>
      <c r="M1972" s="361"/>
      <c r="N1972" s="363"/>
      <c r="O1972" s="364"/>
      <c r="P1972" s="365"/>
      <c r="Q1972" s="499"/>
      <c r="R1972" s="506"/>
    </row>
    <row r="1973" spans="1:18" x14ac:dyDescent="0.25">
      <c r="A1973" s="97"/>
      <c r="B1973" s="97"/>
      <c r="C1973" s="97"/>
      <c r="D1973" s="101"/>
      <c r="E1973" s="98"/>
      <c r="F1973" s="101"/>
      <c r="G1973" s="101"/>
      <c r="H1973" s="101"/>
      <c r="I1973" s="362"/>
      <c r="J1973" s="362"/>
      <c r="K1973" s="559">
        <f t="shared" si="46"/>
        <v>0</v>
      </c>
      <c r="L1973" s="362"/>
      <c r="M1973" s="361"/>
      <c r="N1973" s="363"/>
      <c r="O1973" s="364"/>
      <c r="P1973" s="365"/>
      <c r="Q1973" s="499"/>
      <c r="R1973" s="506"/>
    </row>
    <row r="1974" spans="1:18" x14ac:dyDescent="0.25">
      <c r="A1974" s="97"/>
      <c r="B1974" s="97"/>
      <c r="C1974" s="97"/>
      <c r="D1974" s="101"/>
      <c r="E1974" s="98"/>
      <c r="F1974" s="101"/>
      <c r="G1974" s="101"/>
      <c r="H1974" s="101"/>
      <c r="I1974" s="362"/>
      <c r="J1974" s="362"/>
      <c r="K1974" s="559">
        <f t="shared" si="46"/>
        <v>0</v>
      </c>
      <c r="L1974" s="362"/>
      <c r="M1974" s="361"/>
      <c r="N1974" s="363"/>
      <c r="O1974" s="364"/>
      <c r="P1974" s="365"/>
      <c r="Q1974" s="499"/>
      <c r="R1974" s="506"/>
    </row>
    <row r="1975" spans="1:18" x14ac:dyDescent="0.25">
      <c r="A1975" s="97"/>
      <c r="B1975" s="97"/>
      <c r="C1975" s="97"/>
      <c r="D1975" s="101"/>
      <c r="E1975" s="98"/>
      <c r="F1975" s="101"/>
      <c r="G1975" s="101"/>
      <c r="H1975" s="101"/>
      <c r="I1975" s="362"/>
      <c r="J1975" s="362"/>
      <c r="K1975" s="559">
        <f t="shared" si="46"/>
        <v>0</v>
      </c>
      <c r="L1975" s="362"/>
      <c r="M1975" s="361"/>
      <c r="N1975" s="363"/>
      <c r="O1975" s="364"/>
      <c r="P1975" s="365"/>
      <c r="Q1975" s="499"/>
      <c r="R1975" s="506"/>
    </row>
    <row r="1976" spans="1:18" x14ac:dyDescent="0.25">
      <c r="A1976" s="97"/>
      <c r="B1976" s="97"/>
      <c r="C1976" s="97"/>
      <c r="D1976" s="101"/>
      <c r="E1976" s="98"/>
      <c r="F1976" s="101"/>
      <c r="G1976" s="101"/>
      <c r="H1976" s="101"/>
      <c r="I1976" s="362"/>
      <c r="J1976" s="362"/>
      <c r="K1976" s="559">
        <f t="shared" si="46"/>
        <v>0</v>
      </c>
      <c r="L1976" s="362"/>
      <c r="M1976" s="361"/>
      <c r="N1976" s="363"/>
      <c r="O1976" s="364"/>
      <c r="P1976" s="365"/>
      <c r="Q1976" s="499"/>
      <c r="R1976" s="506"/>
    </row>
    <row r="1977" spans="1:18" x14ac:dyDescent="0.25">
      <c r="A1977" s="97"/>
      <c r="B1977" s="97"/>
      <c r="C1977" s="97"/>
      <c r="D1977" s="101"/>
      <c r="E1977" s="98"/>
      <c r="F1977" s="101"/>
      <c r="G1977" s="101"/>
      <c r="H1977" s="101"/>
      <c r="I1977" s="362"/>
      <c r="J1977" s="362"/>
      <c r="K1977" s="559">
        <f t="shared" si="46"/>
        <v>0</v>
      </c>
      <c r="L1977" s="362"/>
      <c r="M1977" s="361"/>
      <c r="N1977" s="363"/>
      <c r="O1977" s="364"/>
      <c r="P1977" s="365"/>
      <c r="Q1977" s="499"/>
      <c r="R1977" s="506"/>
    </row>
    <row r="1978" spans="1:18" x14ac:dyDescent="0.25">
      <c r="A1978" s="97"/>
      <c r="B1978" s="97"/>
      <c r="C1978" s="97"/>
      <c r="D1978" s="101"/>
      <c r="E1978" s="98"/>
      <c r="F1978" s="101"/>
      <c r="G1978" s="101"/>
      <c r="H1978" s="101"/>
      <c r="I1978" s="362"/>
      <c r="J1978" s="362"/>
      <c r="K1978" s="559">
        <f t="shared" si="46"/>
        <v>0</v>
      </c>
      <c r="L1978" s="362"/>
      <c r="M1978" s="361"/>
      <c r="N1978" s="363"/>
      <c r="O1978" s="364"/>
      <c r="P1978" s="365"/>
      <c r="Q1978" s="499"/>
      <c r="R1978" s="506"/>
    </row>
    <row r="1979" spans="1:18" x14ac:dyDescent="0.25">
      <c r="A1979" s="97"/>
      <c r="B1979" s="97"/>
      <c r="C1979" s="97"/>
      <c r="D1979" s="101"/>
      <c r="E1979" s="98"/>
      <c r="F1979" s="101"/>
      <c r="G1979" s="101"/>
      <c r="H1979" s="101"/>
      <c r="I1979" s="362"/>
      <c r="J1979" s="362"/>
      <c r="K1979" s="559">
        <f t="shared" si="46"/>
        <v>0</v>
      </c>
      <c r="L1979" s="362"/>
      <c r="M1979" s="361"/>
      <c r="N1979" s="363"/>
      <c r="O1979" s="364"/>
      <c r="P1979" s="365"/>
      <c r="Q1979" s="499"/>
      <c r="R1979" s="506"/>
    </row>
    <row r="1980" spans="1:18" x14ac:dyDescent="0.25">
      <c r="A1980" s="97"/>
      <c r="B1980" s="97"/>
      <c r="C1980" s="97"/>
      <c r="D1980" s="101"/>
      <c r="E1980" s="98"/>
      <c r="F1980" s="101"/>
      <c r="G1980" s="101"/>
      <c r="H1980" s="101"/>
      <c r="I1980" s="362"/>
      <c r="J1980" s="362"/>
      <c r="K1980" s="559">
        <f t="shared" si="46"/>
        <v>0</v>
      </c>
      <c r="L1980" s="362"/>
      <c r="M1980" s="361"/>
      <c r="N1980" s="363"/>
      <c r="O1980" s="364"/>
      <c r="P1980" s="365"/>
      <c r="Q1980" s="499"/>
      <c r="R1980" s="506"/>
    </row>
    <row r="1981" spans="1:18" x14ac:dyDescent="0.25">
      <c r="A1981" s="97"/>
      <c r="B1981" s="97"/>
      <c r="C1981" s="97"/>
      <c r="D1981" s="101"/>
      <c r="E1981" s="98"/>
      <c r="F1981" s="101"/>
      <c r="G1981" s="101"/>
      <c r="H1981" s="101"/>
      <c r="I1981" s="362"/>
      <c r="J1981" s="362"/>
      <c r="K1981" s="559">
        <f t="shared" si="46"/>
        <v>0</v>
      </c>
      <c r="L1981" s="362"/>
      <c r="M1981" s="361"/>
      <c r="N1981" s="363"/>
      <c r="O1981" s="364"/>
      <c r="P1981" s="365"/>
      <c r="Q1981" s="499"/>
      <c r="R1981" s="506"/>
    </row>
    <row r="1982" spans="1:18" x14ac:dyDescent="0.25">
      <c r="A1982" s="97"/>
      <c r="B1982" s="97"/>
      <c r="C1982" s="97"/>
      <c r="D1982" s="101"/>
      <c r="E1982" s="98"/>
      <c r="F1982" s="101"/>
      <c r="G1982" s="101"/>
      <c r="H1982" s="101"/>
      <c r="I1982" s="362"/>
      <c r="J1982" s="362"/>
      <c r="K1982" s="559">
        <f t="shared" si="46"/>
        <v>0</v>
      </c>
      <c r="L1982" s="362"/>
      <c r="M1982" s="361"/>
      <c r="N1982" s="363"/>
      <c r="O1982" s="364"/>
      <c r="P1982" s="365"/>
      <c r="Q1982" s="499"/>
      <c r="R1982" s="506"/>
    </row>
    <row r="1983" spans="1:18" x14ac:dyDescent="0.25">
      <c r="A1983" s="97"/>
      <c r="B1983" s="97"/>
      <c r="C1983" s="97"/>
      <c r="D1983" s="101"/>
      <c r="E1983" s="98"/>
      <c r="F1983" s="101"/>
      <c r="G1983" s="101"/>
      <c r="H1983" s="101"/>
      <c r="I1983" s="362"/>
      <c r="J1983" s="362"/>
      <c r="K1983" s="559">
        <f t="shared" si="46"/>
        <v>0</v>
      </c>
      <c r="L1983" s="362"/>
      <c r="M1983" s="361"/>
      <c r="N1983" s="363"/>
      <c r="O1983" s="364"/>
      <c r="P1983" s="365"/>
      <c r="Q1983" s="499"/>
      <c r="R1983" s="506"/>
    </row>
    <row r="1984" spans="1:18" x14ac:dyDescent="0.25">
      <c r="A1984" s="97"/>
      <c r="B1984" s="97"/>
      <c r="C1984" s="97"/>
      <c r="D1984" s="101"/>
      <c r="E1984" s="98"/>
      <c r="F1984" s="101"/>
      <c r="G1984" s="101"/>
      <c r="H1984" s="101"/>
      <c r="I1984" s="362"/>
      <c r="J1984" s="362"/>
      <c r="K1984" s="559">
        <f t="shared" si="46"/>
        <v>0</v>
      </c>
      <c r="L1984" s="362"/>
      <c r="M1984" s="361"/>
      <c r="N1984" s="363"/>
      <c r="O1984" s="364"/>
      <c r="P1984" s="365"/>
      <c r="Q1984" s="499"/>
      <c r="R1984" s="506"/>
    </row>
    <row r="1985" spans="1:18" x14ac:dyDescent="0.25">
      <c r="A1985" s="97"/>
      <c r="B1985" s="97"/>
      <c r="C1985" s="97"/>
      <c r="D1985" s="101"/>
      <c r="E1985" s="98"/>
      <c r="F1985" s="101"/>
      <c r="G1985" s="101"/>
      <c r="H1985" s="101"/>
      <c r="I1985" s="362"/>
      <c r="J1985" s="362"/>
      <c r="K1985" s="559">
        <f t="shared" si="46"/>
        <v>0</v>
      </c>
      <c r="L1985" s="362"/>
      <c r="M1985" s="361"/>
      <c r="N1985" s="363"/>
      <c r="O1985" s="364"/>
      <c r="P1985" s="365"/>
      <c r="Q1985" s="499"/>
      <c r="R1985" s="506"/>
    </row>
    <row r="1986" spans="1:18" x14ac:dyDescent="0.25">
      <c r="A1986" s="97"/>
      <c r="B1986" s="97"/>
      <c r="C1986" s="97"/>
      <c r="D1986" s="101"/>
      <c r="E1986" s="98"/>
      <c r="F1986" s="101"/>
      <c r="G1986" s="101"/>
      <c r="H1986" s="101"/>
      <c r="I1986" s="362"/>
      <c r="J1986" s="362"/>
      <c r="K1986" s="559">
        <f t="shared" si="46"/>
        <v>0</v>
      </c>
      <c r="L1986" s="362"/>
      <c r="M1986" s="361"/>
      <c r="N1986" s="363"/>
      <c r="O1986" s="364"/>
      <c r="P1986" s="365"/>
      <c r="Q1986" s="499"/>
      <c r="R1986" s="506"/>
    </row>
    <row r="1987" spans="1:18" x14ac:dyDescent="0.25">
      <c r="A1987" s="97"/>
      <c r="B1987" s="97"/>
      <c r="C1987" s="97"/>
      <c r="D1987" s="101"/>
      <c r="E1987" s="98"/>
      <c r="F1987" s="101"/>
      <c r="G1987" s="101"/>
      <c r="H1987" s="101"/>
      <c r="I1987" s="362"/>
      <c r="J1987" s="362"/>
      <c r="K1987" s="559">
        <f t="shared" si="46"/>
        <v>0</v>
      </c>
      <c r="L1987" s="362"/>
      <c r="M1987" s="361"/>
      <c r="N1987" s="363"/>
      <c r="O1987" s="364"/>
      <c r="P1987" s="365"/>
      <c r="Q1987" s="499"/>
      <c r="R1987" s="506"/>
    </row>
    <row r="1988" spans="1:18" x14ac:dyDescent="0.25">
      <c r="A1988" s="97"/>
      <c r="B1988" s="97"/>
      <c r="C1988" s="97"/>
      <c r="D1988" s="101"/>
      <c r="E1988" s="98"/>
      <c r="F1988" s="101"/>
      <c r="G1988" s="101"/>
      <c r="H1988" s="101"/>
      <c r="I1988" s="362"/>
      <c r="J1988" s="362"/>
      <c r="K1988" s="559">
        <f t="shared" si="46"/>
        <v>0</v>
      </c>
      <c r="L1988" s="362"/>
      <c r="M1988" s="361"/>
      <c r="N1988" s="363"/>
      <c r="O1988" s="364"/>
      <c r="P1988" s="365"/>
      <c r="Q1988" s="499"/>
      <c r="R1988" s="506"/>
    </row>
    <row r="1989" spans="1:18" x14ac:dyDescent="0.25">
      <c r="A1989" s="97"/>
      <c r="B1989" s="97"/>
      <c r="C1989" s="97"/>
      <c r="D1989" s="101"/>
      <c r="E1989" s="98"/>
      <c r="F1989" s="101"/>
      <c r="G1989" s="101"/>
      <c r="H1989" s="101"/>
      <c r="I1989" s="362"/>
      <c r="J1989" s="362"/>
      <c r="K1989" s="559">
        <f t="shared" si="46"/>
        <v>0</v>
      </c>
      <c r="L1989" s="362"/>
      <c r="M1989" s="361"/>
      <c r="N1989" s="363"/>
      <c r="O1989" s="364"/>
      <c r="P1989" s="365"/>
      <c r="Q1989" s="499"/>
      <c r="R1989" s="506"/>
    </row>
    <row r="1990" spans="1:18" x14ac:dyDescent="0.25">
      <c r="A1990" s="97"/>
      <c r="B1990" s="97"/>
      <c r="C1990" s="97"/>
      <c r="D1990" s="101"/>
      <c r="E1990" s="98"/>
      <c r="F1990" s="101"/>
      <c r="G1990" s="101"/>
      <c r="H1990" s="101"/>
      <c r="I1990" s="362"/>
      <c r="J1990" s="362"/>
      <c r="K1990" s="559">
        <f t="shared" si="46"/>
        <v>0</v>
      </c>
      <c r="L1990" s="362"/>
      <c r="M1990" s="361"/>
      <c r="N1990" s="363"/>
      <c r="O1990" s="364"/>
      <c r="P1990" s="365"/>
      <c r="Q1990" s="499"/>
      <c r="R1990" s="506"/>
    </row>
    <row r="1991" spans="1:18" x14ac:dyDescent="0.25">
      <c r="A1991" s="97"/>
      <c r="B1991" s="97"/>
      <c r="C1991" s="97"/>
      <c r="D1991" s="101"/>
      <c r="E1991" s="98"/>
      <c r="F1991" s="101"/>
      <c r="G1991" s="101"/>
      <c r="H1991" s="101"/>
      <c r="I1991" s="362"/>
      <c r="J1991" s="362"/>
      <c r="K1991" s="559">
        <f t="shared" si="46"/>
        <v>0</v>
      </c>
      <c r="L1991" s="362"/>
      <c r="M1991" s="361"/>
      <c r="N1991" s="363"/>
      <c r="O1991" s="364"/>
      <c r="P1991" s="365"/>
      <c r="Q1991" s="499"/>
      <c r="R1991" s="506"/>
    </row>
    <row r="1992" spans="1:18" x14ac:dyDescent="0.25">
      <c r="A1992" s="97"/>
      <c r="B1992" s="97"/>
      <c r="C1992" s="97"/>
      <c r="D1992" s="101"/>
      <c r="E1992" s="98"/>
      <c r="F1992" s="101"/>
      <c r="G1992" s="101"/>
      <c r="H1992" s="101"/>
      <c r="I1992" s="362"/>
      <c r="J1992" s="362"/>
      <c r="K1992" s="559">
        <f t="shared" si="46"/>
        <v>0</v>
      </c>
      <c r="L1992" s="362"/>
      <c r="M1992" s="361"/>
      <c r="N1992" s="363"/>
      <c r="O1992" s="364"/>
      <c r="P1992" s="365"/>
      <c r="Q1992" s="499"/>
      <c r="R1992" s="506"/>
    </row>
    <row r="1993" spans="1:18" x14ac:dyDescent="0.25">
      <c r="A1993" s="97"/>
      <c r="B1993" s="97"/>
      <c r="C1993" s="97"/>
      <c r="D1993" s="101"/>
      <c r="E1993" s="98"/>
      <c r="F1993" s="101"/>
      <c r="G1993" s="101"/>
      <c r="H1993" s="101"/>
      <c r="I1993" s="362"/>
      <c r="J1993" s="362"/>
      <c r="K1993" s="559">
        <f t="shared" si="46"/>
        <v>0</v>
      </c>
      <c r="L1993" s="362"/>
      <c r="M1993" s="361"/>
      <c r="N1993" s="363"/>
      <c r="O1993" s="364"/>
      <c r="P1993" s="365"/>
      <c r="Q1993" s="499"/>
      <c r="R1993" s="506"/>
    </row>
    <row r="1994" spans="1:18" x14ac:dyDescent="0.25">
      <c r="A1994" s="97"/>
      <c r="B1994" s="97"/>
      <c r="C1994" s="97"/>
      <c r="D1994" s="101"/>
      <c r="E1994" s="98"/>
      <c r="F1994" s="101"/>
      <c r="G1994" s="101"/>
      <c r="H1994" s="101"/>
      <c r="I1994" s="362"/>
      <c r="J1994" s="362"/>
      <c r="K1994" s="559">
        <f t="shared" si="46"/>
        <v>0</v>
      </c>
      <c r="L1994" s="362"/>
      <c r="M1994" s="361"/>
      <c r="N1994" s="363"/>
      <c r="O1994" s="364"/>
      <c r="P1994" s="365"/>
      <c r="Q1994" s="499"/>
      <c r="R1994" s="506"/>
    </row>
    <row r="1995" spans="1:18" x14ac:dyDescent="0.25">
      <c r="A1995" s="97"/>
      <c r="B1995" s="97"/>
      <c r="C1995" s="97"/>
      <c r="D1995" s="101"/>
      <c r="E1995" s="98"/>
      <c r="F1995" s="101"/>
      <c r="G1995" s="101"/>
      <c r="H1995" s="101"/>
      <c r="I1995" s="362"/>
      <c r="J1995" s="362"/>
      <c r="K1995" s="559">
        <f t="shared" si="46"/>
        <v>0</v>
      </c>
      <c r="L1995" s="362"/>
      <c r="M1995" s="361"/>
      <c r="N1995" s="363"/>
      <c r="O1995" s="364"/>
      <c r="P1995" s="365"/>
      <c r="Q1995" s="499"/>
      <c r="R1995" s="506"/>
    </row>
    <row r="1996" spans="1:18" x14ac:dyDescent="0.25">
      <c r="A1996" s="97"/>
      <c r="B1996" s="97"/>
      <c r="C1996" s="97"/>
      <c r="D1996" s="101"/>
      <c r="E1996" s="98"/>
      <c r="F1996" s="101"/>
      <c r="G1996" s="101"/>
      <c r="H1996" s="101"/>
      <c r="I1996" s="362"/>
      <c r="J1996" s="362"/>
      <c r="K1996" s="559">
        <f t="shared" ref="K1996:K2059" si="47">H1996-J1996</f>
        <v>0</v>
      </c>
      <c r="L1996" s="362"/>
      <c r="M1996" s="361"/>
      <c r="N1996" s="363"/>
      <c r="O1996" s="364"/>
      <c r="P1996" s="365"/>
      <c r="Q1996" s="499"/>
      <c r="R1996" s="506"/>
    </row>
    <row r="1997" spans="1:18" x14ac:dyDescent="0.25">
      <c r="A1997" s="97"/>
      <c r="B1997" s="97"/>
      <c r="C1997" s="97"/>
      <c r="D1997" s="101"/>
      <c r="E1997" s="98"/>
      <c r="F1997" s="101"/>
      <c r="G1997" s="101"/>
      <c r="H1997" s="101"/>
      <c r="I1997" s="362"/>
      <c r="J1997" s="362"/>
      <c r="K1997" s="559">
        <f t="shared" si="47"/>
        <v>0</v>
      </c>
      <c r="L1997" s="362"/>
      <c r="M1997" s="361"/>
      <c r="N1997" s="363"/>
      <c r="O1997" s="364"/>
      <c r="P1997" s="365"/>
      <c r="Q1997" s="499"/>
      <c r="R1997" s="506"/>
    </row>
    <row r="1998" spans="1:18" x14ac:dyDescent="0.25">
      <c r="A1998" s="97"/>
      <c r="B1998" s="97"/>
      <c r="C1998" s="97"/>
      <c r="D1998" s="101"/>
      <c r="E1998" s="98"/>
      <c r="F1998" s="101"/>
      <c r="G1998" s="101"/>
      <c r="H1998" s="101"/>
      <c r="I1998" s="362"/>
      <c r="J1998" s="362"/>
      <c r="K1998" s="559">
        <f t="shared" si="47"/>
        <v>0</v>
      </c>
      <c r="L1998" s="362"/>
      <c r="M1998" s="361"/>
      <c r="N1998" s="363"/>
      <c r="O1998" s="364"/>
      <c r="P1998" s="365"/>
      <c r="Q1998" s="499"/>
      <c r="R1998" s="506"/>
    </row>
    <row r="1999" spans="1:18" x14ac:dyDescent="0.25">
      <c r="A1999" s="97"/>
      <c r="B1999" s="97"/>
      <c r="C1999" s="97"/>
      <c r="D1999" s="101"/>
      <c r="E1999" s="98"/>
      <c r="F1999" s="101"/>
      <c r="G1999" s="101"/>
      <c r="H1999" s="101"/>
      <c r="I1999" s="362"/>
      <c r="J1999" s="362"/>
      <c r="K1999" s="559">
        <f t="shared" si="47"/>
        <v>0</v>
      </c>
      <c r="L1999" s="362"/>
      <c r="M1999" s="361"/>
      <c r="N1999" s="363"/>
      <c r="O1999" s="364"/>
      <c r="P1999" s="365"/>
      <c r="Q1999" s="499"/>
      <c r="R1999" s="506"/>
    </row>
    <row r="2000" spans="1:18" x14ac:dyDescent="0.25">
      <c r="A2000" s="97"/>
      <c r="B2000" s="97"/>
      <c r="C2000" s="97"/>
      <c r="D2000" s="101"/>
      <c r="E2000" s="98"/>
      <c r="F2000" s="101"/>
      <c r="G2000" s="101"/>
      <c r="H2000" s="101"/>
      <c r="I2000" s="362"/>
      <c r="J2000" s="362"/>
      <c r="K2000" s="559">
        <f t="shared" si="47"/>
        <v>0</v>
      </c>
      <c r="L2000" s="362"/>
      <c r="M2000" s="361"/>
      <c r="N2000" s="363"/>
      <c r="O2000" s="364"/>
      <c r="P2000" s="365"/>
      <c r="Q2000" s="499"/>
      <c r="R2000" s="506"/>
    </row>
    <row r="2001" spans="1:18" x14ac:dyDescent="0.25">
      <c r="A2001" s="97"/>
      <c r="B2001" s="97"/>
      <c r="C2001" s="97"/>
      <c r="D2001" s="101"/>
      <c r="E2001" s="98"/>
      <c r="F2001" s="101"/>
      <c r="G2001" s="101"/>
      <c r="H2001" s="101"/>
      <c r="I2001" s="362"/>
      <c r="J2001" s="362"/>
      <c r="K2001" s="559">
        <f t="shared" si="47"/>
        <v>0</v>
      </c>
      <c r="L2001" s="362"/>
      <c r="M2001" s="361"/>
      <c r="N2001" s="363"/>
      <c r="O2001" s="364"/>
      <c r="P2001" s="365"/>
      <c r="Q2001" s="499"/>
      <c r="R2001" s="506"/>
    </row>
    <row r="2002" spans="1:18" x14ac:dyDescent="0.25">
      <c r="A2002" s="97"/>
      <c r="B2002" s="97"/>
      <c r="C2002" s="97"/>
      <c r="D2002" s="101"/>
      <c r="E2002" s="98"/>
      <c r="F2002" s="101"/>
      <c r="G2002" s="101"/>
      <c r="H2002" s="101"/>
      <c r="I2002" s="362"/>
      <c r="J2002" s="362"/>
      <c r="K2002" s="559">
        <f t="shared" si="47"/>
        <v>0</v>
      </c>
      <c r="L2002" s="362"/>
      <c r="M2002" s="361"/>
      <c r="N2002" s="363"/>
      <c r="O2002" s="364"/>
      <c r="P2002" s="365"/>
      <c r="Q2002" s="499"/>
      <c r="R2002" s="506"/>
    </row>
    <row r="2003" spans="1:18" x14ac:dyDescent="0.25">
      <c r="A2003" s="97"/>
      <c r="B2003" s="97"/>
      <c r="C2003" s="97"/>
      <c r="D2003" s="101"/>
      <c r="E2003" s="98"/>
      <c r="F2003" s="101"/>
      <c r="G2003" s="101"/>
      <c r="H2003" s="101"/>
      <c r="I2003" s="362"/>
      <c r="J2003" s="362"/>
      <c r="K2003" s="559">
        <f t="shared" si="47"/>
        <v>0</v>
      </c>
      <c r="L2003" s="362"/>
      <c r="M2003" s="361"/>
      <c r="N2003" s="363"/>
      <c r="O2003" s="364"/>
      <c r="P2003" s="365"/>
      <c r="Q2003" s="499"/>
      <c r="R2003" s="506"/>
    </row>
    <row r="2004" spans="1:18" x14ac:dyDescent="0.25">
      <c r="A2004" s="97"/>
      <c r="B2004" s="97"/>
      <c r="C2004" s="97"/>
      <c r="D2004" s="101"/>
      <c r="E2004" s="98"/>
      <c r="F2004" s="101"/>
      <c r="G2004" s="101"/>
      <c r="H2004" s="101"/>
      <c r="I2004" s="362"/>
      <c r="J2004" s="362"/>
      <c r="K2004" s="559">
        <f t="shared" si="47"/>
        <v>0</v>
      </c>
      <c r="L2004" s="362"/>
      <c r="M2004" s="361"/>
      <c r="N2004" s="363"/>
      <c r="O2004" s="364"/>
      <c r="P2004" s="365"/>
      <c r="Q2004" s="499"/>
      <c r="R2004" s="506"/>
    </row>
    <row r="2005" spans="1:18" x14ac:dyDescent="0.25">
      <c r="A2005" s="97"/>
      <c r="B2005" s="97"/>
      <c r="C2005" s="97"/>
      <c r="D2005" s="101"/>
      <c r="E2005" s="98"/>
      <c r="F2005" s="101"/>
      <c r="G2005" s="101"/>
      <c r="H2005" s="101"/>
      <c r="I2005" s="362"/>
      <c r="J2005" s="362"/>
      <c r="K2005" s="559">
        <f t="shared" si="47"/>
        <v>0</v>
      </c>
      <c r="L2005" s="362"/>
      <c r="M2005" s="361"/>
      <c r="N2005" s="363"/>
      <c r="O2005" s="364"/>
      <c r="P2005" s="365"/>
      <c r="Q2005" s="499"/>
      <c r="R2005" s="506"/>
    </row>
    <row r="2006" spans="1:18" x14ac:dyDescent="0.25">
      <c r="A2006" s="97"/>
      <c r="B2006" s="97"/>
      <c r="C2006" s="97"/>
      <c r="D2006" s="101"/>
      <c r="E2006" s="98"/>
      <c r="F2006" s="101"/>
      <c r="G2006" s="101"/>
      <c r="H2006" s="101"/>
      <c r="I2006" s="362"/>
      <c r="J2006" s="362"/>
      <c r="K2006" s="559">
        <f t="shared" si="47"/>
        <v>0</v>
      </c>
      <c r="L2006" s="362"/>
      <c r="M2006" s="361"/>
      <c r="N2006" s="363"/>
      <c r="O2006" s="364"/>
      <c r="P2006" s="365"/>
      <c r="Q2006" s="499"/>
      <c r="R2006" s="506"/>
    </row>
    <row r="2007" spans="1:18" x14ac:dyDescent="0.25">
      <c r="A2007" s="97"/>
      <c r="B2007" s="97"/>
      <c r="C2007" s="97"/>
      <c r="D2007" s="101"/>
      <c r="E2007" s="98"/>
      <c r="F2007" s="101"/>
      <c r="G2007" s="101"/>
      <c r="H2007" s="101"/>
      <c r="I2007" s="362"/>
      <c r="J2007" s="362"/>
      <c r="K2007" s="559">
        <f t="shared" si="47"/>
        <v>0</v>
      </c>
      <c r="L2007" s="362"/>
      <c r="M2007" s="361"/>
      <c r="N2007" s="363"/>
      <c r="O2007" s="364"/>
      <c r="P2007" s="365"/>
      <c r="Q2007" s="499"/>
      <c r="R2007" s="506"/>
    </row>
    <row r="2008" spans="1:18" x14ac:dyDescent="0.25">
      <c r="A2008" s="97"/>
      <c r="B2008" s="97"/>
      <c r="C2008" s="97"/>
      <c r="D2008" s="101"/>
      <c r="E2008" s="98"/>
      <c r="F2008" s="101"/>
      <c r="G2008" s="101"/>
      <c r="H2008" s="101"/>
      <c r="I2008" s="362"/>
      <c r="J2008" s="362"/>
      <c r="K2008" s="559">
        <f t="shared" si="47"/>
        <v>0</v>
      </c>
      <c r="L2008" s="362"/>
      <c r="M2008" s="361"/>
      <c r="N2008" s="363"/>
      <c r="O2008" s="364"/>
      <c r="P2008" s="365"/>
      <c r="Q2008" s="499"/>
      <c r="R2008" s="506"/>
    </row>
    <row r="2009" spans="1:18" x14ac:dyDescent="0.25">
      <c r="A2009" s="97"/>
      <c r="B2009" s="97"/>
      <c r="C2009" s="97"/>
      <c r="D2009" s="101"/>
      <c r="E2009" s="98"/>
      <c r="F2009" s="101"/>
      <c r="G2009" s="101"/>
      <c r="H2009" s="101"/>
      <c r="I2009" s="362"/>
      <c r="J2009" s="362"/>
      <c r="K2009" s="559">
        <f t="shared" si="47"/>
        <v>0</v>
      </c>
      <c r="L2009" s="362"/>
      <c r="M2009" s="361"/>
      <c r="N2009" s="363"/>
      <c r="O2009" s="364"/>
      <c r="P2009" s="365"/>
      <c r="Q2009" s="499"/>
      <c r="R2009" s="506"/>
    </row>
    <row r="2010" spans="1:18" x14ac:dyDescent="0.25">
      <c r="A2010" s="97"/>
      <c r="B2010" s="97"/>
      <c r="C2010" s="97"/>
      <c r="D2010" s="101"/>
      <c r="E2010" s="98"/>
      <c r="F2010" s="101"/>
      <c r="G2010" s="101"/>
      <c r="H2010" s="101"/>
      <c r="I2010" s="362"/>
      <c r="J2010" s="362"/>
      <c r="K2010" s="559">
        <f t="shared" si="47"/>
        <v>0</v>
      </c>
      <c r="L2010" s="362"/>
      <c r="M2010" s="361"/>
      <c r="N2010" s="363"/>
      <c r="O2010" s="364"/>
      <c r="P2010" s="365"/>
      <c r="Q2010" s="499"/>
      <c r="R2010" s="506"/>
    </row>
    <row r="2011" spans="1:18" x14ac:dyDescent="0.25">
      <c r="A2011" s="97"/>
      <c r="B2011" s="97"/>
      <c r="C2011" s="97"/>
      <c r="D2011" s="101"/>
      <c r="E2011" s="98"/>
      <c r="F2011" s="101"/>
      <c r="G2011" s="101"/>
      <c r="H2011" s="101"/>
      <c r="I2011" s="362"/>
      <c r="J2011" s="362"/>
      <c r="K2011" s="559">
        <f t="shared" si="47"/>
        <v>0</v>
      </c>
      <c r="L2011" s="362"/>
      <c r="M2011" s="361"/>
      <c r="N2011" s="363"/>
      <c r="O2011" s="364"/>
      <c r="P2011" s="365"/>
      <c r="Q2011" s="499"/>
      <c r="R2011" s="506"/>
    </row>
    <row r="2012" spans="1:18" x14ac:dyDescent="0.25">
      <c r="A2012" s="97"/>
      <c r="B2012" s="97"/>
      <c r="C2012" s="97"/>
      <c r="D2012" s="101"/>
      <c r="E2012" s="98"/>
      <c r="F2012" s="101"/>
      <c r="G2012" s="101"/>
      <c r="H2012" s="101"/>
      <c r="I2012" s="362"/>
      <c r="J2012" s="362"/>
      <c r="K2012" s="559">
        <f t="shared" si="47"/>
        <v>0</v>
      </c>
      <c r="L2012" s="362"/>
      <c r="M2012" s="361"/>
      <c r="N2012" s="363"/>
      <c r="O2012" s="364"/>
      <c r="P2012" s="365"/>
      <c r="Q2012" s="499"/>
      <c r="R2012" s="506"/>
    </row>
    <row r="2013" spans="1:18" x14ac:dyDescent="0.25">
      <c r="A2013" s="97"/>
      <c r="B2013" s="97"/>
      <c r="C2013" s="97"/>
      <c r="D2013" s="101"/>
      <c r="E2013" s="98"/>
      <c r="F2013" s="101"/>
      <c r="G2013" s="101"/>
      <c r="H2013" s="101"/>
      <c r="I2013" s="362"/>
      <c r="J2013" s="362"/>
      <c r="K2013" s="559">
        <f t="shared" si="47"/>
        <v>0</v>
      </c>
      <c r="L2013" s="362"/>
      <c r="M2013" s="361"/>
      <c r="N2013" s="363"/>
      <c r="O2013" s="364"/>
      <c r="P2013" s="365"/>
      <c r="Q2013" s="499"/>
      <c r="R2013" s="506"/>
    </row>
    <row r="2014" spans="1:18" x14ac:dyDescent="0.25">
      <c r="A2014" s="97"/>
      <c r="B2014" s="97"/>
      <c r="C2014" s="97"/>
      <c r="D2014" s="101"/>
      <c r="E2014" s="98"/>
      <c r="F2014" s="101"/>
      <c r="G2014" s="101"/>
      <c r="H2014" s="101"/>
      <c r="I2014" s="362"/>
      <c r="J2014" s="362"/>
      <c r="K2014" s="559">
        <f t="shared" si="47"/>
        <v>0</v>
      </c>
      <c r="L2014" s="362"/>
      <c r="M2014" s="361"/>
      <c r="N2014" s="363"/>
      <c r="O2014" s="364"/>
      <c r="P2014" s="365"/>
      <c r="Q2014" s="499"/>
      <c r="R2014" s="506"/>
    </row>
    <row r="2015" spans="1:18" x14ac:dyDescent="0.25">
      <c r="A2015" s="97"/>
      <c r="B2015" s="97"/>
      <c r="C2015" s="97"/>
      <c r="D2015" s="101"/>
      <c r="E2015" s="98"/>
      <c r="F2015" s="101"/>
      <c r="G2015" s="101"/>
      <c r="H2015" s="101"/>
      <c r="I2015" s="362"/>
      <c r="J2015" s="362"/>
      <c r="K2015" s="559">
        <f t="shared" si="47"/>
        <v>0</v>
      </c>
      <c r="L2015" s="362"/>
      <c r="M2015" s="361"/>
      <c r="N2015" s="363"/>
      <c r="O2015" s="364"/>
      <c r="P2015" s="365"/>
      <c r="Q2015" s="499"/>
      <c r="R2015" s="506"/>
    </row>
    <row r="2016" spans="1:18" x14ac:dyDescent="0.25">
      <c r="A2016" s="97"/>
      <c r="B2016" s="97"/>
      <c r="C2016" s="97"/>
      <c r="D2016" s="101"/>
      <c r="E2016" s="98"/>
      <c r="F2016" s="101"/>
      <c r="G2016" s="101"/>
      <c r="H2016" s="101"/>
      <c r="I2016" s="362"/>
      <c r="J2016" s="362"/>
      <c r="K2016" s="559">
        <f t="shared" si="47"/>
        <v>0</v>
      </c>
      <c r="L2016" s="362"/>
      <c r="M2016" s="361"/>
      <c r="N2016" s="363"/>
      <c r="O2016" s="364"/>
      <c r="P2016" s="365"/>
      <c r="Q2016" s="499"/>
      <c r="R2016" s="506"/>
    </row>
    <row r="2017" spans="1:18" x14ac:dyDescent="0.25">
      <c r="A2017" s="97"/>
      <c r="B2017" s="97"/>
      <c r="C2017" s="97"/>
      <c r="D2017" s="101"/>
      <c r="E2017" s="98"/>
      <c r="F2017" s="101"/>
      <c r="G2017" s="101"/>
      <c r="H2017" s="101"/>
      <c r="I2017" s="362"/>
      <c r="J2017" s="362"/>
      <c r="K2017" s="559">
        <f t="shared" si="47"/>
        <v>0</v>
      </c>
      <c r="L2017" s="362"/>
      <c r="M2017" s="361"/>
      <c r="N2017" s="363"/>
      <c r="O2017" s="364"/>
      <c r="P2017" s="365"/>
      <c r="Q2017" s="499"/>
      <c r="R2017" s="506"/>
    </row>
    <row r="2018" spans="1:18" x14ac:dyDescent="0.25">
      <c r="A2018" s="97"/>
      <c r="B2018" s="97"/>
      <c r="C2018" s="97"/>
      <c r="D2018" s="101"/>
      <c r="E2018" s="98"/>
      <c r="F2018" s="101"/>
      <c r="G2018" s="101"/>
      <c r="H2018" s="101"/>
      <c r="I2018" s="362"/>
      <c r="J2018" s="362"/>
      <c r="K2018" s="559">
        <f t="shared" si="47"/>
        <v>0</v>
      </c>
      <c r="L2018" s="362"/>
      <c r="M2018" s="361"/>
      <c r="N2018" s="363"/>
      <c r="O2018" s="364"/>
      <c r="P2018" s="365"/>
      <c r="Q2018" s="499"/>
      <c r="R2018" s="506"/>
    </row>
    <row r="2019" spans="1:18" x14ac:dyDescent="0.25">
      <c r="A2019" s="97"/>
      <c r="B2019" s="97"/>
      <c r="C2019" s="97"/>
      <c r="D2019" s="101"/>
      <c r="E2019" s="98"/>
      <c r="F2019" s="101"/>
      <c r="G2019" s="101"/>
      <c r="H2019" s="101"/>
      <c r="I2019" s="362"/>
      <c r="J2019" s="362"/>
      <c r="K2019" s="559">
        <f t="shared" si="47"/>
        <v>0</v>
      </c>
      <c r="L2019" s="362"/>
      <c r="M2019" s="361"/>
      <c r="N2019" s="363"/>
      <c r="O2019" s="364"/>
      <c r="P2019" s="365"/>
      <c r="Q2019" s="499"/>
      <c r="R2019" s="506"/>
    </row>
    <row r="2020" spans="1:18" x14ac:dyDescent="0.25">
      <c r="A2020" s="97"/>
      <c r="B2020" s="97"/>
      <c r="C2020" s="97"/>
      <c r="D2020" s="101"/>
      <c r="E2020" s="98"/>
      <c r="F2020" s="101"/>
      <c r="G2020" s="101"/>
      <c r="H2020" s="101"/>
      <c r="I2020" s="362"/>
      <c r="J2020" s="362"/>
      <c r="K2020" s="559">
        <f t="shared" si="47"/>
        <v>0</v>
      </c>
      <c r="L2020" s="362"/>
      <c r="M2020" s="361"/>
      <c r="N2020" s="363"/>
      <c r="O2020" s="364"/>
      <c r="P2020" s="365"/>
      <c r="Q2020" s="499"/>
      <c r="R2020" s="506"/>
    </row>
    <row r="2021" spans="1:18" x14ac:dyDescent="0.25">
      <c r="A2021" s="97"/>
      <c r="B2021" s="97"/>
      <c r="C2021" s="97"/>
      <c r="D2021" s="101"/>
      <c r="E2021" s="98"/>
      <c r="F2021" s="101"/>
      <c r="G2021" s="101"/>
      <c r="H2021" s="101"/>
      <c r="I2021" s="362"/>
      <c r="J2021" s="362"/>
      <c r="K2021" s="559">
        <f t="shared" si="47"/>
        <v>0</v>
      </c>
      <c r="L2021" s="362"/>
      <c r="M2021" s="361"/>
      <c r="N2021" s="363"/>
      <c r="O2021" s="364"/>
      <c r="P2021" s="365"/>
      <c r="Q2021" s="499"/>
      <c r="R2021" s="506"/>
    </row>
    <row r="2022" spans="1:18" x14ac:dyDescent="0.25">
      <c r="A2022" s="97"/>
      <c r="B2022" s="97"/>
      <c r="C2022" s="97"/>
      <c r="D2022" s="101"/>
      <c r="E2022" s="98"/>
      <c r="F2022" s="101"/>
      <c r="G2022" s="101"/>
      <c r="H2022" s="101"/>
      <c r="I2022" s="362"/>
      <c r="J2022" s="362"/>
      <c r="K2022" s="559">
        <f t="shared" si="47"/>
        <v>0</v>
      </c>
      <c r="L2022" s="362"/>
      <c r="M2022" s="361"/>
      <c r="N2022" s="363"/>
      <c r="O2022" s="364"/>
      <c r="P2022" s="365"/>
      <c r="Q2022" s="499"/>
      <c r="R2022" s="506"/>
    </row>
    <row r="2023" spans="1:18" x14ac:dyDescent="0.25">
      <c r="A2023" s="97"/>
      <c r="B2023" s="97"/>
      <c r="C2023" s="97"/>
      <c r="D2023" s="101"/>
      <c r="E2023" s="98"/>
      <c r="F2023" s="101"/>
      <c r="G2023" s="101"/>
      <c r="H2023" s="101"/>
      <c r="I2023" s="362"/>
      <c r="J2023" s="362"/>
      <c r="K2023" s="559">
        <f t="shared" si="47"/>
        <v>0</v>
      </c>
      <c r="L2023" s="362"/>
      <c r="M2023" s="361"/>
      <c r="N2023" s="363"/>
      <c r="O2023" s="364"/>
      <c r="P2023" s="365"/>
      <c r="Q2023" s="499"/>
      <c r="R2023" s="506"/>
    </row>
    <row r="2024" spans="1:18" x14ac:dyDescent="0.25">
      <c r="A2024" s="97"/>
      <c r="B2024" s="97"/>
      <c r="C2024" s="97"/>
      <c r="D2024" s="101"/>
      <c r="E2024" s="98"/>
      <c r="F2024" s="101"/>
      <c r="G2024" s="101"/>
      <c r="H2024" s="101"/>
      <c r="I2024" s="362"/>
      <c r="J2024" s="362"/>
      <c r="K2024" s="559">
        <f t="shared" si="47"/>
        <v>0</v>
      </c>
      <c r="L2024" s="362"/>
      <c r="M2024" s="361"/>
      <c r="N2024" s="363"/>
      <c r="O2024" s="364"/>
      <c r="P2024" s="365"/>
      <c r="Q2024" s="499"/>
      <c r="R2024" s="506"/>
    </row>
    <row r="2025" spans="1:18" x14ac:dyDescent="0.25">
      <c r="A2025" s="97"/>
      <c r="B2025" s="97"/>
      <c r="C2025" s="97"/>
      <c r="D2025" s="101"/>
      <c r="E2025" s="98"/>
      <c r="F2025" s="101"/>
      <c r="G2025" s="101"/>
      <c r="H2025" s="101"/>
      <c r="I2025" s="362"/>
      <c r="J2025" s="362"/>
      <c r="K2025" s="559">
        <f t="shared" si="47"/>
        <v>0</v>
      </c>
      <c r="L2025" s="362"/>
      <c r="M2025" s="361"/>
      <c r="N2025" s="363"/>
      <c r="O2025" s="364"/>
      <c r="P2025" s="365"/>
      <c r="Q2025" s="499"/>
      <c r="R2025" s="506"/>
    </row>
    <row r="2026" spans="1:18" x14ac:dyDescent="0.25">
      <c r="A2026" s="97"/>
      <c r="B2026" s="97"/>
      <c r="C2026" s="97"/>
      <c r="D2026" s="101"/>
      <c r="E2026" s="98"/>
      <c r="F2026" s="101"/>
      <c r="G2026" s="101"/>
      <c r="H2026" s="101"/>
      <c r="I2026" s="362"/>
      <c r="J2026" s="362"/>
      <c r="K2026" s="559">
        <f t="shared" si="47"/>
        <v>0</v>
      </c>
      <c r="L2026" s="362"/>
      <c r="M2026" s="361"/>
      <c r="N2026" s="363"/>
      <c r="O2026" s="364"/>
      <c r="P2026" s="365"/>
      <c r="Q2026" s="499"/>
      <c r="R2026" s="506"/>
    </row>
    <row r="2027" spans="1:18" x14ac:dyDescent="0.25">
      <c r="A2027" s="97"/>
      <c r="B2027" s="97"/>
      <c r="C2027" s="97"/>
      <c r="D2027" s="101"/>
      <c r="E2027" s="98"/>
      <c r="F2027" s="101"/>
      <c r="G2027" s="101"/>
      <c r="H2027" s="101"/>
      <c r="I2027" s="362"/>
      <c r="J2027" s="362"/>
      <c r="K2027" s="559">
        <f t="shared" si="47"/>
        <v>0</v>
      </c>
      <c r="L2027" s="362"/>
      <c r="M2027" s="361"/>
      <c r="N2027" s="363"/>
      <c r="O2027" s="364"/>
      <c r="P2027" s="365"/>
      <c r="Q2027" s="499"/>
      <c r="R2027" s="506"/>
    </row>
    <row r="2028" spans="1:18" x14ac:dyDescent="0.25">
      <c r="A2028" s="97"/>
      <c r="B2028" s="97"/>
      <c r="C2028" s="97"/>
      <c r="D2028" s="101"/>
      <c r="E2028" s="98"/>
      <c r="F2028" s="101"/>
      <c r="G2028" s="101"/>
      <c r="H2028" s="101"/>
      <c r="I2028" s="362"/>
      <c r="J2028" s="362"/>
      <c r="K2028" s="559">
        <f t="shared" si="47"/>
        <v>0</v>
      </c>
      <c r="L2028" s="362"/>
      <c r="M2028" s="361"/>
      <c r="N2028" s="363"/>
      <c r="O2028" s="364"/>
      <c r="P2028" s="365"/>
      <c r="Q2028" s="499"/>
      <c r="R2028" s="506"/>
    </row>
    <row r="2029" spans="1:18" x14ac:dyDescent="0.25">
      <c r="A2029" s="97"/>
      <c r="B2029" s="97"/>
      <c r="C2029" s="97"/>
      <c r="D2029" s="101"/>
      <c r="E2029" s="98"/>
      <c r="F2029" s="101"/>
      <c r="G2029" s="101"/>
      <c r="H2029" s="101"/>
      <c r="I2029" s="362"/>
      <c r="J2029" s="362"/>
      <c r="K2029" s="559">
        <f t="shared" si="47"/>
        <v>0</v>
      </c>
      <c r="L2029" s="362"/>
      <c r="M2029" s="361"/>
      <c r="N2029" s="363"/>
      <c r="O2029" s="364"/>
      <c r="P2029" s="365"/>
      <c r="Q2029" s="499"/>
      <c r="R2029" s="506"/>
    </row>
    <row r="2030" spans="1:18" x14ac:dyDescent="0.25">
      <c r="A2030" s="97"/>
      <c r="B2030" s="97"/>
      <c r="C2030" s="97"/>
      <c r="D2030" s="101"/>
      <c r="E2030" s="98"/>
      <c r="F2030" s="101"/>
      <c r="G2030" s="101"/>
      <c r="H2030" s="101"/>
      <c r="I2030" s="362"/>
      <c r="J2030" s="362"/>
      <c r="K2030" s="559">
        <f t="shared" si="47"/>
        <v>0</v>
      </c>
      <c r="L2030" s="362"/>
      <c r="M2030" s="361"/>
      <c r="N2030" s="363"/>
      <c r="O2030" s="364"/>
      <c r="P2030" s="365"/>
      <c r="Q2030" s="499"/>
      <c r="R2030" s="506"/>
    </row>
    <row r="2031" spans="1:18" x14ac:dyDescent="0.25">
      <c r="A2031" s="97"/>
      <c r="B2031" s="97"/>
      <c r="C2031" s="97"/>
      <c r="D2031" s="101"/>
      <c r="E2031" s="98"/>
      <c r="F2031" s="101"/>
      <c r="G2031" s="101"/>
      <c r="H2031" s="101"/>
      <c r="I2031" s="362"/>
      <c r="J2031" s="362"/>
      <c r="K2031" s="559">
        <f t="shared" si="47"/>
        <v>0</v>
      </c>
      <c r="L2031" s="362"/>
      <c r="M2031" s="361"/>
      <c r="N2031" s="363"/>
      <c r="O2031" s="364"/>
      <c r="P2031" s="365"/>
      <c r="Q2031" s="499"/>
      <c r="R2031" s="506"/>
    </row>
    <row r="2032" spans="1:18" x14ac:dyDescent="0.25">
      <c r="A2032" s="97"/>
      <c r="B2032" s="97"/>
      <c r="C2032" s="97"/>
      <c r="D2032" s="101"/>
      <c r="E2032" s="98"/>
      <c r="F2032" s="101"/>
      <c r="G2032" s="101"/>
      <c r="H2032" s="101"/>
      <c r="I2032" s="362"/>
      <c r="J2032" s="362"/>
      <c r="K2032" s="559">
        <f t="shared" si="47"/>
        <v>0</v>
      </c>
      <c r="L2032" s="362"/>
      <c r="M2032" s="361"/>
      <c r="N2032" s="363"/>
      <c r="O2032" s="364"/>
      <c r="P2032" s="365"/>
      <c r="Q2032" s="499"/>
      <c r="R2032" s="506"/>
    </row>
    <row r="2033" spans="1:18" x14ac:dyDescent="0.25">
      <c r="A2033" s="97"/>
      <c r="B2033" s="97"/>
      <c r="C2033" s="97"/>
      <c r="D2033" s="101"/>
      <c r="E2033" s="98"/>
      <c r="F2033" s="101"/>
      <c r="G2033" s="101"/>
      <c r="H2033" s="101"/>
      <c r="I2033" s="362"/>
      <c r="J2033" s="362"/>
      <c r="K2033" s="559">
        <f t="shared" si="47"/>
        <v>0</v>
      </c>
      <c r="L2033" s="362"/>
      <c r="M2033" s="361"/>
      <c r="N2033" s="363"/>
      <c r="O2033" s="364"/>
      <c r="P2033" s="365"/>
      <c r="Q2033" s="499"/>
      <c r="R2033" s="506"/>
    </row>
    <row r="2034" spans="1:18" x14ac:dyDescent="0.25">
      <c r="A2034" s="97"/>
      <c r="B2034" s="97"/>
      <c r="C2034" s="97"/>
      <c r="D2034" s="101"/>
      <c r="E2034" s="98"/>
      <c r="F2034" s="101"/>
      <c r="G2034" s="101"/>
      <c r="H2034" s="101"/>
      <c r="I2034" s="362"/>
      <c r="J2034" s="362"/>
      <c r="K2034" s="559">
        <f t="shared" si="47"/>
        <v>0</v>
      </c>
      <c r="L2034" s="362"/>
      <c r="M2034" s="361"/>
      <c r="N2034" s="363"/>
      <c r="O2034" s="364"/>
      <c r="P2034" s="365"/>
      <c r="Q2034" s="499"/>
      <c r="R2034" s="506"/>
    </row>
    <row r="2035" spans="1:18" x14ac:dyDescent="0.25">
      <c r="A2035" s="97"/>
      <c r="B2035" s="97"/>
      <c r="C2035" s="97"/>
      <c r="D2035" s="101"/>
      <c r="E2035" s="98"/>
      <c r="F2035" s="101"/>
      <c r="G2035" s="101"/>
      <c r="H2035" s="101"/>
      <c r="I2035" s="362"/>
      <c r="J2035" s="362"/>
      <c r="K2035" s="559">
        <f t="shared" si="47"/>
        <v>0</v>
      </c>
      <c r="L2035" s="362"/>
      <c r="M2035" s="361"/>
      <c r="N2035" s="363"/>
      <c r="O2035" s="364"/>
      <c r="P2035" s="365"/>
      <c r="Q2035" s="499"/>
      <c r="R2035" s="506"/>
    </row>
    <row r="2036" spans="1:18" x14ac:dyDescent="0.25">
      <c r="A2036" s="97"/>
      <c r="B2036" s="97"/>
      <c r="C2036" s="97"/>
      <c r="D2036" s="101"/>
      <c r="E2036" s="98"/>
      <c r="F2036" s="101"/>
      <c r="G2036" s="101"/>
      <c r="H2036" s="101"/>
      <c r="I2036" s="362"/>
      <c r="J2036" s="362"/>
      <c r="K2036" s="559">
        <f t="shared" si="47"/>
        <v>0</v>
      </c>
      <c r="L2036" s="362"/>
      <c r="M2036" s="361"/>
      <c r="N2036" s="363"/>
      <c r="O2036" s="364"/>
      <c r="P2036" s="365"/>
      <c r="Q2036" s="499"/>
      <c r="R2036" s="506"/>
    </row>
    <row r="2037" spans="1:18" x14ac:dyDescent="0.25">
      <c r="A2037" s="97"/>
      <c r="B2037" s="97"/>
      <c r="C2037" s="97"/>
      <c r="D2037" s="101"/>
      <c r="E2037" s="98"/>
      <c r="F2037" s="101"/>
      <c r="G2037" s="101"/>
      <c r="H2037" s="101"/>
      <c r="I2037" s="362"/>
      <c r="J2037" s="362"/>
      <c r="K2037" s="559">
        <f t="shared" si="47"/>
        <v>0</v>
      </c>
      <c r="L2037" s="362"/>
      <c r="M2037" s="361"/>
      <c r="N2037" s="363"/>
      <c r="O2037" s="364"/>
      <c r="P2037" s="365"/>
      <c r="Q2037" s="499"/>
      <c r="R2037" s="506"/>
    </row>
    <row r="2038" spans="1:18" x14ac:dyDescent="0.25">
      <c r="A2038" s="97"/>
      <c r="B2038" s="97"/>
      <c r="C2038" s="97"/>
      <c r="D2038" s="101"/>
      <c r="E2038" s="98"/>
      <c r="F2038" s="101"/>
      <c r="G2038" s="101"/>
      <c r="H2038" s="101"/>
      <c r="I2038" s="362"/>
      <c r="J2038" s="362"/>
      <c r="K2038" s="559">
        <f t="shared" si="47"/>
        <v>0</v>
      </c>
      <c r="L2038" s="362"/>
      <c r="M2038" s="361"/>
      <c r="N2038" s="363"/>
      <c r="O2038" s="364"/>
      <c r="P2038" s="365"/>
      <c r="Q2038" s="499"/>
      <c r="R2038" s="506"/>
    </row>
    <row r="2039" spans="1:18" x14ac:dyDescent="0.25">
      <c r="A2039" s="97"/>
      <c r="B2039" s="97"/>
      <c r="C2039" s="97"/>
      <c r="D2039" s="101"/>
      <c r="E2039" s="98"/>
      <c r="F2039" s="101"/>
      <c r="G2039" s="101"/>
      <c r="H2039" s="101"/>
      <c r="I2039" s="362"/>
      <c r="J2039" s="362"/>
      <c r="K2039" s="559">
        <f t="shared" si="47"/>
        <v>0</v>
      </c>
      <c r="L2039" s="362"/>
      <c r="M2039" s="361"/>
      <c r="N2039" s="363"/>
      <c r="O2039" s="364"/>
      <c r="P2039" s="365"/>
      <c r="Q2039" s="499"/>
      <c r="R2039" s="506"/>
    </row>
    <row r="2040" spans="1:18" x14ac:dyDescent="0.25">
      <c r="A2040" s="97"/>
      <c r="B2040" s="97"/>
      <c r="C2040" s="97"/>
      <c r="D2040" s="101"/>
      <c r="E2040" s="98"/>
      <c r="F2040" s="101"/>
      <c r="G2040" s="101"/>
      <c r="H2040" s="101"/>
      <c r="I2040" s="362"/>
      <c r="J2040" s="362"/>
      <c r="K2040" s="559">
        <f t="shared" si="47"/>
        <v>0</v>
      </c>
      <c r="L2040" s="362"/>
      <c r="M2040" s="361"/>
      <c r="N2040" s="363"/>
      <c r="O2040" s="364"/>
      <c r="P2040" s="365"/>
      <c r="Q2040" s="499"/>
      <c r="R2040" s="506"/>
    </row>
    <row r="2041" spans="1:18" x14ac:dyDescent="0.25">
      <c r="A2041" s="97"/>
      <c r="B2041" s="97"/>
      <c r="C2041" s="97"/>
      <c r="D2041" s="101"/>
      <c r="E2041" s="98"/>
      <c r="F2041" s="101"/>
      <c r="G2041" s="101"/>
      <c r="H2041" s="101"/>
      <c r="I2041" s="362"/>
      <c r="J2041" s="362"/>
      <c r="K2041" s="559">
        <f t="shared" si="47"/>
        <v>0</v>
      </c>
      <c r="L2041" s="362"/>
      <c r="M2041" s="361"/>
      <c r="N2041" s="363"/>
      <c r="O2041" s="364"/>
      <c r="P2041" s="365"/>
      <c r="Q2041" s="499"/>
      <c r="R2041" s="506"/>
    </row>
    <row r="2042" spans="1:18" x14ac:dyDescent="0.25">
      <c r="A2042" s="97"/>
      <c r="B2042" s="97"/>
      <c r="C2042" s="97"/>
      <c r="D2042" s="101"/>
      <c r="E2042" s="98"/>
      <c r="F2042" s="101"/>
      <c r="G2042" s="101"/>
      <c r="H2042" s="101"/>
      <c r="I2042" s="362"/>
      <c r="J2042" s="362"/>
      <c r="K2042" s="559">
        <f t="shared" si="47"/>
        <v>0</v>
      </c>
      <c r="L2042" s="362"/>
      <c r="M2042" s="361"/>
      <c r="N2042" s="363"/>
      <c r="O2042" s="364"/>
      <c r="P2042" s="365"/>
      <c r="Q2042" s="499"/>
      <c r="R2042" s="506"/>
    </row>
    <row r="2043" spans="1:18" x14ac:dyDescent="0.25">
      <c r="A2043" s="97"/>
      <c r="B2043" s="97"/>
      <c r="C2043" s="97"/>
      <c r="D2043" s="101"/>
      <c r="E2043" s="98"/>
      <c r="F2043" s="101"/>
      <c r="G2043" s="101"/>
      <c r="H2043" s="101"/>
      <c r="I2043" s="362"/>
      <c r="J2043" s="362"/>
      <c r="K2043" s="559">
        <f t="shared" si="47"/>
        <v>0</v>
      </c>
      <c r="L2043" s="362"/>
      <c r="M2043" s="361"/>
      <c r="N2043" s="363"/>
      <c r="O2043" s="364"/>
      <c r="P2043" s="365"/>
      <c r="Q2043" s="499"/>
      <c r="R2043" s="506"/>
    </row>
    <row r="2044" spans="1:18" x14ac:dyDescent="0.25">
      <c r="A2044" s="97"/>
      <c r="B2044" s="97"/>
      <c r="C2044" s="97"/>
      <c r="D2044" s="101"/>
      <c r="E2044" s="98"/>
      <c r="F2044" s="101"/>
      <c r="G2044" s="101"/>
      <c r="H2044" s="101"/>
      <c r="I2044" s="362"/>
      <c r="J2044" s="362"/>
      <c r="K2044" s="559">
        <f t="shared" si="47"/>
        <v>0</v>
      </c>
      <c r="L2044" s="362"/>
      <c r="M2044" s="361"/>
      <c r="N2044" s="363"/>
      <c r="O2044" s="364"/>
      <c r="P2044" s="365"/>
      <c r="Q2044" s="499"/>
      <c r="R2044" s="506"/>
    </row>
    <row r="2045" spans="1:18" x14ac:dyDescent="0.25">
      <c r="A2045" s="97"/>
      <c r="B2045" s="97"/>
      <c r="C2045" s="97"/>
      <c r="D2045" s="101"/>
      <c r="E2045" s="98"/>
      <c r="F2045" s="101"/>
      <c r="G2045" s="101"/>
      <c r="H2045" s="101"/>
      <c r="I2045" s="362"/>
      <c r="J2045" s="362"/>
      <c r="K2045" s="559">
        <f t="shared" si="47"/>
        <v>0</v>
      </c>
      <c r="L2045" s="362"/>
      <c r="M2045" s="361"/>
      <c r="N2045" s="363"/>
      <c r="O2045" s="364"/>
      <c r="P2045" s="365"/>
      <c r="Q2045" s="499"/>
      <c r="R2045" s="506"/>
    </row>
    <row r="2046" spans="1:18" x14ac:dyDescent="0.25">
      <c r="A2046" s="97"/>
      <c r="B2046" s="97"/>
      <c r="C2046" s="97"/>
      <c r="D2046" s="101"/>
      <c r="E2046" s="98"/>
      <c r="F2046" s="101"/>
      <c r="G2046" s="101"/>
      <c r="H2046" s="101"/>
      <c r="I2046" s="362"/>
      <c r="J2046" s="362"/>
      <c r="K2046" s="559">
        <f t="shared" si="47"/>
        <v>0</v>
      </c>
      <c r="L2046" s="362"/>
      <c r="M2046" s="361"/>
      <c r="N2046" s="363"/>
      <c r="O2046" s="364"/>
      <c r="P2046" s="365"/>
      <c r="Q2046" s="499"/>
      <c r="R2046" s="506"/>
    </row>
    <row r="2047" spans="1:18" x14ac:dyDescent="0.25">
      <c r="A2047" s="97"/>
      <c r="B2047" s="97"/>
      <c r="C2047" s="97"/>
      <c r="D2047" s="101"/>
      <c r="E2047" s="98"/>
      <c r="F2047" s="101"/>
      <c r="G2047" s="101"/>
      <c r="H2047" s="101"/>
      <c r="I2047" s="362"/>
      <c r="J2047" s="362"/>
      <c r="K2047" s="559">
        <f t="shared" si="47"/>
        <v>0</v>
      </c>
      <c r="L2047" s="362"/>
      <c r="M2047" s="361"/>
      <c r="N2047" s="363"/>
      <c r="O2047" s="364"/>
      <c r="P2047" s="365"/>
      <c r="Q2047" s="499"/>
      <c r="R2047" s="506"/>
    </row>
    <row r="2048" spans="1:18" x14ac:dyDescent="0.25">
      <c r="A2048" s="97"/>
      <c r="B2048" s="97"/>
      <c r="C2048" s="97"/>
      <c r="D2048" s="101"/>
      <c r="E2048" s="98"/>
      <c r="F2048" s="101"/>
      <c r="G2048" s="101"/>
      <c r="H2048" s="101"/>
      <c r="I2048" s="362"/>
      <c r="J2048" s="362"/>
      <c r="K2048" s="559">
        <f t="shared" si="47"/>
        <v>0</v>
      </c>
      <c r="L2048" s="362"/>
      <c r="M2048" s="361"/>
      <c r="N2048" s="363"/>
      <c r="O2048" s="364"/>
      <c r="P2048" s="365"/>
      <c r="Q2048" s="499"/>
      <c r="R2048" s="506"/>
    </row>
    <row r="2049" spans="1:18" x14ac:dyDescent="0.25">
      <c r="A2049" s="97"/>
      <c r="B2049" s="97"/>
      <c r="C2049" s="97"/>
      <c r="D2049" s="101"/>
      <c r="E2049" s="98"/>
      <c r="F2049" s="101"/>
      <c r="G2049" s="101"/>
      <c r="H2049" s="101"/>
      <c r="I2049" s="362"/>
      <c r="J2049" s="362"/>
      <c r="K2049" s="559">
        <f t="shared" si="47"/>
        <v>0</v>
      </c>
      <c r="L2049" s="362"/>
      <c r="M2049" s="361"/>
      <c r="N2049" s="363"/>
      <c r="O2049" s="364"/>
      <c r="P2049" s="365"/>
      <c r="Q2049" s="499"/>
      <c r="R2049" s="506"/>
    </row>
    <row r="2050" spans="1:18" x14ac:dyDescent="0.25">
      <c r="A2050" s="97"/>
      <c r="B2050" s="97"/>
      <c r="C2050" s="97"/>
      <c r="D2050" s="101"/>
      <c r="E2050" s="98"/>
      <c r="F2050" s="101"/>
      <c r="G2050" s="101"/>
      <c r="H2050" s="101"/>
      <c r="I2050" s="362"/>
      <c r="J2050" s="362"/>
      <c r="K2050" s="559">
        <f t="shared" si="47"/>
        <v>0</v>
      </c>
      <c r="L2050" s="362"/>
      <c r="M2050" s="361"/>
      <c r="N2050" s="363"/>
      <c r="O2050" s="364"/>
      <c r="P2050" s="365"/>
      <c r="Q2050" s="499"/>
      <c r="R2050" s="506"/>
    </row>
    <row r="2051" spans="1:18" x14ac:dyDescent="0.25">
      <c r="A2051" s="97"/>
      <c r="B2051" s="97"/>
      <c r="C2051" s="97"/>
      <c r="D2051" s="101"/>
      <c r="E2051" s="98"/>
      <c r="F2051" s="101"/>
      <c r="G2051" s="101"/>
      <c r="H2051" s="101"/>
      <c r="I2051" s="362"/>
      <c r="J2051" s="362"/>
      <c r="K2051" s="559">
        <f t="shared" si="47"/>
        <v>0</v>
      </c>
      <c r="L2051" s="362"/>
      <c r="M2051" s="361"/>
      <c r="N2051" s="363"/>
      <c r="O2051" s="364"/>
      <c r="P2051" s="365"/>
      <c r="Q2051" s="499"/>
      <c r="R2051" s="506"/>
    </row>
    <row r="2052" spans="1:18" x14ac:dyDescent="0.25">
      <c r="A2052" s="97"/>
      <c r="B2052" s="97"/>
      <c r="C2052" s="97"/>
      <c r="D2052" s="101"/>
      <c r="E2052" s="98"/>
      <c r="F2052" s="101"/>
      <c r="G2052" s="101"/>
      <c r="H2052" s="101"/>
      <c r="I2052" s="362"/>
      <c r="J2052" s="362"/>
      <c r="K2052" s="559">
        <f t="shared" si="47"/>
        <v>0</v>
      </c>
      <c r="L2052" s="362"/>
      <c r="M2052" s="361"/>
      <c r="N2052" s="363"/>
      <c r="O2052" s="364"/>
      <c r="P2052" s="365"/>
      <c r="Q2052" s="499"/>
      <c r="R2052" s="506"/>
    </row>
    <row r="2053" spans="1:18" x14ac:dyDescent="0.25">
      <c r="A2053" s="97"/>
      <c r="B2053" s="97"/>
      <c r="C2053" s="97"/>
      <c r="D2053" s="101"/>
      <c r="E2053" s="98"/>
      <c r="F2053" s="101"/>
      <c r="G2053" s="101"/>
      <c r="H2053" s="101"/>
      <c r="I2053" s="362"/>
      <c r="J2053" s="362"/>
      <c r="K2053" s="559">
        <f t="shared" si="47"/>
        <v>0</v>
      </c>
      <c r="L2053" s="362"/>
      <c r="M2053" s="361"/>
      <c r="N2053" s="363"/>
      <c r="O2053" s="364"/>
      <c r="P2053" s="365"/>
      <c r="Q2053" s="499"/>
      <c r="R2053" s="506"/>
    </row>
    <row r="2054" spans="1:18" x14ac:dyDescent="0.25">
      <c r="A2054" s="97"/>
      <c r="B2054" s="97"/>
      <c r="C2054" s="97"/>
      <c r="D2054" s="101"/>
      <c r="E2054" s="98"/>
      <c r="F2054" s="101"/>
      <c r="G2054" s="101"/>
      <c r="H2054" s="101"/>
      <c r="I2054" s="362"/>
      <c r="J2054" s="362"/>
      <c r="K2054" s="559">
        <f t="shared" si="47"/>
        <v>0</v>
      </c>
      <c r="L2054" s="362"/>
      <c r="M2054" s="361"/>
      <c r="N2054" s="363"/>
      <c r="O2054" s="364"/>
      <c r="P2054" s="365"/>
      <c r="Q2054" s="499"/>
      <c r="R2054" s="506"/>
    </row>
    <row r="2055" spans="1:18" x14ac:dyDescent="0.25">
      <c r="A2055" s="97"/>
      <c r="B2055" s="97"/>
      <c r="C2055" s="97"/>
      <c r="D2055" s="101"/>
      <c r="E2055" s="98"/>
      <c r="F2055" s="101"/>
      <c r="G2055" s="101"/>
      <c r="H2055" s="101"/>
      <c r="I2055" s="362"/>
      <c r="J2055" s="362"/>
      <c r="K2055" s="559">
        <f t="shared" si="47"/>
        <v>0</v>
      </c>
      <c r="L2055" s="362"/>
      <c r="M2055" s="361"/>
      <c r="N2055" s="363"/>
      <c r="O2055" s="364"/>
      <c r="P2055" s="365"/>
      <c r="Q2055" s="499"/>
      <c r="R2055" s="506"/>
    </row>
    <row r="2056" spans="1:18" x14ac:dyDescent="0.25">
      <c r="A2056" s="97"/>
      <c r="B2056" s="97"/>
      <c r="C2056" s="97"/>
      <c r="D2056" s="101"/>
      <c r="E2056" s="98"/>
      <c r="F2056" s="101"/>
      <c r="G2056" s="101"/>
      <c r="H2056" s="101"/>
      <c r="I2056" s="362"/>
      <c r="J2056" s="362"/>
      <c r="K2056" s="559">
        <f t="shared" si="47"/>
        <v>0</v>
      </c>
      <c r="L2056" s="362"/>
      <c r="M2056" s="361"/>
      <c r="N2056" s="363"/>
      <c r="O2056" s="364"/>
      <c r="P2056" s="365"/>
      <c r="Q2056" s="499"/>
      <c r="R2056" s="506"/>
    </row>
    <row r="2057" spans="1:18" x14ac:dyDescent="0.25">
      <c r="A2057" s="97"/>
      <c r="B2057" s="97"/>
      <c r="C2057" s="97"/>
      <c r="D2057" s="101"/>
      <c r="E2057" s="98"/>
      <c r="F2057" s="101"/>
      <c r="G2057" s="101"/>
      <c r="H2057" s="101"/>
      <c r="I2057" s="362"/>
      <c r="J2057" s="362"/>
      <c r="K2057" s="559">
        <f t="shared" si="47"/>
        <v>0</v>
      </c>
      <c r="L2057" s="362"/>
      <c r="M2057" s="361"/>
      <c r="N2057" s="363"/>
      <c r="O2057" s="364"/>
      <c r="P2057" s="365"/>
      <c r="Q2057" s="499"/>
      <c r="R2057" s="506"/>
    </row>
    <row r="2058" spans="1:18" x14ac:dyDescent="0.25">
      <c r="A2058" s="97"/>
      <c r="B2058" s="97"/>
      <c r="C2058" s="97"/>
      <c r="D2058" s="101"/>
      <c r="E2058" s="98"/>
      <c r="F2058" s="101"/>
      <c r="G2058" s="101"/>
      <c r="H2058" s="101"/>
      <c r="I2058" s="362"/>
      <c r="J2058" s="362"/>
      <c r="K2058" s="559">
        <f t="shared" si="47"/>
        <v>0</v>
      </c>
      <c r="L2058" s="362"/>
      <c r="M2058" s="361"/>
      <c r="N2058" s="363"/>
      <c r="O2058" s="364"/>
      <c r="P2058" s="365"/>
      <c r="Q2058" s="499"/>
      <c r="R2058" s="506"/>
    </row>
    <row r="2059" spans="1:18" x14ac:dyDescent="0.25">
      <c r="A2059" s="97"/>
      <c r="B2059" s="97"/>
      <c r="C2059" s="97"/>
      <c r="D2059" s="101"/>
      <c r="E2059" s="98"/>
      <c r="F2059" s="101"/>
      <c r="G2059" s="101"/>
      <c r="H2059" s="101"/>
      <c r="I2059" s="362"/>
      <c r="J2059" s="362"/>
      <c r="K2059" s="559">
        <f t="shared" si="47"/>
        <v>0</v>
      </c>
      <c r="L2059" s="362"/>
      <c r="M2059" s="361"/>
      <c r="N2059" s="363"/>
      <c r="O2059" s="364"/>
      <c r="P2059" s="365"/>
      <c r="Q2059" s="499"/>
      <c r="R2059" s="506"/>
    </row>
    <row r="2060" spans="1:18" x14ac:dyDescent="0.25">
      <c r="A2060" s="97"/>
      <c r="B2060" s="97"/>
      <c r="C2060" s="97"/>
      <c r="D2060" s="101"/>
      <c r="E2060" s="98"/>
      <c r="F2060" s="101"/>
      <c r="G2060" s="101"/>
      <c r="H2060" s="101"/>
      <c r="I2060" s="362"/>
      <c r="J2060" s="362"/>
      <c r="K2060" s="559">
        <f t="shared" ref="K2060:K2123" si="48">H2060-J2060</f>
        <v>0</v>
      </c>
      <c r="L2060" s="362"/>
      <c r="M2060" s="361"/>
      <c r="N2060" s="363"/>
      <c r="O2060" s="364"/>
      <c r="P2060" s="365"/>
      <c r="Q2060" s="499"/>
      <c r="R2060" s="506"/>
    </row>
    <row r="2061" spans="1:18" x14ac:dyDescent="0.25">
      <c r="A2061" s="97"/>
      <c r="B2061" s="97"/>
      <c r="C2061" s="97"/>
      <c r="D2061" s="101"/>
      <c r="E2061" s="98"/>
      <c r="F2061" s="101"/>
      <c r="G2061" s="101"/>
      <c r="H2061" s="101"/>
      <c r="I2061" s="362"/>
      <c r="J2061" s="362"/>
      <c r="K2061" s="559">
        <f t="shared" si="48"/>
        <v>0</v>
      </c>
      <c r="L2061" s="362"/>
      <c r="M2061" s="361"/>
      <c r="N2061" s="363"/>
      <c r="O2061" s="364"/>
      <c r="P2061" s="365"/>
      <c r="Q2061" s="499"/>
      <c r="R2061" s="506"/>
    </row>
    <row r="2062" spans="1:18" x14ac:dyDescent="0.25">
      <c r="A2062" s="97"/>
      <c r="B2062" s="97"/>
      <c r="C2062" s="97"/>
      <c r="D2062" s="101"/>
      <c r="E2062" s="98"/>
      <c r="F2062" s="101"/>
      <c r="G2062" s="101"/>
      <c r="H2062" s="101"/>
      <c r="I2062" s="362"/>
      <c r="J2062" s="362"/>
      <c r="K2062" s="559">
        <f t="shared" si="48"/>
        <v>0</v>
      </c>
      <c r="L2062" s="362"/>
      <c r="M2062" s="361"/>
      <c r="N2062" s="363"/>
      <c r="O2062" s="364"/>
      <c r="P2062" s="365"/>
      <c r="Q2062" s="499"/>
      <c r="R2062" s="506"/>
    </row>
    <row r="2063" spans="1:18" x14ac:dyDescent="0.25">
      <c r="A2063" s="97"/>
      <c r="B2063" s="97"/>
      <c r="C2063" s="97"/>
      <c r="D2063" s="101"/>
      <c r="E2063" s="98"/>
      <c r="F2063" s="101"/>
      <c r="G2063" s="101"/>
      <c r="H2063" s="101"/>
      <c r="I2063" s="362"/>
      <c r="J2063" s="362"/>
      <c r="K2063" s="559">
        <f t="shared" si="48"/>
        <v>0</v>
      </c>
      <c r="L2063" s="362"/>
      <c r="M2063" s="361"/>
      <c r="N2063" s="363"/>
      <c r="O2063" s="364"/>
      <c r="P2063" s="365"/>
      <c r="Q2063" s="499"/>
      <c r="R2063" s="506"/>
    </row>
    <row r="2064" spans="1:18" x14ac:dyDescent="0.25">
      <c r="A2064" s="97"/>
      <c r="B2064" s="97"/>
      <c r="C2064" s="97"/>
      <c r="D2064" s="101"/>
      <c r="E2064" s="98"/>
      <c r="F2064" s="101"/>
      <c r="G2064" s="101"/>
      <c r="H2064" s="101"/>
      <c r="I2064" s="362"/>
      <c r="J2064" s="362"/>
      <c r="K2064" s="559">
        <f t="shared" si="48"/>
        <v>0</v>
      </c>
      <c r="L2064" s="362"/>
      <c r="M2064" s="361"/>
      <c r="N2064" s="363"/>
      <c r="O2064" s="364"/>
      <c r="P2064" s="365"/>
      <c r="Q2064" s="499"/>
      <c r="R2064" s="506"/>
    </row>
    <row r="2065" spans="1:18" x14ac:dyDescent="0.25">
      <c r="A2065" s="97"/>
      <c r="B2065" s="97"/>
      <c r="C2065" s="97"/>
      <c r="D2065" s="101"/>
      <c r="E2065" s="98"/>
      <c r="F2065" s="101"/>
      <c r="G2065" s="101"/>
      <c r="H2065" s="101"/>
      <c r="I2065" s="362"/>
      <c r="J2065" s="362"/>
      <c r="K2065" s="559">
        <f t="shared" si="48"/>
        <v>0</v>
      </c>
      <c r="L2065" s="362"/>
      <c r="M2065" s="361"/>
      <c r="N2065" s="363"/>
      <c r="O2065" s="364"/>
      <c r="P2065" s="365"/>
      <c r="Q2065" s="499"/>
      <c r="R2065" s="506"/>
    </row>
    <row r="2066" spans="1:18" x14ac:dyDescent="0.25">
      <c r="A2066" s="97"/>
      <c r="B2066" s="97"/>
      <c r="C2066" s="97"/>
      <c r="D2066" s="101"/>
      <c r="E2066" s="98"/>
      <c r="F2066" s="101"/>
      <c r="G2066" s="101"/>
      <c r="H2066" s="101"/>
      <c r="I2066" s="362"/>
      <c r="J2066" s="362"/>
      <c r="K2066" s="559">
        <f t="shared" si="48"/>
        <v>0</v>
      </c>
      <c r="L2066" s="362"/>
      <c r="M2066" s="361"/>
      <c r="N2066" s="363"/>
      <c r="O2066" s="364"/>
      <c r="P2066" s="365"/>
      <c r="Q2066" s="499"/>
      <c r="R2066" s="506"/>
    </row>
    <row r="2067" spans="1:18" x14ac:dyDescent="0.25">
      <c r="A2067" s="97"/>
      <c r="B2067" s="97"/>
      <c r="C2067" s="97"/>
      <c r="D2067" s="101"/>
      <c r="E2067" s="98"/>
      <c r="F2067" s="101"/>
      <c r="G2067" s="101"/>
      <c r="H2067" s="101"/>
      <c r="I2067" s="362"/>
      <c r="J2067" s="362"/>
      <c r="K2067" s="559">
        <f t="shared" si="48"/>
        <v>0</v>
      </c>
      <c r="L2067" s="362"/>
      <c r="M2067" s="361"/>
      <c r="N2067" s="363"/>
      <c r="O2067" s="364"/>
      <c r="P2067" s="365"/>
      <c r="Q2067" s="499"/>
      <c r="R2067" s="506"/>
    </row>
    <row r="2068" spans="1:18" x14ac:dyDescent="0.25">
      <c r="A2068" s="97"/>
      <c r="B2068" s="97"/>
      <c r="C2068" s="97"/>
      <c r="D2068" s="101"/>
      <c r="E2068" s="98"/>
      <c r="F2068" s="101"/>
      <c r="G2068" s="101"/>
      <c r="H2068" s="101"/>
      <c r="I2068" s="362"/>
      <c r="J2068" s="362"/>
      <c r="K2068" s="559">
        <f t="shared" si="48"/>
        <v>0</v>
      </c>
      <c r="L2068" s="362"/>
      <c r="M2068" s="361"/>
      <c r="N2068" s="363"/>
      <c r="O2068" s="364"/>
      <c r="P2068" s="365"/>
      <c r="Q2068" s="499"/>
      <c r="R2068" s="506"/>
    </row>
    <row r="2069" spans="1:18" x14ac:dyDescent="0.25">
      <c r="A2069" s="97"/>
      <c r="B2069" s="97"/>
      <c r="C2069" s="97"/>
      <c r="D2069" s="101"/>
      <c r="E2069" s="98"/>
      <c r="F2069" s="101"/>
      <c r="G2069" s="101"/>
      <c r="H2069" s="101"/>
      <c r="I2069" s="362"/>
      <c r="J2069" s="362"/>
      <c r="K2069" s="559">
        <f t="shared" si="48"/>
        <v>0</v>
      </c>
      <c r="L2069" s="362"/>
      <c r="M2069" s="361"/>
      <c r="N2069" s="363"/>
      <c r="O2069" s="364"/>
      <c r="P2069" s="365"/>
      <c r="Q2069" s="499"/>
      <c r="R2069" s="506"/>
    </row>
    <row r="2070" spans="1:18" x14ac:dyDescent="0.25">
      <c r="A2070" s="97"/>
      <c r="B2070" s="97"/>
      <c r="C2070" s="97"/>
      <c r="D2070" s="101"/>
      <c r="E2070" s="98"/>
      <c r="F2070" s="101"/>
      <c r="G2070" s="101"/>
      <c r="H2070" s="101"/>
      <c r="I2070" s="362"/>
      <c r="J2070" s="362"/>
      <c r="K2070" s="559">
        <f t="shared" si="48"/>
        <v>0</v>
      </c>
      <c r="L2070" s="362"/>
      <c r="M2070" s="361"/>
      <c r="N2070" s="363"/>
      <c r="O2070" s="364"/>
      <c r="P2070" s="365"/>
      <c r="Q2070" s="499"/>
      <c r="R2070" s="506"/>
    </row>
    <row r="2071" spans="1:18" x14ac:dyDescent="0.25">
      <c r="A2071" s="97"/>
      <c r="B2071" s="97"/>
      <c r="C2071" s="97"/>
      <c r="D2071" s="101"/>
      <c r="E2071" s="98"/>
      <c r="F2071" s="101"/>
      <c r="G2071" s="101"/>
      <c r="H2071" s="101"/>
      <c r="I2071" s="362"/>
      <c r="J2071" s="362"/>
      <c r="K2071" s="559">
        <f t="shared" si="48"/>
        <v>0</v>
      </c>
      <c r="L2071" s="362"/>
      <c r="M2071" s="361"/>
      <c r="N2071" s="363"/>
      <c r="O2071" s="364"/>
      <c r="P2071" s="365"/>
      <c r="Q2071" s="499"/>
      <c r="R2071" s="506"/>
    </row>
    <row r="2072" spans="1:18" x14ac:dyDescent="0.25">
      <c r="A2072" s="97"/>
      <c r="B2072" s="97"/>
      <c r="C2072" s="97"/>
      <c r="D2072" s="101"/>
      <c r="E2072" s="98"/>
      <c r="F2072" s="101"/>
      <c r="G2072" s="101"/>
      <c r="H2072" s="101"/>
      <c r="I2072" s="362"/>
      <c r="J2072" s="362"/>
      <c r="K2072" s="559">
        <f t="shared" si="48"/>
        <v>0</v>
      </c>
      <c r="L2072" s="362"/>
      <c r="M2072" s="361"/>
      <c r="N2072" s="363"/>
      <c r="O2072" s="364"/>
      <c r="P2072" s="365"/>
      <c r="Q2072" s="499"/>
      <c r="R2072" s="506"/>
    </row>
    <row r="2073" spans="1:18" x14ac:dyDescent="0.25">
      <c r="A2073" s="97"/>
      <c r="B2073" s="97"/>
      <c r="C2073" s="97"/>
      <c r="D2073" s="101"/>
      <c r="E2073" s="98"/>
      <c r="F2073" s="101"/>
      <c r="G2073" s="101"/>
      <c r="H2073" s="101"/>
      <c r="I2073" s="362"/>
      <c r="J2073" s="362"/>
      <c r="K2073" s="559">
        <f t="shared" si="48"/>
        <v>0</v>
      </c>
      <c r="L2073" s="362"/>
      <c r="M2073" s="361"/>
      <c r="N2073" s="363"/>
      <c r="O2073" s="364"/>
      <c r="P2073" s="365"/>
      <c r="Q2073" s="499"/>
      <c r="R2073" s="506"/>
    </row>
    <row r="2074" spans="1:18" x14ac:dyDescent="0.25">
      <c r="A2074" s="97"/>
      <c r="B2074" s="97"/>
      <c r="C2074" s="97"/>
      <c r="D2074" s="101"/>
      <c r="E2074" s="98"/>
      <c r="F2074" s="101"/>
      <c r="G2074" s="101"/>
      <c r="H2074" s="101"/>
      <c r="I2074" s="362"/>
      <c r="J2074" s="362"/>
      <c r="K2074" s="559">
        <f t="shared" si="48"/>
        <v>0</v>
      </c>
      <c r="L2074" s="362"/>
      <c r="M2074" s="361"/>
      <c r="N2074" s="363"/>
      <c r="O2074" s="364"/>
      <c r="P2074" s="365"/>
      <c r="Q2074" s="499"/>
      <c r="R2074" s="506"/>
    </row>
    <row r="2075" spans="1:18" x14ac:dyDescent="0.25">
      <c r="A2075" s="97"/>
      <c r="B2075" s="97"/>
      <c r="C2075" s="97"/>
      <c r="D2075" s="101"/>
      <c r="E2075" s="98"/>
      <c r="F2075" s="101"/>
      <c r="G2075" s="101"/>
      <c r="H2075" s="101"/>
      <c r="I2075" s="362"/>
      <c r="J2075" s="362"/>
      <c r="K2075" s="559">
        <f t="shared" si="48"/>
        <v>0</v>
      </c>
      <c r="L2075" s="362"/>
      <c r="M2075" s="361"/>
      <c r="N2075" s="363"/>
      <c r="O2075" s="364"/>
      <c r="P2075" s="365"/>
      <c r="Q2075" s="499"/>
      <c r="R2075" s="506"/>
    </row>
    <row r="2076" spans="1:18" x14ac:dyDescent="0.25">
      <c r="A2076" s="97"/>
      <c r="B2076" s="97"/>
      <c r="C2076" s="97"/>
      <c r="D2076" s="101"/>
      <c r="E2076" s="98"/>
      <c r="F2076" s="101"/>
      <c r="G2076" s="101"/>
      <c r="H2076" s="101"/>
      <c r="I2076" s="362"/>
      <c r="J2076" s="362"/>
      <c r="K2076" s="559">
        <f t="shared" si="48"/>
        <v>0</v>
      </c>
      <c r="L2076" s="362"/>
      <c r="M2076" s="361"/>
      <c r="N2076" s="363"/>
      <c r="O2076" s="364"/>
      <c r="P2076" s="365"/>
      <c r="Q2076" s="499"/>
      <c r="R2076" s="506"/>
    </row>
    <row r="2077" spans="1:18" x14ac:dyDescent="0.25">
      <c r="A2077" s="97"/>
      <c r="B2077" s="97"/>
      <c r="C2077" s="97"/>
      <c r="D2077" s="101"/>
      <c r="E2077" s="98"/>
      <c r="F2077" s="101"/>
      <c r="G2077" s="101"/>
      <c r="H2077" s="101"/>
      <c r="I2077" s="362"/>
      <c r="J2077" s="362"/>
      <c r="K2077" s="559">
        <f t="shared" si="48"/>
        <v>0</v>
      </c>
      <c r="L2077" s="362"/>
      <c r="M2077" s="361"/>
      <c r="N2077" s="363"/>
      <c r="O2077" s="364"/>
      <c r="P2077" s="365"/>
      <c r="Q2077" s="499"/>
      <c r="R2077" s="506"/>
    </row>
    <row r="2078" spans="1:18" x14ac:dyDescent="0.25">
      <c r="A2078" s="97"/>
      <c r="B2078" s="97"/>
      <c r="C2078" s="97"/>
      <c r="D2078" s="101"/>
      <c r="E2078" s="98"/>
      <c r="F2078" s="101"/>
      <c r="G2078" s="101"/>
      <c r="H2078" s="101"/>
      <c r="I2078" s="362"/>
      <c r="J2078" s="362"/>
      <c r="K2078" s="559">
        <f t="shared" si="48"/>
        <v>0</v>
      </c>
      <c r="L2078" s="362"/>
      <c r="M2078" s="361"/>
      <c r="N2078" s="363"/>
      <c r="O2078" s="364"/>
      <c r="P2078" s="365"/>
      <c r="Q2078" s="499"/>
      <c r="R2078" s="506"/>
    </row>
    <row r="2079" spans="1:18" x14ac:dyDescent="0.25">
      <c r="A2079" s="97"/>
      <c r="B2079" s="97"/>
      <c r="C2079" s="97"/>
      <c r="D2079" s="101"/>
      <c r="E2079" s="98"/>
      <c r="F2079" s="101"/>
      <c r="G2079" s="101"/>
      <c r="H2079" s="101"/>
      <c r="I2079" s="362"/>
      <c r="J2079" s="362"/>
      <c r="K2079" s="559">
        <f t="shared" si="48"/>
        <v>0</v>
      </c>
      <c r="L2079" s="362"/>
      <c r="M2079" s="361"/>
      <c r="N2079" s="363"/>
      <c r="O2079" s="364"/>
      <c r="P2079" s="365"/>
      <c r="Q2079" s="499"/>
      <c r="R2079" s="506"/>
    </row>
    <row r="2080" spans="1:18" x14ac:dyDescent="0.25">
      <c r="A2080" s="97"/>
      <c r="B2080" s="97"/>
      <c r="C2080" s="97"/>
      <c r="D2080" s="101"/>
      <c r="E2080" s="98"/>
      <c r="F2080" s="101"/>
      <c r="G2080" s="101"/>
      <c r="H2080" s="101"/>
      <c r="I2080" s="362"/>
      <c r="J2080" s="362"/>
      <c r="K2080" s="559">
        <f t="shared" si="48"/>
        <v>0</v>
      </c>
      <c r="L2080" s="362"/>
      <c r="M2080" s="361"/>
      <c r="N2080" s="363"/>
      <c r="O2080" s="364"/>
      <c r="P2080" s="365"/>
      <c r="Q2080" s="499"/>
      <c r="R2080" s="506"/>
    </row>
    <row r="2081" spans="1:18" x14ac:dyDescent="0.25">
      <c r="A2081" s="97"/>
      <c r="B2081" s="97"/>
      <c r="C2081" s="97"/>
      <c r="D2081" s="101"/>
      <c r="E2081" s="98"/>
      <c r="F2081" s="101"/>
      <c r="G2081" s="101"/>
      <c r="H2081" s="101"/>
      <c r="I2081" s="362"/>
      <c r="J2081" s="362"/>
      <c r="K2081" s="559">
        <f t="shared" si="48"/>
        <v>0</v>
      </c>
      <c r="L2081" s="362"/>
      <c r="M2081" s="361"/>
      <c r="N2081" s="363"/>
      <c r="O2081" s="364"/>
      <c r="P2081" s="365"/>
      <c r="Q2081" s="499"/>
      <c r="R2081" s="506"/>
    </row>
    <row r="2082" spans="1:18" x14ac:dyDescent="0.25">
      <c r="A2082" s="97"/>
      <c r="B2082" s="97"/>
      <c r="C2082" s="97"/>
      <c r="D2082" s="101"/>
      <c r="E2082" s="98"/>
      <c r="F2082" s="101"/>
      <c r="G2082" s="101"/>
      <c r="H2082" s="101"/>
      <c r="I2082" s="362"/>
      <c r="J2082" s="362"/>
      <c r="K2082" s="559">
        <f t="shared" si="48"/>
        <v>0</v>
      </c>
      <c r="L2082" s="362"/>
      <c r="M2082" s="361"/>
      <c r="N2082" s="363"/>
      <c r="O2082" s="364"/>
      <c r="P2082" s="365"/>
      <c r="Q2082" s="499"/>
      <c r="R2082" s="506"/>
    </row>
    <row r="2083" spans="1:18" x14ac:dyDescent="0.25">
      <c r="A2083" s="97"/>
      <c r="B2083" s="97"/>
      <c r="C2083" s="97"/>
      <c r="D2083" s="101"/>
      <c r="E2083" s="98"/>
      <c r="F2083" s="101"/>
      <c r="G2083" s="101"/>
      <c r="H2083" s="101"/>
      <c r="I2083" s="362"/>
      <c r="J2083" s="362"/>
      <c r="K2083" s="559">
        <f t="shared" si="48"/>
        <v>0</v>
      </c>
      <c r="L2083" s="362"/>
      <c r="M2083" s="361"/>
      <c r="N2083" s="363"/>
      <c r="O2083" s="364"/>
      <c r="P2083" s="365"/>
      <c r="Q2083" s="499"/>
      <c r="R2083" s="506"/>
    </row>
    <row r="2084" spans="1:18" x14ac:dyDescent="0.25">
      <c r="A2084" s="97"/>
      <c r="B2084" s="97"/>
      <c r="C2084" s="97"/>
      <c r="D2084" s="101"/>
      <c r="E2084" s="98"/>
      <c r="F2084" s="101"/>
      <c r="G2084" s="101"/>
      <c r="H2084" s="101"/>
      <c r="I2084" s="362"/>
      <c r="J2084" s="362"/>
      <c r="K2084" s="559">
        <f t="shared" si="48"/>
        <v>0</v>
      </c>
      <c r="L2084" s="362"/>
      <c r="M2084" s="361"/>
      <c r="N2084" s="363"/>
      <c r="O2084" s="364"/>
      <c r="P2084" s="365"/>
      <c r="Q2084" s="499"/>
      <c r="R2084" s="506"/>
    </row>
    <row r="2085" spans="1:18" x14ac:dyDescent="0.25">
      <c r="A2085" s="97"/>
      <c r="B2085" s="97"/>
      <c r="C2085" s="97"/>
      <c r="D2085" s="101"/>
      <c r="E2085" s="98"/>
      <c r="F2085" s="101"/>
      <c r="G2085" s="101"/>
      <c r="H2085" s="101"/>
      <c r="I2085" s="362"/>
      <c r="J2085" s="362"/>
      <c r="K2085" s="559">
        <f t="shared" si="48"/>
        <v>0</v>
      </c>
      <c r="L2085" s="362"/>
      <c r="M2085" s="361"/>
      <c r="N2085" s="363"/>
      <c r="O2085" s="364"/>
      <c r="P2085" s="365"/>
      <c r="Q2085" s="499"/>
      <c r="R2085" s="506"/>
    </row>
    <row r="2086" spans="1:18" x14ac:dyDescent="0.25">
      <c r="A2086" s="97"/>
      <c r="B2086" s="97"/>
      <c r="C2086" s="97"/>
      <c r="D2086" s="101"/>
      <c r="E2086" s="98"/>
      <c r="F2086" s="101"/>
      <c r="G2086" s="101"/>
      <c r="H2086" s="101"/>
      <c r="I2086" s="362"/>
      <c r="J2086" s="362"/>
      <c r="K2086" s="559">
        <f t="shared" si="48"/>
        <v>0</v>
      </c>
      <c r="L2086" s="362"/>
      <c r="M2086" s="361"/>
      <c r="N2086" s="363"/>
      <c r="O2086" s="364"/>
      <c r="P2086" s="365"/>
      <c r="Q2086" s="499"/>
      <c r="R2086" s="506"/>
    </row>
    <row r="2087" spans="1:18" x14ac:dyDescent="0.25">
      <c r="A2087" s="97"/>
      <c r="B2087" s="97"/>
      <c r="C2087" s="97"/>
      <c r="D2087" s="101"/>
      <c r="E2087" s="98"/>
      <c r="F2087" s="101"/>
      <c r="G2087" s="101"/>
      <c r="H2087" s="101"/>
      <c r="I2087" s="362"/>
      <c r="J2087" s="362"/>
      <c r="K2087" s="559">
        <f t="shared" si="48"/>
        <v>0</v>
      </c>
      <c r="L2087" s="362"/>
      <c r="M2087" s="361"/>
      <c r="N2087" s="363"/>
      <c r="O2087" s="364"/>
      <c r="P2087" s="365"/>
      <c r="Q2087" s="499"/>
      <c r="R2087" s="506"/>
    </row>
    <row r="2088" spans="1:18" x14ac:dyDescent="0.25">
      <c r="A2088" s="97"/>
      <c r="B2088" s="97"/>
      <c r="C2088" s="97"/>
      <c r="D2088" s="101"/>
      <c r="E2088" s="98"/>
      <c r="F2088" s="101"/>
      <c r="G2088" s="101"/>
      <c r="H2088" s="101"/>
      <c r="I2088" s="362"/>
      <c r="J2088" s="362"/>
      <c r="K2088" s="559">
        <f t="shared" si="48"/>
        <v>0</v>
      </c>
      <c r="L2088" s="362"/>
      <c r="M2088" s="361"/>
      <c r="N2088" s="363"/>
      <c r="O2088" s="364"/>
      <c r="P2088" s="365"/>
      <c r="Q2088" s="499"/>
      <c r="R2088" s="506"/>
    </row>
    <row r="2089" spans="1:18" x14ac:dyDescent="0.25">
      <c r="A2089" s="97"/>
      <c r="B2089" s="97"/>
      <c r="C2089" s="97"/>
      <c r="D2089" s="101"/>
      <c r="E2089" s="98"/>
      <c r="F2089" s="101"/>
      <c r="G2089" s="101"/>
      <c r="H2089" s="101"/>
      <c r="I2089" s="362"/>
      <c r="J2089" s="362"/>
      <c r="K2089" s="559">
        <f t="shared" si="48"/>
        <v>0</v>
      </c>
      <c r="L2089" s="362"/>
      <c r="M2089" s="361"/>
      <c r="N2089" s="363"/>
      <c r="O2089" s="364"/>
      <c r="P2089" s="365"/>
      <c r="Q2089" s="499"/>
      <c r="R2089" s="506"/>
    </row>
    <row r="2090" spans="1:18" x14ac:dyDescent="0.25">
      <c r="A2090" s="97"/>
      <c r="B2090" s="97"/>
      <c r="C2090" s="97"/>
      <c r="D2090" s="101"/>
      <c r="E2090" s="98"/>
      <c r="F2090" s="101"/>
      <c r="G2090" s="101"/>
      <c r="H2090" s="101"/>
      <c r="I2090" s="362"/>
      <c r="J2090" s="362"/>
      <c r="K2090" s="559">
        <f t="shared" si="48"/>
        <v>0</v>
      </c>
      <c r="L2090" s="362"/>
      <c r="M2090" s="361"/>
      <c r="N2090" s="363"/>
      <c r="O2090" s="364"/>
      <c r="P2090" s="365"/>
      <c r="Q2090" s="499"/>
      <c r="R2090" s="506"/>
    </row>
    <row r="2091" spans="1:18" x14ac:dyDescent="0.25">
      <c r="A2091" s="97"/>
      <c r="B2091" s="97"/>
      <c r="C2091" s="97"/>
      <c r="D2091" s="101"/>
      <c r="E2091" s="98"/>
      <c r="F2091" s="101"/>
      <c r="G2091" s="101"/>
      <c r="H2091" s="101"/>
      <c r="I2091" s="362"/>
      <c r="J2091" s="362"/>
      <c r="K2091" s="559">
        <f t="shared" si="48"/>
        <v>0</v>
      </c>
      <c r="L2091" s="362"/>
      <c r="M2091" s="361"/>
      <c r="N2091" s="363"/>
      <c r="O2091" s="364"/>
      <c r="P2091" s="365"/>
      <c r="Q2091" s="499"/>
      <c r="R2091" s="506"/>
    </row>
    <row r="2092" spans="1:18" x14ac:dyDescent="0.25">
      <c r="A2092" s="97"/>
      <c r="B2092" s="97"/>
      <c r="C2092" s="97"/>
      <c r="D2092" s="101"/>
      <c r="E2092" s="98"/>
      <c r="F2092" s="101"/>
      <c r="G2092" s="101"/>
      <c r="H2092" s="101"/>
      <c r="I2092" s="362"/>
      <c r="J2092" s="362"/>
      <c r="K2092" s="559">
        <f t="shared" si="48"/>
        <v>0</v>
      </c>
      <c r="L2092" s="362"/>
      <c r="M2092" s="361"/>
      <c r="N2092" s="363"/>
      <c r="O2092" s="364"/>
      <c r="P2092" s="365"/>
      <c r="Q2092" s="499"/>
      <c r="R2092" s="506"/>
    </row>
    <row r="2093" spans="1:18" x14ac:dyDescent="0.25">
      <c r="A2093" s="97"/>
      <c r="B2093" s="97"/>
      <c r="C2093" s="97"/>
      <c r="D2093" s="101"/>
      <c r="E2093" s="98"/>
      <c r="F2093" s="101"/>
      <c r="G2093" s="101"/>
      <c r="H2093" s="101"/>
      <c r="I2093" s="362"/>
      <c r="J2093" s="362"/>
      <c r="K2093" s="559">
        <f t="shared" si="48"/>
        <v>0</v>
      </c>
      <c r="L2093" s="362"/>
      <c r="M2093" s="361"/>
      <c r="N2093" s="363"/>
      <c r="O2093" s="364"/>
      <c r="P2093" s="365"/>
      <c r="Q2093" s="499"/>
      <c r="R2093" s="506"/>
    </row>
    <row r="2094" spans="1:18" x14ac:dyDescent="0.25">
      <c r="A2094" s="97"/>
      <c r="B2094" s="97"/>
      <c r="C2094" s="97"/>
      <c r="D2094" s="101"/>
      <c r="E2094" s="98"/>
      <c r="F2094" s="101"/>
      <c r="G2094" s="101"/>
      <c r="H2094" s="101"/>
      <c r="I2094" s="362"/>
      <c r="J2094" s="362"/>
      <c r="K2094" s="559">
        <f t="shared" si="48"/>
        <v>0</v>
      </c>
      <c r="L2094" s="362"/>
      <c r="M2094" s="361"/>
      <c r="N2094" s="363"/>
      <c r="O2094" s="364"/>
      <c r="P2094" s="365"/>
      <c r="Q2094" s="499"/>
      <c r="R2094" s="506"/>
    </row>
    <row r="2095" spans="1:18" x14ac:dyDescent="0.25">
      <c r="A2095" s="97"/>
      <c r="B2095" s="97"/>
      <c r="C2095" s="97"/>
      <c r="D2095" s="101"/>
      <c r="E2095" s="98"/>
      <c r="F2095" s="101"/>
      <c r="G2095" s="101"/>
      <c r="H2095" s="101"/>
      <c r="I2095" s="362"/>
      <c r="J2095" s="362"/>
      <c r="K2095" s="559">
        <f t="shared" si="48"/>
        <v>0</v>
      </c>
      <c r="L2095" s="362"/>
      <c r="M2095" s="361"/>
      <c r="N2095" s="363"/>
      <c r="O2095" s="364"/>
      <c r="P2095" s="365"/>
      <c r="Q2095" s="499"/>
      <c r="R2095" s="506"/>
    </row>
    <row r="2096" spans="1:18" x14ac:dyDescent="0.25">
      <c r="A2096" s="97"/>
      <c r="B2096" s="97"/>
      <c r="C2096" s="97"/>
      <c r="D2096" s="101"/>
      <c r="E2096" s="98"/>
      <c r="F2096" s="101"/>
      <c r="G2096" s="101"/>
      <c r="H2096" s="101"/>
      <c r="I2096" s="362"/>
      <c r="J2096" s="362"/>
      <c r="K2096" s="559">
        <f t="shared" si="48"/>
        <v>0</v>
      </c>
      <c r="L2096" s="362"/>
      <c r="M2096" s="361"/>
      <c r="N2096" s="363"/>
      <c r="O2096" s="364"/>
      <c r="P2096" s="365"/>
      <c r="Q2096" s="499"/>
      <c r="R2096" s="506"/>
    </row>
    <row r="2097" spans="1:18" x14ac:dyDescent="0.25">
      <c r="A2097" s="97"/>
      <c r="B2097" s="97"/>
      <c r="C2097" s="97"/>
      <c r="D2097" s="101"/>
      <c r="E2097" s="98"/>
      <c r="F2097" s="101"/>
      <c r="G2097" s="101"/>
      <c r="H2097" s="101"/>
      <c r="I2097" s="362"/>
      <c r="J2097" s="362"/>
      <c r="K2097" s="559">
        <f t="shared" si="48"/>
        <v>0</v>
      </c>
      <c r="L2097" s="362"/>
      <c r="M2097" s="361"/>
      <c r="N2097" s="363"/>
      <c r="O2097" s="364"/>
      <c r="P2097" s="365"/>
      <c r="Q2097" s="499"/>
      <c r="R2097" s="506"/>
    </row>
    <row r="2098" spans="1:18" x14ac:dyDescent="0.25">
      <c r="A2098" s="97"/>
      <c r="B2098" s="97"/>
      <c r="C2098" s="97"/>
      <c r="D2098" s="101"/>
      <c r="E2098" s="98"/>
      <c r="F2098" s="101"/>
      <c r="G2098" s="101"/>
      <c r="H2098" s="101"/>
      <c r="I2098" s="362"/>
      <c r="J2098" s="362"/>
      <c r="K2098" s="559">
        <f t="shared" si="48"/>
        <v>0</v>
      </c>
      <c r="L2098" s="362"/>
      <c r="M2098" s="361"/>
      <c r="N2098" s="363"/>
      <c r="O2098" s="364"/>
      <c r="P2098" s="365"/>
      <c r="Q2098" s="499"/>
      <c r="R2098" s="506"/>
    </row>
    <row r="2099" spans="1:18" x14ac:dyDescent="0.25">
      <c r="A2099" s="97"/>
      <c r="B2099" s="97"/>
      <c r="C2099" s="97"/>
      <c r="D2099" s="101"/>
      <c r="E2099" s="98"/>
      <c r="F2099" s="101"/>
      <c r="G2099" s="101"/>
      <c r="H2099" s="101"/>
      <c r="I2099" s="362"/>
      <c r="J2099" s="362"/>
      <c r="K2099" s="559">
        <f t="shared" si="48"/>
        <v>0</v>
      </c>
      <c r="L2099" s="362"/>
      <c r="M2099" s="361"/>
      <c r="N2099" s="363"/>
      <c r="O2099" s="364"/>
      <c r="P2099" s="365"/>
      <c r="Q2099" s="499"/>
      <c r="R2099" s="506"/>
    </row>
    <row r="2100" spans="1:18" x14ac:dyDescent="0.25">
      <c r="A2100" s="97"/>
      <c r="B2100" s="97"/>
      <c r="C2100" s="97"/>
      <c r="D2100" s="101"/>
      <c r="E2100" s="98"/>
      <c r="F2100" s="101"/>
      <c r="G2100" s="101"/>
      <c r="H2100" s="101"/>
      <c r="I2100" s="362"/>
      <c r="J2100" s="362"/>
      <c r="K2100" s="559">
        <f t="shared" si="48"/>
        <v>0</v>
      </c>
      <c r="L2100" s="362"/>
      <c r="M2100" s="361"/>
      <c r="N2100" s="363"/>
      <c r="O2100" s="364"/>
      <c r="P2100" s="365"/>
      <c r="Q2100" s="499"/>
      <c r="R2100" s="506"/>
    </row>
    <row r="2101" spans="1:18" x14ac:dyDescent="0.25">
      <c r="A2101" s="97"/>
      <c r="B2101" s="97"/>
      <c r="C2101" s="97"/>
      <c r="D2101" s="101"/>
      <c r="E2101" s="98"/>
      <c r="F2101" s="101"/>
      <c r="G2101" s="101"/>
      <c r="H2101" s="101"/>
      <c r="I2101" s="362"/>
      <c r="J2101" s="362"/>
      <c r="K2101" s="559">
        <f t="shared" si="48"/>
        <v>0</v>
      </c>
      <c r="L2101" s="362"/>
      <c r="M2101" s="361"/>
      <c r="N2101" s="363"/>
      <c r="O2101" s="364"/>
      <c r="P2101" s="365"/>
      <c r="Q2101" s="499"/>
      <c r="R2101" s="506"/>
    </row>
    <row r="2102" spans="1:18" x14ac:dyDescent="0.25">
      <c r="A2102" s="97"/>
      <c r="B2102" s="97"/>
      <c r="C2102" s="97"/>
      <c r="D2102" s="101"/>
      <c r="E2102" s="98"/>
      <c r="F2102" s="101"/>
      <c r="G2102" s="101"/>
      <c r="H2102" s="101"/>
      <c r="I2102" s="362"/>
      <c r="J2102" s="362"/>
      <c r="K2102" s="559">
        <f t="shared" si="48"/>
        <v>0</v>
      </c>
      <c r="L2102" s="362"/>
      <c r="M2102" s="361"/>
      <c r="N2102" s="363"/>
      <c r="O2102" s="364"/>
      <c r="P2102" s="365"/>
      <c r="Q2102" s="499"/>
      <c r="R2102" s="506"/>
    </row>
    <row r="2103" spans="1:18" x14ac:dyDescent="0.25">
      <c r="A2103" s="97"/>
      <c r="B2103" s="97"/>
      <c r="C2103" s="97"/>
      <c r="D2103" s="101"/>
      <c r="E2103" s="98"/>
      <c r="F2103" s="101"/>
      <c r="G2103" s="101"/>
      <c r="H2103" s="101"/>
      <c r="I2103" s="362"/>
      <c r="J2103" s="362"/>
      <c r="K2103" s="559">
        <f t="shared" si="48"/>
        <v>0</v>
      </c>
      <c r="L2103" s="362"/>
      <c r="M2103" s="361"/>
      <c r="N2103" s="363"/>
      <c r="O2103" s="364"/>
      <c r="P2103" s="365"/>
      <c r="Q2103" s="499"/>
      <c r="R2103" s="506"/>
    </row>
    <row r="2104" spans="1:18" x14ac:dyDescent="0.25">
      <c r="A2104" s="97"/>
      <c r="B2104" s="97"/>
      <c r="C2104" s="97"/>
      <c r="D2104" s="101"/>
      <c r="E2104" s="98"/>
      <c r="F2104" s="101"/>
      <c r="G2104" s="101"/>
      <c r="H2104" s="101"/>
      <c r="I2104" s="362"/>
      <c r="J2104" s="362"/>
      <c r="K2104" s="559">
        <f t="shared" si="48"/>
        <v>0</v>
      </c>
      <c r="L2104" s="362"/>
      <c r="M2104" s="361"/>
      <c r="N2104" s="363"/>
      <c r="O2104" s="364"/>
      <c r="P2104" s="365"/>
      <c r="Q2104" s="499"/>
      <c r="R2104" s="506"/>
    </row>
    <row r="2105" spans="1:18" x14ac:dyDescent="0.25">
      <c r="A2105" s="97"/>
      <c r="B2105" s="97"/>
      <c r="C2105" s="97"/>
      <c r="D2105" s="101"/>
      <c r="E2105" s="98"/>
      <c r="F2105" s="101"/>
      <c r="G2105" s="101"/>
      <c r="H2105" s="101"/>
      <c r="I2105" s="362"/>
      <c r="J2105" s="362"/>
      <c r="K2105" s="559">
        <f t="shared" si="48"/>
        <v>0</v>
      </c>
      <c r="L2105" s="362"/>
      <c r="M2105" s="361"/>
      <c r="N2105" s="363"/>
      <c r="O2105" s="364"/>
      <c r="P2105" s="365"/>
      <c r="Q2105" s="499"/>
      <c r="R2105" s="506"/>
    </row>
    <row r="2106" spans="1:18" x14ac:dyDescent="0.25">
      <c r="A2106" s="97"/>
      <c r="B2106" s="97"/>
      <c r="C2106" s="97"/>
      <c r="D2106" s="101"/>
      <c r="E2106" s="98"/>
      <c r="F2106" s="101"/>
      <c r="G2106" s="101"/>
      <c r="H2106" s="101"/>
      <c r="I2106" s="362"/>
      <c r="J2106" s="362"/>
      <c r="K2106" s="559">
        <f t="shared" si="48"/>
        <v>0</v>
      </c>
      <c r="L2106" s="362"/>
      <c r="M2106" s="361"/>
      <c r="N2106" s="363"/>
      <c r="O2106" s="364"/>
      <c r="P2106" s="365"/>
      <c r="Q2106" s="499"/>
      <c r="R2106" s="506"/>
    </row>
    <row r="2107" spans="1:18" x14ac:dyDescent="0.25">
      <c r="A2107" s="97"/>
      <c r="B2107" s="97"/>
      <c r="C2107" s="97"/>
      <c r="D2107" s="101"/>
      <c r="E2107" s="98"/>
      <c r="F2107" s="101"/>
      <c r="G2107" s="101"/>
      <c r="H2107" s="101"/>
      <c r="I2107" s="362"/>
      <c r="J2107" s="362"/>
      <c r="K2107" s="559">
        <f t="shared" si="48"/>
        <v>0</v>
      </c>
      <c r="L2107" s="362"/>
      <c r="M2107" s="361"/>
      <c r="N2107" s="363"/>
      <c r="O2107" s="364"/>
      <c r="P2107" s="365"/>
      <c r="Q2107" s="499"/>
      <c r="R2107" s="506"/>
    </row>
    <row r="2108" spans="1:18" x14ac:dyDescent="0.25">
      <c r="A2108" s="97"/>
      <c r="B2108" s="97"/>
      <c r="C2108" s="97"/>
      <c r="D2108" s="101"/>
      <c r="E2108" s="98"/>
      <c r="F2108" s="101"/>
      <c r="G2108" s="101"/>
      <c r="H2108" s="101"/>
      <c r="I2108" s="362"/>
      <c r="J2108" s="362"/>
      <c r="K2108" s="559">
        <f t="shared" si="48"/>
        <v>0</v>
      </c>
      <c r="L2108" s="362"/>
      <c r="M2108" s="361"/>
      <c r="N2108" s="363"/>
      <c r="O2108" s="364"/>
      <c r="P2108" s="365"/>
      <c r="Q2108" s="499"/>
      <c r="R2108" s="506"/>
    </row>
    <row r="2109" spans="1:18" x14ac:dyDescent="0.25">
      <c r="A2109" s="97"/>
      <c r="B2109" s="97"/>
      <c r="C2109" s="97"/>
      <c r="D2109" s="101"/>
      <c r="E2109" s="98"/>
      <c r="F2109" s="101"/>
      <c r="G2109" s="101"/>
      <c r="H2109" s="101"/>
      <c r="I2109" s="362"/>
      <c r="J2109" s="362"/>
      <c r="K2109" s="559">
        <f t="shared" si="48"/>
        <v>0</v>
      </c>
      <c r="L2109" s="362"/>
      <c r="M2109" s="361"/>
      <c r="N2109" s="363"/>
      <c r="O2109" s="364"/>
      <c r="P2109" s="365"/>
      <c r="Q2109" s="499"/>
      <c r="R2109" s="506"/>
    </row>
    <row r="2110" spans="1:18" x14ac:dyDescent="0.25">
      <c r="A2110" s="97"/>
      <c r="B2110" s="97"/>
      <c r="C2110" s="97"/>
      <c r="D2110" s="101"/>
      <c r="E2110" s="98"/>
      <c r="F2110" s="101"/>
      <c r="G2110" s="101"/>
      <c r="H2110" s="101"/>
      <c r="I2110" s="362"/>
      <c r="J2110" s="362"/>
      <c r="K2110" s="559">
        <f t="shared" si="48"/>
        <v>0</v>
      </c>
      <c r="L2110" s="362"/>
      <c r="M2110" s="361"/>
      <c r="N2110" s="363"/>
      <c r="O2110" s="364"/>
      <c r="P2110" s="365"/>
      <c r="Q2110" s="499"/>
      <c r="R2110" s="506"/>
    </row>
    <row r="2111" spans="1:18" x14ac:dyDescent="0.25">
      <c r="A2111" s="97"/>
      <c r="B2111" s="97"/>
      <c r="C2111" s="97"/>
      <c r="D2111" s="101"/>
      <c r="E2111" s="98"/>
      <c r="F2111" s="101"/>
      <c r="G2111" s="101"/>
      <c r="H2111" s="101"/>
      <c r="I2111" s="362"/>
      <c r="J2111" s="362"/>
      <c r="K2111" s="559">
        <f t="shared" si="48"/>
        <v>0</v>
      </c>
      <c r="L2111" s="362"/>
      <c r="M2111" s="361"/>
      <c r="N2111" s="363"/>
      <c r="O2111" s="364"/>
      <c r="P2111" s="365"/>
      <c r="Q2111" s="499"/>
      <c r="R2111" s="506"/>
    </row>
    <row r="2112" spans="1:18" x14ac:dyDescent="0.25">
      <c r="A2112" s="97"/>
      <c r="B2112" s="97"/>
      <c r="C2112" s="97"/>
      <c r="D2112" s="101"/>
      <c r="E2112" s="98"/>
      <c r="F2112" s="101"/>
      <c r="G2112" s="101"/>
      <c r="H2112" s="101"/>
      <c r="I2112" s="362"/>
      <c r="J2112" s="362"/>
      <c r="K2112" s="559">
        <f t="shared" si="48"/>
        <v>0</v>
      </c>
      <c r="L2112" s="362"/>
      <c r="M2112" s="361"/>
      <c r="N2112" s="363"/>
      <c r="O2112" s="364"/>
      <c r="P2112" s="365"/>
      <c r="Q2112" s="499"/>
      <c r="R2112" s="506"/>
    </row>
    <row r="2113" spans="1:18" x14ac:dyDescent="0.25">
      <c r="A2113" s="97"/>
      <c r="B2113" s="97"/>
      <c r="C2113" s="97"/>
      <c r="D2113" s="101"/>
      <c r="E2113" s="98"/>
      <c r="F2113" s="101"/>
      <c r="G2113" s="101"/>
      <c r="H2113" s="101"/>
      <c r="I2113" s="362"/>
      <c r="J2113" s="362"/>
      <c r="K2113" s="559">
        <f t="shared" si="48"/>
        <v>0</v>
      </c>
      <c r="L2113" s="362"/>
      <c r="M2113" s="361"/>
      <c r="N2113" s="363"/>
      <c r="O2113" s="364"/>
      <c r="P2113" s="365"/>
      <c r="Q2113" s="499"/>
      <c r="R2113" s="506"/>
    </row>
    <row r="2114" spans="1:18" x14ac:dyDescent="0.25">
      <c r="A2114" s="97"/>
      <c r="B2114" s="97"/>
      <c r="C2114" s="97"/>
      <c r="D2114" s="101"/>
      <c r="E2114" s="98"/>
      <c r="F2114" s="101"/>
      <c r="G2114" s="101"/>
      <c r="H2114" s="101"/>
      <c r="I2114" s="362"/>
      <c r="J2114" s="362"/>
      <c r="K2114" s="559">
        <f t="shared" si="48"/>
        <v>0</v>
      </c>
      <c r="L2114" s="362"/>
      <c r="M2114" s="361"/>
      <c r="N2114" s="363"/>
      <c r="O2114" s="364"/>
      <c r="P2114" s="365"/>
      <c r="Q2114" s="499"/>
      <c r="R2114" s="506"/>
    </row>
    <row r="2115" spans="1:18" x14ac:dyDescent="0.25">
      <c r="A2115" s="97"/>
      <c r="B2115" s="97"/>
      <c r="C2115" s="97"/>
      <c r="D2115" s="101"/>
      <c r="E2115" s="98"/>
      <c r="F2115" s="101"/>
      <c r="G2115" s="101"/>
      <c r="H2115" s="101"/>
      <c r="I2115" s="362"/>
      <c r="J2115" s="362"/>
      <c r="K2115" s="559">
        <f t="shared" si="48"/>
        <v>0</v>
      </c>
      <c r="L2115" s="362"/>
      <c r="M2115" s="361"/>
      <c r="N2115" s="363"/>
      <c r="O2115" s="364"/>
      <c r="P2115" s="365"/>
      <c r="Q2115" s="499"/>
      <c r="R2115" s="506"/>
    </row>
    <row r="2116" spans="1:18" x14ac:dyDescent="0.25">
      <c r="A2116" s="97"/>
      <c r="B2116" s="97"/>
      <c r="C2116" s="97"/>
      <c r="D2116" s="101"/>
      <c r="E2116" s="98"/>
      <c r="F2116" s="101"/>
      <c r="G2116" s="101"/>
      <c r="H2116" s="101"/>
      <c r="I2116" s="362"/>
      <c r="J2116" s="362"/>
      <c r="K2116" s="559">
        <f t="shared" si="48"/>
        <v>0</v>
      </c>
      <c r="L2116" s="362"/>
      <c r="M2116" s="361"/>
      <c r="N2116" s="363"/>
      <c r="O2116" s="364"/>
      <c r="P2116" s="365"/>
      <c r="Q2116" s="499"/>
      <c r="R2116" s="506"/>
    </row>
    <row r="2117" spans="1:18" x14ac:dyDescent="0.25">
      <c r="A2117" s="97"/>
      <c r="B2117" s="97"/>
      <c r="C2117" s="97"/>
      <c r="D2117" s="101"/>
      <c r="E2117" s="98"/>
      <c r="F2117" s="101"/>
      <c r="G2117" s="101"/>
      <c r="H2117" s="101"/>
      <c r="I2117" s="362"/>
      <c r="J2117" s="362"/>
      <c r="K2117" s="559">
        <f t="shared" si="48"/>
        <v>0</v>
      </c>
      <c r="L2117" s="362"/>
      <c r="M2117" s="361"/>
      <c r="N2117" s="363"/>
      <c r="O2117" s="364"/>
      <c r="P2117" s="365"/>
      <c r="Q2117" s="499"/>
      <c r="R2117" s="506"/>
    </row>
    <row r="2118" spans="1:18" x14ac:dyDescent="0.25">
      <c r="A2118" s="97"/>
      <c r="B2118" s="97"/>
      <c r="C2118" s="97"/>
      <c r="D2118" s="101"/>
      <c r="E2118" s="98"/>
      <c r="F2118" s="101"/>
      <c r="G2118" s="101"/>
      <c r="H2118" s="101"/>
      <c r="I2118" s="362"/>
      <c r="J2118" s="362"/>
      <c r="K2118" s="559">
        <f t="shared" si="48"/>
        <v>0</v>
      </c>
      <c r="L2118" s="362"/>
      <c r="M2118" s="361"/>
      <c r="N2118" s="363"/>
      <c r="O2118" s="364"/>
      <c r="P2118" s="365"/>
      <c r="Q2118" s="499"/>
      <c r="R2118" s="506"/>
    </row>
    <row r="2119" spans="1:18" x14ac:dyDescent="0.25">
      <c r="A2119" s="97"/>
      <c r="B2119" s="97"/>
      <c r="C2119" s="97"/>
      <c r="D2119" s="101"/>
      <c r="E2119" s="98"/>
      <c r="F2119" s="101"/>
      <c r="G2119" s="101"/>
      <c r="H2119" s="101"/>
      <c r="I2119" s="362"/>
      <c r="J2119" s="362"/>
      <c r="K2119" s="559">
        <f t="shared" si="48"/>
        <v>0</v>
      </c>
      <c r="L2119" s="362"/>
      <c r="M2119" s="361"/>
      <c r="N2119" s="363"/>
      <c r="O2119" s="364"/>
      <c r="P2119" s="365"/>
      <c r="Q2119" s="499"/>
      <c r="R2119" s="506"/>
    </row>
    <row r="2120" spans="1:18" x14ac:dyDescent="0.25">
      <c r="A2120" s="97"/>
      <c r="B2120" s="97"/>
      <c r="C2120" s="97"/>
      <c r="D2120" s="101"/>
      <c r="E2120" s="98"/>
      <c r="F2120" s="101"/>
      <c r="G2120" s="101"/>
      <c r="H2120" s="101"/>
      <c r="I2120" s="362"/>
      <c r="J2120" s="362"/>
      <c r="K2120" s="559">
        <f t="shared" si="48"/>
        <v>0</v>
      </c>
      <c r="L2120" s="362"/>
      <c r="M2120" s="361"/>
      <c r="N2120" s="363"/>
      <c r="O2120" s="364"/>
      <c r="P2120" s="365"/>
      <c r="Q2120" s="499"/>
      <c r="R2120" s="506"/>
    </row>
    <row r="2121" spans="1:18" x14ac:dyDescent="0.25">
      <c r="A2121" s="97"/>
      <c r="B2121" s="97"/>
      <c r="C2121" s="97"/>
      <c r="D2121" s="101"/>
      <c r="E2121" s="98"/>
      <c r="F2121" s="101"/>
      <c r="G2121" s="101"/>
      <c r="H2121" s="101"/>
      <c r="I2121" s="362"/>
      <c r="J2121" s="362"/>
      <c r="K2121" s="559">
        <f t="shared" si="48"/>
        <v>0</v>
      </c>
      <c r="L2121" s="362"/>
      <c r="M2121" s="361"/>
      <c r="N2121" s="363"/>
      <c r="O2121" s="364"/>
      <c r="P2121" s="365"/>
      <c r="Q2121" s="499"/>
      <c r="R2121" s="506"/>
    </row>
    <row r="2122" spans="1:18" x14ac:dyDescent="0.25">
      <c r="A2122" s="97"/>
      <c r="B2122" s="97"/>
      <c r="C2122" s="97"/>
      <c r="D2122" s="101"/>
      <c r="E2122" s="98"/>
      <c r="F2122" s="101"/>
      <c r="G2122" s="101"/>
      <c r="H2122" s="101"/>
      <c r="I2122" s="362"/>
      <c r="J2122" s="362"/>
      <c r="K2122" s="559">
        <f t="shared" si="48"/>
        <v>0</v>
      </c>
      <c r="L2122" s="362"/>
      <c r="M2122" s="361"/>
      <c r="N2122" s="363"/>
      <c r="O2122" s="364"/>
      <c r="P2122" s="365"/>
      <c r="Q2122" s="499"/>
      <c r="R2122" s="506"/>
    </row>
    <row r="2123" spans="1:18" x14ac:dyDescent="0.25">
      <c r="A2123" s="97"/>
      <c r="B2123" s="97"/>
      <c r="C2123" s="97"/>
      <c r="D2123" s="101"/>
      <c r="E2123" s="98"/>
      <c r="F2123" s="101"/>
      <c r="G2123" s="101"/>
      <c r="H2123" s="101"/>
      <c r="I2123" s="362"/>
      <c r="J2123" s="362"/>
      <c r="K2123" s="559">
        <f t="shared" si="48"/>
        <v>0</v>
      </c>
      <c r="L2123" s="362"/>
      <c r="M2123" s="361"/>
      <c r="N2123" s="363"/>
      <c r="O2123" s="364"/>
      <c r="P2123" s="365"/>
      <c r="Q2123" s="499"/>
      <c r="R2123" s="506"/>
    </row>
    <row r="2124" spans="1:18" x14ac:dyDescent="0.25">
      <c r="A2124" s="97"/>
      <c r="B2124" s="97"/>
      <c r="C2124" s="97"/>
      <c r="D2124" s="101"/>
      <c r="E2124" s="98"/>
      <c r="F2124" s="101"/>
      <c r="G2124" s="101"/>
      <c r="H2124" s="101"/>
      <c r="I2124" s="362"/>
      <c r="J2124" s="362"/>
      <c r="K2124" s="559">
        <f t="shared" ref="K2124:K2187" si="49">H2124-J2124</f>
        <v>0</v>
      </c>
      <c r="L2124" s="362"/>
      <c r="M2124" s="361"/>
      <c r="N2124" s="363"/>
      <c r="O2124" s="364"/>
      <c r="P2124" s="365"/>
      <c r="Q2124" s="499"/>
      <c r="R2124" s="506"/>
    </row>
    <row r="2125" spans="1:18" x14ac:dyDescent="0.25">
      <c r="A2125" s="97"/>
      <c r="B2125" s="97"/>
      <c r="C2125" s="97"/>
      <c r="D2125" s="101"/>
      <c r="E2125" s="98"/>
      <c r="F2125" s="101"/>
      <c r="G2125" s="101"/>
      <c r="H2125" s="101"/>
      <c r="I2125" s="362"/>
      <c r="J2125" s="362"/>
      <c r="K2125" s="559">
        <f t="shared" si="49"/>
        <v>0</v>
      </c>
      <c r="L2125" s="362"/>
      <c r="M2125" s="361"/>
      <c r="N2125" s="363"/>
      <c r="O2125" s="364"/>
      <c r="P2125" s="365"/>
      <c r="Q2125" s="499"/>
      <c r="R2125" s="506"/>
    </row>
    <row r="2126" spans="1:18" x14ac:dyDescent="0.25">
      <c r="A2126" s="97"/>
      <c r="B2126" s="97"/>
      <c r="C2126" s="97"/>
      <c r="D2126" s="101"/>
      <c r="E2126" s="98"/>
      <c r="F2126" s="101"/>
      <c r="G2126" s="101"/>
      <c r="H2126" s="101"/>
      <c r="I2126" s="362"/>
      <c r="J2126" s="362"/>
      <c r="K2126" s="559">
        <f t="shared" si="49"/>
        <v>0</v>
      </c>
      <c r="L2126" s="362"/>
      <c r="M2126" s="361"/>
      <c r="N2126" s="363"/>
      <c r="O2126" s="364"/>
      <c r="P2126" s="365"/>
      <c r="Q2126" s="499"/>
      <c r="R2126" s="506"/>
    </row>
    <row r="2127" spans="1:18" x14ac:dyDescent="0.25">
      <c r="A2127" s="97"/>
      <c r="B2127" s="97"/>
      <c r="C2127" s="97"/>
      <c r="D2127" s="101"/>
      <c r="E2127" s="98"/>
      <c r="F2127" s="101"/>
      <c r="G2127" s="101"/>
      <c r="H2127" s="101"/>
      <c r="I2127" s="362"/>
      <c r="J2127" s="362"/>
      <c r="K2127" s="559">
        <f t="shared" si="49"/>
        <v>0</v>
      </c>
      <c r="L2127" s="362"/>
      <c r="M2127" s="361"/>
      <c r="N2127" s="363"/>
      <c r="O2127" s="364"/>
      <c r="P2127" s="365"/>
      <c r="Q2127" s="499"/>
      <c r="R2127" s="506"/>
    </row>
    <row r="2128" spans="1:18" x14ac:dyDescent="0.25">
      <c r="A2128" s="97"/>
      <c r="B2128" s="97"/>
      <c r="C2128" s="97"/>
      <c r="D2128" s="101"/>
      <c r="E2128" s="98"/>
      <c r="F2128" s="101"/>
      <c r="G2128" s="101"/>
      <c r="H2128" s="101"/>
      <c r="I2128" s="362"/>
      <c r="J2128" s="362"/>
      <c r="K2128" s="559">
        <f t="shared" si="49"/>
        <v>0</v>
      </c>
      <c r="L2128" s="362"/>
      <c r="M2128" s="361"/>
      <c r="N2128" s="363"/>
      <c r="O2128" s="364"/>
      <c r="P2128" s="365"/>
      <c r="Q2128" s="499"/>
      <c r="R2128" s="506"/>
    </row>
    <row r="2129" spans="1:18" x14ac:dyDescent="0.25">
      <c r="A2129" s="97"/>
      <c r="B2129" s="97"/>
      <c r="C2129" s="97"/>
      <c r="D2129" s="101"/>
      <c r="E2129" s="98"/>
      <c r="F2129" s="101"/>
      <c r="G2129" s="101"/>
      <c r="H2129" s="101"/>
      <c r="I2129" s="362"/>
      <c r="J2129" s="362"/>
      <c r="K2129" s="559">
        <f t="shared" si="49"/>
        <v>0</v>
      </c>
      <c r="L2129" s="362"/>
      <c r="M2129" s="361"/>
      <c r="N2129" s="363"/>
      <c r="O2129" s="364"/>
      <c r="P2129" s="365"/>
      <c r="Q2129" s="499"/>
      <c r="R2129" s="506"/>
    </row>
    <row r="2130" spans="1:18" x14ac:dyDescent="0.25">
      <c r="A2130" s="97"/>
      <c r="B2130" s="97"/>
      <c r="C2130" s="97"/>
      <c r="D2130" s="101"/>
      <c r="E2130" s="98"/>
      <c r="F2130" s="101"/>
      <c r="G2130" s="101"/>
      <c r="H2130" s="101"/>
      <c r="I2130" s="362"/>
      <c r="J2130" s="362"/>
      <c r="K2130" s="559">
        <f t="shared" si="49"/>
        <v>0</v>
      </c>
      <c r="L2130" s="362"/>
      <c r="M2130" s="361"/>
      <c r="N2130" s="363"/>
      <c r="O2130" s="364"/>
      <c r="P2130" s="365"/>
      <c r="Q2130" s="499"/>
      <c r="R2130" s="506"/>
    </row>
    <row r="2131" spans="1:18" x14ac:dyDescent="0.25">
      <c r="A2131" s="97"/>
      <c r="B2131" s="97"/>
      <c r="C2131" s="97"/>
      <c r="D2131" s="101"/>
      <c r="E2131" s="98"/>
      <c r="F2131" s="101"/>
      <c r="G2131" s="101"/>
      <c r="H2131" s="101"/>
      <c r="I2131" s="362"/>
      <c r="J2131" s="362"/>
      <c r="K2131" s="559">
        <f t="shared" si="49"/>
        <v>0</v>
      </c>
      <c r="L2131" s="362"/>
      <c r="M2131" s="361"/>
      <c r="N2131" s="363"/>
      <c r="O2131" s="364"/>
      <c r="P2131" s="365"/>
      <c r="Q2131" s="499"/>
      <c r="R2131" s="506"/>
    </row>
    <row r="2132" spans="1:18" x14ac:dyDescent="0.25">
      <c r="A2132" s="97"/>
      <c r="B2132" s="97"/>
      <c r="C2132" s="97"/>
      <c r="D2132" s="101"/>
      <c r="E2132" s="98"/>
      <c r="F2132" s="101"/>
      <c r="G2132" s="101"/>
      <c r="H2132" s="101"/>
      <c r="I2132" s="362"/>
      <c r="J2132" s="362"/>
      <c r="K2132" s="559">
        <f t="shared" si="49"/>
        <v>0</v>
      </c>
      <c r="L2132" s="362"/>
      <c r="M2132" s="361"/>
      <c r="N2132" s="363"/>
      <c r="O2132" s="364"/>
      <c r="P2132" s="365"/>
      <c r="Q2132" s="499"/>
      <c r="R2132" s="506"/>
    </row>
    <row r="2133" spans="1:18" x14ac:dyDescent="0.25">
      <c r="A2133" s="97"/>
      <c r="B2133" s="97"/>
      <c r="C2133" s="97"/>
      <c r="D2133" s="101"/>
      <c r="E2133" s="98"/>
      <c r="F2133" s="101"/>
      <c r="G2133" s="101"/>
      <c r="H2133" s="101"/>
      <c r="I2133" s="362"/>
      <c r="J2133" s="362"/>
      <c r="K2133" s="559">
        <f t="shared" si="49"/>
        <v>0</v>
      </c>
      <c r="L2133" s="362"/>
      <c r="M2133" s="361"/>
      <c r="N2133" s="363"/>
      <c r="O2133" s="364"/>
      <c r="P2133" s="365"/>
      <c r="Q2133" s="499"/>
      <c r="R2133" s="506"/>
    </row>
    <row r="2134" spans="1:18" x14ac:dyDescent="0.25">
      <c r="A2134" s="97"/>
      <c r="B2134" s="97"/>
      <c r="C2134" s="97"/>
      <c r="D2134" s="101"/>
      <c r="E2134" s="98"/>
      <c r="F2134" s="101"/>
      <c r="G2134" s="101"/>
      <c r="H2134" s="101"/>
      <c r="I2134" s="362"/>
      <c r="J2134" s="362"/>
      <c r="K2134" s="559">
        <f t="shared" si="49"/>
        <v>0</v>
      </c>
      <c r="L2134" s="362"/>
      <c r="M2134" s="361"/>
      <c r="N2134" s="363"/>
      <c r="O2134" s="364"/>
      <c r="P2134" s="365"/>
      <c r="Q2134" s="499"/>
      <c r="R2134" s="506"/>
    </row>
    <row r="2135" spans="1:18" x14ac:dyDescent="0.25">
      <c r="A2135" s="97"/>
      <c r="B2135" s="97"/>
      <c r="C2135" s="97"/>
      <c r="D2135" s="101"/>
      <c r="E2135" s="98"/>
      <c r="F2135" s="101"/>
      <c r="G2135" s="101"/>
      <c r="H2135" s="101"/>
      <c r="I2135" s="362"/>
      <c r="J2135" s="362"/>
      <c r="K2135" s="559">
        <f t="shared" si="49"/>
        <v>0</v>
      </c>
      <c r="L2135" s="362"/>
      <c r="M2135" s="361"/>
      <c r="N2135" s="363"/>
      <c r="O2135" s="364"/>
      <c r="P2135" s="365"/>
      <c r="Q2135" s="499"/>
      <c r="R2135" s="506"/>
    </row>
    <row r="2136" spans="1:18" x14ac:dyDescent="0.25">
      <c r="A2136" s="97"/>
      <c r="B2136" s="97"/>
      <c r="C2136" s="97"/>
      <c r="D2136" s="101"/>
      <c r="E2136" s="98"/>
      <c r="F2136" s="101"/>
      <c r="G2136" s="101"/>
      <c r="H2136" s="101"/>
      <c r="I2136" s="362"/>
      <c r="J2136" s="362"/>
      <c r="K2136" s="559">
        <f t="shared" si="49"/>
        <v>0</v>
      </c>
      <c r="L2136" s="362"/>
      <c r="M2136" s="361"/>
      <c r="N2136" s="363"/>
      <c r="O2136" s="364"/>
      <c r="P2136" s="365"/>
      <c r="Q2136" s="499"/>
      <c r="R2136" s="506"/>
    </row>
    <row r="2137" spans="1:18" x14ac:dyDescent="0.25">
      <c r="A2137" s="97"/>
      <c r="B2137" s="97"/>
      <c r="C2137" s="97"/>
      <c r="D2137" s="101"/>
      <c r="E2137" s="98"/>
      <c r="F2137" s="101"/>
      <c r="G2137" s="101"/>
      <c r="H2137" s="101"/>
      <c r="I2137" s="362"/>
      <c r="J2137" s="362"/>
      <c r="K2137" s="559">
        <f t="shared" si="49"/>
        <v>0</v>
      </c>
      <c r="L2137" s="362"/>
      <c r="M2137" s="361"/>
      <c r="N2137" s="363"/>
      <c r="O2137" s="364"/>
      <c r="P2137" s="365"/>
      <c r="Q2137" s="499"/>
      <c r="R2137" s="506"/>
    </row>
    <row r="2138" spans="1:18" x14ac:dyDescent="0.25">
      <c r="A2138" s="97"/>
      <c r="B2138" s="97"/>
      <c r="C2138" s="97"/>
      <c r="D2138" s="101"/>
      <c r="E2138" s="98"/>
      <c r="F2138" s="101"/>
      <c r="G2138" s="101"/>
      <c r="H2138" s="101"/>
      <c r="I2138" s="362"/>
      <c r="J2138" s="362"/>
      <c r="K2138" s="559">
        <f t="shared" si="49"/>
        <v>0</v>
      </c>
      <c r="L2138" s="362"/>
      <c r="M2138" s="361"/>
      <c r="N2138" s="363"/>
      <c r="O2138" s="364"/>
      <c r="P2138" s="365"/>
      <c r="Q2138" s="499"/>
      <c r="R2138" s="506"/>
    </row>
    <row r="2139" spans="1:18" x14ac:dyDescent="0.25">
      <c r="A2139" s="97"/>
      <c r="B2139" s="97"/>
      <c r="C2139" s="97"/>
      <c r="D2139" s="101"/>
      <c r="E2139" s="98"/>
      <c r="F2139" s="101"/>
      <c r="G2139" s="101"/>
      <c r="H2139" s="101"/>
      <c r="I2139" s="362"/>
      <c r="J2139" s="362"/>
      <c r="K2139" s="559">
        <f t="shared" si="49"/>
        <v>0</v>
      </c>
      <c r="L2139" s="362"/>
      <c r="M2139" s="361"/>
      <c r="N2139" s="363"/>
      <c r="O2139" s="364"/>
      <c r="P2139" s="365"/>
      <c r="Q2139" s="499"/>
      <c r="R2139" s="506"/>
    </row>
    <row r="2140" spans="1:18" x14ac:dyDescent="0.25">
      <c r="A2140" s="97"/>
      <c r="B2140" s="97"/>
      <c r="C2140" s="97"/>
      <c r="D2140" s="101"/>
      <c r="E2140" s="98"/>
      <c r="F2140" s="101"/>
      <c r="G2140" s="101"/>
      <c r="H2140" s="101"/>
      <c r="I2140" s="362"/>
      <c r="J2140" s="362"/>
      <c r="K2140" s="559">
        <f t="shared" si="49"/>
        <v>0</v>
      </c>
      <c r="L2140" s="362"/>
      <c r="M2140" s="361"/>
      <c r="N2140" s="363"/>
      <c r="O2140" s="364"/>
      <c r="P2140" s="365"/>
      <c r="Q2140" s="499"/>
      <c r="R2140" s="506"/>
    </row>
    <row r="2141" spans="1:18" x14ac:dyDescent="0.25">
      <c r="A2141" s="97"/>
      <c r="B2141" s="97"/>
      <c r="C2141" s="97"/>
      <c r="D2141" s="101"/>
      <c r="E2141" s="98"/>
      <c r="F2141" s="101"/>
      <c r="G2141" s="101"/>
      <c r="H2141" s="101"/>
      <c r="I2141" s="362"/>
      <c r="J2141" s="362"/>
      <c r="K2141" s="559">
        <f t="shared" si="49"/>
        <v>0</v>
      </c>
      <c r="L2141" s="362"/>
      <c r="M2141" s="361"/>
      <c r="N2141" s="363"/>
      <c r="O2141" s="364"/>
      <c r="P2141" s="365"/>
      <c r="Q2141" s="499"/>
      <c r="R2141" s="506"/>
    </row>
    <row r="2142" spans="1:18" x14ac:dyDescent="0.25">
      <c r="A2142" s="97"/>
      <c r="B2142" s="97"/>
      <c r="C2142" s="97"/>
      <c r="D2142" s="101"/>
      <c r="E2142" s="98"/>
      <c r="F2142" s="101"/>
      <c r="G2142" s="101"/>
      <c r="H2142" s="101"/>
      <c r="I2142" s="362"/>
      <c r="J2142" s="362"/>
      <c r="K2142" s="559">
        <f t="shared" si="49"/>
        <v>0</v>
      </c>
      <c r="L2142" s="362"/>
      <c r="M2142" s="361"/>
      <c r="N2142" s="363"/>
      <c r="O2142" s="364"/>
      <c r="P2142" s="365"/>
      <c r="Q2142" s="499"/>
      <c r="R2142" s="506"/>
    </row>
    <row r="2143" spans="1:18" x14ac:dyDescent="0.25">
      <c r="A2143" s="97"/>
      <c r="B2143" s="97"/>
      <c r="C2143" s="97"/>
      <c r="D2143" s="101"/>
      <c r="E2143" s="98"/>
      <c r="F2143" s="101"/>
      <c r="G2143" s="101"/>
      <c r="H2143" s="101"/>
      <c r="I2143" s="362"/>
      <c r="J2143" s="362"/>
      <c r="K2143" s="559">
        <f t="shared" si="49"/>
        <v>0</v>
      </c>
      <c r="L2143" s="362"/>
      <c r="M2143" s="361"/>
      <c r="N2143" s="363"/>
      <c r="O2143" s="364"/>
      <c r="P2143" s="365"/>
      <c r="Q2143" s="499"/>
      <c r="R2143" s="506"/>
    </row>
    <row r="2144" spans="1:18" x14ac:dyDescent="0.25">
      <c r="A2144" s="97"/>
      <c r="B2144" s="97"/>
      <c r="C2144" s="97"/>
      <c r="D2144" s="101"/>
      <c r="E2144" s="98"/>
      <c r="F2144" s="101"/>
      <c r="G2144" s="101"/>
      <c r="H2144" s="101"/>
      <c r="I2144" s="362"/>
      <c r="J2144" s="362"/>
      <c r="K2144" s="559">
        <f t="shared" si="49"/>
        <v>0</v>
      </c>
      <c r="L2144" s="362"/>
      <c r="M2144" s="361"/>
      <c r="N2144" s="363"/>
      <c r="O2144" s="364"/>
      <c r="P2144" s="365"/>
      <c r="Q2144" s="499"/>
      <c r="R2144" s="506"/>
    </row>
    <row r="2145" spans="1:18" x14ac:dyDescent="0.25">
      <c r="A2145" s="97"/>
      <c r="B2145" s="97"/>
      <c r="C2145" s="97"/>
      <c r="D2145" s="101"/>
      <c r="E2145" s="98"/>
      <c r="F2145" s="101"/>
      <c r="G2145" s="101"/>
      <c r="H2145" s="101"/>
      <c r="I2145" s="362"/>
      <c r="J2145" s="362"/>
      <c r="K2145" s="559">
        <f t="shared" si="49"/>
        <v>0</v>
      </c>
      <c r="L2145" s="362"/>
      <c r="M2145" s="361"/>
      <c r="N2145" s="363"/>
      <c r="O2145" s="364"/>
      <c r="P2145" s="365"/>
      <c r="Q2145" s="499"/>
      <c r="R2145" s="506"/>
    </row>
    <row r="2146" spans="1:18" x14ac:dyDescent="0.25">
      <c r="A2146" s="97"/>
      <c r="B2146" s="97"/>
      <c r="C2146" s="97"/>
      <c r="D2146" s="101"/>
      <c r="E2146" s="98"/>
      <c r="F2146" s="101"/>
      <c r="G2146" s="101"/>
      <c r="H2146" s="101"/>
      <c r="I2146" s="362"/>
      <c r="J2146" s="362"/>
      <c r="K2146" s="559">
        <f t="shared" si="49"/>
        <v>0</v>
      </c>
      <c r="L2146" s="362"/>
      <c r="M2146" s="361"/>
      <c r="N2146" s="363"/>
      <c r="O2146" s="364"/>
      <c r="P2146" s="365"/>
      <c r="Q2146" s="499"/>
      <c r="R2146" s="506"/>
    </row>
    <row r="2147" spans="1:18" x14ac:dyDescent="0.25">
      <c r="A2147" s="97"/>
      <c r="B2147" s="97"/>
      <c r="C2147" s="97"/>
      <c r="D2147" s="101"/>
      <c r="E2147" s="98"/>
      <c r="F2147" s="101"/>
      <c r="G2147" s="101"/>
      <c r="H2147" s="101"/>
      <c r="I2147" s="362"/>
      <c r="J2147" s="362"/>
      <c r="K2147" s="559">
        <f t="shared" si="49"/>
        <v>0</v>
      </c>
      <c r="L2147" s="362"/>
      <c r="M2147" s="361"/>
      <c r="N2147" s="363"/>
      <c r="O2147" s="364"/>
      <c r="P2147" s="365"/>
      <c r="Q2147" s="499"/>
      <c r="R2147" s="506"/>
    </row>
    <row r="2148" spans="1:18" x14ac:dyDescent="0.25">
      <c r="A2148" s="97"/>
      <c r="B2148" s="97"/>
      <c r="C2148" s="97"/>
      <c r="D2148" s="101"/>
      <c r="E2148" s="98"/>
      <c r="F2148" s="101"/>
      <c r="G2148" s="101"/>
      <c r="H2148" s="101"/>
      <c r="I2148" s="362"/>
      <c r="J2148" s="362"/>
      <c r="K2148" s="559">
        <f t="shared" si="49"/>
        <v>0</v>
      </c>
      <c r="L2148" s="362"/>
      <c r="M2148" s="361"/>
      <c r="N2148" s="363"/>
      <c r="O2148" s="364"/>
      <c r="P2148" s="365"/>
      <c r="Q2148" s="499"/>
      <c r="R2148" s="506"/>
    </row>
    <row r="2149" spans="1:18" x14ac:dyDescent="0.25">
      <c r="A2149" s="97"/>
      <c r="B2149" s="97"/>
      <c r="C2149" s="97"/>
      <c r="D2149" s="101"/>
      <c r="E2149" s="98"/>
      <c r="F2149" s="101"/>
      <c r="G2149" s="101"/>
      <c r="H2149" s="101"/>
      <c r="I2149" s="362"/>
      <c r="J2149" s="362"/>
      <c r="K2149" s="559">
        <f t="shared" si="49"/>
        <v>0</v>
      </c>
      <c r="L2149" s="362"/>
      <c r="M2149" s="361"/>
      <c r="N2149" s="363"/>
      <c r="O2149" s="364"/>
      <c r="P2149" s="365"/>
      <c r="Q2149" s="499"/>
      <c r="R2149" s="506"/>
    </row>
    <row r="2150" spans="1:18" x14ac:dyDescent="0.25">
      <c r="A2150" s="97"/>
      <c r="B2150" s="97"/>
      <c r="C2150" s="97"/>
      <c r="D2150" s="101"/>
      <c r="E2150" s="98"/>
      <c r="F2150" s="101"/>
      <c r="G2150" s="101"/>
      <c r="H2150" s="101"/>
      <c r="I2150" s="362"/>
      <c r="J2150" s="362"/>
      <c r="K2150" s="559">
        <f t="shared" si="49"/>
        <v>0</v>
      </c>
      <c r="L2150" s="362"/>
      <c r="M2150" s="361"/>
      <c r="N2150" s="363"/>
      <c r="O2150" s="364"/>
      <c r="P2150" s="365"/>
      <c r="Q2150" s="499"/>
      <c r="R2150" s="506"/>
    </row>
    <row r="2151" spans="1:18" x14ac:dyDescent="0.25">
      <c r="A2151" s="97"/>
      <c r="B2151" s="97"/>
      <c r="C2151" s="97"/>
      <c r="D2151" s="101"/>
      <c r="E2151" s="98"/>
      <c r="F2151" s="101"/>
      <c r="G2151" s="101"/>
      <c r="H2151" s="101"/>
      <c r="I2151" s="362"/>
      <c r="J2151" s="362"/>
      <c r="K2151" s="559">
        <f t="shared" si="49"/>
        <v>0</v>
      </c>
      <c r="L2151" s="362"/>
      <c r="M2151" s="361"/>
      <c r="N2151" s="363"/>
      <c r="O2151" s="364"/>
      <c r="P2151" s="365"/>
      <c r="Q2151" s="499"/>
      <c r="R2151" s="506"/>
    </row>
    <row r="2152" spans="1:18" x14ac:dyDescent="0.25">
      <c r="A2152" s="97"/>
      <c r="B2152" s="97"/>
      <c r="C2152" s="97"/>
      <c r="D2152" s="101"/>
      <c r="E2152" s="98"/>
      <c r="F2152" s="101"/>
      <c r="G2152" s="101"/>
      <c r="H2152" s="101"/>
      <c r="I2152" s="362"/>
      <c r="J2152" s="362"/>
      <c r="K2152" s="559">
        <f t="shared" si="49"/>
        <v>0</v>
      </c>
      <c r="L2152" s="362"/>
      <c r="M2152" s="361"/>
      <c r="N2152" s="363"/>
      <c r="O2152" s="364"/>
      <c r="P2152" s="365"/>
      <c r="Q2152" s="499"/>
      <c r="R2152" s="506"/>
    </row>
    <row r="2153" spans="1:18" x14ac:dyDescent="0.25">
      <c r="A2153" s="97"/>
      <c r="B2153" s="97"/>
      <c r="C2153" s="97"/>
      <c r="D2153" s="101"/>
      <c r="E2153" s="98"/>
      <c r="F2153" s="101"/>
      <c r="G2153" s="101"/>
      <c r="H2153" s="101"/>
      <c r="I2153" s="362"/>
      <c r="J2153" s="362"/>
      <c r="K2153" s="559">
        <f t="shared" si="49"/>
        <v>0</v>
      </c>
      <c r="L2153" s="362"/>
      <c r="M2153" s="361"/>
      <c r="N2153" s="363"/>
      <c r="O2153" s="364"/>
      <c r="P2153" s="365"/>
      <c r="Q2153" s="499"/>
      <c r="R2153" s="506"/>
    </row>
    <row r="2154" spans="1:18" x14ac:dyDescent="0.25">
      <c r="A2154" s="97"/>
      <c r="B2154" s="97"/>
      <c r="C2154" s="97"/>
      <c r="D2154" s="101"/>
      <c r="E2154" s="98"/>
      <c r="F2154" s="101"/>
      <c r="G2154" s="101"/>
      <c r="H2154" s="101"/>
      <c r="I2154" s="362"/>
      <c r="J2154" s="362"/>
      <c r="K2154" s="559">
        <f t="shared" si="49"/>
        <v>0</v>
      </c>
      <c r="L2154" s="362"/>
      <c r="M2154" s="361"/>
      <c r="N2154" s="363"/>
      <c r="O2154" s="364"/>
      <c r="P2154" s="365"/>
      <c r="Q2154" s="499"/>
      <c r="R2154" s="506"/>
    </row>
    <row r="2155" spans="1:18" x14ac:dyDescent="0.25">
      <c r="A2155" s="97"/>
      <c r="B2155" s="97"/>
      <c r="C2155" s="97"/>
      <c r="D2155" s="101"/>
      <c r="E2155" s="98"/>
      <c r="F2155" s="101"/>
      <c r="G2155" s="101"/>
      <c r="H2155" s="101"/>
      <c r="I2155" s="362"/>
      <c r="J2155" s="362"/>
      <c r="K2155" s="559">
        <f t="shared" si="49"/>
        <v>0</v>
      </c>
      <c r="L2155" s="362"/>
      <c r="M2155" s="361"/>
      <c r="N2155" s="363"/>
      <c r="O2155" s="364"/>
      <c r="P2155" s="365"/>
      <c r="Q2155" s="499"/>
      <c r="R2155" s="506"/>
    </row>
    <row r="2156" spans="1:18" x14ac:dyDescent="0.25">
      <c r="A2156" s="97"/>
      <c r="B2156" s="97"/>
      <c r="C2156" s="97"/>
      <c r="D2156" s="101"/>
      <c r="E2156" s="98"/>
      <c r="F2156" s="101"/>
      <c r="G2156" s="101"/>
      <c r="H2156" s="101"/>
      <c r="I2156" s="362"/>
      <c r="J2156" s="362"/>
      <c r="K2156" s="559">
        <f t="shared" si="49"/>
        <v>0</v>
      </c>
      <c r="L2156" s="362"/>
      <c r="M2156" s="361"/>
      <c r="N2156" s="363"/>
      <c r="O2156" s="364"/>
      <c r="P2156" s="365"/>
      <c r="Q2156" s="499"/>
      <c r="R2156" s="506"/>
    </row>
    <row r="2157" spans="1:18" x14ac:dyDescent="0.25">
      <c r="A2157" s="97"/>
      <c r="B2157" s="97"/>
      <c r="C2157" s="97"/>
      <c r="D2157" s="101"/>
      <c r="E2157" s="98"/>
      <c r="F2157" s="101"/>
      <c r="G2157" s="101"/>
      <c r="H2157" s="101"/>
      <c r="I2157" s="362"/>
      <c r="J2157" s="362"/>
      <c r="K2157" s="559">
        <f t="shared" si="49"/>
        <v>0</v>
      </c>
      <c r="L2157" s="362"/>
      <c r="M2157" s="361"/>
      <c r="N2157" s="363"/>
      <c r="O2157" s="364"/>
      <c r="P2157" s="365"/>
      <c r="Q2157" s="499"/>
      <c r="R2157" s="506"/>
    </row>
    <row r="2158" spans="1:18" x14ac:dyDescent="0.25">
      <c r="A2158" s="97"/>
      <c r="B2158" s="97"/>
      <c r="C2158" s="97"/>
      <c r="D2158" s="101"/>
      <c r="E2158" s="98"/>
      <c r="F2158" s="101"/>
      <c r="G2158" s="101"/>
      <c r="H2158" s="101"/>
      <c r="I2158" s="362"/>
      <c r="J2158" s="362"/>
      <c r="K2158" s="559">
        <f t="shared" si="49"/>
        <v>0</v>
      </c>
      <c r="L2158" s="362"/>
      <c r="M2158" s="361"/>
      <c r="N2158" s="363"/>
      <c r="O2158" s="364"/>
      <c r="P2158" s="365"/>
      <c r="Q2158" s="499"/>
      <c r="R2158" s="506"/>
    </row>
    <row r="2159" spans="1:18" x14ac:dyDescent="0.25">
      <c r="A2159" s="97"/>
      <c r="B2159" s="97"/>
      <c r="C2159" s="97"/>
      <c r="D2159" s="101"/>
      <c r="E2159" s="98"/>
      <c r="F2159" s="101"/>
      <c r="G2159" s="101"/>
      <c r="H2159" s="101"/>
      <c r="I2159" s="362"/>
      <c r="J2159" s="362"/>
      <c r="K2159" s="559">
        <f t="shared" si="49"/>
        <v>0</v>
      </c>
      <c r="L2159" s="362"/>
      <c r="M2159" s="361"/>
      <c r="N2159" s="363"/>
      <c r="O2159" s="364"/>
      <c r="P2159" s="365"/>
      <c r="Q2159" s="499"/>
      <c r="R2159" s="506"/>
    </row>
    <row r="2160" spans="1:18" x14ac:dyDescent="0.25">
      <c r="A2160" s="97"/>
      <c r="B2160" s="97"/>
      <c r="C2160" s="97"/>
      <c r="D2160" s="101"/>
      <c r="E2160" s="98"/>
      <c r="F2160" s="101"/>
      <c r="G2160" s="101"/>
      <c r="H2160" s="101"/>
      <c r="I2160" s="362"/>
      <c r="J2160" s="362"/>
      <c r="K2160" s="559">
        <f t="shared" si="49"/>
        <v>0</v>
      </c>
      <c r="L2160" s="362"/>
      <c r="M2160" s="361"/>
      <c r="N2160" s="363"/>
      <c r="O2160" s="364"/>
      <c r="P2160" s="365"/>
      <c r="Q2160" s="499"/>
      <c r="R2160" s="506"/>
    </row>
    <row r="2161" spans="1:18" x14ac:dyDescent="0.25">
      <c r="A2161" s="97"/>
      <c r="B2161" s="97"/>
      <c r="C2161" s="97"/>
      <c r="D2161" s="101"/>
      <c r="E2161" s="98"/>
      <c r="F2161" s="101"/>
      <c r="G2161" s="101"/>
      <c r="H2161" s="101"/>
      <c r="I2161" s="362"/>
      <c r="J2161" s="362"/>
      <c r="K2161" s="559">
        <f t="shared" si="49"/>
        <v>0</v>
      </c>
      <c r="L2161" s="362"/>
      <c r="M2161" s="361"/>
      <c r="N2161" s="363"/>
      <c r="O2161" s="364"/>
      <c r="P2161" s="365"/>
      <c r="Q2161" s="499"/>
      <c r="R2161" s="506"/>
    </row>
    <row r="2162" spans="1:18" x14ac:dyDescent="0.25">
      <c r="A2162" s="97"/>
      <c r="B2162" s="97"/>
      <c r="C2162" s="97"/>
      <c r="D2162" s="101"/>
      <c r="E2162" s="98"/>
      <c r="F2162" s="101"/>
      <c r="G2162" s="101"/>
      <c r="H2162" s="101"/>
      <c r="I2162" s="362"/>
      <c r="J2162" s="362"/>
      <c r="K2162" s="559">
        <f t="shared" si="49"/>
        <v>0</v>
      </c>
      <c r="L2162" s="362"/>
      <c r="M2162" s="361"/>
      <c r="N2162" s="363"/>
      <c r="O2162" s="364"/>
      <c r="P2162" s="365"/>
      <c r="Q2162" s="499"/>
      <c r="R2162" s="506"/>
    </row>
    <row r="2163" spans="1:18" x14ac:dyDescent="0.25">
      <c r="A2163" s="97"/>
      <c r="B2163" s="97"/>
      <c r="C2163" s="97"/>
      <c r="D2163" s="101"/>
      <c r="E2163" s="98"/>
      <c r="F2163" s="101"/>
      <c r="G2163" s="101"/>
      <c r="H2163" s="101"/>
      <c r="I2163" s="362"/>
      <c r="J2163" s="362"/>
      <c r="K2163" s="559">
        <f t="shared" si="49"/>
        <v>0</v>
      </c>
      <c r="L2163" s="362"/>
      <c r="M2163" s="361"/>
      <c r="N2163" s="363"/>
      <c r="O2163" s="364"/>
      <c r="P2163" s="365"/>
      <c r="Q2163" s="499"/>
      <c r="R2163" s="506"/>
    </row>
    <row r="2164" spans="1:18" x14ac:dyDescent="0.25">
      <c r="A2164" s="97"/>
      <c r="B2164" s="97"/>
      <c r="C2164" s="97"/>
      <c r="D2164" s="101"/>
      <c r="E2164" s="98"/>
      <c r="F2164" s="101"/>
      <c r="G2164" s="101"/>
      <c r="H2164" s="101"/>
      <c r="I2164" s="362"/>
      <c r="J2164" s="362"/>
      <c r="K2164" s="559">
        <f t="shared" si="49"/>
        <v>0</v>
      </c>
      <c r="L2164" s="362"/>
      <c r="M2164" s="361"/>
      <c r="N2164" s="363"/>
      <c r="O2164" s="364"/>
      <c r="P2164" s="365"/>
      <c r="Q2164" s="499"/>
      <c r="R2164" s="506"/>
    </row>
    <row r="2165" spans="1:18" x14ac:dyDescent="0.25">
      <c r="A2165" s="97"/>
      <c r="B2165" s="97"/>
      <c r="C2165" s="97"/>
      <c r="D2165" s="101"/>
      <c r="E2165" s="98"/>
      <c r="F2165" s="101"/>
      <c r="G2165" s="101"/>
      <c r="H2165" s="101"/>
      <c r="I2165" s="362"/>
      <c r="J2165" s="362"/>
      <c r="K2165" s="559">
        <f t="shared" si="49"/>
        <v>0</v>
      </c>
      <c r="L2165" s="362"/>
      <c r="M2165" s="361"/>
      <c r="N2165" s="363"/>
      <c r="O2165" s="364"/>
      <c r="P2165" s="365"/>
      <c r="Q2165" s="499"/>
      <c r="R2165" s="506"/>
    </row>
    <row r="2166" spans="1:18" x14ac:dyDescent="0.25">
      <c r="A2166" s="97"/>
      <c r="B2166" s="97"/>
      <c r="C2166" s="97"/>
      <c r="D2166" s="101"/>
      <c r="E2166" s="98"/>
      <c r="F2166" s="101"/>
      <c r="G2166" s="101"/>
      <c r="H2166" s="101"/>
      <c r="I2166" s="362"/>
      <c r="J2166" s="362"/>
      <c r="K2166" s="559">
        <f t="shared" si="49"/>
        <v>0</v>
      </c>
      <c r="L2166" s="362"/>
      <c r="M2166" s="361"/>
      <c r="N2166" s="363"/>
      <c r="O2166" s="364"/>
      <c r="P2166" s="365"/>
      <c r="Q2166" s="499"/>
      <c r="R2166" s="506"/>
    </row>
    <row r="2167" spans="1:18" x14ac:dyDescent="0.25">
      <c r="A2167" s="97"/>
      <c r="B2167" s="97"/>
      <c r="C2167" s="97"/>
      <c r="D2167" s="101"/>
      <c r="E2167" s="98"/>
      <c r="F2167" s="101"/>
      <c r="G2167" s="101"/>
      <c r="H2167" s="101"/>
      <c r="I2167" s="362"/>
      <c r="J2167" s="362"/>
      <c r="K2167" s="559">
        <f t="shared" si="49"/>
        <v>0</v>
      </c>
      <c r="L2167" s="362"/>
      <c r="M2167" s="361"/>
      <c r="N2167" s="363"/>
      <c r="O2167" s="364"/>
      <c r="P2167" s="365"/>
      <c r="Q2167" s="499"/>
      <c r="R2167" s="506"/>
    </row>
    <row r="2168" spans="1:18" x14ac:dyDescent="0.25">
      <c r="A2168" s="97"/>
      <c r="B2168" s="97"/>
      <c r="C2168" s="97"/>
      <c r="D2168" s="101"/>
      <c r="E2168" s="98"/>
      <c r="F2168" s="101"/>
      <c r="G2168" s="101"/>
      <c r="H2168" s="101"/>
      <c r="I2168" s="362"/>
      <c r="J2168" s="362"/>
      <c r="K2168" s="559">
        <f t="shared" si="49"/>
        <v>0</v>
      </c>
      <c r="L2168" s="362"/>
      <c r="M2168" s="361"/>
      <c r="N2168" s="363"/>
      <c r="O2168" s="364"/>
      <c r="P2168" s="365"/>
      <c r="Q2168" s="499"/>
      <c r="R2168" s="506"/>
    </row>
    <row r="2169" spans="1:18" x14ac:dyDescent="0.25">
      <c r="A2169" s="97"/>
      <c r="B2169" s="97"/>
      <c r="C2169" s="97"/>
      <c r="D2169" s="101"/>
      <c r="E2169" s="98"/>
      <c r="F2169" s="101"/>
      <c r="G2169" s="101"/>
      <c r="H2169" s="101"/>
      <c r="I2169" s="362"/>
      <c r="J2169" s="362"/>
      <c r="K2169" s="559">
        <f t="shared" si="49"/>
        <v>0</v>
      </c>
      <c r="L2169" s="362"/>
      <c r="M2169" s="361"/>
      <c r="N2169" s="363"/>
      <c r="O2169" s="364"/>
      <c r="P2169" s="365"/>
      <c r="Q2169" s="499"/>
      <c r="R2169" s="506"/>
    </row>
    <row r="2170" spans="1:18" x14ac:dyDescent="0.25">
      <c r="A2170" s="97"/>
      <c r="B2170" s="97"/>
      <c r="C2170" s="97"/>
      <c r="D2170" s="101"/>
      <c r="E2170" s="98"/>
      <c r="F2170" s="101"/>
      <c r="G2170" s="101"/>
      <c r="H2170" s="101"/>
      <c r="I2170" s="362"/>
      <c r="J2170" s="362"/>
      <c r="K2170" s="559">
        <f t="shared" si="49"/>
        <v>0</v>
      </c>
      <c r="L2170" s="362"/>
      <c r="M2170" s="361"/>
      <c r="N2170" s="363"/>
      <c r="O2170" s="364"/>
      <c r="P2170" s="365"/>
      <c r="Q2170" s="499"/>
      <c r="R2170" s="506"/>
    </row>
    <row r="2171" spans="1:18" x14ac:dyDescent="0.25">
      <c r="A2171" s="97"/>
      <c r="B2171" s="97"/>
      <c r="C2171" s="97"/>
      <c r="D2171" s="101"/>
      <c r="E2171" s="98"/>
      <c r="F2171" s="101"/>
      <c r="G2171" s="101"/>
      <c r="H2171" s="101"/>
      <c r="I2171" s="362"/>
      <c r="J2171" s="362"/>
      <c r="K2171" s="559">
        <f t="shared" si="49"/>
        <v>0</v>
      </c>
      <c r="L2171" s="362"/>
      <c r="M2171" s="361"/>
      <c r="N2171" s="363"/>
      <c r="O2171" s="364"/>
      <c r="P2171" s="365"/>
      <c r="Q2171" s="499"/>
      <c r="R2171" s="506"/>
    </row>
    <row r="2172" spans="1:18" x14ac:dyDescent="0.25">
      <c r="A2172" s="97"/>
      <c r="B2172" s="97"/>
      <c r="C2172" s="97"/>
      <c r="D2172" s="101"/>
      <c r="E2172" s="98"/>
      <c r="F2172" s="101"/>
      <c r="G2172" s="101"/>
      <c r="H2172" s="101"/>
      <c r="I2172" s="362"/>
      <c r="J2172" s="362"/>
      <c r="K2172" s="559">
        <f t="shared" si="49"/>
        <v>0</v>
      </c>
      <c r="L2172" s="362"/>
      <c r="M2172" s="361"/>
      <c r="N2172" s="363"/>
      <c r="O2172" s="364"/>
      <c r="P2172" s="365"/>
      <c r="Q2172" s="499"/>
      <c r="R2172" s="506"/>
    </row>
    <row r="2173" spans="1:18" x14ac:dyDescent="0.25">
      <c r="A2173" s="97"/>
      <c r="B2173" s="97"/>
      <c r="C2173" s="97"/>
      <c r="D2173" s="101"/>
      <c r="E2173" s="98"/>
      <c r="F2173" s="101"/>
      <c r="G2173" s="101"/>
      <c r="H2173" s="101"/>
      <c r="I2173" s="362"/>
      <c r="J2173" s="362"/>
      <c r="K2173" s="559">
        <f t="shared" si="49"/>
        <v>0</v>
      </c>
      <c r="L2173" s="362"/>
      <c r="M2173" s="361"/>
      <c r="N2173" s="363"/>
      <c r="O2173" s="364"/>
      <c r="P2173" s="365"/>
      <c r="Q2173" s="499"/>
      <c r="R2173" s="506"/>
    </row>
    <row r="2174" spans="1:18" x14ac:dyDescent="0.25">
      <c r="A2174" s="97"/>
      <c r="B2174" s="97"/>
      <c r="C2174" s="97"/>
      <c r="D2174" s="101"/>
      <c r="E2174" s="98"/>
      <c r="F2174" s="101"/>
      <c r="G2174" s="101"/>
      <c r="H2174" s="101"/>
      <c r="I2174" s="362"/>
      <c r="J2174" s="362"/>
      <c r="K2174" s="559">
        <f t="shared" si="49"/>
        <v>0</v>
      </c>
      <c r="L2174" s="362"/>
      <c r="M2174" s="361"/>
      <c r="N2174" s="363"/>
      <c r="O2174" s="364"/>
      <c r="P2174" s="365"/>
      <c r="Q2174" s="499"/>
      <c r="R2174" s="506"/>
    </row>
    <row r="2175" spans="1:18" x14ac:dyDescent="0.25">
      <c r="A2175" s="97"/>
      <c r="B2175" s="97"/>
      <c r="C2175" s="97"/>
      <c r="D2175" s="101"/>
      <c r="E2175" s="98"/>
      <c r="F2175" s="101"/>
      <c r="G2175" s="101"/>
      <c r="H2175" s="101"/>
      <c r="I2175" s="362"/>
      <c r="J2175" s="362"/>
      <c r="K2175" s="559">
        <f t="shared" si="49"/>
        <v>0</v>
      </c>
      <c r="L2175" s="362"/>
      <c r="M2175" s="361"/>
      <c r="N2175" s="363"/>
      <c r="O2175" s="364"/>
      <c r="P2175" s="365"/>
      <c r="Q2175" s="499"/>
      <c r="R2175" s="506"/>
    </row>
    <row r="2176" spans="1:18" x14ac:dyDescent="0.25">
      <c r="A2176" s="97"/>
      <c r="B2176" s="97"/>
      <c r="C2176" s="97"/>
      <c r="D2176" s="101"/>
      <c r="E2176" s="98"/>
      <c r="F2176" s="101"/>
      <c r="G2176" s="101"/>
      <c r="H2176" s="101"/>
      <c r="I2176" s="362"/>
      <c r="J2176" s="362"/>
      <c r="K2176" s="559">
        <f t="shared" si="49"/>
        <v>0</v>
      </c>
      <c r="L2176" s="362"/>
      <c r="M2176" s="361"/>
      <c r="N2176" s="363"/>
      <c r="O2176" s="364"/>
      <c r="P2176" s="365"/>
      <c r="Q2176" s="499"/>
      <c r="R2176" s="506"/>
    </row>
    <row r="2177" spans="1:18" x14ac:dyDescent="0.25">
      <c r="A2177" s="97"/>
      <c r="B2177" s="97"/>
      <c r="C2177" s="97"/>
      <c r="D2177" s="101"/>
      <c r="E2177" s="98"/>
      <c r="F2177" s="101"/>
      <c r="G2177" s="101"/>
      <c r="H2177" s="101"/>
      <c r="I2177" s="362"/>
      <c r="J2177" s="362"/>
      <c r="K2177" s="559">
        <f t="shared" si="49"/>
        <v>0</v>
      </c>
      <c r="L2177" s="362"/>
      <c r="M2177" s="361"/>
      <c r="N2177" s="363"/>
      <c r="O2177" s="364"/>
      <c r="P2177" s="365"/>
      <c r="Q2177" s="499"/>
      <c r="R2177" s="506"/>
    </row>
    <row r="2178" spans="1:18" x14ac:dyDescent="0.25">
      <c r="A2178" s="97"/>
      <c r="B2178" s="97"/>
      <c r="C2178" s="97"/>
      <c r="D2178" s="101"/>
      <c r="E2178" s="98"/>
      <c r="F2178" s="101"/>
      <c r="G2178" s="101"/>
      <c r="H2178" s="101"/>
      <c r="I2178" s="362"/>
      <c r="J2178" s="362"/>
      <c r="K2178" s="559">
        <f t="shared" si="49"/>
        <v>0</v>
      </c>
      <c r="L2178" s="362"/>
      <c r="M2178" s="361"/>
      <c r="N2178" s="363"/>
      <c r="O2178" s="364"/>
      <c r="P2178" s="365"/>
      <c r="Q2178" s="499"/>
      <c r="R2178" s="506"/>
    </row>
    <row r="2179" spans="1:18" x14ac:dyDescent="0.25">
      <c r="A2179" s="97"/>
      <c r="B2179" s="97"/>
      <c r="C2179" s="97"/>
      <c r="D2179" s="101"/>
      <c r="E2179" s="98"/>
      <c r="F2179" s="101"/>
      <c r="G2179" s="101"/>
      <c r="H2179" s="101"/>
      <c r="I2179" s="362"/>
      <c r="J2179" s="362"/>
      <c r="K2179" s="559">
        <f t="shared" si="49"/>
        <v>0</v>
      </c>
      <c r="L2179" s="362"/>
      <c r="M2179" s="361"/>
      <c r="N2179" s="363"/>
      <c r="O2179" s="364"/>
      <c r="P2179" s="365"/>
      <c r="Q2179" s="499"/>
      <c r="R2179" s="506"/>
    </row>
    <row r="2180" spans="1:18" x14ac:dyDescent="0.25">
      <c r="A2180" s="97"/>
      <c r="B2180" s="97"/>
      <c r="C2180" s="97"/>
      <c r="D2180" s="101"/>
      <c r="E2180" s="98"/>
      <c r="F2180" s="101"/>
      <c r="G2180" s="101"/>
      <c r="H2180" s="101"/>
      <c r="I2180" s="362"/>
      <c r="J2180" s="362"/>
      <c r="K2180" s="559">
        <f t="shared" si="49"/>
        <v>0</v>
      </c>
      <c r="L2180" s="362"/>
      <c r="M2180" s="361"/>
      <c r="N2180" s="363"/>
      <c r="O2180" s="364"/>
      <c r="P2180" s="365"/>
      <c r="Q2180" s="499"/>
      <c r="R2180" s="506"/>
    </row>
    <row r="2181" spans="1:18" x14ac:dyDescent="0.25">
      <c r="A2181" s="97"/>
      <c r="B2181" s="97"/>
      <c r="C2181" s="97"/>
      <c r="D2181" s="101"/>
      <c r="E2181" s="98"/>
      <c r="F2181" s="101"/>
      <c r="G2181" s="101"/>
      <c r="H2181" s="101"/>
      <c r="I2181" s="362"/>
      <c r="J2181" s="362"/>
      <c r="K2181" s="559">
        <f t="shared" si="49"/>
        <v>0</v>
      </c>
      <c r="L2181" s="362"/>
      <c r="M2181" s="361"/>
      <c r="N2181" s="363"/>
      <c r="O2181" s="364"/>
      <c r="P2181" s="365"/>
      <c r="Q2181" s="499"/>
      <c r="R2181" s="506"/>
    </row>
    <row r="2182" spans="1:18" x14ac:dyDescent="0.25">
      <c r="A2182" s="97"/>
      <c r="B2182" s="97"/>
      <c r="C2182" s="97"/>
      <c r="D2182" s="101"/>
      <c r="E2182" s="98"/>
      <c r="F2182" s="101"/>
      <c r="G2182" s="101"/>
      <c r="H2182" s="101"/>
      <c r="I2182" s="362"/>
      <c r="J2182" s="362"/>
      <c r="K2182" s="559">
        <f t="shared" si="49"/>
        <v>0</v>
      </c>
      <c r="L2182" s="362"/>
      <c r="M2182" s="361"/>
      <c r="N2182" s="363"/>
      <c r="O2182" s="364"/>
      <c r="P2182" s="365"/>
      <c r="Q2182" s="499"/>
      <c r="R2182" s="506"/>
    </row>
    <row r="2183" spans="1:18" x14ac:dyDescent="0.25">
      <c r="A2183" s="97"/>
      <c r="B2183" s="97"/>
      <c r="C2183" s="97"/>
      <c r="D2183" s="101"/>
      <c r="E2183" s="98"/>
      <c r="F2183" s="101"/>
      <c r="G2183" s="101"/>
      <c r="H2183" s="101"/>
      <c r="I2183" s="362"/>
      <c r="J2183" s="362"/>
      <c r="K2183" s="559">
        <f t="shared" si="49"/>
        <v>0</v>
      </c>
      <c r="L2183" s="362"/>
      <c r="M2183" s="361"/>
      <c r="N2183" s="363"/>
      <c r="O2183" s="364"/>
      <c r="P2183" s="365"/>
      <c r="Q2183" s="499"/>
      <c r="R2183" s="506"/>
    </row>
    <row r="2184" spans="1:18" x14ac:dyDescent="0.25">
      <c r="A2184" s="97"/>
      <c r="B2184" s="97"/>
      <c r="C2184" s="97"/>
      <c r="D2184" s="101"/>
      <c r="E2184" s="98"/>
      <c r="F2184" s="101"/>
      <c r="G2184" s="101"/>
      <c r="H2184" s="101"/>
      <c r="I2184" s="362"/>
      <c r="J2184" s="362"/>
      <c r="K2184" s="559">
        <f t="shared" si="49"/>
        <v>0</v>
      </c>
      <c r="L2184" s="362"/>
      <c r="M2184" s="361"/>
      <c r="N2184" s="363"/>
      <c r="O2184" s="364"/>
      <c r="P2184" s="365"/>
      <c r="Q2184" s="499"/>
      <c r="R2184" s="506"/>
    </row>
    <row r="2185" spans="1:18" x14ac:dyDescent="0.25">
      <c r="A2185" s="97"/>
      <c r="B2185" s="97"/>
      <c r="C2185" s="97"/>
      <c r="D2185" s="101"/>
      <c r="E2185" s="98"/>
      <c r="F2185" s="101"/>
      <c r="G2185" s="101"/>
      <c r="H2185" s="101"/>
      <c r="I2185" s="362"/>
      <c r="J2185" s="362"/>
      <c r="K2185" s="559">
        <f t="shared" si="49"/>
        <v>0</v>
      </c>
      <c r="L2185" s="362"/>
      <c r="M2185" s="361"/>
      <c r="N2185" s="363"/>
      <c r="O2185" s="364"/>
      <c r="P2185" s="365"/>
      <c r="Q2185" s="499"/>
      <c r="R2185" s="506"/>
    </row>
    <row r="2186" spans="1:18" x14ac:dyDescent="0.25">
      <c r="A2186" s="97"/>
      <c r="B2186" s="97"/>
      <c r="C2186" s="97"/>
      <c r="D2186" s="101"/>
      <c r="E2186" s="98"/>
      <c r="F2186" s="101"/>
      <c r="G2186" s="101"/>
      <c r="H2186" s="101"/>
      <c r="I2186" s="362"/>
      <c r="J2186" s="362"/>
      <c r="K2186" s="559">
        <f t="shared" si="49"/>
        <v>0</v>
      </c>
      <c r="L2186" s="362"/>
      <c r="M2186" s="361"/>
      <c r="N2186" s="363"/>
      <c r="O2186" s="364"/>
      <c r="P2186" s="365"/>
      <c r="Q2186" s="499"/>
      <c r="R2186" s="506"/>
    </row>
    <row r="2187" spans="1:18" x14ac:dyDescent="0.25">
      <c r="A2187" s="97"/>
      <c r="B2187" s="97"/>
      <c r="C2187" s="97"/>
      <c r="D2187" s="101"/>
      <c r="E2187" s="98"/>
      <c r="F2187" s="101"/>
      <c r="G2187" s="101"/>
      <c r="H2187" s="101"/>
      <c r="I2187" s="362"/>
      <c r="J2187" s="362"/>
      <c r="K2187" s="559">
        <f t="shared" si="49"/>
        <v>0</v>
      </c>
      <c r="L2187" s="362"/>
      <c r="M2187" s="361"/>
      <c r="N2187" s="363"/>
      <c r="O2187" s="364"/>
      <c r="P2187" s="365"/>
      <c r="Q2187" s="499"/>
      <c r="R2187" s="506"/>
    </row>
    <row r="2188" spans="1:18" x14ac:dyDescent="0.25">
      <c r="A2188" s="97"/>
      <c r="B2188" s="97"/>
      <c r="C2188" s="97"/>
      <c r="D2188" s="101"/>
      <c r="E2188" s="98"/>
      <c r="F2188" s="101"/>
      <c r="G2188" s="101"/>
      <c r="H2188" s="101"/>
      <c r="I2188" s="362"/>
      <c r="J2188" s="362"/>
      <c r="K2188" s="559">
        <f t="shared" ref="K2188:K2251" si="50">H2188-J2188</f>
        <v>0</v>
      </c>
      <c r="L2188" s="362"/>
      <c r="M2188" s="361"/>
      <c r="N2188" s="363"/>
      <c r="O2188" s="364"/>
      <c r="P2188" s="365"/>
      <c r="Q2188" s="499"/>
      <c r="R2188" s="506"/>
    </row>
    <row r="2189" spans="1:18" x14ac:dyDescent="0.25">
      <c r="A2189" s="97"/>
      <c r="B2189" s="97"/>
      <c r="C2189" s="97"/>
      <c r="D2189" s="101"/>
      <c r="E2189" s="98"/>
      <c r="F2189" s="101"/>
      <c r="G2189" s="101"/>
      <c r="H2189" s="101"/>
      <c r="I2189" s="362"/>
      <c r="J2189" s="362"/>
      <c r="K2189" s="559">
        <f t="shared" si="50"/>
        <v>0</v>
      </c>
      <c r="L2189" s="362"/>
      <c r="M2189" s="361"/>
      <c r="N2189" s="363"/>
      <c r="O2189" s="364"/>
      <c r="P2189" s="365"/>
      <c r="Q2189" s="499"/>
      <c r="R2189" s="506"/>
    </row>
    <row r="2190" spans="1:18" x14ac:dyDescent="0.25">
      <c r="A2190" s="97"/>
      <c r="B2190" s="97"/>
      <c r="C2190" s="97"/>
      <c r="D2190" s="101"/>
      <c r="E2190" s="98"/>
      <c r="F2190" s="101"/>
      <c r="G2190" s="101"/>
      <c r="H2190" s="101"/>
      <c r="I2190" s="362"/>
      <c r="J2190" s="362"/>
      <c r="K2190" s="559">
        <f t="shared" si="50"/>
        <v>0</v>
      </c>
      <c r="L2190" s="362"/>
      <c r="M2190" s="361"/>
      <c r="N2190" s="363"/>
      <c r="O2190" s="364"/>
      <c r="P2190" s="365"/>
      <c r="Q2190" s="499"/>
      <c r="R2190" s="506"/>
    </row>
    <row r="2191" spans="1:18" x14ac:dyDescent="0.25">
      <c r="A2191" s="97"/>
      <c r="B2191" s="97"/>
      <c r="C2191" s="97"/>
      <c r="D2191" s="101"/>
      <c r="E2191" s="98"/>
      <c r="F2191" s="101"/>
      <c r="G2191" s="101"/>
      <c r="H2191" s="101"/>
      <c r="I2191" s="362"/>
      <c r="J2191" s="362"/>
      <c r="K2191" s="559">
        <f t="shared" si="50"/>
        <v>0</v>
      </c>
      <c r="L2191" s="362"/>
      <c r="M2191" s="361"/>
      <c r="N2191" s="363"/>
      <c r="O2191" s="364"/>
      <c r="P2191" s="365"/>
      <c r="Q2191" s="499"/>
      <c r="R2191" s="506"/>
    </row>
    <row r="2192" spans="1:18" x14ac:dyDescent="0.25">
      <c r="A2192" s="97"/>
      <c r="B2192" s="97"/>
      <c r="C2192" s="97"/>
      <c r="D2192" s="101"/>
      <c r="E2192" s="98"/>
      <c r="F2192" s="101"/>
      <c r="G2192" s="101"/>
      <c r="H2192" s="101"/>
      <c r="I2192" s="362"/>
      <c r="J2192" s="362"/>
      <c r="K2192" s="559">
        <f t="shared" si="50"/>
        <v>0</v>
      </c>
      <c r="L2192" s="362"/>
      <c r="M2192" s="361"/>
      <c r="N2192" s="363"/>
      <c r="O2192" s="364"/>
      <c r="P2192" s="365"/>
      <c r="Q2192" s="499"/>
      <c r="R2192" s="506"/>
    </row>
    <row r="2193" spans="1:18" x14ac:dyDescent="0.25">
      <c r="A2193" s="97"/>
      <c r="B2193" s="97"/>
      <c r="C2193" s="97"/>
      <c r="D2193" s="101"/>
      <c r="E2193" s="98"/>
      <c r="F2193" s="101"/>
      <c r="G2193" s="101"/>
      <c r="H2193" s="101"/>
      <c r="I2193" s="362"/>
      <c r="J2193" s="362"/>
      <c r="K2193" s="559">
        <f t="shared" si="50"/>
        <v>0</v>
      </c>
      <c r="L2193" s="362"/>
      <c r="M2193" s="361"/>
      <c r="N2193" s="363"/>
      <c r="O2193" s="364"/>
      <c r="P2193" s="365"/>
      <c r="Q2193" s="499"/>
      <c r="R2193" s="506"/>
    </row>
    <row r="2194" spans="1:18" x14ac:dyDescent="0.25">
      <c r="A2194" s="97"/>
      <c r="B2194" s="97"/>
      <c r="C2194" s="97"/>
      <c r="D2194" s="101"/>
      <c r="E2194" s="98"/>
      <c r="F2194" s="101"/>
      <c r="G2194" s="101"/>
      <c r="H2194" s="101"/>
      <c r="I2194" s="362"/>
      <c r="J2194" s="362"/>
      <c r="K2194" s="559">
        <f t="shared" si="50"/>
        <v>0</v>
      </c>
      <c r="L2194" s="362"/>
      <c r="M2194" s="361"/>
      <c r="N2194" s="363"/>
      <c r="O2194" s="364"/>
      <c r="P2194" s="365"/>
      <c r="Q2194" s="499"/>
      <c r="R2194" s="506"/>
    </row>
    <row r="2195" spans="1:18" x14ac:dyDescent="0.25">
      <c r="A2195" s="97"/>
      <c r="B2195" s="97"/>
      <c r="C2195" s="97"/>
      <c r="D2195" s="101"/>
      <c r="E2195" s="98"/>
      <c r="F2195" s="101"/>
      <c r="G2195" s="101"/>
      <c r="H2195" s="101"/>
      <c r="I2195" s="362"/>
      <c r="J2195" s="362"/>
      <c r="K2195" s="559">
        <f t="shared" si="50"/>
        <v>0</v>
      </c>
      <c r="L2195" s="362"/>
      <c r="M2195" s="361"/>
      <c r="N2195" s="363"/>
      <c r="O2195" s="364"/>
      <c r="P2195" s="365"/>
      <c r="Q2195" s="499"/>
      <c r="R2195" s="506"/>
    </row>
    <row r="2196" spans="1:18" x14ac:dyDescent="0.25">
      <c r="A2196" s="97"/>
      <c r="B2196" s="97"/>
      <c r="C2196" s="97"/>
      <c r="D2196" s="101"/>
      <c r="E2196" s="98"/>
      <c r="F2196" s="101"/>
      <c r="G2196" s="101"/>
      <c r="H2196" s="101"/>
      <c r="I2196" s="362"/>
      <c r="J2196" s="362"/>
      <c r="K2196" s="559">
        <f t="shared" si="50"/>
        <v>0</v>
      </c>
      <c r="L2196" s="362"/>
      <c r="M2196" s="361"/>
      <c r="N2196" s="363"/>
      <c r="O2196" s="364"/>
      <c r="P2196" s="365"/>
      <c r="Q2196" s="499"/>
      <c r="R2196" s="506"/>
    </row>
    <row r="2197" spans="1:18" x14ac:dyDescent="0.25">
      <c r="A2197" s="97"/>
      <c r="B2197" s="97"/>
      <c r="C2197" s="97"/>
      <c r="D2197" s="101"/>
      <c r="E2197" s="98"/>
      <c r="F2197" s="101"/>
      <c r="G2197" s="101"/>
      <c r="H2197" s="101"/>
      <c r="I2197" s="362"/>
      <c r="J2197" s="362"/>
      <c r="K2197" s="559">
        <f t="shared" si="50"/>
        <v>0</v>
      </c>
      <c r="L2197" s="362"/>
      <c r="M2197" s="361"/>
      <c r="N2197" s="363"/>
      <c r="O2197" s="364"/>
      <c r="P2197" s="365"/>
      <c r="Q2197" s="499"/>
      <c r="R2197" s="506"/>
    </row>
    <row r="2198" spans="1:18" x14ac:dyDescent="0.25">
      <c r="A2198" s="97"/>
      <c r="B2198" s="97"/>
      <c r="C2198" s="97"/>
      <c r="D2198" s="101"/>
      <c r="E2198" s="98"/>
      <c r="F2198" s="101"/>
      <c r="G2198" s="101"/>
      <c r="H2198" s="101"/>
      <c r="I2198" s="362"/>
      <c r="J2198" s="362"/>
      <c r="K2198" s="559">
        <f t="shared" si="50"/>
        <v>0</v>
      </c>
      <c r="L2198" s="362"/>
      <c r="M2198" s="361"/>
      <c r="N2198" s="363"/>
      <c r="O2198" s="364"/>
      <c r="P2198" s="365"/>
      <c r="Q2198" s="499"/>
      <c r="R2198" s="506"/>
    </row>
    <row r="2199" spans="1:18" x14ac:dyDescent="0.25">
      <c r="A2199" s="97"/>
      <c r="B2199" s="97"/>
      <c r="C2199" s="97"/>
      <c r="D2199" s="101"/>
      <c r="E2199" s="98"/>
      <c r="F2199" s="101"/>
      <c r="G2199" s="101"/>
      <c r="H2199" s="101"/>
      <c r="I2199" s="362"/>
      <c r="J2199" s="362"/>
      <c r="K2199" s="559">
        <f t="shared" si="50"/>
        <v>0</v>
      </c>
      <c r="L2199" s="362"/>
      <c r="M2199" s="361"/>
      <c r="N2199" s="363"/>
      <c r="O2199" s="364"/>
      <c r="P2199" s="365"/>
      <c r="Q2199" s="499"/>
      <c r="R2199" s="506"/>
    </row>
    <row r="2200" spans="1:18" x14ac:dyDescent="0.25">
      <c r="A2200" s="97"/>
      <c r="B2200" s="97"/>
      <c r="C2200" s="97"/>
      <c r="D2200" s="101"/>
      <c r="E2200" s="98"/>
      <c r="F2200" s="101"/>
      <c r="G2200" s="101"/>
      <c r="H2200" s="101"/>
      <c r="I2200" s="362"/>
      <c r="J2200" s="362"/>
      <c r="K2200" s="559">
        <f t="shared" si="50"/>
        <v>0</v>
      </c>
      <c r="L2200" s="362"/>
      <c r="M2200" s="361"/>
      <c r="N2200" s="363"/>
      <c r="O2200" s="364"/>
      <c r="P2200" s="365"/>
      <c r="Q2200" s="499"/>
      <c r="R2200" s="506"/>
    </row>
    <row r="2201" spans="1:18" x14ac:dyDescent="0.25">
      <c r="A2201" s="97"/>
      <c r="B2201" s="97"/>
      <c r="C2201" s="97"/>
      <c r="D2201" s="101"/>
      <c r="E2201" s="98"/>
      <c r="F2201" s="101"/>
      <c r="G2201" s="101"/>
      <c r="H2201" s="101"/>
      <c r="I2201" s="362"/>
      <c r="J2201" s="362"/>
      <c r="K2201" s="559">
        <f t="shared" si="50"/>
        <v>0</v>
      </c>
      <c r="L2201" s="362"/>
      <c r="M2201" s="361"/>
      <c r="N2201" s="363"/>
      <c r="O2201" s="364"/>
      <c r="P2201" s="365"/>
      <c r="Q2201" s="499"/>
      <c r="R2201" s="506"/>
    </row>
    <row r="2202" spans="1:18" x14ac:dyDescent="0.25">
      <c r="A2202" s="97"/>
      <c r="B2202" s="97"/>
      <c r="C2202" s="97"/>
      <c r="D2202" s="101"/>
      <c r="E2202" s="98"/>
      <c r="F2202" s="101"/>
      <c r="G2202" s="101"/>
      <c r="H2202" s="101"/>
      <c r="I2202" s="362"/>
      <c r="J2202" s="362"/>
      <c r="K2202" s="559">
        <f t="shared" si="50"/>
        <v>0</v>
      </c>
      <c r="L2202" s="362"/>
      <c r="M2202" s="361"/>
      <c r="N2202" s="363"/>
      <c r="O2202" s="364"/>
      <c r="P2202" s="365"/>
      <c r="Q2202" s="499"/>
      <c r="R2202" s="506"/>
    </row>
    <row r="2203" spans="1:18" x14ac:dyDescent="0.25">
      <c r="A2203" s="97"/>
      <c r="B2203" s="97"/>
      <c r="C2203" s="97"/>
      <c r="D2203" s="101"/>
      <c r="E2203" s="98"/>
      <c r="F2203" s="101"/>
      <c r="G2203" s="101"/>
      <c r="H2203" s="101"/>
      <c r="I2203" s="362"/>
      <c r="J2203" s="362"/>
      <c r="K2203" s="559">
        <f t="shared" si="50"/>
        <v>0</v>
      </c>
      <c r="L2203" s="362"/>
      <c r="M2203" s="361"/>
      <c r="N2203" s="363"/>
      <c r="O2203" s="364"/>
      <c r="P2203" s="365"/>
      <c r="Q2203" s="499"/>
      <c r="R2203" s="506"/>
    </row>
    <row r="2204" spans="1:18" x14ac:dyDescent="0.25">
      <c r="A2204" s="97"/>
      <c r="B2204" s="97"/>
      <c r="C2204" s="97"/>
      <c r="D2204" s="101"/>
      <c r="E2204" s="98"/>
      <c r="F2204" s="101"/>
      <c r="G2204" s="101"/>
      <c r="H2204" s="101"/>
      <c r="I2204" s="362"/>
      <c r="J2204" s="362"/>
      <c r="K2204" s="559">
        <f t="shared" si="50"/>
        <v>0</v>
      </c>
      <c r="L2204" s="362"/>
      <c r="M2204" s="361"/>
      <c r="N2204" s="363"/>
      <c r="O2204" s="364"/>
      <c r="P2204" s="365"/>
      <c r="Q2204" s="499"/>
      <c r="R2204" s="506"/>
    </row>
    <row r="2205" spans="1:18" x14ac:dyDescent="0.25">
      <c r="A2205" s="97"/>
      <c r="B2205" s="97"/>
      <c r="C2205" s="97"/>
      <c r="D2205" s="101"/>
      <c r="E2205" s="98"/>
      <c r="F2205" s="101"/>
      <c r="G2205" s="101"/>
      <c r="H2205" s="101"/>
      <c r="I2205" s="362"/>
      <c r="J2205" s="362"/>
      <c r="K2205" s="559">
        <f t="shared" si="50"/>
        <v>0</v>
      </c>
      <c r="L2205" s="362"/>
      <c r="M2205" s="361"/>
      <c r="N2205" s="363"/>
      <c r="O2205" s="364"/>
      <c r="P2205" s="365"/>
      <c r="Q2205" s="499"/>
      <c r="R2205" s="506"/>
    </row>
    <row r="2206" spans="1:18" x14ac:dyDescent="0.25">
      <c r="A2206" s="97"/>
      <c r="B2206" s="97"/>
      <c r="C2206" s="97"/>
      <c r="D2206" s="101"/>
      <c r="E2206" s="98"/>
      <c r="F2206" s="101"/>
      <c r="G2206" s="101"/>
      <c r="H2206" s="101"/>
      <c r="I2206" s="362"/>
      <c r="J2206" s="362"/>
      <c r="K2206" s="559">
        <f t="shared" si="50"/>
        <v>0</v>
      </c>
      <c r="L2206" s="362"/>
      <c r="M2206" s="361"/>
      <c r="N2206" s="363"/>
      <c r="O2206" s="364"/>
      <c r="P2206" s="365"/>
      <c r="Q2206" s="499"/>
      <c r="R2206" s="506"/>
    </row>
    <row r="2207" spans="1:18" x14ac:dyDescent="0.25">
      <c r="A2207" s="97"/>
      <c r="B2207" s="97"/>
      <c r="C2207" s="97"/>
      <c r="D2207" s="101"/>
      <c r="E2207" s="98"/>
      <c r="F2207" s="101"/>
      <c r="G2207" s="101"/>
      <c r="H2207" s="101"/>
      <c r="I2207" s="362"/>
      <c r="J2207" s="362"/>
      <c r="K2207" s="559">
        <f t="shared" si="50"/>
        <v>0</v>
      </c>
      <c r="L2207" s="362"/>
      <c r="M2207" s="361"/>
      <c r="N2207" s="363"/>
      <c r="O2207" s="364"/>
      <c r="P2207" s="365"/>
      <c r="Q2207" s="499"/>
      <c r="R2207" s="506"/>
    </row>
    <row r="2208" spans="1:18" x14ac:dyDescent="0.25">
      <c r="A2208" s="97"/>
      <c r="B2208" s="97"/>
      <c r="C2208" s="97"/>
      <c r="D2208" s="101"/>
      <c r="E2208" s="98"/>
      <c r="F2208" s="101"/>
      <c r="G2208" s="101"/>
      <c r="H2208" s="101"/>
      <c r="I2208" s="362"/>
      <c r="J2208" s="362"/>
      <c r="K2208" s="559">
        <f t="shared" si="50"/>
        <v>0</v>
      </c>
      <c r="L2208" s="362"/>
      <c r="M2208" s="361"/>
      <c r="N2208" s="363"/>
      <c r="O2208" s="364"/>
      <c r="P2208" s="365"/>
      <c r="Q2208" s="499"/>
      <c r="R2208" s="506"/>
    </row>
    <row r="2209" spans="1:18" x14ac:dyDescent="0.25">
      <c r="A2209" s="97"/>
      <c r="B2209" s="97"/>
      <c r="C2209" s="97"/>
      <c r="D2209" s="101"/>
      <c r="E2209" s="98"/>
      <c r="F2209" s="101"/>
      <c r="G2209" s="101"/>
      <c r="H2209" s="101"/>
      <c r="I2209" s="362"/>
      <c r="J2209" s="362"/>
      <c r="K2209" s="559">
        <f t="shared" si="50"/>
        <v>0</v>
      </c>
      <c r="L2209" s="362"/>
      <c r="M2209" s="361"/>
      <c r="N2209" s="363"/>
      <c r="O2209" s="364"/>
      <c r="P2209" s="365"/>
      <c r="Q2209" s="499"/>
      <c r="R2209" s="506"/>
    </row>
    <row r="2210" spans="1:18" x14ac:dyDescent="0.25">
      <c r="A2210" s="97"/>
      <c r="B2210" s="97"/>
      <c r="C2210" s="97"/>
      <c r="D2210" s="101"/>
      <c r="E2210" s="98"/>
      <c r="F2210" s="101"/>
      <c r="G2210" s="101"/>
      <c r="H2210" s="101"/>
      <c r="I2210" s="362"/>
      <c r="J2210" s="362"/>
      <c r="K2210" s="559">
        <f t="shared" si="50"/>
        <v>0</v>
      </c>
      <c r="L2210" s="362"/>
      <c r="M2210" s="361"/>
      <c r="N2210" s="363"/>
      <c r="O2210" s="364"/>
      <c r="P2210" s="365"/>
      <c r="Q2210" s="499"/>
      <c r="R2210" s="506"/>
    </row>
    <row r="2211" spans="1:18" x14ac:dyDescent="0.25">
      <c r="A2211" s="97"/>
      <c r="B2211" s="97"/>
      <c r="C2211" s="97"/>
      <c r="D2211" s="101"/>
      <c r="E2211" s="98"/>
      <c r="F2211" s="101"/>
      <c r="G2211" s="101"/>
      <c r="H2211" s="101"/>
      <c r="I2211" s="362"/>
      <c r="J2211" s="362"/>
      <c r="K2211" s="559">
        <f t="shared" si="50"/>
        <v>0</v>
      </c>
      <c r="L2211" s="362"/>
      <c r="M2211" s="361"/>
      <c r="N2211" s="363"/>
      <c r="O2211" s="364"/>
      <c r="P2211" s="365"/>
      <c r="Q2211" s="499"/>
      <c r="R2211" s="506"/>
    </row>
    <row r="2212" spans="1:18" x14ac:dyDescent="0.25">
      <c r="A2212" s="97"/>
      <c r="B2212" s="97"/>
      <c r="C2212" s="97"/>
      <c r="D2212" s="101"/>
      <c r="E2212" s="98"/>
      <c r="F2212" s="101"/>
      <c r="G2212" s="101"/>
      <c r="H2212" s="101"/>
      <c r="I2212" s="362"/>
      <c r="J2212" s="362"/>
      <c r="K2212" s="559">
        <f t="shared" si="50"/>
        <v>0</v>
      </c>
      <c r="L2212" s="362"/>
      <c r="M2212" s="361"/>
      <c r="N2212" s="363"/>
      <c r="O2212" s="364"/>
      <c r="P2212" s="365"/>
      <c r="Q2212" s="499"/>
      <c r="R2212" s="506"/>
    </row>
    <row r="2213" spans="1:18" x14ac:dyDescent="0.25">
      <c r="A2213" s="97"/>
      <c r="B2213" s="97"/>
      <c r="C2213" s="97"/>
      <c r="D2213" s="101"/>
      <c r="E2213" s="98"/>
      <c r="F2213" s="101"/>
      <c r="G2213" s="101"/>
      <c r="H2213" s="101"/>
      <c r="I2213" s="362"/>
      <c r="J2213" s="362"/>
      <c r="K2213" s="559">
        <f t="shared" si="50"/>
        <v>0</v>
      </c>
      <c r="L2213" s="362"/>
      <c r="M2213" s="361"/>
      <c r="N2213" s="363"/>
      <c r="O2213" s="364"/>
      <c r="P2213" s="365"/>
      <c r="Q2213" s="499"/>
      <c r="R2213" s="506"/>
    </row>
    <row r="2214" spans="1:18" x14ac:dyDescent="0.25">
      <c r="A2214" s="97"/>
      <c r="B2214" s="97"/>
      <c r="C2214" s="97"/>
      <c r="D2214" s="101"/>
      <c r="E2214" s="98"/>
      <c r="F2214" s="101"/>
      <c r="G2214" s="101"/>
      <c r="H2214" s="101"/>
      <c r="I2214" s="362"/>
      <c r="J2214" s="362"/>
      <c r="K2214" s="559">
        <f t="shared" si="50"/>
        <v>0</v>
      </c>
      <c r="L2214" s="362"/>
      <c r="M2214" s="361"/>
      <c r="N2214" s="363"/>
      <c r="O2214" s="364"/>
      <c r="P2214" s="365"/>
      <c r="Q2214" s="499"/>
      <c r="R2214" s="506"/>
    </row>
    <row r="2215" spans="1:18" x14ac:dyDescent="0.25">
      <c r="A2215" s="97"/>
      <c r="B2215" s="97"/>
      <c r="C2215" s="97"/>
      <c r="D2215" s="101"/>
      <c r="E2215" s="98"/>
      <c r="F2215" s="101"/>
      <c r="G2215" s="101"/>
      <c r="H2215" s="101"/>
      <c r="I2215" s="362"/>
      <c r="J2215" s="362"/>
      <c r="K2215" s="559">
        <f t="shared" si="50"/>
        <v>0</v>
      </c>
      <c r="L2215" s="362"/>
      <c r="M2215" s="361"/>
      <c r="N2215" s="363"/>
      <c r="O2215" s="364"/>
      <c r="P2215" s="365"/>
      <c r="Q2215" s="499"/>
      <c r="R2215" s="506"/>
    </row>
    <row r="2216" spans="1:18" x14ac:dyDescent="0.25">
      <c r="A2216" s="97"/>
      <c r="B2216" s="97"/>
      <c r="C2216" s="97"/>
      <c r="D2216" s="101"/>
      <c r="E2216" s="98"/>
      <c r="F2216" s="101"/>
      <c r="G2216" s="101"/>
      <c r="H2216" s="101"/>
      <c r="I2216" s="362"/>
      <c r="J2216" s="362"/>
      <c r="K2216" s="559">
        <f t="shared" si="50"/>
        <v>0</v>
      </c>
      <c r="L2216" s="362"/>
      <c r="M2216" s="361"/>
      <c r="N2216" s="363"/>
      <c r="O2216" s="364"/>
      <c r="P2216" s="365"/>
      <c r="Q2216" s="499"/>
      <c r="R2216" s="506"/>
    </row>
    <row r="2217" spans="1:18" x14ac:dyDescent="0.25">
      <c r="A2217" s="97"/>
      <c r="B2217" s="97"/>
      <c r="C2217" s="97"/>
      <c r="D2217" s="101"/>
      <c r="E2217" s="98"/>
      <c r="F2217" s="101"/>
      <c r="G2217" s="101"/>
      <c r="H2217" s="101"/>
      <c r="I2217" s="362"/>
      <c r="J2217" s="362"/>
      <c r="K2217" s="559">
        <f t="shared" si="50"/>
        <v>0</v>
      </c>
      <c r="L2217" s="362"/>
      <c r="M2217" s="361"/>
      <c r="N2217" s="363"/>
      <c r="O2217" s="364"/>
      <c r="P2217" s="365"/>
      <c r="Q2217" s="499"/>
      <c r="R2217" s="506"/>
    </row>
    <row r="2218" spans="1:18" x14ac:dyDescent="0.25">
      <c r="A2218" s="97"/>
      <c r="B2218" s="97"/>
      <c r="C2218" s="97"/>
      <c r="D2218" s="101"/>
      <c r="E2218" s="98"/>
      <c r="F2218" s="101"/>
      <c r="G2218" s="101"/>
      <c r="H2218" s="101"/>
      <c r="I2218" s="362"/>
      <c r="J2218" s="362"/>
      <c r="K2218" s="559">
        <f t="shared" si="50"/>
        <v>0</v>
      </c>
      <c r="L2218" s="362"/>
      <c r="M2218" s="361"/>
      <c r="N2218" s="363"/>
      <c r="O2218" s="364"/>
      <c r="P2218" s="365"/>
      <c r="Q2218" s="499"/>
      <c r="R2218" s="506"/>
    </row>
    <row r="2219" spans="1:18" x14ac:dyDescent="0.25">
      <c r="A2219" s="97"/>
      <c r="B2219" s="97"/>
      <c r="C2219" s="97"/>
      <c r="D2219" s="101"/>
      <c r="E2219" s="98"/>
      <c r="F2219" s="101"/>
      <c r="G2219" s="101"/>
      <c r="H2219" s="101"/>
      <c r="I2219" s="362"/>
      <c r="J2219" s="362"/>
      <c r="K2219" s="559">
        <f t="shared" si="50"/>
        <v>0</v>
      </c>
      <c r="L2219" s="362"/>
      <c r="M2219" s="361"/>
      <c r="N2219" s="363"/>
      <c r="O2219" s="364"/>
      <c r="P2219" s="365"/>
      <c r="Q2219" s="499"/>
      <c r="R2219" s="506"/>
    </row>
    <row r="2220" spans="1:18" x14ac:dyDescent="0.25">
      <c r="A2220" s="97"/>
      <c r="B2220" s="97"/>
      <c r="C2220" s="97"/>
      <c r="D2220" s="101"/>
      <c r="E2220" s="98"/>
      <c r="F2220" s="101"/>
      <c r="G2220" s="101"/>
      <c r="H2220" s="101"/>
      <c r="I2220" s="362"/>
      <c r="J2220" s="362"/>
      <c r="K2220" s="559">
        <f t="shared" si="50"/>
        <v>0</v>
      </c>
      <c r="L2220" s="362"/>
      <c r="M2220" s="361"/>
      <c r="N2220" s="363"/>
      <c r="O2220" s="364"/>
      <c r="P2220" s="365"/>
      <c r="Q2220" s="499"/>
      <c r="R2220" s="506"/>
    </row>
    <row r="2221" spans="1:18" x14ac:dyDescent="0.25">
      <c r="A2221" s="97"/>
      <c r="B2221" s="97"/>
      <c r="C2221" s="97"/>
      <c r="D2221" s="101"/>
      <c r="E2221" s="98"/>
      <c r="F2221" s="101"/>
      <c r="G2221" s="101"/>
      <c r="H2221" s="101"/>
      <c r="I2221" s="362"/>
      <c r="J2221" s="362"/>
      <c r="K2221" s="559">
        <f t="shared" si="50"/>
        <v>0</v>
      </c>
      <c r="L2221" s="362"/>
      <c r="M2221" s="361"/>
      <c r="N2221" s="363"/>
      <c r="O2221" s="364"/>
      <c r="P2221" s="365"/>
      <c r="Q2221" s="499"/>
      <c r="R2221" s="506"/>
    </row>
    <row r="2222" spans="1:18" x14ac:dyDescent="0.25">
      <c r="A2222" s="97"/>
      <c r="B2222" s="97"/>
      <c r="C2222" s="97"/>
      <c r="D2222" s="101"/>
      <c r="E2222" s="98"/>
      <c r="F2222" s="101"/>
      <c r="G2222" s="101"/>
      <c r="H2222" s="101"/>
      <c r="I2222" s="362"/>
      <c r="J2222" s="362"/>
      <c r="K2222" s="559">
        <f t="shared" si="50"/>
        <v>0</v>
      </c>
      <c r="L2222" s="362"/>
      <c r="M2222" s="361"/>
      <c r="N2222" s="363"/>
      <c r="O2222" s="364"/>
      <c r="P2222" s="365"/>
      <c r="Q2222" s="499"/>
      <c r="R2222" s="506"/>
    </row>
    <row r="2223" spans="1:18" x14ac:dyDescent="0.25">
      <c r="A2223" s="97"/>
      <c r="B2223" s="97"/>
      <c r="C2223" s="97"/>
      <c r="D2223" s="101"/>
      <c r="E2223" s="98"/>
      <c r="F2223" s="101"/>
      <c r="G2223" s="101"/>
      <c r="H2223" s="101"/>
      <c r="I2223" s="362"/>
      <c r="J2223" s="362"/>
      <c r="K2223" s="559">
        <f t="shared" si="50"/>
        <v>0</v>
      </c>
      <c r="L2223" s="362"/>
      <c r="M2223" s="361"/>
      <c r="N2223" s="363"/>
      <c r="O2223" s="364"/>
      <c r="P2223" s="365"/>
      <c r="Q2223" s="499"/>
      <c r="R2223" s="506"/>
    </row>
    <row r="2224" spans="1:18" x14ac:dyDescent="0.25">
      <c r="A2224" s="97"/>
      <c r="B2224" s="97"/>
      <c r="C2224" s="97"/>
      <c r="D2224" s="101"/>
      <c r="E2224" s="98"/>
      <c r="F2224" s="101"/>
      <c r="G2224" s="101"/>
      <c r="H2224" s="101"/>
      <c r="I2224" s="362"/>
      <c r="J2224" s="362"/>
      <c r="K2224" s="559">
        <f t="shared" si="50"/>
        <v>0</v>
      </c>
      <c r="L2224" s="362"/>
      <c r="M2224" s="361"/>
      <c r="N2224" s="363"/>
      <c r="O2224" s="364"/>
      <c r="P2224" s="365"/>
      <c r="Q2224" s="499"/>
      <c r="R2224" s="506"/>
    </row>
    <row r="2225" spans="1:18" x14ac:dyDescent="0.25">
      <c r="A2225" s="97"/>
      <c r="B2225" s="97"/>
      <c r="C2225" s="97"/>
      <c r="D2225" s="101"/>
      <c r="E2225" s="98"/>
      <c r="F2225" s="101"/>
      <c r="G2225" s="101"/>
      <c r="H2225" s="101"/>
      <c r="I2225" s="362"/>
      <c r="J2225" s="362"/>
      <c r="K2225" s="559">
        <f t="shared" si="50"/>
        <v>0</v>
      </c>
      <c r="L2225" s="362"/>
      <c r="M2225" s="361"/>
      <c r="N2225" s="363"/>
      <c r="O2225" s="364"/>
      <c r="P2225" s="365"/>
      <c r="Q2225" s="499"/>
      <c r="R2225" s="506"/>
    </row>
    <row r="2226" spans="1:18" x14ac:dyDescent="0.25">
      <c r="A2226" s="97"/>
      <c r="B2226" s="97"/>
      <c r="C2226" s="97"/>
      <c r="D2226" s="101"/>
      <c r="E2226" s="98"/>
      <c r="F2226" s="101"/>
      <c r="G2226" s="101"/>
      <c r="H2226" s="101"/>
      <c r="I2226" s="362"/>
      <c r="J2226" s="362"/>
      <c r="K2226" s="559">
        <f t="shared" si="50"/>
        <v>0</v>
      </c>
      <c r="L2226" s="362"/>
      <c r="M2226" s="361"/>
      <c r="N2226" s="363"/>
      <c r="O2226" s="364"/>
      <c r="P2226" s="365"/>
      <c r="Q2226" s="499"/>
      <c r="R2226" s="506"/>
    </row>
    <row r="2227" spans="1:18" x14ac:dyDescent="0.25">
      <c r="A2227" s="97"/>
      <c r="B2227" s="97"/>
      <c r="C2227" s="97"/>
      <c r="D2227" s="101"/>
      <c r="E2227" s="98"/>
      <c r="F2227" s="101"/>
      <c r="G2227" s="101"/>
      <c r="H2227" s="101"/>
      <c r="I2227" s="362"/>
      <c r="J2227" s="362"/>
      <c r="K2227" s="559">
        <f t="shared" si="50"/>
        <v>0</v>
      </c>
      <c r="L2227" s="362"/>
      <c r="M2227" s="361"/>
      <c r="N2227" s="363"/>
      <c r="O2227" s="364"/>
      <c r="P2227" s="365"/>
      <c r="Q2227" s="499"/>
      <c r="R2227" s="506"/>
    </row>
    <row r="2228" spans="1:18" x14ac:dyDescent="0.25">
      <c r="A2228" s="97"/>
      <c r="B2228" s="97"/>
      <c r="C2228" s="97"/>
      <c r="D2228" s="101"/>
      <c r="E2228" s="98"/>
      <c r="F2228" s="101"/>
      <c r="G2228" s="101"/>
      <c r="H2228" s="101"/>
      <c r="I2228" s="362"/>
      <c r="J2228" s="362"/>
      <c r="K2228" s="559">
        <f t="shared" si="50"/>
        <v>0</v>
      </c>
      <c r="L2228" s="362"/>
      <c r="M2228" s="361"/>
      <c r="N2228" s="363"/>
      <c r="O2228" s="364"/>
      <c r="P2228" s="365"/>
      <c r="Q2228" s="499"/>
      <c r="R2228" s="506"/>
    </row>
    <row r="2229" spans="1:18" x14ac:dyDescent="0.25">
      <c r="A2229" s="97"/>
      <c r="B2229" s="97"/>
      <c r="C2229" s="97"/>
      <c r="D2229" s="101"/>
      <c r="E2229" s="98"/>
      <c r="F2229" s="101"/>
      <c r="G2229" s="101"/>
      <c r="H2229" s="101"/>
      <c r="I2229" s="362"/>
      <c r="J2229" s="362"/>
      <c r="K2229" s="559">
        <f t="shared" si="50"/>
        <v>0</v>
      </c>
      <c r="L2229" s="362"/>
      <c r="M2229" s="361"/>
      <c r="N2229" s="363"/>
      <c r="O2229" s="364"/>
      <c r="P2229" s="365"/>
      <c r="Q2229" s="499"/>
      <c r="R2229" s="506"/>
    </row>
    <row r="2230" spans="1:18" x14ac:dyDescent="0.25">
      <c r="A2230" s="97"/>
      <c r="B2230" s="97"/>
      <c r="C2230" s="97"/>
      <c r="D2230" s="101"/>
      <c r="E2230" s="98"/>
      <c r="F2230" s="101"/>
      <c r="G2230" s="101"/>
      <c r="H2230" s="101"/>
      <c r="I2230" s="362"/>
      <c r="J2230" s="362"/>
      <c r="K2230" s="559">
        <f t="shared" si="50"/>
        <v>0</v>
      </c>
      <c r="L2230" s="362"/>
      <c r="M2230" s="361"/>
      <c r="N2230" s="363"/>
      <c r="O2230" s="364"/>
      <c r="P2230" s="365"/>
      <c r="Q2230" s="499"/>
      <c r="R2230" s="506"/>
    </row>
    <row r="2231" spans="1:18" x14ac:dyDescent="0.25">
      <c r="A2231" s="97"/>
      <c r="B2231" s="97"/>
      <c r="C2231" s="97"/>
      <c r="D2231" s="101"/>
      <c r="E2231" s="98"/>
      <c r="F2231" s="101"/>
      <c r="G2231" s="101"/>
      <c r="H2231" s="101"/>
      <c r="I2231" s="362"/>
      <c r="J2231" s="362"/>
      <c r="K2231" s="559">
        <f t="shared" si="50"/>
        <v>0</v>
      </c>
      <c r="L2231" s="362"/>
      <c r="M2231" s="361"/>
      <c r="N2231" s="363"/>
      <c r="O2231" s="364"/>
      <c r="P2231" s="365"/>
      <c r="Q2231" s="499"/>
      <c r="R2231" s="506"/>
    </row>
    <row r="2232" spans="1:18" x14ac:dyDescent="0.25">
      <c r="A2232" s="97"/>
      <c r="B2232" s="97"/>
      <c r="C2232" s="97"/>
      <c r="D2232" s="101"/>
      <c r="E2232" s="98"/>
      <c r="F2232" s="101"/>
      <c r="G2232" s="101"/>
      <c r="H2232" s="101"/>
      <c r="I2232" s="362"/>
      <c r="J2232" s="362"/>
      <c r="K2232" s="559">
        <f t="shared" si="50"/>
        <v>0</v>
      </c>
      <c r="L2232" s="362"/>
      <c r="M2232" s="361"/>
      <c r="N2232" s="363"/>
      <c r="O2232" s="364"/>
      <c r="P2232" s="365"/>
      <c r="Q2232" s="499"/>
      <c r="R2232" s="506"/>
    </row>
    <row r="2233" spans="1:18" x14ac:dyDescent="0.25">
      <c r="A2233" s="97"/>
      <c r="B2233" s="97"/>
      <c r="C2233" s="97"/>
      <c r="D2233" s="101"/>
      <c r="E2233" s="98"/>
      <c r="F2233" s="101"/>
      <c r="G2233" s="101"/>
      <c r="H2233" s="101"/>
      <c r="I2233" s="362"/>
      <c r="J2233" s="362"/>
      <c r="K2233" s="559">
        <f t="shared" si="50"/>
        <v>0</v>
      </c>
      <c r="L2233" s="362"/>
      <c r="M2233" s="361"/>
      <c r="N2233" s="363"/>
      <c r="O2233" s="364"/>
      <c r="P2233" s="365"/>
      <c r="Q2233" s="499"/>
      <c r="R2233" s="506"/>
    </row>
    <row r="2234" spans="1:18" x14ac:dyDescent="0.25">
      <c r="A2234" s="97"/>
      <c r="B2234" s="97"/>
      <c r="C2234" s="97"/>
      <c r="D2234" s="101"/>
      <c r="E2234" s="98"/>
      <c r="F2234" s="101"/>
      <c r="G2234" s="101"/>
      <c r="H2234" s="101"/>
      <c r="I2234" s="362"/>
      <c r="J2234" s="362"/>
      <c r="K2234" s="559">
        <f t="shared" si="50"/>
        <v>0</v>
      </c>
      <c r="L2234" s="362"/>
      <c r="M2234" s="361"/>
      <c r="N2234" s="363"/>
      <c r="O2234" s="364"/>
      <c r="P2234" s="365"/>
      <c r="Q2234" s="499"/>
      <c r="R2234" s="506"/>
    </row>
    <row r="2235" spans="1:18" x14ac:dyDescent="0.25">
      <c r="A2235" s="97"/>
      <c r="B2235" s="97"/>
      <c r="C2235" s="97"/>
      <c r="D2235" s="101"/>
      <c r="E2235" s="98"/>
      <c r="F2235" s="101"/>
      <c r="G2235" s="101"/>
      <c r="H2235" s="101"/>
      <c r="I2235" s="362"/>
      <c r="J2235" s="362"/>
      <c r="K2235" s="559">
        <f t="shared" si="50"/>
        <v>0</v>
      </c>
      <c r="L2235" s="362"/>
      <c r="M2235" s="361"/>
      <c r="N2235" s="363"/>
      <c r="O2235" s="364"/>
      <c r="P2235" s="365"/>
      <c r="Q2235" s="499"/>
      <c r="R2235" s="506"/>
    </row>
    <row r="2236" spans="1:18" x14ac:dyDescent="0.25">
      <c r="A2236" s="97"/>
      <c r="B2236" s="97"/>
      <c r="C2236" s="97"/>
      <c r="D2236" s="101"/>
      <c r="E2236" s="98"/>
      <c r="F2236" s="101"/>
      <c r="G2236" s="101"/>
      <c r="H2236" s="101"/>
      <c r="I2236" s="362"/>
      <c r="J2236" s="362"/>
      <c r="K2236" s="559">
        <f t="shared" si="50"/>
        <v>0</v>
      </c>
      <c r="L2236" s="362"/>
      <c r="M2236" s="361"/>
      <c r="N2236" s="363"/>
      <c r="O2236" s="364"/>
      <c r="P2236" s="365"/>
      <c r="Q2236" s="499"/>
      <c r="R2236" s="506"/>
    </row>
    <row r="2237" spans="1:18" x14ac:dyDescent="0.25">
      <c r="A2237" s="97"/>
      <c r="B2237" s="97"/>
      <c r="C2237" s="97"/>
      <c r="D2237" s="101"/>
      <c r="E2237" s="98"/>
      <c r="F2237" s="101"/>
      <c r="G2237" s="101"/>
      <c r="H2237" s="101"/>
      <c r="I2237" s="362"/>
      <c r="J2237" s="362"/>
      <c r="K2237" s="559">
        <f t="shared" si="50"/>
        <v>0</v>
      </c>
      <c r="L2237" s="362"/>
      <c r="M2237" s="361"/>
      <c r="N2237" s="363"/>
      <c r="O2237" s="364"/>
      <c r="P2237" s="365"/>
      <c r="Q2237" s="499"/>
      <c r="R2237" s="506"/>
    </row>
    <row r="2238" spans="1:18" x14ac:dyDescent="0.25">
      <c r="A2238" s="97"/>
      <c r="B2238" s="97"/>
      <c r="C2238" s="97"/>
      <c r="D2238" s="101"/>
      <c r="E2238" s="98"/>
      <c r="F2238" s="101"/>
      <c r="G2238" s="101"/>
      <c r="H2238" s="101"/>
      <c r="I2238" s="362"/>
      <c r="J2238" s="362"/>
      <c r="K2238" s="559">
        <f t="shared" si="50"/>
        <v>0</v>
      </c>
      <c r="L2238" s="362"/>
      <c r="M2238" s="361"/>
      <c r="N2238" s="363"/>
      <c r="O2238" s="364"/>
      <c r="P2238" s="365"/>
      <c r="Q2238" s="499"/>
      <c r="R2238" s="506"/>
    </row>
    <row r="2239" spans="1:18" x14ac:dyDescent="0.25">
      <c r="A2239" s="97"/>
      <c r="B2239" s="97"/>
      <c r="C2239" s="97"/>
      <c r="D2239" s="101"/>
      <c r="E2239" s="98"/>
      <c r="F2239" s="101"/>
      <c r="G2239" s="101"/>
      <c r="H2239" s="101"/>
      <c r="I2239" s="362"/>
      <c r="J2239" s="362"/>
      <c r="K2239" s="559">
        <f t="shared" si="50"/>
        <v>0</v>
      </c>
      <c r="L2239" s="362"/>
      <c r="M2239" s="361"/>
      <c r="N2239" s="363"/>
      <c r="O2239" s="364"/>
      <c r="P2239" s="365"/>
      <c r="Q2239" s="499"/>
      <c r="R2239" s="506"/>
    </row>
    <row r="2240" spans="1:18" x14ac:dyDescent="0.25">
      <c r="A2240" s="97"/>
      <c r="B2240" s="97"/>
      <c r="C2240" s="97"/>
      <c r="D2240" s="101"/>
      <c r="E2240" s="98"/>
      <c r="F2240" s="101"/>
      <c r="G2240" s="101"/>
      <c r="H2240" s="101"/>
      <c r="I2240" s="362"/>
      <c r="J2240" s="362"/>
      <c r="K2240" s="559">
        <f t="shared" si="50"/>
        <v>0</v>
      </c>
      <c r="L2240" s="362"/>
      <c r="M2240" s="361"/>
      <c r="N2240" s="363"/>
      <c r="O2240" s="364"/>
      <c r="P2240" s="365"/>
      <c r="Q2240" s="499"/>
      <c r="R2240" s="506"/>
    </row>
    <row r="2241" spans="1:18" x14ac:dyDescent="0.25">
      <c r="A2241" s="97"/>
      <c r="B2241" s="97"/>
      <c r="C2241" s="97"/>
      <c r="D2241" s="101"/>
      <c r="E2241" s="98"/>
      <c r="F2241" s="101"/>
      <c r="G2241" s="101"/>
      <c r="H2241" s="101"/>
      <c r="I2241" s="362"/>
      <c r="J2241" s="362"/>
      <c r="K2241" s="559">
        <f t="shared" si="50"/>
        <v>0</v>
      </c>
      <c r="L2241" s="362"/>
      <c r="M2241" s="361"/>
      <c r="N2241" s="363"/>
      <c r="O2241" s="364"/>
      <c r="P2241" s="365"/>
      <c r="Q2241" s="499"/>
      <c r="R2241" s="506"/>
    </row>
    <row r="2242" spans="1:18" x14ac:dyDescent="0.25">
      <c r="A2242" s="97"/>
      <c r="B2242" s="97"/>
      <c r="C2242" s="97"/>
      <c r="D2242" s="101"/>
      <c r="E2242" s="98"/>
      <c r="F2242" s="101"/>
      <c r="G2242" s="101"/>
      <c r="H2242" s="101"/>
      <c r="I2242" s="362"/>
      <c r="J2242" s="362"/>
      <c r="K2242" s="559">
        <f t="shared" si="50"/>
        <v>0</v>
      </c>
      <c r="L2242" s="362"/>
      <c r="M2242" s="361"/>
      <c r="N2242" s="363"/>
      <c r="O2242" s="364"/>
      <c r="P2242" s="365"/>
      <c r="Q2242" s="499"/>
      <c r="R2242" s="506"/>
    </row>
    <row r="2243" spans="1:18" x14ac:dyDescent="0.25">
      <c r="A2243" s="97"/>
      <c r="B2243" s="97"/>
      <c r="C2243" s="97"/>
      <c r="D2243" s="101"/>
      <c r="E2243" s="98"/>
      <c r="F2243" s="101"/>
      <c r="G2243" s="101"/>
      <c r="H2243" s="101"/>
      <c r="I2243" s="362"/>
      <c r="J2243" s="362"/>
      <c r="K2243" s="559">
        <f t="shared" si="50"/>
        <v>0</v>
      </c>
      <c r="L2243" s="362"/>
      <c r="M2243" s="361"/>
      <c r="N2243" s="363"/>
      <c r="O2243" s="364"/>
      <c r="P2243" s="365"/>
      <c r="Q2243" s="499"/>
      <c r="R2243" s="506"/>
    </row>
    <row r="2244" spans="1:18" x14ac:dyDescent="0.25">
      <c r="A2244" s="97"/>
      <c r="B2244" s="97"/>
      <c r="C2244" s="97"/>
      <c r="D2244" s="101"/>
      <c r="E2244" s="98"/>
      <c r="F2244" s="101"/>
      <c r="G2244" s="101"/>
      <c r="H2244" s="101"/>
      <c r="I2244" s="362"/>
      <c r="J2244" s="362"/>
      <c r="K2244" s="559">
        <f t="shared" si="50"/>
        <v>0</v>
      </c>
      <c r="L2244" s="362"/>
      <c r="M2244" s="361"/>
      <c r="N2244" s="363"/>
      <c r="O2244" s="364"/>
      <c r="P2244" s="365"/>
      <c r="Q2244" s="499"/>
      <c r="R2244" s="506"/>
    </row>
    <row r="2245" spans="1:18" x14ac:dyDescent="0.25">
      <c r="A2245" s="97"/>
      <c r="B2245" s="97"/>
      <c r="C2245" s="97"/>
      <c r="D2245" s="101"/>
      <c r="E2245" s="98"/>
      <c r="F2245" s="101"/>
      <c r="G2245" s="101"/>
      <c r="H2245" s="101"/>
      <c r="I2245" s="362"/>
      <c r="J2245" s="362"/>
      <c r="K2245" s="559">
        <f t="shared" si="50"/>
        <v>0</v>
      </c>
      <c r="L2245" s="362"/>
      <c r="M2245" s="361"/>
      <c r="N2245" s="363"/>
      <c r="O2245" s="364"/>
      <c r="P2245" s="365"/>
      <c r="Q2245" s="499"/>
      <c r="R2245" s="506"/>
    </row>
    <row r="2246" spans="1:18" x14ac:dyDescent="0.25">
      <c r="A2246" s="97"/>
      <c r="B2246" s="97"/>
      <c r="C2246" s="97"/>
      <c r="D2246" s="101"/>
      <c r="E2246" s="98"/>
      <c r="F2246" s="101"/>
      <c r="G2246" s="101"/>
      <c r="H2246" s="101"/>
      <c r="I2246" s="362"/>
      <c r="J2246" s="362"/>
      <c r="K2246" s="559">
        <f t="shared" si="50"/>
        <v>0</v>
      </c>
      <c r="L2246" s="362"/>
      <c r="M2246" s="361"/>
      <c r="N2246" s="363"/>
      <c r="O2246" s="364"/>
      <c r="P2246" s="365"/>
      <c r="Q2246" s="499"/>
      <c r="R2246" s="506"/>
    </row>
    <row r="2247" spans="1:18" x14ac:dyDescent="0.25">
      <c r="A2247" s="97"/>
      <c r="B2247" s="97"/>
      <c r="C2247" s="97"/>
      <c r="D2247" s="101"/>
      <c r="E2247" s="98"/>
      <c r="F2247" s="101"/>
      <c r="G2247" s="101"/>
      <c r="H2247" s="101"/>
      <c r="I2247" s="362"/>
      <c r="J2247" s="362"/>
      <c r="K2247" s="559">
        <f t="shared" si="50"/>
        <v>0</v>
      </c>
      <c r="L2247" s="362"/>
      <c r="M2247" s="361"/>
      <c r="N2247" s="363"/>
      <c r="O2247" s="364"/>
      <c r="P2247" s="365"/>
      <c r="Q2247" s="499"/>
      <c r="R2247" s="506"/>
    </row>
    <row r="2248" spans="1:18" x14ac:dyDescent="0.25">
      <c r="A2248" s="97"/>
      <c r="B2248" s="97"/>
      <c r="C2248" s="97"/>
      <c r="D2248" s="101"/>
      <c r="E2248" s="98"/>
      <c r="F2248" s="101"/>
      <c r="G2248" s="101"/>
      <c r="H2248" s="101"/>
      <c r="I2248" s="362"/>
      <c r="J2248" s="362"/>
      <c r="K2248" s="559">
        <f t="shared" si="50"/>
        <v>0</v>
      </c>
      <c r="L2248" s="362"/>
      <c r="M2248" s="361"/>
      <c r="N2248" s="363"/>
      <c r="O2248" s="364"/>
      <c r="P2248" s="365"/>
      <c r="Q2248" s="499"/>
      <c r="R2248" s="506"/>
    </row>
    <row r="2249" spans="1:18" x14ac:dyDescent="0.25">
      <c r="A2249" s="97"/>
      <c r="B2249" s="97"/>
      <c r="C2249" s="97"/>
      <c r="D2249" s="101"/>
      <c r="E2249" s="98"/>
      <c r="F2249" s="101"/>
      <c r="G2249" s="101"/>
      <c r="H2249" s="101"/>
      <c r="I2249" s="362"/>
      <c r="J2249" s="362"/>
      <c r="K2249" s="559">
        <f t="shared" si="50"/>
        <v>0</v>
      </c>
      <c r="L2249" s="362"/>
      <c r="M2249" s="361"/>
      <c r="N2249" s="363"/>
      <c r="O2249" s="364"/>
      <c r="P2249" s="365"/>
      <c r="Q2249" s="499"/>
      <c r="R2249" s="506"/>
    </row>
    <row r="2250" spans="1:18" x14ac:dyDescent="0.25">
      <c r="A2250" s="97"/>
      <c r="B2250" s="97"/>
      <c r="C2250" s="97"/>
      <c r="D2250" s="101"/>
      <c r="E2250" s="98"/>
      <c r="F2250" s="101"/>
      <c r="G2250" s="101"/>
      <c r="H2250" s="101"/>
      <c r="I2250" s="362"/>
      <c r="J2250" s="362"/>
      <c r="K2250" s="559">
        <f t="shared" si="50"/>
        <v>0</v>
      </c>
      <c r="L2250" s="362"/>
      <c r="M2250" s="361"/>
      <c r="N2250" s="363"/>
      <c r="O2250" s="364"/>
      <c r="P2250" s="365"/>
      <c r="Q2250" s="499"/>
      <c r="R2250" s="506"/>
    </row>
    <row r="2251" spans="1:18" x14ac:dyDescent="0.25">
      <c r="A2251" s="97"/>
      <c r="B2251" s="97"/>
      <c r="C2251" s="97"/>
      <c r="D2251" s="101"/>
      <c r="E2251" s="98"/>
      <c r="F2251" s="101"/>
      <c r="G2251" s="101"/>
      <c r="H2251" s="101"/>
      <c r="I2251" s="362"/>
      <c r="J2251" s="362"/>
      <c r="K2251" s="559">
        <f t="shared" si="50"/>
        <v>0</v>
      </c>
      <c r="L2251" s="362"/>
      <c r="M2251" s="361"/>
      <c r="N2251" s="363"/>
      <c r="O2251" s="364"/>
      <c r="P2251" s="365"/>
      <c r="Q2251" s="499"/>
      <c r="R2251" s="506"/>
    </row>
    <row r="2252" spans="1:18" x14ac:dyDescent="0.25">
      <c r="A2252" s="97"/>
      <c r="B2252" s="97"/>
      <c r="C2252" s="97"/>
      <c r="D2252" s="101"/>
      <c r="E2252" s="98"/>
      <c r="F2252" s="101"/>
      <c r="G2252" s="101"/>
      <c r="H2252" s="101"/>
      <c r="I2252" s="362"/>
      <c r="J2252" s="362"/>
      <c r="K2252" s="559">
        <f t="shared" ref="K2252:K2315" si="51">H2252-J2252</f>
        <v>0</v>
      </c>
      <c r="L2252" s="362"/>
      <c r="M2252" s="361"/>
      <c r="N2252" s="363"/>
      <c r="O2252" s="364"/>
      <c r="P2252" s="365"/>
      <c r="Q2252" s="499"/>
      <c r="R2252" s="506"/>
    </row>
    <row r="2253" spans="1:18" x14ac:dyDescent="0.25">
      <c r="A2253" s="97"/>
      <c r="B2253" s="97"/>
      <c r="C2253" s="97"/>
      <c r="D2253" s="101"/>
      <c r="E2253" s="98"/>
      <c r="F2253" s="101"/>
      <c r="G2253" s="101"/>
      <c r="H2253" s="101"/>
      <c r="I2253" s="362"/>
      <c r="J2253" s="362"/>
      <c r="K2253" s="559">
        <f t="shared" si="51"/>
        <v>0</v>
      </c>
      <c r="L2253" s="362"/>
      <c r="M2253" s="361"/>
      <c r="N2253" s="363"/>
      <c r="O2253" s="364"/>
      <c r="P2253" s="365"/>
      <c r="Q2253" s="499"/>
      <c r="R2253" s="506"/>
    </row>
    <row r="2254" spans="1:18" x14ac:dyDescent="0.25">
      <c r="A2254" s="97"/>
      <c r="B2254" s="97"/>
      <c r="C2254" s="97"/>
      <c r="D2254" s="101"/>
      <c r="E2254" s="98"/>
      <c r="F2254" s="101"/>
      <c r="G2254" s="101"/>
      <c r="H2254" s="101"/>
      <c r="I2254" s="362"/>
      <c r="J2254" s="362"/>
      <c r="K2254" s="559">
        <f t="shared" si="51"/>
        <v>0</v>
      </c>
      <c r="L2254" s="362"/>
      <c r="M2254" s="361"/>
      <c r="N2254" s="363"/>
      <c r="O2254" s="364"/>
      <c r="P2254" s="365"/>
      <c r="Q2254" s="499"/>
      <c r="R2254" s="506"/>
    </row>
    <row r="2255" spans="1:18" x14ac:dyDescent="0.25">
      <c r="A2255" s="97"/>
      <c r="B2255" s="97"/>
      <c r="C2255" s="97"/>
      <c r="D2255" s="101"/>
      <c r="E2255" s="98"/>
      <c r="F2255" s="101"/>
      <c r="G2255" s="101"/>
      <c r="H2255" s="101"/>
      <c r="I2255" s="362"/>
      <c r="J2255" s="362"/>
      <c r="K2255" s="559">
        <f t="shared" si="51"/>
        <v>0</v>
      </c>
      <c r="L2255" s="362"/>
      <c r="M2255" s="361"/>
      <c r="N2255" s="363"/>
      <c r="O2255" s="364"/>
      <c r="P2255" s="365"/>
      <c r="Q2255" s="499"/>
      <c r="R2255" s="506"/>
    </row>
    <row r="2256" spans="1:18" x14ac:dyDescent="0.25">
      <c r="A2256" s="97"/>
      <c r="B2256" s="97"/>
      <c r="C2256" s="97"/>
      <c r="D2256" s="101"/>
      <c r="E2256" s="98"/>
      <c r="F2256" s="101"/>
      <c r="G2256" s="101"/>
      <c r="H2256" s="101"/>
      <c r="I2256" s="362"/>
      <c r="J2256" s="362"/>
      <c r="K2256" s="559">
        <f t="shared" si="51"/>
        <v>0</v>
      </c>
      <c r="L2256" s="362"/>
      <c r="M2256" s="361"/>
      <c r="N2256" s="363"/>
      <c r="O2256" s="364"/>
      <c r="P2256" s="365"/>
      <c r="Q2256" s="499"/>
      <c r="R2256" s="506"/>
    </row>
    <row r="2257" spans="1:18" x14ac:dyDescent="0.25">
      <c r="A2257" s="97"/>
      <c r="B2257" s="97"/>
      <c r="C2257" s="97"/>
      <c r="D2257" s="101"/>
      <c r="E2257" s="98"/>
      <c r="F2257" s="101"/>
      <c r="G2257" s="101"/>
      <c r="H2257" s="101"/>
      <c r="I2257" s="362"/>
      <c r="J2257" s="362"/>
      <c r="K2257" s="559">
        <f t="shared" si="51"/>
        <v>0</v>
      </c>
      <c r="L2257" s="362"/>
      <c r="M2257" s="361"/>
      <c r="N2257" s="363"/>
      <c r="O2257" s="364"/>
      <c r="P2257" s="365"/>
      <c r="Q2257" s="499"/>
      <c r="R2257" s="506"/>
    </row>
    <row r="2258" spans="1:18" x14ac:dyDescent="0.25">
      <c r="A2258" s="97"/>
      <c r="B2258" s="97"/>
      <c r="C2258" s="97"/>
      <c r="D2258" s="101"/>
      <c r="E2258" s="98"/>
      <c r="F2258" s="101"/>
      <c r="G2258" s="101"/>
      <c r="H2258" s="101"/>
      <c r="I2258" s="362"/>
      <c r="J2258" s="362"/>
      <c r="K2258" s="559">
        <f t="shared" si="51"/>
        <v>0</v>
      </c>
      <c r="L2258" s="362"/>
      <c r="M2258" s="361"/>
      <c r="N2258" s="363"/>
      <c r="O2258" s="364"/>
      <c r="P2258" s="365"/>
      <c r="Q2258" s="499"/>
      <c r="R2258" s="506"/>
    </row>
    <row r="2259" spans="1:18" x14ac:dyDescent="0.25">
      <c r="A2259" s="97"/>
      <c r="B2259" s="97"/>
      <c r="C2259" s="97"/>
      <c r="D2259" s="101"/>
      <c r="E2259" s="98"/>
      <c r="F2259" s="101"/>
      <c r="G2259" s="101"/>
      <c r="H2259" s="101"/>
      <c r="I2259" s="362"/>
      <c r="J2259" s="362"/>
      <c r="K2259" s="559">
        <f t="shared" si="51"/>
        <v>0</v>
      </c>
      <c r="L2259" s="362"/>
      <c r="M2259" s="361"/>
      <c r="N2259" s="363"/>
      <c r="O2259" s="364"/>
      <c r="P2259" s="365"/>
      <c r="Q2259" s="499"/>
      <c r="R2259" s="506"/>
    </row>
    <row r="2260" spans="1:18" x14ac:dyDescent="0.25">
      <c r="A2260" s="97"/>
      <c r="B2260" s="97"/>
      <c r="C2260" s="97"/>
      <c r="D2260" s="101"/>
      <c r="E2260" s="98"/>
      <c r="F2260" s="101"/>
      <c r="G2260" s="101"/>
      <c r="H2260" s="101"/>
      <c r="I2260" s="362"/>
      <c r="J2260" s="362"/>
      <c r="K2260" s="559">
        <f t="shared" si="51"/>
        <v>0</v>
      </c>
      <c r="L2260" s="362"/>
      <c r="M2260" s="361"/>
      <c r="N2260" s="363"/>
      <c r="O2260" s="364"/>
      <c r="P2260" s="365"/>
      <c r="Q2260" s="499"/>
      <c r="R2260" s="506"/>
    </row>
    <row r="2261" spans="1:18" x14ac:dyDescent="0.25">
      <c r="A2261" s="97"/>
      <c r="B2261" s="97"/>
      <c r="C2261" s="97"/>
      <c r="D2261" s="101"/>
      <c r="E2261" s="98"/>
      <c r="F2261" s="101"/>
      <c r="G2261" s="101"/>
      <c r="H2261" s="101"/>
      <c r="I2261" s="362"/>
      <c r="J2261" s="362"/>
      <c r="K2261" s="559">
        <f t="shared" si="51"/>
        <v>0</v>
      </c>
      <c r="L2261" s="362"/>
      <c r="M2261" s="361"/>
      <c r="N2261" s="363"/>
      <c r="O2261" s="364"/>
      <c r="P2261" s="365"/>
      <c r="Q2261" s="499"/>
      <c r="R2261" s="506"/>
    </row>
    <row r="2262" spans="1:18" x14ac:dyDescent="0.25">
      <c r="A2262" s="97"/>
      <c r="B2262" s="97"/>
      <c r="C2262" s="97"/>
      <c r="D2262" s="101"/>
      <c r="E2262" s="98"/>
      <c r="F2262" s="101"/>
      <c r="G2262" s="101"/>
      <c r="H2262" s="101"/>
      <c r="I2262" s="362"/>
      <c r="J2262" s="362"/>
      <c r="K2262" s="559">
        <f t="shared" si="51"/>
        <v>0</v>
      </c>
      <c r="L2262" s="362"/>
      <c r="M2262" s="361"/>
      <c r="N2262" s="363"/>
      <c r="O2262" s="364"/>
      <c r="P2262" s="365"/>
      <c r="Q2262" s="499"/>
      <c r="R2262" s="506"/>
    </row>
    <row r="2263" spans="1:18" x14ac:dyDescent="0.25">
      <c r="A2263" s="97"/>
      <c r="B2263" s="97"/>
      <c r="C2263" s="97"/>
      <c r="D2263" s="101"/>
      <c r="E2263" s="98"/>
      <c r="F2263" s="101"/>
      <c r="G2263" s="101"/>
      <c r="H2263" s="101"/>
      <c r="I2263" s="362"/>
      <c r="J2263" s="362"/>
      <c r="K2263" s="559">
        <f t="shared" si="51"/>
        <v>0</v>
      </c>
      <c r="L2263" s="362"/>
      <c r="M2263" s="361"/>
      <c r="N2263" s="363"/>
      <c r="O2263" s="364"/>
      <c r="P2263" s="365"/>
      <c r="Q2263" s="499"/>
      <c r="R2263" s="506"/>
    </row>
    <row r="2264" spans="1:18" x14ac:dyDescent="0.25">
      <c r="A2264" s="97"/>
      <c r="B2264" s="97"/>
      <c r="C2264" s="97"/>
      <c r="D2264" s="101"/>
      <c r="E2264" s="98"/>
      <c r="F2264" s="101"/>
      <c r="G2264" s="101"/>
      <c r="H2264" s="101"/>
      <c r="I2264" s="362"/>
      <c r="J2264" s="362"/>
      <c r="K2264" s="559">
        <f t="shared" si="51"/>
        <v>0</v>
      </c>
      <c r="L2264" s="362"/>
      <c r="M2264" s="361"/>
      <c r="N2264" s="363"/>
      <c r="O2264" s="364"/>
      <c r="P2264" s="365"/>
      <c r="Q2264" s="499"/>
      <c r="R2264" s="506"/>
    </row>
    <row r="2265" spans="1:18" x14ac:dyDescent="0.25">
      <c r="A2265" s="97"/>
      <c r="B2265" s="97"/>
      <c r="C2265" s="97"/>
      <c r="D2265" s="101"/>
      <c r="E2265" s="98"/>
      <c r="F2265" s="101"/>
      <c r="G2265" s="101"/>
      <c r="H2265" s="101"/>
      <c r="I2265" s="362"/>
      <c r="J2265" s="362"/>
      <c r="K2265" s="559">
        <f t="shared" si="51"/>
        <v>0</v>
      </c>
      <c r="L2265" s="362"/>
      <c r="M2265" s="361"/>
      <c r="N2265" s="363"/>
      <c r="O2265" s="364"/>
      <c r="P2265" s="365"/>
      <c r="Q2265" s="499"/>
      <c r="R2265" s="506"/>
    </row>
    <row r="2266" spans="1:18" x14ac:dyDescent="0.25">
      <c r="A2266" s="97"/>
      <c r="B2266" s="97"/>
      <c r="C2266" s="97"/>
      <c r="D2266" s="101"/>
      <c r="E2266" s="98"/>
      <c r="F2266" s="101"/>
      <c r="G2266" s="101"/>
      <c r="H2266" s="101"/>
      <c r="I2266" s="362"/>
      <c r="J2266" s="362"/>
      <c r="K2266" s="559">
        <f t="shared" si="51"/>
        <v>0</v>
      </c>
      <c r="L2266" s="362"/>
      <c r="M2266" s="361"/>
      <c r="N2266" s="363"/>
      <c r="O2266" s="364"/>
      <c r="P2266" s="365"/>
      <c r="Q2266" s="499"/>
      <c r="R2266" s="506"/>
    </row>
    <row r="2267" spans="1:18" x14ac:dyDescent="0.25">
      <c r="A2267" s="97"/>
      <c r="B2267" s="97"/>
      <c r="C2267" s="97"/>
      <c r="D2267" s="101"/>
      <c r="E2267" s="98"/>
      <c r="F2267" s="101"/>
      <c r="G2267" s="101"/>
      <c r="H2267" s="101"/>
      <c r="I2267" s="362"/>
      <c r="J2267" s="362"/>
      <c r="K2267" s="559">
        <f t="shared" si="51"/>
        <v>0</v>
      </c>
      <c r="L2267" s="362"/>
      <c r="M2267" s="361"/>
      <c r="N2267" s="363"/>
      <c r="O2267" s="364"/>
      <c r="P2267" s="365"/>
      <c r="Q2267" s="499"/>
      <c r="R2267" s="506"/>
    </row>
    <row r="2268" spans="1:18" x14ac:dyDescent="0.25">
      <c r="A2268" s="97"/>
      <c r="B2268" s="97"/>
      <c r="C2268" s="97"/>
      <c r="D2268" s="101"/>
      <c r="E2268" s="98"/>
      <c r="F2268" s="101"/>
      <c r="G2268" s="101"/>
      <c r="H2268" s="101"/>
      <c r="I2268" s="362"/>
      <c r="J2268" s="362"/>
      <c r="K2268" s="559">
        <f t="shared" si="51"/>
        <v>0</v>
      </c>
      <c r="L2268" s="362"/>
      <c r="M2268" s="361"/>
      <c r="N2268" s="363"/>
      <c r="O2268" s="364"/>
      <c r="P2268" s="365"/>
      <c r="Q2268" s="499"/>
      <c r="R2268" s="506"/>
    </row>
    <row r="2269" spans="1:18" x14ac:dyDescent="0.25">
      <c r="A2269" s="97"/>
      <c r="B2269" s="97"/>
      <c r="C2269" s="97"/>
      <c r="D2269" s="101"/>
      <c r="E2269" s="98"/>
      <c r="F2269" s="101"/>
      <c r="G2269" s="101"/>
      <c r="H2269" s="101"/>
      <c r="I2269" s="362"/>
      <c r="J2269" s="362"/>
      <c r="K2269" s="559">
        <f t="shared" si="51"/>
        <v>0</v>
      </c>
      <c r="L2269" s="362"/>
      <c r="M2269" s="361"/>
      <c r="N2269" s="363"/>
      <c r="O2269" s="364"/>
      <c r="P2269" s="365"/>
      <c r="Q2269" s="499"/>
      <c r="R2269" s="506"/>
    </row>
    <row r="2270" spans="1:18" x14ac:dyDescent="0.25">
      <c r="A2270" s="97"/>
      <c r="B2270" s="97"/>
      <c r="C2270" s="97"/>
      <c r="D2270" s="101"/>
      <c r="E2270" s="98"/>
      <c r="F2270" s="101"/>
      <c r="G2270" s="101"/>
      <c r="H2270" s="101"/>
      <c r="I2270" s="362"/>
      <c r="J2270" s="362"/>
      <c r="K2270" s="559">
        <f t="shared" si="51"/>
        <v>0</v>
      </c>
      <c r="L2270" s="362"/>
      <c r="M2270" s="361"/>
      <c r="N2270" s="363"/>
      <c r="O2270" s="364"/>
      <c r="P2270" s="365"/>
      <c r="Q2270" s="499"/>
      <c r="R2270" s="506"/>
    </row>
    <row r="2271" spans="1:18" x14ac:dyDescent="0.25">
      <c r="A2271" s="97"/>
      <c r="B2271" s="97"/>
      <c r="C2271" s="97"/>
      <c r="D2271" s="101"/>
      <c r="E2271" s="98"/>
      <c r="F2271" s="101"/>
      <c r="G2271" s="101"/>
      <c r="H2271" s="101"/>
      <c r="I2271" s="362"/>
      <c r="J2271" s="362"/>
      <c r="K2271" s="559">
        <f t="shared" si="51"/>
        <v>0</v>
      </c>
      <c r="L2271" s="362"/>
      <c r="M2271" s="361"/>
      <c r="N2271" s="363"/>
      <c r="O2271" s="364"/>
      <c r="P2271" s="365"/>
      <c r="Q2271" s="499"/>
      <c r="R2271" s="506"/>
    </row>
    <row r="2272" spans="1:18" x14ac:dyDescent="0.25">
      <c r="A2272" s="97"/>
      <c r="B2272" s="97"/>
      <c r="C2272" s="97"/>
      <c r="D2272" s="101"/>
      <c r="E2272" s="98"/>
      <c r="F2272" s="101"/>
      <c r="G2272" s="101"/>
      <c r="H2272" s="101"/>
      <c r="I2272" s="362"/>
      <c r="J2272" s="362"/>
      <c r="K2272" s="559">
        <f t="shared" si="51"/>
        <v>0</v>
      </c>
      <c r="L2272" s="362"/>
      <c r="M2272" s="361"/>
      <c r="N2272" s="363"/>
      <c r="O2272" s="364"/>
      <c r="P2272" s="365"/>
      <c r="Q2272" s="499"/>
      <c r="R2272" s="506"/>
    </row>
    <row r="2273" spans="1:18" x14ac:dyDescent="0.25">
      <c r="A2273" s="97"/>
      <c r="B2273" s="97"/>
      <c r="C2273" s="97"/>
      <c r="D2273" s="101"/>
      <c r="E2273" s="98"/>
      <c r="F2273" s="101"/>
      <c r="G2273" s="101"/>
      <c r="H2273" s="101"/>
      <c r="I2273" s="362"/>
      <c r="J2273" s="362"/>
      <c r="K2273" s="559">
        <f t="shared" si="51"/>
        <v>0</v>
      </c>
      <c r="L2273" s="362"/>
      <c r="M2273" s="361"/>
      <c r="N2273" s="363"/>
      <c r="O2273" s="364"/>
      <c r="P2273" s="365"/>
      <c r="Q2273" s="499"/>
      <c r="R2273" s="506"/>
    </row>
    <row r="2274" spans="1:18" x14ac:dyDescent="0.25">
      <c r="A2274" s="97"/>
      <c r="B2274" s="97"/>
      <c r="C2274" s="97"/>
      <c r="D2274" s="101"/>
      <c r="E2274" s="98"/>
      <c r="F2274" s="101"/>
      <c r="G2274" s="101"/>
      <c r="H2274" s="101"/>
      <c r="I2274" s="362"/>
      <c r="J2274" s="362"/>
      <c r="K2274" s="559">
        <f t="shared" si="51"/>
        <v>0</v>
      </c>
      <c r="L2274" s="362"/>
      <c r="M2274" s="361"/>
      <c r="N2274" s="363"/>
      <c r="O2274" s="364"/>
      <c r="P2274" s="365"/>
      <c r="Q2274" s="499"/>
      <c r="R2274" s="506"/>
    </row>
    <row r="2275" spans="1:18" x14ac:dyDescent="0.25">
      <c r="A2275" s="97"/>
      <c r="B2275" s="97"/>
      <c r="C2275" s="97"/>
      <c r="D2275" s="101"/>
      <c r="E2275" s="98"/>
      <c r="F2275" s="101"/>
      <c r="G2275" s="101"/>
      <c r="H2275" s="101"/>
      <c r="I2275" s="362"/>
      <c r="J2275" s="362"/>
      <c r="K2275" s="559">
        <f t="shared" si="51"/>
        <v>0</v>
      </c>
      <c r="L2275" s="362"/>
      <c r="M2275" s="361"/>
      <c r="N2275" s="363"/>
      <c r="O2275" s="364"/>
      <c r="P2275" s="365"/>
      <c r="Q2275" s="499"/>
      <c r="R2275" s="506"/>
    </row>
    <row r="2276" spans="1:18" x14ac:dyDescent="0.25">
      <c r="A2276" s="97"/>
      <c r="B2276" s="97"/>
      <c r="C2276" s="97"/>
      <c r="D2276" s="101"/>
      <c r="E2276" s="98"/>
      <c r="F2276" s="101"/>
      <c r="G2276" s="101"/>
      <c r="H2276" s="101"/>
      <c r="I2276" s="362"/>
      <c r="J2276" s="362"/>
      <c r="K2276" s="559">
        <f t="shared" si="51"/>
        <v>0</v>
      </c>
      <c r="L2276" s="362"/>
      <c r="M2276" s="361"/>
      <c r="N2276" s="363"/>
      <c r="O2276" s="364"/>
      <c r="P2276" s="365"/>
      <c r="Q2276" s="499"/>
      <c r="R2276" s="506"/>
    </row>
    <row r="2277" spans="1:18" x14ac:dyDescent="0.25">
      <c r="A2277" s="97"/>
      <c r="B2277" s="97"/>
      <c r="C2277" s="97"/>
      <c r="D2277" s="101"/>
      <c r="E2277" s="98"/>
      <c r="F2277" s="101"/>
      <c r="G2277" s="101"/>
      <c r="H2277" s="101"/>
      <c r="I2277" s="362"/>
      <c r="J2277" s="362"/>
      <c r="K2277" s="559">
        <f t="shared" si="51"/>
        <v>0</v>
      </c>
      <c r="L2277" s="362"/>
      <c r="M2277" s="361"/>
      <c r="N2277" s="363"/>
      <c r="O2277" s="364"/>
      <c r="P2277" s="365"/>
      <c r="Q2277" s="499"/>
      <c r="R2277" s="506"/>
    </row>
    <row r="2278" spans="1:18" x14ac:dyDescent="0.25">
      <c r="A2278" s="97"/>
      <c r="B2278" s="97"/>
      <c r="C2278" s="97"/>
      <c r="D2278" s="101"/>
      <c r="E2278" s="98"/>
      <c r="F2278" s="101"/>
      <c r="G2278" s="101"/>
      <c r="H2278" s="101"/>
      <c r="I2278" s="362"/>
      <c r="J2278" s="362"/>
      <c r="K2278" s="559">
        <f t="shared" si="51"/>
        <v>0</v>
      </c>
      <c r="L2278" s="362"/>
      <c r="M2278" s="361"/>
      <c r="N2278" s="363"/>
      <c r="O2278" s="364"/>
      <c r="P2278" s="365"/>
      <c r="Q2278" s="499"/>
      <c r="R2278" s="506"/>
    </row>
    <row r="2279" spans="1:18" x14ac:dyDescent="0.25">
      <c r="A2279" s="97"/>
      <c r="B2279" s="97"/>
      <c r="C2279" s="97"/>
      <c r="D2279" s="101"/>
      <c r="E2279" s="98"/>
      <c r="F2279" s="101"/>
      <c r="G2279" s="101"/>
      <c r="H2279" s="101"/>
      <c r="I2279" s="362"/>
      <c r="J2279" s="362"/>
      <c r="K2279" s="559">
        <f t="shared" si="51"/>
        <v>0</v>
      </c>
      <c r="L2279" s="362"/>
      <c r="M2279" s="361"/>
      <c r="N2279" s="363"/>
      <c r="O2279" s="364"/>
      <c r="P2279" s="365"/>
      <c r="Q2279" s="499"/>
      <c r="R2279" s="506"/>
    </row>
    <row r="2280" spans="1:18" x14ac:dyDescent="0.25">
      <c r="A2280" s="97"/>
      <c r="B2280" s="97"/>
      <c r="C2280" s="97"/>
      <c r="D2280" s="101"/>
      <c r="E2280" s="98"/>
      <c r="F2280" s="101"/>
      <c r="G2280" s="101"/>
      <c r="H2280" s="101"/>
      <c r="I2280" s="362"/>
      <c r="J2280" s="362"/>
      <c r="K2280" s="559">
        <f t="shared" si="51"/>
        <v>0</v>
      </c>
      <c r="L2280" s="362"/>
      <c r="M2280" s="361"/>
      <c r="N2280" s="363"/>
      <c r="O2280" s="364"/>
      <c r="P2280" s="365"/>
      <c r="Q2280" s="499"/>
      <c r="R2280" s="506"/>
    </row>
    <row r="2281" spans="1:18" x14ac:dyDescent="0.25">
      <c r="A2281" s="97"/>
      <c r="B2281" s="97"/>
      <c r="C2281" s="97"/>
      <c r="D2281" s="101"/>
      <c r="E2281" s="98"/>
      <c r="F2281" s="101"/>
      <c r="G2281" s="101"/>
      <c r="H2281" s="101"/>
      <c r="I2281" s="362"/>
      <c r="J2281" s="362"/>
      <c r="K2281" s="559">
        <f t="shared" si="51"/>
        <v>0</v>
      </c>
      <c r="L2281" s="362"/>
      <c r="M2281" s="361"/>
      <c r="N2281" s="363"/>
      <c r="O2281" s="364"/>
      <c r="P2281" s="365"/>
      <c r="Q2281" s="499"/>
      <c r="R2281" s="506"/>
    </row>
    <row r="2282" spans="1:18" x14ac:dyDescent="0.25">
      <c r="A2282" s="97"/>
      <c r="B2282" s="97"/>
      <c r="C2282" s="97"/>
      <c r="D2282" s="101"/>
      <c r="E2282" s="98"/>
      <c r="F2282" s="101"/>
      <c r="G2282" s="101"/>
      <c r="H2282" s="101"/>
      <c r="I2282" s="362"/>
      <c r="J2282" s="362"/>
      <c r="K2282" s="559">
        <f t="shared" si="51"/>
        <v>0</v>
      </c>
      <c r="L2282" s="362"/>
      <c r="M2282" s="361"/>
      <c r="N2282" s="363"/>
      <c r="O2282" s="364"/>
      <c r="P2282" s="365"/>
      <c r="Q2282" s="499"/>
      <c r="R2282" s="506"/>
    </row>
    <row r="2283" spans="1:18" x14ac:dyDescent="0.25">
      <c r="A2283" s="97"/>
      <c r="B2283" s="97"/>
      <c r="C2283" s="97"/>
      <c r="D2283" s="101"/>
      <c r="E2283" s="98"/>
      <c r="F2283" s="101"/>
      <c r="G2283" s="101"/>
      <c r="H2283" s="101"/>
      <c r="I2283" s="362"/>
      <c r="J2283" s="362"/>
      <c r="K2283" s="559">
        <f t="shared" si="51"/>
        <v>0</v>
      </c>
      <c r="L2283" s="362"/>
      <c r="M2283" s="361"/>
      <c r="N2283" s="363"/>
      <c r="O2283" s="364"/>
      <c r="P2283" s="365"/>
      <c r="Q2283" s="499"/>
      <c r="R2283" s="506"/>
    </row>
    <row r="2284" spans="1:18" x14ac:dyDescent="0.25">
      <c r="A2284" s="97"/>
      <c r="B2284" s="97"/>
      <c r="C2284" s="97"/>
      <c r="D2284" s="101"/>
      <c r="E2284" s="98"/>
      <c r="F2284" s="101"/>
      <c r="G2284" s="101"/>
      <c r="H2284" s="101"/>
      <c r="I2284" s="362"/>
      <c r="J2284" s="362"/>
      <c r="K2284" s="559">
        <f t="shared" si="51"/>
        <v>0</v>
      </c>
      <c r="L2284" s="362"/>
      <c r="M2284" s="361"/>
      <c r="N2284" s="363"/>
      <c r="O2284" s="364"/>
      <c r="P2284" s="365"/>
      <c r="Q2284" s="499"/>
      <c r="R2284" s="506"/>
    </row>
    <row r="2285" spans="1:18" x14ac:dyDescent="0.25">
      <c r="A2285" s="97"/>
      <c r="B2285" s="97"/>
      <c r="C2285" s="97"/>
      <c r="D2285" s="101"/>
      <c r="E2285" s="98"/>
      <c r="F2285" s="101"/>
      <c r="G2285" s="101"/>
      <c r="H2285" s="101"/>
      <c r="I2285" s="362"/>
      <c r="J2285" s="362"/>
      <c r="K2285" s="559">
        <f t="shared" si="51"/>
        <v>0</v>
      </c>
      <c r="L2285" s="362"/>
      <c r="M2285" s="361"/>
      <c r="N2285" s="363"/>
      <c r="O2285" s="364"/>
      <c r="P2285" s="365"/>
      <c r="Q2285" s="499"/>
      <c r="R2285" s="506"/>
    </row>
    <row r="2286" spans="1:18" x14ac:dyDescent="0.25">
      <c r="A2286" s="97"/>
      <c r="B2286" s="97"/>
      <c r="C2286" s="97"/>
      <c r="D2286" s="101"/>
      <c r="E2286" s="98"/>
      <c r="F2286" s="101"/>
      <c r="G2286" s="101"/>
      <c r="H2286" s="101"/>
      <c r="I2286" s="362"/>
      <c r="J2286" s="362"/>
      <c r="K2286" s="559">
        <f t="shared" si="51"/>
        <v>0</v>
      </c>
      <c r="L2286" s="362"/>
      <c r="M2286" s="361"/>
      <c r="N2286" s="363"/>
      <c r="O2286" s="364"/>
      <c r="P2286" s="365"/>
      <c r="Q2286" s="499"/>
      <c r="R2286" s="506"/>
    </row>
    <row r="2287" spans="1:18" x14ac:dyDescent="0.25">
      <c r="A2287" s="97"/>
      <c r="B2287" s="97"/>
      <c r="C2287" s="97"/>
      <c r="D2287" s="101"/>
      <c r="E2287" s="98"/>
      <c r="F2287" s="101"/>
      <c r="G2287" s="101"/>
      <c r="H2287" s="101"/>
      <c r="I2287" s="362"/>
      <c r="J2287" s="362"/>
      <c r="K2287" s="559">
        <f t="shared" si="51"/>
        <v>0</v>
      </c>
      <c r="L2287" s="362"/>
      <c r="M2287" s="361"/>
      <c r="N2287" s="363"/>
      <c r="O2287" s="364"/>
      <c r="P2287" s="365"/>
      <c r="Q2287" s="499"/>
      <c r="R2287" s="506"/>
    </row>
    <row r="2288" spans="1:18" x14ac:dyDescent="0.25">
      <c r="A2288" s="97"/>
      <c r="B2288" s="97"/>
      <c r="C2288" s="97"/>
      <c r="D2288" s="101"/>
      <c r="E2288" s="98"/>
      <c r="F2288" s="101"/>
      <c r="G2288" s="101"/>
      <c r="H2288" s="101"/>
      <c r="I2288" s="362"/>
      <c r="J2288" s="362"/>
      <c r="K2288" s="559">
        <f t="shared" si="51"/>
        <v>0</v>
      </c>
      <c r="L2288" s="362"/>
      <c r="M2288" s="361"/>
      <c r="N2288" s="363"/>
      <c r="O2288" s="364"/>
      <c r="P2288" s="365"/>
      <c r="Q2288" s="499"/>
      <c r="R2288" s="506"/>
    </row>
    <row r="2289" spans="1:18" x14ac:dyDescent="0.25">
      <c r="A2289" s="97"/>
      <c r="B2289" s="97"/>
      <c r="C2289" s="97"/>
      <c r="D2289" s="101"/>
      <c r="E2289" s="98"/>
      <c r="F2289" s="101"/>
      <c r="G2289" s="101"/>
      <c r="H2289" s="101"/>
      <c r="I2289" s="362"/>
      <c r="J2289" s="362"/>
      <c r="K2289" s="559">
        <f t="shared" si="51"/>
        <v>0</v>
      </c>
      <c r="L2289" s="362"/>
      <c r="M2289" s="361"/>
      <c r="N2289" s="363"/>
      <c r="O2289" s="364"/>
      <c r="P2289" s="365"/>
      <c r="Q2289" s="499"/>
      <c r="R2289" s="506"/>
    </row>
    <row r="2290" spans="1:18" x14ac:dyDescent="0.25">
      <c r="A2290" s="97"/>
      <c r="B2290" s="97"/>
      <c r="C2290" s="97"/>
      <c r="D2290" s="101"/>
      <c r="E2290" s="98"/>
      <c r="F2290" s="101"/>
      <c r="G2290" s="101"/>
      <c r="H2290" s="101"/>
      <c r="I2290" s="362"/>
      <c r="J2290" s="362"/>
      <c r="K2290" s="559">
        <f t="shared" si="51"/>
        <v>0</v>
      </c>
      <c r="L2290" s="362"/>
      <c r="M2290" s="361"/>
      <c r="N2290" s="363"/>
      <c r="O2290" s="364"/>
      <c r="P2290" s="365"/>
      <c r="Q2290" s="499"/>
      <c r="R2290" s="506"/>
    </row>
    <row r="2291" spans="1:18" x14ac:dyDescent="0.25">
      <c r="A2291" s="97"/>
      <c r="B2291" s="97"/>
      <c r="C2291" s="97"/>
      <c r="D2291" s="101"/>
      <c r="E2291" s="98"/>
      <c r="F2291" s="101"/>
      <c r="G2291" s="101"/>
      <c r="H2291" s="101"/>
      <c r="I2291" s="362"/>
      <c r="J2291" s="362"/>
      <c r="K2291" s="559">
        <f t="shared" si="51"/>
        <v>0</v>
      </c>
      <c r="L2291" s="362"/>
      <c r="M2291" s="361"/>
      <c r="N2291" s="363"/>
      <c r="O2291" s="364"/>
      <c r="P2291" s="365"/>
      <c r="Q2291" s="499"/>
      <c r="R2291" s="506"/>
    </row>
    <row r="2292" spans="1:18" x14ac:dyDescent="0.25">
      <c r="A2292" s="97"/>
      <c r="B2292" s="97"/>
      <c r="C2292" s="97"/>
      <c r="D2292" s="101"/>
      <c r="E2292" s="98"/>
      <c r="F2292" s="101"/>
      <c r="G2292" s="101"/>
      <c r="H2292" s="101"/>
      <c r="I2292" s="362"/>
      <c r="J2292" s="362"/>
      <c r="K2292" s="559">
        <f t="shared" si="51"/>
        <v>0</v>
      </c>
      <c r="L2292" s="362"/>
      <c r="M2292" s="361"/>
      <c r="N2292" s="363"/>
      <c r="O2292" s="364"/>
      <c r="P2292" s="365"/>
      <c r="Q2292" s="499"/>
      <c r="R2292" s="506"/>
    </row>
    <row r="2293" spans="1:18" x14ac:dyDescent="0.25">
      <c r="A2293" s="97"/>
      <c r="B2293" s="97"/>
      <c r="C2293" s="97"/>
      <c r="D2293" s="101"/>
      <c r="E2293" s="98"/>
      <c r="F2293" s="101"/>
      <c r="G2293" s="101"/>
      <c r="H2293" s="101"/>
      <c r="I2293" s="362"/>
      <c r="J2293" s="362"/>
      <c r="K2293" s="559">
        <f t="shared" si="51"/>
        <v>0</v>
      </c>
      <c r="L2293" s="362"/>
      <c r="M2293" s="361"/>
      <c r="N2293" s="363"/>
      <c r="O2293" s="364"/>
      <c r="P2293" s="365"/>
      <c r="Q2293" s="499"/>
      <c r="R2293" s="506"/>
    </row>
    <row r="2294" spans="1:18" x14ac:dyDescent="0.25">
      <c r="A2294" s="97"/>
      <c r="B2294" s="97"/>
      <c r="C2294" s="97"/>
      <c r="D2294" s="101"/>
      <c r="E2294" s="98"/>
      <c r="F2294" s="101"/>
      <c r="G2294" s="101"/>
      <c r="H2294" s="101"/>
      <c r="I2294" s="362"/>
      <c r="J2294" s="362"/>
      <c r="K2294" s="559">
        <f t="shared" si="51"/>
        <v>0</v>
      </c>
      <c r="L2294" s="362"/>
      <c r="M2294" s="361"/>
      <c r="N2294" s="363"/>
      <c r="O2294" s="364"/>
      <c r="P2294" s="365"/>
      <c r="Q2294" s="499"/>
      <c r="R2294" s="506"/>
    </row>
    <row r="2295" spans="1:18" x14ac:dyDescent="0.25">
      <c r="A2295" s="97"/>
      <c r="B2295" s="97"/>
      <c r="C2295" s="97"/>
      <c r="D2295" s="101"/>
      <c r="E2295" s="98"/>
      <c r="F2295" s="101"/>
      <c r="G2295" s="101"/>
      <c r="H2295" s="101"/>
      <c r="I2295" s="362"/>
      <c r="J2295" s="362"/>
      <c r="K2295" s="559">
        <f t="shared" si="51"/>
        <v>0</v>
      </c>
      <c r="L2295" s="362"/>
      <c r="M2295" s="361"/>
      <c r="N2295" s="363"/>
      <c r="O2295" s="364"/>
      <c r="P2295" s="365"/>
      <c r="Q2295" s="499"/>
      <c r="R2295" s="506"/>
    </row>
    <row r="2296" spans="1:18" x14ac:dyDescent="0.25">
      <c r="A2296" s="97"/>
      <c r="B2296" s="97"/>
      <c r="C2296" s="97"/>
      <c r="D2296" s="101"/>
      <c r="E2296" s="98"/>
      <c r="F2296" s="101"/>
      <c r="G2296" s="101"/>
      <c r="H2296" s="101"/>
      <c r="I2296" s="362"/>
      <c r="J2296" s="362"/>
      <c r="K2296" s="559">
        <f t="shared" si="51"/>
        <v>0</v>
      </c>
      <c r="L2296" s="362"/>
      <c r="M2296" s="361"/>
      <c r="N2296" s="363"/>
      <c r="O2296" s="364"/>
      <c r="P2296" s="365"/>
      <c r="Q2296" s="499"/>
      <c r="R2296" s="506"/>
    </row>
    <row r="2297" spans="1:18" x14ac:dyDescent="0.25">
      <c r="A2297" s="97"/>
      <c r="B2297" s="97"/>
      <c r="C2297" s="97"/>
      <c r="D2297" s="101"/>
      <c r="E2297" s="98"/>
      <c r="F2297" s="101"/>
      <c r="G2297" s="101"/>
      <c r="H2297" s="101"/>
      <c r="I2297" s="362"/>
      <c r="J2297" s="362"/>
      <c r="K2297" s="559">
        <f t="shared" si="51"/>
        <v>0</v>
      </c>
      <c r="L2297" s="362"/>
      <c r="M2297" s="361"/>
      <c r="N2297" s="363"/>
      <c r="O2297" s="364"/>
      <c r="P2297" s="365"/>
      <c r="Q2297" s="499"/>
      <c r="R2297" s="506"/>
    </row>
    <row r="2298" spans="1:18" x14ac:dyDescent="0.25">
      <c r="A2298" s="97"/>
      <c r="B2298" s="97"/>
      <c r="C2298" s="97"/>
      <c r="D2298" s="101"/>
      <c r="E2298" s="98"/>
      <c r="F2298" s="101"/>
      <c r="G2298" s="101"/>
      <c r="H2298" s="101"/>
      <c r="I2298" s="362"/>
      <c r="J2298" s="362"/>
      <c r="K2298" s="559">
        <f t="shared" si="51"/>
        <v>0</v>
      </c>
      <c r="L2298" s="362"/>
      <c r="M2298" s="361"/>
      <c r="N2298" s="363"/>
      <c r="O2298" s="364"/>
      <c r="P2298" s="365"/>
      <c r="Q2298" s="499"/>
      <c r="R2298" s="506"/>
    </row>
    <row r="2299" spans="1:18" x14ac:dyDescent="0.25">
      <c r="A2299" s="97"/>
      <c r="B2299" s="97"/>
      <c r="C2299" s="97"/>
      <c r="D2299" s="101"/>
      <c r="E2299" s="98"/>
      <c r="F2299" s="101"/>
      <c r="G2299" s="101"/>
      <c r="H2299" s="101"/>
      <c r="I2299" s="362"/>
      <c r="J2299" s="362"/>
      <c r="K2299" s="559">
        <f t="shared" si="51"/>
        <v>0</v>
      </c>
      <c r="L2299" s="362"/>
      <c r="M2299" s="361"/>
      <c r="N2299" s="363"/>
      <c r="O2299" s="364"/>
      <c r="P2299" s="365"/>
      <c r="Q2299" s="499"/>
      <c r="R2299" s="506"/>
    </row>
    <row r="2300" spans="1:18" x14ac:dyDescent="0.25">
      <c r="A2300" s="97"/>
      <c r="B2300" s="97"/>
      <c r="C2300" s="97"/>
      <c r="D2300" s="101"/>
      <c r="E2300" s="98"/>
      <c r="F2300" s="101"/>
      <c r="G2300" s="101"/>
      <c r="H2300" s="101"/>
      <c r="I2300" s="362"/>
      <c r="J2300" s="362"/>
      <c r="K2300" s="559">
        <f t="shared" si="51"/>
        <v>0</v>
      </c>
      <c r="L2300" s="362"/>
      <c r="M2300" s="361"/>
      <c r="N2300" s="363"/>
      <c r="O2300" s="364"/>
      <c r="P2300" s="365"/>
      <c r="Q2300" s="499"/>
      <c r="R2300" s="506"/>
    </row>
    <row r="2301" spans="1:18" x14ac:dyDescent="0.25">
      <c r="A2301" s="97"/>
      <c r="B2301" s="97"/>
      <c r="C2301" s="97"/>
      <c r="D2301" s="101"/>
      <c r="E2301" s="98"/>
      <c r="F2301" s="101"/>
      <c r="G2301" s="101"/>
      <c r="H2301" s="101"/>
      <c r="I2301" s="362"/>
      <c r="J2301" s="362"/>
      <c r="K2301" s="559">
        <f t="shared" si="51"/>
        <v>0</v>
      </c>
      <c r="L2301" s="362"/>
      <c r="M2301" s="361"/>
      <c r="N2301" s="363"/>
      <c r="O2301" s="364"/>
      <c r="P2301" s="365"/>
      <c r="Q2301" s="499"/>
      <c r="R2301" s="506"/>
    </row>
    <row r="2302" spans="1:18" x14ac:dyDescent="0.25">
      <c r="A2302" s="97"/>
      <c r="B2302" s="97"/>
      <c r="C2302" s="97"/>
      <c r="D2302" s="101"/>
      <c r="E2302" s="98"/>
      <c r="F2302" s="101"/>
      <c r="G2302" s="101"/>
      <c r="H2302" s="101"/>
      <c r="I2302" s="362"/>
      <c r="J2302" s="362"/>
      <c r="K2302" s="559">
        <f t="shared" si="51"/>
        <v>0</v>
      </c>
      <c r="L2302" s="362"/>
      <c r="M2302" s="361"/>
      <c r="N2302" s="363"/>
      <c r="O2302" s="364"/>
      <c r="P2302" s="365"/>
      <c r="Q2302" s="499"/>
      <c r="R2302" s="506"/>
    </row>
    <row r="2303" spans="1:18" x14ac:dyDescent="0.25">
      <c r="A2303" s="97"/>
      <c r="B2303" s="97"/>
      <c r="C2303" s="97"/>
      <c r="D2303" s="101"/>
      <c r="E2303" s="98"/>
      <c r="F2303" s="101"/>
      <c r="G2303" s="101"/>
      <c r="H2303" s="101"/>
      <c r="I2303" s="362"/>
      <c r="J2303" s="362"/>
      <c r="K2303" s="559">
        <f t="shared" si="51"/>
        <v>0</v>
      </c>
      <c r="L2303" s="362"/>
      <c r="M2303" s="361"/>
      <c r="N2303" s="363"/>
      <c r="O2303" s="364"/>
      <c r="P2303" s="365"/>
      <c r="Q2303" s="499"/>
      <c r="R2303" s="506"/>
    </row>
    <row r="2304" spans="1:18" x14ac:dyDescent="0.25">
      <c r="A2304" s="97"/>
      <c r="B2304" s="97"/>
      <c r="C2304" s="97"/>
      <c r="D2304" s="101"/>
      <c r="E2304" s="98"/>
      <c r="F2304" s="101"/>
      <c r="G2304" s="101"/>
      <c r="H2304" s="101"/>
      <c r="I2304" s="362"/>
      <c r="J2304" s="362"/>
      <c r="K2304" s="559">
        <f t="shared" si="51"/>
        <v>0</v>
      </c>
      <c r="L2304" s="362"/>
      <c r="M2304" s="361"/>
      <c r="N2304" s="363"/>
      <c r="O2304" s="364"/>
      <c r="P2304" s="365"/>
      <c r="Q2304" s="499"/>
      <c r="R2304" s="506"/>
    </row>
    <row r="2305" spans="1:18" x14ac:dyDescent="0.25">
      <c r="A2305" s="97"/>
      <c r="B2305" s="97"/>
      <c r="C2305" s="97"/>
      <c r="D2305" s="101"/>
      <c r="E2305" s="98"/>
      <c r="F2305" s="101"/>
      <c r="G2305" s="101"/>
      <c r="H2305" s="101"/>
      <c r="I2305" s="362"/>
      <c r="J2305" s="362"/>
      <c r="K2305" s="559">
        <f t="shared" si="51"/>
        <v>0</v>
      </c>
      <c r="L2305" s="362"/>
      <c r="M2305" s="361"/>
      <c r="N2305" s="363"/>
      <c r="O2305" s="364"/>
      <c r="P2305" s="365"/>
      <c r="Q2305" s="499"/>
      <c r="R2305" s="506"/>
    </row>
    <row r="2306" spans="1:18" x14ac:dyDescent="0.25">
      <c r="A2306" s="97"/>
      <c r="B2306" s="97"/>
      <c r="C2306" s="97"/>
      <c r="D2306" s="101"/>
      <c r="E2306" s="98"/>
      <c r="F2306" s="101"/>
      <c r="G2306" s="101"/>
      <c r="H2306" s="101"/>
      <c r="I2306" s="362"/>
      <c r="J2306" s="362"/>
      <c r="K2306" s="559">
        <f t="shared" si="51"/>
        <v>0</v>
      </c>
      <c r="L2306" s="362"/>
      <c r="M2306" s="361"/>
      <c r="N2306" s="363"/>
      <c r="O2306" s="364"/>
      <c r="P2306" s="365"/>
      <c r="Q2306" s="499"/>
      <c r="R2306" s="506"/>
    </row>
    <row r="2307" spans="1:18" x14ac:dyDescent="0.25">
      <c r="A2307" s="97"/>
      <c r="B2307" s="97"/>
      <c r="C2307" s="97"/>
      <c r="D2307" s="101"/>
      <c r="E2307" s="98"/>
      <c r="F2307" s="101"/>
      <c r="G2307" s="101"/>
      <c r="H2307" s="101"/>
      <c r="I2307" s="362"/>
      <c r="J2307" s="362"/>
      <c r="K2307" s="559">
        <f t="shared" si="51"/>
        <v>0</v>
      </c>
      <c r="L2307" s="362"/>
      <c r="M2307" s="361"/>
      <c r="N2307" s="363"/>
      <c r="O2307" s="364"/>
      <c r="P2307" s="365"/>
      <c r="Q2307" s="499"/>
      <c r="R2307" s="506"/>
    </row>
    <row r="2308" spans="1:18" x14ac:dyDescent="0.25">
      <c r="A2308" s="97"/>
      <c r="B2308" s="97"/>
      <c r="C2308" s="97"/>
      <c r="D2308" s="101"/>
      <c r="E2308" s="98"/>
      <c r="F2308" s="101"/>
      <c r="G2308" s="101"/>
      <c r="H2308" s="101"/>
      <c r="I2308" s="362"/>
      <c r="J2308" s="362"/>
      <c r="K2308" s="559">
        <f t="shared" si="51"/>
        <v>0</v>
      </c>
      <c r="L2308" s="362"/>
      <c r="M2308" s="361"/>
      <c r="N2308" s="363"/>
      <c r="O2308" s="364"/>
      <c r="P2308" s="365"/>
      <c r="Q2308" s="499"/>
      <c r="R2308" s="506"/>
    </row>
    <row r="2309" spans="1:18" x14ac:dyDescent="0.25">
      <c r="A2309" s="97"/>
      <c r="B2309" s="97"/>
      <c r="C2309" s="97"/>
      <c r="D2309" s="101"/>
      <c r="E2309" s="98"/>
      <c r="F2309" s="101"/>
      <c r="G2309" s="101"/>
      <c r="H2309" s="101"/>
      <c r="I2309" s="362"/>
      <c r="J2309" s="362"/>
      <c r="K2309" s="559">
        <f t="shared" si="51"/>
        <v>0</v>
      </c>
      <c r="L2309" s="362"/>
      <c r="M2309" s="361"/>
      <c r="N2309" s="363"/>
      <c r="O2309" s="364"/>
      <c r="P2309" s="365"/>
      <c r="Q2309" s="499"/>
      <c r="R2309" s="506"/>
    </row>
    <row r="2310" spans="1:18" x14ac:dyDescent="0.25">
      <c r="A2310" s="97"/>
      <c r="B2310" s="97"/>
      <c r="C2310" s="97"/>
      <c r="D2310" s="101"/>
      <c r="E2310" s="98"/>
      <c r="F2310" s="101"/>
      <c r="G2310" s="101"/>
      <c r="H2310" s="101"/>
      <c r="I2310" s="362"/>
      <c r="J2310" s="362"/>
      <c r="K2310" s="559">
        <f t="shared" si="51"/>
        <v>0</v>
      </c>
      <c r="L2310" s="362"/>
      <c r="M2310" s="361"/>
      <c r="N2310" s="363"/>
      <c r="O2310" s="364"/>
      <c r="P2310" s="365"/>
      <c r="Q2310" s="499"/>
      <c r="R2310" s="506"/>
    </row>
    <row r="2311" spans="1:18" x14ac:dyDescent="0.25">
      <c r="A2311" s="97"/>
      <c r="B2311" s="97"/>
      <c r="C2311" s="97"/>
      <c r="D2311" s="101"/>
      <c r="E2311" s="98"/>
      <c r="F2311" s="101"/>
      <c r="G2311" s="101"/>
      <c r="H2311" s="101"/>
      <c r="I2311" s="362"/>
      <c r="J2311" s="362"/>
      <c r="K2311" s="559">
        <f t="shared" si="51"/>
        <v>0</v>
      </c>
      <c r="L2311" s="362"/>
      <c r="M2311" s="361"/>
      <c r="N2311" s="363"/>
      <c r="O2311" s="364"/>
      <c r="P2311" s="365"/>
      <c r="Q2311" s="499"/>
      <c r="R2311" s="506"/>
    </row>
    <row r="2312" spans="1:18" x14ac:dyDescent="0.25">
      <c r="A2312" s="97"/>
      <c r="B2312" s="97"/>
      <c r="C2312" s="97"/>
      <c r="D2312" s="101"/>
      <c r="E2312" s="98"/>
      <c r="F2312" s="101"/>
      <c r="G2312" s="101"/>
      <c r="H2312" s="101"/>
      <c r="I2312" s="362"/>
      <c r="J2312" s="362"/>
      <c r="K2312" s="559">
        <f t="shared" si="51"/>
        <v>0</v>
      </c>
      <c r="L2312" s="362"/>
      <c r="M2312" s="361"/>
      <c r="N2312" s="363"/>
      <c r="O2312" s="364"/>
      <c r="P2312" s="365"/>
      <c r="Q2312" s="499"/>
      <c r="R2312" s="506"/>
    </row>
    <row r="2313" spans="1:18" x14ac:dyDescent="0.25">
      <c r="A2313" s="97"/>
      <c r="B2313" s="97"/>
      <c r="C2313" s="97"/>
      <c r="D2313" s="101"/>
      <c r="E2313" s="98"/>
      <c r="F2313" s="101"/>
      <c r="G2313" s="101"/>
      <c r="H2313" s="101"/>
      <c r="I2313" s="362"/>
      <c r="J2313" s="362"/>
      <c r="K2313" s="559">
        <f t="shared" si="51"/>
        <v>0</v>
      </c>
      <c r="L2313" s="362"/>
      <c r="M2313" s="361"/>
      <c r="N2313" s="363"/>
      <c r="O2313" s="364"/>
      <c r="P2313" s="365"/>
      <c r="Q2313" s="499"/>
      <c r="R2313" s="506"/>
    </row>
    <row r="2314" spans="1:18" x14ac:dyDescent="0.25">
      <c r="A2314" s="97"/>
      <c r="B2314" s="97"/>
      <c r="C2314" s="97"/>
      <c r="D2314" s="101"/>
      <c r="E2314" s="98"/>
      <c r="F2314" s="101"/>
      <c r="G2314" s="101"/>
      <c r="H2314" s="101"/>
      <c r="I2314" s="362"/>
      <c r="J2314" s="362"/>
      <c r="K2314" s="559">
        <f t="shared" si="51"/>
        <v>0</v>
      </c>
      <c r="L2314" s="362"/>
      <c r="M2314" s="361"/>
      <c r="N2314" s="363"/>
      <c r="O2314" s="364"/>
      <c r="P2314" s="365"/>
      <c r="Q2314" s="499"/>
      <c r="R2314" s="506"/>
    </row>
    <row r="2315" spans="1:18" x14ac:dyDescent="0.25">
      <c r="A2315" s="97"/>
      <c r="B2315" s="97"/>
      <c r="C2315" s="97"/>
      <c r="D2315" s="101"/>
      <c r="E2315" s="98"/>
      <c r="F2315" s="101"/>
      <c r="G2315" s="101"/>
      <c r="H2315" s="101"/>
      <c r="I2315" s="362"/>
      <c r="J2315" s="362"/>
      <c r="K2315" s="559">
        <f t="shared" si="51"/>
        <v>0</v>
      </c>
      <c r="L2315" s="362"/>
      <c r="M2315" s="361"/>
      <c r="N2315" s="363"/>
      <c r="O2315" s="364"/>
      <c r="P2315" s="365"/>
      <c r="Q2315" s="499"/>
      <c r="R2315" s="506"/>
    </row>
    <row r="2316" spans="1:18" x14ac:dyDescent="0.25">
      <c r="A2316" s="97"/>
      <c r="B2316" s="97"/>
      <c r="C2316" s="97"/>
      <c r="D2316" s="101"/>
      <c r="E2316" s="98"/>
      <c r="F2316" s="101"/>
      <c r="G2316" s="101"/>
      <c r="H2316" s="101"/>
      <c r="I2316" s="362"/>
      <c r="J2316" s="362"/>
      <c r="K2316" s="559">
        <f t="shared" ref="K2316:K2379" si="52">H2316-J2316</f>
        <v>0</v>
      </c>
      <c r="L2316" s="362"/>
      <c r="M2316" s="361"/>
      <c r="N2316" s="363"/>
      <c r="O2316" s="364"/>
      <c r="P2316" s="365"/>
      <c r="Q2316" s="499"/>
      <c r="R2316" s="506"/>
    </row>
    <row r="2317" spans="1:18" x14ac:dyDescent="0.25">
      <c r="A2317" s="97"/>
      <c r="B2317" s="97"/>
      <c r="C2317" s="97"/>
      <c r="D2317" s="101"/>
      <c r="E2317" s="98"/>
      <c r="F2317" s="101"/>
      <c r="G2317" s="101"/>
      <c r="H2317" s="101"/>
      <c r="I2317" s="362"/>
      <c r="J2317" s="362"/>
      <c r="K2317" s="559">
        <f t="shared" si="52"/>
        <v>0</v>
      </c>
      <c r="L2317" s="362"/>
      <c r="M2317" s="361"/>
      <c r="N2317" s="363"/>
      <c r="O2317" s="364"/>
      <c r="P2317" s="365"/>
      <c r="Q2317" s="499"/>
      <c r="R2317" s="506"/>
    </row>
    <row r="2318" spans="1:18" x14ac:dyDescent="0.25">
      <c r="A2318" s="97"/>
      <c r="B2318" s="97"/>
      <c r="C2318" s="97"/>
      <c r="D2318" s="101"/>
      <c r="E2318" s="98"/>
      <c r="F2318" s="101"/>
      <c r="G2318" s="101"/>
      <c r="H2318" s="101"/>
      <c r="I2318" s="362"/>
      <c r="J2318" s="362"/>
      <c r="K2318" s="559">
        <f t="shared" si="52"/>
        <v>0</v>
      </c>
      <c r="L2318" s="362"/>
      <c r="M2318" s="361"/>
      <c r="N2318" s="363"/>
      <c r="O2318" s="364"/>
      <c r="P2318" s="365"/>
      <c r="Q2318" s="499"/>
      <c r="R2318" s="506"/>
    </row>
    <row r="2319" spans="1:18" x14ac:dyDescent="0.25">
      <c r="A2319" s="97"/>
      <c r="B2319" s="97"/>
      <c r="C2319" s="97"/>
      <c r="D2319" s="101"/>
      <c r="E2319" s="98"/>
      <c r="F2319" s="101"/>
      <c r="G2319" s="101"/>
      <c r="H2319" s="101"/>
      <c r="I2319" s="362"/>
      <c r="J2319" s="362"/>
      <c r="K2319" s="559">
        <f t="shared" si="52"/>
        <v>0</v>
      </c>
      <c r="L2319" s="362"/>
      <c r="M2319" s="361"/>
      <c r="N2319" s="363"/>
      <c r="O2319" s="364"/>
      <c r="P2319" s="365"/>
      <c r="Q2319" s="499"/>
      <c r="R2319" s="506"/>
    </row>
    <row r="2320" spans="1:18" x14ac:dyDescent="0.25">
      <c r="A2320" s="97"/>
      <c r="B2320" s="97"/>
      <c r="C2320" s="97"/>
      <c r="D2320" s="101"/>
      <c r="E2320" s="98"/>
      <c r="F2320" s="101"/>
      <c r="G2320" s="101"/>
      <c r="H2320" s="101"/>
      <c r="I2320" s="362"/>
      <c r="J2320" s="362"/>
      <c r="K2320" s="559">
        <f t="shared" si="52"/>
        <v>0</v>
      </c>
      <c r="L2320" s="362"/>
      <c r="M2320" s="361"/>
      <c r="N2320" s="363"/>
      <c r="O2320" s="364"/>
      <c r="P2320" s="365"/>
      <c r="Q2320" s="499"/>
      <c r="R2320" s="506"/>
    </row>
    <row r="2321" spans="1:18" x14ac:dyDescent="0.25">
      <c r="A2321" s="97"/>
      <c r="B2321" s="97"/>
      <c r="C2321" s="97"/>
      <c r="D2321" s="101"/>
      <c r="E2321" s="98"/>
      <c r="F2321" s="101"/>
      <c r="G2321" s="101"/>
      <c r="H2321" s="101"/>
      <c r="I2321" s="362"/>
      <c r="J2321" s="362"/>
      <c r="K2321" s="559">
        <f t="shared" si="52"/>
        <v>0</v>
      </c>
      <c r="L2321" s="362"/>
      <c r="M2321" s="361"/>
      <c r="N2321" s="363"/>
      <c r="O2321" s="364"/>
      <c r="P2321" s="365"/>
      <c r="Q2321" s="499"/>
      <c r="R2321" s="506"/>
    </row>
    <row r="2322" spans="1:18" x14ac:dyDescent="0.25">
      <c r="A2322" s="97"/>
      <c r="B2322" s="97"/>
      <c r="C2322" s="97"/>
      <c r="D2322" s="101"/>
      <c r="E2322" s="98"/>
      <c r="F2322" s="101"/>
      <c r="G2322" s="101"/>
      <c r="H2322" s="101"/>
      <c r="I2322" s="362"/>
      <c r="J2322" s="362"/>
      <c r="K2322" s="559">
        <f t="shared" si="52"/>
        <v>0</v>
      </c>
      <c r="L2322" s="362"/>
      <c r="M2322" s="361"/>
      <c r="N2322" s="363"/>
      <c r="O2322" s="364"/>
      <c r="P2322" s="365"/>
      <c r="Q2322" s="499"/>
      <c r="R2322" s="506"/>
    </row>
    <row r="2323" spans="1:18" x14ac:dyDescent="0.25">
      <c r="A2323" s="97"/>
      <c r="B2323" s="97"/>
      <c r="C2323" s="97"/>
      <c r="D2323" s="101"/>
      <c r="E2323" s="98"/>
      <c r="F2323" s="101"/>
      <c r="G2323" s="101"/>
      <c r="H2323" s="101"/>
      <c r="I2323" s="362"/>
      <c r="J2323" s="362"/>
      <c r="K2323" s="559">
        <f t="shared" si="52"/>
        <v>0</v>
      </c>
      <c r="L2323" s="362"/>
      <c r="M2323" s="361"/>
      <c r="N2323" s="363"/>
      <c r="O2323" s="364"/>
      <c r="P2323" s="365"/>
      <c r="Q2323" s="499"/>
      <c r="R2323" s="506"/>
    </row>
    <row r="2324" spans="1:18" x14ac:dyDescent="0.25">
      <c r="A2324" s="97"/>
      <c r="B2324" s="97"/>
      <c r="C2324" s="97"/>
      <c r="D2324" s="101"/>
      <c r="E2324" s="98"/>
      <c r="F2324" s="101"/>
      <c r="G2324" s="101"/>
      <c r="H2324" s="101"/>
      <c r="I2324" s="362"/>
      <c r="J2324" s="362"/>
      <c r="K2324" s="559">
        <f t="shared" si="52"/>
        <v>0</v>
      </c>
      <c r="L2324" s="362"/>
      <c r="M2324" s="361"/>
      <c r="N2324" s="363"/>
      <c r="O2324" s="364"/>
      <c r="P2324" s="365"/>
      <c r="Q2324" s="499"/>
      <c r="R2324" s="506"/>
    </row>
    <row r="2325" spans="1:18" x14ac:dyDescent="0.25">
      <c r="A2325" s="97"/>
      <c r="B2325" s="97"/>
      <c r="C2325" s="97"/>
      <c r="D2325" s="101"/>
      <c r="E2325" s="98"/>
      <c r="F2325" s="101"/>
      <c r="G2325" s="101"/>
      <c r="H2325" s="101"/>
      <c r="I2325" s="362"/>
      <c r="J2325" s="362"/>
      <c r="K2325" s="559">
        <f t="shared" si="52"/>
        <v>0</v>
      </c>
      <c r="L2325" s="362"/>
      <c r="M2325" s="361"/>
      <c r="N2325" s="363"/>
      <c r="O2325" s="364"/>
      <c r="P2325" s="365"/>
      <c r="Q2325" s="499"/>
      <c r="R2325" s="506"/>
    </row>
    <row r="2326" spans="1:18" x14ac:dyDescent="0.25">
      <c r="A2326" s="97"/>
      <c r="B2326" s="97"/>
      <c r="C2326" s="97"/>
      <c r="D2326" s="101"/>
      <c r="E2326" s="98"/>
      <c r="F2326" s="101"/>
      <c r="G2326" s="101"/>
      <c r="H2326" s="101"/>
      <c r="I2326" s="362"/>
      <c r="J2326" s="362"/>
      <c r="K2326" s="559">
        <f t="shared" si="52"/>
        <v>0</v>
      </c>
      <c r="L2326" s="362"/>
      <c r="M2326" s="361"/>
      <c r="N2326" s="363"/>
      <c r="O2326" s="364"/>
      <c r="P2326" s="365"/>
      <c r="Q2326" s="499"/>
      <c r="R2326" s="506"/>
    </row>
    <row r="2327" spans="1:18" x14ac:dyDescent="0.25">
      <c r="A2327" s="97"/>
      <c r="B2327" s="97"/>
      <c r="C2327" s="97"/>
      <c r="D2327" s="101"/>
      <c r="E2327" s="98"/>
      <c r="F2327" s="101"/>
      <c r="G2327" s="101"/>
      <c r="H2327" s="101"/>
      <c r="I2327" s="362"/>
      <c r="J2327" s="362"/>
      <c r="K2327" s="559">
        <f t="shared" si="52"/>
        <v>0</v>
      </c>
      <c r="L2327" s="362"/>
      <c r="M2327" s="361"/>
      <c r="N2327" s="363"/>
      <c r="O2327" s="364"/>
      <c r="P2327" s="365"/>
      <c r="Q2327" s="499"/>
      <c r="R2327" s="506"/>
    </row>
    <row r="2328" spans="1:18" x14ac:dyDescent="0.25">
      <c r="A2328" s="97"/>
      <c r="B2328" s="97"/>
      <c r="C2328" s="97"/>
      <c r="D2328" s="101"/>
      <c r="E2328" s="98"/>
      <c r="F2328" s="101"/>
      <c r="G2328" s="101"/>
      <c r="H2328" s="101"/>
      <c r="I2328" s="362"/>
      <c r="J2328" s="362"/>
      <c r="K2328" s="559">
        <f t="shared" si="52"/>
        <v>0</v>
      </c>
      <c r="L2328" s="362"/>
      <c r="M2328" s="361"/>
      <c r="N2328" s="363"/>
      <c r="O2328" s="364"/>
      <c r="P2328" s="365"/>
      <c r="Q2328" s="499"/>
      <c r="R2328" s="506"/>
    </row>
    <row r="2329" spans="1:18" x14ac:dyDescent="0.25">
      <c r="A2329" s="97"/>
      <c r="B2329" s="97"/>
      <c r="C2329" s="97"/>
      <c r="D2329" s="101"/>
      <c r="E2329" s="98"/>
      <c r="F2329" s="101"/>
      <c r="G2329" s="101"/>
      <c r="H2329" s="101"/>
      <c r="I2329" s="362"/>
      <c r="J2329" s="362"/>
      <c r="K2329" s="559">
        <f t="shared" si="52"/>
        <v>0</v>
      </c>
      <c r="L2329" s="362"/>
      <c r="M2329" s="361"/>
      <c r="N2329" s="363"/>
      <c r="O2329" s="364"/>
      <c r="P2329" s="365"/>
      <c r="Q2329" s="499"/>
      <c r="R2329" s="506"/>
    </row>
    <row r="2330" spans="1:18" x14ac:dyDescent="0.25">
      <c r="A2330" s="97"/>
      <c r="B2330" s="97"/>
      <c r="C2330" s="97"/>
      <c r="D2330" s="101"/>
      <c r="E2330" s="98"/>
      <c r="F2330" s="101"/>
      <c r="G2330" s="101"/>
      <c r="H2330" s="101"/>
      <c r="I2330" s="362"/>
      <c r="J2330" s="362"/>
      <c r="K2330" s="559">
        <f t="shared" si="52"/>
        <v>0</v>
      </c>
      <c r="L2330" s="362"/>
      <c r="M2330" s="361"/>
      <c r="N2330" s="363"/>
      <c r="O2330" s="364"/>
      <c r="P2330" s="365"/>
      <c r="Q2330" s="499"/>
      <c r="R2330" s="506"/>
    </row>
    <row r="2331" spans="1:18" x14ac:dyDescent="0.25">
      <c r="A2331" s="97"/>
      <c r="B2331" s="97"/>
      <c r="C2331" s="97"/>
      <c r="D2331" s="101"/>
      <c r="E2331" s="98"/>
      <c r="F2331" s="101"/>
      <c r="G2331" s="101"/>
      <c r="H2331" s="101"/>
      <c r="I2331" s="362"/>
      <c r="J2331" s="362"/>
      <c r="K2331" s="559">
        <f t="shared" si="52"/>
        <v>0</v>
      </c>
      <c r="L2331" s="362"/>
      <c r="M2331" s="361"/>
      <c r="N2331" s="363"/>
      <c r="O2331" s="364"/>
      <c r="P2331" s="365"/>
      <c r="Q2331" s="499"/>
      <c r="R2331" s="506"/>
    </row>
    <row r="2332" spans="1:18" x14ac:dyDescent="0.25">
      <c r="A2332" s="97"/>
      <c r="B2332" s="97"/>
      <c r="C2332" s="97"/>
      <c r="D2332" s="101"/>
      <c r="E2332" s="98"/>
      <c r="F2332" s="101"/>
      <c r="G2332" s="101"/>
      <c r="H2332" s="101"/>
      <c r="I2332" s="362"/>
      <c r="J2332" s="362"/>
      <c r="K2332" s="559">
        <f t="shared" si="52"/>
        <v>0</v>
      </c>
      <c r="L2332" s="362"/>
      <c r="M2332" s="361"/>
      <c r="N2332" s="363"/>
      <c r="O2332" s="364"/>
      <c r="P2332" s="365"/>
      <c r="Q2332" s="499"/>
      <c r="R2332" s="506"/>
    </row>
    <row r="2333" spans="1:18" x14ac:dyDescent="0.25">
      <c r="A2333" s="97"/>
      <c r="B2333" s="97"/>
      <c r="C2333" s="97"/>
      <c r="D2333" s="101"/>
      <c r="E2333" s="98"/>
      <c r="F2333" s="101"/>
      <c r="G2333" s="101"/>
      <c r="H2333" s="101"/>
      <c r="I2333" s="362"/>
      <c r="J2333" s="362"/>
      <c r="K2333" s="559">
        <f t="shared" si="52"/>
        <v>0</v>
      </c>
      <c r="L2333" s="362"/>
      <c r="M2333" s="361"/>
      <c r="N2333" s="363"/>
      <c r="O2333" s="364"/>
      <c r="P2333" s="365"/>
      <c r="Q2333" s="499"/>
      <c r="R2333" s="506"/>
    </row>
    <row r="2334" spans="1:18" x14ac:dyDescent="0.25">
      <c r="A2334" s="97"/>
      <c r="B2334" s="97"/>
      <c r="C2334" s="97"/>
      <c r="D2334" s="101"/>
      <c r="E2334" s="98"/>
      <c r="F2334" s="101"/>
      <c r="G2334" s="101"/>
      <c r="H2334" s="101"/>
      <c r="I2334" s="362"/>
      <c r="J2334" s="362"/>
      <c r="K2334" s="559">
        <f t="shared" si="52"/>
        <v>0</v>
      </c>
      <c r="L2334" s="362"/>
      <c r="M2334" s="361"/>
      <c r="N2334" s="363"/>
      <c r="O2334" s="364"/>
      <c r="P2334" s="365"/>
      <c r="Q2334" s="499"/>
      <c r="R2334" s="506"/>
    </row>
    <row r="2335" spans="1:18" x14ac:dyDescent="0.25">
      <c r="A2335" s="97"/>
      <c r="B2335" s="97"/>
      <c r="C2335" s="97"/>
      <c r="D2335" s="101"/>
      <c r="E2335" s="98"/>
      <c r="F2335" s="101"/>
      <c r="G2335" s="101"/>
      <c r="H2335" s="101"/>
      <c r="I2335" s="362"/>
      <c r="J2335" s="362"/>
      <c r="K2335" s="559">
        <f t="shared" si="52"/>
        <v>0</v>
      </c>
      <c r="L2335" s="362"/>
      <c r="M2335" s="361"/>
      <c r="N2335" s="363"/>
      <c r="O2335" s="364"/>
      <c r="P2335" s="365"/>
      <c r="Q2335" s="499"/>
      <c r="R2335" s="506"/>
    </row>
    <row r="2336" spans="1:18" x14ac:dyDescent="0.25">
      <c r="A2336" s="97"/>
      <c r="B2336" s="97"/>
      <c r="C2336" s="97"/>
      <c r="D2336" s="101"/>
      <c r="E2336" s="98"/>
      <c r="F2336" s="101"/>
      <c r="G2336" s="101"/>
      <c r="H2336" s="101"/>
      <c r="I2336" s="362"/>
      <c r="J2336" s="362"/>
      <c r="K2336" s="559">
        <f t="shared" si="52"/>
        <v>0</v>
      </c>
      <c r="L2336" s="362"/>
      <c r="M2336" s="361"/>
      <c r="N2336" s="363"/>
      <c r="O2336" s="364"/>
      <c r="P2336" s="365"/>
      <c r="Q2336" s="499"/>
      <c r="R2336" s="506"/>
    </row>
    <row r="2337" spans="1:18" x14ac:dyDescent="0.25">
      <c r="A2337" s="97"/>
      <c r="B2337" s="97"/>
      <c r="C2337" s="97"/>
      <c r="D2337" s="101"/>
      <c r="E2337" s="98"/>
      <c r="F2337" s="101"/>
      <c r="G2337" s="101"/>
      <c r="H2337" s="101"/>
      <c r="I2337" s="362"/>
      <c r="J2337" s="362"/>
      <c r="K2337" s="559">
        <f t="shared" si="52"/>
        <v>0</v>
      </c>
      <c r="L2337" s="362"/>
      <c r="M2337" s="361"/>
      <c r="N2337" s="363"/>
      <c r="O2337" s="364"/>
      <c r="P2337" s="365"/>
      <c r="Q2337" s="499"/>
      <c r="R2337" s="506"/>
    </row>
    <row r="2338" spans="1:18" x14ac:dyDescent="0.25">
      <c r="A2338" s="97"/>
      <c r="B2338" s="97"/>
      <c r="C2338" s="97"/>
      <c r="D2338" s="101"/>
      <c r="E2338" s="98"/>
      <c r="F2338" s="101"/>
      <c r="G2338" s="101"/>
      <c r="H2338" s="101"/>
      <c r="I2338" s="362"/>
      <c r="J2338" s="362"/>
      <c r="K2338" s="559">
        <f t="shared" si="52"/>
        <v>0</v>
      </c>
      <c r="L2338" s="362"/>
      <c r="M2338" s="361"/>
      <c r="N2338" s="363"/>
      <c r="O2338" s="364"/>
      <c r="P2338" s="365"/>
      <c r="Q2338" s="499"/>
      <c r="R2338" s="506"/>
    </row>
    <row r="2339" spans="1:18" x14ac:dyDescent="0.25">
      <c r="A2339" s="97"/>
      <c r="B2339" s="97"/>
      <c r="C2339" s="97"/>
      <c r="D2339" s="101"/>
      <c r="E2339" s="98"/>
      <c r="F2339" s="101"/>
      <c r="G2339" s="101"/>
      <c r="H2339" s="101"/>
      <c r="I2339" s="362"/>
      <c r="J2339" s="362"/>
      <c r="K2339" s="559">
        <f t="shared" si="52"/>
        <v>0</v>
      </c>
      <c r="L2339" s="362"/>
      <c r="M2339" s="361"/>
      <c r="N2339" s="363"/>
      <c r="O2339" s="364"/>
      <c r="P2339" s="365"/>
      <c r="Q2339" s="499"/>
      <c r="R2339" s="506"/>
    </row>
    <row r="2340" spans="1:18" x14ac:dyDescent="0.25">
      <c r="A2340" s="97"/>
      <c r="B2340" s="97"/>
      <c r="C2340" s="97"/>
      <c r="D2340" s="101"/>
      <c r="E2340" s="98"/>
      <c r="F2340" s="101"/>
      <c r="G2340" s="101"/>
      <c r="H2340" s="101"/>
      <c r="I2340" s="362"/>
      <c r="J2340" s="362"/>
      <c r="K2340" s="559">
        <f t="shared" si="52"/>
        <v>0</v>
      </c>
      <c r="L2340" s="362"/>
      <c r="M2340" s="361"/>
      <c r="N2340" s="363"/>
      <c r="O2340" s="364"/>
      <c r="P2340" s="365"/>
      <c r="Q2340" s="499"/>
      <c r="R2340" s="506"/>
    </row>
    <row r="2341" spans="1:18" x14ac:dyDescent="0.25">
      <c r="A2341" s="97"/>
      <c r="B2341" s="97"/>
      <c r="C2341" s="97"/>
      <c r="D2341" s="101"/>
      <c r="E2341" s="98"/>
      <c r="F2341" s="101"/>
      <c r="G2341" s="101"/>
      <c r="H2341" s="101"/>
      <c r="I2341" s="362"/>
      <c r="J2341" s="362"/>
      <c r="K2341" s="559">
        <f t="shared" si="52"/>
        <v>0</v>
      </c>
      <c r="L2341" s="362"/>
      <c r="M2341" s="361"/>
      <c r="N2341" s="363"/>
      <c r="O2341" s="364"/>
      <c r="P2341" s="365"/>
      <c r="Q2341" s="499"/>
      <c r="R2341" s="506"/>
    </row>
    <row r="2342" spans="1:18" x14ac:dyDescent="0.25">
      <c r="A2342" s="97"/>
      <c r="B2342" s="97"/>
      <c r="C2342" s="97"/>
      <c r="D2342" s="101"/>
      <c r="E2342" s="98"/>
      <c r="F2342" s="101"/>
      <c r="G2342" s="101"/>
      <c r="H2342" s="101"/>
      <c r="I2342" s="362"/>
      <c r="J2342" s="362"/>
      <c r="K2342" s="559">
        <f t="shared" si="52"/>
        <v>0</v>
      </c>
      <c r="L2342" s="362"/>
      <c r="M2342" s="361"/>
      <c r="N2342" s="363"/>
      <c r="O2342" s="364"/>
      <c r="P2342" s="365"/>
      <c r="Q2342" s="499"/>
      <c r="R2342" s="506"/>
    </row>
    <row r="2343" spans="1:18" x14ac:dyDescent="0.25">
      <c r="A2343" s="97"/>
      <c r="B2343" s="97"/>
      <c r="C2343" s="97"/>
      <c r="D2343" s="101"/>
      <c r="E2343" s="98"/>
      <c r="F2343" s="101"/>
      <c r="G2343" s="101"/>
      <c r="H2343" s="101"/>
      <c r="I2343" s="362"/>
      <c r="J2343" s="362"/>
      <c r="K2343" s="559">
        <f t="shared" si="52"/>
        <v>0</v>
      </c>
      <c r="L2343" s="362"/>
      <c r="M2343" s="361"/>
      <c r="N2343" s="363"/>
      <c r="O2343" s="364"/>
      <c r="P2343" s="365"/>
      <c r="Q2343" s="499"/>
      <c r="R2343" s="506"/>
    </row>
    <row r="2344" spans="1:18" x14ac:dyDescent="0.25">
      <c r="A2344" s="97"/>
      <c r="B2344" s="97"/>
      <c r="C2344" s="97"/>
      <c r="D2344" s="101"/>
      <c r="E2344" s="98"/>
      <c r="F2344" s="101"/>
      <c r="G2344" s="101"/>
      <c r="H2344" s="101"/>
      <c r="I2344" s="362"/>
      <c r="J2344" s="362"/>
      <c r="K2344" s="559">
        <f t="shared" si="52"/>
        <v>0</v>
      </c>
      <c r="L2344" s="362"/>
      <c r="M2344" s="361"/>
      <c r="N2344" s="363"/>
      <c r="O2344" s="364"/>
      <c r="P2344" s="365"/>
      <c r="Q2344" s="499"/>
      <c r="R2344" s="506"/>
    </row>
    <row r="2345" spans="1:18" x14ac:dyDescent="0.25">
      <c r="A2345" s="97"/>
      <c r="B2345" s="97"/>
      <c r="C2345" s="97"/>
      <c r="D2345" s="101"/>
      <c r="E2345" s="98"/>
      <c r="F2345" s="101"/>
      <c r="G2345" s="101"/>
      <c r="H2345" s="101"/>
      <c r="I2345" s="362"/>
      <c r="J2345" s="362"/>
      <c r="K2345" s="559">
        <f t="shared" si="52"/>
        <v>0</v>
      </c>
      <c r="L2345" s="362"/>
      <c r="M2345" s="361"/>
      <c r="N2345" s="363"/>
      <c r="O2345" s="364"/>
      <c r="P2345" s="365"/>
      <c r="Q2345" s="499"/>
      <c r="R2345" s="506"/>
    </row>
    <row r="2346" spans="1:18" x14ac:dyDescent="0.25">
      <c r="A2346" s="97"/>
      <c r="B2346" s="97"/>
      <c r="C2346" s="97"/>
      <c r="D2346" s="101"/>
      <c r="E2346" s="98"/>
      <c r="F2346" s="101"/>
      <c r="G2346" s="101"/>
      <c r="H2346" s="101"/>
      <c r="I2346" s="362"/>
      <c r="J2346" s="362"/>
      <c r="K2346" s="559">
        <f t="shared" si="52"/>
        <v>0</v>
      </c>
      <c r="L2346" s="362"/>
      <c r="M2346" s="361"/>
      <c r="N2346" s="363"/>
      <c r="O2346" s="364"/>
      <c r="P2346" s="365"/>
      <c r="Q2346" s="499"/>
      <c r="R2346" s="506"/>
    </row>
    <row r="2347" spans="1:18" x14ac:dyDescent="0.25">
      <c r="A2347" s="97"/>
      <c r="B2347" s="97"/>
      <c r="C2347" s="97"/>
      <c r="D2347" s="101"/>
      <c r="E2347" s="98"/>
      <c r="F2347" s="101"/>
      <c r="G2347" s="101"/>
      <c r="H2347" s="101"/>
      <c r="I2347" s="362"/>
      <c r="J2347" s="362"/>
      <c r="K2347" s="559">
        <f t="shared" si="52"/>
        <v>0</v>
      </c>
      <c r="L2347" s="362"/>
      <c r="M2347" s="361"/>
      <c r="N2347" s="363"/>
      <c r="O2347" s="364"/>
      <c r="P2347" s="365"/>
      <c r="Q2347" s="499"/>
      <c r="R2347" s="506"/>
    </row>
    <row r="2348" spans="1:18" x14ac:dyDescent="0.25">
      <c r="A2348" s="97"/>
      <c r="B2348" s="97"/>
      <c r="C2348" s="97"/>
      <c r="D2348" s="101"/>
      <c r="E2348" s="98"/>
      <c r="F2348" s="101"/>
      <c r="G2348" s="101"/>
      <c r="H2348" s="101"/>
      <c r="I2348" s="362"/>
      <c r="J2348" s="362"/>
      <c r="K2348" s="559">
        <f t="shared" si="52"/>
        <v>0</v>
      </c>
      <c r="L2348" s="362"/>
      <c r="M2348" s="361"/>
      <c r="N2348" s="363"/>
      <c r="O2348" s="364"/>
      <c r="P2348" s="365"/>
      <c r="Q2348" s="499"/>
      <c r="R2348" s="506"/>
    </row>
    <row r="2349" spans="1:18" x14ac:dyDescent="0.25">
      <c r="A2349" s="97"/>
      <c r="B2349" s="97"/>
      <c r="C2349" s="97"/>
      <c r="D2349" s="101"/>
      <c r="E2349" s="98"/>
      <c r="F2349" s="101"/>
      <c r="G2349" s="101"/>
      <c r="H2349" s="101"/>
      <c r="I2349" s="362"/>
      <c r="J2349" s="362"/>
      <c r="K2349" s="559">
        <f t="shared" si="52"/>
        <v>0</v>
      </c>
      <c r="L2349" s="362"/>
      <c r="M2349" s="361"/>
      <c r="N2349" s="363"/>
      <c r="O2349" s="364"/>
      <c r="P2349" s="365"/>
      <c r="Q2349" s="499"/>
      <c r="R2349" s="506"/>
    </row>
    <row r="2350" spans="1:18" x14ac:dyDescent="0.25">
      <c r="A2350" s="97"/>
      <c r="B2350" s="97"/>
      <c r="C2350" s="97"/>
      <c r="D2350" s="101"/>
      <c r="E2350" s="98"/>
      <c r="F2350" s="101"/>
      <c r="G2350" s="101"/>
      <c r="H2350" s="101"/>
      <c r="I2350" s="362"/>
      <c r="J2350" s="362"/>
      <c r="K2350" s="559">
        <f t="shared" si="52"/>
        <v>0</v>
      </c>
      <c r="L2350" s="362"/>
      <c r="M2350" s="361"/>
      <c r="N2350" s="363"/>
      <c r="O2350" s="364"/>
      <c r="P2350" s="365"/>
      <c r="Q2350" s="499"/>
      <c r="R2350" s="506"/>
    </row>
    <row r="2351" spans="1:18" x14ac:dyDescent="0.25">
      <c r="A2351" s="97"/>
      <c r="B2351" s="97"/>
      <c r="C2351" s="97"/>
      <c r="D2351" s="101"/>
      <c r="E2351" s="98"/>
      <c r="F2351" s="101"/>
      <c r="G2351" s="101"/>
      <c r="H2351" s="101"/>
      <c r="I2351" s="362"/>
      <c r="J2351" s="362"/>
      <c r="K2351" s="559">
        <f t="shared" si="52"/>
        <v>0</v>
      </c>
      <c r="L2351" s="362"/>
      <c r="M2351" s="361"/>
      <c r="N2351" s="363"/>
      <c r="O2351" s="364"/>
      <c r="P2351" s="365"/>
      <c r="Q2351" s="499"/>
      <c r="R2351" s="506"/>
    </row>
    <row r="2352" spans="1:18" x14ac:dyDescent="0.25">
      <c r="A2352" s="97"/>
      <c r="B2352" s="97"/>
      <c r="C2352" s="97"/>
      <c r="D2352" s="101"/>
      <c r="E2352" s="98"/>
      <c r="F2352" s="101"/>
      <c r="G2352" s="101"/>
      <c r="H2352" s="101"/>
      <c r="I2352" s="362"/>
      <c r="J2352" s="362"/>
      <c r="K2352" s="559">
        <f t="shared" si="52"/>
        <v>0</v>
      </c>
      <c r="L2352" s="362"/>
      <c r="M2352" s="361"/>
      <c r="N2352" s="363"/>
      <c r="O2352" s="364"/>
      <c r="P2352" s="365"/>
      <c r="Q2352" s="499"/>
      <c r="R2352" s="506"/>
    </row>
    <row r="2353" spans="1:18" x14ac:dyDescent="0.25">
      <c r="A2353" s="97"/>
      <c r="B2353" s="97"/>
      <c r="C2353" s="97"/>
      <c r="D2353" s="101"/>
      <c r="E2353" s="98"/>
      <c r="F2353" s="101"/>
      <c r="G2353" s="101"/>
      <c r="H2353" s="101"/>
      <c r="I2353" s="362"/>
      <c r="J2353" s="362"/>
      <c r="K2353" s="559">
        <f t="shared" si="52"/>
        <v>0</v>
      </c>
      <c r="L2353" s="362"/>
      <c r="M2353" s="361"/>
      <c r="N2353" s="363"/>
      <c r="O2353" s="364"/>
      <c r="P2353" s="365"/>
      <c r="Q2353" s="499"/>
      <c r="R2353" s="506"/>
    </row>
    <row r="2354" spans="1:18" x14ac:dyDescent="0.25">
      <c r="A2354" s="97"/>
      <c r="B2354" s="97"/>
      <c r="C2354" s="97"/>
      <c r="D2354" s="101"/>
      <c r="E2354" s="98"/>
      <c r="F2354" s="101"/>
      <c r="G2354" s="101"/>
      <c r="H2354" s="101"/>
      <c r="I2354" s="362"/>
      <c r="J2354" s="362"/>
      <c r="K2354" s="559">
        <f t="shared" si="52"/>
        <v>0</v>
      </c>
      <c r="L2354" s="362"/>
      <c r="M2354" s="361"/>
      <c r="N2354" s="363"/>
      <c r="O2354" s="364"/>
      <c r="P2354" s="365"/>
      <c r="Q2354" s="499"/>
      <c r="R2354" s="506"/>
    </row>
    <row r="2355" spans="1:18" x14ac:dyDescent="0.25">
      <c r="A2355" s="97"/>
      <c r="B2355" s="97"/>
      <c r="C2355" s="97"/>
      <c r="D2355" s="101"/>
      <c r="E2355" s="98"/>
      <c r="F2355" s="101"/>
      <c r="G2355" s="101"/>
      <c r="H2355" s="101"/>
      <c r="I2355" s="362"/>
      <c r="J2355" s="362"/>
      <c r="K2355" s="559">
        <f t="shared" si="52"/>
        <v>0</v>
      </c>
      <c r="L2355" s="362"/>
      <c r="M2355" s="361"/>
      <c r="N2355" s="363"/>
      <c r="O2355" s="364"/>
      <c r="P2355" s="365"/>
      <c r="Q2355" s="499"/>
      <c r="R2355" s="506"/>
    </row>
    <row r="2356" spans="1:18" x14ac:dyDescent="0.25">
      <c r="A2356" s="97"/>
      <c r="B2356" s="97"/>
      <c r="C2356" s="97"/>
      <c r="D2356" s="101"/>
      <c r="E2356" s="98"/>
      <c r="F2356" s="101"/>
      <c r="G2356" s="101"/>
      <c r="H2356" s="101"/>
      <c r="I2356" s="362"/>
      <c r="J2356" s="362"/>
      <c r="K2356" s="559">
        <f t="shared" si="52"/>
        <v>0</v>
      </c>
      <c r="L2356" s="362"/>
      <c r="M2356" s="361"/>
      <c r="N2356" s="363"/>
      <c r="O2356" s="364"/>
      <c r="P2356" s="365"/>
      <c r="Q2356" s="499"/>
      <c r="R2356" s="506"/>
    </row>
    <row r="2357" spans="1:18" x14ac:dyDescent="0.25">
      <c r="A2357" s="97"/>
      <c r="B2357" s="97"/>
      <c r="C2357" s="97"/>
      <c r="D2357" s="101"/>
      <c r="E2357" s="98"/>
      <c r="F2357" s="101"/>
      <c r="G2357" s="101"/>
      <c r="H2357" s="101"/>
      <c r="I2357" s="362"/>
      <c r="J2357" s="362"/>
      <c r="K2357" s="559">
        <f t="shared" si="52"/>
        <v>0</v>
      </c>
      <c r="L2357" s="362"/>
      <c r="M2357" s="361"/>
      <c r="N2357" s="363"/>
      <c r="O2357" s="364"/>
      <c r="P2357" s="365"/>
      <c r="Q2357" s="499"/>
      <c r="R2357" s="506"/>
    </row>
    <row r="2358" spans="1:18" x14ac:dyDescent="0.25">
      <c r="A2358" s="97"/>
      <c r="B2358" s="97"/>
      <c r="C2358" s="97"/>
      <c r="D2358" s="101"/>
      <c r="E2358" s="98"/>
      <c r="F2358" s="101"/>
      <c r="G2358" s="101"/>
      <c r="H2358" s="101"/>
      <c r="I2358" s="362"/>
      <c r="J2358" s="362"/>
      <c r="K2358" s="559">
        <f t="shared" si="52"/>
        <v>0</v>
      </c>
      <c r="L2358" s="362"/>
      <c r="M2358" s="361"/>
      <c r="N2358" s="363"/>
      <c r="O2358" s="364"/>
      <c r="P2358" s="365"/>
      <c r="Q2358" s="499"/>
      <c r="R2358" s="506"/>
    </row>
    <row r="2359" spans="1:18" x14ac:dyDescent="0.25">
      <c r="A2359" s="97"/>
      <c r="B2359" s="97"/>
      <c r="C2359" s="97"/>
      <c r="D2359" s="101"/>
      <c r="E2359" s="98"/>
      <c r="F2359" s="101"/>
      <c r="G2359" s="101"/>
      <c r="H2359" s="101"/>
      <c r="I2359" s="362"/>
      <c r="J2359" s="362"/>
      <c r="K2359" s="559">
        <f t="shared" si="52"/>
        <v>0</v>
      </c>
      <c r="L2359" s="362"/>
      <c r="M2359" s="361"/>
      <c r="N2359" s="363"/>
      <c r="O2359" s="364"/>
      <c r="P2359" s="365"/>
      <c r="Q2359" s="499"/>
      <c r="R2359" s="506"/>
    </row>
    <row r="2360" spans="1:18" x14ac:dyDescent="0.25">
      <c r="A2360" s="97"/>
      <c r="B2360" s="97"/>
      <c r="C2360" s="97"/>
      <c r="D2360" s="101"/>
      <c r="E2360" s="98"/>
      <c r="F2360" s="101"/>
      <c r="G2360" s="101"/>
      <c r="H2360" s="101"/>
      <c r="I2360" s="362"/>
      <c r="J2360" s="362"/>
      <c r="K2360" s="559">
        <f t="shared" si="52"/>
        <v>0</v>
      </c>
      <c r="L2360" s="362"/>
      <c r="M2360" s="361"/>
      <c r="N2360" s="363"/>
      <c r="O2360" s="364"/>
      <c r="P2360" s="365"/>
      <c r="Q2360" s="499"/>
      <c r="R2360" s="506"/>
    </row>
    <row r="2361" spans="1:18" x14ac:dyDescent="0.25">
      <c r="A2361" s="97"/>
      <c r="B2361" s="97"/>
      <c r="C2361" s="97"/>
      <c r="D2361" s="101"/>
      <c r="E2361" s="98"/>
      <c r="F2361" s="101"/>
      <c r="G2361" s="101"/>
      <c r="H2361" s="101"/>
      <c r="I2361" s="362"/>
      <c r="J2361" s="362"/>
      <c r="K2361" s="559">
        <f t="shared" si="52"/>
        <v>0</v>
      </c>
      <c r="L2361" s="362"/>
      <c r="M2361" s="361"/>
      <c r="N2361" s="363"/>
      <c r="O2361" s="364"/>
      <c r="P2361" s="365"/>
      <c r="Q2361" s="499"/>
      <c r="R2361" s="506"/>
    </row>
    <row r="2362" spans="1:18" x14ac:dyDescent="0.25">
      <c r="A2362" s="97"/>
      <c r="B2362" s="97"/>
      <c r="C2362" s="97"/>
      <c r="D2362" s="101"/>
      <c r="E2362" s="98"/>
      <c r="F2362" s="101"/>
      <c r="G2362" s="101"/>
      <c r="H2362" s="101"/>
      <c r="I2362" s="362"/>
      <c r="J2362" s="362"/>
      <c r="K2362" s="559">
        <f t="shared" si="52"/>
        <v>0</v>
      </c>
      <c r="L2362" s="362"/>
      <c r="M2362" s="361"/>
      <c r="N2362" s="363"/>
      <c r="O2362" s="364"/>
      <c r="P2362" s="365"/>
      <c r="Q2362" s="499"/>
      <c r="R2362" s="506"/>
    </row>
    <row r="2363" spans="1:18" x14ac:dyDescent="0.25">
      <c r="A2363" s="97"/>
      <c r="B2363" s="97"/>
      <c r="C2363" s="97"/>
      <c r="D2363" s="101"/>
      <c r="E2363" s="98"/>
      <c r="F2363" s="101"/>
      <c r="G2363" s="101"/>
      <c r="H2363" s="101"/>
      <c r="I2363" s="362"/>
      <c r="J2363" s="362"/>
      <c r="K2363" s="559">
        <f t="shared" si="52"/>
        <v>0</v>
      </c>
      <c r="L2363" s="362"/>
      <c r="M2363" s="361"/>
      <c r="N2363" s="363"/>
      <c r="O2363" s="364"/>
      <c r="P2363" s="365"/>
      <c r="Q2363" s="499"/>
      <c r="R2363" s="506"/>
    </row>
    <row r="2364" spans="1:18" x14ac:dyDescent="0.25">
      <c r="A2364" s="97"/>
      <c r="B2364" s="97"/>
      <c r="C2364" s="97"/>
      <c r="D2364" s="101"/>
      <c r="E2364" s="98"/>
      <c r="F2364" s="101"/>
      <c r="G2364" s="101"/>
      <c r="H2364" s="101"/>
      <c r="I2364" s="362"/>
      <c r="J2364" s="362"/>
      <c r="K2364" s="559">
        <f t="shared" si="52"/>
        <v>0</v>
      </c>
      <c r="L2364" s="362"/>
      <c r="M2364" s="361"/>
      <c r="N2364" s="363"/>
      <c r="O2364" s="364"/>
      <c r="P2364" s="365"/>
      <c r="Q2364" s="499"/>
      <c r="R2364" s="506"/>
    </row>
    <row r="2365" spans="1:18" x14ac:dyDescent="0.25">
      <c r="A2365" s="97"/>
      <c r="B2365" s="97"/>
      <c r="C2365" s="97"/>
      <c r="D2365" s="101"/>
      <c r="E2365" s="98"/>
      <c r="F2365" s="101"/>
      <c r="G2365" s="101"/>
      <c r="H2365" s="101"/>
      <c r="I2365" s="362"/>
      <c r="J2365" s="362"/>
      <c r="K2365" s="559">
        <f t="shared" si="52"/>
        <v>0</v>
      </c>
      <c r="L2365" s="362"/>
      <c r="M2365" s="361"/>
      <c r="N2365" s="363"/>
      <c r="O2365" s="364"/>
      <c r="P2365" s="365"/>
      <c r="Q2365" s="499"/>
      <c r="R2365" s="506"/>
    </row>
    <row r="2366" spans="1:18" x14ac:dyDescent="0.25">
      <c r="A2366" s="97"/>
      <c r="B2366" s="97"/>
      <c r="C2366" s="97"/>
      <c r="D2366" s="101"/>
      <c r="E2366" s="98"/>
      <c r="F2366" s="101"/>
      <c r="G2366" s="101"/>
      <c r="H2366" s="101"/>
      <c r="I2366" s="362"/>
      <c r="J2366" s="362"/>
      <c r="K2366" s="559">
        <f t="shared" si="52"/>
        <v>0</v>
      </c>
      <c r="L2366" s="362"/>
      <c r="M2366" s="361"/>
      <c r="N2366" s="363"/>
      <c r="O2366" s="364"/>
      <c r="P2366" s="365"/>
      <c r="Q2366" s="499"/>
      <c r="R2366" s="506"/>
    </row>
    <row r="2367" spans="1:18" x14ac:dyDescent="0.25">
      <c r="A2367" s="97"/>
      <c r="B2367" s="97"/>
      <c r="C2367" s="97"/>
      <c r="D2367" s="101"/>
      <c r="E2367" s="98"/>
      <c r="F2367" s="101"/>
      <c r="G2367" s="101"/>
      <c r="H2367" s="101"/>
      <c r="I2367" s="362"/>
      <c r="J2367" s="362"/>
      <c r="K2367" s="559">
        <f t="shared" si="52"/>
        <v>0</v>
      </c>
      <c r="L2367" s="362"/>
      <c r="M2367" s="361"/>
      <c r="N2367" s="363"/>
      <c r="O2367" s="364"/>
      <c r="P2367" s="365"/>
      <c r="Q2367" s="499"/>
      <c r="R2367" s="506"/>
    </row>
    <row r="2368" spans="1:18" x14ac:dyDescent="0.25">
      <c r="A2368" s="97"/>
      <c r="B2368" s="97"/>
      <c r="C2368" s="97"/>
      <c r="D2368" s="101"/>
      <c r="E2368" s="98"/>
      <c r="F2368" s="101"/>
      <c r="G2368" s="101"/>
      <c r="H2368" s="101"/>
      <c r="I2368" s="362"/>
      <c r="J2368" s="362"/>
      <c r="K2368" s="559">
        <f t="shared" si="52"/>
        <v>0</v>
      </c>
      <c r="L2368" s="362"/>
      <c r="M2368" s="361"/>
      <c r="N2368" s="363"/>
      <c r="O2368" s="364"/>
      <c r="P2368" s="365"/>
      <c r="Q2368" s="499"/>
      <c r="R2368" s="506"/>
    </row>
    <row r="2369" spans="1:18" x14ac:dyDescent="0.25">
      <c r="A2369" s="97"/>
      <c r="B2369" s="97"/>
      <c r="C2369" s="97"/>
      <c r="D2369" s="101"/>
      <c r="E2369" s="98"/>
      <c r="F2369" s="101"/>
      <c r="G2369" s="101"/>
      <c r="H2369" s="101"/>
      <c r="I2369" s="362"/>
      <c r="J2369" s="362"/>
      <c r="K2369" s="559">
        <f t="shared" si="52"/>
        <v>0</v>
      </c>
      <c r="L2369" s="362"/>
      <c r="M2369" s="361"/>
      <c r="N2369" s="363"/>
      <c r="O2369" s="364"/>
      <c r="P2369" s="365"/>
      <c r="Q2369" s="499"/>
      <c r="R2369" s="506"/>
    </row>
    <row r="2370" spans="1:18" x14ac:dyDescent="0.25">
      <c r="A2370" s="97"/>
      <c r="B2370" s="97"/>
      <c r="C2370" s="97"/>
      <c r="D2370" s="101"/>
      <c r="E2370" s="98"/>
      <c r="F2370" s="101"/>
      <c r="G2370" s="101"/>
      <c r="H2370" s="101"/>
      <c r="I2370" s="362"/>
      <c r="J2370" s="362"/>
      <c r="K2370" s="559">
        <f t="shared" si="52"/>
        <v>0</v>
      </c>
      <c r="L2370" s="362"/>
      <c r="M2370" s="361"/>
      <c r="N2370" s="363"/>
      <c r="O2370" s="364"/>
      <c r="P2370" s="365"/>
      <c r="Q2370" s="499"/>
      <c r="R2370" s="506"/>
    </row>
    <row r="2371" spans="1:18" x14ac:dyDescent="0.25">
      <c r="A2371" s="97"/>
      <c r="B2371" s="97"/>
      <c r="C2371" s="97"/>
      <c r="D2371" s="101"/>
      <c r="E2371" s="98"/>
      <c r="F2371" s="101"/>
      <c r="G2371" s="101"/>
      <c r="H2371" s="101"/>
      <c r="I2371" s="362"/>
      <c r="J2371" s="362"/>
      <c r="K2371" s="559">
        <f t="shared" si="52"/>
        <v>0</v>
      </c>
      <c r="L2371" s="362"/>
      <c r="M2371" s="361"/>
      <c r="N2371" s="363"/>
      <c r="O2371" s="364"/>
      <c r="P2371" s="365"/>
      <c r="Q2371" s="499"/>
      <c r="R2371" s="506"/>
    </row>
    <row r="2372" spans="1:18" x14ac:dyDescent="0.25">
      <c r="A2372" s="97"/>
      <c r="B2372" s="97"/>
      <c r="C2372" s="97"/>
      <c r="D2372" s="101"/>
      <c r="E2372" s="98"/>
      <c r="F2372" s="101"/>
      <c r="G2372" s="101"/>
      <c r="H2372" s="101"/>
      <c r="I2372" s="362"/>
      <c r="J2372" s="362"/>
      <c r="K2372" s="559">
        <f t="shared" si="52"/>
        <v>0</v>
      </c>
      <c r="L2372" s="362"/>
      <c r="M2372" s="361"/>
      <c r="N2372" s="363"/>
      <c r="O2372" s="364"/>
      <c r="P2372" s="365"/>
      <c r="Q2372" s="499"/>
      <c r="R2372" s="506"/>
    </row>
    <row r="2373" spans="1:18" x14ac:dyDescent="0.25">
      <c r="A2373" s="97"/>
      <c r="B2373" s="97"/>
      <c r="C2373" s="97"/>
      <c r="D2373" s="101"/>
      <c r="E2373" s="98"/>
      <c r="F2373" s="101"/>
      <c r="G2373" s="101"/>
      <c r="H2373" s="101"/>
      <c r="I2373" s="362"/>
      <c r="J2373" s="362"/>
      <c r="K2373" s="559">
        <f t="shared" si="52"/>
        <v>0</v>
      </c>
      <c r="L2373" s="362"/>
      <c r="M2373" s="361"/>
      <c r="N2373" s="363"/>
      <c r="O2373" s="364"/>
      <c r="P2373" s="365"/>
      <c r="Q2373" s="499"/>
      <c r="R2373" s="506"/>
    </row>
    <row r="2374" spans="1:18" x14ac:dyDescent="0.25">
      <c r="A2374" s="97"/>
      <c r="B2374" s="97"/>
      <c r="C2374" s="97"/>
      <c r="D2374" s="101"/>
      <c r="E2374" s="98"/>
      <c r="F2374" s="101"/>
      <c r="G2374" s="101"/>
      <c r="H2374" s="101"/>
      <c r="I2374" s="362"/>
      <c r="J2374" s="362"/>
      <c r="K2374" s="559">
        <f t="shared" si="52"/>
        <v>0</v>
      </c>
      <c r="L2374" s="362"/>
      <c r="M2374" s="361"/>
      <c r="N2374" s="363"/>
      <c r="O2374" s="364"/>
      <c r="P2374" s="365"/>
      <c r="Q2374" s="499"/>
      <c r="R2374" s="506"/>
    </row>
    <row r="2375" spans="1:18" x14ac:dyDescent="0.25">
      <c r="A2375" s="97"/>
      <c r="B2375" s="97"/>
      <c r="C2375" s="97"/>
      <c r="D2375" s="101"/>
      <c r="E2375" s="98"/>
      <c r="F2375" s="101"/>
      <c r="G2375" s="101"/>
      <c r="H2375" s="101"/>
      <c r="I2375" s="362"/>
      <c r="J2375" s="362"/>
      <c r="K2375" s="559">
        <f t="shared" si="52"/>
        <v>0</v>
      </c>
      <c r="L2375" s="362"/>
      <c r="M2375" s="361"/>
      <c r="N2375" s="363"/>
      <c r="O2375" s="364"/>
      <c r="P2375" s="365"/>
      <c r="Q2375" s="499"/>
      <c r="R2375" s="506"/>
    </row>
    <row r="2376" spans="1:18" x14ac:dyDescent="0.25">
      <c r="A2376" s="97"/>
      <c r="B2376" s="97"/>
      <c r="C2376" s="97"/>
      <c r="D2376" s="101"/>
      <c r="E2376" s="98"/>
      <c r="F2376" s="101"/>
      <c r="G2376" s="101"/>
      <c r="H2376" s="101"/>
      <c r="I2376" s="362"/>
      <c r="J2376" s="362"/>
      <c r="K2376" s="559">
        <f t="shared" si="52"/>
        <v>0</v>
      </c>
      <c r="L2376" s="362"/>
      <c r="M2376" s="361"/>
      <c r="N2376" s="363"/>
      <c r="O2376" s="364"/>
      <c r="P2376" s="365"/>
      <c r="Q2376" s="499"/>
      <c r="R2376" s="506"/>
    </row>
    <row r="2377" spans="1:18" x14ac:dyDescent="0.25">
      <c r="A2377" s="97"/>
      <c r="B2377" s="97"/>
      <c r="C2377" s="97"/>
      <c r="D2377" s="101"/>
      <c r="E2377" s="98"/>
      <c r="F2377" s="101"/>
      <c r="G2377" s="101"/>
      <c r="H2377" s="101"/>
      <c r="I2377" s="362"/>
      <c r="J2377" s="362"/>
      <c r="K2377" s="559">
        <f t="shared" si="52"/>
        <v>0</v>
      </c>
      <c r="L2377" s="362"/>
      <c r="M2377" s="361"/>
      <c r="N2377" s="363"/>
      <c r="O2377" s="364"/>
      <c r="P2377" s="365"/>
      <c r="Q2377" s="499"/>
      <c r="R2377" s="506"/>
    </row>
    <row r="2378" spans="1:18" x14ac:dyDescent="0.25">
      <c r="A2378" s="97"/>
      <c r="B2378" s="97"/>
      <c r="C2378" s="97"/>
      <c r="D2378" s="101"/>
      <c r="E2378" s="98"/>
      <c r="F2378" s="101"/>
      <c r="G2378" s="101"/>
      <c r="H2378" s="101"/>
      <c r="I2378" s="362"/>
      <c r="J2378" s="362"/>
      <c r="K2378" s="559">
        <f t="shared" si="52"/>
        <v>0</v>
      </c>
      <c r="L2378" s="362"/>
      <c r="M2378" s="361"/>
      <c r="N2378" s="363"/>
      <c r="O2378" s="364"/>
      <c r="P2378" s="365"/>
      <c r="Q2378" s="499"/>
      <c r="R2378" s="506"/>
    </row>
    <row r="2379" spans="1:18" x14ac:dyDescent="0.25">
      <c r="A2379" s="97"/>
      <c r="B2379" s="97"/>
      <c r="C2379" s="97"/>
      <c r="D2379" s="101"/>
      <c r="E2379" s="98"/>
      <c r="F2379" s="101"/>
      <c r="G2379" s="101"/>
      <c r="H2379" s="101"/>
      <c r="I2379" s="362"/>
      <c r="J2379" s="362"/>
      <c r="K2379" s="559">
        <f t="shared" si="52"/>
        <v>0</v>
      </c>
      <c r="L2379" s="362"/>
      <c r="M2379" s="361"/>
      <c r="N2379" s="363"/>
      <c r="O2379" s="364"/>
      <c r="P2379" s="365"/>
      <c r="Q2379" s="499"/>
      <c r="R2379" s="506"/>
    </row>
    <row r="2380" spans="1:18" x14ac:dyDescent="0.25">
      <c r="A2380" s="97"/>
      <c r="B2380" s="97"/>
      <c r="C2380" s="97"/>
      <c r="D2380" s="101"/>
      <c r="E2380" s="98"/>
      <c r="F2380" s="101"/>
      <c r="G2380" s="101"/>
      <c r="H2380" s="101"/>
      <c r="I2380" s="362"/>
      <c r="J2380" s="362"/>
      <c r="K2380" s="559">
        <f t="shared" ref="K2380:K2443" si="53">H2380-J2380</f>
        <v>0</v>
      </c>
      <c r="L2380" s="362"/>
      <c r="M2380" s="361"/>
      <c r="N2380" s="363"/>
      <c r="O2380" s="364"/>
      <c r="P2380" s="365"/>
      <c r="Q2380" s="499"/>
      <c r="R2380" s="506"/>
    </row>
    <row r="2381" spans="1:18" x14ac:dyDescent="0.25">
      <c r="A2381" s="97"/>
      <c r="B2381" s="97"/>
      <c r="C2381" s="97"/>
      <c r="D2381" s="101"/>
      <c r="E2381" s="98"/>
      <c r="F2381" s="101"/>
      <c r="G2381" s="101"/>
      <c r="H2381" s="101"/>
      <c r="I2381" s="362"/>
      <c r="J2381" s="362"/>
      <c r="K2381" s="559">
        <f t="shared" si="53"/>
        <v>0</v>
      </c>
      <c r="L2381" s="362"/>
      <c r="M2381" s="361"/>
      <c r="N2381" s="363"/>
      <c r="O2381" s="364"/>
      <c r="P2381" s="365"/>
      <c r="Q2381" s="499"/>
      <c r="R2381" s="506"/>
    </row>
    <row r="2382" spans="1:18" x14ac:dyDescent="0.25">
      <c r="A2382" s="97"/>
      <c r="B2382" s="97"/>
      <c r="C2382" s="97"/>
      <c r="D2382" s="101"/>
      <c r="E2382" s="98"/>
      <c r="F2382" s="101"/>
      <c r="G2382" s="101"/>
      <c r="H2382" s="101"/>
      <c r="I2382" s="362"/>
      <c r="J2382" s="362"/>
      <c r="K2382" s="559">
        <f t="shared" si="53"/>
        <v>0</v>
      </c>
      <c r="L2382" s="362"/>
      <c r="M2382" s="361"/>
      <c r="N2382" s="363"/>
      <c r="O2382" s="364"/>
      <c r="P2382" s="365"/>
      <c r="Q2382" s="499"/>
      <c r="R2382" s="506"/>
    </row>
    <row r="2383" spans="1:18" x14ac:dyDescent="0.25">
      <c r="A2383" s="97"/>
      <c r="B2383" s="97"/>
      <c r="C2383" s="97"/>
      <c r="D2383" s="101"/>
      <c r="E2383" s="98"/>
      <c r="F2383" s="101"/>
      <c r="G2383" s="101"/>
      <c r="H2383" s="101"/>
      <c r="I2383" s="362"/>
      <c r="J2383" s="362"/>
      <c r="K2383" s="559">
        <f t="shared" si="53"/>
        <v>0</v>
      </c>
      <c r="L2383" s="362"/>
      <c r="M2383" s="361"/>
      <c r="N2383" s="363"/>
      <c r="O2383" s="364"/>
      <c r="P2383" s="365"/>
      <c r="Q2383" s="499"/>
      <c r="R2383" s="506"/>
    </row>
    <row r="2384" spans="1:18" x14ac:dyDescent="0.25">
      <c r="A2384" s="97"/>
      <c r="B2384" s="97"/>
      <c r="C2384" s="97"/>
      <c r="D2384" s="101"/>
      <c r="E2384" s="98"/>
      <c r="F2384" s="101"/>
      <c r="G2384" s="101"/>
      <c r="H2384" s="101"/>
      <c r="I2384" s="362"/>
      <c r="J2384" s="362"/>
      <c r="K2384" s="559">
        <f t="shared" si="53"/>
        <v>0</v>
      </c>
      <c r="L2384" s="362"/>
      <c r="M2384" s="361"/>
      <c r="N2384" s="363"/>
      <c r="O2384" s="364"/>
      <c r="P2384" s="365"/>
      <c r="Q2384" s="499"/>
      <c r="R2384" s="506"/>
    </row>
    <row r="2385" spans="1:18" x14ac:dyDescent="0.25">
      <c r="A2385" s="97"/>
      <c r="B2385" s="97"/>
      <c r="C2385" s="97"/>
      <c r="D2385" s="101"/>
      <c r="E2385" s="98"/>
      <c r="F2385" s="101"/>
      <c r="G2385" s="101"/>
      <c r="H2385" s="101"/>
      <c r="I2385" s="362"/>
      <c r="J2385" s="362"/>
      <c r="K2385" s="559">
        <f t="shared" si="53"/>
        <v>0</v>
      </c>
      <c r="L2385" s="362"/>
      <c r="M2385" s="361"/>
      <c r="N2385" s="363"/>
      <c r="O2385" s="364"/>
      <c r="P2385" s="365"/>
      <c r="Q2385" s="499"/>
      <c r="R2385" s="506"/>
    </row>
    <row r="2386" spans="1:18" x14ac:dyDescent="0.25">
      <c r="A2386" s="97"/>
      <c r="B2386" s="97"/>
      <c r="C2386" s="97"/>
      <c r="D2386" s="101"/>
      <c r="E2386" s="98"/>
      <c r="F2386" s="101"/>
      <c r="G2386" s="101"/>
      <c r="H2386" s="101"/>
      <c r="I2386" s="362"/>
      <c r="J2386" s="362"/>
      <c r="K2386" s="559">
        <f t="shared" si="53"/>
        <v>0</v>
      </c>
      <c r="L2386" s="362"/>
      <c r="M2386" s="361"/>
      <c r="N2386" s="363"/>
      <c r="O2386" s="364"/>
      <c r="P2386" s="365"/>
      <c r="Q2386" s="499"/>
      <c r="R2386" s="506"/>
    </row>
    <row r="2387" spans="1:18" x14ac:dyDescent="0.25">
      <c r="A2387" s="97"/>
      <c r="B2387" s="97"/>
      <c r="C2387" s="97"/>
      <c r="D2387" s="101"/>
      <c r="E2387" s="98"/>
      <c r="F2387" s="101"/>
      <c r="G2387" s="101"/>
      <c r="H2387" s="101"/>
      <c r="I2387" s="362"/>
      <c r="J2387" s="362"/>
      <c r="K2387" s="559">
        <f t="shared" si="53"/>
        <v>0</v>
      </c>
      <c r="L2387" s="362"/>
      <c r="M2387" s="361"/>
      <c r="N2387" s="363"/>
      <c r="O2387" s="364"/>
      <c r="P2387" s="365"/>
      <c r="Q2387" s="499"/>
      <c r="R2387" s="506"/>
    </row>
    <row r="2388" spans="1:18" x14ac:dyDescent="0.25">
      <c r="A2388" s="97"/>
      <c r="B2388" s="97"/>
      <c r="C2388" s="97"/>
      <c r="D2388" s="101"/>
      <c r="E2388" s="98"/>
      <c r="F2388" s="101"/>
      <c r="G2388" s="101"/>
      <c r="H2388" s="101"/>
      <c r="I2388" s="362"/>
      <c r="J2388" s="362"/>
      <c r="K2388" s="559">
        <f t="shared" si="53"/>
        <v>0</v>
      </c>
      <c r="L2388" s="362"/>
      <c r="M2388" s="361"/>
      <c r="N2388" s="363"/>
      <c r="O2388" s="364"/>
      <c r="P2388" s="365"/>
      <c r="Q2388" s="499"/>
      <c r="R2388" s="506"/>
    </row>
    <row r="2389" spans="1:18" x14ac:dyDescent="0.25">
      <c r="A2389" s="97"/>
      <c r="B2389" s="97"/>
      <c r="C2389" s="97"/>
      <c r="D2389" s="101"/>
      <c r="E2389" s="98"/>
      <c r="F2389" s="101"/>
      <c r="G2389" s="101"/>
      <c r="H2389" s="101"/>
      <c r="I2389" s="362"/>
      <c r="J2389" s="362"/>
      <c r="K2389" s="559">
        <f t="shared" si="53"/>
        <v>0</v>
      </c>
      <c r="L2389" s="362"/>
      <c r="M2389" s="361"/>
      <c r="N2389" s="363"/>
      <c r="O2389" s="364"/>
      <c r="P2389" s="365"/>
      <c r="Q2389" s="499"/>
      <c r="R2389" s="506"/>
    </row>
    <row r="2390" spans="1:18" x14ac:dyDescent="0.25">
      <c r="A2390" s="97"/>
      <c r="B2390" s="97"/>
      <c r="C2390" s="97"/>
      <c r="D2390" s="101"/>
      <c r="E2390" s="98"/>
      <c r="F2390" s="101"/>
      <c r="G2390" s="101"/>
      <c r="H2390" s="101"/>
      <c r="I2390" s="362"/>
      <c r="J2390" s="362"/>
      <c r="K2390" s="559">
        <f t="shared" si="53"/>
        <v>0</v>
      </c>
      <c r="L2390" s="362"/>
      <c r="M2390" s="361"/>
      <c r="N2390" s="363"/>
      <c r="O2390" s="364"/>
      <c r="P2390" s="365"/>
      <c r="Q2390" s="499"/>
      <c r="R2390" s="506"/>
    </row>
    <row r="2391" spans="1:18" x14ac:dyDescent="0.25">
      <c r="A2391" s="97"/>
      <c r="B2391" s="97"/>
      <c r="C2391" s="97"/>
      <c r="D2391" s="101"/>
      <c r="E2391" s="98"/>
      <c r="F2391" s="101"/>
      <c r="G2391" s="101"/>
      <c r="H2391" s="101"/>
      <c r="I2391" s="362"/>
      <c r="J2391" s="362"/>
      <c r="K2391" s="559">
        <f t="shared" si="53"/>
        <v>0</v>
      </c>
      <c r="L2391" s="362"/>
      <c r="M2391" s="361"/>
      <c r="N2391" s="363"/>
      <c r="O2391" s="364"/>
      <c r="P2391" s="365"/>
      <c r="Q2391" s="499"/>
      <c r="R2391" s="506"/>
    </row>
    <row r="2392" spans="1:18" x14ac:dyDescent="0.25">
      <c r="A2392" s="97"/>
      <c r="B2392" s="97"/>
      <c r="C2392" s="97"/>
      <c r="D2392" s="101"/>
      <c r="E2392" s="98"/>
      <c r="F2392" s="101"/>
      <c r="G2392" s="101"/>
      <c r="H2392" s="101"/>
      <c r="I2392" s="362"/>
      <c r="J2392" s="362"/>
      <c r="K2392" s="559">
        <f t="shared" si="53"/>
        <v>0</v>
      </c>
      <c r="L2392" s="362"/>
      <c r="M2392" s="361"/>
      <c r="N2392" s="363"/>
      <c r="O2392" s="364"/>
      <c r="P2392" s="365"/>
      <c r="Q2392" s="499"/>
      <c r="R2392" s="506"/>
    </row>
    <row r="2393" spans="1:18" x14ac:dyDescent="0.25">
      <c r="A2393" s="97"/>
      <c r="B2393" s="97"/>
      <c r="C2393" s="97"/>
      <c r="D2393" s="101"/>
      <c r="E2393" s="98"/>
      <c r="F2393" s="101"/>
      <c r="G2393" s="101"/>
      <c r="H2393" s="101"/>
      <c r="I2393" s="362"/>
      <c r="J2393" s="362"/>
      <c r="K2393" s="559">
        <f t="shared" si="53"/>
        <v>0</v>
      </c>
      <c r="L2393" s="362"/>
      <c r="M2393" s="361"/>
      <c r="N2393" s="363"/>
      <c r="O2393" s="364"/>
      <c r="P2393" s="365"/>
      <c r="Q2393" s="499"/>
      <c r="R2393" s="506"/>
    </row>
    <row r="2394" spans="1:18" x14ac:dyDescent="0.25">
      <c r="A2394" s="97"/>
      <c r="B2394" s="97"/>
      <c r="C2394" s="97"/>
      <c r="D2394" s="101"/>
      <c r="E2394" s="98"/>
      <c r="F2394" s="101"/>
      <c r="G2394" s="101"/>
      <c r="H2394" s="101"/>
      <c r="I2394" s="362"/>
      <c r="J2394" s="362"/>
      <c r="K2394" s="559">
        <f t="shared" si="53"/>
        <v>0</v>
      </c>
      <c r="L2394" s="362"/>
      <c r="M2394" s="361"/>
      <c r="N2394" s="363"/>
      <c r="O2394" s="364"/>
      <c r="P2394" s="365"/>
      <c r="Q2394" s="499"/>
      <c r="R2394" s="506"/>
    </row>
    <row r="2395" spans="1:18" x14ac:dyDescent="0.25">
      <c r="A2395" s="97"/>
      <c r="B2395" s="97"/>
      <c r="C2395" s="97"/>
      <c r="D2395" s="101"/>
      <c r="E2395" s="98"/>
      <c r="F2395" s="101"/>
      <c r="G2395" s="101"/>
      <c r="H2395" s="101"/>
      <c r="I2395" s="362"/>
      <c r="J2395" s="362"/>
      <c r="K2395" s="559">
        <f t="shared" si="53"/>
        <v>0</v>
      </c>
      <c r="L2395" s="362"/>
      <c r="M2395" s="361"/>
      <c r="N2395" s="363"/>
      <c r="O2395" s="364"/>
      <c r="P2395" s="365"/>
      <c r="Q2395" s="499"/>
      <c r="R2395" s="506"/>
    </row>
    <row r="2396" spans="1:18" x14ac:dyDescent="0.25">
      <c r="A2396" s="97"/>
      <c r="B2396" s="97"/>
      <c r="C2396" s="97"/>
      <c r="D2396" s="101"/>
      <c r="E2396" s="98"/>
      <c r="F2396" s="101"/>
      <c r="G2396" s="101"/>
      <c r="H2396" s="101"/>
      <c r="I2396" s="362"/>
      <c r="J2396" s="362"/>
      <c r="K2396" s="559">
        <f t="shared" si="53"/>
        <v>0</v>
      </c>
      <c r="L2396" s="362"/>
      <c r="M2396" s="361"/>
      <c r="N2396" s="363"/>
      <c r="O2396" s="364"/>
      <c r="P2396" s="365"/>
      <c r="Q2396" s="499"/>
      <c r="R2396" s="506"/>
    </row>
    <row r="2397" spans="1:18" x14ac:dyDescent="0.25">
      <c r="A2397" s="97"/>
      <c r="B2397" s="97"/>
      <c r="C2397" s="97"/>
      <c r="D2397" s="101"/>
      <c r="E2397" s="98"/>
      <c r="F2397" s="101"/>
      <c r="G2397" s="101"/>
      <c r="H2397" s="101"/>
      <c r="I2397" s="362"/>
      <c r="J2397" s="362"/>
      <c r="K2397" s="559">
        <f t="shared" si="53"/>
        <v>0</v>
      </c>
      <c r="L2397" s="362"/>
      <c r="M2397" s="361"/>
      <c r="N2397" s="363"/>
      <c r="O2397" s="364"/>
      <c r="P2397" s="365"/>
      <c r="Q2397" s="499"/>
      <c r="R2397" s="506"/>
    </row>
    <row r="2398" spans="1:18" x14ac:dyDescent="0.25">
      <c r="A2398" s="97"/>
      <c r="B2398" s="97"/>
      <c r="C2398" s="97"/>
      <c r="D2398" s="101"/>
      <c r="E2398" s="98"/>
      <c r="F2398" s="101"/>
      <c r="G2398" s="101"/>
      <c r="H2398" s="101"/>
      <c r="I2398" s="362"/>
      <c r="J2398" s="362"/>
      <c r="K2398" s="559">
        <f t="shared" si="53"/>
        <v>0</v>
      </c>
      <c r="L2398" s="362"/>
      <c r="M2398" s="361"/>
      <c r="N2398" s="363"/>
      <c r="O2398" s="364"/>
      <c r="P2398" s="365"/>
      <c r="Q2398" s="499"/>
      <c r="R2398" s="506"/>
    </row>
    <row r="2399" spans="1:18" x14ac:dyDescent="0.25">
      <c r="A2399" s="97"/>
      <c r="B2399" s="97"/>
      <c r="C2399" s="97"/>
      <c r="D2399" s="101"/>
      <c r="E2399" s="98"/>
      <c r="F2399" s="101"/>
      <c r="G2399" s="101"/>
      <c r="H2399" s="101"/>
      <c r="I2399" s="362"/>
      <c r="J2399" s="362"/>
      <c r="K2399" s="559">
        <f t="shared" si="53"/>
        <v>0</v>
      </c>
      <c r="L2399" s="362"/>
      <c r="M2399" s="361"/>
      <c r="N2399" s="363"/>
      <c r="O2399" s="364"/>
      <c r="P2399" s="365"/>
      <c r="Q2399" s="499"/>
      <c r="R2399" s="506"/>
    </row>
    <row r="2400" spans="1:18" x14ac:dyDescent="0.25">
      <c r="A2400" s="97"/>
      <c r="B2400" s="97"/>
      <c r="C2400" s="97"/>
      <c r="D2400" s="101"/>
      <c r="E2400" s="98"/>
      <c r="F2400" s="101"/>
      <c r="G2400" s="101"/>
      <c r="H2400" s="101"/>
      <c r="I2400" s="362"/>
      <c r="J2400" s="362"/>
      <c r="K2400" s="559">
        <f t="shared" si="53"/>
        <v>0</v>
      </c>
      <c r="L2400" s="362"/>
      <c r="M2400" s="361"/>
      <c r="N2400" s="363"/>
      <c r="O2400" s="364"/>
      <c r="P2400" s="365"/>
      <c r="Q2400" s="499"/>
      <c r="R2400" s="506"/>
    </row>
    <row r="2401" spans="1:18" x14ac:dyDescent="0.25">
      <c r="A2401" s="97"/>
      <c r="B2401" s="97"/>
      <c r="C2401" s="97"/>
      <c r="D2401" s="101"/>
      <c r="E2401" s="98"/>
      <c r="F2401" s="101"/>
      <c r="G2401" s="101"/>
      <c r="H2401" s="101"/>
      <c r="I2401" s="362"/>
      <c r="J2401" s="362"/>
      <c r="K2401" s="559">
        <f t="shared" si="53"/>
        <v>0</v>
      </c>
      <c r="L2401" s="362"/>
      <c r="M2401" s="361"/>
      <c r="N2401" s="363"/>
      <c r="O2401" s="364"/>
      <c r="P2401" s="365"/>
      <c r="Q2401" s="499"/>
      <c r="R2401" s="506"/>
    </row>
    <row r="2402" spans="1:18" x14ac:dyDescent="0.25">
      <c r="A2402" s="97"/>
      <c r="B2402" s="97"/>
      <c r="C2402" s="97"/>
      <c r="D2402" s="101"/>
      <c r="E2402" s="98"/>
      <c r="F2402" s="101"/>
      <c r="G2402" s="101"/>
      <c r="H2402" s="101"/>
      <c r="I2402" s="362"/>
      <c r="J2402" s="362"/>
      <c r="K2402" s="559">
        <f t="shared" si="53"/>
        <v>0</v>
      </c>
      <c r="L2402" s="362"/>
      <c r="M2402" s="361"/>
      <c r="N2402" s="363"/>
      <c r="O2402" s="364"/>
      <c r="P2402" s="365"/>
      <c r="Q2402" s="499"/>
      <c r="R2402" s="506"/>
    </row>
    <row r="2403" spans="1:18" x14ac:dyDescent="0.25">
      <c r="A2403" s="97"/>
      <c r="B2403" s="97"/>
      <c r="C2403" s="97"/>
      <c r="D2403" s="101"/>
      <c r="E2403" s="98"/>
      <c r="F2403" s="101"/>
      <c r="G2403" s="101"/>
      <c r="H2403" s="101"/>
      <c r="I2403" s="362"/>
      <c r="J2403" s="362"/>
      <c r="K2403" s="559">
        <f t="shared" si="53"/>
        <v>0</v>
      </c>
      <c r="L2403" s="362"/>
      <c r="M2403" s="361"/>
      <c r="N2403" s="363"/>
      <c r="O2403" s="364"/>
      <c r="P2403" s="365"/>
      <c r="Q2403" s="499"/>
      <c r="R2403" s="506"/>
    </row>
    <row r="2404" spans="1:18" x14ac:dyDescent="0.25">
      <c r="A2404" s="97"/>
      <c r="B2404" s="97"/>
      <c r="C2404" s="97"/>
      <c r="D2404" s="101"/>
      <c r="E2404" s="98"/>
      <c r="F2404" s="101"/>
      <c r="G2404" s="101"/>
      <c r="H2404" s="101"/>
      <c r="I2404" s="362"/>
      <c r="J2404" s="362"/>
      <c r="K2404" s="559">
        <f t="shared" si="53"/>
        <v>0</v>
      </c>
      <c r="L2404" s="362"/>
      <c r="M2404" s="361"/>
      <c r="N2404" s="363"/>
      <c r="O2404" s="364"/>
      <c r="P2404" s="365"/>
      <c r="Q2404" s="499"/>
      <c r="R2404" s="506"/>
    </row>
    <row r="2405" spans="1:18" x14ac:dyDescent="0.25">
      <c r="A2405" s="97"/>
      <c r="B2405" s="97"/>
      <c r="C2405" s="97"/>
      <c r="D2405" s="101"/>
      <c r="E2405" s="98"/>
      <c r="F2405" s="101"/>
      <c r="G2405" s="101"/>
      <c r="H2405" s="101"/>
      <c r="I2405" s="362"/>
      <c r="J2405" s="362"/>
      <c r="K2405" s="559">
        <f t="shared" si="53"/>
        <v>0</v>
      </c>
      <c r="L2405" s="362"/>
      <c r="M2405" s="361"/>
      <c r="N2405" s="363"/>
      <c r="O2405" s="364"/>
      <c r="P2405" s="365"/>
      <c r="Q2405" s="499"/>
      <c r="R2405" s="506"/>
    </row>
    <row r="2406" spans="1:18" x14ac:dyDescent="0.25">
      <c r="A2406" s="97"/>
      <c r="B2406" s="97"/>
      <c r="C2406" s="97"/>
      <c r="D2406" s="101"/>
      <c r="E2406" s="98"/>
      <c r="F2406" s="101"/>
      <c r="G2406" s="101"/>
      <c r="H2406" s="101"/>
      <c r="I2406" s="362"/>
      <c r="J2406" s="362"/>
      <c r="K2406" s="559">
        <f t="shared" si="53"/>
        <v>0</v>
      </c>
      <c r="L2406" s="362"/>
      <c r="M2406" s="361"/>
      <c r="N2406" s="363"/>
      <c r="O2406" s="364"/>
      <c r="P2406" s="365"/>
      <c r="Q2406" s="499"/>
      <c r="R2406" s="506"/>
    </row>
    <row r="2407" spans="1:18" x14ac:dyDescent="0.25">
      <c r="A2407" s="97"/>
      <c r="B2407" s="97"/>
      <c r="C2407" s="97"/>
      <c r="D2407" s="101"/>
      <c r="E2407" s="98"/>
      <c r="F2407" s="101"/>
      <c r="G2407" s="101"/>
      <c r="H2407" s="101"/>
      <c r="I2407" s="362"/>
      <c r="J2407" s="362"/>
      <c r="K2407" s="559">
        <f t="shared" si="53"/>
        <v>0</v>
      </c>
      <c r="L2407" s="362"/>
      <c r="M2407" s="361"/>
      <c r="N2407" s="363"/>
      <c r="O2407" s="364"/>
      <c r="P2407" s="365"/>
      <c r="Q2407" s="499"/>
      <c r="R2407" s="506"/>
    </row>
    <row r="2408" spans="1:18" x14ac:dyDescent="0.25">
      <c r="A2408" s="97"/>
      <c r="B2408" s="97"/>
      <c r="C2408" s="97"/>
      <c r="D2408" s="101"/>
      <c r="E2408" s="98"/>
      <c r="F2408" s="101"/>
      <c r="G2408" s="101"/>
      <c r="H2408" s="101"/>
      <c r="I2408" s="362"/>
      <c r="J2408" s="362"/>
      <c r="K2408" s="559">
        <f t="shared" si="53"/>
        <v>0</v>
      </c>
      <c r="L2408" s="362"/>
      <c r="M2408" s="361"/>
      <c r="N2408" s="363"/>
      <c r="O2408" s="364"/>
      <c r="P2408" s="365"/>
      <c r="Q2408" s="499"/>
      <c r="R2408" s="506"/>
    </row>
    <row r="2409" spans="1:18" x14ac:dyDescent="0.25">
      <c r="A2409" s="97"/>
      <c r="B2409" s="97"/>
      <c r="C2409" s="97"/>
      <c r="D2409" s="101"/>
      <c r="E2409" s="98"/>
      <c r="F2409" s="101"/>
      <c r="G2409" s="101"/>
      <c r="H2409" s="101"/>
      <c r="I2409" s="362"/>
      <c r="J2409" s="362"/>
      <c r="K2409" s="559">
        <f t="shared" si="53"/>
        <v>0</v>
      </c>
      <c r="L2409" s="362"/>
      <c r="M2409" s="361"/>
      <c r="N2409" s="363"/>
      <c r="O2409" s="364"/>
      <c r="P2409" s="365"/>
      <c r="Q2409" s="499"/>
      <c r="R2409" s="506"/>
    </row>
    <row r="2410" spans="1:18" x14ac:dyDescent="0.25">
      <c r="A2410" s="97"/>
      <c r="B2410" s="97"/>
      <c r="C2410" s="97"/>
      <c r="D2410" s="101"/>
      <c r="E2410" s="98"/>
      <c r="F2410" s="101"/>
      <c r="G2410" s="101"/>
      <c r="H2410" s="101"/>
      <c r="I2410" s="362"/>
      <c r="J2410" s="362"/>
      <c r="K2410" s="559">
        <f t="shared" si="53"/>
        <v>0</v>
      </c>
      <c r="L2410" s="362"/>
      <c r="M2410" s="361"/>
      <c r="N2410" s="363"/>
      <c r="O2410" s="364"/>
      <c r="P2410" s="365"/>
      <c r="Q2410" s="499"/>
      <c r="R2410" s="506"/>
    </row>
    <row r="2411" spans="1:18" x14ac:dyDescent="0.25">
      <c r="A2411" s="97"/>
      <c r="B2411" s="97"/>
      <c r="C2411" s="97"/>
      <c r="D2411" s="101"/>
      <c r="E2411" s="98"/>
      <c r="F2411" s="101"/>
      <c r="G2411" s="101"/>
      <c r="H2411" s="101"/>
      <c r="I2411" s="362"/>
      <c r="J2411" s="362"/>
      <c r="K2411" s="559">
        <f t="shared" si="53"/>
        <v>0</v>
      </c>
      <c r="L2411" s="362"/>
      <c r="M2411" s="361"/>
      <c r="N2411" s="363"/>
      <c r="O2411" s="364"/>
      <c r="P2411" s="365"/>
      <c r="Q2411" s="499"/>
      <c r="R2411" s="506"/>
    </row>
    <row r="2412" spans="1:18" x14ac:dyDescent="0.25">
      <c r="A2412" s="97"/>
      <c r="B2412" s="97"/>
      <c r="C2412" s="97"/>
      <c r="D2412" s="101"/>
      <c r="E2412" s="98"/>
      <c r="F2412" s="101"/>
      <c r="G2412" s="101"/>
      <c r="H2412" s="101"/>
      <c r="I2412" s="362"/>
      <c r="J2412" s="362"/>
      <c r="K2412" s="559">
        <f t="shared" si="53"/>
        <v>0</v>
      </c>
      <c r="L2412" s="362"/>
      <c r="M2412" s="361"/>
      <c r="N2412" s="363"/>
      <c r="O2412" s="364"/>
      <c r="P2412" s="365"/>
      <c r="Q2412" s="499"/>
      <c r="R2412" s="506"/>
    </row>
    <row r="2413" spans="1:18" x14ac:dyDescent="0.25">
      <c r="A2413" s="97"/>
      <c r="B2413" s="97"/>
      <c r="C2413" s="97"/>
      <c r="D2413" s="101"/>
      <c r="E2413" s="98"/>
      <c r="F2413" s="101"/>
      <c r="G2413" s="101"/>
      <c r="H2413" s="101"/>
      <c r="I2413" s="362"/>
      <c r="J2413" s="362"/>
      <c r="K2413" s="559">
        <f t="shared" si="53"/>
        <v>0</v>
      </c>
      <c r="L2413" s="362"/>
      <c r="M2413" s="361"/>
      <c r="N2413" s="363"/>
      <c r="O2413" s="364"/>
      <c r="P2413" s="365"/>
      <c r="Q2413" s="499"/>
      <c r="R2413" s="506"/>
    </row>
    <row r="2414" spans="1:18" x14ac:dyDescent="0.25">
      <c r="A2414" s="97"/>
      <c r="B2414" s="97"/>
      <c r="C2414" s="97"/>
      <c r="D2414" s="101"/>
      <c r="E2414" s="98"/>
      <c r="F2414" s="101"/>
      <c r="G2414" s="101"/>
      <c r="H2414" s="101"/>
      <c r="I2414" s="362"/>
      <c r="J2414" s="362"/>
      <c r="K2414" s="559">
        <f t="shared" si="53"/>
        <v>0</v>
      </c>
      <c r="L2414" s="362"/>
      <c r="M2414" s="361"/>
      <c r="N2414" s="363"/>
      <c r="O2414" s="364"/>
      <c r="P2414" s="365"/>
      <c r="Q2414" s="499"/>
      <c r="R2414" s="506"/>
    </row>
    <row r="2415" spans="1:18" x14ac:dyDescent="0.25">
      <c r="A2415" s="97"/>
      <c r="B2415" s="97"/>
      <c r="C2415" s="97"/>
      <c r="D2415" s="101"/>
      <c r="E2415" s="98"/>
      <c r="F2415" s="101"/>
      <c r="G2415" s="101"/>
      <c r="H2415" s="101"/>
      <c r="I2415" s="362"/>
      <c r="J2415" s="362"/>
      <c r="K2415" s="559">
        <f t="shared" si="53"/>
        <v>0</v>
      </c>
      <c r="L2415" s="362"/>
      <c r="M2415" s="361"/>
      <c r="N2415" s="363"/>
      <c r="O2415" s="364"/>
      <c r="P2415" s="365"/>
      <c r="Q2415" s="499"/>
      <c r="R2415" s="506"/>
    </row>
    <row r="2416" spans="1:18" x14ac:dyDescent="0.25">
      <c r="A2416" s="97"/>
      <c r="B2416" s="97"/>
      <c r="C2416" s="97"/>
      <c r="D2416" s="101"/>
      <c r="E2416" s="98"/>
      <c r="F2416" s="101"/>
      <c r="G2416" s="101"/>
      <c r="H2416" s="101"/>
      <c r="I2416" s="362"/>
      <c r="J2416" s="362"/>
      <c r="K2416" s="559">
        <f t="shared" si="53"/>
        <v>0</v>
      </c>
      <c r="L2416" s="362"/>
      <c r="M2416" s="361"/>
      <c r="N2416" s="363"/>
      <c r="O2416" s="364"/>
      <c r="P2416" s="365"/>
      <c r="Q2416" s="499"/>
      <c r="R2416" s="506"/>
    </row>
    <row r="2417" spans="1:18" x14ac:dyDescent="0.25">
      <c r="A2417" s="97"/>
      <c r="B2417" s="97"/>
      <c r="C2417" s="97"/>
      <c r="D2417" s="101"/>
      <c r="E2417" s="98"/>
      <c r="F2417" s="101"/>
      <c r="G2417" s="101"/>
      <c r="H2417" s="101"/>
      <c r="I2417" s="362"/>
      <c r="J2417" s="362"/>
      <c r="K2417" s="559">
        <f t="shared" si="53"/>
        <v>0</v>
      </c>
      <c r="L2417" s="362"/>
      <c r="M2417" s="361"/>
      <c r="N2417" s="363"/>
      <c r="O2417" s="364"/>
      <c r="P2417" s="365"/>
      <c r="Q2417" s="499"/>
      <c r="R2417" s="506"/>
    </row>
    <row r="2418" spans="1:18" x14ac:dyDescent="0.25">
      <c r="A2418" s="97"/>
      <c r="B2418" s="97"/>
      <c r="C2418" s="97"/>
      <c r="D2418" s="101"/>
      <c r="E2418" s="98"/>
      <c r="F2418" s="101"/>
      <c r="G2418" s="101"/>
      <c r="H2418" s="101"/>
      <c r="I2418" s="362"/>
      <c r="J2418" s="362"/>
      <c r="K2418" s="559">
        <f t="shared" si="53"/>
        <v>0</v>
      </c>
      <c r="L2418" s="362"/>
      <c r="M2418" s="361"/>
      <c r="N2418" s="363"/>
      <c r="O2418" s="364"/>
      <c r="P2418" s="365"/>
      <c r="Q2418" s="499"/>
      <c r="R2418" s="506"/>
    </row>
    <row r="2419" spans="1:18" x14ac:dyDescent="0.25">
      <c r="A2419" s="97"/>
      <c r="B2419" s="97"/>
      <c r="C2419" s="97"/>
      <c r="D2419" s="101"/>
      <c r="E2419" s="98"/>
      <c r="F2419" s="101"/>
      <c r="G2419" s="101"/>
      <c r="H2419" s="101"/>
      <c r="I2419" s="362"/>
      <c r="J2419" s="362"/>
      <c r="K2419" s="559">
        <f t="shared" si="53"/>
        <v>0</v>
      </c>
      <c r="L2419" s="362"/>
      <c r="M2419" s="361"/>
      <c r="N2419" s="363"/>
      <c r="O2419" s="364"/>
      <c r="P2419" s="365"/>
      <c r="Q2419" s="499"/>
      <c r="R2419" s="506"/>
    </row>
    <row r="2420" spans="1:18" x14ac:dyDescent="0.25">
      <c r="A2420" s="97"/>
      <c r="B2420" s="97"/>
      <c r="C2420" s="97"/>
      <c r="D2420" s="101"/>
      <c r="E2420" s="98"/>
      <c r="F2420" s="101"/>
      <c r="G2420" s="101"/>
      <c r="H2420" s="101"/>
      <c r="I2420" s="362"/>
      <c r="J2420" s="362"/>
      <c r="K2420" s="559">
        <f t="shared" si="53"/>
        <v>0</v>
      </c>
      <c r="L2420" s="362"/>
      <c r="M2420" s="361"/>
      <c r="N2420" s="363"/>
      <c r="O2420" s="364"/>
      <c r="P2420" s="365"/>
      <c r="Q2420" s="499"/>
      <c r="R2420" s="506"/>
    </row>
    <row r="2421" spans="1:18" x14ac:dyDescent="0.25">
      <c r="A2421" s="97"/>
      <c r="B2421" s="97"/>
      <c r="C2421" s="97"/>
      <c r="D2421" s="101"/>
      <c r="E2421" s="98"/>
      <c r="F2421" s="101"/>
      <c r="G2421" s="101"/>
      <c r="H2421" s="101"/>
      <c r="I2421" s="362"/>
      <c r="J2421" s="362"/>
      <c r="K2421" s="559">
        <f t="shared" si="53"/>
        <v>0</v>
      </c>
      <c r="L2421" s="362"/>
      <c r="M2421" s="361"/>
      <c r="N2421" s="363"/>
      <c r="O2421" s="364"/>
      <c r="P2421" s="365"/>
      <c r="Q2421" s="499"/>
      <c r="R2421" s="506"/>
    </row>
    <row r="2422" spans="1:18" x14ac:dyDescent="0.25">
      <c r="A2422" s="97"/>
      <c r="B2422" s="97"/>
      <c r="C2422" s="97"/>
      <c r="D2422" s="101"/>
      <c r="E2422" s="98"/>
      <c r="F2422" s="101"/>
      <c r="G2422" s="101"/>
      <c r="H2422" s="101"/>
      <c r="I2422" s="362"/>
      <c r="J2422" s="362"/>
      <c r="K2422" s="559">
        <f t="shared" si="53"/>
        <v>0</v>
      </c>
      <c r="L2422" s="362"/>
      <c r="M2422" s="361"/>
      <c r="N2422" s="363"/>
      <c r="O2422" s="364"/>
      <c r="P2422" s="365"/>
      <c r="Q2422" s="499"/>
      <c r="R2422" s="506"/>
    </row>
    <row r="2423" spans="1:18" x14ac:dyDescent="0.25">
      <c r="A2423" s="97"/>
      <c r="B2423" s="97"/>
      <c r="C2423" s="97"/>
      <c r="D2423" s="101"/>
      <c r="E2423" s="98"/>
      <c r="F2423" s="101"/>
      <c r="G2423" s="101"/>
      <c r="H2423" s="101"/>
      <c r="I2423" s="362"/>
      <c r="J2423" s="362"/>
      <c r="K2423" s="559">
        <f t="shared" si="53"/>
        <v>0</v>
      </c>
      <c r="L2423" s="362"/>
      <c r="M2423" s="361"/>
      <c r="N2423" s="363"/>
      <c r="O2423" s="364"/>
      <c r="P2423" s="365"/>
      <c r="Q2423" s="499"/>
      <c r="R2423" s="506"/>
    </row>
    <row r="2424" spans="1:18" x14ac:dyDescent="0.25">
      <c r="A2424" s="97"/>
      <c r="B2424" s="97"/>
      <c r="C2424" s="97"/>
      <c r="D2424" s="101"/>
      <c r="E2424" s="98"/>
      <c r="F2424" s="101"/>
      <c r="G2424" s="101"/>
      <c r="H2424" s="101"/>
      <c r="I2424" s="362"/>
      <c r="J2424" s="362"/>
      <c r="K2424" s="559">
        <f t="shared" si="53"/>
        <v>0</v>
      </c>
      <c r="L2424" s="362"/>
      <c r="M2424" s="361"/>
      <c r="N2424" s="363"/>
      <c r="O2424" s="364"/>
      <c r="P2424" s="365"/>
      <c r="Q2424" s="499"/>
      <c r="R2424" s="506"/>
    </row>
    <row r="2425" spans="1:18" x14ac:dyDescent="0.25">
      <c r="A2425" s="97"/>
      <c r="B2425" s="97"/>
      <c r="C2425" s="97"/>
      <c r="D2425" s="101"/>
      <c r="E2425" s="98"/>
      <c r="F2425" s="101"/>
      <c r="G2425" s="101"/>
      <c r="H2425" s="101"/>
      <c r="I2425" s="362"/>
      <c r="J2425" s="362"/>
      <c r="K2425" s="559">
        <f t="shared" si="53"/>
        <v>0</v>
      </c>
      <c r="L2425" s="362"/>
      <c r="M2425" s="361"/>
      <c r="N2425" s="363"/>
      <c r="O2425" s="364"/>
      <c r="P2425" s="365"/>
      <c r="Q2425" s="499"/>
      <c r="R2425" s="506"/>
    </row>
    <row r="2426" spans="1:18" x14ac:dyDescent="0.25">
      <c r="A2426" s="97"/>
      <c r="B2426" s="97"/>
      <c r="C2426" s="97"/>
      <c r="D2426" s="101"/>
      <c r="E2426" s="98"/>
      <c r="F2426" s="101"/>
      <c r="G2426" s="101"/>
      <c r="H2426" s="101"/>
      <c r="I2426" s="362"/>
      <c r="J2426" s="362"/>
      <c r="K2426" s="559">
        <f t="shared" si="53"/>
        <v>0</v>
      </c>
      <c r="L2426" s="362"/>
      <c r="M2426" s="361"/>
      <c r="N2426" s="363"/>
      <c r="O2426" s="364"/>
      <c r="P2426" s="365"/>
      <c r="Q2426" s="499"/>
      <c r="R2426" s="506"/>
    </row>
    <row r="2427" spans="1:18" x14ac:dyDescent="0.25">
      <c r="A2427" s="97"/>
      <c r="B2427" s="97"/>
      <c r="C2427" s="97"/>
      <c r="D2427" s="101"/>
      <c r="E2427" s="98"/>
      <c r="F2427" s="101"/>
      <c r="G2427" s="101"/>
      <c r="H2427" s="101"/>
      <c r="I2427" s="362"/>
      <c r="J2427" s="362"/>
      <c r="K2427" s="559">
        <f t="shared" si="53"/>
        <v>0</v>
      </c>
      <c r="L2427" s="362"/>
      <c r="M2427" s="361"/>
      <c r="N2427" s="363"/>
      <c r="O2427" s="364"/>
      <c r="P2427" s="365"/>
      <c r="Q2427" s="499"/>
      <c r="R2427" s="506"/>
    </row>
    <row r="2428" spans="1:18" x14ac:dyDescent="0.25">
      <c r="A2428" s="97"/>
      <c r="B2428" s="97"/>
      <c r="C2428" s="97"/>
      <c r="D2428" s="101"/>
      <c r="E2428" s="98"/>
      <c r="F2428" s="101"/>
      <c r="G2428" s="101"/>
      <c r="H2428" s="101"/>
      <c r="I2428" s="362"/>
      <c r="J2428" s="362"/>
      <c r="K2428" s="559">
        <f t="shared" si="53"/>
        <v>0</v>
      </c>
      <c r="L2428" s="362"/>
      <c r="M2428" s="361"/>
      <c r="N2428" s="363"/>
      <c r="O2428" s="364"/>
      <c r="P2428" s="365"/>
      <c r="Q2428" s="499"/>
      <c r="R2428" s="506"/>
    </row>
    <row r="2429" spans="1:18" x14ac:dyDescent="0.25">
      <c r="A2429" s="97"/>
      <c r="B2429" s="97"/>
      <c r="C2429" s="97"/>
      <c r="D2429" s="101"/>
      <c r="E2429" s="98"/>
      <c r="F2429" s="101"/>
      <c r="G2429" s="101"/>
      <c r="H2429" s="101"/>
      <c r="I2429" s="362"/>
      <c r="J2429" s="362"/>
      <c r="K2429" s="559">
        <f t="shared" si="53"/>
        <v>0</v>
      </c>
      <c r="L2429" s="362"/>
      <c r="M2429" s="361"/>
      <c r="N2429" s="363"/>
      <c r="O2429" s="364"/>
      <c r="P2429" s="365"/>
      <c r="Q2429" s="499"/>
      <c r="R2429" s="506"/>
    </row>
    <row r="2430" spans="1:18" x14ac:dyDescent="0.25">
      <c r="A2430" s="97"/>
      <c r="B2430" s="97"/>
      <c r="C2430" s="97"/>
      <c r="D2430" s="101"/>
      <c r="E2430" s="98"/>
      <c r="F2430" s="101"/>
      <c r="G2430" s="101"/>
      <c r="H2430" s="101"/>
      <c r="I2430" s="362"/>
      <c r="J2430" s="362"/>
      <c r="K2430" s="559">
        <f t="shared" si="53"/>
        <v>0</v>
      </c>
      <c r="L2430" s="362"/>
      <c r="M2430" s="361"/>
      <c r="N2430" s="363"/>
      <c r="O2430" s="364"/>
      <c r="P2430" s="365"/>
      <c r="Q2430" s="499"/>
      <c r="R2430" s="506"/>
    </row>
    <row r="2431" spans="1:18" x14ac:dyDescent="0.25">
      <c r="A2431" s="97"/>
      <c r="B2431" s="97"/>
      <c r="C2431" s="97"/>
      <c r="D2431" s="101"/>
      <c r="E2431" s="98"/>
      <c r="F2431" s="101"/>
      <c r="G2431" s="101"/>
      <c r="H2431" s="101"/>
      <c r="I2431" s="362"/>
      <c r="J2431" s="362"/>
      <c r="K2431" s="559">
        <f t="shared" si="53"/>
        <v>0</v>
      </c>
      <c r="L2431" s="362"/>
      <c r="M2431" s="361"/>
      <c r="N2431" s="363"/>
      <c r="O2431" s="364"/>
      <c r="P2431" s="365"/>
      <c r="Q2431" s="499"/>
      <c r="R2431" s="506"/>
    </row>
    <row r="2432" spans="1:18" x14ac:dyDescent="0.25">
      <c r="A2432" s="97"/>
      <c r="B2432" s="97"/>
      <c r="C2432" s="97"/>
      <c r="D2432" s="101"/>
      <c r="E2432" s="98"/>
      <c r="F2432" s="101"/>
      <c r="G2432" s="101"/>
      <c r="H2432" s="101"/>
      <c r="I2432" s="362"/>
      <c r="J2432" s="362"/>
      <c r="K2432" s="559">
        <f t="shared" si="53"/>
        <v>0</v>
      </c>
      <c r="L2432" s="362"/>
      <c r="M2432" s="361"/>
      <c r="N2432" s="363"/>
      <c r="O2432" s="364"/>
      <c r="P2432" s="365"/>
      <c r="Q2432" s="499"/>
      <c r="R2432" s="506"/>
    </row>
    <row r="2433" spans="1:18" x14ac:dyDescent="0.25">
      <c r="A2433" s="97"/>
      <c r="B2433" s="97"/>
      <c r="C2433" s="97"/>
      <c r="D2433" s="101"/>
      <c r="E2433" s="98"/>
      <c r="F2433" s="101"/>
      <c r="G2433" s="101"/>
      <c r="H2433" s="101"/>
      <c r="I2433" s="362"/>
      <c r="J2433" s="362"/>
      <c r="K2433" s="559">
        <f t="shared" si="53"/>
        <v>0</v>
      </c>
      <c r="L2433" s="362"/>
      <c r="M2433" s="361"/>
      <c r="N2433" s="363"/>
      <c r="O2433" s="364"/>
      <c r="P2433" s="365"/>
      <c r="Q2433" s="499"/>
      <c r="R2433" s="506"/>
    </row>
    <row r="2434" spans="1:18" x14ac:dyDescent="0.25">
      <c r="A2434" s="97"/>
      <c r="B2434" s="97"/>
      <c r="C2434" s="97"/>
      <c r="D2434" s="101"/>
      <c r="E2434" s="98"/>
      <c r="F2434" s="101"/>
      <c r="G2434" s="101"/>
      <c r="H2434" s="101"/>
      <c r="I2434" s="362"/>
      <c r="J2434" s="362"/>
      <c r="K2434" s="559">
        <f t="shared" si="53"/>
        <v>0</v>
      </c>
      <c r="L2434" s="362"/>
      <c r="M2434" s="361"/>
      <c r="N2434" s="363"/>
      <c r="O2434" s="364"/>
      <c r="P2434" s="365"/>
      <c r="Q2434" s="499"/>
      <c r="R2434" s="506"/>
    </row>
    <row r="2435" spans="1:18" x14ac:dyDescent="0.25">
      <c r="A2435" s="97"/>
      <c r="B2435" s="97"/>
      <c r="C2435" s="97"/>
      <c r="D2435" s="101"/>
      <c r="E2435" s="98"/>
      <c r="F2435" s="101"/>
      <c r="G2435" s="101"/>
      <c r="H2435" s="101"/>
      <c r="I2435" s="362"/>
      <c r="J2435" s="362"/>
      <c r="K2435" s="559">
        <f t="shared" si="53"/>
        <v>0</v>
      </c>
      <c r="L2435" s="362"/>
      <c r="M2435" s="361"/>
      <c r="N2435" s="363"/>
      <c r="O2435" s="364"/>
      <c r="P2435" s="365"/>
      <c r="Q2435" s="499"/>
      <c r="R2435" s="506"/>
    </row>
    <row r="2436" spans="1:18" x14ac:dyDescent="0.25">
      <c r="A2436" s="97"/>
      <c r="B2436" s="97"/>
      <c r="C2436" s="97"/>
      <c r="D2436" s="101"/>
      <c r="E2436" s="98"/>
      <c r="F2436" s="101"/>
      <c r="G2436" s="101"/>
      <c r="H2436" s="101"/>
      <c r="I2436" s="362"/>
      <c r="J2436" s="362"/>
      <c r="K2436" s="559">
        <f t="shared" si="53"/>
        <v>0</v>
      </c>
      <c r="L2436" s="362"/>
      <c r="M2436" s="361"/>
      <c r="N2436" s="363"/>
      <c r="O2436" s="364"/>
      <c r="P2436" s="365"/>
      <c r="Q2436" s="499"/>
      <c r="R2436" s="506"/>
    </row>
    <row r="2437" spans="1:18" x14ac:dyDescent="0.25">
      <c r="A2437" s="97"/>
      <c r="B2437" s="97"/>
      <c r="C2437" s="97"/>
      <c r="D2437" s="101"/>
      <c r="E2437" s="98"/>
      <c r="F2437" s="101"/>
      <c r="G2437" s="101"/>
      <c r="H2437" s="101"/>
      <c r="I2437" s="362"/>
      <c r="J2437" s="362"/>
      <c r="K2437" s="559">
        <f t="shared" si="53"/>
        <v>0</v>
      </c>
      <c r="L2437" s="362"/>
      <c r="M2437" s="361"/>
      <c r="N2437" s="363"/>
      <c r="O2437" s="364"/>
      <c r="P2437" s="365"/>
      <c r="Q2437" s="499"/>
      <c r="R2437" s="506"/>
    </row>
    <row r="2438" spans="1:18" x14ac:dyDescent="0.25">
      <c r="A2438" s="97"/>
      <c r="B2438" s="97"/>
      <c r="C2438" s="97"/>
      <c r="D2438" s="101"/>
      <c r="E2438" s="98"/>
      <c r="F2438" s="101"/>
      <c r="G2438" s="101"/>
      <c r="H2438" s="101"/>
      <c r="I2438" s="362"/>
      <c r="J2438" s="362"/>
      <c r="K2438" s="559">
        <f t="shared" si="53"/>
        <v>0</v>
      </c>
      <c r="L2438" s="362"/>
      <c r="M2438" s="361"/>
      <c r="N2438" s="363"/>
      <c r="O2438" s="364"/>
      <c r="P2438" s="365"/>
      <c r="Q2438" s="499"/>
      <c r="R2438" s="506"/>
    </row>
    <row r="2439" spans="1:18" x14ac:dyDescent="0.25">
      <c r="A2439" s="97"/>
      <c r="B2439" s="97"/>
      <c r="C2439" s="97"/>
      <c r="D2439" s="101"/>
      <c r="E2439" s="98"/>
      <c r="F2439" s="101"/>
      <c r="G2439" s="101"/>
      <c r="H2439" s="101"/>
      <c r="I2439" s="362"/>
      <c r="J2439" s="362"/>
      <c r="K2439" s="559">
        <f t="shared" si="53"/>
        <v>0</v>
      </c>
      <c r="L2439" s="362"/>
      <c r="M2439" s="361"/>
      <c r="N2439" s="363"/>
      <c r="O2439" s="364"/>
      <c r="P2439" s="365"/>
      <c r="Q2439" s="499"/>
      <c r="R2439" s="506"/>
    </row>
    <row r="2440" spans="1:18" x14ac:dyDescent="0.25">
      <c r="A2440" s="97"/>
      <c r="B2440" s="97"/>
      <c r="C2440" s="97"/>
      <c r="D2440" s="101"/>
      <c r="E2440" s="98"/>
      <c r="F2440" s="101"/>
      <c r="G2440" s="101"/>
      <c r="H2440" s="101"/>
      <c r="I2440" s="362"/>
      <c r="J2440" s="362"/>
      <c r="K2440" s="559">
        <f t="shared" si="53"/>
        <v>0</v>
      </c>
      <c r="L2440" s="362"/>
      <c r="M2440" s="361"/>
      <c r="N2440" s="363"/>
      <c r="O2440" s="364"/>
      <c r="P2440" s="365"/>
      <c r="Q2440" s="499"/>
      <c r="R2440" s="506"/>
    </row>
    <row r="2441" spans="1:18" x14ac:dyDescent="0.25">
      <c r="A2441" s="97"/>
      <c r="B2441" s="97"/>
      <c r="C2441" s="97"/>
      <c r="D2441" s="101"/>
      <c r="E2441" s="98"/>
      <c r="F2441" s="101"/>
      <c r="G2441" s="101"/>
      <c r="H2441" s="101"/>
      <c r="I2441" s="362"/>
      <c r="J2441" s="362"/>
      <c r="K2441" s="559">
        <f t="shared" si="53"/>
        <v>0</v>
      </c>
      <c r="L2441" s="362"/>
      <c r="M2441" s="361"/>
      <c r="N2441" s="363"/>
      <c r="O2441" s="364"/>
      <c r="P2441" s="365"/>
      <c r="Q2441" s="499"/>
      <c r="R2441" s="506"/>
    </row>
    <row r="2442" spans="1:18" x14ac:dyDescent="0.25">
      <c r="A2442" s="97"/>
      <c r="B2442" s="97"/>
      <c r="C2442" s="97"/>
      <c r="D2442" s="101"/>
      <c r="E2442" s="98"/>
      <c r="F2442" s="101"/>
      <c r="G2442" s="101"/>
      <c r="H2442" s="101"/>
      <c r="I2442" s="362"/>
      <c r="J2442" s="362"/>
      <c r="K2442" s="559">
        <f t="shared" si="53"/>
        <v>0</v>
      </c>
      <c r="L2442" s="362"/>
      <c r="M2442" s="361"/>
      <c r="N2442" s="363"/>
      <c r="O2442" s="364"/>
      <c r="P2442" s="365"/>
      <c r="Q2442" s="499"/>
      <c r="R2442" s="506"/>
    </row>
    <row r="2443" spans="1:18" x14ac:dyDescent="0.25">
      <c r="A2443" s="97"/>
      <c r="B2443" s="97"/>
      <c r="C2443" s="97"/>
      <c r="D2443" s="101"/>
      <c r="E2443" s="98"/>
      <c r="F2443" s="101"/>
      <c r="G2443" s="101"/>
      <c r="H2443" s="101"/>
      <c r="I2443" s="362"/>
      <c r="J2443" s="362"/>
      <c r="K2443" s="559">
        <f t="shared" si="53"/>
        <v>0</v>
      </c>
      <c r="L2443" s="362"/>
      <c r="M2443" s="361"/>
      <c r="N2443" s="363"/>
      <c r="O2443" s="364"/>
      <c r="P2443" s="365"/>
      <c r="Q2443" s="499"/>
      <c r="R2443" s="506"/>
    </row>
    <row r="2444" spans="1:18" x14ac:dyDescent="0.25">
      <c r="A2444" s="97"/>
      <c r="B2444" s="97"/>
      <c r="C2444" s="97"/>
      <c r="D2444" s="101"/>
      <c r="E2444" s="98"/>
      <c r="F2444" s="101"/>
      <c r="G2444" s="101"/>
      <c r="H2444" s="101"/>
      <c r="I2444" s="362"/>
      <c r="J2444" s="362"/>
      <c r="K2444" s="559">
        <f t="shared" ref="K2444:K2500" si="54">H2444-J2444</f>
        <v>0</v>
      </c>
      <c r="L2444" s="362"/>
      <c r="M2444" s="361"/>
      <c r="N2444" s="363"/>
      <c r="O2444" s="364"/>
      <c r="P2444" s="365"/>
      <c r="Q2444" s="499"/>
      <c r="R2444" s="506"/>
    </row>
    <row r="2445" spans="1:18" x14ac:dyDescent="0.25">
      <c r="A2445" s="97"/>
      <c r="B2445" s="97"/>
      <c r="C2445" s="97"/>
      <c r="D2445" s="101"/>
      <c r="E2445" s="98"/>
      <c r="F2445" s="101"/>
      <c r="G2445" s="101"/>
      <c r="H2445" s="101"/>
      <c r="I2445" s="362"/>
      <c r="J2445" s="362"/>
      <c r="K2445" s="559">
        <f t="shared" si="54"/>
        <v>0</v>
      </c>
      <c r="L2445" s="362"/>
      <c r="M2445" s="361"/>
      <c r="N2445" s="363"/>
      <c r="O2445" s="364"/>
      <c r="P2445" s="365"/>
      <c r="Q2445" s="499"/>
      <c r="R2445" s="506"/>
    </row>
    <row r="2446" spans="1:18" x14ac:dyDescent="0.25">
      <c r="A2446" s="97"/>
      <c r="B2446" s="97"/>
      <c r="C2446" s="97"/>
      <c r="D2446" s="101"/>
      <c r="E2446" s="98"/>
      <c r="F2446" s="101"/>
      <c r="G2446" s="101"/>
      <c r="H2446" s="101"/>
      <c r="I2446" s="362"/>
      <c r="J2446" s="362"/>
      <c r="K2446" s="559">
        <f t="shared" si="54"/>
        <v>0</v>
      </c>
      <c r="L2446" s="362"/>
      <c r="M2446" s="361"/>
      <c r="N2446" s="363"/>
      <c r="O2446" s="364"/>
      <c r="P2446" s="365"/>
      <c r="Q2446" s="499"/>
      <c r="R2446" s="506"/>
    </row>
    <row r="2447" spans="1:18" x14ac:dyDescent="0.25">
      <c r="A2447" s="97"/>
      <c r="B2447" s="97"/>
      <c r="C2447" s="97"/>
      <c r="D2447" s="101"/>
      <c r="E2447" s="98"/>
      <c r="F2447" s="101"/>
      <c r="G2447" s="101"/>
      <c r="H2447" s="101"/>
      <c r="I2447" s="362"/>
      <c r="J2447" s="362"/>
      <c r="K2447" s="559">
        <f t="shared" si="54"/>
        <v>0</v>
      </c>
      <c r="L2447" s="362"/>
      <c r="M2447" s="361"/>
      <c r="N2447" s="363"/>
      <c r="O2447" s="364"/>
      <c r="P2447" s="365"/>
      <c r="Q2447" s="499"/>
      <c r="R2447" s="506"/>
    </row>
    <row r="2448" spans="1:18" x14ac:dyDescent="0.25">
      <c r="A2448" s="97"/>
      <c r="B2448" s="97"/>
      <c r="C2448" s="97"/>
      <c r="D2448" s="101"/>
      <c r="E2448" s="98"/>
      <c r="F2448" s="101"/>
      <c r="G2448" s="101"/>
      <c r="H2448" s="101"/>
      <c r="I2448" s="362"/>
      <c r="J2448" s="362"/>
      <c r="K2448" s="559">
        <f t="shared" si="54"/>
        <v>0</v>
      </c>
      <c r="L2448" s="362"/>
      <c r="M2448" s="361"/>
      <c r="N2448" s="363"/>
      <c r="O2448" s="364"/>
      <c r="P2448" s="365"/>
      <c r="Q2448" s="499"/>
      <c r="R2448" s="506"/>
    </row>
    <row r="2449" spans="1:18" x14ac:dyDescent="0.25">
      <c r="A2449" s="97"/>
      <c r="B2449" s="97"/>
      <c r="C2449" s="97"/>
      <c r="D2449" s="101"/>
      <c r="E2449" s="98"/>
      <c r="F2449" s="101"/>
      <c r="G2449" s="101"/>
      <c r="H2449" s="101"/>
      <c r="I2449" s="362"/>
      <c r="J2449" s="362"/>
      <c r="K2449" s="559">
        <f t="shared" si="54"/>
        <v>0</v>
      </c>
      <c r="L2449" s="362"/>
      <c r="M2449" s="361"/>
      <c r="N2449" s="363"/>
      <c r="O2449" s="364"/>
      <c r="P2449" s="365"/>
      <c r="Q2449" s="499"/>
      <c r="R2449" s="506"/>
    </row>
    <row r="2450" spans="1:18" x14ac:dyDescent="0.25">
      <c r="A2450" s="97"/>
      <c r="B2450" s="97"/>
      <c r="C2450" s="97"/>
      <c r="D2450" s="101"/>
      <c r="E2450" s="98"/>
      <c r="F2450" s="101"/>
      <c r="G2450" s="101"/>
      <c r="H2450" s="101"/>
      <c r="I2450" s="362"/>
      <c r="J2450" s="362"/>
      <c r="K2450" s="559">
        <f t="shared" si="54"/>
        <v>0</v>
      </c>
      <c r="L2450" s="362"/>
      <c r="M2450" s="361"/>
      <c r="N2450" s="363"/>
      <c r="O2450" s="364"/>
      <c r="P2450" s="365"/>
      <c r="Q2450" s="499"/>
      <c r="R2450" s="506"/>
    </row>
    <row r="2451" spans="1:18" x14ac:dyDescent="0.25">
      <c r="A2451" s="97"/>
      <c r="B2451" s="97"/>
      <c r="C2451" s="97"/>
      <c r="D2451" s="101"/>
      <c r="E2451" s="98"/>
      <c r="F2451" s="101"/>
      <c r="G2451" s="101"/>
      <c r="H2451" s="101"/>
      <c r="I2451" s="362"/>
      <c r="J2451" s="362"/>
      <c r="K2451" s="559">
        <f t="shared" si="54"/>
        <v>0</v>
      </c>
      <c r="L2451" s="362"/>
      <c r="M2451" s="361"/>
      <c r="N2451" s="363"/>
      <c r="O2451" s="364"/>
      <c r="P2451" s="365"/>
      <c r="Q2451" s="499"/>
      <c r="R2451" s="506"/>
    </row>
    <row r="2452" spans="1:18" x14ac:dyDescent="0.25">
      <c r="A2452" s="97"/>
      <c r="B2452" s="97"/>
      <c r="C2452" s="97"/>
      <c r="D2452" s="101"/>
      <c r="E2452" s="98"/>
      <c r="F2452" s="101"/>
      <c r="G2452" s="101"/>
      <c r="H2452" s="101"/>
      <c r="I2452" s="362"/>
      <c r="J2452" s="362"/>
      <c r="K2452" s="559">
        <f t="shared" si="54"/>
        <v>0</v>
      </c>
      <c r="L2452" s="362"/>
      <c r="M2452" s="361"/>
      <c r="N2452" s="363"/>
      <c r="O2452" s="364"/>
      <c r="P2452" s="365"/>
      <c r="Q2452" s="499"/>
      <c r="R2452" s="506"/>
    </row>
    <row r="2453" spans="1:18" x14ac:dyDescent="0.25">
      <c r="A2453" s="97"/>
      <c r="B2453" s="97"/>
      <c r="C2453" s="97"/>
      <c r="D2453" s="101"/>
      <c r="E2453" s="98"/>
      <c r="F2453" s="101"/>
      <c r="G2453" s="101"/>
      <c r="H2453" s="101"/>
      <c r="I2453" s="362"/>
      <c r="J2453" s="362"/>
      <c r="K2453" s="559">
        <f t="shared" si="54"/>
        <v>0</v>
      </c>
      <c r="L2453" s="362"/>
      <c r="M2453" s="361"/>
      <c r="N2453" s="363"/>
      <c r="O2453" s="364"/>
      <c r="P2453" s="365"/>
      <c r="Q2453" s="499"/>
      <c r="R2453" s="506"/>
    </row>
    <row r="2454" spans="1:18" x14ac:dyDescent="0.25">
      <c r="A2454" s="97"/>
      <c r="B2454" s="97"/>
      <c r="C2454" s="97"/>
      <c r="D2454" s="101"/>
      <c r="E2454" s="98"/>
      <c r="F2454" s="101"/>
      <c r="G2454" s="101"/>
      <c r="H2454" s="101"/>
      <c r="I2454" s="362"/>
      <c r="J2454" s="362"/>
      <c r="K2454" s="559">
        <f t="shared" si="54"/>
        <v>0</v>
      </c>
      <c r="L2454" s="362"/>
      <c r="M2454" s="361"/>
      <c r="N2454" s="363"/>
      <c r="O2454" s="364"/>
      <c r="P2454" s="365"/>
      <c r="Q2454" s="499"/>
      <c r="R2454" s="506"/>
    </row>
    <row r="2455" spans="1:18" x14ac:dyDescent="0.25">
      <c r="A2455" s="97"/>
      <c r="B2455" s="97"/>
      <c r="C2455" s="97"/>
      <c r="D2455" s="101"/>
      <c r="E2455" s="98"/>
      <c r="F2455" s="101"/>
      <c r="G2455" s="101"/>
      <c r="H2455" s="101"/>
      <c r="I2455" s="362"/>
      <c r="J2455" s="362"/>
      <c r="K2455" s="559">
        <f t="shared" si="54"/>
        <v>0</v>
      </c>
      <c r="L2455" s="362"/>
      <c r="M2455" s="361"/>
      <c r="N2455" s="363"/>
      <c r="O2455" s="364"/>
      <c r="P2455" s="365"/>
      <c r="Q2455" s="499"/>
      <c r="R2455" s="506"/>
    </row>
    <row r="2456" spans="1:18" x14ac:dyDescent="0.25">
      <c r="A2456" s="97"/>
      <c r="B2456" s="97"/>
      <c r="C2456" s="97"/>
      <c r="D2456" s="101"/>
      <c r="E2456" s="98"/>
      <c r="F2456" s="101"/>
      <c r="G2456" s="101"/>
      <c r="H2456" s="101"/>
      <c r="I2456" s="362"/>
      <c r="J2456" s="362"/>
      <c r="K2456" s="559">
        <f t="shared" si="54"/>
        <v>0</v>
      </c>
      <c r="L2456" s="362"/>
      <c r="M2456" s="361"/>
      <c r="N2456" s="363"/>
      <c r="O2456" s="364"/>
      <c r="P2456" s="365"/>
      <c r="Q2456" s="499"/>
      <c r="R2456" s="506"/>
    </row>
    <row r="2457" spans="1:18" x14ac:dyDescent="0.25">
      <c r="A2457" s="97"/>
      <c r="B2457" s="97"/>
      <c r="C2457" s="97"/>
      <c r="D2457" s="101"/>
      <c r="E2457" s="98"/>
      <c r="F2457" s="101"/>
      <c r="G2457" s="101"/>
      <c r="H2457" s="101"/>
      <c r="I2457" s="362"/>
      <c r="J2457" s="362"/>
      <c r="K2457" s="559">
        <f t="shared" si="54"/>
        <v>0</v>
      </c>
      <c r="L2457" s="362"/>
      <c r="M2457" s="361"/>
      <c r="N2457" s="363"/>
      <c r="O2457" s="364"/>
      <c r="P2457" s="365"/>
      <c r="Q2457" s="499"/>
      <c r="R2457" s="506"/>
    </row>
    <row r="2458" spans="1:18" x14ac:dyDescent="0.25">
      <c r="A2458" s="97"/>
      <c r="B2458" s="97"/>
      <c r="C2458" s="97"/>
      <c r="D2458" s="101"/>
      <c r="E2458" s="98"/>
      <c r="F2458" s="101"/>
      <c r="G2458" s="101"/>
      <c r="H2458" s="101"/>
      <c r="I2458" s="362"/>
      <c r="J2458" s="362"/>
      <c r="K2458" s="559">
        <f t="shared" si="54"/>
        <v>0</v>
      </c>
      <c r="L2458" s="362"/>
      <c r="M2458" s="361"/>
      <c r="N2458" s="363"/>
      <c r="O2458" s="364"/>
      <c r="P2458" s="365"/>
      <c r="Q2458" s="499"/>
      <c r="R2458" s="506"/>
    </row>
    <row r="2459" spans="1:18" x14ac:dyDescent="0.25">
      <c r="A2459" s="97"/>
      <c r="B2459" s="97"/>
      <c r="C2459" s="97"/>
      <c r="D2459" s="101"/>
      <c r="E2459" s="98"/>
      <c r="F2459" s="101"/>
      <c r="G2459" s="101"/>
      <c r="H2459" s="101"/>
      <c r="I2459" s="362"/>
      <c r="J2459" s="362"/>
      <c r="K2459" s="559">
        <f t="shared" si="54"/>
        <v>0</v>
      </c>
      <c r="L2459" s="362"/>
      <c r="M2459" s="361"/>
      <c r="N2459" s="363"/>
      <c r="O2459" s="364"/>
      <c r="P2459" s="365"/>
      <c r="Q2459" s="499"/>
      <c r="R2459" s="506"/>
    </row>
    <row r="2460" spans="1:18" x14ac:dyDescent="0.25">
      <c r="A2460" s="97"/>
      <c r="B2460" s="97"/>
      <c r="C2460" s="97"/>
      <c r="D2460" s="101"/>
      <c r="E2460" s="98"/>
      <c r="F2460" s="101"/>
      <c r="G2460" s="101"/>
      <c r="H2460" s="101"/>
      <c r="I2460" s="362"/>
      <c r="J2460" s="362"/>
      <c r="K2460" s="559">
        <f t="shared" si="54"/>
        <v>0</v>
      </c>
      <c r="L2460" s="362"/>
      <c r="M2460" s="361"/>
      <c r="N2460" s="363"/>
      <c r="O2460" s="364"/>
      <c r="P2460" s="365"/>
      <c r="Q2460" s="499"/>
      <c r="R2460" s="506"/>
    </row>
    <row r="2461" spans="1:18" x14ac:dyDescent="0.25">
      <c r="A2461" s="97"/>
      <c r="B2461" s="97"/>
      <c r="C2461" s="97"/>
      <c r="D2461" s="101"/>
      <c r="E2461" s="98"/>
      <c r="F2461" s="101"/>
      <c r="G2461" s="101"/>
      <c r="H2461" s="101"/>
      <c r="I2461" s="362"/>
      <c r="J2461" s="362"/>
      <c r="K2461" s="559">
        <f t="shared" si="54"/>
        <v>0</v>
      </c>
      <c r="L2461" s="362"/>
      <c r="M2461" s="361"/>
      <c r="N2461" s="363"/>
      <c r="O2461" s="364"/>
      <c r="P2461" s="365"/>
      <c r="Q2461" s="499"/>
      <c r="R2461" s="506"/>
    </row>
    <row r="2462" spans="1:18" x14ac:dyDescent="0.25">
      <c r="A2462" s="97"/>
      <c r="B2462" s="97"/>
      <c r="C2462" s="97"/>
      <c r="D2462" s="101"/>
      <c r="E2462" s="98"/>
      <c r="F2462" s="101"/>
      <c r="G2462" s="101"/>
      <c r="H2462" s="101"/>
      <c r="I2462" s="362"/>
      <c r="J2462" s="362"/>
      <c r="K2462" s="559">
        <f t="shared" si="54"/>
        <v>0</v>
      </c>
      <c r="L2462" s="362"/>
      <c r="M2462" s="361"/>
      <c r="N2462" s="363"/>
      <c r="O2462" s="364"/>
      <c r="P2462" s="365"/>
      <c r="Q2462" s="499"/>
      <c r="R2462" s="506"/>
    </row>
    <row r="2463" spans="1:18" x14ac:dyDescent="0.25">
      <c r="A2463" s="97"/>
      <c r="B2463" s="97"/>
      <c r="C2463" s="97"/>
      <c r="D2463" s="101"/>
      <c r="E2463" s="98"/>
      <c r="F2463" s="101"/>
      <c r="G2463" s="101"/>
      <c r="H2463" s="101"/>
      <c r="I2463" s="362"/>
      <c r="J2463" s="362"/>
      <c r="K2463" s="559">
        <f t="shared" si="54"/>
        <v>0</v>
      </c>
      <c r="L2463" s="362"/>
      <c r="M2463" s="361"/>
      <c r="N2463" s="363"/>
      <c r="O2463" s="364"/>
      <c r="P2463" s="365"/>
      <c r="Q2463" s="499"/>
      <c r="R2463" s="506"/>
    </row>
    <row r="2464" spans="1:18" x14ac:dyDescent="0.25">
      <c r="A2464" s="97"/>
      <c r="B2464" s="97"/>
      <c r="C2464" s="97"/>
      <c r="D2464" s="101"/>
      <c r="E2464" s="98"/>
      <c r="F2464" s="101"/>
      <c r="G2464" s="101"/>
      <c r="H2464" s="101"/>
      <c r="I2464" s="362"/>
      <c r="J2464" s="362"/>
      <c r="K2464" s="559">
        <f t="shared" si="54"/>
        <v>0</v>
      </c>
      <c r="L2464" s="362"/>
      <c r="M2464" s="361"/>
      <c r="N2464" s="363"/>
      <c r="O2464" s="364"/>
      <c r="P2464" s="365"/>
      <c r="Q2464" s="499"/>
      <c r="R2464" s="506"/>
    </row>
    <row r="2465" spans="1:18" x14ac:dyDescent="0.25">
      <c r="A2465" s="97"/>
      <c r="B2465" s="97"/>
      <c r="C2465" s="97"/>
      <c r="D2465" s="101"/>
      <c r="E2465" s="98"/>
      <c r="F2465" s="101"/>
      <c r="G2465" s="101"/>
      <c r="H2465" s="101"/>
      <c r="I2465" s="362"/>
      <c r="J2465" s="362"/>
      <c r="K2465" s="559">
        <f t="shared" si="54"/>
        <v>0</v>
      </c>
      <c r="L2465" s="362"/>
      <c r="M2465" s="361"/>
      <c r="N2465" s="363"/>
      <c r="O2465" s="364"/>
      <c r="P2465" s="365"/>
      <c r="Q2465" s="499"/>
      <c r="R2465" s="506"/>
    </row>
    <row r="2466" spans="1:18" x14ac:dyDescent="0.25">
      <c r="A2466" s="97"/>
      <c r="B2466" s="97"/>
      <c r="C2466" s="97"/>
      <c r="D2466" s="101"/>
      <c r="E2466" s="98"/>
      <c r="F2466" s="101"/>
      <c r="G2466" s="101"/>
      <c r="H2466" s="101"/>
      <c r="I2466" s="362"/>
      <c r="J2466" s="362"/>
      <c r="K2466" s="559">
        <f t="shared" si="54"/>
        <v>0</v>
      </c>
      <c r="L2466" s="362"/>
      <c r="M2466" s="361"/>
      <c r="N2466" s="363"/>
      <c r="O2466" s="364"/>
      <c r="P2466" s="365"/>
      <c r="Q2466" s="499"/>
      <c r="R2466" s="506"/>
    </row>
    <row r="2467" spans="1:18" x14ac:dyDescent="0.25">
      <c r="A2467" s="97"/>
      <c r="B2467" s="97"/>
      <c r="C2467" s="97"/>
      <c r="D2467" s="101"/>
      <c r="E2467" s="98"/>
      <c r="F2467" s="101"/>
      <c r="G2467" s="101"/>
      <c r="H2467" s="101"/>
      <c r="I2467" s="362"/>
      <c r="J2467" s="362"/>
      <c r="K2467" s="559">
        <f t="shared" si="54"/>
        <v>0</v>
      </c>
      <c r="L2467" s="362"/>
      <c r="M2467" s="361"/>
      <c r="N2467" s="363"/>
      <c r="O2467" s="364"/>
      <c r="P2467" s="365"/>
      <c r="Q2467" s="499"/>
      <c r="R2467" s="506"/>
    </row>
    <row r="2468" spans="1:18" x14ac:dyDescent="0.25">
      <c r="A2468" s="97"/>
      <c r="B2468" s="97"/>
      <c r="C2468" s="97"/>
      <c r="D2468" s="101"/>
      <c r="E2468" s="98"/>
      <c r="F2468" s="101"/>
      <c r="G2468" s="101"/>
      <c r="H2468" s="101"/>
      <c r="I2468" s="362"/>
      <c r="J2468" s="362"/>
      <c r="K2468" s="559">
        <f t="shared" si="54"/>
        <v>0</v>
      </c>
      <c r="L2468" s="362"/>
      <c r="M2468" s="361"/>
      <c r="N2468" s="363"/>
      <c r="O2468" s="364"/>
      <c r="P2468" s="365"/>
      <c r="Q2468" s="499"/>
      <c r="R2468" s="506"/>
    </row>
    <row r="2469" spans="1:18" x14ac:dyDescent="0.25">
      <c r="A2469" s="97"/>
      <c r="B2469" s="97"/>
      <c r="C2469" s="97"/>
      <c r="D2469" s="101"/>
      <c r="E2469" s="98"/>
      <c r="F2469" s="101"/>
      <c r="G2469" s="101"/>
      <c r="H2469" s="101"/>
      <c r="I2469" s="362"/>
      <c r="J2469" s="362"/>
      <c r="K2469" s="559">
        <f t="shared" si="54"/>
        <v>0</v>
      </c>
      <c r="L2469" s="362"/>
      <c r="M2469" s="361"/>
      <c r="N2469" s="363"/>
      <c r="O2469" s="364"/>
      <c r="P2469" s="365"/>
      <c r="Q2469" s="499"/>
      <c r="R2469" s="506"/>
    </row>
    <row r="2470" spans="1:18" x14ac:dyDescent="0.25">
      <c r="A2470" s="97"/>
      <c r="B2470" s="97"/>
      <c r="C2470" s="97"/>
      <c r="D2470" s="101"/>
      <c r="E2470" s="98"/>
      <c r="F2470" s="101"/>
      <c r="G2470" s="101"/>
      <c r="H2470" s="101"/>
      <c r="I2470" s="362"/>
      <c r="J2470" s="362"/>
      <c r="K2470" s="559">
        <f t="shared" si="54"/>
        <v>0</v>
      </c>
      <c r="L2470" s="362"/>
      <c r="M2470" s="361"/>
      <c r="N2470" s="363"/>
      <c r="O2470" s="364"/>
      <c r="P2470" s="365"/>
      <c r="Q2470" s="499"/>
      <c r="R2470" s="506"/>
    </row>
    <row r="2471" spans="1:18" x14ac:dyDescent="0.25">
      <c r="A2471" s="97"/>
      <c r="B2471" s="97"/>
      <c r="C2471" s="97"/>
      <c r="D2471" s="101"/>
      <c r="E2471" s="98"/>
      <c r="F2471" s="101"/>
      <c r="G2471" s="101"/>
      <c r="H2471" s="101"/>
      <c r="I2471" s="362"/>
      <c r="J2471" s="362"/>
      <c r="K2471" s="559">
        <f t="shared" si="54"/>
        <v>0</v>
      </c>
      <c r="L2471" s="362"/>
      <c r="M2471" s="361"/>
      <c r="N2471" s="363"/>
      <c r="O2471" s="364"/>
      <c r="P2471" s="365"/>
      <c r="Q2471" s="499"/>
      <c r="R2471" s="506"/>
    </row>
    <row r="2472" spans="1:18" x14ac:dyDescent="0.25">
      <c r="A2472" s="97"/>
      <c r="B2472" s="97"/>
      <c r="C2472" s="97"/>
      <c r="D2472" s="101"/>
      <c r="E2472" s="98"/>
      <c r="F2472" s="101"/>
      <c r="G2472" s="101"/>
      <c r="H2472" s="101"/>
      <c r="I2472" s="362"/>
      <c r="J2472" s="362"/>
      <c r="K2472" s="559">
        <f t="shared" si="54"/>
        <v>0</v>
      </c>
      <c r="L2472" s="362"/>
      <c r="M2472" s="361"/>
      <c r="N2472" s="363"/>
      <c r="O2472" s="364"/>
      <c r="P2472" s="365"/>
      <c r="Q2472" s="499"/>
      <c r="R2472" s="506"/>
    </row>
    <row r="2473" spans="1:18" x14ac:dyDescent="0.25">
      <c r="A2473" s="97"/>
      <c r="B2473" s="97"/>
      <c r="C2473" s="97"/>
      <c r="D2473" s="101"/>
      <c r="E2473" s="98"/>
      <c r="F2473" s="101"/>
      <c r="G2473" s="101"/>
      <c r="H2473" s="101"/>
      <c r="I2473" s="362"/>
      <c r="J2473" s="362"/>
      <c r="K2473" s="559">
        <f t="shared" si="54"/>
        <v>0</v>
      </c>
      <c r="L2473" s="362"/>
      <c r="M2473" s="361"/>
      <c r="N2473" s="363"/>
      <c r="O2473" s="364"/>
      <c r="P2473" s="365"/>
      <c r="Q2473" s="499"/>
      <c r="R2473" s="506"/>
    </row>
    <row r="2474" spans="1:18" x14ac:dyDescent="0.25">
      <c r="A2474" s="97"/>
      <c r="B2474" s="97"/>
      <c r="C2474" s="97"/>
      <c r="D2474" s="101"/>
      <c r="E2474" s="98"/>
      <c r="F2474" s="101"/>
      <c r="G2474" s="101"/>
      <c r="H2474" s="101"/>
      <c r="I2474" s="362"/>
      <c r="J2474" s="362"/>
      <c r="K2474" s="559">
        <f t="shared" si="54"/>
        <v>0</v>
      </c>
      <c r="L2474" s="362"/>
      <c r="M2474" s="361"/>
      <c r="N2474" s="363"/>
      <c r="O2474" s="364"/>
      <c r="P2474" s="365"/>
      <c r="Q2474" s="499"/>
      <c r="R2474" s="506"/>
    </row>
    <row r="2475" spans="1:18" x14ac:dyDescent="0.25">
      <c r="A2475" s="97"/>
      <c r="B2475" s="97"/>
      <c r="C2475" s="97"/>
      <c r="D2475" s="101"/>
      <c r="E2475" s="98"/>
      <c r="F2475" s="101"/>
      <c r="G2475" s="101"/>
      <c r="H2475" s="101"/>
      <c r="I2475" s="362"/>
      <c r="J2475" s="362"/>
      <c r="K2475" s="559">
        <f t="shared" si="54"/>
        <v>0</v>
      </c>
      <c r="L2475" s="362"/>
      <c r="M2475" s="361"/>
      <c r="N2475" s="363"/>
      <c r="O2475" s="364"/>
      <c r="P2475" s="365"/>
      <c r="Q2475" s="499"/>
      <c r="R2475" s="506"/>
    </row>
    <row r="2476" spans="1:18" x14ac:dyDescent="0.25">
      <c r="A2476" s="97"/>
      <c r="B2476" s="97"/>
      <c r="C2476" s="97"/>
      <c r="D2476" s="101"/>
      <c r="E2476" s="98"/>
      <c r="F2476" s="101"/>
      <c r="G2476" s="101"/>
      <c r="H2476" s="101"/>
      <c r="I2476" s="362"/>
      <c r="J2476" s="362"/>
      <c r="K2476" s="559">
        <f t="shared" si="54"/>
        <v>0</v>
      </c>
      <c r="L2476" s="362"/>
      <c r="M2476" s="361"/>
      <c r="N2476" s="363"/>
      <c r="O2476" s="364"/>
      <c r="P2476" s="365"/>
      <c r="Q2476" s="499"/>
      <c r="R2476" s="506"/>
    </row>
    <row r="2477" spans="1:18" x14ac:dyDescent="0.25">
      <c r="A2477" s="97"/>
      <c r="B2477" s="97"/>
      <c r="C2477" s="97"/>
      <c r="D2477" s="101"/>
      <c r="E2477" s="98"/>
      <c r="F2477" s="101"/>
      <c r="G2477" s="101"/>
      <c r="H2477" s="101"/>
      <c r="I2477" s="362"/>
      <c r="J2477" s="362"/>
      <c r="K2477" s="559">
        <f t="shared" si="54"/>
        <v>0</v>
      </c>
      <c r="L2477" s="362"/>
      <c r="M2477" s="361"/>
      <c r="N2477" s="363"/>
      <c r="O2477" s="364"/>
      <c r="P2477" s="365"/>
      <c r="Q2477" s="499"/>
      <c r="R2477" s="506"/>
    </row>
    <row r="2478" spans="1:18" x14ac:dyDescent="0.25">
      <c r="A2478" s="97"/>
      <c r="B2478" s="97"/>
      <c r="C2478" s="97"/>
      <c r="D2478" s="101"/>
      <c r="E2478" s="98"/>
      <c r="F2478" s="101"/>
      <c r="G2478" s="101"/>
      <c r="H2478" s="101"/>
      <c r="I2478" s="362"/>
      <c r="J2478" s="362"/>
      <c r="K2478" s="559">
        <f t="shared" si="54"/>
        <v>0</v>
      </c>
      <c r="L2478" s="362"/>
      <c r="M2478" s="361"/>
      <c r="N2478" s="363"/>
      <c r="O2478" s="364"/>
      <c r="P2478" s="365"/>
      <c r="Q2478" s="499"/>
      <c r="R2478" s="506"/>
    </row>
    <row r="2479" spans="1:18" x14ac:dyDescent="0.25">
      <c r="A2479" s="97"/>
      <c r="B2479" s="97"/>
      <c r="C2479" s="97"/>
      <c r="D2479" s="101"/>
      <c r="E2479" s="98"/>
      <c r="F2479" s="101"/>
      <c r="G2479" s="101"/>
      <c r="H2479" s="101"/>
      <c r="I2479" s="362"/>
      <c r="J2479" s="362"/>
      <c r="K2479" s="559">
        <f t="shared" si="54"/>
        <v>0</v>
      </c>
      <c r="L2479" s="362"/>
      <c r="M2479" s="361"/>
      <c r="N2479" s="363"/>
      <c r="O2479" s="364"/>
      <c r="P2479" s="365"/>
      <c r="Q2479" s="499"/>
      <c r="R2479" s="506"/>
    </row>
    <row r="2480" spans="1:18" x14ac:dyDescent="0.25">
      <c r="A2480" s="97"/>
      <c r="B2480" s="97"/>
      <c r="C2480" s="97"/>
      <c r="D2480" s="101"/>
      <c r="E2480" s="98"/>
      <c r="F2480" s="101"/>
      <c r="G2480" s="101"/>
      <c r="H2480" s="101"/>
      <c r="I2480" s="362"/>
      <c r="J2480" s="362"/>
      <c r="K2480" s="559">
        <f t="shared" si="54"/>
        <v>0</v>
      </c>
      <c r="L2480" s="362"/>
      <c r="M2480" s="361"/>
      <c r="N2480" s="363"/>
      <c r="O2480" s="364"/>
      <c r="P2480" s="365"/>
      <c r="Q2480" s="499"/>
      <c r="R2480" s="506"/>
    </row>
    <row r="2481" spans="1:18" x14ac:dyDescent="0.25">
      <c r="A2481" s="97"/>
      <c r="B2481" s="97"/>
      <c r="C2481" s="97"/>
      <c r="D2481" s="101"/>
      <c r="E2481" s="98"/>
      <c r="F2481" s="101"/>
      <c r="G2481" s="101"/>
      <c r="H2481" s="101"/>
      <c r="I2481" s="362"/>
      <c r="J2481" s="362"/>
      <c r="K2481" s="559">
        <f t="shared" si="54"/>
        <v>0</v>
      </c>
      <c r="L2481" s="362"/>
      <c r="M2481" s="361"/>
      <c r="N2481" s="363"/>
      <c r="O2481" s="364"/>
      <c r="P2481" s="365"/>
      <c r="Q2481" s="499"/>
      <c r="R2481" s="506"/>
    </row>
    <row r="2482" spans="1:18" x14ac:dyDescent="0.25">
      <c r="A2482" s="97"/>
      <c r="B2482" s="97"/>
      <c r="C2482" s="97"/>
      <c r="D2482" s="101"/>
      <c r="E2482" s="98"/>
      <c r="F2482" s="101"/>
      <c r="G2482" s="101"/>
      <c r="H2482" s="101"/>
      <c r="I2482" s="362"/>
      <c r="J2482" s="362"/>
      <c r="K2482" s="559">
        <f t="shared" si="54"/>
        <v>0</v>
      </c>
      <c r="L2482" s="362"/>
      <c r="M2482" s="361"/>
      <c r="N2482" s="363"/>
      <c r="O2482" s="364"/>
      <c r="P2482" s="365"/>
      <c r="Q2482" s="499"/>
      <c r="R2482" s="506"/>
    </row>
    <row r="2483" spans="1:18" x14ac:dyDescent="0.25">
      <c r="A2483" s="97"/>
      <c r="B2483" s="97"/>
      <c r="C2483" s="97"/>
      <c r="D2483" s="101"/>
      <c r="E2483" s="98"/>
      <c r="F2483" s="101"/>
      <c r="G2483" s="101"/>
      <c r="H2483" s="101"/>
      <c r="I2483" s="362"/>
      <c r="J2483" s="362"/>
      <c r="K2483" s="559">
        <f t="shared" si="54"/>
        <v>0</v>
      </c>
      <c r="L2483" s="362"/>
      <c r="M2483" s="361"/>
      <c r="N2483" s="363"/>
      <c r="O2483" s="364"/>
      <c r="P2483" s="365"/>
      <c r="Q2483" s="499"/>
      <c r="R2483" s="506"/>
    </row>
    <row r="2484" spans="1:18" x14ac:dyDescent="0.25">
      <c r="A2484" s="97"/>
      <c r="B2484" s="97"/>
      <c r="C2484" s="97"/>
      <c r="D2484" s="101"/>
      <c r="E2484" s="98"/>
      <c r="F2484" s="101"/>
      <c r="G2484" s="101"/>
      <c r="H2484" s="101"/>
      <c r="I2484" s="362"/>
      <c r="J2484" s="362"/>
      <c r="K2484" s="559">
        <f t="shared" si="54"/>
        <v>0</v>
      </c>
      <c r="L2484" s="362"/>
      <c r="M2484" s="361"/>
      <c r="N2484" s="363"/>
      <c r="O2484" s="364"/>
      <c r="P2484" s="365"/>
      <c r="Q2484" s="499"/>
      <c r="R2484" s="506"/>
    </row>
    <row r="2485" spans="1:18" x14ac:dyDescent="0.25">
      <c r="A2485" s="97"/>
      <c r="B2485" s="97"/>
      <c r="C2485" s="97"/>
      <c r="D2485" s="101"/>
      <c r="E2485" s="98"/>
      <c r="F2485" s="101"/>
      <c r="G2485" s="101"/>
      <c r="H2485" s="101"/>
      <c r="I2485" s="362"/>
      <c r="J2485" s="362"/>
      <c r="K2485" s="559">
        <f t="shared" si="54"/>
        <v>0</v>
      </c>
      <c r="L2485" s="362"/>
      <c r="M2485" s="361"/>
      <c r="N2485" s="363"/>
      <c r="O2485" s="364"/>
      <c r="P2485" s="365"/>
      <c r="Q2485" s="499"/>
      <c r="R2485" s="506"/>
    </row>
    <row r="2486" spans="1:18" x14ac:dyDescent="0.25">
      <c r="A2486" s="97"/>
      <c r="B2486" s="97"/>
      <c r="C2486" s="97"/>
      <c r="D2486" s="101"/>
      <c r="E2486" s="98"/>
      <c r="F2486" s="101"/>
      <c r="G2486" s="101"/>
      <c r="H2486" s="101"/>
      <c r="I2486" s="362"/>
      <c r="J2486" s="362"/>
      <c r="K2486" s="559">
        <f t="shared" si="54"/>
        <v>0</v>
      </c>
      <c r="L2486" s="362"/>
      <c r="M2486" s="361"/>
      <c r="N2486" s="363"/>
      <c r="O2486" s="364"/>
      <c r="P2486" s="365"/>
      <c r="Q2486" s="499"/>
      <c r="R2486" s="506"/>
    </row>
    <row r="2487" spans="1:18" x14ac:dyDescent="0.25">
      <c r="A2487" s="97"/>
      <c r="B2487" s="97"/>
      <c r="C2487" s="97"/>
      <c r="D2487" s="101"/>
      <c r="E2487" s="98"/>
      <c r="F2487" s="101"/>
      <c r="G2487" s="101"/>
      <c r="H2487" s="101"/>
      <c r="I2487" s="362"/>
      <c r="J2487" s="362"/>
      <c r="K2487" s="559">
        <f t="shared" si="54"/>
        <v>0</v>
      </c>
      <c r="L2487" s="362"/>
      <c r="M2487" s="361"/>
      <c r="N2487" s="363"/>
      <c r="O2487" s="364"/>
      <c r="P2487" s="365"/>
      <c r="Q2487" s="499"/>
      <c r="R2487" s="506"/>
    </row>
    <row r="2488" spans="1:18" x14ac:dyDescent="0.25">
      <c r="A2488" s="97"/>
      <c r="B2488" s="97"/>
      <c r="C2488" s="97"/>
      <c r="D2488" s="101"/>
      <c r="E2488" s="98"/>
      <c r="F2488" s="101"/>
      <c r="G2488" s="101"/>
      <c r="H2488" s="101"/>
      <c r="I2488" s="362"/>
      <c r="J2488" s="362"/>
      <c r="K2488" s="559">
        <f t="shared" si="54"/>
        <v>0</v>
      </c>
      <c r="L2488" s="362"/>
      <c r="M2488" s="361"/>
      <c r="N2488" s="363"/>
      <c r="O2488" s="364"/>
      <c r="P2488" s="365"/>
      <c r="Q2488" s="499"/>
      <c r="R2488" s="506"/>
    </row>
    <row r="2489" spans="1:18" x14ac:dyDescent="0.25">
      <c r="A2489" s="97"/>
      <c r="B2489" s="97"/>
      <c r="C2489" s="97"/>
      <c r="D2489" s="101"/>
      <c r="E2489" s="98"/>
      <c r="F2489" s="101"/>
      <c r="G2489" s="101"/>
      <c r="H2489" s="101"/>
      <c r="I2489" s="362"/>
      <c r="J2489" s="362"/>
      <c r="K2489" s="559">
        <f t="shared" si="54"/>
        <v>0</v>
      </c>
      <c r="L2489" s="362"/>
      <c r="M2489" s="361"/>
      <c r="N2489" s="363"/>
      <c r="O2489" s="364"/>
      <c r="P2489" s="365"/>
      <c r="Q2489" s="499"/>
      <c r="R2489" s="506"/>
    </row>
    <row r="2490" spans="1:18" x14ac:dyDescent="0.25">
      <c r="A2490" s="97"/>
      <c r="B2490" s="97"/>
      <c r="C2490" s="97"/>
      <c r="D2490" s="101"/>
      <c r="E2490" s="98"/>
      <c r="F2490" s="101"/>
      <c r="G2490" s="101"/>
      <c r="H2490" s="101"/>
      <c r="I2490" s="362"/>
      <c r="J2490" s="362"/>
      <c r="K2490" s="559">
        <f t="shared" si="54"/>
        <v>0</v>
      </c>
      <c r="L2490" s="362"/>
      <c r="M2490" s="361"/>
      <c r="N2490" s="363"/>
      <c r="O2490" s="364"/>
      <c r="P2490" s="365"/>
      <c r="Q2490" s="499"/>
      <c r="R2490" s="506"/>
    </row>
    <row r="2491" spans="1:18" x14ac:dyDescent="0.25">
      <c r="A2491" s="97"/>
      <c r="B2491" s="97"/>
      <c r="C2491" s="97"/>
      <c r="D2491" s="101"/>
      <c r="E2491" s="98"/>
      <c r="F2491" s="101"/>
      <c r="G2491" s="101"/>
      <c r="H2491" s="101"/>
      <c r="I2491" s="362"/>
      <c r="J2491" s="362"/>
      <c r="K2491" s="559">
        <f t="shared" si="54"/>
        <v>0</v>
      </c>
      <c r="L2491" s="362"/>
      <c r="M2491" s="361"/>
      <c r="N2491" s="363"/>
      <c r="O2491" s="364"/>
      <c r="P2491" s="365"/>
      <c r="Q2491" s="499"/>
      <c r="R2491" s="506"/>
    </row>
    <row r="2492" spans="1:18" x14ac:dyDescent="0.25">
      <c r="A2492" s="97"/>
      <c r="B2492" s="97"/>
      <c r="C2492" s="97"/>
      <c r="D2492" s="101"/>
      <c r="E2492" s="98"/>
      <c r="F2492" s="101"/>
      <c r="G2492" s="101"/>
      <c r="H2492" s="101"/>
      <c r="I2492" s="362"/>
      <c r="J2492" s="362"/>
      <c r="K2492" s="559">
        <f t="shared" si="54"/>
        <v>0</v>
      </c>
      <c r="L2492" s="362"/>
      <c r="M2492" s="361"/>
      <c r="N2492" s="363"/>
      <c r="O2492" s="364"/>
      <c r="P2492" s="365"/>
      <c r="Q2492" s="499"/>
      <c r="R2492" s="506"/>
    </row>
    <row r="2493" spans="1:18" x14ac:dyDescent="0.25">
      <c r="A2493" s="97"/>
      <c r="B2493" s="97"/>
      <c r="C2493" s="97"/>
      <c r="D2493" s="101"/>
      <c r="E2493" s="98"/>
      <c r="F2493" s="101"/>
      <c r="G2493" s="101"/>
      <c r="H2493" s="101"/>
      <c r="I2493" s="362"/>
      <c r="J2493" s="362"/>
      <c r="K2493" s="559">
        <f t="shared" si="54"/>
        <v>0</v>
      </c>
      <c r="L2493" s="362"/>
      <c r="M2493" s="361"/>
      <c r="N2493" s="363"/>
      <c r="O2493" s="364"/>
      <c r="P2493" s="365"/>
      <c r="Q2493" s="499"/>
      <c r="R2493" s="506"/>
    </row>
    <row r="2494" spans="1:18" x14ac:dyDescent="0.25">
      <c r="A2494" s="97"/>
      <c r="B2494" s="97"/>
      <c r="C2494" s="97"/>
      <c r="D2494" s="101"/>
      <c r="E2494" s="98"/>
      <c r="F2494" s="101"/>
      <c r="G2494" s="101"/>
      <c r="H2494" s="101"/>
      <c r="I2494" s="362"/>
      <c r="J2494" s="362"/>
      <c r="K2494" s="559">
        <f t="shared" si="54"/>
        <v>0</v>
      </c>
      <c r="L2494" s="362"/>
      <c r="M2494" s="361"/>
      <c r="N2494" s="363"/>
      <c r="O2494" s="364"/>
      <c r="P2494" s="365"/>
      <c r="Q2494" s="499"/>
      <c r="R2494" s="506"/>
    </row>
    <row r="2495" spans="1:18" x14ac:dyDescent="0.25">
      <c r="A2495" s="97"/>
      <c r="B2495" s="97"/>
      <c r="C2495" s="97"/>
      <c r="D2495" s="101"/>
      <c r="E2495" s="98"/>
      <c r="F2495" s="101"/>
      <c r="G2495" s="101"/>
      <c r="H2495" s="101"/>
      <c r="I2495" s="362"/>
      <c r="J2495" s="362"/>
      <c r="K2495" s="559">
        <f t="shared" si="54"/>
        <v>0</v>
      </c>
      <c r="L2495" s="362"/>
      <c r="M2495" s="361"/>
      <c r="N2495" s="363"/>
      <c r="O2495" s="364"/>
      <c r="P2495" s="365"/>
      <c r="Q2495" s="499"/>
      <c r="R2495" s="506"/>
    </row>
    <row r="2496" spans="1:18" x14ac:dyDescent="0.25">
      <c r="A2496" s="97"/>
      <c r="B2496" s="97"/>
      <c r="C2496" s="97"/>
      <c r="D2496" s="101"/>
      <c r="E2496" s="98"/>
      <c r="F2496" s="101"/>
      <c r="G2496" s="101"/>
      <c r="H2496" s="101"/>
      <c r="I2496" s="362"/>
      <c r="J2496" s="362"/>
      <c r="K2496" s="559">
        <f t="shared" si="54"/>
        <v>0</v>
      </c>
      <c r="L2496" s="362"/>
      <c r="M2496" s="361"/>
      <c r="N2496" s="363"/>
      <c r="O2496" s="364"/>
      <c r="P2496" s="365"/>
      <c r="Q2496" s="499"/>
      <c r="R2496" s="506"/>
    </row>
    <row r="2497" spans="1:18" x14ac:dyDescent="0.25">
      <c r="A2497" s="97"/>
      <c r="B2497" s="97"/>
      <c r="C2497" s="97"/>
      <c r="D2497" s="101"/>
      <c r="E2497" s="98"/>
      <c r="F2497" s="101"/>
      <c r="G2497" s="101"/>
      <c r="H2497" s="101"/>
      <c r="I2497" s="362"/>
      <c r="J2497" s="362"/>
      <c r="K2497" s="559">
        <f t="shared" si="54"/>
        <v>0</v>
      </c>
      <c r="L2497" s="362"/>
      <c r="M2497" s="361"/>
      <c r="N2497" s="363"/>
      <c r="O2497" s="364"/>
      <c r="P2497" s="365"/>
      <c r="Q2497" s="499"/>
      <c r="R2497" s="506"/>
    </row>
    <row r="2498" spans="1:18" x14ac:dyDescent="0.25">
      <c r="A2498" s="97"/>
      <c r="B2498" s="97"/>
      <c r="C2498" s="97"/>
      <c r="D2498" s="101"/>
      <c r="E2498" s="98"/>
      <c r="F2498" s="101"/>
      <c r="G2498" s="101"/>
      <c r="H2498" s="101"/>
      <c r="I2498" s="362"/>
      <c r="J2498" s="362"/>
      <c r="K2498" s="559">
        <f t="shared" si="54"/>
        <v>0</v>
      </c>
      <c r="L2498" s="362"/>
      <c r="M2498" s="361"/>
      <c r="N2498" s="363"/>
      <c r="O2498" s="364"/>
      <c r="P2498" s="365"/>
      <c r="Q2498" s="499"/>
      <c r="R2498" s="506"/>
    </row>
    <row r="2499" spans="1:18" x14ac:dyDescent="0.25">
      <c r="A2499" s="97"/>
      <c r="B2499" s="97"/>
      <c r="C2499" s="97"/>
      <c r="D2499" s="101"/>
      <c r="E2499" s="98"/>
      <c r="F2499" s="101"/>
      <c r="G2499" s="101"/>
      <c r="H2499" s="101"/>
      <c r="I2499" s="362"/>
      <c r="J2499" s="362"/>
      <c r="K2499" s="559">
        <f t="shared" si="54"/>
        <v>0</v>
      </c>
      <c r="L2499" s="362"/>
      <c r="M2499" s="361"/>
      <c r="N2499" s="363"/>
      <c r="O2499" s="364"/>
      <c r="P2499" s="365"/>
      <c r="Q2499" s="499"/>
      <c r="R2499" s="506"/>
    </row>
    <row r="2500" spans="1:18" x14ac:dyDescent="0.25">
      <c r="A2500" s="97"/>
      <c r="B2500" s="97"/>
      <c r="C2500" s="97"/>
      <c r="D2500" s="101"/>
      <c r="E2500" s="98"/>
      <c r="F2500" s="101"/>
      <c r="G2500" s="101"/>
      <c r="H2500" s="101"/>
      <c r="I2500" s="362"/>
      <c r="J2500" s="362"/>
      <c r="K2500" s="559">
        <f t="shared" si="54"/>
        <v>0</v>
      </c>
      <c r="L2500" s="362"/>
      <c r="M2500" s="361"/>
      <c r="N2500" s="363"/>
      <c r="O2500" s="364"/>
      <c r="P2500" s="365"/>
      <c r="Q2500" s="499"/>
      <c r="R2500" s="506"/>
    </row>
  </sheetData>
  <sheetProtection algorithmName="SHA-512" hashValue="FPA1HBmlmCcQJgCN9mV5KwlgGpEGRoawVlpU9NPXB3wlC83dzaX6gKXSxjMGrKjhYBeITFsW9BFZHMGe+tUqqA==" saltValue="F5fSYMxx6qIoXqf/t/Wqww==" spinCount="100000" sheet="1" objects="1" scenarios="1" formatCells="0" sort="0" autoFilter="0" pivotTables="0"/>
  <autoFilter ref="A10:Q10" xr:uid="{00000000-0009-0000-0000-000003000000}"/>
  <mergeCells count="6">
    <mergeCell ref="D8:E8"/>
    <mergeCell ref="A1:R1"/>
    <mergeCell ref="D3:E3"/>
    <mergeCell ref="G3:I3"/>
    <mergeCell ref="D5:E5"/>
    <mergeCell ref="G5:I5"/>
  </mergeCells>
  <dataValidations count="3">
    <dataValidation type="decimal" operator="greaterThan" allowBlank="1" showInputMessage="1" showErrorMessage="1" sqref="J11:J195" xr:uid="{00000000-0002-0000-0300-000000000000}">
      <formula1>0</formula1>
    </dataValidation>
    <dataValidation type="date" operator="lessThan" allowBlank="1" showInputMessage="1" showErrorMessage="1" sqref="O11:O195" xr:uid="{00000000-0002-0000-0300-000001000000}">
      <formula1>NOW()</formula1>
    </dataValidation>
    <dataValidation type="whole" operator="equal" allowBlank="1" showInputMessage="1" showErrorMessage="1" sqref="L11:M2500" xr:uid="{00000000-0002-0000-0300-000002000000}">
      <formula1>J11-K11</formula1>
    </dataValidation>
  </dataValidations>
  <pageMargins left="0.43307086614173229" right="0.24" top="0.74803149606299213" bottom="0.74803149606299213" header="0.31496062992125984" footer="0.31496062992125984"/>
  <pageSetup paperSize="9" scale="40" orientation="landscape" horizontalDpi="120" verticalDpi="7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rgb="FF92D050"/>
  </sheetPr>
  <dimension ref="B1:H57"/>
  <sheetViews>
    <sheetView showGridLines="0" zoomScale="80" zoomScaleNormal="80" workbookViewId="0"/>
  </sheetViews>
  <sheetFormatPr baseColWidth="10" defaultColWidth="11.42578125" defaultRowHeight="12.75" x14ac:dyDescent="0.2"/>
  <cols>
    <col min="1" max="1" width="11.42578125" style="342"/>
    <col min="2" max="2" width="15.42578125" style="342" customWidth="1"/>
    <col min="3" max="3" width="42" style="342" customWidth="1"/>
    <col min="4" max="4" width="14.28515625" style="342" customWidth="1"/>
    <col min="5" max="5" width="13.85546875" style="342" customWidth="1"/>
    <col min="6" max="6" width="15.7109375" style="342" customWidth="1"/>
    <col min="7" max="16384" width="11.42578125" style="342"/>
  </cols>
  <sheetData>
    <row r="1" spans="2:6" x14ac:dyDescent="0.2">
      <c r="B1" s="373"/>
      <c r="C1" s="373"/>
      <c r="D1" s="373"/>
      <c r="E1" s="373"/>
      <c r="F1" s="373"/>
    </row>
    <row r="2" spans="2:6" ht="48" customHeight="1" x14ac:dyDescent="0.2">
      <c r="B2" s="602" t="s">
        <v>94</v>
      </c>
      <c r="C2" s="602"/>
      <c r="D2" s="602"/>
      <c r="E2" s="602"/>
      <c r="F2" s="602"/>
    </row>
    <row r="3" spans="2:6" ht="42.75" customHeight="1" x14ac:dyDescent="0.2">
      <c r="B3" s="603" t="s">
        <v>95</v>
      </c>
      <c r="C3" s="603"/>
      <c r="D3" s="604" t="s">
        <v>96</v>
      </c>
      <c r="E3" s="604"/>
      <c r="F3" s="604"/>
    </row>
    <row r="4" spans="2:6" ht="21.75" customHeight="1" x14ac:dyDescent="0.2">
      <c r="B4" s="605" t="s">
        <v>97</v>
      </c>
      <c r="C4" s="605"/>
      <c r="D4" s="134">
        <f>SUM(D7:D57)</f>
        <v>0</v>
      </c>
      <c r="E4" s="134">
        <f>SUM(E7:E57)</f>
        <v>0</v>
      </c>
      <c r="F4" s="134">
        <f>SUM(F7:F57)</f>
        <v>0</v>
      </c>
    </row>
    <row r="5" spans="2:6" ht="24" customHeight="1" x14ac:dyDescent="0.2">
      <c r="B5" s="606" t="s">
        <v>98</v>
      </c>
      <c r="C5" s="607" t="s">
        <v>99</v>
      </c>
      <c r="D5" s="608"/>
      <c r="E5" s="608"/>
      <c r="F5" s="609"/>
    </row>
    <row r="6" spans="2:6" ht="40.5" customHeight="1" x14ac:dyDescent="0.2">
      <c r="B6" s="606"/>
      <c r="C6" s="374" t="s">
        <v>100</v>
      </c>
      <c r="D6" s="375" t="s">
        <v>199</v>
      </c>
      <c r="E6" s="375" t="s">
        <v>101</v>
      </c>
      <c r="F6" s="375" t="s">
        <v>102</v>
      </c>
    </row>
    <row r="7" spans="2:6" ht="20.100000000000001" customHeight="1" x14ac:dyDescent="0.2">
      <c r="B7" s="376">
        <v>10</v>
      </c>
      <c r="C7" s="377" t="s">
        <v>103</v>
      </c>
      <c r="D7" s="131"/>
      <c r="E7" s="132"/>
      <c r="F7" s="132"/>
    </row>
    <row r="8" spans="2:6" ht="20.100000000000001" customHeight="1" x14ac:dyDescent="0.2">
      <c r="B8" s="378">
        <v>11</v>
      </c>
      <c r="C8" s="379" t="s">
        <v>104</v>
      </c>
      <c r="D8" s="133"/>
      <c r="E8" s="14"/>
      <c r="F8" s="14"/>
    </row>
    <row r="9" spans="2:6" ht="20.100000000000001" customHeight="1" x14ac:dyDescent="0.2">
      <c r="B9" s="378">
        <v>12</v>
      </c>
      <c r="C9" s="379" t="s">
        <v>105</v>
      </c>
      <c r="D9" s="133"/>
      <c r="E9" s="14"/>
      <c r="F9" s="14"/>
    </row>
    <row r="10" spans="2:6" ht="20.100000000000001" customHeight="1" x14ac:dyDescent="0.2">
      <c r="B10" s="378">
        <v>13</v>
      </c>
      <c r="C10" s="379" t="s">
        <v>106</v>
      </c>
      <c r="D10" s="133"/>
      <c r="E10" s="14"/>
      <c r="F10" s="14"/>
    </row>
    <row r="11" spans="2:6" ht="20.100000000000001" customHeight="1" x14ac:dyDescent="0.2">
      <c r="B11" s="378">
        <v>14</v>
      </c>
      <c r="C11" s="379" t="s">
        <v>107</v>
      </c>
      <c r="D11" s="133"/>
      <c r="E11" s="14"/>
      <c r="F11" s="14"/>
    </row>
    <row r="12" spans="2:6" ht="20.100000000000001" customHeight="1" x14ac:dyDescent="0.2">
      <c r="B12" s="378">
        <v>15</v>
      </c>
      <c r="C12" s="379" t="s">
        <v>108</v>
      </c>
      <c r="D12" s="133"/>
      <c r="E12" s="14"/>
      <c r="F12" s="14"/>
    </row>
    <row r="13" spans="2:6" ht="20.100000000000001" customHeight="1" x14ac:dyDescent="0.2">
      <c r="B13" s="378">
        <v>16</v>
      </c>
      <c r="C13" s="379" t="s">
        <v>109</v>
      </c>
      <c r="D13" s="133"/>
      <c r="E13" s="14"/>
      <c r="F13" s="14"/>
    </row>
    <row r="14" spans="2:6" ht="20.100000000000001" customHeight="1" x14ac:dyDescent="0.2">
      <c r="B14" s="378">
        <v>17</v>
      </c>
      <c r="C14" s="379" t="s">
        <v>110</v>
      </c>
      <c r="D14" s="133"/>
      <c r="E14" s="14"/>
      <c r="F14" s="14"/>
    </row>
    <row r="15" spans="2:6" ht="20.100000000000001" customHeight="1" x14ac:dyDescent="0.2">
      <c r="B15" s="378">
        <v>18</v>
      </c>
      <c r="C15" s="379" t="s">
        <v>111</v>
      </c>
      <c r="D15" s="133"/>
      <c r="E15" s="14"/>
      <c r="F15" s="14"/>
    </row>
    <row r="16" spans="2:6" ht="20.100000000000001" customHeight="1" x14ac:dyDescent="0.2">
      <c r="B16" s="378">
        <v>19</v>
      </c>
      <c r="C16" s="379" t="s">
        <v>112</v>
      </c>
      <c r="D16" s="133"/>
      <c r="E16" s="14"/>
      <c r="F16" s="14"/>
    </row>
    <row r="17" spans="2:6" ht="31.5" customHeight="1" x14ac:dyDescent="0.2">
      <c r="B17" s="380"/>
      <c r="C17" s="374" t="s">
        <v>113</v>
      </c>
      <c r="D17" s="375" t="s">
        <v>199</v>
      </c>
      <c r="E17" s="375" t="s">
        <v>101</v>
      </c>
      <c r="F17" s="375" t="s">
        <v>102</v>
      </c>
    </row>
    <row r="18" spans="2:6" ht="20.100000000000001" customHeight="1" x14ac:dyDescent="0.2">
      <c r="B18" s="378">
        <v>100</v>
      </c>
      <c r="C18" s="377" t="s">
        <v>103</v>
      </c>
      <c r="D18" s="131"/>
      <c r="E18" s="132"/>
      <c r="F18" s="132"/>
    </row>
    <row r="19" spans="2:6" ht="20.100000000000001" customHeight="1" x14ac:dyDescent="0.2">
      <c r="B19" s="378">
        <v>110</v>
      </c>
      <c r="C19" s="379" t="s">
        <v>104</v>
      </c>
      <c r="D19" s="133"/>
      <c r="E19" s="14"/>
      <c r="F19" s="14"/>
    </row>
    <row r="20" spans="2:6" ht="20.100000000000001" customHeight="1" x14ac:dyDescent="0.2">
      <c r="B20" s="378">
        <v>120</v>
      </c>
      <c r="C20" s="379" t="s">
        <v>105</v>
      </c>
      <c r="D20" s="133"/>
      <c r="E20" s="14"/>
      <c r="F20" s="14"/>
    </row>
    <row r="21" spans="2:6" ht="20.100000000000001" customHeight="1" x14ac:dyDescent="0.2">
      <c r="B21" s="378">
        <v>130</v>
      </c>
      <c r="C21" s="379" t="s">
        <v>114</v>
      </c>
      <c r="D21" s="133"/>
      <c r="E21" s="14"/>
      <c r="F21" s="14"/>
    </row>
    <row r="22" spans="2:6" ht="20.100000000000001" customHeight="1" x14ac:dyDescent="0.2">
      <c r="B22" s="378">
        <v>140</v>
      </c>
      <c r="C22" s="379" t="s">
        <v>106</v>
      </c>
      <c r="D22" s="133"/>
      <c r="E22" s="14"/>
      <c r="F22" s="14"/>
    </row>
    <row r="23" spans="2:6" ht="20.100000000000001" customHeight="1" x14ac:dyDescent="0.2">
      <c r="B23" s="378">
        <v>150</v>
      </c>
      <c r="C23" s="379" t="s">
        <v>115</v>
      </c>
      <c r="D23" s="133"/>
      <c r="E23" s="14"/>
      <c r="F23" s="14"/>
    </row>
    <row r="24" spans="2:6" ht="20.100000000000001" customHeight="1" x14ac:dyDescent="0.2">
      <c r="B24" s="378">
        <v>160</v>
      </c>
      <c r="C24" s="379" t="s">
        <v>107</v>
      </c>
      <c r="D24" s="133"/>
      <c r="E24" s="14"/>
      <c r="F24" s="14"/>
    </row>
    <row r="25" spans="2:6" ht="20.100000000000001" customHeight="1" x14ac:dyDescent="0.2">
      <c r="B25" s="378">
        <v>170</v>
      </c>
      <c r="C25" s="379" t="s">
        <v>109</v>
      </c>
      <c r="D25" s="133"/>
      <c r="E25" s="14"/>
      <c r="F25" s="14"/>
    </row>
    <row r="26" spans="2:6" ht="20.100000000000001" customHeight="1" x14ac:dyDescent="0.2">
      <c r="B26" s="378">
        <v>180</v>
      </c>
      <c r="C26" s="379" t="s">
        <v>111</v>
      </c>
      <c r="D26" s="133"/>
      <c r="E26" s="14"/>
      <c r="F26" s="14"/>
    </row>
    <row r="27" spans="2:6" ht="20.100000000000001" customHeight="1" x14ac:dyDescent="0.2">
      <c r="B27" s="378">
        <v>190</v>
      </c>
      <c r="C27" s="379" t="s">
        <v>116</v>
      </c>
      <c r="D27" s="133"/>
      <c r="E27" s="14"/>
      <c r="F27" s="14"/>
    </row>
    <row r="28" spans="2:6" ht="20.100000000000001" customHeight="1" x14ac:dyDescent="0.2">
      <c r="B28" s="378">
        <v>200</v>
      </c>
      <c r="C28" s="379" t="s">
        <v>117</v>
      </c>
      <c r="D28" s="14"/>
      <c r="E28" s="14"/>
      <c r="F28" s="14"/>
    </row>
    <row r="29" spans="2:6" ht="20.100000000000001" customHeight="1" x14ac:dyDescent="0.2">
      <c r="B29" s="378">
        <v>210</v>
      </c>
      <c r="C29" s="381" t="s">
        <v>112</v>
      </c>
      <c r="D29" s="14"/>
      <c r="E29" s="14"/>
      <c r="F29" s="14"/>
    </row>
    <row r="30" spans="2:6" ht="20.100000000000001" customHeight="1" x14ac:dyDescent="0.2">
      <c r="B30" s="382">
        <v>220</v>
      </c>
      <c r="C30" s="383" t="s">
        <v>118</v>
      </c>
      <c r="D30" s="14"/>
      <c r="E30" s="14"/>
      <c r="F30" s="14"/>
    </row>
    <row r="31" spans="2:6" ht="21.75" customHeight="1" x14ac:dyDescent="0.2">
      <c r="B31" s="601"/>
      <c r="C31" s="607" t="s">
        <v>119</v>
      </c>
      <c r="D31" s="608"/>
      <c r="E31" s="608"/>
      <c r="F31" s="609"/>
    </row>
    <row r="32" spans="2:6" ht="31.5" customHeight="1" x14ac:dyDescent="0.2">
      <c r="B32" s="601"/>
      <c r="C32" s="384" t="s">
        <v>120</v>
      </c>
      <c r="D32" s="375" t="s">
        <v>199</v>
      </c>
      <c r="E32" s="375" t="s">
        <v>101</v>
      </c>
      <c r="F32" s="375" t="s">
        <v>102</v>
      </c>
    </row>
    <row r="33" spans="2:6" ht="20.100000000000001" customHeight="1" x14ac:dyDescent="0.2">
      <c r="B33" s="385">
        <v>20</v>
      </c>
      <c r="C33" s="379" t="s">
        <v>121</v>
      </c>
      <c r="D33" s="132"/>
      <c r="E33" s="14"/>
      <c r="F33" s="132"/>
    </row>
    <row r="34" spans="2:6" ht="20.100000000000001" customHeight="1" x14ac:dyDescent="0.2">
      <c r="B34" s="385">
        <v>21</v>
      </c>
      <c r="C34" s="379" t="s">
        <v>122</v>
      </c>
      <c r="D34" s="14"/>
      <c r="E34" s="14"/>
      <c r="F34" s="14"/>
    </row>
    <row r="35" spans="2:6" ht="20.100000000000001" customHeight="1" x14ac:dyDescent="0.2">
      <c r="B35" s="385">
        <v>22</v>
      </c>
      <c r="C35" s="379" t="s">
        <v>114</v>
      </c>
      <c r="D35" s="14"/>
      <c r="E35" s="14"/>
      <c r="F35" s="14"/>
    </row>
    <row r="36" spans="2:6" ht="20.100000000000001" customHeight="1" x14ac:dyDescent="0.2">
      <c r="B36" s="385">
        <v>23</v>
      </c>
      <c r="C36" s="379" t="s">
        <v>123</v>
      </c>
      <c r="D36" s="14"/>
      <c r="E36" s="14"/>
      <c r="F36" s="14"/>
    </row>
    <row r="37" spans="2:6" ht="20.100000000000001" customHeight="1" x14ac:dyDescent="0.2">
      <c r="B37" s="385">
        <v>24</v>
      </c>
      <c r="C37" s="379" t="s">
        <v>124</v>
      </c>
      <c r="D37" s="14"/>
      <c r="E37" s="14"/>
      <c r="F37" s="14"/>
    </row>
    <row r="38" spans="2:6" ht="20.100000000000001" customHeight="1" x14ac:dyDescent="0.2">
      <c r="B38" s="385">
        <v>25</v>
      </c>
      <c r="C38" s="379" t="s">
        <v>115</v>
      </c>
      <c r="D38" s="14"/>
      <c r="E38" s="14"/>
      <c r="F38" s="14"/>
    </row>
    <row r="39" spans="2:6" ht="20.100000000000001" customHeight="1" x14ac:dyDescent="0.2">
      <c r="B39" s="385">
        <v>26</v>
      </c>
      <c r="C39" s="379" t="s">
        <v>125</v>
      </c>
      <c r="D39" s="14"/>
      <c r="E39" s="14"/>
      <c r="F39" s="14"/>
    </row>
    <row r="40" spans="2:6" ht="20.100000000000001" customHeight="1" x14ac:dyDescent="0.2">
      <c r="B40" s="385">
        <v>27</v>
      </c>
      <c r="C40" s="379" t="s">
        <v>126</v>
      </c>
      <c r="D40" s="14"/>
      <c r="E40" s="14"/>
      <c r="F40" s="14"/>
    </row>
    <row r="41" spans="2:6" ht="20.100000000000001" customHeight="1" x14ac:dyDescent="0.2">
      <c r="B41" s="385">
        <v>28</v>
      </c>
      <c r="C41" s="379" t="s">
        <v>127</v>
      </c>
      <c r="D41" s="14"/>
      <c r="E41" s="14"/>
      <c r="F41" s="14"/>
    </row>
    <row r="42" spans="2:6" ht="20.100000000000001" customHeight="1" x14ac:dyDescent="0.2">
      <c r="B42" s="385">
        <v>29</v>
      </c>
      <c r="C42" s="379" t="s">
        <v>128</v>
      </c>
      <c r="D42" s="14"/>
      <c r="E42" s="14"/>
      <c r="F42" s="14"/>
    </row>
    <row r="43" spans="2:6" ht="20.100000000000001" customHeight="1" x14ac:dyDescent="0.2">
      <c r="B43" s="385">
        <v>30</v>
      </c>
      <c r="C43" s="379" t="s">
        <v>129</v>
      </c>
      <c r="D43" s="14"/>
      <c r="E43" s="14"/>
      <c r="F43" s="14"/>
    </row>
    <row r="44" spans="2:6" ht="20.100000000000001" customHeight="1" x14ac:dyDescent="0.2">
      <c r="B44" s="385">
        <v>31</v>
      </c>
      <c r="C44" s="379" t="s">
        <v>130</v>
      </c>
      <c r="D44" s="14"/>
      <c r="E44" s="132"/>
      <c r="F44" s="132"/>
    </row>
    <row r="45" spans="2:6" ht="33" customHeight="1" thickBot="1" x14ac:dyDescent="0.25">
      <c r="B45" s="386"/>
      <c r="C45" s="387" t="s">
        <v>131</v>
      </c>
      <c r="D45" s="375" t="s">
        <v>199</v>
      </c>
      <c r="E45" s="388" t="s">
        <v>101</v>
      </c>
      <c r="F45" s="389" t="s">
        <v>102</v>
      </c>
    </row>
    <row r="46" spans="2:6" ht="20.100000000000001" customHeight="1" x14ac:dyDescent="0.2">
      <c r="B46" s="390">
        <v>32</v>
      </c>
      <c r="C46" s="383" t="s">
        <v>132</v>
      </c>
      <c r="D46" s="132"/>
      <c r="E46" s="14"/>
      <c r="F46" s="14"/>
    </row>
    <row r="47" spans="2:6" ht="20.100000000000001" customHeight="1" x14ac:dyDescent="0.2">
      <c r="B47" s="390">
        <v>33</v>
      </c>
      <c r="C47" s="379" t="s">
        <v>133</v>
      </c>
      <c r="D47" s="14"/>
      <c r="E47" s="14"/>
      <c r="F47" s="14"/>
    </row>
    <row r="48" spans="2:6" ht="20.100000000000001" customHeight="1" x14ac:dyDescent="0.2">
      <c r="B48" s="390">
        <v>34</v>
      </c>
      <c r="C48" s="383" t="s">
        <v>134</v>
      </c>
      <c r="D48" s="14"/>
      <c r="E48" s="14"/>
      <c r="F48" s="14"/>
    </row>
    <row r="49" spans="2:8" ht="20.100000000000001" customHeight="1" x14ac:dyDescent="0.2">
      <c r="B49" s="390">
        <v>35</v>
      </c>
      <c r="C49" s="383" t="s">
        <v>135</v>
      </c>
      <c r="D49" s="14"/>
      <c r="E49" s="14"/>
      <c r="F49" s="14"/>
    </row>
    <row r="50" spans="2:8" ht="20.100000000000001" customHeight="1" x14ac:dyDescent="0.2">
      <c r="B50" s="390">
        <v>36</v>
      </c>
      <c r="C50" s="383" t="s">
        <v>136</v>
      </c>
      <c r="D50" s="14"/>
      <c r="E50" s="14"/>
      <c r="F50" s="14"/>
    </row>
    <row r="51" spans="2:8" ht="20.100000000000001" customHeight="1" x14ac:dyDescent="0.2">
      <c r="B51" s="390">
        <v>37</v>
      </c>
      <c r="C51" s="383" t="s">
        <v>137</v>
      </c>
      <c r="D51" s="14"/>
      <c r="E51" s="14"/>
      <c r="F51" s="14"/>
    </row>
    <row r="52" spans="2:8" ht="20.100000000000001" customHeight="1" x14ac:dyDescent="0.2">
      <c r="B52" s="390">
        <v>38</v>
      </c>
      <c r="C52" s="383" t="s">
        <v>138</v>
      </c>
      <c r="D52" s="14"/>
      <c r="E52" s="14"/>
      <c r="F52" s="14"/>
    </row>
    <row r="53" spans="2:8" ht="20.100000000000001" customHeight="1" x14ac:dyDescent="0.2">
      <c r="B53" s="390">
        <v>39</v>
      </c>
      <c r="C53" s="383" t="s">
        <v>139</v>
      </c>
      <c r="D53" s="14"/>
      <c r="E53" s="14"/>
      <c r="F53" s="14"/>
    </row>
    <row r="54" spans="2:8" ht="48.75" customHeight="1" x14ac:dyDescent="0.2">
      <c r="B54" s="386"/>
      <c r="C54" s="391" t="s">
        <v>140</v>
      </c>
      <c r="D54" s="375" t="s">
        <v>433</v>
      </c>
      <c r="E54" s="375" t="s">
        <v>101</v>
      </c>
      <c r="F54" s="375" t="s">
        <v>102</v>
      </c>
    </row>
    <row r="55" spans="2:8" ht="20.100000000000001" customHeight="1" x14ac:dyDescent="0.2">
      <c r="B55" s="390">
        <v>40</v>
      </c>
      <c r="C55" s="386" t="s">
        <v>140</v>
      </c>
      <c r="D55" s="392"/>
      <c r="E55" s="392"/>
      <c r="F55" s="392"/>
    </row>
    <row r="56" spans="2:8" ht="51.75" customHeight="1" x14ac:dyDescent="0.2">
      <c r="B56" s="390"/>
      <c r="C56" s="391" t="s">
        <v>142</v>
      </c>
      <c r="D56" s="375" t="s">
        <v>433</v>
      </c>
      <c r="E56" s="375" t="s">
        <v>101</v>
      </c>
      <c r="F56" s="375" t="s">
        <v>102</v>
      </c>
      <c r="G56" s="393"/>
      <c r="H56" s="393"/>
    </row>
    <row r="57" spans="2:8" ht="20.100000000000001" customHeight="1" x14ac:dyDescent="0.2">
      <c r="B57" s="390">
        <v>41</v>
      </c>
      <c r="C57" s="394" t="s">
        <v>143</v>
      </c>
      <c r="D57" s="14"/>
      <c r="E57" s="14"/>
      <c r="F57" s="14"/>
    </row>
  </sheetData>
  <sheetProtection algorithmName="SHA-512" hashValue="uIjEPn8Pnboz5avn7kEg3bUyLwyKgo97oG70eiyepaB12c0VartFIDRtSM+C2BJNK311cb9sgfl4Pwgigdi5qQ==" saltValue="Hd+mes+1+CMLz2Vm8veRQg==" spinCount="100000" sheet="1" objects="1" scenarios="1" formatCells="0" sort="0" autoFilter="0" pivotTables="0"/>
  <mergeCells count="8">
    <mergeCell ref="B31:B32"/>
    <mergeCell ref="B2:F2"/>
    <mergeCell ref="B3:C3"/>
    <mergeCell ref="D3:F3"/>
    <mergeCell ref="B4:C4"/>
    <mergeCell ref="B5:B6"/>
    <mergeCell ref="C5:F5"/>
    <mergeCell ref="C31:F3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Hoja6">
    <tabColor rgb="FF00B050"/>
  </sheetPr>
  <dimension ref="A1:N2500"/>
  <sheetViews>
    <sheetView zoomScale="60" zoomScaleNormal="60" workbookViewId="0"/>
  </sheetViews>
  <sheetFormatPr baseColWidth="10" defaultColWidth="11.42578125" defaultRowHeight="12.75" x14ac:dyDescent="0.25"/>
  <cols>
    <col min="1" max="1" width="3.140625" style="337" customWidth="1"/>
    <col min="2" max="2" width="8.85546875" style="335" customWidth="1"/>
    <col min="3" max="3" width="9.5703125" style="335" customWidth="1"/>
    <col min="4" max="4" width="11.7109375" style="335" customWidth="1"/>
    <col min="5" max="5" width="23.42578125" style="335" customWidth="1"/>
    <col min="6" max="6" width="41.7109375" style="507" customWidth="1"/>
    <col min="7" max="7" width="24.7109375" style="337" customWidth="1"/>
    <col min="8" max="8" width="25.42578125" style="337" customWidth="1"/>
    <col min="9" max="9" width="27" style="337" customWidth="1"/>
    <col min="10" max="10" width="34.28515625" style="337" customWidth="1"/>
    <col min="11" max="11" width="28.42578125" style="337" customWidth="1"/>
    <col min="12" max="12" width="24.140625" style="337" customWidth="1"/>
    <col min="13" max="13" width="21.42578125" style="337" customWidth="1"/>
    <col min="14" max="14" width="31" style="337" customWidth="1"/>
    <col min="15" max="16384" width="11.42578125" style="337"/>
  </cols>
  <sheetData>
    <row r="1" spans="1:14" x14ac:dyDescent="0.25">
      <c r="A1" s="512"/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54.75" customHeight="1" x14ac:dyDescent="0.25">
      <c r="A2" s="514"/>
      <c r="B2" s="610" t="s">
        <v>144</v>
      </c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</row>
    <row r="3" spans="1:14" x14ac:dyDescent="0.25">
      <c r="A3" s="514"/>
      <c r="B3" s="515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</row>
    <row r="4" spans="1:14" ht="72" customHeight="1" x14ac:dyDescent="0.25">
      <c r="A4" s="514"/>
      <c r="B4" s="395" t="s">
        <v>47</v>
      </c>
      <c r="C4" s="395" t="s">
        <v>8</v>
      </c>
      <c r="D4" s="395" t="s">
        <v>9</v>
      </c>
      <c r="E4" s="395" t="s">
        <v>10</v>
      </c>
      <c r="F4" s="396" t="s">
        <v>12</v>
      </c>
      <c r="G4" s="396" t="s">
        <v>23</v>
      </c>
      <c r="H4" s="396" t="s">
        <v>145</v>
      </c>
      <c r="I4" s="396" t="s">
        <v>146</v>
      </c>
      <c r="J4" s="396" t="s">
        <v>147</v>
      </c>
      <c r="K4" s="396" t="s">
        <v>148</v>
      </c>
      <c r="L4" s="396" t="s">
        <v>149</v>
      </c>
      <c r="M4" s="396" t="s">
        <v>150</v>
      </c>
      <c r="N4" s="396" t="s">
        <v>44</v>
      </c>
    </row>
    <row r="5" spans="1:14" ht="35.1" customHeight="1" x14ac:dyDescent="0.25">
      <c r="A5" s="514"/>
      <c r="B5" s="118" t="str">
        <f>IF(F5&gt;0,ROW()-4,"")</f>
        <v/>
      </c>
      <c r="C5" s="397"/>
      <c r="D5" s="398"/>
      <c r="E5" s="399"/>
      <c r="F5" s="518"/>
      <c r="G5" s="516"/>
      <c r="H5" s="516"/>
      <c r="I5" s="516"/>
      <c r="J5" s="516"/>
      <c r="K5" s="119"/>
      <c r="L5" s="119"/>
      <c r="M5" s="119"/>
      <c r="N5" s="105"/>
    </row>
    <row r="6" spans="1:14" ht="35.1" customHeight="1" x14ac:dyDescent="0.25">
      <c r="A6" s="514"/>
      <c r="B6" s="118" t="str">
        <f>IF(F6&gt;0,ROW()-4,"")</f>
        <v/>
      </c>
      <c r="C6" s="397"/>
      <c r="D6" s="398"/>
      <c r="E6" s="399"/>
      <c r="F6" s="518"/>
      <c r="G6" s="516"/>
      <c r="H6" s="516"/>
      <c r="I6" s="516"/>
      <c r="J6" s="516"/>
      <c r="K6" s="119"/>
      <c r="L6" s="119"/>
      <c r="M6" s="119"/>
      <c r="N6" s="105"/>
    </row>
    <row r="7" spans="1:14" ht="35.1" customHeight="1" x14ac:dyDescent="0.25">
      <c r="A7" s="514"/>
      <c r="B7" s="118" t="str">
        <f>IF(F7&gt;0,ROW()-4,"")</f>
        <v/>
      </c>
      <c r="C7" s="397"/>
      <c r="D7" s="398"/>
      <c r="E7" s="399"/>
      <c r="F7" s="518"/>
      <c r="G7" s="516"/>
      <c r="H7" s="516"/>
      <c r="I7" s="400"/>
      <c r="J7" s="516"/>
      <c r="K7" s="119"/>
      <c r="L7" s="119"/>
      <c r="M7" s="119"/>
      <c r="N7" s="105"/>
    </row>
    <row r="8" spans="1:14" ht="35.1" customHeight="1" x14ac:dyDescent="0.25">
      <c r="A8" s="514"/>
      <c r="B8" s="118" t="str">
        <f t="shared" ref="B8:B26" si="0">IF(F8&gt;0,ROW()-4,"")</f>
        <v/>
      </c>
      <c r="C8" s="397"/>
      <c r="D8" s="398"/>
      <c r="E8" s="399"/>
      <c r="F8" s="518"/>
      <c r="G8" s="516"/>
      <c r="H8" s="516"/>
      <c r="I8" s="516"/>
      <c r="J8" s="516"/>
      <c r="K8" s="119"/>
      <c r="L8" s="119"/>
      <c r="M8" s="119"/>
      <c r="N8" s="105"/>
    </row>
    <row r="9" spans="1:14" ht="35.1" customHeight="1" x14ac:dyDescent="0.25">
      <c r="A9" s="514"/>
      <c r="B9" s="118" t="str">
        <f t="shared" si="0"/>
        <v/>
      </c>
      <c r="C9" s="397"/>
      <c r="D9" s="398"/>
      <c r="E9" s="399"/>
      <c r="F9" s="518"/>
      <c r="G9" s="516"/>
      <c r="H9" s="516"/>
      <c r="I9" s="516"/>
      <c r="J9" s="516"/>
      <c r="K9" s="119"/>
      <c r="L9" s="119"/>
      <c r="M9" s="119"/>
      <c r="N9" s="105"/>
    </row>
    <row r="10" spans="1:14" ht="35.1" customHeight="1" x14ac:dyDescent="0.25">
      <c r="A10" s="514"/>
      <c r="B10" s="118" t="str">
        <f t="shared" si="0"/>
        <v/>
      </c>
      <c r="C10" s="397"/>
      <c r="D10" s="398"/>
      <c r="E10" s="399"/>
      <c r="F10" s="518"/>
      <c r="G10" s="516"/>
      <c r="H10" s="516"/>
      <c r="I10" s="516"/>
      <c r="J10" s="516"/>
      <c r="K10" s="119"/>
      <c r="L10" s="119"/>
      <c r="M10" s="119"/>
      <c r="N10" s="105"/>
    </row>
    <row r="11" spans="1:14" ht="35.1" customHeight="1" x14ac:dyDescent="0.25">
      <c r="A11" s="514"/>
      <c r="B11" s="118" t="str">
        <f t="shared" si="0"/>
        <v/>
      </c>
      <c r="C11" s="397"/>
      <c r="D11" s="398"/>
      <c r="E11" s="399"/>
      <c r="F11" s="518"/>
      <c r="G11" s="516"/>
      <c r="H11" s="516"/>
      <c r="I11" s="516"/>
      <c r="J11" s="516"/>
      <c r="K11" s="119"/>
      <c r="L11" s="119"/>
      <c r="M11" s="119"/>
      <c r="N11" s="105"/>
    </row>
    <row r="12" spans="1:14" ht="35.1" customHeight="1" x14ac:dyDescent="0.25">
      <c r="A12" s="514"/>
      <c r="B12" s="118" t="str">
        <f t="shared" si="0"/>
        <v/>
      </c>
      <c r="C12" s="397"/>
      <c r="D12" s="398"/>
      <c r="E12" s="399"/>
      <c r="F12" s="518"/>
      <c r="G12" s="516"/>
      <c r="H12" s="516"/>
      <c r="I12" s="516"/>
      <c r="J12" s="516"/>
      <c r="K12" s="119"/>
      <c r="L12" s="119"/>
      <c r="M12" s="119"/>
      <c r="N12" s="105"/>
    </row>
    <row r="13" spans="1:14" ht="35.1" customHeight="1" x14ac:dyDescent="0.25">
      <c r="A13" s="514"/>
      <c r="B13" s="118" t="str">
        <f t="shared" si="0"/>
        <v/>
      </c>
      <c r="C13" s="397"/>
      <c r="D13" s="398"/>
      <c r="E13" s="399"/>
      <c r="F13" s="518"/>
      <c r="G13" s="516"/>
      <c r="H13" s="516"/>
      <c r="I13" s="516"/>
      <c r="J13" s="516"/>
      <c r="K13" s="119"/>
      <c r="L13" s="119"/>
      <c r="M13" s="119"/>
      <c r="N13" s="105"/>
    </row>
    <row r="14" spans="1:14" ht="35.1" customHeight="1" x14ac:dyDescent="0.25">
      <c r="A14" s="514"/>
      <c r="B14" s="118" t="str">
        <f t="shared" si="0"/>
        <v/>
      </c>
      <c r="C14" s="397"/>
      <c r="D14" s="398"/>
      <c r="E14" s="399"/>
      <c r="F14" s="518"/>
      <c r="G14" s="516"/>
      <c r="H14" s="516"/>
      <c r="I14" s="516"/>
      <c r="J14" s="516"/>
      <c r="K14" s="119"/>
      <c r="L14" s="119"/>
      <c r="M14" s="119"/>
      <c r="N14" s="105"/>
    </row>
    <row r="15" spans="1:14" ht="35.1" customHeight="1" x14ac:dyDescent="0.25">
      <c r="A15" s="514"/>
      <c r="B15" s="118" t="str">
        <f t="shared" si="0"/>
        <v/>
      </c>
      <c r="C15" s="397"/>
      <c r="D15" s="398"/>
      <c r="E15" s="399"/>
      <c r="F15" s="518"/>
      <c r="G15" s="516"/>
      <c r="H15" s="516"/>
      <c r="I15" s="516"/>
      <c r="J15" s="516"/>
      <c r="K15" s="119"/>
      <c r="L15" s="119"/>
      <c r="M15" s="119"/>
      <c r="N15" s="105"/>
    </row>
    <row r="16" spans="1:14" ht="35.1" customHeight="1" x14ac:dyDescent="0.25">
      <c r="A16" s="514"/>
      <c r="B16" s="118" t="str">
        <f t="shared" si="0"/>
        <v/>
      </c>
      <c r="C16" s="397"/>
      <c r="D16" s="398"/>
      <c r="E16" s="399"/>
      <c r="F16" s="518"/>
      <c r="G16" s="516"/>
      <c r="H16" s="516"/>
      <c r="I16" s="516"/>
      <c r="J16" s="516"/>
      <c r="K16" s="119"/>
      <c r="L16" s="119"/>
      <c r="M16" s="119"/>
      <c r="N16" s="105"/>
    </row>
    <row r="17" spans="1:14" ht="35.1" customHeight="1" x14ac:dyDescent="0.25">
      <c r="A17" s="514"/>
      <c r="B17" s="118" t="str">
        <f t="shared" si="0"/>
        <v/>
      </c>
      <c r="C17" s="397"/>
      <c r="D17" s="398"/>
      <c r="E17" s="399"/>
      <c r="F17" s="518"/>
      <c r="G17" s="516"/>
      <c r="H17" s="516"/>
      <c r="I17" s="516"/>
      <c r="J17" s="516"/>
      <c r="K17" s="119"/>
      <c r="L17" s="119"/>
      <c r="M17" s="119"/>
      <c r="N17" s="105"/>
    </row>
    <row r="18" spans="1:14" ht="35.1" customHeight="1" x14ac:dyDescent="0.25">
      <c r="A18" s="514"/>
      <c r="B18" s="118" t="str">
        <f t="shared" si="0"/>
        <v/>
      </c>
      <c r="C18" s="397"/>
      <c r="D18" s="398"/>
      <c r="E18" s="399"/>
      <c r="F18" s="518"/>
      <c r="G18" s="516"/>
      <c r="H18" s="516"/>
      <c r="I18" s="516"/>
      <c r="J18" s="516"/>
      <c r="K18" s="119"/>
      <c r="L18" s="119"/>
      <c r="M18" s="119"/>
      <c r="N18" s="105"/>
    </row>
    <row r="19" spans="1:14" ht="35.1" customHeight="1" x14ac:dyDescent="0.25">
      <c r="A19" s="514"/>
      <c r="B19" s="118" t="str">
        <f t="shared" si="0"/>
        <v/>
      </c>
      <c r="C19" s="397"/>
      <c r="D19" s="398"/>
      <c r="E19" s="399"/>
      <c r="F19" s="518"/>
      <c r="G19" s="516"/>
      <c r="H19" s="516"/>
      <c r="I19" s="516"/>
      <c r="J19" s="516"/>
      <c r="K19" s="119"/>
      <c r="L19" s="119"/>
      <c r="M19" s="119"/>
      <c r="N19" s="105"/>
    </row>
    <row r="20" spans="1:14" ht="35.1" customHeight="1" x14ac:dyDescent="0.25">
      <c r="A20" s="514"/>
      <c r="B20" s="118" t="str">
        <f t="shared" si="0"/>
        <v/>
      </c>
      <c r="C20" s="397"/>
      <c r="D20" s="398"/>
      <c r="E20" s="399"/>
      <c r="F20" s="518"/>
      <c r="G20" s="516"/>
      <c r="H20" s="516"/>
      <c r="I20" s="516"/>
      <c r="J20" s="516"/>
      <c r="K20" s="119"/>
      <c r="L20" s="119"/>
      <c r="M20" s="119"/>
      <c r="N20" s="105"/>
    </row>
    <row r="21" spans="1:14" ht="35.1" customHeight="1" x14ac:dyDescent="0.25">
      <c r="A21" s="514"/>
      <c r="B21" s="118" t="str">
        <f t="shared" si="0"/>
        <v/>
      </c>
      <c r="C21" s="397"/>
      <c r="D21" s="398"/>
      <c r="E21" s="399"/>
      <c r="F21" s="518"/>
      <c r="G21" s="516"/>
      <c r="H21" s="516"/>
      <c r="I21" s="516"/>
      <c r="J21" s="516"/>
      <c r="K21" s="119"/>
      <c r="L21" s="119"/>
      <c r="M21" s="119"/>
      <c r="N21" s="105"/>
    </row>
    <row r="22" spans="1:14" ht="35.1" customHeight="1" x14ac:dyDescent="0.25">
      <c r="A22" s="514"/>
      <c r="B22" s="118" t="str">
        <f t="shared" si="0"/>
        <v/>
      </c>
      <c r="C22" s="397"/>
      <c r="D22" s="398"/>
      <c r="E22" s="399"/>
      <c r="F22" s="518"/>
      <c r="G22" s="516"/>
      <c r="H22" s="516"/>
      <c r="I22" s="516"/>
      <c r="J22" s="516"/>
      <c r="K22" s="119"/>
      <c r="L22" s="119"/>
      <c r="M22" s="119"/>
      <c r="N22" s="105"/>
    </row>
    <row r="23" spans="1:14" ht="35.1" customHeight="1" x14ac:dyDescent="0.25">
      <c r="A23" s="514"/>
      <c r="B23" s="118" t="str">
        <f t="shared" si="0"/>
        <v/>
      </c>
      <c r="C23" s="397"/>
      <c r="D23" s="398"/>
      <c r="E23" s="399"/>
      <c r="F23" s="518"/>
      <c r="G23" s="516"/>
      <c r="H23" s="516"/>
      <c r="I23" s="516"/>
      <c r="J23" s="516"/>
      <c r="K23" s="119"/>
      <c r="L23" s="119"/>
      <c r="M23" s="119"/>
      <c r="N23" s="105"/>
    </row>
    <row r="24" spans="1:14" ht="35.1" customHeight="1" x14ac:dyDescent="0.25">
      <c r="A24" s="514"/>
      <c r="B24" s="118" t="str">
        <f t="shared" si="0"/>
        <v/>
      </c>
      <c r="C24" s="397"/>
      <c r="D24" s="398"/>
      <c r="E24" s="399"/>
      <c r="F24" s="518"/>
      <c r="G24" s="516"/>
      <c r="H24" s="516"/>
      <c r="I24" s="516"/>
      <c r="J24" s="516"/>
      <c r="K24" s="119"/>
      <c r="L24" s="119"/>
      <c r="M24" s="119"/>
      <c r="N24" s="105"/>
    </row>
    <row r="25" spans="1:14" ht="35.1" customHeight="1" x14ac:dyDescent="0.25">
      <c r="A25" s="514"/>
      <c r="B25" s="118" t="str">
        <f t="shared" si="0"/>
        <v/>
      </c>
      <c r="C25" s="397"/>
      <c r="D25" s="398"/>
      <c r="E25" s="399"/>
      <c r="F25" s="518"/>
      <c r="G25" s="516"/>
      <c r="H25" s="516"/>
      <c r="I25" s="516"/>
      <c r="J25" s="516"/>
      <c r="K25" s="119"/>
      <c r="L25" s="119"/>
      <c r="M25" s="119"/>
      <c r="N25" s="105"/>
    </row>
    <row r="26" spans="1:14" ht="35.1" customHeight="1" x14ac:dyDescent="0.25">
      <c r="A26" s="514"/>
      <c r="B26" s="118" t="str">
        <f t="shared" si="0"/>
        <v/>
      </c>
      <c r="C26" s="397"/>
      <c r="D26" s="398" t="s">
        <v>348</v>
      </c>
      <c r="E26" s="399"/>
      <c r="F26" s="518"/>
      <c r="G26" s="516"/>
      <c r="H26" s="516"/>
      <c r="I26" s="516"/>
      <c r="J26" s="516"/>
      <c r="K26" s="119"/>
      <c r="L26" s="119"/>
      <c r="M26" s="119"/>
      <c r="N26" s="105"/>
    </row>
    <row r="27" spans="1:14" ht="35.1" customHeight="1" x14ac:dyDescent="0.25">
      <c r="A27" s="514"/>
      <c r="B27" s="118" t="str">
        <f t="shared" ref="B27:B30" si="1">IF(F27&gt;0,ROW()-13,"")</f>
        <v/>
      </c>
      <c r="C27" s="397"/>
      <c r="D27" s="398" t="s">
        <v>348</v>
      </c>
      <c r="E27" s="399"/>
      <c r="F27" s="518"/>
      <c r="G27" s="516"/>
      <c r="H27" s="516"/>
      <c r="I27" s="516"/>
      <c r="J27" s="516"/>
      <c r="K27" s="119"/>
      <c r="L27" s="119"/>
      <c r="M27" s="119"/>
      <c r="N27" s="105"/>
    </row>
    <row r="28" spans="1:14" ht="35.1" customHeight="1" x14ac:dyDescent="0.25">
      <c r="A28" s="514"/>
      <c r="B28" s="118" t="str">
        <f t="shared" si="1"/>
        <v/>
      </c>
      <c r="C28" s="397"/>
      <c r="D28" s="398" t="s">
        <v>348</v>
      </c>
      <c r="E28" s="399"/>
      <c r="F28" s="518"/>
      <c r="G28" s="516"/>
      <c r="H28" s="516"/>
      <c r="I28" s="516"/>
      <c r="J28" s="516"/>
      <c r="K28" s="119"/>
      <c r="L28" s="119"/>
      <c r="M28" s="119"/>
      <c r="N28" s="105"/>
    </row>
    <row r="29" spans="1:14" ht="35.1" customHeight="1" x14ac:dyDescent="0.25">
      <c r="A29" s="514"/>
      <c r="B29" s="118" t="str">
        <f t="shared" si="1"/>
        <v/>
      </c>
      <c r="C29" s="397"/>
      <c r="D29" s="398" t="s">
        <v>348</v>
      </c>
      <c r="E29" s="399"/>
      <c r="F29" s="518"/>
      <c r="G29" s="516"/>
      <c r="H29" s="516"/>
      <c r="I29" s="516"/>
      <c r="J29" s="516"/>
      <c r="K29" s="119"/>
      <c r="L29" s="119"/>
      <c r="M29" s="119"/>
      <c r="N29" s="105"/>
    </row>
    <row r="30" spans="1:14" ht="35.1" customHeight="1" x14ac:dyDescent="0.25">
      <c r="A30" s="514"/>
      <c r="B30" s="118" t="str">
        <f t="shared" si="1"/>
        <v/>
      </c>
      <c r="C30" s="397"/>
      <c r="D30" s="398" t="s">
        <v>348</v>
      </c>
      <c r="E30" s="399"/>
      <c r="F30" s="518"/>
      <c r="G30" s="516"/>
      <c r="H30" s="516"/>
      <c r="I30" s="516"/>
      <c r="J30" s="516"/>
      <c r="K30" s="119"/>
      <c r="L30" s="119"/>
      <c r="M30" s="119"/>
      <c r="N30" s="105"/>
    </row>
    <row r="31" spans="1:14" ht="18" customHeight="1" x14ac:dyDescent="0.25">
      <c r="A31" s="514"/>
      <c r="B31" s="517"/>
      <c r="C31" s="517"/>
      <c r="D31" s="517"/>
      <c r="E31" s="517"/>
      <c r="F31" s="510"/>
      <c r="G31" s="105"/>
      <c r="H31" s="105"/>
      <c r="I31" s="105"/>
      <c r="J31" s="105"/>
      <c r="K31" s="105"/>
      <c r="L31" s="105"/>
      <c r="M31" s="105"/>
      <c r="N31" s="105"/>
    </row>
    <row r="32" spans="1:14" x14ac:dyDescent="0.25">
      <c r="B32" s="95"/>
      <c r="C32" s="95"/>
      <c r="D32" s="95"/>
      <c r="E32" s="95"/>
      <c r="F32" s="506"/>
      <c r="G32" s="101"/>
      <c r="H32" s="101"/>
      <c r="I32" s="101"/>
      <c r="J32" s="101"/>
      <c r="K32" s="101"/>
      <c r="L32" s="101"/>
      <c r="M32" s="101"/>
      <c r="N32" s="101"/>
    </row>
    <row r="33" spans="2:14" x14ac:dyDescent="0.25">
      <c r="B33" s="95"/>
      <c r="C33" s="95"/>
      <c r="D33" s="95"/>
      <c r="E33" s="95"/>
      <c r="F33" s="506"/>
      <c r="G33" s="101"/>
      <c r="H33" s="101"/>
      <c r="I33" s="101"/>
      <c r="J33" s="101"/>
      <c r="K33" s="101"/>
      <c r="L33" s="101"/>
      <c r="M33" s="101"/>
      <c r="N33" s="101"/>
    </row>
    <row r="34" spans="2:14" x14ac:dyDescent="0.25">
      <c r="B34" s="95"/>
      <c r="C34" s="95"/>
      <c r="D34" s="95"/>
      <c r="E34" s="95"/>
      <c r="F34" s="506"/>
      <c r="G34" s="101"/>
      <c r="H34" s="101"/>
      <c r="I34" s="101"/>
      <c r="J34" s="101"/>
      <c r="K34" s="101"/>
      <c r="L34" s="101"/>
      <c r="M34" s="101"/>
      <c r="N34" s="101"/>
    </row>
    <row r="35" spans="2:14" x14ac:dyDescent="0.25">
      <c r="B35" s="95"/>
      <c r="C35" s="95"/>
      <c r="D35" s="95"/>
      <c r="E35" s="95"/>
      <c r="F35" s="506"/>
      <c r="G35" s="101"/>
      <c r="H35" s="101"/>
      <c r="I35" s="101"/>
      <c r="J35" s="101"/>
      <c r="K35" s="101"/>
      <c r="L35" s="101"/>
      <c r="M35" s="101"/>
      <c r="N35" s="101"/>
    </row>
    <row r="36" spans="2:14" x14ac:dyDescent="0.25">
      <c r="B36" s="95"/>
      <c r="C36" s="95"/>
      <c r="D36" s="95"/>
      <c r="E36" s="95"/>
      <c r="F36" s="506"/>
      <c r="G36" s="101"/>
      <c r="H36" s="101"/>
      <c r="I36" s="101"/>
      <c r="J36" s="101"/>
      <c r="K36" s="101"/>
      <c r="L36" s="101"/>
      <c r="M36" s="101"/>
      <c r="N36" s="101"/>
    </row>
    <row r="37" spans="2:14" x14ac:dyDescent="0.25">
      <c r="B37" s="95"/>
      <c r="C37" s="95"/>
      <c r="D37" s="95"/>
      <c r="E37" s="95"/>
      <c r="F37" s="506"/>
      <c r="G37" s="101"/>
      <c r="H37" s="101"/>
      <c r="I37" s="101"/>
      <c r="J37" s="101"/>
      <c r="K37" s="101"/>
      <c r="L37" s="101"/>
      <c r="M37" s="101"/>
      <c r="N37" s="101"/>
    </row>
    <row r="38" spans="2:14" x14ac:dyDescent="0.25">
      <c r="B38" s="95"/>
      <c r="C38" s="95"/>
      <c r="D38" s="95"/>
      <c r="E38" s="95"/>
      <c r="F38" s="506"/>
      <c r="G38" s="101"/>
      <c r="H38" s="101"/>
      <c r="I38" s="101"/>
      <c r="J38" s="101"/>
      <c r="K38" s="101"/>
      <c r="L38" s="101"/>
      <c r="M38" s="101"/>
      <c r="N38" s="101"/>
    </row>
    <row r="39" spans="2:14" x14ac:dyDescent="0.25">
      <c r="B39" s="95"/>
      <c r="C39" s="95"/>
      <c r="D39" s="95"/>
      <c r="E39" s="95"/>
      <c r="F39" s="506"/>
      <c r="G39" s="101"/>
      <c r="H39" s="101"/>
      <c r="I39" s="101"/>
      <c r="J39" s="101"/>
      <c r="K39" s="101"/>
      <c r="L39" s="101"/>
      <c r="M39" s="101"/>
      <c r="N39" s="101"/>
    </row>
    <row r="40" spans="2:14" x14ac:dyDescent="0.25">
      <c r="B40" s="95"/>
      <c r="C40" s="95"/>
      <c r="D40" s="95"/>
      <c r="E40" s="95"/>
      <c r="F40" s="506"/>
      <c r="G40" s="101"/>
      <c r="H40" s="101"/>
      <c r="I40" s="101"/>
      <c r="J40" s="101"/>
      <c r="K40" s="101"/>
      <c r="L40" s="101"/>
      <c r="M40" s="101"/>
      <c r="N40" s="101"/>
    </row>
    <row r="41" spans="2:14" x14ac:dyDescent="0.25">
      <c r="B41" s="95"/>
      <c r="C41" s="95"/>
      <c r="D41" s="95"/>
      <c r="E41" s="95"/>
      <c r="F41" s="506"/>
      <c r="G41" s="101"/>
      <c r="H41" s="101"/>
      <c r="I41" s="101"/>
      <c r="J41" s="101"/>
      <c r="K41" s="101"/>
      <c r="L41" s="101"/>
      <c r="M41" s="101"/>
      <c r="N41" s="101"/>
    </row>
    <row r="42" spans="2:14" x14ac:dyDescent="0.25">
      <c r="B42" s="95"/>
      <c r="C42" s="95"/>
      <c r="D42" s="95"/>
      <c r="E42" s="95"/>
      <c r="F42" s="506"/>
      <c r="G42" s="101"/>
      <c r="H42" s="101"/>
      <c r="I42" s="101"/>
      <c r="J42" s="101"/>
      <c r="K42" s="101"/>
      <c r="L42" s="101"/>
      <c r="M42" s="101"/>
      <c r="N42" s="101"/>
    </row>
    <row r="43" spans="2:14" x14ac:dyDescent="0.25">
      <c r="B43" s="95"/>
      <c r="C43" s="95"/>
      <c r="D43" s="95"/>
      <c r="E43" s="95"/>
      <c r="F43" s="506"/>
      <c r="G43" s="101"/>
      <c r="H43" s="101"/>
      <c r="I43" s="101"/>
      <c r="J43" s="101"/>
      <c r="K43" s="101"/>
      <c r="L43" s="101"/>
      <c r="M43" s="101"/>
      <c r="N43" s="101"/>
    </row>
    <row r="44" spans="2:14" x14ac:dyDescent="0.25">
      <c r="B44" s="95"/>
      <c r="C44" s="95"/>
      <c r="D44" s="95"/>
      <c r="E44" s="95"/>
      <c r="F44" s="506"/>
      <c r="G44" s="101"/>
      <c r="H44" s="101"/>
      <c r="I44" s="101"/>
      <c r="J44" s="101"/>
      <c r="K44" s="101"/>
      <c r="L44" s="101"/>
      <c r="M44" s="101"/>
      <c r="N44" s="101"/>
    </row>
    <row r="45" spans="2:14" x14ac:dyDescent="0.25">
      <c r="B45" s="95"/>
      <c r="C45" s="95"/>
      <c r="D45" s="95"/>
      <c r="E45" s="95"/>
      <c r="F45" s="506"/>
      <c r="G45" s="101"/>
      <c r="H45" s="101"/>
      <c r="I45" s="101"/>
      <c r="J45" s="101"/>
      <c r="K45" s="101"/>
      <c r="L45" s="101"/>
      <c r="M45" s="101"/>
      <c r="N45" s="101"/>
    </row>
    <row r="46" spans="2:14" x14ac:dyDescent="0.25">
      <c r="B46" s="95"/>
      <c r="C46" s="95"/>
      <c r="D46" s="95"/>
      <c r="E46" s="95"/>
      <c r="F46" s="506"/>
      <c r="G46" s="101"/>
      <c r="H46" s="101"/>
      <c r="I46" s="101"/>
      <c r="J46" s="101"/>
      <c r="K46" s="101"/>
      <c r="L46" s="101"/>
      <c r="M46" s="101"/>
      <c r="N46" s="101"/>
    </row>
    <row r="47" spans="2:14" x14ac:dyDescent="0.25">
      <c r="B47" s="95"/>
      <c r="C47" s="95"/>
      <c r="D47" s="95"/>
      <c r="E47" s="95"/>
      <c r="F47" s="506"/>
      <c r="G47" s="101"/>
      <c r="H47" s="101"/>
      <c r="I47" s="101"/>
      <c r="J47" s="101"/>
      <c r="K47" s="101"/>
      <c r="L47" s="101"/>
      <c r="M47" s="101"/>
      <c r="N47" s="101"/>
    </row>
    <row r="48" spans="2:14" x14ac:dyDescent="0.25">
      <c r="B48" s="95"/>
      <c r="C48" s="95"/>
      <c r="D48" s="95"/>
      <c r="E48" s="95"/>
      <c r="F48" s="506"/>
      <c r="G48" s="101"/>
      <c r="H48" s="101"/>
      <c r="I48" s="101"/>
      <c r="J48" s="101"/>
      <c r="K48" s="101"/>
      <c r="L48" s="101"/>
      <c r="M48" s="101"/>
      <c r="N48" s="101"/>
    </row>
    <row r="49" spans="2:14" x14ac:dyDescent="0.25">
      <c r="B49" s="95"/>
      <c r="C49" s="95"/>
      <c r="D49" s="95"/>
      <c r="E49" s="95"/>
      <c r="F49" s="506"/>
      <c r="G49" s="101"/>
      <c r="H49" s="101"/>
      <c r="I49" s="101"/>
      <c r="J49" s="101"/>
      <c r="K49" s="101"/>
      <c r="L49" s="101"/>
      <c r="M49" s="101"/>
      <c r="N49" s="101"/>
    </row>
    <row r="50" spans="2:14" x14ac:dyDescent="0.25">
      <c r="B50" s="95"/>
      <c r="C50" s="95"/>
      <c r="D50" s="95"/>
      <c r="E50" s="95"/>
      <c r="F50" s="506"/>
      <c r="G50" s="101"/>
      <c r="H50" s="101"/>
      <c r="I50" s="101"/>
      <c r="J50" s="101"/>
      <c r="K50" s="101"/>
      <c r="L50" s="101"/>
      <c r="M50" s="101"/>
      <c r="N50" s="101"/>
    </row>
    <row r="51" spans="2:14" x14ac:dyDescent="0.25">
      <c r="B51" s="95"/>
      <c r="C51" s="95"/>
      <c r="D51" s="95"/>
      <c r="E51" s="95"/>
      <c r="F51" s="506"/>
      <c r="G51" s="101"/>
      <c r="H51" s="101"/>
      <c r="I51" s="101"/>
      <c r="J51" s="101"/>
      <c r="K51" s="101"/>
      <c r="L51" s="101"/>
      <c r="M51" s="101"/>
      <c r="N51" s="101"/>
    </row>
    <row r="52" spans="2:14" x14ac:dyDescent="0.25">
      <c r="B52" s="95"/>
      <c r="C52" s="95"/>
      <c r="D52" s="95"/>
      <c r="E52" s="95"/>
      <c r="F52" s="506"/>
      <c r="G52" s="101"/>
      <c r="H52" s="101"/>
      <c r="I52" s="101"/>
      <c r="J52" s="101"/>
      <c r="K52" s="101"/>
      <c r="L52" s="101"/>
      <c r="M52" s="101"/>
      <c r="N52" s="101"/>
    </row>
    <row r="53" spans="2:14" x14ac:dyDescent="0.25">
      <c r="B53" s="95"/>
      <c r="C53" s="95"/>
      <c r="D53" s="95"/>
      <c r="E53" s="95"/>
      <c r="F53" s="506"/>
      <c r="G53" s="101"/>
      <c r="H53" s="101"/>
      <c r="I53" s="101"/>
      <c r="J53" s="101"/>
      <c r="K53" s="101"/>
      <c r="L53" s="101"/>
      <c r="M53" s="101"/>
      <c r="N53" s="101"/>
    </row>
    <row r="54" spans="2:14" x14ac:dyDescent="0.25">
      <c r="B54" s="95"/>
      <c r="C54" s="95"/>
      <c r="D54" s="95"/>
      <c r="E54" s="95"/>
      <c r="F54" s="506"/>
      <c r="G54" s="101"/>
      <c r="H54" s="101"/>
      <c r="I54" s="101"/>
      <c r="J54" s="101"/>
      <c r="K54" s="101"/>
      <c r="L54" s="101"/>
      <c r="M54" s="101"/>
      <c r="N54" s="101"/>
    </row>
    <row r="55" spans="2:14" x14ac:dyDescent="0.25">
      <c r="B55" s="95"/>
      <c r="C55" s="95"/>
      <c r="D55" s="95"/>
      <c r="E55" s="95"/>
      <c r="F55" s="506"/>
      <c r="G55" s="101"/>
      <c r="H55" s="101"/>
      <c r="I55" s="101"/>
      <c r="J55" s="101"/>
      <c r="K55" s="101"/>
      <c r="L55" s="101"/>
      <c r="M55" s="101"/>
      <c r="N55" s="101"/>
    </row>
    <row r="56" spans="2:14" x14ac:dyDescent="0.25">
      <c r="B56" s="95"/>
      <c r="C56" s="95"/>
      <c r="D56" s="95"/>
      <c r="E56" s="95"/>
      <c r="F56" s="506"/>
      <c r="G56" s="101"/>
      <c r="H56" s="101"/>
      <c r="I56" s="101"/>
      <c r="J56" s="101"/>
      <c r="K56" s="101"/>
      <c r="L56" s="101"/>
      <c r="M56" s="101"/>
      <c r="N56" s="101"/>
    </row>
    <row r="57" spans="2:14" x14ac:dyDescent="0.25">
      <c r="B57" s="95"/>
      <c r="C57" s="95"/>
      <c r="D57" s="95"/>
      <c r="E57" s="95"/>
      <c r="F57" s="506"/>
      <c r="G57" s="101"/>
      <c r="H57" s="101"/>
      <c r="I57" s="101"/>
      <c r="J57" s="101"/>
      <c r="K57" s="101"/>
      <c r="L57" s="101"/>
      <c r="M57" s="101"/>
      <c r="N57" s="101"/>
    </row>
    <row r="58" spans="2:14" x14ac:dyDescent="0.25">
      <c r="B58" s="95"/>
      <c r="C58" s="95"/>
      <c r="D58" s="95"/>
      <c r="E58" s="95"/>
      <c r="F58" s="506"/>
      <c r="G58" s="101"/>
      <c r="H58" s="101"/>
      <c r="I58" s="101"/>
      <c r="J58" s="101"/>
      <c r="K58" s="101"/>
      <c r="L58" s="101"/>
      <c r="M58" s="101"/>
      <c r="N58" s="101"/>
    </row>
    <row r="59" spans="2:14" x14ac:dyDescent="0.25">
      <c r="B59" s="95"/>
      <c r="C59" s="95"/>
      <c r="D59" s="95"/>
      <c r="E59" s="95"/>
      <c r="F59" s="506"/>
      <c r="G59" s="101"/>
      <c r="H59" s="101"/>
      <c r="I59" s="101"/>
      <c r="J59" s="101"/>
      <c r="K59" s="101"/>
      <c r="L59" s="101"/>
      <c r="M59" s="101"/>
      <c r="N59" s="101"/>
    </row>
    <row r="60" spans="2:14" x14ac:dyDescent="0.25">
      <c r="B60" s="95"/>
      <c r="C60" s="95"/>
      <c r="D60" s="95"/>
      <c r="E60" s="95"/>
      <c r="F60" s="506"/>
      <c r="G60" s="101"/>
      <c r="H60" s="101"/>
      <c r="I60" s="101"/>
      <c r="J60" s="101"/>
      <c r="K60" s="101"/>
      <c r="L60" s="101"/>
      <c r="M60" s="101"/>
      <c r="N60" s="101"/>
    </row>
    <row r="61" spans="2:14" x14ac:dyDescent="0.25">
      <c r="B61" s="95"/>
      <c r="C61" s="95"/>
      <c r="D61" s="95"/>
      <c r="E61" s="95"/>
      <c r="F61" s="506"/>
      <c r="G61" s="101"/>
      <c r="H61" s="101"/>
      <c r="I61" s="101"/>
      <c r="J61" s="101"/>
      <c r="K61" s="101"/>
      <c r="L61" s="101"/>
      <c r="M61" s="101"/>
      <c r="N61" s="101"/>
    </row>
    <row r="62" spans="2:14" x14ac:dyDescent="0.25">
      <c r="B62" s="95"/>
      <c r="C62" s="95"/>
      <c r="D62" s="95"/>
      <c r="E62" s="95"/>
      <c r="F62" s="506"/>
      <c r="G62" s="101"/>
      <c r="H62" s="101"/>
      <c r="I62" s="101"/>
      <c r="J62" s="101"/>
      <c r="K62" s="101"/>
      <c r="L62" s="101"/>
      <c r="M62" s="101"/>
      <c r="N62" s="101"/>
    </row>
    <row r="63" spans="2:14" x14ac:dyDescent="0.25">
      <c r="B63" s="95"/>
      <c r="C63" s="95"/>
      <c r="D63" s="95"/>
      <c r="E63" s="95"/>
      <c r="F63" s="506"/>
      <c r="G63" s="101"/>
      <c r="H63" s="101"/>
      <c r="I63" s="101"/>
      <c r="J63" s="101"/>
      <c r="K63" s="101"/>
      <c r="L63" s="101"/>
      <c r="M63" s="101"/>
      <c r="N63" s="101"/>
    </row>
    <row r="64" spans="2:14" x14ac:dyDescent="0.25">
      <c r="B64" s="95"/>
      <c r="C64" s="95"/>
      <c r="D64" s="95"/>
      <c r="E64" s="95"/>
      <c r="F64" s="506"/>
      <c r="G64" s="101"/>
      <c r="H64" s="101"/>
      <c r="I64" s="101"/>
      <c r="J64" s="101"/>
      <c r="K64" s="101"/>
      <c r="L64" s="101"/>
      <c r="M64" s="101"/>
      <c r="N64" s="101"/>
    </row>
    <row r="65" spans="2:14" x14ac:dyDescent="0.25">
      <c r="B65" s="95"/>
      <c r="C65" s="95"/>
      <c r="D65" s="95"/>
      <c r="E65" s="95"/>
      <c r="F65" s="506"/>
      <c r="G65" s="101"/>
      <c r="H65" s="101"/>
      <c r="I65" s="101"/>
      <c r="J65" s="101"/>
      <c r="K65" s="101"/>
      <c r="L65" s="101"/>
      <c r="M65" s="101"/>
      <c r="N65" s="101"/>
    </row>
    <row r="66" spans="2:14" x14ac:dyDescent="0.25">
      <c r="B66" s="95"/>
      <c r="C66" s="95"/>
      <c r="D66" s="95"/>
      <c r="E66" s="95"/>
      <c r="F66" s="506"/>
      <c r="G66" s="101"/>
      <c r="H66" s="101"/>
      <c r="I66" s="101"/>
      <c r="J66" s="101"/>
      <c r="K66" s="101"/>
      <c r="L66" s="101"/>
      <c r="M66" s="101"/>
      <c r="N66" s="101"/>
    </row>
    <row r="67" spans="2:14" x14ac:dyDescent="0.25">
      <c r="B67" s="95"/>
      <c r="C67" s="95"/>
      <c r="D67" s="95"/>
      <c r="E67" s="95"/>
      <c r="F67" s="506"/>
      <c r="G67" s="101"/>
      <c r="H67" s="101"/>
      <c r="I67" s="101"/>
      <c r="J67" s="101"/>
      <c r="K67" s="101"/>
      <c r="L67" s="101"/>
      <c r="M67" s="101"/>
      <c r="N67" s="101"/>
    </row>
    <row r="68" spans="2:14" x14ac:dyDescent="0.25">
      <c r="B68" s="95"/>
      <c r="C68" s="95"/>
      <c r="D68" s="95"/>
      <c r="E68" s="95"/>
      <c r="F68" s="506"/>
      <c r="G68" s="101"/>
      <c r="H68" s="101"/>
      <c r="I68" s="101"/>
      <c r="J68" s="101"/>
      <c r="K68" s="101"/>
      <c r="L68" s="101"/>
      <c r="M68" s="101"/>
      <c r="N68" s="101"/>
    </row>
    <row r="69" spans="2:14" x14ac:dyDescent="0.25">
      <c r="B69" s="95"/>
      <c r="C69" s="95"/>
      <c r="D69" s="95"/>
      <c r="E69" s="95"/>
      <c r="F69" s="506"/>
      <c r="G69" s="101"/>
      <c r="H69" s="101"/>
      <c r="I69" s="101"/>
      <c r="J69" s="101"/>
      <c r="K69" s="101"/>
      <c r="L69" s="101"/>
      <c r="M69" s="101"/>
      <c r="N69" s="101"/>
    </row>
    <row r="70" spans="2:14" x14ac:dyDescent="0.25">
      <c r="B70" s="95"/>
      <c r="C70" s="95"/>
      <c r="D70" s="95"/>
      <c r="E70" s="95"/>
      <c r="F70" s="506"/>
      <c r="G70" s="101"/>
      <c r="H70" s="101"/>
      <c r="I70" s="101"/>
      <c r="J70" s="101"/>
      <c r="K70" s="101"/>
      <c r="L70" s="101"/>
      <c r="M70" s="101"/>
      <c r="N70" s="101"/>
    </row>
    <row r="71" spans="2:14" x14ac:dyDescent="0.25">
      <c r="B71" s="95"/>
      <c r="C71" s="95"/>
      <c r="D71" s="95"/>
      <c r="E71" s="95"/>
      <c r="F71" s="506"/>
      <c r="G71" s="101"/>
      <c r="H71" s="101"/>
      <c r="I71" s="101"/>
      <c r="J71" s="101"/>
      <c r="K71" s="101"/>
      <c r="L71" s="101"/>
      <c r="M71" s="101"/>
      <c r="N71" s="101"/>
    </row>
    <row r="72" spans="2:14" x14ac:dyDescent="0.25">
      <c r="B72" s="95"/>
      <c r="C72" s="95"/>
      <c r="D72" s="95"/>
      <c r="E72" s="95"/>
      <c r="F72" s="506"/>
      <c r="G72" s="101"/>
      <c r="H72" s="101"/>
      <c r="I72" s="101"/>
      <c r="J72" s="101"/>
      <c r="K72" s="101"/>
      <c r="L72" s="101"/>
      <c r="M72" s="101"/>
      <c r="N72" s="101"/>
    </row>
    <row r="73" spans="2:14" x14ac:dyDescent="0.25">
      <c r="B73" s="95"/>
      <c r="C73" s="95"/>
      <c r="D73" s="95"/>
      <c r="E73" s="95"/>
      <c r="F73" s="506"/>
      <c r="G73" s="101"/>
      <c r="H73" s="101"/>
      <c r="I73" s="101"/>
      <c r="J73" s="101"/>
      <c r="K73" s="101"/>
      <c r="L73" s="101"/>
      <c r="M73" s="101"/>
      <c r="N73" s="101"/>
    </row>
    <row r="74" spans="2:14" x14ac:dyDescent="0.25">
      <c r="B74" s="95"/>
      <c r="C74" s="95"/>
      <c r="D74" s="95"/>
      <c r="E74" s="95"/>
      <c r="F74" s="506"/>
      <c r="G74" s="101"/>
      <c r="H74" s="101"/>
      <c r="I74" s="101"/>
      <c r="J74" s="101"/>
      <c r="K74" s="101"/>
      <c r="L74" s="101"/>
      <c r="M74" s="101"/>
      <c r="N74" s="101"/>
    </row>
    <row r="75" spans="2:14" x14ac:dyDescent="0.25">
      <c r="B75" s="95"/>
      <c r="C75" s="95"/>
      <c r="D75" s="95"/>
      <c r="E75" s="95"/>
      <c r="F75" s="506"/>
      <c r="G75" s="101"/>
      <c r="H75" s="101"/>
      <c r="I75" s="101"/>
      <c r="J75" s="101"/>
      <c r="K75" s="101"/>
      <c r="L75" s="101"/>
      <c r="M75" s="101"/>
      <c r="N75" s="101"/>
    </row>
    <row r="76" spans="2:14" x14ac:dyDescent="0.25">
      <c r="B76" s="95"/>
      <c r="C76" s="95"/>
      <c r="D76" s="95"/>
      <c r="E76" s="95"/>
      <c r="F76" s="506"/>
      <c r="G76" s="101"/>
      <c r="H76" s="101"/>
      <c r="I76" s="101"/>
      <c r="J76" s="101"/>
      <c r="K76" s="101"/>
      <c r="L76" s="101"/>
      <c r="M76" s="101"/>
      <c r="N76" s="101"/>
    </row>
    <row r="77" spans="2:14" x14ac:dyDescent="0.25">
      <c r="B77" s="95"/>
      <c r="C77" s="95"/>
      <c r="D77" s="95"/>
      <c r="E77" s="95"/>
      <c r="F77" s="506"/>
      <c r="G77" s="101"/>
      <c r="H77" s="101"/>
      <c r="I77" s="101"/>
      <c r="J77" s="101"/>
      <c r="K77" s="101"/>
      <c r="L77" s="101"/>
      <c r="M77" s="101"/>
      <c r="N77" s="101"/>
    </row>
    <row r="78" spans="2:14" x14ac:dyDescent="0.25">
      <c r="B78" s="95"/>
      <c r="C78" s="95"/>
      <c r="D78" s="95"/>
      <c r="E78" s="95"/>
      <c r="F78" s="506"/>
      <c r="G78" s="101"/>
      <c r="H78" s="101"/>
      <c r="I78" s="101"/>
      <c r="J78" s="101"/>
      <c r="K78" s="101"/>
      <c r="L78" s="101"/>
      <c r="M78" s="101"/>
      <c r="N78" s="101"/>
    </row>
    <row r="79" spans="2:14" x14ac:dyDescent="0.25">
      <c r="B79" s="95"/>
      <c r="C79" s="95"/>
      <c r="D79" s="95"/>
      <c r="E79" s="95"/>
      <c r="F79" s="506"/>
      <c r="G79" s="101"/>
      <c r="H79" s="101"/>
      <c r="I79" s="101"/>
      <c r="J79" s="101"/>
      <c r="K79" s="101"/>
      <c r="L79" s="101"/>
      <c r="M79" s="101"/>
      <c r="N79" s="101"/>
    </row>
    <row r="80" spans="2:14" x14ac:dyDescent="0.25">
      <c r="B80" s="95"/>
      <c r="C80" s="95"/>
      <c r="D80" s="95"/>
      <c r="E80" s="95"/>
      <c r="F80" s="506"/>
      <c r="G80" s="101"/>
      <c r="H80" s="101"/>
      <c r="I80" s="101"/>
      <c r="J80" s="101"/>
      <c r="K80" s="101"/>
      <c r="L80" s="101"/>
      <c r="M80" s="101"/>
      <c r="N80" s="101"/>
    </row>
    <row r="81" spans="2:14" x14ac:dyDescent="0.25">
      <c r="B81" s="95"/>
      <c r="C81" s="95"/>
      <c r="D81" s="95"/>
      <c r="E81" s="95"/>
      <c r="F81" s="506"/>
      <c r="G81" s="101"/>
      <c r="H81" s="101"/>
      <c r="I81" s="101"/>
      <c r="J81" s="101"/>
      <c r="K81" s="101"/>
      <c r="L81" s="101"/>
      <c r="M81" s="101"/>
      <c r="N81" s="101"/>
    </row>
    <row r="82" spans="2:14" x14ac:dyDescent="0.25">
      <c r="B82" s="95"/>
      <c r="C82" s="95"/>
      <c r="D82" s="95"/>
      <c r="E82" s="95"/>
      <c r="F82" s="506"/>
      <c r="G82" s="101"/>
      <c r="H82" s="101"/>
      <c r="I82" s="101"/>
      <c r="J82" s="101"/>
      <c r="K82" s="101"/>
      <c r="L82" s="101"/>
      <c r="M82" s="101"/>
      <c r="N82" s="101"/>
    </row>
    <row r="83" spans="2:14" x14ac:dyDescent="0.25">
      <c r="B83" s="95"/>
      <c r="C83" s="95"/>
      <c r="D83" s="95"/>
      <c r="E83" s="95"/>
      <c r="F83" s="506"/>
      <c r="G83" s="101"/>
      <c r="H83" s="101"/>
      <c r="I83" s="101"/>
      <c r="J83" s="101"/>
      <c r="K83" s="101"/>
      <c r="L83" s="101"/>
      <c r="M83" s="101"/>
      <c r="N83" s="101"/>
    </row>
    <row r="84" spans="2:14" x14ac:dyDescent="0.25">
      <c r="B84" s="95"/>
      <c r="C84" s="95"/>
      <c r="D84" s="95"/>
      <c r="E84" s="95"/>
      <c r="F84" s="506"/>
      <c r="G84" s="101"/>
      <c r="H84" s="101"/>
      <c r="I84" s="101"/>
      <c r="J84" s="101"/>
      <c r="K84" s="101"/>
      <c r="L84" s="101"/>
      <c r="M84" s="101"/>
      <c r="N84" s="101"/>
    </row>
    <row r="85" spans="2:14" x14ac:dyDescent="0.25">
      <c r="B85" s="95"/>
      <c r="C85" s="95"/>
      <c r="D85" s="95"/>
      <c r="E85" s="95"/>
      <c r="F85" s="506"/>
      <c r="G85" s="101"/>
      <c r="H85" s="101"/>
      <c r="I85" s="101"/>
      <c r="J85" s="101"/>
      <c r="K85" s="101"/>
      <c r="L85" s="101"/>
      <c r="M85" s="101"/>
      <c r="N85" s="101"/>
    </row>
    <row r="86" spans="2:14" x14ac:dyDescent="0.25">
      <c r="B86" s="95"/>
      <c r="C86" s="95"/>
      <c r="D86" s="95"/>
      <c r="E86" s="95"/>
      <c r="F86" s="506"/>
      <c r="G86" s="101"/>
      <c r="H86" s="101"/>
      <c r="I86" s="101"/>
      <c r="J86" s="101"/>
      <c r="K86" s="101"/>
      <c r="L86" s="101"/>
      <c r="M86" s="101"/>
      <c r="N86" s="101"/>
    </row>
    <row r="87" spans="2:14" x14ac:dyDescent="0.25">
      <c r="B87" s="95"/>
      <c r="C87" s="95"/>
      <c r="D87" s="95"/>
      <c r="E87" s="95"/>
      <c r="F87" s="506"/>
      <c r="G87" s="101"/>
      <c r="H87" s="101"/>
      <c r="I87" s="101"/>
      <c r="J87" s="101"/>
      <c r="K87" s="101"/>
      <c r="L87" s="101"/>
      <c r="M87" s="101"/>
      <c r="N87" s="101"/>
    </row>
    <row r="88" spans="2:14" x14ac:dyDescent="0.25">
      <c r="B88" s="95"/>
      <c r="C88" s="95"/>
      <c r="D88" s="95"/>
      <c r="E88" s="95"/>
      <c r="F88" s="506"/>
      <c r="G88" s="101"/>
      <c r="H88" s="101"/>
      <c r="I88" s="101"/>
      <c r="J88" s="101"/>
      <c r="K88" s="101"/>
      <c r="L88" s="101"/>
      <c r="M88" s="101"/>
      <c r="N88" s="101"/>
    </row>
    <row r="89" spans="2:14" x14ac:dyDescent="0.25">
      <c r="B89" s="95"/>
      <c r="C89" s="95"/>
      <c r="D89" s="95"/>
      <c r="E89" s="95"/>
      <c r="F89" s="506"/>
      <c r="G89" s="101"/>
      <c r="H89" s="101"/>
      <c r="I89" s="101"/>
      <c r="J89" s="101"/>
      <c r="K89" s="101"/>
      <c r="L89" s="101"/>
      <c r="M89" s="101"/>
      <c r="N89" s="101"/>
    </row>
    <row r="90" spans="2:14" x14ac:dyDescent="0.25">
      <c r="B90" s="95"/>
      <c r="C90" s="95"/>
      <c r="D90" s="95"/>
      <c r="E90" s="95"/>
      <c r="F90" s="506"/>
      <c r="G90" s="101"/>
      <c r="H90" s="101"/>
      <c r="I90" s="101"/>
      <c r="J90" s="101"/>
      <c r="K90" s="101"/>
      <c r="L90" s="101"/>
      <c r="M90" s="101"/>
      <c r="N90" s="101"/>
    </row>
    <row r="91" spans="2:14" x14ac:dyDescent="0.25">
      <c r="B91" s="95"/>
      <c r="C91" s="95"/>
      <c r="D91" s="95"/>
      <c r="E91" s="95"/>
      <c r="F91" s="506"/>
      <c r="G91" s="101"/>
      <c r="H91" s="101"/>
      <c r="I91" s="101"/>
      <c r="J91" s="101"/>
      <c r="K91" s="101"/>
      <c r="L91" s="101"/>
      <c r="M91" s="101"/>
      <c r="N91" s="101"/>
    </row>
    <row r="92" spans="2:14" x14ac:dyDescent="0.25">
      <c r="B92" s="95"/>
      <c r="C92" s="95"/>
      <c r="D92" s="95"/>
      <c r="E92" s="95"/>
      <c r="F92" s="506"/>
      <c r="G92" s="101"/>
      <c r="H92" s="101"/>
      <c r="I92" s="101"/>
      <c r="J92" s="101"/>
      <c r="K92" s="101"/>
      <c r="L92" s="101"/>
      <c r="M92" s="101"/>
      <c r="N92" s="101"/>
    </row>
    <row r="93" spans="2:14" x14ac:dyDescent="0.25">
      <c r="B93" s="95"/>
      <c r="C93" s="95"/>
      <c r="D93" s="95"/>
      <c r="E93" s="95"/>
      <c r="F93" s="506"/>
      <c r="G93" s="101"/>
      <c r="H93" s="101"/>
      <c r="I93" s="101"/>
      <c r="J93" s="101"/>
      <c r="K93" s="101"/>
      <c r="L93" s="101"/>
      <c r="M93" s="101"/>
      <c r="N93" s="101"/>
    </row>
    <row r="94" spans="2:14" x14ac:dyDescent="0.25">
      <c r="B94" s="95"/>
      <c r="C94" s="95"/>
      <c r="D94" s="95"/>
      <c r="E94" s="95"/>
      <c r="F94" s="506"/>
      <c r="G94" s="101"/>
      <c r="H94" s="101"/>
      <c r="I94" s="101"/>
      <c r="J94" s="101"/>
      <c r="K94" s="101"/>
      <c r="L94" s="101"/>
      <c r="M94" s="101"/>
      <c r="N94" s="101"/>
    </row>
    <row r="95" spans="2:14" x14ac:dyDescent="0.25">
      <c r="B95" s="95"/>
      <c r="C95" s="95"/>
      <c r="D95" s="95"/>
      <c r="E95" s="95"/>
      <c r="F95" s="506"/>
      <c r="G95" s="101"/>
      <c r="H95" s="101"/>
      <c r="I95" s="101"/>
      <c r="J95" s="101"/>
      <c r="K95" s="101"/>
      <c r="L95" s="101"/>
      <c r="M95" s="101"/>
      <c r="N95" s="101"/>
    </row>
    <row r="96" spans="2:14" x14ac:dyDescent="0.25">
      <c r="B96" s="95"/>
      <c r="C96" s="95"/>
      <c r="D96" s="95"/>
      <c r="E96" s="95"/>
      <c r="F96" s="506"/>
      <c r="G96" s="101"/>
      <c r="H96" s="101"/>
      <c r="I96" s="101"/>
      <c r="J96" s="101"/>
      <c r="K96" s="101"/>
      <c r="L96" s="101"/>
      <c r="M96" s="101"/>
      <c r="N96" s="101"/>
    </row>
    <row r="97" spans="2:14" x14ac:dyDescent="0.25">
      <c r="B97" s="95"/>
      <c r="C97" s="95"/>
      <c r="D97" s="95"/>
      <c r="E97" s="95"/>
      <c r="F97" s="506"/>
      <c r="G97" s="101"/>
      <c r="H97" s="101"/>
      <c r="I97" s="101"/>
      <c r="J97" s="101"/>
      <c r="K97" s="101"/>
      <c r="L97" s="101"/>
      <c r="M97" s="101"/>
      <c r="N97" s="101"/>
    </row>
    <row r="98" spans="2:14" x14ac:dyDescent="0.25">
      <c r="B98" s="95"/>
      <c r="C98" s="95"/>
      <c r="D98" s="95"/>
      <c r="E98" s="95"/>
      <c r="F98" s="506"/>
      <c r="G98" s="101"/>
      <c r="H98" s="101"/>
      <c r="I98" s="101"/>
      <c r="J98" s="101"/>
      <c r="K98" s="101"/>
      <c r="L98" s="101"/>
      <c r="M98" s="101"/>
      <c r="N98" s="101"/>
    </row>
    <row r="99" spans="2:14" x14ac:dyDescent="0.25">
      <c r="B99" s="95"/>
      <c r="C99" s="95"/>
      <c r="D99" s="95"/>
      <c r="E99" s="95"/>
      <c r="F99" s="506"/>
      <c r="G99" s="101"/>
      <c r="H99" s="101"/>
      <c r="I99" s="101"/>
      <c r="J99" s="101"/>
      <c r="K99" s="101"/>
      <c r="L99" s="101"/>
      <c r="M99" s="101"/>
      <c r="N99" s="101"/>
    </row>
    <row r="100" spans="2:14" x14ac:dyDescent="0.25">
      <c r="B100" s="95"/>
      <c r="C100" s="95"/>
      <c r="D100" s="95"/>
      <c r="E100" s="95"/>
      <c r="F100" s="506"/>
      <c r="G100" s="101"/>
      <c r="H100" s="101"/>
      <c r="I100" s="101"/>
      <c r="J100" s="101"/>
      <c r="K100" s="101"/>
      <c r="L100" s="101"/>
      <c r="M100" s="101"/>
      <c r="N100" s="101"/>
    </row>
    <row r="101" spans="2:14" x14ac:dyDescent="0.25">
      <c r="B101" s="95"/>
      <c r="C101" s="95"/>
      <c r="D101" s="95"/>
      <c r="E101" s="95"/>
      <c r="F101" s="506"/>
      <c r="G101" s="101"/>
      <c r="H101" s="101"/>
      <c r="I101" s="101"/>
      <c r="J101" s="101"/>
      <c r="K101" s="101"/>
      <c r="L101" s="101"/>
      <c r="M101" s="101"/>
      <c r="N101" s="101"/>
    </row>
    <row r="102" spans="2:14" x14ac:dyDescent="0.25">
      <c r="B102" s="95"/>
      <c r="C102" s="95"/>
      <c r="D102" s="95"/>
      <c r="E102" s="95"/>
      <c r="F102" s="506"/>
      <c r="G102" s="101"/>
      <c r="H102" s="101"/>
      <c r="I102" s="101"/>
      <c r="J102" s="101"/>
      <c r="K102" s="101"/>
      <c r="L102" s="101"/>
      <c r="M102" s="101"/>
      <c r="N102" s="101"/>
    </row>
    <row r="103" spans="2:14" x14ac:dyDescent="0.25">
      <c r="B103" s="95"/>
      <c r="C103" s="95"/>
      <c r="D103" s="95"/>
      <c r="E103" s="95"/>
      <c r="F103" s="506"/>
      <c r="G103" s="101"/>
      <c r="H103" s="101"/>
      <c r="I103" s="101"/>
      <c r="J103" s="101"/>
      <c r="K103" s="101"/>
      <c r="L103" s="101"/>
      <c r="M103" s="101"/>
      <c r="N103" s="101"/>
    </row>
    <row r="104" spans="2:14" x14ac:dyDescent="0.25">
      <c r="B104" s="95"/>
      <c r="C104" s="95"/>
      <c r="D104" s="95"/>
      <c r="E104" s="95"/>
      <c r="F104" s="506"/>
      <c r="G104" s="101"/>
      <c r="H104" s="101"/>
      <c r="I104" s="101"/>
      <c r="J104" s="101"/>
      <c r="K104" s="101"/>
      <c r="L104" s="101"/>
      <c r="M104" s="101"/>
      <c r="N104" s="101"/>
    </row>
    <row r="105" spans="2:14" x14ac:dyDescent="0.25">
      <c r="B105" s="95"/>
      <c r="C105" s="95"/>
      <c r="D105" s="95"/>
      <c r="E105" s="95"/>
      <c r="F105" s="506"/>
      <c r="G105" s="101"/>
      <c r="H105" s="101"/>
      <c r="I105" s="101"/>
      <c r="J105" s="101"/>
      <c r="K105" s="101"/>
      <c r="L105" s="101"/>
      <c r="M105" s="101"/>
      <c r="N105" s="101"/>
    </row>
    <row r="106" spans="2:14" x14ac:dyDescent="0.25">
      <c r="B106" s="95"/>
      <c r="C106" s="95"/>
      <c r="D106" s="95"/>
      <c r="E106" s="95"/>
      <c r="F106" s="506"/>
      <c r="G106" s="101"/>
      <c r="H106" s="101"/>
      <c r="I106" s="101"/>
      <c r="J106" s="101"/>
      <c r="K106" s="101"/>
      <c r="L106" s="101"/>
      <c r="M106" s="101"/>
      <c r="N106" s="101"/>
    </row>
    <row r="107" spans="2:14" x14ac:dyDescent="0.25">
      <c r="B107" s="95"/>
      <c r="C107" s="95"/>
      <c r="D107" s="95"/>
      <c r="E107" s="95"/>
      <c r="F107" s="506"/>
      <c r="G107" s="101"/>
      <c r="H107" s="101"/>
      <c r="I107" s="101"/>
      <c r="J107" s="101"/>
      <c r="K107" s="101"/>
      <c r="L107" s="101"/>
      <c r="M107" s="101"/>
      <c r="N107" s="101"/>
    </row>
    <row r="108" spans="2:14" x14ac:dyDescent="0.25">
      <c r="B108" s="95"/>
      <c r="C108" s="95"/>
      <c r="D108" s="95"/>
      <c r="E108" s="95"/>
      <c r="F108" s="506"/>
      <c r="G108" s="101"/>
      <c r="H108" s="101"/>
      <c r="I108" s="101"/>
      <c r="J108" s="101"/>
      <c r="K108" s="101"/>
      <c r="L108" s="101"/>
      <c r="M108" s="101"/>
      <c r="N108" s="101"/>
    </row>
    <row r="109" spans="2:14" x14ac:dyDescent="0.25">
      <c r="B109" s="95"/>
      <c r="C109" s="95"/>
      <c r="D109" s="95"/>
      <c r="E109" s="95"/>
      <c r="F109" s="506"/>
      <c r="G109" s="101"/>
      <c r="H109" s="101"/>
      <c r="I109" s="101"/>
      <c r="J109" s="101"/>
      <c r="K109" s="101"/>
      <c r="L109" s="101"/>
      <c r="M109" s="101"/>
      <c r="N109" s="101"/>
    </row>
    <row r="110" spans="2:14" x14ac:dyDescent="0.25">
      <c r="B110" s="95"/>
      <c r="C110" s="95"/>
      <c r="D110" s="95"/>
      <c r="E110" s="95"/>
      <c r="F110" s="506"/>
      <c r="G110" s="101"/>
      <c r="H110" s="101"/>
      <c r="I110" s="101"/>
      <c r="J110" s="101"/>
      <c r="K110" s="101"/>
      <c r="L110" s="101"/>
      <c r="M110" s="101"/>
      <c r="N110" s="101"/>
    </row>
    <row r="111" spans="2:14" x14ac:dyDescent="0.25">
      <c r="B111" s="95"/>
      <c r="C111" s="95"/>
      <c r="D111" s="95"/>
      <c r="E111" s="95"/>
      <c r="F111" s="506"/>
      <c r="G111" s="101"/>
      <c r="H111" s="101"/>
      <c r="I111" s="101"/>
      <c r="J111" s="101"/>
      <c r="K111" s="101"/>
      <c r="L111" s="101"/>
      <c r="M111" s="101"/>
      <c r="N111" s="101"/>
    </row>
    <row r="112" spans="2:14" x14ac:dyDescent="0.25">
      <c r="B112" s="95"/>
      <c r="C112" s="95"/>
      <c r="D112" s="95"/>
      <c r="E112" s="95"/>
      <c r="F112" s="506"/>
      <c r="G112" s="101"/>
      <c r="H112" s="101"/>
      <c r="I112" s="101"/>
      <c r="J112" s="101"/>
      <c r="K112" s="101"/>
      <c r="L112" s="101"/>
      <c r="M112" s="101"/>
      <c r="N112" s="101"/>
    </row>
    <row r="113" spans="2:14" x14ac:dyDescent="0.25">
      <c r="B113" s="95"/>
      <c r="C113" s="95"/>
      <c r="D113" s="95"/>
      <c r="E113" s="95"/>
      <c r="F113" s="506"/>
      <c r="G113" s="101"/>
      <c r="H113" s="101"/>
      <c r="I113" s="101"/>
      <c r="J113" s="101"/>
      <c r="K113" s="101"/>
      <c r="L113" s="101"/>
      <c r="M113" s="101"/>
      <c r="N113" s="101"/>
    </row>
    <row r="114" spans="2:14" x14ac:dyDescent="0.25">
      <c r="B114" s="95"/>
      <c r="C114" s="95"/>
      <c r="D114" s="95"/>
      <c r="E114" s="95"/>
      <c r="F114" s="506"/>
      <c r="G114" s="101"/>
      <c r="H114" s="101"/>
      <c r="I114" s="101"/>
      <c r="J114" s="101"/>
      <c r="K114" s="101"/>
      <c r="L114" s="101"/>
      <c r="M114" s="101"/>
      <c r="N114" s="101"/>
    </row>
    <row r="115" spans="2:14" x14ac:dyDescent="0.25">
      <c r="B115" s="95"/>
      <c r="C115" s="95"/>
      <c r="D115" s="95"/>
      <c r="E115" s="95"/>
      <c r="F115" s="506"/>
      <c r="G115" s="101"/>
      <c r="H115" s="101"/>
      <c r="I115" s="101"/>
      <c r="J115" s="101"/>
      <c r="K115" s="101"/>
      <c r="L115" s="101"/>
      <c r="M115" s="101"/>
      <c r="N115" s="101"/>
    </row>
    <row r="116" spans="2:14" x14ac:dyDescent="0.25">
      <c r="B116" s="95"/>
      <c r="C116" s="95"/>
      <c r="D116" s="95"/>
      <c r="E116" s="95"/>
      <c r="F116" s="506"/>
      <c r="G116" s="101"/>
      <c r="H116" s="101"/>
      <c r="I116" s="101"/>
      <c r="J116" s="101"/>
      <c r="K116" s="101"/>
      <c r="L116" s="101"/>
      <c r="M116" s="101"/>
      <c r="N116" s="101"/>
    </row>
    <row r="117" spans="2:14" x14ac:dyDescent="0.25">
      <c r="B117" s="95"/>
      <c r="C117" s="95"/>
      <c r="D117" s="95"/>
      <c r="E117" s="95"/>
      <c r="F117" s="506"/>
      <c r="G117" s="101"/>
      <c r="H117" s="101"/>
      <c r="I117" s="101"/>
      <c r="J117" s="101"/>
      <c r="K117" s="101"/>
      <c r="L117" s="101"/>
      <c r="M117" s="101"/>
      <c r="N117" s="101"/>
    </row>
    <row r="118" spans="2:14" x14ac:dyDescent="0.25">
      <c r="B118" s="95"/>
      <c r="C118" s="95"/>
      <c r="D118" s="95"/>
      <c r="E118" s="95"/>
      <c r="F118" s="506"/>
      <c r="G118" s="101"/>
      <c r="H118" s="101"/>
      <c r="I118" s="101"/>
      <c r="J118" s="101"/>
      <c r="K118" s="101"/>
      <c r="L118" s="101"/>
      <c r="M118" s="101"/>
      <c r="N118" s="101"/>
    </row>
    <row r="119" spans="2:14" x14ac:dyDescent="0.25">
      <c r="B119" s="95"/>
      <c r="C119" s="95"/>
      <c r="D119" s="95"/>
      <c r="E119" s="95"/>
      <c r="F119" s="506"/>
      <c r="G119" s="101"/>
      <c r="H119" s="101"/>
      <c r="I119" s="101"/>
      <c r="J119" s="101"/>
      <c r="K119" s="101"/>
      <c r="L119" s="101"/>
      <c r="M119" s="101"/>
      <c r="N119" s="101"/>
    </row>
    <row r="120" spans="2:14" x14ac:dyDescent="0.25">
      <c r="B120" s="95"/>
      <c r="C120" s="95"/>
      <c r="D120" s="95"/>
      <c r="E120" s="95"/>
      <c r="F120" s="506"/>
      <c r="G120" s="101"/>
      <c r="H120" s="101"/>
      <c r="I120" s="101"/>
      <c r="J120" s="101"/>
      <c r="K120" s="101"/>
      <c r="L120" s="101"/>
      <c r="M120" s="101"/>
      <c r="N120" s="101"/>
    </row>
    <row r="121" spans="2:14" x14ac:dyDescent="0.25">
      <c r="B121" s="95"/>
      <c r="C121" s="95"/>
      <c r="D121" s="95"/>
      <c r="E121" s="95"/>
      <c r="F121" s="506"/>
      <c r="G121" s="101"/>
      <c r="H121" s="101"/>
      <c r="I121" s="101"/>
      <c r="J121" s="101"/>
      <c r="K121" s="101"/>
      <c r="L121" s="101"/>
      <c r="M121" s="101"/>
      <c r="N121" s="101"/>
    </row>
    <row r="122" spans="2:14" x14ac:dyDescent="0.25">
      <c r="B122" s="95"/>
      <c r="C122" s="95"/>
      <c r="D122" s="95"/>
      <c r="E122" s="95"/>
      <c r="F122" s="506"/>
      <c r="G122" s="101"/>
      <c r="H122" s="101"/>
      <c r="I122" s="101"/>
      <c r="J122" s="101"/>
      <c r="K122" s="101"/>
      <c r="L122" s="101"/>
      <c r="M122" s="101"/>
      <c r="N122" s="101"/>
    </row>
    <row r="123" spans="2:14" x14ac:dyDescent="0.25">
      <c r="B123" s="95"/>
      <c r="C123" s="95"/>
      <c r="D123" s="95"/>
      <c r="E123" s="95"/>
      <c r="F123" s="506"/>
      <c r="G123" s="101"/>
      <c r="H123" s="101"/>
      <c r="I123" s="101"/>
      <c r="J123" s="101"/>
      <c r="K123" s="101"/>
      <c r="L123" s="101"/>
      <c r="M123" s="101"/>
      <c r="N123" s="101"/>
    </row>
    <row r="124" spans="2:14" x14ac:dyDescent="0.25">
      <c r="B124" s="95"/>
      <c r="C124" s="95"/>
      <c r="D124" s="95"/>
      <c r="E124" s="95"/>
      <c r="F124" s="506"/>
      <c r="G124" s="101"/>
      <c r="H124" s="101"/>
      <c r="I124" s="101"/>
      <c r="J124" s="101"/>
      <c r="K124" s="101"/>
      <c r="L124" s="101"/>
      <c r="M124" s="101"/>
      <c r="N124" s="101"/>
    </row>
    <row r="125" spans="2:14" x14ac:dyDescent="0.25">
      <c r="B125" s="95"/>
      <c r="C125" s="95"/>
      <c r="D125" s="95"/>
      <c r="E125" s="95"/>
      <c r="F125" s="506"/>
      <c r="G125" s="101"/>
      <c r="H125" s="101"/>
      <c r="I125" s="101"/>
      <c r="J125" s="101"/>
      <c r="K125" s="101"/>
      <c r="L125" s="101"/>
      <c r="M125" s="101"/>
      <c r="N125" s="101"/>
    </row>
    <row r="126" spans="2:14" x14ac:dyDescent="0.25">
      <c r="B126" s="95"/>
      <c r="C126" s="95"/>
      <c r="D126" s="95"/>
      <c r="E126" s="95"/>
      <c r="F126" s="506"/>
      <c r="G126" s="101"/>
      <c r="H126" s="101"/>
      <c r="I126" s="101"/>
      <c r="J126" s="101"/>
      <c r="K126" s="101"/>
      <c r="L126" s="101"/>
      <c r="M126" s="101"/>
      <c r="N126" s="101"/>
    </row>
    <row r="127" spans="2:14" x14ac:dyDescent="0.25">
      <c r="B127" s="95"/>
      <c r="C127" s="95"/>
      <c r="D127" s="95"/>
      <c r="E127" s="95"/>
      <c r="F127" s="506"/>
      <c r="G127" s="101"/>
      <c r="H127" s="101"/>
      <c r="I127" s="101"/>
      <c r="J127" s="101"/>
      <c r="K127" s="101"/>
      <c r="L127" s="101"/>
      <c r="M127" s="101"/>
      <c r="N127" s="101"/>
    </row>
    <row r="128" spans="2:14" x14ac:dyDescent="0.25">
      <c r="B128" s="95"/>
      <c r="C128" s="95"/>
      <c r="D128" s="95"/>
      <c r="E128" s="95"/>
      <c r="F128" s="506"/>
      <c r="G128" s="101"/>
      <c r="H128" s="101"/>
      <c r="I128" s="101"/>
      <c r="J128" s="101"/>
      <c r="K128" s="101"/>
      <c r="L128" s="101"/>
      <c r="M128" s="101"/>
      <c r="N128" s="101"/>
    </row>
    <row r="129" spans="2:14" x14ac:dyDescent="0.25">
      <c r="B129" s="95"/>
      <c r="C129" s="95"/>
      <c r="D129" s="95"/>
      <c r="E129" s="95"/>
      <c r="F129" s="506"/>
      <c r="G129" s="101"/>
      <c r="H129" s="101"/>
      <c r="I129" s="101"/>
      <c r="J129" s="101"/>
      <c r="K129" s="101"/>
      <c r="L129" s="101"/>
      <c r="M129" s="101"/>
      <c r="N129" s="101"/>
    </row>
    <row r="130" spans="2:14" x14ac:dyDescent="0.25">
      <c r="B130" s="95"/>
      <c r="C130" s="95"/>
      <c r="D130" s="95"/>
      <c r="E130" s="95"/>
      <c r="F130" s="506"/>
      <c r="G130" s="101"/>
      <c r="H130" s="101"/>
      <c r="I130" s="101"/>
      <c r="J130" s="101"/>
      <c r="K130" s="101"/>
      <c r="L130" s="101"/>
      <c r="M130" s="101"/>
      <c r="N130" s="101"/>
    </row>
    <row r="131" spans="2:14" x14ac:dyDescent="0.25">
      <c r="B131" s="95"/>
      <c r="C131" s="95"/>
      <c r="D131" s="95"/>
      <c r="E131" s="95"/>
      <c r="F131" s="506"/>
      <c r="G131" s="101"/>
      <c r="H131" s="101"/>
      <c r="I131" s="101"/>
      <c r="J131" s="101"/>
      <c r="K131" s="101"/>
      <c r="L131" s="101"/>
      <c r="M131" s="101"/>
      <c r="N131" s="101"/>
    </row>
    <row r="132" spans="2:14" x14ac:dyDescent="0.25">
      <c r="B132" s="95"/>
      <c r="C132" s="95"/>
      <c r="D132" s="95"/>
      <c r="E132" s="95"/>
      <c r="F132" s="506"/>
      <c r="G132" s="101"/>
      <c r="H132" s="101"/>
      <c r="I132" s="101"/>
      <c r="J132" s="101"/>
      <c r="K132" s="101"/>
      <c r="L132" s="101"/>
      <c r="M132" s="101"/>
      <c r="N132" s="101"/>
    </row>
    <row r="133" spans="2:14" x14ac:dyDescent="0.25">
      <c r="B133" s="95"/>
      <c r="C133" s="95"/>
      <c r="D133" s="95"/>
      <c r="E133" s="95"/>
      <c r="F133" s="506"/>
      <c r="G133" s="101"/>
      <c r="H133" s="101"/>
      <c r="I133" s="101"/>
      <c r="J133" s="101"/>
      <c r="K133" s="101"/>
      <c r="L133" s="101"/>
      <c r="M133" s="101"/>
      <c r="N133" s="101"/>
    </row>
    <row r="134" spans="2:14" x14ac:dyDescent="0.25">
      <c r="B134" s="95"/>
      <c r="C134" s="95"/>
      <c r="D134" s="95"/>
      <c r="E134" s="95"/>
      <c r="F134" s="506"/>
      <c r="G134" s="101"/>
      <c r="H134" s="101"/>
      <c r="I134" s="101"/>
      <c r="J134" s="101"/>
      <c r="K134" s="101"/>
      <c r="L134" s="101"/>
      <c r="M134" s="101"/>
      <c r="N134" s="101"/>
    </row>
    <row r="135" spans="2:14" x14ac:dyDescent="0.25">
      <c r="B135" s="95"/>
      <c r="C135" s="95"/>
      <c r="D135" s="95"/>
      <c r="E135" s="95"/>
      <c r="F135" s="506"/>
      <c r="G135" s="101"/>
      <c r="H135" s="101"/>
      <c r="I135" s="101"/>
      <c r="J135" s="101"/>
      <c r="K135" s="101"/>
      <c r="L135" s="101"/>
      <c r="M135" s="101"/>
      <c r="N135" s="101"/>
    </row>
    <row r="136" spans="2:14" x14ac:dyDescent="0.25">
      <c r="B136" s="95"/>
      <c r="C136" s="95"/>
      <c r="D136" s="95"/>
      <c r="E136" s="95"/>
      <c r="F136" s="506"/>
      <c r="G136" s="101"/>
      <c r="H136" s="101"/>
      <c r="I136" s="101"/>
      <c r="J136" s="101"/>
      <c r="K136" s="101"/>
      <c r="L136" s="101"/>
      <c r="M136" s="101"/>
      <c r="N136" s="101"/>
    </row>
    <row r="137" spans="2:14" x14ac:dyDescent="0.25">
      <c r="B137" s="95"/>
      <c r="C137" s="95"/>
      <c r="D137" s="95"/>
      <c r="E137" s="95"/>
      <c r="F137" s="506"/>
      <c r="G137" s="101"/>
      <c r="H137" s="101"/>
      <c r="I137" s="101"/>
      <c r="J137" s="101"/>
      <c r="K137" s="101"/>
      <c r="L137" s="101"/>
      <c r="M137" s="101"/>
      <c r="N137" s="101"/>
    </row>
    <row r="138" spans="2:14" x14ac:dyDescent="0.25">
      <c r="B138" s="95"/>
      <c r="C138" s="95"/>
      <c r="D138" s="95"/>
      <c r="E138" s="95"/>
      <c r="F138" s="506"/>
      <c r="G138" s="101"/>
      <c r="H138" s="101"/>
      <c r="I138" s="101"/>
      <c r="J138" s="101"/>
      <c r="K138" s="101"/>
      <c r="L138" s="101"/>
      <c r="M138" s="101"/>
      <c r="N138" s="101"/>
    </row>
    <row r="139" spans="2:14" x14ac:dyDescent="0.25">
      <c r="B139" s="95"/>
      <c r="C139" s="95"/>
      <c r="D139" s="95"/>
      <c r="E139" s="95"/>
      <c r="F139" s="506"/>
      <c r="G139" s="101"/>
      <c r="H139" s="101"/>
      <c r="I139" s="101"/>
      <c r="J139" s="101"/>
      <c r="K139" s="101"/>
      <c r="L139" s="101"/>
      <c r="M139" s="101"/>
      <c r="N139" s="101"/>
    </row>
    <row r="140" spans="2:14" x14ac:dyDescent="0.25">
      <c r="B140" s="95"/>
      <c r="C140" s="95"/>
      <c r="D140" s="95"/>
      <c r="E140" s="95"/>
      <c r="F140" s="506"/>
      <c r="G140" s="101"/>
      <c r="H140" s="101"/>
      <c r="I140" s="101"/>
      <c r="J140" s="101"/>
      <c r="K140" s="101"/>
      <c r="L140" s="101"/>
      <c r="M140" s="101"/>
      <c r="N140" s="101"/>
    </row>
    <row r="141" spans="2:14" x14ac:dyDescent="0.25">
      <c r="B141" s="95"/>
      <c r="C141" s="95"/>
      <c r="D141" s="95"/>
      <c r="E141" s="95"/>
      <c r="F141" s="506"/>
      <c r="G141" s="101"/>
      <c r="H141" s="101"/>
      <c r="I141" s="101"/>
      <c r="J141" s="101"/>
      <c r="K141" s="101"/>
      <c r="L141" s="101"/>
      <c r="M141" s="101"/>
      <c r="N141" s="101"/>
    </row>
    <row r="142" spans="2:14" x14ac:dyDescent="0.25">
      <c r="B142" s="95"/>
      <c r="C142" s="95"/>
      <c r="D142" s="95"/>
      <c r="E142" s="95"/>
      <c r="F142" s="506"/>
      <c r="G142" s="101"/>
      <c r="H142" s="101"/>
      <c r="I142" s="101"/>
      <c r="J142" s="101"/>
      <c r="K142" s="101"/>
      <c r="L142" s="101"/>
      <c r="M142" s="101"/>
      <c r="N142" s="101"/>
    </row>
    <row r="143" spans="2:14" x14ac:dyDescent="0.25">
      <c r="B143" s="95"/>
      <c r="C143" s="95"/>
      <c r="D143" s="95"/>
      <c r="E143" s="95"/>
      <c r="F143" s="506"/>
      <c r="G143" s="101"/>
      <c r="H143" s="101"/>
      <c r="I143" s="101"/>
      <c r="J143" s="101"/>
      <c r="K143" s="101"/>
      <c r="L143" s="101"/>
      <c r="M143" s="101"/>
      <c r="N143" s="101"/>
    </row>
    <row r="144" spans="2:14" x14ac:dyDescent="0.25">
      <c r="B144" s="95"/>
      <c r="C144" s="95"/>
      <c r="D144" s="95"/>
      <c r="E144" s="95"/>
      <c r="F144" s="506"/>
      <c r="G144" s="101"/>
      <c r="H144" s="101"/>
      <c r="I144" s="101"/>
      <c r="J144" s="101"/>
      <c r="K144" s="101"/>
      <c r="L144" s="101"/>
      <c r="M144" s="101"/>
      <c r="N144" s="101"/>
    </row>
    <row r="145" spans="2:14" x14ac:dyDescent="0.25">
      <c r="B145" s="95"/>
      <c r="C145" s="95"/>
      <c r="D145" s="95"/>
      <c r="E145" s="95"/>
      <c r="F145" s="506"/>
      <c r="G145" s="101"/>
      <c r="H145" s="101"/>
      <c r="I145" s="101"/>
      <c r="J145" s="101"/>
      <c r="K145" s="101"/>
      <c r="L145" s="101"/>
      <c r="M145" s="101"/>
      <c r="N145" s="101"/>
    </row>
    <row r="146" spans="2:14" x14ac:dyDescent="0.25">
      <c r="B146" s="95"/>
      <c r="C146" s="95"/>
      <c r="D146" s="95"/>
      <c r="E146" s="95"/>
      <c r="F146" s="506"/>
      <c r="G146" s="101"/>
      <c r="H146" s="101"/>
      <c r="I146" s="101"/>
      <c r="J146" s="101"/>
      <c r="K146" s="101"/>
      <c r="L146" s="101"/>
      <c r="M146" s="101"/>
      <c r="N146" s="101"/>
    </row>
    <row r="147" spans="2:14" x14ac:dyDescent="0.25">
      <c r="B147" s="95"/>
      <c r="C147" s="95"/>
      <c r="D147" s="95"/>
      <c r="E147" s="95"/>
      <c r="F147" s="506"/>
      <c r="G147" s="101"/>
      <c r="H147" s="101"/>
      <c r="I147" s="101"/>
      <c r="J147" s="101"/>
      <c r="K147" s="101"/>
      <c r="L147" s="101"/>
      <c r="M147" s="101"/>
      <c r="N147" s="101"/>
    </row>
    <row r="148" spans="2:14" x14ac:dyDescent="0.25">
      <c r="B148" s="95"/>
      <c r="C148" s="95"/>
      <c r="D148" s="95"/>
      <c r="E148" s="95"/>
      <c r="F148" s="506"/>
      <c r="G148" s="101"/>
      <c r="H148" s="101"/>
      <c r="I148" s="101"/>
      <c r="J148" s="101"/>
      <c r="K148" s="101"/>
      <c r="L148" s="101"/>
      <c r="M148" s="101"/>
      <c r="N148" s="101"/>
    </row>
    <row r="149" spans="2:14" x14ac:dyDescent="0.25">
      <c r="B149" s="95"/>
      <c r="C149" s="95"/>
      <c r="D149" s="95"/>
      <c r="E149" s="95"/>
      <c r="F149" s="506"/>
      <c r="G149" s="101"/>
      <c r="H149" s="101"/>
      <c r="I149" s="101"/>
      <c r="J149" s="101"/>
      <c r="K149" s="101"/>
      <c r="L149" s="101"/>
      <c r="M149" s="101"/>
      <c r="N149" s="101"/>
    </row>
    <row r="150" spans="2:14" x14ac:dyDescent="0.25">
      <c r="B150" s="95"/>
      <c r="C150" s="95"/>
      <c r="D150" s="95"/>
      <c r="E150" s="95"/>
      <c r="F150" s="506"/>
      <c r="G150" s="101"/>
      <c r="H150" s="101"/>
      <c r="I150" s="101"/>
      <c r="J150" s="101"/>
      <c r="K150" s="101"/>
      <c r="L150" s="101"/>
      <c r="M150" s="101"/>
      <c r="N150" s="101"/>
    </row>
    <row r="151" spans="2:14" x14ac:dyDescent="0.25">
      <c r="B151" s="95"/>
      <c r="C151" s="95"/>
      <c r="D151" s="95"/>
      <c r="E151" s="95"/>
      <c r="F151" s="506"/>
      <c r="G151" s="101"/>
      <c r="H151" s="101"/>
      <c r="I151" s="101"/>
      <c r="J151" s="101"/>
      <c r="K151" s="101"/>
      <c r="L151" s="101"/>
      <c r="M151" s="101"/>
      <c r="N151" s="101"/>
    </row>
    <row r="152" spans="2:14" x14ac:dyDescent="0.25">
      <c r="B152" s="95"/>
      <c r="C152" s="95"/>
      <c r="D152" s="95"/>
      <c r="E152" s="95"/>
      <c r="F152" s="506"/>
      <c r="G152" s="101"/>
      <c r="H152" s="101"/>
      <c r="I152" s="101"/>
      <c r="J152" s="101"/>
      <c r="K152" s="101"/>
      <c r="L152" s="101"/>
      <c r="M152" s="101"/>
      <c r="N152" s="101"/>
    </row>
    <row r="153" spans="2:14" x14ac:dyDescent="0.25">
      <c r="B153" s="95"/>
      <c r="C153" s="95"/>
      <c r="D153" s="95"/>
      <c r="E153" s="95"/>
      <c r="F153" s="506"/>
      <c r="G153" s="101"/>
      <c r="H153" s="101"/>
      <c r="I153" s="101"/>
      <c r="J153" s="101"/>
      <c r="K153" s="101"/>
      <c r="L153" s="101"/>
      <c r="M153" s="101"/>
      <c r="N153" s="101"/>
    </row>
    <row r="154" spans="2:14" x14ac:dyDescent="0.25">
      <c r="B154" s="95"/>
      <c r="C154" s="95"/>
      <c r="D154" s="95"/>
      <c r="E154" s="95"/>
      <c r="F154" s="506"/>
      <c r="G154" s="101"/>
      <c r="H154" s="101"/>
      <c r="I154" s="101"/>
      <c r="J154" s="101"/>
      <c r="K154" s="101"/>
      <c r="L154" s="101"/>
      <c r="M154" s="101"/>
      <c r="N154" s="101"/>
    </row>
    <row r="155" spans="2:14" x14ac:dyDescent="0.25">
      <c r="B155" s="95"/>
      <c r="C155" s="95"/>
      <c r="D155" s="95"/>
      <c r="E155" s="95"/>
      <c r="F155" s="506"/>
      <c r="G155" s="101"/>
      <c r="H155" s="101"/>
      <c r="I155" s="101"/>
      <c r="J155" s="101"/>
      <c r="K155" s="101"/>
      <c r="L155" s="101"/>
      <c r="M155" s="101"/>
      <c r="N155" s="101"/>
    </row>
    <row r="156" spans="2:14" x14ac:dyDescent="0.25">
      <c r="B156" s="95"/>
      <c r="C156" s="95"/>
      <c r="D156" s="95"/>
      <c r="E156" s="95"/>
      <c r="F156" s="506"/>
      <c r="G156" s="101"/>
      <c r="H156" s="101"/>
      <c r="I156" s="101"/>
      <c r="J156" s="101"/>
      <c r="K156" s="101"/>
      <c r="L156" s="101"/>
      <c r="M156" s="101"/>
      <c r="N156" s="101"/>
    </row>
    <row r="157" spans="2:14" x14ac:dyDescent="0.25">
      <c r="B157" s="95"/>
      <c r="C157" s="95"/>
      <c r="D157" s="95"/>
      <c r="E157" s="95"/>
      <c r="F157" s="506"/>
      <c r="G157" s="101"/>
      <c r="H157" s="101"/>
      <c r="I157" s="101"/>
      <c r="J157" s="101"/>
      <c r="K157" s="101"/>
      <c r="L157" s="101"/>
      <c r="M157" s="101"/>
      <c r="N157" s="101"/>
    </row>
    <row r="158" spans="2:14" x14ac:dyDescent="0.25">
      <c r="B158" s="95"/>
      <c r="C158" s="95"/>
      <c r="D158" s="95"/>
      <c r="E158" s="95"/>
      <c r="F158" s="506"/>
      <c r="G158" s="101"/>
      <c r="H158" s="101"/>
      <c r="I158" s="101"/>
      <c r="J158" s="101"/>
      <c r="K158" s="101"/>
      <c r="L158" s="101"/>
      <c r="M158" s="101"/>
      <c r="N158" s="101"/>
    </row>
    <row r="159" spans="2:14" x14ac:dyDescent="0.25">
      <c r="B159" s="95"/>
      <c r="C159" s="95"/>
      <c r="D159" s="95"/>
      <c r="E159" s="95"/>
      <c r="F159" s="506"/>
      <c r="G159" s="101"/>
      <c r="H159" s="101"/>
      <c r="I159" s="101"/>
      <c r="J159" s="101"/>
      <c r="K159" s="101"/>
      <c r="L159" s="101"/>
      <c r="M159" s="101"/>
      <c r="N159" s="101"/>
    </row>
    <row r="160" spans="2:14" x14ac:dyDescent="0.25">
      <c r="B160" s="95"/>
      <c r="C160" s="95"/>
      <c r="D160" s="95"/>
      <c r="E160" s="95"/>
      <c r="F160" s="506"/>
      <c r="G160" s="101"/>
      <c r="H160" s="101"/>
      <c r="I160" s="101"/>
      <c r="J160" s="101"/>
      <c r="K160" s="101"/>
      <c r="L160" s="101"/>
      <c r="M160" s="101"/>
      <c r="N160" s="101"/>
    </row>
    <row r="161" spans="2:14" x14ac:dyDescent="0.25">
      <c r="B161" s="95"/>
      <c r="C161" s="95"/>
      <c r="D161" s="95"/>
      <c r="E161" s="95"/>
      <c r="F161" s="506"/>
      <c r="G161" s="101"/>
      <c r="H161" s="101"/>
      <c r="I161" s="101"/>
      <c r="J161" s="101"/>
      <c r="K161" s="101"/>
      <c r="L161" s="101"/>
      <c r="M161" s="101"/>
      <c r="N161" s="101"/>
    </row>
    <row r="162" spans="2:14" x14ac:dyDescent="0.25">
      <c r="B162" s="95"/>
      <c r="C162" s="95"/>
      <c r="D162" s="95"/>
      <c r="E162" s="95"/>
      <c r="F162" s="506"/>
      <c r="G162" s="101"/>
      <c r="H162" s="101"/>
      <c r="I162" s="101"/>
      <c r="J162" s="101"/>
      <c r="K162" s="101"/>
      <c r="L162" s="101"/>
      <c r="M162" s="101"/>
      <c r="N162" s="101"/>
    </row>
    <row r="163" spans="2:14" x14ac:dyDescent="0.25">
      <c r="B163" s="95"/>
      <c r="C163" s="95"/>
      <c r="D163" s="95"/>
      <c r="E163" s="95"/>
      <c r="F163" s="506"/>
      <c r="G163" s="101"/>
      <c r="H163" s="101"/>
      <c r="I163" s="101"/>
      <c r="J163" s="101"/>
      <c r="K163" s="101"/>
      <c r="L163" s="101"/>
      <c r="M163" s="101"/>
      <c r="N163" s="101"/>
    </row>
    <row r="164" spans="2:14" x14ac:dyDescent="0.25">
      <c r="B164" s="95"/>
      <c r="C164" s="95"/>
      <c r="D164" s="95"/>
      <c r="E164" s="95"/>
      <c r="F164" s="506"/>
      <c r="G164" s="101"/>
      <c r="H164" s="101"/>
      <c r="I164" s="101"/>
      <c r="J164" s="101"/>
      <c r="K164" s="101"/>
      <c r="L164" s="101"/>
      <c r="M164" s="101"/>
      <c r="N164" s="101"/>
    </row>
    <row r="165" spans="2:14" x14ac:dyDescent="0.25">
      <c r="B165" s="95"/>
      <c r="C165" s="95"/>
      <c r="D165" s="95"/>
      <c r="E165" s="95"/>
      <c r="F165" s="506"/>
      <c r="G165" s="101"/>
      <c r="H165" s="101"/>
      <c r="I165" s="101"/>
      <c r="J165" s="101"/>
      <c r="K165" s="101"/>
      <c r="L165" s="101"/>
      <c r="M165" s="101"/>
      <c r="N165" s="101"/>
    </row>
    <row r="166" spans="2:14" x14ac:dyDescent="0.25">
      <c r="B166" s="95"/>
      <c r="C166" s="95"/>
      <c r="D166" s="95"/>
      <c r="E166" s="95"/>
      <c r="F166" s="506"/>
      <c r="G166" s="101"/>
      <c r="H166" s="101"/>
      <c r="I166" s="101"/>
      <c r="J166" s="101"/>
      <c r="K166" s="101"/>
      <c r="L166" s="101"/>
      <c r="M166" s="101"/>
      <c r="N166" s="101"/>
    </row>
    <row r="167" spans="2:14" x14ac:dyDescent="0.25">
      <c r="B167" s="95"/>
      <c r="C167" s="95"/>
      <c r="D167" s="95"/>
      <c r="E167" s="95"/>
      <c r="F167" s="506"/>
      <c r="G167" s="101"/>
      <c r="H167" s="101"/>
      <c r="I167" s="101"/>
      <c r="J167" s="101"/>
      <c r="K167" s="101"/>
      <c r="L167" s="101"/>
      <c r="M167" s="101"/>
      <c r="N167" s="101"/>
    </row>
    <row r="168" spans="2:14" x14ac:dyDescent="0.25">
      <c r="B168" s="95"/>
      <c r="C168" s="95"/>
      <c r="D168" s="95"/>
      <c r="E168" s="95"/>
      <c r="F168" s="506"/>
      <c r="G168" s="101"/>
      <c r="H168" s="101"/>
      <c r="I168" s="101"/>
      <c r="J168" s="101"/>
      <c r="K168" s="101"/>
      <c r="L168" s="101"/>
      <c r="M168" s="101"/>
      <c r="N168" s="101"/>
    </row>
    <row r="169" spans="2:14" x14ac:dyDescent="0.25">
      <c r="B169" s="95"/>
      <c r="C169" s="95"/>
      <c r="D169" s="95"/>
      <c r="E169" s="95"/>
      <c r="F169" s="506"/>
      <c r="G169" s="101"/>
      <c r="H169" s="101"/>
      <c r="I169" s="101"/>
      <c r="J169" s="101"/>
      <c r="K169" s="101"/>
      <c r="L169" s="101"/>
      <c r="M169" s="101"/>
      <c r="N169" s="101"/>
    </row>
    <row r="170" spans="2:14" x14ac:dyDescent="0.25">
      <c r="B170" s="95"/>
      <c r="C170" s="95"/>
      <c r="D170" s="95"/>
      <c r="E170" s="95"/>
      <c r="F170" s="506"/>
      <c r="G170" s="101"/>
      <c r="H170" s="101"/>
      <c r="I170" s="101"/>
      <c r="J170" s="101"/>
      <c r="K170" s="101"/>
      <c r="L170" s="101"/>
      <c r="M170" s="101"/>
      <c r="N170" s="101"/>
    </row>
    <row r="171" spans="2:14" x14ac:dyDescent="0.25">
      <c r="B171" s="95"/>
      <c r="C171" s="95"/>
      <c r="D171" s="95"/>
      <c r="E171" s="95"/>
      <c r="F171" s="506"/>
      <c r="G171" s="101"/>
      <c r="H171" s="101"/>
      <c r="I171" s="101"/>
      <c r="J171" s="101"/>
      <c r="K171" s="101"/>
      <c r="L171" s="101"/>
      <c r="M171" s="101"/>
      <c r="N171" s="101"/>
    </row>
    <row r="172" spans="2:14" x14ac:dyDescent="0.25">
      <c r="B172" s="95"/>
      <c r="C172" s="95"/>
      <c r="D172" s="95"/>
      <c r="E172" s="95"/>
      <c r="F172" s="506"/>
      <c r="G172" s="101"/>
      <c r="H172" s="101"/>
      <c r="I172" s="101"/>
      <c r="J172" s="101"/>
      <c r="K172" s="101"/>
      <c r="L172" s="101"/>
      <c r="M172" s="101"/>
      <c r="N172" s="101"/>
    </row>
    <row r="173" spans="2:14" x14ac:dyDescent="0.25">
      <c r="B173" s="95"/>
      <c r="C173" s="95"/>
      <c r="D173" s="95"/>
      <c r="E173" s="95"/>
      <c r="F173" s="506"/>
      <c r="G173" s="101"/>
      <c r="H173" s="101"/>
      <c r="I173" s="101"/>
      <c r="J173" s="101"/>
      <c r="K173" s="101"/>
      <c r="L173" s="101"/>
      <c r="M173" s="101"/>
      <c r="N173" s="101"/>
    </row>
    <row r="174" spans="2:14" x14ac:dyDescent="0.25">
      <c r="B174" s="95"/>
      <c r="C174" s="95"/>
      <c r="D174" s="95"/>
      <c r="E174" s="95"/>
      <c r="F174" s="506"/>
      <c r="G174" s="101"/>
      <c r="H174" s="101"/>
      <c r="I174" s="101"/>
      <c r="J174" s="101"/>
      <c r="K174" s="101"/>
      <c r="L174" s="101"/>
      <c r="M174" s="101"/>
      <c r="N174" s="101"/>
    </row>
    <row r="175" spans="2:14" x14ac:dyDescent="0.25">
      <c r="B175" s="95"/>
      <c r="C175" s="95"/>
      <c r="D175" s="95"/>
      <c r="E175" s="95"/>
      <c r="F175" s="506"/>
      <c r="G175" s="101"/>
      <c r="H175" s="101"/>
      <c r="I175" s="101"/>
      <c r="J175" s="101"/>
      <c r="K175" s="101"/>
      <c r="L175" s="101"/>
      <c r="M175" s="101"/>
      <c r="N175" s="101"/>
    </row>
    <row r="176" spans="2:14" x14ac:dyDescent="0.25">
      <c r="B176" s="95"/>
      <c r="C176" s="95"/>
      <c r="D176" s="95"/>
      <c r="E176" s="95"/>
      <c r="F176" s="506"/>
      <c r="G176" s="101"/>
      <c r="H176" s="101"/>
      <c r="I176" s="101"/>
      <c r="J176" s="101"/>
      <c r="K176" s="101"/>
      <c r="L176" s="101"/>
      <c r="M176" s="101"/>
      <c r="N176" s="101"/>
    </row>
    <row r="177" spans="2:14" x14ac:dyDescent="0.25">
      <c r="B177" s="95"/>
      <c r="C177" s="95"/>
      <c r="D177" s="95"/>
      <c r="E177" s="95"/>
      <c r="F177" s="506"/>
      <c r="G177" s="101"/>
      <c r="H177" s="101"/>
      <c r="I177" s="101"/>
      <c r="J177" s="101"/>
      <c r="K177" s="101"/>
      <c r="L177" s="101"/>
      <c r="M177" s="101"/>
      <c r="N177" s="101"/>
    </row>
    <row r="178" spans="2:14" x14ac:dyDescent="0.25">
      <c r="B178" s="95"/>
      <c r="C178" s="95"/>
      <c r="D178" s="95"/>
      <c r="E178" s="95"/>
      <c r="F178" s="506"/>
      <c r="G178" s="101"/>
      <c r="H178" s="101"/>
      <c r="I178" s="101"/>
      <c r="J178" s="101"/>
      <c r="K178" s="101"/>
      <c r="L178" s="101"/>
      <c r="M178" s="101"/>
      <c r="N178" s="101"/>
    </row>
    <row r="179" spans="2:14" x14ac:dyDescent="0.25">
      <c r="B179" s="95"/>
      <c r="C179" s="95"/>
      <c r="D179" s="95"/>
      <c r="E179" s="95"/>
      <c r="F179" s="506"/>
      <c r="G179" s="101"/>
      <c r="H179" s="101"/>
      <c r="I179" s="101"/>
      <c r="J179" s="101"/>
      <c r="K179" s="101"/>
      <c r="L179" s="101"/>
      <c r="M179" s="101"/>
      <c r="N179" s="101"/>
    </row>
    <row r="180" spans="2:14" x14ac:dyDescent="0.25">
      <c r="B180" s="95"/>
      <c r="C180" s="95"/>
      <c r="D180" s="95"/>
      <c r="E180" s="95"/>
      <c r="F180" s="506"/>
      <c r="G180" s="101"/>
      <c r="H180" s="101"/>
      <c r="I180" s="101"/>
      <c r="J180" s="101"/>
      <c r="K180" s="101"/>
      <c r="L180" s="101"/>
      <c r="M180" s="101"/>
      <c r="N180" s="101"/>
    </row>
    <row r="181" spans="2:14" x14ac:dyDescent="0.25">
      <c r="B181" s="95"/>
      <c r="C181" s="95"/>
      <c r="D181" s="95"/>
      <c r="E181" s="95"/>
      <c r="F181" s="506"/>
      <c r="G181" s="101"/>
      <c r="H181" s="101"/>
      <c r="I181" s="101"/>
      <c r="J181" s="101"/>
      <c r="K181" s="101"/>
      <c r="L181" s="101"/>
      <c r="M181" s="101"/>
      <c r="N181" s="101"/>
    </row>
    <row r="182" spans="2:14" x14ac:dyDescent="0.25">
      <c r="B182" s="95"/>
      <c r="C182" s="95"/>
      <c r="D182" s="95"/>
      <c r="E182" s="95"/>
      <c r="F182" s="506"/>
      <c r="G182" s="101"/>
      <c r="H182" s="101"/>
      <c r="I182" s="101"/>
      <c r="J182" s="101"/>
      <c r="K182" s="101"/>
      <c r="L182" s="101"/>
      <c r="M182" s="101"/>
      <c r="N182" s="101"/>
    </row>
    <row r="183" spans="2:14" x14ac:dyDescent="0.25">
      <c r="B183" s="95"/>
      <c r="C183" s="95"/>
      <c r="D183" s="95"/>
      <c r="E183" s="95"/>
      <c r="F183" s="506"/>
      <c r="G183" s="101"/>
      <c r="H183" s="101"/>
      <c r="I183" s="101"/>
      <c r="J183" s="101"/>
      <c r="K183" s="101"/>
      <c r="L183" s="101"/>
      <c r="M183" s="101"/>
      <c r="N183" s="101"/>
    </row>
    <row r="184" spans="2:14" x14ac:dyDescent="0.25">
      <c r="B184" s="95"/>
      <c r="C184" s="95"/>
      <c r="D184" s="95"/>
      <c r="E184" s="95"/>
      <c r="F184" s="506"/>
      <c r="G184" s="101"/>
      <c r="H184" s="101"/>
      <c r="I184" s="101"/>
      <c r="J184" s="101"/>
      <c r="K184" s="101"/>
      <c r="L184" s="101"/>
      <c r="M184" s="101"/>
      <c r="N184" s="101"/>
    </row>
    <row r="185" spans="2:14" x14ac:dyDescent="0.25">
      <c r="B185" s="95"/>
      <c r="C185" s="95"/>
      <c r="D185" s="95"/>
      <c r="E185" s="95"/>
      <c r="F185" s="506"/>
      <c r="G185" s="101"/>
      <c r="H185" s="101"/>
      <c r="I185" s="101"/>
      <c r="J185" s="101"/>
      <c r="K185" s="101"/>
      <c r="L185" s="101"/>
      <c r="M185" s="101"/>
      <c r="N185" s="101"/>
    </row>
    <row r="186" spans="2:14" x14ac:dyDescent="0.25">
      <c r="B186" s="95"/>
      <c r="C186" s="95"/>
      <c r="D186" s="95"/>
      <c r="E186" s="95"/>
      <c r="F186" s="506"/>
      <c r="G186" s="101"/>
      <c r="H186" s="101"/>
      <c r="I186" s="101"/>
      <c r="J186" s="101"/>
      <c r="K186" s="101"/>
      <c r="L186" s="101"/>
      <c r="M186" s="101"/>
      <c r="N186" s="101"/>
    </row>
    <row r="187" spans="2:14" x14ac:dyDescent="0.25">
      <c r="B187" s="95"/>
      <c r="C187" s="95"/>
      <c r="D187" s="95"/>
      <c r="E187" s="95"/>
      <c r="F187" s="506"/>
      <c r="G187" s="101"/>
      <c r="H187" s="101"/>
      <c r="I187" s="101"/>
      <c r="J187" s="101"/>
      <c r="K187" s="101"/>
      <c r="L187" s="101"/>
      <c r="M187" s="101"/>
      <c r="N187" s="101"/>
    </row>
    <row r="188" spans="2:14" x14ac:dyDescent="0.25">
      <c r="B188" s="95"/>
      <c r="C188" s="95"/>
      <c r="D188" s="95"/>
      <c r="E188" s="95"/>
      <c r="F188" s="506"/>
      <c r="G188" s="101"/>
      <c r="H188" s="101"/>
      <c r="I188" s="101"/>
      <c r="J188" s="101"/>
      <c r="K188" s="101"/>
      <c r="L188" s="101"/>
      <c r="M188" s="101"/>
      <c r="N188" s="101"/>
    </row>
    <row r="189" spans="2:14" x14ac:dyDescent="0.25">
      <c r="B189" s="95"/>
      <c r="C189" s="95"/>
      <c r="D189" s="95"/>
      <c r="E189" s="95"/>
      <c r="F189" s="506"/>
      <c r="G189" s="101"/>
      <c r="H189" s="101"/>
      <c r="I189" s="101"/>
      <c r="J189" s="101"/>
      <c r="K189" s="101"/>
      <c r="L189" s="101"/>
      <c r="M189" s="101"/>
      <c r="N189" s="101"/>
    </row>
    <row r="190" spans="2:14" x14ac:dyDescent="0.25">
      <c r="B190" s="95"/>
      <c r="C190" s="95"/>
      <c r="D190" s="95"/>
      <c r="E190" s="95"/>
      <c r="F190" s="506"/>
      <c r="G190" s="101"/>
      <c r="H190" s="101"/>
      <c r="I190" s="101"/>
      <c r="J190" s="101"/>
      <c r="K190" s="101"/>
      <c r="L190" s="101"/>
      <c r="M190" s="101"/>
      <c r="N190" s="101"/>
    </row>
    <row r="191" spans="2:14" x14ac:dyDescent="0.25">
      <c r="B191" s="95"/>
      <c r="C191" s="95"/>
      <c r="D191" s="95"/>
      <c r="E191" s="95"/>
      <c r="F191" s="506"/>
      <c r="G191" s="101"/>
      <c r="H191" s="101"/>
      <c r="I191" s="101"/>
      <c r="J191" s="101"/>
      <c r="K191" s="101"/>
      <c r="L191" s="101"/>
      <c r="M191" s="101"/>
      <c r="N191" s="101"/>
    </row>
    <row r="192" spans="2:14" x14ac:dyDescent="0.25">
      <c r="B192" s="95"/>
      <c r="C192" s="95"/>
      <c r="D192" s="95"/>
      <c r="E192" s="95"/>
      <c r="F192" s="506"/>
      <c r="G192" s="101"/>
      <c r="H192" s="101"/>
      <c r="I192" s="101"/>
      <c r="J192" s="101"/>
      <c r="K192" s="101"/>
      <c r="L192" s="101"/>
      <c r="M192" s="101"/>
      <c r="N192" s="101"/>
    </row>
    <row r="193" spans="2:14" x14ac:dyDescent="0.25">
      <c r="B193" s="95"/>
      <c r="C193" s="95"/>
      <c r="D193" s="95"/>
      <c r="E193" s="95"/>
      <c r="F193" s="506"/>
      <c r="G193" s="101"/>
      <c r="H193" s="101"/>
      <c r="I193" s="101"/>
      <c r="J193" s="101"/>
      <c r="K193" s="101"/>
      <c r="L193" s="101"/>
      <c r="M193" s="101"/>
      <c r="N193" s="101"/>
    </row>
    <row r="194" spans="2:14" x14ac:dyDescent="0.25">
      <c r="B194" s="95"/>
      <c r="C194" s="95"/>
      <c r="D194" s="95"/>
      <c r="E194" s="95"/>
      <c r="F194" s="506"/>
      <c r="G194" s="101"/>
      <c r="H194" s="101"/>
      <c r="I194" s="101"/>
      <c r="J194" s="101"/>
      <c r="K194" s="101"/>
      <c r="L194" s="101"/>
      <c r="M194" s="101"/>
      <c r="N194" s="101"/>
    </row>
    <row r="195" spans="2:14" x14ac:dyDescent="0.25">
      <c r="B195" s="95"/>
      <c r="C195" s="95"/>
      <c r="D195" s="95"/>
      <c r="E195" s="95"/>
      <c r="F195" s="506"/>
      <c r="G195" s="101"/>
      <c r="H195" s="101"/>
      <c r="I195" s="101"/>
      <c r="J195" s="101"/>
      <c r="K195" s="101"/>
      <c r="L195" s="101"/>
      <c r="M195" s="101"/>
      <c r="N195" s="101"/>
    </row>
    <row r="196" spans="2:14" x14ac:dyDescent="0.25">
      <c r="B196" s="95"/>
      <c r="C196" s="95"/>
      <c r="D196" s="95"/>
      <c r="E196" s="95"/>
      <c r="F196" s="506"/>
      <c r="G196" s="101"/>
      <c r="H196" s="101"/>
      <c r="I196" s="101"/>
      <c r="J196" s="101"/>
      <c r="K196" s="101"/>
      <c r="L196" s="101"/>
      <c r="M196" s="101"/>
      <c r="N196" s="101"/>
    </row>
    <row r="197" spans="2:14" x14ac:dyDescent="0.25">
      <c r="B197" s="95"/>
      <c r="C197" s="95"/>
      <c r="D197" s="95"/>
      <c r="E197" s="95"/>
      <c r="F197" s="506"/>
      <c r="G197" s="101"/>
      <c r="H197" s="101"/>
      <c r="I197" s="101"/>
      <c r="J197" s="101"/>
      <c r="K197" s="101"/>
      <c r="L197" s="101"/>
      <c r="M197" s="101"/>
      <c r="N197" s="101"/>
    </row>
    <row r="198" spans="2:14" x14ac:dyDescent="0.25">
      <c r="B198" s="95"/>
      <c r="C198" s="95"/>
      <c r="D198" s="95"/>
      <c r="E198" s="95"/>
      <c r="F198" s="506"/>
      <c r="G198" s="101"/>
      <c r="H198" s="101"/>
      <c r="I198" s="101"/>
      <c r="J198" s="101"/>
      <c r="K198" s="101"/>
      <c r="L198" s="101"/>
      <c r="M198" s="101"/>
      <c r="N198" s="101"/>
    </row>
    <row r="199" spans="2:14" x14ac:dyDescent="0.25">
      <c r="B199" s="95"/>
      <c r="C199" s="95"/>
      <c r="D199" s="95"/>
      <c r="E199" s="95"/>
      <c r="F199" s="506"/>
      <c r="G199" s="101"/>
      <c r="H199" s="101"/>
      <c r="I199" s="101"/>
      <c r="J199" s="101"/>
      <c r="K199" s="101"/>
      <c r="L199" s="101"/>
      <c r="M199" s="101"/>
      <c r="N199" s="101"/>
    </row>
    <row r="200" spans="2:14" x14ac:dyDescent="0.25">
      <c r="B200" s="95"/>
      <c r="C200" s="95"/>
      <c r="D200" s="95"/>
      <c r="E200" s="95"/>
      <c r="F200" s="506"/>
      <c r="G200" s="101"/>
      <c r="H200" s="101"/>
      <c r="I200" s="101"/>
      <c r="J200" s="101"/>
      <c r="K200" s="101"/>
      <c r="L200" s="101"/>
      <c r="M200" s="101"/>
      <c r="N200" s="101"/>
    </row>
    <row r="201" spans="2:14" x14ac:dyDescent="0.25">
      <c r="B201" s="95"/>
      <c r="C201" s="95"/>
      <c r="D201" s="95"/>
      <c r="E201" s="95"/>
      <c r="F201" s="506"/>
      <c r="G201" s="101"/>
      <c r="H201" s="101"/>
      <c r="I201" s="101"/>
      <c r="J201" s="101"/>
      <c r="K201" s="101"/>
      <c r="L201" s="101"/>
      <c r="M201" s="101"/>
      <c r="N201" s="101"/>
    </row>
    <row r="202" spans="2:14" x14ac:dyDescent="0.25">
      <c r="B202" s="95"/>
      <c r="C202" s="95"/>
      <c r="D202" s="95"/>
      <c r="E202" s="95"/>
      <c r="F202" s="506"/>
      <c r="G202" s="101"/>
      <c r="H202" s="101"/>
      <c r="I202" s="101"/>
      <c r="J202" s="101"/>
      <c r="K202" s="101"/>
      <c r="L202" s="101"/>
      <c r="M202" s="101"/>
      <c r="N202" s="101"/>
    </row>
    <row r="203" spans="2:14" x14ac:dyDescent="0.25">
      <c r="B203" s="95"/>
      <c r="C203" s="95"/>
      <c r="D203" s="95"/>
      <c r="E203" s="95"/>
      <c r="F203" s="506"/>
      <c r="G203" s="101"/>
      <c r="H203" s="101"/>
      <c r="I203" s="101"/>
      <c r="J203" s="101"/>
      <c r="K203" s="101"/>
      <c r="L203" s="101"/>
      <c r="M203" s="101"/>
      <c r="N203" s="101"/>
    </row>
    <row r="204" spans="2:14" x14ac:dyDescent="0.25">
      <c r="B204" s="95"/>
      <c r="C204" s="95"/>
      <c r="D204" s="95"/>
      <c r="E204" s="95"/>
      <c r="F204" s="506"/>
      <c r="G204" s="101"/>
      <c r="H204" s="101"/>
      <c r="I204" s="101"/>
      <c r="J204" s="101"/>
      <c r="K204" s="101"/>
      <c r="L204" s="101"/>
      <c r="M204" s="101"/>
      <c r="N204" s="101"/>
    </row>
    <row r="205" spans="2:14" x14ac:dyDescent="0.25">
      <c r="B205" s="95"/>
      <c r="C205" s="95"/>
      <c r="D205" s="95"/>
      <c r="E205" s="95"/>
      <c r="F205" s="506"/>
      <c r="G205" s="101"/>
      <c r="H205" s="101"/>
      <c r="I205" s="101"/>
      <c r="J205" s="101"/>
      <c r="K205" s="101"/>
      <c r="L205" s="101"/>
      <c r="M205" s="101"/>
      <c r="N205" s="101"/>
    </row>
    <row r="206" spans="2:14" x14ac:dyDescent="0.25">
      <c r="B206" s="95"/>
      <c r="C206" s="95"/>
      <c r="D206" s="95"/>
      <c r="E206" s="95"/>
      <c r="F206" s="506"/>
      <c r="G206" s="101"/>
      <c r="H206" s="101"/>
      <c r="I206" s="101"/>
      <c r="J206" s="101"/>
      <c r="K206" s="101"/>
      <c r="L206" s="101"/>
      <c r="M206" s="101"/>
      <c r="N206" s="101"/>
    </row>
    <row r="207" spans="2:14" x14ac:dyDescent="0.25">
      <c r="B207" s="95"/>
      <c r="C207" s="95"/>
      <c r="D207" s="95"/>
      <c r="E207" s="95"/>
      <c r="F207" s="506"/>
      <c r="G207" s="101"/>
      <c r="H207" s="101"/>
      <c r="I207" s="101"/>
      <c r="J207" s="101"/>
      <c r="K207" s="101"/>
      <c r="L207" s="101"/>
      <c r="M207" s="101"/>
      <c r="N207" s="101"/>
    </row>
    <row r="208" spans="2:14" x14ac:dyDescent="0.25">
      <c r="B208" s="95"/>
      <c r="C208" s="95"/>
      <c r="D208" s="95"/>
      <c r="E208" s="95"/>
      <c r="F208" s="506"/>
      <c r="G208" s="101"/>
      <c r="H208" s="101"/>
      <c r="I208" s="101"/>
      <c r="J208" s="101"/>
      <c r="K208" s="101"/>
      <c r="L208" s="101"/>
      <c r="M208" s="101"/>
      <c r="N208" s="101"/>
    </row>
    <row r="209" spans="2:14" x14ac:dyDescent="0.25">
      <c r="B209" s="95"/>
      <c r="C209" s="95"/>
      <c r="D209" s="95"/>
      <c r="E209" s="95"/>
      <c r="F209" s="506"/>
      <c r="G209" s="101"/>
      <c r="H209" s="101"/>
      <c r="I209" s="101"/>
      <c r="J209" s="101"/>
      <c r="K209" s="101"/>
      <c r="L209" s="101"/>
      <c r="M209" s="101"/>
      <c r="N209" s="101"/>
    </row>
    <row r="210" spans="2:14" x14ac:dyDescent="0.25">
      <c r="B210" s="95"/>
      <c r="C210" s="95"/>
      <c r="D210" s="95"/>
      <c r="E210" s="95"/>
      <c r="F210" s="506"/>
      <c r="G210" s="101"/>
      <c r="H210" s="101"/>
      <c r="I210" s="101"/>
      <c r="J210" s="101"/>
      <c r="K210" s="101"/>
      <c r="L210" s="101"/>
      <c r="M210" s="101"/>
      <c r="N210" s="101"/>
    </row>
    <row r="211" spans="2:14" x14ac:dyDescent="0.25">
      <c r="B211" s="95"/>
      <c r="C211" s="95"/>
      <c r="D211" s="95"/>
      <c r="E211" s="95"/>
      <c r="F211" s="506"/>
      <c r="G211" s="101"/>
      <c r="H211" s="101"/>
      <c r="I211" s="101"/>
      <c r="J211" s="101"/>
      <c r="K211" s="101"/>
      <c r="L211" s="101"/>
      <c r="M211" s="101"/>
      <c r="N211" s="101"/>
    </row>
    <row r="212" spans="2:14" x14ac:dyDescent="0.25">
      <c r="B212" s="95"/>
      <c r="C212" s="95"/>
      <c r="D212" s="95"/>
      <c r="E212" s="95"/>
      <c r="F212" s="506"/>
      <c r="G212" s="101"/>
      <c r="H212" s="101"/>
      <c r="I212" s="101"/>
      <c r="J212" s="101"/>
      <c r="K212" s="101"/>
      <c r="L212" s="101"/>
      <c r="M212" s="101"/>
      <c r="N212" s="101"/>
    </row>
    <row r="213" spans="2:14" x14ac:dyDescent="0.25">
      <c r="B213" s="95"/>
      <c r="C213" s="95"/>
      <c r="D213" s="95"/>
      <c r="E213" s="95"/>
      <c r="F213" s="506"/>
      <c r="G213" s="101"/>
      <c r="H213" s="101"/>
      <c r="I213" s="101"/>
      <c r="J213" s="101"/>
      <c r="K213" s="101"/>
      <c r="L213" s="101"/>
      <c r="M213" s="101"/>
      <c r="N213" s="101"/>
    </row>
    <row r="214" spans="2:14" x14ac:dyDescent="0.25">
      <c r="B214" s="95"/>
      <c r="C214" s="95"/>
      <c r="D214" s="95"/>
      <c r="E214" s="95"/>
      <c r="F214" s="506"/>
      <c r="G214" s="101"/>
      <c r="H214" s="101"/>
      <c r="I214" s="101"/>
      <c r="J214" s="101"/>
      <c r="K214" s="101"/>
      <c r="L214" s="101"/>
      <c r="M214" s="101"/>
      <c r="N214" s="101"/>
    </row>
    <row r="215" spans="2:14" x14ac:dyDescent="0.25">
      <c r="B215" s="95"/>
      <c r="C215" s="95"/>
      <c r="D215" s="95"/>
      <c r="E215" s="95"/>
      <c r="F215" s="506"/>
      <c r="G215" s="101"/>
      <c r="H215" s="101"/>
      <c r="I215" s="101"/>
      <c r="J215" s="101"/>
      <c r="K215" s="101"/>
      <c r="L215" s="101"/>
      <c r="M215" s="101"/>
      <c r="N215" s="101"/>
    </row>
    <row r="216" spans="2:14" x14ac:dyDescent="0.25">
      <c r="B216" s="95"/>
      <c r="C216" s="95"/>
      <c r="D216" s="95"/>
      <c r="E216" s="95"/>
      <c r="F216" s="506"/>
      <c r="G216" s="101"/>
      <c r="H216" s="101"/>
      <c r="I216" s="101"/>
      <c r="J216" s="101"/>
      <c r="K216" s="101"/>
      <c r="L216" s="101"/>
      <c r="M216" s="101"/>
      <c r="N216" s="101"/>
    </row>
    <row r="217" spans="2:14" x14ac:dyDescent="0.25">
      <c r="B217" s="95"/>
      <c r="C217" s="95"/>
      <c r="D217" s="95"/>
      <c r="E217" s="95"/>
      <c r="F217" s="506"/>
      <c r="G217" s="101"/>
      <c r="H217" s="101"/>
      <c r="I217" s="101"/>
      <c r="J217" s="101"/>
      <c r="K217" s="101"/>
      <c r="L217" s="101"/>
      <c r="M217" s="101"/>
      <c r="N217" s="101"/>
    </row>
    <row r="218" spans="2:14" x14ac:dyDescent="0.25">
      <c r="B218" s="95"/>
      <c r="C218" s="95"/>
      <c r="D218" s="95"/>
      <c r="E218" s="95"/>
      <c r="F218" s="506"/>
      <c r="G218" s="101"/>
      <c r="H218" s="101"/>
      <c r="I218" s="101"/>
      <c r="J218" s="101"/>
      <c r="K218" s="101"/>
      <c r="L218" s="101"/>
      <c r="M218" s="101"/>
      <c r="N218" s="101"/>
    </row>
    <row r="219" spans="2:14" x14ac:dyDescent="0.25">
      <c r="B219" s="95"/>
      <c r="C219" s="95"/>
      <c r="D219" s="95"/>
      <c r="E219" s="95"/>
      <c r="F219" s="506"/>
      <c r="G219" s="101"/>
      <c r="H219" s="101"/>
      <c r="I219" s="101"/>
      <c r="J219" s="101"/>
      <c r="K219" s="101"/>
      <c r="L219" s="101"/>
      <c r="M219" s="101"/>
      <c r="N219" s="101"/>
    </row>
    <row r="220" spans="2:14" x14ac:dyDescent="0.25">
      <c r="B220" s="95"/>
      <c r="C220" s="95"/>
      <c r="D220" s="95"/>
      <c r="E220" s="95"/>
      <c r="F220" s="506"/>
      <c r="G220" s="101"/>
      <c r="H220" s="101"/>
      <c r="I220" s="101"/>
      <c r="J220" s="101"/>
      <c r="K220" s="101"/>
      <c r="L220" s="101"/>
      <c r="M220" s="101"/>
      <c r="N220" s="101"/>
    </row>
    <row r="221" spans="2:14" x14ac:dyDescent="0.25">
      <c r="B221" s="95"/>
      <c r="C221" s="95"/>
      <c r="D221" s="95"/>
      <c r="E221" s="95"/>
      <c r="F221" s="506"/>
      <c r="G221" s="101"/>
      <c r="H221" s="101"/>
      <c r="I221" s="101"/>
      <c r="J221" s="101"/>
      <c r="K221" s="101"/>
      <c r="L221" s="101"/>
      <c r="M221" s="101"/>
      <c r="N221" s="101"/>
    </row>
    <row r="222" spans="2:14" x14ac:dyDescent="0.25">
      <c r="B222" s="95"/>
      <c r="C222" s="95"/>
      <c r="D222" s="95"/>
      <c r="E222" s="95"/>
      <c r="F222" s="506"/>
      <c r="G222" s="101"/>
      <c r="H222" s="101"/>
      <c r="I222" s="101"/>
      <c r="J222" s="101"/>
      <c r="K222" s="101"/>
      <c r="L222" s="101"/>
      <c r="M222" s="101"/>
      <c r="N222" s="101"/>
    </row>
    <row r="223" spans="2:14" x14ac:dyDescent="0.25">
      <c r="B223" s="95"/>
      <c r="C223" s="95"/>
      <c r="D223" s="95"/>
      <c r="E223" s="95"/>
      <c r="F223" s="506"/>
      <c r="G223" s="101"/>
      <c r="H223" s="101"/>
      <c r="I223" s="101"/>
      <c r="J223" s="101"/>
      <c r="K223" s="101"/>
      <c r="L223" s="101"/>
      <c r="M223" s="101"/>
      <c r="N223" s="101"/>
    </row>
    <row r="224" spans="2:14" x14ac:dyDescent="0.25">
      <c r="B224" s="95"/>
      <c r="C224" s="95"/>
      <c r="D224" s="95"/>
      <c r="E224" s="95"/>
      <c r="F224" s="506"/>
      <c r="G224" s="101"/>
      <c r="H224" s="101"/>
      <c r="I224" s="101"/>
      <c r="J224" s="101"/>
      <c r="K224" s="101"/>
      <c r="L224" s="101"/>
      <c r="M224" s="101"/>
      <c r="N224" s="101"/>
    </row>
    <row r="225" spans="2:14" x14ac:dyDescent="0.25">
      <c r="B225" s="95"/>
      <c r="C225" s="95"/>
      <c r="D225" s="95"/>
      <c r="E225" s="95"/>
      <c r="F225" s="506"/>
      <c r="G225" s="101"/>
      <c r="H225" s="101"/>
      <c r="I225" s="101"/>
      <c r="J225" s="101"/>
      <c r="K225" s="101"/>
      <c r="L225" s="101"/>
      <c r="M225" s="101"/>
      <c r="N225" s="101"/>
    </row>
    <row r="226" spans="2:14" x14ac:dyDescent="0.25">
      <c r="B226" s="95"/>
      <c r="C226" s="95"/>
      <c r="D226" s="95"/>
      <c r="E226" s="95"/>
      <c r="F226" s="506"/>
      <c r="G226" s="101"/>
      <c r="H226" s="101"/>
      <c r="I226" s="101"/>
      <c r="J226" s="101"/>
      <c r="K226" s="101"/>
      <c r="L226" s="101"/>
      <c r="M226" s="101"/>
      <c r="N226" s="101"/>
    </row>
    <row r="227" spans="2:14" x14ac:dyDescent="0.25">
      <c r="B227" s="95"/>
      <c r="C227" s="95"/>
      <c r="D227" s="95"/>
      <c r="E227" s="95"/>
      <c r="F227" s="506"/>
      <c r="G227" s="101"/>
      <c r="H227" s="101"/>
      <c r="I227" s="101"/>
      <c r="J227" s="101"/>
      <c r="K227" s="101"/>
      <c r="L227" s="101"/>
      <c r="M227" s="101"/>
      <c r="N227" s="101"/>
    </row>
    <row r="228" spans="2:14" x14ac:dyDescent="0.25">
      <c r="B228" s="95"/>
      <c r="C228" s="95"/>
      <c r="D228" s="95"/>
      <c r="E228" s="95"/>
      <c r="F228" s="506"/>
      <c r="G228" s="101"/>
      <c r="H228" s="101"/>
      <c r="I228" s="101"/>
      <c r="J228" s="101"/>
      <c r="K228" s="101"/>
      <c r="L228" s="101"/>
      <c r="M228" s="101"/>
      <c r="N228" s="101"/>
    </row>
    <row r="229" spans="2:14" x14ac:dyDescent="0.25">
      <c r="B229" s="95"/>
      <c r="C229" s="95"/>
      <c r="D229" s="95"/>
      <c r="E229" s="95"/>
      <c r="F229" s="506"/>
      <c r="G229" s="101"/>
      <c r="H229" s="101"/>
      <c r="I229" s="101"/>
      <c r="J229" s="101"/>
      <c r="K229" s="101"/>
      <c r="L229" s="101"/>
      <c r="M229" s="101"/>
      <c r="N229" s="101"/>
    </row>
    <row r="230" spans="2:14" x14ac:dyDescent="0.25">
      <c r="B230" s="95"/>
      <c r="C230" s="95"/>
      <c r="D230" s="95"/>
      <c r="E230" s="95"/>
      <c r="F230" s="506"/>
      <c r="G230" s="101"/>
      <c r="H230" s="101"/>
      <c r="I230" s="101"/>
      <c r="J230" s="101"/>
      <c r="K230" s="101"/>
      <c r="L230" s="101"/>
      <c r="M230" s="101"/>
      <c r="N230" s="101"/>
    </row>
    <row r="231" spans="2:14" x14ac:dyDescent="0.25">
      <c r="B231" s="95"/>
      <c r="C231" s="95"/>
      <c r="D231" s="95"/>
      <c r="E231" s="95"/>
      <c r="F231" s="506"/>
      <c r="G231" s="101"/>
      <c r="H231" s="101"/>
      <c r="I231" s="101"/>
      <c r="J231" s="101"/>
      <c r="K231" s="101"/>
      <c r="L231" s="101"/>
      <c r="M231" s="101"/>
      <c r="N231" s="101"/>
    </row>
    <row r="232" spans="2:14" x14ac:dyDescent="0.25">
      <c r="B232" s="95"/>
      <c r="C232" s="95"/>
      <c r="D232" s="95"/>
      <c r="E232" s="95"/>
      <c r="F232" s="506"/>
      <c r="G232" s="101"/>
      <c r="H232" s="101"/>
      <c r="I232" s="101"/>
      <c r="J232" s="101"/>
      <c r="K232" s="101"/>
      <c r="L232" s="101"/>
      <c r="M232" s="101"/>
      <c r="N232" s="101"/>
    </row>
    <row r="233" spans="2:14" x14ac:dyDescent="0.25">
      <c r="B233" s="95"/>
      <c r="C233" s="95"/>
      <c r="D233" s="95"/>
      <c r="E233" s="95"/>
      <c r="F233" s="506"/>
      <c r="G233" s="101"/>
      <c r="H233" s="101"/>
      <c r="I233" s="101"/>
      <c r="J233" s="101"/>
      <c r="K233" s="101"/>
      <c r="L233" s="101"/>
      <c r="M233" s="101"/>
      <c r="N233" s="101"/>
    </row>
    <row r="234" spans="2:14" x14ac:dyDescent="0.25">
      <c r="B234" s="95"/>
      <c r="C234" s="95"/>
      <c r="D234" s="95"/>
      <c r="E234" s="95"/>
      <c r="F234" s="506"/>
      <c r="G234" s="101"/>
      <c r="H234" s="101"/>
      <c r="I234" s="101"/>
      <c r="J234" s="101"/>
      <c r="K234" s="101"/>
      <c r="L234" s="101"/>
      <c r="M234" s="101"/>
      <c r="N234" s="101"/>
    </row>
    <row r="235" spans="2:14" x14ac:dyDescent="0.25">
      <c r="B235" s="95"/>
      <c r="C235" s="95"/>
      <c r="D235" s="95"/>
      <c r="E235" s="95"/>
      <c r="F235" s="506"/>
      <c r="G235" s="101"/>
      <c r="H235" s="101"/>
      <c r="I235" s="101"/>
      <c r="J235" s="101"/>
      <c r="K235" s="101"/>
      <c r="L235" s="101"/>
      <c r="M235" s="101"/>
      <c r="N235" s="101"/>
    </row>
    <row r="236" spans="2:14" x14ac:dyDescent="0.25">
      <c r="B236" s="95"/>
      <c r="C236" s="95"/>
      <c r="D236" s="95"/>
      <c r="E236" s="95"/>
      <c r="F236" s="506"/>
      <c r="G236" s="101"/>
      <c r="H236" s="101"/>
      <c r="I236" s="101"/>
      <c r="J236" s="101"/>
      <c r="K236" s="101"/>
      <c r="L236" s="101"/>
      <c r="M236" s="101"/>
      <c r="N236" s="101"/>
    </row>
    <row r="237" spans="2:14" x14ac:dyDescent="0.25">
      <c r="B237" s="95"/>
      <c r="C237" s="95"/>
      <c r="D237" s="95"/>
      <c r="E237" s="95"/>
      <c r="F237" s="506"/>
      <c r="G237" s="101"/>
      <c r="H237" s="101"/>
      <c r="I237" s="101"/>
      <c r="J237" s="101"/>
      <c r="K237" s="101"/>
      <c r="L237" s="101"/>
      <c r="M237" s="101"/>
      <c r="N237" s="101"/>
    </row>
    <row r="238" spans="2:14" x14ac:dyDescent="0.25">
      <c r="B238" s="95"/>
      <c r="C238" s="95"/>
      <c r="D238" s="95"/>
      <c r="E238" s="95"/>
      <c r="F238" s="506"/>
      <c r="G238" s="101"/>
      <c r="H238" s="101"/>
      <c r="I238" s="101"/>
      <c r="J238" s="101"/>
      <c r="K238" s="101"/>
      <c r="L238" s="101"/>
      <c r="M238" s="101"/>
      <c r="N238" s="101"/>
    </row>
    <row r="239" spans="2:14" x14ac:dyDescent="0.25">
      <c r="B239" s="95"/>
      <c r="C239" s="95"/>
      <c r="D239" s="95"/>
      <c r="E239" s="95"/>
      <c r="F239" s="506"/>
      <c r="G239" s="101"/>
      <c r="H239" s="101"/>
      <c r="I239" s="101"/>
      <c r="J239" s="101"/>
      <c r="K239" s="101"/>
      <c r="L239" s="101"/>
      <c r="M239" s="101"/>
      <c r="N239" s="101"/>
    </row>
    <row r="240" spans="2:14" x14ac:dyDescent="0.25">
      <c r="B240" s="95"/>
      <c r="C240" s="95"/>
      <c r="D240" s="95"/>
      <c r="E240" s="95"/>
      <c r="F240" s="506"/>
      <c r="G240" s="101"/>
      <c r="H240" s="101"/>
      <c r="I240" s="101"/>
      <c r="J240" s="101"/>
      <c r="K240" s="101"/>
      <c r="L240" s="101"/>
      <c r="M240" s="101"/>
      <c r="N240" s="101"/>
    </row>
    <row r="241" spans="2:14" x14ac:dyDescent="0.25">
      <c r="B241" s="95"/>
      <c r="C241" s="95"/>
      <c r="D241" s="95"/>
      <c r="E241" s="95"/>
      <c r="F241" s="506"/>
      <c r="G241" s="101"/>
      <c r="H241" s="101"/>
      <c r="I241" s="101"/>
      <c r="J241" s="101"/>
      <c r="K241" s="101"/>
      <c r="L241" s="101"/>
      <c r="M241" s="101"/>
      <c r="N241" s="101"/>
    </row>
    <row r="242" spans="2:14" x14ac:dyDescent="0.25">
      <c r="B242" s="95"/>
      <c r="C242" s="95"/>
      <c r="D242" s="95"/>
      <c r="E242" s="95"/>
      <c r="F242" s="506"/>
      <c r="G242" s="101"/>
      <c r="H242" s="101"/>
      <c r="I242" s="101"/>
      <c r="J242" s="101"/>
      <c r="K242" s="101"/>
      <c r="L242" s="101"/>
      <c r="M242" s="101"/>
      <c r="N242" s="101"/>
    </row>
    <row r="243" spans="2:14" x14ac:dyDescent="0.25">
      <c r="B243" s="95"/>
      <c r="C243" s="95"/>
      <c r="D243" s="95"/>
      <c r="E243" s="95"/>
      <c r="F243" s="506"/>
      <c r="G243" s="101"/>
      <c r="H243" s="101"/>
      <c r="I243" s="101"/>
      <c r="J243" s="101"/>
      <c r="K243" s="101"/>
      <c r="L243" s="101"/>
      <c r="M243" s="101"/>
      <c r="N243" s="101"/>
    </row>
    <row r="244" spans="2:14" x14ac:dyDescent="0.25">
      <c r="B244" s="95"/>
      <c r="C244" s="95"/>
      <c r="D244" s="95"/>
      <c r="E244" s="95"/>
      <c r="F244" s="506"/>
      <c r="G244" s="101"/>
      <c r="H244" s="101"/>
      <c r="I244" s="101"/>
      <c r="J244" s="101"/>
      <c r="K244" s="101"/>
      <c r="L244" s="101"/>
      <c r="M244" s="101"/>
      <c r="N244" s="101"/>
    </row>
    <row r="245" spans="2:14" x14ac:dyDescent="0.25">
      <c r="B245" s="95"/>
      <c r="C245" s="95"/>
      <c r="D245" s="95"/>
      <c r="E245" s="95"/>
      <c r="F245" s="506"/>
      <c r="G245" s="101"/>
      <c r="H245" s="101"/>
      <c r="I245" s="101"/>
      <c r="J245" s="101"/>
      <c r="K245" s="101"/>
      <c r="L245" s="101"/>
      <c r="M245" s="101"/>
      <c r="N245" s="101"/>
    </row>
    <row r="246" spans="2:14" x14ac:dyDescent="0.25">
      <c r="B246" s="95"/>
      <c r="C246" s="95"/>
      <c r="D246" s="95"/>
      <c r="E246" s="95"/>
      <c r="F246" s="506"/>
      <c r="G246" s="101"/>
      <c r="H246" s="101"/>
      <c r="I246" s="101"/>
      <c r="J246" s="101"/>
      <c r="K246" s="101"/>
      <c r="L246" s="101"/>
      <c r="M246" s="101"/>
      <c r="N246" s="101"/>
    </row>
    <row r="247" spans="2:14" x14ac:dyDescent="0.25">
      <c r="B247" s="95"/>
      <c r="C247" s="95"/>
      <c r="D247" s="95"/>
      <c r="E247" s="95"/>
      <c r="F247" s="506"/>
      <c r="G247" s="101"/>
      <c r="H247" s="101"/>
      <c r="I247" s="101"/>
      <c r="J247" s="101"/>
      <c r="K247" s="101"/>
      <c r="L247" s="101"/>
      <c r="M247" s="101"/>
      <c r="N247" s="101"/>
    </row>
    <row r="248" spans="2:14" x14ac:dyDescent="0.25">
      <c r="B248" s="95"/>
      <c r="C248" s="95"/>
      <c r="D248" s="95"/>
      <c r="E248" s="95"/>
      <c r="F248" s="506"/>
      <c r="G248" s="101"/>
      <c r="H248" s="101"/>
      <c r="I248" s="101"/>
      <c r="J248" s="101"/>
      <c r="K248" s="101"/>
      <c r="L248" s="101"/>
      <c r="M248" s="101"/>
      <c r="N248" s="101"/>
    </row>
    <row r="249" spans="2:14" x14ac:dyDescent="0.25">
      <c r="B249" s="95"/>
      <c r="C249" s="95"/>
      <c r="D249" s="95"/>
      <c r="E249" s="95"/>
      <c r="F249" s="506"/>
      <c r="G249" s="101"/>
      <c r="H249" s="101"/>
      <c r="I249" s="101"/>
      <c r="J249" s="101"/>
      <c r="K249" s="101"/>
      <c r="L249" s="101"/>
      <c r="M249" s="101"/>
      <c r="N249" s="101"/>
    </row>
    <row r="250" spans="2:14" x14ac:dyDescent="0.25">
      <c r="B250" s="95"/>
      <c r="C250" s="95"/>
      <c r="D250" s="95"/>
      <c r="E250" s="95"/>
      <c r="F250" s="506"/>
      <c r="G250" s="101"/>
      <c r="H250" s="101"/>
      <c r="I250" s="101"/>
      <c r="J250" s="101"/>
      <c r="K250" s="101"/>
      <c r="L250" s="101"/>
      <c r="M250" s="101"/>
      <c r="N250" s="101"/>
    </row>
    <row r="251" spans="2:14" x14ac:dyDescent="0.25">
      <c r="B251" s="95"/>
      <c r="C251" s="95"/>
      <c r="D251" s="95"/>
      <c r="E251" s="95"/>
      <c r="F251" s="506"/>
      <c r="G251" s="101"/>
      <c r="H251" s="101"/>
      <c r="I251" s="101"/>
      <c r="J251" s="101"/>
      <c r="K251" s="101"/>
      <c r="L251" s="101"/>
      <c r="M251" s="101"/>
      <c r="N251" s="101"/>
    </row>
    <row r="252" spans="2:14" x14ac:dyDescent="0.25">
      <c r="B252" s="95"/>
      <c r="C252" s="95"/>
      <c r="D252" s="95"/>
      <c r="E252" s="95"/>
      <c r="F252" s="506"/>
      <c r="G252" s="101"/>
      <c r="H252" s="101"/>
      <c r="I252" s="101"/>
      <c r="J252" s="101"/>
      <c r="K252" s="101"/>
      <c r="L252" s="101"/>
      <c r="M252" s="101"/>
      <c r="N252" s="101"/>
    </row>
    <row r="253" spans="2:14" x14ac:dyDescent="0.25">
      <c r="B253" s="95"/>
      <c r="C253" s="95"/>
      <c r="D253" s="95"/>
      <c r="E253" s="95"/>
      <c r="F253" s="506"/>
      <c r="G253" s="101"/>
      <c r="H253" s="101"/>
      <c r="I253" s="101"/>
      <c r="J253" s="101"/>
      <c r="K253" s="101"/>
      <c r="L253" s="101"/>
      <c r="M253" s="101"/>
      <c r="N253" s="101"/>
    </row>
    <row r="254" spans="2:14" x14ac:dyDescent="0.25">
      <c r="B254" s="95"/>
      <c r="C254" s="95"/>
      <c r="D254" s="95"/>
      <c r="E254" s="95"/>
      <c r="F254" s="506"/>
      <c r="G254" s="101"/>
      <c r="H254" s="101"/>
      <c r="I254" s="101"/>
      <c r="J254" s="101"/>
      <c r="K254" s="101"/>
      <c r="L254" s="101"/>
      <c r="M254" s="101"/>
      <c r="N254" s="101"/>
    </row>
    <row r="255" spans="2:14" x14ac:dyDescent="0.25">
      <c r="B255" s="95"/>
      <c r="C255" s="95"/>
      <c r="D255" s="95"/>
      <c r="E255" s="95"/>
      <c r="F255" s="506"/>
      <c r="G255" s="101"/>
      <c r="H255" s="101"/>
      <c r="I255" s="101"/>
      <c r="J255" s="101"/>
      <c r="K255" s="101"/>
      <c r="L255" s="101"/>
      <c r="M255" s="101"/>
      <c r="N255" s="101"/>
    </row>
    <row r="256" spans="2:14" x14ac:dyDescent="0.25">
      <c r="B256" s="95"/>
      <c r="C256" s="95"/>
      <c r="D256" s="95"/>
      <c r="E256" s="95"/>
      <c r="F256" s="506"/>
      <c r="G256" s="101"/>
      <c r="H256" s="101"/>
      <c r="I256" s="101"/>
      <c r="J256" s="101"/>
      <c r="K256" s="101"/>
      <c r="L256" s="101"/>
      <c r="M256" s="101"/>
      <c r="N256" s="101"/>
    </row>
    <row r="257" spans="2:14" x14ac:dyDescent="0.25">
      <c r="B257" s="95"/>
      <c r="C257" s="95"/>
      <c r="D257" s="95"/>
      <c r="E257" s="95"/>
      <c r="F257" s="506"/>
      <c r="G257" s="101"/>
      <c r="H257" s="101"/>
      <c r="I257" s="101"/>
      <c r="J257" s="101"/>
      <c r="K257" s="101"/>
      <c r="L257" s="101"/>
      <c r="M257" s="101"/>
      <c r="N257" s="101"/>
    </row>
    <row r="258" spans="2:14" x14ac:dyDescent="0.25">
      <c r="B258" s="95"/>
      <c r="C258" s="95"/>
      <c r="D258" s="95"/>
      <c r="E258" s="95"/>
      <c r="F258" s="506"/>
      <c r="G258" s="101"/>
      <c r="H258" s="101"/>
      <c r="I258" s="101"/>
      <c r="J258" s="101"/>
      <c r="K258" s="101"/>
      <c r="L258" s="101"/>
      <c r="M258" s="101"/>
      <c r="N258" s="101"/>
    </row>
    <row r="259" spans="2:14" x14ac:dyDescent="0.25">
      <c r="B259" s="95"/>
      <c r="C259" s="95"/>
      <c r="D259" s="95"/>
      <c r="E259" s="95"/>
      <c r="F259" s="506"/>
      <c r="G259" s="101"/>
      <c r="H259" s="101"/>
      <c r="I259" s="101"/>
      <c r="J259" s="101"/>
      <c r="K259" s="101"/>
      <c r="L259" s="101"/>
      <c r="M259" s="101"/>
      <c r="N259" s="101"/>
    </row>
    <row r="260" spans="2:14" x14ac:dyDescent="0.25">
      <c r="B260" s="95"/>
      <c r="C260" s="95"/>
      <c r="D260" s="95"/>
      <c r="E260" s="95"/>
      <c r="F260" s="506"/>
      <c r="G260" s="101"/>
      <c r="H260" s="101"/>
      <c r="I260" s="101"/>
      <c r="J260" s="101"/>
      <c r="K260" s="101"/>
      <c r="L260" s="101"/>
      <c r="M260" s="101"/>
      <c r="N260" s="101"/>
    </row>
    <row r="261" spans="2:14" x14ac:dyDescent="0.25">
      <c r="B261" s="95"/>
      <c r="C261" s="95"/>
      <c r="D261" s="95"/>
      <c r="E261" s="95"/>
      <c r="F261" s="506"/>
      <c r="G261" s="101"/>
      <c r="H261" s="101"/>
      <c r="I261" s="101"/>
      <c r="J261" s="101"/>
      <c r="K261" s="101"/>
      <c r="L261" s="101"/>
      <c r="M261" s="101"/>
      <c r="N261" s="101"/>
    </row>
    <row r="262" spans="2:14" x14ac:dyDescent="0.25">
      <c r="B262" s="95"/>
      <c r="C262" s="95"/>
      <c r="D262" s="95"/>
      <c r="E262" s="95"/>
      <c r="F262" s="506"/>
      <c r="G262" s="101"/>
      <c r="H262" s="101"/>
      <c r="I262" s="101"/>
      <c r="J262" s="101"/>
      <c r="K262" s="101"/>
      <c r="L262" s="101"/>
      <c r="M262" s="101"/>
      <c r="N262" s="101"/>
    </row>
    <row r="263" spans="2:14" x14ac:dyDescent="0.25">
      <c r="B263" s="95"/>
      <c r="C263" s="95"/>
      <c r="D263" s="95"/>
      <c r="E263" s="95"/>
      <c r="F263" s="506"/>
      <c r="G263" s="101"/>
      <c r="H263" s="101"/>
      <c r="I263" s="101"/>
      <c r="J263" s="101"/>
      <c r="K263" s="101"/>
      <c r="L263" s="101"/>
      <c r="M263" s="101"/>
      <c r="N263" s="101"/>
    </row>
    <row r="264" spans="2:14" x14ac:dyDescent="0.25">
      <c r="B264" s="95"/>
      <c r="C264" s="95"/>
      <c r="D264" s="95"/>
      <c r="E264" s="95"/>
      <c r="F264" s="506"/>
      <c r="G264" s="101"/>
      <c r="H264" s="101"/>
      <c r="I264" s="101"/>
      <c r="J264" s="101"/>
      <c r="K264" s="101"/>
      <c r="L264" s="101"/>
      <c r="M264" s="101"/>
      <c r="N264" s="101"/>
    </row>
    <row r="265" spans="2:14" x14ac:dyDescent="0.25">
      <c r="B265" s="95"/>
      <c r="C265" s="95"/>
      <c r="D265" s="95"/>
      <c r="E265" s="95"/>
      <c r="F265" s="506"/>
      <c r="G265" s="101"/>
      <c r="H265" s="101"/>
      <c r="I265" s="101"/>
      <c r="J265" s="101"/>
      <c r="K265" s="101"/>
      <c r="L265" s="101"/>
      <c r="M265" s="101"/>
      <c r="N265" s="101"/>
    </row>
    <row r="266" spans="2:14" x14ac:dyDescent="0.25">
      <c r="B266" s="95"/>
      <c r="C266" s="95"/>
      <c r="D266" s="95"/>
      <c r="E266" s="95"/>
      <c r="F266" s="506"/>
      <c r="G266" s="101"/>
      <c r="H266" s="101"/>
      <c r="I266" s="101"/>
      <c r="J266" s="101"/>
      <c r="K266" s="101"/>
      <c r="L266" s="101"/>
      <c r="M266" s="101"/>
      <c r="N266" s="101"/>
    </row>
    <row r="267" spans="2:14" x14ac:dyDescent="0.25">
      <c r="B267" s="95"/>
      <c r="C267" s="95"/>
      <c r="D267" s="95"/>
      <c r="E267" s="95"/>
      <c r="F267" s="506"/>
      <c r="G267" s="101"/>
      <c r="H267" s="101"/>
      <c r="I267" s="101"/>
      <c r="J267" s="101"/>
      <c r="K267" s="101"/>
      <c r="L267" s="101"/>
      <c r="M267" s="101"/>
      <c r="N267" s="101"/>
    </row>
    <row r="268" spans="2:14" x14ac:dyDescent="0.25">
      <c r="B268" s="95"/>
      <c r="C268" s="95"/>
      <c r="D268" s="95"/>
      <c r="E268" s="95"/>
      <c r="F268" s="506"/>
      <c r="G268" s="101"/>
      <c r="H268" s="101"/>
      <c r="I268" s="101"/>
      <c r="J268" s="101"/>
      <c r="K268" s="101"/>
      <c r="L268" s="101"/>
      <c r="M268" s="101"/>
      <c r="N268" s="101"/>
    </row>
    <row r="269" spans="2:14" x14ac:dyDescent="0.25">
      <c r="B269" s="95"/>
      <c r="C269" s="95"/>
      <c r="D269" s="95"/>
      <c r="E269" s="95"/>
      <c r="F269" s="506"/>
      <c r="G269" s="101"/>
      <c r="H269" s="101"/>
      <c r="I269" s="101"/>
      <c r="J269" s="101"/>
      <c r="K269" s="101"/>
      <c r="L269" s="101"/>
      <c r="M269" s="101"/>
      <c r="N269" s="101"/>
    </row>
    <row r="270" spans="2:14" x14ac:dyDescent="0.25">
      <c r="B270" s="95"/>
      <c r="C270" s="95"/>
      <c r="D270" s="95"/>
      <c r="E270" s="95"/>
      <c r="F270" s="506"/>
      <c r="G270" s="101"/>
      <c r="H270" s="101"/>
      <c r="I270" s="101"/>
      <c r="J270" s="101"/>
      <c r="K270" s="101"/>
      <c r="L270" s="101"/>
      <c r="M270" s="101"/>
      <c r="N270" s="101"/>
    </row>
    <row r="271" spans="2:14" x14ac:dyDescent="0.25">
      <c r="B271" s="95"/>
      <c r="C271" s="95"/>
      <c r="D271" s="95"/>
      <c r="E271" s="95"/>
      <c r="F271" s="506"/>
      <c r="G271" s="101"/>
      <c r="H271" s="101"/>
      <c r="I271" s="101"/>
      <c r="J271" s="101"/>
      <c r="K271" s="101"/>
      <c r="L271" s="101"/>
      <c r="M271" s="101"/>
      <c r="N271" s="101"/>
    </row>
    <row r="272" spans="2:14" x14ac:dyDescent="0.25">
      <c r="B272" s="95"/>
      <c r="C272" s="95"/>
      <c r="D272" s="95"/>
      <c r="E272" s="95"/>
      <c r="F272" s="506"/>
      <c r="G272" s="101"/>
      <c r="H272" s="101"/>
      <c r="I272" s="101"/>
      <c r="J272" s="101"/>
      <c r="K272" s="101"/>
      <c r="L272" s="101"/>
      <c r="M272" s="101"/>
      <c r="N272" s="101"/>
    </row>
    <row r="273" spans="2:14" x14ac:dyDescent="0.25">
      <c r="B273" s="95"/>
      <c r="C273" s="95"/>
      <c r="D273" s="95"/>
      <c r="E273" s="95"/>
      <c r="F273" s="506"/>
      <c r="G273" s="101"/>
      <c r="H273" s="101"/>
      <c r="I273" s="101"/>
      <c r="J273" s="101"/>
      <c r="K273" s="101"/>
      <c r="L273" s="101"/>
      <c r="M273" s="101"/>
      <c r="N273" s="101"/>
    </row>
    <row r="274" spans="2:14" x14ac:dyDescent="0.25">
      <c r="B274" s="95"/>
      <c r="C274" s="95"/>
      <c r="D274" s="95"/>
      <c r="E274" s="95"/>
      <c r="F274" s="506"/>
      <c r="G274" s="101"/>
      <c r="H274" s="101"/>
      <c r="I274" s="101"/>
      <c r="J274" s="101"/>
      <c r="K274" s="101"/>
      <c r="L274" s="101"/>
      <c r="M274" s="101"/>
      <c r="N274" s="101"/>
    </row>
    <row r="275" spans="2:14" x14ac:dyDescent="0.25">
      <c r="B275" s="95"/>
      <c r="C275" s="95"/>
      <c r="D275" s="95"/>
      <c r="E275" s="95"/>
      <c r="F275" s="506"/>
      <c r="G275" s="101"/>
      <c r="H275" s="101"/>
      <c r="I275" s="101"/>
      <c r="J275" s="101"/>
      <c r="K275" s="101"/>
      <c r="L275" s="101"/>
      <c r="M275" s="101"/>
      <c r="N275" s="101"/>
    </row>
    <row r="276" spans="2:14" x14ac:dyDescent="0.25">
      <c r="B276" s="95"/>
      <c r="C276" s="95"/>
      <c r="D276" s="95"/>
      <c r="E276" s="95"/>
      <c r="F276" s="506"/>
      <c r="G276" s="101"/>
      <c r="H276" s="101"/>
      <c r="I276" s="101"/>
      <c r="J276" s="101"/>
      <c r="K276" s="101"/>
      <c r="L276" s="101"/>
      <c r="M276" s="101"/>
      <c r="N276" s="101"/>
    </row>
    <row r="277" spans="2:14" x14ac:dyDescent="0.25">
      <c r="B277" s="95"/>
      <c r="C277" s="95"/>
      <c r="D277" s="95"/>
      <c r="E277" s="95"/>
      <c r="F277" s="506"/>
      <c r="G277" s="101"/>
      <c r="H277" s="101"/>
      <c r="I277" s="101"/>
      <c r="J277" s="101"/>
      <c r="K277" s="101"/>
      <c r="L277" s="101"/>
      <c r="M277" s="101"/>
      <c r="N277" s="101"/>
    </row>
    <row r="278" spans="2:14" x14ac:dyDescent="0.25">
      <c r="B278" s="95"/>
      <c r="C278" s="95"/>
      <c r="D278" s="95"/>
      <c r="E278" s="95"/>
      <c r="F278" s="506"/>
      <c r="G278" s="101"/>
      <c r="H278" s="101"/>
      <c r="I278" s="101"/>
      <c r="J278" s="101"/>
      <c r="K278" s="101"/>
      <c r="L278" s="101"/>
      <c r="M278" s="101"/>
      <c r="N278" s="101"/>
    </row>
    <row r="279" spans="2:14" x14ac:dyDescent="0.25">
      <c r="B279" s="95"/>
      <c r="C279" s="95"/>
      <c r="D279" s="95"/>
      <c r="E279" s="95"/>
      <c r="F279" s="506"/>
      <c r="G279" s="101"/>
      <c r="H279" s="101"/>
      <c r="I279" s="101"/>
      <c r="J279" s="101"/>
      <c r="K279" s="101"/>
      <c r="L279" s="101"/>
      <c r="M279" s="101"/>
      <c r="N279" s="101"/>
    </row>
    <row r="280" spans="2:14" x14ac:dyDescent="0.25">
      <c r="B280" s="95"/>
      <c r="C280" s="95"/>
      <c r="D280" s="95"/>
      <c r="E280" s="95"/>
      <c r="F280" s="506"/>
      <c r="G280" s="101"/>
      <c r="H280" s="101"/>
      <c r="I280" s="101"/>
      <c r="J280" s="101"/>
      <c r="K280" s="101"/>
      <c r="L280" s="101"/>
      <c r="M280" s="101"/>
      <c r="N280" s="101"/>
    </row>
    <row r="281" spans="2:14" x14ac:dyDescent="0.25">
      <c r="B281" s="95"/>
      <c r="C281" s="95"/>
      <c r="D281" s="95"/>
      <c r="E281" s="95"/>
      <c r="F281" s="506"/>
      <c r="G281" s="101"/>
      <c r="H281" s="101"/>
      <c r="I281" s="101"/>
      <c r="J281" s="101"/>
      <c r="K281" s="101"/>
      <c r="L281" s="101"/>
      <c r="M281" s="101"/>
      <c r="N281" s="101"/>
    </row>
    <row r="282" spans="2:14" x14ac:dyDescent="0.25">
      <c r="B282" s="95"/>
      <c r="C282" s="95"/>
      <c r="D282" s="95"/>
      <c r="E282" s="95"/>
      <c r="F282" s="506"/>
      <c r="G282" s="101"/>
      <c r="H282" s="101"/>
      <c r="I282" s="101"/>
      <c r="J282" s="101"/>
      <c r="K282" s="101"/>
      <c r="L282" s="101"/>
      <c r="M282" s="101"/>
      <c r="N282" s="101"/>
    </row>
    <row r="283" spans="2:14" x14ac:dyDescent="0.25">
      <c r="B283" s="95"/>
      <c r="C283" s="95"/>
      <c r="D283" s="95"/>
      <c r="E283" s="95"/>
      <c r="F283" s="506"/>
      <c r="G283" s="101"/>
      <c r="H283" s="101"/>
      <c r="I283" s="101"/>
      <c r="J283" s="101"/>
      <c r="K283" s="101"/>
      <c r="L283" s="101"/>
      <c r="M283" s="101"/>
      <c r="N283" s="101"/>
    </row>
    <row r="284" spans="2:14" x14ac:dyDescent="0.25">
      <c r="B284" s="95"/>
      <c r="C284" s="95"/>
      <c r="D284" s="95"/>
      <c r="E284" s="95"/>
      <c r="F284" s="506"/>
      <c r="G284" s="101"/>
      <c r="H284" s="101"/>
      <c r="I284" s="101"/>
      <c r="J284" s="101"/>
      <c r="K284" s="101"/>
      <c r="L284" s="101"/>
      <c r="M284" s="101"/>
      <c r="N284" s="101"/>
    </row>
    <row r="285" spans="2:14" x14ac:dyDescent="0.25">
      <c r="B285" s="95"/>
      <c r="C285" s="95"/>
      <c r="D285" s="95"/>
      <c r="E285" s="95"/>
      <c r="F285" s="506"/>
      <c r="G285" s="101"/>
      <c r="H285" s="101"/>
      <c r="I285" s="101"/>
      <c r="J285" s="101"/>
      <c r="K285" s="101"/>
      <c r="L285" s="101"/>
      <c r="M285" s="101"/>
      <c r="N285" s="101"/>
    </row>
    <row r="286" spans="2:14" x14ac:dyDescent="0.25">
      <c r="B286" s="95"/>
      <c r="C286" s="95"/>
      <c r="D286" s="95"/>
      <c r="E286" s="95"/>
      <c r="F286" s="506"/>
      <c r="G286" s="101"/>
      <c r="H286" s="101"/>
      <c r="I286" s="101"/>
      <c r="J286" s="101"/>
      <c r="K286" s="101"/>
      <c r="L286" s="101"/>
      <c r="M286" s="101"/>
      <c r="N286" s="101"/>
    </row>
    <row r="287" spans="2:14" x14ac:dyDescent="0.25">
      <c r="B287" s="95"/>
      <c r="C287" s="95"/>
      <c r="D287" s="95"/>
      <c r="E287" s="95"/>
      <c r="F287" s="506"/>
      <c r="G287" s="101"/>
      <c r="H287" s="101"/>
      <c r="I287" s="101"/>
      <c r="J287" s="101"/>
      <c r="K287" s="101"/>
      <c r="L287" s="101"/>
      <c r="M287" s="101"/>
      <c r="N287" s="101"/>
    </row>
    <row r="288" spans="2:14" x14ac:dyDescent="0.25">
      <c r="B288" s="95"/>
      <c r="C288" s="95"/>
      <c r="D288" s="95"/>
      <c r="E288" s="95"/>
      <c r="F288" s="506"/>
      <c r="G288" s="101"/>
      <c r="H288" s="101"/>
      <c r="I288" s="101"/>
      <c r="J288" s="101"/>
      <c r="K288" s="101"/>
      <c r="L288" s="101"/>
      <c r="M288" s="101"/>
      <c r="N288" s="101"/>
    </row>
    <row r="289" spans="2:14" x14ac:dyDescent="0.25">
      <c r="B289" s="95"/>
      <c r="C289" s="95"/>
      <c r="D289" s="95"/>
      <c r="E289" s="95"/>
      <c r="F289" s="506"/>
      <c r="G289" s="101"/>
      <c r="H289" s="101"/>
      <c r="I289" s="101"/>
      <c r="J289" s="101"/>
      <c r="K289" s="101"/>
      <c r="L289" s="101"/>
      <c r="M289" s="101"/>
      <c r="N289" s="101"/>
    </row>
    <row r="290" spans="2:14" x14ac:dyDescent="0.25">
      <c r="B290" s="95"/>
      <c r="C290" s="95"/>
      <c r="D290" s="95"/>
      <c r="E290" s="95"/>
      <c r="F290" s="506"/>
      <c r="G290" s="101"/>
      <c r="H290" s="101"/>
      <c r="I290" s="101"/>
      <c r="J290" s="101"/>
      <c r="K290" s="101"/>
      <c r="L290" s="101"/>
      <c r="M290" s="101"/>
      <c r="N290" s="101"/>
    </row>
    <row r="291" spans="2:14" x14ac:dyDescent="0.25">
      <c r="B291" s="95"/>
      <c r="C291" s="95"/>
      <c r="D291" s="95"/>
      <c r="E291" s="95"/>
      <c r="F291" s="506"/>
      <c r="G291" s="101"/>
      <c r="H291" s="101"/>
      <c r="I291" s="101"/>
      <c r="J291" s="101"/>
      <c r="K291" s="101"/>
      <c r="L291" s="101"/>
      <c r="M291" s="101"/>
      <c r="N291" s="101"/>
    </row>
    <row r="292" spans="2:14" x14ac:dyDescent="0.25">
      <c r="B292" s="95"/>
      <c r="C292" s="95"/>
      <c r="D292" s="95"/>
      <c r="E292" s="95"/>
      <c r="F292" s="506"/>
      <c r="G292" s="101"/>
      <c r="H292" s="101"/>
      <c r="I292" s="101"/>
      <c r="J292" s="101"/>
      <c r="K292" s="101"/>
      <c r="L292" s="101"/>
      <c r="M292" s="101"/>
      <c r="N292" s="101"/>
    </row>
    <row r="293" spans="2:14" x14ac:dyDescent="0.25">
      <c r="B293" s="95"/>
      <c r="C293" s="95"/>
      <c r="D293" s="95"/>
      <c r="E293" s="95"/>
      <c r="F293" s="506"/>
      <c r="G293" s="101"/>
      <c r="H293" s="101"/>
      <c r="I293" s="101"/>
      <c r="J293" s="101"/>
      <c r="K293" s="101"/>
      <c r="L293" s="101"/>
      <c r="M293" s="101"/>
      <c r="N293" s="101"/>
    </row>
    <row r="294" spans="2:14" x14ac:dyDescent="0.25">
      <c r="B294" s="95"/>
      <c r="C294" s="95"/>
      <c r="D294" s="95"/>
      <c r="E294" s="95"/>
      <c r="F294" s="506"/>
      <c r="G294" s="101"/>
      <c r="H294" s="101"/>
      <c r="I294" s="101"/>
      <c r="J294" s="101"/>
      <c r="K294" s="101"/>
      <c r="L294" s="101"/>
      <c r="M294" s="101"/>
      <c r="N294" s="101"/>
    </row>
    <row r="295" spans="2:14" x14ac:dyDescent="0.25">
      <c r="B295" s="95"/>
      <c r="C295" s="95"/>
      <c r="D295" s="95"/>
      <c r="E295" s="95"/>
      <c r="F295" s="506"/>
      <c r="G295" s="101"/>
      <c r="H295" s="101"/>
      <c r="I295" s="101"/>
      <c r="J295" s="101"/>
      <c r="K295" s="101"/>
      <c r="L295" s="101"/>
      <c r="M295" s="101"/>
      <c r="N295" s="101"/>
    </row>
    <row r="296" spans="2:14" x14ac:dyDescent="0.25">
      <c r="B296" s="95"/>
      <c r="C296" s="95"/>
      <c r="D296" s="95"/>
      <c r="E296" s="95"/>
      <c r="F296" s="506"/>
      <c r="G296" s="101"/>
      <c r="H296" s="101"/>
      <c r="I296" s="101"/>
      <c r="J296" s="101"/>
      <c r="K296" s="101"/>
      <c r="L296" s="101"/>
      <c r="M296" s="101"/>
      <c r="N296" s="101"/>
    </row>
    <row r="297" spans="2:14" x14ac:dyDescent="0.25">
      <c r="B297" s="95"/>
      <c r="C297" s="95"/>
      <c r="D297" s="95"/>
      <c r="E297" s="95"/>
      <c r="F297" s="506"/>
      <c r="G297" s="101"/>
      <c r="H297" s="101"/>
      <c r="I297" s="101"/>
      <c r="J297" s="101"/>
      <c r="K297" s="101"/>
      <c r="L297" s="101"/>
      <c r="M297" s="101"/>
      <c r="N297" s="101"/>
    </row>
    <row r="298" spans="2:14" x14ac:dyDescent="0.25">
      <c r="B298" s="95"/>
      <c r="C298" s="95"/>
      <c r="D298" s="95"/>
      <c r="E298" s="95"/>
      <c r="F298" s="506"/>
      <c r="G298" s="101"/>
      <c r="H298" s="101"/>
      <c r="I298" s="101"/>
      <c r="J298" s="101"/>
      <c r="K298" s="101"/>
      <c r="L298" s="101"/>
      <c r="M298" s="101"/>
      <c r="N298" s="101"/>
    </row>
    <row r="299" spans="2:14" x14ac:dyDescent="0.25">
      <c r="B299" s="95"/>
      <c r="C299" s="95"/>
      <c r="D299" s="95"/>
      <c r="E299" s="95"/>
      <c r="F299" s="506"/>
      <c r="G299" s="101"/>
      <c r="H299" s="101"/>
      <c r="I299" s="101"/>
      <c r="J299" s="101"/>
      <c r="K299" s="101"/>
      <c r="L299" s="101"/>
      <c r="M299" s="101"/>
      <c r="N299" s="101"/>
    </row>
    <row r="300" spans="2:14" x14ac:dyDescent="0.25">
      <c r="B300" s="95"/>
      <c r="C300" s="95"/>
      <c r="D300" s="95"/>
      <c r="E300" s="95"/>
      <c r="F300" s="506"/>
      <c r="G300" s="101"/>
      <c r="H300" s="101"/>
      <c r="I300" s="101"/>
      <c r="J300" s="101"/>
      <c r="K300" s="101"/>
      <c r="L300" s="101"/>
      <c r="M300" s="101"/>
      <c r="N300" s="101"/>
    </row>
    <row r="301" spans="2:14" x14ac:dyDescent="0.25">
      <c r="B301" s="95"/>
      <c r="C301" s="95"/>
      <c r="D301" s="95"/>
      <c r="E301" s="95"/>
      <c r="F301" s="506"/>
      <c r="G301" s="101"/>
      <c r="H301" s="101"/>
      <c r="I301" s="101"/>
      <c r="J301" s="101"/>
      <c r="K301" s="101"/>
      <c r="L301" s="101"/>
      <c r="M301" s="101"/>
      <c r="N301" s="101"/>
    </row>
    <row r="302" spans="2:14" x14ac:dyDescent="0.25">
      <c r="B302" s="95"/>
      <c r="C302" s="95"/>
      <c r="D302" s="95"/>
      <c r="E302" s="95"/>
      <c r="F302" s="506"/>
      <c r="G302" s="101"/>
      <c r="H302" s="101"/>
      <c r="I302" s="101"/>
      <c r="J302" s="101"/>
      <c r="K302" s="101"/>
      <c r="L302" s="101"/>
      <c r="M302" s="101"/>
      <c r="N302" s="101"/>
    </row>
    <row r="303" spans="2:14" x14ac:dyDescent="0.25">
      <c r="B303" s="95"/>
      <c r="C303" s="95"/>
      <c r="D303" s="95"/>
      <c r="E303" s="95"/>
      <c r="F303" s="506"/>
      <c r="G303" s="101"/>
      <c r="H303" s="101"/>
      <c r="I303" s="101"/>
      <c r="J303" s="101"/>
      <c r="K303" s="101"/>
      <c r="L303" s="101"/>
      <c r="M303" s="101"/>
      <c r="N303" s="101"/>
    </row>
    <row r="304" spans="2:14" x14ac:dyDescent="0.25">
      <c r="B304" s="95"/>
      <c r="C304" s="95"/>
      <c r="D304" s="95"/>
      <c r="E304" s="95"/>
      <c r="F304" s="506"/>
      <c r="G304" s="101"/>
      <c r="H304" s="101"/>
      <c r="I304" s="101"/>
      <c r="J304" s="101"/>
      <c r="K304" s="101"/>
      <c r="L304" s="101"/>
      <c r="M304" s="101"/>
      <c r="N304" s="101"/>
    </row>
    <row r="305" spans="2:14" x14ac:dyDescent="0.25">
      <c r="B305" s="95"/>
      <c r="C305" s="95"/>
      <c r="D305" s="95"/>
      <c r="E305" s="95"/>
      <c r="F305" s="506"/>
      <c r="G305" s="101"/>
      <c r="H305" s="101"/>
      <c r="I305" s="101"/>
      <c r="J305" s="101"/>
      <c r="K305" s="101"/>
      <c r="L305" s="101"/>
      <c r="M305" s="101"/>
      <c r="N305" s="101"/>
    </row>
    <row r="306" spans="2:14" x14ac:dyDescent="0.25">
      <c r="B306" s="95"/>
      <c r="C306" s="95"/>
      <c r="D306" s="95"/>
      <c r="E306" s="95"/>
      <c r="F306" s="506"/>
      <c r="G306" s="101"/>
      <c r="H306" s="101"/>
      <c r="I306" s="101"/>
      <c r="J306" s="101"/>
      <c r="K306" s="101"/>
      <c r="L306" s="101"/>
      <c r="M306" s="101"/>
      <c r="N306" s="101"/>
    </row>
    <row r="307" spans="2:14" x14ac:dyDescent="0.25">
      <c r="B307" s="95"/>
      <c r="C307" s="95"/>
      <c r="D307" s="95"/>
      <c r="E307" s="95"/>
      <c r="F307" s="506"/>
      <c r="G307" s="101"/>
      <c r="H307" s="101"/>
      <c r="I307" s="101"/>
      <c r="J307" s="101"/>
      <c r="K307" s="101"/>
      <c r="L307" s="101"/>
      <c r="M307" s="101"/>
      <c r="N307" s="101"/>
    </row>
    <row r="308" spans="2:14" x14ac:dyDescent="0.25">
      <c r="B308" s="95"/>
      <c r="C308" s="95"/>
      <c r="D308" s="95"/>
      <c r="E308" s="95"/>
      <c r="F308" s="506"/>
      <c r="G308" s="101"/>
      <c r="H308" s="101"/>
      <c r="I308" s="101"/>
      <c r="J308" s="101"/>
      <c r="K308" s="101"/>
      <c r="L308" s="101"/>
      <c r="M308" s="101"/>
      <c r="N308" s="101"/>
    </row>
    <row r="309" spans="2:14" x14ac:dyDescent="0.25">
      <c r="B309" s="95"/>
      <c r="C309" s="95"/>
      <c r="D309" s="95"/>
      <c r="E309" s="95"/>
      <c r="F309" s="506"/>
      <c r="G309" s="101"/>
      <c r="H309" s="101"/>
      <c r="I309" s="101"/>
      <c r="J309" s="101"/>
      <c r="K309" s="101"/>
      <c r="L309" s="101"/>
      <c r="M309" s="101"/>
      <c r="N309" s="101"/>
    </row>
    <row r="310" spans="2:14" x14ac:dyDescent="0.25">
      <c r="B310" s="95"/>
      <c r="C310" s="95"/>
      <c r="D310" s="95"/>
      <c r="E310" s="95"/>
      <c r="F310" s="506"/>
      <c r="G310" s="101"/>
      <c r="H310" s="101"/>
      <c r="I310" s="101"/>
      <c r="J310" s="101"/>
      <c r="K310" s="101"/>
      <c r="L310" s="101"/>
      <c r="M310" s="101"/>
      <c r="N310" s="101"/>
    </row>
    <row r="311" spans="2:14" x14ac:dyDescent="0.25">
      <c r="B311" s="95"/>
      <c r="C311" s="95"/>
      <c r="D311" s="95"/>
      <c r="E311" s="95"/>
      <c r="F311" s="506"/>
      <c r="G311" s="101"/>
      <c r="H311" s="101"/>
      <c r="I311" s="101"/>
      <c r="J311" s="101"/>
      <c r="K311" s="101"/>
      <c r="L311" s="101"/>
      <c r="M311" s="101"/>
      <c r="N311" s="101"/>
    </row>
    <row r="312" spans="2:14" x14ac:dyDescent="0.25">
      <c r="B312" s="95"/>
      <c r="C312" s="95"/>
      <c r="D312" s="95"/>
      <c r="E312" s="95"/>
      <c r="F312" s="506"/>
      <c r="G312" s="101"/>
      <c r="H312" s="101"/>
      <c r="I312" s="101"/>
      <c r="J312" s="101"/>
      <c r="K312" s="101"/>
      <c r="L312" s="101"/>
      <c r="M312" s="101"/>
      <c r="N312" s="101"/>
    </row>
    <row r="313" spans="2:14" x14ac:dyDescent="0.25">
      <c r="B313" s="95"/>
      <c r="C313" s="95"/>
      <c r="D313" s="95"/>
      <c r="E313" s="95"/>
      <c r="F313" s="506"/>
      <c r="G313" s="101"/>
      <c r="H313" s="101"/>
      <c r="I313" s="101"/>
      <c r="J313" s="101"/>
      <c r="K313" s="101"/>
      <c r="L313" s="101"/>
      <c r="M313" s="101"/>
      <c r="N313" s="101"/>
    </row>
    <row r="314" spans="2:14" x14ac:dyDescent="0.25">
      <c r="B314" s="95"/>
      <c r="C314" s="95"/>
      <c r="D314" s="95"/>
      <c r="E314" s="95"/>
      <c r="F314" s="506"/>
      <c r="G314" s="101"/>
      <c r="H314" s="101"/>
      <c r="I314" s="101"/>
      <c r="J314" s="101"/>
      <c r="K314" s="101"/>
      <c r="L314" s="101"/>
      <c r="M314" s="101"/>
      <c r="N314" s="101"/>
    </row>
    <row r="315" spans="2:14" x14ac:dyDescent="0.25">
      <c r="B315" s="95"/>
      <c r="C315" s="95"/>
      <c r="D315" s="95"/>
      <c r="E315" s="95"/>
      <c r="F315" s="506"/>
      <c r="G315" s="101"/>
      <c r="H315" s="101"/>
      <c r="I315" s="101"/>
      <c r="J315" s="101"/>
      <c r="K315" s="101"/>
      <c r="L315" s="101"/>
      <c r="M315" s="101"/>
      <c r="N315" s="101"/>
    </row>
    <row r="316" spans="2:14" x14ac:dyDescent="0.25">
      <c r="B316" s="95"/>
      <c r="C316" s="95"/>
      <c r="D316" s="95"/>
      <c r="E316" s="95"/>
      <c r="F316" s="506"/>
      <c r="G316" s="101"/>
      <c r="H316" s="101"/>
      <c r="I316" s="101"/>
      <c r="J316" s="101"/>
      <c r="K316" s="101"/>
      <c r="L316" s="101"/>
      <c r="M316" s="101"/>
      <c r="N316" s="101"/>
    </row>
    <row r="317" spans="2:14" x14ac:dyDescent="0.25">
      <c r="B317" s="95"/>
      <c r="C317" s="95"/>
      <c r="D317" s="95"/>
      <c r="E317" s="95"/>
      <c r="F317" s="506"/>
      <c r="G317" s="101"/>
      <c r="H317" s="101"/>
      <c r="I317" s="101"/>
      <c r="J317" s="101"/>
      <c r="K317" s="101"/>
      <c r="L317" s="101"/>
      <c r="M317" s="101"/>
      <c r="N317" s="101"/>
    </row>
    <row r="318" spans="2:14" x14ac:dyDescent="0.25">
      <c r="B318" s="95"/>
      <c r="C318" s="95"/>
      <c r="D318" s="95"/>
      <c r="E318" s="95"/>
      <c r="F318" s="506"/>
      <c r="G318" s="101"/>
      <c r="H318" s="101"/>
      <c r="I318" s="101"/>
      <c r="J318" s="101"/>
      <c r="K318" s="101"/>
      <c r="L318" s="101"/>
      <c r="M318" s="101"/>
      <c r="N318" s="101"/>
    </row>
    <row r="319" spans="2:14" x14ac:dyDescent="0.25">
      <c r="B319" s="95"/>
      <c r="C319" s="95"/>
      <c r="D319" s="95"/>
      <c r="E319" s="95"/>
      <c r="F319" s="506"/>
      <c r="G319" s="101"/>
      <c r="H319" s="101"/>
      <c r="I319" s="101"/>
      <c r="J319" s="101"/>
      <c r="K319" s="101"/>
      <c r="L319" s="101"/>
      <c r="M319" s="101"/>
      <c r="N319" s="101"/>
    </row>
    <row r="320" spans="2:14" x14ac:dyDescent="0.25">
      <c r="B320" s="95"/>
      <c r="C320" s="95"/>
      <c r="D320" s="95"/>
      <c r="E320" s="95"/>
      <c r="F320" s="506"/>
      <c r="G320" s="101"/>
      <c r="H320" s="101"/>
      <c r="I320" s="101"/>
      <c r="J320" s="101"/>
      <c r="K320" s="101"/>
      <c r="L320" s="101"/>
      <c r="M320" s="101"/>
      <c r="N320" s="101"/>
    </row>
    <row r="321" spans="2:14" x14ac:dyDescent="0.25">
      <c r="B321" s="95"/>
      <c r="C321" s="95"/>
      <c r="D321" s="95"/>
      <c r="E321" s="95"/>
      <c r="F321" s="506"/>
      <c r="G321" s="101"/>
      <c r="H321" s="101"/>
      <c r="I321" s="101"/>
      <c r="J321" s="101"/>
      <c r="K321" s="101"/>
      <c r="L321" s="101"/>
      <c r="M321" s="101"/>
      <c r="N321" s="101"/>
    </row>
    <row r="322" spans="2:14" x14ac:dyDescent="0.25">
      <c r="B322" s="95"/>
      <c r="C322" s="95"/>
      <c r="D322" s="95"/>
      <c r="E322" s="95"/>
      <c r="F322" s="506"/>
      <c r="G322" s="101"/>
      <c r="H322" s="101"/>
      <c r="I322" s="101"/>
      <c r="J322" s="101"/>
      <c r="K322" s="101"/>
      <c r="L322" s="101"/>
      <c r="M322" s="101"/>
      <c r="N322" s="101"/>
    </row>
    <row r="323" spans="2:14" x14ac:dyDescent="0.25">
      <c r="B323" s="95"/>
      <c r="C323" s="95"/>
      <c r="D323" s="95"/>
      <c r="E323" s="95"/>
      <c r="F323" s="506"/>
      <c r="G323" s="101"/>
      <c r="H323" s="101"/>
      <c r="I323" s="101"/>
      <c r="J323" s="101"/>
      <c r="K323" s="101"/>
      <c r="L323" s="101"/>
      <c r="M323" s="101"/>
      <c r="N323" s="101"/>
    </row>
    <row r="324" spans="2:14" x14ac:dyDescent="0.25">
      <c r="B324" s="95"/>
      <c r="C324" s="95"/>
      <c r="D324" s="95"/>
      <c r="E324" s="95"/>
      <c r="F324" s="506"/>
      <c r="G324" s="101"/>
      <c r="H324" s="101"/>
      <c r="I324" s="101"/>
      <c r="J324" s="101"/>
      <c r="K324" s="101"/>
      <c r="L324" s="101"/>
      <c r="M324" s="101"/>
      <c r="N324" s="101"/>
    </row>
    <row r="325" spans="2:14" x14ac:dyDescent="0.25">
      <c r="B325" s="95"/>
      <c r="C325" s="95"/>
      <c r="D325" s="95"/>
      <c r="E325" s="95"/>
      <c r="F325" s="506"/>
      <c r="G325" s="101"/>
      <c r="H325" s="101"/>
      <c r="I325" s="101"/>
      <c r="J325" s="101"/>
      <c r="K325" s="101"/>
      <c r="L325" s="101"/>
      <c r="M325" s="101"/>
      <c r="N325" s="101"/>
    </row>
    <row r="326" spans="2:14" x14ac:dyDescent="0.25">
      <c r="B326" s="95"/>
      <c r="C326" s="95"/>
      <c r="D326" s="95"/>
      <c r="E326" s="95"/>
      <c r="F326" s="506"/>
      <c r="G326" s="101"/>
      <c r="H326" s="101"/>
      <c r="I326" s="101"/>
      <c r="J326" s="101"/>
      <c r="K326" s="101"/>
      <c r="L326" s="101"/>
      <c r="M326" s="101"/>
      <c r="N326" s="101"/>
    </row>
    <row r="327" spans="2:14" x14ac:dyDescent="0.25">
      <c r="B327" s="95"/>
      <c r="C327" s="95"/>
      <c r="D327" s="95"/>
      <c r="E327" s="95"/>
      <c r="F327" s="506"/>
      <c r="G327" s="101"/>
      <c r="H327" s="101"/>
      <c r="I327" s="101"/>
      <c r="J327" s="101"/>
      <c r="K327" s="101"/>
      <c r="L327" s="101"/>
      <c r="M327" s="101"/>
      <c r="N327" s="101"/>
    </row>
    <row r="328" spans="2:14" x14ac:dyDescent="0.25">
      <c r="B328" s="95"/>
      <c r="C328" s="95"/>
      <c r="D328" s="95"/>
      <c r="E328" s="95"/>
      <c r="F328" s="506"/>
      <c r="G328" s="101"/>
      <c r="H328" s="101"/>
      <c r="I328" s="101"/>
      <c r="J328" s="101"/>
      <c r="K328" s="101"/>
      <c r="L328" s="101"/>
      <c r="M328" s="101"/>
      <c r="N328" s="101"/>
    </row>
    <row r="329" spans="2:14" x14ac:dyDescent="0.25">
      <c r="B329" s="95"/>
      <c r="C329" s="95"/>
      <c r="D329" s="95"/>
      <c r="E329" s="95"/>
      <c r="F329" s="506"/>
      <c r="G329" s="101"/>
      <c r="H329" s="101"/>
      <c r="I329" s="101"/>
      <c r="J329" s="101"/>
      <c r="K329" s="101"/>
      <c r="L329" s="101"/>
      <c r="M329" s="101"/>
      <c r="N329" s="101"/>
    </row>
    <row r="330" spans="2:14" x14ac:dyDescent="0.25">
      <c r="B330" s="95"/>
      <c r="C330" s="95"/>
      <c r="D330" s="95"/>
      <c r="E330" s="95"/>
      <c r="F330" s="506"/>
      <c r="G330" s="101"/>
      <c r="H330" s="101"/>
      <c r="I330" s="101"/>
      <c r="J330" s="101"/>
      <c r="K330" s="101"/>
      <c r="L330" s="101"/>
      <c r="M330" s="101"/>
      <c r="N330" s="101"/>
    </row>
    <row r="331" spans="2:14" x14ac:dyDescent="0.25">
      <c r="B331" s="95"/>
      <c r="C331" s="95"/>
      <c r="D331" s="95"/>
      <c r="E331" s="95"/>
      <c r="F331" s="506"/>
      <c r="G331" s="101"/>
      <c r="H331" s="101"/>
      <c r="I331" s="101"/>
      <c r="J331" s="101"/>
      <c r="K331" s="101"/>
      <c r="L331" s="101"/>
      <c r="M331" s="101"/>
      <c r="N331" s="101"/>
    </row>
    <row r="332" spans="2:14" x14ac:dyDescent="0.25">
      <c r="B332" s="95"/>
      <c r="C332" s="95"/>
      <c r="D332" s="95"/>
      <c r="E332" s="95"/>
      <c r="F332" s="506"/>
      <c r="G332" s="101"/>
      <c r="H332" s="101"/>
      <c r="I332" s="101"/>
      <c r="J332" s="101"/>
      <c r="K332" s="101"/>
      <c r="L332" s="101"/>
      <c r="M332" s="101"/>
      <c r="N332" s="101"/>
    </row>
    <row r="333" spans="2:14" x14ac:dyDescent="0.25">
      <c r="B333" s="95"/>
      <c r="C333" s="95"/>
      <c r="D333" s="95"/>
      <c r="E333" s="95"/>
      <c r="F333" s="506"/>
      <c r="G333" s="101"/>
      <c r="H333" s="101"/>
      <c r="I333" s="101"/>
      <c r="J333" s="101"/>
      <c r="K333" s="101"/>
      <c r="L333" s="101"/>
      <c r="M333" s="101"/>
      <c r="N333" s="101"/>
    </row>
    <row r="334" spans="2:14" x14ac:dyDescent="0.25">
      <c r="B334" s="95"/>
      <c r="C334" s="95"/>
      <c r="D334" s="95"/>
      <c r="E334" s="95"/>
      <c r="F334" s="506"/>
      <c r="G334" s="101"/>
      <c r="H334" s="101"/>
      <c r="I334" s="101"/>
      <c r="J334" s="101"/>
      <c r="K334" s="101"/>
      <c r="L334" s="101"/>
      <c r="M334" s="101"/>
      <c r="N334" s="101"/>
    </row>
    <row r="335" spans="2:14" x14ac:dyDescent="0.25">
      <c r="B335" s="95"/>
      <c r="C335" s="95"/>
      <c r="D335" s="95"/>
      <c r="E335" s="95"/>
      <c r="F335" s="506"/>
      <c r="G335" s="101"/>
      <c r="H335" s="101"/>
      <c r="I335" s="101"/>
      <c r="J335" s="101"/>
      <c r="K335" s="101"/>
      <c r="L335" s="101"/>
      <c r="M335" s="101"/>
      <c r="N335" s="101"/>
    </row>
    <row r="336" spans="2:14" x14ac:dyDescent="0.25">
      <c r="B336" s="95"/>
      <c r="C336" s="95"/>
      <c r="D336" s="95"/>
      <c r="E336" s="95"/>
      <c r="F336" s="506"/>
      <c r="G336" s="101"/>
      <c r="H336" s="101"/>
      <c r="I336" s="101"/>
      <c r="J336" s="101"/>
      <c r="K336" s="101"/>
      <c r="L336" s="101"/>
      <c r="M336" s="101"/>
      <c r="N336" s="101"/>
    </row>
    <row r="337" spans="2:14" x14ac:dyDescent="0.25">
      <c r="B337" s="95"/>
      <c r="C337" s="95"/>
      <c r="D337" s="95"/>
      <c r="E337" s="95"/>
      <c r="F337" s="506"/>
      <c r="G337" s="101"/>
      <c r="H337" s="101"/>
      <c r="I337" s="101"/>
      <c r="J337" s="101"/>
      <c r="K337" s="101"/>
      <c r="L337" s="101"/>
      <c r="M337" s="101"/>
      <c r="N337" s="101"/>
    </row>
    <row r="338" spans="2:14" x14ac:dyDescent="0.25">
      <c r="B338" s="95"/>
      <c r="C338" s="95"/>
      <c r="D338" s="95"/>
      <c r="E338" s="95"/>
      <c r="F338" s="506"/>
      <c r="G338" s="101"/>
      <c r="H338" s="101"/>
      <c r="I338" s="101"/>
      <c r="J338" s="101"/>
      <c r="K338" s="101"/>
      <c r="L338" s="101"/>
      <c r="M338" s="101"/>
      <c r="N338" s="101"/>
    </row>
    <row r="339" spans="2:14" x14ac:dyDescent="0.25">
      <c r="B339" s="95"/>
      <c r="C339" s="95"/>
      <c r="D339" s="95"/>
      <c r="E339" s="95"/>
      <c r="F339" s="506"/>
      <c r="G339" s="101"/>
      <c r="H339" s="101"/>
      <c r="I339" s="101"/>
      <c r="J339" s="101"/>
      <c r="K339" s="101"/>
      <c r="L339" s="101"/>
      <c r="M339" s="101"/>
      <c r="N339" s="101"/>
    </row>
    <row r="340" spans="2:14" x14ac:dyDescent="0.25">
      <c r="B340" s="95"/>
      <c r="C340" s="95"/>
      <c r="D340" s="95"/>
      <c r="E340" s="95"/>
      <c r="F340" s="506"/>
      <c r="G340" s="101"/>
      <c r="H340" s="101"/>
      <c r="I340" s="101"/>
      <c r="J340" s="101"/>
      <c r="K340" s="101"/>
      <c r="L340" s="101"/>
      <c r="M340" s="101"/>
      <c r="N340" s="101"/>
    </row>
    <row r="341" spans="2:14" x14ac:dyDescent="0.25">
      <c r="B341" s="95"/>
      <c r="C341" s="95"/>
      <c r="D341" s="95"/>
      <c r="E341" s="95"/>
      <c r="F341" s="506"/>
      <c r="G341" s="101"/>
      <c r="H341" s="101"/>
      <c r="I341" s="101"/>
      <c r="J341" s="101"/>
      <c r="K341" s="101"/>
      <c r="L341" s="101"/>
      <c r="M341" s="101"/>
      <c r="N341" s="101"/>
    </row>
    <row r="342" spans="2:14" x14ac:dyDescent="0.25">
      <c r="B342" s="95"/>
      <c r="C342" s="95"/>
      <c r="D342" s="95"/>
      <c r="E342" s="95"/>
      <c r="F342" s="506"/>
      <c r="G342" s="101"/>
      <c r="H342" s="101"/>
      <c r="I342" s="101"/>
      <c r="J342" s="101"/>
      <c r="K342" s="101"/>
      <c r="L342" s="101"/>
      <c r="M342" s="101"/>
      <c r="N342" s="101"/>
    </row>
    <row r="343" spans="2:14" x14ac:dyDescent="0.25">
      <c r="B343" s="95"/>
      <c r="C343" s="95"/>
      <c r="D343" s="95"/>
      <c r="E343" s="95"/>
      <c r="F343" s="506"/>
      <c r="G343" s="101"/>
      <c r="H343" s="101"/>
      <c r="I343" s="101"/>
      <c r="J343" s="101"/>
      <c r="K343" s="101"/>
      <c r="L343" s="101"/>
      <c r="M343" s="101"/>
      <c r="N343" s="101"/>
    </row>
    <row r="344" spans="2:14" x14ac:dyDescent="0.25">
      <c r="B344" s="95"/>
      <c r="C344" s="95"/>
      <c r="D344" s="95"/>
      <c r="E344" s="95"/>
      <c r="F344" s="506"/>
      <c r="G344" s="101"/>
      <c r="H344" s="101"/>
      <c r="I344" s="101"/>
      <c r="J344" s="101"/>
      <c r="K344" s="101"/>
      <c r="L344" s="101"/>
      <c r="M344" s="101"/>
      <c r="N344" s="101"/>
    </row>
    <row r="345" spans="2:14" x14ac:dyDescent="0.25">
      <c r="B345" s="95"/>
      <c r="C345" s="95"/>
      <c r="D345" s="95"/>
      <c r="E345" s="95"/>
      <c r="F345" s="506"/>
      <c r="G345" s="101"/>
      <c r="H345" s="101"/>
      <c r="I345" s="101"/>
      <c r="J345" s="101"/>
      <c r="K345" s="101"/>
      <c r="L345" s="101"/>
      <c r="M345" s="101"/>
      <c r="N345" s="101"/>
    </row>
    <row r="346" spans="2:14" x14ac:dyDescent="0.25">
      <c r="B346" s="95"/>
      <c r="C346" s="95"/>
      <c r="D346" s="95"/>
      <c r="E346" s="95"/>
      <c r="F346" s="506"/>
      <c r="G346" s="101"/>
      <c r="H346" s="101"/>
      <c r="I346" s="101"/>
      <c r="J346" s="101"/>
      <c r="K346" s="101"/>
      <c r="L346" s="101"/>
      <c r="M346" s="101"/>
      <c r="N346" s="101"/>
    </row>
    <row r="347" spans="2:14" x14ac:dyDescent="0.25">
      <c r="B347" s="95"/>
      <c r="C347" s="95"/>
      <c r="D347" s="95"/>
      <c r="E347" s="95"/>
      <c r="F347" s="506"/>
      <c r="G347" s="101"/>
      <c r="H347" s="101"/>
      <c r="I347" s="101"/>
      <c r="J347" s="101"/>
      <c r="K347" s="101"/>
      <c r="L347" s="101"/>
      <c r="M347" s="101"/>
      <c r="N347" s="101"/>
    </row>
    <row r="348" spans="2:14" x14ac:dyDescent="0.25">
      <c r="B348" s="95"/>
      <c r="C348" s="95"/>
      <c r="D348" s="95"/>
      <c r="E348" s="95"/>
      <c r="F348" s="506"/>
      <c r="G348" s="101"/>
      <c r="H348" s="101"/>
      <c r="I348" s="101"/>
      <c r="J348" s="101"/>
      <c r="K348" s="101"/>
      <c r="L348" s="101"/>
      <c r="M348" s="101"/>
      <c r="N348" s="101"/>
    </row>
    <row r="349" spans="2:14" x14ac:dyDescent="0.25">
      <c r="B349" s="95"/>
      <c r="C349" s="95"/>
      <c r="D349" s="95"/>
      <c r="E349" s="95"/>
      <c r="F349" s="506"/>
      <c r="G349" s="101"/>
      <c r="H349" s="101"/>
      <c r="I349" s="101"/>
      <c r="J349" s="101"/>
      <c r="K349" s="101"/>
      <c r="L349" s="101"/>
      <c r="M349" s="101"/>
      <c r="N349" s="101"/>
    </row>
    <row r="350" spans="2:14" x14ac:dyDescent="0.25">
      <c r="B350" s="95"/>
      <c r="C350" s="95"/>
      <c r="D350" s="95"/>
      <c r="E350" s="95"/>
      <c r="F350" s="506"/>
      <c r="G350" s="101"/>
      <c r="H350" s="101"/>
      <c r="I350" s="101"/>
      <c r="J350" s="101"/>
      <c r="K350" s="101"/>
      <c r="L350" s="101"/>
      <c r="M350" s="101"/>
      <c r="N350" s="101"/>
    </row>
    <row r="351" spans="2:14" x14ac:dyDescent="0.25">
      <c r="B351" s="95"/>
      <c r="C351" s="95"/>
      <c r="D351" s="95"/>
      <c r="E351" s="95"/>
      <c r="F351" s="506"/>
      <c r="G351" s="101"/>
      <c r="H351" s="101"/>
      <c r="I351" s="101"/>
      <c r="J351" s="101"/>
      <c r="K351" s="101"/>
      <c r="L351" s="101"/>
      <c r="M351" s="101"/>
      <c r="N351" s="101"/>
    </row>
    <row r="352" spans="2:14" x14ac:dyDescent="0.25">
      <c r="B352" s="95"/>
      <c r="C352" s="95"/>
      <c r="D352" s="95"/>
      <c r="E352" s="95"/>
      <c r="F352" s="506"/>
      <c r="G352" s="101"/>
      <c r="H352" s="101"/>
      <c r="I352" s="101"/>
      <c r="J352" s="101"/>
      <c r="K352" s="101"/>
      <c r="L352" s="101"/>
      <c r="M352" s="101"/>
      <c r="N352" s="101"/>
    </row>
    <row r="353" spans="2:14" x14ac:dyDescent="0.25">
      <c r="B353" s="95"/>
      <c r="C353" s="95"/>
      <c r="D353" s="95"/>
      <c r="E353" s="95"/>
      <c r="F353" s="506"/>
      <c r="G353" s="101"/>
      <c r="H353" s="101"/>
      <c r="I353" s="101"/>
      <c r="J353" s="101"/>
      <c r="K353" s="101"/>
      <c r="L353" s="101"/>
      <c r="M353" s="101"/>
      <c r="N353" s="101"/>
    </row>
    <row r="354" spans="2:14" x14ac:dyDescent="0.25">
      <c r="B354" s="95"/>
      <c r="C354" s="95"/>
      <c r="D354" s="95"/>
      <c r="E354" s="95"/>
      <c r="F354" s="506"/>
      <c r="G354" s="101"/>
      <c r="H354" s="101"/>
      <c r="I354" s="101"/>
      <c r="J354" s="101"/>
      <c r="K354" s="101"/>
      <c r="L354" s="101"/>
      <c r="M354" s="101"/>
      <c r="N354" s="101"/>
    </row>
    <row r="355" spans="2:14" x14ac:dyDescent="0.25">
      <c r="B355" s="95"/>
      <c r="C355" s="95"/>
      <c r="D355" s="95"/>
      <c r="E355" s="95"/>
      <c r="F355" s="506"/>
      <c r="G355" s="101"/>
      <c r="H355" s="101"/>
      <c r="I355" s="101"/>
      <c r="J355" s="101"/>
      <c r="K355" s="101"/>
      <c r="L355" s="101"/>
      <c r="M355" s="101"/>
      <c r="N355" s="101"/>
    </row>
    <row r="356" spans="2:14" x14ac:dyDescent="0.25">
      <c r="B356" s="95"/>
      <c r="C356" s="95"/>
      <c r="D356" s="95"/>
      <c r="E356" s="95"/>
      <c r="F356" s="506"/>
      <c r="G356" s="101"/>
      <c r="H356" s="101"/>
      <c r="I356" s="101"/>
      <c r="J356" s="101"/>
      <c r="K356" s="101"/>
      <c r="L356" s="101"/>
      <c r="M356" s="101"/>
      <c r="N356" s="101"/>
    </row>
    <row r="357" spans="2:14" x14ac:dyDescent="0.25">
      <c r="B357" s="95"/>
      <c r="C357" s="95"/>
      <c r="D357" s="95"/>
      <c r="E357" s="95"/>
      <c r="F357" s="506"/>
      <c r="G357" s="101"/>
      <c r="H357" s="101"/>
      <c r="I357" s="101"/>
      <c r="J357" s="101"/>
      <c r="K357" s="101"/>
      <c r="L357" s="101"/>
      <c r="M357" s="101"/>
      <c r="N357" s="101"/>
    </row>
    <row r="358" spans="2:14" x14ac:dyDescent="0.25">
      <c r="B358" s="95"/>
      <c r="C358" s="95"/>
      <c r="D358" s="95"/>
      <c r="E358" s="95"/>
      <c r="F358" s="506"/>
      <c r="G358" s="101"/>
      <c r="H358" s="101"/>
      <c r="I358" s="101"/>
      <c r="J358" s="101"/>
      <c r="K358" s="101"/>
      <c r="L358" s="101"/>
      <c r="M358" s="101"/>
      <c r="N358" s="101"/>
    </row>
    <row r="359" spans="2:14" x14ac:dyDescent="0.25">
      <c r="B359" s="95"/>
      <c r="C359" s="95"/>
      <c r="D359" s="95"/>
      <c r="E359" s="95"/>
      <c r="F359" s="506"/>
      <c r="G359" s="101"/>
      <c r="H359" s="101"/>
      <c r="I359" s="101"/>
      <c r="J359" s="101"/>
      <c r="K359" s="101"/>
      <c r="L359" s="101"/>
      <c r="M359" s="101"/>
      <c r="N359" s="101"/>
    </row>
    <row r="360" spans="2:14" x14ac:dyDescent="0.25">
      <c r="B360" s="95"/>
      <c r="C360" s="95"/>
      <c r="D360" s="95"/>
      <c r="E360" s="95"/>
      <c r="F360" s="506"/>
      <c r="G360" s="101"/>
      <c r="H360" s="101"/>
      <c r="I360" s="101"/>
      <c r="J360" s="101"/>
      <c r="K360" s="101"/>
      <c r="L360" s="101"/>
      <c r="M360" s="101"/>
      <c r="N360" s="101"/>
    </row>
    <row r="361" spans="2:14" x14ac:dyDescent="0.25">
      <c r="B361" s="95"/>
      <c r="C361" s="95"/>
      <c r="D361" s="95"/>
      <c r="E361" s="95"/>
      <c r="F361" s="506"/>
      <c r="G361" s="101"/>
      <c r="H361" s="101"/>
      <c r="I361" s="101"/>
      <c r="J361" s="101"/>
      <c r="K361" s="101"/>
      <c r="L361" s="101"/>
      <c r="M361" s="101"/>
      <c r="N361" s="101"/>
    </row>
    <row r="362" spans="2:14" x14ac:dyDescent="0.25">
      <c r="B362" s="95"/>
      <c r="C362" s="95"/>
      <c r="D362" s="95"/>
      <c r="E362" s="95"/>
      <c r="F362" s="506"/>
      <c r="G362" s="101"/>
      <c r="H362" s="101"/>
      <c r="I362" s="101"/>
      <c r="J362" s="101"/>
      <c r="K362" s="101"/>
      <c r="L362" s="101"/>
      <c r="M362" s="101"/>
      <c r="N362" s="101"/>
    </row>
    <row r="363" spans="2:14" x14ac:dyDescent="0.25">
      <c r="B363" s="95"/>
      <c r="C363" s="95"/>
      <c r="D363" s="95"/>
      <c r="E363" s="95"/>
      <c r="F363" s="506"/>
      <c r="G363" s="101"/>
      <c r="H363" s="101"/>
      <c r="I363" s="101"/>
      <c r="J363" s="101"/>
      <c r="K363" s="101"/>
      <c r="L363" s="101"/>
      <c r="M363" s="101"/>
      <c r="N363" s="101"/>
    </row>
    <row r="364" spans="2:14" x14ac:dyDescent="0.25">
      <c r="B364" s="95"/>
      <c r="C364" s="95"/>
      <c r="D364" s="95"/>
      <c r="E364" s="95"/>
      <c r="F364" s="506"/>
      <c r="G364" s="101"/>
      <c r="H364" s="101"/>
      <c r="I364" s="101"/>
      <c r="J364" s="101"/>
      <c r="K364" s="101"/>
      <c r="L364" s="101"/>
      <c r="M364" s="101"/>
      <c r="N364" s="101"/>
    </row>
    <row r="365" spans="2:14" x14ac:dyDescent="0.25">
      <c r="B365" s="95"/>
      <c r="C365" s="95"/>
      <c r="D365" s="95"/>
      <c r="E365" s="95"/>
      <c r="F365" s="506"/>
      <c r="G365" s="101"/>
      <c r="H365" s="101"/>
      <c r="I365" s="101"/>
      <c r="J365" s="101"/>
      <c r="K365" s="101"/>
      <c r="L365" s="101"/>
      <c r="M365" s="101"/>
      <c r="N365" s="101"/>
    </row>
    <row r="366" spans="2:14" x14ac:dyDescent="0.25">
      <c r="B366" s="95"/>
      <c r="C366" s="95"/>
      <c r="D366" s="95"/>
      <c r="E366" s="95"/>
      <c r="F366" s="506"/>
      <c r="G366" s="101"/>
      <c r="H366" s="101"/>
      <c r="I366" s="101"/>
      <c r="J366" s="101"/>
      <c r="K366" s="101"/>
      <c r="L366" s="101"/>
      <c r="M366" s="101"/>
      <c r="N366" s="101"/>
    </row>
    <row r="367" spans="2:14" x14ac:dyDescent="0.25">
      <c r="B367" s="95"/>
      <c r="C367" s="95"/>
      <c r="D367" s="95"/>
      <c r="E367" s="95"/>
      <c r="F367" s="506"/>
      <c r="G367" s="101"/>
      <c r="H367" s="101"/>
      <c r="I367" s="101"/>
      <c r="J367" s="101"/>
      <c r="K367" s="101"/>
      <c r="L367" s="101"/>
      <c r="M367" s="101"/>
      <c r="N367" s="101"/>
    </row>
    <row r="368" spans="2:14" x14ac:dyDescent="0.25">
      <c r="B368" s="95"/>
      <c r="C368" s="95"/>
      <c r="D368" s="95"/>
      <c r="E368" s="95"/>
      <c r="F368" s="506"/>
      <c r="G368" s="101"/>
      <c r="H368" s="101"/>
      <c r="I368" s="101"/>
      <c r="J368" s="101"/>
      <c r="K368" s="101"/>
      <c r="L368" s="101"/>
      <c r="M368" s="101"/>
      <c r="N368" s="101"/>
    </row>
    <row r="369" spans="2:14" x14ac:dyDescent="0.25">
      <c r="B369" s="95"/>
      <c r="C369" s="95"/>
      <c r="D369" s="95"/>
      <c r="E369" s="95"/>
      <c r="F369" s="506"/>
      <c r="G369" s="101"/>
      <c r="H369" s="101"/>
      <c r="I369" s="101"/>
      <c r="J369" s="101"/>
      <c r="K369" s="101"/>
      <c r="L369" s="101"/>
      <c r="M369" s="101"/>
      <c r="N369" s="101"/>
    </row>
    <row r="370" spans="2:14" x14ac:dyDescent="0.25">
      <c r="B370" s="95"/>
      <c r="C370" s="95"/>
      <c r="D370" s="95"/>
      <c r="E370" s="95"/>
      <c r="F370" s="506"/>
      <c r="G370" s="101"/>
      <c r="H370" s="101"/>
      <c r="I370" s="101"/>
      <c r="J370" s="101"/>
      <c r="K370" s="101"/>
      <c r="L370" s="101"/>
      <c r="M370" s="101"/>
      <c r="N370" s="101"/>
    </row>
    <row r="371" spans="2:14" x14ac:dyDescent="0.25">
      <c r="B371" s="95"/>
      <c r="C371" s="95"/>
      <c r="D371" s="95"/>
      <c r="E371" s="95"/>
      <c r="F371" s="506"/>
      <c r="G371" s="101"/>
      <c r="H371" s="101"/>
      <c r="I371" s="101"/>
      <c r="J371" s="101"/>
      <c r="K371" s="101"/>
      <c r="L371" s="101"/>
      <c r="M371" s="101"/>
      <c r="N371" s="101"/>
    </row>
    <row r="372" spans="2:14" x14ac:dyDescent="0.25">
      <c r="B372" s="95"/>
      <c r="C372" s="95"/>
      <c r="D372" s="95"/>
      <c r="E372" s="95"/>
      <c r="F372" s="506"/>
      <c r="G372" s="101"/>
      <c r="H372" s="101"/>
      <c r="I372" s="101"/>
      <c r="J372" s="101"/>
      <c r="K372" s="101"/>
      <c r="L372" s="101"/>
      <c r="M372" s="101"/>
      <c r="N372" s="101"/>
    </row>
    <row r="373" spans="2:14" x14ac:dyDescent="0.25">
      <c r="B373" s="95"/>
      <c r="C373" s="95"/>
      <c r="D373" s="95"/>
      <c r="E373" s="95"/>
      <c r="F373" s="506"/>
      <c r="G373" s="101"/>
      <c r="H373" s="101"/>
      <c r="I373" s="101"/>
      <c r="J373" s="101"/>
      <c r="K373" s="101"/>
      <c r="L373" s="101"/>
      <c r="M373" s="101"/>
      <c r="N373" s="101"/>
    </row>
    <row r="374" spans="2:14" x14ac:dyDescent="0.25">
      <c r="B374" s="95"/>
      <c r="C374" s="95"/>
      <c r="D374" s="95"/>
      <c r="E374" s="95"/>
      <c r="F374" s="506"/>
      <c r="G374" s="101"/>
      <c r="H374" s="101"/>
      <c r="I374" s="101"/>
      <c r="J374" s="101"/>
      <c r="K374" s="101"/>
      <c r="L374" s="101"/>
      <c r="M374" s="101"/>
      <c r="N374" s="101"/>
    </row>
    <row r="375" spans="2:14" x14ac:dyDescent="0.25">
      <c r="B375" s="95"/>
      <c r="C375" s="95"/>
      <c r="D375" s="95"/>
      <c r="E375" s="95"/>
      <c r="F375" s="506"/>
      <c r="G375" s="101"/>
      <c r="H375" s="101"/>
      <c r="I375" s="101"/>
      <c r="J375" s="101"/>
      <c r="K375" s="101"/>
      <c r="L375" s="101"/>
      <c r="M375" s="101"/>
      <c r="N375" s="101"/>
    </row>
    <row r="376" spans="2:14" x14ac:dyDescent="0.25">
      <c r="B376" s="95"/>
      <c r="C376" s="95"/>
      <c r="D376" s="95"/>
      <c r="E376" s="95"/>
      <c r="F376" s="506"/>
      <c r="G376" s="101"/>
      <c r="H376" s="101"/>
      <c r="I376" s="101"/>
      <c r="J376" s="101"/>
      <c r="K376" s="101"/>
      <c r="L376" s="101"/>
      <c r="M376" s="101"/>
      <c r="N376" s="101"/>
    </row>
    <row r="377" spans="2:14" x14ac:dyDescent="0.25">
      <c r="B377" s="95"/>
      <c r="C377" s="95"/>
      <c r="D377" s="95"/>
      <c r="E377" s="95"/>
      <c r="F377" s="506"/>
      <c r="G377" s="101"/>
      <c r="H377" s="101"/>
      <c r="I377" s="101"/>
      <c r="J377" s="101"/>
      <c r="K377" s="101"/>
      <c r="L377" s="101"/>
      <c r="M377" s="101"/>
      <c r="N377" s="101"/>
    </row>
    <row r="378" spans="2:14" x14ac:dyDescent="0.25">
      <c r="B378" s="95"/>
      <c r="C378" s="95"/>
      <c r="D378" s="95"/>
      <c r="E378" s="95"/>
      <c r="F378" s="506"/>
      <c r="G378" s="101"/>
      <c r="H378" s="101"/>
      <c r="I378" s="101"/>
      <c r="J378" s="101"/>
      <c r="K378" s="101"/>
      <c r="L378" s="101"/>
      <c r="M378" s="101"/>
      <c r="N378" s="101"/>
    </row>
    <row r="379" spans="2:14" x14ac:dyDescent="0.25">
      <c r="B379" s="95"/>
      <c r="C379" s="95"/>
      <c r="D379" s="95"/>
      <c r="E379" s="95"/>
      <c r="F379" s="506"/>
      <c r="G379" s="101"/>
      <c r="H379" s="101"/>
      <c r="I379" s="101"/>
      <c r="J379" s="101"/>
      <c r="K379" s="101"/>
      <c r="L379" s="101"/>
      <c r="M379" s="101"/>
      <c r="N379" s="101"/>
    </row>
    <row r="380" spans="2:14" x14ac:dyDescent="0.25">
      <c r="B380" s="95"/>
      <c r="C380" s="95"/>
      <c r="D380" s="95"/>
      <c r="E380" s="95"/>
      <c r="F380" s="506"/>
      <c r="G380" s="101"/>
      <c r="H380" s="101"/>
      <c r="I380" s="101"/>
      <c r="J380" s="101"/>
      <c r="K380" s="101"/>
      <c r="L380" s="101"/>
      <c r="M380" s="101"/>
      <c r="N380" s="101"/>
    </row>
    <row r="381" spans="2:14" x14ac:dyDescent="0.25">
      <c r="B381" s="95"/>
      <c r="C381" s="95"/>
      <c r="D381" s="95"/>
      <c r="E381" s="95"/>
      <c r="F381" s="506"/>
      <c r="G381" s="101"/>
      <c r="H381" s="101"/>
      <c r="I381" s="101"/>
      <c r="J381" s="101"/>
      <c r="K381" s="101"/>
      <c r="L381" s="101"/>
      <c r="M381" s="101"/>
      <c r="N381" s="101"/>
    </row>
    <row r="382" spans="2:14" x14ac:dyDescent="0.25">
      <c r="B382" s="95"/>
      <c r="C382" s="95"/>
      <c r="D382" s="95"/>
      <c r="E382" s="95"/>
      <c r="F382" s="506"/>
      <c r="G382" s="101"/>
      <c r="H382" s="101"/>
      <c r="I382" s="101"/>
      <c r="J382" s="101"/>
      <c r="K382" s="101"/>
      <c r="L382" s="101"/>
      <c r="M382" s="101"/>
      <c r="N382" s="101"/>
    </row>
    <row r="383" spans="2:14" x14ac:dyDescent="0.25">
      <c r="B383" s="95"/>
      <c r="C383" s="95"/>
      <c r="D383" s="95"/>
      <c r="E383" s="95"/>
      <c r="F383" s="506"/>
      <c r="G383" s="101"/>
      <c r="H383" s="101"/>
      <c r="I383" s="101"/>
      <c r="J383" s="101"/>
      <c r="K383" s="101"/>
      <c r="L383" s="101"/>
      <c r="M383" s="101"/>
      <c r="N383" s="101"/>
    </row>
    <row r="384" spans="2:14" x14ac:dyDescent="0.25">
      <c r="B384" s="95"/>
      <c r="C384" s="95"/>
      <c r="D384" s="95"/>
      <c r="E384" s="95"/>
      <c r="F384" s="506"/>
      <c r="G384" s="101"/>
      <c r="H384" s="101"/>
      <c r="I384" s="101"/>
      <c r="J384" s="101"/>
      <c r="K384" s="101"/>
      <c r="L384" s="101"/>
      <c r="M384" s="101"/>
      <c r="N384" s="101"/>
    </row>
    <row r="385" spans="2:14" x14ac:dyDescent="0.25">
      <c r="B385" s="95"/>
      <c r="C385" s="95"/>
      <c r="D385" s="95"/>
      <c r="E385" s="95"/>
      <c r="F385" s="506"/>
      <c r="G385" s="101"/>
      <c r="H385" s="101"/>
      <c r="I385" s="101"/>
      <c r="J385" s="101"/>
      <c r="K385" s="101"/>
      <c r="L385" s="101"/>
      <c r="M385" s="101"/>
      <c r="N385" s="101"/>
    </row>
    <row r="386" spans="2:14" x14ac:dyDescent="0.25">
      <c r="B386" s="95"/>
      <c r="C386" s="95"/>
      <c r="D386" s="95"/>
      <c r="E386" s="95"/>
      <c r="F386" s="506"/>
      <c r="G386" s="101"/>
      <c r="H386" s="101"/>
      <c r="I386" s="101"/>
      <c r="J386" s="101"/>
      <c r="K386" s="101"/>
      <c r="L386" s="101"/>
      <c r="M386" s="101"/>
      <c r="N386" s="101"/>
    </row>
    <row r="387" spans="2:14" x14ac:dyDescent="0.25">
      <c r="B387" s="95"/>
      <c r="C387" s="95"/>
      <c r="D387" s="95"/>
      <c r="E387" s="95"/>
      <c r="F387" s="506"/>
      <c r="G387" s="101"/>
      <c r="H387" s="101"/>
      <c r="I387" s="101"/>
      <c r="J387" s="101"/>
      <c r="K387" s="101"/>
      <c r="L387" s="101"/>
      <c r="M387" s="101"/>
      <c r="N387" s="101"/>
    </row>
    <row r="388" spans="2:14" x14ac:dyDescent="0.25">
      <c r="B388" s="95"/>
      <c r="C388" s="95"/>
      <c r="D388" s="95"/>
      <c r="E388" s="95"/>
      <c r="F388" s="506"/>
      <c r="G388" s="101"/>
      <c r="H388" s="101"/>
      <c r="I388" s="101"/>
      <c r="J388" s="101"/>
      <c r="K388" s="101"/>
      <c r="L388" s="101"/>
      <c r="M388" s="101"/>
      <c r="N388" s="101"/>
    </row>
    <row r="389" spans="2:14" x14ac:dyDescent="0.25">
      <c r="B389" s="95"/>
      <c r="C389" s="95"/>
      <c r="D389" s="95"/>
      <c r="E389" s="95"/>
      <c r="F389" s="506"/>
      <c r="G389" s="101"/>
      <c r="H389" s="101"/>
      <c r="I389" s="101"/>
      <c r="J389" s="101"/>
      <c r="K389" s="101"/>
      <c r="L389" s="101"/>
      <c r="M389" s="101"/>
      <c r="N389" s="101"/>
    </row>
    <row r="390" spans="2:14" x14ac:dyDescent="0.25">
      <c r="B390" s="95"/>
      <c r="C390" s="95"/>
      <c r="D390" s="95"/>
      <c r="E390" s="95"/>
      <c r="F390" s="506"/>
      <c r="G390" s="101"/>
      <c r="H390" s="101"/>
      <c r="I390" s="101"/>
      <c r="J390" s="101"/>
      <c r="K390" s="101"/>
      <c r="L390" s="101"/>
      <c r="M390" s="101"/>
      <c r="N390" s="101"/>
    </row>
    <row r="391" spans="2:14" x14ac:dyDescent="0.25">
      <c r="B391" s="95"/>
      <c r="C391" s="95"/>
      <c r="D391" s="95"/>
      <c r="E391" s="95"/>
      <c r="F391" s="506"/>
      <c r="G391" s="101"/>
      <c r="H391" s="101"/>
      <c r="I391" s="101"/>
      <c r="J391" s="101"/>
      <c r="K391" s="101"/>
      <c r="L391" s="101"/>
      <c r="M391" s="101"/>
      <c r="N391" s="101"/>
    </row>
    <row r="392" spans="2:14" x14ac:dyDescent="0.25">
      <c r="B392" s="95"/>
      <c r="C392" s="95"/>
      <c r="D392" s="95"/>
      <c r="E392" s="95"/>
      <c r="F392" s="506"/>
      <c r="G392" s="101"/>
      <c r="H392" s="101"/>
      <c r="I392" s="101"/>
      <c r="J392" s="101"/>
      <c r="K392" s="101"/>
      <c r="L392" s="101"/>
      <c r="M392" s="101"/>
      <c r="N392" s="101"/>
    </row>
    <row r="393" spans="2:14" x14ac:dyDescent="0.25">
      <c r="B393" s="95"/>
      <c r="C393" s="95"/>
      <c r="D393" s="95"/>
      <c r="E393" s="95"/>
      <c r="F393" s="506"/>
      <c r="G393" s="101"/>
      <c r="H393" s="101"/>
      <c r="I393" s="101"/>
      <c r="J393" s="101"/>
      <c r="K393" s="101"/>
      <c r="L393" s="101"/>
      <c r="M393" s="101"/>
      <c r="N393" s="101"/>
    </row>
    <row r="394" spans="2:14" x14ac:dyDescent="0.25">
      <c r="B394" s="95"/>
      <c r="C394" s="95"/>
      <c r="D394" s="95"/>
      <c r="E394" s="95"/>
      <c r="F394" s="506"/>
      <c r="G394" s="101"/>
      <c r="H394" s="101"/>
      <c r="I394" s="101"/>
      <c r="J394" s="101"/>
      <c r="K394" s="101"/>
      <c r="L394" s="101"/>
      <c r="M394" s="101"/>
      <c r="N394" s="101"/>
    </row>
    <row r="395" spans="2:14" x14ac:dyDescent="0.25">
      <c r="B395" s="95"/>
      <c r="C395" s="95"/>
      <c r="D395" s="95"/>
      <c r="E395" s="95"/>
      <c r="F395" s="506"/>
      <c r="G395" s="101"/>
      <c r="H395" s="101"/>
      <c r="I395" s="101"/>
      <c r="J395" s="101"/>
      <c r="K395" s="101"/>
      <c r="L395" s="101"/>
      <c r="M395" s="101"/>
      <c r="N395" s="101"/>
    </row>
    <row r="396" spans="2:14" x14ac:dyDescent="0.25">
      <c r="B396" s="95"/>
      <c r="C396" s="95"/>
      <c r="D396" s="95"/>
      <c r="E396" s="95"/>
      <c r="F396" s="506"/>
      <c r="G396" s="101"/>
      <c r="H396" s="101"/>
      <c r="I396" s="101"/>
      <c r="J396" s="101"/>
      <c r="K396" s="101"/>
      <c r="L396" s="101"/>
      <c r="M396" s="101"/>
      <c r="N396" s="101"/>
    </row>
    <row r="397" spans="2:14" x14ac:dyDescent="0.25">
      <c r="B397" s="95"/>
      <c r="C397" s="95"/>
      <c r="D397" s="95"/>
      <c r="E397" s="95"/>
      <c r="F397" s="506"/>
      <c r="G397" s="101"/>
      <c r="H397" s="101"/>
      <c r="I397" s="101"/>
      <c r="J397" s="101"/>
      <c r="K397" s="101"/>
      <c r="L397" s="101"/>
      <c r="M397" s="101"/>
      <c r="N397" s="101"/>
    </row>
    <row r="398" spans="2:14" x14ac:dyDescent="0.25">
      <c r="B398" s="95"/>
      <c r="C398" s="95"/>
      <c r="D398" s="95"/>
      <c r="E398" s="95"/>
      <c r="F398" s="506"/>
      <c r="G398" s="101"/>
      <c r="H398" s="101"/>
      <c r="I398" s="101"/>
      <c r="J398" s="101"/>
      <c r="K398" s="101"/>
      <c r="L398" s="101"/>
      <c r="M398" s="101"/>
      <c r="N398" s="101"/>
    </row>
    <row r="399" spans="2:14" x14ac:dyDescent="0.25">
      <c r="B399" s="95"/>
      <c r="C399" s="95"/>
      <c r="D399" s="95"/>
      <c r="E399" s="95"/>
      <c r="F399" s="506"/>
      <c r="G399" s="101"/>
      <c r="H399" s="101"/>
      <c r="I399" s="101"/>
      <c r="J399" s="101"/>
      <c r="K399" s="101"/>
      <c r="L399" s="101"/>
      <c r="M399" s="101"/>
      <c r="N399" s="101"/>
    </row>
    <row r="400" spans="2:14" x14ac:dyDescent="0.25">
      <c r="B400" s="95"/>
      <c r="C400" s="95"/>
      <c r="D400" s="95"/>
      <c r="E400" s="95"/>
      <c r="F400" s="506"/>
      <c r="G400" s="101"/>
      <c r="H400" s="101"/>
      <c r="I400" s="101"/>
      <c r="J400" s="101"/>
      <c r="K400" s="101"/>
      <c r="L400" s="101"/>
      <c r="M400" s="101"/>
      <c r="N400" s="101"/>
    </row>
    <row r="401" spans="2:14" x14ac:dyDescent="0.25">
      <c r="B401" s="95"/>
      <c r="C401" s="95"/>
      <c r="D401" s="95"/>
      <c r="E401" s="95"/>
      <c r="F401" s="506"/>
      <c r="G401" s="101"/>
      <c r="H401" s="101"/>
      <c r="I401" s="101"/>
      <c r="J401" s="101"/>
      <c r="K401" s="101"/>
      <c r="L401" s="101"/>
      <c r="M401" s="101"/>
      <c r="N401" s="101"/>
    </row>
    <row r="402" spans="2:14" x14ac:dyDescent="0.25">
      <c r="B402" s="95"/>
      <c r="C402" s="95"/>
      <c r="D402" s="95"/>
      <c r="E402" s="95"/>
      <c r="F402" s="506"/>
      <c r="G402" s="101"/>
      <c r="H402" s="101"/>
      <c r="I402" s="101"/>
      <c r="J402" s="101"/>
      <c r="K402" s="101"/>
      <c r="L402" s="101"/>
      <c r="M402" s="101"/>
      <c r="N402" s="101"/>
    </row>
    <row r="403" spans="2:14" x14ac:dyDescent="0.25">
      <c r="B403" s="95"/>
      <c r="C403" s="95"/>
      <c r="D403" s="95"/>
      <c r="E403" s="95"/>
      <c r="F403" s="506"/>
      <c r="G403" s="101"/>
      <c r="H403" s="101"/>
      <c r="I403" s="101"/>
      <c r="J403" s="101"/>
      <c r="K403" s="101"/>
      <c r="L403" s="101"/>
      <c r="M403" s="101"/>
      <c r="N403" s="101"/>
    </row>
    <row r="404" spans="2:14" x14ac:dyDescent="0.25">
      <c r="B404" s="95"/>
      <c r="C404" s="95"/>
      <c r="D404" s="95"/>
      <c r="E404" s="95"/>
      <c r="F404" s="506"/>
      <c r="G404" s="101"/>
      <c r="H404" s="101"/>
      <c r="I404" s="101"/>
      <c r="J404" s="101"/>
      <c r="K404" s="101"/>
      <c r="L404" s="101"/>
      <c r="M404" s="101"/>
      <c r="N404" s="101"/>
    </row>
    <row r="405" spans="2:14" x14ac:dyDescent="0.25">
      <c r="B405" s="95"/>
      <c r="C405" s="95"/>
      <c r="D405" s="95"/>
      <c r="E405" s="95"/>
      <c r="F405" s="506"/>
      <c r="G405" s="101"/>
      <c r="H405" s="101"/>
      <c r="I405" s="101"/>
      <c r="J405" s="101"/>
      <c r="K405" s="101"/>
      <c r="L405" s="101"/>
      <c r="M405" s="101"/>
      <c r="N405" s="101"/>
    </row>
    <row r="406" spans="2:14" x14ac:dyDescent="0.25">
      <c r="B406" s="95"/>
      <c r="C406" s="95"/>
      <c r="D406" s="95"/>
      <c r="E406" s="95"/>
      <c r="F406" s="506"/>
      <c r="G406" s="101"/>
      <c r="H406" s="101"/>
      <c r="I406" s="101"/>
      <c r="J406" s="101"/>
      <c r="K406" s="101"/>
      <c r="L406" s="101"/>
      <c r="M406" s="101"/>
      <c r="N406" s="101"/>
    </row>
    <row r="407" spans="2:14" x14ac:dyDescent="0.25">
      <c r="B407" s="95"/>
      <c r="C407" s="95"/>
      <c r="D407" s="95"/>
      <c r="E407" s="95"/>
      <c r="F407" s="506"/>
      <c r="G407" s="101"/>
      <c r="H407" s="101"/>
      <c r="I407" s="101"/>
      <c r="J407" s="101"/>
      <c r="K407" s="101"/>
      <c r="L407" s="101"/>
      <c r="M407" s="101"/>
      <c r="N407" s="101"/>
    </row>
    <row r="408" spans="2:14" x14ac:dyDescent="0.25">
      <c r="B408" s="95"/>
      <c r="C408" s="95"/>
      <c r="D408" s="95"/>
      <c r="E408" s="95"/>
      <c r="F408" s="506"/>
      <c r="G408" s="101"/>
      <c r="H408" s="101"/>
      <c r="I408" s="101"/>
      <c r="J408" s="101"/>
      <c r="K408" s="101"/>
      <c r="L408" s="101"/>
      <c r="M408" s="101"/>
      <c r="N408" s="101"/>
    </row>
    <row r="409" spans="2:14" x14ac:dyDescent="0.25">
      <c r="B409" s="95"/>
      <c r="C409" s="95"/>
      <c r="D409" s="95"/>
      <c r="E409" s="95"/>
      <c r="F409" s="506"/>
      <c r="G409" s="101"/>
      <c r="H409" s="101"/>
      <c r="I409" s="101"/>
      <c r="J409" s="101"/>
      <c r="K409" s="101"/>
      <c r="L409" s="101"/>
      <c r="M409" s="101"/>
      <c r="N409" s="101"/>
    </row>
    <row r="410" spans="2:14" x14ac:dyDescent="0.25">
      <c r="B410" s="95"/>
      <c r="C410" s="95"/>
      <c r="D410" s="95"/>
      <c r="E410" s="95"/>
      <c r="F410" s="506"/>
      <c r="G410" s="101"/>
      <c r="H410" s="101"/>
      <c r="I410" s="101"/>
      <c r="J410" s="101"/>
      <c r="K410" s="101"/>
      <c r="L410" s="101"/>
      <c r="M410" s="101"/>
      <c r="N410" s="101"/>
    </row>
    <row r="411" spans="2:14" x14ac:dyDescent="0.25">
      <c r="B411" s="95"/>
      <c r="C411" s="95"/>
      <c r="D411" s="95"/>
      <c r="E411" s="95"/>
      <c r="F411" s="506"/>
      <c r="G411" s="101"/>
      <c r="H411" s="101"/>
      <c r="I411" s="101"/>
      <c r="J411" s="101"/>
      <c r="K411" s="101"/>
      <c r="L411" s="101"/>
      <c r="M411" s="101"/>
      <c r="N411" s="101"/>
    </row>
    <row r="412" spans="2:14" x14ac:dyDescent="0.25">
      <c r="B412" s="95"/>
      <c r="C412" s="95"/>
      <c r="D412" s="95"/>
      <c r="E412" s="95"/>
      <c r="F412" s="506"/>
      <c r="G412" s="101"/>
      <c r="H412" s="101"/>
      <c r="I412" s="101"/>
      <c r="J412" s="101"/>
      <c r="K412" s="101"/>
      <c r="L412" s="101"/>
      <c r="M412" s="101"/>
      <c r="N412" s="101"/>
    </row>
    <row r="413" spans="2:14" x14ac:dyDescent="0.25">
      <c r="B413" s="95"/>
      <c r="C413" s="95"/>
      <c r="D413" s="95"/>
      <c r="E413" s="95"/>
      <c r="F413" s="506"/>
      <c r="G413" s="101"/>
      <c r="H413" s="101"/>
      <c r="I413" s="101"/>
      <c r="J413" s="101"/>
      <c r="K413" s="101"/>
      <c r="L413" s="101"/>
      <c r="M413" s="101"/>
      <c r="N413" s="101"/>
    </row>
    <row r="414" spans="2:14" x14ac:dyDescent="0.25">
      <c r="B414" s="95"/>
      <c r="C414" s="95"/>
      <c r="D414" s="95"/>
      <c r="E414" s="95"/>
      <c r="F414" s="506"/>
      <c r="G414" s="101"/>
      <c r="H414" s="101"/>
      <c r="I414" s="101"/>
      <c r="J414" s="101"/>
      <c r="K414" s="101"/>
      <c r="L414" s="101"/>
      <c r="M414" s="101"/>
      <c r="N414" s="101"/>
    </row>
    <row r="415" spans="2:14" x14ac:dyDescent="0.25">
      <c r="B415" s="95"/>
      <c r="C415" s="95"/>
      <c r="D415" s="95"/>
      <c r="E415" s="95"/>
      <c r="F415" s="506"/>
      <c r="G415" s="101"/>
      <c r="H415" s="101"/>
      <c r="I415" s="101"/>
      <c r="J415" s="101"/>
      <c r="K415" s="101"/>
      <c r="L415" s="101"/>
      <c r="M415" s="101"/>
      <c r="N415" s="101"/>
    </row>
    <row r="416" spans="2:14" x14ac:dyDescent="0.25">
      <c r="B416" s="95"/>
      <c r="C416" s="95"/>
      <c r="D416" s="95"/>
      <c r="E416" s="95"/>
      <c r="F416" s="506"/>
      <c r="G416" s="101"/>
      <c r="H416" s="101"/>
      <c r="I416" s="101"/>
      <c r="J416" s="101"/>
      <c r="K416" s="101"/>
      <c r="L416" s="101"/>
      <c r="M416" s="101"/>
      <c r="N416" s="101"/>
    </row>
    <row r="417" spans="2:14" x14ac:dyDescent="0.25">
      <c r="B417" s="95"/>
      <c r="C417" s="95"/>
      <c r="D417" s="95"/>
      <c r="E417" s="95"/>
      <c r="F417" s="506"/>
      <c r="G417" s="101"/>
      <c r="H417" s="101"/>
      <c r="I417" s="101"/>
      <c r="J417" s="101"/>
      <c r="K417" s="101"/>
      <c r="L417" s="101"/>
      <c r="M417" s="101"/>
      <c r="N417" s="101"/>
    </row>
    <row r="418" spans="2:14" x14ac:dyDescent="0.25">
      <c r="B418" s="95"/>
      <c r="C418" s="95"/>
      <c r="D418" s="95"/>
      <c r="E418" s="95"/>
      <c r="F418" s="506"/>
      <c r="G418" s="101"/>
      <c r="H418" s="101"/>
      <c r="I418" s="101"/>
      <c r="J418" s="101"/>
      <c r="K418" s="101"/>
      <c r="L418" s="101"/>
      <c r="M418" s="101"/>
      <c r="N418" s="101"/>
    </row>
    <row r="419" spans="2:14" x14ac:dyDescent="0.25">
      <c r="B419" s="95"/>
      <c r="C419" s="95"/>
      <c r="D419" s="95"/>
      <c r="E419" s="95"/>
      <c r="F419" s="506"/>
      <c r="G419" s="101"/>
      <c r="H419" s="101"/>
      <c r="I419" s="101"/>
      <c r="J419" s="101"/>
      <c r="K419" s="101"/>
      <c r="L419" s="101"/>
      <c r="M419" s="101"/>
      <c r="N419" s="101"/>
    </row>
    <row r="420" spans="2:14" x14ac:dyDescent="0.25">
      <c r="B420" s="95"/>
      <c r="C420" s="95"/>
      <c r="D420" s="95"/>
      <c r="E420" s="95"/>
      <c r="F420" s="506"/>
      <c r="G420" s="101"/>
      <c r="H420" s="101"/>
      <c r="I420" s="101"/>
      <c r="J420" s="101"/>
      <c r="K420" s="101"/>
      <c r="L420" s="101"/>
      <c r="M420" s="101"/>
      <c r="N420" s="101"/>
    </row>
    <row r="421" spans="2:14" x14ac:dyDescent="0.25">
      <c r="B421" s="95"/>
      <c r="C421" s="95"/>
      <c r="D421" s="95"/>
      <c r="E421" s="95"/>
      <c r="F421" s="506"/>
      <c r="G421" s="101"/>
      <c r="H421" s="101"/>
      <c r="I421" s="101"/>
      <c r="J421" s="101"/>
      <c r="K421" s="101"/>
      <c r="L421" s="101"/>
      <c r="M421" s="101"/>
      <c r="N421" s="101"/>
    </row>
    <row r="422" spans="2:14" x14ac:dyDescent="0.25">
      <c r="B422" s="95"/>
      <c r="C422" s="95"/>
      <c r="D422" s="95"/>
      <c r="E422" s="95"/>
      <c r="F422" s="506"/>
      <c r="G422" s="101"/>
      <c r="H422" s="101"/>
      <c r="I422" s="101"/>
      <c r="J422" s="101"/>
      <c r="K422" s="101"/>
      <c r="L422" s="101"/>
      <c r="M422" s="101"/>
      <c r="N422" s="101"/>
    </row>
    <row r="423" spans="2:14" x14ac:dyDescent="0.25">
      <c r="B423" s="95"/>
      <c r="C423" s="95"/>
      <c r="D423" s="95"/>
      <c r="E423" s="95"/>
      <c r="F423" s="506"/>
      <c r="G423" s="101"/>
      <c r="H423" s="101"/>
      <c r="I423" s="101"/>
      <c r="J423" s="101"/>
      <c r="K423" s="101"/>
      <c r="L423" s="101"/>
      <c r="M423" s="101"/>
      <c r="N423" s="101"/>
    </row>
    <row r="424" spans="2:14" x14ac:dyDescent="0.25">
      <c r="B424" s="95"/>
      <c r="C424" s="95"/>
      <c r="D424" s="95"/>
      <c r="E424" s="95"/>
      <c r="F424" s="506"/>
      <c r="G424" s="101"/>
      <c r="H424" s="101"/>
      <c r="I424" s="101"/>
      <c r="J424" s="101"/>
      <c r="K424" s="101"/>
      <c r="L424" s="101"/>
      <c r="M424" s="101"/>
      <c r="N424" s="101"/>
    </row>
    <row r="425" spans="2:14" x14ac:dyDescent="0.25">
      <c r="B425" s="95"/>
      <c r="C425" s="95"/>
      <c r="D425" s="95"/>
      <c r="E425" s="95"/>
      <c r="F425" s="506"/>
      <c r="G425" s="101"/>
      <c r="H425" s="101"/>
      <c r="I425" s="101"/>
      <c r="J425" s="101"/>
      <c r="K425" s="101"/>
      <c r="L425" s="101"/>
      <c r="M425" s="101"/>
      <c r="N425" s="101"/>
    </row>
    <row r="426" spans="2:14" x14ac:dyDescent="0.25">
      <c r="B426" s="95"/>
      <c r="C426" s="95"/>
      <c r="D426" s="95"/>
      <c r="E426" s="95"/>
      <c r="F426" s="506"/>
      <c r="G426" s="101"/>
      <c r="H426" s="101"/>
      <c r="I426" s="101"/>
      <c r="J426" s="101"/>
      <c r="K426" s="101"/>
      <c r="L426" s="101"/>
      <c r="M426" s="101"/>
      <c r="N426" s="101"/>
    </row>
    <row r="427" spans="2:14" x14ac:dyDescent="0.25">
      <c r="B427" s="95"/>
      <c r="C427" s="95"/>
      <c r="D427" s="95"/>
      <c r="E427" s="95"/>
      <c r="F427" s="506"/>
      <c r="G427" s="101"/>
      <c r="H427" s="101"/>
      <c r="I427" s="101"/>
      <c r="J427" s="101"/>
      <c r="K427" s="101"/>
      <c r="L427" s="101"/>
      <c r="M427" s="101"/>
      <c r="N427" s="101"/>
    </row>
    <row r="428" spans="2:14" x14ac:dyDescent="0.25">
      <c r="B428" s="95"/>
      <c r="C428" s="95"/>
      <c r="D428" s="95"/>
      <c r="E428" s="95"/>
      <c r="F428" s="506"/>
      <c r="G428" s="101"/>
      <c r="H428" s="101"/>
      <c r="I428" s="101"/>
      <c r="J428" s="101"/>
      <c r="K428" s="101"/>
      <c r="L428" s="101"/>
      <c r="M428" s="101"/>
      <c r="N428" s="101"/>
    </row>
    <row r="429" spans="2:14" x14ac:dyDescent="0.25">
      <c r="B429" s="95"/>
      <c r="C429" s="95"/>
      <c r="D429" s="95"/>
      <c r="E429" s="95"/>
      <c r="F429" s="506"/>
      <c r="G429" s="101"/>
      <c r="H429" s="101"/>
      <c r="I429" s="101"/>
      <c r="J429" s="101"/>
      <c r="K429" s="101"/>
      <c r="L429" s="101"/>
      <c r="M429" s="101"/>
      <c r="N429" s="101"/>
    </row>
    <row r="430" spans="2:14" x14ac:dyDescent="0.25">
      <c r="B430" s="95"/>
      <c r="C430" s="95"/>
      <c r="D430" s="95"/>
      <c r="E430" s="95"/>
      <c r="F430" s="506"/>
      <c r="G430" s="101"/>
      <c r="H430" s="101"/>
      <c r="I430" s="101"/>
      <c r="J430" s="101"/>
      <c r="K430" s="101"/>
      <c r="L430" s="101"/>
      <c r="M430" s="101"/>
      <c r="N430" s="101"/>
    </row>
    <row r="431" spans="2:14" x14ac:dyDescent="0.25">
      <c r="B431" s="95"/>
      <c r="C431" s="95"/>
      <c r="D431" s="95"/>
      <c r="E431" s="95"/>
      <c r="F431" s="506"/>
      <c r="G431" s="101"/>
      <c r="H431" s="101"/>
      <c r="I431" s="101"/>
      <c r="J431" s="101"/>
      <c r="K431" s="101"/>
      <c r="L431" s="101"/>
      <c r="M431" s="101"/>
      <c r="N431" s="101"/>
    </row>
    <row r="432" spans="2:14" x14ac:dyDescent="0.25">
      <c r="B432" s="95"/>
      <c r="C432" s="95"/>
      <c r="D432" s="95"/>
      <c r="E432" s="95"/>
      <c r="F432" s="506"/>
      <c r="G432" s="101"/>
      <c r="H432" s="101"/>
      <c r="I432" s="101"/>
      <c r="J432" s="101"/>
      <c r="K432" s="101"/>
      <c r="L432" s="101"/>
      <c r="M432" s="101"/>
      <c r="N432" s="101"/>
    </row>
    <row r="433" spans="2:14" x14ac:dyDescent="0.25">
      <c r="B433" s="95"/>
      <c r="C433" s="95"/>
      <c r="D433" s="95"/>
      <c r="E433" s="95"/>
      <c r="F433" s="506"/>
      <c r="G433" s="101"/>
      <c r="H433" s="101"/>
      <c r="I433" s="101"/>
      <c r="J433" s="101"/>
      <c r="K433" s="101"/>
      <c r="L433" s="101"/>
      <c r="M433" s="101"/>
      <c r="N433" s="101"/>
    </row>
    <row r="434" spans="2:14" x14ac:dyDescent="0.25">
      <c r="B434" s="95"/>
      <c r="C434" s="95"/>
      <c r="D434" s="95"/>
      <c r="E434" s="95"/>
      <c r="F434" s="506"/>
      <c r="G434" s="101"/>
      <c r="H434" s="101"/>
      <c r="I434" s="101"/>
      <c r="J434" s="101"/>
      <c r="K434" s="101"/>
      <c r="L434" s="101"/>
      <c r="M434" s="101"/>
      <c r="N434" s="101"/>
    </row>
    <row r="435" spans="2:14" x14ac:dyDescent="0.25">
      <c r="B435" s="95"/>
      <c r="C435" s="95"/>
      <c r="D435" s="95"/>
      <c r="E435" s="95"/>
      <c r="F435" s="506"/>
      <c r="G435" s="101"/>
      <c r="H435" s="101"/>
      <c r="I435" s="101"/>
      <c r="J435" s="101"/>
      <c r="K435" s="101"/>
      <c r="L435" s="101"/>
      <c r="M435" s="101"/>
      <c r="N435" s="101"/>
    </row>
    <row r="436" spans="2:14" x14ac:dyDescent="0.25">
      <c r="B436" s="95"/>
      <c r="C436" s="95"/>
      <c r="D436" s="95"/>
      <c r="E436" s="95"/>
      <c r="F436" s="506"/>
      <c r="G436" s="101"/>
      <c r="H436" s="101"/>
      <c r="I436" s="101"/>
      <c r="J436" s="101"/>
      <c r="K436" s="101"/>
      <c r="L436" s="101"/>
      <c r="M436" s="101"/>
      <c r="N436" s="101"/>
    </row>
    <row r="437" spans="2:14" x14ac:dyDescent="0.25">
      <c r="B437" s="95"/>
      <c r="C437" s="95"/>
      <c r="D437" s="95"/>
      <c r="E437" s="95"/>
      <c r="F437" s="506"/>
      <c r="G437" s="101"/>
      <c r="H437" s="101"/>
      <c r="I437" s="101"/>
      <c r="J437" s="101"/>
      <c r="K437" s="101"/>
      <c r="L437" s="101"/>
      <c r="M437" s="101"/>
      <c r="N437" s="101"/>
    </row>
    <row r="438" spans="2:14" x14ac:dyDescent="0.25">
      <c r="B438" s="95"/>
      <c r="C438" s="95"/>
      <c r="D438" s="95"/>
      <c r="E438" s="95"/>
      <c r="F438" s="506"/>
      <c r="G438" s="101"/>
      <c r="H438" s="101"/>
      <c r="I438" s="101"/>
      <c r="J438" s="101"/>
      <c r="K438" s="101"/>
      <c r="L438" s="101"/>
      <c r="M438" s="101"/>
      <c r="N438" s="101"/>
    </row>
    <row r="439" spans="2:14" x14ac:dyDescent="0.25">
      <c r="B439" s="95"/>
      <c r="C439" s="95"/>
      <c r="D439" s="95"/>
      <c r="E439" s="95"/>
      <c r="F439" s="506"/>
      <c r="G439" s="101"/>
      <c r="H439" s="101"/>
      <c r="I439" s="101"/>
      <c r="J439" s="101"/>
      <c r="K439" s="101"/>
      <c r="L439" s="101"/>
      <c r="M439" s="101"/>
      <c r="N439" s="101"/>
    </row>
    <row r="440" spans="2:14" x14ac:dyDescent="0.25">
      <c r="B440" s="95"/>
      <c r="C440" s="95"/>
      <c r="D440" s="95"/>
      <c r="E440" s="95"/>
      <c r="F440" s="506"/>
      <c r="G440" s="101"/>
      <c r="H440" s="101"/>
      <c r="I440" s="101"/>
      <c r="J440" s="101"/>
      <c r="K440" s="101"/>
      <c r="L440" s="101"/>
      <c r="M440" s="101"/>
      <c r="N440" s="101"/>
    </row>
    <row r="441" spans="2:14" x14ac:dyDescent="0.25">
      <c r="B441" s="95"/>
      <c r="C441" s="95"/>
      <c r="D441" s="95"/>
      <c r="E441" s="95"/>
      <c r="F441" s="506"/>
      <c r="G441" s="101"/>
      <c r="H441" s="101"/>
      <c r="I441" s="101"/>
      <c r="J441" s="101"/>
      <c r="K441" s="101"/>
      <c r="L441" s="101"/>
      <c r="M441" s="101"/>
      <c r="N441" s="101"/>
    </row>
    <row r="442" spans="2:14" x14ac:dyDescent="0.25">
      <c r="B442" s="95"/>
      <c r="C442" s="95"/>
      <c r="D442" s="95"/>
      <c r="E442" s="95"/>
      <c r="F442" s="506"/>
      <c r="G442" s="101"/>
      <c r="H442" s="101"/>
      <c r="I442" s="101"/>
      <c r="J442" s="101"/>
      <c r="K442" s="101"/>
      <c r="L442" s="101"/>
      <c r="M442" s="101"/>
      <c r="N442" s="101"/>
    </row>
    <row r="443" spans="2:14" x14ac:dyDescent="0.25">
      <c r="B443" s="95"/>
      <c r="C443" s="95"/>
      <c r="D443" s="95"/>
      <c r="E443" s="95"/>
      <c r="F443" s="506"/>
      <c r="G443" s="101"/>
      <c r="H443" s="101"/>
      <c r="I443" s="101"/>
      <c r="J443" s="101"/>
      <c r="K443" s="101"/>
      <c r="L443" s="101"/>
      <c r="M443" s="101"/>
      <c r="N443" s="101"/>
    </row>
    <row r="444" spans="2:14" x14ac:dyDescent="0.25">
      <c r="B444" s="95"/>
      <c r="C444" s="95"/>
      <c r="D444" s="95"/>
      <c r="E444" s="95"/>
      <c r="F444" s="506"/>
      <c r="G444" s="101"/>
      <c r="H444" s="101"/>
      <c r="I444" s="101"/>
      <c r="J444" s="101"/>
      <c r="K444" s="101"/>
      <c r="L444" s="101"/>
      <c r="M444" s="101"/>
      <c r="N444" s="101"/>
    </row>
    <row r="445" spans="2:14" x14ac:dyDescent="0.25">
      <c r="B445" s="95"/>
      <c r="C445" s="95"/>
      <c r="D445" s="95"/>
      <c r="E445" s="95"/>
      <c r="F445" s="506"/>
      <c r="G445" s="101"/>
      <c r="H445" s="101"/>
      <c r="I445" s="101"/>
      <c r="J445" s="101"/>
      <c r="K445" s="101"/>
      <c r="L445" s="101"/>
      <c r="M445" s="101"/>
      <c r="N445" s="101"/>
    </row>
    <row r="446" spans="2:14" x14ac:dyDescent="0.25">
      <c r="B446" s="95"/>
      <c r="C446" s="95"/>
      <c r="D446" s="95"/>
      <c r="E446" s="95"/>
      <c r="F446" s="506"/>
      <c r="G446" s="101"/>
      <c r="H446" s="101"/>
      <c r="I446" s="101"/>
      <c r="J446" s="101"/>
      <c r="K446" s="101"/>
      <c r="L446" s="101"/>
      <c r="M446" s="101"/>
      <c r="N446" s="101"/>
    </row>
    <row r="447" spans="2:14" x14ac:dyDescent="0.25">
      <c r="B447" s="95"/>
      <c r="C447" s="95"/>
      <c r="D447" s="95"/>
      <c r="E447" s="95"/>
      <c r="F447" s="506"/>
      <c r="G447" s="101"/>
      <c r="H447" s="101"/>
      <c r="I447" s="101"/>
      <c r="J447" s="101"/>
      <c r="K447" s="101"/>
      <c r="L447" s="101"/>
      <c r="M447" s="101"/>
      <c r="N447" s="101"/>
    </row>
    <row r="448" spans="2:14" x14ac:dyDescent="0.25">
      <c r="B448" s="95"/>
      <c r="C448" s="95"/>
      <c r="D448" s="95"/>
      <c r="E448" s="95"/>
      <c r="F448" s="506"/>
      <c r="G448" s="101"/>
      <c r="H448" s="101"/>
      <c r="I448" s="101"/>
      <c r="J448" s="101"/>
      <c r="K448" s="101"/>
      <c r="L448" s="101"/>
      <c r="M448" s="101"/>
      <c r="N448" s="101"/>
    </row>
    <row r="449" spans="2:14" x14ac:dyDescent="0.25">
      <c r="B449" s="95"/>
      <c r="C449" s="95"/>
      <c r="D449" s="95"/>
      <c r="E449" s="95"/>
      <c r="F449" s="506"/>
      <c r="G449" s="101"/>
      <c r="H449" s="101"/>
      <c r="I449" s="101"/>
      <c r="J449" s="101"/>
      <c r="K449" s="101"/>
      <c r="L449" s="101"/>
      <c r="M449" s="101"/>
      <c r="N449" s="101"/>
    </row>
    <row r="450" spans="2:14" x14ac:dyDescent="0.25">
      <c r="B450" s="95"/>
      <c r="C450" s="95"/>
      <c r="D450" s="95"/>
      <c r="E450" s="95"/>
      <c r="F450" s="506"/>
      <c r="G450" s="101"/>
      <c r="H450" s="101"/>
      <c r="I450" s="101"/>
      <c r="J450" s="101"/>
      <c r="K450" s="101"/>
      <c r="L450" s="101"/>
      <c r="M450" s="101"/>
      <c r="N450" s="101"/>
    </row>
    <row r="451" spans="2:14" x14ac:dyDescent="0.25">
      <c r="B451" s="95"/>
      <c r="C451" s="95"/>
      <c r="D451" s="95"/>
      <c r="E451" s="95"/>
      <c r="F451" s="506"/>
      <c r="G451" s="101"/>
      <c r="H451" s="101"/>
      <c r="I451" s="101"/>
      <c r="J451" s="101"/>
      <c r="K451" s="101"/>
      <c r="L451" s="101"/>
      <c r="M451" s="101"/>
      <c r="N451" s="101"/>
    </row>
    <row r="452" spans="2:14" x14ac:dyDescent="0.25">
      <c r="B452" s="95"/>
      <c r="C452" s="95"/>
      <c r="D452" s="95"/>
      <c r="E452" s="95"/>
      <c r="F452" s="506"/>
      <c r="G452" s="101"/>
      <c r="H452" s="101"/>
      <c r="I452" s="101"/>
      <c r="J452" s="101"/>
      <c r="K452" s="101"/>
      <c r="L452" s="101"/>
      <c r="M452" s="101"/>
      <c r="N452" s="101"/>
    </row>
    <row r="453" spans="2:14" x14ac:dyDescent="0.25">
      <c r="B453" s="95"/>
      <c r="C453" s="95"/>
      <c r="D453" s="95"/>
      <c r="E453" s="95"/>
      <c r="F453" s="506"/>
      <c r="G453" s="101"/>
      <c r="H453" s="101"/>
      <c r="I453" s="101"/>
      <c r="J453" s="101"/>
      <c r="K453" s="101"/>
      <c r="L453" s="101"/>
      <c r="M453" s="101"/>
      <c r="N453" s="101"/>
    </row>
    <row r="454" spans="2:14" x14ac:dyDescent="0.25">
      <c r="B454" s="95"/>
      <c r="C454" s="95"/>
      <c r="D454" s="95"/>
      <c r="E454" s="95"/>
      <c r="F454" s="506"/>
      <c r="G454" s="101"/>
      <c r="H454" s="101"/>
      <c r="I454" s="101"/>
      <c r="J454" s="101"/>
      <c r="K454" s="101"/>
      <c r="L454" s="101"/>
      <c r="M454" s="101"/>
      <c r="N454" s="101"/>
    </row>
    <row r="455" spans="2:14" x14ac:dyDescent="0.25">
      <c r="B455" s="95"/>
      <c r="C455" s="95"/>
      <c r="D455" s="95"/>
      <c r="E455" s="95"/>
      <c r="F455" s="506"/>
      <c r="G455" s="101"/>
      <c r="H455" s="101"/>
      <c r="I455" s="101"/>
      <c r="J455" s="101"/>
      <c r="K455" s="101"/>
      <c r="L455" s="101"/>
      <c r="M455" s="101"/>
      <c r="N455" s="101"/>
    </row>
    <row r="456" spans="2:14" x14ac:dyDescent="0.25">
      <c r="B456" s="95"/>
      <c r="C456" s="95"/>
      <c r="D456" s="95"/>
      <c r="E456" s="95"/>
      <c r="F456" s="506"/>
      <c r="G456" s="101"/>
      <c r="H456" s="101"/>
      <c r="I456" s="101"/>
      <c r="J456" s="101"/>
      <c r="K456" s="101"/>
      <c r="L456" s="101"/>
      <c r="M456" s="101"/>
      <c r="N456" s="101"/>
    </row>
    <row r="457" spans="2:14" x14ac:dyDescent="0.25">
      <c r="B457" s="95"/>
      <c r="C457" s="95"/>
      <c r="D457" s="95"/>
      <c r="E457" s="95"/>
      <c r="F457" s="506"/>
      <c r="G457" s="101"/>
      <c r="H457" s="101"/>
      <c r="I457" s="101"/>
      <c r="J457" s="101"/>
      <c r="K457" s="101"/>
      <c r="L457" s="101"/>
      <c r="M457" s="101"/>
      <c r="N457" s="101"/>
    </row>
    <row r="458" spans="2:14" x14ac:dyDescent="0.25">
      <c r="B458" s="95"/>
      <c r="C458" s="95"/>
      <c r="D458" s="95"/>
      <c r="E458" s="95"/>
      <c r="F458" s="506"/>
      <c r="G458" s="101"/>
      <c r="H458" s="101"/>
      <c r="I458" s="101"/>
      <c r="J458" s="101"/>
      <c r="K458" s="101"/>
      <c r="L458" s="101"/>
      <c r="M458" s="101"/>
      <c r="N458" s="101"/>
    </row>
    <row r="459" spans="2:14" x14ac:dyDescent="0.25">
      <c r="B459" s="95"/>
      <c r="C459" s="95"/>
      <c r="D459" s="95"/>
      <c r="E459" s="95"/>
      <c r="F459" s="506"/>
      <c r="G459" s="101"/>
      <c r="H459" s="101"/>
      <c r="I459" s="101"/>
      <c r="J459" s="101"/>
      <c r="K459" s="101"/>
      <c r="L459" s="101"/>
      <c r="M459" s="101"/>
      <c r="N459" s="101"/>
    </row>
    <row r="460" spans="2:14" x14ac:dyDescent="0.25">
      <c r="B460" s="95"/>
      <c r="C460" s="95"/>
      <c r="D460" s="95"/>
      <c r="E460" s="95"/>
      <c r="F460" s="506"/>
      <c r="G460" s="101"/>
      <c r="H460" s="101"/>
      <c r="I460" s="101"/>
      <c r="J460" s="101"/>
      <c r="K460" s="101"/>
      <c r="L460" s="101"/>
      <c r="M460" s="101"/>
      <c r="N460" s="101"/>
    </row>
    <row r="461" spans="2:14" x14ac:dyDescent="0.25">
      <c r="B461" s="95"/>
      <c r="C461" s="95"/>
      <c r="D461" s="95"/>
      <c r="E461" s="95"/>
      <c r="F461" s="506"/>
      <c r="G461" s="101"/>
      <c r="H461" s="101"/>
      <c r="I461" s="101"/>
      <c r="J461" s="101"/>
      <c r="K461" s="101"/>
      <c r="L461" s="101"/>
      <c r="M461" s="101"/>
      <c r="N461" s="101"/>
    </row>
    <row r="462" spans="2:14" x14ac:dyDescent="0.25">
      <c r="B462" s="95"/>
      <c r="C462" s="95"/>
      <c r="D462" s="95"/>
      <c r="E462" s="95"/>
      <c r="F462" s="506"/>
      <c r="G462" s="101"/>
      <c r="H462" s="101"/>
      <c r="I462" s="101"/>
      <c r="J462" s="101"/>
      <c r="K462" s="101"/>
      <c r="L462" s="101"/>
      <c r="M462" s="101"/>
      <c r="N462" s="101"/>
    </row>
    <row r="463" spans="2:14" x14ac:dyDescent="0.25">
      <c r="B463" s="95"/>
      <c r="C463" s="95"/>
      <c r="D463" s="95"/>
      <c r="E463" s="95"/>
      <c r="F463" s="506"/>
      <c r="G463" s="101"/>
      <c r="H463" s="101"/>
      <c r="I463" s="101"/>
      <c r="J463" s="101"/>
      <c r="K463" s="101"/>
      <c r="L463" s="101"/>
      <c r="M463" s="101"/>
      <c r="N463" s="101"/>
    </row>
    <row r="464" spans="2:14" x14ac:dyDescent="0.25">
      <c r="B464" s="95"/>
      <c r="C464" s="95"/>
      <c r="D464" s="95"/>
      <c r="E464" s="95"/>
      <c r="F464" s="506"/>
      <c r="G464" s="101"/>
      <c r="H464" s="101"/>
      <c r="I464" s="101"/>
      <c r="J464" s="101"/>
      <c r="K464" s="101"/>
      <c r="L464" s="101"/>
      <c r="M464" s="101"/>
      <c r="N464" s="101"/>
    </row>
    <row r="465" spans="2:14" x14ac:dyDescent="0.25">
      <c r="B465" s="95"/>
      <c r="C465" s="95"/>
      <c r="D465" s="95"/>
      <c r="E465" s="95"/>
      <c r="F465" s="506"/>
      <c r="G465" s="101"/>
      <c r="H465" s="101"/>
      <c r="I465" s="101"/>
      <c r="J465" s="101"/>
      <c r="K465" s="101"/>
      <c r="L465" s="101"/>
      <c r="M465" s="101"/>
      <c r="N465" s="101"/>
    </row>
    <row r="466" spans="2:14" x14ac:dyDescent="0.25">
      <c r="B466" s="95"/>
      <c r="C466" s="95"/>
      <c r="D466" s="95"/>
      <c r="E466" s="95"/>
      <c r="F466" s="506"/>
      <c r="G466" s="101"/>
      <c r="H466" s="101"/>
      <c r="I466" s="101"/>
      <c r="J466" s="101"/>
      <c r="K466" s="101"/>
      <c r="L466" s="101"/>
      <c r="M466" s="101"/>
      <c r="N466" s="101"/>
    </row>
    <row r="467" spans="2:14" x14ac:dyDescent="0.25">
      <c r="B467" s="95"/>
      <c r="C467" s="95"/>
      <c r="D467" s="95"/>
      <c r="E467" s="95"/>
      <c r="F467" s="506"/>
      <c r="G467" s="101"/>
      <c r="H467" s="101"/>
      <c r="I467" s="101"/>
      <c r="J467" s="101"/>
      <c r="K467" s="101"/>
      <c r="L467" s="101"/>
      <c r="M467" s="101"/>
      <c r="N467" s="101"/>
    </row>
    <row r="468" spans="2:14" x14ac:dyDescent="0.25">
      <c r="B468" s="95"/>
      <c r="C468" s="95"/>
      <c r="D468" s="95"/>
      <c r="E468" s="95"/>
      <c r="F468" s="506"/>
      <c r="G468" s="101"/>
      <c r="H468" s="101"/>
      <c r="I468" s="101"/>
      <c r="J468" s="101"/>
      <c r="K468" s="101"/>
      <c r="L468" s="101"/>
      <c r="M468" s="101"/>
      <c r="N468" s="101"/>
    </row>
    <row r="469" spans="2:14" x14ac:dyDescent="0.25">
      <c r="B469" s="95"/>
      <c r="C469" s="95"/>
      <c r="D469" s="95"/>
      <c r="E469" s="95"/>
      <c r="F469" s="506"/>
      <c r="G469" s="101"/>
      <c r="H469" s="101"/>
      <c r="I469" s="101"/>
      <c r="J469" s="101"/>
      <c r="K469" s="101"/>
      <c r="L469" s="101"/>
      <c r="M469" s="101"/>
      <c r="N469" s="101"/>
    </row>
    <row r="470" spans="2:14" x14ac:dyDescent="0.25">
      <c r="B470" s="95"/>
      <c r="C470" s="95"/>
      <c r="D470" s="95"/>
      <c r="E470" s="95"/>
      <c r="F470" s="506"/>
      <c r="G470" s="101"/>
      <c r="H470" s="101"/>
      <c r="I470" s="101"/>
      <c r="J470" s="101"/>
      <c r="K470" s="101"/>
      <c r="L470" s="101"/>
      <c r="M470" s="101"/>
      <c r="N470" s="101"/>
    </row>
    <row r="471" spans="2:14" x14ac:dyDescent="0.25">
      <c r="B471" s="95"/>
      <c r="C471" s="95"/>
      <c r="D471" s="95"/>
      <c r="E471" s="95"/>
      <c r="F471" s="506"/>
      <c r="G471" s="101"/>
      <c r="H471" s="101"/>
      <c r="I471" s="101"/>
      <c r="J471" s="101"/>
      <c r="K471" s="101"/>
      <c r="L471" s="101"/>
      <c r="M471" s="101"/>
      <c r="N471" s="101"/>
    </row>
    <row r="472" spans="2:14" x14ac:dyDescent="0.25">
      <c r="B472" s="95"/>
      <c r="C472" s="95"/>
      <c r="D472" s="95"/>
      <c r="E472" s="95"/>
      <c r="F472" s="506"/>
      <c r="G472" s="101"/>
      <c r="H472" s="101"/>
      <c r="I472" s="101"/>
      <c r="J472" s="101"/>
      <c r="K472" s="101"/>
      <c r="L472" s="101"/>
      <c r="M472" s="101"/>
      <c r="N472" s="101"/>
    </row>
    <row r="473" spans="2:14" x14ac:dyDescent="0.25">
      <c r="B473" s="95"/>
      <c r="C473" s="95"/>
      <c r="D473" s="95"/>
      <c r="E473" s="95"/>
      <c r="F473" s="506"/>
      <c r="G473" s="101"/>
      <c r="H473" s="101"/>
      <c r="I473" s="101"/>
      <c r="J473" s="101"/>
      <c r="K473" s="101"/>
      <c r="L473" s="101"/>
      <c r="M473" s="101"/>
      <c r="N473" s="101"/>
    </row>
    <row r="474" spans="2:14" x14ac:dyDescent="0.25">
      <c r="B474" s="95"/>
      <c r="C474" s="95"/>
      <c r="D474" s="95"/>
      <c r="E474" s="95"/>
      <c r="F474" s="506"/>
      <c r="G474" s="101"/>
      <c r="H474" s="101"/>
      <c r="I474" s="101"/>
      <c r="J474" s="101"/>
      <c r="K474" s="101"/>
      <c r="L474" s="101"/>
      <c r="M474" s="101"/>
      <c r="N474" s="101"/>
    </row>
    <row r="475" spans="2:14" x14ac:dyDescent="0.25">
      <c r="B475" s="95"/>
      <c r="C475" s="95"/>
      <c r="D475" s="95"/>
      <c r="E475" s="95"/>
      <c r="F475" s="506"/>
      <c r="G475" s="101"/>
      <c r="H475" s="101"/>
      <c r="I475" s="101"/>
      <c r="J475" s="101"/>
      <c r="K475" s="101"/>
      <c r="L475" s="101"/>
      <c r="M475" s="101"/>
      <c r="N475" s="101"/>
    </row>
    <row r="476" spans="2:14" x14ac:dyDescent="0.25">
      <c r="B476" s="95"/>
      <c r="C476" s="95"/>
      <c r="D476" s="95"/>
      <c r="E476" s="95"/>
      <c r="F476" s="506"/>
      <c r="G476" s="101"/>
      <c r="H476" s="101"/>
      <c r="I476" s="101"/>
      <c r="J476" s="101"/>
      <c r="K476" s="101"/>
      <c r="L476" s="101"/>
      <c r="M476" s="101"/>
      <c r="N476" s="101"/>
    </row>
    <row r="477" spans="2:14" x14ac:dyDescent="0.25">
      <c r="B477" s="95"/>
      <c r="C477" s="95"/>
      <c r="D477" s="95"/>
      <c r="E477" s="95"/>
      <c r="F477" s="506"/>
      <c r="G477" s="101"/>
      <c r="H477" s="101"/>
      <c r="I477" s="101"/>
      <c r="J477" s="101"/>
      <c r="K477" s="101"/>
      <c r="L477" s="101"/>
      <c r="M477" s="101"/>
      <c r="N477" s="101"/>
    </row>
    <row r="478" spans="2:14" x14ac:dyDescent="0.25">
      <c r="B478" s="95"/>
      <c r="C478" s="95"/>
      <c r="D478" s="95"/>
      <c r="E478" s="95"/>
      <c r="F478" s="506"/>
      <c r="G478" s="101"/>
      <c r="H478" s="101"/>
      <c r="I478" s="101"/>
      <c r="J478" s="101"/>
      <c r="K478" s="101"/>
      <c r="L478" s="101"/>
      <c r="M478" s="101"/>
      <c r="N478" s="101"/>
    </row>
    <row r="479" spans="2:14" x14ac:dyDescent="0.25">
      <c r="B479" s="95"/>
      <c r="C479" s="95"/>
      <c r="D479" s="95"/>
      <c r="E479" s="95"/>
      <c r="F479" s="506"/>
      <c r="G479" s="101"/>
      <c r="H479" s="101"/>
      <c r="I479" s="101"/>
      <c r="J479" s="101"/>
      <c r="K479" s="101"/>
      <c r="L479" s="101"/>
      <c r="M479" s="101"/>
      <c r="N479" s="101"/>
    </row>
    <row r="480" spans="2:14" x14ac:dyDescent="0.25">
      <c r="B480" s="95"/>
      <c r="C480" s="95"/>
      <c r="D480" s="95"/>
      <c r="E480" s="95"/>
      <c r="F480" s="506"/>
      <c r="G480" s="101"/>
      <c r="H480" s="101"/>
      <c r="I480" s="101"/>
      <c r="J480" s="101"/>
      <c r="K480" s="101"/>
      <c r="L480" s="101"/>
      <c r="M480" s="101"/>
      <c r="N480" s="101"/>
    </row>
    <row r="481" spans="2:14" x14ac:dyDescent="0.25">
      <c r="B481" s="95"/>
      <c r="C481" s="95"/>
      <c r="D481" s="95"/>
      <c r="E481" s="95"/>
      <c r="F481" s="506"/>
      <c r="G481" s="101"/>
      <c r="H481" s="101"/>
      <c r="I481" s="101"/>
      <c r="J481" s="101"/>
      <c r="K481" s="101"/>
      <c r="L481" s="101"/>
      <c r="M481" s="101"/>
      <c r="N481" s="101"/>
    </row>
    <row r="482" spans="2:14" x14ac:dyDescent="0.25">
      <c r="B482" s="95"/>
      <c r="C482" s="95"/>
      <c r="D482" s="95"/>
      <c r="E482" s="95"/>
      <c r="F482" s="506"/>
      <c r="G482" s="101"/>
      <c r="H482" s="101"/>
      <c r="I482" s="101"/>
      <c r="J482" s="101"/>
      <c r="K482" s="101"/>
      <c r="L482" s="101"/>
      <c r="M482" s="101"/>
      <c r="N482" s="101"/>
    </row>
    <row r="483" spans="2:14" x14ac:dyDescent="0.25">
      <c r="B483" s="95"/>
      <c r="C483" s="95"/>
      <c r="D483" s="95"/>
      <c r="E483" s="95"/>
      <c r="F483" s="506"/>
      <c r="G483" s="101"/>
      <c r="H483" s="101"/>
      <c r="I483" s="101"/>
      <c r="J483" s="101"/>
      <c r="K483" s="101"/>
      <c r="L483" s="101"/>
      <c r="M483" s="101"/>
      <c r="N483" s="101"/>
    </row>
    <row r="484" spans="2:14" x14ac:dyDescent="0.25">
      <c r="B484" s="95"/>
      <c r="C484" s="95"/>
      <c r="D484" s="95"/>
      <c r="E484" s="95"/>
      <c r="F484" s="506"/>
      <c r="G484" s="101"/>
      <c r="H484" s="101"/>
      <c r="I484" s="101"/>
      <c r="J484" s="101"/>
      <c r="K484" s="101"/>
      <c r="L484" s="101"/>
      <c r="M484" s="101"/>
      <c r="N484" s="101"/>
    </row>
    <row r="485" spans="2:14" x14ac:dyDescent="0.25">
      <c r="B485" s="95"/>
      <c r="C485" s="95"/>
      <c r="D485" s="95"/>
      <c r="E485" s="95"/>
      <c r="F485" s="506"/>
      <c r="G485" s="101"/>
      <c r="H485" s="101"/>
      <c r="I485" s="101"/>
      <c r="J485" s="101"/>
      <c r="K485" s="101"/>
      <c r="L485" s="101"/>
      <c r="M485" s="101"/>
      <c r="N485" s="101"/>
    </row>
    <row r="486" spans="2:14" x14ac:dyDescent="0.25">
      <c r="B486" s="95"/>
      <c r="C486" s="95"/>
      <c r="D486" s="95"/>
      <c r="E486" s="95"/>
      <c r="F486" s="506"/>
      <c r="G486" s="101"/>
      <c r="H486" s="101"/>
      <c r="I486" s="101"/>
      <c r="J486" s="101"/>
      <c r="K486" s="101"/>
      <c r="L486" s="101"/>
      <c r="M486" s="101"/>
      <c r="N486" s="101"/>
    </row>
    <row r="487" spans="2:14" x14ac:dyDescent="0.25">
      <c r="B487" s="95"/>
      <c r="C487" s="95"/>
      <c r="D487" s="95"/>
      <c r="E487" s="95"/>
      <c r="F487" s="506"/>
      <c r="G487" s="101"/>
      <c r="H487" s="101"/>
      <c r="I487" s="101"/>
      <c r="J487" s="101"/>
      <c r="K487" s="101"/>
      <c r="L487" s="101"/>
      <c r="M487" s="101"/>
      <c r="N487" s="101"/>
    </row>
    <row r="488" spans="2:14" x14ac:dyDescent="0.25">
      <c r="B488" s="95"/>
      <c r="C488" s="95"/>
      <c r="D488" s="95"/>
      <c r="E488" s="95"/>
      <c r="F488" s="506"/>
      <c r="G488" s="101"/>
      <c r="H488" s="101"/>
      <c r="I488" s="101"/>
      <c r="J488" s="101"/>
      <c r="K488" s="101"/>
      <c r="L488" s="101"/>
      <c r="M488" s="101"/>
      <c r="N488" s="101"/>
    </row>
    <row r="489" spans="2:14" x14ac:dyDescent="0.25">
      <c r="B489" s="95"/>
      <c r="C489" s="95"/>
      <c r="D489" s="95"/>
      <c r="E489" s="95"/>
      <c r="F489" s="506"/>
      <c r="G489" s="101"/>
      <c r="H489" s="101"/>
      <c r="I489" s="101"/>
      <c r="J489" s="101"/>
      <c r="K489" s="101"/>
      <c r="L489" s="101"/>
      <c r="M489" s="101"/>
      <c r="N489" s="101"/>
    </row>
    <row r="490" spans="2:14" x14ac:dyDescent="0.25">
      <c r="B490" s="95"/>
      <c r="C490" s="95"/>
      <c r="D490" s="95"/>
      <c r="E490" s="95"/>
      <c r="F490" s="506"/>
      <c r="G490" s="101"/>
      <c r="H490" s="101"/>
      <c r="I490" s="101"/>
      <c r="J490" s="101"/>
      <c r="K490" s="101"/>
      <c r="L490" s="101"/>
      <c r="M490" s="101"/>
      <c r="N490" s="101"/>
    </row>
    <row r="491" spans="2:14" x14ac:dyDescent="0.25">
      <c r="B491" s="95"/>
      <c r="C491" s="95"/>
      <c r="D491" s="95"/>
      <c r="E491" s="95"/>
      <c r="F491" s="506"/>
      <c r="G491" s="101"/>
      <c r="H491" s="101"/>
      <c r="I491" s="101"/>
      <c r="J491" s="101"/>
      <c r="K491" s="101"/>
      <c r="L491" s="101"/>
      <c r="M491" s="101"/>
      <c r="N491" s="101"/>
    </row>
    <row r="492" spans="2:14" x14ac:dyDescent="0.25">
      <c r="B492" s="95"/>
      <c r="C492" s="95"/>
      <c r="D492" s="95"/>
      <c r="E492" s="95"/>
      <c r="F492" s="506"/>
      <c r="G492" s="101"/>
      <c r="H492" s="101"/>
      <c r="I492" s="101"/>
      <c r="J492" s="101"/>
      <c r="K492" s="101"/>
      <c r="L492" s="101"/>
      <c r="M492" s="101"/>
      <c r="N492" s="101"/>
    </row>
    <row r="493" spans="2:14" x14ac:dyDescent="0.25">
      <c r="B493" s="95"/>
      <c r="C493" s="95"/>
      <c r="D493" s="95"/>
      <c r="E493" s="95"/>
      <c r="F493" s="506"/>
      <c r="G493" s="101"/>
      <c r="H493" s="101"/>
      <c r="I493" s="101"/>
      <c r="J493" s="101"/>
      <c r="K493" s="101"/>
      <c r="L493" s="101"/>
      <c r="M493" s="101"/>
      <c r="N493" s="101"/>
    </row>
    <row r="494" spans="2:14" x14ac:dyDescent="0.25">
      <c r="B494" s="95"/>
      <c r="C494" s="95"/>
      <c r="D494" s="95"/>
      <c r="E494" s="95"/>
      <c r="F494" s="506"/>
      <c r="G494" s="101"/>
      <c r="H494" s="101"/>
      <c r="I494" s="101"/>
      <c r="J494" s="101"/>
      <c r="K494" s="101"/>
      <c r="L494" s="101"/>
      <c r="M494" s="101"/>
      <c r="N494" s="101"/>
    </row>
    <row r="495" spans="2:14" x14ac:dyDescent="0.25">
      <c r="B495" s="95"/>
      <c r="C495" s="95"/>
      <c r="D495" s="95"/>
      <c r="E495" s="95"/>
      <c r="F495" s="506"/>
      <c r="G495" s="101"/>
      <c r="H495" s="101"/>
      <c r="I495" s="101"/>
      <c r="J495" s="101"/>
      <c r="K495" s="101"/>
      <c r="L495" s="101"/>
      <c r="M495" s="101"/>
      <c r="N495" s="101"/>
    </row>
    <row r="496" spans="2:14" x14ac:dyDescent="0.25">
      <c r="B496" s="95"/>
      <c r="C496" s="95"/>
      <c r="D496" s="95"/>
      <c r="E496" s="95"/>
      <c r="F496" s="506"/>
      <c r="G496" s="101"/>
      <c r="H496" s="101"/>
      <c r="I496" s="101"/>
      <c r="J496" s="101"/>
      <c r="K496" s="101"/>
      <c r="L496" s="101"/>
      <c r="M496" s="101"/>
      <c r="N496" s="101"/>
    </row>
    <row r="497" spans="2:14" x14ac:dyDescent="0.25">
      <c r="B497" s="95"/>
      <c r="C497" s="95"/>
      <c r="D497" s="95"/>
      <c r="E497" s="95"/>
      <c r="F497" s="506"/>
      <c r="G497" s="101"/>
      <c r="H497" s="101"/>
      <c r="I497" s="101"/>
      <c r="J497" s="101"/>
      <c r="K497" s="101"/>
      <c r="L497" s="101"/>
      <c r="M497" s="101"/>
      <c r="N497" s="101"/>
    </row>
    <row r="498" spans="2:14" x14ac:dyDescent="0.25">
      <c r="B498" s="95"/>
      <c r="C498" s="95"/>
      <c r="D498" s="95"/>
      <c r="E498" s="95"/>
      <c r="F498" s="506"/>
      <c r="G498" s="101"/>
      <c r="H498" s="101"/>
      <c r="I498" s="101"/>
      <c r="J498" s="101"/>
      <c r="K498" s="101"/>
      <c r="L498" s="101"/>
      <c r="M498" s="101"/>
      <c r="N498" s="101"/>
    </row>
    <row r="499" spans="2:14" x14ac:dyDescent="0.25">
      <c r="B499" s="95"/>
      <c r="C499" s="95"/>
      <c r="D499" s="95"/>
      <c r="E499" s="95"/>
      <c r="F499" s="506"/>
      <c r="G499" s="101"/>
      <c r="H499" s="101"/>
      <c r="I499" s="101"/>
      <c r="J499" s="101"/>
      <c r="K499" s="101"/>
      <c r="L499" s="101"/>
      <c r="M499" s="101"/>
      <c r="N499" s="101"/>
    </row>
    <row r="500" spans="2:14" x14ac:dyDescent="0.25">
      <c r="B500" s="95"/>
      <c r="C500" s="95"/>
      <c r="D500" s="95"/>
      <c r="E500" s="95"/>
      <c r="F500" s="506"/>
      <c r="G500" s="101"/>
      <c r="H500" s="101"/>
      <c r="I500" s="101"/>
      <c r="J500" s="101"/>
      <c r="K500" s="101"/>
      <c r="L500" s="101"/>
      <c r="M500" s="101"/>
      <c r="N500" s="101"/>
    </row>
    <row r="501" spans="2:14" x14ac:dyDescent="0.25">
      <c r="B501" s="95"/>
      <c r="C501" s="95"/>
      <c r="D501" s="95"/>
      <c r="E501" s="95"/>
      <c r="F501" s="506"/>
      <c r="G501" s="101"/>
      <c r="H501" s="101"/>
      <c r="I501" s="101"/>
      <c r="J501" s="101"/>
      <c r="K501" s="101"/>
      <c r="L501" s="101"/>
      <c r="M501" s="101"/>
      <c r="N501" s="101"/>
    </row>
    <row r="502" spans="2:14" x14ac:dyDescent="0.25">
      <c r="B502" s="95"/>
      <c r="C502" s="95"/>
      <c r="D502" s="95"/>
      <c r="E502" s="95"/>
      <c r="F502" s="506"/>
      <c r="G502" s="101"/>
      <c r="H502" s="101"/>
      <c r="I502" s="101"/>
      <c r="J502" s="101"/>
      <c r="K502" s="101"/>
      <c r="L502" s="101"/>
      <c r="M502" s="101"/>
      <c r="N502" s="101"/>
    </row>
    <row r="503" spans="2:14" x14ac:dyDescent="0.25">
      <c r="B503" s="95"/>
      <c r="C503" s="95"/>
      <c r="D503" s="95"/>
      <c r="E503" s="95"/>
      <c r="F503" s="506"/>
      <c r="G503" s="101"/>
      <c r="H503" s="101"/>
      <c r="I503" s="101"/>
      <c r="J503" s="101"/>
      <c r="K503" s="101"/>
      <c r="L503" s="101"/>
      <c r="M503" s="101"/>
      <c r="N503" s="101"/>
    </row>
    <row r="504" spans="2:14" x14ac:dyDescent="0.25">
      <c r="B504" s="95"/>
      <c r="C504" s="95"/>
      <c r="D504" s="95"/>
      <c r="E504" s="95"/>
      <c r="F504" s="506"/>
      <c r="G504" s="101"/>
      <c r="H504" s="101"/>
      <c r="I504" s="101"/>
      <c r="J504" s="101"/>
      <c r="K504" s="101"/>
      <c r="L504" s="101"/>
      <c r="M504" s="101"/>
      <c r="N504" s="101"/>
    </row>
    <row r="505" spans="2:14" x14ac:dyDescent="0.25">
      <c r="B505" s="95"/>
      <c r="C505" s="95"/>
      <c r="D505" s="95"/>
      <c r="E505" s="95"/>
      <c r="F505" s="506"/>
      <c r="G505" s="101"/>
      <c r="H505" s="101"/>
      <c r="I505" s="101"/>
      <c r="J505" s="101"/>
      <c r="K505" s="101"/>
      <c r="L505" s="101"/>
      <c r="M505" s="101"/>
      <c r="N505" s="101"/>
    </row>
    <row r="506" spans="2:14" x14ac:dyDescent="0.25">
      <c r="B506" s="95"/>
      <c r="C506" s="95"/>
      <c r="D506" s="95"/>
      <c r="E506" s="95"/>
      <c r="F506" s="506"/>
      <c r="G506" s="101"/>
      <c r="H506" s="101"/>
      <c r="I506" s="101"/>
      <c r="J506" s="101"/>
      <c r="K506" s="101"/>
      <c r="L506" s="101"/>
      <c r="M506" s="101"/>
      <c r="N506" s="101"/>
    </row>
    <row r="507" spans="2:14" x14ac:dyDescent="0.25">
      <c r="B507" s="95"/>
      <c r="C507" s="95"/>
      <c r="D507" s="95"/>
      <c r="E507" s="95"/>
      <c r="F507" s="506"/>
      <c r="G507" s="101"/>
      <c r="H507" s="101"/>
      <c r="I507" s="101"/>
      <c r="J507" s="101"/>
      <c r="K507" s="101"/>
      <c r="L507" s="101"/>
      <c r="M507" s="101"/>
      <c r="N507" s="101"/>
    </row>
    <row r="508" spans="2:14" x14ac:dyDescent="0.25">
      <c r="B508" s="95"/>
      <c r="C508" s="95"/>
      <c r="D508" s="95"/>
      <c r="E508" s="95"/>
      <c r="F508" s="506"/>
      <c r="G508" s="101"/>
      <c r="H508" s="101"/>
      <c r="I508" s="101"/>
      <c r="J508" s="101"/>
      <c r="K508" s="101"/>
      <c r="L508" s="101"/>
      <c r="M508" s="101"/>
      <c r="N508" s="101"/>
    </row>
    <row r="509" spans="2:14" x14ac:dyDescent="0.25">
      <c r="B509" s="95"/>
      <c r="C509" s="95"/>
      <c r="D509" s="95"/>
      <c r="E509" s="95"/>
      <c r="F509" s="506"/>
      <c r="G509" s="101"/>
      <c r="H509" s="101"/>
      <c r="I509" s="101"/>
      <c r="J509" s="101"/>
      <c r="K509" s="101"/>
      <c r="L509" s="101"/>
      <c r="M509" s="101"/>
      <c r="N509" s="101"/>
    </row>
    <row r="510" spans="2:14" x14ac:dyDescent="0.25">
      <c r="B510" s="95"/>
      <c r="C510" s="95"/>
      <c r="D510" s="95"/>
      <c r="E510" s="95"/>
      <c r="F510" s="506"/>
      <c r="G510" s="101"/>
      <c r="H510" s="101"/>
      <c r="I510" s="101"/>
      <c r="J510" s="101"/>
      <c r="K510" s="101"/>
      <c r="L510" s="101"/>
      <c r="M510" s="101"/>
      <c r="N510" s="101"/>
    </row>
    <row r="511" spans="2:14" x14ac:dyDescent="0.25">
      <c r="B511" s="95"/>
      <c r="C511" s="95"/>
      <c r="D511" s="95"/>
      <c r="E511" s="95"/>
      <c r="F511" s="506"/>
      <c r="G511" s="101"/>
      <c r="H511" s="101"/>
      <c r="I511" s="101"/>
      <c r="J511" s="101"/>
      <c r="K511" s="101"/>
      <c r="L511" s="101"/>
      <c r="M511" s="101"/>
      <c r="N511" s="101"/>
    </row>
    <row r="512" spans="2:14" x14ac:dyDescent="0.25">
      <c r="B512" s="95"/>
      <c r="C512" s="95"/>
      <c r="D512" s="95"/>
      <c r="E512" s="95"/>
      <c r="F512" s="506"/>
      <c r="G512" s="101"/>
      <c r="H512" s="101"/>
      <c r="I512" s="101"/>
      <c r="J512" s="101"/>
      <c r="K512" s="101"/>
      <c r="L512" s="101"/>
      <c r="M512" s="101"/>
      <c r="N512" s="101"/>
    </row>
    <row r="513" spans="2:14" x14ac:dyDescent="0.25">
      <c r="B513" s="95"/>
      <c r="C513" s="95"/>
      <c r="D513" s="95"/>
      <c r="E513" s="95"/>
      <c r="F513" s="506"/>
      <c r="G513" s="101"/>
      <c r="H513" s="101"/>
      <c r="I513" s="101"/>
      <c r="J513" s="101"/>
      <c r="K513" s="101"/>
      <c r="L513" s="101"/>
      <c r="M513" s="101"/>
      <c r="N513" s="101"/>
    </row>
    <row r="514" spans="2:14" x14ac:dyDescent="0.25">
      <c r="B514" s="95"/>
      <c r="C514" s="95"/>
      <c r="D514" s="95"/>
      <c r="E514" s="95"/>
      <c r="F514" s="506"/>
      <c r="G514" s="101"/>
      <c r="H514" s="101"/>
      <c r="I514" s="101"/>
      <c r="J514" s="101"/>
      <c r="K514" s="101"/>
      <c r="L514" s="101"/>
      <c r="M514" s="101"/>
      <c r="N514" s="101"/>
    </row>
    <row r="515" spans="2:14" x14ac:dyDescent="0.25">
      <c r="B515" s="95"/>
      <c r="C515" s="95"/>
      <c r="D515" s="95"/>
      <c r="E515" s="95"/>
      <c r="F515" s="506"/>
      <c r="G515" s="101"/>
      <c r="H515" s="101"/>
      <c r="I515" s="101"/>
      <c r="J515" s="101"/>
      <c r="K515" s="101"/>
      <c r="L515" s="101"/>
      <c r="M515" s="101"/>
      <c r="N515" s="101"/>
    </row>
    <row r="516" spans="2:14" x14ac:dyDescent="0.25">
      <c r="B516" s="95"/>
      <c r="C516" s="95"/>
      <c r="D516" s="95"/>
      <c r="E516" s="95"/>
      <c r="F516" s="506"/>
      <c r="G516" s="101"/>
      <c r="H516" s="101"/>
      <c r="I516" s="101"/>
      <c r="J516" s="101"/>
      <c r="K516" s="101"/>
      <c r="L516" s="101"/>
      <c r="M516" s="101"/>
      <c r="N516" s="101"/>
    </row>
    <row r="517" spans="2:14" x14ac:dyDescent="0.25">
      <c r="B517" s="95"/>
      <c r="C517" s="95"/>
      <c r="D517" s="95"/>
      <c r="E517" s="95"/>
      <c r="F517" s="506"/>
      <c r="G517" s="101"/>
      <c r="H517" s="101"/>
      <c r="I517" s="101"/>
      <c r="J517" s="101"/>
      <c r="K517" s="101"/>
      <c r="L517" s="101"/>
      <c r="M517" s="101"/>
      <c r="N517" s="101"/>
    </row>
    <row r="518" spans="2:14" x14ac:dyDescent="0.25">
      <c r="B518" s="95"/>
      <c r="C518" s="95"/>
      <c r="D518" s="95"/>
      <c r="E518" s="95"/>
      <c r="F518" s="506"/>
      <c r="G518" s="101"/>
      <c r="H518" s="101"/>
      <c r="I518" s="101"/>
      <c r="J518" s="101"/>
      <c r="K518" s="101"/>
      <c r="L518" s="101"/>
      <c r="M518" s="101"/>
      <c r="N518" s="101"/>
    </row>
    <row r="519" spans="2:14" x14ac:dyDescent="0.25">
      <c r="B519" s="95"/>
      <c r="C519" s="95"/>
      <c r="D519" s="95"/>
      <c r="E519" s="95"/>
      <c r="F519" s="506"/>
      <c r="G519" s="101"/>
      <c r="H519" s="101"/>
      <c r="I519" s="101"/>
      <c r="J519" s="101"/>
      <c r="K519" s="101"/>
      <c r="L519" s="101"/>
      <c r="M519" s="101"/>
      <c r="N519" s="101"/>
    </row>
    <row r="520" spans="2:14" x14ac:dyDescent="0.25">
      <c r="B520" s="95"/>
      <c r="C520" s="95"/>
      <c r="D520" s="95"/>
      <c r="E520" s="95"/>
      <c r="F520" s="506"/>
      <c r="G520" s="101"/>
      <c r="H520" s="101"/>
      <c r="I520" s="101"/>
      <c r="J520" s="101"/>
      <c r="K520" s="101"/>
      <c r="L520" s="101"/>
      <c r="M520" s="101"/>
      <c r="N520" s="101"/>
    </row>
    <row r="521" spans="2:14" x14ac:dyDescent="0.25">
      <c r="B521" s="95"/>
      <c r="C521" s="95"/>
      <c r="D521" s="95"/>
      <c r="E521" s="95"/>
      <c r="F521" s="506"/>
      <c r="G521" s="101"/>
      <c r="H521" s="101"/>
      <c r="I521" s="101"/>
      <c r="J521" s="101"/>
      <c r="K521" s="101"/>
      <c r="L521" s="101"/>
      <c r="M521" s="101"/>
      <c r="N521" s="101"/>
    </row>
    <row r="522" spans="2:14" x14ac:dyDescent="0.25">
      <c r="B522" s="95"/>
      <c r="C522" s="95"/>
      <c r="D522" s="95"/>
      <c r="E522" s="95"/>
      <c r="F522" s="506"/>
      <c r="G522" s="101"/>
      <c r="H522" s="101"/>
      <c r="I522" s="101"/>
      <c r="J522" s="101"/>
      <c r="K522" s="101"/>
      <c r="L522" s="101"/>
      <c r="M522" s="101"/>
      <c r="N522" s="101"/>
    </row>
    <row r="523" spans="2:14" x14ac:dyDescent="0.25">
      <c r="B523" s="95"/>
      <c r="C523" s="95"/>
      <c r="D523" s="95"/>
      <c r="E523" s="95"/>
      <c r="F523" s="506"/>
      <c r="G523" s="101"/>
      <c r="H523" s="101"/>
      <c r="I523" s="101"/>
      <c r="J523" s="101"/>
      <c r="K523" s="101"/>
      <c r="L523" s="101"/>
      <c r="M523" s="101"/>
      <c r="N523" s="101"/>
    </row>
    <row r="524" spans="2:14" x14ac:dyDescent="0.25">
      <c r="B524" s="95"/>
      <c r="C524" s="95"/>
      <c r="D524" s="95"/>
      <c r="E524" s="95"/>
      <c r="F524" s="506"/>
      <c r="G524" s="101"/>
      <c r="H524" s="101"/>
      <c r="I524" s="101"/>
      <c r="J524" s="101"/>
      <c r="K524" s="101"/>
      <c r="L524" s="101"/>
      <c r="M524" s="101"/>
      <c r="N524" s="101"/>
    </row>
    <row r="525" spans="2:14" x14ac:dyDescent="0.25">
      <c r="B525" s="95"/>
      <c r="C525" s="95"/>
      <c r="D525" s="95"/>
      <c r="E525" s="95"/>
      <c r="F525" s="506"/>
      <c r="G525" s="101"/>
      <c r="H525" s="101"/>
      <c r="I525" s="101"/>
      <c r="J525" s="101"/>
      <c r="K525" s="101"/>
      <c r="L525" s="101"/>
      <c r="M525" s="101"/>
      <c r="N525" s="101"/>
    </row>
    <row r="526" spans="2:14" x14ac:dyDescent="0.25">
      <c r="B526" s="95"/>
      <c r="C526" s="95"/>
      <c r="D526" s="95"/>
      <c r="E526" s="95"/>
      <c r="F526" s="506"/>
      <c r="G526" s="101"/>
      <c r="H526" s="101"/>
      <c r="I526" s="101"/>
      <c r="J526" s="101"/>
      <c r="K526" s="101"/>
      <c r="L526" s="101"/>
      <c r="M526" s="101"/>
      <c r="N526" s="101"/>
    </row>
    <row r="527" spans="2:14" x14ac:dyDescent="0.25">
      <c r="B527" s="95"/>
      <c r="C527" s="95"/>
      <c r="D527" s="95"/>
      <c r="E527" s="95"/>
      <c r="F527" s="506"/>
      <c r="G527" s="101"/>
      <c r="H527" s="101"/>
      <c r="I527" s="101"/>
      <c r="J527" s="101"/>
      <c r="K527" s="101"/>
      <c r="L527" s="101"/>
      <c r="M527" s="101"/>
      <c r="N527" s="101"/>
    </row>
    <row r="528" spans="2:14" x14ac:dyDescent="0.25">
      <c r="B528" s="95"/>
      <c r="C528" s="95"/>
      <c r="D528" s="95"/>
      <c r="E528" s="95"/>
      <c r="F528" s="506"/>
      <c r="G528" s="101"/>
      <c r="H528" s="101"/>
      <c r="I528" s="101"/>
      <c r="J528" s="101"/>
      <c r="K528" s="101"/>
      <c r="L528" s="101"/>
      <c r="M528" s="101"/>
      <c r="N528" s="101"/>
    </row>
    <row r="529" spans="2:14" x14ac:dyDescent="0.25">
      <c r="B529" s="95"/>
      <c r="C529" s="95"/>
      <c r="D529" s="95"/>
      <c r="E529" s="95"/>
      <c r="F529" s="506"/>
      <c r="G529" s="101"/>
      <c r="H529" s="101"/>
      <c r="I529" s="101"/>
      <c r="J529" s="101"/>
      <c r="K529" s="101"/>
      <c r="L529" s="101"/>
      <c r="M529" s="101"/>
      <c r="N529" s="101"/>
    </row>
    <row r="530" spans="2:14" x14ac:dyDescent="0.25">
      <c r="B530" s="95"/>
      <c r="C530" s="95"/>
      <c r="D530" s="95"/>
      <c r="E530" s="95"/>
      <c r="F530" s="506"/>
      <c r="G530" s="101"/>
      <c r="H530" s="101"/>
      <c r="I530" s="101"/>
      <c r="J530" s="101"/>
      <c r="K530" s="101"/>
      <c r="L530" s="101"/>
      <c r="M530" s="101"/>
      <c r="N530" s="101"/>
    </row>
    <row r="531" spans="2:14" x14ac:dyDescent="0.25">
      <c r="B531" s="95"/>
      <c r="C531" s="95"/>
      <c r="D531" s="95"/>
      <c r="E531" s="95"/>
      <c r="F531" s="506"/>
      <c r="G531" s="101"/>
      <c r="H531" s="101"/>
      <c r="I531" s="101"/>
      <c r="J531" s="101"/>
      <c r="K531" s="101"/>
      <c r="L531" s="101"/>
      <c r="M531" s="101"/>
      <c r="N531" s="101"/>
    </row>
    <row r="532" spans="2:14" x14ac:dyDescent="0.25">
      <c r="B532" s="95"/>
      <c r="C532" s="95"/>
      <c r="D532" s="95"/>
      <c r="E532" s="95"/>
      <c r="F532" s="506"/>
      <c r="G532" s="101"/>
      <c r="H532" s="101"/>
      <c r="I532" s="101"/>
      <c r="J532" s="101"/>
      <c r="K532" s="101"/>
      <c r="L532" s="101"/>
      <c r="M532" s="101"/>
      <c r="N532" s="101"/>
    </row>
    <row r="533" spans="2:14" x14ac:dyDescent="0.25">
      <c r="B533" s="95"/>
      <c r="C533" s="95"/>
      <c r="D533" s="95"/>
      <c r="E533" s="95"/>
      <c r="F533" s="506"/>
      <c r="G533" s="101"/>
      <c r="H533" s="101"/>
      <c r="I533" s="101"/>
      <c r="J533" s="101"/>
      <c r="K533" s="101"/>
      <c r="L533" s="101"/>
      <c r="M533" s="101"/>
      <c r="N533" s="101"/>
    </row>
    <row r="534" spans="2:14" x14ac:dyDescent="0.25">
      <c r="B534" s="95"/>
      <c r="C534" s="95"/>
      <c r="D534" s="95"/>
      <c r="E534" s="95"/>
      <c r="F534" s="506"/>
      <c r="G534" s="101"/>
      <c r="H534" s="101"/>
      <c r="I534" s="101"/>
      <c r="J534" s="101"/>
      <c r="K534" s="101"/>
      <c r="L534" s="101"/>
      <c r="M534" s="101"/>
      <c r="N534" s="101"/>
    </row>
    <row r="535" spans="2:14" x14ac:dyDescent="0.25">
      <c r="B535" s="95"/>
      <c r="C535" s="95"/>
      <c r="D535" s="95"/>
      <c r="E535" s="95"/>
      <c r="F535" s="506"/>
      <c r="G535" s="101"/>
      <c r="H535" s="101"/>
      <c r="I535" s="101"/>
      <c r="J535" s="101"/>
      <c r="K535" s="101"/>
      <c r="L535" s="101"/>
      <c r="M535" s="101"/>
      <c r="N535" s="101"/>
    </row>
    <row r="536" spans="2:14" x14ac:dyDescent="0.25">
      <c r="B536" s="95"/>
      <c r="C536" s="95"/>
      <c r="D536" s="95"/>
      <c r="E536" s="95"/>
      <c r="F536" s="506"/>
      <c r="G536" s="101"/>
      <c r="H536" s="101"/>
      <c r="I536" s="101"/>
      <c r="J536" s="101"/>
      <c r="K536" s="101"/>
      <c r="L536" s="101"/>
      <c r="M536" s="101"/>
      <c r="N536" s="101"/>
    </row>
    <row r="537" spans="2:14" x14ac:dyDescent="0.25">
      <c r="B537" s="95"/>
      <c r="C537" s="95"/>
      <c r="D537" s="95"/>
      <c r="E537" s="95"/>
      <c r="F537" s="506"/>
      <c r="G537" s="101"/>
      <c r="H537" s="101"/>
      <c r="I537" s="101"/>
      <c r="J537" s="101"/>
      <c r="K537" s="101"/>
      <c r="L537" s="101"/>
      <c r="M537" s="101"/>
      <c r="N537" s="101"/>
    </row>
    <row r="538" spans="2:14" x14ac:dyDescent="0.25">
      <c r="B538" s="95"/>
      <c r="C538" s="95"/>
      <c r="D538" s="95"/>
      <c r="E538" s="95"/>
      <c r="F538" s="506"/>
      <c r="G538" s="101"/>
      <c r="H538" s="101"/>
      <c r="I538" s="101"/>
      <c r="J538" s="101"/>
      <c r="K538" s="101"/>
      <c r="L538" s="101"/>
      <c r="M538" s="101"/>
      <c r="N538" s="101"/>
    </row>
    <row r="539" spans="2:14" x14ac:dyDescent="0.25">
      <c r="B539" s="95"/>
      <c r="C539" s="95"/>
      <c r="D539" s="95"/>
      <c r="E539" s="95"/>
      <c r="F539" s="506"/>
      <c r="G539" s="101"/>
      <c r="H539" s="101"/>
      <c r="I539" s="101"/>
      <c r="J539" s="101"/>
      <c r="K539" s="101"/>
      <c r="L539" s="101"/>
      <c r="M539" s="101"/>
      <c r="N539" s="101"/>
    </row>
    <row r="540" spans="2:14" x14ac:dyDescent="0.25">
      <c r="B540" s="95"/>
      <c r="C540" s="95"/>
      <c r="D540" s="95"/>
      <c r="E540" s="95"/>
      <c r="F540" s="506"/>
      <c r="G540" s="101"/>
      <c r="H540" s="101"/>
      <c r="I540" s="101"/>
      <c r="J540" s="101"/>
      <c r="K540" s="101"/>
      <c r="L540" s="101"/>
      <c r="M540" s="101"/>
      <c r="N540" s="101"/>
    </row>
    <row r="541" spans="2:14" x14ac:dyDescent="0.25">
      <c r="B541" s="95"/>
      <c r="C541" s="95"/>
      <c r="D541" s="95"/>
      <c r="E541" s="95"/>
      <c r="F541" s="506"/>
      <c r="G541" s="101"/>
      <c r="H541" s="101"/>
      <c r="I541" s="101"/>
      <c r="J541" s="101"/>
      <c r="K541" s="101"/>
      <c r="L541" s="101"/>
      <c r="M541" s="101"/>
      <c r="N541" s="101"/>
    </row>
    <row r="542" spans="2:14" x14ac:dyDescent="0.25">
      <c r="B542" s="95"/>
      <c r="C542" s="95"/>
      <c r="D542" s="95"/>
      <c r="E542" s="95"/>
      <c r="F542" s="506"/>
      <c r="G542" s="101"/>
      <c r="H542" s="101"/>
      <c r="I542" s="101"/>
      <c r="J542" s="101"/>
      <c r="K542" s="101"/>
      <c r="L542" s="101"/>
      <c r="M542" s="101"/>
      <c r="N542" s="101"/>
    </row>
    <row r="543" spans="2:14" x14ac:dyDescent="0.25">
      <c r="B543" s="95"/>
      <c r="C543" s="95"/>
      <c r="D543" s="95"/>
      <c r="E543" s="95"/>
      <c r="F543" s="506"/>
      <c r="G543" s="101"/>
      <c r="H543" s="101"/>
      <c r="I543" s="101"/>
      <c r="J543" s="101"/>
      <c r="K543" s="101"/>
      <c r="L543" s="101"/>
      <c r="M543" s="101"/>
      <c r="N543" s="101"/>
    </row>
    <row r="544" spans="2:14" x14ac:dyDescent="0.25">
      <c r="B544" s="95"/>
      <c r="C544" s="95"/>
      <c r="D544" s="95"/>
      <c r="E544" s="95"/>
      <c r="F544" s="506"/>
      <c r="G544" s="101"/>
      <c r="H544" s="101"/>
      <c r="I544" s="101"/>
      <c r="J544" s="101"/>
      <c r="K544" s="101"/>
      <c r="L544" s="101"/>
      <c r="M544" s="101"/>
      <c r="N544" s="101"/>
    </row>
    <row r="545" spans="2:14" x14ac:dyDescent="0.25">
      <c r="B545" s="95"/>
      <c r="C545" s="95"/>
      <c r="D545" s="95"/>
      <c r="E545" s="95"/>
      <c r="F545" s="506"/>
      <c r="G545" s="101"/>
      <c r="H545" s="101"/>
      <c r="I545" s="101"/>
      <c r="J545" s="101"/>
      <c r="K545" s="101"/>
      <c r="L545" s="101"/>
      <c r="M545" s="101"/>
      <c r="N545" s="101"/>
    </row>
    <row r="546" spans="2:14" x14ac:dyDescent="0.25">
      <c r="B546" s="95"/>
      <c r="C546" s="95"/>
      <c r="D546" s="95"/>
      <c r="E546" s="95"/>
      <c r="F546" s="506"/>
      <c r="G546" s="101"/>
      <c r="H546" s="101"/>
      <c r="I546" s="101"/>
      <c r="J546" s="101"/>
      <c r="K546" s="101"/>
      <c r="L546" s="101"/>
      <c r="M546" s="101"/>
      <c r="N546" s="101"/>
    </row>
    <row r="547" spans="2:14" x14ac:dyDescent="0.25">
      <c r="B547" s="95"/>
      <c r="C547" s="95"/>
      <c r="D547" s="95"/>
      <c r="E547" s="95"/>
      <c r="F547" s="506"/>
      <c r="G547" s="101"/>
      <c r="H547" s="101"/>
      <c r="I547" s="101"/>
      <c r="J547" s="101"/>
      <c r="K547" s="101"/>
      <c r="L547" s="101"/>
      <c r="M547" s="101"/>
      <c r="N547" s="101"/>
    </row>
    <row r="548" spans="2:14" x14ac:dyDescent="0.25">
      <c r="B548" s="95"/>
      <c r="C548" s="95"/>
      <c r="D548" s="95"/>
      <c r="E548" s="95"/>
      <c r="F548" s="506"/>
      <c r="G548" s="101"/>
      <c r="H548" s="101"/>
      <c r="I548" s="101"/>
      <c r="J548" s="101"/>
      <c r="K548" s="101"/>
      <c r="L548" s="101"/>
      <c r="M548" s="101"/>
      <c r="N548" s="101"/>
    </row>
    <row r="549" spans="2:14" x14ac:dyDescent="0.25">
      <c r="B549" s="95"/>
      <c r="C549" s="95"/>
      <c r="D549" s="95"/>
      <c r="E549" s="95"/>
      <c r="F549" s="506"/>
      <c r="G549" s="101"/>
      <c r="H549" s="101"/>
      <c r="I549" s="101"/>
      <c r="J549" s="101"/>
      <c r="K549" s="101"/>
      <c r="L549" s="101"/>
      <c r="M549" s="101"/>
      <c r="N549" s="101"/>
    </row>
    <row r="550" spans="2:14" x14ac:dyDescent="0.25">
      <c r="B550" s="95"/>
      <c r="C550" s="95"/>
      <c r="D550" s="95"/>
      <c r="E550" s="95"/>
      <c r="F550" s="506"/>
      <c r="G550" s="101"/>
      <c r="H550" s="101"/>
      <c r="I550" s="101"/>
      <c r="J550" s="101"/>
      <c r="K550" s="101"/>
      <c r="L550" s="101"/>
      <c r="M550" s="101"/>
      <c r="N550" s="101"/>
    </row>
    <row r="551" spans="2:14" x14ac:dyDescent="0.25">
      <c r="B551" s="95"/>
      <c r="C551" s="95"/>
      <c r="D551" s="95"/>
      <c r="E551" s="95"/>
      <c r="F551" s="506"/>
      <c r="G551" s="101"/>
      <c r="H551" s="101"/>
      <c r="I551" s="101"/>
      <c r="J551" s="101"/>
      <c r="K551" s="101"/>
      <c r="L551" s="101"/>
      <c r="M551" s="101"/>
      <c r="N551" s="101"/>
    </row>
    <row r="552" spans="2:14" x14ac:dyDescent="0.25">
      <c r="B552" s="95"/>
      <c r="C552" s="95"/>
      <c r="D552" s="95"/>
      <c r="E552" s="95"/>
      <c r="F552" s="506"/>
      <c r="G552" s="101"/>
      <c r="H552" s="101"/>
      <c r="I552" s="101"/>
      <c r="J552" s="101"/>
      <c r="K552" s="101"/>
      <c r="L552" s="101"/>
      <c r="M552" s="101"/>
      <c r="N552" s="101"/>
    </row>
    <row r="553" spans="2:14" x14ac:dyDescent="0.25">
      <c r="B553" s="95"/>
      <c r="C553" s="95"/>
      <c r="D553" s="95"/>
      <c r="E553" s="95"/>
      <c r="F553" s="506"/>
      <c r="G553" s="101"/>
      <c r="H553" s="101"/>
      <c r="I553" s="101"/>
      <c r="J553" s="101"/>
      <c r="K553" s="101"/>
      <c r="L553" s="101"/>
      <c r="M553" s="101"/>
      <c r="N553" s="101"/>
    </row>
    <row r="554" spans="2:14" x14ac:dyDescent="0.25">
      <c r="B554" s="95"/>
      <c r="C554" s="95"/>
      <c r="D554" s="95"/>
      <c r="E554" s="95"/>
      <c r="F554" s="506"/>
      <c r="G554" s="101"/>
      <c r="H554" s="101"/>
      <c r="I554" s="101"/>
      <c r="J554" s="101"/>
      <c r="K554" s="101"/>
      <c r="L554" s="101"/>
      <c r="M554" s="101"/>
      <c r="N554" s="101"/>
    </row>
    <row r="555" spans="2:14" x14ac:dyDescent="0.25">
      <c r="B555" s="95"/>
      <c r="C555" s="95"/>
      <c r="D555" s="95"/>
      <c r="E555" s="95"/>
      <c r="F555" s="506"/>
      <c r="G555" s="101"/>
      <c r="H555" s="101"/>
      <c r="I555" s="101"/>
      <c r="J555" s="101"/>
      <c r="K555" s="101"/>
      <c r="L555" s="101"/>
      <c r="M555" s="101"/>
      <c r="N555" s="101"/>
    </row>
    <row r="556" spans="2:14" x14ac:dyDescent="0.25">
      <c r="B556" s="95"/>
      <c r="C556" s="95"/>
      <c r="D556" s="95"/>
      <c r="E556" s="95"/>
      <c r="F556" s="506"/>
      <c r="G556" s="101"/>
      <c r="H556" s="101"/>
      <c r="I556" s="101"/>
      <c r="J556" s="101"/>
      <c r="K556" s="101"/>
      <c r="L556" s="101"/>
      <c r="M556" s="101"/>
      <c r="N556" s="101"/>
    </row>
    <row r="557" spans="2:14" x14ac:dyDescent="0.25">
      <c r="B557" s="95"/>
      <c r="C557" s="95"/>
      <c r="D557" s="95"/>
      <c r="E557" s="95"/>
      <c r="F557" s="506"/>
      <c r="G557" s="101"/>
      <c r="H557" s="101"/>
      <c r="I557" s="101"/>
      <c r="J557" s="101"/>
      <c r="K557" s="101"/>
      <c r="L557" s="101"/>
      <c r="M557" s="101"/>
      <c r="N557" s="101"/>
    </row>
    <row r="558" spans="2:14" x14ac:dyDescent="0.25">
      <c r="B558" s="95"/>
      <c r="C558" s="95"/>
      <c r="D558" s="95"/>
      <c r="E558" s="95"/>
      <c r="F558" s="506"/>
      <c r="G558" s="101"/>
      <c r="H558" s="101"/>
      <c r="I558" s="101"/>
      <c r="J558" s="101"/>
      <c r="K558" s="101"/>
      <c r="L558" s="101"/>
      <c r="M558" s="101"/>
      <c r="N558" s="101"/>
    </row>
    <row r="559" spans="2:14" x14ac:dyDescent="0.25">
      <c r="B559" s="95"/>
      <c r="C559" s="95"/>
      <c r="D559" s="95"/>
      <c r="E559" s="95"/>
      <c r="F559" s="506"/>
      <c r="G559" s="101"/>
      <c r="H559" s="101"/>
      <c r="I559" s="101"/>
      <c r="J559" s="101"/>
      <c r="K559" s="101"/>
      <c r="L559" s="101"/>
      <c r="M559" s="101"/>
      <c r="N559" s="101"/>
    </row>
    <row r="560" spans="2:14" x14ac:dyDescent="0.25">
      <c r="B560" s="95"/>
      <c r="C560" s="95"/>
      <c r="D560" s="95"/>
      <c r="E560" s="95"/>
      <c r="F560" s="506"/>
      <c r="G560" s="101"/>
      <c r="H560" s="101"/>
      <c r="I560" s="101"/>
      <c r="J560" s="101"/>
      <c r="K560" s="101"/>
      <c r="L560" s="101"/>
      <c r="M560" s="101"/>
      <c r="N560" s="101"/>
    </row>
    <row r="561" spans="2:14" x14ac:dyDescent="0.25">
      <c r="B561" s="95"/>
      <c r="C561" s="95"/>
      <c r="D561" s="95"/>
      <c r="E561" s="95"/>
      <c r="F561" s="506"/>
      <c r="G561" s="101"/>
      <c r="H561" s="101"/>
      <c r="I561" s="101"/>
      <c r="J561" s="101"/>
      <c r="K561" s="101"/>
      <c r="L561" s="101"/>
      <c r="M561" s="101"/>
      <c r="N561" s="101"/>
    </row>
    <row r="562" spans="2:14" x14ac:dyDescent="0.25">
      <c r="B562" s="95"/>
      <c r="C562" s="95"/>
      <c r="D562" s="95"/>
      <c r="E562" s="95"/>
      <c r="F562" s="506"/>
      <c r="G562" s="101"/>
      <c r="H562" s="101"/>
      <c r="I562" s="101"/>
      <c r="J562" s="101"/>
      <c r="K562" s="101"/>
      <c r="L562" s="101"/>
      <c r="M562" s="101"/>
      <c r="N562" s="101"/>
    </row>
    <row r="563" spans="2:14" x14ac:dyDescent="0.25">
      <c r="B563" s="95"/>
      <c r="C563" s="95"/>
      <c r="D563" s="95"/>
      <c r="E563" s="95"/>
      <c r="F563" s="506"/>
      <c r="G563" s="101"/>
      <c r="H563" s="101"/>
      <c r="I563" s="101"/>
      <c r="J563" s="101"/>
      <c r="K563" s="101"/>
      <c r="L563" s="101"/>
      <c r="M563" s="101"/>
      <c r="N563" s="101"/>
    </row>
    <row r="564" spans="2:14" x14ac:dyDescent="0.25">
      <c r="B564" s="95"/>
      <c r="C564" s="95"/>
      <c r="D564" s="95"/>
      <c r="E564" s="95"/>
      <c r="F564" s="506"/>
      <c r="G564" s="101"/>
      <c r="H564" s="101"/>
      <c r="I564" s="101"/>
      <c r="J564" s="101"/>
      <c r="K564" s="101"/>
      <c r="L564" s="101"/>
      <c r="M564" s="101"/>
      <c r="N564" s="101"/>
    </row>
    <row r="565" spans="2:14" x14ac:dyDescent="0.25">
      <c r="B565" s="95"/>
      <c r="C565" s="95"/>
      <c r="D565" s="95"/>
      <c r="E565" s="95"/>
      <c r="F565" s="506"/>
      <c r="G565" s="101"/>
      <c r="H565" s="101"/>
      <c r="I565" s="101"/>
      <c r="J565" s="101"/>
      <c r="K565" s="101"/>
      <c r="L565" s="101"/>
      <c r="M565" s="101"/>
      <c r="N565" s="101"/>
    </row>
    <row r="566" spans="2:14" x14ac:dyDescent="0.25">
      <c r="B566" s="95"/>
      <c r="C566" s="95"/>
      <c r="D566" s="95"/>
      <c r="E566" s="95"/>
      <c r="F566" s="506"/>
      <c r="G566" s="101"/>
      <c r="H566" s="101"/>
      <c r="I566" s="101"/>
      <c r="J566" s="101"/>
      <c r="K566" s="101"/>
      <c r="L566" s="101"/>
      <c r="M566" s="101"/>
      <c r="N566" s="101"/>
    </row>
    <row r="567" spans="2:14" x14ac:dyDescent="0.25">
      <c r="B567" s="95"/>
      <c r="C567" s="95"/>
      <c r="D567" s="95"/>
      <c r="E567" s="95"/>
      <c r="F567" s="506"/>
      <c r="G567" s="101"/>
      <c r="H567" s="101"/>
      <c r="I567" s="101"/>
      <c r="J567" s="101"/>
      <c r="K567" s="101"/>
      <c r="L567" s="101"/>
      <c r="M567" s="101"/>
      <c r="N567" s="101"/>
    </row>
    <row r="568" spans="2:14" x14ac:dyDescent="0.25">
      <c r="B568" s="95"/>
      <c r="C568" s="95"/>
      <c r="D568" s="95"/>
      <c r="E568" s="95"/>
      <c r="F568" s="506"/>
      <c r="G568" s="101"/>
      <c r="H568" s="101"/>
      <c r="I568" s="101"/>
      <c r="J568" s="101"/>
      <c r="K568" s="101"/>
      <c r="L568" s="101"/>
      <c r="M568" s="101"/>
      <c r="N568" s="101"/>
    </row>
    <row r="569" spans="2:14" x14ac:dyDescent="0.25">
      <c r="B569" s="95"/>
      <c r="C569" s="95"/>
      <c r="D569" s="95"/>
      <c r="E569" s="95"/>
      <c r="F569" s="506"/>
      <c r="G569" s="101"/>
      <c r="H569" s="101"/>
      <c r="I569" s="101"/>
      <c r="J569" s="101"/>
      <c r="K569" s="101"/>
      <c r="L569" s="101"/>
      <c r="M569" s="101"/>
      <c r="N569" s="101"/>
    </row>
    <row r="570" spans="2:14" x14ac:dyDescent="0.25">
      <c r="B570" s="95"/>
      <c r="C570" s="95"/>
      <c r="D570" s="95"/>
      <c r="E570" s="95"/>
      <c r="F570" s="506"/>
      <c r="G570" s="101"/>
      <c r="H570" s="101"/>
      <c r="I570" s="101"/>
      <c r="J570" s="101"/>
      <c r="K570" s="101"/>
      <c r="L570" s="101"/>
      <c r="M570" s="101"/>
      <c r="N570" s="101"/>
    </row>
    <row r="571" spans="2:14" x14ac:dyDescent="0.25">
      <c r="B571" s="95"/>
      <c r="C571" s="95"/>
      <c r="D571" s="95"/>
      <c r="E571" s="95"/>
      <c r="F571" s="506"/>
      <c r="G571" s="101"/>
      <c r="H571" s="101"/>
      <c r="I571" s="101"/>
      <c r="J571" s="101"/>
      <c r="K571" s="101"/>
      <c r="L571" s="101"/>
      <c r="M571" s="101"/>
      <c r="N571" s="101"/>
    </row>
    <row r="572" spans="2:14" x14ac:dyDescent="0.25">
      <c r="B572" s="95"/>
      <c r="C572" s="95"/>
      <c r="D572" s="95"/>
      <c r="E572" s="95"/>
      <c r="F572" s="506"/>
      <c r="G572" s="101"/>
      <c r="H572" s="101"/>
      <c r="I572" s="101"/>
      <c r="J572" s="101"/>
      <c r="K572" s="101"/>
      <c r="L572" s="101"/>
      <c r="M572" s="101"/>
      <c r="N572" s="101"/>
    </row>
    <row r="573" spans="2:14" x14ac:dyDescent="0.25">
      <c r="B573" s="95"/>
      <c r="C573" s="95"/>
      <c r="D573" s="95"/>
      <c r="E573" s="95"/>
      <c r="F573" s="506"/>
      <c r="G573" s="101"/>
      <c r="H573" s="101"/>
      <c r="I573" s="101"/>
      <c r="J573" s="101"/>
      <c r="K573" s="101"/>
      <c r="L573" s="101"/>
      <c r="M573" s="101"/>
      <c r="N573" s="101"/>
    </row>
    <row r="574" spans="2:14" x14ac:dyDescent="0.25">
      <c r="B574" s="95"/>
      <c r="C574" s="95"/>
      <c r="D574" s="95"/>
      <c r="E574" s="95"/>
      <c r="F574" s="506"/>
      <c r="G574" s="101"/>
      <c r="H574" s="101"/>
      <c r="I574" s="101"/>
      <c r="J574" s="101"/>
      <c r="K574" s="101"/>
      <c r="L574" s="101"/>
      <c r="M574" s="101"/>
      <c r="N574" s="101"/>
    </row>
    <row r="575" spans="2:14" x14ac:dyDescent="0.25">
      <c r="B575" s="95"/>
      <c r="C575" s="95"/>
      <c r="D575" s="95"/>
      <c r="E575" s="95"/>
      <c r="F575" s="506"/>
      <c r="G575" s="101"/>
      <c r="H575" s="101"/>
      <c r="I575" s="101"/>
      <c r="J575" s="101"/>
      <c r="K575" s="101"/>
      <c r="L575" s="101"/>
      <c r="M575" s="101"/>
      <c r="N575" s="101"/>
    </row>
    <row r="576" spans="2:14" x14ac:dyDescent="0.25">
      <c r="B576" s="95"/>
      <c r="C576" s="95"/>
      <c r="D576" s="95"/>
      <c r="E576" s="95"/>
      <c r="F576" s="506"/>
      <c r="G576" s="101"/>
      <c r="H576" s="101"/>
      <c r="I576" s="101"/>
      <c r="J576" s="101"/>
      <c r="K576" s="101"/>
      <c r="L576" s="101"/>
      <c r="M576" s="101"/>
      <c r="N576" s="101"/>
    </row>
    <row r="577" spans="2:14" x14ac:dyDescent="0.25">
      <c r="B577" s="95"/>
      <c r="C577" s="95"/>
      <c r="D577" s="95"/>
      <c r="E577" s="95"/>
      <c r="F577" s="506"/>
      <c r="G577" s="101"/>
      <c r="H577" s="101"/>
      <c r="I577" s="101"/>
      <c r="J577" s="101"/>
      <c r="K577" s="101"/>
      <c r="L577" s="101"/>
      <c r="M577" s="101"/>
      <c r="N577" s="101"/>
    </row>
    <row r="578" spans="2:14" x14ac:dyDescent="0.25">
      <c r="B578" s="95"/>
      <c r="C578" s="95"/>
      <c r="D578" s="95"/>
      <c r="E578" s="95"/>
      <c r="F578" s="506"/>
      <c r="G578" s="101"/>
      <c r="H578" s="101"/>
      <c r="I578" s="101"/>
      <c r="J578" s="101"/>
      <c r="K578" s="101"/>
      <c r="L578" s="101"/>
      <c r="M578" s="101"/>
      <c r="N578" s="101"/>
    </row>
    <row r="579" spans="2:14" x14ac:dyDescent="0.25">
      <c r="B579" s="95"/>
      <c r="C579" s="95"/>
      <c r="D579" s="95"/>
      <c r="E579" s="95"/>
      <c r="F579" s="506"/>
      <c r="G579" s="101"/>
      <c r="H579" s="101"/>
      <c r="I579" s="101"/>
      <c r="J579" s="101"/>
      <c r="K579" s="101"/>
      <c r="L579" s="101"/>
      <c r="M579" s="101"/>
      <c r="N579" s="101"/>
    </row>
    <row r="580" spans="2:14" x14ac:dyDescent="0.25">
      <c r="B580" s="95"/>
      <c r="C580" s="95"/>
      <c r="D580" s="95"/>
      <c r="E580" s="95"/>
      <c r="F580" s="506"/>
      <c r="G580" s="101"/>
      <c r="H580" s="101"/>
      <c r="I580" s="101"/>
      <c r="J580" s="101"/>
      <c r="K580" s="101"/>
      <c r="L580" s="101"/>
      <c r="M580" s="101"/>
      <c r="N580" s="101"/>
    </row>
    <row r="581" spans="2:14" x14ac:dyDescent="0.25">
      <c r="B581" s="95"/>
      <c r="C581" s="95"/>
      <c r="D581" s="95"/>
      <c r="E581" s="95"/>
      <c r="F581" s="506"/>
      <c r="G581" s="101"/>
      <c r="H581" s="101"/>
      <c r="I581" s="101"/>
      <c r="J581" s="101"/>
      <c r="K581" s="101"/>
      <c r="L581" s="101"/>
      <c r="M581" s="101"/>
      <c r="N581" s="101"/>
    </row>
    <row r="582" spans="2:14" x14ac:dyDescent="0.25">
      <c r="B582" s="95"/>
      <c r="C582" s="95"/>
      <c r="D582" s="95"/>
      <c r="E582" s="95"/>
      <c r="F582" s="506"/>
      <c r="G582" s="101"/>
      <c r="H582" s="101"/>
      <c r="I582" s="101"/>
      <c r="J582" s="101"/>
      <c r="K582" s="101"/>
      <c r="L582" s="101"/>
      <c r="M582" s="101"/>
      <c r="N582" s="101"/>
    </row>
    <row r="583" spans="2:14" x14ac:dyDescent="0.25">
      <c r="B583" s="95"/>
      <c r="C583" s="95"/>
      <c r="D583" s="95"/>
      <c r="E583" s="95"/>
      <c r="F583" s="506"/>
      <c r="G583" s="101"/>
      <c r="H583" s="101"/>
      <c r="I583" s="101"/>
      <c r="J583" s="101"/>
      <c r="K583" s="101"/>
      <c r="L583" s="101"/>
      <c r="M583" s="101"/>
      <c r="N583" s="101"/>
    </row>
    <row r="584" spans="2:14" x14ac:dyDescent="0.25">
      <c r="B584" s="95"/>
      <c r="C584" s="95"/>
      <c r="D584" s="95"/>
      <c r="E584" s="95"/>
      <c r="F584" s="506"/>
      <c r="G584" s="101"/>
      <c r="H584" s="101"/>
      <c r="I584" s="101"/>
      <c r="J584" s="101"/>
      <c r="K584" s="101"/>
      <c r="L584" s="101"/>
      <c r="M584" s="101"/>
      <c r="N584" s="101"/>
    </row>
    <row r="585" spans="2:14" x14ac:dyDescent="0.25">
      <c r="B585" s="95"/>
      <c r="C585" s="95"/>
      <c r="D585" s="95"/>
      <c r="E585" s="95"/>
      <c r="F585" s="506"/>
      <c r="G585" s="101"/>
      <c r="H585" s="101"/>
      <c r="I585" s="101"/>
      <c r="J585" s="101"/>
      <c r="K585" s="101"/>
      <c r="L585" s="101"/>
      <c r="M585" s="101"/>
      <c r="N585" s="101"/>
    </row>
    <row r="586" spans="2:14" x14ac:dyDescent="0.25">
      <c r="B586" s="95"/>
      <c r="C586" s="95"/>
      <c r="D586" s="95"/>
      <c r="E586" s="95"/>
      <c r="F586" s="506"/>
      <c r="G586" s="101"/>
      <c r="H586" s="101"/>
      <c r="I586" s="101"/>
      <c r="J586" s="101"/>
      <c r="K586" s="101"/>
      <c r="L586" s="101"/>
      <c r="M586" s="101"/>
      <c r="N586" s="101"/>
    </row>
    <row r="587" spans="2:14" x14ac:dyDescent="0.25">
      <c r="B587" s="95"/>
      <c r="C587" s="95"/>
      <c r="D587" s="95"/>
      <c r="E587" s="95"/>
      <c r="F587" s="506"/>
      <c r="G587" s="101"/>
      <c r="H587" s="101"/>
      <c r="I587" s="101"/>
      <c r="J587" s="101"/>
      <c r="K587" s="101"/>
      <c r="L587" s="101"/>
      <c r="M587" s="101"/>
      <c r="N587" s="101"/>
    </row>
    <row r="588" spans="2:14" x14ac:dyDescent="0.25">
      <c r="B588" s="95"/>
      <c r="C588" s="95"/>
      <c r="D588" s="95"/>
      <c r="E588" s="95"/>
      <c r="F588" s="506"/>
      <c r="G588" s="101"/>
      <c r="H588" s="101"/>
      <c r="I588" s="101"/>
      <c r="J588" s="101"/>
      <c r="K588" s="101"/>
      <c r="L588" s="101"/>
      <c r="M588" s="101"/>
      <c r="N588" s="101"/>
    </row>
    <row r="589" spans="2:14" x14ac:dyDescent="0.25">
      <c r="B589" s="95"/>
      <c r="C589" s="95"/>
      <c r="D589" s="95"/>
      <c r="E589" s="95"/>
      <c r="F589" s="506"/>
      <c r="G589" s="101"/>
      <c r="H589" s="101"/>
      <c r="I589" s="101"/>
      <c r="J589" s="101"/>
      <c r="K589" s="101"/>
      <c r="L589" s="101"/>
      <c r="M589" s="101"/>
      <c r="N589" s="101"/>
    </row>
    <row r="590" spans="2:14" x14ac:dyDescent="0.25">
      <c r="B590" s="95"/>
      <c r="C590" s="95"/>
      <c r="D590" s="95"/>
      <c r="E590" s="95"/>
      <c r="F590" s="506"/>
      <c r="G590" s="101"/>
      <c r="H590" s="101"/>
      <c r="I590" s="101"/>
      <c r="J590" s="101"/>
      <c r="K590" s="101"/>
      <c r="L590" s="101"/>
      <c r="M590" s="101"/>
      <c r="N590" s="101"/>
    </row>
    <row r="591" spans="2:14" x14ac:dyDescent="0.25">
      <c r="B591" s="95"/>
      <c r="C591" s="95"/>
      <c r="D591" s="95"/>
      <c r="E591" s="95"/>
      <c r="F591" s="506"/>
      <c r="G591" s="101"/>
      <c r="H591" s="101"/>
      <c r="I591" s="101"/>
      <c r="J591" s="101"/>
      <c r="K591" s="101"/>
      <c r="L591" s="101"/>
      <c r="M591" s="101"/>
      <c r="N591" s="101"/>
    </row>
    <row r="592" spans="2:14" x14ac:dyDescent="0.25">
      <c r="B592" s="95"/>
      <c r="C592" s="95"/>
      <c r="D592" s="95"/>
      <c r="E592" s="95"/>
      <c r="F592" s="506"/>
      <c r="G592" s="101"/>
      <c r="H592" s="101"/>
      <c r="I592" s="101"/>
      <c r="J592" s="101"/>
      <c r="K592" s="101"/>
      <c r="L592" s="101"/>
      <c r="M592" s="101"/>
      <c r="N592" s="101"/>
    </row>
    <row r="593" spans="2:14" x14ac:dyDescent="0.25">
      <c r="B593" s="95"/>
      <c r="C593" s="95"/>
      <c r="D593" s="95"/>
      <c r="E593" s="95"/>
      <c r="F593" s="506"/>
      <c r="G593" s="101"/>
      <c r="H593" s="101"/>
      <c r="I593" s="101"/>
      <c r="J593" s="101"/>
      <c r="K593" s="101"/>
      <c r="L593" s="101"/>
      <c r="M593" s="101"/>
      <c r="N593" s="101"/>
    </row>
    <row r="594" spans="2:14" x14ac:dyDescent="0.25">
      <c r="B594" s="95"/>
      <c r="C594" s="95"/>
      <c r="D594" s="95"/>
      <c r="E594" s="95"/>
      <c r="F594" s="506"/>
      <c r="G594" s="101"/>
      <c r="H594" s="101"/>
      <c r="I594" s="101"/>
      <c r="J594" s="101"/>
      <c r="K594" s="101"/>
      <c r="L594" s="101"/>
      <c r="M594" s="101"/>
      <c r="N594" s="101"/>
    </row>
    <row r="595" spans="2:14" x14ac:dyDescent="0.25">
      <c r="B595" s="95"/>
      <c r="C595" s="95"/>
      <c r="D595" s="95"/>
      <c r="E595" s="95"/>
      <c r="F595" s="506"/>
      <c r="G595" s="101"/>
      <c r="H595" s="101"/>
      <c r="I595" s="101"/>
      <c r="J595" s="101"/>
      <c r="K595" s="101"/>
      <c r="L595" s="101"/>
      <c r="M595" s="101"/>
      <c r="N595" s="101"/>
    </row>
    <row r="596" spans="2:14" x14ac:dyDescent="0.25">
      <c r="B596" s="95"/>
      <c r="C596" s="95"/>
      <c r="D596" s="95"/>
      <c r="E596" s="95"/>
      <c r="F596" s="506"/>
      <c r="G596" s="101"/>
      <c r="H596" s="101"/>
      <c r="I596" s="101"/>
      <c r="J596" s="101"/>
      <c r="K596" s="101"/>
      <c r="L596" s="101"/>
      <c r="M596" s="101"/>
      <c r="N596" s="101"/>
    </row>
    <row r="597" spans="2:14" x14ac:dyDescent="0.25">
      <c r="B597" s="95"/>
      <c r="C597" s="95"/>
      <c r="D597" s="95"/>
      <c r="E597" s="95"/>
      <c r="F597" s="506"/>
      <c r="G597" s="101"/>
      <c r="H597" s="101"/>
      <c r="I597" s="101"/>
      <c r="J597" s="101"/>
      <c r="K597" s="101"/>
      <c r="L597" s="101"/>
      <c r="M597" s="101"/>
      <c r="N597" s="101"/>
    </row>
    <row r="598" spans="2:14" x14ac:dyDescent="0.25">
      <c r="B598" s="95"/>
      <c r="C598" s="95"/>
      <c r="D598" s="95"/>
      <c r="E598" s="95"/>
      <c r="F598" s="506"/>
      <c r="G598" s="101"/>
      <c r="H598" s="101"/>
      <c r="I598" s="101"/>
      <c r="J598" s="101"/>
      <c r="K598" s="101"/>
      <c r="L598" s="101"/>
      <c r="M598" s="101"/>
      <c r="N598" s="101"/>
    </row>
    <row r="599" spans="2:14" x14ac:dyDescent="0.25">
      <c r="B599" s="95"/>
      <c r="C599" s="95"/>
      <c r="D599" s="95"/>
      <c r="E599" s="95"/>
      <c r="F599" s="506"/>
      <c r="G599" s="101"/>
      <c r="H599" s="101"/>
      <c r="I599" s="101"/>
      <c r="J599" s="101"/>
      <c r="K599" s="101"/>
      <c r="L599" s="101"/>
      <c r="M599" s="101"/>
      <c r="N599" s="101"/>
    </row>
    <row r="600" spans="2:14" x14ac:dyDescent="0.25">
      <c r="B600" s="95"/>
      <c r="C600" s="95"/>
      <c r="D600" s="95"/>
      <c r="E600" s="95"/>
      <c r="F600" s="506"/>
      <c r="G600" s="101"/>
      <c r="H600" s="101"/>
      <c r="I600" s="101"/>
      <c r="J600" s="101"/>
      <c r="K600" s="101"/>
      <c r="L600" s="101"/>
      <c r="M600" s="101"/>
      <c r="N600" s="101"/>
    </row>
    <row r="601" spans="2:14" x14ac:dyDescent="0.25">
      <c r="B601" s="95"/>
      <c r="C601" s="95"/>
      <c r="D601" s="95"/>
      <c r="E601" s="95"/>
      <c r="F601" s="506"/>
      <c r="G601" s="101"/>
      <c r="H601" s="101"/>
      <c r="I601" s="101"/>
      <c r="J601" s="101"/>
      <c r="K601" s="101"/>
      <c r="L601" s="101"/>
      <c r="M601" s="101"/>
      <c r="N601" s="101"/>
    </row>
    <row r="602" spans="2:14" x14ac:dyDescent="0.25">
      <c r="B602" s="95"/>
      <c r="C602" s="95"/>
      <c r="D602" s="95"/>
      <c r="E602" s="95"/>
      <c r="F602" s="506"/>
      <c r="G602" s="101"/>
      <c r="H602" s="101"/>
      <c r="I602" s="101"/>
      <c r="J602" s="101"/>
      <c r="K602" s="101"/>
      <c r="L602" s="101"/>
      <c r="M602" s="101"/>
      <c r="N602" s="101"/>
    </row>
    <row r="603" spans="2:14" x14ac:dyDescent="0.25">
      <c r="B603" s="95"/>
      <c r="C603" s="95"/>
      <c r="D603" s="95"/>
      <c r="E603" s="95"/>
      <c r="F603" s="506"/>
      <c r="G603" s="101"/>
      <c r="H603" s="101"/>
      <c r="I603" s="101"/>
      <c r="J603" s="101"/>
      <c r="K603" s="101"/>
      <c r="L603" s="101"/>
      <c r="M603" s="101"/>
      <c r="N603" s="101"/>
    </row>
    <row r="604" spans="2:14" x14ac:dyDescent="0.25">
      <c r="B604" s="95"/>
      <c r="C604" s="95"/>
      <c r="D604" s="95"/>
      <c r="E604" s="95"/>
      <c r="F604" s="506"/>
      <c r="G604" s="101"/>
      <c r="H604" s="101"/>
      <c r="I604" s="101"/>
      <c r="J604" s="101"/>
      <c r="K604" s="101"/>
      <c r="L604" s="101"/>
      <c r="M604" s="101"/>
      <c r="N604" s="101"/>
    </row>
    <row r="605" spans="2:14" x14ac:dyDescent="0.25">
      <c r="B605" s="95"/>
      <c r="C605" s="95"/>
      <c r="D605" s="95"/>
      <c r="E605" s="95"/>
      <c r="F605" s="506"/>
      <c r="G605" s="101"/>
      <c r="H605" s="101"/>
      <c r="I605" s="101"/>
      <c r="J605" s="101"/>
      <c r="K605" s="101"/>
      <c r="L605" s="101"/>
      <c r="M605" s="101"/>
      <c r="N605" s="101"/>
    </row>
    <row r="606" spans="2:14" x14ac:dyDescent="0.25">
      <c r="B606" s="95"/>
      <c r="C606" s="95"/>
      <c r="D606" s="95"/>
      <c r="E606" s="95"/>
      <c r="F606" s="506"/>
      <c r="G606" s="101"/>
      <c r="H606" s="101"/>
      <c r="I606" s="101"/>
      <c r="J606" s="101"/>
      <c r="K606" s="101"/>
      <c r="L606" s="101"/>
      <c r="M606" s="101"/>
      <c r="N606" s="101"/>
    </row>
    <row r="607" spans="2:14" x14ac:dyDescent="0.25">
      <c r="B607" s="95"/>
      <c r="C607" s="95"/>
      <c r="D607" s="95"/>
      <c r="E607" s="95"/>
      <c r="F607" s="506"/>
      <c r="G607" s="101"/>
      <c r="H607" s="101"/>
      <c r="I607" s="101"/>
      <c r="J607" s="101"/>
      <c r="K607" s="101"/>
      <c r="L607" s="101"/>
      <c r="M607" s="101"/>
      <c r="N607" s="101"/>
    </row>
    <row r="608" spans="2:14" x14ac:dyDescent="0.25">
      <c r="B608" s="95"/>
      <c r="C608" s="95"/>
      <c r="D608" s="95"/>
      <c r="E608" s="95"/>
      <c r="F608" s="506"/>
      <c r="G608" s="101"/>
      <c r="H608" s="101"/>
      <c r="I608" s="101"/>
      <c r="J608" s="101"/>
      <c r="K608" s="101"/>
      <c r="L608" s="101"/>
      <c r="M608" s="101"/>
      <c r="N608" s="101"/>
    </row>
    <row r="609" spans="2:14" x14ac:dyDescent="0.25">
      <c r="B609" s="95"/>
      <c r="C609" s="95"/>
      <c r="D609" s="95"/>
      <c r="E609" s="95"/>
      <c r="F609" s="506"/>
      <c r="G609" s="101"/>
      <c r="H609" s="101"/>
      <c r="I609" s="101"/>
      <c r="J609" s="101"/>
      <c r="K609" s="101"/>
      <c r="L609" s="101"/>
      <c r="M609" s="101"/>
      <c r="N609" s="101"/>
    </row>
    <row r="610" spans="2:14" x14ac:dyDescent="0.25">
      <c r="B610" s="95"/>
      <c r="C610" s="95"/>
      <c r="D610" s="95"/>
      <c r="E610" s="95"/>
      <c r="F610" s="506"/>
      <c r="G610" s="101"/>
      <c r="H610" s="101"/>
      <c r="I610" s="101"/>
      <c r="J610" s="101"/>
      <c r="K610" s="101"/>
      <c r="L610" s="101"/>
      <c r="M610" s="101"/>
      <c r="N610" s="101"/>
    </row>
    <row r="611" spans="2:14" x14ac:dyDescent="0.25">
      <c r="B611" s="95"/>
      <c r="C611" s="95"/>
      <c r="D611" s="95"/>
      <c r="E611" s="95"/>
      <c r="F611" s="506"/>
      <c r="G611" s="101"/>
      <c r="H611" s="101"/>
      <c r="I611" s="101"/>
      <c r="J611" s="101"/>
      <c r="K611" s="101"/>
      <c r="L611" s="101"/>
      <c r="M611" s="101"/>
      <c r="N611" s="101"/>
    </row>
    <row r="612" spans="2:14" x14ac:dyDescent="0.25">
      <c r="B612" s="95"/>
      <c r="C612" s="95"/>
      <c r="D612" s="95"/>
      <c r="E612" s="95"/>
      <c r="F612" s="506"/>
      <c r="G612" s="101"/>
      <c r="H612" s="101"/>
      <c r="I612" s="101"/>
      <c r="J612" s="101"/>
      <c r="K612" s="101"/>
      <c r="L612" s="101"/>
      <c r="M612" s="101"/>
      <c r="N612" s="101"/>
    </row>
    <row r="613" spans="2:14" x14ac:dyDescent="0.25">
      <c r="B613" s="95"/>
      <c r="C613" s="95"/>
      <c r="D613" s="95"/>
      <c r="E613" s="95"/>
      <c r="F613" s="506"/>
      <c r="G613" s="101"/>
      <c r="H613" s="101"/>
      <c r="I613" s="101"/>
      <c r="J613" s="101"/>
      <c r="K613" s="101"/>
      <c r="L613" s="101"/>
      <c r="M613" s="101"/>
      <c r="N613" s="101"/>
    </row>
    <row r="614" spans="2:14" x14ac:dyDescent="0.25">
      <c r="B614" s="95"/>
      <c r="C614" s="95"/>
      <c r="D614" s="95"/>
      <c r="E614" s="95"/>
      <c r="F614" s="506"/>
      <c r="G614" s="101"/>
      <c r="H614" s="101"/>
      <c r="I614" s="101"/>
      <c r="J614" s="101"/>
      <c r="K614" s="101"/>
      <c r="L614" s="101"/>
      <c r="M614" s="101"/>
      <c r="N614" s="101"/>
    </row>
    <row r="615" spans="2:14" x14ac:dyDescent="0.25">
      <c r="B615" s="95"/>
      <c r="C615" s="95"/>
      <c r="D615" s="95"/>
      <c r="E615" s="95"/>
      <c r="F615" s="506"/>
      <c r="G615" s="101"/>
      <c r="H615" s="101"/>
      <c r="I615" s="101"/>
      <c r="J615" s="101"/>
      <c r="K615" s="101"/>
      <c r="L615" s="101"/>
      <c r="M615" s="101"/>
      <c r="N615" s="101"/>
    </row>
    <row r="616" spans="2:14" x14ac:dyDescent="0.25">
      <c r="B616" s="95"/>
      <c r="C616" s="95"/>
      <c r="D616" s="95"/>
      <c r="E616" s="95"/>
      <c r="F616" s="506"/>
      <c r="G616" s="101"/>
      <c r="H616" s="101"/>
      <c r="I616" s="101"/>
      <c r="J616" s="101"/>
      <c r="K616" s="101"/>
      <c r="L616" s="101"/>
      <c r="M616" s="101"/>
      <c r="N616" s="101"/>
    </row>
    <row r="617" spans="2:14" x14ac:dyDescent="0.25">
      <c r="B617" s="95"/>
      <c r="C617" s="95"/>
      <c r="D617" s="95"/>
      <c r="E617" s="95"/>
      <c r="F617" s="506"/>
      <c r="G617" s="101"/>
      <c r="H617" s="101"/>
      <c r="I617" s="101"/>
      <c r="J617" s="101"/>
      <c r="K617" s="101"/>
      <c r="L617" s="101"/>
      <c r="M617" s="101"/>
      <c r="N617" s="101"/>
    </row>
    <row r="618" spans="2:14" x14ac:dyDescent="0.25">
      <c r="B618" s="95"/>
      <c r="C618" s="95"/>
      <c r="D618" s="95"/>
      <c r="E618" s="95"/>
      <c r="F618" s="506"/>
      <c r="G618" s="101"/>
      <c r="H618" s="101"/>
      <c r="I618" s="101"/>
      <c r="J618" s="101"/>
      <c r="K618" s="101"/>
      <c r="L618" s="101"/>
      <c r="M618" s="101"/>
      <c r="N618" s="101"/>
    </row>
    <row r="619" spans="2:14" x14ac:dyDescent="0.25">
      <c r="B619" s="95"/>
      <c r="C619" s="95"/>
      <c r="D619" s="95"/>
      <c r="E619" s="95"/>
      <c r="F619" s="506"/>
      <c r="G619" s="101"/>
      <c r="H619" s="101"/>
      <c r="I619" s="101"/>
      <c r="J619" s="101"/>
      <c r="K619" s="101"/>
      <c r="L619" s="101"/>
      <c r="M619" s="101"/>
      <c r="N619" s="101"/>
    </row>
    <row r="620" spans="2:14" x14ac:dyDescent="0.25">
      <c r="B620" s="95"/>
      <c r="C620" s="95"/>
      <c r="D620" s="95"/>
      <c r="E620" s="95"/>
      <c r="F620" s="506"/>
      <c r="G620" s="101"/>
      <c r="H620" s="101"/>
      <c r="I620" s="101"/>
      <c r="J620" s="101"/>
      <c r="K620" s="101"/>
      <c r="L620" s="101"/>
      <c r="M620" s="101"/>
      <c r="N620" s="101"/>
    </row>
    <row r="621" spans="2:14" x14ac:dyDescent="0.25">
      <c r="B621" s="95"/>
      <c r="C621" s="95"/>
      <c r="D621" s="95"/>
      <c r="E621" s="95"/>
      <c r="F621" s="506"/>
      <c r="G621" s="101"/>
      <c r="H621" s="101"/>
      <c r="I621" s="101"/>
      <c r="J621" s="101"/>
      <c r="K621" s="101"/>
      <c r="L621" s="101"/>
      <c r="M621" s="101"/>
      <c r="N621" s="101"/>
    </row>
    <row r="622" spans="2:14" x14ac:dyDescent="0.25">
      <c r="B622" s="95"/>
      <c r="C622" s="95"/>
      <c r="D622" s="95"/>
      <c r="E622" s="95"/>
      <c r="F622" s="506"/>
      <c r="G622" s="101"/>
      <c r="H622" s="101"/>
      <c r="I622" s="101"/>
      <c r="J622" s="101"/>
      <c r="K622" s="101"/>
      <c r="L622" s="101"/>
      <c r="M622" s="101"/>
      <c r="N622" s="101"/>
    </row>
    <row r="623" spans="2:14" x14ac:dyDescent="0.25">
      <c r="B623" s="95"/>
      <c r="C623" s="95"/>
      <c r="D623" s="95"/>
      <c r="E623" s="95"/>
      <c r="F623" s="506"/>
      <c r="G623" s="101"/>
      <c r="H623" s="101"/>
      <c r="I623" s="101"/>
      <c r="J623" s="101"/>
      <c r="K623" s="101"/>
      <c r="L623" s="101"/>
      <c r="M623" s="101"/>
      <c r="N623" s="101"/>
    </row>
    <row r="624" spans="2:14" x14ac:dyDescent="0.25">
      <c r="B624" s="95"/>
      <c r="C624" s="95"/>
      <c r="D624" s="95"/>
      <c r="E624" s="95"/>
      <c r="F624" s="506"/>
      <c r="G624" s="101"/>
      <c r="H624" s="101"/>
      <c r="I624" s="101"/>
      <c r="J624" s="101"/>
      <c r="K624" s="101"/>
      <c r="L624" s="101"/>
      <c r="M624" s="101"/>
      <c r="N624" s="101"/>
    </row>
    <row r="625" spans="2:14" x14ac:dyDescent="0.25">
      <c r="B625" s="95"/>
      <c r="C625" s="95"/>
      <c r="D625" s="95"/>
      <c r="E625" s="95"/>
      <c r="F625" s="506"/>
      <c r="G625" s="101"/>
      <c r="H625" s="101"/>
      <c r="I625" s="101"/>
      <c r="J625" s="101"/>
      <c r="K625" s="101"/>
      <c r="L625" s="101"/>
      <c r="M625" s="101"/>
      <c r="N625" s="101"/>
    </row>
    <row r="626" spans="2:14" x14ac:dyDescent="0.25">
      <c r="B626" s="95"/>
      <c r="C626" s="95"/>
      <c r="D626" s="95"/>
      <c r="E626" s="95"/>
      <c r="F626" s="506"/>
      <c r="G626" s="101"/>
      <c r="H626" s="101"/>
      <c r="I626" s="101"/>
      <c r="J626" s="101"/>
      <c r="K626" s="101"/>
      <c r="L626" s="101"/>
      <c r="M626" s="101"/>
      <c r="N626" s="101"/>
    </row>
    <row r="627" spans="2:14" x14ac:dyDescent="0.25">
      <c r="B627" s="95"/>
      <c r="C627" s="95"/>
      <c r="D627" s="95"/>
      <c r="E627" s="95"/>
      <c r="F627" s="506"/>
      <c r="G627" s="101"/>
      <c r="H627" s="101"/>
      <c r="I627" s="101"/>
      <c r="J627" s="101"/>
      <c r="K627" s="101"/>
      <c r="L627" s="101"/>
      <c r="M627" s="101"/>
      <c r="N627" s="101"/>
    </row>
    <row r="628" spans="2:14" x14ac:dyDescent="0.25">
      <c r="B628" s="95"/>
      <c r="C628" s="95"/>
      <c r="D628" s="95"/>
      <c r="E628" s="95"/>
      <c r="F628" s="506"/>
      <c r="G628" s="101"/>
      <c r="H628" s="101"/>
      <c r="I628" s="101"/>
      <c r="J628" s="101"/>
      <c r="K628" s="101"/>
      <c r="L628" s="101"/>
      <c r="M628" s="101"/>
      <c r="N628" s="101"/>
    </row>
    <row r="629" spans="2:14" x14ac:dyDescent="0.25">
      <c r="B629" s="95"/>
      <c r="C629" s="95"/>
      <c r="D629" s="95"/>
      <c r="E629" s="95"/>
      <c r="F629" s="506"/>
      <c r="G629" s="101"/>
      <c r="H629" s="101"/>
      <c r="I629" s="101"/>
      <c r="J629" s="101"/>
      <c r="K629" s="101"/>
      <c r="L629" s="101"/>
      <c r="M629" s="101"/>
      <c r="N629" s="101"/>
    </row>
    <row r="630" spans="2:14" x14ac:dyDescent="0.25">
      <c r="B630" s="95"/>
      <c r="C630" s="95"/>
      <c r="D630" s="95"/>
      <c r="E630" s="95"/>
      <c r="F630" s="506"/>
      <c r="G630" s="101"/>
      <c r="H630" s="101"/>
      <c r="I630" s="101"/>
      <c r="J630" s="101"/>
      <c r="K630" s="101"/>
      <c r="L630" s="101"/>
      <c r="M630" s="101"/>
      <c r="N630" s="101"/>
    </row>
    <row r="631" spans="2:14" x14ac:dyDescent="0.25">
      <c r="B631" s="95"/>
      <c r="C631" s="95"/>
      <c r="D631" s="95"/>
      <c r="E631" s="95"/>
      <c r="F631" s="506"/>
      <c r="G631" s="101"/>
      <c r="H631" s="101"/>
      <c r="I631" s="101"/>
      <c r="J631" s="101"/>
      <c r="K631" s="101"/>
      <c r="L631" s="101"/>
      <c r="M631" s="101"/>
      <c r="N631" s="101"/>
    </row>
    <row r="632" spans="2:14" x14ac:dyDescent="0.25">
      <c r="B632" s="95"/>
      <c r="C632" s="95"/>
      <c r="D632" s="95"/>
      <c r="E632" s="95"/>
      <c r="F632" s="506"/>
      <c r="G632" s="101"/>
      <c r="H632" s="101"/>
      <c r="I632" s="101"/>
      <c r="J632" s="101"/>
      <c r="K632" s="101"/>
      <c r="L632" s="101"/>
      <c r="M632" s="101"/>
      <c r="N632" s="101"/>
    </row>
    <row r="633" spans="2:14" x14ac:dyDescent="0.25">
      <c r="B633" s="95"/>
      <c r="C633" s="95"/>
      <c r="D633" s="95"/>
      <c r="E633" s="95"/>
      <c r="F633" s="506"/>
      <c r="G633" s="101"/>
      <c r="H633" s="101"/>
      <c r="I633" s="101"/>
      <c r="J633" s="101"/>
      <c r="K633" s="101"/>
      <c r="L633" s="101"/>
      <c r="M633" s="101"/>
      <c r="N633" s="101"/>
    </row>
    <row r="634" spans="2:14" x14ac:dyDescent="0.25">
      <c r="B634" s="95"/>
      <c r="C634" s="95"/>
      <c r="D634" s="95"/>
      <c r="E634" s="95"/>
      <c r="F634" s="506"/>
      <c r="G634" s="101"/>
      <c r="H634" s="101"/>
      <c r="I634" s="101"/>
      <c r="J634" s="101"/>
      <c r="K634" s="101"/>
      <c r="L634" s="101"/>
      <c r="M634" s="101"/>
      <c r="N634" s="101"/>
    </row>
    <row r="635" spans="2:14" x14ac:dyDescent="0.25">
      <c r="B635" s="95"/>
      <c r="C635" s="95"/>
      <c r="D635" s="95"/>
      <c r="E635" s="95"/>
      <c r="F635" s="506"/>
      <c r="G635" s="101"/>
      <c r="H635" s="101"/>
      <c r="I635" s="101"/>
      <c r="J635" s="101"/>
      <c r="K635" s="101"/>
      <c r="L635" s="101"/>
      <c r="M635" s="101"/>
      <c r="N635" s="101"/>
    </row>
    <row r="636" spans="2:14" x14ac:dyDescent="0.25">
      <c r="B636" s="95"/>
      <c r="C636" s="95"/>
      <c r="D636" s="95"/>
      <c r="E636" s="95"/>
      <c r="F636" s="506"/>
      <c r="G636" s="101"/>
      <c r="H636" s="101"/>
      <c r="I636" s="101"/>
      <c r="J636" s="101"/>
      <c r="K636" s="101"/>
      <c r="L636" s="101"/>
      <c r="M636" s="101"/>
      <c r="N636" s="101"/>
    </row>
    <row r="637" spans="2:14" x14ac:dyDescent="0.25">
      <c r="B637" s="95"/>
      <c r="C637" s="95"/>
      <c r="D637" s="95"/>
      <c r="E637" s="95"/>
      <c r="F637" s="506"/>
      <c r="G637" s="101"/>
      <c r="H637" s="101"/>
      <c r="I637" s="101"/>
      <c r="J637" s="101"/>
      <c r="K637" s="101"/>
      <c r="L637" s="101"/>
      <c r="M637" s="101"/>
      <c r="N637" s="101"/>
    </row>
    <row r="638" spans="2:14" x14ac:dyDescent="0.25">
      <c r="B638" s="95"/>
      <c r="C638" s="95"/>
      <c r="D638" s="95"/>
      <c r="E638" s="95"/>
      <c r="F638" s="506"/>
      <c r="G638" s="101"/>
      <c r="H638" s="101"/>
      <c r="I638" s="101"/>
      <c r="J638" s="101"/>
      <c r="K638" s="101"/>
      <c r="L638" s="101"/>
      <c r="M638" s="101"/>
      <c r="N638" s="101"/>
    </row>
    <row r="639" spans="2:14" x14ac:dyDescent="0.25">
      <c r="B639" s="95"/>
      <c r="C639" s="95"/>
      <c r="D639" s="95"/>
      <c r="E639" s="95"/>
      <c r="F639" s="506"/>
      <c r="G639" s="101"/>
      <c r="H639" s="101"/>
      <c r="I639" s="101"/>
      <c r="J639" s="101"/>
      <c r="K639" s="101"/>
      <c r="L639" s="101"/>
      <c r="M639" s="101"/>
      <c r="N639" s="101"/>
    </row>
    <row r="640" spans="2:14" x14ac:dyDescent="0.25">
      <c r="B640" s="95"/>
      <c r="C640" s="95"/>
      <c r="D640" s="95"/>
      <c r="E640" s="95"/>
      <c r="F640" s="506"/>
      <c r="G640" s="101"/>
      <c r="H640" s="101"/>
      <c r="I640" s="101"/>
      <c r="J640" s="101"/>
      <c r="K640" s="101"/>
      <c r="L640" s="101"/>
      <c r="M640" s="101"/>
      <c r="N640" s="101"/>
    </row>
    <row r="641" spans="2:14" x14ac:dyDescent="0.25">
      <c r="B641" s="95"/>
      <c r="C641" s="95"/>
      <c r="D641" s="95"/>
      <c r="E641" s="95"/>
      <c r="F641" s="506"/>
      <c r="G641" s="101"/>
      <c r="H641" s="101"/>
      <c r="I641" s="101"/>
      <c r="J641" s="101"/>
      <c r="K641" s="101"/>
      <c r="L641" s="101"/>
      <c r="M641" s="101"/>
      <c r="N641" s="101"/>
    </row>
    <row r="642" spans="2:14" x14ac:dyDescent="0.25">
      <c r="B642" s="95"/>
      <c r="C642" s="95"/>
      <c r="D642" s="95"/>
      <c r="E642" s="95"/>
      <c r="F642" s="506"/>
      <c r="G642" s="101"/>
      <c r="H642" s="101"/>
      <c r="I642" s="101"/>
      <c r="J642" s="101"/>
      <c r="K642" s="101"/>
      <c r="L642" s="101"/>
      <c r="M642" s="101"/>
      <c r="N642" s="101"/>
    </row>
    <row r="643" spans="2:14" x14ac:dyDescent="0.25">
      <c r="B643" s="95"/>
      <c r="C643" s="95"/>
      <c r="D643" s="95"/>
      <c r="E643" s="95"/>
      <c r="F643" s="506"/>
      <c r="G643" s="101"/>
      <c r="H643" s="101"/>
      <c r="I643" s="101"/>
      <c r="J643" s="101"/>
      <c r="K643" s="101"/>
      <c r="L643" s="101"/>
      <c r="M643" s="101"/>
      <c r="N643" s="101"/>
    </row>
    <row r="644" spans="2:14" x14ac:dyDescent="0.25">
      <c r="B644" s="95"/>
      <c r="C644" s="95"/>
      <c r="D644" s="95"/>
      <c r="E644" s="95"/>
      <c r="F644" s="506"/>
      <c r="G644" s="101"/>
      <c r="H644" s="101"/>
      <c r="I644" s="101"/>
      <c r="J644" s="101"/>
      <c r="K644" s="101"/>
      <c r="L644" s="101"/>
      <c r="M644" s="101"/>
      <c r="N644" s="101"/>
    </row>
    <row r="645" spans="2:14" x14ac:dyDescent="0.25">
      <c r="B645" s="95"/>
      <c r="C645" s="95"/>
      <c r="D645" s="95"/>
      <c r="E645" s="95"/>
      <c r="F645" s="506"/>
      <c r="G645" s="101"/>
      <c r="H645" s="101"/>
      <c r="I645" s="101"/>
      <c r="J645" s="101"/>
      <c r="K645" s="101"/>
      <c r="L645" s="101"/>
      <c r="M645" s="101"/>
      <c r="N645" s="101"/>
    </row>
    <row r="646" spans="2:14" x14ac:dyDescent="0.25">
      <c r="B646" s="95"/>
      <c r="C646" s="95"/>
      <c r="D646" s="95"/>
      <c r="E646" s="95"/>
      <c r="F646" s="506"/>
      <c r="G646" s="101"/>
      <c r="H646" s="101"/>
      <c r="I646" s="101"/>
      <c r="J646" s="101"/>
      <c r="K646" s="101"/>
      <c r="L646" s="101"/>
      <c r="M646" s="101"/>
      <c r="N646" s="101"/>
    </row>
    <row r="647" spans="2:14" x14ac:dyDescent="0.25">
      <c r="B647" s="95"/>
      <c r="C647" s="95"/>
      <c r="D647" s="95"/>
      <c r="E647" s="95"/>
      <c r="F647" s="506"/>
      <c r="G647" s="101"/>
      <c r="H647" s="101"/>
      <c r="I647" s="101"/>
      <c r="J647" s="101"/>
      <c r="K647" s="101"/>
      <c r="L647" s="101"/>
      <c r="M647" s="101"/>
      <c r="N647" s="101"/>
    </row>
    <row r="648" spans="2:14" x14ac:dyDescent="0.25">
      <c r="B648" s="95"/>
      <c r="C648" s="95"/>
      <c r="D648" s="95"/>
      <c r="E648" s="95"/>
      <c r="F648" s="506"/>
      <c r="G648" s="101"/>
      <c r="H648" s="101"/>
      <c r="I648" s="101"/>
      <c r="J648" s="101"/>
      <c r="K648" s="101"/>
      <c r="L648" s="101"/>
      <c r="M648" s="101"/>
      <c r="N648" s="101"/>
    </row>
    <row r="649" spans="2:14" x14ac:dyDescent="0.25">
      <c r="B649" s="95"/>
      <c r="C649" s="95"/>
      <c r="D649" s="95"/>
      <c r="E649" s="95"/>
      <c r="F649" s="506"/>
      <c r="G649" s="101"/>
      <c r="H649" s="101"/>
      <c r="I649" s="101"/>
      <c r="J649" s="101"/>
      <c r="K649" s="101"/>
      <c r="L649" s="101"/>
      <c r="M649" s="101"/>
      <c r="N649" s="101"/>
    </row>
    <row r="650" spans="2:14" x14ac:dyDescent="0.25">
      <c r="B650" s="95"/>
      <c r="C650" s="95"/>
      <c r="D650" s="95"/>
      <c r="E650" s="95"/>
      <c r="F650" s="506"/>
      <c r="G650" s="101"/>
      <c r="H650" s="101"/>
      <c r="I650" s="101"/>
      <c r="J650" s="101"/>
      <c r="K650" s="101"/>
      <c r="L650" s="101"/>
      <c r="M650" s="101"/>
      <c r="N650" s="101"/>
    </row>
    <row r="651" spans="2:14" x14ac:dyDescent="0.25">
      <c r="B651" s="95"/>
      <c r="C651" s="95"/>
      <c r="D651" s="95"/>
      <c r="E651" s="95"/>
      <c r="F651" s="506"/>
      <c r="G651" s="101"/>
      <c r="H651" s="101"/>
      <c r="I651" s="101"/>
      <c r="J651" s="101"/>
      <c r="K651" s="101"/>
      <c r="L651" s="101"/>
      <c r="M651" s="101"/>
      <c r="N651" s="101"/>
    </row>
    <row r="652" spans="2:14" x14ac:dyDescent="0.25">
      <c r="B652" s="95"/>
      <c r="C652" s="95"/>
      <c r="D652" s="95"/>
      <c r="E652" s="95"/>
      <c r="F652" s="506"/>
      <c r="G652" s="101"/>
      <c r="H652" s="101"/>
      <c r="I652" s="101"/>
      <c r="J652" s="101"/>
      <c r="K652" s="101"/>
      <c r="L652" s="101"/>
      <c r="M652" s="101"/>
      <c r="N652" s="101"/>
    </row>
    <row r="653" spans="2:14" x14ac:dyDescent="0.25">
      <c r="B653" s="95"/>
      <c r="C653" s="95"/>
      <c r="D653" s="95"/>
      <c r="E653" s="95"/>
      <c r="F653" s="506"/>
      <c r="G653" s="101"/>
      <c r="H653" s="101"/>
      <c r="I653" s="101"/>
      <c r="J653" s="101"/>
      <c r="K653" s="101"/>
      <c r="L653" s="101"/>
      <c r="M653" s="101"/>
      <c r="N653" s="101"/>
    </row>
    <row r="654" spans="2:14" x14ac:dyDescent="0.25">
      <c r="B654" s="95"/>
      <c r="C654" s="95"/>
      <c r="D654" s="95"/>
      <c r="E654" s="95"/>
      <c r="F654" s="506"/>
      <c r="G654" s="101"/>
      <c r="H654" s="101"/>
      <c r="I654" s="101"/>
      <c r="J654" s="101"/>
      <c r="K654" s="101"/>
      <c r="L654" s="101"/>
      <c r="M654" s="101"/>
      <c r="N654" s="101"/>
    </row>
    <row r="655" spans="2:14" x14ac:dyDescent="0.25">
      <c r="B655" s="95"/>
      <c r="C655" s="95"/>
      <c r="D655" s="95"/>
      <c r="E655" s="95"/>
      <c r="F655" s="506"/>
      <c r="G655" s="101"/>
      <c r="H655" s="101"/>
      <c r="I655" s="101"/>
      <c r="J655" s="101"/>
      <c r="K655" s="101"/>
      <c r="L655" s="101"/>
      <c r="M655" s="101"/>
      <c r="N655" s="101"/>
    </row>
    <row r="656" spans="2:14" x14ac:dyDescent="0.25">
      <c r="B656" s="95"/>
      <c r="C656" s="95"/>
      <c r="D656" s="95"/>
      <c r="E656" s="95"/>
      <c r="F656" s="506"/>
      <c r="G656" s="101"/>
      <c r="H656" s="101"/>
      <c r="I656" s="101"/>
      <c r="J656" s="101"/>
      <c r="K656" s="101"/>
      <c r="L656" s="101"/>
      <c r="M656" s="101"/>
      <c r="N656" s="101"/>
    </row>
    <row r="657" spans="2:14" x14ac:dyDescent="0.25">
      <c r="B657" s="95"/>
      <c r="C657" s="95"/>
      <c r="D657" s="95"/>
      <c r="E657" s="95"/>
      <c r="F657" s="506"/>
      <c r="G657" s="101"/>
      <c r="H657" s="101"/>
      <c r="I657" s="101"/>
      <c r="J657" s="101"/>
      <c r="K657" s="101"/>
      <c r="L657" s="101"/>
      <c r="M657" s="101"/>
      <c r="N657" s="101"/>
    </row>
    <row r="658" spans="2:14" x14ac:dyDescent="0.25">
      <c r="B658" s="95"/>
      <c r="C658" s="95"/>
      <c r="D658" s="95"/>
      <c r="E658" s="95"/>
      <c r="F658" s="506"/>
      <c r="G658" s="101"/>
      <c r="H658" s="101"/>
      <c r="I658" s="101"/>
      <c r="J658" s="101"/>
      <c r="K658" s="101"/>
      <c r="L658" s="101"/>
      <c r="M658" s="101"/>
      <c r="N658" s="101"/>
    </row>
    <row r="659" spans="2:14" x14ac:dyDescent="0.25">
      <c r="B659" s="95"/>
      <c r="C659" s="95"/>
      <c r="D659" s="95"/>
      <c r="E659" s="95"/>
      <c r="F659" s="506"/>
      <c r="G659" s="101"/>
      <c r="H659" s="101"/>
      <c r="I659" s="101"/>
      <c r="J659" s="101"/>
      <c r="K659" s="101"/>
      <c r="L659" s="101"/>
      <c r="M659" s="101"/>
      <c r="N659" s="101"/>
    </row>
    <row r="660" spans="2:14" x14ac:dyDescent="0.25">
      <c r="B660" s="95"/>
      <c r="C660" s="95"/>
      <c r="D660" s="95"/>
      <c r="E660" s="95"/>
      <c r="F660" s="506"/>
      <c r="G660" s="101"/>
      <c r="H660" s="101"/>
      <c r="I660" s="101"/>
      <c r="J660" s="101"/>
      <c r="K660" s="101"/>
      <c r="L660" s="101"/>
      <c r="M660" s="101"/>
      <c r="N660" s="101"/>
    </row>
    <row r="661" spans="2:14" x14ac:dyDescent="0.25">
      <c r="B661" s="95"/>
      <c r="C661" s="95"/>
      <c r="D661" s="95"/>
      <c r="E661" s="95"/>
      <c r="F661" s="506"/>
      <c r="G661" s="101"/>
      <c r="H661" s="101"/>
      <c r="I661" s="101"/>
      <c r="J661" s="101"/>
      <c r="K661" s="101"/>
      <c r="L661" s="101"/>
      <c r="M661" s="101"/>
      <c r="N661" s="101"/>
    </row>
    <row r="662" spans="2:14" x14ac:dyDescent="0.25">
      <c r="B662" s="95"/>
      <c r="C662" s="95"/>
      <c r="D662" s="95"/>
      <c r="E662" s="95"/>
      <c r="F662" s="506"/>
      <c r="G662" s="101"/>
      <c r="H662" s="101"/>
      <c r="I662" s="101"/>
      <c r="J662" s="101"/>
      <c r="K662" s="101"/>
      <c r="L662" s="101"/>
      <c r="M662" s="101"/>
      <c r="N662" s="101"/>
    </row>
    <row r="663" spans="2:14" x14ac:dyDescent="0.25">
      <c r="B663" s="95"/>
      <c r="C663" s="95"/>
      <c r="D663" s="95"/>
      <c r="E663" s="95"/>
      <c r="F663" s="506"/>
      <c r="G663" s="101"/>
      <c r="H663" s="101"/>
      <c r="I663" s="101"/>
      <c r="J663" s="101"/>
      <c r="K663" s="101"/>
      <c r="L663" s="101"/>
      <c r="M663" s="101"/>
      <c r="N663" s="101"/>
    </row>
    <row r="664" spans="2:14" x14ac:dyDescent="0.25">
      <c r="B664" s="95"/>
      <c r="C664" s="95"/>
      <c r="D664" s="95"/>
      <c r="E664" s="95"/>
      <c r="F664" s="506"/>
      <c r="G664" s="101"/>
      <c r="H664" s="101"/>
      <c r="I664" s="101"/>
      <c r="J664" s="101"/>
      <c r="K664" s="101"/>
      <c r="L664" s="101"/>
      <c r="M664" s="101"/>
      <c r="N664" s="101"/>
    </row>
    <row r="665" spans="2:14" x14ac:dyDescent="0.25">
      <c r="B665" s="95"/>
      <c r="C665" s="95"/>
      <c r="D665" s="95"/>
      <c r="E665" s="95"/>
      <c r="F665" s="506"/>
      <c r="G665" s="101"/>
      <c r="H665" s="101"/>
      <c r="I665" s="101"/>
      <c r="J665" s="101"/>
      <c r="K665" s="101"/>
      <c r="L665" s="101"/>
      <c r="M665" s="101"/>
      <c r="N665" s="101"/>
    </row>
    <row r="666" spans="2:14" x14ac:dyDescent="0.25">
      <c r="B666" s="95"/>
      <c r="C666" s="95"/>
      <c r="D666" s="95"/>
      <c r="E666" s="95"/>
      <c r="F666" s="506"/>
      <c r="G666" s="101"/>
      <c r="H666" s="101"/>
      <c r="I666" s="101"/>
      <c r="J666" s="101"/>
      <c r="K666" s="101"/>
      <c r="L666" s="101"/>
      <c r="M666" s="101"/>
      <c r="N666" s="101"/>
    </row>
    <row r="667" spans="2:14" x14ac:dyDescent="0.25">
      <c r="B667" s="95"/>
      <c r="C667" s="95"/>
      <c r="D667" s="95"/>
      <c r="E667" s="95"/>
      <c r="F667" s="506"/>
      <c r="G667" s="101"/>
      <c r="H667" s="101"/>
      <c r="I667" s="101"/>
      <c r="J667" s="101"/>
      <c r="K667" s="101"/>
      <c r="L667" s="101"/>
      <c r="M667" s="101"/>
      <c r="N667" s="101"/>
    </row>
    <row r="668" spans="2:14" x14ac:dyDescent="0.25">
      <c r="B668" s="95"/>
      <c r="C668" s="95"/>
      <c r="D668" s="95"/>
      <c r="E668" s="95"/>
      <c r="F668" s="506"/>
      <c r="G668" s="101"/>
      <c r="H668" s="101"/>
      <c r="I668" s="101"/>
      <c r="J668" s="101"/>
      <c r="K668" s="101"/>
      <c r="L668" s="101"/>
      <c r="M668" s="101"/>
      <c r="N668" s="101"/>
    </row>
    <row r="669" spans="2:14" x14ac:dyDescent="0.25">
      <c r="B669" s="95"/>
      <c r="C669" s="95"/>
      <c r="D669" s="95"/>
      <c r="E669" s="95"/>
      <c r="F669" s="506"/>
      <c r="G669" s="101"/>
      <c r="H669" s="101"/>
      <c r="I669" s="101"/>
      <c r="J669" s="101"/>
      <c r="K669" s="101"/>
      <c r="L669" s="101"/>
      <c r="M669" s="101"/>
      <c r="N669" s="101"/>
    </row>
    <row r="670" spans="2:14" x14ac:dyDescent="0.25">
      <c r="B670" s="95"/>
      <c r="C670" s="95"/>
      <c r="D670" s="95"/>
      <c r="E670" s="95"/>
      <c r="F670" s="506"/>
      <c r="G670" s="101"/>
      <c r="H670" s="101"/>
      <c r="I670" s="101"/>
      <c r="J670" s="101"/>
      <c r="K670" s="101"/>
      <c r="L670" s="101"/>
      <c r="M670" s="101"/>
      <c r="N670" s="101"/>
    </row>
    <row r="671" spans="2:14" x14ac:dyDescent="0.25">
      <c r="B671" s="95"/>
      <c r="C671" s="95"/>
      <c r="D671" s="95"/>
      <c r="E671" s="95"/>
      <c r="F671" s="506"/>
      <c r="G671" s="101"/>
      <c r="H671" s="101"/>
      <c r="I671" s="101"/>
      <c r="J671" s="101"/>
      <c r="K671" s="101"/>
      <c r="L671" s="101"/>
      <c r="M671" s="101"/>
      <c r="N671" s="101"/>
    </row>
    <row r="672" spans="2:14" x14ac:dyDescent="0.25">
      <c r="B672" s="95"/>
      <c r="C672" s="95"/>
      <c r="D672" s="95"/>
      <c r="E672" s="95"/>
      <c r="F672" s="506"/>
      <c r="G672" s="101"/>
      <c r="H672" s="101"/>
      <c r="I672" s="101"/>
      <c r="J672" s="101"/>
      <c r="K672" s="101"/>
      <c r="L672" s="101"/>
      <c r="M672" s="101"/>
      <c r="N672" s="101"/>
    </row>
    <row r="673" spans="2:14" x14ac:dyDescent="0.25">
      <c r="B673" s="95"/>
      <c r="C673" s="95"/>
      <c r="D673" s="95"/>
      <c r="E673" s="95"/>
      <c r="F673" s="506"/>
      <c r="G673" s="101"/>
      <c r="H673" s="101"/>
      <c r="I673" s="101"/>
      <c r="J673" s="101"/>
      <c r="K673" s="101"/>
      <c r="L673" s="101"/>
      <c r="M673" s="101"/>
      <c r="N673" s="101"/>
    </row>
    <row r="674" spans="2:14" x14ac:dyDescent="0.25">
      <c r="B674" s="95"/>
      <c r="C674" s="95"/>
      <c r="D674" s="95"/>
      <c r="E674" s="95"/>
      <c r="F674" s="506"/>
      <c r="G674" s="101"/>
      <c r="H674" s="101"/>
      <c r="I674" s="101"/>
      <c r="J674" s="101"/>
      <c r="K674" s="101"/>
      <c r="L674" s="101"/>
      <c r="M674" s="101"/>
      <c r="N674" s="101"/>
    </row>
    <row r="675" spans="2:14" x14ac:dyDescent="0.25">
      <c r="B675" s="95"/>
      <c r="C675" s="95"/>
      <c r="D675" s="95"/>
      <c r="E675" s="95"/>
      <c r="F675" s="506"/>
      <c r="G675" s="101"/>
      <c r="H675" s="101"/>
      <c r="I675" s="101"/>
      <c r="J675" s="101"/>
      <c r="K675" s="101"/>
      <c r="L675" s="101"/>
      <c r="M675" s="101"/>
      <c r="N675" s="101"/>
    </row>
    <row r="676" spans="2:14" x14ac:dyDescent="0.25">
      <c r="B676" s="95"/>
      <c r="C676" s="95"/>
      <c r="D676" s="95"/>
      <c r="E676" s="95"/>
      <c r="F676" s="506"/>
      <c r="G676" s="101"/>
      <c r="H676" s="101"/>
      <c r="I676" s="101"/>
      <c r="J676" s="101"/>
      <c r="K676" s="101"/>
      <c r="L676" s="101"/>
      <c r="M676" s="101"/>
      <c r="N676" s="101"/>
    </row>
    <row r="677" spans="2:14" x14ac:dyDescent="0.25">
      <c r="B677" s="95"/>
      <c r="C677" s="95"/>
      <c r="D677" s="95"/>
      <c r="E677" s="95"/>
      <c r="F677" s="506"/>
      <c r="G677" s="101"/>
      <c r="H677" s="101"/>
      <c r="I677" s="101"/>
      <c r="J677" s="101"/>
      <c r="K677" s="101"/>
      <c r="L677" s="101"/>
      <c r="M677" s="101"/>
      <c r="N677" s="101"/>
    </row>
    <row r="678" spans="2:14" x14ac:dyDescent="0.25">
      <c r="B678" s="95"/>
      <c r="C678" s="95"/>
      <c r="D678" s="95"/>
      <c r="E678" s="95"/>
      <c r="F678" s="506"/>
      <c r="G678" s="101"/>
      <c r="H678" s="101"/>
      <c r="I678" s="101"/>
      <c r="J678" s="101"/>
      <c r="K678" s="101"/>
      <c r="L678" s="101"/>
      <c r="M678" s="101"/>
      <c r="N678" s="101"/>
    </row>
    <row r="679" spans="2:14" x14ac:dyDescent="0.25">
      <c r="B679" s="95"/>
      <c r="C679" s="95"/>
      <c r="D679" s="95"/>
      <c r="E679" s="95"/>
      <c r="F679" s="506"/>
      <c r="G679" s="101"/>
      <c r="H679" s="101"/>
      <c r="I679" s="101"/>
      <c r="J679" s="101"/>
      <c r="K679" s="101"/>
      <c r="L679" s="101"/>
      <c r="M679" s="101"/>
      <c r="N679" s="101"/>
    </row>
    <row r="680" spans="2:14" x14ac:dyDescent="0.25">
      <c r="B680" s="95"/>
      <c r="C680" s="95"/>
      <c r="D680" s="95"/>
      <c r="E680" s="95"/>
      <c r="F680" s="506"/>
      <c r="G680" s="101"/>
      <c r="H680" s="101"/>
      <c r="I680" s="101"/>
      <c r="J680" s="101"/>
      <c r="K680" s="101"/>
      <c r="L680" s="101"/>
      <c r="M680" s="101"/>
      <c r="N680" s="101"/>
    </row>
    <row r="681" spans="2:14" x14ac:dyDescent="0.25">
      <c r="B681" s="95"/>
      <c r="C681" s="95"/>
      <c r="D681" s="95"/>
      <c r="E681" s="95"/>
      <c r="F681" s="506"/>
      <c r="G681" s="101"/>
      <c r="H681" s="101"/>
      <c r="I681" s="101"/>
      <c r="J681" s="101"/>
      <c r="K681" s="101"/>
      <c r="L681" s="101"/>
      <c r="M681" s="101"/>
      <c r="N681" s="101"/>
    </row>
    <row r="682" spans="2:14" x14ac:dyDescent="0.25">
      <c r="B682" s="95"/>
      <c r="C682" s="95"/>
      <c r="D682" s="95"/>
      <c r="E682" s="95"/>
      <c r="F682" s="506"/>
      <c r="G682" s="101"/>
      <c r="H682" s="101"/>
      <c r="I682" s="101"/>
      <c r="J682" s="101"/>
      <c r="K682" s="101"/>
      <c r="L682" s="101"/>
      <c r="M682" s="101"/>
      <c r="N682" s="101"/>
    </row>
    <row r="683" spans="2:14" x14ac:dyDescent="0.25">
      <c r="B683" s="95"/>
      <c r="C683" s="95"/>
      <c r="D683" s="95"/>
      <c r="E683" s="95"/>
      <c r="F683" s="506"/>
      <c r="G683" s="101"/>
      <c r="H683" s="101"/>
      <c r="I683" s="101"/>
      <c r="J683" s="101"/>
      <c r="K683" s="101"/>
      <c r="L683" s="101"/>
      <c r="M683" s="101"/>
      <c r="N683" s="101"/>
    </row>
    <row r="684" spans="2:14" x14ac:dyDescent="0.25">
      <c r="B684" s="95"/>
      <c r="C684" s="95"/>
      <c r="D684" s="95"/>
      <c r="E684" s="95"/>
      <c r="F684" s="506"/>
      <c r="G684" s="101"/>
      <c r="H684" s="101"/>
      <c r="I684" s="101"/>
      <c r="J684" s="101"/>
      <c r="K684" s="101"/>
      <c r="L684" s="101"/>
      <c r="M684" s="101"/>
      <c r="N684" s="101"/>
    </row>
    <row r="685" spans="2:14" x14ac:dyDescent="0.25">
      <c r="B685" s="95"/>
      <c r="C685" s="95"/>
      <c r="D685" s="95"/>
      <c r="E685" s="95"/>
      <c r="F685" s="506"/>
      <c r="G685" s="101"/>
      <c r="H685" s="101"/>
      <c r="I685" s="101"/>
      <c r="J685" s="101"/>
      <c r="K685" s="101"/>
      <c r="L685" s="101"/>
      <c r="M685" s="101"/>
      <c r="N685" s="101"/>
    </row>
    <row r="686" spans="2:14" x14ac:dyDescent="0.25">
      <c r="B686" s="95"/>
      <c r="C686" s="95"/>
      <c r="D686" s="95"/>
      <c r="E686" s="95"/>
      <c r="F686" s="506"/>
      <c r="G686" s="101"/>
      <c r="H686" s="101"/>
      <c r="I686" s="101"/>
      <c r="J686" s="101"/>
      <c r="K686" s="101"/>
      <c r="L686" s="101"/>
      <c r="M686" s="101"/>
      <c r="N686" s="101"/>
    </row>
    <row r="687" spans="2:14" x14ac:dyDescent="0.25">
      <c r="B687" s="95"/>
      <c r="C687" s="95"/>
      <c r="D687" s="95"/>
      <c r="E687" s="95"/>
      <c r="F687" s="506"/>
      <c r="G687" s="101"/>
      <c r="H687" s="101"/>
      <c r="I687" s="101"/>
      <c r="J687" s="101"/>
      <c r="K687" s="101"/>
      <c r="L687" s="101"/>
      <c r="M687" s="101"/>
      <c r="N687" s="101"/>
    </row>
    <row r="688" spans="2:14" x14ac:dyDescent="0.25">
      <c r="B688" s="95"/>
      <c r="C688" s="95"/>
      <c r="D688" s="95"/>
      <c r="E688" s="95"/>
      <c r="F688" s="506"/>
      <c r="G688" s="101"/>
      <c r="H688" s="101"/>
      <c r="I688" s="101"/>
      <c r="J688" s="101"/>
      <c r="K688" s="101"/>
      <c r="L688" s="101"/>
      <c r="M688" s="101"/>
      <c r="N688" s="101"/>
    </row>
    <row r="689" spans="2:14" x14ac:dyDescent="0.25">
      <c r="B689" s="95"/>
      <c r="C689" s="95"/>
      <c r="D689" s="95"/>
      <c r="E689" s="95"/>
      <c r="F689" s="506"/>
      <c r="G689" s="101"/>
      <c r="H689" s="101"/>
      <c r="I689" s="101"/>
      <c r="J689" s="101"/>
      <c r="K689" s="101"/>
      <c r="L689" s="101"/>
      <c r="M689" s="101"/>
      <c r="N689" s="101"/>
    </row>
    <row r="690" spans="2:14" x14ac:dyDescent="0.25">
      <c r="B690" s="95"/>
      <c r="C690" s="95"/>
      <c r="D690" s="95"/>
      <c r="E690" s="95"/>
      <c r="F690" s="506"/>
      <c r="G690" s="101"/>
      <c r="H690" s="101"/>
      <c r="I690" s="101"/>
      <c r="J690" s="101"/>
      <c r="K690" s="101"/>
      <c r="L690" s="101"/>
      <c r="M690" s="101"/>
      <c r="N690" s="101"/>
    </row>
    <row r="691" spans="2:14" x14ac:dyDescent="0.25">
      <c r="B691" s="95"/>
      <c r="C691" s="95"/>
      <c r="D691" s="95"/>
      <c r="E691" s="95"/>
      <c r="F691" s="506"/>
      <c r="G691" s="101"/>
      <c r="H691" s="101"/>
      <c r="I691" s="101"/>
      <c r="J691" s="101"/>
      <c r="K691" s="101"/>
      <c r="L691" s="101"/>
      <c r="M691" s="101"/>
      <c r="N691" s="101"/>
    </row>
    <row r="692" spans="2:14" x14ac:dyDescent="0.25">
      <c r="B692" s="95"/>
      <c r="C692" s="95"/>
      <c r="D692" s="95"/>
      <c r="E692" s="95"/>
      <c r="F692" s="506"/>
      <c r="G692" s="101"/>
      <c r="H692" s="101"/>
      <c r="I692" s="101"/>
      <c r="J692" s="101"/>
      <c r="K692" s="101"/>
      <c r="L692" s="101"/>
      <c r="M692" s="101"/>
      <c r="N692" s="101"/>
    </row>
    <row r="693" spans="2:14" x14ac:dyDescent="0.25">
      <c r="B693" s="95"/>
      <c r="C693" s="95"/>
      <c r="D693" s="95"/>
      <c r="E693" s="95"/>
      <c r="F693" s="506"/>
      <c r="G693" s="101"/>
      <c r="H693" s="101"/>
      <c r="I693" s="101"/>
      <c r="J693" s="101"/>
      <c r="K693" s="101"/>
      <c r="L693" s="101"/>
      <c r="M693" s="101"/>
      <c r="N693" s="101"/>
    </row>
    <row r="694" spans="2:14" x14ac:dyDescent="0.25">
      <c r="B694" s="95"/>
      <c r="C694" s="95"/>
      <c r="D694" s="95"/>
      <c r="E694" s="95"/>
      <c r="F694" s="506"/>
      <c r="G694" s="101"/>
      <c r="H694" s="101"/>
      <c r="I694" s="101"/>
      <c r="J694" s="101"/>
      <c r="K694" s="101"/>
      <c r="L694" s="101"/>
      <c r="M694" s="101"/>
      <c r="N694" s="101"/>
    </row>
    <row r="695" spans="2:14" x14ac:dyDescent="0.25">
      <c r="B695" s="95"/>
      <c r="C695" s="95"/>
      <c r="D695" s="95"/>
      <c r="E695" s="95"/>
      <c r="F695" s="506"/>
      <c r="G695" s="101"/>
      <c r="H695" s="101"/>
      <c r="I695" s="101"/>
      <c r="J695" s="101"/>
      <c r="K695" s="101"/>
      <c r="L695" s="101"/>
      <c r="M695" s="101"/>
      <c r="N695" s="101"/>
    </row>
    <row r="696" spans="2:14" x14ac:dyDescent="0.25">
      <c r="B696" s="95"/>
      <c r="C696" s="95"/>
      <c r="D696" s="95"/>
      <c r="E696" s="95"/>
      <c r="F696" s="506"/>
      <c r="G696" s="101"/>
      <c r="H696" s="101"/>
      <c r="I696" s="101"/>
      <c r="J696" s="101"/>
      <c r="K696" s="101"/>
      <c r="L696" s="101"/>
      <c r="M696" s="101"/>
      <c r="N696" s="101"/>
    </row>
    <row r="697" spans="2:14" x14ac:dyDescent="0.25">
      <c r="B697" s="95"/>
      <c r="C697" s="95"/>
      <c r="D697" s="95"/>
      <c r="E697" s="95"/>
      <c r="F697" s="506"/>
      <c r="G697" s="101"/>
      <c r="H697" s="101"/>
      <c r="I697" s="101"/>
      <c r="J697" s="101"/>
      <c r="K697" s="101"/>
      <c r="L697" s="101"/>
      <c r="M697" s="101"/>
      <c r="N697" s="101"/>
    </row>
    <row r="698" spans="2:14" x14ac:dyDescent="0.25">
      <c r="B698" s="95"/>
      <c r="C698" s="95"/>
      <c r="D698" s="95"/>
      <c r="E698" s="95"/>
      <c r="F698" s="506"/>
      <c r="G698" s="101"/>
      <c r="H698" s="101"/>
      <c r="I698" s="101"/>
      <c r="J698" s="101"/>
      <c r="K698" s="101"/>
      <c r="L698" s="101"/>
      <c r="M698" s="101"/>
      <c r="N698" s="101"/>
    </row>
    <row r="699" spans="2:14" x14ac:dyDescent="0.25">
      <c r="B699" s="95"/>
      <c r="C699" s="95"/>
      <c r="D699" s="95"/>
      <c r="E699" s="95"/>
      <c r="F699" s="506"/>
      <c r="G699" s="101"/>
      <c r="H699" s="101"/>
      <c r="I699" s="101"/>
      <c r="J699" s="101"/>
      <c r="K699" s="101"/>
      <c r="L699" s="101"/>
      <c r="M699" s="101"/>
      <c r="N699" s="101"/>
    </row>
    <row r="700" spans="2:14" x14ac:dyDescent="0.25">
      <c r="B700" s="95"/>
      <c r="C700" s="95"/>
      <c r="D700" s="95"/>
      <c r="E700" s="95"/>
      <c r="F700" s="506"/>
      <c r="G700" s="101"/>
      <c r="H700" s="101"/>
      <c r="I700" s="101"/>
      <c r="J700" s="101"/>
      <c r="K700" s="101"/>
      <c r="L700" s="101"/>
      <c r="M700" s="101"/>
      <c r="N700" s="101"/>
    </row>
    <row r="701" spans="2:14" x14ac:dyDescent="0.25">
      <c r="B701" s="95"/>
      <c r="C701" s="95"/>
      <c r="D701" s="95"/>
      <c r="E701" s="95"/>
      <c r="F701" s="506"/>
      <c r="G701" s="101"/>
      <c r="H701" s="101"/>
      <c r="I701" s="101"/>
      <c r="J701" s="101"/>
      <c r="K701" s="101"/>
      <c r="L701" s="101"/>
      <c r="M701" s="101"/>
      <c r="N701" s="101"/>
    </row>
    <row r="702" spans="2:14" x14ac:dyDescent="0.25">
      <c r="B702" s="95"/>
      <c r="C702" s="95"/>
      <c r="D702" s="95"/>
      <c r="E702" s="95"/>
      <c r="F702" s="506"/>
      <c r="G702" s="101"/>
      <c r="H702" s="101"/>
      <c r="I702" s="101"/>
      <c r="J702" s="101"/>
      <c r="K702" s="101"/>
      <c r="L702" s="101"/>
      <c r="M702" s="101"/>
      <c r="N702" s="101"/>
    </row>
    <row r="703" spans="2:14" x14ac:dyDescent="0.25">
      <c r="B703" s="95"/>
      <c r="C703" s="95"/>
      <c r="D703" s="95"/>
      <c r="E703" s="95"/>
      <c r="F703" s="506"/>
      <c r="G703" s="101"/>
      <c r="H703" s="101"/>
      <c r="I703" s="101"/>
      <c r="J703" s="101"/>
      <c r="K703" s="101"/>
      <c r="L703" s="101"/>
      <c r="M703" s="101"/>
      <c r="N703" s="101"/>
    </row>
    <row r="704" spans="2:14" x14ac:dyDescent="0.25">
      <c r="B704" s="95"/>
      <c r="C704" s="95"/>
      <c r="D704" s="95"/>
      <c r="E704" s="95"/>
      <c r="F704" s="506"/>
      <c r="G704" s="101"/>
      <c r="H704" s="101"/>
      <c r="I704" s="101"/>
      <c r="J704" s="101"/>
      <c r="K704" s="101"/>
      <c r="L704" s="101"/>
      <c r="M704" s="101"/>
      <c r="N704" s="101"/>
    </row>
    <row r="705" spans="2:14" x14ac:dyDescent="0.25">
      <c r="B705" s="95"/>
      <c r="C705" s="95"/>
      <c r="D705" s="95"/>
      <c r="E705" s="95"/>
      <c r="F705" s="506"/>
      <c r="G705" s="101"/>
      <c r="H705" s="101"/>
      <c r="I705" s="101"/>
      <c r="J705" s="101"/>
      <c r="K705" s="101"/>
      <c r="L705" s="101"/>
      <c r="M705" s="101"/>
      <c r="N705" s="101"/>
    </row>
    <row r="706" spans="2:14" x14ac:dyDescent="0.25">
      <c r="B706" s="95"/>
      <c r="C706" s="95"/>
      <c r="D706" s="95"/>
      <c r="E706" s="95"/>
      <c r="F706" s="506"/>
      <c r="G706" s="101"/>
      <c r="H706" s="101"/>
      <c r="I706" s="101"/>
      <c r="J706" s="101"/>
      <c r="K706" s="101"/>
      <c r="L706" s="101"/>
      <c r="M706" s="101"/>
      <c r="N706" s="101"/>
    </row>
    <row r="707" spans="2:14" x14ac:dyDescent="0.25">
      <c r="B707" s="95"/>
      <c r="C707" s="95"/>
      <c r="D707" s="95"/>
      <c r="E707" s="95"/>
      <c r="F707" s="506"/>
      <c r="G707" s="101"/>
      <c r="H707" s="101"/>
      <c r="I707" s="101"/>
      <c r="J707" s="101"/>
      <c r="K707" s="101"/>
      <c r="L707" s="101"/>
      <c r="M707" s="101"/>
      <c r="N707" s="101"/>
    </row>
    <row r="708" spans="2:14" x14ac:dyDescent="0.25">
      <c r="B708" s="95"/>
      <c r="C708" s="95"/>
      <c r="D708" s="95"/>
      <c r="E708" s="95"/>
      <c r="F708" s="506"/>
      <c r="G708" s="101"/>
      <c r="H708" s="101"/>
      <c r="I708" s="101"/>
      <c r="J708" s="101"/>
      <c r="K708" s="101"/>
      <c r="L708" s="101"/>
      <c r="M708" s="101"/>
      <c r="N708" s="101"/>
    </row>
    <row r="709" spans="2:14" x14ac:dyDescent="0.25">
      <c r="B709" s="95"/>
      <c r="C709" s="95"/>
      <c r="D709" s="95"/>
      <c r="E709" s="95"/>
      <c r="F709" s="506"/>
      <c r="G709" s="101"/>
      <c r="H709" s="101"/>
      <c r="I709" s="101"/>
      <c r="J709" s="101"/>
      <c r="K709" s="101"/>
      <c r="L709" s="101"/>
      <c r="M709" s="101"/>
      <c r="N709" s="101"/>
    </row>
    <row r="710" spans="2:14" x14ac:dyDescent="0.25">
      <c r="B710" s="95"/>
      <c r="C710" s="95"/>
      <c r="D710" s="95"/>
      <c r="E710" s="95"/>
      <c r="F710" s="506"/>
      <c r="G710" s="101"/>
      <c r="H710" s="101"/>
      <c r="I710" s="101"/>
      <c r="J710" s="101"/>
      <c r="K710" s="101"/>
      <c r="L710" s="101"/>
      <c r="M710" s="101"/>
      <c r="N710" s="101"/>
    </row>
    <row r="711" spans="2:14" x14ac:dyDescent="0.25">
      <c r="B711" s="95"/>
      <c r="C711" s="95"/>
      <c r="D711" s="95"/>
      <c r="E711" s="95"/>
      <c r="F711" s="506"/>
      <c r="G711" s="101"/>
      <c r="H711" s="101"/>
      <c r="I711" s="101"/>
      <c r="J711" s="101"/>
      <c r="K711" s="101"/>
      <c r="L711" s="101"/>
      <c r="M711" s="101"/>
      <c r="N711" s="101"/>
    </row>
    <row r="712" spans="2:14" x14ac:dyDescent="0.25">
      <c r="B712" s="95"/>
      <c r="C712" s="95"/>
      <c r="D712" s="95"/>
      <c r="E712" s="95"/>
      <c r="F712" s="506"/>
      <c r="G712" s="101"/>
      <c r="H712" s="101"/>
      <c r="I712" s="101"/>
      <c r="J712" s="101"/>
      <c r="K712" s="101"/>
      <c r="L712" s="101"/>
      <c r="M712" s="101"/>
      <c r="N712" s="101"/>
    </row>
    <row r="713" spans="2:14" x14ac:dyDescent="0.25">
      <c r="B713" s="95"/>
      <c r="C713" s="95"/>
      <c r="D713" s="95"/>
      <c r="E713" s="95"/>
      <c r="F713" s="506"/>
      <c r="G713" s="101"/>
      <c r="H713" s="101"/>
      <c r="I713" s="101"/>
      <c r="J713" s="101"/>
      <c r="K713" s="101"/>
      <c r="L713" s="101"/>
      <c r="M713" s="101"/>
      <c r="N713" s="101"/>
    </row>
    <row r="714" spans="2:14" x14ac:dyDescent="0.25">
      <c r="B714" s="95"/>
      <c r="C714" s="95"/>
      <c r="D714" s="95"/>
      <c r="E714" s="95"/>
      <c r="F714" s="506"/>
      <c r="G714" s="101"/>
      <c r="H714" s="101"/>
      <c r="I714" s="101"/>
      <c r="J714" s="101"/>
      <c r="K714" s="101"/>
      <c r="L714" s="101"/>
      <c r="M714" s="101"/>
      <c r="N714" s="101"/>
    </row>
    <row r="715" spans="2:14" x14ac:dyDescent="0.25">
      <c r="B715" s="95"/>
      <c r="C715" s="95"/>
      <c r="D715" s="95"/>
      <c r="E715" s="95"/>
      <c r="F715" s="506"/>
      <c r="G715" s="101"/>
      <c r="H715" s="101"/>
      <c r="I715" s="101"/>
      <c r="J715" s="101"/>
      <c r="K715" s="101"/>
      <c r="L715" s="101"/>
      <c r="M715" s="101"/>
      <c r="N715" s="101"/>
    </row>
    <row r="716" spans="2:14" x14ac:dyDescent="0.25">
      <c r="B716" s="95"/>
      <c r="C716" s="95"/>
      <c r="D716" s="95"/>
      <c r="E716" s="95"/>
      <c r="F716" s="506"/>
      <c r="G716" s="101"/>
      <c r="H716" s="101"/>
      <c r="I716" s="101"/>
      <c r="J716" s="101"/>
      <c r="K716" s="101"/>
      <c r="L716" s="101"/>
      <c r="M716" s="101"/>
      <c r="N716" s="101"/>
    </row>
    <row r="717" spans="2:14" x14ac:dyDescent="0.25">
      <c r="B717" s="95"/>
      <c r="C717" s="95"/>
      <c r="D717" s="95"/>
      <c r="E717" s="95"/>
      <c r="F717" s="506"/>
      <c r="G717" s="101"/>
      <c r="H717" s="101"/>
      <c r="I717" s="101"/>
      <c r="J717" s="101"/>
      <c r="K717" s="101"/>
      <c r="L717" s="101"/>
      <c r="M717" s="101"/>
      <c r="N717" s="101"/>
    </row>
    <row r="718" spans="2:14" x14ac:dyDescent="0.25">
      <c r="B718" s="95"/>
      <c r="C718" s="95"/>
      <c r="D718" s="95"/>
      <c r="E718" s="95"/>
      <c r="F718" s="506"/>
      <c r="G718" s="101"/>
      <c r="H718" s="101"/>
      <c r="I718" s="101"/>
      <c r="J718" s="101"/>
      <c r="K718" s="101"/>
      <c r="L718" s="101"/>
      <c r="M718" s="101"/>
      <c r="N718" s="101"/>
    </row>
    <row r="719" spans="2:14" x14ac:dyDescent="0.25">
      <c r="B719" s="95"/>
      <c r="C719" s="95"/>
      <c r="D719" s="95"/>
      <c r="E719" s="95"/>
      <c r="F719" s="506"/>
      <c r="G719" s="101"/>
      <c r="H719" s="101"/>
      <c r="I719" s="101"/>
      <c r="J719" s="101"/>
      <c r="K719" s="101"/>
      <c r="L719" s="101"/>
      <c r="M719" s="101"/>
      <c r="N719" s="101"/>
    </row>
    <row r="720" spans="2:14" x14ac:dyDescent="0.25">
      <c r="B720" s="95"/>
      <c r="C720" s="95"/>
      <c r="D720" s="95"/>
      <c r="E720" s="95"/>
      <c r="F720" s="506"/>
      <c r="G720" s="101"/>
      <c r="H720" s="101"/>
      <c r="I720" s="101"/>
      <c r="J720" s="101"/>
      <c r="K720" s="101"/>
      <c r="L720" s="101"/>
      <c r="M720" s="101"/>
      <c r="N720" s="101"/>
    </row>
    <row r="721" spans="2:14" x14ac:dyDescent="0.25">
      <c r="B721" s="95"/>
      <c r="C721" s="95"/>
      <c r="D721" s="95"/>
      <c r="E721" s="95"/>
      <c r="F721" s="506"/>
      <c r="G721" s="101"/>
      <c r="H721" s="101"/>
      <c r="I721" s="101"/>
      <c r="J721" s="101"/>
      <c r="K721" s="101"/>
      <c r="L721" s="101"/>
      <c r="M721" s="101"/>
      <c r="N721" s="101"/>
    </row>
    <row r="722" spans="2:14" x14ac:dyDescent="0.25">
      <c r="B722" s="95"/>
      <c r="C722" s="95"/>
      <c r="D722" s="95"/>
      <c r="E722" s="95"/>
      <c r="F722" s="506"/>
      <c r="G722" s="101"/>
      <c r="H722" s="101"/>
      <c r="I722" s="101"/>
      <c r="J722" s="101"/>
      <c r="K722" s="101"/>
      <c r="L722" s="101"/>
      <c r="M722" s="101"/>
      <c r="N722" s="101"/>
    </row>
    <row r="723" spans="2:14" x14ac:dyDescent="0.25">
      <c r="B723" s="95"/>
      <c r="C723" s="95"/>
      <c r="D723" s="95"/>
      <c r="E723" s="95"/>
      <c r="F723" s="506"/>
      <c r="G723" s="101"/>
      <c r="H723" s="101"/>
      <c r="I723" s="101"/>
      <c r="J723" s="101"/>
      <c r="K723" s="101"/>
      <c r="L723" s="101"/>
      <c r="M723" s="101"/>
      <c r="N723" s="101"/>
    </row>
    <row r="724" spans="2:14" x14ac:dyDescent="0.25">
      <c r="B724" s="95"/>
      <c r="C724" s="95"/>
      <c r="D724" s="95"/>
      <c r="E724" s="95"/>
      <c r="F724" s="506"/>
      <c r="G724" s="101"/>
      <c r="H724" s="101"/>
      <c r="I724" s="101"/>
      <c r="J724" s="101"/>
      <c r="K724" s="101"/>
      <c r="L724" s="101"/>
      <c r="M724" s="101"/>
      <c r="N724" s="101"/>
    </row>
    <row r="725" spans="2:14" x14ac:dyDescent="0.25">
      <c r="B725" s="95"/>
      <c r="C725" s="95"/>
      <c r="D725" s="95"/>
      <c r="E725" s="95"/>
      <c r="F725" s="506"/>
      <c r="G725" s="101"/>
      <c r="H725" s="101"/>
      <c r="I725" s="101"/>
      <c r="J725" s="101"/>
      <c r="K725" s="101"/>
      <c r="L725" s="101"/>
      <c r="M725" s="101"/>
      <c r="N725" s="101"/>
    </row>
    <row r="726" spans="2:14" x14ac:dyDescent="0.25">
      <c r="B726" s="95"/>
      <c r="C726" s="95"/>
      <c r="D726" s="95"/>
      <c r="E726" s="95"/>
      <c r="F726" s="506"/>
      <c r="G726" s="101"/>
      <c r="H726" s="101"/>
      <c r="I726" s="101"/>
      <c r="J726" s="101"/>
      <c r="K726" s="101"/>
      <c r="L726" s="101"/>
      <c r="M726" s="101"/>
      <c r="N726" s="101"/>
    </row>
    <row r="727" spans="2:14" x14ac:dyDescent="0.25">
      <c r="B727" s="95"/>
      <c r="C727" s="95"/>
      <c r="D727" s="95"/>
      <c r="E727" s="95"/>
      <c r="F727" s="506"/>
      <c r="G727" s="101"/>
      <c r="H727" s="101"/>
      <c r="I727" s="101"/>
      <c r="J727" s="101"/>
      <c r="K727" s="101"/>
      <c r="L727" s="101"/>
      <c r="M727" s="101"/>
      <c r="N727" s="101"/>
    </row>
    <row r="728" spans="2:14" x14ac:dyDescent="0.25">
      <c r="B728" s="95"/>
      <c r="C728" s="95"/>
      <c r="D728" s="95"/>
      <c r="E728" s="95"/>
      <c r="F728" s="506"/>
      <c r="G728" s="101"/>
      <c r="H728" s="101"/>
      <c r="I728" s="101"/>
      <c r="J728" s="101"/>
      <c r="K728" s="101"/>
      <c r="L728" s="101"/>
      <c r="M728" s="101"/>
      <c r="N728" s="101"/>
    </row>
    <row r="729" spans="2:14" x14ac:dyDescent="0.25">
      <c r="B729" s="95"/>
      <c r="C729" s="95"/>
      <c r="D729" s="95"/>
      <c r="E729" s="95"/>
      <c r="F729" s="506"/>
      <c r="G729" s="101"/>
      <c r="H729" s="101"/>
      <c r="I729" s="101"/>
      <c r="J729" s="101"/>
      <c r="K729" s="101"/>
      <c r="L729" s="101"/>
      <c r="M729" s="101"/>
      <c r="N729" s="101"/>
    </row>
    <row r="730" spans="2:14" x14ac:dyDescent="0.25">
      <c r="B730" s="95"/>
      <c r="C730" s="95"/>
      <c r="D730" s="95"/>
      <c r="E730" s="95"/>
      <c r="F730" s="506"/>
      <c r="G730" s="101"/>
      <c r="H730" s="101"/>
      <c r="I730" s="101"/>
      <c r="J730" s="101"/>
      <c r="K730" s="101"/>
      <c r="L730" s="101"/>
      <c r="M730" s="101"/>
      <c r="N730" s="101"/>
    </row>
    <row r="731" spans="2:14" x14ac:dyDescent="0.25">
      <c r="B731" s="95"/>
      <c r="C731" s="95"/>
      <c r="D731" s="95"/>
      <c r="E731" s="95"/>
      <c r="F731" s="506"/>
      <c r="G731" s="101"/>
      <c r="H731" s="101"/>
      <c r="I731" s="101"/>
      <c r="J731" s="101"/>
      <c r="K731" s="101"/>
      <c r="L731" s="101"/>
      <c r="M731" s="101"/>
      <c r="N731" s="101"/>
    </row>
    <row r="732" spans="2:14" x14ac:dyDescent="0.25">
      <c r="B732" s="95"/>
      <c r="C732" s="95"/>
      <c r="D732" s="95"/>
      <c r="E732" s="95"/>
      <c r="F732" s="506"/>
      <c r="G732" s="101"/>
      <c r="H732" s="101"/>
      <c r="I732" s="101"/>
      <c r="J732" s="101"/>
      <c r="K732" s="101"/>
      <c r="L732" s="101"/>
      <c r="M732" s="101"/>
      <c r="N732" s="101"/>
    </row>
    <row r="733" spans="2:14" x14ac:dyDescent="0.25">
      <c r="B733" s="95"/>
      <c r="C733" s="95"/>
      <c r="D733" s="95"/>
      <c r="E733" s="95"/>
      <c r="F733" s="506"/>
      <c r="G733" s="101"/>
      <c r="H733" s="101"/>
      <c r="I733" s="101"/>
      <c r="J733" s="101"/>
      <c r="K733" s="101"/>
      <c r="L733" s="101"/>
      <c r="M733" s="101"/>
      <c r="N733" s="101"/>
    </row>
    <row r="734" spans="2:14" x14ac:dyDescent="0.25">
      <c r="B734" s="95"/>
      <c r="C734" s="95"/>
      <c r="D734" s="95"/>
      <c r="E734" s="95"/>
      <c r="F734" s="506"/>
      <c r="G734" s="101"/>
      <c r="H734" s="101"/>
      <c r="I734" s="101"/>
      <c r="J734" s="101"/>
      <c r="K734" s="101"/>
      <c r="L734" s="101"/>
      <c r="M734" s="101"/>
      <c r="N734" s="101"/>
    </row>
    <row r="735" spans="2:14" x14ac:dyDescent="0.25">
      <c r="B735" s="95"/>
      <c r="C735" s="95"/>
      <c r="D735" s="95"/>
      <c r="E735" s="95"/>
      <c r="F735" s="506"/>
      <c r="G735" s="101"/>
      <c r="H735" s="101"/>
      <c r="I735" s="101"/>
      <c r="J735" s="101"/>
      <c r="K735" s="101"/>
      <c r="L735" s="101"/>
      <c r="M735" s="101"/>
      <c r="N735" s="101"/>
    </row>
    <row r="736" spans="2:14" x14ac:dyDescent="0.25">
      <c r="B736" s="95"/>
      <c r="C736" s="95"/>
      <c r="D736" s="95"/>
      <c r="E736" s="95"/>
      <c r="F736" s="506"/>
      <c r="G736" s="101"/>
      <c r="H736" s="101"/>
      <c r="I736" s="101"/>
      <c r="J736" s="101"/>
      <c r="K736" s="101"/>
      <c r="L736" s="101"/>
      <c r="M736" s="101"/>
      <c r="N736" s="101"/>
    </row>
    <row r="737" spans="2:14" x14ac:dyDescent="0.25">
      <c r="B737" s="95"/>
      <c r="C737" s="95"/>
      <c r="D737" s="95"/>
      <c r="E737" s="95"/>
      <c r="F737" s="506"/>
      <c r="G737" s="101"/>
      <c r="H737" s="101"/>
      <c r="I737" s="101"/>
      <c r="J737" s="101"/>
      <c r="K737" s="101"/>
      <c r="L737" s="101"/>
      <c r="M737" s="101"/>
      <c r="N737" s="101"/>
    </row>
    <row r="738" spans="2:14" x14ac:dyDescent="0.25">
      <c r="B738" s="95"/>
      <c r="C738" s="95"/>
      <c r="D738" s="95"/>
      <c r="E738" s="95"/>
      <c r="F738" s="506"/>
      <c r="G738" s="101"/>
      <c r="H738" s="101"/>
      <c r="I738" s="101"/>
      <c r="J738" s="101"/>
      <c r="K738" s="101"/>
      <c r="L738" s="101"/>
      <c r="M738" s="101"/>
      <c r="N738" s="101"/>
    </row>
    <row r="739" spans="2:14" x14ac:dyDescent="0.25">
      <c r="B739" s="95"/>
      <c r="C739" s="95"/>
      <c r="D739" s="95"/>
      <c r="E739" s="95"/>
      <c r="F739" s="506"/>
      <c r="G739" s="101"/>
      <c r="H739" s="101"/>
      <c r="I739" s="101"/>
      <c r="J739" s="101"/>
      <c r="K739" s="101"/>
      <c r="L739" s="101"/>
      <c r="M739" s="101"/>
      <c r="N739" s="101"/>
    </row>
    <row r="740" spans="2:14" x14ac:dyDescent="0.25">
      <c r="B740" s="95"/>
      <c r="C740" s="95"/>
      <c r="D740" s="95"/>
      <c r="E740" s="95"/>
      <c r="F740" s="506"/>
      <c r="G740" s="101"/>
      <c r="H740" s="101"/>
      <c r="I740" s="101"/>
      <c r="J740" s="101"/>
      <c r="K740" s="101"/>
      <c r="L740" s="101"/>
      <c r="M740" s="101"/>
      <c r="N740" s="101"/>
    </row>
    <row r="741" spans="2:14" x14ac:dyDescent="0.25">
      <c r="B741" s="95"/>
      <c r="C741" s="95"/>
      <c r="D741" s="95"/>
      <c r="E741" s="95"/>
      <c r="F741" s="506"/>
      <c r="G741" s="101"/>
      <c r="H741" s="101"/>
      <c r="I741" s="101"/>
      <c r="J741" s="101"/>
      <c r="K741" s="101"/>
      <c r="L741" s="101"/>
      <c r="M741" s="101"/>
      <c r="N741" s="101"/>
    </row>
    <row r="742" spans="2:14" x14ac:dyDescent="0.25">
      <c r="B742" s="95"/>
      <c r="C742" s="95"/>
      <c r="D742" s="95"/>
      <c r="E742" s="95"/>
      <c r="F742" s="506"/>
      <c r="G742" s="101"/>
      <c r="H742" s="101"/>
      <c r="I742" s="101"/>
      <c r="J742" s="101"/>
      <c r="K742" s="101"/>
      <c r="L742" s="101"/>
      <c r="M742" s="101"/>
      <c r="N742" s="101"/>
    </row>
    <row r="743" spans="2:14" x14ac:dyDescent="0.25">
      <c r="B743" s="95"/>
      <c r="C743" s="95"/>
      <c r="D743" s="95"/>
      <c r="E743" s="95"/>
      <c r="F743" s="506"/>
      <c r="G743" s="101"/>
      <c r="H743" s="101"/>
      <c r="I743" s="101"/>
      <c r="J743" s="101"/>
      <c r="K743" s="101"/>
      <c r="L743" s="101"/>
      <c r="M743" s="101"/>
      <c r="N743" s="101"/>
    </row>
    <row r="744" spans="2:14" x14ac:dyDescent="0.25">
      <c r="B744" s="95"/>
      <c r="C744" s="95"/>
      <c r="D744" s="95"/>
      <c r="E744" s="95"/>
      <c r="F744" s="506"/>
      <c r="G744" s="101"/>
      <c r="H744" s="101"/>
      <c r="I744" s="101"/>
      <c r="J744" s="101"/>
      <c r="K744" s="101"/>
      <c r="L744" s="101"/>
      <c r="M744" s="101"/>
      <c r="N744" s="101"/>
    </row>
    <row r="745" spans="2:14" x14ac:dyDescent="0.25">
      <c r="B745" s="95"/>
      <c r="C745" s="95"/>
      <c r="D745" s="95"/>
      <c r="E745" s="95"/>
      <c r="F745" s="506"/>
      <c r="G745" s="101"/>
      <c r="H745" s="101"/>
      <c r="I745" s="101"/>
      <c r="J745" s="101"/>
      <c r="K745" s="101"/>
      <c r="L745" s="101"/>
      <c r="M745" s="101"/>
      <c r="N745" s="101"/>
    </row>
    <row r="746" spans="2:14" x14ac:dyDescent="0.25">
      <c r="B746" s="95"/>
      <c r="C746" s="95"/>
      <c r="D746" s="95"/>
      <c r="E746" s="95"/>
      <c r="F746" s="506"/>
      <c r="G746" s="101"/>
      <c r="H746" s="101"/>
      <c r="I746" s="101"/>
      <c r="J746" s="101"/>
      <c r="K746" s="101"/>
      <c r="L746" s="101"/>
      <c r="M746" s="101"/>
      <c r="N746" s="101"/>
    </row>
    <row r="747" spans="2:14" x14ac:dyDescent="0.25">
      <c r="B747" s="95"/>
      <c r="C747" s="95"/>
      <c r="D747" s="95"/>
      <c r="E747" s="95"/>
      <c r="F747" s="506"/>
      <c r="G747" s="101"/>
      <c r="H747" s="101"/>
      <c r="I747" s="101"/>
      <c r="J747" s="101"/>
      <c r="K747" s="101"/>
      <c r="L747" s="101"/>
      <c r="M747" s="101"/>
      <c r="N747" s="101"/>
    </row>
    <row r="748" spans="2:14" x14ac:dyDescent="0.25">
      <c r="B748" s="95"/>
      <c r="C748" s="95"/>
      <c r="D748" s="95"/>
      <c r="E748" s="95"/>
      <c r="F748" s="506"/>
      <c r="G748" s="101"/>
      <c r="H748" s="101"/>
      <c r="I748" s="101"/>
      <c r="J748" s="101"/>
      <c r="K748" s="101"/>
      <c r="L748" s="101"/>
      <c r="M748" s="101"/>
      <c r="N748" s="101"/>
    </row>
    <row r="749" spans="2:14" x14ac:dyDescent="0.25">
      <c r="B749" s="95"/>
      <c r="C749" s="95"/>
      <c r="D749" s="95"/>
      <c r="E749" s="95"/>
      <c r="F749" s="506"/>
      <c r="G749" s="101"/>
      <c r="H749" s="101"/>
      <c r="I749" s="101"/>
      <c r="J749" s="101"/>
      <c r="K749" s="101"/>
      <c r="L749" s="101"/>
      <c r="M749" s="101"/>
      <c r="N749" s="101"/>
    </row>
    <row r="750" spans="2:14" x14ac:dyDescent="0.25">
      <c r="B750" s="95"/>
      <c r="C750" s="95"/>
      <c r="D750" s="95"/>
      <c r="E750" s="95"/>
      <c r="F750" s="506"/>
      <c r="G750" s="101"/>
      <c r="H750" s="101"/>
      <c r="I750" s="101"/>
      <c r="J750" s="101"/>
      <c r="K750" s="101"/>
      <c r="L750" s="101"/>
      <c r="M750" s="101"/>
      <c r="N750" s="101"/>
    </row>
    <row r="751" spans="2:14" x14ac:dyDescent="0.25">
      <c r="B751" s="95"/>
      <c r="C751" s="95"/>
      <c r="D751" s="95"/>
      <c r="E751" s="95"/>
      <c r="F751" s="506"/>
      <c r="G751" s="101"/>
      <c r="H751" s="101"/>
      <c r="I751" s="101"/>
      <c r="J751" s="101"/>
      <c r="K751" s="101"/>
      <c r="L751" s="101"/>
      <c r="M751" s="101"/>
      <c r="N751" s="101"/>
    </row>
    <row r="752" spans="2:14" x14ac:dyDescent="0.25">
      <c r="B752" s="95"/>
      <c r="C752" s="95"/>
      <c r="D752" s="95"/>
      <c r="E752" s="95"/>
      <c r="F752" s="506"/>
      <c r="G752" s="101"/>
      <c r="H752" s="101"/>
      <c r="I752" s="101"/>
      <c r="J752" s="101"/>
      <c r="K752" s="101"/>
      <c r="L752" s="101"/>
      <c r="M752" s="101"/>
      <c r="N752" s="101"/>
    </row>
    <row r="753" spans="2:14" x14ac:dyDescent="0.25">
      <c r="B753" s="95"/>
      <c r="C753" s="95"/>
      <c r="D753" s="95"/>
      <c r="E753" s="95"/>
      <c r="F753" s="506"/>
      <c r="G753" s="101"/>
      <c r="H753" s="101"/>
      <c r="I753" s="101"/>
      <c r="J753" s="101"/>
      <c r="K753" s="101"/>
      <c r="L753" s="101"/>
      <c r="M753" s="101"/>
      <c r="N753" s="101"/>
    </row>
    <row r="754" spans="2:14" x14ac:dyDescent="0.25">
      <c r="B754" s="95"/>
      <c r="C754" s="95"/>
      <c r="D754" s="95"/>
      <c r="E754" s="95"/>
      <c r="F754" s="506"/>
      <c r="G754" s="101"/>
      <c r="H754" s="101"/>
      <c r="I754" s="101"/>
      <c r="J754" s="101"/>
      <c r="K754" s="101"/>
      <c r="L754" s="101"/>
      <c r="M754" s="101"/>
      <c r="N754" s="101"/>
    </row>
    <row r="755" spans="2:14" x14ac:dyDescent="0.25">
      <c r="B755" s="95"/>
      <c r="C755" s="95"/>
      <c r="D755" s="95"/>
      <c r="E755" s="95"/>
      <c r="F755" s="506"/>
      <c r="G755" s="101"/>
      <c r="H755" s="101"/>
      <c r="I755" s="101"/>
      <c r="J755" s="101"/>
      <c r="K755" s="101"/>
      <c r="L755" s="101"/>
      <c r="M755" s="101"/>
      <c r="N755" s="101"/>
    </row>
    <row r="756" spans="2:14" x14ac:dyDescent="0.25">
      <c r="B756" s="95"/>
      <c r="C756" s="95"/>
      <c r="D756" s="95"/>
      <c r="E756" s="95"/>
      <c r="F756" s="506"/>
      <c r="G756" s="101"/>
      <c r="H756" s="101"/>
      <c r="I756" s="101"/>
      <c r="J756" s="101"/>
      <c r="K756" s="101"/>
      <c r="L756" s="101"/>
      <c r="M756" s="101"/>
      <c r="N756" s="101"/>
    </row>
    <row r="757" spans="2:14" x14ac:dyDescent="0.25">
      <c r="B757" s="95"/>
      <c r="C757" s="95"/>
      <c r="D757" s="95"/>
      <c r="E757" s="95"/>
      <c r="F757" s="506"/>
      <c r="G757" s="101"/>
      <c r="H757" s="101"/>
      <c r="I757" s="101"/>
      <c r="J757" s="101"/>
      <c r="K757" s="101"/>
      <c r="L757" s="101"/>
      <c r="M757" s="101"/>
      <c r="N757" s="101"/>
    </row>
    <row r="758" spans="2:14" x14ac:dyDescent="0.25">
      <c r="B758" s="95"/>
      <c r="C758" s="95"/>
      <c r="D758" s="95"/>
      <c r="E758" s="95"/>
      <c r="F758" s="506"/>
      <c r="G758" s="101"/>
      <c r="H758" s="101"/>
      <c r="I758" s="101"/>
      <c r="J758" s="101"/>
      <c r="K758" s="101"/>
      <c r="L758" s="101"/>
      <c r="M758" s="101"/>
      <c r="N758" s="101"/>
    </row>
    <row r="759" spans="2:14" x14ac:dyDescent="0.25">
      <c r="B759" s="95"/>
      <c r="C759" s="95"/>
      <c r="D759" s="95"/>
      <c r="E759" s="95"/>
      <c r="F759" s="506"/>
      <c r="G759" s="101"/>
      <c r="H759" s="101"/>
      <c r="I759" s="101"/>
      <c r="J759" s="101"/>
      <c r="K759" s="101"/>
      <c r="L759" s="101"/>
      <c r="M759" s="101"/>
      <c r="N759" s="101"/>
    </row>
    <row r="760" spans="2:14" x14ac:dyDescent="0.25">
      <c r="B760" s="95"/>
      <c r="C760" s="95"/>
      <c r="D760" s="95"/>
      <c r="E760" s="95"/>
      <c r="F760" s="506"/>
      <c r="G760" s="101"/>
      <c r="H760" s="101"/>
      <c r="I760" s="101"/>
      <c r="J760" s="101"/>
      <c r="K760" s="101"/>
      <c r="L760" s="101"/>
      <c r="M760" s="101"/>
      <c r="N760" s="101"/>
    </row>
    <row r="761" spans="2:14" x14ac:dyDescent="0.25">
      <c r="B761" s="95"/>
      <c r="C761" s="95"/>
      <c r="D761" s="95"/>
      <c r="E761" s="95"/>
      <c r="F761" s="506"/>
      <c r="G761" s="101"/>
      <c r="H761" s="101"/>
      <c r="I761" s="101"/>
      <c r="J761" s="101"/>
      <c r="K761" s="101"/>
      <c r="L761" s="101"/>
      <c r="M761" s="101"/>
      <c r="N761" s="101"/>
    </row>
    <row r="762" spans="2:14" x14ac:dyDescent="0.25">
      <c r="B762" s="95"/>
      <c r="C762" s="95"/>
      <c r="D762" s="95"/>
      <c r="E762" s="95"/>
      <c r="F762" s="506"/>
      <c r="G762" s="101"/>
      <c r="H762" s="101"/>
      <c r="I762" s="101"/>
      <c r="J762" s="101"/>
      <c r="K762" s="101"/>
      <c r="L762" s="101"/>
      <c r="M762" s="101"/>
      <c r="N762" s="101"/>
    </row>
    <row r="763" spans="2:14" x14ac:dyDescent="0.25">
      <c r="B763" s="95"/>
      <c r="C763" s="95"/>
      <c r="D763" s="95"/>
      <c r="E763" s="95"/>
      <c r="F763" s="506"/>
      <c r="G763" s="101"/>
      <c r="H763" s="101"/>
      <c r="I763" s="101"/>
      <c r="J763" s="101"/>
      <c r="K763" s="101"/>
      <c r="L763" s="101"/>
      <c r="M763" s="101"/>
      <c r="N763" s="101"/>
    </row>
    <row r="764" spans="2:14" x14ac:dyDescent="0.25">
      <c r="B764" s="95"/>
      <c r="C764" s="95"/>
      <c r="D764" s="95"/>
      <c r="E764" s="95"/>
      <c r="F764" s="506"/>
      <c r="G764" s="101"/>
      <c r="H764" s="101"/>
      <c r="I764" s="101"/>
      <c r="J764" s="101"/>
      <c r="K764" s="101"/>
      <c r="L764" s="101"/>
      <c r="M764" s="101"/>
      <c r="N764" s="101"/>
    </row>
    <row r="765" spans="2:14" x14ac:dyDescent="0.25">
      <c r="B765" s="95"/>
      <c r="C765" s="95"/>
      <c r="D765" s="95"/>
      <c r="E765" s="95"/>
      <c r="F765" s="506"/>
      <c r="G765" s="101"/>
      <c r="H765" s="101"/>
      <c r="I765" s="101"/>
      <c r="J765" s="101"/>
      <c r="K765" s="101"/>
      <c r="L765" s="101"/>
      <c r="M765" s="101"/>
      <c r="N765" s="101"/>
    </row>
    <row r="766" spans="2:14" x14ac:dyDescent="0.25">
      <c r="B766" s="95"/>
      <c r="C766" s="95"/>
      <c r="D766" s="95"/>
      <c r="E766" s="95"/>
      <c r="F766" s="506"/>
      <c r="G766" s="101"/>
      <c r="H766" s="101"/>
      <c r="I766" s="101"/>
      <c r="J766" s="101"/>
      <c r="K766" s="101"/>
      <c r="L766" s="101"/>
      <c r="M766" s="101"/>
      <c r="N766" s="101"/>
    </row>
    <row r="767" spans="2:14" x14ac:dyDescent="0.25">
      <c r="B767" s="95"/>
      <c r="C767" s="95"/>
      <c r="D767" s="95"/>
      <c r="E767" s="95"/>
      <c r="F767" s="506"/>
      <c r="G767" s="101"/>
      <c r="H767" s="101"/>
      <c r="I767" s="101"/>
      <c r="J767" s="101"/>
      <c r="K767" s="101"/>
      <c r="L767" s="101"/>
      <c r="M767" s="101"/>
      <c r="N767" s="101"/>
    </row>
    <row r="768" spans="2:14" x14ac:dyDescent="0.25">
      <c r="B768" s="95"/>
      <c r="C768" s="95"/>
      <c r="D768" s="95"/>
      <c r="E768" s="95"/>
      <c r="F768" s="506"/>
      <c r="G768" s="101"/>
      <c r="H768" s="101"/>
      <c r="I768" s="101"/>
      <c r="J768" s="101"/>
      <c r="K768" s="101"/>
      <c r="L768" s="101"/>
      <c r="M768" s="101"/>
      <c r="N768" s="101"/>
    </row>
    <row r="769" spans="2:14" x14ac:dyDescent="0.25">
      <c r="B769" s="95"/>
      <c r="C769" s="95"/>
      <c r="D769" s="95"/>
      <c r="E769" s="95"/>
      <c r="F769" s="506"/>
      <c r="G769" s="101"/>
      <c r="H769" s="101"/>
      <c r="I769" s="101"/>
      <c r="J769" s="101"/>
      <c r="K769" s="101"/>
      <c r="L769" s="101"/>
      <c r="M769" s="101"/>
      <c r="N769" s="101"/>
    </row>
    <row r="770" spans="2:14" x14ac:dyDescent="0.25">
      <c r="B770" s="95"/>
      <c r="C770" s="95"/>
      <c r="D770" s="95"/>
      <c r="E770" s="95"/>
      <c r="F770" s="506"/>
      <c r="G770" s="101"/>
      <c r="H770" s="101"/>
      <c r="I770" s="101"/>
      <c r="J770" s="101"/>
      <c r="K770" s="101"/>
      <c r="L770" s="101"/>
      <c r="M770" s="101"/>
      <c r="N770" s="101"/>
    </row>
    <row r="771" spans="2:14" x14ac:dyDescent="0.25">
      <c r="B771" s="95"/>
      <c r="C771" s="95"/>
      <c r="D771" s="95"/>
      <c r="E771" s="95"/>
      <c r="F771" s="506"/>
      <c r="G771" s="101"/>
      <c r="H771" s="101"/>
      <c r="I771" s="101"/>
      <c r="J771" s="101"/>
      <c r="K771" s="101"/>
      <c r="L771" s="101"/>
      <c r="M771" s="101"/>
      <c r="N771" s="101"/>
    </row>
    <row r="772" spans="2:14" x14ac:dyDescent="0.25">
      <c r="B772" s="95"/>
      <c r="C772" s="95"/>
      <c r="D772" s="95"/>
      <c r="E772" s="95"/>
      <c r="F772" s="506"/>
      <c r="G772" s="101"/>
      <c r="H772" s="101"/>
      <c r="I772" s="101"/>
      <c r="J772" s="101"/>
      <c r="K772" s="101"/>
      <c r="L772" s="101"/>
      <c r="M772" s="101"/>
      <c r="N772" s="101"/>
    </row>
    <row r="773" spans="2:14" x14ac:dyDescent="0.25">
      <c r="B773" s="95"/>
      <c r="C773" s="95"/>
      <c r="D773" s="95"/>
      <c r="E773" s="95"/>
      <c r="F773" s="506"/>
      <c r="G773" s="101"/>
      <c r="H773" s="101"/>
      <c r="I773" s="101"/>
      <c r="J773" s="101"/>
      <c r="K773" s="101"/>
      <c r="L773" s="101"/>
      <c r="M773" s="101"/>
      <c r="N773" s="101"/>
    </row>
    <row r="774" spans="2:14" x14ac:dyDescent="0.25">
      <c r="B774" s="95"/>
      <c r="C774" s="95"/>
      <c r="D774" s="95"/>
      <c r="E774" s="95"/>
      <c r="F774" s="506"/>
      <c r="G774" s="101"/>
      <c r="H774" s="101"/>
      <c r="I774" s="101"/>
      <c r="J774" s="101"/>
      <c r="K774" s="101"/>
      <c r="L774" s="101"/>
      <c r="M774" s="101"/>
      <c r="N774" s="101"/>
    </row>
    <row r="775" spans="2:14" x14ac:dyDescent="0.25">
      <c r="B775" s="95"/>
      <c r="C775" s="95"/>
      <c r="D775" s="95"/>
      <c r="E775" s="95"/>
      <c r="F775" s="506"/>
      <c r="G775" s="101"/>
      <c r="H775" s="101"/>
      <c r="I775" s="101"/>
      <c r="J775" s="101"/>
      <c r="K775" s="101"/>
      <c r="L775" s="101"/>
      <c r="M775" s="101"/>
      <c r="N775" s="101"/>
    </row>
    <row r="776" spans="2:14" x14ac:dyDescent="0.25">
      <c r="B776" s="95"/>
      <c r="C776" s="95"/>
      <c r="D776" s="95"/>
      <c r="E776" s="95"/>
      <c r="F776" s="506"/>
      <c r="G776" s="101"/>
      <c r="H776" s="101"/>
      <c r="I776" s="101"/>
      <c r="J776" s="101"/>
      <c r="K776" s="101"/>
      <c r="L776" s="101"/>
      <c r="M776" s="101"/>
      <c r="N776" s="101"/>
    </row>
    <row r="777" spans="2:14" x14ac:dyDescent="0.25">
      <c r="B777" s="95"/>
      <c r="C777" s="95"/>
      <c r="D777" s="95"/>
      <c r="E777" s="95"/>
      <c r="F777" s="506"/>
      <c r="G777" s="101"/>
      <c r="H777" s="101"/>
      <c r="I777" s="101"/>
      <c r="J777" s="101"/>
      <c r="K777" s="101"/>
      <c r="L777" s="101"/>
      <c r="M777" s="101"/>
      <c r="N777" s="101"/>
    </row>
    <row r="778" spans="2:14" x14ac:dyDescent="0.25">
      <c r="B778" s="95"/>
      <c r="C778" s="95"/>
      <c r="D778" s="95"/>
      <c r="E778" s="95"/>
      <c r="F778" s="506"/>
      <c r="G778" s="101"/>
      <c r="H778" s="101"/>
      <c r="I778" s="101"/>
      <c r="J778" s="101"/>
      <c r="K778" s="101"/>
      <c r="L778" s="101"/>
      <c r="M778" s="101"/>
      <c r="N778" s="101"/>
    </row>
    <row r="779" spans="2:14" x14ac:dyDescent="0.25">
      <c r="B779" s="95"/>
      <c r="C779" s="95"/>
      <c r="D779" s="95"/>
      <c r="E779" s="95"/>
      <c r="F779" s="506"/>
      <c r="G779" s="101"/>
      <c r="H779" s="101"/>
      <c r="I779" s="101"/>
      <c r="J779" s="101"/>
      <c r="K779" s="101"/>
      <c r="L779" s="101"/>
      <c r="M779" s="101"/>
      <c r="N779" s="101"/>
    </row>
    <row r="780" spans="2:14" x14ac:dyDescent="0.25">
      <c r="B780" s="95"/>
      <c r="C780" s="95"/>
      <c r="D780" s="95"/>
      <c r="E780" s="95"/>
      <c r="F780" s="506"/>
      <c r="G780" s="101"/>
      <c r="H780" s="101"/>
      <c r="I780" s="101"/>
      <c r="J780" s="101"/>
      <c r="K780" s="101"/>
      <c r="L780" s="101"/>
      <c r="M780" s="101"/>
      <c r="N780" s="101"/>
    </row>
    <row r="781" spans="2:14" x14ac:dyDescent="0.25">
      <c r="B781" s="95"/>
      <c r="C781" s="95"/>
      <c r="D781" s="95"/>
      <c r="E781" s="95"/>
      <c r="F781" s="506"/>
      <c r="G781" s="101"/>
      <c r="H781" s="101"/>
      <c r="I781" s="101"/>
      <c r="J781" s="101"/>
      <c r="K781" s="101"/>
      <c r="L781" s="101"/>
      <c r="M781" s="101"/>
      <c r="N781" s="101"/>
    </row>
    <row r="782" spans="2:14" x14ac:dyDescent="0.25">
      <c r="B782" s="95"/>
      <c r="C782" s="95"/>
      <c r="D782" s="95"/>
      <c r="E782" s="95"/>
      <c r="F782" s="506"/>
      <c r="G782" s="101"/>
      <c r="H782" s="101"/>
      <c r="I782" s="101"/>
      <c r="J782" s="101"/>
      <c r="K782" s="101"/>
      <c r="L782" s="101"/>
      <c r="M782" s="101"/>
      <c r="N782" s="101"/>
    </row>
    <row r="783" spans="2:14" x14ac:dyDescent="0.25">
      <c r="B783" s="95"/>
      <c r="C783" s="95"/>
      <c r="D783" s="95"/>
      <c r="E783" s="95"/>
      <c r="F783" s="506"/>
      <c r="G783" s="101"/>
      <c r="H783" s="101"/>
      <c r="I783" s="101"/>
      <c r="J783" s="101"/>
      <c r="K783" s="101"/>
      <c r="L783" s="101"/>
      <c r="M783" s="101"/>
      <c r="N783" s="101"/>
    </row>
    <row r="784" spans="2:14" x14ac:dyDescent="0.25">
      <c r="B784" s="95"/>
      <c r="C784" s="95"/>
      <c r="D784" s="95"/>
      <c r="E784" s="95"/>
      <c r="F784" s="506"/>
      <c r="G784" s="101"/>
      <c r="H784" s="101"/>
      <c r="I784" s="101"/>
      <c r="J784" s="101"/>
      <c r="K784" s="101"/>
      <c r="L784" s="101"/>
      <c r="M784" s="101"/>
      <c r="N784" s="101"/>
    </row>
    <row r="785" spans="2:14" x14ac:dyDescent="0.25">
      <c r="B785" s="95"/>
      <c r="C785" s="95"/>
      <c r="D785" s="95"/>
      <c r="E785" s="95"/>
      <c r="F785" s="506"/>
      <c r="G785" s="101"/>
      <c r="H785" s="101"/>
      <c r="I785" s="101"/>
      <c r="J785" s="101"/>
      <c r="K785" s="101"/>
      <c r="L785" s="101"/>
      <c r="M785" s="101"/>
      <c r="N785" s="101"/>
    </row>
    <row r="786" spans="2:14" x14ac:dyDescent="0.25">
      <c r="B786" s="95"/>
      <c r="C786" s="95"/>
      <c r="D786" s="95"/>
      <c r="E786" s="95"/>
      <c r="F786" s="506"/>
      <c r="G786" s="101"/>
      <c r="H786" s="101"/>
      <c r="I786" s="101"/>
      <c r="J786" s="101"/>
      <c r="K786" s="101"/>
      <c r="L786" s="101"/>
      <c r="M786" s="101"/>
      <c r="N786" s="101"/>
    </row>
    <row r="787" spans="2:14" x14ac:dyDescent="0.25">
      <c r="B787" s="95"/>
      <c r="C787" s="95"/>
      <c r="D787" s="95"/>
      <c r="E787" s="95"/>
      <c r="F787" s="506"/>
      <c r="G787" s="101"/>
      <c r="H787" s="101"/>
      <c r="I787" s="101"/>
      <c r="J787" s="101"/>
      <c r="K787" s="101"/>
      <c r="L787" s="101"/>
      <c r="M787" s="101"/>
      <c r="N787" s="101"/>
    </row>
    <row r="788" spans="2:14" x14ac:dyDescent="0.25">
      <c r="B788" s="95"/>
      <c r="C788" s="95"/>
      <c r="D788" s="95"/>
      <c r="E788" s="95"/>
      <c r="F788" s="506"/>
      <c r="G788" s="101"/>
      <c r="H788" s="101"/>
      <c r="I788" s="101"/>
      <c r="J788" s="101"/>
      <c r="K788" s="101"/>
      <c r="L788" s="101"/>
      <c r="M788" s="101"/>
      <c r="N788" s="101"/>
    </row>
    <row r="789" spans="2:14" x14ac:dyDescent="0.25">
      <c r="B789" s="95"/>
      <c r="C789" s="95"/>
      <c r="D789" s="95"/>
      <c r="E789" s="95"/>
      <c r="F789" s="506"/>
      <c r="G789" s="101"/>
      <c r="H789" s="101"/>
      <c r="I789" s="101"/>
      <c r="J789" s="101"/>
      <c r="K789" s="101"/>
      <c r="L789" s="101"/>
      <c r="M789" s="101"/>
      <c r="N789" s="101"/>
    </row>
    <row r="790" spans="2:14" x14ac:dyDescent="0.25">
      <c r="B790" s="95"/>
      <c r="C790" s="95"/>
      <c r="D790" s="95"/>
      <c r="E790" s="95"/>
      <c r="F790" s="506"/>
      <c r="G790" s="101"/>
      <c r="H790" s="101"/>
      <c r="I790" s="101"/>
      <c r="J790" s="101"/>
      <c r="K790" s="101"/>
      <c r="L790" s="101"/>
      <c r="M790" s="101"/>
      <c r="N790" s="101"/>
    </row>
    <row r="791" spans="2:14" x14ac:dyDescent="0.25">
      <c r="B791" s="95"/>
      <c r="C791" s="95"/>
      <c r="D791" s="95"/>
      <c r="E791" s="95"/>
      <c r="F791" s="506"/>
      <c r="G791" s="101"/>
      <c r="H791" s="101"/>
      <c r="I791" s="101"/>
      <c r="J791" s="101"/>
      <c r="K791" s="101"/>
      <c r="L791" s="101"/>
      <c r="M791" s="101"/>
      <c r="N791" s="101"/>
    </row>
    <row r="792" spans="2:14" x14ac:dyDescent="0.25">
      <c r="B792" s="95"/>
      <c r="C792" s="95"/>
      <c r="D792" s="95"/>
      <c r="E792" s="95"/>
      <c r="F792" s="506"/>
      <c r="G792" s="101"/>
      <c r="H792" s="101"/>
      <c r="I792" s="101"/>
      <c r="J792" s="101"/>
      <c r="K792" s="101"/>
      <c r="L792" s="101"/>
      <c r="M792" s="101"/>
      <c r="N792" s="101"/>
    </row>
    <row r="793" spans="2:14" x14ac:dyDescent="0.25">
      <c r="B793" s="95"/>
      <c r="C793" s="95"/>
      <c r="D793" s="95"/>
      <c r="E793" s="95"/>
      <c r="F793" s="506"/>
      <c r="G793" s="101"/>
      <c r="H793" s="101"/>
      <c r="I793" s="101"/>
      <c r="J793" s="101"/>
      <c r="K793" s="101"/>
      <c r="L793" s="101"/>
      <c r="M793" s="101"/>
      <c r="N793" s="101"/>
    </row>
    <row r="794" spans="2:14" x14ac:dyDescent="0.25">
      <c r="B794" s="95"/>
      <c r="C794" s="95"/>
      <c r="D794" s="95"/>
      <c r="E794" s="95"/>
      <c r="F794" s="506"/>
      <c r="G794" s="101"/>
      <c r="H794" s="101"/>
      <c r="I794" s="101"/>
      <c r="J794" s="101"/>
      <c r="K794" s="101"/>
      <c r="L794" s="101"/>
      <c r="M794" s="101"/>
      <c r="N794" s="101"/>
    </row>
    <row r="795" spans="2:14" x14ac:dyDescent="0.25">
      <c r="B795" s="95"/>
      <c r="C795" s="95"/>
      <c r="D795" s="95"/>
      <c r="E795" s="95"/>
      <c r="F795" s="506"/>
      <c r="G795" s="101"/>
      <c r="H795" s="101"/>
      <c r="I795" s="101"/>
      <c r="J795" s="101"/>
      <c r="K795" s="101"/>
      <c r="L795" s="101"/>
      <c r="M795" s="101"/>
      <c r="N795" s="101"/>
    </row>
    <row r="796" spans="2:14" x14ac:dyDescent="0.25">
      <c r="B796" s="95"/>
      <c r="C796" s="95"/>
      <c r="D796" s="95"/>
      <c r="E796" s="95"/>
      <c r="F796" s="506"/>
      <c r="G796" s="101"/>
      <c r="H796" s="101"/>
      <c r="I796" s="101"/>
      <c r="J796" s="101"/>
      <c r="K796" s="101"/>
      <c r="L796" s="101"/>
      <c r="M796" s="101"/>
      <c r="N796" s="101"/>
    </row>
    <row r="797" spans="2:14" x14ac:dyDescent="0.25">
      <c r="B797" s="95"/>
      <c r="C797" s="95"/>
      <c r="D797" s="95"/>
      <c r="E797" s="95"/>
      <c r="F797" s="506"/>
      <c r="G797" s="101"/>
      <c r="H797" s="101"/>
      <c r="I797" s="101"/>
      <c r="J797" s="101"/>
      <c r="K797" s="101"/>
      <c r="L797" s="101"/>
      <c r="M797" s="101"/>
      <c r="N797" s="101"/>
    </row>
    <row r="798" spans="2:14" x14ac:dyDescent="0.25">
      <c r="B798" s="95"/>
      <c r="C798" s="95"/>
      <c r="D798" s="95"/>
      <c r="E798" s="95"/>
      <c r="F798" s="506"/>
      <c r="G798" s="101"/>
      <c r="H798" s="101"/>
      <c r="I798" s="101"/>
      <c r="J798" s="101"/>
      <c r="K798" s="101"/>
      <c r="L798" s="101"/>
      <c r="M798" s="101"/>
      <c r="N798" s="101"/>
    </row>
    <row r="799" spans="2:14" x14ac:dyDescent="0.25">
      <c r="B799" s="95"/>
      <c r="C799" s="95"/>
      <c r="D799" s="95"/>
      <c r="E799" s="95"/>
      <c r="F799" s="506"/>
      <c r="G799" s="101"/>
      <c r="H799" s="101"/>
      <c r="I799" s="101"/>
      <c r="J799" s="101"/>
      <c r="K799" s="101"/>
      <c r="L799" s="101"/>
      <c r="M799" s="101"/>
      <c r="N799" s="101"/>
    </row>
    <row r="800" spans="2:14" x14ac:dyDescent="0.25">
      <c r="B800" s="95"/>
      <c r="C800" s="95"/>
      <c r="D800" s="95"/>
      <c r="E800" s="95"/>
      <c r="F800" s="506"/>
      <c r="G800" s="101"/>
      <c r="H800" s="101"/>
      <c r="I800" s="101"/>
      <c r="J800" s="101"/>
      <c r="K800" s="101"/>
      <c r="L800" s="101"/>
      <c r="M800" s="101"/>
      <c r="N800" s="101"/>
    </row>
    <row r="801" spans="2:14" x14ac:dyDescent="0.25">
      <c r="B801" s="95"/>
      <c r="C801" s="95"/>
      <c r="D801" s="95"/>
      <c r="E801" s="95"/>
      <c r="F801" s="506"/>
      <c r="G801" s="101"/>
      <c r="H801" s="101"/>
      <c r="I801" s="101"/>
      <c r="J801" s="101"/>
      <c r="K801" s="101"/>
      <c r="L801" s="101"/>
      <c r="M801" s="101"/>
      <c r="N801" s="101"/>
    </row>
    <row r="802" spans="2:14" x14ac:dyDescent="0.25">
      <c r="B802" s="95"/>
      <c r="C802" s="95"/>
      <c r="D802" s="95"/>
      <c r="E802" s="95"/>
      <c r="F802" s="506"/>
      <c r="G802" s="101"/>
      <c r="H802" s="101"/>
      <c r="I802" s="101"/>
      <c r="J802" s="101"/>
      <c r="K802" s="101"/>
      <c r="L802" s="101"/>
      <c r="M802" s="101"/>
      <c r="N802" s="101"/>
    </row>
    <row r="803" spans="2:14" x14ac:dyDescent="0.25">
      <c r="B803" s="95"/>
      <c r="C803" s="95"/>
      <c r="D803" s="95"/>
      <c r="E803" s="95"/>
      <c r="F803" s="506"/>
      <c r="G803" s="101"/>
      <c r="H803" s="101"/>
      <c r="I803" s="101"/>
      <c r="J803" s="101"/>
      <c r="K803" s="101"/>
      <c r="L803" s="101"/>
      <c r="M803" s="101"/>
      <c r="N803" s="101"/>
    </row>
    <row r="804" spans="2:14" x14ac:dyDescent="0.25">
      <c r="B804" s="95"/>
      <c r="C804" s="95"/>
      <c r="D804" s="95"/>
      <c r="E804" s="95"/>
      <c r="F804" s="506"/>
      <c r="G804" s="101"/>
      <c r="H804" s="101"/>
      <c r="I804" s="101"/>
      <c r="J804" s="101"/>
      <c r="K804" s="101"/>
      <c r="L804" s="101"/>
      <c r="M804" s="101"/>
      <c r="N804" s="101"/>
    </row>
    <row r="805" spans="2:14" x14ac:dyDescent="0.25">
      <c r="B805" s="95"/>
      <c r="C805" s="95"/>
      <c r="D805" s="95"/>
      <c r="E805" s="95"/>
      <c r="F805" s="506"/>
      <c r="G805" s="101"/>
      <c r="H805" s="101"/>
      <c r="I805" s="101"/>
      <c r="J805" s="101"/>
      <c r="K805" s="101"/>
      <c r="L805" s="101"/>
      <c r="M805" s="101"/>
      <c r="N805" s="101"/>
    </row>
    <row r="806" spans="2:14" x14ac:dyDescent="0.25">
      <c r="B806" s="95"/>
      <c r="C806" s="95"/>
      <c r="D806" s="95"/>
      <c r="E806" s="95"/>
      <c r="F806" s="506"/>
      <c r="G806" s="101"/>
      <c r="H806" s="101"/>
      <c r="I806" s="101"/>
      <c r="J806" s="101"/>
      <c r="K806" s="101"/>
      <c r="L806" s="101"/>
      <c r="M806" s="101"/>
      <c r="N806" s="101"/>
    </row>
    <row r="807" spans="2:14" x14ac:dyDescent="0.25">
      <c r="B807" s="95"/>
      <c r="C807" s="95"/>
      <c r="D807" s="95"/>
      <c r="E807" s="95"/>
      <c r="F807" s="506"/>
      <c r="G807" s="101"/>
      <c r="H807" s="101"/>
      <c r="I807" s="101"/>
      <c r="J807" s="101"/>
      <c r="K807" s="101"/>
      <c r="L807" s="101"/>
      <c r="M807" s="101"/>
      <c r="N807" s="101"/>
    </row>
    <row r="808" spans="2:14" x14ac:dyDescent="0.25">
      <c r="B808" s="95"/>
      <c r="C808" s="95"/>
      <c r="D808" s="95"/>
      <c r="E808" s="95"/>
      <c r="F808" s="506"/>
      <c r="G808" s="101"/>
      <c r="H808" s="101"/>
      <c r="I808" s="101"/>
      <c r="J808" s="101"/>
      <c r="K808" s="101"/>
      <c r="L808" s="101"/>
      <c r="M808" s="101"/>
      <c r="N808" s="101"/>
    </row>
    <row r="809" spans="2:14" x14ac:dyDescent="0.25">
      <c r="B809" s="95"/>
      <c r="C809" s="95"/>
      <c r="D809" s="95"/>
      <c r="E809" s="95"/>
      <c r="F809" s="506"/>
      <c r="G809" s="101"/>
      <c r="H809" s="101"/>
      <c r="I809" s="101"/>
      <c r="J809" s="101"/>
      <c r="K809" s="101"/>
      <c r="L809" s="101"/>
      <c r="M809" s="101"/>
      <c r="N809" s="101"/>
    </row>
    <row r="810" spans="2:14" x14ac:dyDescent="0.25">
      <c r="B810" s="95"/>
      <c r="C810" s="95"/>
      <c r="D810" s="95"/>
      <c r="E810" s="95"/>
      <c r="F810" s="506"/>
      <c r="G810" s="101"/>
      <c r="H810" s="101"/>
      <c r="I810" s="101"/>
      <c r="J810" s="101"/>
      <c r="K810" s="101"/>
      <c r="L810" s="101"/>
      <c r="M810" s="101"/>
      <c r="N810" s="101"/>
    </row>
    <row r="811" spans="2:14" x14ac:dyDescent="0.25">
      <c r="B811" s="95"/>
      <c r="C811" s="95"/>
      <c r="D811" s="95"/>
      <c r="E811" s="95"/>
      <c r="F811" s="506"/>
      <c r="G811" s="101"/>
      <c r="H811" s="101"/>
      <c r="I811" s="101"/>
      <c r="J811" s="101"/>
      <c r="K811" s="101"/>
      <c r="L811" s="101"/>
      <c r="M811" s="101"/>
      <c r="N811" s="101"/>
    </row>
    <row r="812" spans="2:14" x14ac:dyDescent="0.25">
      <c r="B812" s="95"/>
      <c r="C812" s="95"/>
      <c r="D812" s="95"/>
      <c r="E812" s="95"/>
      <c r="F812" s="506"/>
      <c r="G812" s="101"/>
      <c r="H812" s="101"/>
      <c r="I812" s="101"/>
      <c r="J812" s="101"/>
      <c r="K812" s="101"/>
      <c r="L812" s="101"/>
      <c r="M812" s="101"/>
      <c r="N812" s="101"/>
    </row>
    <row r="813" spans="2:14" x14ac:dyDescent="0.25">
      <c r="B813" s="95"/>
      <c r="C813" s="95"/>
      <c r="D813" s="95"/>
      <c r="E813" s="95"/>
      <c r="F813" s="506"/>
      <c r="G813" s="101"/>
      <c r="H813" s="101"/>
      <c r="I813" s="101"/>
      <c r="J813" s="101"/>
      <c r="K813" s="101"/>
      <c r="L813" s="101"/>
      <c r="M813" s="101"/>
      <c r="N813" s="101"/>
    </row>
    <row r="814" spans="2:14" x14ac:dyDescent="0.25">
      <c r="B814" s="95"/>
      <c r="C814" s="95"/>
      <c r="D814" s="95"/>
      <c r="E814" s="95"/>
      <c r="F814" s="506"/>
      <c r="G814" s="101"/>
      <c r="H814" s="101"/>
      <c r="I814" s="101"/>
      <c r="J814" s="101"/>
      <c r="K814" s="101"/>
      <c r="L814" s="101"/>
      <c r="M814" s="101"/>
      <c r="N814" s="101"/>
    </row>
    <row r="815" spans="2:14" x14ac:dyDescent="0.25">
      <c r="B815" s="95"/>
      <c r="C815" s="95"/>
      <c r="D815" s="95"/>
      <c r="E815" s="95"/>
      <c r="F815" s="506"/>
      <c r="G815" s="101"/>
      <c r="H815" s="101"/>
      <c r="I815" s="101"/>
      <c r="J815" s="101"/>
      <c r="K815" s="101"/>
      <c r="L815" s="101"/>
      <c r="M815" s="101"/>
      <c r="N815" s="101"/>
    </row>
    <row r="816" spans="2:14" x14ac:dyDescent="0.25">
      <c r="B816" s="95"/>
      <c r="C816" s="95"/>
      <c r="D816" s="95"/>
      <c r="E816" s="95"/>
      <c r="F816" s="506"/>
      <c r="G816" s="101"/>
      <c r="H816" s="101"/>
      <c r="I816" s="101"/>
      <c r="J816" s="101"/>
      <c r="K816" s="101"/>
      <c r="L816" s="101"/>
      <c r="M816" s="101"/>
      <c r="N816" s="101"/>
    </row>
    <row r="817" spans="2:14" x14ac:dyDescent="0.25">
      <c r="B817" s="95"/>
      <c r="C817" s="95"/>
      <c r="D817" s="95"/>
      <c r="E817" s="95"/>
      <c r="F817" s="506"/>
      <c r="G817" s="101"/>
      <c r="H817" s="101"/>
      <c r="I817" s="101"/>
      <c r="J817" s="101"/>
      <c r="K817" s="101"/>
      <c r="L817" s="101"/>
      <c r="M817" s="101"/>
      <c r="N817" s="101"/>
    </row>
    <row r="818" spans="2:14" x14ac:dyDescent="0.25">
      <c r="B818" s="95"/>
      <c r="C818" s="95"/>
      <c r="D818" s="95"/>
      <c r="E818" s="95"/>
      <c r="F818" s="506"/>
      <c r="G818" s="101"/>
      <c r="H818" s="101"/>
      <c r="I818" s="101"/>
      <c r="J818" s="101"/>
      <c r="K818" s="101"/>
      <c r="L818" s="101"/>
      <c r="M818" s="101"/>
      <c r="N818" s="101"/>
    </row>
    <row r="819" spans="2:14" x14ac:dyDescent="0.25">
      <c r="B819" s="95"/>
      <c r="C819" s="95"/>
      <c r="D819" s="95"/>
      <c r="E819" s="95"/>
      <c r="F819" s="506"/>
      <c r="G819" s="101"/>
      <c r="H819" s="101"/>
      <c r="I819" s="101"/>
      <c r="J819" s="101"/>
      <c r="K819" s="101"/>
      <c r="L819" s="101"/>
      <c r="M819" s="101"/>
      <c r="N819" s="101"/>
    </row>
    <row r="820" spans="2:14" x14ac:dyDescent="0.25">
      <c r="B820" s="95"/>
      <c r="C820" s="95"/>
      <c r="D820" s="95"/>
      <c r="E820" s="95"/>
      <c r="F820" s="506"/>
      <c r="G820" s="101"/>
      <c r="H820" s="101"/>
      <c r="I820" s="101"/>
      <c r="J820" s="101"/>
      <c r="K820" s="101"/>
      <c r="L820" s="101"/>
      <c r="M820" s="101"/>
      <c r="N820" s="101"/>
    </row>
    <row r="821" spans="2:14" x14ac:dyDescent="0.25">
      <c r="B821" s="95"/>
      <c r="C821" s="95"/>
      <c r="D821" s="95"/>
      <c r="E821" s="95"/>
      <c r="F821" s="506"/>
      <c r="G821" s="101"/>
      <c r="H821" s="101"/>
      <c r="I821" s="101"/>
      <c r="J821" s="101"/>
      <c r="K821" s="101"/>
      <c r="L821" s="101"/>
      <c r="M821" s="101"/>
      <c r="N821" s="101"/>
    </row>
    <row r="822" spans="2:14" x14ac:dyDescent="0.25">
      <c r="B822" s="95"/>
      <c r="C822" s="95"/>
      <c r="D822" s="95"/>
      <c r="E822" s="95"/>
      <c r="F822" s="506"/>
      <c r="G822" s="101"/>
      <c r="H822" s="101"/>
      <c r="I822" s="101"/>
      <c r="J822" s="101"/>
      <c r="K822" s="101"/>
      <c r="L822" s="101"/>
      <c r="M822" s="101"/>
      <c r="N822" s="101"/>
    </row>
    <row r="823" spans="2:14" x14ac:dyDescent="0.25">
      <c r="B823" s="95"/>
      <c r="C823" s="95"/>
      <c r="D823" s="95"/>
      <c r="E823" s="95"/>
      <c r="F823" s="506"/>
      <c r="G823" s="101"/>
      <c r="H823" s="101"/>
      <c r="I823" s="101"/>
      <c r="J823" s="101"/>
      <c r="K823" s="101"/>
      <c r="L823" s="101"/>
      <c r="M823" s="101"/>
      <c r="N823" s="101"/>
    </row>
    <row r="824" spans="2:14" x14ac:dyDescent="0.25">
      <c r="B824" s="95"/>
      <c r="C824" s="95"/>
      <c r="D824" s="95"/>
      <c r="E824" s="95"/>
      <c r="F824" s="506"/>
      <c r="G824" s="101"/>
      <c r="H824" s="101"/>
      <c r="I824" s="101"/>
      <c r="J824" s="101"/>
      <c r="K824" s="101"/>
      <c r="L824" s="101"/>
      <c r="M824" s="101"/>
      <c r="N824" s="101"/>
    </row>
    <row r="825" spans="2:14" x14ac:dyDescent="0.25">
      <c r="B825" s="95"/>
      <c r="C825" s="95"/>
      <c r="D825" s="95"/>
      <c r="E825" s="95"/>
      <c r="F825" s="506"/>
      <c r="G825" s="101"/>
      <c r="H825" s="101"/>
      <c r="I825" s="101"/>
      <c r="J825" s="101"/>
      <c r="K825" s="101"/>
      <c r="L825" s="101"/>
      <c r="M825" s="101"/>
      <c r="N825" s="101"/>
    </row>
    <row r="826" spans="2:14" x14ac:dyDescent="0.25">
      <c r="B826" s="95"/>
      <c r="C826" s="95"/>
      <c r="D826" s="95"/>
      <c r="E826" s="95"/>
      <c r="F826" s="506"/>
      <c r="G826" s="101"/>
      <c r="H826" s="101"/>
      <c r="I826" s="101"/>
      <c r="J826" s="101"/>
      <c r="K826" s="101"/>
      <c r="L826" s="101"/>
      <c r="M826" s="101"/>
      <c r="N826" s="101"/>
    </row>
    <row r="827" spans="2:14" x14ac:dyDescent="0.25">
      <c r="B827" s="95"/>
      <c r="C827" s="95"/>
      <c r="D827" s="95"/>
      <c r="E827" s="95"/>
      <c r="F827" s="506"/>
      <c r="G827" s="101"/>
      <c r="H827" s="101"/>
      <c r="I827" s="101"/>
      <c r="J827" s="101"/>
      <c r="K827" s="101"/>
      <c r="L827" s="101"/>
      <c r="M827" s="101"/>
      <c r="N827" s="101"/>
    </row>
    <row r="828" spans="2:14" x14ac:dyDescent="0.25">
      <c r="B828" s="95"/>
      <c r="C828" s="95"/>
      <c r="D828" s="95"/>
      <c r="E828" s="95"/>
      <c r="F828" s="506"/>
      <c r="G828" s="101"/>
      <c r="H828" s="101"/>
      <c r="I828" s="101"/>
      <c r="J828" s="101"/>
      <c r="K828" s="101"/>
      <c r="L828" s="101"/>
      <c r="M828" s="101"/>
      <c r="N828" s="101"/>
    </row>
    <row r="829" spans="2:14" x14ac:dyDescent="0.25">
      <c r="B829" s="95"/>
      <c r="C829" s="95"/>
      <c r="D829" s="95"/>
      <c r="E829" s="95"/>
      <c r="F829" s="506"/>
      <c r="G829" s="101"/>
      <c r="H829" s="101"/>
      <c r="I829" s="101"/>
      <c r="J829" s="101"/>
      <c r="K829" s="101"/>
      <c r="L829" s="101"/>
      <c r="M829" s="101"/>
      <c r="N829" s="101"/>
    </row>
    <row r="830" spans="2:14" x14ac:dyDescent="0.25">
      <c r="B830" s="95"/>
      <c r="C830" s="95"/>
      <c r="D830" s="95"/>
      <c r="E830" s="95"/>
      <c r="F830" s="506"/>
      <c r="G830" s="101"/>
      <c r="H830" s="101"/>
      <c r="I830" s="101"/>
      <c r="J830" s="101"/>
      <c r="K830" s="101"/>
      <c r="L830" s="101"/>
      <c r="M830" s="101"/>
      <c r="N830" s="101"/>
    </row>
    <row r="831" spans="2:14" x14ac:dyDescent="0.25">
      <c r="B831" s="95"/>
      <c r="C831" s="95"/>
      <c r="D831" s="95"/>
      <c r="E831" s="95"/>
      <c r="F831" s="506"/>
      <c r="G831" s="101"/>
      <c r="H831" s="101"/>
      <c r="I831" s="101"/>
      <c r="J831" s="101"/>
      <c r="K831" s="101"/>
      <c r="L831" s="101"/>
      <c r="M831" s="101"/>
      <c r="N831" s="101"/>
    </row>
    <row r="832" spans="2:14" x14ac:dyDescent="0.25">
      <c r="B832" s="95"/>
      <c r="C832" s="95"/>
      <c r="D832" s="95"/>
      <c r="E832" s="95"/>
      <c r="F832" s="506"/>
      <c r="G832" s="101"/>
      <c r="H832" s="101"/>
      <c r="I832" s="101"/>
      <c r="J832" s="101"/>
      <c r="K832" s="101"/>
      <c r="L832" s="101"/>
      <c r="M832" s="101"/>
      <c r="N832" s="101"/>
    </row>
    <row r="833" spans="2:14" x14ac:dyDescent="0.25">
      <c r="B833" s="95"/>
      <c r="C833" s="95"/>
      <c r="D833" s="95"/>
      <c r="E833" s="95"/>
      <c r="F833" s="506"/>
      <c r="G833" s="101"/>
      <c r="H833" s="101"/>
      <c r="I833" s="101"/>
      <c r="J833" s="101"/>
      <c r="K833" s="101"/>
      <c r="L833" s="101"/>
      <c r="M833" s="101"/>
      <c r="N833" s="101"/>
    </row>
    <row r="834" spans="2:14" x14ac:dyDescent="0.25">
      <c r="B834" s="95"/>
      <c r="C834" s="95"/>
      <c r="D834" s="95"/>
      <c r="E834" s="95"/>
      <c r="F834" s="506"/>
      <c r="G834" s="101"/>
      <c r="H834" s="101"/>
      <c r="I834" s="101"/>
      <c r="J834" s="101"/>
      <c r="K834" s="101"/>
      <c r="L834" s="101"/>
      <c r="M834" s="101"/>
      <c r="N834" s="101"/>
    </row>
    <row r="835" spans="2:14" x14ac:dyDescent="0.25">
      <c r="B835" s="95"/>
      <c r="C835" s="95"/>
      <c r="D835" s="95"/>
      <c r="E835" s="95"/>
      <c r="F835" s="506"/>
      <c r="G835" s="101"/>
      <c r="H835" s="101"/>
      <c r="I835" s="101"/>
      <c r="J835" s="101"/>
      <c r="K835" s="101"/>
      <c r="L835" s="101"/>
      <c r="M835" s="101"/>
      <c r="N835" s="101"/>
    </row>
    <row r="836" spans="2:14" x14ac:dyDescent="0.25">
      <c r="B836" s="95"/>
      <c r="C836" s="95"/>
      <c r="D836" s="95"/>
      <c r="E836" s="95"/>
      <c r="F836" s="506"/>
      <c r="G836" s="101"/>
      <c r="H836" s="101"/>
      <c r="I836" s="101"/>
      <c r="J836" s="101"/>
      <c r="K836" s="101"/>
      <c r="L836" s="101"/>
      <c r="M836" s="101"/>
      <c r="N836" s="101"/>
    </row>
    <row r="837" spans="2:14" x14ac:dyDescent="0.25">
      <c r="B837" s="95"/>
      <c r="C837" s="95"/>
      <c r="D837" s="95"/>
      <c r="E837" s="95"/>
      <c r="F837" s="506"/>
      <c r="G837" s="101"/>
      <c r="H837" s="101"/>
      <c r="I837" s="101"/>
      <c r="J837" s="101"/>
      <c r="K837" s="101"/>
      <c r="L837" s="101"/>
      <c r="M837" s="101"/>
      <c r="N837" s="101"/>
    </row>
    <row r="838" spans="2:14" x14ac:dyDescent="0.25">
      <c r="B838" s="95"/>
      <c r="C838" s="95"/>
      <c r="D838" s="95"/>
      <c r="E838" s="95"/>
      <c r="F838" s="506"/>
      <c r="G838" s="101"/>
      <c r="H838" s="101"/>
      <c r="I838" s="101"/>
      <c r="J838" s="101"/>
      <c r="K838" s="101"/>
      <c r="L838" s="101"/>
      <c r="M838" s="101"/>
      <c r="N838" s="101"/>
    </row>
    <row r="839" spans="2:14" x14ac:dyDescent="0.25">
      <c r="B839" s="95"/>
      <c r="C839" s="95"/>
      <c r="D839" s="95"/>
      <c r="E839" s="95"/>
      <c r="F839" s="506"/>
      <c r="G839" s="101"/>
      <c r="H839" s="101"/>
      <c r="I839" s="101"/>
      <c r="J839" s="101"/>
      <c r="K839" s="101"/>
      <c r="L839" s="101"/>
      <c r="M839" s="101"/>
      <c r="N839" s="101"/>
    </row>
    <row r="840" spans="2:14" x14ac:dyDescent="0.25">
      <c r="B840" s="95"/>
      <c r="C840" s="95"/>
      <c r="D840" s="95"/>
      <c r="E840" s="95"/>
      <c r="F840" s="506"/>
      <c r="G840" s="101"/>
      <c r="H840" s="101"/>
      <c r="I840" s="101"/>
      <c r="J840" s="101"/>
      <c r="K840" s="101"/>
      <c r="L840" s="101"/>
      <c r="M840" s="101"/>
      <c r="N840" s="101"/>
    </row>
    <row r="841" spans="2:14" x14ac:dyDescent="0.25">
      <c r="B841" s="95"/>
      <c r="C841" s="95"/>
      <c r="D841" s="95"/>
      <c r="E841" s="95"/>
      <c r="F841" s="506"/>
      <c r="G841" s="101"/>
      <c r="H841" s="101"/>
      <c r="I841" s="101"/>
      <c r="J841" s="101"/>
      <c r="K841" s="101"/>
      <c r="L841" s="101"/>
      <c r="M841" s="101"/>
      <c r="N841" s="101"/>
    </row>
    <row r="842" spans="2:14" x14ac:dyDescent="0.25">
      <c r="B842" s="95"/>
      <c r="C842" s="95"/>
      <c r="D842" s="95"/>
      <c r="E842" s="95"/>
      <c r="F842" s="506"/>
      <c r="G842" s="101"/>
      <c r="H842" s="101"/>
      <c r="I842" s="101"/>
      <c r="J842" s="101"/>
      <c r="K842" s="101"/>
      <c r="L842" s="101"/>
      <c r="M842" s="101"/>
      <c r="N842" s="101"/>
    </row>
    <row r="843" spans="2:14" x14ac:dyDescent="0.25">
      <c r="B843" s="95"/>
      <c r="C843" s="95"/>
      <c r="D843" s="95"/>
      <c r="E843" s="95"/>
      <c r="F843" s="506"/>
      <c r="G843" s="101"/>
      <c r="H843" s="101"/>
      <c r="I843" s="101"/>
      <c r="J843" s="101"/>
      <c r="K843" s="101"/>
      <c r="L843" s="101"/>
      <c r="M843" s="101"/>
      <c r="N843" s="101"/>
    </row>
    <row r="844" spans="2:14" x14ac:dyDescent="0.25">
      <c r="B844" s="95"/>
      <c r="C844" s="95"/>
      <c r="D844" s="95"/>
      <c r="E844" s="95"/>
      <c r="F844" s="506"/>
      <c r="G844" s="101"/>
      <c r="H844" s="101"/>
      <c r="I844" s="101"/>
      <c r="J844" s="101"/>
      <c r="K844" s="101"/>
      <c r="L844" s="101"/>
      <c r="M844" s="101"/>
      <c r="N844" s="101"/>
    </row>
    <row r="845" spans="2:14" x14ac:dyDescent="0.25">
      <c r="B845" s="95"/>
      <c r="C845" s="95"/>
      <c r="D845" s="95"/>
      <c r="E845" s="95"/>
      <c r="F845" s="506"/>
      <c r="G845" s="101"/>
      <c r="H845" s="101"/>
      <c r="I845" s="101"/>
      <c r="J845" s="101"/>
      <c r="K845" s="101"/>
      <c r="L845" s="101"/>
      <c r="M845" s="101"/>
      <c r="N845" s="101"/>
    </row>
    <row r="846" spans="2:14" x14ac:dyDescent="0.25">
      <c r="B846" s="95"/>
      <c r="C846" s="95"/>
      <c r="D846" s="95"/>
      <c r="E846" s="95"/>
      <c r="F846" s="506"/>
      <c r="G846" s="101"/>
      <c r="H846" s="101"/>
      <c r="I846" s="101"/>
      <c r="J846" s="101"/>
      <c r="K846" s="101"/>
      <c r="L846" s="101"/>
      <c r="M846" s="101"/>
      <c r="N846" s="101"/>
    </row>
    <row r="847" spans="2:14" x14ac:dyDescent="0.25">
      <c r="B847" s="95"/>
      <c r="C847" s="95"/>
      <c r="D847" s="95"/>
      <c r="E847" s="95"/>
      <c r="F847" s="506"/>
      <c r="G847" s="101"/>
      <c r="H847" s="101"/>
      <c r="I847" s="101"/>
      <c r="J847" s="101"/>
      <c r="K847" s="101"/>
      <c r="L847" s="101"/>
      <c r="M847" s="101"/>
      <c r="N847" s="101"/>
    </row>
    <row r="848" spans="2:14" x14ac:dyDescent="0.25">
      <c r="B848" s="95"/>
      <c r="C848" s="95"/>
      <c r="D848" s="95"/>
      <c r="E848" s="95"/>
      <c r="F848" s="506"/>
      <c r="G848" s="101"/>
      <c r="H848" s="101"/>
      <c r="I848" s="101"/>
      <c r="J848" s="101"/>
      <c r="K848" s="101"/>
      <c r="L848" s="101"/>
      <c r="M848" s="101"/>
      <c r="N848" s="101"/>
    </row>
    <row r="849" spans="2:14" x14ac:dyDescent="0.25">
      <c r="B849" s="95"/>
      <c r="C849" s="95"/>
      <c r="D849" s="95"/>
      <c r="E849" s="95"/>
      <c r="F849" s="506"/>
      <c r="G849" s="101"/>
      <c r="H849" s="101"/>
      <c r="I849" s="101"/>
      <c r="J849" s="101"/>
      <c r="K849" s="101"/>
      <c r="L849" s="101"/>
      <c r="M849" s="101"/>
      <c r="N849" s="101"/>
    </row>
    <row r="850" spans="2:14" x14ac:dyDescent="0.25">
      <c r="B850" s="95"/>
      <c r="C850" s="95"/>
      <c r="D850" s="95"/>
      <c r="E850" s="95"/>
      <c r="F850" s="506"/>
      <c r="G850" s="101"/>
      <c r="H850" s="101"/>
      <c r="I850" s="101"/>
      <c r="J850" s="101"/>
      <c r="K850" s="101"/>
      <c r="L850" s="101"/>
      <c r="M850" s="101"/>
      <c r="N850" s="101"/>
    </row>
    <row r="851" spans="2:14" x14ac:dyDescent="0.25">
      <c r="B851" s="95"/>
      <c r="C851" s="95"/>
      <c r="D851" s="95"/>
      <c r="E851" s="95"/>
      <c r="F851" s="506"/>
      <c r="G851" s="101"/>
      <c r="H851" s="101"/>
      <c r="I851" s="101"/>
      <c r="J851" s="101"/>
      <c r="K851" s="101"/>
      <c r="L851" s="101"/>
      <c r="M851" s="101"/>
      <c r="N851" s="101"/>
    </row>
    <row r="852" spans="2:14" x14ac:dyDescent="0.25">
      <c r="B852" s="95"/>
      <c r="C852" s="95"/>
      <c r="D852" s="95"/>
      <c r="E852" s="95"/>
      <c r="F852" s="506"/>
      <c r="G852" s="101"/>
      <c r="H852" s="101"/>
      <c r="I852" s="101"/>
      <c r="J852" s="101"/>
      <c r="K852" s="101"/>
      <c r="L852" s="101"/>
      <c r="M852" s="101"/>
      <c r="N852" s="101"/>
    </row>
    <row r="853" spans="2:14" x14ac:dyDescent="0.25">
      <c r="B853" s="95"/>
      <c r="C853" s="95"/>
      <c r="D853" s="95"/>
      <c r="E853" s="95"/>
      <c r="F853" s="506"/>
      <c r="G853" s="101"/>
      <c r="H853" s="101"/>
      <c r="I853" s="101"/>
      <c r="J853" s="101"/>
      <c r="K853" s="101"/>
      <c r="L853" s="101"/>
      <c r="M853" s="101"/>
      <c r="N853" s="101"/>
    </row>
    <row r="854" spans="2:14" x14ac:dyDescent="0.25">
      <c r="B854" s="95"/>
      <c r="C854" s="95"/>
      <c r="D854" s="95"/>
      <c r="E854" s="95"/>
      <c r="F854" s="506"/>
      <c r="G854" s="101"/>
      <c r="H854" s="101"/>
      <c r="I854" s="101"/>
      <c r="J854" s="101"/>
      <c r="K854" s="101"/>
      <c r="L854" s="101"/>
      <c r="M854" s="101"/>
      <c r="N854" s="101"/>
    </row>
    <row r="855" spans="2:14" x14ac:dyDescent="0.25">
      <c r="B855" s="95"/>
      <c r="C855" s="95"/>
      <c r="D855" s="95"/>
      <c r="E855" s="95"/>
      <c r="F855" s="506"/>
      <c r="G855" s="101"/>
      <c r="H855" s="101"/>
      <c r="I855" s="101"/>
      <c r="J855" s="101"/>
      <c r="K855" s="101"/>
      <c r="L855" s="101"/>
      <c r="M855" s="101"/>
      <c r="N855" s="101"/>
    </row>
    <row r="856" spans="2:14" x14ac:dyDescent="0.25">
      <c r="B856" s="95"/>
      <c r="C856" s="95"/>
      <c r="D856" s="95"/>
      <c r="E856" s="95"/>
      <c r="F856" s="506"/>
      <c r="G856" s="101"/>
      <c r="H856" s="101"/>
      <c r="I856" s="101"/>
      <c r="J856" s="101"/>
      <c r="K856" s="101"/>
      <c r="L856" s="101"/>
      <c r="M856" s="101"/>
      <c r="N856" s="101"/>
    </row>
    <row r="857" spans="2:14" x14ac:dyDescent="0.25">
      <c r="B857" s="95"/>
      <c r="C857" s="95"/>
      <c r="D857" s="95"/>
      <c r="E857" s="95"/>
      <c r="F857" s="506"/>
      <c r="G857" s="101"/>
      <c r="H857" s="101"/>
      <c r="I857" s="101"/>
      <c r="J857" s="101"/>
      <c r="K857" s="101"/>
      <c r="L857" s="101"/>
      <c r="M857" s="101"/>
      <c r="N857" s="101"/>
    </row>
    <row r="858" spans="2:14" x14ac:dyDescent="0.25">
      <c r="B858" s="95"/>
      <c r="C858" s="95"/>
      <c r="D858" s="95"/>
      <c r="E858" s="95"/>
      <c r="F858" s="506"/>
      <c r="G858" s="101"/>
      <c r="H858" s="101"/>
      <c r="I858" s="101"/>
      <c r="J858" s="101"/>
      <c r="K858" s="101"/>
      <c r="L858" s="101"/>
      <c r="M858" s="101"/>
      <c r="N858" s="101"/>
    </row>
    <row r="859" spans="2:14" x14ac:dyDescent="0.25">
      <c r="B859" s="95"/>
      <c r="C859" s="95"/>
      <c r="D859" s="95"/>
      <c r="E859" s="95"/>
      <c r="F859" s="506"/>
      <c r="G859" s="101"/>
      <c r="H859" s="101"/>
      <c r="I859" s="101"/>
      <c r="J859" s="101"/>
      <c r="K859" s="101"/>
      <c r="L859" s="101"/>
      <c r="M859" s="101"/>
      <c r="N859" s="101"/>
    </row>
    <row r="860" spans="2:14" x14ac:dyDescent="0.25">
      <c r="B860" s="95"/>
      <c r="C860" s="95"/>
      <c r="D860" s="95"/>
      <c r="E860" s="95"/>
      <c r="F860" s="506"/>
      <c r="G860" s="101"/>
      <c r="H860" s="101"/>
      <c r="I860" s="101"/>
      <c r="J860" s="101"/>
      <c r="K860" s="101"/>
      <c r="L860" s="101"/>
      <c r="M860" s="101"/>
      <c r="N860" s="101"/>
    </row>
    <row r="861" spans="2:14" x14ac:dyDescent="0.25">
      <c r="B861" s="95"/>
      <c r="C861" s="95"/>
      <c r="D861" s="95"/>
      <c r="E861" s="95"/>
      <c r="F861" s="506"/>
      <c r="G861" s="101"/>
      <c r="H861" s="101"/>
      <c r="I861" s="101"/>
      <c r="J861" s="101"/>
      <c r="K861" s="101"/>
      <c r="L861" s="101"/>
      <c r="M861" s="101"/>
      <c r="N861" s="101"/>
    </row>
    <row r="862" spans="2:14" x14ac:dyDescent="0.25">
      <c r="B862" s="95"/>
      <c r="C862" s="95"/>
      <c r="D862" s="95"/>
      <c r="E862" s="95"/>
      <c r="F862" s="506"/>
      <c r="G862" s="101"/>
      <c r="H862" s="101"/>
      <c r="I862" s="101"/>
      <c r="J862" s="101"/>
      <c r="K862" s="101"/>
      <c r="L862" s="101"/>
      <c r="M862" s="101"/>
      <c r="N862" s="101"/>
    </row>
    <row r="863" spans="2:14" x14ac:dyDescent="0.25">
      <c r="B863" s="95"/>
      <c r="C863" s="95"/>
      <c r="D863" s="95"/>
      <c r="E863" s="95"/>
      <c r="F863" s="506"/>
      <c r="G863" s="101"/>
      <c r="H863" s="101"/>
      <c r="I863" s="101"/>
      <c r="J863" s="101"/>
      <c r="K863" s="101"/>
      <c r="L863" s="101"/>
      <c r="M863" s="101"/>
      <c r="N863" s="101"/>
    </row>
    <row r="864" spans="2:14" x14ac:dyDescent="0.25">
      <c r="B864" s="95"/>
      <c r="C864" s="95"/>
      <c r="D864" s="95"/>
      <c r="E864" s="95"/>
      <c r="F864" s="506"/>
      <c r="G864" s="101"/>
      <c r="H864" s="101"/>
      <c r="I864" s="101"/>
      <c r="J864" s="101"/>
      <c r="K864" s="101"/>
      <c r="L864" s="101"/>
      <c r="M864" s="101"/>
      <c r="N864" s="101"/>
    </row>
    <row r="865" spans="2:14" x14ac:dyDescent="0.25">
      <c r="B865" s="95"/>
      <c r="C865" s="95"/>
      <c r="D865" s="95"/>
      <c r="E865" s="95"/>
      <c r="F865" s="506"/>
      <c r="G865" s="101"/>
      <c r="H865" s="101"/>
      <c r="I865" s="101"/>
      <c r="J865" s="101"/>
      <c r="K865" s="101"/>
      <c r="L865" s="101"/>
      <c r="M865" s="101"/>
      <c r="N865" s="101"/>
    </row>
    <row r="866" spans="2:14" x14ac:dyDescent="0.25">
      <c r="B866" s="95"/>
      <c r="C866" s="95"/>
      <c r="D866" s="95"/>
      <c r="E866" s="95"/>
      <c r="F866" s="506"/>
      <c r="G866" s="101"/>
      <c r="H866" s="101"/>
      <c r="I866" s="101"/>
      <c r="J866" s="101"/>
      <c r="K866" s="101"/>
      <c r="L866" s="101"/>
      <c r="M866" s="101"/>
      <c r="N866" s="101"/>
    </row>
    <row r="867" spans="2:14" x14ac:dyDescent="0.25">
      <c r="B867" s="95"/>
      <c r="C867" s="95"/>
      <c r="D867" s="95"/>
      <c r="E867" s="95"/>
      <c r="F867" s="506"/>
      <c r="G867" s="101"/>
      <c r="H867" s="101"/>
      <c r="I867" s="101"/>
      <c r="J867" s="101"/>
      <c r="K867" s="101"/>
      <c r="L867" s="101"/>
      <c r="M867" s="101"/>
      <c r="N867" s="101"/>
    </row>
    <row r="868" spans="2:14" x14ac:dyDescent="0.25">
      <c r="B868" s="95"/>
      <c r="C868" s="95"/>
      <c r="D868" s="95"/>
      <c r="E868" s="95"/>
      <c r="F868" s="506"/>
      <c r="G868" s="101"/>
      <c r="H868" s="101"/>
      <c r="I868" s="101"/>
      <c r="J868" s="101"/>
      <c r="K868" s="101"/>
      <c r="L868" s="101"/>
      <c r="M868" s="101"/>
      <c r="N868" s="101"/>
    </row>
    <row r="869" spans="2:14" x14ac:dyDescent="0.25">
      <c r="B869" s="95"/>
      <c r="C869" s="95"/>
      <c r="D869" s="95"/>
      <c r="E869" s="95"/>
      <c r="F869" s="506"/>
      <c r="G869" s="101"/>
      <c r="H869" s="101"/>
      <c r="I869" s="101"/>
      <c r="J869" s="101"/>
      <c r="K869" s="101"/>
      <c r="L869" s="101"/>
      <c r="M869" s="101"/>
      <c r="N869" s="101"/>
    </row>
    <row r="870" spans="2:14" x14ac:dyDescent="0.25">
      <c r="B870" s="95"/>
      <c r="C870" s="95"/>
      <c r="D870" s="95"/>
      <c r="E870" s="95"/>
      <c r="F870" s="506"/>
      <c r="G870" s="101"/>
      <c r="H870" s="101"/>
      <c r="I870" s="101"/>
      <c r="J870" s="101"/>
      <c r="K870" s="101"/>
      <c r="L870" s="101"/>
      <c r="M870" s="101"/>
      <c r="N870" s="101"/>
    </row>
    <row r="871" spans="2:14" x14ac:dyDescent="0.25">
      <c r="B871" s="95"/>
      <c r="C871" s="95"/>
      <c r="D871" s="95"/>
      <c r="E871" s="95"/>
      <c r="F871" s="506"/>
      <c r="G871" s="101"/>
      <c r="H871" s="101"/>
      <c r="I871" s="101"/>
      <c r="J871" s="101"/>
      <c r="K871" s="101"/>
      <c r="L871" s="101"/>
      <c r="M871" s="101"/>
      <c r="N871" s="101"/>
    </row>
    <row r="872" spans="2:14" x14ac:dyDescent="0.25">
      <c r="B872" s="95"/>
      <c r="C872" s="95"/>
      <c r="D872" s="95"/>
      <c r="E872" s="95"/>
      <c r="F872" s="506"/>
      <c r="G872" s="101"/>
      <c r="H872" s="101"/>
      <c r="I872" s="101"/>
      <c r="J872" s="101"/>
      <c r="K872" s="101"/>
      <c r="L872" s="101"/>
      <c r="M872" s="101"/>
      <c r="N872" s="101"/>
    </row>
    <row r="873" spans="2:14" x14ac:dyDescent="0.25">
      <c r="B873" s="95"/>
      <c r="C873" s="95"/>
      <c r="D873" s="95"/>
      <c r="E873" s="95"/>
      <c r="F873" s="506"/>
      <c r="G873" s="101"/>
      <c r="H873" s="101"/>
      <c r="I873" s="101"/>
      <c r="J873" s="101"/>
      <c r="K873" s="101"/>
      <c r="L873" s="101"/>
      <c r="M873" s="101"/>
      <c r="N873" s="101"/>
    </row>
    <row r="874" spans="2:14" x14ac:dyDescent="0.25">
      <c r="B874" s="95"/>
      <c r="C874" s="95"/>
      <c r="D874" s="95"/>
      <c r="E874" s="95"/>
      <c r="F874" s="506"/>
      <c r="G874" s="101"/>
      <c r="H874" s="101"/>
      <c r="I874" s="101"/>
      <c r="J874" s="101"/>
      <c r="K874" s="101"/>
      <c r="L874" s="101"/>
      <c r="M874" s="101"/>
      <c r="N874" s="101"/>
    </row>
    <row r="875" spans="2:14" x14ac:dyDescent="0.25">
      <c r="B875" s="95"/>
      <c r="C875" s="95"/>
      <c r="D875" s="95"/>
      <c r="E875" s="95"/>
      <c r="F875" s="506"/>
      <c r="G875" s="101"/>
      <c r="H875" s="101"/>
      <c r="I875" s="101"/>
      <c r="J875" s="101"/>
      <c r="K875" s="101"/>
      <c r="L875" s="101"/>
      <c r="M875" s="101"/>
      <c r="N875" s="101"/>
    </row>
    <row r="876" spans="2:14" x14ac:dyDescent="0.25">
      <c r="B876" s="95"/>
      <c r="C876" s="95"/>
      <c r="D876" s="95"/>
      <c r="E876" s="95"/>
      <c r="F876" s="506"/>
      <c r="G876" s="101"/>
      <c r="H876" s="101"/>
      <c r="I876" s="101"/>
      <c r="J876" s="101"/>
      <c r="K876" s="101"/>
      <c r="L876" s="101"/>
      <c r="M876" s="101"/>
      <c r="N876" s="101"/>
    </row>
    <row r="877" spans="2:14" x14ac:dyDescent="0.25">
      <c r="B877" s="95"/>
      <c r="C877" s="95"/>
      <c r="D877" s="95"/>
      <c r="E877" s="95"/>
      <c r="F877" s="506"/>
      <c r="G877" s="101"/>
      <c r="H877" s="101"/>
      <c r="I877" s="101"/>
      <c r="J877" s="101"/>
      <c r="K877" s="101"/>
      <c r="L877" s="101"/>
      <c r="M877" s="101"/>
      <c r="N877" s="101"/>
    </row>
    <row r="878" spans="2:14" x14ac:dyDescent="0.25">
      <c r="B878" s="95"/>
      <c r="C878" s="95"/>
      <c r="D878" s="95"/>
      <c r="E878" s="95"/>
      <c r="F878" s="506"/>
      <c r="G878" s="101"/>
      <c r="H878" s="101"/>
      <c r="I878" s="101"/>
      <c r="J878" s="101"/>
      <c r="K878" s="101"/>
      <c r="L878" s="101"/>
      <c r="M878" s="101"/>
      <c r="N878" s="101"/>
    </row>
    <row r="879" spans="2:14" x14ac:dyDescent="0.25">
      <c r="B879" s="95"/>
      <c r="C879" s="95"/>
      <c r="D879" s="95"/>
      <c r="E879" s="95"/>
      <c r="F879" s="506"/>
      <c r="G879" s="101"/>
      <c r="H879" s="101"/>
      <c r="I879" s="101"/>
      <c r="J879" s="101"/>
      <c r="K879" s="101"/>
      <c r="L879" s="101"/>
      <c r="M879" s="101"/>
      <c r="N879" s="101"/>
    </row>
    <row r="880" spans="2:14" x14ac:dyDescent="0.25">
      <c r="B880" s="95"/>
      <c r="C880" s="95"/>
      <c r="D880" s="95"/>
      <c r="E880" s="95"/>
      <c r="F880" s="506"/>
      <c r="G880" s="101"/>
      <c r="H880" s="101"/>
      <c r="I880" s="101"/>
      <c r="J880" s="101"/>
      <c r="K880" s="101"/>
      <c r="L880" s="101"/>
      <c r="M880" s="101"/>
      <c r="N880" s="101"/>
    </row>
    <row r="881" spans="2:14" x14ac:dyDescent="0.25">
      <c r="B881" s="95"/>
      <c r="C881" s="95"/>
      <c r="D881" s="95"/>
      <c r="E881" s="95"/>
      <c r="F881" s="506"/>
      <c r="G881" s="101"/>
      <c r="H881" s="101"/>
      <c r="I881" s="101"/>
      <c r="J881" s="101"/>
      <c r="K881" s="101"/>
      <c r="L881" s="101"/>
      <c r="M881" s="101"/>
      <c r="N881" s="101"/>
    </row>
    <row r="882" spans="2:14" x14ac:dyDescent="0.25">
      <c r="B882" s="95"/>
      <c r="C882" s="95"/>
      <c r="D882" s="95"/>
      <c r="E882" s="95"/>
      <c r="F882" s="506"/>
      <c r="G882" s="101"/>
      <c r="H882" s="101"/>
      <c r="I882" s="101"/>
      <c r="J882" s="101"/>
      <c r="K882" s="101"/>
      <c r="L882" s="101"/>
      <c r="M882" s="101"/>
      <c r="N882" s="101"/>
    </row>
    <row r="883" spans="2:14" x14ac:dyDescent="0.25">
      <c r="B883" s="95"/>
      <c r="C883" s="95"/>
      <c r="D883" s="95"/>
      <c r="E883" s="95"/>
      <c r="F883" s="506"/>
      <c r="G883" s="101"/>
      <c r="H883" s="101"/>
      <c r="I883" s="101"/>
      <c r="J883" s="101"/>
      <c r="K883" s="101"/>
      <c r="L883" s="101"/>
      <c r="M883" s="101"/>
      <c r="N883" s="101"/>
    </row>
    <row r="884" spans="2:14" x14ac:dyDescent="0.25">
      <c r="B884" s="95"/>
      <c r="C884" s="95"/>
      <c r="D884" s="95"/>
      <c r="E884" s="95"/>
      <c r="F884" s="506"/>
      <c r="G884" s="101"/>
      <c r="H884" s="101"/>
      <c r="I884" s="101"/>
      <c r="J884" s="101"/>
      <c r="K884" s="101"/>
      <c r="L884" s="101"/>
      <c r="M884" s="101"/>
      <c r="N884" s="101"/>
    </row>
    <row r="885" spans="2:14" x14ac:dyDescent="0.25">
      <c r="B885" s="95"/>
      <c r="C885" s="95"/>
      <c r="D885" s="95"/>
      <c r="E885" s="95"/>
      <c r="F885" s="506"/>
      <c r="G885" s="101"/>
      <c r="H885" s="101"/>
      <c r="I885" s="101"/>
      <c r="J885" s="101"/>
      <c r="K885" s="101"/>
      <c r="L885" s="101"/>
      <c r="M885" s="101"/>
      <c r="N885" s="101"/>
    </row>
    <row r="886" spans="2:14" x14ac:dyDescent="0.25">
      <c r="B886" s="95"/>
      <c r="C886" s="95"/>
      <c r="D886" s="95"/>
      <c r="E886" s="95"/>
      <c r="F886" s="506"/>
      <c r="G886" s="101"/>
      <c r="H886" s="101"/>
      <c r="I886" s="101"/>
      <c r="J886" s="101"/>
      <c r="K886" s="101"/>
      <c r="L886" s="101"/>
      <c r="M886" s="101"/>
      <c r="N886" s="101"/>
    </row>
    <row r="887" spans="2:14" x14ac:dyDescent="0.25">
      <c r="B887" s="95"/>
      <c r="C887" s="95"/>
      <c r="D887" s="95"/>
      <c r="E887" s="95"/>
      <c r="F887" s="506"/>
      <c r="G887" s="101"/>
      <c r="H887" s="101"/>
      <c r="I887" s="101"/>
      <c r="J887" s="101"/>
      <c r="K887" s="101"/>
      <c r="L887" s="101"/>
      <c r="M887" s="101"/>
      <c r="N887" s="101"/>
    </row>
    <row r="888" spans="2:14" x14ac:dyDescent="0.25">
      <c r="B888" s="95"/>
      <c r="C888" s="95"/>
      <c r="D888" s="95"/>
      <c r="E888" s="95"/>
      <c r="F888" s="506"/>
      <c r="G888" s="101"/>
      <c r="H888" s="101"/>
      <c r="I888" s="101"/>
      <c r="J888" s="101"/>
      <c r="K888" s="101"/>
      <c r="L888" s="101"/>
      <c r="M888" s="101"/>
      <c r="N888" s="101"/>
    </row>
    <row r="889" spans="2:14" x14ac:dyDescent="0.25">
      <c r="B889" s="95"/>
      <c r="C889" s="95"/>
      <c r="D889" s="95"/>
      <c r="E889" s="95"/>
      <c r="F889" s="506"/>
      <c r="G889" s="101"/>
      <c r="H889" s="101"/>
      <c r="I889" s="101"/>
      <c r="J889" s="101"/>
      <c r="K889" s="101"/>
      <c r="L889" s="101"/>
      <c r="M889" s="101"/>
      <c r="N889" s="101"/>
    </row>
    <row r="890" spans="2:14" x14ac:dyDescent="0.25">
      <c r="B890" s="95"/>
      <c r="C890" s="95"/>
      <c r="D890" s="95"/>
      <c r="E890" s="95"/>
      <c r="F890" s="506"/>
      <c r="G890" s="101"/>
      <c r="H890" s="101"/>
      <c r="I890" s="101"/>
      <c r="J890" s="101"/>
      <c r="K890" s="101"/>
      <c r="L890" s="101"/>
      <c r="M890" s="101"/>
      <c r="N890" s="101"/>
    </row>
    <row r="891" spans="2:14" x14ac:dyDescent="0.25">
      <c r="B891" s="95"/>
      <c r="C891" s="95"/>
      <c r="D891" s="95"/>
      <c r="E891" s="95"/>
      <c r="F891" s="506"/>
      <c r="G891" s="101"/>
      <c r="H891" s="101"/>
      <c r="I891" s="101"/>
      <c r="J891" s="101"/>
      <c r="K891" s="101"/>
      <c r="L891" s="101"/>
      <c r="M891" s="101"/>
      <c r="N891" s="101"/>
    </row>
    <row r="892" spans="2:14" x14ac:dyDescent="0.25">
      <c r="B892" s="95"/>
      <c r="C892" s="95"/>
      <c r="D892" s="95"/>
      <c r="E892" s="95"/>
      <c r="F892" s="506"/>
      <c r="G892" s="101"/>
      <c r="H892" s="101"/>
      <c r="I892" s="101"/>
      <c r="J892" s="101"/>
      <c r="K892" s="101"/>
      <c r="L892" s="101"/>
      <c r="M892" s="101"/>
      <c r="N892" s="101"/>
    </row>
    <row r="893" spans="2:14" x14ac:dyDescent="0.25">
      <c r="B893" s="95"/>
      <c r="C893" s="95"/>
      <c r="D893" s="95"/>
      <c r="E893" s="95"/>
      <c r="F893" s="506"/>
      <c r="G893" s="101"/>
      <c r="H893" s="101"/>
      <c r="I893" s="101"/>
      <c r="J893" s="101"/>
      <c r="K893" s="101"/>
      <c r="L893" s="101"/>
      <c r="M893" s="101"/>
      <c r="N893" s="101"/>
    </row>
    <row r="894" spans="2:14" x14ac:dyDescent="0.25">
      <c r="B894" s="95"/>
      <c r="C894" s="95"/>
      <c r="D894" s="95"/>
      <c r="E894" s="95"/>
      <c r="F894" s="506"/>
      <c r="G894" s="101"/>
      <c r="H894" s="101"/>
      <c r="I894" s="101"/>
      <c r="J894" s="101"/>
      <c r="K894" s="101"/>
      <c r="L894" s="101"/>
      <c r="M894" s="101"/>
      <c r="N894" s="101"/>
    </row>
    <row r="895" spans="2:14" x14ac:dyDescent="0.25">
      <c r="B895" s="95"/>
      <c r="C895" s="95"/>
      <c r="D895" s="95"/>
      <c r="E895" s="95"/>
      <c r="F895" s="506"/>
      <c r="G895" s="101"/>
      <c r="H895" s="101"/>
      <c r="I895" s="101"/>
      <c r="J895" s="101"/>
      <c r="K895" s="101"/>
      <c r="L895" s="101"/>
      <c r="M895" s="101"/>
      <c r="N895" s="101"/>
    </row>
    <row r="896" spans="2:14" x14ac:dyDescent="0.25">
      <c r="B896" s="95"/>
      <c r="C896" s="95"/>
      <c r="D896" s="95"/>
      <c r="E896" s="95"/>
      <c r="F896" s="506"/>
      <c r="G896" s="101"/>
      <c r="H896" s="101"/>
      <c r="I896" s="101"/>
      <c r="J896" s="101"/>
      <c r="K896" s="101"/>
      <c r="L896" s="101"/>
      <c r="M896" s="101"/>
      <c r="N896" s="101"/>
    </row>
    <row r="897" spans="2:14" x14ac:dyDescent="0.25">
      <c r="B897" s="95"/>
      <c r="C897" s="95"/>
      <c r="D897" s="95"/>
      <c r="E897" s="95"/>
      <c r="F897" s="506"/>
      <c r="G897" s="101"/>
      <c r="H897" s="101"/>
      <c r="I897" s="101"/>
      <c r="J897" s="101"/>
      <c r="K897" s="101"/>
      <c r="L897" s="101"/>
      <c r="M897" s="101"/>
      <c r="N897" s="101"/>
    </row>
    <row r="898" spans="2:14" x14ac:dyDescent="0.25">
      <c r="B898" s="95"/>
      <c r="C898" s="95"/>
      <c r="D898" s="95"/>
      <c r="E898" s="95"/>
      <c r="F898" s="506"/>
      <c r="G898" s="101"/>
      <c r="H898" s="101"/>
      <c r="I898" s="101"/>
      <c r="J898" s="101"/>
      <c r="K898" s="101"/>
      <c r="L898" s="101"/>
      <c r="M898" s="101"/>
      <c r="N898" s="101"/>
    </row>
    <row r="899" spans="2:14" x14ac:dyDescent="0.25">
      <c r="B899" s="95"/>
      <c r="C899" s="95"/>
      <c r="D899" s="95"/>
      <c r="E899" s="95"/>
      <c r="F899" s="506"/>
      <c r="G899" s="101"/>
      <c r="H899" s="101"/>
      <c r="I899" s="101"/>
      <c r="J899" s="101"/>
      <c r="K899" s="101"/>
      <c r="L899" s="101"/>
      <c r="M899" s="101"/>
      <c r="N899" s="101"/>
    </row>
    <row r="900" spans="2:14" x14ac:dyDescent="0.25">
      <c r="B900" s="95"/>
      <c r="C900" s="95"/>
      <c r="D900" s="95"/>
      <c r="E900" s="95"/>
      <c r="F900" s="506"/>
      <c r="G900" s="101"/>
      <c r="H900" s="101"/>
      <c r="I900" s="101"/>
      <c r="J900" s="101"/>
      <c r="K900" s="101"/>
      <c r="L900" s="101"/>
      <c r="M900" s="101"/>
      <c r="N900" s="101"/>
    </row>
    <row r="901" spans="2:14" x14ac:dyDescent="0.25">
      <c r="B901" s="95"/>
      <c r="C901" s="95"/>
      <c r="D901" s="95"/>
      <c r="E901" s="95"/>
      <c r="F901" s="506"/>
      <c r="G901" s="101"/>
      <c r="H901" s="101"/>
      <c r="I901" s="101"/>
      <c r="J901" s="101"/>
      <c r="K901" s="101"/>
      <c r="L901" s="101"/>
      <c r="M901" s="101"/>
      <c r="N901" s="101"/>
    </row>
    <row r="902" spans="2:14" x14ac:dyDescent="0.25">
      <c r="B902" s="95"/>
      <c r="C902" s="95"/>
      <c r="D902" s="95"/>
      <c r="E902" s="95"/>
      <c r="F902" s="506"/>
      <c r="G902" s="101"/>
      <c r="H902" s="101"/>
      <c r="I902" s="101"/>
      <c r="J902" s="101"/>
      <c r="K902" s="101"/>
      <c r="L902" s="101"/>
      <c r="M902" s="101"/>
      <c r="N902" s="101"/>
    </row>
    <row r="903" spans="2:14" x14ac:dyDescent="0.25">
      <c r="B903" s="95"/>
      <c r="C903" s="95"/>
      <c r="D903" s="95"/>
      <c r="E903" s="95"/>
      <c r="F903" s="506"/>
      <c r="G903" s="101"/>
      <c r="H903" s="101"/>
      <c r="I903" s="101"/>
      <c r="J903" s="101"/>
      <c r="K903" s="101"/>
      <c r="L903" s="101"/>
      <c r="M903" s="101"/>
      <c r="N903" s="101"/>
    </row>
    <row r="904" spans="2:14" x14ac:dyDescent="0.25">
      <c r="B904" s="95"/>
      <c r="C904" s="95"/>
      <c r="D904" s="95"/>
      <c r="E904" s="95"/>
      <c r="F904" s="506"/>
      <c r="G904" s="101"/>
      <c r="H904" s="101"/>
      <c r="I904" s="101"/>
      <c r="J904" s="101"/>
      <c r="K904" s="101"/>
      <c r="L904" s="101"/>
      <c r="M904" s="101"/>
      <c r="N904" s="101"/>
    </row>
    <row r="905" spans="2:14" x14ac:dyDescent="0.25">
      <c r="B905" s="95"/>
      <c r="C905" s="95"/>
      <c r="D905" s="95"/>
      <c r="E905" s="95"/>
      <c r="F905" s="506"/>
      <c r="G905" s="101"/>
      <c r="H905" s="101"/>
      <c r="I905" s="101"/>
      <c r="J905" s="101"/>
      <c r="K905" s="101"/>
      <c r="L905" s="101"/>
      <c r="M905" s="101"/>
      <c r="N905" s="101"/>
    </row>
    <row r="906" spans="2:14" x14ac:dyDescent="0.25">
      <c r="B906" s="95"/>
      <c r="C906" s="95"/>
      <c r="D906" s="95"/>
      <c r="E906" s="95"/>
      <c r="F906" s="506"/>
      <c r="G906" s="101"/>
      <c r="H906" s="101"/>
      <c r="I906" s="101"/>
      <c r="J906" s="101"/>
      <c r="K906" s="101"/>
      <c r="L906" s="101"/>
      <c r="M906" s="101"/>
      <c r="N906" s="101"/>
    </row>
    <row r="907" spans="2:14" x14ac:dyDescent="0.25">
      <c r="B907" s="95"/>
      <c r="C907" s="95"/>
      <c r="D907" s="95"/>
      <c r="E907" s="95"/>
      <c r="F907" s="506"/>
      <c r="G907" s="101"/>
      <c r="H907" s="101"/>
      <c r="I907" s="101"/>
      <c r="J907" s="101"/>
      <c r="K907" s="101"/>
      <c r="L907" s="101"/>
      <c r="M907" s="101"/>
      <c r="N907" s="101"/>
    </row>
    <row r="908" spans="2:14" x14ac:dyDescent="0.25">
      <c r="B908" s="95"/>
      <c r="C908" s="95"/>
      <c r="D908" s="95"/>
      <c r="E908" s="95"/>
      <c r="F908" s="506"/>
      <c r="G908" s="101"/>
      <c r="H908" s="101"/>
      <c r="I908" s="101"/>
      <c r="J908" s="101"/>
      <c r="K908" s="101"/>
      <c r="L908" s="101"/>
      <c r="M908" s="101"/>
      <c r="N908" s="101"/>
    </row>
    <row r="909" spans="2:14" x14ac:dyDescent="0.25">
      <c r="B909" s="95"/>
      <c r="C909" s="95"/>
      <c r="D909" s="95"/>
      <c r="E909" s="95"/>
      <c r="F909" s="506"/>
      <c r="G909" s="101"/>
      <c r="H909" s="101"/>
      <c r="I909" s="101"/>
      <c r="J909" s="101"/>
      <c r="K909" s="101"/>
      <c r="L909" s="101"/>
      <c r="M909" s="101"/>
      <c r="N909" s="101"/>
    </row>
    <row r="910" spans="2:14" x14ac:dyDescent="0.25">
      <c r="B910" s="95"/>
      <c r="C910" s="95"/>
      <c r="D910" s="95"/>
      <c r="E910" s="95"/>
      <c r="F910" s="506"/>
      <c r="G910" s="101"/>
      <c r="H910" s="101"/>
      <c r="I910" s="101"/>
      <c r="J910" s="101"/>
      <c r="K910" s="101"/>
      <c r="L910" s="101"/>
      <c r="M910" s="101"/>
      <c r="N910" s="101"/>
    </row>
    <row r="911" spans="2:14" x14ac:dyDescent="0.25">
      <c r="B911" s="95"/>
      <c r="C911" s="95"/>
      <c r="D911" s="95"/>
      <c r="E911" s="95"/>
      <c r="F911" s="506"/>
      <c r="G911" s="101"/>
      <c r="H911" s="101"/>
      <c r="I911" s="101"/>
      <c r="J911" s="101"/>
      <c r="K911" s="101"/>
      <c r="L911" s="101"/>
      <c r="M911" s="101"/>
      <c r="N911" s="101"/>
    </row>
    <row r="912" spans="2:14" x14ac:dyDescent="0.25">
      <c r="B912" s="95"/>
      <c r="C912" s="95"/>
      <c r="D912" s="95"/>
      <c r="E912" s="95"/>
      <c r="F912" s="506"/>
      <c r="G912" s="101"/>
      <c r="H912" s="101"/>
      <c r="I912" s="101"/>
      <c r="J912" s="101"/>
      <c r="K912" s="101"/>
      <c r="L912" s="101"/>
      <c r="M912" s="101"/>
      <c r="N912" s="101"/>
    </row>
    <row r="913" spans="2:14" x14ac:dyDescent="0.25">
      <c r="B913" s="95"/>
      <c r="C913" s="95"/>
      <c r="D913" s="95"/>
      <c r="E913" s="95"/>
      <c r="F913" s="506"/>
      <c r="G913" s="101"/>
      <c r="H913" s="101"/>
      <c r="I913" s="101"/>
      <c r="J913" s="101"/>
      <c r="K913" s="101"/>
      <c r="L913" s="101"/>
      <c r="M913" s="101"/>
      <c r="N913" s="101"/>
    </row>
    <row r="914" spans="2:14" x14ac:dyDescent="0.25">
      <c r="B914" s="95"/>
      <c r="C914" s="95"/>
      <c r="D914" s="95"/>
      <c r="E914" s="95"/>
      <c r="F914" s="506"/>
      <c r="G914" s="101"/>
      <c r="H914" s="101"/>
      <c r="I914" s="101"/>
      <c r="J914" s="101"/>
      <c r="K914" s="101"/>
      <c r="L914" s="101"/>
      <c r="M914" s="101"/>
      <c r="N914" s="101"/>
    </row>
    <row r="915" spans="2:14" x14ac:dyDescent="0.25">
      <c r="B915" s="95"/>
      <c r="C915" s="95"/>
      <c r="D915" s="95"/>
      <c r="E915" s="95"/>
      <c r="F915" s="506"/>
      <c r="G915" s="101"/>
      <c r="H915" s="101"/>
      <c r="I915" s="101"/>
      <c r="J915" s="101"/>
      <c r="K915" s="101"/>
      <c r="L915" s="101"/>
      <c r="M915" s="101"/>
      <c r="N915" s="101"/>
    </row>
    <row r="916" spans="2:14" x14ac:dyDescent="0.25">
      <c r="B916" s="95"/>
      <c r="C916" s="95"/>
      <c r="D916" s="95"/>
      <c r="E916" s="95"/>
      <c r="F916" s="506"/>
      <c r="G916" s="101"/>
      <c r="H916" s="101"/>
      <c r="I916" s="101"/>
      <c r="J916" s="101"/>
      <c r="K916" s="101"/>
      <c r="L916" s="101"/>
      <c r="M916" s="101"/>
      <c r="N916" s="101"/>
    </row>
    <row r="917" spans="2:14" x14ac:dyDescent="0.25">
      <c r="B917" s="95"/>
      <c r="C917" s="95"/>
      <c r="D917" s="95"/>
      <c r="E917" s="95"/>
      <c r="F917" s="506"/>
      <c r="G917" s="101"/>
      <c r="H917" s="101"/>
      <c r="I917" s="101"/>
      <c r="J917" s="101"/>
      <c r="K917" s="101"/>
      <c r="L917" s="101"/>
      <c r="M917" s="101"/>
      <c r="N917" s="101"/>
    </row>
    <row r="918" spans="2:14" x14ac:dyDescent="0.25">
      <c r="B918" s="95"/>
      <c r="C918" s="95"/>
      <c r="D918" s="95"/>
      <c r="E918" s="95"/>
      <c r="F918" s="506"/>
      <c r="G918" s="101"/>
      <c r="H918" s="101"/>
      <c r="I918" s="101"/>
      <c r="J918" s="101"/>
      <c r="K918" s="101"/>
      <c r="L918" s="101"/>
      <c r="M918" s="101"/>
      <c r="N918" s="101"/>
    </row>
    <row r="919" spans="2:14" x14ac:dyDescent="0.25">
      <c r="B919" s="95"/>
      <c r="C919" s="95"/>
      <c r="D919" s="95"/>
      <c r="E919" s="95"/>
      <c r="F919" s="506"/>
      <c r="G919" s="101"/>
      <c r="H919" s="101"/>
      <c r="I919" s="101"/>
      <c r="J919" s="101"/>
      <c r="K919" s="101"/>
      <c r="L919" s="101"/>
      <c r="M919" s="101"/>
      <c r="N919" s="101"/>
    </row>
    <row r="920" spans="2:14" x14ac:dyDescent="0.25">
      <c r="B920" s="95"/>
      <c r="C920" s="95"/>
      <c r="D920" s="95"/>
      <c r="E920" s="95"/>
      <c r="F920" s="506"/>
      <c r="G920" s="101"/>
      <c r="H920" s="101"/>
      <c r="I920" s="101"/>
      <c r="J920" s="101"/>
      <c r="K920" s="101"/>
      <c r="L920" s="101"/>
      <c r="M920" s="101"/>
      <c r="N920" s="101"/>
    </row>
    <row r="921" spans="2:14" x14ac:dyDescent="0.25">
      <c r="B921" s="95"/>
      <c r="C921" s="95"/>
      <c r="D921" s="95"/>
      <c r="E921" s="95"/>
      <c r="F921" s="506"/>
      <c r="G921" s="101"/>
      <c r="H921" s="101"/>
      <c r="I921" s="101"/>
      <c r="J921" s="101"/>
      <c r="K921" s="101"/>
      <c r="L921" s="101"/>
      <c r="M921" s="101"/>
      <c r="N921" s="101"/>
    </row>
    <row r="922" spans="2:14" x14ac:dyDescent="0.25">
      <c r="B922" s="95"/>
      <c r="C922" s="95"/>
      <c r="D922" s="95"/>
      <c r="E922" s="95"/>
      <c r="F922" s="506"/>
      <c r="G922" s="101"/>
      <c r="H922" s="101"/>
      <c r="I922" s="101"/>
      <c r="J922" s="101"/>
      <c r="K922" s="101"/>
      <c r="L922" s="101"/>
      <c r="M922" s="101"/>
      <c r="N922" s="101"/>
    </row>
    <row r="923" spans="2:14" x14ac:dyDescent="0.25">
      <c r="B923" s="95"/>
      <c r="C923" s="95"/>
      <c r="D923" s="95"/>
      <c r="E923" s="95"/>
      <c r="F923" s="506"/>
      <c r="G923" s="101"/>
      <c r="H923" s="101"/>
      <c r="I923" s="101"/>
      <c r="J923" s="101"/>
      <c r="K923" s="101"/>
      <c r="L923" s="101"/>
      <c r="M923" s="101"/>
      <c r="N923" s="101"/>
    </row>
    <row r="924" spans="2:14" x14ac:dyDescent="0.25">
      <c r="B924" s="95"/>
      <c r="C924" s="95"/>
      <c r="D924" s="95"/>
      <c r="E924" s="95"/>
      <c r="F924" s="506"/>
      <c r="G924" s="101"/>
      <c r="H924" s="101"/>
      <c r="I924" s="101"/>
      <c r="J924" s="101"/>
      <c r="K924" s="101"/>
      <c r="L924" s="101"/>
      <c r="M924" s="101"/>
      <c r="N924" s="101"/>
    </row>
    <row r="925" spans="2:14" x14ac:dyDescent="0.25">
      <c r="B925" s="95"/>
      <c r="C925" s="95"/>
      <c r="D925" s="95"/>
      <c r="E925" s="95"/>
      <c r="F925" s="506"/>
      <c r="G925" s="101"/>
      <c r="H925" s="101"/>
      <c r="I925" s="101"/>
      <c r="J925" s="101"/>
      <c r="K925" s="101"/>
      <c r="L925" s="101"/>
      <c r="M925" s="101"/>
      <c r="N925" s="101"/>
    </row>
    <row r="926" spans="2:14" x14ac:dyDescent="0.25">
      <c r="B926" s="95"/>
      <c r="C926" s="95"/>
      <c r="D926" s="95"/>
      <c r="E926" s="95"/>
      <c r="F926" s="506"/>
      <c r="G926" s="101"/>
      <c r="H926" s="101"/>
      <c r="I926" s="101"/>
      <c r="J926" s="101"/>
      <c r="K926" s="101"/>
      <c r="L926" s="101"/>
      <c r="M926" s="101"/>
      <c r="N926" s="101"/>
    </row>
    <row r="927" spans="2:14" x14ac:dyDescent="0.25">
      <c r="B927" s="95"/>
      <c r="C927" s="95"/>
      <c r="D927" s="95"/>
      <c r="E927" s="95"/>
      <c r="F927" s="506"/>
      <c r="G927" s="101"/>
      <c r="H927" s="101"/>
      <c r="I927" s="101"/>
      <c r="J927" s="101"/>
      <c r="K927" s="101"/>
      <c r="L927" s="101"/>
      <c r="M927" s="101"/>
      <c r="N927" s="101"/>
    </row>
    <row r="928" spans="2:14" x14ac:dyDescent="0.25">
      <c r="B928" s="95"/>
      <c r="C928" s="95"/>
      <c r="D928" s="95"/>
      <c r="E928" s="95"/>
      <c r="F928" s="506"/>
      <c r="G928" s="101"/>
      <c r="H928" s="101"/>
      <c r="I928" s="101"/>
      <c r="J928" s="101"/>
      <c r="K928" s="101"/>
      <c r="L928" s="101"/>
      <c r="M928" s="101"/>
      <c r="N928" s="101"/>
    </row>
    <row r="929" spans="2:14" x14ac:dyDescent="0.25">
      <c r="B929" s="95"/>
      <c r="C929" s="95"/>
      <c r="D929" s="95"/>
      <c r="E929" s="95"/>
      <c r="F929" s="506"/>
      <c r="G929" s="101"/>
      <c r="H929" s="101"/>
      <c r="I929" s="101"/>
      <c r="J929" s="101"/>
      <c r="K929" s="101"/>
      <c r="L929" s="101"/>
      <c r="M929" s="101"/>
      <c r="N929" s="101"/>
    </row>
    <row r="930" spans="2:14" x14ac:dyDescent="0.25">
      <c r="B930" s="95"/>
      <c r="C930" s="95"/>
      <c r="D930" s="95"/>
      <c r="E930" s="95"/>
      <c r="F930" s="506"/>
      <c r="G930" s="101"/>
      <c r="H930" s="101"/>
      <c r="I930" s="101"/>
      <c r="J930" s="101"/>
      <c r="K930" s="101"/>
      <c r="L930" s="101"/>
      <c r="M930" s="101"/>
      <c r="N930" s="101"/>
    </row>
    <row r="931" spans="2:14" x14ac:dyDescent="0.25">
      <c r="B931" s="95"/>
      <c r="C931" s="95"/>
      <c r="D931" s="95"/>
      <c r="E931" s="95"/>
      <c r="F931" s="506"/>
      <c r="G931" s="101"/>
      <c r="H931" s="101"/>
      <c r="I931" s="101"/>
      <c r="J931" s="101"/>
      <c r="K931" s="101"/>
      <c r="L931" s="101"/>
      <c r="M931" s="101"/>
      <c r="N931" s="101"/>
    </row>
    <row r="932" spans="2:14" x14ac:dyDescent="0.25">
      <c r="B932" s="95"/>
      <c r="C932" s="95"/>
      <c r="D932" s="95"/>
      <c r="E932" s="95"/>
      <c r="F932" s="506"/>
      <c r="G932" s="101"/>
      <c r="H932" s="101"/>
      <c r="I932" s="101"/>
      <c r="J932" s="101"/>
      <c r="K932" s="101"/>
      <c r="L932" s="101"/>
      <c r="M932" s="101"/>
      <c r="N932" s="101"/>
    </row>
    <row r="933" spans="2:14" x14ac:dyDescent="0.25">
      <c r="B933" s="95"/>
      <c r="C933" s="95"/>
      <c r="D933" s="95"/>
      <c r="E933" s="95"/>
      <c r="F933" s="506"/>
      <c r="G933" s="101"/>
      <c r="H933" s="101"/>
      <c r="I933" s="101"/>
      <c r="J933" s="101"/>
      <c r="K933" s="101"/>
      <c r="L933" s="101"/>
      <c r="M933" s="101"/>
      <c r="N933" s="101"/>
    </row>
    <row r="934" spans="2:14" x14ac:dyDescent="0.25">
      <c r="B934" s="95"/>
      <c r="C934" s="95"/>
      <c r="D934" s="95"/>
      <c r="E934" s="95"/>
      <c r="F934" s="506"/>
      <c r="G934" s="101"/>
      <c r="H934" s="101"/>
      <c r="I934" s="101"/>
      <c r="J934" s="101"/>
      <c r="K934" s="101"/>
      <c r="L934" s="101"/>
      <c r="M934" s="101"/>
      <c r="N934" s="101"/>
    </row>
    <row r="935" spans="2:14" x14ac:dyDescent="0.25">
      <c r="B935" s="95"/>
      <c r="C935" s="95"/>
      <c r="D935" s="95"/>
      <c r="E935" s="95"/>
      <c r="F935" s="506"/>
      <c r="G935" s="101"/>
      <c r="H935" s="101"/>
      <c r="I935" s="101"/>
      <c r="J935" s="101"/>
      <c r="K935" s="101"/>
      <c r="L935" s="101"/>
      <c r="M935" s="101"/>
      <c r="N935" s="101"/>
    </row>
    <row r="936" spans="2:14" x14ac:dyDescent="0.25">
      <c r="B936" s="95"/>
      <c r="C936" s="95"/>
      <c r="D936" s="95"/>
      <c r="E936" s="95"/>
      <c r="F936" s="506"/>
      <c r="G936" s="101"/>
      <c r="H936" s="101"/>
      <c r="I936" s="101"/>
      <c r="J936" s="101"/>
      <c r="K936" s="101"/>
      <c r="L936" s="101"/>
      <c r="M936" s="101"/>
      <c r="N936" s="101"/>
    </row>
    <row r="937" spans="2:14" x14ac:dyDescent="0.25">
      <c r="B937" s="95"/>
      <c r="C937" s="95"/>
      <c r="D937" s="95"/>
      <c r="E937" s="95"/>
      <c r="F937" s="506"/>
      <c r="G937" s="101"/>
      <c r="H937" s="101"/>
      <c r="I937" s="101"/>
      <c r="J937" s="101"/>
      <c r="K937" s="101"/>
      <c r="L937" s="101"/>
      <c r="M937" s="101"/>
      <c r="N937" s="101"/>
    </row>
    <row r="938" spans="2:14" x14ac:dyDescent="0.25">
      <c r="B938" s="95"/>
      <c r="C938" s="95"/>
      <c r="D938" s="95"/>
      <c r="E938" s="95"/>
      <c r="F938" s="506"/>
      <c r="G938" s="101"/>
      <c r="H938" s="101"/>
      <c r="I938" s="101"/>
      <c r="J938" s="101"/>
      <c r="K938" s="101"/>
      <c r="L938" s="101"/>
      <c r="M938" s="101"/>
      <c r="N938" s="101"/>
    </row>
    <row r="939" spans="2:14" x14ac:dyDescent="0.25">
      <c r="B939" s="95"/>
      <c r="C939" s="95"/>
      <c r="D939" s="95"/>
      <c r="E939" s="95"/>
      <c r="F939" s="506"/>
      <c r="G939" s="101"/>
      <c r="H939" s="101"/>
      <c r="I939" s="101"/>
      <c r="J939" s="101"/>
      <c r="K939" s="101"/>
      <c r="L939" s="101"/>
      <c r="M939" s="101"/>
      <c r="N939" s="101"/>
    </row>
    <row r="940" spans="2:14" x14ac:dyDescent="0.25">
      <c r="B940" s="95"/>
      <c r="C940" s="95"/>
      <c r="D940" s="95"/>
      <c r="E940" s="95"/>
      <c r="F940" s="506"/>
      <c r="G940" s="101"/>
      <c r="H940" s="101"/>
      <c r="I940" s="101"/>
      <c r="J940" s="101"/>
      <c r="K940" s="101"/>
      <c r="L940" s="101"/>
      <c r="M940" s="101"/>
      <c r="N940" s="101"/>
    </row>
    <row r="941" spans="2:14" x14ac:dyDescent="0.25">
      <c r="B941" s="95"/>
      <c r="C941" s="95"/>
      <c r="D941" s="95"/>
      <c r="E941" s="95"/>
      <c r="F941" s="506"/>
      <c r="G941" s="101"/>
      <c r="H941" s="101"/>
      <c r="I941" s="101"/>
      <c r="J941" s="101"/>
      <c r="K941" s="101"/>
      <c r="L941" s="101"/>
      <c r="M941" s="101"/>
      <c r="N941" s="101"/>
    </row>
    <row r="942" spans="2:14" x14ac:dyDescent="0.25">
      <c r="B942" s="95"/>
      <c r="C942" s="95"/>
      <c r="D942" s="95"/>
      <c r="E942" s="95"/>
      <c r="F942" s="506"/>
      <c r="G942" s="101"/>
      <c r="H942" s="101"/>
      <c r="I942" s="101"/>
      <c r="J942" s="101"/>
      <c r="K942" s="101"/>
      <c r="L942" s="101"/>
      <c r="M942" s="101"/>
      <c r="N942" s="101"/>
    </row>
    <row r="943" spans="2:14" x14ac:dyDescent="0.25">
      <c r="B943" s="95"/>
      <c r="C943" s="95"/>
      <c r="D943" s="95"/>
      <c r="E943" s="95"/>
      <c r="F943" s="506"/>
      <c r="G943" s="101"/>
      <c r="H943" s="101"/>
      <c r="I943" s="101"/>
      <c r="J943" s="101"/>
      <c r="K943" s="101"/>
      <c r="L943" s="101"/>
      <c r="M943" s="101"/>
      <c r="N943" s="101"/>
    </row>
    <row r="944" spans="2:14" x14ac:dyDescent="0.25">
      <c r="B944" s="95"/>
      <c r="C944" s="95"/>
      <c r="D944" s="95"/>
      <c r="E944" s="95"/>
      <c r="F944" s="506"/>
      <c r="G944" s="101"/>
      <c r="H944" s="101"/>
      <c r="I944" s="101"/>
      <c r="J944" s="101"/>
      <c r="K944" s="101"/>
      <c r="L944" s="101"/>
      <c r="M944" s="101"/>
      <c r="N944" s="101"/>
    </row>
    <row r="945" spans="2:14" x14ac:dyDescent="0.25">
      <c r="B945" s="95"/>
      <c r="C945" s="95"/>
      <c r="D945" s="95"/>
      <c r="E945" s="95"/>
      <c r="F945" s="506"/>
      <c r="G945" s="101"/>
      <c r="H945" s="101"/>
      <c r="I945" s="101"/>
      <c r="J945" s="101"/>
      <c r="K945" s="101"/>
      <c r="L945" s="101"/>
      <c r="M945" s="101"/>
      <c r="N945" s="101"/>
    </row>
    <row r="946" spans="2:14" x14ac:dyDescent="0.25">
      <c r="B946" s="95"/>
      <c r="C946" s="95"/>
      <c r="D946" s="95"/>
      <c r="E946" s="95"/>
      <c r="F946" s="506"/>
      <c r="G946" s="101"/>
      <c r="H946" s="101"/>
      <c r="I946" s="101"/>
      <c r="J946" s="101"/>
      <c r="K946" s="101"/>
      <c r="L946" s="101"/>
      <c r="M946" s="101"/>
      <c r="N946" s="101"/>
    </row>
    <row r="947" spans="2:14" x14ac:dyDescent="0.25">
      <c r="B947" s="95"/>
      <c r="C947" s="95"/>
      <c r="D947" s="95"/>
      <c r="E947" s="95"/>
      <c r="F947" s="506"/>
      <c r="G947" s="101"/>
      <c r="H947" s="101"/>
      <c r="I947" s="101"/>
      <c r="J947" s="101"/>
      <c r="K947" s="101"/>
      <c r="L947" s="101"/>
      <c r="M947" s="101"/>
      <c r="N947" s="101"/>
    </row>
    <row r="948" spans="2:14" x14ac:dyDescent="0.25">
      <c r="B948" s="95"/>
      <c r="C948" s="95"/>
      <c r="D948" s="95"/>
      <c r="E948" s="95"/>
      <c r="F948" s="506"/>
      <c r="G948" s="101"/>
      <c r="H948" s="101"/>
      <c r="I948" s="101"/>
      <c r="J948" s="101"/>
      <c r="K948" s="101"/>
      <c r="L948" s="101"/>
      <c r="M948" s="101"/>
      <c r="N948" s="101"/>
    </row>
    <row r="949" spans="2:14" x14ac:dyDescent="0.25">
      <c r="B949" s="95"/>
      <c r="C949" s="95"/>
      <c r="D949" s="95"/>
      <c r="E949" s="95"/>
      <c r="F949" s="506"/>
      <c r="G949" s="101"/>
      <c r="H949" s="101"/>
      <c r="I949" s="101"/>
      <c r="J949" s="101"/>
      <c r="K949" s="101"/>
      <c r="L949" s="101"/>
      <c r="M949" s="101"/>
      <c r="N949" s="101"/>
    </row>
    <row r="950" spans="2:14" x14ac:dyDescent="0.25">
      <c r="B950" s="95"/>
      <c r="C950" s="95"/>
      <c r="D950" s="95"/>
      <c r="E950" s="95"/>
      <c r="F950" s="506"/>
      <c r="G950" s="101"/>
      <c r="H950" s="101"/>
      <c r="I950" s="101"/>
      <c r="J950" s="101"/>
      <c r="K950" s="101"/>
      <c r="L950" s="101"/>
      <c r="M950" s="101"/>
      <c r="N950" s="101"/>
    </row>
    <row r="951" spans="2:14" x14ac:dyDescent="0.25">
      <c r="B951" s="95"/>
      <c r="C951" s="95"/>
      <c r="D951" s="95"/>
      <c r="E951" s="95"/>
      <c r="F951" s="506"/>
      <c r="G951" s="101"/>
      <c r="H951" s="101"/>
      <c r="I951" s="101"/>
      <c r="J951" s="101"/>
      <c r="K951" s="101"/>
      <c r="L951" s="101"/>
      <c r="M951" s="101"/>
      <c r="N951" s="101"/>
    </row>
    <row r="952" spans="2:14" x14ac:dyDescent="0.25">
      <c r="B952" s="95"/>
      <c r="C952" s="95"/>
      <c r="D952" s="95"/>
      <c r="E952" s="95"/>
      <c r="F952" s="506"/>
      <c r="G952" s="101"/>
      <c r="H952" s="101"/>
      <c r="I952" s="101"/>
      <c r="J952" s="101"/>
      <c r="K952" s="101"/>
      <c r="L952" s="101"/>
      <c r="M952" s="101"/>
      <c r="N952" s="101"/>
    </row>
    <row r="953" spans="2:14" x14ac:dyDescent="0.25">
      <c r="B953" s="95"/>
      <c r="C953" s="95"/>
      <c r="D953" s="95"/>
      <c r="E953" s="95"/>
      <c r="F953" s="506"/>
      <c r="G953" s="101"/>
      <c r="H953" s="101"/>
      <c r="I953" s="101"/>
      <c r="J953" s="101"/>
      <c r="K953" s="101"/>
      <c r="L953" s="101"/>
      <c r="M953" s="101"/>
      <c r="N953" s="101"/>
    </row>
    <row r="954" spans="2:14" x14ac:dyDescent="0.25">
      <c r="B954" s="95"/>
      <c r="C954" s="95"/>
      <c r="D954" s="95"/>
      <c r="E954" s="95"/>
      <c r="F954" s="506"/>
      <c r="G954" s="101"/>
      <c r="H954" s="101"/>
      <c r="I954" s="101"/>
      <c r="J954" s="101"/>
      <c r="K954" s="101"/>
      <c r="L954" s="101"/>
      <c r="M954" s="101"/>
      <c r="N954" s="101"/>
    </row>
    <row r="955" spans="2:14" x14ac:dyDescent="0.25">
      <c r="B955" s="95"/>
      <c r="C955" s="95"/>
      <c r="D955" s="95"/>
      <c r="E955" s="95"/>
      <c r="F955" s="506"/>
      <c r="G955" s="101"/>
      <c r="H955" s="101"/>
      <c r="I955" s="101"/>
      <c r="J955" s="101"/>
      <c r="K955" s="101"/>
      <c r="L955" s="101"/>
      <c r="M955" s="101"/>
      <c r="N955" s="101"/>
    </row>
    <row r="956" spans="2:14" x14ac:dyDescent="0.25">
      <c r="B956" s="95"/>
      <c r="C956" s="95"/>
      <c r="D956" s="95"/>
      <c r="E956" s="95"/>
      <c r="F956" s="506"/>
      <c r="G956" s="101"/>
      <c r="H956" s="101"/>
      <c r="I956" s="101"/>
      <c r="J956" s="101"/>
      <c r="K956" s="101"/>
      <c r="L956" s="101"/>
      <c r="M956" s="101"/>
      <c r="N956" s="101"/>
    </row>
    <row r="957" spans="2:14" x14ac:dyDescent="0.25">
      <c r="B957" s="95"/>
      <c r="C957" s="95"/>
      <c r="D957" s="95"/>
      <c r="E957" s="95"/>
      <c r="F957" s="506"/>
      <c r="G957" s="101"/>
      <c r="H957" s="101"/>
      <c r="I957" s="101"/>
      <c r="J957" s="101"/>
      <c r="K957" s="101"/>
      <c r="L957" s="101"/>
      <c r="M957" s="101"/>
      <c r="N957" s="101"/>
    </row>
    <row r="958" spans="2:14" x14ac:dyDescent="0.25">
      <c r="B958" s="95"/>
      <c r="C958" s="95"/>
      <c r="D958" s="95"/>
      <c r="E958" s="95"/>
      <c r="F958" s="506"/>
      <c r="G958" s="101"/>
      <c r="H958" s="101"/>
      <c r="I958" s="101"/>
      <c r="J958" s="101"/>
      <c r="K958" s="101"/>
      <c r="L958" s="101"/>
      <c r="M958" s="101"/>
      <c r="N958" s="101"/>
    </row>
    <row r="959" spans="2:14" x14ac:dyDescent="0.25">
      <c r="B959" s="95"/>
      <c r="C959" s="95"/>
      <c r="D959" s="95"/>
      <c r="E959" s="95"/>
      <c r="F959" s="506"/>
      <c r="G959" s="101"/>
      <c r="H959" s="101"/>
      <c r="I959" s="101"/>
      <c r="J959" s="101"/>
      <c r="K959" s="101"/>
      <c r="L959" s="101"/>
      <c r="M959" s="101"/>
      <c r="N959" s="101"/>
    </row>
    <row r="960" spans="2:14" x14ac:dyDescent="0.25">
      <c r="B960" s="95"/>
      <c r="C960" s="95"/>
      <c r="D960" s="95"/>
      <c r="E960" s="95"/>
      <c r="F960" s="506"/>
      <c r="G960" s="101"/>
      <c r="H960" s="101"/>
      <c r="I960" s="101"/>
      <c r="J960" s="101"/>
      <c r="K960" s="101"/>
      <c r="L960" s="101"/>
      <c r="M960" s="101"/>
      <c r="N960" s="101"/>
    </row>
    <row r="961" spans="2:14" x14ac:dyDescent="0.25">
      <c r="B961" s="95"/>
      <c r="C961" s="95"/>
      <c r="D961" s="95"/>
      <c r="E961" s="95"/>
      <c r="F961" s="506"/>
      <c r="G961" s="101"/>
      <c r="H961" s="101"/>
      <c r="I961" s="101"/>
      <c r="J961" s="101"/>
      <c r="K961" s="101"/>
      <c r="L961" s="101"/>
      <c r="M961" s="101"/>
      <c r="N961" s="101"/>
    </row>
    <row r="962" spans="2:14" x14ac:dyDescent="0.25">
      <c r="B962" s="95"/>
      <c r="C962" s="95"/>
      <c r="D962" s="95"/>
      <c r="E962" s="95"/>
      <c r="F962" s="506"/>
      <c r="G962" s="101"/>
      <c r="H962" s="101"/>
      <c r="I962" s="101"/>
      <c r="J962" s="101"/>
      <c r="K962" s="101"/>
      <c r="L962" s="101"/>
      <c r="M962" s="101"/>
      <c r="N962" s="101"/>
    </row>
    <row r="963" spans="2:14" x14ac:dyDescent="0.25">
      <c r="B963" s="95"/>
      <c r="C963" s="95"/>
      <c r="D963" s="95"/>
      <c r="E963" s="95"/>
      <c r="F963" s="506"/>
      <c r="G963" s="101"/>
      <c r="H963" s="101"/>
      <c r="I963" s="101"/>
      <c r="J963" s="101"/>
      <c r="K963" s="101"/>
      <c r="L963" s="101"/>
      <c r="M963" s="101"/>
      <c r="N963" s="101"/>
    </row>
    <row r="964" spans="2:14" x14ac:dyDescent="0.25">
      <c r="B964" s="95"/>
      <c r="C964" s="95"/>
      <c r="D964" s="95"/>
      <c r="E964" s="95"/>
      <c r="F964" s="506"/>
      <c r="G964" s="101"/>
      <c r="H964" s="101"/>
      <c r="I964" s="101"/>
      <c r="J964" s="101"/>
      <c r="K964" s="101"/>
      <c r="L964" s="101"/>
      <c r="M964" s="101"/>
      <c r="N964" s="101"/>
    </row>
    <row r="965" spans="2:14" x14ac:dyDescent="0.25">
      <c r="B965" s="95"/>
      <c r="C965" s="95"/>
      <c r="D965" s="95"/>
      <c r="E965" s="95"/>
      <c r="F965" s="506"/>
      <c r="G965" s="101"/>
      <c r="H965" s="101"/>
      <c r="I965" s="101"/>
      <c r="J965" s="101"/>
      <c r="K965" s="101"/>
      <c r="L965" s="101"/>
      <c r="M965" s="101"/>
      <c r="N965" s="101"/>
    </row>
    <row r="966" spans="2:14" x14ac:dyDescent="0.25">
      <c r="B966" s="95"/>
      <c r="C966" s="95"/>
      <c r="D966" s="95"/>
      <c r="E966" s="95"/>
      <c r="F966" s="506"/>
      <c r="G966" s="101"/>
      <c r="H966" s="101"/>
      <c r="I966" s="101"/>
      <c r="J966" s="101"/>
      <c r="K966" s="101"/>
      <c r="L966" s="101"/>
      <c r="M966" s="101"/>
      <c r="N966" s="101"/>
    </row>
    <row r="967" spans="2:14" x14ac:dyDescent="0.25">
      <c r="B967" s="95"/>
      <c r="C967" s="95"/>
      <c r="D967" s="95"/>
      <c r="E967" s="95"/>
      <c r="F967" s="506"/>
      <c r="G967" s="101"/>
      <c r="H967" s="101"/>
      <c r="I967" s="101"/>
      <c r="J967" s="101"/>
      <c r="K967" s="101"/>
      <c r="L967" s="101"/>
      <c r="M967" s="101"/>
      <c r="N967" s="101"/>
    </row>
    <row r="968" spans="2:14" x14ac:dyDescent="0.25">
      <c r="B968" s="95"/>
      <c r="C968" s="95"/>
      <c r="D968" s="95"/>
      <c r="E968" s="95"/>
      <c r="F968" s="506"/>
      <c r="G968" s="101"/>
      <c r="H968" s="101"/>
      <c r="I968" s="101"/>
      <c r="J968" s="101"/>
      <c r="K968" s="101"/>
      <c r="L968" s="101"/>
      <c r="M968" s="101"/>
      <c r="N968" s="101"/>
    </row>
    <row r="969" spans="2:14" x14ac:dyDescent="0.25">
      <c r="B969" s="95"/>
      <c r="C969" s="95"/>
      <c r="D969" s="95"/>
      <c r="E969" s="95"/>
      <c r="F969" s="506"/>
      <c r="G969" s="101"/>
      <c r="H969" s="101"/>
      <c r="I969" s="101"/>
      <c r="J969" s="101"/>
      <c r="K969" s="101"/>
      <c r="L969" s="101"/>
      <c r="M969" s="101"/>
      <c r="N969" s="101"/>
    </row>
    <row r="970" spans="2:14" x14ac:dyDescent="0.25">
      <c r="B970" s="95"/>
      <c r="C970" s="95"/>
      <c r="D970" s="95"/>
      <c r="E970" s="95"/>
      <c r="F970" s="506"/>
      <c r="G970" s="101"/>
      <c r="H970" s="101"/>
      <c r="I970" s="101"/>
      <c r="J970" s="101"/>
      <c r="K970" s="101"/>
      <c r="L970" s="101"/>
      <c r="M970" s="101"/>
      <c r="N970" s="101"/>
    </row>
    <row r="971" spans="2:14" x14ac:dyDescent="0.25">
      <c r="B971" s="95"/>
      <c r="C971" s="95"/>
      <c r="D971" s="95"/>
      <c r="E971" s="95"/>
      <c r="F971" s="506"/>
      <c r="G971" s="101"/>
      <c r="H971" s="101"/>
      <c r="I971" s="101"/>
      <c r="J971" s="101"/>
      <c r="K971" s="101"/>
      <c r="L971" s="101"/>
      <c r="M971" s="101"/>
      <c r="N971" s="101"/>
    </row>
    <row r="972" spans="2:14" x14ac:dyDescent="0.25">
      <c r="B972" s="95"/>
      <c r="C972" s="95"/>
      <c r="D972" s="95"/>
      <c r="E972" s="95"/>
      <c r="F972" s="506"/>
      <c r="G972" s="101"/>
      <c r="H972" s="101"/>
      <c r="I972" s="101"/>
      <c r="J972" s="101"/>
      <c r="K972" s="101"/>
      <c r="L972" s="101"/>
      <c r="M972" s="101"/>
      <c r="N972" s="101"/>
    </row>
    <row r="973" spans="2:14" x14ac:dyDescent="0.25">
      <c r="B973" s="95"/>
      <c r="C973" s="95"/>
      <c r="D973" s="95"/>
      <c r="E973" s="95"/>
      <c r="F973" s="506"/>
      <c r="G973" s="101"/>
      <c r="H973" s="101"/>
      <c r="I973" s="101"/>
      <c r="J973" s="101"/>
      <c r="K973" s="101"/>
      <c r="L973" s="101"/>
      <c r="M973" s="101"/>
      <c r="N973" s="101"/>
    </row>
    <row r="974" spans="2:14" x14ac:dyDescent="0.25">
      <c r="B974" s="95"/>
      <c r="C974" s="95"/>
      <c r="D974" s="95"/>
      <c r="E974" s="95"/>
      <c r="F974" s="506"/>
      <c r="G974" s="101"/>
      <c r="H974" s="101"/>
      <c r="I974" s="101"/>
      <c r="J974" s="101"/>
      <c r="K974" s="101"/>
      <c r="L974" s="101"/>
      <c r="M974" s="101"/>
      <c r="N974" s="101"/>
    </row>
    <row r="975" spans="2:14" x14ac:dyDescent="0.25">
      <c r="B975" s="95"/>
      <c r="C975" s="95"/>
      <c r="D975" s="95"/>
      <c r="E975" s="95"/>
      <c r="F975" s="506"/>
      <c r="G975" s="101"/>
      <c r="H975" s="101"/>
      <c r="I975" s="101"/>
      <c r="J975" s="101"/>
      <c r="K975" s="101"/>
      <c r="L975" s="101"/>
      <c r="M975" s="101"/>
      <c r="N975" s="101"/>
    </row>
    <row r="976" spans="2:14" x14ac:dyDescent="0.25">
      <c r="B976" s="95"/>
      <c r="C976" s="95"/>
      <c r="D976" s="95"/>
      <c r="E976" s="95"/>
      <c r="F976" s="506"/>
      <c r="G976" s="101"/>
      <c r="H976" s="101"/>
      <c r="I976" s="101"/>
      <c r="J976" s="101"/>
      <c r="K976" s="101"/>
      <c r="L976" s="101"/>
      <c r="M976" s="101"/>
      <c r="N976" s="101"/>
    </row>
    <row r="977" spans="2:14" x14ac:dyDescent="0.25">
      <c r="B977" s="95"/>
      <c r="C977" s="95"/>
      <c r="D977" s="95"/>
      <c r="E977" s="95"/>
      <c r="F977" s="506"/>
      <c r="G977" s="101"/>
      <c r="H977" s="101"/>
      <c r="I977" s="101"/>
      <c r="J977" s="101"/>
      <c r="K977" s="101"/>
      <c r="L977" s="101"/>
      <c r="M977" s="101"/>
      <c r="N977" s="101"/>
    </row>
    <row r="978" spans="2:14" x14ac:dyDescent="0.25">
      <c r="B978" s="95"/>
      <c r="C978" s="95"/>
      <c r="D978" s="95"/>
      <c r="E978" s="95"/>
      <c r="F978" s="506"/>
      <c r="G978" s="101"/>
      <c r="H978" s="101"/>
      <c r="I978" s="101"/>
      <c r="J978" s="101"/>
      <c r="K978" s="101"/>
      <c r="L978" s="101"/>
      <c r="M978" s="101"/>
      <c r="N978" s="101"/>
    </row>
    <row r="979" spans="2:14" x14ac:dyDescent="0.25">
      <c r="B979" s="95"/>
      <c r="C979" s="95"/>
      <c r="D979" s="95"/>
      <c r="E979" s="95"/>
      <c r="F979" s="506"/>
      <c r="G979" s="101"/>
      <c r="H979" s="101"/>
      <c r="I979" s="101"/>
      <c r="J979" s="101"/>
      <c r="K979" s="101"/>
      <c r="L979" s="101"/>
      <c r="M979" s="101"/>
      <c r="N979" s="101"/>
    </row>
    <row r="980" spans="2:14" x14ac:dyDescent="0.25">
      <c r="B980" s="95"/>
      <c r="C980" s="95"/>
      <c r="D980" s="95"/>
      <c r="E980" s="95"/>
      <c r="F980" s="506"/>
      <c r="G980" s="101"/>
      <c r="H980" s="101"/>
      <c r="I980" s="101"/>
      <c r="J980" s="101"/>
      <c r="K980" s="101"/>
      <c r="L980" s="101"/>
      <c r="M980" s="101"/>
      <c r="N980" s="101"/>
    </row>
    <row r="981" spans="2:14" x14ac:dyDescent="0.25">
      <c r="B981" s="95"/>
      <c r="C981" s="95"/>
      <c r="D981" s="95"/>
      <c r="E981" s="95"/>
      <c r="F981" s="506"/>
      <c r="G981" s="101"/>
      <c r="H981" s="101"/>
      <c r="I981" s="101"/>
      <c r="J981" s="101"/>
      <c r="K981" s="101"/>
      <c r="L981" s="101"/>
      <c r="M981" s="101"/>
      <c r="N981" s="101"/>
    </row>
    <row r="982" spans="2:14" x14ac:dyDescent="0.25">
      <c r="B982" s="95"/>
      <c r="C982" s="95"/>
      <c r="D982" s="95"/>
      <c r="E982" s="95"/>
      <c r="F982" s="506"/>
      <c r="G982" s="101"/>
      <c r="H982" s="101"/>
      <c r="I982" s="101"/>
      <c r="J982" s="101"/>
      <c r="K982" s="101"/>
      <c r="L982" s="101"/>
      <c r="M982" s="101"/>
      <c r="N982" s="101"/>
    </row>
    <row r="983" spans="2:14" x14ac:dyDescent="0.25">
      <c r="B983" s="95"/>
      <c r="C983" s="95"/>
      <c r="D983" s="95"/>
      <c r="E983" s="95"/>
      <c r="F983" s="506"/>
      <c r="G983" s="101"/>
      <c r="H983" s="101"/>
      <c r="I983" s="101"/>
      <c r="J983" s="101"/>
      <c r="K983" s="101"/>
      <c r="L983" s="101"/>
      <c r="M983" s="101"/>
      <c r="N983" s="101"/>
    </row>
    <row r="984" spans="2:14" x14ac:dyDescent="0.25">
      <c r="B984" s="95"/>
      <c r="C984" s="95"/>
      <c r="D984" s="95"/>
      <c r="E984" s="95"/>
      <c r="F984" s="506"/>
      <c r="G984" s="101"/>
      <c r="H984" s="101"/>
      <c r="I984" s="101"/>
      <c r="J984" s="101"/>
      <c r="K984" s="101"/>
      <c r="L984" s="101"/>
      <c r="M984" s="101"/>
      <c r="N984" s="101"/>
    </row>
    <row r="985" spans="2:14" x14ac:dyDescent="0.25">
      <c r="B985" s="95"/>
      <c r="C985" s="95"/>
      <c r="D985" s="95"/>
      <c r="E985" s="95"/>
      <c r="F985" s="506"/>
      <c r="G985" s="101"/>
      <c r="H985" s="101"/>
      <c r="I985" s="101"/>
      <c r="J985" s="101"/>
      <c r="K985" s="101"/>
      <c r="L985" s="101"/>
      <c r="M985" s="101"/>
      <c r="N985" s="101"/>
    </row>
    <row r="986" spans="2:14" x14ac:dyDescent="0.25">
      <c r="B986" s="95"/>
      <c r="C986" s="95"/>
      <c r="D986" s="95"/>
      <c r="E986" s="95"/>
      <c r="F986" s="506"/>
      <c r="G986" s="101"/>
      <c r="H986" s="101"/>
      <c r="I986" s="101"/>
      <c r="J986" s="101"/>
      <c r="K986" s="101"/>
      <c r="L986" s="101"/>
      <c r="M986" s="101"/>
      <c r="N986" s="101"/>
    </row>
    <row r="987" spans="2:14" x14ac:dyDescent="0.25">
      <c r="B987" s="95"/>
      <c r="C987" s="95"/>
      <c r="D987" s="95"/>
      <c r="E987" s="95"/>
      <c r="F987" s="506"/>
      <c r="G987" s="101"/>
      <c r="H987" s="101"/>
      <c r="I987" s="101"/>
      <c r="J987" s="101"/>
      <c r="K987" s="101"/>
      <c r="L987" s="101"/>
      <c r="M987" s="101"/>
      <c r="N987" s="101"/>
    </row>
    <row r="988" spans="2:14" x14ac:dyDescent="0.25">
      <c r="B988" s="95"/>
      <c r="C988" s="95"/>
      <c r="D988" s="95"/>
      <c r="E988" s="95"/>
      <c r="F988" s="506"/>
      <c r="G988" s="101"/>
      <c r="H988" s="101"/>
      <c r="I988" s="101"/>
      <c r="J988" s="101"/>
      <c r="K988" s="101"/>
      <c r="L988" s="101"/>
      <c r="M988" s="101"/>
      <c r="N988" s="101"/>
    </row>
    <row r="989" spans="2:14" x14ac:dyDescent="0.25">
      <c r="B989" s="95"/>
      <c r="C989" s="95"/>
      <c r="D989" s="95"/>
      <c r="E989" s="95"/>
      <c r="F989" s="506"/>
      <c r="G989" s="101"/>
      <c r="H989" s="101"/>
      <c r="I989" s="101"/>
      <c r="J989" s="101"/>
      <c r="K989" s="101"/>
      <c r="L989" s="101"/>
      <c r="M989" s="101"/>
      <c r="N989" s="101"/>
    </row>
    <row r="990" spans="2:14" x14ac:dyDescent="0.25">
      <c r="B990" s="95"/>
      <c r="C990" s="95"/>
      <c r="D990" s="95"/>
      <c r="E990" s="95"/>
      <c r="F990" s="506"/>
      <c r="G990" s="101"/>
      <c r="H990" s="101"/>
      <c r="I990" s="101"/>
      <c r="J990" s="101"/>
      <c r="K990" s="101"/>
      <c r="L990" s="101"/>
      <c r="M990" s="101"/>
      <c r="N990" s="101"/>
    </row>
    <row r="991" spans="2:14" x14ac:dyDescent="0.25">
      <c r="B991" s="95"/>
      <c r="C991" s="95"/>
      <c r="D991" s="95"/>
      <c r="E991" s="95"/>
      <c r="F991" s="506"/>
      <c r="G991" s="101"/>
      <c r="H991" s="101"/>
      <c r="I991" s="101"/>
      <c r="J991" s="101"/>
      <c r="K991" s="101"/>
      <c r="L991" s="101"/>
      <c r="M991" s="101"/>
      <c r="N991" s="101"/>
    </row>
    <row r="992" spans="2:14" x14ac:dyDescent="0.25">
      <c r="B992" s="95"/>
      <c r="C992" s="95"/>
      <c r="D992" s="95"/>
      <c r="E992" s="95"/>
      <c r="F992" s="506"/>
      <c r="G992" s="101"/>
      <c r="H992" s="101"/>
      <c r="I992" s="101"/>
      <c r="J992" s="101"/>
      <c r="K992" s="101"/>
      <c r="L992" s="101"/>
      <c r="M992" s="101"/>
      <c r="N992" s="101"/>
    </row>
    <row r="993" spans="2:14" x14ac:dyDescent="0.25">
      <c r="B993" s="95"/>
      <c r="C993" s="95"/>
      <c r="D993" s="95"/>
      <c r="E993" s="95"/>
      <c r="F993" s="506"/>
      <c r="G993" s="101"/>
      <c r="H993" s="101"/>
      <c r="I993" s="101"/>
      <c r="J993" s="101"/>
      <c r="K993" s="101"/>
      <c r="L993" s="101"/>
      <c r="M993" s="101"/>
      <c r="N993" s="101"/>
    </row>
    <row r="994" spans="2:14" x14ac:dyDescent="0.25">
      <c r="B994" s="95"/>
      <c r="C994" s="95"/>
      <c r="D994" s="95"/>
      <c r="E994" s="95"/>
      <c r="F994" s="506"/>
      <c r="G994" s="101"/>
      <c r="H994" s="101"/>
      <c r="I994" s="101"/>
      <c r="J994" s="101"/>
      <c r="K994" s="101"/>
      <c r="L994" s="101"/>
      <c r="M994" s="101"/>
      <c r="N994" s="101"/>
    </row>
    <row r="995" spans="2:14" x14ac:dyDescent="0.25">
      <c r="B995" s="95"/>
      <c r="C995" s="95"/>
      <c r="D995" s="95"/>
      <c r="E995" s="95"/>
      <c r="F995" s="506"/>
      <c r="G995" s="101"/>
      <c r="H995" s="101"/>
      <c r="I995" s="101"/>
      <c r="J995" s="101"/>
      <c r="K995" s="101"/>
      <c r="L995" s="101"/>
      <c r="M995" s="101"/>
      <c r="N995" s="101"/>
    </row>
    <row r="996" spans="2:14" x14ac:dyDescent="0.25">
      <c r="B996" s="95"/>
      <c r="C996" s="95"/>
      <c r="D996" s="95"/>
      <c r="E996" s="95"/>
      <c r="F996" s="506"/>
      <c r="G996" s="101"/>
      <c r="H996" s="101"/>
      <c r="I996" s="101"/>
      <c r="J996" s="101"/>
      <c r="K996" s="101"/>
      <c r="L996" s="101"/>
      <c r="M996" s="101"/>
      <c r="N996" s="101"/>
    </row>
    <row r="997" spans="2:14" x14ac:dyDescent="0.25">
      <c r="B997" s="95"/>
      <c r="C997" s="95"/>
      <c r="D997" s="95"/>
      <c r="E997" s="95"/>
      <c r="F997" s="506"/>
      <c r="G997" s="101"/>
      <c r="H997" s="101"/>
      <c r="I997" s="101"/>
      <c r="J997" s="101"/>
      <c r="K997" s="101"/>
      <c r="L997" s="101"/>
      <c r="M997" s="101"/>
      <c r="N997" s="101"/>
    </row>
    <row r="998" spans="2:14" x14ac:dyDescent="0.25">
      <c r="B998" s="95"/>
      <c r="C998" s="95"/>
      <c r="D998" s="95"/>
      <c r="E998" s="95"/>
      <c r="F998" s="506"/>
      <c r="G998" s="101"/>
      <c r="H998" s="101"/>
      <c r="I998" s="101"/>
      <c r="J998" s="101"/>
      <c r="K998" s="101"/>
      <c r="L998" s="101"/>
      <c r="M998" s="101"/>
      <c r="N998" s="101"/>
    </row>
    <row r="999" spans="2:14" x14ac:dyDescent="0.25">
      <c r="B999" s="95"/>
      <c r="C999" s="95"/>
      <c r="D999" s="95"/>
      <c r="E999" s="95"/>
      <c r="F999" s="506"/>
      <c r="G999" s="101"/>
      <c r="H999" s="101"/>
      <c r="I999" s="101"/>
      <c r="J999" s="101"/>
      <c r="K999" s="101"/>
      <c r="L999" s="101"/>
      <c r="M999" s="101"/>
      <c r="N999" s="101"/>
    </row>
    <row r="1000" spans="2:14" x14ac:dyDescent="0.25">
      <c r="B1000" s="95"/>
      <c r="C1000" s="95"/>
      <c r="D1000" s="95"/>
      <c r="E1000" s="95"/>
      <c r="F1000" s="506"/>
      <c r="G1000" s="101"/>
      <c r="H1000" s="101"/>
      <c r="I1000" s="101"/>
      <c r="J1000" s="101"/>
      <c r="K1000" s="101"/>
      <c r="L1000" s="101"/>
      <c r="M1000" s="101"/>
      <c r="N1000" s="101"/>
    </row>
    <row r="1001" spans="2:14" x14ac:dyDescent="0.25">
      <c r="B1001" s="95"/>
      <c r="C1001" s="95"/>
      <c r="D1001" s="95"/>
      <c r="E1001" s="95"/>
      <c r="F1001" s="506"/>
      <c r="G1001" s="101"/>
      <c r="H1001" s="101"/>
      <c r="I1001" s="101"/>
      <c r="J1001" s="101"/>
      <c r="K1001" s="101"/>
      <c r="L1001" s="101"/>
      <c r="M1001" s="101"/>
      <c r="N1001" s="101"/>
    </row>
    <row r="1002" spans="2:14" x14ac:dyDescent="0.25">
      <c r="B1002" s="95"/>
      <c r="C1002" s="95"/>
      <c r="D1002" s="95"/>
      <c r="E1002" s="95"/>
      <c r="F1002" s="506"/>
      <c r="G1002" s="101"/>
      <c r="H1002" s="101"/>
      <c r="I1002" s="101"/>
      <c r="J1002" s="101"/>
      <c r="K1002" s="101"/>
      <c r="L1002" s="101"/>
      <c r="M1002" s="101"/>
      <c r="N1002" s="101"/>
    </row>
    <row r="1003" spans="2:14" x14ac:dyDescent="0.25">
      <c r="B1003" s="95"/>
      <c r="C1003" s="95"/>
      <c r="D1003" s="95"/>
      <c r="E1003" s="95"/>
      <c r="F1003" s="506"/>
      <c r="G1003" s="101"/>
      <c r="H1003" s="101"/>
      <c r="I1003" s="101"/>
      <c r="J1003" s="101"/>
      <c r="K1003" s="101"/>
      <c r="L1003" s="101"/>
      <c r="M1003" s="101"/>
      <c r="N1003" s="101"/>
    </row>
    <row r="1004" spans="2:14" x14ac:dyDescent="0.25">
      <c r="B1004" s="95"/>
      <c r="C1004" s="95"/>
      <c r="D1004" s="95"/>
      <c r="E1004" s="95"/>
      <c r="F1004" s="506"/>
      <c r="G1004" s="101"/>
      <c r="H1004" s="101"/>
      <c r="I1004" s="101"/>
      <c r="J1004" s="101"/>
      <c r="K1004" s="101"/>
      <c r="L1004" s="101"/>
      <c r="M1004" s="101"/>
      <c r="N1004" s="101"/>
    </row>
    <row r="1005" spans="2:14" x14ac:dyDescent="0.25">
      <c r="B1005" s="95"/>
      <c r="C1005" s="95"/>
      <c r="D1005" s="95"/>
      <c r="E1005" s="95"/>
      <c r="F1005" s="506"/>
      <c r="G1005" s="101"/>
      <c r="H1005" s="101"/>
      <c r="I1005" s="101"/>
      <c r="J1005" s="101"/>
      <c r="K1005" s="101"/>
      <c r="L1005" s="101"/>
      <c r="M1005" s="101"/>
      <c r="N1005" s="101"/>
    </row>
    <row r="1006" spans="2:14" x14ac:dyDescent="0.25">
      <c r="B1006" s="95"/>
      <c r="C1006" s="95"/>
      <c r="D1006" s="95"/>
      <c r="E1006" s="95"/>
      <c r="F1006" s="506"/>
      <c r="G1006" s="101"/>
      <c r="H1006" s="101"/>
      <c r="I1006" s="101"/>
      <c r="J1006" s="101"/>
      <c r="K1006" s="101"/>
      <c r="L1006" s="101"/>
      <c r="M1006" s="101"/>
      <c r="N1006" s="101"/>
    </row>
    <row r="1007" spans="2:14" x14ac:dyDescent="0.25">
      <c r="B1007" s="95"/>
      <c r="C1007" s="95"/>
      <c r="D1007" s="95"/>
      <c r="E1007" s="95"/>
      <c r="F1007" s="506"/>
      <c r="G1007" s="101"/>
      <c r="H1007" s="101"/>
      <c r="I1007" s="101"/>
      <c r="J1007" s="101"/>
      <c r="K1007" s="101"/>
      <c r="L1007" s="101"/>
      <c r="M1007" s="101"/>
      <c r="N1007" s="101"/>
    </row>
    <row r="1008" spans="2:14" x14ac:dyDescent="0.25">
      <c r="B1008" s="95"/>
      <c r="C1008" s="95"/>
      <c r="D1008" s="95"/>
      <c r="E1008" s="95"/>
      <c r="F1008" s="506"/>
      <c r="G1008" s="101"/>
      <c r="H1008" s="101"/>
      <c r="I1008" s="101"/>
      <c r="J1008" s="101"/>
      <c r="K1008" s="101"/>
      <c r="L1008" s="101"/>
      <c r="M1008" s="101"/>
      <c r="N1008" s="101"/>
    </row>
    <row r="1009" spans="2:14" x14ac:dyDescent="0.25">
      <c r="B1009" s="95"/>
      <c r="C1009" s="95"/>
      <c r="D1009" s="95"/>
      <c r="E1009" s="95"/>
      <c r="F1009" s="506"/>
      <c r="G1009" s="101"/>
      <c r="H1009" s="101"/>
      <c r="I1009" s="101"/>
      <c r="J1009" s="101"/>
      <c r="K1009" s="101"/>
      <c r="L1009" s="101"/>
      <c r="M1009" s="101"/>
      <c r="N1009" s="101"/>
    </row>
    <row r="1010" spans="2:14" x14ac:dyDescent="0.25">
      <c r="B1010" s="95"/>
      <c r="C1010" s="95"/>
      <c r="D1010" s="95"/>
      <c r="E1010" s="95"/>
      <c r="F1010" s="506"/>
      <c r="G1010" s="101"/>
      <c r="H1010" s="101"/>
      <c r="I1010" s="101"/>
      <c r="J1010" s="101"/>
      <c r="K1010" s="101"/>
      <c r="L1010" s="101"/>
      <c r="M1010" s="101"/>
      <c r="N1010" s="101"/>
    </row>
    <row r="1011" spans="2:14" x14ac:dyDescent="0.25">
      <c r="B1011" s="95"/>
      <c r="C1011" s="95"/>
      <c r="D1011" s="95"/>
      <c r="E1011" s="95"/>
      <c r="F1011" s="506"/>
      <c r="G1011" s="101"/>
      <c r="H1011" s="101"/>
      <c r="I1011" s="101"/>
      <c r="J1011" s="101"/>
      <c r="K1011" s="101"/>
      <c r="L1011" s="101"/>
      <c r="M1011" s="101"/>
      <c r="N1011" s="101"/>
    </row>
    <row r="1012" spans="2:14" x14ac:dyDescent="0.25">
      <c r="B1012" s="95"/>
      <c r="C1012" s="95"/>
      <c r="D1012" s="95"/>
      <c r="E1012" s="95"/>
      <c r="F1012" s="506"/>
      <c r="G1012" s="101"/>
      <c r="H1012" s="101"/>
      <c r="I1012" s="101"/>
      <c r="J1012" s="101"/>
      <c r="K1012" s="101"/>
      <c r="L1012" s="101"/>
      <c r="M1012" s="101"/>
      <c r="N1012" s="101"/>
    </row>
    <row r="1013" spans="2:14" x14ac:dyDescent="0.25">
      <c r="B1013" s="95"/>
      <c r="C1013" s="95"/>
      <c r="D1013" s="95"/>
      <c r="E1013" s="95"/>
      <c r="F1013" s="506"/>
      <c r="G1013" s="101"/>
      <c r="H1013" s="101"/>
      <c r="I1013" s="101"/>
      <c r="J1013" s="101"/>
      <c r="K1013" s="101"/>
      <c r="L1013" s="101"/>
      <c r="M1013" s="101"/>
      <c r="N1013" s="101"/>
    </row>
    <row r="1014" spans="2:14" x14ac:dyDescent="0.25">
      <c r="B1014" s="95"/>
      <c r="C1014" s="95"/>
      <c r="D1014" s="95"/>
      <c r="E1014" s="95"/>
      <c r="F1014" s="506"/>
      <c r="G1014" s="101"/>
      <c r="H1014" s="101"/>
      <c r="I1014" s="101"/>
      <c r="J1014" s="101"/>
      <c r="K1014" s="101"/>
      <c r="L1014" s="101"/>
      <c r="M1014" s="101"/>
      <c r="N1014" s="101"/>
    </row>
    <row r="1015" spans="2:14" x14ac:dyDescent="0.25">
      <c r="B1015" s="95"/>
      <c r="C1015" s="95"/>
      <c r="D1015" s="95"/>
      <c r="E1015" s="95"/>
      <c r="F1015" s="506"/>
      <c r="G1015" s="101"/>
      <c r="H1015" s="101"/>
      <c r="I1015" s="101"/>
      <c r="J1015" s="101"/>
      <c r="K1015" s="101"/>
      <c r="L1015" s="101"/>
      <c r="M1015" s="101"/>
      <c r="N1015" s="101"/>
    </row>
    <row r="1016" spans="2:14" x14ac:dyDescent="0.25">
      <c r="B1016" s="95"/>
      <c r="C1016" s="95"/>
      <c r="D1016" s="95"/>
      <c r="E1016" s="95"/>
      <c r="F1016" s="506"/>
      <c r="G1016" s="101"/>
      <c r="H1016" s="101"/>
      <c r="I1016" s="101"/>
      <c r="J1016" s="101"/>
      <c r="K1016" s="101"/>
      <c r="L1016" s="101"/>
      <c r="M1016" s="101"/>
      <c r="N1016" s="101"/>
    </row>
    <row r="1017" spans="2:14" x14ac:dyDescent="0.25">
      <c r="B1017" s="95"/>
      <c r="C1017" s="95"/>
      <c r="D1017" s="95"/>
      <c r="E1017" s="95"/>
      <c r="F1017" s="506"/>
      <c r="G1017" s="101"/>
      <c r="H1017" s="101"/>
      <c r="I1017" s="101"/>
      <c r="J1017" s="101"/>
      <c r="K1017" s="101"/>
      <c r="L1017" s="101"/>
      <c r="M1017" s="101"/>
      <c r="N1017" s="101"/>
    </row>
    <row r="1018" spans="2:14" x14ac:dyDescent="0.25">
      <c r="B1018" s="95"/>
      <c r="C1018" s="95"/>
      <c r="D1018" s="95"/>
      <c r="E1018" s="95"/>
      <c r="F1018" s="506"/>
      <c r="G1018" s="101"/>
      <c r="H1018" s="101"/>
      <c r="I1018" s="101"/>
      <c r="J1018" s="101"/>
      <c r="K1018" s="101"/>
      <c r="L1018" s="101"/>
      <c r="M1018" s="101"/>
      <c r="N1018" s="101"/>
    </row>
    <row r="1019" spans="2:14" x14ac:dyDescent="0.25">
      <c r="B1019" s="95"/>
      <c r="C1019" s="95"/>
      <c r="D1019" s="95"/>
      <c r="E1019" s="95"/>
      <c r="F1019" s="506"/>
      <c r="G1019" s="101"/>
      <c r="H1019" s="101"/>
      <c r="I1019" s="101"/>
      <c r="J1019" s="101"/>
      <c r="K1019" s="101"/>
      <c r="L1019" s="101"/>
      <c r="M1019" s="101"/>
      <c r="N1019" s="101"/>
    </row>
    <row r="1020" spans="2:14" x14ac:dyDescent="0.25">
      <c r="B1020" s="95"/>
      <c r="C1020" s="95"/>
      <c r="D1020" s="95"/>
      <c r="E1020" s="95"/>
      <c r="F1020" s="506"/>
      <c r="G1020" s="101"/>
      <c r="H1020" s="101"/>
      <c r="I1020" s="101"/>
      <c r="J1020" s="101"/>
      <c r="K1020" s="101"/>
      <c r="L1020" s="101"/>
      <c r="M1020" s="101"/>
      <c r="N1020" s="101"/>
    </row>
    <row r="1021" spans="2:14" x14ac:dyDescent="0.25">
      <c r="B1021" s="95"/>
      <c r="C1021" s="95"/>
      <c r="D1021" s="95"/>
      <c r="E1021" s="95"/>
      <c r="F1021" s="506"/>
      <c r="G1021" s="101"/>
      <c r="H1021" s="101"/>
      <c r="I1021" s="101"/>
      <c r="J1021" s="101"/>
      <c r="K1021" s="101"/>
      <c r="L1021" s="101"/>
      <c r="M1021" s="101"/>
      <c r="N1021" s="101"/>
    </row>
    <row r="1022" spans="2:14" x14ac:dyDescent="0.25">
      <c r="B1022" s="95"/>
      <c r="C1022" s="95"/>
      <c r="D1022" s="95"/>
      <c r="E1022" s="95"/>
      <c r="F1022" s="506"/>
      <c r="G1022" s="101"/>
      <c r="H1022" s="101"/>
      <c r="I1022" s="101"/>
      <c r="J1022" s="101"/>
      <c r="K1022" s="101"/>
      <c r="L1022" s="101"/>
      <c r="M1022" s="101"/>
      <c r="N1022" s="101"/>
    </row>
    <row r="1023" spans="2:14" x14ac:dyDescent="0.25">
      <c r="B1023" s="95"/>
      <c r="C1023" s="95"/>
      <c r="D1023" s="95"/>
      <c r="E1023" s="95"/>
      <c r="F1023" s="506"/>
      <c r="G1023" s="101"/>
      <c r="H1023" s="101"/>
      <c r="I1023" s="101"/>
      <c r="J1023" s="101"/>
      <c r="K1023" s="101"/>
      <c r="L1023" s="101"/>
      <c r="M1023" s="101"/>
      <c r="N1023" s="101"/>
    </row>
    <row r="1024" spans="2:14" x14ac:dyDescent="0.25">
      <c r="B1024" s="95"/>
      <c r="C1024" s="95"/>
      <c r="D1024" s="95"/>
      <c r="E1024" s="95"/>
      <c r="F1024" s="506"/>
      <c r="G1024" s="101"/>
      <c r="H1024" s="101"/>
      <c r="I1024" s="101"/>
      <c r="J1024" s="101"/>
      <c r="K1024" s="101"/>
      <c r="L1024" s="101"/>
      <c r="M1024" s="101"/>
      <c r="N1024" s="101"/>
    </row>
    <row r="1025" spans="2:14" x14ac:dyDescent="0.25">
      <c r="B1025" s="95"/>
      <c r="C1025" s="95"/>
      <c r="D1025" s="95"/>
      <c r="E1025" s="95"/>
      <c r="F1025" s="506"/>
      <c r="G1025" s="101"/>
      <c r="H1025" s="101"/>
      <c r="I1025" s="101"/>
      <c r="J1025" s="101"/>
      <c r="K1025" s="101"/>
      <c r="L1025" s="101"/>
      <c r="M1025" s="101"/>
      <c r="N1025" s="101"/>
    </row>
    <row r="1026" spans="2:14" x14ac:dyDescent="0.25">
      <c r="B1026" s="95"/>
      <c r="C1026" s="95"/>
      <c r="D1026" s="95"/>
      <c r="E1026" s="95"/>
      <c r="F1026" s="506"/>
      <c r="G1026" s="101"/>
      <c r="H1026" s="101"/>
      <c r="I1026" s="101"/>
      <c r="J1026" s="101"/>
      <c r="K1026" s="101"/>
      <c r="L1026" s="101"/>
      <c r="M1026" s="101"/>
      <c r="N1026" s="101"/>
    </row>
    <row r="1027" spans="2:14" x14ac:dyDescent="0.25">
      <c r="B1027" s="95"/>
      <c r="C1027" s="95"/>
      <c r="D1027" s="95"/>
      <c r="E1027" s="95"/>
      <c r="F1027" s="506"/>
      <c r="G1027" s="101"/>
      <c r="H1027" s="101"/>
      <c r="I1027" s="101"/>
      <c r="J1027" s="101"/>
      <c r="K1027" s="101"/>
      <c r="L1027" s="101"/>
      <c r="M1027" s="101"/>
      <c r="N1027" s="101"/>
    </row>
    <row r="1028" spans="2:14" x14ac:dyDescent="0.25">
      <c r="B1028" s="95"/>
      <c r="C1028" s="95"/>
      <c r="D1028" s="95"/>
      <c r="E1028" s="95"/>
      <c r="F1028" s="506"/>
      <c r="G1028" s="101"/>
      <c r="H1028" s="101"/>
      <c r="I1028" s="101"/>
      <c r="J1028" s="101"/>
      <c r="K1028" s="101"/>
      <c r="L1028" s="101"/>
      <c r="M1028" s="101"/>
      <c r="N1028" s="101"/>
    </row>
    <row r="1029" spans="2:14" x14ac:dyDescent="0.25">
      <c r="B1029" s="95"/>
      <c r="C1029" s="95"/>
      <c r="D1029" s="95"/>
      <c r="E1029" s="95"/>
      <c r="F1029" s="506"/>
      <c r="G1029" s="101"/>
      <c r="H1029" s="101"/>
      <c r="I1029" s="101"/>
      <c r="J1029" s="101"/>
      <c r="K1029" s="101"/>
      <c r="L1029" s="101"/>
      <c r="M1029" s="101"/>
      <c r="N1029" s="101"/>
    </row>
    <row r="1030" spans="2:14" x14ac:dyDescent="0.25">
      <c r="B1030" s="95"/>
      <c r="C1030" s="95"/>
      <c r="D1030" s="95"/>
      <c r="E1030" s="95"/>
      <c r="F1030" s="506"/>
      <c r="G1030" s="101"/>
      <c r="H1030" s="101"/>
      <c r="I1030" s="101"/>
      <c r="J1030" s="101"/>
      <c r="K1030" s="101"/>
      <c r="L1030" s="101"/>
      <c r="M1030" s="101"/>
      <c r="N1030" s="101"/>
    </row>
    <row r="1031" spans="2:14" x14ac:dyDescent="0.25">
      <c r="B1031" s="95"/>
      <c r="C1031" s="95"/>
      <c r="D1031" s="95"/>
      <c r="E1031" s="95"/>
      <c r="F1031" s="506"/>
      <c r="G1031" s="101"/>
      <c r="H1031" s="101"/>
      <c r="I1031" s="101"/>
      <c r="J1031" s="101"/>
      <c r="K1031" s="101"/>
      <c r="L1031" s="101"/>
      <c r="M1031" s="101"/>
      <c r="N1031" s="101"/>
    </row>
    <row r="1032" spans="2:14" x14ac:dyDescent="0.25">
      <c r="B1032" s="95"/>
      <c r="C1032" s="95"/>
      <c r="D1032" s="95"/>
      <c r="E1032" s="95"/>
      <c r="F1032" s="506"/>
      <c r="G1032" s="101"/>
      <c r="H1032" s="101"/>
      <c r="I1032" s="101"/>
      <c r="J1032" s="101"/>
      <c r="K1032" s="101"/>
      <c r="L1032" s="101"/>
      <c r="M1032" s="101"/>
      <c r="N1032" s="101"/>
    </row>
    <row r="1033" spans="2:14" x14ac:dyDescent="0.25">
      <c r="B1033" s="95"/>
      <c r="C1033" s="95"/>
      <c r="D1033" s="95"/>
      <c r="E1033" s="95"/>
      <c r="F1033" s="506"/>
      <c r="G1033" s="101"/>
      <c r="H1033" s="101"/>
      <c r="I1033" s="101"/>
      <c r="J1033" s="101"/>
      <c r="K1033" s="101"/>
      <c r="L1033" s="101"/>
      <c r="M1033" s="101"/>
      <c r="N1033" s="101"/>
    </row>
    <row r="1034" spans="2:14" x14ac:dyDescent="0.25">
      <c r="B1034" s="95"/>
      <c r="C1034" s="95"/>
      <c r="D1034" s="95"/>
      <c r="E1034" s="95"/>
      <c r="F1034" s="506"/>
      <c r="G1034" s="101"/>
      <c r="H1034" s="101"/>
      <c r="I1034" s="101"/>
      <c r="J1034" s="101"/>
      <c r="K1034" s="101"/>
      <c r="L1034" s="101"/>
      <c r="M1034" s="101"/>
      <c r="N1034" s="101"/>
    </row>
    <row r="1035" spans="2:14" x14ac:dyDescent="0.25">
      <c r="B1035" s="95"/>
      <c r="C1035" s="95"/>
      <c r="D1035" s="95"/>
      <c r="E1035" s="95"/>
      <c r="F1035" s="506"/>
      <c r="G1035" s="101"/>
      <c r="H1035" s="101"/>
      <c r="I1035" s="101"/>
      <c r="J1035" s="101"/>
      <c r="K1035" s="101"/>
      <c r="L1035" s="101"/>
      <c r="M1035" s="101"/>
      <c r="N1035" s="101"/>
    </row>
    <row r="1036" spans="2:14" x14ac:dyDescent="0.25">
      <c r="B1036" s="95"/>
      <c r="C1036" s="95"/>
      <c r="D1036" s="95"/>
      <c r="E1036" s="95"/>
      <c r="F1036" s="506"/>
      <c r="G1036" s="101"/>
      <c r="H1036" s="101"/>
      <c r="I1036" s="101"/>
      <c r="J1036" s="101"/>
      <c r="K1036" s="101"/>
      <c r="L1036" s="101"/>
      <c r="M1036" s="101"/>
      <c r="N1036" s="101"/>
    </row>
    <row r="1037" spans="2:14" x14ac:dyDescent="0.25">
      <c r="B1037" s="95"/>
      <c r="C1037" s="95"/>
      <c r="D1037" s="95"/>
      <c r="E1037" s="95"/>
      <c r="F1037" s="506"/>
      <c r="G1037" s="101"/>
      <c r="H1037" s="101"/>
      <c r="I1037" s="101"/>
      <c r="J1037" s="101"/>
      <c r="K1037" s="101"/>
      <c r="L1037" s="101"/>
      <c r="M1037" s="101"/>
      <c r="N1037" s="101"/>
    </row>
    <row r="1038" spans="2:14" x14ac:dyDescent="0.25">
      <c r="B1038" s="95"/>
      <c r="C1038" s="95"/>
      <c r="D1038" s="95"/>
      <c r="E1038" s="95"/>
      <c r="F1038" s="506"/>
      <c r="G1038" s="101"/>
      <c r="H1038" s="101"/>
      <c r="I1038" s="101"/>
      <c r="J1038" s="101"/>
      <c r="K1038" s="101"/>
      <c r="L1038" s="101"/>
      <c r="M1038" s="101"/>
      <c r="N1038" s="101"/>
    </row>
    <row r="1039" spans="2:14" x14ac:dyDescent="0.25">
      <c r="B1039" s="95"/>
      <c r="C1039" s="95"/>
      <c r="D1039" s="95"/>
      <c r="E1039" s="95"/>
      <c r="F1039" s="506"/>
      <c r="G1039" s="101"/>
      <c r="H1039" s="101"/>
      <c r="I1039" s="101"/>
      <c r="J1039" s="101"/>
      <c r="K1039" s="101"/>
      <c r="L1039" s="101"/>
      <c r="M1039" s="101"/>
      <c r="N1039" s="101"/>
    </row>
    <row r="1040" spans="2:14" x14ac:dyDescent="0.25">
      <c r="B1040" s="95"/>
      <c r="C1040" s="95"/>
      <c r="D1040" s="95"/>
      <c r="E1040" s="95"/>
      <c r="F1040" s="506"/>
      <c r="G1040" s="101"/>
      <c r="H1040" s="101"/>
      <c r="I1040" s="101"/>
      <c r="J1040" s="101"/>
      <c r="K1040" s="101"/>
      <c r="L1040" s="101"/>
      <c r="M1040" s="101"/>
      <c r="N1040" s="101"/>
    </row>
    <row r="1041" spans="2:14" x14ac:dyDescent="0.25">
      <c r="B1041" s="95"/>
      <c r="C1041" s="95"/>
      <c r="D1041" s="95"/>
      <c r="E1041" s="95"/>
      <c r="F1041" s="506"/>
      <c r="G1041" s="101"/>
      <c r="H1041" s="101"/>
      <c r="I1041" s="101"/>
      <c r="J1041" s="101"/>
      <c r="K1041" s="101"/>
      <c r="L1041" s="101"/>
      <c r="M1041" s="101"/>
      <c r="N1041" s="101"/>
    </row>
    <row r="1042" spans="2:14" x14ac:dyDescent="0.25">
      <c r="B1042" s="95"/>
      <c r="C1042" s="95"/>
      <c r="D1042" s="95"/>
      <c r="E1042" s="95"/>
      <c r="F1042" s="506"/>
      <c r="G1042" s="101"/>
      <c r="H1042" s="101"/>
      <c r="I1042" s="101"/>
      <c r="J1042" s="101"/>
      <c r="K1042" s="101"/>
      <c r="L1042" s="101"/>
      <c r="M1042" s="101"/>
      <c r="N1042" s="101"/>
    </row>
    <row r="1043" spans="2:14" x14ac:dyDescent="0.25">
      <c r="B1043" s="95"/>
      <c r="C1043" s="95"/>
      <c r="D1043" s="95"/>
      <c r="E1043" s="95"/>
      <c r="F1043" s="506"/>
      <c r="G1043" s="101"/>
      <c r="H1043" s="101"/>
      <c r="I1043" s="101"/>
      <c r="J1043" s="101"/>
      <c r="K1043" s="101"/>
      <c r="L1043" s="101"/>
      <c r="M1043" s="101"/>
      <c r="N1043" s="101"/>
    </row>
    <row r="1044" spans="2:14" x14ac:dyDescent="0.25">
      <c r="B1044" s="95"/>
      <c r="C1044" s="95"/>
      <c r="D1044" s="95"/>
      <c r="E1044" s="95"/>
      <c r="F1044" s="506"/>
      <c r="G1044" s="101"/>
      <c r="H1044" s="101"/>
      <c r="I1044" s="101"/>
      <c r="J1044" s="101"/>
      <c r="K1044" s="101"/>
      <c r="L1044" s="101"/>
      <c r="M1044" s="101"/>
      <c r="N1044" s="101"/>
    </row>
    <row r="1045" spans="2:14" x14ac:dyDescent="0.25">
      <c r="B1045" s="95"/>
      <c r="C1045" s="95"/>
      <c r="D1045" s="95"/>
      <c r="E1045" s="95"/>
      <c r="F1045" s="506"/>
      <c r="G1045" s="101"/>
      <c r="H1045" s="101"/>
      <c r="I1045" s="101"/>
      <c r="J1045" s="101"/>
      <c r="K1045" s="101"/>
      <c r="L1045" s="101"/>
      <c r="M1045" s="101"/>
      <c r="N1045" s="101"/>
    </row>
    <row r="1046" spans="2:14" x14ac:dyDescent="0.25">
      <c r="B1046" s="95"/>
      <c r="C1046" s="95"/>
      <c r="D1046" s="95"/>
      <c r="E1046" s="95"/>
      <c r="F1046" s="506"/>
      <c r="G1046" s="101"/>
      <c r="H1046" s="101"/>
      <c r="I1046" s="101"/>
      <c r="J1046" s="101"/>
      <c r="K1046" s="101"/>
      <c r="L1046" s="101"/>
      <c r="M1046" s="101"/>
      <c r="N1046" s="101"/>
    </row>
    <row r="1047" spans="2:14" x14ac:dyDescent="0.25">
      <c r="B1047" s="95"/>
      <c r="C1047" s="95"/>
      <c r="D1047" s="95"/>
      <c r="E1047" s="95"/>
      <c r="F1047" s="506"/>
      <c r="G1047" s="101"/>
      <c r="H1047" s="101"/>
      <c r="I1047" s="101"/>
      <c r="J1047" s="101"/>
      <c r="K1047" s="101"/>
      <c r="L1047" s="101"/>
      <c r="M1047" s="101"/>
      <c r="N1047" s="101"/>
    </row>
    <row r="1048" spans="2:14" x14ac:dyDescent="0.25">
      <c r="B1048" s="95"/>
      <c r="C1048" s="95"/>
      <c r="D1048" s="95"/>
      <c r="E1048" s="95"/>
      <c r="F1048" s="506"/>
      <c r="G1048" s="101"/>
      <c r="H1048" s="101"/>
      <c r="I1048" s="101"/>
      <c r="J1048" s="101"/>
      <c r="K1048" s="101"/>
      <c r="L1048" s="101"/>
      <c r="M1048" s="101"/>
      <c r="N1048" s="101"/>
    </row>
    <row r="1049" spans="2:14" x14ac:dyDescent="0.25">
      <c r="B1049" s="95"/>
      <c r="C1049" s="95"/>
      <c r="D1049" s="95"/>
      <c r="E1049" s="95"/>
      <c r="F1049" s="506"/>
      <c r="G1049" s="101"/>
      <c r="H1049" s="101"/>
      <c r="I1049" s="101"/>
      <c r="J1049" s="101"/>
      <c r="K1049" s="101"/>
      <c r="L1049" s="101"/>
      <c r="M1049" s="101"/>
      <c r="N1049" s="101"/>
    </row>
    <row r="1050" spans="2:14" x14ac:dyDescent="0.25">
      <c r="B1050" s="95"/>
      <c r="C1050" s="95"/>
      <c r="D1050" s="95"/>
      <c r="E1050" s="95"/>
      <c r="F1050" s="506"/>
      <c r="G1050" s="101"/>
      <c r="H1050" s="101"/>
      <c r="I1050" s="101"/>
      <c r="J1050" s="101"/>
      <c r="K1050" s="101"/>
      <c r="L1050" s="101"/>
      <c r="M1050" s="101"/>
      <c r="N1050" s="101"/>
    </row>
    <row r="1051" spans="2:14" x14ac:dyDescent="0.25">
      <c r="B1051" s="95"/>
      <c r="C1051" s="95"/>
      <c r="D1051" s="95"/>
      <c r="E1051" s="95"/>
      <c r="F1051" s="506"/>
      <c r="G1051" s="101"/>
      <c r="H1051" s="101"/>
      <c r="I1051" s="101"/>
      <c r="J1051" s="101"/>
      <c r="K1051" s="101"/>
      <c r="L1051" s="101"/>
      <c r="M1051" s="101"/>
      <c r="N1051" s="101"/>
    </row>
    <row r="1052" spans="2:14" x14ac:dyDescent="0.25">
      <c r="B1052" s="95"/>
      <c r="C1052" s="95"/>
      <c r="D1052" s="95"/>
      <c r="E1052" s="95"/>
      <c r="F1052" s="506"/>
      <c r="G1052" s="101"/>
      <c r="H1052" s="101"/>
      <c r="I1052" s="101"/>
      <c r="J1052" s="101"/>
      <c r="K1052" s="101"/>
      <c r="L1052" s="101"/>
      <c r="M1052" s="101"/>
      <c r="N1052" s="101"/>
    </row>
    <row r="1053" spans="2:14" x14ac:dyDescent="0.25">
      <c r="B1053" s="95"/>
      <c r="C1053" s="95"/>
      <c r="D1053" s="95"/>
      <c r="E1053" s="95"/>
      <c r="F1053" s="506"/>
      <c r="G1053" s="101"/>
      <c r="H1053" s="101"/>
      <c r="I1053" s="101"/>
      <c r="J1053" s="101"/>
      <c r="K1053" s="101"/>
      <c r="L1053" s="101"/>
      <c r="M1053" s="101"/>
      <c r="N1053" s="101"/>
    </row>
    <row r="1054" spans="2:14" x14ac:dyDescent="0.25">
      <c r="B1054" s="95"/>
      <c r="C1054" s="95"/>
      <c r="D1054" s="95"/>
      <c r="E1054" s="95"/>
      <c r="F1054" s="506"/>
      <c r="G1054" s="101"/>
      <c r="H1054" s="101"/>
      <c r="I1054" s="101"/>
      <c r="J1054" s="101"/>
      <c r="K1054" s="101"/>
      <c r="L1054" s="101"/>
      <c r="M1054" s="101"/>
      <c r="N1054" s="101"/>
    </row>
    <row r="1055" spans="2:14" x14ac:dyDescent="0.25">
      <c r="B1055" s="95"/>
      <c r="C1055" s="95"/>
      <c r="D1055" s="95"/>
      <c r="E1055" s="95"/>
      <c r="F1055" s="506"/>
      <c r="G1055" s="101"/>
      <c r="H1055" s="101"/>
      <c r="I1055" s="101"/>
      <c r="J1055" s="101"/>
      <c r="K1055" s="101"/>
      <c r="L1055" s="101"/>
      <c r="M1055" s="101"/>
      <c r="N1055" s="101"/>
    </row>
    <row r="1056" spans="2:14" x14ac:dyDescent="0.25">
      <c r="B1056" s="95"/>
      <c r="C1056" s="95"/>
      <c r="D1056" s="95"/>
      <c r="E1056" s="95"/>
      <c r="F1056" s="506"/>
      <c r="G1056" s="101"/>
      <c r="H1056" s="101"/>
      <c r="I1056" s="101"/>
      <c r="J1056" s="101"/>
      <c r="K1056" s="101"/>
      <c r="L1056" s="101"/>
      <c r="M1056" s="101"/>
      <c r="N1056" s="101"/>
    </row>
    <row r="1057" spans="2:14" x14ac:dyDescent="0.25">
      <c r="B1057" s="95"/>
      <c r="C1057" s="95"/>
      <c r="D1057" s="95"/>
      <c r="E1057" s="95"/>
      <c r="F1057" s="506"/>
      <c r="G1057" s="101"/>
      <c r="H1057" s="101"/>
      <c r="I1057" s="101"/>
      <c r="J1057" s="101"/>
      <c r="K1057" s="101"/>
      <c r="L1057" s="101"/>
      <c r="M1057" s="101"/>
      <c r="N1057" s="101"/>
    </row>
    <row r="1058" spans="2:14" x14ac:dyDescent="0.25">
      <c r="B1058" s="95"/>
      <c r="C1058" s="95"/>
      <c r="D1058" s="95"/>
      <c r="E1058" s="95"/>
      <c r="F1058" s="506"/>
      <c r="G1058" s="101"/>
      <c r="H1058" s="101"/>
      <c r="I1058" s="101"/>
      <c r="J1058" s="101"/>
      <c r="K1058" s="101"/>
      <c r="L1058" s="101"/>
      <c r="M1058" s="101"/>
      <c r="N1058" s="101"/>
    </row>
    <row r="1059" spans="2:14" x14ac:dyDescent="0.25">
      <c r="B1059" s="95"/>
      <c r="C1059" s="95"/>
      <c r="D1059" s="95"/>
      <c r="E1059" s="95"/>
      <c r="F1059" s="506"/>
      <c r="G1059" s="101"/>
      <c r="H1059" s="101"/>
      <c r="I1059" s="101"/>
      <c r="J1059" s="101"/>
      <c r="K1059" s="101"/>
      <c r="L1059" s="101"/>
      <c r="M1059" s="101"/>
      <c r="N1059" s="101"/>
    </row>
    <row r="1060" spans="2:14" x14ac:dyDescent="0.25">
      <c r="B1060" s="95"/>
      <c r="C1060" s="95"/>
      <c r="D1060" s="95"/>
      <c r="E1060" s="95"/>
      <c r="F1060" s="506"/>
      <c r="G1060" s="101"/>
      <c r="H1060" s="101"/>
      <c r="I1060" s="101"/>
      <c r="J1060" s="101"/>
      <c r="K1060" s="101"/>
      <c r="L1060" s="101"/>
      <c r="M1060" s="101"/>
      <c r="N1060" s="101"/>
    </row>
    <row r="1061" spans="2:14" x14ac:dyDescent="0.25">
      <c r="B1061" s="95"/>
      <c r="C1061" s="95"/>
      <c r="D1061" s="95"/>
      <c r="E1061" s="95"/>
      <c r="F1061" s="506"/>
      <c r="G1061" s="101"/>
      <c r="H1061" s="101"/>
      <c r="I1061" s="101"/>
      <c r="J1061" s="101"/>
      <c r="K1061" s="101"/>
      <c r="L1061" s="101"/>
      <c r="M1061" s="101"/>
      <c r="N1061" s="101"/>
    </row>
    <row r="1062" spans="2:14" x14ac:dyDescent="0.25">
      <c r="B1062" s="95"/>
      <c r="C1062" s="95"/>
      <c r="D1062" s="95"/>
      <c r="E1062" s="95"/>
      <c r="F1062" s="506"/>
      <c r="G1062" s="101"/>
      <c r="H1062" s="101"/>
      <c r="I1062" s="101"/>
      <c r="J1062" s="101"/>
      <c r="K1062" s="101"/>
      <c r="L1062" s="101"/>
      <c r="M1062" s="101"/>
      <c r="N1062" s="101"/>
    </row>
    <row r="1063" spans="2:14" x14ac:dyDescent="0.25">
      <c r="B1063" s="95"/>
      <c r="C1063" s="95"/>
      <c r="D1063" s="95"/>
      <c r="E1063" s="95"/>
      <c r="F1063" s="506"/>
      <c r="G1063" s="101"/>
      <c r="H1063" s="101"/>
      <c r="I1063" s="101"/>
      <c r="J1063" s="101"/>
      <c r="K1063" s="101"/>
      <c r="L1063" s="101"/>
      <c r="M1063" s="101"/>
      <c r="N1063" s="101"/>
    </row>
    <row r="1064" spans="2:14" x14ac:dyDescent="0.25">
      <c r="B1064" s="95"/>
      <c r="C1064" s="95"/>
      <c r="D1064" s="95"/>
      <c r="E1064" s="95"/>
      <c r="F1064" s="506"/>
      <c r="G1064" s="101"/>
      <c r="H1064" s="101"/>
      <c r="I1064" s="101"/>
      <c r="J1064" s="101"/>
      <c r="K1064" s="101"/>
      <c r="L1064" s="101"/>
      <c r="M1064" s="101"/>
      <c r="N1064" s="101"/>
    </row>
    <row r="1065" spans="2:14" x14ac:dyDescent="0.25">
      <c r="B1065" s="95"/>
      <c r="C1065" s="95"/>
      <c r="D1065" s="95"/>
      <c r="E1065" s="95"/>
      <c r="F1065" s="506"/>
      <c r="G1065" s="101"/>
      <c r="H1065" s="101"/>
      <c r="I1065" s="101"/>
      <c r="J1065" s="101"/>
      <c r="K1065" s="101"/>
      <c r="L1065" s="101"/>
      <c r="M1065" s="101"/>
      <c r="N1065" s="101"/>
    </row>
    <row r="1066" spans="2:14" x14ac:dyDescent="0.25">
      <c r="B1066" s="95"/>
      <c r="C1066" s="95"/>
      <c r="D1066" s="95"/>
      <c r="E1066" s="95"/>
      <c r="F1066" s="506"/>
      <c r="G1066" s="101"/>
      <c r="H1066" s="101"/>
      <c r="I1066" s="101"/>
      <c r="J1066" s="101"/>
      <c r="K1066" s="101"/>
      <c r="L1066" s="101"/>
      <c r="M1066" s="101"/>
      <c r="N1066" s="101"/>
    </row>
    <row r="1067" spans="2:14" x14ac:dyDescent="0.25">
      <c r="B1067" s="95"/>
      <c r="C1067" s="95"/>
      <c r="D1067" s="95"/>
      <c r="E1067" s="95"/>
      <c r="F1067" s="506"/>
      <c r="G1067" s="101"/>
      <c r="H1067" s="101"/>
      <c r="I1067" s="101"/>
      <c r="J1067" s="101"/>
      <c r="K1067" s="101"/>
      <c r="L1067" s="101"/>
      <c r="M1067" s="101"/>
      <c r="N1067" s="101"/>
    </row>
    <row r="1068" spans="2:14" x14ac:dyDescent="0.25">
      <c r="B1068" s="95"/>
      <c r="C1068" s="95"/>
      <c r="D1068" s="95"/>
      <c r="E1068" s="95"/>
      <c r="F1068" s="506"/>
      <c r="G1068" s="101"/>
      <c r="H1068" s="101"/>
      <c r="I1068" s="101"/>
      <c r="J1068" s="101"/>
      <c r="K1068" s="101"/>
      <c r="L1068" s="101"/>
      <c r="M1068" s="101"/>
      <c r="N1068" s="101"/>
    </row>
    <row r="1069" spans="2:14" x14ac:dyDescent="0.25">
      <c r="B1069" s="95"/>
      <c r="C1069" s="95"/>
      <c r="D1069" s="95"/>
      <c r="E1069" s="95"/>
      <c r="F1069" s="506"/>
      <c r="G1069" s="101"/>
      <c r="H1069" s="101"/>
      <c r="I1069" s="101"/>
      <c r="J1069" s="101"/>
      <c r="K1069" s="101"/>
      <c r="L1069" s="101"/>
      <c r="M1069" s="101"/>
      <c r="N1069" s="101"/>
    </row>
    <row r="1070" spans="2:14" x14ac:dyDescent="0.25">
      <c r="B1070" s="95"/>
      <c r="C1070" s="95"/>
      <c r="D1070" s="95"/>
      <c r="E1070" s="95"/>
      <c r="F1070" s="506"/>
      <c r="G1070" s="101"/>
      <c r="H1070" s="101"/>
      <c r="I1070" s="101"/>
      <c r="J1070" s="101"/>
      <c r="K1070" s="101"/>
      <c r="L1070" s="101"/>
      <c r="M1070" s="101"/>
      <c r="N1070" s="101"/>
    </row>
    <row r="1071" spans="2:14" x14ac:dyDescent="0.25">
      <c r="B1071" s="95"/>
      <c r="C1071" s="95"/>
      <c r="D1071" s="95"/>
      <c r="E1071" s="95"/>
      <c r="F1071" s="506"/>
      <c r="G1071" s="101"/>
      <c r="H1071" s="101"/>
      <c r="I1071" s="101"/>
      <c r="J1071" s="101"/>
      <c r="K1071" s="101"/>
      <c r="L1071" s="101"/>
      <c r="M1071" s="101"/>
      <c r="N1071" s="101"/>
    </row>
    <row r="1072" spans="2:14" x14ac:dyDescent="0.25">
      <c r="B1072" s="95"/>
      <c r="C1072" s="95"/>
      <c r="D1072" s="95"/>
      <c r="E1072" s="95"/>
      <c r="F1072" s="506"/>
      <c r="G1072" s="101"/>
      <c r="H1072" s="101"/>
      <c r="I1072" s="101"/>
      <c r="J1072" s="101"/>
      <c r="K1072" s="101"/>
      <c r="L1072" s="101"/>
      <c r="M1072" s="101"/>
      <c r="N1072" s="101"/>
    </row>
    <row r="1073" spans="2:14" x14ac:dyDescent="0.25">
      <c r="B1073" s="95"/>
      <c r="C1073" s="95"/>
      <c r="D1073" s="95"/>
      <c r="E1073" s="95"/>
      <c r="F1073" s="506"/>
      <c r="G1073" s="101"/>
      <c r="H1073" s="101"/>
      <c r="I1073" s="101"/>
      <c r="J1073" s="101"/>
      <c r="K1073" s="101"/>
      <c r="L1073" s="101"/>
      <c r="M1073" s="101"/>
      <c r="N1073" s="101"/>
    </row>
    <row r="1074" spans="2:14" x14ac:dyDescent="0.25">
      <c r="B1074" s="95"/>
      <c r="C1074" s="95"/>
      <c r="D1074" s="95"/>
      <c r="E1074" s="95"/>
      <c r="F1074" s="506"/>
      <c r="G1074" s="101"/>
      <c r="H1074" s="101"/>
      <c r="I1074" s="101"/>
      <c r="J1074" s="101"/>
      <c r="K1074" s="101"/>
      <c r="L1074" s="101"/>
      <c r="M1074" s="101"/>
      <c r="N1074" s="101"/>
    </row>
    <row r="1075" spans="2:14" x14ac:dyDescent="0.25">
      <c r="B1075" s="95"/>
      <c r="C1075" s="95"/>
      <c r="D1075" s="95"/>
      <c r="E1075" s="95"/>
      <c r="F1075" s="506"/>
      <c r="G1075" s="101"/>
      <c r="H1075" s="101"/>
      <c r="I1075" s="101"/>
      <c r="J1075" s="101"/>
      <c r="K1075" s="101"/>
      <c r="L1075" s="101"/>
      <c r="M1075" s="101"/>
      <c r="N1075" s="101"/>
    </row>
    <row r="1076" spans="2:14" x14ac:dyDescent="0.25">
      <c r="B1076" s="95"/>
      <c r="C1076" s="95"/>
      <c r="D1076" s="95"/>
      <c r="E1076" s="95"/>
      <c r="F1076" s="506"/>
      <c r="G1076" s="101"/>
      <c r="H1076" s="101"/>
      <c r="I1076" s="101"/>
      <c r="J1076" s="101"/>
      <c r="K1076" s="101"/>
      <c r="L1076" s="101"/>
      <c r="M1076" s="101"/>
      <c r="N1076" s="101"/>
    </row>
    <row r="1077" spans="2:14" x14ac:dyDescent="0.25">
      <c r="B1077" s="95"/>
      <c r="C1077" s="95"/>
      <c r="D1077" s="95"/>
      <c r="E1077" s="95"/>
      <c r="F1077" s="506"/>
      <c r="G1077" s="101"/>
      <c r="H1077" s="101"/>
      <c r="I1077" s="101"/>
      <c r="J1077" s="101"/>
      <c r="K1077" s="101"/>
      <c r="L1077" s="101"/>
      <c r="M1077" s="101"/>
      <c r="N1077" s="101"/>
    </row>
    <row r="1078" spans="2:14" x14ac:dyDescent="0.25">
      <c r="B1078" s="95"/>
      <c r="C1078" s="95"/>
      <c r="D1078" s="95"/>
      <c r="E1078" s="95"/>
      <c r="F1078" s="506"/>
      <c r="G1078" s="101"/>
      <c r="H1078" s="101"/>
      <c r="I1078" s="101"/>
      <c r="J1078" s="101"/>
      <c r="K1078" s="101"/>
      <c r="L1078" s="101"/>
      <c r="M1078" s="101"/>
      <c r="N1078" s="101"/>
    </row>
    <row r="1079" spans="2:14" x14ac:dyDescent="0.25">
      <c r="B1079" s="95"/>
      <c r="C1079" s="95"/>
      <c r="D1079" s="95"/>
      <c r="E1079" s="95"/>
      <c r="F1079" s="506"/>
      <c r="G1079" s="101"/>
      <c r="H1079" s="101"/>
      <c r="I1079" s="101"/>
      <c r="J1079" s="101"/>
      <c r="K1079" s="101"/>
      <c r="L1079" s="101"/>
      <c r="M1079" s="101"/>
      <c r="N1079" s="101"/>
    </row>
    <row r="1080" spans="2:14" x14ac:dyDescent="0.25">
      <c r="B1080" s="95"/>
      <c r="C1080" s="95"/>
      <c r="D1080" s="95"/>
      <c r="E1080" s="95"/>
      <c r="F1080" s="506"/>
      <c r="G1080" s="101"/>
      <c r="H1080" s="101"/>
      <c r="I1080" s="101"/>
      <c r="J1080" s="101"/>
      <c r="K1080" s="101"/>
      <c r="L1080" s="101"/>
      <c r="M1080" s="101"/>
      <c r="N1080" s="101"/>
    </row>
    <row r="1081" spans="2:14" x14ac:dyDescent="0.25">
      <c r="B1081" s="95"/>
      <c r="C1081" s="95"/>
      <c r="D1081" s="95"/>
      <c r="E1081" s="95"/>
      <c r="F1081" s="506"/>
      <c r="G1081" s="101"/>
      <c r="H1081" s="101"/>
      <c r="I1081" s="101"/>
      <c r="J1081" s="101"/>
      <c r="K1081" s="101"/>
      <c r="L1081" s="101"/>
      <c r="M1081" s="101"/>
      <c r="N1081" s="101"/>
    </row>
    <row r="1082" spans="2:14" x14ac:dyDescent="0.25">
      <c r="B1082" s="95"/>
      <c r="C1082" s="95"/>
      <c r="D1082" s="95"/>
      <c r="E1082" s="95"/>
      <c r="F1082" s="506"/>
      <c r="G1082" s="101"/>
      <c r="H1082" s="101"/>
      <c r="I1082" s="101"/>
      <c r="J1082" s="101"/>
      <c r="K1082" s="101"/>
      <c r="L1082" s="101"/>
      <c r="M1082" s="101"/>
      <c r="N1082" s="101"/>
    </row>
    <row r="1083" spans="2:14" x14ac:dyDescent="0.25">
      <c r="B1083" s="95"/>
      <c r="C1083" s="95"/>
      <c r="D1083" s="95"/>
      <c r="E1083" s="95"/>
      <c r="F1083" s="506"/>
      <c r="G1083" s="101"/>
      <c r="H1083" s="101"/>
      <c r="I1083" s="101"/>
      <c r="J1083" s="101"/>
      <c r="K1083" s="101"/>
      <c r="L1083" s="101"/>
      <c r="M1083" s="101"/>
      <c r="N1083" s="101"/>
    </row>
    <row r="1084" spans="2:14" x14ac:dyDescent="0.25">
      <c r="B1084" s="95"/>
      <c r="C1084" s="95"/>
      <c r="D1084" s="95"/>
      <c r="E1084" s="95"/>
      <c r="F1084" s="506"/>
      <c r="G1084" s="101"/>
      <c r="H1084" s="101"/>
      <c r="I1084" s="101"/>
      <c r="J1084" s="101"/>
      <c r="K1084" s="101"/>
      <c r="L1084" s="101"/>
      <c r="M1084" s="101"/>
      <c r="N1084" s="101"/>
    </row>
    <row r="1085" spans="2:14" x14ac:dyDescent="0.25">
      <c r="B1085" s="95"/>
      <c r="C1085" s="95"/>
      <c r="D1085" s="95"/>
      <c r="E1085" s="95"/>
      <c r="F1085" s="506"/>
      <c r="G1085" s="101"/>
      <c r="H1085" s="101"/>
      <c r="I1085" s="101"/>
      <c r="J1085" s="101"/>
      <c r="K1085" s="101"/>
      <c r="L1085" s="101"/>
      <c r="M1085" s="101"/>
      <c r="N1085" s="101"/>
    </row>
    <row r="1086" spans="2:14" x14ac:dyDescent="0.25">
      <c r="B1086" s="95"/>
      <c r="C1086" s="95"/>
      <c r="D1086" s="95"/>
      <c r="E1086" s="95"/>
      <c r="F1086" s="506"/>
      <c r="G1086" s="101"/>
      <c r="H1086" s="101"/>
      <c r="I1086" s="101"/>
      <c r="J1086" s="101"/>
      <c r="K1086" s="101"/>
      <c r="L1086" s="101"/>
      <c r="M1086" s="101"/>
      <c r="N1086" s="101"/>
    </row>
    <row r="1087" spans="2:14" x14ac:dyDescent="0.25">
      <c r="B1087" s="95"/>
      <c r="C1087" s="95"/>
      <c r="D1087" s="95"/>
      <c r="E1087" s="95"/>
      <c r="F1087" s="506"/>
      <c r="G1087" s="101"/>
      <c r="H1087" s="101"/>
      <c r="I1087" s="101"/>
      <c r="J1087" s="101"/>
      <c r="K1087" s="101"/>
      <c r="L1087" s="101"/>
      <c r="M1087" s="101"/>
      <c r="N1087" s="101"/>
    </row>
    <row r="1088" spans="2:14" x14ac:dyDescent="0.25">
      <c r="B1088" s="95"/>
      <c r="C1088" s="95"/>
      <c r="D1088" s="95"/>
      <c r="E1088" s="95"/>
      <c r="F1088" s="506"/>
      <c r="G1088" s="101"/>
      <c r="H1088" s="101"/>
      <c r="I1088" s="101"/>
      <c r="J1088" s="101"/>
      <c r="K1088" s="101"/>
      <c r="L1088" s="101"/>
      <c r="M1088" s="101"/>
      <c r="N1088" s="101"/>
    </row>
    <row r="1089" spans="2:14" x14ac:dyDescent="0.25">
      <c r="B1089" s="95"/>
      <c r="C1089" s="95"/>
      <c r="D1089" s="95"/>
      <c r="E1089" s="95"/>
      <c r="F1089" s="506"/>
      <c r="G1089" s="101"/>
      <c r="H1089" s="101"/>
      <c r="I1089" s="101"/>
      <c r="J1089" s="101"/>
      <c r="K1089" s="101"/>
      <c r="L1089" s="101"/>
      <c r="M1089" s="101"/>
      <c r="N1089" s="101"/>
    </row>
    <row r="1090" spans="2:14" x14ac:dyDescent="0.25">
      <c r="B1090" s="95"/>
      <c r="C1090" s="95"/>
      <c r="D1090" s="95"/>
      <c r="E1090" s="95"/>
      <c r="F1090" s="506"/>
      <c r="G1090" s="101"/>
      <c r="H1090" s="101"/>
      <c r="I1090" s="101"/>
      <c r="J1090" s="101"/>
      <c r="K1090" s="101"/>
      <c r="L1090" s="101"/>
      <c r="M1090" s="101"/>
      <c r="N1090" s="101"/>
    </row>
    <row r="1091" spans="2:14" x14ac:dyDescent="0.25">
      <c r="B1091" s="95"/>
      <c r="C1091" s="95"/>
      <c r="D1091" s="95"/>
      <c r="E1091" s="95"/>
      <c r="F1091" s="506"/>
      <c r="G1091" s="101"/>
      <c r="H1091" s="101"/>
      <c r="I1091" s="101"/>
      <c r="J1091" s="101"/>
      <c r="K1091" s="101"/>
      <c r="L1091" s="101"/>
      <c r="M1091" s="101"/>
      <c r="N1091" s="101"/>
    </row>
    <row r="1092" spans="2:14" x14ac:dyDescent="0.25">
      <c r="B1092" s="95"/>
      <c r="C1092" s="95"/>
      <c r="D1092" s="95"/>
      <c r="E1092" s="95"/>
      <c r="F1092" s="506"/>
      <c r="G1092" s="101"/>
      <c r="H1092" s="101"/>
      <c r="I1092" s="101"/>
      <c r="J1092" s="101"/>
      <c r="K1092" s="101"/>
      <c r="L1092" s="101"/>
      <c r="M1092" s="101"/>
      <c r="N1092" s="101"/>
    </row>
    <row r="1093" spans="2:14" x14ac:dyDescent="0.25">
      <c r="B1093" s="95"/>
      <c r="C1093" s="95"/>
      <c r="D1093" s="95"/>
      <c r="E1093" s="95"/>
      <c r="F1093" s="506"/>
      <c r="G1093" s="101"/>
      <c r="H1093" s="101"/>
      <c r="I1093" s="101"/>
      <c r="J1093" s="101"/>
      <c r="K1093" s="101"/>
      <c r="L1093" s="101"/>
      <c r="M1093" s="101"/>
      <c r="N1093" s="101"/>
    </row>
    <row r="1094" spans="2:14" x14ac:dyDescent="0.25">
      <c r="B1094" s="95"/>
      <c r="C1094" s="95"/>
      <c r="D1094" s="95"/>
      <c r="E1094" s="95"/>
      <c r="F1094" s="506"/>
      <c r="G1094" s="101"/>
      <c r="H1094" s="101"/>
      <c r="I1094" s="101"/>
      <c r="J1094" s="101"/>
      <c r="K1094" s="101"/>
      <c r="L1094" s="101"/>
      <c r="M1094" s="101"/>
      <c r="N1094" s="101"/>
    </row>
    <row r="1095" spans="2:14" x14ac:dyDescent="0.25">
      <c r="B1095" s="95"/>
      <c r="C1095" s="95"/>
      <c r="D1095" s="95"/>
      <c r="E1095" s="95"/>
      <c r="F1095" s="506"/>
      <c r="G1095" s="101"/>
      <c r="H1095" s="101"/>
      <c r="I1095" s="101"/>
      <c r="J1095" s="101"/>
      <c r="K1095" s="101"/>
      <c r="L1095" s="101"/>
      <c r="M1095" s="101"/>
      <c r="N1095" s="101"/>
    </row>
    <row r="1096" spans="2:14" x14ac:dyDescent="0.25">
      <c r="B1096" s="95"/>
      <c r="C1096" s="95"/>
      <c r="D1096" s="95"/>
      <c r="E1096" s="95"/>
      <c r="F1096" s="506"/>
      <c r="G1096" s="101"/>
      <c r="H1096" s="101"/>
      <c r="I1096" s="101"/>
      <c r="J1096" s="101"/>
      <c r="K1096" s="101"/>
      <c r="L1096" s="101"/>
      <c r="M1096" s="101"/>
      <c r="N1096" s="101"/>
    </row>
    <row r="1097" spans="2:14" x14ac:dyDescent="0.25">
      <c r="B1097" s="95"/>
      <c r="C1097" s="95"/>
      <c r="D1097" s="95"/>
      <c r="E1097" s="95"/>
      <c r="F1097" s="506"/>
      <c r="G1097" s="101"/>
      <c r="H1097" s="101"/>
      <c r="I1097" s="101"/>
      <c r="J1097" s="101"/>
      <c r="K1097" s="101"/>
      <c r="L1097" s="101"/>
      <c r="M1097" s="101"/>
      <c r="N1097" s="101"/>
    </row>
    <row r="1098" spans="2:14" x14ac:dyDescent="0.25">
      <c r="B1098" s="95"/>
      <c r="C1098" s="95"/>
      <c r="D1098" s="95"/>
      <c r="E1098" s="95"/>
      <c r="F1098" s="506"/>
      <c r="G1098" s="101"/>
      <c r="H1098" s="101"/>
      <c r="I1098" s="101"/>
      <c r="J1098" s="101"/>
      <c r="K1098" s="101"/>
      <c r="L1098" s="101"/>
      <c r="M1098" s="101"/>
      <c r="N1098" s="101"/>
    </row>
    <row r="1099" spans="2:14" x14ac:dyDescent="0.25">
      <c r="B1099" s="95"/>
      <c r="C1099" s="95"/>
      <c r="D1099" s="95"/>
      <c r="E1099" s="95"/>
      <c r="F1099" s="506"/>
      <c r="G1099" s="101"/>
      <c r="H1099" s="101"/>
      <c r="I1099" s="101"/>
      <c r="J1099" s="101"/>
      <c r="K1099" s="101"/>
      <c r="L1099" s="101"/>
      <c r="M1099" s="101"/>
      <c r="N1099" s="101"/>
    </row>
    <row r="1100" spans="2:14" x14ac:dyDescent="0.25">
      <c r="B1100" s="95"/>
      <c r="C1100" s="95"/>
      <c r="D1100" s="95"/>
      <c r="E1100" s="95"/>
      <c r="F1100" s="506"/>
      <c r="G1100" s="101"/>
      <c r="H1100" s="101"/>
      <c r="I1100" s="101"/>
      <c r="J1100" s="101"/>
      <c r="K1100" s="101"/>
      <c r="L1100" s="101"/>
      <c r="M1100" s="101"/>
      <c r="N1100" s="101"/>
    </row>
    <row r="1101" spans="2:14" x14ac:dyDescent="0.25">
      <c r="B1101" s="95"/>
      <c r="C1101" s="95"/>
      <c r="D1101" s="95"/>
      <c r="E1101" s="95"/>
      <c r="F1101" s="506"/>
      <c r="G1101" s="101"/>
      <c r="H1101" s="101"/>
      <c r="I1101" s="101"/>
      <c r="J1101" s="101"/>
      <c r="K1101" s="101"/>
      <c r="L1101" s="101"/>
      <c r="M1101" s="101"/>
      <c r="N1101" s="101"/>
    </row>
    <row r="1102" spans="2:14" x14ac:dyDescent="0.25">
      <c r="B1102" s="95"/>
      <c r="C1102" s="95"/>
      <c r="D1102" s="95"/>
      <c r="E1102" s="95"/>
      <c r="F1102" s="506"/>
      <c r="G1102" s="101"/>
      <c r="H1102" s="101"/>
      <c r="I1102" s="101"/>
      <c r="J1102" s="101"/>
      <c r="K1102" s="101"/>
      <c r="L1102" s="101"/>
      <c r="M1102" s="101"/>
      <c r="N1102" s="101"/>
    </row>
    <row r="1103" spans="2:14" x14ac:dyDescent="0.25">
      <c r="B1103" s="95"/>
      <c r="C1103" s="95"/>
      <c r="D1103" s="95"/>
      <c r="E1103" s="95"/>
      <c r="F1103" s="506"/>
      <c r="G1103" s="101"/>
      <c r="H1103" s="101"/>
      <c r="I1103" s="101"/>
      <c r="J1103" s="101"/>
      <c r="K1103" s="101"/>
      <c r="L1103" s="101"/>
      <c r="M1103" s="101"/>
      <c r="N1103" s="101"/>
    </row>
    <row r="1104" spans="2:14" x14ac:dyDescent="0.25">
      <c r="B1104" s="95"/>
      <c r="C1104" s="95"/>
      <c r="D1104" s="95"/>
      <c r="E1104" s="95"/>
      <c r="F1104" s="506"/>
      <c r="G1104" s="101"/>
      <c r="H1104" s="101"/>
      <c r="I1104" s="101"/>
      <c r="J1104" s="101"/>
      <c r="K1104" s="101"/>
      <c r="L1104" s="101"/>
      <c r="M1104" s="101"/>
      <c r="N1104" s="101"/>
    </row>
    <row r="1105" spans="2:14" x14ac:dyDescent="0.25">
      <c r="B1105" s="95"/>
      <c r="C1105" s="95"/>
      <c r="D1105" s="95"/>
      <c r="E1105" s="95"/>
      <c r="F1105" s="506"/>
      <c r="G1105" s="101"/>
      <c r="H1105" s="101"/>
      <c r="I1105" s="101"/>
      <c r="J1105" s="101"/>
      <c r="K1105" s="101"/>
      <c r="L1105" s="101"/>
      <c r="M1105" s="101"/>
      <c r="N1105" s="101"/>
    </row>
    <row r="1106" spans="2:14" x14ac:dyDescent="0.25">
      <c r="B1106" s="95"/>
      <c r="C1106" s="95"/>
      <c r="D1106" s="95"/>
      <c r="E1106" s="95"/>
      <c r="F1106" s="506"/>
      <c r="G1106" s="101"/>
      <c r="H1106" s="101"/>
      <c r="I1106" s="101"/>
      <c r="J1106" s="101"/>
      <c r="K1106" s="101"/>
      <c r="L1106" s="101"/>
      <c r="M1106" s="101"/>
      <c r="N1106" s="101"/>
    </row>
    <row r="1107" spans="2:14" x14ac:dyDescent="0.25">
      <c r="B1107" s="95"/>
      <c r="C1107" s="95"/>
      <c r="D1107" s="95"/>
      <c r="E1107" s="95"/>
      <c r="F1107" s="506"/>
      <c r="G1107" s="101"/>
      <c r="H1107" s="101"/>
      <c r="I1107" s="101"/>
      <c r="J1107" s="101"/>
      <c r="K1107" s="101"/>
      <c r="L1107" s="101"/>
      <c r="M1107" s="101"/>
      <c r="N1107" s="101"/>
    </row>
    <row r="1108" spans="2:14" x14ac:dyDescent="0.25">
      <c r="B1108" s="95"/>
      <c r="C1108" s="95"/>
      <c r="D1108" s="95"/>
      <c r="E1108" s="95"/>
      <c r="F1108" s="506"/>
      <c r="G1108" s="101"/>
      <c r="H1108" s="101"/>
      <c r="I1108" s="101"/>
      <c r="J1108" s="101"/>
      <c r="K1108" s="101"/>
      <c r="L1108" s="101"/>
      <c r="M1108" s="101"/>
      <c r="N1108" s="101"/>
    </row>
    <row r="1109" spans="2:14" x14ac:dyDescent="0.25">
      <c r="B1109" s="95"/>
      <c r="C1109" s="95"/>
      <c r="D1109" s="95"/>
      <c r="E1109" s="95"/>
      <c r="F1109" s="506"/>
      <c r="G1109" s="101"/>
      <c r="H1109" s="101"/>
      <c r="I1109" s="101"/>
      <c r="J1109" s="101"/>
      <c r="K1109" s="101"/>
      <c r="L1109" s="101"/>
      <c r="M1109" s="101"/>
      <c r="N1109" s="101"/>
    </row>
    <row r="1110" spans="2:14" x14ac:dyDescent="0.25">
      <c r="B1110" s="95"/>
      <c r="C1110" s="95"/>
      <c r="D1110" s="95"/>
      <c r="E1110" s="95"/>
      <c r="F1110" s="506"/>
      <c r="G1110" s="101"/>
      <c r="H1110" s="101"/>
      <c r="I1110" s="101"/>
      <c r="J1110" s="101"/>
      <c r="K1110" s="101"/>
      <c r="L1110" s="101"/>
      <c r="M1110" s="101"/>
      <c r="N1110" s="101"/>
    </row>
    <row r="1111" spans="2:14" x14ac:dyDescent="0.25">
      <c r="B1111" s="95"/>
      <c r="C1111" s="95"/>
      <c r="D1111" s="95"/>
      <c r="E1111" s="95"/>
      <c r="F1111" s="506"/>
      <c r="G1111" s="101"/>
      <c r="H1111" s="101"/>
      <c r="I1111" s="101"/>
      <c r="J1111" s="101"/>
      <c r="K1111" s="101"/>
      <c r="L1111" s="101"/>
      <c r="M1111" s="101"/>
      <c r="N1111" s="101"/>
    </row>
    <row r="1112" spans="2:14" x14ac:dyDescent="0.25">
      <c r="B1112" s="95"/>
      <c r="C1112" s="95"/>
      <c r="D1112" s="95"/>
      <c r="E1112" s="95"/>
      <c r="F1112" s="506"/>
      <c r="G1112" s="101"/>
      <c r="H1112" s="101"/>
      <c r="I1112" s="101"/>
      <c r="J1112" s="101"/>
      <c r="K1112" s="101"/>
      <c r="L1112" s="101"/>
      <c r="M1112" s="101"/>
      <c r="N1112" s="101"/>
    </row>
    <row r="1113" spans="2:14" x14ac:dyDescent="0.25">
      <c r="B1113" s="95"/>
      <c r="C1113" s="95"/>
      <c r="D1113" s="95"/>
      <c r="E1113" s="95"/>
      <c r="F1113" s="506"/>
      <c r="G1113" s="101"/>
      <c r="H1113" s="101"/>
      <c r="I1113" s="101"/>
      <c r="J1113" s="101"/>
      <c r="K1113" s="101"/>
      <c r="L1113" s="101"/>
      <c r="M1113" s="101"/>
      <c r="N1113" s="101"/>
    </row>
    <row r="1114" spans="2:14" x14ac:dyDescent="0.25">
      <c r="B1114" s="95"/>
      <c r="C1114" s="95"/>
      <c r="D1114" s="95"/>
      <c r="E1114" s="95"/>
      <c r="F1114" s="506"/>
      <c r="G1114" s="101"/>
      <c r="H1114" s="101"/>
      <c r="I1114" s="101"/>
      <c r="J1114" s="101"/>
      <c r="K1114" s="101"/>
      <c r="L1114" s="101"/>
      <c r="M1114" s="101"/>
      <c r="N1114" s="101"/>
    </row>
    <row r="1115" spans="2:14" x14ac:dyDescent="0.25">
      <c r="B1115" s="95"/>
      <c r="C1115" s="95"/>
      <c r="D1115" s="95"/>
      <c r="E1115" s="95"/>
      <c r="F1115" s="506"/>
      <c r="G1115" s="101"/>
      <c r="H1115" s="101"/>
      <c r="I1115" s="101"/>
      <c r="J1115" s="101"/>
      <c r="K1115" s="101"/>
      <c r="L1115" s="101"/>
      <c r="M1115" s="101"/>
      <c r="N1115" s="101"/>
    </row>
    <row r="1116" spans="2:14" x14ac:dyDescent="0.25">
      <c r="B1116" s="95"/>
      <c r="C1116" s="95"/>
      <c r="D1116" s="95"/>
      <c r="E1116" s="95"/>
      <c r="F1116" s="506"/>
      <c r="G1116" s="101"/>
      <c r="H1116" s="101"/>
      <c r="I1116" s="101"/>
      <c r="J1116" s="101"/>
      <c r="K1116" s="101"/>
      <c r="L1116" s="101"/>
      <c r="M1116" s="101"/>
      <c r="N1116" s="101"/>
    </row>
    <row r="1117" spans="2:14" x14ac:dyDescent="0.25">
      <c r="B1117" s="95"/>
      <c r="C1117" s="95"/>
      <c r="D1117" s="95"/>
      <c r="E1117" s="95"/>
      <c r="F1117" s="506"/>
      <c r="G1117" s="101"/>
      <c r="H1117" s="101"/>
      <c r="I1117" s="101"/>
      <c r="J1117" s="101"/>
      <c r="K1117" s="101"/>
      <c r="L1117" s="101"/>
      <c r="M1117" s="101"/>
      <c r="N1117" s="101"/>
    </row>
    <row r="1118" spans="2:14" x14ac:dyDescent="0.25">
      <c r="B1118" s="95"/>
      <c r="C1118" s="95"/>
      <c r="D1118" s="95"/>
      <c r="E1118" s="95"/>
      <c r="F1118" s="506"/>
      <c r="G1118" s="101"/>
      <c r="H1118" s="101"/>
      <c r="I1118" s="101"/>
      <c r="J1118" s="101"/>
      <c r="K1118" s="101"/>
      <c r="L1118" s="101"/>
      <c r="M1118" s="101"/>
      <c r="N1118" s="101"/>
    </row>
    <row r="1119" spans="2:14" x14ac:dyDescent="0.25">
      <c r="B1119" s="95"/>
      <c r="C1119" s="95"/>
      <c r="D1119" s="95"/>
      <c r="E1119" s="95"/>
      <c r="F1119" s="506"/>
      <c r="G1119" s="101"/>
      <c r="H1119" s="101"/>
      <c r="I1119" s="101"/>
      <c r="J1119" s="101"/>
      <c r="K1119" s="101"/>
      <c r="L1119" s="101"/>
      <c r="M1119" s="101"/>
      <c r="N1119" s="101"/>
    </row>
    <row r="1120" spans="2:14" x14ac:dyDescent="0.25">
      <c r="B1120" s="95"/>
      <c r="C1120" s="95"/>
      <c r="D1120" s="95"/>
      <c r="E1120" s="95"/>
      <c r="F1120" s="506"/>
      <c r="G1120" s="101"/>
      <c r="H1120" s="101"/>
      <c r="I1120" s="101"/>
      <c r="J1120" s="101"/>
      <c r="K1120" s="101"/>
      <c r="L1120" s="101"/>
      <c r="M1120" s="101"/>
      <c r="N1120" s="101"/>
    </row>
    <row r="1121" spans="2:14" x14ac:dyDescent="0.25">
      <c r="B1121" s="95"/>
      <c r="C1121" s="95"/>
      <c r="D1121" s="95"/>
      <c r="E1121" s="95"/>
      <c r="F1121" s="506"/>
      <c r="G1121" s="101"/>
      <c r="H1121" s="101"/>
      <c r="I1121" s="101"/>
      <c r="J1121" s="101"/>
      <c r="K1121" s="101"/>
      <c r="L1121" s="101"/>
      <c r="M1121" s="101"/>
      <c r="N1121" s="101"/>
    </row>
    <row r="1122" spans="2:14" x14ac:dyDescent="0.25">
      <c r="B1122" s="95"/>
      <c r="C1122" s="95"/>
      <c r="D1122" s="95"/>
      <c r="E1122" s="95"/>
      <c r="F1122" s="506"/>
      <c r="G1122" s="101"/>
      <c r="H1122" s="101"/>
      <c r="I1122" s="101"/>
      <c r="J1122" s="101"/>
      <c r="K1122" s="101"/>
      <c r="L1122" s="101"/>
      <c r="M1122" s="101"/>
      <c r="N1122" s="101"/>
    </row>
    <row r="1123" spans="2:14" x14ac:dyDescent="0.25">
      <c r="B1123" s="95"/>
      <c r="C1123" s="95"/>
      <c r="D1123" s="95"/>
      <c r="E1123" s="95"/>
      <c r="F1123" s="506"/>
      <c r="G1123" s="101"/>
      <c r="H1123" s="101"/>
      <c r="I1123" s="101"/>
      <c r="J1123" s="101"/>
      <c r="K1123" s="101"/>
      <c r="L1123" s="101"/>
      <c r="M1123" s="101"/>
      <c r="N1123" s="101"/>
    </row>
    <row r="1124" spans="2:14" x14ac:dyDescent="0.25">
      <c r="B1124" s="95"/>
      <c r="C1124" s="95"/>
      <c r="D1124" s="95"/>
      <c r="E1124" s="95"/>
      <c r="F1124" s="506"/>
      <c r="G1124" s="101"/>
      <c r="H1124" s="101"/>
      <c r="I1124" s="101"/>
      <c r="J1124" s="101"/>
      <c r="K1124" s="101"/>
      <c r="L1124" s="101"/>
      <c r="M1124" s="101"/>
      <c r="N1124" s="101"/>
    </row>
    <row r="1125" spans="2:14" x14ac:dyDescent="0.25">
      <c r="B1125" s="95"/>
      <c r="C1125" s="95"/>
      <c r="D1125" s="95"/>
      <c r="E1125" s="95"/>
      <c r="F1125" s="506"/>
      <c r="G1125" s="101"/>
      <c r="H1125" s="101"/>
      <c r="I1125" s="101"/>
      <c r="J1125" s="101"/>
      <c r="K1125" s="101"/>
      <c r="L1125" s="101"/>
      <c r="M1125" s="101"/>
      <c r="N1125" s="101"/>
    </row>
    <row r="1126" spans="2:14" x14ac:dyDescent="0.25">
      <c r="B1126" s="95"/>
      <c r="C1126" s="95"/>
      <c r="D1126" s="95"/>
      <c r="E1126" s="95"/>
      <c r="F1126" s="506"/>
      <c r="G1126" s="101"/>
      <c r="H1126" s="101"/>
      <c r="I1126" s="101"/>
      <c r="J1126" s="101"/>
      <c r="K1126" s="101"/>
      <c r="L1126" s="101"/>
      <c r="M1126" s="101"/>
      <c r="N1126" s="101"/>
    </row>
    <row r="1127" spans="2:14" x14ac:dyDescent="0.25">
      <c r="B1127" s="95"/>
      <c r="C1127" s="95"/>
      <c r="D1127" s="95"/>
      <c r="E1127" s="95"/>
      <c r="F1127" s="506"/>
      <c r="G1127" s="101"/>
      <c r="H1127" s="101"/>
      <c r="I1127" s="101"/>
      <c r="J1127" s="101"/>
      <c r="K1127" s="101"/>
      <c r="L1127" s="101"/>
      <c r="M1127" s="101"/>
      <c r="N1127" s="101"/>
    </row>
    <row r="1128" spans="2:14" x14ac:dyDescent="0.25">
      <c r="B1128" s="95"/>
      <c r="C1128" s="95"/>
      <c r="D1128" s="95"/>
      <c r="E1128" s="95"/>
      <c r="F1128" s="506"/>
      <c r="G1128" s="101"/>
      <c r="H1128" s="101"/>
      <c r="I1128" s="101"/>
      <c r="J1128" s="101"/>
      <c r="K1128" s="101"/>
      <c r="L1128" s="101"/>
      <c r="M1128" s="101"/>
      <c r="N1128" s="101"/>
    </row>
    <row r="1129" spans="2:14" x14ac:dyDescent="0.25">
      <c r="B1129" s="95"/>
      <c r="C1129" s="95"/>
      <c r="D1129" s="95"/>
      <c r="E1129" s="95"/>
      <c r="F1129" s="506"/>
      <c r="G1129" s="101"/>
      <c r="H1129" s="101"/>
      <c r="I1129" s="101"/>
      <c r="J1129" s="101"/>
      <c r="K1129" s="101"/>
      <c r="L1129" s="101"/>
      <c r="M1129" s="101"/>
      <c r="N1129" s="101"/>
    </row>
    <row r="1130" spans="2:14" x14ac:dyDescent="0.25">
      <c r="B1130" s="95"/>
      <c r="C1130" s="95"/>
      <c r="D1130" s="95"/>
      <c r="E1130" s="95"/>
      <c r="F1130" s="506"/>
      <c r="G1130" s="101"/>
      <c r="H1130" s="101"/>
      <c r="I1130" s="101"/>
      <c r="J1130" s="101"/>
      <c r="K1130" s="101"/>
      <c r="L1130" s="101"/>
      <c r="M1130" s="101"/>
      <c r="N1130" s="101"/>
    </row>
    <row r="1131" spans="2:14" x14ac:dyDescent="0.25">
      <c r="B1131" s="95"/>
      <c r="C1131" s="95"/>
      <c r="D1131" s="95"/>
      <c r="E1131" s="95"/>
      <c r="F1131" s="506"/>
      <c r="G1131" s="101"/>
      <c r="H1131" s="101"/>
      <c r="I1131" s="101"/>
      <c r="J1131" s="101"/>
      <c r="K1131" s="101"/>
      <c r="L1131" s="101"/>
      <c r="M1131" s="101"/>
      <c r="N1131" s="101"/>
    </row>
    <row r="1132" spans="2:14" x14ac:dyDescent="0.25">
      <c r="B1132" s="95"/>
      <c r="C1132" s="95"/>
      <c r="D1132" s="95"/>
      <c r="E1132" s="95"/>
      <c r="F1132" s="506"/>
      <c r="G1132" s="101"/>
      <c r="H1132" s="101"/>
      <c r="I1132" s="101"/>
      <c r="J1132" s="101"/>
      <c r="K1132" s="101"/>
      <c r="L1132" s="101"/>
      <c r="M1132" s="101"/>
      <c r="N1132" s="101"/>
    </row>
    <row r="1133" spans="2:14" x14ac:dyDescent="0.25">
      <c r="B1133" s="95"/>
      <c r="C1133" s="95"/>
      <c r="D1133" s="95"/>
      <c r="E1133" s="95"/>
      <c r="F1133" s="506"/>
      <c r="G1133" s="101"/>
      <c r="H1133" s="101"/>
      <c r="I1133" s="101"/>
      <c r="J1133" s="101"/>
      <c r="K1133" s="101"/>
      <c r="L1133" s="101"/>
      <c r="M1133" s="101"/>
      <c r="N1133" s="101"/>
    </row>
    <row r="1134" spans="2:14" x14ac:dyDescent="0.25">
      <c r="B1134" s="95"/>
      <c r="C1134" s="95"/>
      <c r="D1134" s="95"/>
      <c r="E1134" s="95"/>
      <c r="F1134" s="506"/>
      <c r="G1134" s="101"/>
      <c r="H1134" s="101"/>
      <c r="I1134" s="101"/>
      <c r="J1134" s="101"/>
      <c r="K1134" s="101"/>
      <c r="L1134" s="101"/>
      <c r="M1134" s="101"/>
      <c r="N1134" s="101"/>
    </row>
    <row r="1135" spans="2:14" x14ac:dyDescent="0.25">
      <c r="B1135" s="95"/>
      <c r="C1135" s="95"/>
      <c r="D1135" s="95"/>
      <c r="E1135" s="95"/>
      <c r="F1135" s="506"/>
      <c r="G1135" s="101"/>
      <c r="H1135" s="101"/>
      <c r="I1135" s="101"/>
      <c r="J1135" s="101"/>
      <c r="K1135" s="101"/>
      <c r="L1135" s="101"/>
      <c r="M1135" s="101"/>
      <c r="N1135" s="101"/>
    </row>
    <row r="1136" spans="2:14" x14ac:dyDescent="0.25">
      <c r="B1136" s="95"/>
      <c r="C1136" s="95"/>
      <c r="D1136" s="95"/>
      <c r="E1136" s="95"/>
      <c r="F1136" s="506"/>
      <c r="G1136" s="101"/>
      <c r="H1136" s="101"/>
      <c r="I1136" s="101"/>
      <c r="J1136" s="101"/>
      <c r="K1136" s="101"/>
      <c r="L1136" s="101"/>
      <c r="M1136" s="101"/>
      <c r="N1136" s="101"/>
    </row>
    <row r="1137" spans="2:14" x14ac:dyDescent="0.25">
      <c r="B1137" s="95"/>
      <c r="C1137" s="95"/>
      <c r="D1137" s="95"/>
      <c r="E1137" s="95"/>
      <c r="F1137" s="506"/>
      <c r="G1137" s="101"/>
      <c r="H1137" s="101"/>
      <c r="I1137" s="101"/>
      <c r="J1137" s="101"/>
      <c r="K1137" s="101"/>
      <c r="L1137" s="101"/>
      <c r="M1137" s="101"/>
      <c r="N1137" s="101"/>
    </row>
    <row r="1138" spans="2:14" x14ac:dyDescent="0.25">
      <c r="B1138" s="95"/>
      <c r="C1138" s="95"/>
      <c r="D1138" s="95"/>
      <c r="E1138" s="95"/>
      <c r="F1138" s="506"/>
      <c r="G1138" s="101"/>
      <c r="H1138" s="101"/>
      <c r="I1138" s="101"/>
      <c r="J1138" s="101"/>
      <c r="K1138" s="101"/>
      <c r="L1138" s="101"/>
      <c r="M1138" s="101"/>
      <c r="N1138" s="101"/>
    </row>
    <row r="1139" spans="2:14" x14ac:dyDescent="0.25">
      <c r="B1139" s="95"/>
      <c r="C1139" s="95"/>
      <c r="D1139" s="95"/>
      <c r="E1139" s="95"/>
      <c r="F1139" s="506"/>
      <c r="G1139" s="101"/>
      <c r="H1139" s="101"/>
      <c r="I1139" s="101"/>
      <c r="J1139" s="101"/>
      <c r="K1139" s="101"/>
      <c r="L1139" s="101"/>
      <c r="M1139" s="101"/>
      <c r="N1139" s="101"/>
    </row>
    <row r="1140" spans="2:14" x14ac:dyDescent="0.25">
      <c r="B1140" s="95"/>
      <c r="C1140" s="95"/>
      <c r="D1140" s="95"/>
      <c r="E1140" s="95"/>
      <c r="F1140" s="506"/>
      <c r="G1140" s="101"/>
      <c r="H1140" s="101"/>
      <c r="I1140" s="101"/>
      <c r="J1140" s="101"/>
      <c r="K1140" s="101"/>
      <c r="L1140" s="101"/>
      <c r="M1140" s="101"/>
      <c r="N1140" s="101"/>
    </row>
    <row r="1141" spans="2:14" x14ac:dyDescent="0.25">
      <c r="B1141" s="95"/>
      <c r="C1141" s="95"/>
      <c r="D1141" s="95"/>
      <c r="E1141" s="95"/>
      <c r="F1141" s="506"/>
      <c r="G1141" s="101"/>
      <c r="H1141" s="101"/>
      <c r="I1141" s="101"/>
      <c r="J1141" s="101"/>
      <c r="K1141" s="101"/>
      <c r="L1141" s="101"/>
      <c r="M1141" s="101"/>
      <c r="N1141" s="101"/>
    </row>
    <row r="1142" spans="2:14" x14ac:dyDescent="0.25">
      <c r="B1142" s="95"/>
      <c r="C1142" s="95"/>
      <c r="D1142" s="95"/>
      <c r="E1142" s="95"/>
      <c r="F1142" s="506"/>
      <c r="G1142" s="101"/>
      <c r="H1142" s="101"/>
      <c r="I1142" s="101"/>
      <c r="J1142" s="101"/>
      <c r="K1142" s="101"/>
      <c r="L1142" s="101"/>
      <c r="M1142" s="101"/>
      <c r="N1142" s="101"/>
    </row>
    <row r="1143" spans="2:14" x14ac:dyDescent="0.25">
      <c r="B1143" s="95"/>
      <c r="C1143" s="95"/>
      <c r="D1143" s="95"/>
      <c r="E1143" s="95"/>
      <c r="F1143" s="506"/>
      <c r="G1143" s="101"/>
      <c r="H1143" s="101"/>
      <c r="I1143" s="101"/>
      <c r="J1143" s="101"/>
      <c r="K1143" s="101"/>
      <c r="L1143" s="101"/>
      <c r="M1143" s="101"/>
      <c r="N1143" s="101"/>
    </row>
    <row r="1144" spans="2:14" x14ac:dyDescent="0.25">
      <c r="B1144" s="95"/>
      <c r="C1144" s="95"/>
      <c r="D1144" s="95"/>
      <c r="E1144" s="95"/>
      <c r="F1144" s="506"/>
      <c r="G1144" s="101"/>
      <c r="H1144" s="101"/>
      <c r="I1144" s="101"/>
      <c r="J1144" s="101"/>
      <c r="K1144" s="101"/>
      <c r="L1144" s="101"/>
      <c r="M1144" s="101"/>
      <c r="N1144" s="101"/>
    </row>
    <row r="1145" spans="2:14" x14ac:dyDescent="0.25">
      <c r="B1145" s="95"/>
      <c r="C1145" s="95"/>
      <c r="D1145" s="95"/>
      <c r="E1145" s="95"/>
      <c r="F1145" s="506"/>
      <c r="G1145" s="101"/>
      <c r="H1145" s="101"/>
      <c r="I1145" s="101"/>
      <c r="J1145" s="101"/>
      <c r="K1145" s="101"/>
      <c r="L1145" s="101"/>
      <c r="M1145" s="101"/>
      <c r="N1145" s="101"/>
    </row>
    <row r="1146" spans="2:14" x14ac:dyDescent="0.25">
      <c r="B1146" s="95"/>
      <c r="C1146" s="95"/>
      <c r="D1146" s="95"/>
      <c r="E1146" s="95"/>
      <c r="F1146" s="506"/>
      <c r="G1146" s="101"/>
      <c r="H1146" s="101"/>
      <c r="I1146" s="101"/>
      <c r="J1146" s="101"/>
      <c r="K1146" s="101"/>
      <c r="L1146" s="101"/>
      <c r="M1146" s="101"/>
      <c r="N1146" s="101"/>
    </row>
    <row r="1147" spans="2:14" x14ac:dyDescent="0.25">
      <c r="B1147" s="95"/>
      <c r="C1147" s="95"/>
      <c r="D1147" s="95"/>
      <c r="E1147" s="95"/>
      <c r="F1147" s="506"/>
      <c r="G1147" s="101"/>
      <c r="H1147" s="101"/>
      <c r="I1147" s="101"/>
      <c r="J1147" s="101"/>
      <c r="K1147" s="101"/>
      <c r="L1147" s="101"/>
      <c r="M1147" s="101"/>
      <c r="N1147" s="101"/>
    </row>
    <row r="1148" spans="2:14" x14ac:dyDescent="0.25">
      <c r="B1148" s="95"/>
      <c r="C1148" s="95"/>
      <c r="D1148" s="95"/>
      <c r="E1148" s="95"/>
      <c r="F1148" s="506"/>
      <c r="G1148" s="101"/>
      <c r="H1148" s="101"/>
      <c r="I1148" s="101"/>
      <c r="J1148" s="101"/>
      <c r="K1148" s="101"/>
      <c r="L1148" s="101"/>
      <c r="M1148" s="101"/>
      <c r="N1148" s="101"/>
    </row>
    <row r="1149" spans="2:14" x14ac:dyDescent="0.25">
      <c r="B1149" s="95"/>
      <c r="C1149" s="95"/>
      <c r="D1149" s="95"/>
      <c r="E1149" s="95"/>
      <c r="F1149" s="506"/>
      <c r="G1149" s="101"/>
      <c r="H1149" s="101"/>
      <c r="I1149" s="101"/>
      <c r="J1149" s="101"/>
      <c r="K1149" s="101"/>
      <c r="L1149" s="101"/>
      <c r="M1149" s="101"/>
      <c r="N1149" s="101"/>
    </row>
    <row r="1150" spans="2:14" x14ac:dyDescent="0.25">
      <c r="B1150" s="95"/>
      <c r="C1150" s="95"/>
      <c r="D1150" s="95"/>
      <c r="E1150" s="95"/>
      <c r="F1150" s="506"/>
      <c r="G1150" s="101"/>
      <c r="H1150" s="101"/>
      <c r="I1150" s="101"/>
      <c r="J1150" s="101"/>
      <c r="K1150" s="101"/>
      <c r="L1150" s="101"/>
      <c r="M1150" s="101"/>
      <c r="N1150" s="101"/>
    </row>
    <row r="1151" spans="2:14" x14ac:dyDescent="0.25">
      <c r="B1151" s="95"/>
      <c r="C1151" s="95"/>
      <c r="D1151" s="95"/>
      <c r="E1151" s="95"/>
      <c r="F1151" s="506"/>
      <c r="G1151" s="101"/>
      <c r="H1151" s="101"/>
      <c r="I1151" s="101"/>
      <c r="J1151" s="101"/>
      <c r="K1151" s="101"/>
      <c r="L1151" s="101"/>
      <c r="M1151" s="101"/>
      <c r="N1151" s="101"/>
    </row>
    <row r="1152" spans="2:14" x14ac:dyDescent="0.25">
      <c r="B1152" s="95"/>
      <c r="C1152" s="95"/>
      <c r="D1152" s="95"/>
      <c r="E1152" s="95"/>
      <c r="F1152" s="506"/>
      <c r="G1152" s="101"/>
      <c r="H1152" s="101"/>
      <c r="I1152" s="101"/>
      <c r="J1152" s="101"/>
      <c r="K1152" s="101"/>
      <c r="L1152" s="101"/>
      <c r="M1152" s="101"/>
      <c r="N1152" s="101"/>
    </row>
    <row r="1153" spans="2:14" x14ac:dyDescent="0.25">
      <c r="B1153" s="95"/>
      <c r="C1153" s="95"/>
      <c r="D1153" s="95"/>
      <c r="E1153" s="95"/>
      <c r="F1153" s="506"/>
      <c r="G1153" s="101"/>
      <c r="H1153" s="101"/>
      <c r="I1153" s="101"/>
      <c r="J1153" s="101"/>
      <c r="K1153" s="101"/>
      <c r="L1153" s="101"/>
      <c r="M1153" s="101"/>
      <c r="N1153" s="101"/>
    </row>
    <row r="1154" spans="2:14" x14ac:dyDescent="0.25">
      <c r="B1154" s="95"/>
      <c r="C1154" s="95"/>
      <c r="D1154" s="95"/>
      <c r="E1154" s="95"/>
      <c r="F1154" s="506"/>
      <c r="G1154" s="101"/>
      <c r="H1154" s="101"/>
      <c r="I1154" s="101"/>
      <c r="J1154" s="101"/>
      <c r="K1154" s="101"/>
      <c r="L1154" s="101"/>
      <c r="M1154" s="101"/>
      <c r="N1154" s="101"/>
    </row>
    <row r="1155" spans="2:14" x14ac:dyDescent="0.25">
      <c r="B1155" s="95"/>
      <c r="C1155" s="95"/>
      <c r="D1155" s="95"/>
      <c r="E1155" s="95"/>
      <c r="F1155" s="506"/>
      <c r="G1155" s="101"/>
      <c r="H1155" s="101"/>
      <c r="I1155" s="101"/>
      <c r="J1155" s="101"/>
      <c r="K1155" s="101"/>
      <c r="L1155" s="101"/>
      <c r="M1155" s="101"/>
      <c r="N1155" s="101"/>
    </row>
    <row r="1156" spans="2:14" x14ac:dyDescent="0.25">
      <c r="B1156" s="95"/>
      <c r="C1156" s="95"/>
      <c r="D1156" s="95"/>
      <c r="E1156" s="95"/>
      <c r="F1156" s="506"/>
      <c r="G1156" s="101"/>
      <c r="H1156" s="101"/>
      <c r="I1156" s="101"/>
      <c r="J1156" s="101"/>
      <c r="K1156" s="101"/>
      <c r="L1156" s="101"/>
      <c r="M1156" s="101"/>
      <c r="N1156" s="101"/>
    </row>
    <row r="1157" spans="2:14" x14ac:dyDescent="0.25">
      <c r="B1157" s="95"/>
      <c r="C1157" s="95"/>
      <c r="D1157" s="95"/>
      <c r="E1157" s="95"/>
      <c r="F1157" s="506"/>
      <c r="G1157" s="101"/>
      <c r="H1157" s="101"/>
      <c r="I1157" s="101"/>
      <c r="J1157" s="101"/>
      <c r="K1157" s="101"/>
      <c r="L1157" s="101"/>
      <c r="M1157" s="101"/>
      <c r="N1157" s="101"/>
    </row>
    <row r="1158" spans="2:14" x14ac:dyDescent="0.25">
      <c r="B1158" s="95"/>
      <c r="C1158" s="95"/>
      <c r="D1158" s="95"/>
      <c r="E1158" s="95"/>
      <c r="F1158" s="506"/>
      <c r="G1158" s="101"/>
      <c r="H1158" s="101"/>
      <c r="I1158" s="101"/>
      <c r="J1158" s="101"/>
      <c r="K1158" s="101"/>
      <c r="L1158" s="101"/>
      <c r="M1158" s="101"/>
      <c r="N1158" s="101"/>
    </row>
    <row r="1159" spans="2:14" x14ac:dyDescent="0.25">
      <c r="B1159" s="95"/>
      <c r="C1159" s="95"/>
      <c r="D1159" s="95"/>
      <c r="E1159" s="95"/>
      <c r="F1159" s="506"/>
      <c r="G1159" s="101"/>
      <c r="H1159" s="101"/>
      <c r="I1159" s="101"/>
      <c r="J1159" s="101"/>
      <c r="K1159" s="101"/>
      <c r="L1159" s="101"/>
      <c r="M1159" s="101"/>
      <c r="N1159" s="101"/>
    </row>
    <row r="1160" spans="2:14" x14ac:dyDescent="0.25">
      <c r="B1160" s="95"/>
      <c r="C1160" s="95"/>
      <c r="D1160" s="95"/>
      <c r="E1160" s="95"/>
      <c r="F1160" s="506"/>
      <c r="G1160" s="101"/>
      <c r="H1160" s="101"/>
      <c r="I1160" s="101"/>
      <c r="J1160" s="101"/>
      <c r="K1160" s="101"/>
      <c r="L1160" s="101"/>
      <c r="M1160" s="101"/>
      <c r="N1160" s="101"/>
    </row>
    <row r="1161" spans="2:14" x14ac:dyDescent="0.25">
      <c r="B1161" s="95"/>
      <c r="C1161" s="95"/>
      <c r="D1161" s="95"/>
      <c r="E1161" s="95"/>
      <c r="F1161" s="506"/>
      <c r="G1161" s="101"/>
      <c r="H1161" s="101"/>
      <c r="I1161" s="101"/>
      <c r="J1161" s="101"/>
      <c r="K1161" s="101"/>
      <c r="L1161" s="101"/>
      <c r="M1161" s="101"/>
      <c r="N1161" s="101"/>
    </row>
    <row r="1162" spans="2:14" x14ac:dyDescent="0.25">
      <c r="B1162" s="95"/>
      <c r="C1162" s="95"/>
      <c r="D1162" s="95"/>
      <c r="E1162" s="95"/>
      <c r="F1162" s="506"/>
      <c r="G1162" s="101"/>
      <c r="H1162" s="101"/>
      <c r="I1162" s="101"/>
      <c r="J1162" s="101"/>
      <c r="K1162" s="101"/>
      <c r="L1162" s="101"/>
      <c r="M1162" s="101"/>
      <c r="N1162" s="101"/>
    </row>
    <row r="1163" spans="2:14" x14ac:dyDescent="0.25">
      <c r="B1163" s="95"/>
      <c r="C1163" s="95"/>
      <c r="D1163" s="95"/>
      <c r="E1163" s="95"/>
      <c r="F1163" s="506"/>
      <c r="G1163" s="101"/>
      <c r="H1163" s="101"/>
      <c r="I1163" s="101"/>
      <c r="J1163" s="101"/>
      <c r="K1163" s="101"/>
      <c r="L1163" s="101"/>
      <c r="M1163" s="101"/>
      <c r="N1163" s="101"/>
    </row>
    <row r="1164" spans="2:14" x14ac:dyDescent="0.25">
      <c r="B1164" s="95"/>
      <c r="C1164" s="95"/>
      <c r="D1164" s="95"/>
      <c r="E1164" s="95"/>
      <c r="F1164" s="506"/>
      <c r="G1164" s="101"/>
      <c r="H1164" s="101"/>
      <c r="I1164" s="101"/>
      <c r="J1164" s="101"/>
      <c r="K1164" s="101"/>
      <c r="L1164" s="101"/>
      <c r="M1164" s="101"/>
      <c r="N1164" s="101"/>
    </row>
    <row r="1165" spans="2:14" x14ac:dyDescent="0.25">
      <c r="B1165" s="95"/>
      <c r="C1165" s="95"/>
      <c r="D1165" s="95"/>
      <c r="E1165" s="95"/>
      <c r="F1165" s="506"/>
      <c r="G1165" s="101"/>
      <c r="H1165" s="101"/>
      <c r="I1165" s="101"/>
      <c r="J1165" s="101"/>
      <c r="K1165" s="101"/>
      <c r="L1165" s="101"/>
      <c r="M1165" s="101"/>
      <c r="N1165" s="101"/>
    </row>
    <row r="1166" spans="2:14" x14ac:dyDescent="0.25">
      <c r="B1166" s="95"/>
      <c r="C1166" s="95"/>
      <c r="D1166" s="95"/>
      <c r="E1166" s="95"/>
      <c r="F1166" s="506"/>
      <c r="G1166" s="101"/>
      <c r="H1166" s="101"/>
      <c r="I1166" s="101"/>
      <c r="J1166" s="101"/>
      <c r="K1166" s="101"/>
      <c r="L1166" s="101"/>
      <c r="M1166" s="101"/>
      <c r="N1166" s="101"/>
    </row>
    <row r="1167" spans="2:14" x14ac:dyDescent="0.25">
      <c r="B1167" s="95"/>
      <c r="C1167" s="95"/>
      <c r="D1167" s="95"/>
      <c r="E1167" s="95"/>
      <c r="F1167" s="506"/>
      <c r="G1167" s="101"/>
      <c r="H1167" s="101"/>
      <c r="I1167" s="101"/>
      <c r="J1167" s="101"/>
      <c r="K1167" s="101"/>
      <c r="L1167" s="101"/>
      <c r="M1167" s="101"/>
      <c r="N1167" s="101"/>
    </row>
    <row r="1168" spans="2:14" x14ac:dyDescent="0.25">
      <c r="B1168" s="95"/>
      <c r="C1168" s="95"/>
      <c r="D1168" s="95"/>
      <c r="E1168" s="95"/>
      <c r="F1168" s="506"/>
      <c r="G1168" s="101"/>
      <c r="H1168" s="101"/>
      <c r="I1168" s="101"/>
      <c r="J1168" s="101"/>
      <c r="K1168" s="101"/>
      <c r="L1168" s="101"/>
      <c r="M1168" s="101"/>
      <c r="N1168" s="101"/>
    </row>
    <row r="1169" spans="2:14" x14ac:dyDescent="0.25">
      <c r="B1169" s="95"/>
      <c r="C1169" s="95"/>
      <c r="D1169" s="95"/>
      <c r="E1169" s="95"/>
      <c r="F1169" s="506"/>
      <c r="G1169" s="101"/>
      <c r="H1169" s="101"/>
      <c r="I1169" s="101"/>
      <c r="J1169" s="101"/>
      <c r="K1169" s="101"/>
      <c r="L1169" s="101"/>
      <c r="M1169" s="101"/>
      <c r="N1169" s="101"/>
    </row>
    <row r="1170" spans="2:14" x14ac:dyDescent="0.25">
      <c r="B1170" s="95"/>
      <c r="C1170" s="95"/>
      <c r="D1170" s="95"/>
      <c r="E1170" s="95"/>
      <c r="F1170" s="506"/>
      <c r="G1170" s="101"/>
      <c r="H1170" s="101"/>
      <c r="I1170" s="101"/>
      <c r="J1170" s="101"/>
      <c r="K1170" s="101"/>
      <c r="L1170" s="101"/>
      <c r="M1170" s="101"/>
      <c r="N1170" s="101"/>
    </row>
    <row r="1171" spans="2:14" x14ac:dyDescent="0.25">
      <c r="B1171" s="95"/>
      <c r="C1171" s="95"/>
      <c r="D1171" s="95"/>
      <c r="E1171" s="95"/>
      <c r="F1171" s="506"/>
      <c r="G1171" s="101"/>
      <c r="H1171" s="101"/>
      <c r="I1171" s="101"/>
      <c r="J1171" s="101"/>
      <c r="K1171" s="101"/>
      <c r="L1171" s="101"/>
      <c r="M1171" s="101"/>
      <c r="N1171" s="101"/>
    </row>
    <row r="1172" spans="2:14" x14ac:dyDescent="0.25">
      <c r="B1172" s="95"/>
      <c r="C1172" s="95"/>
      <c r="D1172" s="95"/>
      <c r="E1172" s="95"/>
      <c r="F1172" s="506"/>
      <c r="G1172" s="101"/>
      <c r="H1172" s="101"/>
      <c r="I1172" s="101"/>
      <c r="J1172" s="101"/>
      <c r="K1172" s="101"/>
      <c r="L1172" s="101"/>
      <c r="M1172" s="101"/>
      <c r="N1172" s="101"/>
    </row>
    <row r="1173" spans="2:14" x14ac:dyDescent="0.25">
      <c r="B1173" s="95"/>
      <c r="C1173" s="95"/>
      <c r="D1173" s="95"/>
      <c r="E1173" s="95"/>
      <c r="F1173" s="506"/>
      <c r="G1173" s="101"/>
      <c r="H1173" s="101"/>
      <c r="I1173" s="101"/>
      <c r="J1173" s="101"/>
      <c r="K1173" s="101"/>
      <c r="L1173" s="101"/>
      <c r="M1173" s="101"/>
      <c r="N1173" s="101"/>
    </row>
    <row r="1174" spans="2:14" x14ac:dyDescent="0.25">
      <c r="B1174" s="95"/>
      <c r="C1174" s="95"/>
      <c r="D1174" s="95"/>
      <c r="E1174" s="95"/>
      <c r="F1174" s="506"/>
      <c r="G1174" s="101"/>
      <c r="H1174" s="101"/>
      <c r="I1174" s="101"/>
      <c r="J1174" s="101"/>
      <c r="K1174" s="101"/>
      <c r="L1174" s="101"/>
      <c r="M1174" s="101"/>
      <c r="N1174" s="101"/>
    </row>
    <row r="1175" spans="2:14" x14ac:dyDescent="0.25">
      <c r="B1175" s="95"/>
      <c r="C1175" s="95"/>
      <c r="D1175" s="95"/>
      <c r="E1175" s="95"/>
      <c r="F1175" s="506"/>
      <c r="G1175" s="101"/>
      <c r="H1175" s="101"/>
      <c r="I1175" s="101"/>
      <c r="J1175" s="101"/>
      <c r="K1175" s="101"/>
      <c r="L1175" s="101"/>
      <c r="M1175" s="101"/>
      <c r="N1175" s="101"/>
    </row>
    <row r="1176" spans="2:14" x14ac:dyDescent="0.25">
      <c r="B1176" s="95"/>
      <c r="C1176" s="95"/>
      <c r="D1176" s="95"/>
      <c r="E1176" s="95"/>
      <c r="F1176" s="506"/>
      <c r="G1176" s="101"/>
      <c r="H1176" s="101"/>
      <c r="I1176" s="101"/>
      <c r="J1176" s="101"/>
      <c r="K1176" s="101"/>
      <c r="L1176" s="101"/>
      <c r="M1176" s="101"/>
      <c r="N1176" s="101"/>
    </row>
    <row r="1177" spans="2:14" x14ac:dyDescent="0.25">
      <c r="B1177" s="95"/>
      <c r="C1177" s="95"/>
      <c r="D1177" s="95"/>
      <c r="E1177" s="95"/>
      <c r="F1177" s="506"/>
      <c r="G1177" s="101"/>
      <c r="H1177" s="101"/>
      <c r="I1177" s="101"/>
      <c r="J1177" s="101"/>
      <c r="K1177" s="101"/>
      <c r="L1177" s="101"/>
      <c r="M1177" s="101"/>
      <c r="N1177" s="101"/>
    </row>
    <row r="1178" spans="2:14" x14ac:dyDescent="0.25">
      <c r="B1178" s="95"/>
      <c r="C1178" s="95"/>
      <c r="D1178" s="95"/>
      <c r="E1178" s="95"/>
      <c r="F1178" s="506"/>
      <c r="G1178" s="101"/>
      <c r="H1178" s="101"/>
      <c r="I1178" s="101"/>
      <c r="J1178" s="101"/>
      <c r="K1178" s="101"/>
      <c r="L1178" s="101"/>
      <c r="M1178" s="101"/>
      <c r="N1178" s="101"/>
    </row>
    <row r="1179" spans="2:14" x14ac:dyDescent="0.25">
      <c r="B1179" s="95"/>
      <c r="C1179" s="95"/>
      <c r="D1179" s="95"/>
      <c r="E1179" s="95"/>
      <c r="F1179" s="506"/>
      <c r="G1179" s="101"/>
      <c r="H1179" s="101"/>
      <c r="I1179" s="101"/>
      <c r="J1179" s="101"/>
      <c r="K1179" s="101"/>
      <c r="L1179" s="101"/>
      <c r="M1179" s="101"/>
      <c r="N1179" s="101"/>
    </row>
    <row r="1180" spans="2:14" x14ac:dyDescent="0.25">
      <c r="B1180" s="95"/>
      <c r="C1180" s="95"/>
      <c r="D1180" s="95"/>
      <c r="E1180" s="95"/>
      <c r="F1180" s="506"/>
      <c r="G1180" s="101"/>
      <c r="H1180" s="101"/>
      <c r="I1180" s="101"/>
      <c r="J1180" s="101"/>
      <c r="K1180" s="101"/>
      <c r="L1180" s="101"/>
      <c r="M1180" s="101"/>
      <c r="N1180" s="101"/>
    </row>
    <row r="1181" spans="2:14" x14ac:dyDescent="0.25">
      <c r="B1181" s="95"/>
      <c r="C1181" s="95"/>
      <c r="D1181" s="95"/>
      <c r="E1181" s="95"/>
      <c r="F1181" s="506"/>
      <c r="G1181" s="101"/>
      <c r="H1181" s="101"/>
      <c r="I1181" s="101"/>
      <c r="J1181" s="101"/>
      <c r="K1181" s="101"/>
      <c r="L1181" s="101"/>
      <c r="M1181" s="101"/>
      <c r="N1181" s="101"/>
    </row>
    <row r="1182" spans="2:14" x14ac:dyDescent="0.25">
      <c r="B1182" s="95"/>
      <c r="C1182" s="95"/>
      <c r="D1182" s="95"/>
      <c r="E1182" s="95"/>
      <c r="F1182" s="506"/>
      <c r="G1182" s="101"/>
      <c r="H1182" s="101"/>
      <c r="I1182" s="101"/>
      <c r="J1182" s="101"/>
      <c r="K1182" s="101"/>
      <c r="L1182" s="101"/>
      <c r="M1182" s="101"/>
      <c r="N1182" s="101"/>
    </row>
    <row r="1183" spans="2:14" x14ac:dyDescent="0.25">
      <c r="B1183" s="95"/>
      <c r="C1183" s="95"/>
      <c r="D1183" s="95"/>
      <c r="E1183" s="95"/>
      <c r="F1183" s="506"/>
      <c r="G1183" s="101"/>
      <c r="H1183" s="101"/>
      <c r="I1183" s="101"/>
      <c r="J1183" s="101"/>
      <c r="K1183" s="101"/>
      <c r="L1183" s="101"/>
      <c r="M1183" s="101"/>
      <c r="N1183" s="101"/>
    </row>
    <row r="1184" spans="2:14" x14ac:dyDescent="0.25">
      <c r="B1184" s="95"/>
      <c r="C1184" s="95"/>
      <c r="D1184" s="95"/>
      <c r="E1184" s="95"/>
      <c r="F1184" s="506"/>
      <c r="G1184" s="101"/>
      <c r="H1184" s="101"/>
      <c r="I1184" s="101"/>
      <c r="J1184" s="101"/>
      <c r="K1184" s="101"/>
      <c r="L1184" s="101"/>
      <c r="M1184" s="101"/>
      <c r="N1184" s="101"/>
    </row>
    <row r="1185" spans="2:14" x14ac:dyDescent="0.25">
      <c r="B1185" s="95"/>
      <c r="C1185" s="95"/>
      <c r="D1185" s="95"/>
      <c r="E1185" s="95"/>
      <c r="F1185" s="506"/>
      <c r="G1185" s="101"/>
      <c r="H1185" s="101"/>
      <c r="I1185" s="101"/>
      <c r="J1185" s="101"/>
      <c r="K1185" s="101"/>
      <c r="L1185" s="101"/>
      <c r="M1185" s="101"/>
      <c r="N1185" s="101"/>
    </row>
    <row r="1186" spans="2:14" x14ac:dyDescent="0.25">
      <c r="B1186" s="95"/>
      <c r="C1186" s="95"/>
      <c r="D1186" s="95"/>
      <c r="E1186" s="95"/>
      <c r="F1186" s="506"/>
      <c r="G1186" s="101"/>
      <c r="H1186" s="101"/>
      <c r="I1186" s="101"/>
      <c r="J1186" s="101"/>
      <c r="K1186" s="101"/>
      <c r="L1186" s="101"/>
      <c r="M1186" s="101"/>
      <c r="N1186" s="101"/>
    </row>
    <row r="1187" spans="2:14" x14ac:dyDescent="0.25">
      <c r="B1187" s="95"/>
      <c r="C1187" s="95"/>
      <c r="D1187" s="95"/>
      <c r="E1187" s="95"/>
      <c r="F1187" s="506"/>
      <c r="G1187" s="101"/>
      <c r="H1187" s="101"/>
      <c r="I1187" s="101"/>
      <c r="J1187" s="101"/>
      <c r="K1187" s="101"/>
      <c r="L1187" s="101"/>
      <c r="M1187" s="101"/>
      <c r="N1187" s="101"/>
    </row>
    <row r="1188" spans="2:14" x14ac:dyDescent="0.25">
      <c r="B1188" s="95"/>
      <c r="C1188" s="95"/>
      <c r="D1188" s="95"/>
      <c r="E1188" s="95"/>
      <c r="F1188" s="506"/>
      <c r="G1188" s="101"/>
      <c r="H1188" s="101"/>
      <c r="I1188" s="101"/>
      <c r="J1188" s="101"/>
      <c r="K1188" s="101"/>
      <c r="L1188" s="101"/>
      <c r="M1188" s="101"/>
      <c r="N1188" s="101"/>
    </row>
    <row r="1189" spans="2:14" x14ac:dyDescent="0.25">
      <c r="B1189" s="95"/>
      <c r="C1189" s="95"/>
      <c r="D1189" s="95"/>
      <c r="E1189" s="95"/>
      <c r="F1189" s="506"/>
      <c r="G1189" s="101"/>
      <c r="H1189" s="101"/>
      <c r="I1189" s="101"/>
      <c r="J1189" s="101"/>
      <c r="K1189" s="101"/>
      <c r="L1189" s="101"/>
      <c r="M1189" s="101"/>
      <c r="N1189" s="101"/>
    </row>
    <row r="1190" spans="2:14" x14ac:dyDescent="0.25">
      <c r="B1190" s="95"/>
      <c r="C1190" s="95"/>
      <c r="D1190" s="95"/>
      <c r="E1190" s="95"/>
      <c r="F1190" s="506"/>
      <c r="G1190" s="101"/>
      <c r="H1190" s="101"/>
      <c r="I1190" s="101"/>
      <c r="J1190" s="101"/>
      <c r="K1190" s="101"/>
      <c r="L1190" s="101"/>
      <c r="M1190" s="101"/>
      <c r="N1190" s="101"/>
    </row>
    <row r="1191" spans="2:14" x14ac:dyDescent="0.25">
      <c r="B1191" s="95"/>
      <c r="C1191" s="95"/>
      <c r="D1191" s="95"/>
      <c r="E1191" s="95"/>
      <c r="F1191" s="506"/>
      <c r="G1191" s="101"/>
      <c r="H1191" s="101"/>
      <c r="I1191" s="101"/>
      <c r="J1191" s="101"/>
      <c r="K1191" s="101"/>
      <c r="L1191" s="101"/>
      <c r="M1191" s="101"/>
      <c r="N1191" s="101"/>
    </row>
    <row r="1192" spans="2:14" x14ac:dyDescent="0.25">
      <c r="B1192" s="95"/>
      <c r="C1192" s="95"/>
      <c r="D1192" s="95"/>
      <c r="E1192" s="95"/>
      <c r="F1192" s="506"/>
      <c r="G1192" s="101"/>
      <c r="H1192" s="101"/>
      <c r="I1192" s="101"/>
      <c r="J1192" s="101"/>
      <c r="K1192" s="101"/>
      <c r="L1192" s="101"/>
      <c r="M1192" s="101"/>
      <c r="N1192" s="101"/>
    </row>
    <row r="1193" spans="2:14" x14ac:dyDescent="0.25">
      <c r="B1193" s="95"/>
      <c r="C1193" s="95"/>
      <c r="D1193" s="95"/>
      <c r="E1193" s="95"/>
      <c r="F1193" s="506"/>
      <c r="G1193" s="101"/>
      <c r="H1193" s="101"/>
      <c r="I1193" s="101"/>
      <c r="J1193" s="101"/>
      <c r="K1193" s="101"/>
      <c r="L1193" s="101"/>
      <c r="M1193" s="101"/>
      <c r="N1193" s="101"/>
    </row>
    <row r="1194" spans="2:14" x14ac:dyDescent="0.25">
      <c r="B1194" s="95"/>
      <c r="C1194" s="95"/>
      <c r="D1194" s="95"/>
      <c r="E1194" s="95"/>
      <c r="F1194" s="506"/>
      <c r="G1194" s="101"/>
      <c r="H1194" s="101"/>
      <c r="I1194" s="101"/>
      <c r="J1194" s="101"/>
      <c r="K1194" s="101"/>
      <c r="L1194" s="101"/>
      <c r="M1194" s="101"/>
      <c r="N1194" s="101"/>
    </row>
    <row r="1195" spans="2:14" x14ac:dyDescent="0.25">
      <c r="B1195" s="95"/>
      <c r="C1195" s="95"/>
      <c r="D1195" s="95"/>
      <c r="E1195" s="95"/>
      <c r="F1195" s="506"/>
      <c r="G1195" s="101"/>
      <c r="H1195" s="101"/>
      <c r="I1195" s="101"/>
      <c r="J1195" s="101"/>
      <c r="K1195" s="101"/>
      <c r="L1195" s="101"/>
      <c r="M1195" s="101"/>
      <c r="N1195" s="101"/>
    </row>
    <row r="1196" spans="2:14" x14ac:dyDescent="0.25">
      <c r="B1196" s="95"/>
      <c r="C1196" s="95"/>
      <c r="D1196" s="95"/>
      <c r="E1196" s="95"/>
      <c r="F1196" s="506"/>
      <c r="G1196" s="101"/>
      <c r="H1196" s="101"/>
      <c r="I1196" s="101"/>
      <c r="J1196" s="101"/>
      <c r="K1196" s="101"/>
      <c r="L1196" s="101"/>
      <c r="M1196" s="101"/>
      <c r="N1196" s="101"/>
    </row>
    <row r="1197" spans="2:14" x14ac:dyDescent="0.25">
      <c r="B1197" s="95"/>
      <c r="C1197" s="95"/>
      <c r="D1197" s="95"/>
      <c r="E1197" s="95"/>
      <c r="F1197" s="506"/>
      <c r="G1197" s="101"/>
      <c r="H1197" s="101"/>
      <c r="I1197" s="101"/>
      <c r="J1197" s="101"/>
      <c r="K1197" s="101"/>
      <c r="L1197" s="101"/>
      <c r="M1197" s="101"/>
      <c r="N1197" s="101"/>
    </row>
    <row r="1198" spans="2:14" x14ac:dyDescent="0.25">
      <c r="B1198" s="95"/>
      <c r="C1198" s="95"/>
      <c r="D1198" s="95"/>
      <c r="E1198" s="95"/>
      <c r="F1198" s="506"/>
      <c r="G1198" s="101"/>
      <c r="H1198" s="101"/>
      <c r="I1198" s="101"/>
      <c r="J1198" s="101"/>
      <c r="K1198" s="101"/>
      <c r="L1198" s="101"/>
      <c r="M1198" s="101"/>
      <c r="N1198" s="101"/>
    </row>
    <row r="1199" spans="2:14" x14ac:dyDescent="0.25">
      <c r="B1199" s="95"/>
      <c r="C1199" s="95"/>
      <c r="D1199" s="95"/>
      <c r="E1199" s="95"/>
      <c r="F1199" s="506"/>
      <c r="G1199" s="101"/>
      <c r="H1199" s="101"/>
      <c r="I1199" s="101"/>
      <c r="J1199" s="101"/>
      <c r="K1199" s="101"/>
      <c r="L1199" s="101"/>
      <c r="M1199" s="101"/>
      <c r="N1199" s="101"/>
    </row>
    <row r="1200" spans="2:14" x14ac:dyDescent="0.25">
      <c r="B1200" s="95"/>
      <c r="C1200" s="95"/>
      <c r="D1200" s="95"/>
      <c r="E1200" s="95"/>
      <c r="F1200" s="506"/>
      <c r="G1200" s="101"/>
      <c r="H1200" s="101"/>
      <c r="I1200" s="101"/>
      <c r="J1200" s="101"/>
      <c r="K1200" s="101"/>
      <c r="L1200" s="101"/>
      <c r="M1200" s="101"/>
      <c r="N1200" s="101"/>
    </row>
    <row r="1201" spans="2:14" x14ac:dyDescent="0.25">
      <c r="B1201" s="95"/>
      <c r="C1201" s="95"/>
      <c r="D1201" s="95"/>
      <c r="E1201" s="95"/>
      <c r="F1201" s="506"/>
      <c r="G1201" s="101"/>
      <c r="H1201" s="101"/>
      <c r="I1201" s="101"/>
      <c r="J1201" s="101"/>
      <c r="K1201" s="101"/>
      <c r="L1201" s="101"/>
      <c r="M1201" s="101"/>
      <c r="N1201" s="101"/>
    </row>
    <row r="1202" spans="2:14" x14ac:dyDescent="0.25">
      <c r="B1202" s="95"/>
      <c r="C1202" s="95"/>
      <c r="D1202" s="95"/>
      <c r="E1202" s="95"/>
      <c r="F1202" s="506"/>
      <c r="G1202" s="101"/>
      <c r="H1202" s="101"/>
      <c r="I1202" s="101"/>
      <c r="J1202" s="101"/>
      <c r="K1202" s="101"/>
      <c r="L1202" s="101"/>
      <c r="M1202" s="101"/>
      <c r="N1202" s="101"/>
    </row>
    <row r="1203" spans="2:14" x14ac:dyDescent="0.25">
      <c r="B1203" s="95"/>
      <c r="C1203" s="95"/>
      <c r="D1203" s="95"/>
      <c r="E1203" s="95"/>
      <c r="F1203" s="506"/>
      <c r="G1203" s="101"/>
      <c r="H1203" s="101"/>
      <c r="I1203" s="101"/>
      <c r="J1203" s="101"/>
      <c r="K1203" s="101"/>
      <c r="L1203" s="101"/>
      <c r="M1203" s="101"/>
      <c r="N1203" s="101"/>
    </row>
    <row r="1204" spans="2:14" x14ac:dyDescent="0.25">
      <c r="B1204" s="95"/>
      <c r="C1204" s="95"/>
      <c r="D1204" s="95"/>
      <c r="E1204" s="95"/>
      <c r="F1204" s="506"/>
      <c r="G1204" s="101"/>
      <c r="H1204" s="101"/>
      <c r="I1204" s="101"/>
      <c r="J1204" s="101"/>
      <c r="K1204" s="101"/>
      <c r="L1204" s="101"/>
      <c r="M1204" s="101"/>
      <c r="N1204" s="101"/>
    </row>
    <row r="1205" spans="2:14" x14ac:dyDescent="0.25">
      <c r="B1205" s="95"/>
      <c r="C1205" s="95"/>
      <c r="D1205" s="95"/>
      <c r="E1205" s="95"/>
      <c r="F1205" s="506"/>
      <c r="G1205" s="101"/>
      <c r="H1205" s="101"/>
      <c r="I1205" s="101"/>
      <c r="J1205" s="101"/>
      <c r="K1205" s="101"/>
      <c r="L1205" s="101"/>
      <c r="M1205" s="101"/>
      <c r="N1205" s="101"/>
    </row>
    <row r="1206" spans="2:14" x14ac:dyDescent="0.25">
      <c r="B1206" s="95"/>
      <c r="C1206" s="95"/>
      <c r="D1206" s="95"/>
      <c r="E1206" s="95"/>
      <c r="F1206" s="506"/>
      <c r="G1206" s="101"/>
      <c r="H1206" s="101"/>
      <c r="I1206" s="101"/>
      <c r="J1206" s="101"/>
      <c r="K1206" s="101"/>
      <c r="L1206" s="101"/>
      <c r="M1206" s="101"/>
      <c r="N1206" s="101"/>
    </row>
    <row r="1207" spans="2:14" x14ac:dyDescent="0.25">
      <c r="B1207" s="95"/>
      <c r="C1207" s="95"/>
      <c r="D1207" s="95"/>
      <c r="E1207" s="95"/>
      <c r="F1207" s="506"/>
      <c r="G1207" s="101"/>
      <c r="H1207" s="101"/>
      <c r="I1207" s="101"/>
      <c r="J1207" s="101"/>
      <c r="K1207" s="101"/>
      <c r="L1207" s="101"/>
      <c r="M1207" s="101"/>
      <c r="N1207" s="101"/>
    </row>
    <row r="1208" spans="2:14" x14ac:dyDescent="0.25">
      <c r="B1208" s="95"/>
      <c r="C1208" s="95"/>
      <c r="D1208" s="95"/>
      <c r="E1208" s="95"/>
      <c r="F1208" s="506"/>
      <c r="G1208" s="101"/>
      <c r="H1208" s="101"/>
      <c r="I1208" s="101"/>
      <c r="J1208" s="101"/>
      <c r="K1208" s="101"/>
      <c r="L1208" s="101"/>
      <c r="M1208" s="101"/>
      <c r="N1208" s="101"/>
    </row>
    <row r="1209" spans="2:14" x14ac:dyDescent="0.25">
      <c r="B1209" s="95"/>
      <c r="C1209" s="95"/>
      <c r="D1209" s="95"/>
      <c r="E1209" s="95"/>
      <c r="F1209" s="506"/>
      <c r="G1209" s="101"/>
      <c r="H1209" s="101"/>
      <c r="I1209" s="101"/>
      <c r="J1209" s="101"/>
      <c r="K1209" s="101"/>
      <c r="L1209" s="101"/>
      <c r="M1209" s="101"/>
      <c r="N1209" s="101"/>
    </row>
    <row r="1210" spans="2:14" x14ac:dyDescent="0.25">
      <c r="B1210" s="95"/>
      <c r="C1210" s="95"/>
      <c r="D1210" s="95"/>
      <c r="E1210" s="95"/>
      <c r="F1210" s="506"/>
      <c r="G1210" s="101"/>
      <c r="H1210" s="101"/>
      <c r="I1210" s="101"/>
      <c r="J1210" s="101"/>
      <c r="K1210" s="101"/>
      <c r="L1210" s="101"/>
      <c r="M1210" s="101"/>
      <c r="N1210" s="101"/>
    </row>
    <row r="1211" spans="2:14" x14ac:dyDescent="0.25">
      <c r="B1211" s="95"/>
      <c r="C1211" s="95"/>
      <c r="D1211" s="95"/>
      <c r="E1211" s="95"/>
      <c r="F1211" s="506"/>
      <c r="G1211" s="101"/>
      <c r="H1211" s="101"/>
      <c r="I1211" s="101"/>
      <c r="J1211" s="101"/>
      <c r="K1211" s="101"/>
      <c r="L1211" s="101"/>
      <c r="M1211" s="101"/>
      <c r="N1211" s="101"/>
    </row>
    <row r="1212" spans="2:14" x14ac:dyDescent="0.25">
      <c r="B1212" s="95"/>
      <c r="C1212" s="95"/>
      <c r="D1212" s="95"/>
      <c r="E1212" s="95"/>
      <c r="F1212" s="506"/>
      <c r="G1212" s="101"/>
      <c r="H1212" s="101"/>
      <c r="I1212" s="101"/>
      <c r="J1212" s="101"/>
      <c r="K1212" s="101"/>
      <c r="L1212" s="101"/>
      <c r="M1212" s="101"/>
      <c r="N1212" s="101"/>
    </row>
    <row r="1213" spans="2:14" x14ac:dyDescent="0.25">
      <c r="B1213" s="95"/>
      <c r="C1213" s="95"/>
      <c r="D1213" s="95"/>
      <c r="E1213" s="95"/>
      <c r="F1213" s="506"/>
      <c r="G1213" s="101"/>
      <c r="H1213" s="101"/>
      <c r="I1213" s="101"/>
      <c r="J1213" s="101"/>
      <c r="K1213" s="101"/>
      <c r="L1213" s="101"/>
      <c r="M1213" s="101"/>
      <c r="N1213" s="101"/>
    </row>
    <row r="1214" spans="2:14" x14ac:dyDescent="0.25">
      <c r="B1214" s="95"/>
      <c r="C1214" s="95"/>
      <c r="D1214" s="95"/>
      <c r="E1214" s="95"/>
      <c r="F1214" s="506"/>
      <c r="G1214" s="101"/>
      <c r="H1214" s="101"/>
      <c r="I1214" s="101"/>
      <c r="J1214" s="101"/>
      <c r="K1214" s="101"/>
      <c r="L1214" s="101"/>
      <c r="M1214" s="101"/>
      <c r="N1214" s="101"/>
    </row>
    <row r="1215" spans="2:14" x14ac:dyDescent="0.25">
      <c r="B1215" s="95"/>
      <c r="C1215" s="95"/>
      <c r="D1215" s="95"/>
      <c r="E1215" s="95"/>
      <c r="F1215" s="506"/>
      <c r="G1215" s="101"/>
      <c r="H1215" s="101"/>
      <c r="I1215" s="101"/>
      <c r="J1215" s="101"/>
      <c r="K1215" s="101"/>
      <c r="L1215" s="101"/>
      <c r="M1215" s="101"/>
      <c r="N1215" s="101"/>
    </row>
    <row r="1216" spans="2:14" x14ac:dyDescent="0.25">
      <c r="B1216" s="95"/>
      <c r="C1216" s="95"/>
      <c r="D1216" s="95"/>
      <c r="E1216" s="95"/>
      <c r="F1216" s="506"/>
      <c r="G1216" s="101"/>
      <c r="H1216" s="101"/>
      <c r="I1216" s="101"/>
      <c r="J1216" s="101"/>
      <c r="K1216" s="101"/>
      <c r="L1216" s="101"/>
      <c r="M1216" s="101"/>
      <c r="N1216" s="101"/>
    </row>
    <row r="1217" spans="2:14" x14ac:dyDescent="0.25">
      <c r="B1217" s="95"/>
      <c r="C1217" s="95"/>
      <c r="D1217" s="95"/>
      <c r="E1217" s="95"/>
      <c r="F1217" s="506"/>
      <c r="G1217" s="101"/>
      <c r="H1217" s="101"/>
      <c r="I1217" s="101"/>
      <c r="J1217" s="101"/>
      <c r="K1217" s="101"/>
      <c r="L1217" s="101"/>
      <c r="M1217" s="101"/>
      <c r="N1217" s="101"/>
    </row>
    <row r="1218" spans="2:14" x14ac:dyDescent="0.25">
      <c r="B1218" s="95"/>
      <c r="C1218" s="95"/>
      <c r="D1218" s="95"/>
      <c r="E1218" s="95"/>
      <c r="F1218" s="506"/>
      <c r="G1218" s="101"/>
      <c r="H1218" s="101"/>
      <c r="I1218" s="101"/>
      <c r="J1218" s="101"/>
      <c r="K1218" s="101"/>
      <c r="L1218" s="101"/>
      <c r="M1218" s="101"/>
      <c r="N1218" s="101"/>
    </row>
    <row r="1219" spans="2:14" x14ac:dyDescent="0.25">
      <c r="B1219" s="95"/>
      <c r="C1219" s="95"/>
      <c r="D1219" s="95"/>
      <c r="E1219" s="95"/>
      <c r="F1219" s="506"/>
      <c r="G1219" s="101"/>
      <c r="H1219" s="101"/>
      <c r="I1219" s="101"/>
      <c r="J1219" s="101"/>
      <c r="K1219" s="101"/>
      <c r="L1219" s="101"/>
      <c r="M1219" s="101"/>
      <c r="N1219" s="101"/>
    </row>
    <row r="1220" spans="2:14" x14ac:dyDescent="0.25">
      <c r="B1220" s="95"/>
      <c r="C1220" s="95"/>
      <c r="D1220" s="95"/>
      <c r="E1220" s="95"/>
      <c r="F1220" s="506"/>
      <c r="G1220" s="101"/>
      <c r="H1220" s="101"/>
      <c r="I1220" s="101"/>
      <c r="J1220" s="101"/>
      <c r="K1220" s="101"/>
      <c r="L1220" s="101"/>
      <c r="M1220" s="101"/>
      <c r="N1220" s="101"/>
    </row>
    <row r="1221" spans="2:14" x14ac:dyDescent="0.25">
      <c r="B1221" s="95"/>
      <c r="C1221" s="95"/>
      <c r="D1221" s="95"/>
      <c r="E1221" s="95"/>
      <c r="F1221" s="506"/>
      <c r="G1221" s="101"/>
      <c r="H1221" s="101"/>
      <c r="I1221" s="101"/>
      <c r="J1221" s="101"/>
      <c r="K1221" s="101"/>
      <c r="L1221" s="101"/>
      <c r="M1221" s="101"/>
      <c r="N1221" s="101"/>
    </row>
    <row r="1222" spans="2:14" x14ac:dyDescent="0.25">
      <c r="B1222" s="95"/>
      <c r="C1222" s="95"/>
      <c r="D1222" s="95"/>
      <c r="E1222" s="95"/>
      <c r="F1222" s="506"/>
      <c r="G1222" s="101"/>
      <c r="H1222" s="101"/>
      <c r="I1222" s="101"/>
      <c r="J1222" s="101"/>
      <c r="K1222" s="101"/>
      <c r="L1222" s="101"/>
      <c r="M1222" s="101"/>
      <c r="N1222" s="101"/>
    </row>
    <row r="1223" spans="2:14" x14ac:dyDescent="0.25">
      <c r="B1223" s="95"/>
      <c r="C1223" s="95"/>
      <c r="D1223" s="95"/>
      <c r="E1223" s="95"/>
      <c r="F1223" s="506"/>
      <c r="G1223" s="101"/>
      <c r="H1223" s="101"/>
      <c r="I1223" s="101"/>
      <c r="J1223" s="101"/>
      <c r="K1223" s="101"/>
      <c r="L1223" s="101"/>
      <c r="M1223" s="101"/>
      <c r="N1223" s="101"/>
    </row>
    <row r="1224" spans="2:14" x14ac:dyDescent="0.25">
      <c r="B1224" s="95"/>
      <c r="C1224" s="95"/>
      <c r="D1224" s="95"/>
      <c r="E1224" s="95"/>
      <c r="F1224" s="506"/>
      <c r="G1224" s="101"/>
      <c r="H1224" s="101"/>
      <c r="I1224" s="101"/>
      <c r="J1224" s="101"/>
      <c r="K1224" s="101"/>
      <c r="L1224" s="101"/>
      <c r="M1224" s="101"/>
      <c r="N1224" s="101"/>
    </row>
    <row r="1225" spans="2:14" x14ac:dyDescent="0.25">
      <c r="B1225" s="95"/>
      <c r="C1225" s="95"/>
      <c r="D1225" s="95"/>
      <c r="E1225" s="95"/>
      <c r="F1225" s="506"/>
      <c r="G1225" s="101"/>
      <c r="H1225" s="101"/>
      <c r="I1225" s="101"/>
      <c r="J1225" s="101"/>
      <c r="K1225" s="101"/>
      <c r="L1225" s="101"/>
      <c r="M1225" s="101"/>
      <c r="N1225" s="101"/>
    </row>
    <row r="1226" spans="2:14" x14ac:dyDescent="0.25">
      <c r="B1226" s="95"/>
      <c r="C1226" s="95"/>
      <c r="D1226" s="95"/>
      <c r="E1226" s="95"/>
      <c r="F1226" s="506"/>
      <c r="G1226" s="101"/>
      <c r="H1226" s="101"/>
      <c r="I1226" s="101"/>
      <c r="J1226" s="101"/>
      <c r="K1226" s="101"/>
      <c r="L1226" s="101"/>
      <c r="M1226" s="101"/>
      <c r="N1226" s="101"/>
    </row>
    <row r="1227" spans="2:14" x14ac:dyDescent="0.25">
      <c r="B1227" s="95"/>
      <c r="C1227" s="95"/>
      <c r="D1227" s="95"/>
      <c r="E1227" s="95"/>
      <c r="F1227" s="506"/>
      <c r="G1227" s="101"/>
      <c r="H1227" s="101"/>
      <c r="I1227" s="101"/>
      <c r="J1227" s="101"/>
      <c r="K1227" s="101"/>
      <c r="L1227" s="101"/>
      <c r="M1227" s="101"/>
      <c r="N1227" s="101"/>
    </row>
    <row r="1228" spans="2:14" x14ac:dyDescent="0.25">
      <c r="B1228" s="95"/>
      <c r="C1228" s="95"/>
      <c r="D1228" s="95"/>
      <c r="E1228" s="95"/>
      <c r="F1228" s="506"/>
      <c r="G1228" s="101"/>
      <c r="H1228" s="101"/>
      <c r="I1228" s="101"/>
      <c r="J1228" s="101"/>
      <c r="K1228" s="101"/>
      <c r="L1228" s="101"/>
      <c r="M1228" s="101"/>
      <c r="N1228" s="101"/>
    </row>
    <row r="1229" spans="2:14" x14ac:dyDescent="0.25">
      <c r="B1229" s="95"/>
      <c r="C1229" s="95"/>
      <c r="D1229" s="95"/>
      <c r="E1229" s="95"/>
      <c r="F1229" s="506"/>
      <c r="G1229" s="101"/>
      <c r="H1229" s="101"/>
      <c r="I1229" s="101"/>
      <c r="J1229" s="101"/>
      <c r="K1229" s="101"/>
      <c r="L1229" s="101"/>
      <c r="M1229" s="101"/>
      <c r="N1229" s="101"/>
    </row>
    <row r="1230" spans="2:14" x14ac:dyDescent="0.25">
      <c r="B1230" s="95"/>
      <c r="C1230" s="95"/>
      <c r="D1230" s="95"/>
      <c r="E1230" s="95"/>
      <c r="F1230" s="506"/>
      <c r="G1230" s="101"/>
      <c r="H1230" s="101"/>
      <c r="I1230" s="101"/>
      <c r="J1230" s="101"/>
      <c r="K1230" s="101"/>
      <c r="L1230" s="101"/>
      <c r="M1230" s="101"/>
      <c r="N1230" s="101"/>
    </row>
    <row r="1231" spans="2:14" x14ac:dyDescent="0.25">
      <c r="B1231" s="95"/>
      <c r="C1231" s="95"/>
      <c r="D1231" s="95"/>
      <c r="E1231" s="95"/>
      <c r="F1231" s="506"/>
      <c r="G1231" s="101"/>
      <c r="H1231" s="101"/>
      <c r="I1231" s="101"/>
      <c r="J1231" s="101"/>
      <c r="K1231" s="101"/>
      <c r="L1231" s="101"/>
      <c r="M1231" s="101"/>
      <c r="N1231" s="101"/>
    </row>
    <row r="1232" spans="2:14" x14ac:dyDescent="0.25">
      <c r="B1232" s="95"/>
      <c r="C1232" s="95"/>
      <c r="D1232" s="95"/>
      <c r="E1232" s="95"/>
      <c r="F1232" s="506"/>
      <c r="G1232" s="101"/>
      <c r="H1232" s="101"/>
      <c r="I1232" s="101"/>
      <c r="J1232" s="101"/>
      <c r="K1232" s="101"/>
      <c r="L1232" s="101"/>
      <c r="M1232" s="101"/>
      <c r="N1232" s="101"/>
    </row>
    <row r="1233" spans="2:14" x14ac:dyDescent="0.25">
      <c r="B1233" s="95"/>
      <c r="C1233" s="95"/>
      <c r="D1233" s="95"/>
      <c r="E1233" s="95"/>
      <c r="F1233" s="506"/>
      <c r="G1233" s="101"/>
      <c r="H1233" s="101"/>
      <c r="I1233" s="101"/>
      <c r="J1233" s="101"/>
      <c r="K1233" s="101"/>
      <c r="L1233" s="101"/>
      <c r="M1233" s="101"/>
      <c r="N1233" s="101"/>
    </row>
    <row r="1234" spans="2:14" x14ac:dyDescent="0.25">
      <c r="B1234" s="95"/>
      <c r="C1234" s="95"/>
      <c r="D1234" s="95"/>
      <c r="E1234" s="95"/>
      <c r="F1234" s="506"/>
      <c r="G1234" s="101"/>
      <c r="H1234" s="101"/>
      <c r="I1234" s="101"/>
      <c r="J1234" s="101"/>
      <c r="K1234" s="101"/>
      <c r="L1234" s="101"/>
      <c r="M1234" s="101"/>
      <c r="N1234" s="101"/>
    </row>
    <row r="1235" spans="2:14" x14ac:dyDescent="0.25">
      <c r="B1235" s="95"/>
      <c r="C1235" s="95"/>
      <c r="D1235" s="95"/>
      <c r="E1235" s="95"/>
      <c r="F1235" s="506"/>
      <c r="G1235" s="101"/>
      <c r="H1235" s="101"/>
      <c r="I1235" s="101"/>
      <c r="J1235" s="101"/>
      <c r="K1235" s="101"/>
      <c r="L1235" s="101"/>
      <c r="M1235" s="101"/>
      <c r="N1235" s="101"/>
    </row>
    <row r="1236" spans="2:14" x14ac:dyDescent="0.25">
      <c r="B1236" s="95"/>
      <c r="C1236" s="95"/>
      <c r="D1236" s="95"/>
      <c r="E1236" s="95"/>
      <c r="F1236" s="506"/>
      <c r="G1236" s="101"/>
      <c r="H1236" s="101"/>
      <c r="I1236" s="101"/>
      <c r="J1236" s="101"/>
      <c r="K1236" s="101"/>
      <c r="L1236" s="101"/>
      <c r="M1236" s="101"/>
      <c r="N1236" s="101"/>
    </row>
    <row r="1237" spans="2:14" x14ac:dyDescent="0.25">
      <c r="B1237" s="95"/>
      <c r="C1237" s="95"/>
      <c r="D1237" s="95"/>
      <c r="E1237" s="95"/>
      <c r="F1237" s="506"/>
      <c r="G1237" s="101"/>
      <c r="H1237" s="101"/>
      <c r="I1237" s="101"/>
      <c r="J1237" s="101"/>
      <c r="K1237" s="101"/>
      <c r="L1237" s="101"/>
      <c r="M1237" s="101"/>
      <c r="N1237" s="101"/>
    </row>
    <row r="1238" spans="2:14" x14ac:dyDescent="0.25">
      <c r="B1238" s="95"/>
      <c r="C1238" s="95"/>
      <c r="D1238" s="95"/>
      <c r="E1238" s="95"/>
      <c r="F1238" s="506"/>
      <c r="G1238" s="101"/>
      <c r="H1238" s="101"/>
      <c r="I1238" s="101"/>
      <c r="J1238" s="101"/>
      <c r="K1238" s="101"/>
      <c r="L1238" s="101"/>
      <c r="M1238" s="101"/>
      <c r="N1238" s="101"/>
    </row>
    <row r="1239" spans="2:14" x14ac:dyDescent="0.25">
      <c r="B1239" s="95"/>
      <c r="C1239" s="95"/>
      <c r="D1239" s="95"/>
      <c r="E1239" s="95"/>
      <c r="F1239" s="506"/>
      <c r="G1239" s="101"/>
      <c r="H1239" s="101"/>
      <c r="I1239" s="101"/>
      <c r="J1239" s="101"/>
      <c r="K1239" s="101"/>
      <c r="L1239" s="101"/>
      <c r="M1239" s="101"/>
      <c r="N1239" s="101"/>
    </row>
    <row r="1240" spans="2:14" x14ac:dyDescent="0.25">
      <c r="B1240" s="95"/>
      <c r="C1240" s="95"/>
      <c r="D1240" s="95"/>
      <c r="E1240" s="95"/>
      <c r="F1240" s="506"/>
      <c r="G1240" s="101"/>
      <c r="H1240" s="101"/>
      <c r="I1240" s="101"/>
      <c r="J1240" s="101"/>
      <c r="K1240" s="101"/>
      <c r="L1240" s="101"/>
      <c r="M1240" s="101"/>
      <c r="N1240" s="101"/>
    </row>
    <row r="1241" spans="2:14" x14ac:dyDescent="0.25">
      <c r="B1241" s="95"/>
      <c r="C1241" s="95"/>
      <c r="D1241" s="95"/>
      <c r="E1241" s="95"/>
      <c r="F1241" s="506"/>
      <c r="G1241" s="101"/>
      <c r="H1241" s="101"/>
      <c r="I1241" s="101"/>
      <c r="J1241" s="101"/>
      <c r="K1241" s="101"/>
      <c r="L1241" s="101"/>
      <c r="M1241" s="101"/>
      <c r="N1241" s="101"/>
    </row>
    <row r="1242" spans="2:14" x14ac:dyDescent="0.25">
      <c r="B1242" s="95"/>
      <c r="C1242" s="95"/>
      <c r="D1242" s="95"/>
      <c r="E1242" s="95"/>
      <c r="F1242" s="506"/>
      <c r="G1242" s="101"/>
      <c r="H1242" s="101"/>
      <c r="I1242" s="101"/>
      <c r="J1242" s="101"/>
      <c r="K1242" s="101"/>
      <c r="L1242" s="101"/>
      <c r="M1242" s="101"/>
      <c r="N1242" s="101"/>
    </row>
    <row r="1243" spans="2:14" x14ac:dyDescent="0.25">
      <c r="B1243" s="95"/>
      <c r="C1243" s="95"/>
      <c r="D1243" s="95"/>
      <c r="E1243" s="95"/>
      <c r="F1243" s="506"/>
      <c r="G1243" s="101"/>
      <c r="H1243" s="101"/>
      <c r="I1243" s="101"/>
      <c r="J1243" s="101"/>
      <c r="K1243" s="101"/>
      <c r="L1243" s="101"/>
      <c r="M1243" s="101"/>
      <c r="N1243" s="101"/>
    </row>
    <row r="1244" spans="2:14" x14ac:dyDescent="0.25">
      <c r="B1244" s="95"/>
      <c r="C1244" s="95"/>
      <c r="D1244" s="95"/>
      <c r="E1244" s="95"/>
      <c r="F1244" s="506"/>
      <c r="G1244" s="101"/>
      <c r="H1244" s="101"/>
      <c r="I1244" s="101"/>
      <c r="J1244" s="101"/>
      <c r="K1244" s="101"/>
      <c r="L1244" s="101"/>
      <c r="M1244" s="101"/>
      <c r="N1244" s="101"/>
    </row>
    <row r="1245" spans="2:14" x14ac:dyDescent="0.25">
      <c r="B1245" s="95"/>
      <c r="C1245" s="95"/>
      <c r="D1245" s="95"/>
      <c r="E1245" s="95"/>
      <c r="F1245" s="506"/>
      <c r="G1245" s="101"/>
      <c r="H1245" s="101"/>
      <c r="I1245" s="101"/>
      <c r="J1245" s="101"/>
      <c r="K1245" s="101"/>
      <c r="L1245" s="101"/>
      <c r="M1245" s="101"/>
      <c r="N1245" s="101"/>
    </row>
    <row r="1246" spans="2:14" x14ac:dyDescent="0.25">
      <c r="B1246" s="95"/>
      <c r="C1246" s="95"/>
      <c r="D1246" s="95"/>
      <c r="E1246" s="95"/>
      <c r="F1246" s="506"/>
      <c r="G1246" s="101"/>
      <c r="H1246" s="101"/>
      <c r="I1246" s="101"/>
      <c r="J1246" s="101"/>
      <c r="K1246" s="101"/>
      <c r="L1246" s="101"/>
      <c r="M1246" s="101"/>
      <c r="N1246" s="101"/>
    </row>
    <row r="1247" spans="2:14" x14ac:dyDescent="0.25">
      <c r="B1247" s="95"/>
      <c r="C1247" s="95"/>
      <c r="D1247" s="95"/>
      <c r="E1247" s="95"/>
      <c r="F1247" s="506"/>
      <c r="G1247" s="101"/>
      <c r="H1247" s="101"/>
      <c r="I1247" s="101"/>
      <c r="J1247" s="101"/>
      <c r="K1247" s="101"/>
      <c r="L1247" s="101"/>
      <c r="M1247" s="101"/>
      <c r="N1247" s="101"/>
    </row>
    <row r="1248" spans="2:14" x14ac:dyDescent="0.25">
      <c r="B1248" s="95"/>
      <c r="C1248" s="95"/>
      <c r="D1248" s="95"/>
      <c r="E1248" s="95"/>
      <c r="F1248" s="506"/>
      <c r="G1248" s="101"/>
      <c r="H1248" s="101"/>
      <c r="I1248" s="101"/>
      <c r="J1248" s="101"/>
      <c r="K1248" s="101"/>
      <c r="L1248" s="101"/>
      <c r="M1248" s="101"/>
      <c r="N1248" s="101"/>
    </row>
    <row r="1249" spans="2:14" x14ac:dyDescent="0.25">
      <c r="B1249" s="95"/>
      <c r="C1249" s="95"/>
      <c r="D1249" s="95"/>
      <c r="E1249" s="95"/>
      <c r="F1249" s="506"/>
      <c r="G1249" s="101"/>
      <c r="H1249" s="101"/>
      <c r="I1249" s="101"/>
      <c r="J1249" s="101"/>
      <c r="K1249" s="101"/>
      <c r="L1249" s="101"/>
      <c r="M1249" s="101"/>
      <c r="N1249" s="101"/>
    </row>
    <row r="1250" spans="2:14" x14ac:dyDescent="0.25">
      <c r="B1250" s="95"/>
      <c r="C1250" s="95"/>
      <c r="D1250" s="95"/>
      <c r="E1250" s="95"/>
      <c r="F1250" s="506"/>
      <c r="G1250" s="101"/>
      <c r="H1250" s="101"/>
      <c r="I1250" s="101"/>
      <c r="J1250" s="101"/>
      <c r="K1250" s="101"/>
      <c r="L1250" s="101"/>
      <c r="M1250" s="101"/>
      <c r="N1250" s="101"/>
    </row>
    <row r="1251" spans="2:14" x14ac:dyDescent="0.25">
      <c r="B1251" s="95"/>
      <c r="C1251" s="95"/>
      <c r="D1251" s="95"/>
      <c r="E1251" s="95"/>
      <c r="F1251" s="506"/>
      <c r="G1251" s="101"/>
      <c r="H1251" s="101"/>
      <c r="I1251" s="101"/>
      <c r="J1251" s="101"/>
      <c r="K1251" s="101"/>
      <c r="L1251" s="101"/>
      <c r="M1251" s="101"/>
      <c r="N1251" s="101"/>
    </row>
    <row r="1252" spans="2:14" x14ac:dyDescent="0.25">
      <c r="B1252" s="95"/>
      <c r="C1252" s="95"/>
      <c r="D1252" s="95"/>
      <c r="E1252" s="95"/>
      <c r="F1252" s="506"/>
      <c r="G1252" s="101"/>
      <c r="H1252" s="101"/>
      <c r="I1252" s="101"/>
      <c r="J1252" s="101"/>
      <c r="K1252" s="101"/>
      <c r="L1252" s="101"/>
      <c r="M1252" s="101"/>
      <c r="N1252" s="101"/>
    </row>
    <row r="1253" spans="2:14" x14ac:dyDescent="0.25">
      <c r="B1253" s="95"/>
      <c r="C1253" s="95"/>
      <c r="D1253" s="95"/>
      <c r="E1253" s="95"/>
      <c r="F1253" s="506"/>
      <c r="G1253" s="101"/>
      <c r="H1253" s="101"/>
      <c r="I1253" s="101"/>
      <c r="J1253" s="101"/>
      <c r="K1253" s="101"/>
      <c r="L1253" s="101"/>
      <c r="M1253" s="101"/>
      <c r="N1253" s="101"/>
    </row>
    <row r="1254" spans="2:14" x14ac:dyDescent="0.25">
      <c r="B1254" s="95"/>
      <c r="C1254" s="95"/>
      <c r="D1254" s="95"/>
      <c r="E1254" s="95"/>
      <c r="F1254" s="506"/>
      <c r="G1254" s="101"/>
      <c r="H1254" s="101"/>
      <c r="I1254" s="101"/>
      <c r="J1254" s="101"/>
      <c r="K1254" s="101"/>
      <c r="L1254" s="101"/>
      <c r="M1254" s="101"/>
      <c r="N1254" s="101"/>
    </row>
    <row r="1255" spans="2:14" x14ac:dyDescent="0.25">
      <c r="B1255" s="95"/>
      <c r="C1255" s="95"/>
      <c r="D1255" s="95"/>
      <c r="E1255" s="95"/>
      <c r="F1255" s="506"/>
      <c r="G1255" s="101"/>
      <c r="H1255" s="101"/>
      <c r="I1255" s="101"/>
      <c r="J1255" s="101"/>
      <c r="K1255" s="101"/>
      <c r="L1255" s="101"/>
      <c r="M1255" s="101"/>
      <c r="N1255" s="101"/>
    </row>
    <row r="1256" spans="2:14" x14ac:dyDescent="0.25">
      <c r="B1256" s="95"/>
      <c r="C1256" s="95"/>
      <c r="D1256" s="95"/>
      <c r="E1256" s="95"/>
      <c r="F1256" s="506"/>
      <c r="G1256" s="101"/>
      <c r="H1256" s="101"/>
      <c r="I1256" s="101"/>
      <c r="J1256" s="101"/>
      <c r="K1256" s="101"/>
      <c r="L1256" s="101"/>
      <c r="M1256" s="101"/>
      <c r="N1256" s="101"/>
    </row>
    <row r="1257" spans="2:14" x14ac:dyDescent="0.25">
      <c r="B1257" s="95"/>
      <c r="C1257" s="95"/>
      <c r="D1257" s="95"/>
      <c r="E1257" s="95"/>
      <c r="F1257" s="506"/>
      <c r="G1257" s="101"/>
      <c r="H1257" s="101"/>
      <c r="I1257" s="101"/>
      <c r="J1257" s="101"/>
      <c r="K1257" s="101"/>
      <c r="L1257" s="101"/>
      <c r="M1257" s="101"/>
      <c r="N1257" s="101"/>
    </row>
    <row r="1258" spans="2:14" x14ac:dyDescent="0.25">
      <c r="B1258" s="95"/>
      <c r="C1258" s="95"/>
      <c r="D1258" s="95"/>
      <c r="E1258" s="95"/>
      <c r="F1258" s="506"/>
      <c r="G1258" s="101"/>
      <c r="H1258" s="101"/>
      <c r="I1258" s="101"/>
      <c r="J1258" s="101"/>
      <c r="K1258" s="101"/>
      <c r="L1258" s="101"/>
      <c r="M1258" s="101"/>
      <c r="N1258" s="101"/>
    </row>
    <row r="1259" spans="2:14" x14ac:dyDescent="0.25">
      <c r="B1259" s="95"/>
      <c r="C1259" s="95"/>
      <c r="D1259" s="95"/>
      <c r="E1259" s="95"/>
      <c r="F1259" s="506"/>
      <c r="G1259" s="101"/>
      <c r="H1259" s="101"/>
      <c r="I1259" s="101"/>
      <c r="J1259" s="101"/>
      <c r="K1259" s="101"/>
      <c r="L1259" s="101"/>
      <c r="M1259" s="101"/>
      <c r="N1259" s="101"/>
    </row>
    <row r="1260" spans="2:14" x14ac:dyDescent="0.25">
      <c r="B1260" s="95"/>
      <c r="C1260" s="95"/>
      <c r="D1260" s="95"/>
      <c r="E1260" s="95"/>
      <c r="F1260" s="506"/>
      <c r="G1260" s="101"/>
      <c r="H1260" s="101"/>
      <c r="I1260" s="101"/>
      <c r="J1260" s="101"/>
      <c r="K1260" s="101"/>
      <c r="L1260" s="101"/>
      <c r="M1260" s="101"/>
      <c r="N1260" s="101"/>
    </row>
    <row r="1261" spans="2:14" x14ac:dyDescent="0.25">
      <c r="B1261" s="95"/>
      <c r="C1261" s="95"/>
      <c r="D1261" s="95"/>
      <c r="E1261" s="95"/>
      <c r="F1261" s="506"/>
      <c r="G1261" s="101"/>
      <c r="H1261" s="101"/>
      <c r="I1261" s="101"/>
      <c r="J1261" s="101"/>
      <c r="K1261" s="101"/>
      <c r="L1261" s="101"/>
      <c r="M1261" s="101"/>
      <c r="N1261" s="101"/>
    </row>
    <row r="1262" spans="2:14" x14ac:dyDescent="0.25">
      <c r="B1262" s="95"/>
      <c r="C1262" s="95"/>
      <c r="D1262" s="95"/>
      <c r="E1262" s="95"/>
      <c r="F1262" s="506"/>
      <c r="G1262" s="101"/>
      <c r="H1262" s="101"/>
      <c r="I1262" s="101"/>
      <c r="J1262" s="101"/>
      <c r="K1262" s="101"/>
      <c r="L1262" s="101"/>
      <c r="M1262" s="101"/>
      <c r="N1262" s="101"/>
    </row>
    <row r="1263" spans="2:14" x14ac:dyDescent="0.25">
      <c r="B1263" s="95"/>
      <c r="C1263" s="95"/>
      <c r="D1263" s="95"/>
      <c r="E1263" s="95"/>
      <c r="F1263" s="506"/>
      <c r="G1263" s="101"/>
      <c r="H1263" s="101"/>
      <c r="I1263" s="101"/>
      <c r="J1263" s="101"/>
      <c r="K1263" s="101"/>
      <c r="L1263" s="101"/>
      <c r="M1263" s="101"/>
      <c r="N1263" s="101"/>
    </row>
    <row r="1264" spans="2:14" x14ac:dyDescent="0.25">
      <c r="B1264" s="95"/>
      <c r="C1264" s="95"/>
      <c r="D1264" s="95"/>
      <c r="E1264" s="95"/>
      <c r="F1264" s="506"/>
      <c r="G1264" s="101"/>
      <c r="H1264" s="101"/>
      <c r="I1264" s="101"/>
      <c r="J1264" s="101"/>
      <c r="K1264" s="101"/>
      <c r="L1264" s="101"/>
      <c r="M1264" s="101"/>
      <c r="N1264" s="101"/>
    </row>
    <row r="1265" spans="2:14" x14ac:dyDescent="0.25">
      <c r="B1265" s="95"/>
      <c r="C1265" s="95"/>
      <c r="D1265" s="95"/>
      <c r="E1265" s="95"/>
      <c r="F1265" s="506"/>
      <c r="G1265" s="101"/>
      <c r="H1265" s="101"/>
      <c r="I1265" s="101"/>
      <c r="J1265" s="101"/>
      <c r="K1265" s="101"/>
      <c r="L1265" s="101"/>
      <c r="M1265" s="101"/>
      <c r="N1265" s="101"/>
    </row>
    <row r="1266" spans="2:14" x14ac:dyDescent="0.25">
      <c r="B1266" s="95"/>
      <c r="C1266" s="95"/>
      <c r="D1266" s="95"/>
      <c r="E1266" s="95"/>
      <c r="F1266" s="506"/>
      <c r="G1266" s="101"/>
      <c r="H1266" s="101"/>
      <c r="I1266" s="101"/>
      <c r="J1266" s="101"/>
      <c r="K1266" s="101"/>
      <c r="L1266" s="101"/>
      <c r="M1266" s="101"/>
      <c r="N1266" s="101"/>
    </row>
    <row r="1267" spans="2:14" x14ac:dyDescent="0.25">
      <c r="B1267" s="95"/>
      <c r="C1267" s="95"/>
      <c r="D1267" s="95"/>
      <c r="E1267" s="95"/>
      <c r="F1267" s="506"/>
      <c r="G1267" s="101"/>
      <c r="H1267" s="101"/>
      <c r="I1267" s="101"/>
      <c r="J1267" s="101"/>
      <c r="K1267" s="101"/>
      <c r="L1267" s="101"/>
      <c r="M1267" s="101"/>
      <c r="N1267" s="101"/>
    </row>
    <row r="1268" spans="2:14" x14ac:dyDescent="0.25">
      <c r="B1268" s="95"/>
      <c r="C1268" s="95"/>
      <c r="D1268" s="95"/>
      <c r="E1268" s="95"/>
      <c r="F1268" s="506"/>
      <c r="G1268" s="101"/>
      <c r="H1268" s="101"/>
      <c r="I1268" s="101"/>
      <c r="J1268" s="101"/>
      <c r="K1268" s="101"/>
      <c r="L1268" s="101"/>
      <c r="M1268" s="101"/>
      <c r="N1268" s="101"/>
    </row>
    <row r="1269" spans="2:14" x14ac:dyDescent="0.25">
      <c r="B1269" s="95"/>
      <c r="C1269" s="95"/>
      <c r="D1269" s="95"/>
      <c r="E1269" s="95"/>
      <c r="F1269" s="506"/>
      <c r="G1269" s="101"/>
      <c r="H1269" s="101"/>
      <c r="I1269" s="101"/>
      <c r="J1269" s="101"/>
      <c r="K1269" s="101"/>
      <c r="L1269" s="101"/>
      <c r="M1269" s="101"/>
      <c r="N1269" s="101"/>
    </row>
    <row r="1270" spans="2:14" x14ac:dyDescent="0.25">
      <c r="B1270" s="95"/>
      <c r="C1270" s="95"/>
      <c r="D1270" s="95"/>
      <c r="E1270" s="95"/>
      <c r="F1270" s="506"/>
      <c r="G1270" s="101"/>
      <c r="H1270" s="101"/>
      <c r="I1270" s="101"/>
      <c r="J1270" s="101"/>
      <c r="K1270" s="101"/>
      <c r="L1270" s="101"/>
      <c r="M1270" s="101"/>
      <c r="N1270" s="101"/>
    </row>
    <row r="1271" spans="2:14" x14ac:dyDescent="0.25">
      <c r="B1271" s="95"/>
      <c r="C1271" s="95"/>
      <c r="D1271" s="95"/>
      <c r="E1271" s="95"/>
      <c r="F1271" s="506"/>
      <c r="G1271" s="101"/>
      <c r="H1271" s="101"/>
      <c r="I1271" s="101"/>
      <c r="J1271" s="101"/>
      <c r="K1271" s="101"/>
      <c r="L1271" s="101"/>
      <c r="M1271" s="101"/>
      <c r="N1271" s="101"/>
    </row>
    <row r="1272" spans="2:14" x14ac:dyDescent="0.25">
      <c r="B1272" s="95"/>
      <c r="C1272" s="95"/>
      <c r="D1272" s="95"/>
      <c r="E1272" s="95"/>
      <c r="F1272" s="506"/>
      <c r="G1272" s="101"/>
      <c r="H1272" s="101"/>
      <c r="I1272" s="101"/>
      <c r="J1272" s="101"/>
      <c r="K1272" s="101"/>
      <c r="L1272" s="101"/>
      <c r="M1272" s="101"/>
      <c r="N1272" s="101"/>
    </row>
    <row r="1273" spans="2:14" x14ac:dyDescent="0.25">
      <c r="B1273" s="95"/>
      <c r="C1273" s="95"/>
      <c r="D1273" s="95"/>
      <c r="E1273" s="95"/>
      <c r="F1273" s="506"/>
      <c r="G1273" s="101"/>
      <c r="H1273" s="101"/>
      <c r="I1273" s="101"/>
      <c r="J1273" s="101"/>
      <c r="K1273" s="101"/>
      <c r="L1273" s="101"/>
      <c r="M1273" s="101"/>
      <c r="N1273" s="101"/>
    </row>
    <row r="1274" spans="2:14" x14ac:dyDescent="0.25">
      <c r="B1274" s="95"/>
      <c r="C1274" s="95"/>
      <c r="D1274" s="95"/>
      <c r="E1274" s="95"/>
      <c r="F1274" s="506"/>
      <c r="G1274" s="101"/>
      <c r="H1274" s="101"/>
      <c r="I1274" s="101"/>
      <c r="J1274" s="101"/>
      <c r="K1274" s="101"/>
      <c r="L1274" s="101"/>
      <c r="M1274" s="101"/>
      <c r="N1274" s="101"/>
    </row>
    <row r="1275" spans="2:14" x14ac:dyDescent="0.25">
      <c r="B1275" s="95"/>
      <c r="C1275" s="95"/>
      <c r="D1275" s="95"/>
      <c r="E1275" s="95"/>
      <c r="F1275" s="506"/>
      <c r="G1275" s="101"/>
      <c r="H1275" s="101"/>
      <c r="I1275" s="101"/>
      <c r="J1275" s="101"/>
      <c r="K1275" s="101"/>
      <c r="L1275" s="101"/>
      <c r="M1275" s="101"/>
      <c r="N1275" s="101"/>
    </row>
    <row r="1276" spans="2:14" x14ac:dyDescent="0.25">
      <c r="B1276" s="95"/>
      <c r="C1276" s="95"/>
      <c r="D1276" s="95"/>
      <c r="E1276" s="95"/>
      <c r="F1276" s="506"/>
      <c r="G1276" s="101"/>
      <c r="H1276" s="101"/>
      <c r="I1276" s="101"/>
      <c r="J1276" s="101"/>
      <c r="K1276" s="101"/>
      <c r="L1276" s="101"/>
      <c r="M1276" s="101"/>
      <c r="N1276" s="101"/>
    </row>
    <row r="1277" spans="2:14" x14ac:dyDescent="0.25">
      <c r="B1277" s="95"/>
      <c r="C1277" s="95"/>
      <c r="D1277" s="95"/>
      <c r="E1277" s="95"/>
      <c r="F1277" s="506"/>
      <c r="G1277" s="101"/>
      <c r="H1277" s="101"/>
      <c r="I1277" s="101"/>
      <c r="J1277" s="101"/>
      <c r="K1277" s="101"/>
      <c r="L1277" s="101"/>
      <c r="M1277" s="101"/>
      <c r="N1277" s="101"/>
    </row>
    <row r="1278" spans="2:14" x14ac:dyDescent="0.25">
      <c r="B1278" s="95"/>
      <c r="C1278" s="95"/>
      <c r="D1278" s="95"/>
      <c r="E1278" s="95"/>
      <c r="F1278" s="506"/>
      <c r="G1278" s="101"/>
      <c r="H1278" s="101"/>
      <c r="I1278" s="101"/>
      <c r="J1278" s="101"/>
      <c r="K1278" s="101"/>
      <c r="L1278" s="101"/>
      <c r="M1278" s="101"/>
      <c r="N1278" s="101"/>
    </row>
    <row r="1279" spans="2:14" x14ac:dyDescent="0.25">
      <c r="B1279" s="95"/>
      <c r="C1279" s="95"/>
      <c r="D1279" s="95"/>
      <c r="E1279" s="95"/>
      <c r="F1279" s="506"/>
      <c r="G1279" s="101"/>
      <c r="H1279" s="101"/>
      <c r="I1279" s="101"/>
      <c r="J1279" s="101"/>
      <c r="K1279" s="101"/>
      <c r="L1279" s="101"/>
      <c r="M1279" s="101"/>
      <c r="N1279" s="101"/>
    </row>
    <row r="1280" spans="2:14" x14ac:dyDescent="0.25">
      <c r="B1280" s="95"/>
      <c r="C1280" s="95"/>
      <c r="D1280" s="95"/>
      <c r="E1280" s="95"/>
      <c r="F1280" s="506"/>
      <c r="G1280" s="101"/>
      <c r="H1280" s="101"/>
      <c r="I1280" s="101"/>
      <c r="J1280" s="101"/>
      <c r="K1280" s="101"/>
      <c r="L1280" s="101"/>
      <c r="M1280" s="101"/>
      <c r="N1280" s="101"/>
    </row>
    <row r="1281" spans="2:14" x14ac:dyDescent="0.25">
      <c r="B1281" s="95"/>
      <c r="C1281" s="95"/>
      <c r="D1281" s="95"/>
      <c r="E1281" s="95"/>
      <c r="F1281" s="506"/>
      <c r="G1281" s="101"/>
      <c r="H1281" s="101"/>
      <c r="I1281" s="101"/>
      <c r="J1281" s="101"/>
      <c r="K1281" s="101"/>
      <c r="L1281" s="101"/>
      <c r="M1281" s="101"/>
      <c r="N1281" s="101"/>
    </row>
    <row r="1282" spans="2:14" x14ac:dyDescent="0.25">
      <c r="B1282" s="95"/>
      <c r="C1282" s="95"/>
      <c r="D1282" s="95"/>
      <c r="E1282" s="95"/>
      <c r="F1282" s="506"/>
      <c r="G1282" s="101"/>
      <c r="H1282" s="101"/>
      <c r="I1282" s="101"/>
      <c r="J1282" s="101"/>
      <c r="K1282" s="101"/>
      <c r="L1282" s="101"/>
      <c r="M1282" s="101"/>
      <c r="N1282" s="101"/>
    </row>
    <row r="1283" spans="2:14" x14ac:dyDescent="0.25">
      <c r="B1283" s="95"/>
      <c r="C1283" s="95"/>
      <c r="D1283" s="95"/>
      <c r="E1283" s="95"/>
      <c r="F1283" s="506"/>
      <c r="G1283" s="101"/>
      <c r="H1283" s="101"/>
      <c r="I1283" s="101"/>
      <c r="J1283" s="101"/>
      <c r="K1283" s="101"/>
      <c r="L1283" s="101"/>
      <c r="M1283" s="101"/>
      <c r="N1283" s="101"/>
    </row>
    <row r="1284" spans="2:14" x14ac:dyDescent="0.25">
      <c r="B1284" s="95"/>
      <c r="C1284" s="95"/>
      <c r="D1284" s="95"/>
      <c r="E1284" s="95"/>
      <c r="F1284" s="506"/>
      <c r="G1284" s="101"/>
      <c r="H1284" s="101"/>
      <c r="I1284" s="101"/>
      <c r="J1284" s="101"/>
      <c r="K1284" s="101"/>
      <c r="L1284" s="101"/>
      <c r="M1284" s="101"/>
      <c r="N1284" s="101"/>
    </row>
    <row r="1285" spans="2:14" x14ac:dyDescent="0.25">
      <c r="B1285" s="95"/>
      <c r="C1285" s="95"/>
      <c r="D1285" s="95"/>
      <c r="E1285" s="95"/>
      <c r="F1285" s="506"/>
      <c r="G1285" s="101"/>
      <c r="H1285" s="101"/>
      <c r="I1285" s="101"/>
      <c r="J1285" s="101"/>
      <c r="K1285" s="101"/>
      <c r="L1285" s="101"/>
      <c r="M1285" s="101"/>
      <c r="N1285" s="101"/>
    </row>
    <row r="1286" spans="2:14" x14ac:dyDescent="0.25">
      <c r="B1286" s="95"/>
      <c r="C1286" s="95"/>
      <c r="D1286" s="95"/>
      <c r="E1286" s="95"/>
      <c r="F1286" s="506"/>
      <c r="G1286" s="101"/>
      <c r="H1286" s="101"/>
      <c r="I1286" s="101"/>
      <c r="J1286" s="101"/>
      <c r="K1286" s="101"/>
      <c r="L1286" s="101"/>
      <c r="M1286" s="101"/>
      <c r="N1286" s="101"/>
    </row>
    <row r="1287" spans="2:14" x14ac:dyDescent="0.25">
      <c r="B1287" s="95"/>
      <c r="C1287" s="95"/>
      <c r="D1287" s="95"/>
      <c r="E1287" s="95"/>
      <c r="F1287" s="506"/>
      <c r="G1287" s="101"/>
      <c r="H1287" s="101"/>
      <c r="I1287" s="101"/>
      <c r="J1287" s="101"/>
      <c r="K1287" s="101"/>
      <c r="L1287" s="101"/>
      <c r="M1287" s="101"/>
      <c r="N1287" s="101"/>
    </row>
    <row r="1288" spans="2:14" x14ac:dyDescent="0.25">
      <c r="B1288" s="95"/>
      <c r="C1288" s="95"/>
      <c r="D1288" s="95"/>
      <c r="E1288" s="95"/>
      <c r="F1288" s="506"/>
      <c r="G1288" s="101"/>
      <c r="H1288" s="101"/>
      <c r="I1288" s="101"/>
      <c r="J1288" s="101"/>
      <c r="K1288" s="101"/>
      <c r="L1288" s="101"/>
      <c r="M1288" s="101"/>
      <c r="N1288" s="101"/>
    </row>
    <row r="1289" spans="2:14" x14ac:dyDescent="0.25">
      <c r="B1289" s="95"/>
      <c r="C1289" s="95"/>
      <c r="D1289" s="95"/>
      <c r="E1289" s="95"/>
      <c r="F1289" s="506"/>
      <c r="G1289" s="101"/>
      <c r="H1289" s="101"/>
      <c r="I1289" s="101"/>
      <c r="J1289" s="101"/>
      <c r="K1289" s="101"/>
      <c r="L1289" s="101"/>
      <c r="M1289" s="101"/>
      <c r="N1289" s="101"/>
    </row>
    <row r="1290" spans="2:14" x14ac:dyDescent="0.25">
      <c r="B1290" s="95"/>
      <c r="C1290" s="95"/>
      <c r="D1290" s="95"/>
      <c r="E1290" s="95"/>
      <c r="F1290" s="506"/>
      <c r="G1290" s="101"/>
      <c r="H1290" s="101"/>
      <c r="I1290" s="101"/>
      <c r="J1290" s="101"/>
      <c r="K1290" s="101"/>
      <c r="L1290" s="101"/>
      <c r="M1290" s="101"/>
      <c r="N1290" s="101"/>
    </row>
    <row r="1291" spans="2:14" x14ac:dyDescent="0.25">
      <c r="B1291" s="95"/>
      <c r="C1291" s="95"/>
      <c r="D1291" s="95"/>
      <c r="E1291" s="95"/>
      <c r="F1291" s="506"/>
      <c r="G1291" s="101"/>
      <c r="H1291" s="101"/>
      <c r="I1291" s="101"/>
      <c r="J1291" s="101"/>
      <c r="K1291" s="101"/>
      <c r="L1291" s="101"/>
      <c r="M1291" s="101"/>
      <c r="N1291" s="101"/>
    </row>
    <row r="1292" spans="2:14" x14ac:dyDescent="0.25">
      <c r="B1292" s="95"/>
      <c r="C1292" s="95"/>
      <c r="D1292" s="95"/>
      <c r="E1292" s="95"/>
      <c r="F1292" s="506"/>
      <c r="G1292" s="101"/>
      <c r="H1292" s="101"/>
      <c r="I1292" s="101"/>
      <c r="J1292" s="101"/>
      <c r="K1292" s="101"/>
      <c r="L1292" s="101"/>
      <c r="M1292" s="101"/>
      <c r="N1292" s="101"/>
    </row>
    <row r="1293" spans="2:14" x14ac:dyDescent="0.25">
      <c r="B1293" s="95"/>
      <c r="C1293" s="95"/>
      <c r="D1293" s="95"/>
      <c r="E1293" s="95"/>
      <c r="F1293" s="506"/>
      <c r="G1293" s="101"/>
      <c r="H1293" s="101"/>
      <c r="I1293" s="101"/>
      <c r="J1293" s="101"/>
      <c r="K1293" s="101"/>
      <c r="L1293" s="101"/>
      <c r="M1293" s="101"/>
      <c r="N1293" s="101"/>
    </row>
    <row r="1294" spans="2:14" x14ac:dyDescent="0.25">
      <c r="B1294" s="95"/>
      <c r="C1294" s="95"/>
      <c r="D1294" s="95"/>
      <c r="E1294" s="95"/>
      <c r="F1294" s="506"/>
      <c r="G1294" s="101"/>
      <c r="H1294" s="101"/>
      <c r="I1294" s="101"/>
      <c r="J1294" s="101"/>
      <c r="K1294" s="101"/>
      <c r="L1294" s="101"/>
      <c r="M1294" s="101"/>
      <c r="N1294" s="101"/>
    </row>
    <row r="1295" spans="2:14" x14ac:dyDescent="0.25">
      <c r="B1295" s="95"/>
      <c r="C1295" s="95"/>
      <c r="D1295" s="95"/>
      <c r="E1295" s="95"/>
      <c r="F1295" s="506"/>
      <c r="G1295" s="101"/>
      <c r="H1295" s="101"/>
      <c r="I1295" s="101"/>
      <c r="J1295" s="101"/>
      <c r="K1295" s="101"/>
      <c r="L1295" s="101"/>
      <c r="M1295" s="101"/>
      <c r="N1295" s="101"/>
    </row>
    <row r="1296" spans="2:14" x14ac:dyDescent="0.25">
      <c r="B1296" s="95"/>
      <c r="C1296" s="95"/>
      <c r="D1296" s="95"/>
      <c r="E1296" s="95"/>
      <c r="F1296" s="506"/>
      <c r="G1296" s="101"/>
      <c r="H1296" s="101"/>
      <c r="I1296" s="101"/>
      <c r="J1296" s="101"/>
      <c r="K1296" s="101"/>
      <c r="L1296" s="101"/>
      <c r="M1296" s="101"/>
      <c r="N1296" s="101"/>
    </row>
    <row r="1297" spans="2:14" x14ac:dyDescent="0.25">
      <c r="B1297" s="95"/>
      <c r="C1297" s="95"/>
      <c r="D1297" s="95"/>
      <c r="E1297" s="95"/>
      <c r="F1297" s="506"/>
      <c r="G1297" s="101"/>
      <c r="H1297" s="101"/>
      <c r="I1297" s="101"/>
      <c r="J1297" s="101"/>
      <c r="K1297" s="101"/>
      <c r="L1297" s="101"/>
      <c r="M1297" s="101"/>
      <c r="N1297" s="101"/>
    </row>
    <row r="1298" spans="2:14" x14ac:dyDescent="0.25">
      <c r="B1298" s="95"/>
      <c r="C1298" s="95"/>
      <c r="D1298" s="95"/>
      <c r="E1298" s="95"/>
      <c r="F1298" s="506"/>
      <c r="G1298" s="101"/>
      <c r="H1298" s="101"/>
      <c r="I1298" s="101"/>
      <c r="J1298" s="101"/>
      <c r="K1298" s="101"/>
      <c r="L1298" s="101"/>
      <c r="M1298" s="101"/>
      <c r="N1298" s="101"/>
    </row>
    <row r="1299" spans="2:14" x14ac:dyDescent="0.25">
      <c r="B1299" s="95"/>
      <c r="C1299" s="95"/>
      <c r="D1299" s="95"/>
      <c r="E1299" s="95"/>
      <c r="F1299" s="506"/>
      <c r="G1299" s="101"/>
      <c r="H1299" s="101"/>
      <c r="I1299" s="101"/>
      <c r="J1299" s="101"/>
      <c r="K1299" s="101"/>
      <c r="L1299" s="101"/>
      <c r="M1299" s="101"/>
      <c r="N1299" s="101"/>
    </row>
    <row r="1300" spans="2:14" x14ac:dyDescent="0.25">
      <c r="B1300" s="95"/>
      <c r="C1300" s="95"/>
      <c r="D1300" s="95"/>
      <c r="E1300" s="95"/>
      <c r="F1300" s="506"/>
      <c r="G1300" s="101"/>
      <c r="H1300" s="101"/>
      <c r="I1300" s="101"/>
      <c r="J1300" s="101"/>
      <c r="K1300" s="101"/>
      <c r="L1300" s="101"/>
      <c r="M1300" s="101"/>
      <c r="N1300" s="101"/>
    </row>
    <row r="1301" spans="2:14" x14ac:dyDescent="0.25">
      <c r="B1301" s="95"/>
      <c r="C1301" s="95"/>
      <c r="D1301" s="95"/>
      <c r="E1301" s="95"/>
      <c r="F1301" s="506"/>
      <c r="G1301" s="101"/>
      <c r="H1301" s="101"/>
      <c r="I1301" s="101"/>
      <c r="J1301" s="101"/>
      <c r="K1301" s="101"/>
      <c r="L1301" s="101"/>
      <c r="M1301" s="101"/>
      <c r="N1301" s="101"/>
    </row>
    <row r="1302" spans="2:14" x14ac:dyDescent="0.25">
      <c r="B1302" s="95"/>
      <c r="C1302" s="95"/>
      <c r="D1302" s="95"/>
      <c r="E1302" s="95"/>
      <c r="F1302" s="506"/>
      <c r="G1302" s="101"/>
      <c r="H1302" s="101"/>
      <c r="I1302" s="101"/>
      <c r="J1302" s="101"/>
      <c r="K1302" s="101"/>
      <c r="L1302" s="101"/>
      <c r="M1302" s="101"/>
      <c r="N1302" s="101"/>
    </row>
    <row r="1303" spans="2:14" x14ac:dyDescent="0.25">
      <c r="B1303" s="95"/>
      <c r="C1303" s="95"/>
      <c r="D1303" s="95"/>
      <c r="E1303" s="95"/>
      <c r="F1303" s="506"/>
      <c r="G1303" s="101"/>
      <c r="H1303" s="101"/>
      <c r="I1303" s="101"/>
      <c r="J1303" s="101"/>
      <c r="K1303" s="101"/>
      <c r="L1303" s="101"/>
      <c r="M1303" s="101"/>
      <c r="N1303" s="101"/>
    </row>
    <row r="1304" spans="2:14" x14ac:dyDescent="0.25">
      <c r="B1304" s="95"/>
      <c r="C1304" s="95"/>
      <c r="D1304" s="95"/>
      <c r="E1304" s="95"/>
      <c r="F1304" s="506"/>
      <c r="G1304" s="101"/>
      <c r="H1304" s="101"/>
      <c r="I1304" s="101"/>
      <c r="J1304" s="101"/>
      <c r="K1304" s="101"/>
      <c r="L1304" s="101"/>
      <c r="M1304" s="101"/>
      <c r="N1304" s="101"/>
    </row>
    <row r="1305" spans="2:14" x14ac:dyDescent="0.25">
      <c r="B1305" s="95"/>
      <c r="C1305" s="95"/>
      <c r="D1305" s="95"/>
      <c r="E1305" s="95"/>
      <c r="F1305" s="506"/>
      <c r="G1305" s="101"/>
      <c r="H1305" s="101"/>
      <c r="I1305" s="101"/>
      <c r="J1305" s="101"/>
      <c r="K1305" s="101"/>
      <c r="L1305" s="101"/>
      <c r="M1305" s="101"/>
      <c r="N1305" s="101"/>
    </row>
    <row r="1306" spans="2:14" x14ac:dyDescent="0.25">
      <c r="B1306" s="95"/>
      <c r="C1306" s="95"/>
      <c r="D1306" s="95"/>
      <c r="E1306" s="95"/>
      <c r="F1306" s="506"/>
      <c r="G1306" s="101"/>
      <c r="H1306" s="101"/>
      <c r="I1306" s="101"/>
      <c r="J1306" s="101"/>
      <c r="K1306" s="101"/>
      <c r="L1306" s="101"/>
      <c r="M1306" s="101"/>
      <c r="N1306" s="101"/>
    </row>
    <row r="1307" spans="2:14" x14ac:dyDescent="0.25">
      <c r="B1307" s="95"/>
      <c r="C1307" s="95"/>
      <c r="D1307" s="95"/>
      <c r="E1307" s="95"/>
      <c r="F1307" s="506"/>
      <c r="G1307" s="101"/>
      <c r="H1307" s="101"/>
      <c r="I1307" s="101"/>
      <c r="J1307" s="101"/>
      <c r="K1307" s="101"/>
      <c r="L1307" s="101"/>
      <c r="M1307" s="101"/>
      <c r="N1307" s="101"/>
    </row>
    <row r="1308" spans="2:14" x14ac:dyDescent="0.25">
      <c r="B1308" s="95"/>
      <c r="C1308" s="95"/>
      <c r="D1308" s="95"/>
      <c r="E1308" s="95"/>
      <c r="F1308" s="506"/>
      <c r="G1308" s="101"/>
      <c r="H1308" s="101"/>
      <c r="I1308" s="101"/>
      <c r="J1308" s="101"/>
      <c r="K1308" s="101"/>
      <c r="L1308" s="101"/>
      <c r="M1308" s="101"/>
      <c r="N1308" s="101"/>
    </row>
    <row r="1309" spans="2:14" x14ac:dyDescent="0.25">
      <c r="B1309" s="95"/>
      <c r="C1309" s="95"/>
      <c r="D1309" s="95"/>
      <c r="E1309" s="95"/>
      <c r="F1309" s="506"/>
      <c r="G1309" s="101"/>
      <c r="H1309" s="101"/>
      <c r="I1309" s="101"/>
      <c r="J1309" s="101"/>
      <c r="K1309" s="101"/>
      <c r="L1309" s="101"/>
      <c r="M1309" s="101"/>
      <c r="N1309" s="101"/>
    </row>
    <row r="1310" spans="2:14" x14ac:dyDescent="0.25">
      <c r="B1310" s="95"/>
      <c r="C1310" s="95"/>
      <c r="D1310" s="95"/>
      <c r="E1310" s="95"/>
      <c r="F1310" s="506"/>
      <c r="G1310" s="101"/>
      <c r="H1310" s="101"/>
      <c r="I1310" s="101"/>
      <c r="J1310" s="101"/>
      <c r="K1310" s="101"/>
      <c r="L1310" s="101"/>
      <c r="M1310" s="101"/>
      <c r="N1310" s="101"/>
    </row>
    <row r="1311" spans="2:14" x14ac:dyDescent="0.25">
      <c r="B1311" s="95"/>
      <c r="C1311" s="95"/>
      <c r="D1311" s="95"/>
      <c r="E1311" s="95"/>
      <c r="F1311" s="506"/>
      <c r="G1311" s="101"/>
      <c r="H1311" s="101"/>
      <c r="I1311" s="101"/>
      <c r="J1311" s="101"/>
      <c r="K1311" s="101"/>
      <c r="L1311" s="101"/>
      <c r="M1311" s="101"/>
      <c r="N1311" s="101"/>
    </row>
    <row r="1312" spans="2:14" x14ac:dyDescent="0.25">
      <c r="B1312" s="95"/>
      <c r="C1312" s="95"/>
      <c r="D1312" s="95"/>
      <c r="E1312" s="95"/>
      <c r="F1312" s="506"/>
      <c r="G1312" s="101"/>
      <c r="H1312" s="101"/>
      <c r="I1312" s="101"/>
      <c r="J1312" s="101"/>
      <c r="K1312" s="101"/>
      <c r="L1312" s="101"/>
      <c r="M1312" s="101"/>
      <c r="N1312" s="101"/>
    </row>
    <row r="1313" spans="2:14" x14ac:dyDescent="0.25">
      <c r="B1313" s="95"/>
      <c r="C1313" s="95"/>
      <c r="D1313" s="95"/>
      <c r="E1313" s="95"/>
      <c r="F1313" s="506"/>
      <c r="G1313" s="101"/>
      <c r="H1313" s="101"/>
      <c r="I1313" s="101"/>
      <c r="J1313" s="101"/>
      <c r="K1313" s="101"/>
      <c r="L1313" s="101"/>
      <c r="M1313" s="101"/>
      <c r="N1313" s="101"/>
    </row>
    <row r="1314" spans="2:14" x14ac:dyDescent="0.25">
      <c r="B1314" s="95"/>
      <c r="C1314" s="95"/>
      <c r="D1314" s="95"/>
      <c r="E1314" s="95"/>
      <c r="F1314" s="506"/>
      <c r="G1314" s="101"/>
      <c r="H1314" s="101"/>
      <c r="I1314" s="101"/>
      <c r="J1314" s="101"/>
      <c r="K1314" s="101"/>
      <c r="L1314" s="101"/>
      <c r="M1314" s="101"/>
      <c r="N1314" s="101"/>
    </row>
    <row r="1315" spans="2:14" x14ac:dyDescent="0.25">
      <c r="B1315" s="95"/>
      <c r="C1315" s="95"/>
      <c r="D1315" s="95"/>
      <c r="E1315" s="95"/>
      <c r="F1315" s="506"/>
      <c r="G1315" s="101"/>
      <c r="H1315" s="101"/>
      <c r="I1315" s="101"/>
      <c r="J1315" s="101"/>
      <c r="K1315" s="101"/>
      <c r="L1315" s="101"/>
      <c r="M1315" s="101"/>
      <c r="N1315" s="101"/>
    </row>
    <row r="1316" spans="2:14" x14ac:dyDescent="0.25">
      <c r="B1316" s="95"/>
      <c r="C1316" s="95"/>
      <c r="D1316" s="95"/>
      <c r="E1316" s="95"/>
      <c r="F1316" s="506"/>
      <c r="G1316" s="101"/>
      <c r="H1316" s="101"/>
      <c r="I1316" s="101"/>
      <c r="J1316" s="101"/>
      <c r="K1316" s="101"/>
      <c r="L1316" s="101"/>
      <c r="M1316" s="101"/>
      <c r="N1316" s="101"/>
    </row>
    <row r="1317" spans="2:14" x14ac:dyDescent="0.25">
      <c r="B1317" s="95"/>
      <c r="C1317" s="95"/>
      <c r="D1317" s="95"/>
      <c r="E1317" s="95"/>
      <c r="F1317" s="506"/>
      <c r="G1317" s="101"/>
      <c r="H1317" s="101"/>
      <c r="I1317" s="101"/>
      <c r="J1317" s="101"/>
      <c r="K1317" s="101"/>
      <c r="L1317" s="101"/>
      <c r="M1317" s="101"/>
      <c r="N1317" s="101"/>
    </row>
    <row r="1318" spans="2:14" x14ac:dyDescent="0.25">
      <c r="B1318" s="95"/>
      <c r="C1318" s="95"/>
      <c r="D1318" s="95"/>
      <c r="E1318" s="95"/>
      <c r="F1318" s="506"/>
      <c r="G1318" s="101"/>
      <c r="H1318" s="101"/>
      <c r="I1318" s="101"/>
      <c r="J1318" s="101"/>
      <c r="K1318" s="101"/>
      <c r="L1318" s="101"/>
      <c r="M1318" s="101"/>
      <c r="N1318" s="101"/>
    </row>
    <row r="1319" spans="2:14" x14ac:dyDescent="0.25">
      <c r="B1319" s="95"/>
      <c r="C1319" s="95"/>
      <c r="D1319" s="95"/>
      <c r="E1319" s="95"/>
      <c r="F1319" s="506"/>
      <c r="G1319" s="101"/>
      <c r="H1319" s="101"/>
      <c r="I1319" s="101"/>
      <c r="J1319" s="101"/>
      <c r="K1319" s="101"/>
      <c r="L1319" s="101"/>
      <c r="M1319" s="101"/>
      <c r="N1319" s="101"/>
    </row>
    <row r="1320" spans="2:14" x14ac:dyDescent="0.25">
      <c r="B1320" s="95"/>
      <c r="C1320" s="95"/>
      <c r="D1320" s="95"/>
      <c r="E1320" s="95"/>
      <c r="F1320" s="506"/>
      <c r="G1320" s="101"/>
      <c r="H1320" s="101"/>
      <c r="I1320" s="101"/>
      <c r="J1320" s="101"/>
      <c r="K1320" s="101"/>
      <c r="L1320" s="101"/>
      <c r="M1320" s="101"/>
      <c r="N1320" s="101"/>
    </row>
    <row r="1321" spans="2:14" x14ac:dyDescent="0.25">
      <c r="B1321" s="95"/>
      <c r="C1321" s="95"/>
      <c r="D1321" s="95"/>
      <c r="E1321" s="95"/>
      <c r="F1321" s="506"/>
      <c r="G1321" s="101"/>
      <c r="H1321" s="101"/>
      <c r="I1321" s="101"/>
      <c r="J1321" s="101"/>
      <c r="K1321" s="101"/>
      <c r="L1321" s="101"/>
      <c r="M1321" s="101"/>
      <c r="N1321" s="101"/>
    </row>
    <row r="1322" spans="2:14" x14ac:dyDescent="0.25">
      <c r="B1322" s="95"/>
      <c r="C1322" s="95"/>
      <c r="D1322" s="95"/>
      <c r="E1322" s="95"/>
      <c r="F1322" s="506"/>
      <c r="G1322" s="101"/>
      <c r="H1322" s="101"/>
      <c r="I1322" s="101"/>
      <c r="J1322" s="101"/>
      <c r="K1322" s="101"/>
      <c r="L1322" s="101"/>
      <c r="M1322" s="101"/>
      <c r="N1322" s="101"/>
    </row>
    <row r="1323" spans="2:14" x14ac:dyDescent="0.25">
      <c r="B1323" s="95"/>
      <c r="C1323" s="95"/>
      <c r="D1323" s="95"/>
      <c r="E1323" s="95"/>
      <c r="F1323" s="506"/>
      <c r="G1323" s="101"/>
      <c r="H1323" s="101"/>
      <c r="I1323" s="101"/>
      <c r="J1323" s="101"/>
      <c r="K1323" s="101"/>
      <c r="L1323" s="101"/>
      <c r="M1323" s="101"/>
      <c r="N1323" s="101"/>
    </row>
    <row r="1324" spans="2:14" x14ac:dyDescent="0.25">
      <c r="B1324" s="95"/>
      <c r="C1324" s="95"/>
      <c r="D1324" s="95"/>
      <c r="E1324" s="95"/>
      <c r="F1324" s="506"/>
      <c r="G1324" s="101"/>
      <c r="H1324" s="101"/>
      <c r="I1324" s="101"/>
      <c r="J1324" s="101"/>
      <c r="K1324" s="101"/>
      <c r="L1324" s="101"/>
      <c r="M1324" s="101"/>
      <c r="N1324" s="101"/>
    </row>
    <row r="1325" spans="2:14" x14ac:dyDescent="0.25">
      <c r="B1325" s="95"/>
      <c r="C1325" s="95"/>
      <c r="D1325" s="95"/>
      <c r="E1325" s="95"/>
      <c r="F1325" s="506"/>
      <c r="G1325" s="101"/>
      <c r="H1325" s="101"/>
      <c r="I1325" s="101"/>
      <c r="J1325" s="101"/>
      <c r="K1325" s="101"/>
      <c r="L1325" s="101"/>
      <c r="M1325" s="101"/>
      <c r="N1325" s="101"/>
    </row>
    <row r="1326" spans="2:14" x14ac:dyDescent="0.25">
      <c r="B1326" s="95"/>
      <c r="C1326" s="95"/>
      <c r="D1326" s="95"/>
      <c r="E1326" s="95"/>
      <c r="F1326" s="506"/>
      <c r="G1326" s="101"/>
      <c r="H1326" s="101"/>
      <c r="I1326" s="101"/>
      <c r="J1326" s="101"/>
      <c r="K1326" s="101"/>
      <c r="L1326" s="101"/>
      <c r="M1326" s="101"/>
      <c r="N1326" s="101"/>
    </row>
    <row r="1327" spans="2:14" x14ac:dyDescent="0.25">
      <c r="B1327" s="95"/>
      <c r="C1327" s="95"/>
      <c r="D1327" s="95"/>
      <c r="E1327" s="95"/>
      <c r="F1327" s="506"/>
      <c r="G1327" s="101"/>
      <c r="H1327" s="101"/>
      <c r="I1327" s="101"/>
      <c r="J1327" s="101"/>
      <c r="K1327" s="101"/>
      <c r="L1327" s="101"/>
      <c r="M1327" s="101"/>
      <c r="N1327" s="101"/>
    </row>
    <row r="1328" spans="2:14" x14ac:dyDescent="0.25">
      <c r="B1328" s="95"/>
      <c r="C1328" s="95"/>
      <c r="D1328" s="95"/>
      <c r="E1328" s="95"/>
      <c r="F1328" s="506"/>
      <c r="G1328" s="101"/>
      <c r="H1328" s="101"/>
      <c r="I1328" s="101"/>
      <c r="J1328" s="101"/>
      <c r="K1328" s="101"/>
      <c r="L1328" s="101"/>
      <c r="M1328" s="101"/>
      <c r="N1328" s="101"/>
    </row>
    <row r="1329" spans="2:14" x14ac:dyDescent="0.25">
      <c r="B1329" s="95"/>
      <c r="C1329" s="95"/>
      <c r="D1329" s="95"/>
      <c r="E1329" s="95"/>
      <c r="F1329" s="506"/>
      <c r="G1329" s="101"/>
      <c r="H1329" s="101"/>
      <c r="I1329" s="101"/>
      <c r="J1329" s="101"/>
      <c r="K1329" s="101"/>
      <c r="L1329" s="101"/>
      <c r="M1329" s="101"/>
      <c r="N1329" s="101"/>
    </row>
    <row r="1330" spans="2:14" x14ac:dyDescent="0.25">
      <c r="B1330" s="95"/>
      <c r="C1330" s="95"/>
      <c r="D1330" s="95"/>
      <c r="E1330" s="95"/>
      <c r="F1330" s="506"/>
      <c r="G1330" s="101"/>
      <c r="H1330" s="101"/>
      <c r="I1330" s="101"/>
      <c r="J1330" s="101"/>
      <c r="K1330" s="101"/>
      <c r="L1330" s="101"/>
      <c r="M1330" s="101"/>
      <c r="N1330" s="101"/>
    </row>
    <row r="1331" spans="2:14" x14ac:dyDescent="0.25">
      <c r="B1331" s="95"/>
      <c r="C1331" s="95"/>
      <c r="D1331" s="95"/>
      <c r="E1331" s="95"/>
      <c r="F1331" s="506"/>
      <c r="G1331" s="101"/>
      <c r="H1331" s="101"/>
      <c r="I1331" s="101"/>
      <c r="J1331" s="101"/>
      <c r="K1331" s="101"/>
      <c r="L1331" s="101"/>
      <c r="M1331" s="101"/>
      <c r="N1331" s="101"/>
    </row>
    <row r="1332" spans="2:14" x14ac:dyDescent="0.25">
      <c r="B1332" s="95"/>
      <c r="C1332" s="95"/>
      <c r="D1332" s="95"/>
      <c r="E1332" s="95"/>
      <c r="F1332" s="506"/>
      <c r="G1332" s="101"/>
      <c r="H1332" s="101"/>
      <c r="I1332" s="101"/>
      <c r="J1332" s="101"/>
      <c r="K1332" s="101"/>
      <c r="L1332" s="101"/>
      <c r="M1332" s="101"/>
      <c r="N1332" s="101"/>
    </row>
    <row r="1333" spans="2:14" x14ac:dyDescent="0.25">
      <c r="B1333" s="95"/>
      <c r="C1333" s="95"/>
      <c r="D1333" s="95"/>
      <c r="E1333" s="95"/>
      <c r="F1333" s="506"/>
      <c r="G1333" s="101"/>
      <c r="H1333" s="101"/>
      <c r="I1333" s="101"/>
      <c r="J1333" s="101"/>
      <c r="K1333" s="101"/>
      <c r="L1333" s="101"/>
      <c r="M1333" s="101"/>
      <c r="N1333" s="101"/>
    </row>
    <row r="1334" spans="2:14" x14ac:dyDescent="0.25">
      <c r="B1334" s="95"/>
      <c r="C1334" s="95"/>
      <c r="D1334" s="95"/>
      <c r="E1334" s="95"/>
      <c r="F1334" s="506"/>
      <c r="G1334" s="101"/>
      <c r="H1334" s="101"/>
      <c r="I1334" s="101"/>
      <c r="J1334" s="101"/>
      <c r="K1334" s="101"/>
      <c r="L1334" s="101"/>
      <c r="M1334" s="101"/>
      <c r="N1334" s="101"/>
    </row>
    <row r="1335" spans="2:14" x14ac:dyDescent="0.25">
      <c r="B1335" s="95"/>
      <c r="C1335" s="95"/>
      <c r="D1335" s="95"/>
      <c r="E1335" s="95"/>
      <c r="F1335" s="506"/>
      <c r="G1335" s="101"/>
      <c r="H1335" s="101"/>
      <c r="I1335" s="101"/>
      <c r="J1335" s="101"/>
      <c r="K1335" s="101"/>
      <c r="L1335" s="101"/>
      <c r="M1335" s="101"/>
      <c r="N1335" s="101"/>
    </row>
    <row r="1336" spans="2:14" x14ac:dyDescent="0.25">
      <c r="B1336" s="95"/>
      <c r="C1336" s="95"/>
      <c r="D1336" s="95"/>
      <c r="E1336" s="95"/>
      <c r="F1336" s="506"/>
      <c r="G1336" s="101"/>
      <c r="H1336" s="101"/>
      <c r="I1336" s="101"/>
      <c r="J1336" s="101"/>
      <c r="K1336" s="101"/>
      <c r="L1336" s="101"/>
      <c r="M1336" s="101"/>
      <c r="N1336" s="101"/>
    </row>
    <row r="1337" spans="2:14" x14ac:dyDescent="0.25">
      <c r="B1337" s="95"/>
      <c r="C1337" s="95"/>
      <c r="D1337" s="95"/>
      <c r="E1337" s="95"/>
      <c r="F1337" s="506"/>
      <c r="G1337" s="101"/>
      <c r="H1337" s="101"/>
      <c r="I1337" s="101"/>
      <c r="J1337" s="101"/>
      <c r="K1337" s="101"/>
      <c r="L1337" s="101"/>
      <c r="M1337" s="101"/>
      <c r="N1337" s="101"/>
    </row>
    <row r="1338" spans="2:14" x14ac:dyDescent="0.25">
      <c r="B1338" s="95"/>
      <c r="C1338" s="95"/>
      <c r="D1338" s="95"/>
      <c r="E1338" s="95"/>
      <c r="F1338" s="506"/>
      <c r="G1338" s="101"/>
      <c r="H1338" s="101"/>
      <c r="I1338" s="101"/>
      <c r="J1338" s="101"/>
      <c r="K1338" s="101"/>
      <c r="L1338" s="101"/>
      <c r="M1338" s="101"/>
      <c r="N1338" s="101"/>
    </row>
    <row r="1339" spans="2:14" x14ac:dyDescent="0.25">
      <c r="B1339" s="95"/>
      <c r="C1339" s="95"/>
      <c r="D1339" s="95"/>
      <c r="E1339" s="95"/>
      <c r="F1339" s="506"/>
      <c r="G1339" s="101"/>
      <c r="H1339" s="101"/>
      <c r="I1339" s="101"/>
      <c r="J1339" s="101"/>
      <c r="K1339" s="101"/>
      <c r="L1339" s="101"/>
      <c r="M1339" s="101"/>
      <c r="N1339" s="101"/>
    </row>
    <row r="1340" spans="2:14" x14ac:dyDescent="0.25">
      <c r="B1340" s="95"/>
      <c r="C1340" s="95"/>
      <c r="D1340" s="95"/>
      <c r="E1340" s="95"/>
      <c r="F1340" s="506"/>
      <c r="G1340" s="101"/>
      <c r="H1340" s="101"/>
      <c r="I1340" s="101"/>
      <c r="J1340" s="101"/>
      <c r="K1340" s="101"/>
      <c r="L1340" s="101"/>
      <c r="M1340" s="101"/>
      <c r="N1340" s="101"/>
    </row>
    <row r="1341" spans="2:14" x14ac:dyDescent="0.25">
      <c r="B1341" s="95"/>
      <c r="C1341" s="95"/>
      <c r="D1341" s="95"/>
      <c r="E1341" s="95"/>
      <c r="F1341" s="506"/>
      <c r="G1341" s="101"/>
      <c r="H1341" s="101"/>
      <c r="I1341" s="101"/>
      <c r="J1341" s="101"/>
      <c r="K1341" s="101"/>
      <c r="L1341" s="101"/>
      <c r="M1341" s="101"/>
      <c r="N1341" s="101"/>
    </row>
    <row r="1342" spans="2:14" x14ac:dyDescent="0.25">
      <c r="B1342" s="95"/>
      <c r="C1342" s="95"/>
      <c r="D1342" s="95"/>
      <c r="E1342" s="95"/>
      <c r="F1342" s="506"/>
      <c r="G1342" s="101"/>
      <c r="H1342" s="101"/>
      <c r="I1342" s="101"/>
      <c r="J1342" s="101"/>
      <c r="K1342" s="101"/>
      <c r="L1342" s="101"/>
      <c r="M1342" s="101"/>
      <c r="N1342" s="101"/>
    </row>
    <row r="1343" spans="2:14" x14ac:dyDescent="0.25">
      <c r="B1343" s="95"/>
      <c r="C1343" s="95"/>
      <c r="D1343" s="95"/>
      <c r="E1343" s="95"/>
      <c r="F1343" s="506"/>
      <c r="G1343" s="101"/>
      <c r="H1343" s="101"/>
      <c r="I1343" s="101"/>
      <c r="J1343" s="101"/>
      <c r="K1343" s="101"/>
      <c r="L1343" s="101"/>
      <c r="M1343" s="101"/>
      <c r="N1343" s="101"/>
    </row>
    <row r="1344" spans="2:14" x14ac:dyDescent="0.25">
      <c r="B1344" s="95"/>
      <c r="C1344" s="95"/>
      <c r="D1344" s="95"/>
      <c r="E1344" s="95"/>
      <c r="F1344" s="506"/>
      <c r="G1344" s="101"/>
      <c r="H1344" s="101"/>
      <c r="I1344" s="101"/>
      <c r="J1344" s="101"/>
      <c r="K1344" s="101"/>
      <c r="L1344" s="101"/>
      <c r="M1344" s="101"/>
      <c r="N1344" s="101"/>
    </row>
    <row r="1345" spans="2:14" x14ac:dyDescent="0.25">
      <c r="B1345" s="95"/>
      <c r="C1345" s="95"/>
      <c r="D1345" s="95"/>
      <c r="E1345" s="95"/>
      <c r="F1345" s="506"/>
      <c r="G1345" s="101"/>
      <c r="H1345" s="101"/>
      <c r="I1345" s="101"/>
      <c r="J1345" s="101"/>
      <c r="K1345" s="101"/>
      <c r="L1345" s="101"/>
      <c r="M1345" s="101"/>
      <c r="N1345" s="101"/>
    </row>
    <row r="1346" spans="2:14" x14ac:dyDescent="0.25">
      <c r="B1346" s="95"/>
      <c r="C1346" s="95"/>
      <c r="D1346" s="95"/>
      <c r="E1346" s="95"/>
      <c r="F1346" s="506"/>
      <c r="G1346" s="101"/>
      <c r="H1346" s="101"/>
      <c r="I1346" s="101"/>
      <c r="J1346" s="101"/>
      <c r="K1346" s="101"/>
      <c r="L1346" s="101"/>
      <c r="M1346" s="101"/>
      <c r="N1346" s="101"/>
    </row>
    <row r="1347" spans="2:14" x14ac:dyDescent="0.25">
      <c r="B1347" s="95"/>
      <c r="C1347" s="95"/>
      <c r="D1347" s="95"/>
      <c r="E1347" s="95"/>
      <c r="F1347" s="506"/>
      <c r="G1347" s="101"/>
      <c r="H1347" s="101"/>
      <c r="I1347" s="101"/>
      <c r="J1347" s="101"/>
      <c r="K1347" s="101"/>
      <c r="L1347" s="101"/>
      <c r="M1347" s="101"/>
      <c r="N1347" s="101"/>
    </row>
    <row r="1348" spans="2:14" x14ac:dyDescent="0.25">
      <c r="B1348" s="95"/>
      <c r="C1348" s="95"/>
      <c r="D1348" s="95"/>
      <c r="E1348" s="95"/>
      <c r="F1348" s="506"/>
      <c r="G1348" s="101"/>
      <c r="H1348" s="101"/>
      <c r="I1348" s="101"/>
      <c r="J1348" s="101"/>
      <c r="K1348" s="101"/>
      <c r="L1348" s="101"/>
      <c r="M1348" s="101"/>
      <c r="N1348" s="101"/>
    </row>
    <row r="1349" spans="2:14" x14ac:dyDescent="0.25">
      <c r="B1349" s="95"/>
      <c r="C1349" s="95"/>
      <c r="D1349" s="95"/>
      <c r="E1349" s="95"/>
      <c r="F1349" s="506"/>
      <c r="G1349" s="101"/>
      <c r="H1349" s="101"/>
      <c r="I1349" s="101"/>
      <c r="J1349" s="101"/>
      <c r="K1349" s="101"/>
      <c r="L1349" s="101"/>
      <c r="M1349" s="101"/>
      <c r="N1349" s="101"/>
    </row>
    <row r="1350" spans="2:14" x14ac:dyDescent="0.25">
      <c r="B1350" s="95"/>
      <c r="C1350" s="95"/>
      <c r="D1350" s="95"/>
      <c r="E1350" s="95"/>
      <c r="F1350" s="506"/>
      <c r="G1350" s="101"/>
      <c r="H1350" s="101"/>
      <c r="I1350" s="101"/>
      <c r="J1350" s="101"/>
      <c r="K1350" s="101"/>
      <c r="L1350" s="101"/>
      <c r="M1350" s="101"/>
      <c r="N1350" s="101"/>
    </row>
    <row r="1351" spans="2:14" x14ac:dyDescent="0.25">
      <c r="B1351" s="95"/>
      <c r="C1351" s="95"/>
      <c r="D1351" s="95"/>
      <c r="E1351" s="95"/>
      <c r="F1351" s="506"/>
      <c r="G1351" s="101"/>
      <c r="H1351" s="101"/>
      <c r="I1351" s="101"/>
      <c r="J1351" s="101"/>
      <c r="K1351" s="101"/>
      <c r="L1351" s="101"/>
      <c r="M1351" s="101"/>
      <c r="N1351" s="101"/>
    </row>
    <row r="1352" spans="2:14" x14ac:dyDescent="0.25">
      <c r="B1352" s="95"/>
      <c r="C1352" s="95"/>
      <c r="D1352" s="95"/>
      <c r="E1352" s="95"/>
      <c r="F1352" s="506"/>
      <c r="G1352" s="101"/>
      <c r="H1352" s="101"/>
      <c r="I1352" s="101"/>
      <c r="J1352" s="101"/>
      <c r="K1352" s="101"/>
      <c r="L1352" s="101"/>
      <c r="M1352" s="101"/>
      <c r="N1352" s="101"/>
    </row>
    <row r="1353" spans="2:14" x14ac:dyDescent="0.25">
      <c r="B1353" s="95"/>
      <c r="C1353" s="95"/>
      <c r="D1353" s="95"/>
      <c r="E1353" s="95"/>
      <c r="F1353" s="506"/>
      <c r="G1353" s="101"/>
      <c r="H1353" s="101"/>
      <c r="I1353" s="101"/>
      <c r="J1353" s="101"/>
      <c r="K1353" s="101"/>
      <c r="L1353" s="101"/>
      <c r="M1353" s="101"/>
      <c r="N1353" s="101"/>
    </row>
    <row r="1354" spans="2:14" x14ac:dyDescent="0.25">
      <c r="B1354" s="95"/>
      <c r="C1354" s="95"/>
      <c r="D1354" s="95"/>
      <c r="E1354" s="95"/>
      <c r="F1354" s="506"/>
      <c r="G1354" s="101"/>
      <c r="H1354" s="101"/>
      <c r="I1354" s="101"/>
      <c r="J1354" s="101"/>
      <c r="K1354" s="101"/>
      <c r="L1354" s="101"/>
      <c r="M1354" s="101"/>
      <c r="N1354" s="101"/>
    </row>
    <row r="1355" spans="2:14" x14ac:dyDescent="0.25">
      <c r="B1355" s="95"/>
      <c r="C1355" s="95"/>
      <c r="D1355" s="95"/>
      <c r="E1355" s="95"/>
      <c r="F1355" s="506"/>
      <c r="G1355" s="101"/>
      <c r="H1355" s="101"/>
      <c r="I1355" s="101"/>
      <c r="J1355" s="101"/>
      <c r="K1355" s="101"/>
      <c r="L1355" s="101"/>
      <c r="M1355" s="101"/>
      <c r="N1355" s="101"/>
    </row>
    <row r="1356" spans="2:14" x14ac:dyDescent="0.25">
      <c r="B1356" s="95"/>
      <c r="C1356" s="95"/>
      <c r="D1356" s="95"/>
      <c r="E1356" s="95"/>
      <c r="F1356" s="506"/>
      <c r="G1356" s="101"/>
      <c r="H1356" s="101"/>
      <c r="I1356" s="101"/>
      <c r="J1356" s="101"/>
      <c r="K1356" s="101"/>
      <c r="L1356" s="101"/>
      <c r="M1356" s="101"/>
      <c r="N1356" s="101"/>
    </row>
    <row r="1357" spans="2:14" x14ac:dyDescent="0.25">
      <c r="B1357" s="95"/>
      <c r="C1357" s="95"/>
      <c r="D1357" s="95"/>
      <c r="E1357" s="95"/>
      <c r="F1357" s="506"/>
      <c r="G1357" s="101"/>
      <c r="H1357" s="101"/>
      <c r="I1357" s="101"/>
      <c r="J1357" s="101"/>
      <c r="K1357" s="101"/>
      <c r="L1357" s="101"/>
      <c r="M1357" s="101"/>
      <c r="N1357" s="101"/>
    </row>
    <row r="1358" spans="2:14" x14ac:dyDescent="0.25">
      <c r="B1358" s="95"/>
      <c r="C1358" s="95"/>
      <c r="D1358" s="95"/>
      <c r="E1358" s="95"/>
      <c r="F1358" s="506"/>
      <c r="G1358" s="101"/>
      <c r="H1358" s="101"/>
      <c r="I1358" s="101"/>
      <c r="J1358" s="101"/>
      <c r="K1358" s="101"/>
      <c r="L1358" s="101"/>
      <c r="M1358" s="101"/>
      <c r="N1358" s="101"/>
    </row>
    <row r="1359" spans="2:14" x14ac:dyDescent="0.25">
      <c r="B1359" s="95"/>
      <c r="C1359" s="95"/>
      <c r="D1359" s="95"/>
      <c r="E1359" s="95"/>
      <c r="F1359" s="506"/>
      <c r="G1359" s="101"/>
      <c r="H1359" s="101"/>
      <c r="I1359" s="101"/>
      <c r="J1359" s="101"/>
      <c r="K1359" s="101"/>
      <c r="L1359" s="101"/>
      <c r="M1359" s="101"/>
      <c r="N1359" s="101"/>
    </row>
    <row r="1360" spans="2:14" x14ac:dyDescent="0.25">
      <c r="B1360" s="95"/>
      <c r="C1360" s="95"/>
      <c r="D1360" s="95"/>
      <c r="E1360" s="95"/>
      <c r="F1360" s="506"/>
      <c r="G1360" s="101"/>
      <c r="H1360" s="101"/>
      <c r="I1360" s="101"/>
      <c r="J1360" s="101"/>
      <c r="K1360" s="101"/>
      <c r="L1360" s="101"/>
      <c r="M1360" s="101"/>
      <c r="N1360" s="101"/>
    </row>
    <row r="1361" spans="2:14" x14ac:dyDescent="0.25">
      <c r="B1361" s="95"/>
      <c r="C1361" s="95"/>
      <c r="D1361" s="95"/>
      <c r="E1361" s="95"/>
      <c r="F1361" s="506"/>
      <c r="G1361" s="101"/>
      <c r="H1361" s="101"/>
      <c r="I1361" s="101"/>
      <c r="J1361" s="101"/>
      <c r="K1361" s="101"/>
      <c r="L1361" s="101"/>
      <c r="M1361" s="101"/>
      <c r="N1361" s="101"/>
    </row>
    <row r="1362" spans="2:14" x14ac:dyDescent="0.25">
      <c r="B1362" s="95"/>
      <c r="C1362" s="95"/>
      <c r="D1362" s="95"/>
      <c r="E1362" s="95"/>
      <c r="F1362" s="506"/>
      <c r="G1362" s="101"/>
      <c r="H1362" s="101"/>
      <c r="I1362" s="101"/>
      <c r="J1362" s="101"/>
      <c r="K1362" s="101"/>
      <c r="L1362" s="101"/>
      <c r="M1362" s="101"/>
      <c r="N1362" s="101"/>
    </row>
    <row r="1363" spans="2:14" x14ac:dyDescent="0.25">
      <c r="B1363" s="95"/>
      <c r="C1363" s="95"/>
      <c r="D1363" s="95"/>
      <c r="E1363" s="95"/>
      <c r="F1363" s="506"/>
      <c r="G1363" s="101"/>
      <c r="H1363" s="101"/>
      <c r="I1363" s="101"/>
      <c r="J1363" s="101"/>
      <c r="K1363" s="101"/>
      <c r="L1363" s="101"/>
      <c r="M1363" s="101"/>
      <c r="N1363" s="101"/>
    </row>
    <row r="1364" spans="2:14" x14ac:dyDescent="0.25">
      <c r="B1364" s="95"/>
      <c r="C1364" s="95"/>
      <c r="D1364" s="95"/>
      <c r="E1364" s="95"/>
      <c r="F1364" s="506"/>
      <c r="G1364" s="101"/>
      <c r="H1364" s="101"/>
      <c r="I1364" s="101"/>
      <c r="J1364" s="101"/>
      <c r="K1364" s="101"/>
      <c r="L1364" s="101"/>
      <c r="M1364" s="101"/>
      <c r="N1364" s="101"/>
    </row>
    <row r="1365" spans="2:14" x14ac:dyDescent="0.25">
      <c r="B1365" s="95"/>
      <c r="C1365" s="95"/>
      <c r="D1365" s="95"/>
      <c r="E1365" s="95"/>
      <c r="F1365" s="506"/>
      <c r="G1365" s="101"/>
      <c r="H1365" s="101"/>
      <c r="I1365" s="101"/>
      <c r="J1365" s="101"/>
      <c r="K1365" s="101"/>
      <c r="L1365" s="101"/>
      <c r="M1365" s="101"/>
      <c r="N1365" s="101"/>
    </row>
    <row r="1366" spans="2:14" x14ac:dyDescent="0.25">
      <c r="B1366" s="95"/>
      <c r="C1366" s="95"/>
      <c r="D1366" s="95"/>
      <c r="E1366" s="95"/>
      <c r="F1366" s="506"/>
      <c r="G1366" s="101"/>
      <c r="H1366" s="101"/>
      <c r="I1366" s="101"/>
      <c r="J1366" s="101"/>
      <c r="K1366" s="101"/>
      <c r="L1366" s="101"/>
      <c r="M1366" s="101"/>
      <c r="N1366" s="101"/>
    </row>
    <row r="1367" spans="2:14" x14ac:dyDescent="0.25">
      <c r="B1367" s="95"/>
      <c r="C1367" s="95"/>
      <c r="D1367" s="95"/>
      <c r="E1367" s="95"/>
      <c r="F1367" s="506"/>
      <c r="G1367" s="101"/>
      <c r="H1367" s="101"/>
      <c r="I1367" s="101"/>
      <c r="J1367" s="101"/>
      <c r="K1367" s="101"/>
      <c r="L1367" s="101"/>
      <c r="M1367" s="101"/>
      <c r="N1367" s="101"/>
    </row>
    <row r="1368" spans="2:14" x14ac:dyDescent="0.25">
      <c r="B1368" s="95"/>
      <c r="C1368" s="95"/>
      <c r="D1368" s="95"/>
      <c r="E1368" s="95"/>
      <c r="F1368" s="506"/>
      <c r="G1368" s="101"/>
      <c r="H1368" s="101"/>
      <c r="I1368" s="101"/>
      <c r="J1368" s="101"/>
      <c r="K1368" s="101"/>
      <c r="L1368" s="101"/>
      <c r="M1368" s="101"/>
      <c r="N1368" s="101"/>
    </row>
    <row r="1369" spans="2:14" x14ac:dyDescent="0.25">
      <c r="B1369" s="95"/>
      <c r="C1369" s="95"/>
      <c r="D1369" s="95"/>
      <c r="E1369" s="95"/>
      <c r="F1369" s="506"/>
      <c r="G1369" s="101"/>
      <c r="H1369" s="101"/>
      <c r="I1369" s="101"/>
      <c r="J1369" s="101"/>
      <c r="K1369" s="101"/>
      <c r="L1369" s="101"/>
      <c r="M1369" s="101"/>
      <c r="N1369" s="101"/>
    </row>
    <row r="1370" spans="2:14" x14ac:dyDescent="0.25">
      <c r="B1370" s="95"/>
      <c r="C1370" s="95"/>
      <c r="D1370" s="95"/>
      <c r="E1370" s="95"/>
      <c r="F1370" s="506"/>
      <c r="G1370" s="101"/>
      <c r="H1370" s="101"/>
      <c r="I1370" s="101"/>
      <c r="J1370" s="101"/>
      <c r="K1370" s="101"/>
      <c r="L1370" s="101"/>
      <c r="M1370" s="101"/>
      <c r="N1370" s="101"/>
    </row>
    <row r="1371" spans="2:14" x14ac:dyDescent="0.25">
      <c r="B1371" s="95"/>
      <c r="C1371" s="95"/>
      <c r="D1371" s="95"/>
      <c r="E1371" s="95"/>
      <c r="F1371" s="506"/>
      <c r="G1371" s="101"/>
      <c r="H1371" s="101"/>
      <c r="I1371" s="101"/>
      <c r="J1371" s="101"/>
      <c r="K1371" s="101"/>
      <c r="L1371" s="101"/>
      <c r="M1371" s="101"/>
      <c r="N1371" s="101"/>
    </row>
    <row r="1372" spans="2:14" x14ac:dyDescent="0.25">
      <c r="B1372" s="95"/>
      <c r="C1372" s="95"/>
      <c r="D1372" s="95"/>
      <c r="E1372" s="95"/>
      <c r="F1372" s="506"/>
      <c r="G1372" s="101"/>
      <c r="H1372" s="101"/>
      <c r="I1372" s="101"/>
      <c r="J1372" s="101"/>
      <c r="K1372" s="101"/>
      <c r="L1372" s="101"/>
      <c r="M1372" s="101"/>
      <c r="N1372" s="101"/>
    </row>
    <row r="1373" spans="2:14" x14ac:dyDescent="0.25">
      <c r="B1373" s="95"/>
      <c r="C1373" s="95"/>
      <c r="D1373" s="95"/>
      <c r="E1373" s="95"/>
      <c r="F1373" s="506"/>
      <c r="G1373" s="101"/>
      <c r="H1373" s="101"/>
      <c r="I1373" s="101"/>
      <c r="J1373" s="101"/>
      <c r="K1373" s="101"/>
      <c r="L1373" s="101"/>
      <c r="M1373" s="101"/>
      <c r="N1373" s="101"/>
    </row>
    <row r="1374" spans="2:14" x14ac:dyDescent="0.25">
      <c r="B1374" s="95"/>
      <c r="C1374" s="95"/>
      <c r="D1374" s="95"/>
      <c r="E1374" s="95"/>
      <c r="F1374" s="506"/>
      <c r="G1374" s="101"/>
      <c r="H1374" s="101"/>
      <c r="I1374" s="101"/>
      <c r="J1374" s="101"/>
      <c r="K1374" s="101"/>
      <c r="L1374" s="101"/>
      <c r="M1374" s="101"/>
      <c r="N1374" s="101"/>
    </row>
    <row r="1375" spans="2:14" x14ac:dyDescent="0.25">
      <c r="B1375" s="95"/>
      <c r="C1375" s="95"/>
      <c r="D1375" s="95"/>
      <c r="E1375" s="95"/>
      <c r="F1375" s="506"/>
      <c r="G1375" s="101"/>
      <c r="H1375" s="101"/>
      <c r="I1375" s="101"/>
      <c r="J1375" s="101"/>
      <c r="K1375" s="101"/>
      <c r="L1375" s="101"/>
      <c r="M1375" s="101"/>
      <c r="N1375" s="101"/>
    </row>
    <row r="1376" spans="2:14" x14ac:dyDescent="0.25">
      <c r="B1376" s="95"/>
      <c r="C1376" s="95"/>
      <c r="D1376" s="95"/>
      <c r="E1376" s="95"/>
      <c r="F1376" s="506"/>
      <c r="G1376" s="101"/>
      <c r="H1376" s="101"/>
      <c r="I1376" s="101"/>
      <c r="J1376" s="101"/>
      <c r="K1376" s="101"/>
      <c r="L1376" s="101"/>
      <c r="M1376" s="101"/>
      <c r="N1376" s="101"/>
    </row>
    <row r="1377" spans="2:14" x14ac:dyDescent="0.25">
      <c r="B1377" s="95"/>
      <c r="C1377" s="95"/>
      <c r="D1377" s="95"/>
      <c r="E1377" s="95"/>
      <c r="F1377" s="506"/>
      <c r="G1377" s="101"/>
      <c r="H1377" s="101"/>
      <c r="I1377" s="101"/>
      <c r="J1377" s="101"/>
      <c r="K1377" s="101"/>
      <c r="L1377" s="101"/>
      <c r="M1377" s="101"/>
      <c r="N1377" s="101"/>
    </row>
    <row r="1378" spans="2:14" x14ac:dyDescent="0.25">
      <c r="B1378" s="95"/>
      <c r="C1378" s="95"/>
      <c r="D1378" s="95"/>
      <c r="E1378" s="95"/>
      <c r="F1378" s="506"/>
      <c r="G1378" s="101"/>
      <c r="H1378" s="101"/>
      <c r="I1378" s="101"/>
      <c r="J1378" s="101"/>
      <c r="K1378" s="101"/>
      <c r="L1378" s="101"/>
      <c r="M1378" s="101"/>
      <c r="N1378" s="101"/>
    </row>
    <row r="1379" spans="2:14" x14ac:dyDescent="0.25">
      <c r="B1379" s="95"/>
      <c r="C1379" s="95"/>
      <c r="D1379" s="95"/>
      <c r="E1379" s="95"/>
      <c r="F1379" s="506"/>
      <c r="G1379" s="101"/>
      <c r="H1379" s="101"/>
      <c r="I1379" s="101"/>
      <c r="J1379" s="101"/>
      <c r="K1379" s="101"/>
      <c r="L1379" s="101"/>
      <c r="M1379" s="101"/>
      <c r="N1379" s="101"/>
    </row>
    <row r="1380" spans="2:14" x14ac:dyDescent="0.25">
      <c r="B1380" s="95"/>
      <c r="C1380" s="95"/>
      <c r="D1380" s="95"/>
      <c r="E1380" s="95"/>
      <c r="F1380" s="506"/>
      <c r="G1380" s="101"/>
      <c r="H1380" s="101"/>
      <c r="I1380" s="101"/>
      <c r="J1380" s="101"/>
      <c r="K1380" s="101"/>
      <c r="L1380" s="101"/>
      <c r="M1380" s="101"/>
      <c r="N1380" s="101"/>
    </row>
    <row r="1381" spans="2:14" x14ac:dyDescent="0.25">
      <c r="B1381" s="95"/>
      <c r="C1381" s="95"/>
      <c r="D1381" s="95"/>
      <c r="E1381" s="95"/>
      <c r="F1381" s="506"/>
      <c r="G1381" s="101"/>
      <c r="H1381" s="101"/>
      <c r="I1381" s="101"/>
      <c r="J1381" s="101"/>
      <c r="K1381" s="101"/>
      <c r="L1381" s="101"/>
      <c r="M1381" s="101"/>
      <c r="N1381" s="101"/>
    </row>
    <row r="1382" spans="2:14" x14ac:dyDescent="0.25">
      <c r="B1382" s="95"/>
      <c r="C1382" s="95"/>
      <c r="D1382" s="95"/>
      <c r="E1382" s="95"/>
      <c r="F1382" s="506"/>
      <c r="G1382" s="101"/>
      <c r="H1382" s="101"/>
      <c r="I1382" s="101"/>
      <c r="J1382" s="101"/>
      <c r="K1382" s="101"/>
      <c r="L1382" s="101"/>
      <c r="M1382" s="101"/>
      <c r="N1382" s="101"/>
    </row>
    <row r="1383" spans="2:14" x14ac:dyDescent="0.25">
      <c r="B1383" s="95"/>
      <c r="C1383" s="95"/>
      <c r="D1383" s="95"/>
      <c r="E1383" s="95"/>
      <c r="F1383" s="506"/>
      <c r="G1383" s="101"/>
      <c r="H1383" s="101"/>
      <c r="I1383" s="101"/>
      <c r="J1383" s="101"/>
      <c r="K1383" s="101"/>
      <c r="L1383" s="101"/>
      <c r="M1383" s="101"/>
      <c r="N1383" s="101"/>
    </row>
    <row r="1384" spans="2:14" x14ac:dyDescent="0.25">
      <c r="B1384" s="95"/>
      <c r="C1384" s="95"/>
      <c r="D1384" s="95"/>
      <c r="E1384" s="95"/>
      <c r="F1384" s="506"/>
      <c r="G1384" s="101"/>
      <c r="H1384" s="101"/>
      <c r="I1384" s="101"/>
      <c r="J1384" s="101"/>
      <c r="K1384" s="101"/>
      <c r="L1384" s="101"/>
      <c r="M1384" s="101"/>
      <c r="N1384" s="101"/>
    </row>
    <row r="1385" spans="2:14" x14ac:dyDescent="0.25">
      <c r="B1385" s="95"/>
      <c r="C1385" s="95"/>
      <c r="D1385" s="95"/>
      <c r="E1385" s="95"/>
      <c r="F1385" s="506"/>
      <c r="G1385" s="101"/>
      <c r="H1385" s="101"/>
      <c r="I1385" s="101"/>
      <c r="J1385" s="101"/>
      <c r="K1385" s="101"/>
      <c r="L1385" s="101"/>
      <c r="M1385" s="101"/>
      <c r="N1385" s="101"/>
    </row>
    <row r="1386" spans="2:14" x14ac:dyDescent="0.25">
      <c r="B1386" s="95"/>
      <c r="C1386" s="95"/>
      <c r="D1386" s="95"/>
      <c r="E1386" s="95"/>
      <c r="F1386" s="506"/>
      <c r="G1386" s="101"/>
      <c r="H1386" s="101"/>
      <c r="I1386" s="101"/>
      <c r="J1386" s="101"/>
      <c r="K1386" s="101"/>
      <c r="L1386" s="101"/>
      <c r="M1386" s="101"/>
      <c r="N1386" s="101"/>
    </row>
    <row r="1387" spans="2:14" x14ac:dyDescent="0.25">
      <c r="B1387" s="95"/>
      <c r="C1387" s="95"/>
      <c r="D1387" s="95"/>
      <c r="E1387" s="95"/>
      <c r="F1387" s="506"/>
      <c r="G1387" s="101"/>
      <c r="H1387" s="101"/>
      <c r="I1387" s="101"/>
      <c r="J1387" s="101"/>
      <c r="K1387" s="101"/>
      <c r="L1387" s="101"/>
      <c r="M1387" s="101"/>
      <c r="N1387" s="101"/>
    </row>
    <row r="1388" spans="2:14" x14ac:dyDescent="0.25">
      <c r="B1388" s="95"/>
      <c r="C1388" s="95"/>
      <c r="D1388" s="95"/>
      <c r="E1388" s="95"/>
      <c r="F1388" s="506"/>
      <c r="G1388" s="101"/>
      <c r="H1388" s="101"/>
      <c r="I1388" s="101"/>
      <c r="J1388" s="101"/>
      <c r="K1388" s="101"/>
      <c r="L1388" s="101"/>
      <c r="M1388" s="101"/>
      <c r="N1388" s="101"/>
    </row>
    <row r="1389" spans="2:14" x14ac:dyDescent="0.25">
      <c r="B1389" s="95"/>
      <c r="C1389" s="95"/>
      <c r="D1389" s="95"/>
      <c r="E1389" s="95"/>
      <c r="F1389" s="506"/>
      <c r="G1389" s="101"/>
      <c r="H1389" s="101"/>
      <c r="I1389" s="101"/>
      <c r="J1389" s="101"/>
      <c r="K1389" s="101"/>
      <c r="L1389" s="101"/>
      <c r="M1389" s="101"/>
      <c r="N1389" s="101"/>
    </row>
    <row r="1390" spans="2:14" x14ac:dyDescent="0.25">
      <c r="B1390" s="95"/>
      <c r="C1390" s="95"/>
      <c r="D1390" s="95"/>
      <c r="E1390" s="95"/>
      <c r="F1390" s="506"/>
      <c r="G1390" s="101"/>
      <c r="H1390" s="101"/>
      <c r="I1390" s="101"/>
      <c r="J1390" s="101"/>
      <c r="K1390" s="101"/>
      <c r="L1390" s="101"/>
      <c r="M1390" s="101"/>
      <c r="N1390" s="101"/>
    </row>
    <row r="1391" spans="2:14" x14ac:dyDescent="0.25">
      <c r="B1391" s="95"/>
      <c r="C1391" s="95"/>
      <c r="D1391" s="95"/>
      <c r="E1391" s="95"/>
      <c r="F1391" s="506"/>
      <c r="G1391" s="101"/>
      <c r="H1391" s="101"/>
      <c r="I1391" s="101"/>
      <c r="J1391" s="101"/>
      <c r="K1391" s="101"/>
      <c r="L1391" s="101"/>
      <c r="M1391" s="101"/>
      <c r="N1391" s="101"/>
    </row>
    <row r="1392" spans="2:14" x14ac:dyDescent="0.25">
      <c r="B1392" s="95"/>
      <c r="C1392" s="95"/>
      <c r="D1392" s="95"/>
      <c r="E1392" s="95"/>
      <c r="F1392" s="506"/>
      <c r="G1392" s="101"/>
      <c r="H1392" s="101"/>
      <c r="I1392" s="101"/>
      <c r="J1392" s="101"/>
      <c r="K1392" s="101"/>
      <c r="L1392" s="101"/>
      <c r="M1392" s="101"/>
      <c r="N1392" s="101"/>
    </row>
    <row r="1393" spans="2:14" x14ac:dyDescent="0.25">
      <c r="B1393" s="95"/>
      <c r="C1393" s="95"/>
      <c r="D1393" s="95"/>
      <c r="E1393" s="95"/>
      <c r="F1393" s="506"/>
      <c r="G1393" s="101"/>
      <c r="H1393" s="101"/>
      <c r="I1393" s="101"/>
      <c r="J1393" s="101"/>
      <c r="K1393" s="101"/>
      <c r="L1393" s="101"/>
      <c r="M1393" s="101"/>
      <c r="N1393" s="101"/>
    </row>
    <row r="1394" spans="2:14" x14ac:dyDescent="0.25">
      <c r="B1394" s="95"/>
      <c r="C1394" s="95"/>
      <c r="D1394" s="95"/>
      <c r="E1394" s="95"/>
      <c r="F1394" s="506"/>
      <c r="G1394" s="101"/>
      <c r="H1394" s="101"/>
      <c r="I1394" s="101"/>
      <c r="J1394" s="101"/>
      <c r="K1394" s="101"/>
      <c r="L1394" s="101"/>
      <c r="M1394" s="101"/>
      <c r="N1394" s="101"/>
    </row>
    <row r="1395" spans="2:14" x14ac:dyDescent="0.25">
      <c r="B1395" s="95"/>
      <c r="C1395" s="95"/>
      <c r="D1395" s="95"/>
      <c r="E1395" s="95"/>
      <c r="F1395" s="506"/>
      <c r="G1395" s="101"/>
      <c r="H1395" s="101"/>
      <c r="I1395" s="101"/>
      <c r="J1395" s="101"/>
      <c r="K1395" s="101"/>
      <c r="L1395" s="101"/>
      <c r="M1395" s="101"/>
      <c r="N1395" s="101"/>
    </row>
    <row r="1396" spans="2:14" x14ac:dyDescent="0.25">
      <c r="B1396" s="95"/>
      <c r="C1396" s="95"/>
      <c r="D1396" s="95"/>
      <c r="E1396" s="95"/>
      <c r="F1396" s="506"/>
      <c r="G1396" s="101"/>
      <c r="H1396" s="101"/>
      <c r="I1396" s="101"/>
      <c r="J1396" s="101"/>
      <c r="K1396" s="101"/>
      <c r="L1396" s="101"/>
      <c r="M1396" s="101"/>
      <c r="N1396" s="101"/>
    </row>
    <row r="1397" spans="2:14" x14ac:dyDescent="0.25">
      <c r="B1397" s="95"/>
      <c r="C1397" s="95"/>
      <c r="D1397" s="95"/>
      <c r="E1397" s="95"/>
      <c r="F1397" s="506"/>
      <c r="G1397" s="101"/>
      <c r="H1397" s="101"/>
      <c r="I1397" s="101"/>
      <c r="J1397" s="101"/>
      <c r="K1397" s="101"/>
      <c r="L1397" s="101"/>
      <c r="M1397" s="101"/>
      <c r="N1397" s="101"/>
    </row>
    <row r="1398" spans="2:14" x14ac:dyDescent="0.25">
      <c r="B1398" s="95"/>
      <c r="C1398" s="95"/>
      <c r="D1398" s="95"/>
      <c r="E1398" s="95"/>
      <c r="F1398" s="506"/>
      <c r="G1398" s="101"/>
      <c r="H1398" s="101"/>
      <c r="I1398" s="101"/>
      <c r="J1398" s="101"/>
      <c r="K1398" s="101"/>
      <c r="L1398" s="101"/>
      <c r="M1398" s="101"/>
      <c r="N1398" s="101"/>
    </row>
    <row r="1399" spans="2:14" x14ac:dyDescent="0.25">
      <c r="B1399" s="95"/>
      <c r="C1399" s="95"/>
      <c r="D1399" s="95"/>
      <c r="E1399" s="95"/>
      <c r="F1399" s="506"/>
      <c r="G1399" s="101"/>
      <c r="H1399" s="101"/>
      <c r="I1399" s="101"/>
      <c r="J1399" s="101"/>
      <c r="K1399" s="101"/>
      <c r="L1399" s="101"/>
      <c r="M1399" s="101"/>
      <c r="N1399" s="101"/>
    </row>
    <row r="1400" spans="2:14" x14ac:dyDescent="0.25">
      <c r="B1400" s="95"/>
      <c r="C1400" s="95"/>
      <c r="D1400" s="95"/>
      <c r="E1400" s="95"/>
      <c r="F1400" s="506"/>
      <c r="G1400" s="101"/>
      <c r="H1400" s="101"/>
      <c r="I1400" s="101"/>
      <c r="J1400" s="101"/>
      <c r="K1400" s="101"/>
      <c r="L1400" s="101"/>
      <c r="M1400" s="101"/>
      <c r="N1400" s="101"/>
    </row>
    <row r="1401" spans="2:14" x14ac:dyDescent="0.25">
      <c r="B1401" s="95"/>
      <c r="C1401" s="95"/>
      <c r="D1401" s="95"/>
      <c r="E1401" s="95"/>
      <c r="F1401" s="506"/>
      <c r="G1401" s="101"/>
      <c r="H1401" s="101"/>
      <c r="I1401" s="101"/>
      <c r="J1401" s="101"/>
      <c r="K1401" s="101"/>
      <c r="L1401" s="101"/>
      <c r="M1401" s="101"/>
      <c r="N1401" s="101"/>
    </row>
    <row r="1402" spans="2:14" x14ac:dyDescent="0.25">
      <c r="B1402" s="95"/>
      <c r="C1402" s="95"/>
      <c r="D1402" s="95"/>
      <c r="E1402" s="95"/>
      <c r="F1402" s="506"/>
      <c r="G1402" s="101"/>
      <c r="H1402" s="101"/>
      <c r="I1402" s="101"/>
      <c r="J1402" s="101"/>
      <c r="K1402" s="101"/>
      <c r="L1402" s="101"/>
      <c r="M1402" s="101"/>
      <c r="N1402" s="101"/>
    </row>
    <row r="1403" spans="2:14" x14ac:dyDescent="0.25">
      <c r="B1403" s="95"/>
      <c r="C1403" s="95"/>
      <c r="D1403" s="95"/>
      <c r="E1403" s="95"/>
      <c r="F1403" s="506"/>
      <c r="G1403" s="101"/>
      <c r="H1403" s="101"/>
      <c r="I1403" s="101"/>
      <c r="J1403" s="101"/>
      <c r="K1403" s="101"/>
      <c r="L1403" s="101"/>
      <c r="M1403" s="101"/>
      <c r="N1403" s="101"/>
    </row>
    <row r="1404" spans="2:14" x14ac:dyDescent="0.25">
      <c r="B1404" s="95"/>
      <c r="C1404" s="95"/>
      <c r="D1404" s="95"/>
      <c r="E1404" s="95"/>
      <c r="F1404" s="506"/>
      <c r="G1404" s="101"/>
      <c r="H1404" s="101"/>
      <c r="I1404" s="101"/>
      <c r="J1404" s="101"/>
      <c r="K1404" s="101"/>
      <c r="L1404" s="101"/>
      <c r="M1404" s="101"/>
      <c r="N1404" s="101"/>
    </row>
    <row r="1405" spans="2:14" x14ac:dyDescent="0.25">
      <c r="B1405" s="95"/>
      <c r="C1405" s="95"/>
      <c r="D1405" s="95"/>
      <c r="E1405" s="95"/>
      <c r="F1405" s="506"/>
      <c r="G1405" s="101"/>
      <c r="H1405" s="101"/>
      <c r="I1405" s="101"/>
      <c r="J1405" s="101"/>
      <c r="K1405" s="101"/>
      <c r="L1405" s="101"/>
      <c r="M1405" s="101"/>
      <c r="N1405" s="101"/>
    </row>
    <row r="1406" spans="2:14" x14ac:dyDescent="0.25">
      <c r="B1406" s="95"/>
      <c r="C1406" s="95"/>
      <c r="D1406" s="95"/>
      <c r="E1406" s="95"/>
      <c r="F1406" s="506"/>
      <c r="G1406" s="101"/>
      <c r="H1406" s="101"/>
      <c r="I1406" s="101"/>
      <c r="J1406" s="101"/>
      <c r="K1406" s="101"/>
      <c r="L1406" s="101"/>
      <c r="M1406" s="101"/>
      <c r="N1406" s="101"/>
    </row>
    <row r="1407" spans="2:14" x14ac:dyDescent="0.25">
      <c r="B1407" s="95"/>
      <c r="C1407" s="95"/>
      <c r="D1407" s="95"/>
      <c r="E1407" s="95"/>
      <c r="F1407" s="506"/>
      <c r="G1407" s="101"/>
      <c r="H1407" s="101"/>
      <c r="I1407" s="101"/>
      <c r="J1407" s="101"/>
      <c r="K1407" s="101"/>
      <c r="L1407" s="101"/>
      <c r="M1407" s="101"/>
      <c r="N1407" s="101"/>
    </row>
    <row r="1408" spans="2:14" x14ac:dyDescent="0.25">
      <c r="B1408" s="95"/>
      <c r="C1408" s="95"/>
      <c r="D1408" s="95"/>
      <c r="E1408" s="95"/>
      <c r="F1408" s="506"/>
      <c r="G1408" s="101"/>
      <c r="H1408" s="101"/>
      <c r="I1408" s="101"/>
      <c r="J1408" s="101"/>
      <c r="K1408" s="101"/>
      <c r="L1408" s="101"/>
      <c r="M1408" s="101"/>
      <c r="N1408" s="101"/>
    </row>
    <row r="1409" spans="2:14" x14ac:dyDescent="0.25">
      <c r="B1409" s="95"/>
      <c r="C1409" s="95"/>
      <c r="D1409" s="95"/>
      <c r="E1409" s="95"/>
      <c r="F1409" s="506"/>
      <c r="G1409" s="101"/>
      <c r="H1409" s="101"/>
      <c r="I1409" s="101"/>
      <c r="J1409" s="101"/>
      <c r="K1409" s="101"/>
      <c r="L1409" s="101"/>
      <c r="M1409" s="101"/>
      <c r="N1409" s="101"/>
    </row>
    <row r="1410" spans="2:14" x14ac:dyDescent="0.25">
      <c r="B1410" s="95"/>
      <c r="C1410" s="95"/>
      <c r="D1410" s="95"/>
      <c r="E1410" s="95"/>
      <c r="F1410" s="506"/>
      <c r="G1410" s="101"/>
      <c r="H1410" s="101"/>
      <c r="I1410" s="101"/>
      <c r="J1410" s="101"/>
      <c r="K1410" s="101"/>
      <c r="L1410" s="101"/>
      <c r="M1410" s="101"/>
      <c r="N1410" s="101"/>
    </row>
    <row r="1411" spans="2:14" x14ac:dyDescent="0.25">
      <c r="B1411" s="95"/>
      <c r="C1411" s="95"/>
      <c r="D1411" s="95"/>
      <c r="E1411" s="95"/>
      <c r="F1411" s="506"/>
      <c r="G1411" s="101"/>
      <c r="H1411" s="101"/>
      <c r="I1411" s="101"/>
      <c r="J1411" s="101"/>
      <c r="K1411" s="101"/>
      <c r="L1411" s="101"/>
      <c r="M1411" s="101"/>
      <c r="N1411" s="101"/>
    </row>
    <row r="1412" spans="2:14" x14ac:dyDescent="0.25">
      <c r="B1412" s="95"/>
      <c r="C1412" s="95"/>
      <c r="D1412" s="95"/>
      <c r="E1412" s="95"/>
      <c r="F1412" s="506"/>
      <c r="G1412" s="101"/>
      <c r="H1412" s="101"/>
      <c r="I1412" s="101"/>
      <c r="J1412" s="101"/>
      <c r="K1412" s="101"/>
      <c r="L1412" s="101"/>
      <c r="M1412" s="101"/>
      <c r="N1412" s="101"/>
    </row>
    <row r="1413" spans="2:14" x14ac:dyDescent="0.25">
      <c r="B1413" s="95"/>
      <c r="C1413" s="95"/>
      <c r="D1413" s="95"/>
      <c r="E1413" s="95"/>
      <c r="F1413" s="506"/>
      <c r="G1413" s="101"/>
      <c r="H1413" s="101"/>
      <c r="I1413" s="101"/>
      <c r="J1413" s="101"/>
      <c r="K1413" s="101"/>
      <c r="L1413" s="101"/>
      <c r="M1413" s="101"/>
      <c r="N1413" s="101"/>
    </row>
    <row r="1414" spans="2:14" x14ac:dyDescent="0.25">
      <c r="B1414" s="95"/>
      <c r="C1414" s="95"/>
      <c r="D1414" s="95"/>
      <c r="E1414" s="95"/>
      <c r="F1414" s="506"/>
      <c r="G1414" s="101"/>
      <c r="H1414" s="101"/>
      <c r="I1414" s="101"/>
      <c r="J1414" s="101"/>
      <c r="K1414" s="101"/>
      <c r="L1414" s="101"/>
      <c r="M1414" s="101"/>
      <c r="N1414" s="101"/>
    </row>
    <row r="1415" spans="2:14" x14ac:dyDescent="0.25">
      <c r="B1415" s="95"/>
      <c r="C1415" s="95"/>
      <c r="D1415" s="95"/>
      <c r="E1415" s="95"/>
      <c r="F1415" s="506"/>
      <c r="G1415" s="101"/>
      <c r="H1415" s="101"/>
      <c r="I1415" s="101"/>
      <c r="J1415" s="101"/>
      <c r="K1415" s="101"/>
      <c r="L1415" s="101"/>
      <c r="M1415" s="101"/>
      <c r="N1415" s="101"/>
    </row>
    <row r="1416" spans="2:14" x14ac:dyDescent="0.25">
      <c r="B1416" s="95"/>
      <c r="C1416" s="95"/>
      <c r="D1416" s="95"/>
      <c r="E1416" s="95"/>
      <c r="F1416" s="506"/>
      <c r="G1416" s="101"/>
      <c r="H1416" s="101"/>
      <c r="I1416" s="101"/>
      <c r="J1416" s="101"/>
      <c r="K1416" s="101"/>
      <c r="L1416" s="101"/>
      <c r="M1416" s="101"/>
      <c r="N1416" s="101"/>
    </row>
    <row r="1417" spans="2:14" x14ac:dyDescent="0.25">
      <c r="B1417" s="95"/>
      <c r="C1417" s="95"/>
      <c r="D1417" s="95"/>
      <c r="E1417" s="95"/>
      <c r="F1417" s="506"/>
      <c r="G1417" s="101"/>
      <c r="H1417" s="101"/>
      <c r="I1417" s="101"/>
      <c r="J1417" s="101"/>
      <c r="K1417" s="101"/>
      <c r="L1417" s="101"/>
      <c r="M1417" s="101"/>
      <c r="N1417" s="101"/>
    </row>
    <row r="1418" spans="2:14" x14ac:dyDescent="0.25">
      <c r="B1418" s="95"/>
      <c r="C1418" s="95"/>
      <c r="D1418" s="95"/>
      <c r="E1418" s="95"/>
      <c r="F1418" s="506"/>
      <c r="G1418" s="101"/>
      <c r="H1418" s="101"/>
      <c r="I1418" s="101"/>
      <c r="J1418" s="101"/>
      <c r="K1418" s="101"/>
      <c r="L1418" s="101"/>
      <c r="M1418" s="101"/>
      <c r="N1418" s="101"/>
    </row>
    <row r="1419" spans="2:14" x14ac:dyDescent="0.25">
      <c r="B1419" s="95"/>
      <c r="C1419" s="95"/>
      <c r="D1419" s="95"/>
      <c r="E1419" s="95"/>
      <c r="F1419" s="506"/>
      <c r="G1419" s="101"/>
      <c r="H1419" s="101"/>
      <c r="I1419" s="101"/>
      <c r="J1419" s="101"/>
      <c r="K1419" s="101"/>
      <c r="L1419" s="101"/>
      <c r="M1419" s="101"/>
      <c r="N1419" s="101"/>
    </row>
    <row r="1420" spans="2:14" x14ac:dyDescent="0.25">
      <c r="B1420" s="95"/>
      <c r="C1420" s="95"/>
      <c r="D1420" s="95"/>
      <c r="E1420" s="95"/>
      <c r="F1420" s="506"/>
      <c r="G1420" s="101"/>
      <c r="H1420" s="101"/>
      <c r="I1420" s="101"/>
      <c r="J1420" s="101"/>
      <c r="K1420" s="101"/>
      <c r="L1420" s="101"/>
      <c r="M1420" s="101"/>
      <c r="N1420" s="101"/>
    </row>
    <row r="1421" spans="2:14" x14ac:dyDescent="0.25">
      <c r="B1421" s="95"/>
      <c r="C1421" s="95"/>
      <c r="D1421" s="95"/>
      <c r="E1421" s="95"/>
      <c r="F1421" s="506"/>
      <c r="G1421" s="101"/>
      <c r="H1421" s="101"/>
      <c r="I1421" s="101"/>
      <c r="J1421" s="101"/>
      <c r="K1421" s="101"/>
      <c r="L1421" s="101"/>
      <c r="M1421" s="101"/>
      <c r="N1421" s="101"/>
    </row>
    <row r="1422" spans="2:14" x14ac:dyDescent="0.25">
      <c r="B1422" s="95"/>
      <c r="C1422" s="95"/>
      <c r="D1422" s="95"/>
      <c r="E1422" s="95"/>
      <c r="F1422" s="506"/>
      <c r="G1422" s="101"/>
      <c r="H1422" s="101"/>
      <c r="I1422" s="101"/>
      <c r="J1422" s="101"/>
      <c r="K1422" s="101"/>
      <c r="L1422" s="101"/>
      <c r="M1422" s="101"/>
      <c r="N1422" s="101"/>
    </row>
    <row r="1423" spans="2:14" x14ac:dyDescent="0.25">
      <c r="B1423" s="95"/>
      <c r="C1423" s="95"/>
      <c r="D1423" s="95"/>
      <c r="E1423" s="95"/>
      <c r="F1423" s="506"/>
      <c r="G1423" s="101"/>
      <c r="H1423" s="101"/>
      <c r="I1423" s="101"/>
      <c r="J1423" s="101"/>
      <c r="K1423" s="101"/>
      <c r="L1423" s="101"/>
      <c r="M1423" s="101"/>
      <c r="N1423" s="101"/>
    </row>
    <row r="1424" spans="2:14" x14ac:dyDescent="0.25">
      <c r="B1424" s="95"/>
      <c r="C1424" s="95"/>
      <c r="D1424" s="95"/>
      <c r="E1424" s="95"/>
      <c r="F1424" s="506"/>
      <c r="G1424" s="101"/>
      <c r="H1424" s="101"/>
      <c r="I1424" s="101"/>
      <c r="J1424" s="101"/>
      <c r="K1424" s="101"/>
      <c r="L1424" s="101"/>
      <c r="M1424" s="101"/>
      <c r="N1424" s="101"/>
    </row>
    <row r="1425" spans="2:14" x14ac:dyDescent="0.25">
      <c r="B1425" s="95"/>
      <c r="C1425" s="95"/>
      <c r="D1425" s="95"/>
      <c r="E1425" s="95"/>
      <c r="F1425" s="506"/>
      <c r="G1425" s="101"/>
      <c r="H1425" s="101"/>
      <c r="I1425" s="101"/>
      <c r="J1425" s="101"/>
      <c r="K1425" s="101"/>
      <c r="L1425" s="101"/>
      <c r="M1425" s="101"/>
      <c r="N1425" s="101"/>
    </row>
    <row r="1426" spans="2:14" x14ac:dyDescent="0.25">
      <c r="B1426" s="95"/>
      <c r="C1426" s="95"/>
      <c r="D1426" s="95"/>
      <c r="E1426" s="95"/>
      <c r="F1426" s="506"/>
      <c r="G1426" s="101"/>
      <c r="H1426" s="101"/>
      <c r="I1426" s="101"/>
      <c r="J1426" s="101"/>
      <c r="K1426" s="101"/>
      <c r="L1426" s="101"/>
      <c r="M1426" s="101"/>
      <c r="N1426" s="101"/>
    </row>
    <row r="1427" spans="2:14" x14ac:dyDescent="0.25">
      <c r="B1427" s="95"/>
      <c r="C1427" s="95"/>
      <c r="D1427" s="95"/>
      <c r="E1427" s="95"/>
      <c r="F1427" s="506"/>
      <c r="G1427" s="101"/>
      <c r="H1427" s="101"/>
      <c r="I1427" s="101"/>
      <c r="J1427" s="101"/>
      <c r="K1427" s="101"/>
      <c r="L1427" s="101"/>
      <c r="M1427" s="101"/>
      <c r="N1427" s="101"/>
    </row>
    <row r="1428" spans="2:14" x14ac:dyDescent="0.25">
      <c r="B1428" s="95"/>
      <c r="C1428" s="95"/>
      <c r="D1428" s="95"/>
      <c r="E1428" s="95"/>
      <c r="F1428" s="506"/>
      <c r="G1428" s="101"/>
      <c r="H1428" s="101"/>
      <c r="I1428" s="101"/>
      <c r="J1428" s="101"/>
      <c r="K1428" s="101"/>
      <c r="L1428" s="101"/>
      <c r="M1428" s="101"/>
      <c r="N1428" s="101"/>
    </row>
    <row r="1429" spans="2:14" x14ac:dyDescent="0.25">
      <c r="B1429" s="95"/>
      <c r="C1429" s="95"/>
      <c r="D1429" s="95"/>
      <c r="E1429" s="95"/>
      <c r="F1429" s="506"/>
      <c r="G1429" s="101"/>
      <c r="H1429" s="101"/>
      <c r="I1429" s="101"/>
      <c r="J1429" s="101"/>
      <c r="K1429" s="101"/>
      <c r="L1429" s="101"/>
      <c r="M1429" s="101"/>
      <c r="N1429" s="101"/>
    </row>
    <row r="1430" spans="2:14" x14ac:dyDescent="0.25">
      <c r="B1430" s="95"/>
      <c r="C1430" s="95"/>
      <c r="D1430" s="95"/>
      <c r="E1430" s="95"/>
      <c r="F1430" s="506"/>
      <c r="G1430" s="101"/>
      <c r="H1430" s="101"/>
      <c r="I1430" s="101"/>
      <c r="J1430" s="101"/>
      <c r="K1430" s="101"/>
      <c r="L1430" s="101"/>
      <c r="M1430" s="101"/>
      <c r="N1430" s="101"/>
    </row>
    <row r="1431" spans="2:14" x14ac:dyDescent="0.25">
      <c r="B1431" s="95"/>
      <c r="C1431" s="95"/>
      <c r="D1431" s="95"/>
      <c r="E1431" s="95"/>
      <c r="F1431" s="506"/>
      <c r="G1431" s="101"/>
      <c r="H1431" s="101"/>
      <c r="I1431" s="101"/>
      <c r="J1431" s="101"/>
      <c r="K1431" s="101"/>
      <c r="L1431" s="101"/>
      <c r="M1431" s="101"/>
      <c r="N1431" s="101"/>
    </row>
    <row r="1432" spans="2:14" x14ac:dyDescent="0.25">
      <c r="B1432" s="95"/>
      <c r="C1432" s="95"/>
      <c r="D1432" s="95"/>
      <c r="E1432" s="95"/>
      <c r="F1432" s="506"/>
      <c r="G1432" s="101"/>
      <c r="H1432" s="101"/>
      <c r="I1432" s="101"/>
      <c r="J1432" s="101"/>
      <c r="K1432" s="101"/>
      <c r="L1432" s="101"/>
      <c r="M1432" s="101"/>
      <c r="N1432" s="101"/>
    </row>
    <row r="1433" spans="2:14" x14ac:dyDescent="0.25">
      <c r="B1433" s="95"/>
      <c r="C1433" s="95"/>
      <c r="D1433" s="95"/>
      <c r="E1433" s="95"/>
      <c r="F1433" s="506"/>
      <c r="G1433" s="101"/>
      <c r="H1433" s="101"/>
      <c r="I1433" s="101"/>
      <c r="J1433" s="101"/>
      <c r="K1433" s="101"/>
      <c r="L1433" s="101"/>
      <c r="M1433" s="101"/>
      <c r="N1433" s="101"/>
    </row>
    <row r="1434" spans="2:14" x14ac:dyDescent="0.25">
      <c r="B1434" s="95"/>
      <c r="C1434" s="95"/>
      <c r="D1434" s="95"/>
      <c r="E1434" s="95"/>
      <c r="F1434" s="506"/>
      <c r="G1434" s="101"/>
      <c r="H1434" s="101"/>
      <c r="I1434" s="101"/>
      <c r="J1434" s="101"/>
      <c r="K1434" s="101"/>
      <c r="L1434" s="101"/>
      <c r="M1434" s="101"/>
      <c r="N1434" s="101"/>
    </row>
    <row r="1435" spans="2:14" x14ac:dyDescent="0.25">
      <c r="B1435" s="95"/>
      <c r="C1435" s="95"/>
      <c r="D1435" s="95"/>
      <c r="E1435" s="95"/>
      <c r="F1435" s="506"/>
      <c r="G1435" s="101"/>
      <c r="H1435" s="101"/>
      <c r="I1435" s="101"/>
      <c r="J1435" s="101"/>
      <c r="K1435" s="101"/>
      <c r="L1435" s="101"/>
      <c r="M1435" s="101"/>
      <c r="N1435" s="101"/>
    </row>
    <row r="1436" spans="2:14" x14ac:dyDescent="0.25">
      <c r="B1436" s="95"/>
      <c r="C1436" s="95"/>
      <c r="D1436" s="95"/>
      <c r="E1436" s="95"/>
      <c r="F1436" s="506"/>
      <c r="G1436" s="101"/>
      <c r="H1436" s="101"/>
      <c r="I1436" s="101"/>
      <c r="J1436" s="101"/>
      <c r="K1436" s="101"/>
      <c r="L1436" s="101"/>
      <c r="M1436" s="101"/>
      <c r="N1436" s="101"/>
    </row>
    <row r="1437" spans="2:14" x14ac:dyDescent="0.25">
      <c r="B1437" s="95"/>
      <c r="C1437" s="95"/>
      <c r="D1437" s="95"/>
      <c r="E1437" s="95"/>
      <c r="F1437" s="506"/>
      <c r="G1437" s="101"/>
      <c r="H1437" s="101"/>
      <c r="I1437" s="101"/>
      <c r="J1437" s="101"/>
      <c r="K1437" s="101"/>
      <c r="L1437" s="101"/>
      <c r="M1437" s="101"/>
      <c r="N1437" s="101"/>
    </row>
    <row r="1438" spans="2:14" x14ac:dyDescent="0.25">
      <c r="B1438" s="95"/>
      <c r="C1438" s="95"/>
      <c r="D1438" s="95"/>
      <c r="E1438" s="95"/>
      <c r="F1438" s="506"/>
      <c r="G1438" s="101"/>
      <c r="H1438" s="101"/>
      <c r="I1438" s="101"/>
      <c r="J1438" s="101"/>
      <c r="K1438" s="101"/>
      <c r="L1438" s="101"/>
      <c r="M1438" s="101"/>
      <c r="N1438" s="101"/>
    </row>
    <row r="1439" spans="2:14" x14ac:dyDescent="0.25">
      <c r="B1439" s="95"/>
      <c r="C1439" s="95"/>
      <c r="D1439" s="95"/>
      <c r="E1439" s="95"/>
      <c r="F1439" s="506"/>
      <c r="G1439" s="101"/>
      <c r="H1439" s="101"/>
      <c r="I1439" s="101"/>
      <c r="J1439" s="101"/>
      <c r="K1439" s="101"/>
      <c r="L1439" s="101"/>
      <c r="M1439" s="101"/>
      <c r="N1439" s="101"/>
    </row>
    <row r="1440" spans="2:14" x14ac:dyDescent="0.25">
      <c r="B1440" s="95"/>
      <c r="C1440" s="95"/>
      <c r="D1440" s="95"/>
      <c r="E1440" s="95"/>
      <c r="F1440" s="506"/>
      <c r="G1440" s="101"/>
      <c r="H1440" s="101"/>
      <c r="I1440" s="101"/>
      <c r="J1440" s="101"/>
      <c r="K1440" s="101"/>
      <c r="L1440" s="101"/>
      <c r="M1440" s="101"/>
      <c r="N1440" s="101"/>
    </row>
    <row r="1441" spans="2:14" x14ac:dyDescent="0.25">
      <c r="B1441" s="95"/>
      <c r="C1441" s="95"/>
      <c r="D1441" s="95"/>
      <c r="E1441" s="95"/>
      <c r="F1441" s="506"/>
      <c r="G1441" s="101"/>
      <c r="H1441" s="101"/>
      <c r="I1441" s="101"/>
      <c r="J1441" s="101"/>
      <c r="K1441" s="101"/>
      <c r="L1441" s="101"/>
      <c r="M1441" s="101"/>
      <c r="N1441" s="101"/>
    </row>
    <row r="1442" spans="2:14" x14ac:dyDescent="0.25">
      <c r="B1442" s="95"/>
      <c r="C1442" s="95"/>
      <c r="D1442" s="95"/>
      <c r="E1442" s="95"/>
      <c r="F1442" s="506"/>
      <c r="G1442" s="101"/>
      <c r="H1442" s="101"/>
      <c r="I1442" s="101"/>
      <c r="J1442" s="101"/>
      <c r="K1442" s="101"/>
      <c r="L1442" s="101"/>
      <c r="M1442" s="101"/>
      <c r="N1442" s="101"/>
    </row>
    <row r="1443" spans="2:14" x14ac:dyDescent="0.25">
      <c r="B1443" s="95"/>
      <c r="C1443" s="95"/>
      <c r="D1443" s="95"/>
      <c r="E1443" s="95"/>
      <c r="F1443" s="506"/>
      <c r="G1443" s="101"/>
      <c r="H1443" s="101"/>
      <c r="I1443" s="101"/>
      <c r="J1443" s="101"/>
      <c r="K1443" s="101"/>
      <c r="L1443" s="101"/>
      <c r="M1443" s="101"/>
      <c r="N1443" s="101"/>
    </row>
    <row r="1444" spans="2:14" x14ac:dyDescent="0.25">
      <c r="B1444" s="95"/>
      <c r="C1444" s="95"/>
      <c r="D1444" s="95"/>
      <c r="E1444" s="95"/>
      <c r="F1444" s="506"/>
      <c r="G1444" s="101"/>
      <c r="H1444" s="101"/>
      <c r="I1444" s="101"/>
      <c r="J1444" s="101"/>
      <c r="K1444" s="101"/>
      <c r="L1444" s="101"/>
      <c r="M1444" s="101"/>
      <c r="N1444" s="101"/>
    </row>
    <row r="1445" spans="2:14" x14ac:dyDescent="0.25">
      <c r="B1445" s="95"/>
      <c r="C1445" s="95"/>
      <c r="D1445" s="95"/>
      <c r="E1445" s="95"/>
      <c r="F1445" s="506"/>
      <c r="G1445" s="101"/>
      <c r="H1445" s="101"/>
      <c r="I1445" s="101"/>
      <c r="J1445" s="101"/>
      <c r="K1445" s="101"/>
      <c r="L1445" s="101"/>
      <c r="M1445" s="101"/>
      <c r="N1445" s="101"/>
    </row>
    <row r="1446" spans="2:14" x14ac:dyDescent="0.25">
      <c r="B1446" s="95"/>
      <c r="C1446" s="95"/>
      <c r="D1446" s="95"/>
      <c r="E1446" s="95"/>
      <c r="F1446" s="506"/>
      <c r="G1446" s="101"/>
      <c r="H1446" s="101"/>
      <c r="I1446" s="101"/>
      <c r="J1446" s="101"/>
      <c r="K1446" s="101"/>
      <c r="L1446" s="101"/>
      <c r="M1446" s="101"/>
      <c r="N1446" s="101"/>
    </row>
    <row r="1447" spans="2:14" x14ac:dyDescent="0.25">
      <c r="B1447" s="95"/>
      <c r="C1447" s="95"/>
      <c r="D1447" s="95"/>
      <c r="E1447" s="95"/>
      <c r="F1447" s="506"/>
      <c r="G1447" s="101"/>
      <c r="H1447" s="101"/>
      <c r="I1447" s="101"/>
      <c r="J1447" s="101"/>
      <c r="K1447" s="101"/>
      <c r="L1447" s="101"/>
      <c r="M1447" s="101"/>
      <c r="N1447" s="101"/>
    </row>
    <row r="1448" spans="2:14" x14ac:dyDescent="0.25">
      <c r="B1448" s="95"/>
      <c r="C1448" s="95"/>
      <c r="D1448" s="95"/>
      <c r="E1448" s="95"/>
      <c r="F1448" s="506"/>
      <c r="G1448" s="101"/>
      <c r="H1448" s="101"/>
      <c r="I1448" s="101"/>
      <c r="J1448" s="101"/>
      <c r="K1448" s="101"/>
      <c r="L1448" s="101"/>
      <c r="M1448" s="101"/>
      <c r="N1448" s="101"/>
    </row>
    <row r="1449" spans="2:14" x14ac:dyDescent="0.25">
      <c r="B1449" s="95"/>
      <c r="C1449" s="95"/>
      <c r="D1449" s="95"/>
      <c r="E1449" s="95"/>
      <c r="F1449" s="506"/>
      <c r="G1449" s="101"/>
      <c r="H1449" s="101"/>
      <c r="I1449" s="101"/>
      <c r="J1449" s="101"/>
      <c r="K1449" s="101"/>
      <c r="L1449" s="101"/>
      <c r="M1449" s="101"/>
      <c r="N1449" s="101"/>
    </row>
    <row r="1450" spans="2:14" x14ac:dyDescent="0.25">
      <c r="B1450" s="95"/>
      <c r="C1450" s="95"/>
      <c r="D1450" s="95"/>
      <c r="E1450" s="95"/>
      <c r="F1450" s="506"/>
      <c r="G1450" s="101"/>
      <c r="H1450" s="101"/>
      <c r="I1450" s="101"/>
      <c r="J1450" s="101"/>
      <c r="K1450" s="101"/>
      <c r="L1450" s="101"/>
      <c r="M1450" s="101"/>
      <c r="N1450" s="101"/>
    </row>
    <row r="1451" spans="2:14" x14ac:dyDescent="0.25">
      <c r="B1451" s="95"/>
      <c r="C1451" s="95"/>
      <c r="D1451" s="95"/>
      <c r="E1451" s="95"/>
      <c r="F1451" s="506"/>
      <c r="G1451" s="101"/>
      <c r="H1451" s="101"/>
      <c r="I1451" s="101"/>
      <c r="J1451" s="101"/>
      <c r="K1451" s="101"/>
      <c r="L1451" s="101"/>
      <c r="M1451" s="101"/>
      <c r="N1451" s="101"/>
    </row>
    <row r="1452" spans="2:14" x14ac:dyDescent="0.25">
      <c r="B1452" s="95"/>
      <c r="C1452" s="95"/>
      <c r="D1452" s="95"/>
      <c r="E1452" s="95"/>
      <c r="F1452" s="506"/>
      <c r="G1452" s="101"/>
      <c r="H1452" s="101"/>
      <c r="I1452" s="101"/>
      <c r="J1452" s="101"/>
      <c r="K1452" s="101"/>
      <c r="L1452" s="101"/>
      <c r="M1452" s="101"/>
      <c r="N1452" s="101"/>
    </row>
    <row r="1453" spans="2:14" x14ac:dyDescent="0.25">
      <c r="B1453" s="95"/>
      <c r="C1453" s="95"/>
      <c r="D1453" s="95"/>
      <c r="E1453" s="95"/>
      <c r="F1453" s="506"/>
      <c r="G1453" s="101"/>
      <c r="H1453" s="101"/>
      <c r="I1453" s="101"/>
      <c r="J1453" s="101"/>
      <c r="K1453" s="101"/>
      <c r="L1453" s="101"/>
      <c r="M1453" s="101"/>
      <c r="N1453" s="101"/>
    </row>
    <row r="1454" spans="2:14" x14ac:dyDescent="0.25">
      <c r="B1454" s="95"/>
      <c r="C1454" s="95"/>
      <c r="D1454" s="95"/>
      <c r="E1454" s="95"/>
      <c r="F1454" s="506"/>
      <c r="G1454" s="101"/>
      <c r="H1454" s="101"/>
      <c r="I1454" s="101"/>
      <c r="J1454" s="101"/>
      <c r="K1454" s="101"/>
      <c r="L1454" s="101"/>
      <c r="M1454" s="101"/>
      <c r="N1454" s="101"/>
    </row>
    <row r="1455" spans="2:14" x14ac:dyDescent="0.25">
      <c r="B1455" s="95"/>
      <c r="C1455" s="95"/>
      <c r="D1455" s="95"/>
      <c r="E1455" s="95"/>
      <c r="F1455" s="506"/>
      <c r="G1455" s="101"/>
      <c r="H1455" s="101"/>
      <c r="I1455" s="101"/>
      <c r="J1455" s="101"/>
      <c r="K1455" s="101"/>
      <c r="L1455" s="101"/>
      <c r="M1455" s="101"/>
      <c r="N1455" s="101"/>
    </row>
    <row r="1456" spans="2:14" x14ac:dyDescent="0.25">
      <c r="B1456" s="95"/>
      <c r="C1456" s="95"/>
      <c r="D1456" s="95"/>
      <c r="E1456" s="95"/>
      <c r="F1456" s="506"/>
      <c r="G1456" s="101"/>
      <c r="H1456" s="101"/>
      <c r="I1456" s="101"/>
      <c r="J1456" s="101"/>
      <c r="K1456" s="101"/>
      <c r="L1456" s="101"/>
      <c r="M1456" s="101"/>
      <c r="N1456" s="101"/>
    </row>
    <row r="1457" spans="2:14" x14ac:dyDescent="0.25">
      <c r="B1457" s="95"/>
      <c r="C1457" s="95"/>
      <c r="D1457" s="95"/>
      <c r="E1457" s="95"/>
      <c r="F1457" s="506"/>
      <c r="G1457" s="101"/>
      <c r="H1457" s="101"/>
      <c r="I1457" s="101"/>
      <c r="J1457" s="101"/>
      <c r="K1457" s="101"/>
      <c r="L1457" s="101"/>
      <c r="M1457" s="101"/>
      <c r="N1457" s="101"/>
    </row>
    <row r="1458" spans="2:14" x14ac:dyDescent="0.25">
      <c r="B1458" s="95"/>
      <c r="C1458" s="95"/>
      <c r="D1458" s="95"/>
      <c r="E1458" s="95"/>
      <c r="F1458" s="506"/>
      <c r="G1458" s="101"/>
      <c r="H1458" s="101"/>
      <c r="I1458" s="101"/>
      <c r="J1458" s="101"/>
      <c r="K1458" s="101"/>
      <c r="L1458" s="101"/>
      <c r="M1458" s="101"/>
      <c r="N1458" s="101"/>
    </row>
    <row r="1459" spans="2:14" x14ac:dyDescent="0.25">
      <c r="B1459" s="95"/>
      <c r="C1459" s="95"/>
      <c r="D1459" s="95"/>
      <c r="E1459" s="95"/>
      <c r="F1459" s="506"/>
      <c r="G1459" s="101"/>
      <c r="H1459" s="101"/>
      <c r="I1459" s="101"/>
      <c r="J1459" s="101"/>
      <c r="K1459" s="101"/>
      <c r="L1459" s="101"/>
      <c r="M1459" s="101"/>
      <c r="N1459" s="101"/>
    </row>
    <row r="1460" spans="2:14" x14ac:dyDescent="0.25">
      <c r="B1460" s="95"/>
      <c r="C1460" s="95"/>
      <c r="D1460" s="95"/>
      <c r="E1460" s="95"/>
      <c r="F1460" s="506"/>
      <c r="G1460" s="101"/>
      <c r="H1460" s="101"/>
      <c r="I1460" s="101"/>
      <c r="J1460" s="101"/>
      <c r="K1460" s="101"/>
      <c r="L1460" s="101"/>
      <c r="M1460" s="101"/>
      <c r="N1460" s="101"/>
    </row>
    <row r="1461" spans="2:14" x14ac:dyDescent="0.25">
      <c r="B1461" s="95"/>
      <c r="C1461" s="95"/>
      <c r="D1461" s="95"/>
      <c r="E1461" s="95"/>
      <c r="F1461" s="506"/>
      <c r="G1461" s="101"/>
      <c r="H1461" s="101"/>
      <c r="I1461" s="101"/>
      <c r="J1461" s="101"/>
      <c r="K1461" s="101"/>
      <c r="L1461" s="101"/>
      <c r="M1461" s="101"/>
      <c r="N1461" s="101"/>
    </row>
    <row r="1462" spans="2:14" x14ac:dyDescent="0.25">
      <c r="B1462" s="95"/>
      <c r="C1462" s="95"/>
      <c r="D1462" s="95"/>
      <c r="E1462" s="95"/>
      <c r="F1462" s="506"/>
      <c r="G1462" s="101"/>
      <c r="H1462" s="101"/>
      <c r="I1462" s="101"/>
      <c r="J1462" s="101"/>
      <c r="K1462" s="101"/>
      <c r="L1462" s="101"/>
      <c r="M1462" s="101"/>
      <c r="N1462" s="101"/>
    </row>
    <row r="1463" spans="2:14" x14ac:dyDescent="0.25">
      <c r="B1463" s="95"/>
      <c r="C1463" s="95"/>
      <c r="D1463" s="95"/>
      <c r="E1463" s="95"/>
      <c r="F1463" s="506"/>
      <c r="G1463" s="101"/>
      <c r="H1463" s="101"/>
      <c r="I1463" s="101"/>
      <c r="J1463" s="101"/>
      <c r="K1463" s="101"/>
      <c r="L1463" s="101"/>
      <c r="M1463" s="101"/>
      <c r="N1463" s="101"/>
    </row>
    <row r="1464" spans="2:14" x14ac:dyDescent="0.25">
      <c r="B1464" s="95"/>
      <c r="C1464" s="95"/>
      <c r="D1464" s="95"/>
      <c r="E1464" s="95"/>
      <c r="F1464" s="506"/>
      <c r="G1464" s="101"/>
      <c r="H1464" s="101"/>
      <c r="I1464" s="101"/>
      <c r="J1464" s="101"/>
      <c r="K1464" s="101"/>
      <c r="L1464" s="101"/>
      <c r="M1464" s="101"/>
      <c r="N1464" s="101"/>
    </row>
    <row r="1465" spans="2:14" x14ac:dyDescent="0.25">
      <c r="B1465" s="95"/>
      <c r="C1465" s="95"/>
      <c r="D1465" s="95"/>
      <c r="E1465" s="95"/>
      <c r="F1465" s="506"/>
      <c r="G1465" s="101"/>
      <c r="H1465" s="101"/>
      <c r="I1465" s="101"/>
      <c r="J1465" s="101"/>
      <c r="K1465" s="101"/>
      <c r="L1465" s="101"/>
      <c r="M1465" s="101"/>
      <c r="N1465" s="101"/>
    </row>
    <row r="1466" spans="2:14" x14ac:dyDescent="0.25">
      <c r="B1466" s="95"/>
      <c r="C1466" s="95"/>
      <c r="D1466" s="95"/>
      <c r="E1466" s="95"/>
      <c r="F1466" s="506"/>
      <c r="G1466" s="101"/>
      <c r="H1466" s="101"/>
      <c r="I1466" s="101"/>
      <c r="J1466" s="101"/>
      <c r="K1466" s="101"/>
      <c r="L1466" s="101"/>
      <c r="M1466" s="101"/>
      <c r="N1466" s="101"/>
    </row>
    <row r="1467" spans="2:14" x14ac:dyDescent="0.25">
      <c r="B1467" s="95"/>
      <c r="C1467" s="95"/>
      <c r="D1467" s="95"/>
      <c r="E1467" s="95"/>
      <c r="F1467" s="506"/>
      <c r="G1467" s="101"/>
      <c r="H1467" s="101"/>
      <c r="I1467" s="101"/>
      <c r="J1467" s="101"/>
      <c r="K1467" s="101"/>
      <c r="L1467" s="101"/>
      <c r="M1467" s="101"/>
      <c r="N1467" s="101"/>
    </row>
    <row r="1468" spans="2:14" x14ac:dyDescent="0.25">
      <c r="B1468" s="95"/>
      <c r="C1468" s="95"/>
      <c r="D1468" s="95"/>
      <c r="E1468" s="95"/>
      <c r="F1468" s="506"/>
      <c r="G1468" s="101"/>
      <c r="H1468" s="101"/>
      <c r="I1468" s="101"/>
      <c r="J1468" s="101"/>
      <c r="K1468" s="101"/>
      <c r="L1468" s="101"/>
      <c r="M1468" s="101"/>
      <c r="N1468" s="101"/>
    </row>
    <row r="1469" spans="2:14" x14ac:dyDescent="0.25">
      <c r="B1469" s="95"/>
      <c r="C1469" s="95"/>
      <c r="D1469" s="95"/>
      <c r="E1469" s="95"/>
      <c r="F1469" s="506"/>
      <c r="G1469" s="101"/>
      <c r="H1469" s="101"/>
      <c r="I1469" s="101"/>
      <c r="J1469" s="101"/>
      <c r="K1469" s="101"/>
      <c r="L1469" s="101"/>
      <c r="M1469" s="101"/>
      <c r="N1469" s="101"/>
    </row>
    <row r="1470" spans="2:14" x14ac:dyDescent="0.25">
      <c r="B1470" s="95"/>
      <c r="C1470" s="95"/>
      <c r="D1470" s="95"/>
      <c r="E1470" s="95"/>
      <c r="F1470" s="506"/>
      <c r="G1470" s="101"/>
      <c r="H1470" s="101"/>
      <c r="I1470" s="101"/>
      <c r="J1470" s="101"/>
      <c r="K1470" s="101"/>
      <c r="L1470" s="101"/>
      <c r="M1470" s="101"/>
      <c r="N1470" s="101"/>
    </row>
    <row r="1471" spans="2:14" x14ac:dyDescent="0.25">
      <c r="B1471" s="95"/>
      <c r="C1471" s="95"/>
      <c r="D1471" s="95"/>
      <c r="E1471" s="95"/>
      <c r="F1471" s="506"/>
      <c r="G1471" s="101"/>
      <c r="H1471" s="101"/>
      <c r="I1471" s="101"/>
      <c r="J1471" s="101"/>
      <c r="K1471" s="101"/>
      <c r="L1471" s="101"/>
      <c r="M1471" s="101"/>
      <c r="N1471" s="101"/>
    </row>
    <row r="1472" spans="2:14" x14ac:dyDescent="0.25">
      <c r="B1472" s="95"/>
      <c r="C1472" s="95"/>
      <c r="D1472" s="95"/>
      <c r="E1472" s="95"/>
      <c r="F1472" s="506"/>
      <c r="G1472" s="101"/>
      <c r="H1472" s="101"/>
      <c r="I1472" s="101"/>
      <c r="J1472" s="101"/>
      <c r="K1472" s="101"/>
      <c r="L1472" s="101"/>
      <c r="M1472" s="101"/>
      <c r="N1472" s="101"/>
    </row>
    <row r="1473" spans="2:14" x14ac:dyDescent="0.25">
      <c r="B1473" s="95"/>
      <c r="C1473" s="95"/>
      <c r="D1473" s="95"/>
      <c r="E1473" s="95"/>
      <c r="F1473" s="506"/>
      <c r="G1473" s="101"/>
      <c r="H1473" s="101"/>
      <c r="I1473" s="101"/>
      <c r="J1473" s="101"/>
      <c r="K1473" s="101"/>
      <c r="L1473" s="101"/>
      <c r="M1473" s="101"/>
      <c r="N1473" s="101"/>
    </row>
    <row r="1474" spans="2:14" x14ac:dyDescent="0.25">
      <c r="B1474" s="95"/>
      <c r="C1474" s="95"/>
      <c r="D1474" s="95"/>
      <c r="E1474" s="95"/>
      <c r="F1474" s="506"/>
      <c r="G1474" s="101"/>
      <c r="H1474" s="101"/>
      <c r="I1474" s="101"/>
      <c r="J1474" s="101"/>
      <c r="K1474" s="101"/>
      <c r="L1474" s="101"/>
      <c r="M1474" s="101"/>
      <c r="N1474" s="101"/>
    </row>
    <row r="1475" spans="2:14" x14ac:dyDescent="0.25">
      <c r="B1475" s="95"/>
      <c r="C1475" s="95"/>
      <c r="D1475" s="95"/>
      <c r="E1475" s="95"/>
      <c r="F1475" s="506"/>
      <c r="G1475" s="101"/>
      <c r="H1475" s="101"/>
      <c r="I1475" s="101"/>
      <c r="J1475" s="101"/>
      <c r="K1475" s="101"/>
      <c r="L1475" s="101"/>
      <c r="M1475" s="101"/>
      <c r="N1475" s="101"/>
    </row>
    <row r="1476" spans="2:14" x14ac:dyDescent="0.25">
      <c r="B1476" s="95"/>
      <c r="C1476" s="95"/>
      <c r="D1476" s="95"/>
      <c r="E1476" s="95"/>
      <c r="F1476" s="506"/>
      <c r="G1476" s="101"/>
      <c r="H1476" s="101"/>
      <c r="I1476" s="101"/>
      <c r="J1476" s="101"/>
      <c r="K1476" s="101"/>
      <c r="L1476" s="101"/>
      <c r="M1476" s="101"/>
      <c r="N1476" s="101"/>
    </row>
    <row r="1477" spans="2:14" x14ac:dyDescent="0.25">
      <c r="B1477" s="95"/>
      <c r="C1477" s="95"/>
      <c r="D1477" s="95"/>
      <c r="E1477" s="95"/>
      <c r="F1477" s="506"/>
      <c r="G1477" s="101"/>
      <c r="H1477" s="101"/>
      <c r="I1477" s="101"/>
      <c r="J1477" s="101"/>
      <c r="K1477" s="101"/>
      <c r="L1477" s="101"/>
      <c r="M1477" s="101"/>
      <c r="N1477" s="101"/>
    </row>
    <row r="1478" spans="2:14" x14ac:dyDescent="0.25">
      <c r="B1478" s="95"/>
      <c r="C1478" s="95"/>
      <c r="D1478" s="95"/>
      <c r="E1478" s="95"/>
      <c r="F1478" s="506"/>
      <c r="G1478" s="101"/>
      <c r="H1478" s="101"/>
      <c r="I1478" s="101"/>
      <c r="J1478" s="101"/>
      <c r="K1478" s="101"/>
      <c r="L1478" s="101"/>
      <c r="M1478" s="101"/>
      <c r="N1478" s="101"/>
    </row>
    <row r="1479" spans="2:14" x14ac:dyDescent="0.25">
      <c r="B1479" s="95"/>
      <c r="C1479" s="95"/>
      <c r="D1479" s="95"/>
      <c r="E1479" s="95"/>
      <c r="F1479" s="506"/>
      <c r="G1479" s="101"/>
      <c r="H1479" s="101"/>
      <c r="I1479" s="101"/>
      <c r="J1479" s="101"/>
      <c r="K1479" s="101"/>
      <c r="L1479" s="101"/>
      <c r="M1479" s="101"/>
      <c r="N1479" s="101"/>
    </row>
    <row r="1480" spans="2:14" x14ac:dyDescent="0.25">
      <c r="B1480" s="95"/>
      <c r="C1480" s="95"/>
      <c r="D1480" s="95"/>
      <c r="E1480" s="95"/>
      <c r="F1480" s="506"/>
      <c r="G1480" s="101"/>
      <c r="H1480" s="101"/>
      <c r="I1480" s="101"/>
      <c r="J1480" s="101"/>
      <c r="K1480" s="101"/>
      <c r="L1480" s="101"/>
      <c r="M1480" s="101"/>
      <c r="N1480" s="101"/>
    </row>
    <row r="1481" spans="2:14" x14ac:dyDescent="0.25">
      <c r="B1481" s="95"/>
      <c r="C1481" s="95"/>
      <c r="D1481" s="95"/>
      <c r="E1481" s="95"/>
      <c r="F1481" s="506"/>
      <c r="G1481" s="101"/>
      <c r="H1481" s="101"/>
      <c r="I1481" s="101"/>
      <c r="J1481" s="101"/>
      <c r="K1481" s="101"/>
      <c r="L1481" s="101"/>
      <c r="M1481" s="101"/>
      <c r="N1481" s="101"/>
    </row>
    <row r="1482" spans="2:14" x14ac:dyDescent="0.25">
      <c r="B1482" s="95"/>
      <c r="C1482" s="95"/>
      <c r="D1482" s="95"/>
      <c r="E1482" s="95"/>
      <c r="F1482" s="506"/>
      <c r="G1482" s="101"/>
      <c r="H1482" s="101"/>
      <c r="I1482" s="101"/>
      <c r="J1482" s="101"/>
      <c r="K1482" s="101"/>
      <c r="L1482" s="101"/>
      <c r="M1482" s="101"/>
      <c r="N1482" s="101"/>
    </row>
    <row r="1483" spans="2:14" x14ac:dyDescent="0.25">
      <c r="B1483" s="95"/>
      <c r="C1483" s="95"/>
      <c r="D1483" s="95"/>
      <c r="E1483" s="95"/>
      <c r="F1483" s="506"/>
      <c r="G1483" s="101"/>
      <c r="H1483" s="101"/>
      <c r="I1483" s="101"/>
      <c r="J1483" s="101"/>
      <c r="K1483" s="101"/>
      <c r="L1483" s="101"/>
      <c r="M1483" s="101"/>
      <c r="N1483" s="101"/>
    </row>
    <row r="1484" spans="2:14" x14ac:dyDescent="0.25">
      <c r="B1484" s="95"/>
      <c r="C1484" s="95"/>
      <c r="D1484" s="95"/>
      <c r="E1484" s="95"/>
      <c r="F1484" s="506"/>
      <c r="G1484" s="101"/>
      <c r="H1484" s="101"/>
      <c r="I1484" s="101"/>
      <c r="J1484" s="101"/>
      <c r="K1484" s="101"/>
      <c r="L1484" s="101"/>
      <c r="M1484" s="101"/>
      <c r="N1484" s="101"/>
    </row>
    <row r="1485" spans="2:14" x14ac:dyDescent="0.25">
      <c r="B1485" s="95"/>
      <c r="C1485" s="95"/>
      <c r="D1485" s="95"/>
      <c r="E1485" s="95"/>
      <c r="F1485" s="506"/>
      <c r="G1485" s="101"/>
      <c r="H1485" s="101"/>
      <c r="I1485" s="101"/>
      <c r="J1485" s="101"/>
      <c r="K1485" s="101"/>
      <c r="L1485" s="101"/>
      <c r="M1485" s="101"/>
      <c r="N1485" s="101"/>
    </row>
    <row r="1486" spans="2:14" x14ac:dyDescent="0.25">
      <c r="B1486" s="95"/>
      <c r="C1486" s="95"/>
      <c r="D1486" s="95"/>
      <c r="E1486" s="95"/>
      <c r="F1486" s="506"/>
      <c r="G1486" s="101"/>
      <c r="H1486" s="101"/>
      <c r="I1486" s="101"/>
      <c r="J1486" s="101"/>
      <c r="K1486" s="101"/>
      <c r="L1486" s="101"/>
      <c r="M1486" s="101"/>
      <c r="N1486" s="101"/>
    </row>
    <row r="1487" spans="2:14" x14ac:dyDescent="0.25">
      <c r="B1487" s="95"/>
      <c r="C1487" s="95"/>
      <c r="D1487" s="95"/>
      <c r="E1487" s="95"/>
      <c r="F1487" s="506"/>
      <c r="G1487" s="101"/>
      <c r="H1487" s="101"/>
      <c r="I1487" s="101"/>
      <c r="J1487" s="101"/>
      <c r="K1487" s="101"/>
      <c r="L1487" s="101"/>
      <c r="M1487" s="101"/>
      <c r="N1487" s="101"/>
    </row>
    <row r="1488" spans="2:14" x14ac:dyDescent="0.25">
      <c r="B1488" s="95"/>
      <c r="C1488" s="95"/>
      <c r="D1488" s="95"/>
      <c r="E1488" s="95"/>
      <c r="F1488" s="506"/>
      <c r="G1488" s="101"/>
      <c r="H1488" s="101"/>
      <c r="I1488" s="101"/>
      <c r="J1488" s="101"/>
      <c r="K1488" s="101"/>
      <c r="L1488" s="101"/>
      <c r="M1488" s="101"/>
      <c r="N1488" s="101"/>
    </row>
    <row r="1489" spans="2:14" x14ac:dyDescent="0.25">
      <c r="B1489" s="95"/>
      <c r="C1489" s="95"/>
      <c r="D1489" s="95"/>
      <c r="E1489" s="95"/>
      <c r="F1489" s="506"/>
      <c r="G1489" s="101"/>
      <c r="H1489" s="101"/>
      <c r="I1489" s="101"/>
      <c r="J1489" s="101"/>
      <c r="K1489" s="101"/>
      <c r="L1489" s="101"/>
      <c r="M1489" s="101"/>
      <c r="N1489" s="101"/>
    </row>
    <row r="1490" spans="2:14" x14ac:dyDescent="0.25">
      <c r="B1490" s="95"/>
      <c r="C1490" s="95"/>
      <c r="D1490" s="95"/>
      <c r="E1490" s="95"/>
      <c r="F1490" s="506"/>
      <c r="G1490" s="101"/>
      <c r="H1490" s="101"/>
      <c r="I1490" s="101"/>
      <c r="J1490" s="101"/>
      <c r="K1490" s="101"/>
      <c r="L1490" s="101"/>
      <c r="M1490" s="101"/>
      <c r="N1490" s="101"/>
    </row>
    <row r="1491" spans="2:14" x14ac:dyDescent="0.25">
      <c r="B1491" s="95"/>
      <c r="C1491" s="95"/>
      <c r="D1491" s="95"/>
      <c r="E1491" s="95"/>
      <c r="F1491" s="506"/>
      <c r="G1491" s="101"/>
      <c r="H1491" s="101"/>
      <c r="I1491" s="101"/>
      <c r="J1491" s="101"/>
      <c r="K1491" s="101"/>
      <c r="L1491" s="101"/>
      <c r="M1491" s="101"/>
      <c r="N1491" s="101"/>
    </row>
    <row r="1492" spans="2:14" x14ac:dyDescent="0.25">
      <c r="B1492" s="95"/>
      <c r="C1492" s="95"/>
      <c r="D1492" s="95"/>
      <c r="E1492" s="95"/>
      <c r="F1492" s="506"/>
      <c r="G1492" s="101"/>
      <c r="H1492" s="101"/>
      <c r="I1492" s="101"/>
      <c r="J1492" s="101"/>
      <c r="K1492" s="101"/>
      <c r="L1492" s="101"/>
      <c r="M1492" s="101"/>
      <c r="N1492" s="101"/>
    </row>
    <row r="1493" spans="2:14" x14ac:dyDescent="0.25">
      <c r="B1493" s="95"/>
      <c r="C1493" s="95"/>
      <c r="D1493" s="95"/>
      <c r="E1493" s="95"/>
      <c r="F1493" s="506"/>
      <c r="G1493" s="101"/>
      <c r="H1493" s="101"/>
      <c r="I1493" s="101"/>
      <c r="J1493" s="101"/>
      <c r="K1493" s="101"/>
      <c r="L1493" s="101"/>
      <c r="M1493" s="101"/>
      <c r="N1493" s="101"/>
    </row>
    <row r="1494" spans="2:14" x14ac:dyDescent="0.25">
      <c r="B1494" s="95"/>
      <c r="C1494" s="95"/>
      <c r="D1494" s="95"/>
      <c r="E1494" s="95"/>
      <c r="F1494" s="506"/>
      <c r="G1494" s="101"/>
      <c r="H1494" s="101"/>
      <c r="I1494" s="101"/>
      <c r="J1494" s="101"/>
      <c r="K1494" s="101"/>
      <c r="L1494" s="101"/>
      <c r="M1494" s="101"/>
      <c r="N1494" s="101"/>
    </row>
    <row r="1495" spans="2:14" x14ac:dyDescent="0.25">
      <c r="B1495" s="95"/>
      <c r="C1495" s="95"/>
      <c r="D1495" s="95"/>
      <c r="E1495" s="95"/>
      <c r="F1495" s="506"/>
      <c r="G1495" s="101"/>
      <c r="H1495" s="101"/>
      <c r="I1495" s="101"/>
      <c r="J1495" s="101"/>
      <c r="K1495" s="101"/>
      <c r="L1495" s="101"/>
      <c r="M1495" s="101"/>
      <c r="N1495" s="101"/>
    </row>
    <row r="1496" spans="2:14" x14ac:dyDescent="0.25">
      <c r="B1496" s="95"/>
      <c r="C1496" s="95"/>
      <c r="D1496" s="95"/>
      <c r="E1496" s="95"/>
      <c r="F1496" s="506"/>
      <c r="G1496" s="101"/>
      <c r="H1496" s="101"/>
      <c r="I1496" s="101"/>
      <c r="J1496" s="101"/>
      <c r="K1496" s="101"/>
      <c r="L1496" s="101"/>
      <c r="M1496" s="101"/>
      <c r="N1496" s="101"/>
    </row>
    <row r="1497" spans="2:14" x14ac:dyDescent="0.25">
      <c r="B1497" s="95"/>
      <c r="C1497" s="95"/>
      <c r="D1497" s="95"/>
      <c r="E1497" s="95"/>
      <c r="F1497" s="506"/>
      <c r="G1497" s="101"/>
      <c r="H1497" s="101"/>
      <c r="I1497" s="101"/>
      <c r="J1497" s="101"/>
      <c r="K1497" s="101"/>
      <c r="L1497" s="101"/>
      <c r="M1497" s="101"/>
      <c r="N1497" s="101"/>
    </row>
    <row r="1498" spans="2:14" x14ac:dyDescent="0.25">
      <c r="B1498" s="95"/>
      <c r="C1498" s="95"/>
      <c r="D1498" s="95"/>
      <c r="E1498" s="95"/>
      <c r="F1498" s="506"/>
      <c r="G1498" s="101"/>
      <c r="H1498" s="101"/>
      <c r="I1498" s="101"/>
      <c r="J1498" s="101"/>
      <c r="K1498" s="101"/>
      <c r="L1498" s="101"/>
      <c r="M1498" s="101"/>
      <c r="N1498" s="101"/>
    </row>
    <row r="1499" spans="2:14" x14ac:dyDescent="0.25">
      <c r="B1499" s="95"/>
      <c r="C1499" s="95"/>
      <c r="D1499" s="95"/>
      <c r="E1499" s="95"/>
      <c r="F1499" s="506"/>
      <c r="G1499" s="101"/>
      <c r="H1499" s="101"/>
      <c r="I1499" s="101"/>
      <c r="J1499" s="101"/>
      <c r="K1499" s="101"/>
      <c r="L1499" s="101"/>
      <c r="M1499" s="101"/>
      <c r="N1499" s="101"/>
    </row>
    <row r="1500" spans="2:14" x14ac:dyDescent="0.25">
      <c r="B1500" s="95"/>
      <c r="C1500" s="95"/>
      <c r="D1500" s="95"/>
      <c r="E1500" s="95"/>
      <c r="F1500" s="506"/>
      <c r="G1500" s="101"/>
      <c r="H1500" s="101"/>
      <c r="I1500" s="101"/>
      <c r="J1500" s="101"/>
      <c r="K1500" s="101"/>
      <c r="L1500" s="101"/>
      <c r="M1500" s="101"/>
      <c r="N1500" s="101"/>
    </row>
    <row r="1501" spans="2:14" x14ac:dyDescent="0.25">
      <c r="B1501" s="95"/>
      <c r="C1501" s="95"/>
      <c r="D1501" s="95"/>
      <c r="E1501" s="95"/>
      <c r="F1501" s="506"/>
      <c r="G1501" s="101"/>
      <c r="H1501" s="101"/>
      <c r="I1501" s="101"/>
      <c r="J1501" s="101"/>
      <c r="K1501" s="101"/>
      <c r="L1501" s="101"/>
      <c r="M1501" s="101"/>
      <c r="N1501" s="101"/>
    </row>
    <row r="1502" spans="2:14" x14ac:dyDescent="0.25">
      <c r="B1502" s="95"/>
      <c r="C1502" s="95"/>
      <c r="D1502" s="95"/>
      <c r="E1502" s="95"/>
      <c r="F1502" s="506"/>
      <c r="G1502" s="101"/>
      <c r="H1502" s="101"/>
      <c r="I1502" s="101"/>
      <c r="J1502" s="101"/>
      <c r="K1502" s="101"/>
      <c r="L1502" s="101"/>
      <c r="M1502" s="101"/>
      <c r="N1502" s="101"/>
    </row>
    <row r="1503" spans="2:14" x14ac:dyDescent="0.25">
      <c r="B1503" s="95"/>
      <c r="C1503" s="95"/>
      <c r="D1503" s="95"/>
      <c r="E1503" s="95"/>
      <c r="F1503" s="506"/>
      <c r="G1503" s="101"/>
      <c r="H1503" s="101"/>
      <c r="I1503" s="101"/>
      <c r="J1503" s="101"/>
      <c r="K1503" s="101"/>
      <c r="L1503" s="101"/>
      <c r="M1503" s="101"/>
      <c r="N1503" s="101"/>
    </row>
    <row r="1504" spans="2:14" x14ac:dyDescent="0.25">
      <c r="B1504" s="95"/>
      <c r="C1504" s="95"/>
      <c r="D1504" s="95"/>
      <c r="E1504" s="95"/>
      <c r="F1504" s="506"/>
      <c r="G1504" s="101"/>
      <c r="H1504" s="101"/>
      <c r="I1504" s="101"/>
      <c r="J1504" s="101"/>
      <c r="K1504" s="101"/>
      <c r="L1504" s="101"/>
      <c r="M1504" s="101"/>
      <c r="N1504" s="101"/>
    </row>
    <row r="1505" spans="2:14" x14ac:dyDescent="0.25">
      <c r="B1505" s="95"/>
      <c r="C1505" s="95"/>
      <c r="D1505" s="95"/>
      <c r="E1505" s="95"/>
      <c r="F1505" s="506"/>
      <c r="G1505" s="101"/>
      <c r="H1505" s="101"/>
      <c r="I1505" s="101"/>
      <c r="J1505" s="101"/>
      <c r="K1505" s="101"/>
      <c r="L1505" s="101"/>
      <c r="M1505" s="101"/>
      <c r="N1505" s="101"/>
    </row>
    <row r="1506" spans="2:14" x14ac:dyDescent="0.25">
      <c r="B1506" s="95"/>
      <c r="C1506" s="95"/>
      <c r="D1506" s="95"/>
      <c r="E1506" s="95"/>
      <c r="F1506" s="506"/>
      <c r="G1506" s="101"/>
      <c r="H1506" s="101"/>
      <c r="I1506" s="101"/>
      <c r="J1506" s="101"/>
      <c r="K1506" s="101"/>
      <c r="L1506" s="101"/>
      <c r="M1506" s="101"/>
      <c r="N1506" s="101"/>
    </row>
    <row r="1507" spans="2:14" x14ac:dyDescent="0.25">
      <c r="B1507" s="95"/>
      <c r="C1507" s="95"/>
      <c r="D1507" s="95"/>
      <c r="E1507" s="95"/>
      <c r="F1507" s="506"/>
      <c r="G1507" s="101"/>
      <c r="H1507" s="101"/>
      <c r="I1507" s="101"/>
      <c r="J1507" s="101"/>
      <c r="K1507" s="101"/>
      <c r="L1507" s="101"/>
      <c r="M1507" s="101"/>
      <c r="N1507" s="101"/>
    </row>
    <row r="1508" spans="2:14" x14ac:dyDescent="0.25">
      <c r="B1508" s="95"/>
      <c r="C1508" s="95"/>
      <c r="D1508" s="95"/>
      <c r="E1508" s="95"/>
      <c r="F1508" s="506"/>
      <c r="G1508" s="101"/>
      <c r="H1508" s="101"/>
      <c r="I1508" s="101"/>
      <c r="J1508" s="101"/>
      <c r="K1508" s="101"/>
      <c r="L1508" s="101"/>
      <c r="M1508" s="101"/>
      <c r="N1508" s="101"/>
    </row>
    <row r="1509" spans="2:14" x14ac:dyDescent="0.25">
      <c r="B1509" s="95"/>
      <c r="C1509" s="95"/>
      <c r="D1509" s="95"/>
      <c r="E1509" s="95"/>
      <c r="F1509" s="506"/>
      <c r="G1509" s="101"/>
      <c r="H1509" s="101"/>
      <c r="I1509" s="101"/>
      <c r="J1509" s="101"/>
      <c r="K1509" s="101"/>
      <c r="L1509" s="101"/>
      <c r="M1509" s="101"/>
      <c r="N1509" s="101"/>
    </row>
    <row r="1510" spans="2:14" x14ac:dyDescent="0.25">
      <c r="B1510" s="95"/>
      <c r="C1510" s="95"/>
      <c r="D1510" s="95"/>
      <c r="E1510" s="95"/>
      <c r="F1510" s="506"/>
      <c r="G1510" s="101"/>
      <c r="H1510" s="101"/>
      <c r="I1510" s="101"/>
      <c r="J1510" s="101"/>
      <c r="K1510" s="101"/>
      <c r="L1510" s="101"/>
      <c r="M1510" s="101"/>
      <c r="N1510" s="101"/>
    </row>
    <row r="1511" spans="2:14" x14ac:dyDescent="0.25">
      <c r="B1511" s="95"/>
      <c r="C1511" s="95"/>
      <c r="D1511" s="95"/>
      <c r="E1511" s="95"/>
      <c r="F1511" s="506"/>
      <c r="G1511" s="101"/>
      <c r="H1511" s="101"/>
      <c r="I1511" s="101"/>
      <c r="J1511" s="101"/>
      <c r="K1511" s="101"/>
      <c r="L1511" s="101"/>
      <c r="M1511" s="101"/>
      <c r="N1511" s="101"/>
    </row>
    <row r="1512" spans="2:14" x14ac:dyDescent="0.25">
      <c r="B1512" s="95"/>
      <c r="C1512" s="95"/>
      <c r="D1512" s="95"/>
      <c r="E1512" s="95"/>
      <c r="F1512" s="506"/>
      <c r="G1512" s="101"/>
      <c r="H1512" s="101"/>
      <c r="I1512" s="101"/>
      <c r="J1512" s="101"/>
      <c r="K1512" s="101"/>
      <c r="L1512" s="101"/>
      <c r="M1512" s="101"/>
      <c r="N1512" s="101"/>
    </row>
    <row r="1513" spans="2:14" x14ac:dyDescent="0.25">
      <c r="B1513" s="95"/>
      <c r="C1513" s="95"/>
      <c r="D1513" s="95"/>
      <c r="E1513" s="95"/>
      <c r="F1513" s="506"/>
      <c r="G1513" s="101"/>
      <c r="H1513" s="101"/>
      <c r="I1513" s="101"/>
      <c r="J1513" s="101"/>
      <c r="K1513" s="101"/>
      <c r="L1513" s="101"/>
      <c r="M1513" s="101"/>
      <c r="N1513" s="101"/>
    </row>
    <row r="1514" spans="2:14" x14ac:dyDescent="0.25">
      <c r="B1514" s="95"/>
      <c r="C1514" s="95"/>
      <c r="D1514" s="95"/>
      <c r="E1514" s="95"/>
      <c r="F1514" s="506"/>
      <c r="G1514" s="101"/>
      <c r="H1514" s="101"/>
      <c r="I1514" s="101"/>
      <c r="J1514" s="101"/>
      <c r="K1514" s="101"/>
      <c r="L1514" s="101"/>
      <c r="M1514" s="101"/>
      <c r="N1514" s="101"/>
    </row>
    <row r="1515" spans="2:14" x14ac:dyDescent="0.25">
      <c r="B1515" s="95"/>
      <c r="C1515" s="95"/>
      <c r="D1515" s="95"/>
      <c r="E1515" s="95"/>
      <c r="F1515" s="506"/>
      <c r="G1515" s="101"/>
      <c r="H1515" s="101"/>
      <c r="I1515" s="101"/>
      <c r="J1515" s="101"/>
      <c r="K1515" s="101"/>
      <c r="L1515" s="101"/>
      <c r="M1515" s="101"/>
      <c r="N1515" s="101"/>
    </row>
    <row r="1516" spans="2:14" x14ac:dyDescent="0.25">
      <c r="B1516" s="95"/>
      <c r="C1516" s="95"/>
      <c r="D1516" s="95"/>
      <c r="E1516" s="95"/>
      <c r="F1516" s="506"/>
      <c r="G1516" s="101"/>
      <c r="H1516" s="101"/>
      <c r="I1516" s="101"/>
      <c r="J1516" s="101"/>
      <c r="K1516" s="101"/>
      <c r="L1516" s="101"/>
      <c r="M1516" s="101"/>
      <c r="N1516" s="101"/>
    </row>
    <row r="1517" spans="2:14" x14ac:dyDescent="0.25">
      <c r="B1517" s="95"/>
      <c r="C1517" s="95"/>
      <c r="D1517" s="95"/>
      <c r="E1517" s="95"/>
      <c r="F1517" s="506"/>
      <c r="G1517" s="101"/>
      <c r="H1517" s="101"/>
      <c r="I1517" s="101"/>
      <c r="J1517" s="101"/>
      <c r="K1517" s="101"/>
      <c r="L1517" s="101"/>
      <c r="M1517" s="101"/>
      <c r="N1517" s="101"/>
    </row>
    <row r="1518" spans="2:14" x14ac:dyDescent="0.25">
      <c r="B1518" s="95"/>
      <c r="C1518" s="95"/>
      <c r="D1518" s="95"/>
      <c r="E1518" s="95"/>
      <c r="F1518" s="506"/>
      <c r="G1518" s="101"/>
      <c r="H1518" s="101"/>
      <c r="I1518" s="101"/>
      <c r="J1518" s="101"/>
      <c r="K1518" s="101"/>
      <c r="L1518" s="101"/>
      <c r="M1518" s="101"/>
      <c r="N1518" s="101"/>
    </row>
    <row r="1519" spans="2:14" x14ac:dyDescent="0.25">
      <c r="B1519" s="95"/>
      <c r="C1519" s="95"/>
      <c r="D1519" s="95"/>
      <c r="E1519" s="95"/>
      <c r="F1519" s="506"/>
      <c r="G1519" s="101"/>
      <c r="H1519" s="101"/>
      <c r="I1519" s="101"/>
      <c r="J1519" s="101"/>
      <c r="K1519" s="101"/>
      <c r="L1519" s="101"/>
      <c r="M1519" s="101"/>
      <c r="N1519" s="101"/>
    </row>
    <row r="1520" spans="2:14" x14ac:dyDescent="0.25">
      <c r="B1520" s="95"/>
      <c r="C1520" s="95"/>
      <c r="D1520" s="95"/>
      <c r="E1520" s="95"/>
      <c r="F1520" s="506"/>
      <c r="G1520" s="101"/>
      <c r="H1520" s="101"/>
      <c r="I1520" s="101"/>
      <c r="J1520" s="101"/>
      <c r="K1520" s="101"/>
      <c r="L1520" s="101"/>
      <c r="M1520" s="101"/>
      <c r="N1520" s="101"/>
    </row>
    <row r="1521" spans="2:14" x14ac:dyDescent="0.25">
      <c r="B1521" s="95"/>
      <c r="C1521" s="95"/>
      <c r="D1521" s="95"/>
      <c r="E1521" s="95"/>
      <c r="F1521" s="506"/>
      <c r="G1521" s="101"/>
      <c r="H1521" s="101"/>
      <c r="I1521" s="101"/>
      <c r="J1521" s="101"/>
      <c r="K1521" s="101"/>
      <c r="L1521" s="101"/>
      <c r="M1521" s="101"/>
      <c r="N1521" s="101"/>
    </row>
    <row r="1522" spans="2:14" x14ac:dyDescent="0.25">
      <c r="B1522" s="95"/>
      <c r="C1522" s="95"/>
      <c r="D1522" s="95"/>
      <c r="E1522" s="95"/>
      <c r="F1522" s="506"/>
      <c r="G1522" s="101"/>
      <c r="H1522" s="101"/>
      <c r="I1522" s="101"/>
      <c r="J1522" s="101"/>
      <c r="K1522" s="101"/>
      <c r="L1522" s="101"/>
      <c r="M1522" s="101"/>
      <c r="N1522" s="101"/>
    </row>
    <row r="1523" spans="2:14" x14ac:dyDescent="0.25">
      <c r="B1523" s="95"/>
      <c r="C1523" s="95"/>
      <c r="D1523" s="95"/>
      <c r="E1523" s="95"/>
      <c r="F1523" s="506"/>
      <c r="G1523" s="101"/>
      <c r="H1523" s="101"/>
      <c r="I1523" s="101"/>
      <c r="J1523" s="101"/>
      <c r="K1523" s="101"/>
      <c r="L1523" s="101"/>
      <c r="M1523" s="101"/>
      <c r="N1523" s="101"/>
    </row>
    <row r="1524" spans="2:14" x14ac:dyDescent="0.25">
      <c r="B1524" s="95"/>
      <c r="C1524" s="95"/>
      <c r="D1524" s="95"/>
      <c r="E1524" s="95"/>
      <c r="F1524" s="506"/>
      <c r="G1524" s="101"/>
      <c r="H1524" s="101"/>
      <c r="I1524" s="101"/>
      <c r="J1524" s="101"/>
      <c r="K1524" s="101"/>
      <c r="L1524" s="101"/>
      <c r="M1524" s="101"/>
      <c r="N1524" s="101"/>
    </row>
    <row r="1525" spans="2:14" x14ac:dyDescent="0.25">
      <c r="B1525" s="95"/>
      <c r="C1525" s="95"/>
      <c r="D1525" s="95"/>
      <c r="E1525" s="95"/>
      <c r="F1525" s="506"/>
      <c r="G1525" s="101"/>
      <c r="H1525" s="101"/>
      <c r="I1525" s="101"/>
      <c r="J1525" s="101"/>
      <c r="K1525" s="101"/>
      <c r="L1525" s="101"/>
      <c r="M1525" s="101"/>
      <c r="N1525" s="101"/>
    </row>
    <row r="1526" spans="2:14" x14ac:dyDescent="0.25">
      <c r="B1526" s="95"/>
      <c r="C1526" s="95"/>
      <c r="D1526" s="95"/>
      <c r="E1526" s="95"/>
      <c r="F1526" s="506"/>
      <c r="G1526" s="101"/>
      <c r="H1526" s="101"/>
      <c r="I1526" s="101"/>
      <c r="J1526" s="101"/>
      <c r="K1526" s="101"/>
      <c r="L1526" s="101"/>
      <c r="M1526" s="101"/>
      <c r="N1526" s="101"/>
    </row>
    <row r="1527" spans="2:14" x14ac:dyDescent="0.25">
      <c r="B1527" s="95"/>
      <c r="C1527" s="95"/>
      <c r="D1527" s="95"/>
      <c r="E1527" s="95"/>
      <c r="F1527" s="506"/>
      <c r="G1527" s="101"/>
      <c r="H1527" s="101"/>
      <c r="I1527" s="101"/>
      <c r="J1527" s="101"/>
      <c r="K1527" s="101"/>
      <c r="L1527" s="101"/>
      <c r="M1527" s="101"/>
      <c r="N1527" s="101"/>
    </row>
    <row r="1528" spans="2:14" x14ac:dyDescent="0.25">
      <c r="B1528" s="95"/>
      <c r="C1528" s="95"/>
      <c r="D1528" s="95"/>
      <c r="E1528" s="95"/>
      <c r="F1528" s="506"/>
      <c r="G1528" s="101"/>
      <c r="H1528" s="101"/>
      <c r="I1528" s="101"/>
      <c r="J1528" s="101"/>
      <c r="K1528" s="101"/>
      <c r="L1528" s="101"/>
      <c r="M1528" s="101"/>
      <c r="N1528" s="101"/>
    </row>
    <row r="1529" spans="2:14" x14ac:dyDescent="0.25">
      <c r="B1529" s="95"/>
      <c r="C1529" s="95"/>
      <c r="D1529" s="95"/>
      <c r="E1529" s="95"/>
      <c r="F1529" s="506"/>
      <c r="G1529" s="101"/>
      <c r="H1529" s="101"/>
      <c r="I1529" s="101"/>
      <c r="J1529" s="101"/>
      <c r="K1529" s="101"/>
      <c r="L1529" s="101"/>
      <c r="M1529" s="101"/>
      <c r="N1529" s="101"/>
    </row>
    <row r="1530" spans="2:14" x14ac:dyDescent="0.25">
      <c r="B1530" s="95"/>
      <c r="C1530" s="95"/>
      <c r="D1530" s="95"/>
      <c r="E1530" s="95"/>
      <c r="F1530" s="506"/>
      <c r="G1530" s="101"/>
      <c r="H1530" s="101"/>
      <c r="I1530" s="101"/>
      <c r="J1530" s="101"/>
      <c r="K1530" s="101"/>
      <c r="L1530" s="101"/>
      <c r="M1530" s="101"/>
      <c r="N1530" s="101"/>
    </row>
    <row r="1531" spans="2:14" x14ac:dyDescent="0.25">
      <c r="B1531" s="95"/>
      <c r="C1531" s="95"/>
      <c r="D1531" s="95"/>
      <c r="E1531" s="95"/>
      <c r="F1531" s="506"/>
      <c r="G1531" s="101"/>
      <c r="H1531" s="101"/>
      <c r="I1531" s="101"/>
      <c r="J1531" s="101"/>
      <c r="K1531" s="101"/>
      <c r="L1531" s="101"/>
      <c r="M1531" s="101"/>
      <c r="N1531" s="101"/>
    </row>
    <row r="1532" spans="2:14" x14ac:dyDescent="0.25">
      <c r="B1532" s="95"/>
      <c r="C1532" s="95"/>
      <c r="D1532" s="95"/>
      <c r="E1532" s="95"/>
      <c r="F1532" s="506"/>
      <c r="G1532" s="101"/>
      <c r="H1532" s="101"/>
      <c r="I1532" s="101"/>
      <c r="J1532" s="101"/>
      <c r="K1532" s="101"/>
      <c r="L1532" s="101"/>
      <c r="M1532" s="101"/>
      <c r="N1532" s="101"/>
    </row>
    <row r="1533" spans="2:14" x14ac:dyDescent="0.25">
      <c r="B1533" s="95"/>
      <c r="C1533" s="95"/>
      <c r="D1533" s="95"/>
      <c r="E1533" s="95"/>
      <c r="F1533" s="506"/>
      <c r="G1533" s="101"/>
      <c r="H1533" s="101"/>
      <c r="I1533" s="101"/>
      <c r="J1533" s="101"/>
      <c r="K1533" s="101"/>
      <c r="L1533" s="101"/>
      <c r="M1533" s="101"/>
      <c r="N1533" s="101"/>
    </row>
    <row r="1534" spans="2:14" x14ac:dyDescent="0.25">
      <c r="B1534" s="95"/>
      <c r="C1534" s="95"/>
      <c r="D1534" s="95"/>
      <c r="E1534" s="95"/>
      <c r="F1534" s="506"/>
      <c r="G1534" s="101"/>
      <c r="H1534" s="101"/>
      <c r="I1534" s="101"/>
      <c r="J1534" s="101"/>
      <c r="K1534" s="101"/>
      <c r="L1534" s="101"/>
      <c r="M1534" s="101"/>
      <c r="N1534" s="101"/>
    </row>
    <row r="1535" spans="2:14" x14ac:dyDescent="0.25">
      <c r="B1535" s="95"/>
      <c r="C1535" s="95"/>
      <c r="D1535" s="95"/>
      <c r="E1535" s="95"/>
      <c r="F1535" s="506"/>
      <c r="G1535" s="101"/>
      <c r="H1535" s="101"/>
      <c r="I1535" s="101"/>
      <c r="J1535" s="101"/>
      <c r="K1535" s="101"/>
      <c r="L1535" s="101"/>
      <c r="M1535" s="101"/>
      <c r="N1535" s="101"/>
    </row>
    <row r="1536" spans="2:14" x14ac:dyDescent="0.25">
      <c r="B1536" s="95"/>
      <c r="C1536" s="95"/>
      <c r="D1536" s="95"/>
      <c r="E1536" s="95"/>
      <c r="F1536" s="506"/>
      <c r="G1536" s="101"/>
      <c r="H1536" s="101"/>
      <c r="I1536" s="101"/>
      <c r="J1536" s="101"/>
      <c r="K1536" s="101"/>
      <c r="L1536" s="101"/>
      <c r="M1536" s="101"/>
      <c r="N1536" s="101"/>
    </row>
    <row r="1537" spans="2:14" x14ac:dyDescent="0.25">
      <c r="B1537" s="95"/>
      <c r="C1537" s="95"/>
      <c r="D1537" s="95"/>
      <c r="E1537" s="95"/>
      <c r="F1537" s="506"/>
      <c r="G1537" s="101"/>
      <c r="H1537" s="101"/>
      <c r="I1537" s="101"/>
      <c r="J1537" s="101"/>
      <c r="K1537" s="101"/>
      <c r="L1537" s="101"/>
      <c r="M1537" s="101"/>
      <c r="N1537" s="101"/>
    </row>
    <row r="1538" spans="2:14" x14ac:dyDescent="0.25">
      <c r="B1538" s="95"/>
      <c r="C1538" s="95"/>
      <c r="D1538" s="95"/>
      <c r="E1538" s="95"/>
      <c r="F1538" s="506"/>
      <c r="G1538" s="101"/>
      <c r="H1538" s="101"/>
      <c r="I1538" s="101"/>
      <c r="J1538" s="101"/>
      <c r="K1538" s="101"/>
      <c r="L1538" s="101"/>
      <c r="M1538" s="101"/>
      <c r="N1538" s="101"/>
    </row>
    <row r="1539" spans="2:14" x14ac:dyDescent="0.25">
      <c r="B1539" s="95"/>
      <c r="C1539" s="95"/>
      <c r="D1539" s="95"/>
      <c r="E1539" s="95"/>
      <c r="F1539" s="506"/>
      <c r="G1539" s="101"/>
      <c r="H1539" s="101"/>
      <c r="I1539" s="101"/>
      <c r="J1539" s="101"/>
      <c r="K1539" s="101"/>
      <c r="L1539" s="101"/>
      <c r="M1539" s="101"/>
      <c r="N1539" s="101"/>
    </row>
    <row r="1540" spans="2:14" x14ac:dyDescent="0.25">
      <c r="B1540" s="95"/>
      <c r="C1540" s="95"/>
      <c r="D1540" s="95"/>
      <c r="E1540" s="95"/>
      <c r="F1540" s="506"/>
      <c r="G1540" s="101"/>
      <c r="H1540" s="101"/>
      <c r="I1540" s="101"/>
      <c r="J1540" s="101"/>
      <c r="K1540" s="101"/>
      <c r="L1540" s="101"/>
      <c r="M1540" s="101"/>
      <c r="N1540" s="101"/>
    </row>
    <row r="1541" spans="2:14" x14ac:dyDescent="0.25">
      <c r="B1541" s="95"/>
      <c r="C1541" s="95"/>
      <c r="D1541" s="95"/>
      <c r="E1541" s="95"/>
      <c r="F1541" s="506"/>
      <c r="G1541" s="101"/>
      <c r="H1541" s="101"/>
      <c r="I1541" s="101"/>
      <c r="J1541" s="101"/>
      <c r="K1541" s="101"/>
      <c r="L1541" s="101"/>
      <c r="M1541" s="101"/>
      <c r="N1541" s="101"/>
    </row>
    <row r="1542" spans="2:14" x14ac:dyDescent="0.25">
      <c r="B1542" s="95"/>
      <c r="C1542" s="95"/>
      <c r="D1542" s="95"/>
      <c r="E1542" s="95"/>
      <c r="F1542" s="506"/>
      <c r="G1542" s="101"/>
      <c r="H1542" s="101"/>
      <c r="I1542" s="101"/>
      <c r="J1542" s="101"/>
      <c r="K1542" s="101"/>
      <c r="L1542" s="101"/>
      <c r="M1542" s="101"/>
      <c r="N1542" s="101"/>
    </row>
    <row r="1543" spans="2:14" x14ac:dyDescent="0.25">
      <c r="B1543" s="95"/>
      <c r="C1543" s="95"/>
      <c r="D1543" s="95"/>
      <c r="E1543" s="95"/>
      <c r="F1543" s="506"/>
      <c r="G1543" s="101"/>
      <c r="H1543" s="101"/>
      <c r="I1543" s="101"/>
      <c r="J1543" s="101"/>
      <c r="K1543" s="101"/>
      <c r="L1543" s="101"/>
      <c r="M1543" s="101"/>
      <c r="N1543" s="101"/>
    </row>
    <row r="1544" spans="2:14" x14ac:dyDescent="0.25">
      <c r="B1544" s="95"/>
      <c r="C1544" s="95"/>
      <c r="D1544" s="95"/>
      <c r="E1544" s="95"/>
      <c r="F1544" s="506"/>
      <c r="G1544" s="101"/>
      <c r="H1544" s="101"/>
      <c r="I1544" s="101"/>
      <c r="J1544" s="101"/>
      <c r="K1544" s="101"/>
      <c r="L1544" s="101"/>
      <c r="M1544" s="101"/>
      <c r="N1544" s="101"/>
    </row>
    <row r="1545" spans="2:14" x14ac:dyDescent="0.25">
      <c r="B1545" s="95"/>
      <c r="C1545" s="95"/>
      <c r="D1545" s="95"/>
      <c r="E1545" s="95"/>
      <c r="F1545" s="506"/>
      <c r="G1545" s="101"/>
      <c r="H1545" s="101"/>
      <c r="I1545" s="101"/>
      <c r="J1545" s="101"/>
      <c r="K1545" s="101"/>
      <c r="L1545" s="101"/>
      <c r="M1545" s="101"/>
      <c r="N1545" s="101"/>
    </row>
    <row r="1546" spans="2:14" x14ac:dyDescent="0.25">
      <c r="B1546" s="95"/>
      <c r="C1546" s="95"/>
      <c r="D1546" s="95"/>
      <c r="E1546" s="95"/>
      <c r="F1546" s="506"/>
      <c r="G1546" s="101"/>
      <c r="H1546" s="101"/>
      <c r="I1546" s="101"/>
      <c r="J1546" s="101"/>
      <c r="K1546" s="101"/>
      <c r="L1546" s="101"/>
      <c r="M1546" s="101"/>
      <c r="N1546" s="101"/>
    </row>
    <row r="1547" spans="2:14" x14ac:dyDescent="0.25">
      <c r="B1547" s="95"/>
      <c r="C1547" s="95"/>
      <c r="D1547" s="95"/>
      <c r="E1547" s="95"/>
      <c r="F1547" s="506"/>
      <c r="G1547" s="101"/>
      <c r="H1547" s="101"/>
      <c r="I1547" s="101"/>
      <c r="J1547" s="101"/>
      <c r="K1547" s="101"/>
      <c r="L1547" s="101"/>
      <c r="M1547" s="101"/>
      <c r="N1547" s="101"/>
    </row>
    <row r="1548" spans="2:14" x14ac:dyDescent="0.25">
      <c r="B1548" s="95"/>
      <c r="C1548" s="95"/>
      <c r="D1548" s="95"/>
      <c r="E1548" s="95"/>
      <c r="F1548" s="506"/>
      <c r="G1548" s="101"/>
      <c r="H1548" s="101"/>
      <c r="I1548" s="101"/>
      <c r="J1548" s="101"/>
      <c r="K1548" s="101"/>
      <c r="L1548" s="101"/>
      <c r="M1548" s="101"/>
      <c r="N1548" s="101"/>
    </row>
    <row r="1549" spans="2:14" x14ac:dyDescent="0.25">
      <c r="B1549" s="95"/>
      <c r="C1549" s="95"/>
      <c r="D1549" s="95"/>
      <c r="E1549" s="95"/>
      <c r="F1549" s="506"/>
      <c r="G1549" s="101"/>
      <c r="H1549" s="101"/>
      <c r="I1549" s="101"/>
      <c r="J1549" s="101"/>
      <c r="K1549" s="101"/>
      <c r="L1549" s="101"/>
      <c r="M1549" s="101"/>
      <c r="N1549" s="101"/>
    </row>
    <row r="1550" spans="2:14" x14ac:dyDescent="0.25">
      <c r="B1550" s="95"/>
      <c r="C1550" s="95"/>
      <c r="D1550" s="95"/>
      <c r="E1550" s="95"/>
      <c r="F1550" s="506"/>
      <c r="G1550" s="101"/>
      <c r="H1550" s="101"/>
      <c r="I1550" s="101"/>
      <c r="J1550" s="101"/>
      <c r="K1550" s="101"/>
      <c r="L1550" s="101"/>
      <c r="M1550" s="101"/>
      <c r="N1550" s="101"/>
    </row>
    <row r="1551" spans="2:14" x14ac:dyDescent="0.25">
      <c r="B1551" s="95"/>
      <c r="C1551" s="95"/>
      <c r="D1551" s="95"/>
      <c r="E1551" s="95"/>
      <c r="F1551" s="506"/>
      <c r="G1551" s="101"/>
      <c r="H1551" s="101"/>
      <c r="I1551" s="101"/>
      <c r="J1551" s="101"/>
      <c r="K1551" s="101"/>
      <c r="L1551" s="101"/>
      <c r="M1551" s="101"/>
      <c r="N1551" s="101"/>
    </row>
    <row r="1552" spans="2:14" x14ac:dyDescent="0.25">
      <c r="B1552" s="95"/>
      <c r="C1552" s="95"/>
      <c r="D1552" s="95"/>
      <c r="E1552" s="95"/>
      <c r="F1552" s="506"/>
      <c r="G1552" s="101"/>
      <c r="H1552" s="101"/>
      <c r="I1552" s="101"/>
      <c r="J1552" s="101"/>
      <c r="K1552" s="101"/>
      <c r="L1552" s="101"/>
      <c r="M1552" s="101"/>
      <c r="N1552" s="101"/>
    </row>
    <row r="1553" spans="2:14" x14ac:dyDescent="0.25">
      <c r="B1553" s="95"/>
      <c r="C1553" s="95"/>
      <c r="D1553" s="95"/>
      <c r="E1553" s="95"/>
      <c r="F1553" s="506"/>
      <c r="G1553" s="101"/>
      <c r="H1553" s="101"/>
      <c r="I1553" s="101"/>
      <c r="J1553" s="101"/>
      <c r="K1553" s="101"/>
      <c r="L1553" s="101"/>
      <c r="M1553" s="101"/>
      <c r="N1553" s="101"/>
    </row>
    <row r="1554" spans="2:14" x14ac:dyDescent="0.25">
      <c r="B1554" s="95"/>
      <c r="C1554" s="95"/>
      <c r="D1554" s="95"/>
      <c r="E1554" s="95"/>
      <c r="F1554" s="506"/>
      <c r="G1554" s="101"/>
      <c r="H1554" s="101"/>
      <c r="I1554" s="101"/>
      <c r="J1554" s="101"/>
      <c r="K1554" s="101"/>
      <c r="L1554" s="101"/>
      <c r="M1554" s="101"/>
      <c r="N1554" s="101"/>
    </row>
    <row r="1555" spans="2:14" x14ac:dyDescent="0.25">
      <c r="B1555" s="95"/>
      <c r="C1555" s="95"/>
      <c r="D1555" s="95"/>
      <c r="E1555" s="95"/>
      <c r="F1555" s="506"/>
      <c r="G1555" s="101"/>
      <c r="H1555" s="101"/>
      <c r="I1555" s="101"/>
      <c r="J1555" s="101"/>
      <c r="K1555" s="101"/>
      <c r="L1555" s="101"/>
      <c r="M1555" s="101"/>
      <c r="N1555" s="101"/>
    </row>
    <row r="1556" spans="2:14" x14ac:dyDescent="0.25">
      <c r="B1556" s="95"/>
      <c r="C1556" s="95"/>
      <c r="D1556" s="95"/>
      <c r="E1556" s="95"/>
      <c r="F1556" s="506"/>
      <c r="G1556" s="101"/>
      <c r="H1556" s="101"/>
      <c r="I1556" s="101"/>
      <c r="J1556" s="101"/>
      <c r="K1556" s="101"/>
      <c r="L1556" s="101"/>
      <c r="M1556" s="101"/>
      <c r="N1556" s="101"/>
    </row>
    <row r="1557" spans="2:14" x14ac:dyDescent="0.25">
      <c r="B1557" s="95"/>
      <c r="C1557" s="95"/>
      <c r="D1557" s="95"/>
      <c r="E1557" s="95"/>
      <c r="F1557" s="506"/>
      <c r="G1557" s="101"/>
      <c r="H1557" s="101"/>
      <c r="I1557" s="101"/>
      <c r="J1557" s="101"/>
      <c r="K1557" s="101"/>
      <c r="L1557" s="101"/>
      <c r="M1557" s="101"/>
      <c r="N1557" s="101"/>
    </row>
    <row r="1558" spans="2:14" x14ac:dyDescent="0.25">
      <c r="B1558" s="95"/>
      <c r="C1558" s="95"/>
      <c r="D1558" s="95"/>
      <c r="E1558" s="95"/>
      <c r="F1558" s="506"/>
      <c r="G1558" s="101"/>
      <c r="H1558" s="101"/>
      <c r="I1558" s="101"/>
      <c r="J1558" s="101"/>
      <c r="K1558" s="101"/>
      <c r="L1558" s="101"/>
      <c r="M1558" s="101"/>
      <c r="N1558" s="101"/>
    </row>
    <row r="1559" spans="2:14" x14ac:dyDescent="0.25">
      <c r="B1559" s="95"/>
      <c r="C1559" s="95"/>
      <c r="D1559" s="95"/>
      <c r="E1559" s="95"/>
      <c r="F1559" s="506"/>
      <c r="G1559" s="101"/>
      <c r="H1559" s="101"/>
      <c r="I1559" s="101"/>
      <c r="J1559" s="101"/>
      <c r="K1559" s="101"/>
      <c r="L1559" s="101"/>
      <c r="M1559" s="101"/>
      <c r="N1559" s="101"/>
    </row>
    <row r="1560" spans="2:14" x14ac:dyDescent="0.25">
      <c r="B1560" s="95"/>
      <c r="C1560" s="95"/>
      <c r="D1560" s="95"/>
      <c r="E1560" s="95"/>
      <c r="F1560" s="506"/>
      <c r="G1560" s="101"/>
      <c r="H1560" s="101"/>
      <c r="I1560" s="101"/>
      <c r="J1560" s="101"/>
      <c r="K1560" s="101"/>
      <c r="L1560" s="101"/>
      <c r="M1560" s="101"/>
      <c r="N1560" s="101"/>
    </row>
    <row r="1561" spans="2:14" x14ac:dyDescent="0.25">
      <c r="B1561" s="95"/>
      <c r="C1561" s="95"/>
      <c r="D1561" s="95"/>
      <c r="E1561" s="95"/>
      <c r="F1561" s="506"/>
      <c r="G1561" s="101"/>
      <c r="H1561" s="101"/>
      <c r="I1561" s="101"/>
      <c r="J1561" s="101"/>
      <c r="K1561" s="101"/>
      <c r="L1561" s="101"/>
      <c r="M1561" s="101"/>
      <c r="N1561" s="101"/>
    </row>
    <row r="1562" spans="2:14" x14ac:dyDescent="0.25">
      <c r="B1562" s="95"/>
      <c r="C1562" s="95"/>
      <c r="D1562" s="95"/>
      <c r="E1562" s="95"/>
      <c r="F1562" s="506"/>
      <c r="G1562" s="101"/>
      <c r="H1562" s="101"/>
      <c r="I1562" s="101"/>
      <c r="J1562" s="101"/>
      <c r="K1562" s="101"/>
      <c r="L1562" s="101"/>
      <c r="M1562" s="101"/>
      <c r="N1562" s="101"/>
    </row>
    <row r="1563" spans="2:14" x14ac:dyDescent="0.25">
      <c r="B1563" s="95"/>
      <c r="C1563" s="95"/>
      <c r="D1563" s="95"/>
      <c r="E1563" s="95"/>
      <c r="F1563" s="506"/>
      <c r="G1563" s="101"/>
      <c r="H1563" s="101"/>
      <c r="I1563" s="101"/>
      <c r="J1563" s="101"/>
      <c r="K1563" s="101"/>
      <c r="L1563" s="101"/>
      <c r="M1563" s="101"/>
      <c r="N1563" s="101"/>
    </row>
    <row r="1564" spans="2:14" x14ac:dyDescent="0.25">
      <c r="B1564" s="95"/>
      <c r="C1564" s="95"/>
      <c r="D1564" s="95"/>
      <c r="E1564" s="95"/>
      <c r="F1564" s="506"/>
      <c r="G1564" s="101"/>
      <c r="H1564" s="101"/>
      <c r="I1564" s="101"/>
      <c r="J1564" s="101"/>
      <c r="K1564" s="101"/>
      <c r="L1564" s="101"/>
      <c r="M1564" s="101"/>
      <c r="N1564" s="101"/>
    </row>
    <row r="1565" spans="2:14" x14ac:dyDescent="0.25">
      <c r="B1565" s="95"/>
      <c r="C1565" s="95"/>
      <c r="D1565" s="95"/>
      <c r="E1565" s="95"/>
      <c r="F1565" s="506"/>
      <c r="G1565" s="101"/>
      <c r="H1565" s="101"/>
      <c r="I1565" s="101"/>
      <c r="J1565" s="101"/>
      <c r="K1565" s="101"/>
      <c r="L1565" s="101"/>
      <c r="M1565" s="101"/>
      <c r="N1565" s="101"/>
    </row>
    <row r="1566" spans="2:14" x14ac:dyDescent="0.25">
      <c r="B1566" s="95"/>
      <c r="C1566" s="95"/>
      <c r="D1566" s="95"/>
      <c r="E1566" s="95"/>
      <c r="F1566" s="506"/>
      <c r="G1566" s="101"/>
      <c r="H1566" s="101"/>
      <c r="I1566" s="101"/>
      <c r="J1566" s="101"/>
      <c r="K1566" s="101"/>
      <c r="L1566" s="101"/>
      <c r="M1566" s="101"/>
      <c r="N1566" s="101"/>
    </row>
    <row r="1567" spans="2:14" x14ac:dyDescent="0.25">
      <c r="B1567" s="95"/>
      <c r="C1567" s="95"/>
      <c r="D1567" s="95"/>
      <c r="E1567" s="95"/>
      <c r="F1567" s="506"/>
      <c r="G1567" s="101"/>
      <c r="H1567" s="101"/>
      <c r="I1567" s="101"/>
      <c r="J1567" s="101"/>
      <c r="K1567" s="101"/>
      <c r="L1567" s="101"/>
      <c r="M1567" s="101"/>
      <c r="N1567" s="101"/>
    </row>
    <row r="1568" spans="2:14" x14ac:dyDescent="0.25">
      <c r="B1568" s="95"/>
      <c r="C1568" s="95"/>
      <c r="D1568" s="95"/>
      <c r="E1568" s="95"/>
      <c r="F1568" s="506"/>
      <c r="G1568" s="101"/>
      <c r="H1568" s="101"/>
      <c r="I1568" s="101"/>
      <c r="J1568" s="101"/>
      <c r="K1568" s="101"/>
      <c r="L1568" s="101"/>
      <c r="M1568" s="101"/>
      <c r="N1568" s="101"/>
    </row>
    <row r="1569" spans="2:14" x14ac:dyDescent="0.25">
      <c r="B1569" s="95"/>
      <c r="C1569" s="95"/>
      <c r="D1569" s="95"/>
      <c r="E1569" s="95"/>
      <c r="F1569" s="506"/>
      <c r="G1569" s="101"/>
      <c r="H1569" s="101"/>
      <c r="I1569" s="101"/>
      <c r="J1569" s="101"/>
      <c r="K1569" s="101"/>
      <c r="L1569" s="101"/>
      <c r="M1569" s="101"/>
      <c r="N1569" s="101"/>
    </row>
    <row r="1570" spans="2:14" x14ac:dyDescent="0.25">
      <c r="B1570" s="95"/>
      <c r="C1570" s="95"/>
      <c r="D1570" s="95"/>
      <c r="E1570" s="95"/>
      <c r="F1570" s="506"/>
      <c r="G1570" s="101"/>
      <c r="H1570" s="101"/>
      <c r="I1570" s="101"/>
      <c r="J1570" s="101"/>
      <c r="K1570" s="101"/>
      <c r="L1570" s="101"/>
      <c r="M1570" s="101"/>
      <c r="N1570" s="101"/>
    </row>
    <row r="1571" spans="2:14" x14ac:dyDescent="0.25">
      <c r="B1571" s="95"/>
      <c r="C1571" s="95"/>
      <c r="D1571" s="95"/>
      <c r="E1571" s="95"/>
      <c r="F1571" s="506"/>
      <c r="G1571" s="101"/>
      <c r="H1571" s="101"/>
      <c r="I1571" s="101"/>
      <c r="J1571" s="101"/>
      <c r="K1571" s="101"/>
      <c r="L1571" s="101"/>
      <c r="M1571" s="101"/>
      <c r="N1571" s="101"/>
    </row>
    <row r="1572" spans="2:14" x14ac:dyDescent="0.25">
      <c r="B1572" s="95"/>
      <c r="C1572" s="95"/>
      <c r="D1572" s="95"/>
      <c r="E1572" s="95"/>
      <c r="F1572" s="506"/>
      <c r="G1572" s="101"/>
      <c r="H1572" s="101"/>
      <c r="I1572" s="101"/>
      <c r="J1572" s="101"/>
      <c r="K1572" s="101"/>
      <c r="L1572" s="101"/>
      <c r="M1572" s="101"/>
      <c r="N1572" s="101"/>
    </row>
    <row r="1573" spans="2:14" x14ac:dyDescent="0.25">
      <c r="B1573" s="95"/>
      <c r="C1573" s="95"/>
      <c r="D1573" s="95"/>
      <c r="E1573" s="95"/>
      <c r="F1573" s="506"/>
      <c r="G1573" s="101"/>
      <c r="H1573" s="101"/>
      <c r="I1573" s="101"/>
      <c r="J1573" s="101"/>
      <c r="K1573" s="101"/>
      <c r="L1573" s="101"/>
      <c r="M1573" s="101"/>
      <c r="N1573" s="101"/>
    </row>
    <row r="1574" spans="2:14" x14ac:dyDescent="0.25">
      <c r="B1574" s="95"/>
      <c r="C1574" s="95"/>
      <c r="D1574" s="95"/>
      <c r="E1574" s="95"/>
      <c r="F1574" s="506"/>
      <c r="G1574" s="101"/>
      <c r="H1574" s="101"/>
      <c r="I1574" s="101"/>
      <c r="J1574" s="101"/>
      <c r="K1574" s="101"/>
      <c r="L1574" s="101"/>
      <c r="M1574" s="101"/>
      <c r="N1574" s="101"/>
    </row>
    <row r="1575" spans="2:14" x14ac:dyDescent="0.25">
      <c r="B1575" s="95"/>
      <c r="C1575" s="95"/>
      <c r="D1575" s="95"/>
      <c r="E1575" s="95"/>
      <c r="F1575" s="506"/>
      <c r="G1575" s="101"/>
      <c r="H1575" s="101"/>
      <c r="I1575" s="101"/>
      <c r="J1575" s="101"/>
      <c r="K1575" s="101"/>
      <c r="L1575" s="101"/>
      <c r="M1575" s="101"/>
      <c r="N1575" s="101"/>
    </row>
    <row r="1576" spans="2:14" x14ac:dyDescent="0.25">
      <c r="B1576" s="95"/>
      <c r="C1576" s="95"/>
      <c r="D1576" s="95"/>
      <c r="E1576" s="95"/>
      <c r="F1576" s="506"/>
      <c r="G1576" s="101"/>
      <c r="H1576" s="101"/>
      <c r="I1576" s="101"/>
      <c r="J1576" s="101"/>
      <c r="K1576" s="101"/>
      <c r="L1576" s="101"/>
      <c r="M1576" s="101"/>
      <c r="N1576" s="101"/>
    </row>
    <row r="1577" spans="2:14" x14ac:dyDescent="0.25">
      <c r="B1577" s="95"/>
      <c r="C1577" s="95"/>
      <c r="D1577" s="95"/>
      <c r="E1577" s="95"/>
      <c r="F1577" s="506"/>
      <c r="G1577" s="101"/>
      <c r="H1577" s="101"/>
      <c r="I1577" s="101"/>
      <c r="J1577" s="101"/>
      <c r="K1577" s="101"/>
      <c r="L1577" s="101"/>
      <c r="M1577" s="101"/>
      <c r="N1577" s="101"/>
    </row>
    <row r="1578" spans="2:14" x14ac:dyDescent="0.25">
      <c r="B1578" s="95"/>
      <c r="C1578" s="95"/>
      <c r="D1578" s="95"/>
      <c r="E1578" s="95"/>
      <c r="F1578" s="506"/>
      <c r="G1578" s="101"/>
      <c r="H1578" s="101"/>
      <c r="I1578" s="101"/>
      <c r="J1578" s="101"/>
      <c r="K1578" s="101"/>
      <c r="L1578" s="101"/>
      <c r="M1578" s="101"/>
      <c r="N1578" s="101"/>
    </row>
    <row r="1579" spans="2:14" x14ac:dyDescent="0.25">
      <c r="B1579" s="95"/>
      <c r="C1579" s="95"/>
      <c r="D1579" s="95"/>
      <c r="E1579" s="95"/>
      <c r="F1579" s="506"/>
      <c r="G1579" s="101"/>
      <c r="H1579" s="101"/>
      <c r="I1579" s="101"/>
      <c r="J1579" s="101"/>
      <c r="K1579" s="101"/>
      <c r="L1579" s="101"/>
      <c r="M1579" s="101"/>
      <c r="N1579" s="101"/>
    </row>
    <row r="1580" spans="2:14" x14ac:dyDescent="0.25">
      <c r="B1580" s="95"/>
      <c r="C1580" s="95"/>
      <c r="D1580" s="95"/>
      <c r="E1580" s="95"/>
      <c r="F1580" s="506"/>
      <c r="G1580" s="101"/>
      <c r="H1580" s="101"/>
      <c r="I1580" s="101"/>
      <c r="J1580" s="101"/>
      <c r="K1580" s="101"/>
      <c r="L1580" s="101"/>
      <c r="M1580" s="101"/>
      <c r="N1580" s="101"/>
    </row>
    <row r="1581" spans="2:14" x14ac:dyDescent="0.25">
      <c r="B1581" s="95"/>
      <c r="C1581" s="95"/>
      <c r="D1581" s="95"/>
      <c r="E1581" s="95"/>
      <c r="F1581" s="506"/>
      <c r="G1581" s="101"/>
      <c r="H1581" s="101"/>
      <c r="I1581" s="101"/>
      <c r="J1581" s="101"/>
      <c r="K1581" s="101"/>
      <c r="L1581" s="101"/>
      <c r="M1581" s="101"/>
      <c r="N1581" s="101"/>
    </row>
    <row r="1582" spans="2:14" x14ac:dyDescent="0.25">
      <c r="B1582" s="95"/>
      <c r="C1582" s="95"/>
      <c r="D1582" s="95"/>
      <c r="E1582" s="95"/>
      <c r="F1582" s="506"/>
      <c r="G1582" s="101"/>
      <c r="H1582" s="101"/>
      <c r="I1582" s="101"/>
      <c r="J1582" s="101"/>
      <c r="K1582" s="101"/>
      <c r="L1582" s="101"/>
      <c r="M1582" s="101"/>
      <c r="N1582" s="101"/>
    </row>
    <row r="1583" spans="2:14" x14ac:dyDescent="0.25">
      <c r="B1583" s="95"/>
      <c r="C1583" s="95"/>
      <c r="D1583" s="95"/>
      <c r="E1583" s="95"/>
      <c r="F1583" s="506"/>
      <c r="G1583" s="101"/>
      <c r="H1583" s="101"/>
      <c r="I1583" s="101"/>
      <c r="J1583" s="101"/>
      <c r="K1583" s="101"/>
      <c r="L1583" s="101"/>
      <c r="M1583" s="101"/>
      <c r="N1583" s="101"/>
    </row>
    <row r="1584" spans="2:14" x14ac:dyDescent="0.25">
      <c r="B1584" s="95"/>
      <c r="C1584" s="95"/>
      <c r="D1584" s="95"/>
      <c r="E1584" s="95"/>
      <c r="F1584" s="506"/>
      <c r="G1584" s="101"/>
      <c r="H1584" s="101"/>
      <c r="I1584" s="101"/>
      <c r="J1584" s="101"/>
      <c r="K1584" s="101"/>
      <c r="L1584" s="101"/>
      <c r="M1584" s="101"/>
      <c r="N1584" s="101"/>
    </row>
    <row r="1585" spans="2:14" x14ac:dyDescent="0.25">
      <c r="B1585" s="95"/>
      <c r="C1585" s="95"/>
      <c r="D1585" s="95"/>
      <c r="E1585" s="95"/>
      <c r="F1585" s="506"/>
      <c r="G1585" s="101"/>
      <c r="H1585" s="101"/>
      <c r="I1585" s="101"/>
      <c r="J1585" s="101"/>
      <c r="K1585" s="101"/>
      <c r="L1585" s="101"/>
      <c r="M1585" s="101"/>
      <c r="N1585" s="101"/>
    </row>
    <row r="1586" spans="2:14" x14ac:dyDescent="0.25">
      <c r="B1586" s="95"/>
      <c r="C1586" s="95"/>
      <c r="D1586" s="95"/>
      <c r="E1586" s="95"/>
      <c r="F1586" s="506"/>
      <c r="G1586" s="101"/>
      <c r="H1586" s="101"/>
      <c r="I1586" s="101"/>
      <c r="J1586" s="101"/>
      <c r="K1586" s="101"/>
      <c r="L1586" s="101"/>
      <c r="M1586" s="101"/>
      <c r="N1586" s="101"/>
    </row>
    <row r="1587" spans="2:14" x14ac:dyDescent="0.25">
      <c r="B1587" s="95"/>
      <c r="C1587" s="95"/>
      <c r="D1587" s="95"/>
      <c r="E1587" s="95"/>
      <c r="F1587" s="506"/>
      <c r="G1587" s="101"/>
      <c r="H1587" s="101"/>
      <c r="I1587" s="101"/>
      <c r="J1587" s="101"/>
      <c r="K1587" s="101"/>
      <c r="L1587" s="101"/>
      <c r="M1587" s="101"/>
      <c r="N1587" s="101"/>
    </row>
    <row r="1588" spans="2:14" x14ac:dyDescent="0.25">
      <c r="B1588" s="95"/>
      <c r="C1588" s="95"/>
      <c r="D1588" s="95"/>
      <c r="E1588" s="95"/>
      <c r="F1588" s="506"/>
      <c r="G1588" s="101"/>
      <c r="H1588" s="101"/>
      <c r="I1588" s="101"/>
      <c r="J1588" s="101"/>
      <c r="K1588" s="101"/>
      <c r="L1588" s="101"/>
      <c r="M1588" s="101"/>
      <c r="N1588" s="101"/>
    </row>
    <row r="1589" spans="2:14" x14ac:dyDescent="0.25">
      <c r="B1589" s="95"/>
      <c r="C1589" s="95"/>
      <c r="D1589" s="95"/>
      <c r="E1589" s="95"/>
      <c r="F1589" s="506"/>
      <c r="G1589" s="101"/>
      <c r="H1589" s="101"/>
      <c r="I1589" s="101"/>
      <c r="J1589" s="101"/>
      <c r="K1589" s="101"/>
      <c r="L1589" s="101"/>
      <c r="M1589" s="101"/>
      <c r="N1589" s="101"/>
    </row>
    <row r="1590" spans="2:14" x14ac:dyDescent="0.25">
      <c r="B1590" s="95"/>
      <c r="C1590" s="95"/>
      <c r="D1590" s="95"/>
      <c r="E1590" s="95"/>
      <c r="F1590" s="506"/>
      <c r="G1590" s="101"/>
      <c r="H1590" s="101"/>
      <c r="I1590" s="101"/>
      <c r="J1590" s="101"/>
      <c r="K1590" s="101"/>
      <c r="L1590" s="101"/>
      <c r="M1590" s="101"/>
      <c r="N1590" s="101"/>
    </row>
    <row r="1591" spans="2:14" x14ac:dyDescent="0.25">
      <c r="B1591" s="95"/>
      <c r="C1591" s="95"/>
      <c r="D1591" s="95"/>
      <c r="E1591" s="95"/>
      <c r="F1591" s="506"/>
      <c r="G1591" s="101"/>
      <c r="H1591" s="101"/>
      <c r="I1591" s="101"/>
      <c r="J1591" s="101"/>
      <c r="K1591" s="101"/>
      <c r="L1591" s="101"/>
      <c r="M1591" s="101"/>
      <c r="N1591" s="101"/>
    </row>
    <row r="1592" spans="2:14" x14ac:dyDescent="0.25">
      <c r="B1592" s="95"/>
      <c r="C1592" s="95"/>
      <c r="D1592" s="95"/>
      <c r="E1592" s="95"/>
      <c r="F1592" s="506"/>
      <c r="G1592" s="101"/>
      <c r="H1592" s="101"/>
      <c r="I1592" s="101"/>
      <c r="J1592" s="101"/>
      <c r="K1592" s="101"/>
      <c r="L1592" s="101"/>
      <c r="M1592" s="101"/>
      <c r="N1592" s="101"/>
    </row>
    <row r="1593" spans="2:14" x14ac:dyDescent="0.25">
      <c r="B1593" s="95"/>
      <c r="C1593" s="95"/>
      <c r="D1593" s="95"/>
      <c r="E1593" s="95"/>
      <c r="F1593" s="506"/>
      <c r="G1593" s="101"/>
      <c r="H1593" s="101"/>
      <c r="I1593" s="101"/>
      <c r="J1593" s="101"/>
      <c r="K1593" s="101"/>
      <c r="L1593" s="101"/>
      <c r="M1593" s="101"/>
      <c r="N1593" s="101"/>
    </row>
    <row r="1594" spans="2:14" x14ac:dyDescent="0.25">
      <c r="B1594" s="95"/>
      <c r="C1594" s="95"/>
      <c r="D1594" s="95"/>
      <c r="E1594" s="95"/>
      <c r="F1594" s="506"/>
      <c r="G1594" s="101"/>
      <c r="H1594" s="101"/>
      <c r="I1594" s="101"/>
      <c r="J1594" s="101"/>
      <c r="K1594" s="101"/>
      <c r="L1594" s="101"/>
      <c r="M1594" s="101"/>
      <c r="N1594" s="101"/>
    </row>
    <row r="1595" spans="2:14" x14ac:dyDescent="0.25">
      <c r="B1595" s="95"/>
      <c r="C1595" s="95"/>
      <c r="D1595" s="95"/>
      <c r="E1595" s="95"/>
      <c r="F1595" s="506"/>
      <c r="G1595" s="101"/>
      <c r="H1595" s="101"/>
      <c r="I1595" s="101"/>
      <c r="J1595" s="101"/>
      <c r="K1595" s="101"/>
      <c r="L1595" s="101"/>
      <c r="M1595" s="101"/>
      <c r="N1595" s="101"/>
    </row>
    <row r="1596" spans="2:14" x14ac:dyDescent="0.25">
      <c r="B1596" s="95"/>
      <c r="C1596" s="95"/>
      <c r="D1596" s="95"/>
      <c r="E1596" s="95"/>
      <c r="F1596" s="506"/>
      <c r="G1596" s="101"/>
      <c r="H1596" s="101"/>
      <c r="I1596" s="101"/>
      <c r="J1596" s="101"/>
      <c r="K1596" s="101"/>
      <c r="L1596" s="101"/>
      <c r="M1596" s="101"/>
      <c r="N1596" s="101"/>
    </row>
    <row r="1597" spans="2:14" x14ac:dyDescent="0.25">
      <c r="B1597" s="95"/>
      <c r="C1597" s="95"/>
      <c r="D1597" s="95"/>
      <c r="E1597" s="95"/>
      <c r="F1597" s="506"/>
      <c r="G1597" s="101"/>
      <c r="H1597" s="101"/>
      <c r="I1597" s="101"/>
      <c r="J1597" s="101"/>
      <c r="K1597" s="101"/>
      <c r="L1597" s="101"/>
      <c r="M1597" s="101"/>
      <c r="N1597" s="101"/>
    </row>
    <row r="1598" spans="2:14" x14ac:dyDescent="0.25">
      <c r="B1598" s="95"/>
      <c r="C1598" s="95"/>
      <c r="D1598" s="95"/>
      <c r="E1598" s="95"/>
      <c r="F1598" s="506"/>
      <c r="G1598" s="101"/>
      <c r="H1598" s="101"/>
      <c r="I1598" s="101"/>
      <c r="J1598" s="101"/>
      <c r="K1598" s="101"/>
      <c r="L1598" s="101"/>
      <c r="M1598" s="101"/>
      <c r="N1598" s="101"/>
    </row>
    <row r="1599" spans="2:14" x14ac:dyDescent="0.25">
      <c r="B1599" s="95"/>
      <c r="C1599" s="95"/>
      <c r="D1599" s="95"/>
      <c r="E1599" s="95"/>
      <c r="F1599" s="506"/>
      <c r="G1599" s="101"/>
      <c r="H1599" s="101"/>
      <c r="I1599" s="101"/>
      <c r="J1599" s="101"/>
      <c r="K1599" s="101"/>
      <c r="L1599" s="101"/>
      <c r="M1599" s="101"/>
      <c r="N1599" s="101"/>
    </row>
    <row r="1600" spans="2:14" x14ac:dyDescent="0.25">
      <c r="B1600" s="95"/>
      <c r="C1600" s="95"/>
      <c r="D1600" s="95"/>
      <c r="E1600" s="95"/>
      <c r="F1600" s="506"/>
      <c r="G1600" s="101"/>
      <c r="H1600" s="101"/>
      <c r="I1600" s="101"/>
      <c r="J1600" s="101"/>
      <c r="K1600" s="101"/>
      <c r="L1600" s="101"/>
      <c r="M1600" s="101"/>
      <c r="N1600" s="101"/>
    </row>
    <row r="1601" spans="2:14" x14ac:dyDescent="0.25">
      <c r="B1601" s="95"/>
      <c r="C1601" s="95"/>
      <c r="D1601" s="95"/>
      <c r="E1601" s="95"/>
      <c r="F1601" s="506"/>
      <c r="G1601" s="101"/>
      <c r="H1601" s="101"/>
      <c r="I1601" s="101"/>
      <c r="J1601" s="101"/>
      <c r="K1601" s="101"/>
      <c r="L1601" s="101"/>
      <c r="M1601" s="101"/>
      <c r="N1601" s="101"/>
    </row>
    <row r="1602" spans="2:14" x14ac:dyDescent="0.25">
      <c r="B1602" s="95"/>
      <c r="C1602" s="95"/>
      <c r="D1602" s="95"/>
      <c r="E1602" s="95"/>
      <c r="F1602" s="506"/>
      <c r="G1602" s="101"/>
      <c r="H1602" s="101"/>
      <c r="I1602" s="101"/>
      <c r="J1602" s="101"/>
      <c r="K1602" s="101"/>
      <c r="L1602" s="101"/>
      <c r="M1602" s="101"/>
      <c r="N1602" s="101"/>
    </row>
    <row r="1603" spans="2:14" x14ac:dyDescent="0.25">
      <c r="B1603" s="95"/>
      <c r="C1603" s="95"/>
      <c r="D1603" s="95"/>
      <c r="E1603" s="95"/>
      <c r="F1603" s="506"/>
      <c r="G1603" s="101"/>
      <c r="H1603" s="101"/>
      <c r="I1603" s="101"/>
      <c r="J1603" s="101"/>
      <c r="K1603" s="101"/>
      <c r="L1603" s="101"/>
      <c r="M1603" s="101"/>
      <c r="N1603" s="101"/>
    </row>
    <row r="1604" spans="2:14" x14ac:dyDescent="0.25">
      <c r="B1604" s="95"/>
      <c r="C1604" s="95"/>
      <c r="D1604" s="95"/>
      <c r="E1604" s="95"/>
      <c r="F1604" s="506"/>
      <c r="G1604" s="101"/>
      <c r="H1604" s="101"/>
      <c r="I1604" s="101"/>
      <c r="J1604" s="101"/>
      <c r="K1604" s="101"/>
      <c r="L1604" s="101"/>
      <c r="M1604" s="101"/>
      <c r="N1604" s="101"/>
    </row>
    <row r="1605" spans="2:14" x14ac:dyDescent="0.25">
      <c r="B1605" s="95"/>
      <c r="C1605" s="95"/>
      <c r="D1605" s="95"/>
      <c r="E1605" s="95"/>
      <c r="F1605" s="506"/>
      <c r="G1605" s="101"/>
      <c r="H1605" s="101"/>
      <c r="I1605" s="101"/>
      <c r="J1605" s="101"/>
      <c r="K1605" s="101"/>
      <c r="L1605" s="101"/>
      <c r="M1605" s="101"/>
      <c r="N1605" s="101"/>
    </row>
    <row r="1606" spans="2:14" x14ac:dyDescent="0.25">
      <c r="B1606" s="95"/>
      <c r="C1606" s="95"/>
      <c r="D1606" s="95"/>
      <c r="E1606" s="95"/>
      <c r="F1606" s="506"/>
      <c r="G1606" s="101"/>
      <c r="H1606" s="101"/>
      <c r="I1606" s="101"/>
      <c r="J1606" s="101"/>
      <c r="K1606" s="101"/>
      <c r="L1606" s="101"/>
      <c r="M1606" s="101"/>
      <c r="N1606" s="101"/>
    </row>
    <row r="1607" spans="2:14" x14ac:dyDescent="0.25">
      <c r="B1607" s="95"/>
      <c r="C1607" s="95"/>
      <c r="D1607" s="95"/>
      <c r="E1607" s="95"/>
      <c r="F1607" s="506"/>
      <c r="G1607" s="101"/>
      <c r="H1607" s="101"/>
      <c r="I1607" s="101"/>
      <c r="J1607" s="101"/>
      <c r="K1607" s="101"/>
      <c r="L1607" s="101"/>
      <c r="M1607" s="101"/>
      <c r="N1607" s="101"/>
    </row>
    <row r="1608" spans="2:14" x14ac:dyDescent="0.25">
      <c r="B1608" s="95"/>
      <c r="C1608" s="95"/>
      <c r="D1608" s="95"/>
      <c r="E1608" s="95"/>
      <c r="F1608" s="506"/>
      <c r="G1608" s="101"/>
      <c r="H1608" s="101"/>
      <c r="I1608" s="101"/>
      <c r="J1608" s="101"/>
      <c r="K1608" s="101"/>
      <c r="L1608" s="101"/>
      <c r="M1608" s="101"/>
      <c r="N1608" s="101"/>
    </row>
    <row r="1609" spans="2:14" x14ac:dyDescent="0.25">
      <c r="B1609" s="95"/>
      <c r="C1609" s="95"/>
      <c r="D1609" s="95"/>
      <c r="E1609" s="95"/>
      <c r="F1609" s="506"/>
      <c r="G1609" s="101"/>
      <c r="H1609" s="101"/>
      <c r="I1609" s="101"/>
      <c r="J1609" s="101"/>
      <c r="K1609" s="101"/>
      <c r="L1609" s="101"/>
      <c r="M1609" s="101"/>
      <c r="N1609" s="101"/>
    </row>
    <row r="1610" spans="2:14" x14ac:dyDescent="0.25">
      <c r="B1610" s="95"/>
      <c r="C1610" s="95"/>
      <c r="D1610" s="95"/>
      <c r="E1610" s="95"/>
      <c r="F1610" s="506"/>
      <c r="G1610" s="101"/>
      <c r="H1610" s="101"/>
      <c r="I1610" s="101"/>
      <c r="J1610" s="101"/>
      <c r="K1610" s="101"/>
      <c r="L1610" s="101"/>
      <c r="M1610" s="101"/>
      <c r="N1610" s="101"/>
    </row>
    <row r="1611" spans="2:14" x14ac:dyDescent="0.25">
      <c r="B1611" s="95"/>
      <c r="C1611" s="95"/>
      <c r="D1611" s="95"/>
      <c r="E1611" s="95"/>
      <c r="F1611" s="506"/>
      <c r="G1611" s="101"/>
      <c r="H1611" s="101"/>
      <c r="I1611" s="101"/>
      <c r="J1611" s="101"/>
      <c r="K1611" s="101"/>
      <c r="L1611" s="101"/>
      <c r="M1611" s="101"/>
      <c r="N1611" s="101"/>
    </row>
    <row r="1612" spans="2:14" x14ac:dyDescent="0.25">
      <c r="B1612" s="95"/>
      <c r="C1612" s="95"/>
      <c r="D1612" s="95"/>
      <c r="E1612" s="95"/>
      <c r="F1612" s="506"/>
      <c r="G1612" s="101"/>
      <c r="H1612" s="101"/>
      <c r="I1612" s="101"/>
      <c r="J1612" s="101"/>
      <c r="K1612" s="101"/>
      <c r="L1612" s="101"/>
      <c r="M1612" s="101"/>
      <c r="N1612" s="101"/>
    </row>
    <row r="1613" spans="2:14" x14ac:dyDescent="0.25">
      <c r="B1613" s="95"/>
      <c r="C1613" s="95"/>
      <c r="D1613" s="95"/>
      <c r="E1613" s="95"/>
      <c r="F1613" s="506"/>
      <c r="G1613" s="101"/>
      <c r="H1613" s="101"/>
      <c r="I1613" s="101"/>
      <c r="J1613" s="101"/>
      <c r="K1613" s="101"/>
      <c r="L1613" s="101"/>
      <c r="M1613" s="101"/>
      <c r="N1613" s="101"/>
    </row>
    <row r="1614" spans="2:14" x14ac:dyDescent="0.25">
      <c r="B1614" s="95"/>
      <c r="C1614" s="95"/>
      <c r="D1614" s="95"/>
      <c r="E1614" s="95"/>
      <c r="F1614" s="506"/>
      <c r="G1614" s="101"/>
      <c r="H1614" s="101"/>
      <c r="I1614" s="101"/>
      <c r="J1614" s="101"/>
      <c r="K1614" s="101"/>
      <c r="L1614" s="101"/>
      <c r="M1614" s="101"/>
      <c r="N1614" s="101"/>
    </row>
    <row r="1615" spans="2:14" x14ac:dyDescent="0.25">
      <c r="B1615" s="95"/>
      <c r="C1615" s="95"/>
      <c r="D1615" s="95"/>
      <c r="E1615" s="95"/>
      <c r="F1615" s="506"/>
      <c r="G1615" s="101"/>
      <c r="H1615" s="101"/>
      <c r="I1615" s="101"/>
      <c r="J1615" s="101"/>
      <c r="K1615" s="101"/>
      <c r="L1615" s="101"/>
      <c r="M1615" s="101"/>
      <c r="N1615" s="101"/>
    </row>
    <row r="1616" spans="2:14" x14ac:dyDescent="0.25">
      <c r="B1616" s="95"/>
      <c r="C1616" s="95"/>
      <c r="D1616" s="95"/>
      <c r="E1616" s="95"/>
      <c r="F1616" s="506"/>
      <c r="G1616" s="101"/>
      <c r="H1616" s="101"/>
      <c r="I1616" s="101"/>
      <c r="J1616" s="101"/>
      <c r="K1616" s="101"/>
      <c r="L1616" s="101"/>
      <c r="M1616" s="101"/>
      <c r="N1616" s="101"/>
    </row>
    <row r="1617" spans="2:14" x14ac:dyDescent="0.25">
      <c r="B1617" s="95"/>
      <c r="C1617" s="95"/>
      <c r="D1617" s="95"/>
      <c r="E1617" s="95"/>
      <c r="F1617" s="506"/>
      <c r="G1617" s="101"/>
      <c r="H1617" s="101"/>
      <c r="I1617" s="101"/>
      <c r="J1617" s="101"/>
      <c r="K1617" s="101"/>
      <c r="L1617" s="101"/>
      <c r="M1617" s="101"/>
      <c r="N1617" s="101"/>
    </row>
    <row r="1618" spans="2:14" x14ac:dyDescent="0.25">
      <c r="B1618" s="95"/>
      <c r="C1618" s="95"/>
      <c r="D1618" s="95"/>
      <c r="E1618" s="95"/>
      <c r="F1618" s="506"/>
      <c r="G1618" s="101"/>
      <c r="H1618" s="101"/>
      <c r="I1618" s="101"/>
      <c r="J1618" s="101"/>
      <c r="K1618" s="101"/>
      <c r="L1618" s="101"/>
      <c r="M1618" s="101"/>
      <c r="N1618" s="101"/>
    </row>
    <row r="1619" spans="2:14" x14ac:dyDescent="0.25">
      <c r="B1619" s="95"/>
      <c r="C1619" s="95"/>
      <c r="D1619" s="95"/>
      <c r="E1619" s="95"/>
      <c r="F1619" s="506"/>
      <c r="G1619" s="101"/>
      <c r="H1619" s="101"/>
      <c r="I1619" s="101"/>
      <c r="J1619" s="101"/>
      <c r="K1619" s="101"/>
      <c r="L1619" s="101"/>
      <c r="M1619" s="101"/>
      <c r="N1619" s="101"/>
    </row>
    <row r="1620" spans="2:14" x14ac:dyDescent="0.25">
      <c r="B1620" s="95"/>
      <c r="C1620" s="95"/>
      <c r="D1620" s="95"/>
      <c r="E1620" s="95"/>
      <c r="F1620" s="506"/>
      <c r="G1620" s="101"/>
      <c r="H1620" s="101"/>
      <c r="I1620" s="101"/>
      <c r="J1620" s="101"/>
      <c r="K1620" s="101"/>
      <c r="L1620" s="101"/>
      <c r="M1620" s="101"/>
      <c r="N1620" s="101"/>
    </row>
    <row r="1621" spans="2:14" x14ac:dyDescent="0.25">
      <c r="B1621" s="95"/>
      <c r="C1621" s="95"/>
      <c r="D1621" s="95"/>
      <c r="E1621" s="95"/>
      <c r="F1621" s="506"/>
      <c r="G1621" s="101"/>
      <c r="H1621" s="101"/>
      <c r="I1621" s="101"/>
      <c r="J1621" s="101"/>
      <c r="K1621" s="101"/>
      <c r="L1621" s="101"/>
      <c r="M1621" s="101"/>
      <c r="N1621" s="101"/>
    </row>
    <row r="1622" spans="2:14" x14ac:dyDescent="0.25">
      <c r="B1622" s="95"/>
      <c r="C1622" s="95"/>
      <c r="D1622" s="95"/>
      <c r="E1622" s="95"/>
      <c r="F1622" s="506"/>
      <c r="G1622" s="101"/>
      <c r="H1622" s="101"/>
      <c r="I1622" s="101"/>
      <c r="J1622" s="101"/>
      <c r="K1622" s="101"/>
      <c r="L1622" s="101"/>
      <c r="M1622" s="101"/>
      <c r="N1622" s="101"/>
    </row>
    <row r="1623" spans="2:14" x14ac:dyDescent="0.25">
      <c r="B1623" s="95"/>
      <c r="C1623" s="95"/>
      <c r="D1623" s="95"/>
      <c r="E1623" s="95"/>
      <c r="F1623" s="506"/>
      <c r="G1623" s="101"/>
      <c r="H1623" s="101"/>
      <c r="I1623" s="101"/>
      <c r="J1623" s="101"/>
      <c r="K1623" s="101"/>
      <c r="L1623" s="101"/>
      <c r="M1623" s="101"/>
      <c r="N1623" s="101"/>
    </row>
    <row r="1624" spans="2:14" x14ac:dyDescent="0.25">
      <c r="B1624" s="95"/>
      <c r="C1624" s="95"/>
      <c r="D1624" s="95"/>
      <c r="E1624" s="95"/>
      <c r="F1624" s="506"/>
      <c r="G1624" s="101"/>
      <c r="H1624" s="101"/>
      <c r="I1624" s="101"/>
      <c r="J1624" s="101"/>
      <c r="K1624" s="101"/>
      <c r="L1624" s="101"/>
      <c r="M1624" s="101"/>
      <c r="N1624" s="101"/>
    </row>
    <row r="1625" spans="2:14" x14ac:dyDescent="0.25">
      <c r="B1625" s="95"/>
      <c r="C1625" s="95"/>
      <c r="D1625" s="95"/>
      <c r="E1625" s="95"/>
      <c r="F1625" s="506"/>
      <c r="G1625" s="101"/>
      <c r="H1625" s="101"/>
      <c r="I1625" s="101"/>
      <c r="J1625" s="101"/>
      <c r="K1625" s="101"/>
      <c r="L1625" s="101"/>
      <c r="M1625" s="101"/>
      <c r="N1625" s="101"/>
    </row>
    <row r="1626" spans="2:14" x14ac:dyDescent="0.25">
      <c r="B1626" s="95"/>
      <c r="C1626" s="95"/>
      <c r="D1626" s="95"/>
      <c r="E1626" s="95"/>
      <c r="F1626" s="506"/>
      <c r="G1626" s="101"/>
      <c r="H1626" s="101"/>
      <c r="I1626" s="101"/>
      <c r="J1626" s="101"/>
      <c r="K1626" s="101"/>
      <c r="L1626" s="101"/>
      <c r="M1626" s="101"/>
      <c r="N1626" s="101"/>
    </row>
    <row r="1627" spans="2:14" x14ac:dyDescent="0.25">
      <c r="B1627" s="95"/>
      <c r="C1627" s="95"/>
      <c r="D1627" s="95"/>
      <c r="E1627" s="95"/>
      <c r="F1627" s="506"/>
      <c r="G1627" s="101"/>
      <c r="H1627" s="101"/>
      <c r="I1627" s="101"/>
      <c r="J1627" s="101"/>
      <c r="K1627" s="101"/>
      <c r="L1627" s="101"/>
      <c r="M1627" s="101"/>
      <c r="N1627" s="101"/>
    </row>
    <row r="1628" spans="2:14" x14ac:dyDescent="0.25">
      <c r="B1628" s="95"/>
      <c r="C1628" s="95"/>
      <c r="D1628" s="95"/>
      <c r="E1628" s="95"/>
      <c r="F1628" s="506"/>
      <c r="G1628" s="101"/>
      <c r="H1628" s="101"/>
      <c r="I1628" s="101"/>
      <c r="J1628" s="101"/>
      <c r="K1628" s="101"/>
      <c r="L1628" s="101"/>
      <c r="M1628" s="101"/>
      <c r="N1628" s="101"/>
    </row>
    <row r="1629" spans="2:14" x14ac:dyDescent="0.25">
      <c r="B1629" s="95"/>
      <c r="C1629" s="95"/>
      <c r="D1629" s="95"/>
      <c r="E1629" s="95"/>
      <c r="F1629" s="506"/>
      <c r="G1629" s="101"/>
      <c r="H1629" s="101"/>
      <c r="I1629" s="101"/>
      <c r="J1629" s="101"/>
      <c r="K1629" s="101"/>
      <c r="L1629" s="101"/>
      <c r="M1629" s="101"/>
      <c r="N1629" s="101"/>
    </row>
    <row r="1630" spans="2:14" x14ac:dyDescent="0.25">
      <c r="B1630" s="95"/>
      <c r="C1630" s="95"/>
      <c r="D1630" s="95"/>
      <c r="E1630" s="95"/>
      <c r="F1630" s="506"/>
      <c r="G1630" s="101"/>
      <c r="H1630" s="101"/>
      <c r="I1630" s="101"/>
      <c r="J1630" s="101"/>
      <c r="K1630" s="101"/>
      <c r="L1630" s="101"/>
      <c r="M1630" s="101"/>
      <c r="N1630" s="101"/>
    </row>
    <row r="1631" spans="2:14" x14ac:dyDescent="0.25">
      <c r="B1631" s="95"/>
      <c r="C1631" s="95"/>
      <c r="D1631" s="95"/>
      <c r="E1631" s="95"/>
      <c r="F1631" s="506"/>
      <c r="G1631" s="101"/>
      <c r="H1631" s="101"/>
      <c r="I1631" s="101"/>
      <c r="J1631" s="101"/>
      <c r="K1631" s="101"/>
      <c r="L1631" s="101"/>
      <c r="M1631" s="101"/>
      <c r="N1631" s="101"/>
    </row>
    <row r="1632" spans="2:14" x14ac:dyDescent="0.25">
      <c r="B1632" s="95"/>
      <c r="C1632" s="95"/>
      <c r="D1632" s="95"/>
      <c r="E1632" s="95"/>
      <c r="F1632" s="506"/>
      <c r="G1632" s="101"/>
      <c r="H1632" s="101"/>
      <c r="I1632" s="101"/>
      <c r="J1632" s="101"/>
      <c r="K1632" s="101"/>
      <c r="L1632" s="101"/>
      <c r="M1632" s="101"/>
      <c r="N1632" s="101"/>
    </row>
    <row r="1633" spans="2:14" x14ac:dyDescent="0.25">
      <c r="B1633" s="95"/>
      <c r="C1633" s="95"/>
      <c r="D1633" s="95"/>
      <c r="E1633" s="95"/>
      <c r="F1633" s="506"/>
      <c r="G1633" s="101"/>
      <c r="H1633" s="101"/>
      <c r="I1633" s="101"/>
      <c r="J1633" s="101"/>
      <c r="K1633" s="101"/>
      <c r="L1633" s="101"/>
      <c r="M1633" s="101"/>
      <c r="N1633" s="101"/>
    </row>
    <row r="1634" spans="2:14" x14ac:dyDescent="0.25">
      <c r="B1634" s="95"/>
      <c r="C1634" s="95"/>
      <c r="D1634" s="95"/>
      <c r="E1634" s="95"/>
      <c r="F1634" s="506"/>
      <c r="G1634" s="101"/>
      <c r="H1634" s="101"/>
      <c r="I1634" s="101"/>
      <c r="J1634" s="101"/>
      <c r="K1634" s="101"/>
      <c r="L1634" s="101"/>
      <c r="M1634" s="101"/>
      <c r="N1634" s="101"/>
    </row>
    <row r="1635" spans="2:14" x14ac:dyDescent="0.25">
      <c r="B1635" s="95"/>
      <c r="C1635" s="95"/>
      <c r="D1635" s="95"/>
      <c r="E1635" s="95"/>
      <c r="F1635" s="506"/>
      <c r="G1635" s="101"/>
      <c r="H1635" s="101"/>
      <c r="I1635" s="101"/>
      <c r="J1635" s="101"/>
      <c r="K1635" s="101"/>
      <c r="L1635" s="101"/>
      <c r="M1635" s="101"/>
      <c r="N1635" s="101"/>
    </row>
    <row r="1636" spans="2:14" x14ac:dyDescent="0.25">
      <c r="B1636" s="95"/>
      <c r="C1636" s="95"/>
      <c r="D1636" s="95"/>
      <c r="E1636" s="95"/>
      <c r="F1636" s="506"/>
      <c r="G1636" s="101"/>
      <c r="H1636" s="101"/>
      <c r="I1636" s="101"/>
      <c r="J1636" s="101"/>
      <c r="K1636" s="101"/>
      <c r="L1636" s="101"/>
      <c r="M1636" s="101"/>
      <c r="N1636" s="101"/>
    </row>
    <row r="1637" spans="2:14" x14ac:dyDescent="0.25">
      <c r="B1637" s="95"/>
      <c r="C1637" s="95"/>
      <c r="D1637" s="95"/>
      <c r="E1637" s="95"/>
      <c r="F1637" s="506"/>
      <c r="G1637" s="101"/>
      <c r="H1637" s="101"/>
      <c r="I1637" s="101"/>
      <c r="J1637" s="101"/>
      <c r="K1637" s="101"/>
      <c r="L1637" s="101"/>
      <c r="M1637" s="101"/>
      <c r="N1637" s="101"/>
    </row>
    <row r="1638" spans="2:14" x14ac:dyDescent="0.25">
      <c r="B1638" s="95"/>
      <c r="C1638" s="95"/>
      <c r="D1638" s="95"/>
      <c r="E1638" s="95"/>
      <c r="F1638" s="506"/>
      <c r="G1638" s="101"/>
      <c r="H1638" s="101"/>
      <c r="I1638" s="101"/>
      <c r="J1638" s="101"/>
      <c r="K1638" s="101"/>
      <c r="L1638" s="101"/>
      <c r="M1638" s="101"/>
      <c r="N1638" s="101"/>
    </row>
    <row r="1639" spans="2:14" x14ac:dyDescent="0.25">
      <c r="B1639" s="95"/>
      <c r="C1639" s="95"/>
      <c r="D1639" s="95"/>
      <c r="E1639" s="95"/>
      <c r="F1639" s="506"/>
      <c r="G1639" s="101"/>
      <c r="H1639" s="101"/>
      <c r="I1639" s="101"/>
      <c r="J1639" s="101"/>
      <c r="K1639" s="101"/>
      <c r="L1639" s="101"/>
      <c r="M1639" s="101"/>
      <c r="N1639" s="101"/>
    </row>
    <row r="1640" spans="2:14" x14ac:dyDescent="0.25">
      <c r="B1640" s="95"/>
      <c r="C1640" s="95"/>
      <c r="D1640" s="95"/>
      <c r="E1640" s="95"/>
      <c r="F1640" s="506"/>
      <c r="G1640" s="101"/>
      <c r="H1640" s="101"/>
      <c r="I1640" s="101"/>
      <c r="J1640" s="101"/>
      <c r="K1640" s="101"/>
      <c r="L1640" s="101"/>
      <c r="M1640" s="101"/>
      <c r="N1640" s="101"/>
    </row>
    <row r="1641" spans="2:14" x14ac:dyDescent="0.25">
      <c r="B1641" s="95"/>
      <c r="C1641" s="95"/>
      <c r="D1641" s="95"/>
      <c r="E1641" s="95"/>
      <c r="F1641" s="506"/>
      <c r="G1641" s="101"/>
      <c r="H1641" s="101"/>
      <c r="I1641" s="101"/>
      <c r="J1641" s="101"/>
      <c r="K1641" s="101"/>
      <c r="L1641" s="101"/>
      <c r="M1641" s="101"/>
      <c r="N1641" s="101"/>
    </row>
    <row r="1642" spans="2:14" x14ac:dyDescent="0.25">
      <c r="B1642" s="95"/>
      <c r="C1642" s="95"/>
      <c r="D1642" s="95"/>
      <c r="E1642" s="95"/>
      <c r="F1642" s="506"/>
      <c r="G1642" s="101"/>
      <c r="H1642" s="101"/>
      <c r="I1642" s="101"/>
      <c r="J1642" s="101"/>
      <c r="K1642" s="101"/>
      <c r="L1642" s="101"/>
      <c r="M1642" s="101"/>
      <c r="N1642" s="101"/>
    </row>
    <row r="1643" spans="2:14" x14ac:dyDescent="0.25">
      <c r="B1643" s="95"/>
      <c r="C1643" s="95"/>
      <c r="D1643" s="95"/>
      <c r="E1643" s="95"/>
      <c r="F1643" s="506"/>
      <c r="G1643" s="101"/>
      <c r="H1643" s="101"/>
      <c r="I1643" s="101"/>
      <c r="J1643" s="101"/>
      <c r="K1643" s="101"/>
      <c r="L1643" s="101"/>
      <c r="M1643" s="101"/>
      <c r="N1643" s="101"/>
    </row>
    <row r="1644" spans="2:14" x14ac:dyDescent="0.25">
      <c r="B1644" s="95"/>
      <c r="C1644" s="95"/>
      <c r="D1644" s="95"/>
      <c r="E1644" s="95"/>
      <c r="F1644" s="506"/>
      <c r="G1644" s="101"/>
      <c r="H1644" s="101"/>
      <c r="I1644" s="101"/>
      <c r="J1644" s="101"/>
      <c r="K1644" s="101"/>
      <c r="L1644" s="101"/>
      <c r="M1644" s="101"/>
      <c r="N1644" s="101"/>
    </row>
    <row r="1645" spans="2:14" x14ac:dyDescent="0.25">
      <c r="B1645" s="95"/>
      <c r="C1645" s="95"/>
      <c r="D1645" s="95"/>
      <c r="E1645" s="95"/>
      <c r="F1645" s="506"/>
      <c r="G1645" s="101"/>
      <c r="H1645" s="101"/>
      <c r="I1645" s="101"/>
      <c r="J1645" s="101"/>
      <c r="K1645" s="101"/>
      <c r="L1645" s="101"/>
      <c r="M1645" s="101"/>
      <c r="N1645" s="101"/>
    </row>
    <row r="1646" spans="2:14" x14ac:dyDescent="0.25">
      <c r="B1646" s="95"/>
      <c r="C1646" s="95"/>
      <c r="D1646" s="95"/>
      <c r="E1646" s="95"/>
      <c r="F1646" s="506"/>
      <c r="G1646" s="101"/>
      <c r="H1646" s="101"/>
      <c r="I1646" s="101"/>
      <c r="J1646" s="101"/>
      <c r="K1646" s="101"/>
      <c r="L1646" s="101"/>
      <c r="M1646" s="101"/>
      <c r="N1646" s="101"/>
    </row>
    <row r="1647" spans="2:14" x14ac:dyDescent="0.25">
      <c r="B1647" s="95"/>
      <c r="C1647" s="95"/>
      <c r="D1647" s="95"/>
      <c r="E1647" s="95"/>
      <c r="F1647" s="506"/>
      <c r="G1647" s="101"/>
      <c r="H1647" s="101"/>
      <c r="I1647" s="101"/>
      <c r="J1647" s="101"/>
      <c r="K1647" s="101"/>
      <c r="L1647" s="101"/>
      <c r="M1647" s="101"/>
      <c r="N1647" s="101"/>
    </row>
    <row r="1648" spans="2:14" x14ac:dyDescent="0.25">
      <c r="B1648" s="95"/>
      <c r="C1648" s="95"/>
      <c r="D1648" s="95"/>
      <c r="E1648" s="95"/>
      <c r="F1648" s="506"/>
      <c r="G1648" s="101"/>
      <c r="H1648" s="101"/>
      <c r="I1648" s="101"/>
      <c r="J1648" s="101"/>
      <c r="K1648" s="101"/>
      <c r="L1648" s="101"/>
      <c r="M1648" s="101"/>
      <c r="N1648" s="101"/>
    </row>
    <row r="1649" spans="2:14" x14ac:dyDescent="0.25">
      <c r="B1649" s="95"/>
      <c r="C1649" s="95"/>
      <c r="D1649" s="95"/>
      <c r="E1649" s="95"/>
      <c r="F1649" s="506"/>
      <c r="G1649" s="101"/>
      <c r="H1649" s="101"/>
      <c r="I1649" s="101"/>
      <c r="J1649" s="101"/>
      <c r="K1649" s="101"/>
      <c r="L1649" s="101"/>
      <c r="M1649" s="101"/>
      <c r="N1649" s="101"/>
    </row>
    <row r="1650" spans="2:14" x14ac:dyDescent="0.25">
      <c r="B1650" s="95"/>
      <c r="C1650" s="95"/>
      <c r="D1650" s="95"/>
      <c r="E1650" s="95"/>
      <c r="F1650" s="506"/>
      <c r="G1650" s="101"/>
      <c r="H1650" s="101"/>
      <c r="I1650" s="101"/>
      <c r="J1650" s="101"/>
      <c r="K1650" s="101"/>
      <c r="L1650" s="101"/>
      <c r="M1650" s="101"/>
      <c r="N1650" s="101"/>
    </row>
    <row r="1651" spans="2:14" x14ac:dyDescent="0.25">
      <c r="B1651" s="95"/>
      <c r="C1651" s="95"/>
      <c r="D1651" s="95"/>
      <c r="E1651" s="95"/>
      <c r="F1651" s="506"/>
      <c r="G1651" s="101"/>
      <c r="H1651" s="101"/>
      <c r="I1651" s="101"/>
      <c r="J1651" s="101"/>
      <c r="K1651" s="101"/>
      <c r="L1651" s="101"/>
      <c r="M1651" s="101"/>
      <c r="N1651" s="101"/>
    </row>
    <row r="1652" spans="2:14" x14ac:dyDescent="0.25">
      <c r="B1652" s="95"/>
      <c r="C1652" s="95"/>
      <c r="D1652" s="95"/>
      <c r="E1652" s="95"/>
      <c r="F1652" s="506"/>
      <c r="G1652" s="101"/>
      <c r="H1652" s="101"/>
      <c r="I1652" s="101"/>
      <c r="J1652" s="101"/>
      <c r="K1652" s="101"/>
      <c r="L1652" s="101"/>
      <c r="M1652" s="101"/>
      <c r="N1652" s="101"/>
    </row>
    <row r="1653" spans="2:14" x14ac:dyDescent="0.25">
      <c r="B1653" s="95"/>
      <c r="C1653" s="95"/>
      <c r="D1653" s="95"/>
      <c r="E1653" s="95"/>
      <c r="F1653" s="506"/>
      <c r="G1653" s="101"/>
      <c r="H1653" s="101"/>
      <c r="I1653" s="101"/>
      <c r="J1653" s="101"/>
      <c r="K1653" s="101"/>
      <c r="L1653" s="101"/>
      <c r="M1653" s="101"/>
      <c r="N1653" s="101"/>
    </row>
    <row r="1654" spans="2:14" x14ac:dyDescent="0.25">
      <c r="B1654" s="95"/>
      <c r="C1654" s="95"/>
      <c r="D1654" s="95"/>
      <c r="E1654" s="95"/>
      <c r="F1654" s="506"/>
      <c r="G1654" s="101"/>
      <c r="H1654" s="101"/>
      <c r="I1654" s="101"/>
      <c r="J1654" s="101"/>
      <c r="K1654" s="101"/>
      <c r="L1654" s="101"/>
      <c r="M1654" s="101"/>
      <c r="N1654" s="101"/>
    </row>
    <row r="1655" spans="2:14" x14ac:dyDescent="0.25">
      <c r="B1655" s="95"/>
      <c r="C1655" s="95"/>
      <c r="D1655" s="95"/>
      <c r="E1655" s="95"/>
      <c r="F1655" s="506"/>
      <c r="G1655" s="101"/>
      <c r="H1655" s="101"/>
      <c r="I1655" s="101"/>
      <c r="J1655" s="101"/>
      <c r="K1655" s="101"/>
      <c r="L1655" s="101"/>
      <c r="M1655" s="101"/>
      <c r="N1655" s="101"/>
    </row>
    <row r="1656" spans="2:14" x14ac:dyDescent="0.25">
      <c r="B1656" s="95"/>
      <c r="C1656" s="95"/>
      <c r="D1656" s="95"/>
      <c r="E1656" s="95"/>
      <c r="F1656" s="506"/>
      <c r="G1656" s="101"/>
      <c r="H1656" s="101"/>
      <c r="I1656" s="101"/>
      <c r="J1656" s="101"/>
      <c r="K1656" s="101"/>
      <c r="L1656" s="101"/>
      <c r="M1656" s="101"/>
      <c r="N1656" s="101"/>
    </row>
    <row r="1657" spans="2:14" x14ac:dyDescent="0.25">
      <c r="B1657" s="95"/>
      <c r="C1657" s="95"/>
      <c r="D1657" s="95"/>
      <c r="E1657" s="95"/>
      <c r="F1657" s="506"/>
      <c r="G1657" s="101"/>
      <c r="H1657" s="101"/>
      <c r="I1657" s="101"/>
      <c r="J1657" s="101"/>
      <c r="K1657" s="101"/>
      <c r="L1657" s="101"/>
      <c r="M1657" s="101"/>
      <c r="N1657" s="101"/>
    </row>
    <row r="1658" spans="2:14" x14ac:dyDescent="0.25">
      <c r="B1658" s="95"/>
      <c r="C1658" s="95"/>
      <c r="D1658" s="95"/>
      <c r="E1658" s="95"/>
      <c r="F1658" s="506"/>
      <c r="G1658" s="101"/>
      <c r="H1658" s="101"/>
      <c r="I1658" s="101"/>
      <c r="J1658" s="101"/>
      <c r="K1658" s="101"/>
      <c r="L1658" s="101"/>
      <c r="M1658" s="101"/>
      <c r="N1658" s="101"/>
    </row>
    <row r="1659" spans="2:14" x14ac:dyDescent="0.25">
      <c r="B1659" s="95"/>
      <c r="C1659" s="95"/>
      <c r="D1659" s="95"/>
      <c r="E1659" s="95"/>
      <c r="F1659" s="506"/>
      <c r="G1659" s="101"/>
      <c r="H1659" s="101"/>
      <c r="I1659" s="101"/>
      <c r="J1659" s="101"/>
      <c r="K1659" s="101"/>
      <c r="L1659" s="101"/>
      <c r="M1659" s="101"/>
      <c r="N1659" s="101"/>
    </row>
    <row r="1660" spans="2:14" x14ac:dyDescent="0.25">
      <c r="B1660" s="95"/>
      <c r="C1660" s="95"/>
      <c r="D1660" s="95"/>
      <c r="E1660" s="95"/>
      <c r="F1660" s="506"/>
      <c r="G1660" s="101"/>
      <c r="H1660" s="101"/>
      <c r="I1660" s="101"/>
      <c r="J1660" s="101"/>
      <c r="K1660" s="101"/>
      <c r="L1660" s="101"/>
      <c r="M1660" s="101"/>
      <c r="N1660" s="101"/>
    </row>
    <row r="1661" spans="2:14" x14ac:dyDescent="0.25">
      <c r="B1661" s="95"/>
      <c r="C1661" s="95"/>
      <c r="D1661" s="95"/>
      <c r="E1661" s="95"/>
      <c r="F1661" s="506"/>
      <c r="G1661" s="101"/>
      <c r="H1661" s="101"/>
      <c r="I1661" s="101"/>
      <c r="J1661" s="101"/>
      <c r="K1661" s="101"/>
      <c r="L1661" s="101"/>
      <c r="M1661" s="101"/>
      <c r="N1661" s="101"/>
    </row>
    <row r="1662" spans="2:14" x14ac:dyDescent="0.25">
      <c r="B1662" s="95"/>
      <c r="C1662" s="95"/>
      <c r="D1662" s="95"/>
      <c r="E1662" s="95"/>
      <c r="F1662" s="506"/>
      <c r="G1662" s="101"/>
      <c r="H1662" s="101"/>
      <c r="I1662" s="101"/>
      <c r="J1662" s="101"/>
      <c r="K1662" s="101"/>
      <c r="L1662" s="101"/>
      <c r="M1662" s="101"/>
      <c r="N1662" s="101"/>
    </row>
    <row r="1663" spans="2:14" x14ac:dyDescent="0.25">
      <c r="B1663" s="95"/>
      <c r="C1663" s="95"/>
      <c r="D1663" s="95"/>
      <c r="E1663" s="95"/>
      <c r="F1663" s="506"/>
      <c r="G1663" s="101"/>
      <c r="H1663" s="101"/>
      <c r="I1663" s="101"/>
      <c r="J1663" s="101"/>
      <c r="K1663" s="101"/>
      <c r="L1663" s="101"/>
      <c r="M1663" s="101"/>
      <c r="N1663" s="101"/>
    </row>
    <row r="1664" spans="2:14" x14ac:dyDescent="0.25">
      <c r="B1664" s="95"/>
      <c r="C1664" s="95"/>
      <c r="D1664" s="95"/>
      <c r="E1664" s="95"/>
      <c r="F1664" s="506"/>
      <c r="G1664" s="101"/>
      <c r="H1664" s="101"/>
      <c r="I1664" s="101"/>
      <c r="J1664" s="101"/>
      <c r="K1664" s="101"/>
      <c r="L1664" s="101"/>
      <c r="M1664" s="101"/>
      <c r="N1664" s="101"/>
    </row>
    <row r="1665" spans="2:14" x14ac:dyDescent="0.25">
      <c r="B1665" s="95"/>
      <c r="C1665" s="95"/>
      <c r="D1665" s="95"/>
      <c r="E1665" s="95"/>
      <c r="F1665" s="506"/>
      <c r="G1665" s="101"/>
      <c r="H1665" s="101"/>
      <c r="I1665" s="101"/>
      <c r="J1665" s="101"/>
      <c r="K1665" s="101"/>
      <c r="L1665" s="101"/>
      <c r="M1665" s="101"/>
      <c r="N1665" s="101"/>
    </row>
    <row r="1666" spans="2:14" x14ac:dyDescent="0.25">
      <c r="B1666" s="95"/>
      <c r="C1666" s="95"/>
      <c r="D1666" s="95"/>
      <c r="E1666" s="95"/>
      <c r="F1666" s="506"/>
      <c r="G1666" s="101"/>
      <c r="H1666" s="101"/>
      <c r="I1666" s="101"/>
      <c r="J1666" s="101"/>
      <c r="K1666" s="101"/>
      <c r="L1666" s="101"/>
      <c r="M1666" s="101"/>
      <c r="N1666" s="101"/>
    </row>
    <row r="1667" spans="2:14" x14ac:dyDescent="0.25">
      <c r="B1667" s="95"/>
      <c r="C1667" s="95"/>
      <c r="D1667" s="95"/>
      <c r="E1667" s="95"/>
      <c r="F1667" s="506"/>
      <c r="G1667" s="101"/>
      <c r="H1667" s="101"/>
      <c r="I1667" s="101"/>
      <c r="J1667" s="101"/>
      <c r="K1667" s="101"/>
      <c r="L1667" s="101"/>
      <c r="M1667" s="101"/>
      <c r="N1667" s="101"/>
    </row>
    <row r="1668" spans="2:14" x14ac:dyDescent="0.25">
      <c r="B1668" s="95"/>
      <c r="C1668" s="95"/>
      <c r="D1668" s="95"/>
      <c r="E1668" s="95"/>
      <c r="F1668" s="506"/>
      <c r="G1668" s="101"/>
      <c r="H1668" s="101"/>
      <c r="I1668" s="101"/>
      <c r="J1668" s="101"/>
      <c r="K1668" s="101"/>
      <c r="L1668" s="101"/>
      <c r="M1668" s="101"/>
      <c r="N1668" s="101"/>
    </row>
    <row r="1669" spans="2:14" x14ac:dyDescent="0.25">
      <c r="B1669" s="95"/>
      <c r="C1669" s="95"/>
      <c r="D1669" s="95"/>
      <c r="E1669" s="95"/>
      <c r="F1669" s="506"/>
      <c r="G1669" s="101"/>
      <c r="H1669" s="101"/>
      <c r="I1669" s="101"/>
      <c r="J1669" s="101"/>
      <c r="K1669" s="101"/>
      <c r="L1669" s="101"/>
      <c r="M1669" s="101"/>
      <c r="N1669" s="101"/>
    </row>
    <row r="1670" spans="2:14" x14ac:dyDescent="0.25">
      <c r="B1670" s="95"/>
      <c r="C1670" s="95"/>
      <c r="D1670" s="95"/>
      <c r="E1670" s="95"/>
      <c r="F1670" s="506"/>
      <c r="G1670" s="101"/>
      <c r="H1670" s="101"/>
      <c r="I1670" s="101"/>
      <c r="J1670" s="101"/>
      <c r="K1670" s="101"/>
      <c r="L1670" s="101"/>
      <c r="M1670" s="101"/>
      <c r="N1670" s="101"/>
    </row>
    <row r="1671" spans="2:14" x14ac:dyDescent="0.25">
      <c r="B1671" s="95"/>
      <c r="C1671" s="95"/>
      <c r="D1671" s="95"/>
      <c r="E1671" s="95"/>
      <c r="F1671" s="506"/>
      <c r="G1671" s="101"/>
      <c r="H1671" s="101"/>
      <c r="I1671" s="101"/>
      <c r="J1671" s="101"/>
      <c r="K1671" s="101"/>
      <c r="L1671" s="101"/>
      <c r="M1671" s="101"/>
      <c r="N1671" s="101"/>
    </row>
    <row r="1672" spans="2:14" x14ac:dyDescent="0.25">
      <c r="B1672" s="95"/>
      <c r="C1672" s="95"/>
      <c r="D1672" s="95"/>
      <c r="E1672" s="95"/>
      <c r="F1672" s="506"/>
      <c r="G1672" s="101"/>
      <c r="H1672" s="101"/>
      <c r="I1672" s="101"/>
      <c r="J1672" s="101"/>
      <c r="K1672" s="101"/>
      <c r="L1672" s="101"/>
      <c r="M1672" s="101"/>
      <c r="N1672" s="101"/>
    </row>
    <row r="1673" spans="2:14" x14ac:dyDescent="0.25">
      <c r="B1673" s="95"/>
      <c r="C1673" s="95"/>
      <c r="D1673" s="95"/>
      <c r="E1673" s="95"/>
      <c r="F1673" s="506"/>
      <c r="G1673" s="101"/>
      <c r="H1673" s="101"/>
      <c r="I1673" s="101"/>
      <c r="J1673" s="101"/>
      <c r="K1673" s="101"/>
      <c r="L1673" s="101"/>
      <c r="M1673" s="101"/>
      <c r="N1673" s="101"/>
    </row>
    <row r="1674" spans="2:14" x14ac:dyDescent="0.25">
      <c r="B1674" s="95"/>
      <c r="C1674" s="95"/>
      <c r="D1674" s="95"/>
      <c r="E1674" s="95"/>
      <c r="F1674" s="506"/>
      <c r="G1674" s="101"/>
      <c r="H1674" s="101"/>
      <c r="I1674" s="101"/>
      <c r="J1674" s="101"/>
      <c r="K1674" s="101"/>
      <c r="L1674" s="101"/>
      <c r="M1674" s="101"/>
      <c r="N1674" s="101"/>
    </row>
    <row r="1675" spans="2:14" x14ac:dyDescent="0.25">
      <c r="B1675" s="95"/>
      <c r="C1675" s="95"/>
      <c r="D1675" s="95"/>
      <c r="E1675" s="95"/>
      <c r="F1675" s="506"/>
      <c r="G1675" s="101"/>
      <c r="H1675" s="101"/>
      <c r="I1675" s="101"/>
      <c r="J1675" s="101"/>
      <c r="K1675" s="101"/>
      <c r="L1675" s="101"/>
      <c r="M1675" s="101"/>
      <c r="N1675" s="101"/>
    </row>
    <row r="1676" spans="2:14" x14ac:dyDescent="0.25">
      <c r="B1676" s="95"/>
      <c r="C1676" s="95"/>
      <c r="D1676" s="95"/>
      <c r="E1676" s="95"/>
      <c r="F1676" s="506"/>
      <c r="G1676" s="101"/>
      <c r="H1676" s="101"/>
      <c r="I1676" s="101"/>
      <c r="J1676" s="101"/>
      <c r="K1676" s="101"/>
      <c r="L1676" s="101"/>
      <c r="M1676" s="101"/>
      <c r="N1676" s="101"/>
    </row>
    <row r="1677" spans="2:14" x14ac:dyDescent="0.25">
      <c r="B1677" s="95"/>
      <c r="C1677" s="95"/>
      <c r="D1677" s="95"/>
      <c r="E1677" s="95"/>
      <c r="F1677" s="506"/>
      <c r="G1677" s="101"/>
      <c r="H1677" s="101"/>
      <c r="I1677" s="101"/>
      <c r="J1677" s="101"/>
      <c r="K1677" s="101"/>
      <c r="L1677" s="101"/>
      <c r="M1677" s="101"/>
      <c r="N1677" s="101"/>
    </row>
    <row r="1678" spans="2:14" x14ac:dyDescent="0.25">
      <c r="B1678" s="95"/>
      <c r="C1678" s="95"/>
      <c r="D1678" s="95"/>
      <c r="E1678" s="95"/>
      <c r="F1678" s="506"/>
      <c r="G1678" s="101"/>
      <c r="H1678" s="101"/>
      <c r="I1678" s="101"/>
      <c r="J1678" s="101"/>
      <c r="K1678" s="101"/>
      <c r="L1678" s="101"/>
      <c r="M1678" s="101"/>
      <c r="N1678" s="101"/>
    </row>
    <row r="1679" spans="2:14" x14ac:dyDescent="0.25">
      <c r="B1679" s="95"/>
      <c r="C1679" s="95"/>
      <c r="D1679" s="95"/>
      <c r="E1679" s="95"/>
      <c r="F1679" s="506"/>
      <c r="G1679" s="101"/>
      <c r="H1679" s="101"/>
      <c r="I1679" s="101"/>
      <c r="J1679" s="101"/>
      <c r="K1679" s="101"/>
      <c r="L1679" s="101"/>
      <c r="M1679" s="101"/>
      <c r="N1679" s="101"/>
    </row>
    <row r="1680" spans="2:14" x14ac:dyDescent="0.25">
      <c r="B1680" s="95"/>
      <c r="C1680" s="95"/>
      <c r="D1680" s="95"/>
      <c r="E1680" s="95"/>
      <c r="F1680" s="506"/>
      <c r="G1680" s="101"/>
      <c r="H1680" s="101"/>
      <c r="I1680" s="101"/>
      <c r="J1680" s="101"/>
      <c r="K1680" s="101"/>
      <c r="L1680" s="101"/>
      <c r="M1680" s="101"/>
      <c r="N1680" s="101"/>
    </row>
    <row r="1681" spans="2:14" x14ac:dyDescent="0.25">
      <c r="B1681" s="95"/>
      <c r="C1681" s="95"/>
      <c r="D1681" s="95"/>
      <c r="E1681" s="95"/>
      <c r="F1681" s="506"/>
      <c r="G1681" s="101"/>
      <c r="H1681" s="101"/>
      <c r="I1681" s="101"/>
      <c r="J1681" s="101"/>
      <c r="K1681" s="101"/>
      <c r="L1681" s="101"/>
      <c r="M1681" s="101"/>
      <c r="N1681" s="101"/>
    </row>
    <row r="1682" spans="2:14" x14ac:dyDescent="0.25">
      <c r="B1682" s="95"/>
      <c r="C1682" s="95"/>
      <c r="D1682" s="95"/>
      <c r="E1682" s="95"/>
      <c r="F1682" s="506"/>
      <c r="G1682" s="101"/>
      <c r="H1682" s="101"/>
      <c r="I1682" s="101"/>
      <c r="J1682" s="101"/>
      <c r="K1682" s="101"/>
      <c r="L1682" s="101"/>
      <c r="M1682" s="101"/>
      <c r="N1682" s="101"/>
    </row>
    <row r="1683" spans="2:14" x14ac:dyDescent="0.25">
      <c r="B1683" s="95"/>
      <c r="C1683" s="95"/>
      <c r="D1683" s="95"/>
      <c r="E1683" s="95"/>
      <c r="F1683" s="506"/>
      <c r="G1683" s="101"/>
      <c r="H1683" s="101"/>
      <c r="I1683" s="101"/>
      <c r="J1683" s="101"/>
      <c r="K1683" s="101"/>
      <c r="L1683" s="101"/>
      <c r="M1683" s="101"/>
      <c r="N1683" s="101"/>
    </row>
    <row r="1684" spans="2:14" x14ac:dyDescent="0.25">
      <c r="B1684" s="95"/>
      <c r="C1684" s="95"/>
      <c r="D1684" s="95"/>
      <c r="E1684" s="95"/>
      <c r="F1684" s="506"/>
      <c r="G1684" s="101"/>
      <c r="H1684" s="101"/>
      <c r="I1684" s="101"/>
      <c r="J1684" s="101"/>
      <c r="K1684" s="101"/>
      <c r="L1684" s="101"/>
      <c r="M1684" s="101"/>
      <c r="N1684" s="101"/>
    </row>
    <row r="1685" spans="2:14" x14ac:dyDescent="0.25">
      <c r="B1685" s="95"/>
      <c r="C1685" s="95"/>
      <c r="D1685" s="95"/>
      <c r="E1685" s="95"/>
      <c r="F1685" s="506"/>
      <c r="G1685" s="101"/>
      <c r="H1685" s="101"/>
      <c r="I1685" s="101"/>
      <c r="J1685" s="101"/>
      <c r="K1685" s="101"/>
      <c r="L1685" s="101"/>
      <c r="M1685" s="101"/>
      <c r="N1685" s="101"/>
    </row>
    <row r="1686" spans="2:14" x14ac:dyDescent="0.25">
      <c r="B1686" s="95"/>
      <c r="C1686" s="95"/>
      <c r="D1686" s="95"/>
      <c r="E1686" s="95"/>
      <c r="F1686" s="506"/>
      <c r="G1686" s="101"/>
      <c r="H1686" s="101"/>
      <c r="I1686" s="101"/>
      <c r="J1686" s="101"/>
      <c r="K1686" s="101"/>
      <c r="L1686" s="101"/>
      <c r="M1686" s="101"/>
      <c r="N1686" s="101"/>
    </row>
    <row r="1687" spans="2:14" x14ac:dyDescent="0.25">
      <c r="B1687" s="95"/>
      <c r="C1687" s="95"/>
      <c r="D1687" s="95"/>
      <c r="E1687" s="95"/>
      <c r="F1687" s="506"/>
      <c r="G1687" s="101"/>
      <c r="H1687" s="101"/>
      <c r="I1687" s="101"/>
      <c r="J1687" s="101"/>
      <c r="K1687" s="101"/>
      <c r="L1687" s="101"/>
      <c r="M1687" s="101"/>
      <c r="N1687" s="101"/>
    </row>
    <row r="1688" spans="2:14" x14ac:dyDescent="0.25">
      <c r="B1688" s="95"/>
      <c r="C1688" s="95"/>
      <c r="D1688" s="95"/>
      <c r="E1688" s="95"/>
      <c r="F1688" s="506"/>
      <c r="G1688" s="101"/>
      <c r="H1688" s="101"/>
      <c r="I1688" s="101"/>
      <c r="J1688" s="101"/>
      <c r="K1688" s="101"/>
      <c r="L1688" s="101"/>
      <c r="M1688" s="101"/>
      <c r="N1688" s="101"/>
    </row>
    <row r="1689" spans="2:14" x14ac:dyDescent="0.25">
      <c r="B1689" s="95"/>
      <c r="C1689" s="95"/>
      <c r="D1689" s="95"/>
      <c r="E1689" s="95"/>
      <c r="F1689" s="506"/>
      <c r="G1689" s="101"/>
      <c r="H1689" s="101"/>
      <c r="I1689" s="101"/>
      <c r="J1689" s="101"/>
      <c r="K1689" s="101"/>
      <c r="L1689" s="101"/>
      <c r="M1689" s="101"/>
      <c r="N1689" s="101"/>
    </row>
    <row r="1690" spans="2:14" x14ac:dyDescent="0.25">
      <c r="B1690" s="95"/>
      <c r="C1690" s="95"/>
      <c r="D1690" s="95"/>
      <c r="E1690" s="95"/>
      <c r="F1690" s="506"/>
      <c r="G1690" s="101"/>
      <c r="H1690" s="101"/>
      <c r="I1690" s="101"/>
      <c r="J1690" s="101"/>
      <c r="K1690" s="101"/>
      <c r="L1690" s="101"/>
      <c r="M1690" s="101"/>
      <c r="N1690" s="101"/>
    </row>
    <row r="1691" spans="2:14" x14ac:dyDescent="0.25">
      <c r="B1691" s="95"/>
      <c r="C1691" s="95"/>
      <c r="D1691" s="95"/>
      <c r="E1691" s="95"/>
      <c r="F1691" s="506"/>
      <c r="G1691" s="101"/>
      <c r="H1691" s="101"/>
      <c r="I1691" s="101"/>
      <c r="J1691" s="101"/>
      <c r="K1691" s="101"/>
      <c r="L1691" s="101"/>
      <c r="M1691" s="101"/>
      <c r="N1691" s="101"/>
    </row>
    <row r="1692" spans="2:14" x14ac:dyDescent="0.25">
      <c r="B1692" s="95"/>
      <c r="C1692" s="95"/>
      <c r="D1692" s="95"/>
      <c r="E1692" s="95"/>
      <c r="F1692" s="506"/>
      <c r="G1692" s="101"/>
      <c r="H1692" s="101"/>
      <c r="I1692" s="101"/>
      <c r="J1692" s="101"/>
      <c r="K1692" s="101"/>
      <c r="L1692" s="101"/>
      <c r="M1692" s="101"/>
      <c r="N1692" s="101"/>
    </row>
    <row r="1693" spans="2:14" x14ac:dyDescent="0.25">
      <c r="B1693" s="95"/>
      <c r="C1693" s="95"/>
      <c r="D1693" s="95"/>
      <c r="E1693" s="95"/>
      <c r="F1693" s="506"/>
      <c r="G1693" s="101"/>
      <c r="H1693" s="101"/>
      <c r="I1693" s="101"/>
      <c r="J1693" s="101"/>
      <c r="K1693" s="101"/>
      <c r="L1693" s="101"/>
      <c r="M1693" s="101"/>
      <c r="N1693" s="101"/>
    </row>
    <row r="1694" spans="2:14" x14ac:dyDescent="0.25">
      <c r="B1694" s="95"/>
      <c r="C1694" s="95"/>
      <c r="D1694" s="95"/>
      <c r="E1694" s="95"/>
      <c r="F1694" s="506"/>
      <c r="G1694" s="101"/>
      <c r="H1694" s="101"/>
      <c r="I1694" s="101"/>
      <c r="J1694" s="101"/>
      <c r="K1694" s="101"/>
      <c r="L1694" s="101"/>
      <c r="M1694" s="101"/>
      <c r="N1694" s="101"/>
    </row>
    <row r="1695" spans="2:14" x14ac:dyDescent="0.25">
      <c r="B1695" s="95"/>
      <c r="C1695" s="95"/>
      <c r="D1695" s="95"/>
      <c r="E1695" s="95"/>
      <c r="F1695" s="506"/>
      <c r="G1695" s="101"/>
      <c r="H1695" s="101"/>
      <c r="I1695" s="101"/>
      <c r="J1695" s="101"/>
      <c r="K1695" s="101"/>
      <c r="L1695" s="101"/>
      <c r="M1695" s="101"/>
      <c r="N1695" s="101"/>
    </row>
    <row r="1696" spans="2:14" x14ac:dyDescent="0.25">
      <c r="B1696" s="95"/>
      <c r="C1696" s="95"/>
      <c r="D1696" s="95"/>
      <c r="E1696" s="95"/>
      <c r="F1696" s="506"/>
      <c r="G1696" s="101"/>
      <c r="H1696" s="101"/>
      <c r="I1696" s="101"/>
      <c r="J1696" s="101"/>
      <c r="K1696" s="101"/>
      <c r="L1696" s="101"/>
      <c r="M1696" s="101"/>
      <c r="N1696" s="101"/>
    </row>
    <row r="1697" spans="2:14" x14ac:dyDescent="0.25">
      <c r="B1697" s="95"/>
      <c r="C1697" s="95"/>
      <c r="D1697" s="95"/>
      <c r="E1697" s="95"/>
      <c r="F1697" s="506"/>
      <c r="G1697" s="101"/>
      <c r="H1697" s="101"/>
      <c r="I1697" s="101"/>
      <c r="J1697" s="101"/>
      <c r="K1697" s="101"/>
      <c r="L1697" s="101"/>
      <c r="M1697" s="101"/>
      <c r="N1697" s="101"/>
    </row>
    <row r="1698" spans="2:14" x14ac:dyDescent="0.25">
      <c r="B1698" s="95"/>
      <c r="C1698" s="95"/>
      <c r="D1698" s="95"/>
      <c r="E1698" s="95"/>
      <c r="F1698" s="506"/>
      <c r="G1698" s="101"/>
      <c r="H1698" s="101"/>
      <c r="I1698" s="101"/>
      <c r="J1698" s="101"/>
      <c r="K1698" s="101"/>
      <c r="L1698" s="101"/>
      <c r="M1698" s="101"/>
      <c r="N1698" s="101"/>
    </row>
    <row r="1699" spans="2:14" x14ac:dyDescent="0.25">
      <c r="B1699" s="95"/>
      <c r="C1699" s="95"/>
      <c r="D1699" s="95"/>
      <c r="E1699" s="95"/>
      <c r="F1699" s="506"/>
      <c r="G1699" s="101"/>
      <c r="H1699" s="101"/>
      <c r="I1699" s="101"/>
      <c r="J1699" s="101"/>
      <c r="K1699" s="101"/>
      <c r="L1699" s="101"/>
      <c r="M1699" s="101"/>
      <c r="N1699" s="101"/>
    </row>
    <row r="1700" spans="2:14" x14ac:dyDescent="0.25">
      <c r="B1700" s="95"/>
      <c r="C1700" s="95"/>
      <c r="D1700" s="95"/>
      <c r="E1700" s="95"/>
      <c r="F1700" s="506"/>
      <c r="G1700" s="101"/>
      <c r="H1700" s="101"/>
      <c r="I1700" s="101"/>
      <c r="J1700" s="101"/>
      <c r="K1700" s="101"/>
      <c r="L1700" s="101"/>
      <c r="M1700" s="101"/>
      <c r="N1700" s="101"/>
    </row>
    <row r="1701" spans="2:14" x14ac:dyDescent="0.25">
      <c r="B1701" s="95"/>
      <c r="C1701" s="95"/>
      <c r="D1701" s="95"/>
      <c r="E1701" s="95"/>
      <c r="F1701" s="506"/>
      <c r="G1701" s="101"/>
      <c r="H1701" s="101"/>
      <c r="I1701" s="101"/>
      <c r="J1701" s="101"/>
      <c r="K1701" s="101"/>
      <c r="L1701" s="101"/>
      <c r="M1701" s="101"/>
      <c r="N1701" s="101"/>
    </row>
    <row r="1702" spans="2:14" x14ac:dyDescent="0.25">
      <c r="B1702" s="95"/>
      <c r="C1702" s="95"/>
      <c r="D1702" s="95"/>
      <c r="E1702" s="95"/>
      <c r="F1702" s="506"/>
      <c r="G1702" s="101"/>
      <c r="H1702" s="101"/>
      <c r="I1702" s="101"/>
      <c r="J1702" s="101"/>
      <c r="K1702" s="101"/>
      <c r="L1702" s="101"/>
      <c r="M1702" s="101"/>
      <c r="N1702" s="101"/>
    </row>
    <row r="1703" spans="2:14" x14ac:dyDescent="0.25">
      <c r="B1703" s="95"/>
      <c r="C1703" s="95"/>
      <c r="D1703" s="95"/>
      <c r="E1703" s="95"/>
      <c r="F1703" s="506"/>
      <c r="G1703" s="101"/>
      <c r="H1703" s="101"/>
      <c r="I1703" s="101"/>
      <c r="J1703" s="101"/>
      <c r="K1703" s="101"/>
      <c r="L1703" s="101"/>
      <c r="M1703" s="101"/>
      <c r="N1703" s="101"/>
    </row>
    <row r="1704" spans="2:14" x14ac:dyDescent="0.25">
      <c r="B1704" s="95"/>
      <c r="C1704" s="95"/>
      <c r="D1704" s="95"/>
      <c r="E1704" s="95"/>
      <c r="F1704" s="506"/>
      <c r="G1704" s="101"/>
      <c r="H1704" s="101"/>
      <c r="I1704" s="101"/>
      <c r="J1704" s="101"/>
      <c r="K1704" s="101"/>
      <c r="L1704" s="101"/>
      <c r="M1704" s="101"/>
      <c r="N1704" s="101"/>
    </row>
    <row r="1705" spans="2:14" x14ac:dyDescent="0.25">
      <c r="B1705" s="95"/>
      <c r="C1705" s="95"/>
      <c r="D1705" s="95"/>
      <c r="E1705" s="95"/>
      <c r="F1705" s="506"/>
      <c r="G1705" s="101"/>
      <c r="H1705" s="101"/>
      <c r="I1705" s="101"/>
      <c r="J1705" s="101"/>
      <c r="K1705" s="101"/>
      <c r="L1705" s="101"/>
      <c r="M1705" s="101"/>
      <c r="N1705" s="101"/>
    </row>
    <row r="1706" spans="2:14" x14ac:dyDescent="0.25">
      <c r="B1706" s="95"/>
      <c r="C1706" s="95"/>
      <c r="D1706" s="95"/>
      <c r="E1706" s="95"/>
      <c r="F1706" s="506"/>
      <c r="G1706" s="101"/>
      <c r="H1706" s="101"/>
      <c r="I1706" s="101"/>
      <c r="J1706" s="101"/>
      <c r="K1706" s="101"/>
      <c r="L1706" s="101"/>
      <c r="M1706" s="101"/>
      <c r="N1706" s="101"/>
    </row>
    <row r="1707" spans="2:14" x14ac:dyDescent="0.25">
      <c r="B1707" s="95"/>
      <c r="C1707" s="95"/>
      <c r="D1707" s="95"/>
      <c r="E1707" s="95"/>
      <c r="F1707" s="506"/>
      <c r="G1707" s="101"/>
      <c r="H1707" s="101"/>
      <c r="I1707" s="101"/>
      <c r="J1707" s="101"/>
      <c r="K1707" s="101"/>
      <c r="L1707" s="101"/>
      <c r="M1707" s="101"/>
      <c r="N1707" s="101"/>
    </row>
    <row r="1708" spans="2:14" x14ac:dyDescent="0.25">
      <c r="B1708" s="95"/>
      <c r="C1708" s="95"/>
      <c r="D1708" s="95"/>
      <c r="E1708" s="95"/>
      <c r="F1708" s="506"/>
      <c r="G1708" s="101"/>
      <c r="H1708" s="101"/>
      <c r="I1708" s="101"/>
      <c r="J1708" s="101"/>
      <c r="K1708" s="101"/>
      <c r="L1708" s="101"/>
      <c r="M1708" s="101"/>
      <c r="N1708" s="101"/>
    </row>
    <row r="1709" spans="2:14" x14ac:dyDescent="0.25">
      <c r="B1709" s="95"/>
      <c r="C1709" s="95"/>
      <c r="D1709" s="95"/>
      <c r="E1709" s="95"/>
      <c r="F1709" s="506"/>
      <c r="G1709" s="101"/>
      <c r="H1709" s="101"/>
      <c r="I1709" s="101"/>
      <c r="J1709" s="101"/>
      <c r="K1709" s="101"/>
      <c r="L1709" s="101"/>
      <c r="M1709" s="101"/>
      <c r="N1709" s="101"/>
    </row>
    <row r="1710" spans="2:14" x14ac:dyDescent="0.25">
      <c r="B1710" s="95"/>
      <c r="C1710" s="95"/>
      <c r="D1710" s="95"/>
      <c r="E1710" s="95"/>
      <c r="F1710" s="506"/>
      <c r="G1710" s="101"/>
      <c r="H1710" s="101"/>
      <c r="I1710" s="101"/>
      <c r="J1710" s="101"/>
      <c r="K1710" s="101"/>
      <c r="L1710" s="101"/>
      <c r="M1710" s="101"/>
      <c r="N1710" s="101"/>
    </row>
    <row r="1711" spans="2:14" x14ac:dyDescent="0.25">
      <c r="B1711" s="95"/>
      <c r="C1711" s="95"/>
      <c r="D1711" s="95"/>
      <c r="E1711" s="95"/>
      <c r="F1711" s="506"/>
      <c r="G1711" s="101"/>
      <c r="H1711" s="101"/>
      <c r="I1711" s="101"/>
      <c r="J1711" s="101"/>
      <c r="K1711" s="101"/>
      <c r="L1711" s="101"/>
      <c r="M1711" s="101"/>
      <c r="N1711" s="101"/>
    </row>
    <row r="1712" spans="2:14" x14ac:dyDescent="0.25">
      <c r="B1712" s="95"/>
      <c r="C1712" s="95"/>
      <c r="D1712" s="95"/>
      <c r="E1712" s="95"/>
      <c r="F1712" s="506"/>
      <c r="G1712" s="101"/>
      <c r="H1712" s="101"/>
      <c r="I1712" s="101"/>
      <c r="J1712" s="101"/>
      <c r="K1712" s="101"/>
      <c r="L1712" s="101"/>
      <c r="M1712" s="101"/>
      <c r="N1712" s="101"/>
    </row>
    <row r="1713" spans="2:14" x14ac:dyDescent="0.25">
      <c r="B1713" s="95"/>
      <c r="C1713" s="95"/>
      <c r="D1713" s="95"/>
      <c r="E1713" s="95"/>
      <c r="F1713" s="506"/>
      <c r="G1713" s="101"/>
      <c r="H1713" s="101"/>
      <c r="I1713" s="101"/>
      <c r="J1713" s="101"/>
      <c r="K1713" s="101"/>
      <c r="L1713" s="101"/>
      <c r="M1713" s="101"/>
      <c r="N1713" s="101"/>
    </row>
    <row r="1714" spans="2:14" x14ac:dyDescent="0.25">
      <c r="B1714" s="95"/>
      <c r="C1714" s="95"/>
      <c r="D1714" s="95"/>
      <c r="E1714" s="95"/>
      <c r="F1714" s="506"/>
      <c r="G1714" s="101"/>
      <c r="H1714" s="101"/>
      <c r="I1714" s="101"/>
      <c r="J1714" s="101"/>
      <c r="K1714" s="101"/>
      <c r="L1714" s="101"/>
      <c r="M1714" s="101"/>
      <c r="N1714" s="101"/>
    </row>
    <row r="1715" spans="2:14" x14ac:dyDescent="0.25">
      <c r="B1715" s="95"/>
      <c r="C1715" s="95"/>
      <c r="D1715" s="95"/>
      <c r="E1715" s="95"/>
      <c r="F1715" s="506"/>
      <c r="G1715" s="101"/>
      <c r="H1715" s="101"/>
      <c r="I1715" s="101"/>
      <c r="J1715" s="101"/>
      <c r="K1715" s="101"/>
      <c r="L1715" s="101"/>
      <c r="M1715" s="101"/>
      <c r="N1715" s="101"/>
    </row>
    <row r="1716" spans="2:14" x14ac:dyDescent="0.25">
      <c r="B1716" s="95"/>
      <c r="C1716" s="95"/>
      <c r="D1716" s="95"/>
      <c r="E1716" s="95"/>
      <c r="F1716" s="506"/>
      <c r="G1716" s="101"/>
      <c r="H1716" s="101"/>
      <c r="I1716" s="101"/>
      <c r="J1716" s="101"/>
      <c r="K1716" s="101"/>
      <c r="L1716" s="101"/>
      <c r="M1716" s="101"/>
      <c r="N1716" s="101"/>
    </row>
    <row r="1717" spans="2:14" x14ac:dyDescent="0.25">
      <c r="B1717" s="95"/>
      <c r="C1717" s="95"/>
      <c r="D1717" s="95"/>
      <c r="E1717" s="95"/>
      <c r="F1717" s="506"/>
      <c r="G1717" s="101"/>
      <c r="H1717" s="101"/>
      <c r="I1717" s="101"/>
      <c r="J1717" s="101"/>
      <c r="K1717" s="101"/>
      <c r="L1717" s="101"/>
      <c r="M1717" s="101"/>
      <c r="N1717" s="101"/>
    </row>
    <row r="1718" spans="2:14" x14ac:dyDescent="0.25">
      <c r="B1718" s="95"/>
      <c r="C1718" s="95"/>
      <c r="D1718" s="95"/>
      <c r="E1718" s="95"/>
      <c r="F1718" s="506"/>
      <c r="G1718" s="101"/>
      <c r="H1718" s="101"/>
      <c r="I1718" s="101"/>
      <c r="J1718" s="101"/>
      <c r="K1718" s="101"/>
      <c r="L1718" s="101"/>
      <c r="M1718" s="101"/>
      <c r="N1718" s="101"/>
    </row>
    <row r="1719" spans="2:14" x14ac:dyDescent="0.25">
      <c r="B1719" s="95"/>
      <c r="C1719" s="95"/>
      <c r="D1719" s="95"/>
      <c r="E1719" s="95"/>
      <c r="F1719" s="506"/>
      <c r="G1719" s="101"/>
      <c r="H1719" s="101"/>
      <c r="I1719" s="101"/>
      <c r="J1719" s="101"/>
      <c r="K1719" s="101"/>
      <c r="L1719" s="101"/>
      <c r="M1719" s="101"/>
      <c r="N1719" s="101"/>
    </row>
    <row r="1720" spans="2:14" x14ac:dyDescent="0.25">
      <c r="B1720" s="95"/>
      <c r="C1720" s="95"/>
      <c r="D1720" s="95"/>
      <c r="E1720" s="95"/>
      <c r="F1720" s="506"/>
      <c r="G1720" s="101"/>
      <c r="H1720" s="101"/>
      <c r="I1720" s="101"/>
      <c r="J1720" s="101"/>
      <c r="K1720" s="101"/>
      <c r="L1720" s="101"/>
      <c r="M1720" s="101"/>
      <c r="N1720" s="101"/>
    </row>
    <row r="1721" spans="2:14" x14ac:dyDescent="0.25">
      <c r="B1721" s="95"/>
      <c r="C1721" s="95"/>
      <c r="D1721" s="95"/>
      <c r="E1721" s="95"/>
      <c r="F1721" s="506"/>
      <c r="G1721" s="101"/>
      <c r="H1721" s="101"/>
      <c r="I1721" s="101"/>
      <c r="J1721" s="101"/>
      <c r="K1721" s="101"/>
      <c r="L1721" s="101"/>
      <c r="M1721" s="101"/>
      <c r="N1721" s="101"/>
    </row>
    <row r="1722" spans="2:14" x14ac:dyDescent="0.25">
      <c r="B1722" s="95"/>
      <c r="C1722" s="95"/>
      <c r="D1722" s="95"/>
      <c r="E1722" s="95"/>
      <c r="F1722" s="506"/>
      <c r="G1722" s="101"/>
      <c r="H1722" s="101"/>
      <c r="I1722" s="101"/>
      <c r="J1722" s="101"/>
      <c r="K1722" s="101"/>
      <c r="L1722" s="101"/>
      <c r="M1722" s="101"/>
      <c r="N1722" s="101"/>
    </row>
    <row r="1723" spans="2:14" x14ac:dyDescent="0.25">
      <c r="B1723" s="95"/>
      <c r="C1723" s="95"/>
      <c r="D1723" s="95"/>
      <c r="E1723" s="95"/>
      <c r="F1723" s="506"/>
      <c r="G1723" s="101"/>
      <c r="H1723" s="101"/>
      <c r="I1723" s="101"/>
      <c r="J1723" s="101"/>
      <c r="K1723" s="101"/>
      <c r="L1723" s="101"/>
      <c r="M1723" s="101"/>
      <c r="N1723" s="101"/>
    </row>
    <row r="1724" spans="2:14" x14ac:dyDescent="0.25">
      <c r="B1724" s="95"/>
      <c r="C1724" s="95"/>
      <c r="D1724" s="95"/>
      <c r="E1724" s="95"/>
      <c r="F1724" s="506"/>
      <c r="G1724" s="101"/>
      <c r="H1724" s="101"/>
      <c r="I1724" s="101"/>
      <c r="J1724" s="101"/>
      <c r="K1724" s="101"/>
      <c r="L1724" s="101"/>
      <c r="M1724" s="101"/>
      <c r="N1724" s="101"/>
    </row>
    <row r="1725" spans="2:14" x14ac:dyDescent="0.25">
      <c r="B1725" s="95"/>
      <c r="C1725" s="95"/>
      <c r="D1725" s="95"/>
      <c r="E1725" s="95"/>
      <c r="F1725" s="506"/>
      <c r="G1725" s="101"/>
      <c r="H1725" s="101"/>
      <c r="I1725" s="101"/>
      <c r="J1725" s="101"/>
      <c r="K1725" s="101"/>
      <c r="L1725" s="101"/>
      <c r="M1725" s="101"/>
      <c r="N1725" s="101"/>
    </row>
    <row r="1726" spans="2:14" x14ac:dyDescent="0.25">
      <c r="B1726" s="95"/>
      <c r="C1726" s="95"/>
      <c r="D1726" s="95"/>
      <c r="E1726" s="95"/>
      <c r="F1726" s="506"/>
      <c r="G1726" s="101"/>
      <c r="H1726" s="101"/>
      <c r="I1726" s="101"/>
      <c r="J1726" s="101"/>
      <c r="K1726" s="101"/>
      <c r="L1726" s="101"/>
      <c r="M1726" s="101"/>
      <c r="N1726" s="101"/>
    </row>
    <row r="1727" spans="2:14" x14ac:dyDescent="0.25">
      <c r="B1727" s="95"/>
      <c r="C1727" s="95"/>
      <c r="D1727" s="95"/>
      <c r="E1727" s="95"/>
      <c r="F1727" s="506"/>
      <c r="G1727" s="101"/>
      <c r="H1727" s="101"/>
      <c r="I1727" s="101"/>
      <c r="J1727" s="101"/>
      <c r="K1727" s="101"/>
      <c r="L1727" s="101"/>
      <c r="M1727" s="101"/>
      <c r="N1727" s="101"/>
    </row>
    <row r="1728" spans="2:14" x14ac:dyDescent="0.25">
      <c r="B1728" s="95"/>
      <c r="C1728" s="95"/>
      <c r="D1728" s="95"/>
      <c r="E1728" s="95"/>
      <c r="F1728" s="506"/>
      <c r="G1728" s="101"/>
      <c r="H1728" s="101"/>
      <c r="I1728" s="101"/>
      <c r="J1728" s="101"/>
      <c r="K1728" s="101"/>
      <c r="L1728" s="101"/>
      <c r="M1728" s="101"/>
      <c r="N1728" s="101"/>
    </row>
    <row r="1729" spans="2:14" x14ac:dyDescent="0.25">
      <c r="B1729" s="95"/>
      <c r="C1729" s="95"/>
      <c r="D1729" s="95"/>
      <c r="E1729" s="95"/>
      <c r="F1729" s="506"/>
      <c r="G1729" s="101"/>
      <c r="H1729" s="101"/>
      <c r="I1729" s="101"/>
      <c r="J1729" s="101"/>
      <c r="K1729" s="101"/>
      <c r="L1729" s="101"/>
      <c r="M1729" s="101"/>
      <c r="N1729" s="101"/>
    </row>
    <row r="1730" spans="2:14" x14ac:dyDescent="0.25">
      <c r="B1730" s="95"/>
      <c r="C1730" s="95"/>
      <c r="D1730" s="95"/>
      <c r="E1730" s="95"/>
      <c r="F1730" s="506"/>
      <c r="G1730" s="101"/>
      <c r="H1730" s="101"/>
      <c r="I1730" s="101"/>
      <c r="J1730" s="101"/>
      <c r="K1730" s="101"/>
      <c r="L1730" s="101"/>
      <c r="M1730" s="101"/>
      <c r="N1730" s="101"/>
    </row>
    <row r="1731" spans="2:14" x14ac:dyDescent="0.25">
      <c r="B1731" s="95"/>
      <c r="C1731" s="95"/>
      <c r="D1731" s="95"/>
      <c r="E1731" s="95"/>
      <c r="F1731" s="506"/>
      <c r="G1731" s="101"/>
      <c r="H1731" s="101"/>
      <c r="I1731" s="101"/>
      <c r="J1731" s="101"/>
      <c r="K1731" s="101"/>
      <c r="L1731" s="101"/>
      <c r="M1731" s="101"/>
      <c r="N1731" s="101"/>
    </row>
    <row r="1732" spans="2:14" x14ac:dyDescent="0.25">
      <c r="B1732" s="95"/>
      <c r="C1732" s="95"/>
      <c r="D1732" s="95"/>
      <c r="E1732" s="95"/>
      <c r="F1732" s="506"/>
      <c r="G1732" s="101"/>
      <c r="H1732" s="101"/>
      <c r="I1732" s="101"/>
      <c r="J1732" s="101"/>
      <c r="K1732" s="101"/>
      <c r="L1732" s="101"/>
      <c r="M1732" s="101"/>
      <c r="N1732" s="101"/>
    </row>
    <row r="1733" spans="2:14" x14ac:dyDescent="0.25">
      <c r="B1733" s="95"/>
      <c r="C1733" s="95"/>
      <c r="D1733" s="95"/>
      <c r="E1733" s="95"/>
      <c r="F1733" s="506"/>
      <c r="G1733" s="101"/>
      <c r="H1733" s="101"/>
      <c r="I1733" s="101"/>
      <c r="J1733" s="101"/>
      <c r="K1733" s="101"/>
      <c r="L1733" s="101"/>
      <c r="M1733" s="101"/>
      <c r="N1733" s="101"/>
    </row>
    <row r="1734" spans="2:14" x14ac:dyDescent="0.25">
      <c r="B1734" s="95"/>
      <c r="C1734" s="95"/>
      <c r="D1734" s="95"/>
      <c r="E1734" s="95"/>
      <c r="F1734" s="506"/>
      <c r="G1734" s="101"/>
      <c r="H1734" s="101"/>
      <c r="I1734" s="101"/>
      <c r="J1734" s="101"/>
      <c r="K1734" s="101"/>
      <c r="L1734" s="101"/>
      <c r="M1734" s="101"/>
      <c r="N1734" s="101"/>
    </row>
    <row r="1735" spans="2:14" x14ac:dyDescent="0.25">
      <c r="B1735" s="95"/>
      <c r="C1735" s="95"/>
      <c r="D1735" s="95"/>
      <c r="E1735" s="95"/>
      <c r="F1735" s="506"/>
      <c r="G1735" s="101"/>
      <c r="H1735" s="101"/>
      <c r="I1735" s="101"/>
      <c r="J1735" s="101"/>
      <c r="K1735" s="101"/>
      <c r="L1735" s="101"/>
      <c r="M1735" s="101"/>
      <c r="N1735" s="101"/>
    </row>
    <row r="1736" spans="2:14" x14ac:dyDescent="0.25">
      <c r="B1736" s="95"/>
      <c r="C1736" s="95"/>
      <c r="D1736" s="95"/>
      <c r="E1736" s="95"/>
      <c r="F1736" s="506"/>
      <c r="G1736" s="101"/>
      <c r="H1736" s="101"/>
      <c r="I1736" s="101"/>
      <c r="J1736" s="101"/>
      <c r="K1736" s="101"/>
      <c r="L1736" s="101"/>
      <c r="M1736" s="101"/>
      <c r="N1736" s="101"/>
    </row>
    <row r="1737" spans="2:14" x14ac:dyDescent="0.25">
      <c r="B1737" s="95"/>
      <c r="C1737" s="95"/>
      <c r="D1737" s="95"/>
      <c r="E1737" s="95"/>
      <c r="F1737" s="506"/>
      <c r="G1737" s="101"/>
      <c r="H1737" s="101"/>
      <c r="I1737" s="101"/>
      <c r="J1737" s="101"/>
      <c r="K1737" s="101"/>
      <c r="L1737" s="101"/>
      <c r="M1737" s="101"/>
      <c r="N1737" s="101"/>
    </row>
    <row r="1738" spans="2:14" x14ac:dyDescent="0.25">
      <c r="B1738" s="95"/>
      <c r="C1738" s="95"/>
      <c r="D1738" s="95"/>
      <c r="E1738" s="95"/>
      <c r="F1738" s="506"/>
      <c r="G1738" s="101"/>
      <c r="H1738" s="101"/>
      <c r="I1738" s="101"/>
      <c r="J1738" s="101"/>
      <c r="K1738" s="101"/>
      <c r="L1738" s="101"/>
      <c r="M1738" s="101"/>
      <c r="N1738" s="101"/>
    </row>
    <row r="1739" spans="2:14" x14ac:dyDescent="0.25">
      <c r="B1739" s="95"/>
      <c r="C1739" s="95"/>
      <c r="D1739" s="95"/>
      <c r="E1739" s="95"/>
      <c r="F1739" s="506"/>
      <c r="G1739" s="101"/>
      <c r="H1739" s="101"/>
      <c r="I1739" s="101"/>
      <c r="J1739" s="101"/>
      <c r="K1739" s="101"/>
      <c r="L1739" s="101"/>
      <c r="M1739" s="101"/>
      <c r="N1739" s="101"/>
    </row>
    <row r="1740" spans="2:14" x14ac:dyDescent="0.25">
      <c r="B1740" s="95"/>
      <c r="C1740" s="95"/>
      <c r="D1740" s="95"/>
      <c r="E1740" s="95"/>
      <c r="F1740" s="506"/>
      <c r="G1740" s="101"/>
      <c r="H1740" s="101"/>
      <c r="I1740" s="101"/>
      <c r="J1740" s="101"/>
      <c r="K1740" s="101"/>
      <c r="L1740" s="101"/>
      <c r="M1740" s="101"/>
      <c r="N1740" s="101"/>
    </row>
    <row r="1741" spans="2:14" x14ac:dyDescent="0.25">
      <c r="B1741" s="95"/>
      <c r="C1741" s="95"/>
      <c r="D1741" s="95"/>
      <c r="E1741" s="95"/>
      <c r="F1741" s="506"/>
      <c r="G1741" s="101"/>
      <c r="H1741" s="101"/>
      <c r="I1741" s="101"/>
      <c r="J1741" s="101"/>
      <c r="K1741" s="101"/>
      <c r="L1741" s="101"/>
      <c r="M1741" s="101"/>
      <c r="N1741" s="101"/>
    </row>
    <row r="1742" spans="2:14" x14ac:dyDescent="0.25">
      <c r="B1742" s="95"/>
      <c r="C1742" s="95"/>
      <c r="D1742" s="95"/>
      <c r="E1742" s="95"/>
      <c r="F1742" s="506"/>
      <c r="G1742" s="101"/>
      <c r="H1742" s="101"/>
      <c r="I1742" s="101"/>
      <c r="J1742" s="101"/>
      <c r="K1742" s="101"/>
      <c r="L1742" s="101"/>
      <c r="M1742" s="101"/>
      <c r="N1742" s="101"/>
    </row>
    <row r="1743" spans="2:14" x14ac:dyDescent="0.25">
      <c r="B1743" s="95"/>
      <c r="C1743" s="95"/>
      <c r="D1743" s="95"/>
      <c r="E1743" s="95"/>
      <c r="F1743" s="506"/>
      <c r="G1743" s="101"/>
      <c r="H1743" s="101"/>
      <c r="I1743" s="101"/>
      <c r="J1743" s="101"/>
      <c r="K1743" s="101"/>
      <c r="L1743" s="101"/>
      <c r="M1743" s="101"/>
      <c r="N1743" s="101"/>
    </row>
    <row r="1744" spans="2:14" x14ac:dyDescent="0.25">
      <c r="B1744" s="95"/>
      <c r="C1744" s="95"/>
      <c r="D1744" s="95"/>
      <c r="E1744" s="95"/>
      <c r="F1744" s="506"/>
      <c r="G1744" s="101"/>
      <c r="H1744" s="101"/>
      <c r="I1744" s="101"/>
      <c r="J1744" s="101"/>
      <c r="K1744" s="101"/>
      <c r="L1744" s="101"/>
      <c r="M1744" s="101"/>
      <c r="N1744" s="101"/>
    </row>
    <row r="1745" spans="2:14" x14ac:dyDescent="0.25">
      <c r="B1745" s="95"/>
      <c r="C1745" s="95"/>
      <c r="D1745" s="95"/>
      <c r="E1745" s="95"/>
      <c r="F1745" s="506"/>
      <c r="G1745" s="101"/>
      <c r="H1745" s="101"/>
      <c r="I1745" s="101"/>
      <c r="J1745" s="101"/>
      <c r="K1745" s="101"/>
      <c r="L1745" s="101"/>
      <c r="M1745" s="101"/>
      <c r="N1745" s="101"/>
    </row>
    <row r="1746" spans="2:14" x14ac:dyDescent="0.25">
      <c r="B1746" s="95"/>
      <c r="C1746" s="95"/>
      <c r="D1746" s="95"/>
      <c r="E1746" s="95"/>
      <c r="F1746" s="506"/>
      <c r="G1746" s="101"/>
      <c r="H1746" s="101"/>
      <c r="I1746" s="101"/>
      <c r="J1746" s="101"/>
      <c r="K1746" s="101"/>
      <c r="L1746" s="101"/>
      <c r="M1746" s="101"/>
      <c r="N1746" s="101"/>
    </row>
    <row r="1747" spans="2:14" x14ac:dyDescent="0.25">
      <c r="B1747" s="95"/>
      <c r="C1747" s="95"/>
      <c r="D1747" s="95"/>
      <c r="E1747" s="95"/>
      <c r="F1747" s="506"/>
      <c r="G1747" s="101"/>
      <c r="H1747" s="101"/>
      <c r="I1747" s="101"/>
      <c r="J1747" s="101"/>
      <c r="K1747" s="101"/>
      <c r="L1747" s="101"/>
      <c r="M1747" s="101"/>
      <c r="N1747" s="101"/>
    </row>
    <row r="1748" spans="2:14" x14ac:dyDescent="0.25">
      <c r="B1748" s="95"/>
      <c r="C1748" s="95"/>
      <c r="D1748" s="95"/>
      <c r="E1748" s="95"/>
      <c r="F1748" s="506"/>
      <c r="G1748" s="101"/>
      <c r="H1748" s="101"/>
      <c r="I1748" s="101"/>
      <c r="J1748" s="101"/>
      <c r="K1748" s="101"/>
      <c r="L1748" s="101"/>
      <c r="M1748" s="101"/>
      <c r="N1748" s="101"/>
    </row>
    <row r="1749" spans="2:14" x14ac:dyDescent="0.25">
      <c r="B1749" s="95"/>
      <c r="C1749" s="95"/>
      <c r="D1749" s="95"/>
      <c r="E1749" s="95"/>
      <c r="F1749" s="506"/>
      <c r="G1749" s="101"/>
      <c r="H1749" s="101"/>
      <c r="I1749" s="101"/>
      <c r="J1749" s="101"/>
      <c r="K1749" s="101"/>
      <c r="L1749" s="101"/>
      <c r="M1749" s="101"/>
      <c r="N1749" s="101"/>
    </row>
    <row r="1750" spans="2:14" x14ac:dyDescent="0.25">
      <c r="B1750" s="95"/>
      <c r="C1750" s="95"/>
      <c r="D1750" s="95"/>
      <c r="E1750" s="95"/>
      <c r="F1750" s="506"/>
      <c r="G1750" s="101"/>
      <c r="H1750" s="101"/>
      <c r="I1750" s="101"/>
      <c r="J1750" s="101"/>
      <c r="K1750" s="101"/>
      <c r="L1750" s="101"/>
      <c r="M1750" s="101"/>
      <c r="N1750" s="101"/>
    </row>
    <row r="1751" spans="2:14" x14ac:dyDescent="0.25">
      <c r="B1751" s="95"/>
      <c r="C1751" s="95"/>
      <c r="D1751" s="95"/>
      <c r="E1751" s="95"/>
      <c r="F1751" s="506"/>
      <c r="G1751" s="101"/>
      <c r="H1751" s="101"/>
      <c r="I1751" s="101"/>
      <c r="J1751" s="101"/>
      <c r="K1751" s="101"/>
      <c r="L1751" s="101"/>
      <c r="M1751" s="101"/>
      <c r="N1751" s="101"/>
    </row>
    <row r="1752" spans="2:14" x14ac:dyDescent="0.25">
      <c r="B1752" s="95"/>
      <c r="C1752" s="95"/>
      <c r="D1752" s="95"/>
      <c r="E1752" s="95"/>
      <c r="F1752" s="506"/>
      <c r="G1752" s="101"/>
      <c r="H1752" s="101"/>
      <c r="I1752" s="101"/>
      <c r="J1752" s="101"/>
      <c r="K1752" s="101"/>
      <c r="L1752" s="101"/>
      <c r="M1752" s="101"/>
      <c r="N1752" s="101"/>
    </row>
    <row r="1753" spans="2:14" x14ac:dyDescent="0.25">
      <c r="B1753" s="95"/>
      <c r="C1753" s="95"/>
      <c r="D1753" s="95"/>
      <c r="E1753" s="95"/>
      <c r="F1753" s="506"/>
      <c r="G1753" s="101"/>
      <c r="H1753" s="101"/>
      <c r="I1753" s="101"/>
      <c r="J1753" s="101"/>
      <c r="K1753" s="101"/>
      <c r="L1753" s="101"/>
      <c r="M1753" s="101"/>
      <c r="N1753" s="101"/>
    </row>
    <row r="1754" spans="2:14" x14ac:dyDescent="0.25">
      <c r="B1754" s="95"/>
      <c r="C1754" s="95"/>
      <c r="D1754" s="95"/>
      <c r="E1754" s="95"/>
      <c r="F1754" s="506"/>
      <c r="G1754" s="101"/>
      <c r="H1754" s="101"/>
      <c r="I1754" s="101"/>
      <c r="J1754" s="101"/>
      <c r="K1754" s="101"/>
      <c r="L1754" s="101"/>
      <c r="M1754" s="101"/>
      <c r="N1754" s="101"/>
    </row>
    <row r="1755" spans="2:14" x14ac:dyDescent="0.25">
      <c r="B1755" s="95"/>
      <c r="C1755" s="95"/>
      <c r="D1755" s="95"/>
      <c r="E1755" s="95"/>
      <c r="F1755" s="506"/>
      <c r="G1755" s="101"/>
      <c r="H1755" s="101"/>
      <c r="I1755" s="101"/>
      <c r="J1755" s="101"/>
      <c r="K1755" s="101"/>
      <c r="L1755" s="101"/>
      <c r="M1755" s="101"/>
      <c r="N1755" s="101"/>
    </row>
    <row r="1756" spans="2:14" x14ac:dyDescent="0.25">
      <c r="B1756" s="95"/>
      <c r="C1756" s="95"/>
      <c r="D1756" s="95"/>
      <c r="E1756" s="95"/>
      <c r="F1756" s="506"/>
      <c r="G1756" s="101"/>
      <c r="H1756" s="101"/>
      <c r="I1756" s="101"/>
      <c r="J1756" s="101"/>
      <c r="K1756" s="101"/>
      <c r="L1756" s="101"/>
      <c r="M1756" s="101"/>
      <c r="N1756" s="101"/>
    </row>
    <row r="1757" spans="2:14" x14ac:dyDescent="0.25">
      <c r="B1757" s="95"/>
      <c r="C1757" s="95"/>
      <c r="D1757" s="95"/>
      <c r="E1757" s="95"/>
      <c r="F1757" s="506"/>
      <c r="G1757" s="101"/>
      <c r="H1757" s="101"/>
      <c r="I1757" s="101"/>
      <c r="J1757" s="101"/>
      <c r="K1757" s="101"/>
      <c r="L1757" s="101"/>
      <c r="M1757" s="101"/>
      <c r="N1757" s="101"/>
    </row>
    <row r="1758" spans="2:14" x14ac:dyDescent="0.25">
      <c r="B1758" s="95"/>
      <c r="C1758" s="95"/>
      <c r="D1758" s="95"/>
      <c r="E1758" s="95"/>
      <c r="F1758" s="506"/>
      <c r="G1758" s="101"/>
      <c r="H1758" s="101"/>
      <c r="I1758" s="101"/>
      <c r="J1758" s="101"/>
      <c r="K1758" s="101"/>
      <c r="L1758" s="101"/>
      <c r="M1758" s="101"/>
      <c r="N1758" s="101"/>
    </row>
    <row r="1759" spans="2:14" x14ac:dyDescent="0.25">
      <c r="B1759" s="95"/>
      <c r="C1759" s="95"/>
      <c r="D1759" s="95"/>
      <c r="E1759" s="95"/>
      <c r="F1759" s="506"/>
      <c r="G1759" s="101"/>
      <c r="H1759" s="101"/>
      <c r="I1759" s="101"/>
      <c r="J1759" s="101"/>
      <c r="K1759" s="101"/>
      <c r="L1759" s="101"/>
      <c r="M1759" s="101"/>
      <c r="N1759" s="101"/>
    </row>
    <row r="1760" spans="2:14" x14ac:dyDescent="0.25">
      <c r="B1760" s="95"/>
      <c r="C1760" s="95"/>
      <c r="D1760" s="95"/>
      <c r="E1760" s="95"/>
      <c r="F1760" s="506"/>
      <c r="G1760" s="101"/>
      <c r="H1760" s="101"/>
      <c r="I1760" s="101"/>
      <c r="J1760" s="101"/>
      <c r="K1760" s="101"/>
      <c r="L1760" s="101"/>
      <c r="M1760" s="101"/>
      <c r="N1760" s="101"/>
    </row>
    <row r="1761" spans="2:14" x14ac:dyDescent="0.25">
      <c r="B1761" s="95"/>
      <c r="C1761" s="95"/>
      <c r="D1761" s="95"/>
      <c r="E1761" s="95"/>
      <c r="F1761" s="506"/>
      <c r="G1761" s="101"/>
      <c r="H1761" s="101"/>
      <c r="I1761" s="101"/>
      <c r="J1761" s="101"/>
      <c r="K1761" s="101"/>
      <c r="L1761" s="101"/>
      <c r="M1761" s="101"/>
      <c r="N1761" s="101"/>
    </row>
    <row r="1762" spans="2:14" x14ac:dyDescent="0.25">
      <c r="B1762" s="95"/>
      <c r="C1762" s="95"/>
      <c r="D1762" s="95"/>
      <c r="E1762" s="95"/>
      <c r="F1762" s="506"/>
      <c r="G1762" s="101"/>
      <c r="H1762" s="101"/>
      <c r="I1762" s="101"/>
      <c r="J1762" s="101"/>
      <c r="K1762" s="101"/>
      <c r="L1762" s="101"/>
      <c r="M1762" s="101"/>
      <c r="N1762" s="101"/>
    </row>
    <row r="1763" spans="2:14" x14ac:dyDescent="0.25">
      <c r="B1763" s="95"/>
      <c r="C1763" s="95"/>
      <c r="D1763" s="95"/>
      <c r="E1763" s="95"/>
      <c r="F1763" s="506"/>
      <c r="G1763" s="101"/>
      <c r="H1763" s="101"/>
      <c r="I1763" s="101"/>
      <c r="J1763" s="101"/>
      <c r="K1763" s="101"/>
      <c r="L1763" s="101"/>
      <c r="M1763" s="101"/>
      <c r="N1763" s="101"/>
    </row>
    <row r="1764" spans="2:14" x14ac:dyDescent="0.25">
      <c r="B1764" s="95"/>
      <c r="C1764" s="95"/>
      <c r="D1764" s="95"/>
      <c r="E1764" s="95"/>
      <c r="F1764" s="506"/>
      <c r="G1764" s="101"/>
      <c r="H1764" s="101"/>
      <c r="I1764" s="101"/>
      <c r="J1764" s="101"/>
      <c r="K1764" s="101"/>
      <c r="L1764" s="101"/>
      <c r="M1764" s="101"/>
      <c r="N1764" s="101"/>
    </row>
    <row r="1765" spans="2:14" x14ac:dyDescent="0.25">
      <c r="B1765" s="95"/>
      <c r="C1765" s="95"/>
      <c r="D1765" s="95"/>
      <c r="E1765" s="95"/>
      <c r="F1765" s="506"/>
      <c r="G1765" s="101"/>
      <c r="H1765" s="101"/>
      <c r="I1765" s="101"/>
      <c r="J1765" s="101"/>
      <c r="K1765" s="101"/>
      <c r="L1765" s="101"/>
      <c r="M1765" s="101"/>
      <c r="N1765" s="101"/>
    </row>
    <row r="1766" spans="2:14" x14ac:dyDescent="0.25">
      <c r="B1766" s="95"/>
      <c r="C1766" s="95"/>
      <c r="D1766" s="95"/>
      <c r="E1766" s="95"/>
      <c r="F1766" s="506"/>
      <c r="G1766" s="101"/>
      <c r="H1766" s="101"/>
      <c r="I1766" s="101"/>
      <c r="J1766" s="101"/>
      <c r="K1766" s="101"/>
      <c r="L1766" s="101"/>
      <c r="M1766" s="101"/>
      <c r="N1766" s="101"/>
    </row>
    <row r="1767" spans="2:14" x14ac:dyDescent="0.25">
      <c r="B1767" s="95"/>
      <c r="C1767" s="95"/>
      <c r="D1767" s="95"/>
      <c r="E1767" s="95"/>
      <c r="F1767" s="506"/>
      <c r="G1767" s="101"/>
      <c r="H1767" s="101"/>
      <c r="I1767" s="101"/>
      <c r="J1767" s="101"/>
      <c r="K1767" s="101"/>
      <c r="L1767" s="101"/>
      <c r="M1767" s="101"/>
      <c r="N1767" s="101"/>
    </row>
    <row r="1768" spans="2:14" x14ac:dyDescent="0.25">
      <c r="B1768" s="95"/>
      <c r="C1768" s="95"/>
      <c r="D1768" s="95"/>
      <c r="E1768" s="95"/>
      <c r="F1768" s="506"/>
      <c r="G1768" s="101"/>
      <c r="H1768" s="101"/>
      <c r="I1768" s="101"/>
      <c r="J1768" s="101"/>
      <c r="K1768" s="101"/>
      <c r="L1768" s="101"/>
      <c r="M1768" s="101"/>
      <c r="N1768" s="101"/>
    </row>
    <row r="1769" spans="2:14" x14ac:dyDescent="0.25">
      <c r="B1769" s="95"/>
      <c r="C1769" s="95"/>
      <c r="D1769" s="95"/>
      <c r="E1769" s="95"/>
      <c r="F1769" s="506"/>
      <c r="G1769" s="101"/>
      <c r="H1769" s="101"/>
      <c r="I1769" s="101"/>
      <c r="J1769" s="101"/>
      <c r="K1769" s="101"/>
      <c r="L1769" s="101"/>
      <c r="M1769" s="101"/>
      <c r="N1769" s="101"/>
    </row>
    <row r="1770" spans="2:14" x14ac:dyDescent="0.25">
      <c r="B1770" s="95"/>
      <c r="C1770" s="95"/>
      <c r="D1770" s="95"/>
      <c r="E1770" s="95"/>
      <c r="F1770" s="506"/>
      <c r="G1770" s="101"/>
      <c r="H1770" s="101"/>
      <c r="I1770" s="101"/>
      <c r="J1770" s="101"/>
      <c r="K1770" s="101"/>
      <c r="L1770" s="101"/>
      <c r="M1770" s="101"/>
      <c r="N1770" s="101"/>
    </row>
    <row r="1771" spans="2:14" x14ac:dyDescent="0.25">
      <c r="B1771" s="95"/>
      <c r="C1771" s="95"/>
      <c r="D1771" s="95"/>
      <c r="E1771" s="95"/>
      <c r="F1771" s="506"/>
      <c r="G1771" s="101"/>
      <c r="H1771" s="101"/>
      <c r="I1771" s="101"/>
      <c r="J1771" s="101"/>
      <c r="K1771" s="101"/>
      <c r="L1771" s="101"/>
      <c r="M1771" s="101"/>
      <c r="N1771" s="101"/>
    </row>
    <row r="1772" spans="2:14" x14ac:dyDescent="0.25">
      <c r="B1772" s="95"/>
      <c r="C1772" s="95"/>
      <c r="D1772" s="95"/>
      <c r="E1772" s="95"/>
      <c r="F1772" s="506"/>
      <c r="G1772" s="101"/>
      <c r="H1772" s="101"/>
      <c r="I1772" s="101"/>
      <c r="J1772" s="101"/>
      <c r="K1772" s="101"/>
      <c r="L1772" s="101"/>
      <c r="M1772" s="101"/>
      <c r="N1772" s="101"/>
    </row>
    <row r="1773" spans="2:14" x14ac:dyDescent="0.25">
      <c r="B1773" s="95"/>
      <c r="C1773" s="95"/>
      <c r="D1773" s="95"/>
      <c r="E1773" s="95"/>
      <c r="F1773" s="506"/>
      <c r="G1773" s="101"/>
      <c r="H1773" s="101"/>
      <c r="I1773" s="101"/>
      <c r="J1773" s="101"/>
      <c r="K1773" s="101"/>
      <c r="L1773" s="101"/>
      <c r="M1773" s="101"/>
      <c r="N1773" s="101"/>
    </row>
    <row r="1774" spans="2:14" x14ac:dyDescent="0.25">
      <c r="B1774" s="95"/>
      <c r="C1774" s="95"/>
      <c r="D1774" s="95"/>
      <c r="E1774" s="95"/>
      <c r="F1774" s="506"/>
      <c r="G1774" s="101"/>
      <c r="H1774" s="101"/>
      <c r="I1774" s="101"/>
      <c r="J1774" s="101"/>
      <c r="K1774" s="101"/>
      <c r="L1774" s="101"/>
      <c r="M1774" s="101"/>
      <c r="N1774" s="101"/>
    </row>
    <row r="1775" spans="2:14" x14ac:dyDescent="0.25">
      <c r="B1775" s="95"/>
      <c r="C1775" s="95"/>
      <c r="D1775" s="95"/>
      <c r="E1775" s="95"/>
      <c r="F1775" s="506"/>
      <c r="G1775" s="101"/>
      <c r="H1775" s="101"/>
      <c r="I1775" s="101"/>
      <c r="J1775" s="101"/>
      <c r="K1775" s="101"/>
      <c r="L1775" s="101"/>
      <c r="M1775" s="101"/>
      <c r="N1775" s="101"/>
    </row>
    <row r="1776" spans="2:14" x14ac:dyDescent="0.25">
      <c r="B1776" s="95"/>
      <c r="C1776" s="95"/>
      <c r="D1776" s="95"/>
      <c r="E1776" s="95"/>
      <c r="F1776" s="506"/>
      <c r="G1776" s="101"/>
      <c r="H1776" s="101"/>
      <c r="I1776" s="101"/>
      <c r="J1776" s="101"/>
      <c r="K1776" s="101"/>
      <c r="L1776" s="101"/>
      <c r="M1776" s="101"/>
      <c r="N1776" s="101"/>
    </row>
    <row r="1777" spans="2:14" x14ac:dyDescent="0.25">
      <c r="B1777" s="95"/>
      <c r="C1777" s="95"/>
      <c r="D1777" s="95"/>
      <c r="E1777" s="95"/>
      <c r="F1777" s="506"/>
      <c r="G1777" s="101"/>
      <c r="H1777" s="101"/>
      <c r="I1777" s="101"/>
      <c r="J1777" s="101"/>
      <c r="K1777" s="101"/>
      <c r="L1777" s="101"/>
      <c r="M1777" s="101"/>
      <c r="N1777" s="101"/>
    </row>
    <row r="1778" spans="2:14" x14ac:dyDescent="0.25">
      <c r="B1778" s="95"/>
      <c r="C1778" s="95"/>
      <c r="D1778" s="95"/>
      <c r="E1778" s="95"/>
      <c r="F1778" s="506"/>
      <c r="G1778" s="101"/>
      <c r="H1778" s="101"/>
      <c r="I1778" s="101"/>
      <c r="J1778" s="101"/>
      <c r="K1778" s="101"/>
      <c r="L1778" s="101"/>
      <c r="M1778" s="101"/>
      <c r="N1778" s="101"/>
    </row>
    <row r="1779" spans="2:14" x14ac:dyDescent="0.25">
      <c r="B1779" s="95"/>
      <c r="C1779" s="95"/>
      <c r="D1779" s="95"/>
      <c r="E1779" s="95"/>
      <c r="F1779" s="506"/>
      <c r="G1779" s="101"/>
      <c r="H1779" s="101"/>
      <c r="I1779" s="101"/>
      <c r="J1779" s="101"/>
      <c r="K1779" s="101"/>
      <c r="L1779" s="101"/>
      <c r="M1779" s="101"/>
      <c r="N1779" s="101"/>
    </row>
    <row r="1780" spans="2:14" x14ac:dyDescent="0.25">
      <c r="B1780" s="95"/>
      <c r="C1780" s="95"/>
      <c r="D1780" s="95"/>
      <c r="E1780" s="95"/>
      <c r="F1780" s="506"/>
      <c r="G1780" s="101"/>
      <c r="H1780" s="101"/>
      <c r="I1780" s="101"/>
      <c r="J1780" s="101"/>
      <c r="K1780" s="101"/>
      <c r="L1780" s="101"/>
      <c r="M1780" s="101"/>
      <c r="N1780" s="101"/>
    </row>
    <row r="1781" spans="2:14" x14ac:dyDescent="0.25">
      <c r="B1781" s="95"/>
      <c r="C1781" s="95"/>
      <c r="D1781" s="95"/>
      <c r="E1781" s="95"/>
      <c r="F1781" s="506"/>
      <c r="G1781" s="101"/>
      <c r="H1781" s="101"/>
      <c r="I1781" s="101"/>
      <c r="J1781" s="101"/>
      <c r="K1781" s="101"/>
      <c r="L1781" s="101"/>
      <c r="M1781" s="101"/>
      <c r="N1781" s="101"/>
    </row>
    <row r="1782" spans="2:14" x14ac:dyDescent="0.25">
      <c r="B1782" s="95"/>
      <c r="C1782" s="95"/>
      <c r="D1782" s="95"/>
      <c r="E1782" s="95"/>
      <c r="F1782" s="506"/>
      <c r="G1782" s="101"/>
      <c r="H1782" s="101"/>
      <c r="I1782" s="101"/>
      <c r="J1782" s="101"/>
      <c r="K1782" s="101"/>
      <c r="L1782" s="101"/>
      <c r="M1782" s="101"/>
      <c r="N1782" s="101"/>
    </row>
    <row r="1783" spans="2:14" x14ac:dyDescent="0.25">
      <c r="B1783" s="95"/>
      <c r="C1783" s="95"/>
      <c r="D1783" s="95"/>
      <c r="E1783" s="95"/>
      <c r="F1783" s="506"/>
      <c r="G1783" s="101"/>
      <c r="H1783" s="101"/>
      <c r="I1783" s="101"/>
      <c r="J1783" s="101"/>
      <c r="K1783" s="101"/>
      <c r="L1783" s="101"/>
      <c r="M1783" s="101"/>
      <c r="N1783" s="101"/>
    </row>
    <row r="1784" spans="2:14" x14ac:dyDescent="0.25">
      <c r="B1784" s="95"/>
      <c r="C1784" s="95"/>
      <c r="D1784" s="95"/>
      <c r="E1784" s="95"/>
      <c r="F1784" s="506"/>
      <c r="G1784" s="101"/>
      <c r="H1784" s="101"/>
      <c r="I1784" s="101"/>
      <c r="J1784" s="101"/>
      <c r="K1784" s="101"/>
      <c r="L1784" s="101"/>
      <c r="M1784" s="101"/>
      <c r="N1784" s="101"/>
    </row>
    <row r="1785" spans="2:14" x14ac:dyDescent="0.25">
      <c r="B1785" s="95"/>
      <c r="C1785" s="95"/>
      <c r="D1785" s="95"/>
      <c r="E1785" s="95"/>
      <c r="F1785" s="506"/>
      <c r="G1785" s="101"/>
      <c r="H1785" s="101"/>
      <c r="I1785" s="101"/>
      <c r="J1785" s="101"/>
      <c r="K1785" s="101"/>
      <c r="L1785" s="101"/>
      <c r="M1785" s="101"/>
      <c r="N1785" s="101"/>
    </row>
    <row r="1786" spans="2:14" x14ac:dyDescent="0.25">
      <c r="B1786" s="95"/>
      <c r="C1786" s="95"/>
      <c r="D1786" s="95"/>
      <c r="E1786" s="95"/>
      <c r="F1786" s="506"/>
      <c r="G1786" s="101"/>
      <c r="H1786" s="101"/>
      <c r="I1786" s="101"/>
      <c r="J1786" s="101"/>
      <c r="K1786" s="101"/>
      <c r="L1786" s="101"/>
      <c r="M1786" s="101"/>
      <c r="N1786" s="101"/>
    </row>
    <row r="1787" spans="2:14" x14ac:dyDescent="0.25">
      <c r="B1787" s="95"/>
      <c r="C1787" s="95"/>
      <c r="D1787" s="95"/>
      <c r="E1787" s="95"/>
      <c r="F1787" s="506"/>
      <c r="G1787" s="101"/>
      <c r="H1787" s="101"/>
      <c r="I1787" s="101"/>
      <c r="J1787" s="101"/>
      <c r="K1787" s="101"/>
      <c r="L1787" s="101"/>
      <c r="M1787" s="101"/>
      <c r="N1787" s="101"/>
    </row>
    <row r="1788" spans="2:14" x14ac:dyDescent="0.25">
      <c r="B1788" s="95"/>
      <c r="C1788" s="95"/>
      <c r="D1788" s="95"/>
      <c r="E1788" s="95"/>
      <c r="F1788" s="506"/>
      <c r="G1788" s="101"/>
      <c r="H1788" s="101"/>
      <c r="I1788" s="101"/>
      <c r="J1788" s="101"/>
      <c r="K1788" s="101"/>
      <c r="L1788" s="101"/>
      <c r="M1788" s="101"/>
      <c r="N1788" s="101"/>
    </row>
    <row r="1789" spans="2:14" x14ac:dyDescent="0.25">
      <c r="B1789" s="95"/>
      <c r="C1789" s="95"/>
      <c r="D1789" s="95"/>
      <c r="E1789" s="95"/>
      <c r="F1789" s="506"/>
      <c r="G1789" s="101"/>
      <c r="H1789" s="101"/>
      <c r="I1789" s="101"/>
      <c r="J1789" s="101"/>
      <c r="K1789" s="101"/>
      <c r="L1789" s="101"/>
      <c r="M1789" s="101"/>
      <c r="N1789" s="101"/>
    </row>
    <row r="1790" spans="2:14" x14ac:dyDescent="0.25">
      <c r="B1790" s="95"/>
      <c r="C1790" s="95"/>
      <c r="D1790" s="95"/>
      <c r="E1790" s="95"/>
      <c r="F1790" s="506"/>
      <c r="G1790" s="101"/>
      <c r="H1790" s="101"/>
      <c r="I1790" s="101"/>
      <c r="J1790" s="101"/>
      <c r="K1790" s="101"/>
      <c r="L1790" s="101"/>
      <c r="M1790" s="101"/>
      <c r="N1790" s="101"/>
    </row>
    <row r="1791" spans="2:14" x14ac:dyDescent="0.25">
      <c r="B1791" s="95"/>
      <c r="C1791" s="95"/>
      <c r="D1791" s="95"/>
      <c r="E1791" s="95"/>
      <c r="F1791" s="506"/>
      <c r="G1791" s="101"/>
      <c r="H1791" s="101"/>
      <c r="I1791" s="101"/>
      <c r="J1791" s="101"/>
      <c r="K1791" s="101"/>
      <c r="L1791" s="101"/>
      <c r="M1791" s="101"/>
      <c r="N1791" s="101"/>
    </row>
    <row r="1792" spans="2:14" x14ac:dyDescent="0.25">
      <c r="B1792" s="95"/>
      <c r="C1792" s="95"/>
      <c r="D1792" s="95"/>
      <c r="E1792" s="95"/>
      <c r="F1792" s="506"/>
      <c r="G1792" s="101"/>
      <c r="H1792" s="101"/>
      <c r="I1792" s="101"/>
      <c r="J1792" s="101"/>
      <c r="K1792" s="101"/>
      <c r="L1792" s="101"/>
      <c r="M1792" s="101"/>
      <c r="N1792" s="101"/>
    </row>
    <row r="1793" spans="2:14" x14ac:dyDescent="0.25">
      <c r="B1793" s="95"/>
      <c r="C1793" s="95"/>
      <c r="D1793" s="95"/>
      <c r="E1793" s="95"/>
      <c r="F1793" s="506"/>
      <c r="G1793" s="101"/>
      <c r="H1793" s="101"/>
      <c r="I1793" s="101"/>
      <c r="J1793" s="101"/>
      <c r="K1793" s="101"/>
      <c r="L1793" s="101"/>
      <c r="M1793" s="101"/>
      <c r="N1793" s="101"/>
    </row>
    <row r="1794" spans="2:14" x14ac:dyDescent="0.25">
      <c r="B1794" s="95"/>
      <c r="C1794" s="95"/>
      <c r="D1794" s="95"/>
      <c r="E1794" s="95"/>
      <c r="F1794" s="506"/>
      <c r="G1794" s="101"/>
      <c r="H1794" s="101"/>
      <c r="I1794" s="101"/>
      <c r="J1794" s="101"/>
      <c r="K1794" s="101"/>
      <c r="L1794" s="101"/>
      <c r="M1794" s="101"/>
      <c r="N1794" s="101"/>
    </row>
    <row r="1795" spans="2:14" x14ac:dyDescent="0.25">
      <c r="B1795" s="95"/>
      <c r="C1795" s="95"/>
      <c r="D1795" s="95"/>
      <c r="E1795" s="95"/>
      <c r="F1795" s="506"/>
      <c r="G1795" s="101"/>
      <c r="H1795" s="101"/>
      <c r="I1795" s="101"/>
      <c r="J1795" s="101"/>
      <c r="K1795" s="101"/>
      <c r="L1795" s="101"/>
      <c r="M1795" s="101"/>
      <c r="N1795" s="101"/>
    </row>
    <row r="1796" spans="2:14" x14ac:dyDescent="0.25">
      <c r="B1796" s="95"/>
      <c r="C1796" s="95"/>
      <c r="D1796" s="95"/>
      <c r="E1796" s="95"/>
      <c r="F1796" s="506"/>
      <c r="G1796" s="101"/>
      <c r="H1796" s="101"/>
      <c r="I1796" s="101"/>
      <c r="J1796" s="101"/>
      <c r="K1796" s="101"/>
      <c r="L1796" s="101"/>
      <c r="M1796" s="101"/>
      <c r="N1796" s="101"/>
    </row>
    <row r="1797" spans="2:14" x14ac:dyDescent="0.25">
      <c r="B1797" s="95"/>
      <c r="C1797" s="95"/>
      <c r="D1797" s="95"/>
      <c r="E1797" s="95"/>
      <c r="F1797" s="506"/>
      <c r="G1797" s="101"/>
      <c r="H1797" s="101"/>
      <c r="I1797" s="101"/>
      <c r="J1797" s="101"/>
      <c r="K1797" s="101"/>
      <c r="L1797" s="101"/>
      <c r="M1797" s="101"/>
      <c r="N1797" s="101"/>
    </row>
    <row r="1798" spans="2:14" x14ac:dyDescent="0.25">
      <c r="B1798" s="95"/>
      <c r="C1798" s="95"/>
      <c r="D1798" s="95"/>
      <c r="E1798" s="95"/>
      <c r="F1798" s="506"/>
      <c r="G1798" s="101"/>
      <c r="H1798" s="101"/>
      <c r="I1798" s="101"/>
      <c r="J1798" s="101"/>
      <c r="K1798" s="101"/>
      <c r="L1798" s="101"/>
      <c r="M1798" s="101"/>
      <c r="N1798" s="101"/>
    </row>
    <row r="1799" spans="2:14" x14ac:dyDescent="0.25">
      <c r="B1799" s="95"/>
      <c r="C1799" s="95"/>
      <c r="D1799" s="95"/>
      <c r="E1799" s="95"/>
      <c r="F1799" s="506"/>
      <c r="G1799" s="101"/>
      <c r="H1799" s="101"/>
      <c r="I1799" s="101"/>
      <c r="J1799" s="101"/>
      <c r="K1799" s="101"/>
      <c r="L1799" s="101"/>
      <c r="M1799" s="101"/>
      <c r="N1799" s="101"/>
    </row>
    <row r="1800" spans="2:14" x14ac:dyDescent="0.25">
      <c r="B1800" s="95"/>
      <c r="C1800" s="95"/>
      <c r="D1800" s="95"/>
      <c r="E1800" s="95"/>
      <c r="F1800" s="506"/>
      <c r="G1800" s="101"/>
      <c r="H1800" s="101"/>
      <c r="I1800" s="101"/>
      <c r="J1800" s="101"/>
      <c r="K1800" s="101"/>
      <c r="L1800" s="101"/>
      <c r="M1800" s="101"/>
      <c r="N1800" s="101"/>
    </row>
    <row r="1801" spans="2:14" x14ac:dyDescent="0.25">
      <c r="B1801" s="95"/>
      <c r="C1801" s="95"/>
      <c r="D1801" s="95"/>
      <c r="E1801" s="95"/>
      <c r="F1801" s="506"/>
      <c r="G1801" s="101"/>
      <c r="H1801" s="101"/>
      <c r="I1801" s="101"/>
      <c r="J1801" s="101"/>
      <c r="K1801" s="101"/>
      <c r="L1801" s="101"/>
      <c r="M1801" s="101"/>
      <c r="N1801" s="101"/>
    </row>
    <row r="1802" spans="2:14" x14ac:dyDescent="0.25">
      <c r="B1802" s="95"/>
      <c r="C1802" s="95"/>
      <c r="D1802" s="95"/>
      <c r="E1802" s="95"/>
      <c r="F1802" s="506"/>
      <c r="G1802" s="101"/>
      <c r="H1802" s="101"/>
      <c r="I1802" s="101"/>
      <c r="J1802" s="101"/>
      <c r="K1802" s="101"/>
      <c r="L1802" s="101"/>
      <c r="M1802" s="101"/>
      <c r="N1802" s="101"/>
    </row>
    <row r="1803" spans="2:14" x14ac:dyDescent="0.25">
      <c r="B1803" s="95"/>
      <c r="C1803" s="95"/>
      <c r="D1803" s="95"/>
      <c r="E1803" s="95"/>
      <c r="F1803" s="506"/>
      <c r="G1803" s="101"/>
      <c r="H1803" s="101"/>
      <c r="I1803" s="101"/>
      <c r="J1803" s="101"/>
      <c r="K1803" s="101"/>
      <c r="L1803" s="101"/>
      <c r="M1803" s="101"/>
      <c r="N1803" s="101"/>
    </row>
    <row r="1804" spans="2:14" x14ac:dyDescent="0.25">
      <c r="B1804" s="95"/>
      <c r="C1804" s="95"/>
      <c r="D1804" s="95"/>
      <c r="E1804" s="95"/>
      <c r="F1804" s="506"/>
      <c r="G1804" s="101"/>
      <c r="H1804" s="101"/>
      <c r="I1804" s="101"/>
      <c r="J1804" s="101"/>
      <c r="K1804" s="101"/>
      <c r="L1804" s="101"/>
      <c r="M1804" s="101"/>
      <c r="N1804" s="101"/>
    </row>
    <row r="1805" spans="2:14" x14ac:dyDescent="0.25">
      <c r="B1805" s="95"/>
      <c r="C1805" s="95"/>
      <c r="D1805" s="95"/>
      <c r="E1805" s="95"/>
      <c r="F1805" s="506"/>
      <c r="G1805" s="101"/>
      <c r="H1805" s="101"/>
      <c r="I1805" s="101"/>
      <c r="J1805" s="101"/>
      <c r="K1805" s="101"/>
      <c r="L1805" s="101"/>
      <c r="M1805" s="101"/>
      <c r="N1805" s="101"/>
    </row>
    <row r="1806" spans="2:14" x14ac:dyDescent="0.25">
      <c r="B1806" s="95"/>
      <c r="C1806" s="95"/>
      <c r="D1806" s="95"/>
      <c r="E1806" s="95"/>
      <c r="F1806" s="506"/>
      <c r="G1806" s="101"/>
      <c r="H1806" s="101"/>
      <c r="I1806" s="101"/>
      <c r="J1806" s="101"/>
      <c r="K1806" s="101"/>
      <c r="L1806" s="101"/>
      <c r="M1806" s="101"/>
      <c r="N1806" s="101"/>
    </row>
    <row r="1807" spans="2:14" x14ac:dyDescent="0.25">
      <c r="B1807" s="95"/>
      <c r="C1807" s="95"/>
      <c r="D1807" s="95"/>
      <c r="E1807" s="95"/>
      <c r="F1807" s="506"/>
      <c r="G1807" s="101"/>
      <c r="H1807" s="101"/>
      <c r="I1807" s="101"/>
      <c r="J1807" s="101"/>
      <c r="K1807" s="101"/>
      <c r="L1807" s="101"/>
      <c r="M1807" s="101"/>
      <c r="N1807" s="101"/>
    </row>
    <row r="1808" spans="2:14" x14ac:dyDescent="0.25">
      <c r="B1808" s="95"/>
      <c r="C1808" s="95"/>
      <c r="D1808" s="95"/>
      <c r="E1808" s="95"/>
      <c r="F1808" s="506"/>
      <c r="G1808" s="101"/>
      <c r="H1808" s="101"/>
      <c r="I1808" s="101"/>
      <c r="J1808" s="101"/>
      <c r="K1808" s="101"/>
      <c r="L1808" s="101"/>
      <c r="M1808" s="101"/>
      <c r="N1808" s="101"/>
    </row>
    <row r="1809" spans="2:14" x14ac:dyDescent="0.25">
      <c r="B1809" s="95"/>
      <c r="C1809" s="95"/>
      <c r="D1809" s="95"/>
      <c r="E1809" s="95"/>
      <c r="F1809" s="506"/>
      <c r="G1809" s="101"/>
      <c r="H1809" s="101"/>
      <c r="I1809" s="101"/>
      <c r="J1809" s="101"/>
      <c r="K1809" s="101"/>
      <c r="L1809" s="101"/>
      <c r="M1809" s="101"/>
      <c r="N1809" s="101"/>
    </row>
    <row r="1810" spans="2:14" x14ac:dyDescent="0.25">
      <c r="B1810" s="95"/>
      <c r="C1810" s="95"/>
      <c r="D1810" s="95"/>
      <c r="E1810" s="95"/>
      <c r="F1810" s="506"/>
      <c r="G1810" s="101"/>
      <c r="H1810" s="101"/>
      <c r="I1810" s="101"/>
      <c r="J1810" s="101"/>
      <c r="K1810" s="101"/>
      <c r="L1810" s="101"/>
      <c r="M1810" s="101"/>
      <c r="N1810" s="101"/>
    </row>
    <row r="1811" spans="2:14" x14ac:dyDescent="0.25">
      <c r="B1811" s="95"/>
      <c r="C1811" s="95"/>
      <c r="D1811" s="95"/>
      <c r="E1811" s="95"/>
      <c r="F1811" s="506"/>
      <c r="G1811" s="101"/>
      <c r="H1811" s="101"/>
      <c r="I1811" s="101"/>
      <c r="J1811" s="101"/>
      <c r="K1811" s="101"/>
      <c r="L1811" s="101"/>
      <c r="M1811" s="101"/>
      <c r="N1811" s="101"/>
    </row>
    <row r="1812" spans="2:14" x14ac:dyDescent="0.25">
      <c r="B1812" s="95"/>
      <c r="C1812" s="95"/>
      <c r="D1812" s="95"/>
      <c r="E1812" s="95"/>
      <c r="F1812" s="506"/>
      <c r="G1812" s="101"/>
      <c r="H1812" s="101"/>
      <c r="I1812" s="101"/>
      <c r="J1812" s="101"/>
      <c r="K1812" s="101"/>
      <c r="L1812" s="101"/>
      <c r="M1812" s="101"/>
      <c r="N1812" s="101"/>
    </row>
    <row r="1813" spans="2:14" x14ac:dyDescent="0.25">
      <c r="B1813" s="95"/>
      <c r="C1813" s="95"/>
      <c r="D1813" s="95"/>
      <c r="E1813" s="95"/>
      <c r="F1813" s="506"/>
      <c r="G1813" s="101"/>
      <c r="H1813" s="101"/>
      <c r="I1813" s="101"/>
      <c r="J1813" s="101"/>
      <c r="K1813" s="101"/>
      <c r="L1813" s="101"/>
      <c r="M1813" s="101"/>
      <c r="N1813" s="101"/>
    </row>
    <row r="1814" spans="2:14" x14ac:dyDescent="0.25">
      <c r="B1814" s="95"/>
      <c r="C1814" s="95"/>
      <c r="D1814" s="95"/>
      <c r="E1814" s="95"/>
      <c r="F1814" s="506"/>
      <c r="G1814" s="101"/>
      <c r="H1814" s="101"/>
      <c r="I1814" s="101"/>
      <c r="J1814" s="101"/>
      <c r="K1814" s="101"/>
      <c r="L1814" s="101"/>
      <c r="M1814" s="101"/>
      <c r="N1814" s="101"/>
    </row>
    <row r="1815" spans="2:14" x14ac:dyDescent="0.25">
      <c r="B1815" s="95"/>
      <c r="C1815" s="95"/>
      <c r="D1815" s="95"/>
      <c r="E1815" s="95"/>
      <c r="F1815" s="506"/>
      <c r="G1815" s="101"/>
      <c r="H1815" s="101"/>
      <c r="I1815" s="101"/>
      <c r="J1815" s="101"/>
      <c r="K1815" s="101"/>
      <c r="L1815" s="101"/>
      <c r="M1815" s="101"/>
      <c r="N1815" s="101"/>
    </row>
    <row r="1816" spans="2:14" x14ac:dyDescent="0.25">
      <c r="B1816" s="95"/>
      <c r="C1816" s="95"/>
      <c r="D1816" s="95"/>
      <c r="E1816" s="95"/>
      <c r="F1816" s="506"/>
      <c r="G1816" s="101"/>
      <c r="H1816" s="101"/>
      <c r="I1816" s="101"/>
      <c r="J1816" s="101"/>
      <c r="K1816" s="101"/>
      <c r="L1816" s="101"/>
      <c r="M1816" s="101"/>
      <c r="N1816" s="101"/>
    </row>
    <row r="1817" spans="2:14" x14ac:dyDescent="0.25">
      <c r="B1817" s="95"/>
      <c r="C1817" s="95"/>
      <c r="D1817" s="95"/>
      <c r="E1817" s="95"/>
      <c r="F1817" s="506"/>
      <c r="G1817" s="101"/>
      <c r="H1817" s="101"/>
      <c r="I1817" s="101"/>
      <c r="J1817" s="101"/>
      <c r="K1817" s="101"/>
      <c r="L1817" s="101"/>
      <c r="M1817" s="101"/>
      <c r="N1817" s="101"/>
    </row>
    <row r="1818" spans="2:14" x14ac:dyDescent="0.25">
      <c r="B1818" s="95"/>
      <c r="C1818" s="95"/>
      <c r="D1818" s="95"/>
      <c r="E1818" s="95"/>
      <c r="F1818" s="506"/>
      <c r="G1818" s="101"/>
      <c r="H1818" s="101"/>
      <c r="I1818" s="101"/>
      <c r="J1818" s="101"/>
      <c r="K1818" s="101"/>
      <c r="L1818" s="101"/>
      <c r="M1818" s="101"/>
      <c r="N1818" s="101"/>
    </row>
    <row r="1819" spans="2:14" x14ac:dyDescent="0.25">
      <c r="B1819" s="95"/>
      <c r="C1819" s="95"/>
      <c r="D1819" s="95"/>
      <c r="E1819" s="95"/>
      <c r="F1819" s="506"/>
      <c r="G1819" s="101"/>
      <c r="H1819" s="101"/>
      <c r="I1819" s="101"/>
      <c r="J1819" s="101"/>
      <c r="K1819" s="101"/>
      <c r="L1819" s="101"/>
      <c r="M1819" s="101"/>
      <c r="N1819" s="101"/>
    </row>
    <row r="1820" spans="2:14" x14ac:dyDescent="0.25">
      <c r="B1820" s="95"/>
      <c r="C1820" s="95"/>
      <c r="D1820" s="95"/>
      <c r="E1820" s="95"/>
      <c r="F1820" s="506"/>
      <c r="G1820" s="101"/>
      <c r="H1820" s="101"/>
      <c r="I1820" s="101"/>
      <c r="J1820" s="101"/>
      <c r="K1820" s="101"/>
      <c r="L1820" s="101"/>
      <c r="M1820" s="101"/>
      <c r="N1820" s="101"/>
    </row>
    <row r="1821" spans="2:14" x14ac:dyDescent="0.25">
      <c r="B1821" s="95"/>
      <c r="C1821" s="95"/>
      <c r="D1821" s="95"/>
      <c r="E1821" s="95"/>
      <c r="F1821" s="506"/>
      <c r="G1821" s="101"/>
      <c r="H1821" s="101"/>
      <c r="I1821" s="101"/>
      <c r="J1821" s="101"/>
      <c r="K1821" s="101"/>
      <c r="L1821" s="101"/>
      <c r="M1821" s="101"/>
      <c r="N1821" s="101"/>
    </row>
    <row r="1822" spans="2:14" x14ac:dyDescent="0.25">
      <c r="B1822" s="95"/>
      <c r="C1822" s="95"/>
      <c r="D1822" s="95"/>
      <c r="E1822" s="95"/>
      <c r="F1822" s="506"/>
      <c r="G1822" s="101"/>
      <c r="H1822" s="101"/>
      <c r="I1822" s="101"/>
      <c r="J1822" s="101"/>
      <c r="K1822" s="101"/>
      <c r="L1822" s="101"/>
      <c r="M1822" s="101"/>
      <c r="N1822" s="101"/>
    </row>
    <row r="1823" spans="2:14" x14ac:dyDescent="0.25">
      <c r="B1823" s="95"/>
      <c r="C1823" s="95"/>
      <c r="D1823" s="95"/>
      <c r="E1823" s="95"/>
      <c r="F1823" s="506"/>
      <c r="G1823" s="101"/>
      <c r="H1823" s="101"/>
      <c r="I1823" s="101"/>
      <c r="J1823" s="101"/>
      <c r="K1823" s="101"/>
      <c r="L1823" s="101"/>
      <c r="M1823" s="101"/>
      <c r="N1823" s="101"/>
    </row>
    <row r="1824" spans="2:14" x14ac:dyDescent="0.25">
      <c r="B1824" s="95"/>
      <c r="C1824" s="95"/>
      <c r="D1824" s="95"/>
      <c r="E1824" s="95"/>
      <c r="F1824" s="506"/>
      <c r="G1824" s="101"/>
      <c r="H1824" s="101"/>
      <c r="I1824" s="101"/>
      <c r="J1824" s="101"/>
      <c r="K1824" s="101"/>
      <c r="L1824" s="101"/>
      <c r="M1824" s="101"/>
      <c r="N1824" s="101"/>
    </row>
    <row r="1825" spans="2:14" x14ac:dyDescent="0.25">
      <c r="B1825" s="95"/>
      <c r="C1825" s="95"/>
      <c r="D1825" s="95"/>
      <c r="E1825" s="95"/>
      <c r="F1825" s="506"/>
      <c r="G1825" s="101"/>
      <c r="H1825" s="101"/>
      <c r="I1825" s="101"/>
      <c r="J1825" s="101"/>
      <c r="K1825" s="101"/>
      <c r="L1825" s="101"/>
      <c r="M1825" s="101"/>
      <c r="N1825" s="101"/>
    </row>
    <row r="1826" spans="2:14" x14ac:dyDescent="0.25">
      <c r="B1826" s="95"/>
      <c r="C1826" s="95"/>
      <c r="D1826" s="95"/>
      <c r="E1826" s="95"/>
      <c r="F1826" s="506"/>
      <c r="G1826" s="101"/>
      <c r="H1826" s="101"/>
      <c r="I1826" s="101"/>
      <c r="J1826" s="101"/>
      <c r="K1826" s="101"/>
      <c r="L1826" s="101"/>
      <c r="M1826" s="101"/>
      <c r="N1826" s="101"/>
    </row>
    <row r="1827" spans="2:14" x14ac:dyDescent="0.25">
      <c r="B1827" s="95"/>
      <c r="C1827" s="95"/>
      <c r="D1827" s="95"/>
      <c r="E1827" s="95"/>
      <c r="F1827" s="506"/>
      <c r="G1827" s="101"/>
      <c r="H1827" s="101"/>
      <c r="I1827" s="101"/>
      <c r="J1827" s="101"/>
      <c r="K1827" s="101"/>
      <c r="L1827" s="101"/>
      <c r="M1827" s="101"/>
      <c r="N1827" s="101"/>
    </row>
    <row r="1828" spans="2:14" x14ac:dyDescent="0.25">
      <c r="B1828" s="95"/>
      <c r="C1828" s="95"/>
      <c r="D1828" s="95"/>
      <c r="E1828" s="95"/>
      <c r="F1828" s="506"/>
      <c r="G1828" s="101"/>
      <c r="H1828" s="101"/>
      <c r="I1828" s="101"/>
      <c r="J1828" s="101"/>
      <c r="K1828" s="101"/>
      <c r="L1828" s="101"/>
      <c r="M1828" s="101"/>
      <c r="N1828" s="101"/>
    </row>
    <row r="1829" spans="2:14" x14ac:dyDescent="0.25">
      <c r="B1829" s="95"/>
      <c r="C1829" s="95"/>
      <c r="D1829" s="95"/>
      <c r="E1829" s="95"/>
      <c r="F1829" s="506"/>
      <c r="G1829" s="101"/>
      <c r="H1829" s="101"/>
      <c r="I1829" s="101"/>
      <c r="J1829" s="101"/>
      <c r="K1829" s="101"/>
      <c r="L1829" s="101"/>
      <c r="M1829" s="101"/>
      <c r="N1829" s="101"/>
    </row>
    <row r="1830" spans="2:14" x14ac:dyDescent="0.25">
      <c r="B1830" s="95"/>
      <c r="C1830" s="95"/>
      <c r="D1830" s="95"/>
      <c r="E1830" s="95"/>
      <c r="F1830" s="506"/>
      <c r="G1830" s="101"/>
      <c r="H1830" s="101"/>
      <c r="I1830" s="101"/>
      <c r="J1830" s="101"/>
      <c r="K1830" s="101"/>
      <c r="L1830" s="101"/>
      <c r="M1830" s="101"/>
      <c r="N1830" s="101"/>
    </row>
    <row r="1831" spans="2:14" x14ac:dyDescent="0.25">
      <c r="B1831" s="95"/>
      <c r="C1831" s="95"/>
      <c r="D1831" s="95"/>
      <c r="E1831" s="95"/>
      <c r="F1831" s="506"/>
      <c r="G1831" s="101"/>
      <c r="H1831" s="101"/>
      <c r="I1831" s="101"/>
      <c r="J1831" s="101"/>
      <c r="K1831" s="101"/>
      <c r="L1831" s="101"/>
      <c r="M1831" s="101"/>
      <c r="N1831" s="101"/>
    </row>
    <row r="1832" spans="2:14" x14ac:dyDescent="0.25">
      <c r="B1832" s="95"/>
      <c r="C1832" s="95"/>
      <c r="D1832" s="95"/>
      <c r="E1832" s="95"/>
      <c r="F1832" s="506"/>
      <c r="G1832" s="101"/>
      <c r="H1832" s="101"/>
      <c r="I1832" s="101"/>
      <c r="J1832" s="101"/>
      <c r="K1832" s="101"/>
      <c r="L1832" s="101"/>
      <c r="M1832" s="101"/>
      <c r="N1832" s="101"/>
    </row>
    <row r="1833" spans="2:14" x14ac:dyDescent="0.25">
      <c r="B1833" s="95"/>
      <c r="C1833" s="95"/>
      <c r="D1833" s="95"/>
      <c r="E1833" s="95"/>
      <c r="F1833" s="506"/>
      <c r="G1833" s="101"/>
      <c r="H1833" s="101"/>
      <c r="I1833" s="101"/>
      <c r="J1833" s="101"/>
      <c r="K1833" s="101"/>
      <c r="L1833" s="101"/>
      <c r="M1833" s="101"/>
      <c r="N1833" s="101"/>
    </row>
    <row r="1834" spans="2:14" x14ac:dyDescent="0.25">
      <c r="B1834" s="95"/>
      <c r="C1834" s="95"/>
      <c r="D1834" s="95"/>
      <c r="E1834" s="95"/>
      <c r="F1834" s="506"/>
      <c r="G1834" s="101"/>
      <c r="H1834" s="101"/>
      <c r="I1834" s="101"/>
      <c r="J1834" s="101"/>
      <c r="K1834" s="101"/>
      <c r="L1834" s="101"/>
      <c r="M1834" s="101"/>
      <c r="N1834" s="101"/>
    </row>
    <row r="1835" spans="2:14" x14ac:dyDescent="0.25">
      <c r="B1835" s="95"/>
      <c r="C1835" s="95"/>
      <c r="D1835" s="95"/>
      <c r="E1835" s="95"/>
      <c r="F1835" s="506"/>
      <c r="G1835" s="101"/>
      <c r="H1835" s="101"/>
      <c r="I1835" s="101"/>
      <c r="J1835" s="101"/>
      <c r="K1835" s="101"/>
      <c r="L1835" s="101"/>
      <c r="M1835" s="101"/>
      <c r="N1835" s="101"/>
    </row>
    <row r="1836" spans="2:14" x14ac:dyDescent="0.25">
      <c r="B1836" s="95"/>
      <c r="C1836" s="95"/>
      <c r="D1836" s="95"/>
      <c r="E1836" s="95"/>
      <c r="F1836" s="506"/>
      <c r="G1836" s="101"/>
      <c r="H1836" s="101"/>
      <c r="I1836" s="101"/>
      <c r="J1836" s="101"/>
      <c r="K1836" s="101"/>
      <c r="L1836" s="101"/>
      <c r="M1836" s="101"/>
      <c r="N1836" s="101"/>
    </row>
    <row r="1837" spans="2:14" x14ac:dyDescent="0.25">
      <c r="B1837" s="95"/>
      <c r="C1837" s="95"/>
      <c r="D1837" s="95"/>
      <c r="E1837" s="95"/>
      <c r="F1837" s="506"/>
      <c r="G1837" s="101"/>
      <c r="H1837" s="101"/>
      <c r="I1837" s="101"/>
      <c r="J1837" s="101"/>
      <c r="K1837" s="101"/>
      <c r="L1837" s="101"/>
      <c r="M1837" s="101"/>
      <c r="N1837" s="101"/>
    </row>
    <row r="1838" spans="2:14" x14ac:dyDescent="0.25">
      <c r="B1838" s="95"/>
      <c r="C1838" s="95"/>
      <c r="D1838" s="95"/>
      <c r="E1838" s="95"/>
      <c r="F1838" s="506"/>
      <c r="G1838" s="101"/>
      <c r="H1838" s="101"/>
      <c r="I1838" s="101"/>
      <c r="J1838" s="101"/>
      <c r="K1838" s="101"/>
      <c r="L1838" s="101"/>
      <c r="M1838" s="101"/>
      <c r="N1838" s="101"/>
    </row>
    <row r="1839" spans="2:14" x14ac:dyDescent="0.25">
      <c r="B1839" s="95"/>
      <c r="C1839" s="95"/>
      <c r="D1839" s="95"/>
      <c r="E1839" s="95"/>
      <c r="F1839" s="506"/>
      <c r="G1839" s="101"/>
      <c r="H1839" s="101"/>
      <c r="I1839" s="101"/>
      <c r="J1839" s="101"/>
      <c r="K1839" s="101"/>
      <c r="L1839" s="101"/>
      <c r="M1839" s="101"/>
      <c r="N1839" s="101"/>
    </row>
    <row r="1840" spans="2:14" x14ac:dyDescent="0.25">
      <c r="B1840" s="95"/>
      <c r="C1840" s="95"/>
      <c r="D1840" s="95"/>
      <c r="E1840" s="95"/>
      <c r="F1840" s="506"/>
      <c r="G1840" s="101"/>
      <c r="H1840" s="101"/>
      <c r="I1840" s="101"/>
      <c r="J1840" s="101"/>
      <c r="K1840" s="101"/>
      <c r="L1840" s="101"/>
      <c r="M1840" s="101"/>
      <c r="N1840" s="101"/>
    </row>
    <row r="1841" spans="2:14" x14ac:dyDescent="0.25">
      <c r="B1841" s="95"/>
      <c r="C1841" s="95"/>
      <c r="D1841" s="95"/>
      <c r="E1841" s="95"/>
      <c r="F1841" s="506"/>
      <c r="G1841" s="101"/>
      <c r="H1841" s="101"/>
      <c r="I1841" s="101"/>
      <c r="J1841" s="101"/>
      <c r="K1841" s="101"/>
      <c r="L1841" s="101"/>
      <c r="M1841" s="101"/>
      <c r="N1841" s="101"/>
    </row>
    <row r="1842" spans="2:14" x14ac:dyDescent="0.25">
      <c r="B1842" s="95"/>
      <c r="C1842" s="95"/>
      <c r="D1842" s="95"/>
      <c r="E1842" s="95"/>
      <c r="F1842" s="506"/>
      <c r="G1842" s="101"/>
      <c r="H1842" s="101"/>
      <c r="I1842" s="101"/>
      <c r="J1842" s="101"/>
      <c r="K1842" s="101"/>
      <c r="L1842" s="101"/>
      <c r="M1842" s="101"/>
      <c r="N1842" s="101"/>
    </row>
    <row r="1843" spans="2:14" x14ac:dyDescent="0.25">
      <c r="B1843" s="95"/>
      <c r="C1843" s="95"/>
      <c r="D1843" s="95"/>
      <c r="E1843" s="95"/>
      <c r="F1843" s="506"/>
      <c r="G1843" s="101"/>
      <c r="H1843" s="101"/>
      <c r="I1843" s="101"/>
      <c r="J1843" s="101"/>
      <c r="K1843" s="101"/>
      <c r="L1843" s="101"/>
      <c r="M1843" s="101"/>
      <c r="N1843" s="101"/>
    </row>
    <row r="1844" spans="2:14" x14ac:dyDescent="0.25">
      <c r="B1844" s="95"/>
      <c r="C1844" s="95"/>
      <c r="D1844" s="95"/>
      <c r="E1844" s="95"/>
      <c r="F1844" s="506"/>
      <c r="G1844" s="101"/>
      <c r="H1844" s="101"/>
      <c r="I1844" s="101"/>
      <c r="J1844" s="101"/>
      <c r="K1844" s="101"/>
      <c r="L1844" s="101"/>
      <c r="M1844" s="101"/>
      <c r="N1844" s="101"/>
    </row>
    <row r="1845" spans="2:14" x14ac:dyDescent="0.25">
      <c r="B1845" s="95"/>
      <c r="C1845" s="95"/>
      <c r="D1845" s="95"/>
      <c r="E1845" s="95"/>
      <c r="F1845" s="506"/>
      <c r="G1845" s="101"/>
      <c r="H1845" s="101"/>
      <c r="I1845" s="101"/>
      <c r="J1845" s="101"/>
      <c r="K1845" s="101"/>
      <c r="L1845" s="101"/>
      <c r="M1845" s="101"/>
      <c r="N1845" s="101"/>
    </row>
    <row r="1846" spans="2:14" x14ac:dyDescent="0.25">
      <c r="B1846" s="95"/>
      <c r="C1846" s="95"/>
      <c r="D1846" s="95"/>
      <c r="E1846" s="95"/>
      <c r="F1846" s="506"/>
      <c r="G1846" s="101"/>
      <c r="H1846" s="101"/>
      <c r="I1846" s="101"/>
      <c r="J1846" s="101"/>
      <c r="K1846" s="101"/>
      <c r="L1846" s="101"/>
      <c r="M1846" s="101"/>
      <c r="N1846" s="101"/>
    </row>
    <row r="1847" spans="2:14" x14ac:dyDescent="0.25">
      <c r="B1847" s="95"/>
      <c r="C1847" s="95"/>
      <c r="D1847" s="95"/>
      <c r="E1847" s="95"/>
      <c r="F1847" s="506"/>
      <c r="G1847" s="101"/>
      <c r="H1847" s="101"/>
      <c r="I1847" s="101"/>
      <c r="J1847" s="101"/>
      <c r="K1847" s="101"/>
      <c r="L1847" s="101"/>
      <c r="M1847" s="101"/>
      <c r="N1847" s="101"/>
    </row>
    <row r="1848" spans="2:14" x14ac:dyDescent="0.25">
      <c r="B1848" s="95"/>
      <c r="C1848" s="95"/>
      <c r="D1848" s="95"/>
      <c r="E1848" s="95"/>
      <c r="F1848" s="506"/>
      <c r="G1848" s="101"/>
      <c r="H1848" s="101"/>
      <c r="I1848" s="101"/>
      <c r="J1848" s="101"/>
      <c r="K1848" s="101"/>
      <c r="L1848" s="101"/>
      <c r="M1848" s="101"/>
      <c r="N1848" s="101"/>
    </row>
    <row r="1849" spans="2:14" x14ac:dyDescent="0.25">
      <c r="B1849" s="95"/>
      <c r="C1849" s="95"/>
      <c r="D1849" s="95"/>
      <c r="E1849" s="95"/>
      <c r="F1849" s="506"/>
      <c r="G1849" s="101"/>
      <c r="H1849" s="101"/>
      <c r="I1849" s="101"/>
      <c r="J1849" s="101"/>
      <c r="K1849" s="101"/>
      <c r="L1849" s="101"/>
      <c r="M1849" s="101"/>
      <c r="N1849" s="101"/>
    </row>
    <row r="1850" spans="2:14" x14ac:dyDescent="0.25">
      <c r="B1850" s="95"/>
      <c r="C1850" s="95"/>
      <c r="D1850" s="95"/>
      <c r="E1850" s="95"/>
      <c r="F1850" s="506"/>
      <c r="G1850" s="101"/>
      <c r="H1850" s="101"/>
      <c r="I1850" s="101"/>
      <c r="J1850" s="101"/>
      <c r="K1850" s="101"/>
      <c r="L1850" s="101"/>
      <c r="M1850" s="101"/>
      <c r="N1850" s="101"/>
    </row>
    <row r="1851" spans="2:14" x14ac:dyDescent="0.25">
      <c r="B1851" s="95"/>
      <c r="C1851" s="95"/>
      <c r="D1851" s="95"/>
      <c r="E1851" s="95"/>
      <c r="F1851" s="506"/>
      <c r="G1851" s="101"/>
      <c r="H1851" s="101"/>
      <c r="I1851" s="101"/>
      <c r="J1851" s="101"/>
      <c r="K1851" s="101"/>
      <c r="L1851" s="101"/>
      <c r="M1851" s="101"/>
      <c r="N1851" s="101"/>
    </row>
    <row r="1852" spans="2:14" x14ac:dyDescent="0.25">
      <c r="B1852" s="95"/>
      <c r="C1852" s="95"/>
      <c r="D1852" s="95"/>
      <c r="E1852" s="95"/>
      <c r="F1852" s="506"/>
      <c r="G1852" s="101"/>
      <c r="H1852" s="101"/>
      <c r="I1852" s="101"/>
      <c r="J1852" s="101"/>
      <c r="K1852" s="101"/>
      <c r="L1852" s="101"/>
      <c r="M1852" s="101"/>
      <c r="N1852" s="101"/>
    </row>
    <row r="1853" spans="2:14" x14ac:dyDescent="0.25">
      <c r="B1853" s="95"/>
      <c r="C1853" s="95"/>
      <c r="D1853" s="95"/>
      <c r="E1853" s="95"/>
      <c r="F1853" s="506"/>
      <c r="G1853" s="101"/>
      <c r="H1853" s="101"/>
      <c r="I1853" s="101"/>
      <c r="J1853" s="101"/>
      <c r="K1853" s="101"/>
      <c r="L1853" s="101"/>
      <c r="M1853" s="101"/>
      <c r="N1853" s="101"/>
    </row>
    <row r="1854" spans="2:14" x14ac:dyDescent="0.25">
      <c r="B1854" s="95"/>
      <c r="C1854" s="95"/>
      <c r="D1854" s="95"/>
      <c r="E1854" s="95"/>
      <c r="F1854" s="506"/>
      <c r="G1854" s="101"/>
      <c r="H1854" s="101"/>
      <c r="I1854" s="101"/>
      <c r="J1854" s="101"/>
      <c r="K1854" s="101"/>
      <c r="L1854" s="101"/>
      <c r="M1854" s="101"/>
      <c r="N1854" s="101"/>
    </row>
    <row r="1855" spans="2:14" x14ac:dyDescent="0.25">
      <c r="B1855" s="95"/>
      <c r="C1855" s="95"/>
      <c r="D1855" s="95"/>
      <c r="E1855" s="95"/>
      <c r="F1855" s="506"/>
      <c r="G1855" s="101"/>
      <c r="H1855" s="101"/>
      <c r="I1855" s="101"/>
      <c r="J1855" s="101"/>
      <c r="K1855" s="101"/>
      <c r="L1855" s="101"/>
      <c r="M1855" s="101"/>
      <c r="N1855" s="101"/>
    </row>
    <row r="1856" spans="2:14" x14ac:dyDescent="0.25">
      <c r="B1856" s="95"/>
      <c r="C1856" s="95"/>
      <c r="D1856" s="95"/>
      <c r="E1856" s="95"/>
      <c r="F1856" s="506"/>
      <c r="G1856" s="101"/>
      <c r="H1856" s="101"/>
      <c r="I1856" s="101"/>
      <c r="J1856" s="101"/>
      <c r="K1856" s="101"/>
      <c r="L1856" s="101"/>
      <c r="M1856" s="101"/>
      <c r="N1856" s="101"/>
    </row>
    <row r="1857" spans="2:14" x14ac:dyDescent="0.25">
      <c r="B1857" s="95"/>
      <c r="C1857" s="95"/>
      <c r="D1857" s="95"/>
      <c r="E1857" s="95"/>
      <c r="F1857" s="506"/>
      <c r="G1857" s="101"/>
      <c r="H1857" s="101"/>
      <c r="I1857" s="101"/>
      <c r="J1857" s="101"/>
      <c r="K1857" s="101"/>
      <c r="L1857" s="101"/>
      <c r="M1857" s="101"/>
      <c r="N1857" s="101"/>
    </row>
    <row r="1858" spans="2:14" x14ac:dyDescent="0.25">
      <c r="B1858" s="95"/>
      <c r="C1858" s="95"/>
      <c r="D1858" s="95"/>
      <c r="E1858" s="95"/>
      <c r="F1858" s="506"/>
      <c r="G1858" s="101"/>
      <c r="H1858" s="101"/>
      <c r="I1858" s="101"/>
      <c r="J1858" s="101"/>
      <c r="K1858" s="101"/>
      <c r="L1858" s="101"/>
      <c r="M1858" s="101"/>
      <c r="N1858" s="101"/>
    </row>
    <row r="1859" spans="2:14" x14ac:dyDescent="0.25">
      <c r="B1859" s="95"/>
      <c r="C1859" s="95"/>
      <c r="D1859" s="95"/>
      <c r="E1859" s="95"/>
      <c r="F1859" s="506"/>
      <c r="G1859" s="101"/>
      <c r="H1859" s="101"/>
      <c r="I1859" s="101"/>
      <c r="J1859" s="101"/>
      <c r="K1859" s="101"/>
      <c r="L1859" s="101"/>
      <c r="M1859" s="101"/>
      <c r="N1859" s="101"/>
    </row>
    <row r="1860" spans="2:14" x14ac:dyDescent="0.25">
      <c r="B1860" s="95"/>
      <c r="C1860" s="95"/>
      <c r="D1860" s="95"/>
      <c r="E1860" s="95"/>
      <c r="F1860" s="506"/>
      <c r="G1860" s="101"/>
      <c r="H1860" s="101"/>
      <c r="I1860" s="101"/>
      <c r="J1860" s="101"/>
      <c r="K1860" s="101"/>
      <c r="L1860" s="101"/>
      <c r="M1860" s="101"/>
      <c r="N1860" s="101"/>
    </row>
    <row r="1861" spans="2:14" x14ac:dyDescent="0.25">
      <c r="B1861" s="95"/>
      <c r="C1861" s="95"/>
      <c r="D1861" s="95"/>
      <c r="E1861" s="95"/>
      <c r="F1861" s="506"/>
      <c r="G1861" s="101"/>
      <c r="H1861" s="101"/>
      <c r="I1861" s="101"/>
      <c r="J1861" s="101"/>
      <c r="K1861" s="101"/>
      <c r="L1861" s="101"/>
      <c r="M1861" s="101"/>
      <c r="N1861" s="101"/>
    </row>
    <row r="1862" spans="2:14" x14ac:dyDescent="0.25">
      <c r="B1862" s="95"/>
      <c r="C1862" s="95"/>
      <c r="D1862" s="95"/>
      <c r="E1862" s="95"/>
      <c r="F1862" s="506"/>
      <c r="G1862" s="101"/>
      <c r="H1862" s="101"/>
      <c r="I1862" s="101"/>
      <c r="J1862" s="101"/>
      <c r="K1862" s="101"/>
      <c r="L1862" s="101"/>
      <c r="M1862" s="101"/>
      <c r="N1862" s="101"/>
    </row>
    <row r="1863" spans="2:14" x14ac:dyDescent="0.25">
      <c r="B1863" s="95"/>
      <c r="C1863" s="95"/>
      <c r="D1863" s="95"/>
      <c r="E1863" s="95"/>
      <c r="F1863" s="506"/>
      <c r="G1863" s="101"/>
      <c r="H1863" s="101"/>
      <c r="I1863" s="101"/>
      <c r="J1863" s="101"/>
      <c r="K1863" s="101"/>
      <c r="L1863" s="101"/>
      <c r="M1863" s="101"/>
      <c r="N1863" s="101"/>
    </row>
    <row r="1864" spans="2:14" x14ac:dyDescent="0.25">
      <c r="B1864" s="95"/>
      <c r="C1864" s="95"/>
      <c r="D1864" s="95"/>
      <c r="E1864" s="95"/>
      <c r="F1864" s="506"/>
      <c r="G1864" s="101"/>
      <c r="H1864" s="101"/>
      <c r="I1864" s="101"/>
      <c r="J1864" s="101"/>
      <c r="K1864" s="101"/>
      <c r="L1864" s="101"/>
      <c r="M1864" s="101"/>
      <c r="N1864" s="101"/>
    </row>
    <row r="1865" spans="2:14" x14ac:dyDescent="0.25">
      <c r="B1865" s="95"/>
      <c r="C1865" s="95"/>
      <c r="D1865" s="95"/>
      <c r="E1865" s="95"/>
      <c r="F1865" s="506"/>
      <c r="G1865" s="101"/>
      <c r="H1865" s="101"/>
      <c r="I1865" s="101"/>
      <c r="J1865" s="101"/>
      <c r="K1865" s="101"/>
      <c r="L1865" s="101"/>
      <c r="M1865" s="101"/>
      <c r="N1865" s="101"/>
    </row>
    <row r="1866" spans="2:14" x14ac:dyDescent="0.25">
      <c r="B1866" s="95"/>
      <c r="C1866" s="95"/>
      <c r="D1866" s="95"/>
      <c r="E1866" s="95"/>
      <c r="F1866" s="506"/>
      <c r="G1866" s="101"/>
      <c r="H1866" s="101"/>
      <c r="I1866" s="101"/>
      <c r="J1866" s="101"/>
      <c r="K1866" s="101"/>
      <c r="L1866" s="101"/>
      <c r="M1866" s="101"/>
      <c r="N1866" s="101"/>
    </row>
    <row r="1867" spans="2:14" x14ac:dyDescent="0.25">
      <c r="B1867" s="95"/>
      <c r="C1867" s="95"/>
      <c r="D1867" s="95"/>
      <c r="E1867" s="95"/>
      <c r="F1867" s="506"/>
      <c r="G1867" s="101"/>
      <c r="H1867" s="101"/>
      <c r="I1867" s="101"/>
      <c r="J1867" s="101"/>
      <c r="K1867" s="101"/>
      <c r="L1867" s="101"/>
      <c r="M1867" s="101"/>
      <c r="N1867" s="101"/>
    </row>
    <row r="1868" spans="2:14" x14ac:dyDescent="0.25">
      <c r="B1868" s="95"/>
      <c r="C1868" s="95"/>
      <c r="D1868" s="95"/>
      <c r="E1868" s="95"/>
      <c r="F1868" s="506"/>
      <c r="G1868" s="101"/>
      <c r="H1868" s="101"/>
      <c r="I1868" s="101"/>
      <c r="J1868" s="101"/>
      <c r="K1868" s="101"/>
      <c r="L1868" s="101"/>
      <c r="M1868" s="101"/>
      <c r="N1868" s="101"/>
    </row>
    <row r="1869" spans="2:14" x14ac:dyDescent="0.25">
      <c r="B1869" s="95"/>
      <c r="C1869" s="95"/>
      <c r="D1869" s="95"/>
      <c r="E1869" s="95"/>
      <c r="F1869" s="506"/>
      <c r="G1869" s="101"/>
      <c r="H1869" s="101"/>
      <c r="I1869" s="101"/>
      <c r="J1869" s="101"/>
      <c r="K1869" s="101"/>
      <c r="L1869" s="101"/>
      <c r="M1869" s="101"/>
      <c r="N1869" s="101"/>
    </row>
    <row r="1870" spans="2:14" x14ac:dyDescent="0.25">
      <c r="B1870" s="95"/>
      <c r="C1870" s="95"/>
      <c r="D1870" s="95"/>
      <c r="E1870" s="95"/>
      <c r="F1870" s="506"/>
      <c r="G1870" s="101"/>
      <c r="H1870" s="101"/>
      <c r="I1870" s="101"/>
      <c r="J1870" s="101"/>
      <c r="K1870" s="101"/>
      <c r="L1870" s="101"/>
      <c r="M1870" s="101"/>
      <c r="N1870" s="101"/>
    </row>
    <row r="1871" spans="2:14" x14ac:dyDescent="0.25">
      <c r="B1871" s="95"/>
      <c r="C1871" s="95"/>
      <c r="D1871" s="95"/>
      <c r="E1871" s="95"/>
      <c r="F1871" s="506"/>
      <c r="G1871" s="101"/>
      <c r="H1871" s="101"/>
      <c r="I1871" s="101"/>
      <c r="J1871" s="101"/>
      <c r="K1871" s="101"/>
      <c r="L1871" s="101"/>
      <c r="M1871" s="101"/>
      <c r="N1871" s="101"/>
    </row>
    <row r="1872" spans="2:14" x14ac:dyDescent="0.25">
      <c r="B1872" s="95"/>
      <c r="C1872" s="95"/>
      <c r="D1872" s="95"/>
      <c r="E1872" s="95"/>
      <c r="F1872" s="506"/>
      <c r="G1872" s="101"/>
      <c r="H1872" s="101"/>
      <c r="I1872" s="101"/>
      <c r="J1872" s="101"/>
      <c r="K1872" s="101"/>
      <c r="L1872" s="101"/>
      <c r="M1872" s="101"/>
      <c r="N1872" s="101"/>
    </row>
    <row r="1873" spans="2:14" x14ac:dyDescent="0.25">
      <c r="B1873" s="95"/>
      <c r="C1873" s="95"/>
      <c r="D1873" s="95"/>
      <c r="E1873" s="95"/>
      <c r="F1873" s="506"/>
      <c r="G1873" s="101"/>
      <c r="H1873" s="101"/>
      <c r="I1873" s="101"/>
      <c r="J1873" s="101"/>
      <c r="K1873" s="101"/>
      <c r="L1873" s="101"/>
      <c r="M1873" s="101"/>
      <c r="N1873" s="101"/>
    </row>
    <row r="1874" spans="2:14" x14ac:dyDescent="0.25">
      <c r="B1874" s="95"/>
      <c r="C1874" s="95"/>
      <c r="D1874" s="95"/>
      <c r="E1874" s="95"/>
      <c r="F1874" s="506"/>
      <c r="G1874" s="101"/>
      <c r="H1874" s="101"/>
      <c r="I1874" s="101"/>
      <c r="J1874" s="101"/>
      <c r="K1874" s="101"/>
      <c r="L1874" s="101"/>
      <c r="M1874" s="101"/>
      <c r="N1874" s="101"/>
    </row>
    <row r="1875" spans="2:14" x14ac:dyDescent="0.25">
      <c r="B1875" s="95"/>
      <c r="C1875" s="95"/>
      <c r="D1875" s="95"/>
      <c r="E1875" s="95"/>
      <c r="F1875" s="506"/>
      <c r="G1875" s="101"/>
      <c r="H1875" s="101"/>
      <c r="I1875" s="101"/>
      <c r="J1875" s="101"/>
      <c r="K1875" s="101"/>
      <c r="L1875" s="101"/>
      <c r="M1875" s="101"/>
      <c r="N1875" s="101"/>
    </row>
    <row r="1876" spans="2:14" x14ac:dyDescent="0.25">
      <c r="B1876" s="95"/>
      <c r="C1876" s="95"/>
      <c r="D1876" s="95"/>
      <c r="E1876" s="95"/>
      <c r="F1876" s="506"/>
      <c r="G1876" s="101"/>
      <c r="H1876" s="101"/>
      <c r="I1876" s="101"/>
      <c r="J1876" s="101"/>
      <c r="K1876" s="101"/>
      <c r="L1876" s="101"/>
      <c r="M1876" s="101"/>
      <c r="N1876" s="101"/>
    </row>
    <row r="1877" spans="2:14" x14ac:dyDescent="0.25">
      <c r="B1877" s="95"/>
      <c r="C1877" s="95"/>
      <c r="D1877" s="95"/>
      <c r="E1877" s="95"/>
      <c r="F1877" s="506"/>
      <c r="G1877" s="101"/>
      <c r="H1877" s="101"/>
      <c r="I1877" s="101"/>
      <c r="J1877" s="101"/>
      <c r="K1877" s="101"/>
      <c r="L1877" s="101"/>
      <c r="M1877" s="101"/>
      <c r="N1877" s="101"/>
    </row>
    <row r="1878" spans="2:14" x14ac:dyDescent="0.25">
      <c r="B1878" s="95"/>
      <c r="C1878" s="95"/>
      <c r="D1878" s="95"/>
      <c r="E1878" s="95"/>
      <c r="F1878" s="506"/>
      <c r="G1878" s="101"/>
      <c r="H1878" s="101"/>
      <c r="I1878" s="101"/>
      <c r="J1878" s="101"/>
      <c r="K1878" s="101"/>
      <c r="L1878" s="101"/>
      <c r="M1878" s="101"/>
      <c r="N1878" s="101"/>
    </row>
    <row r="1879" spans="2:14" x14ac:dyDescent="0.25">
      <c r="B1879" s="95"/>
      <c r="C1879" s="95"/>
      <c r="D1879" s="95"/>
      <c r="E1879" s="95"/>
      <c r="F1879" s="506"/>
      <c r="G1879" s="101"/>
      <c r="H1879" s="101"/>
      <c r="I1879" s="101"/>
      <c r="J1879" s="101"/>
      <c r="K1879" s="101"/>
      <c r="L1879" s="101"/>
      <c r="M1879" s="101"/>
      <c r="N1879" s="101"/>
    </row>
    <row r="1880" spans="2:14" x14ac:dyDescent="0.25">
      <c r="B1880" s="95"/>
      <c r="C1880" s="95"/>
      <c r="D1880" s="95"/>
      <c r="E1880" s="95"/>
      <c r="F1880" s="506"/>
      <c r="G1880" s="101"/>
      <c r="H1880" s="101"/>
      <c r="I1880" s="101"/>
      <c r="J1880" s="101"/>
      <c r="K1880" s="101"/>
      <c r="L1880" s="101"/>
      <c r="M1880" s="101"/>
      <c r="N1880" s="101"/>
    </row>
    <row r="1881" spans="2:14" x14ac:dyDescent="0.25">
      <c r="B1881" s="95"/>
      <c r="C1881" s="95"/>
      <c r="D1881" s="95"/>
      <c r="E1881" s="95"/>
      <c r="F1881" s="506"/>
      <c r="G1881" s="101"/>
      <c r="H1881" s="101"/>
      <c r="I1881" s="101"/>
      <c r="J1881" s="101"/>
      <c r="K1881" s="101"/>
      <c r="L1881" s="101"/>
      <c r="M1881" s="101"/>
      <c r="N1881" s="101"/>
    </row>
    <row r="1882" spans="2:14" x14ac:dyDescent="0.25">
      <c r="B1882" s="95"/>
      <c r="C1882" s="95"/>
      <c r="D1882" s="95"/>
      <c r="E1882" s="95"/>
      <c r="F1882" s="506"/>
      <c r="G1882" s="101"/>
      <c r="H1882" s="101"/>
      <c r="I1882" s="101"/>
      <c r="J1882" s="101"/>
      <c r="K1882" s="101"/>
      <c r="L1882" s="101"/>
      <c r="M1882" s="101"/>
      <c r="N1882" s="101"/>
    </row>
    <row r="1883" spans="2:14" x14ac:dyDescent="0.25">
      <c r="B1883" s="95"/>
      <c r="C1883" s="95"/>
      <c r="D1883" s="95"/>
      <c r="E1883" s="95"/>
      <c r="F1883" s="506"/>
      <c r="G1883" s="101"/>
      <c r="H1883" s="101"/>
      <c r="I1883" s="101"/>
      <c r="J1883" s="101"/>
      <c r="K1883" s="101"/>
      <c r="L1883" s="101"/>
      <c r="M1883" s="101"/>
      <c r="N1883" s="101"/>
    </row>
    <row r="1884" spans="2:14" x14ac:dyDescent="0.25">
      <c r="B1884" s="95"/>
      <c r="C1884" s="95"/>
      <c r="D1884" s="95"/>
      <c r="E1884" s="95"/>
      <c r="F1884" s="506"/>
      <c r="G1884" s="101"/>
      <c r="H1884" s="101"/>
      <c r="I1884" s="101"/>
      <c r="J1884" s="101"/>
      <c r="K1884" s="101"/>
      <c r="L1884" s="101"/>
      <c r="M1884" s="101"/>
      <c r="N1884" s="101"/>
    </row>
    <row r="1885" spans="2:14" x14ac:dyDescent="0.25">
      <c r="B1885" s="95"/>
      <c r="C1885" s="95"/>
      <c r="D1885" s="95"/>
      <c r="E1885" s="95"/>
      <c r="F1885" s="506"/>
      <c r="G1885" s="101"/>
      <c r="H1885" s="101"/>
      <c r="I1885" s="101"/>
      <c r="J1885" s="101"/>
      <c r="K1885" s="101"/>
      <c r="L1885" s="101"/>
      <c r="M1885" s="101"/>
      <c r="N1885" s="101"/>
    </row>
    <row r="1886" spans="2:14" x14ac:dyDescent="0.25">
      <c r="B1886" s="95"/>
      <c r="C1886" s="95"/>
      <c r="D1886" s="95"/>
      <c r="E1886" s="95"/>
      <c r="F1886" s="506"/>
      <c r="G1886" s="101"/>
      <c r="H1886" s="101"/>
      <c r="I1886" s="101"/>
      <c r="J1886" s="101"/>
      <c r="K1886" s="101"/>
      <c r="L1886" s="101"/>
      <c r="M1886" s="101"/>
      <c r="N1886" s="101"/>
    </row>
    <row r="1887" spans="2:14" x14ac:dyDescent="0.25">
      <c r="B1887" s="95"/>
      <c r="C1887" s="95"/>
      <c r="D1887" s="95"/>
      <c r="E1887" s="95"/>
      <c r="F1887" s="506"/>
      <c r="G1887" s="101"/>
      <c r="H1887" s="101"/>
      <c r="I1887" s="101"/>
      <c r="J1887" s="101"/>
      <c r="K1887" s="101"/>
      <c r="L1887" s="101"/>
      <c r="M1887" s="101"/>
      <c r="N1887" s="101"/>
    </row>
    <row r="1888" spans="2:14" x14ac:dyDescent="0.25">
      <c r="B1888" s="95"/>
      <c r="C1888" s="95"/>
      <c r="D1888" s="95"/>
      <c r="E1888" s="95"/>
      <c r="F1888" s="506"/>
      <c r="G1888" s="101"/>
      <c r="H1888" s="101"/>
      <c r="I1888" s="101"/>
      <c r="J1888" s="101"/>
      <c r="K1888" s="101"/>
      <c r="L1888" s="101"/>
      <c r="M1888" s="101"/>
      <c r="N1888" s="101"/>
    </row>
    <row r="1889" spans="2:14" x14ac:dyDescent="0.25">
      <c r="B1889" s="95"/>
      <c r="C1889" s="95"/>
      <c r="D1889" s="95"/>
      <c r="E1889" s="95"/>
      <c r="F1889" s="506"/>
      <c r="G1889" s="101"/>
      <c r="H1889" s="101"/>
      <c r="I1889" s="101"/>
      <c r="J1889" s="101"/>
      <c r="K1889" s="101"/>
      <c r="L1889" s="101"/>
      <c r="M1889" s="101"/>
      <c r="N1889" s="101"/>
    </row>
    <row r="1890" spans="2:14" x14ac:dyDescent="0.25">
      <c r="B1890" s="95"/>
      <c r="C1890" s="95"/>
      <c r="D1890" s="95"/>
      <c r="E1890" s="95"/>
      <c r="F1890" s="506"/>
      <c r="G1890" s="101"/>
      <c r="H1890" s="101"/>
      <c r="I1890" s="101"/>
      <c r="J1890" s="101"/>
      <c r="K1890" s="101"/>
      <c r="L1890" s="101"/>
      <c r="M1890" s="101"/>
      <c r="N1890" s="101"/>
    </row>
    <row r="1891" spans="2:14" x14ac:dyDescent="0.25">
      <c r="B1891" s="95"/>
      <c r="C1891" s="95"/>
      <c r="D1891" s="95"/>
      <c r="E1891" s="95"/>
      <c r="F1891" s="506"/>
      <c r="G1891" s="101"/>
      <c r="H1891" s="101"/>
      <c r="I1891" s="101"/>
      <c r="J1891" s="101"/>
      <c r="K1891" s="101"/>
      <c r="L1891" s="101"/>
      <c r="M1891" s="101"/>
      <c r="N1891" s="101"/>
    </row>
    <row r="1892" spans="2:14" x14ac:dyDescent="0.25">
      <c r="B1892" s="95"/>
      <c r="C1892" s="95"/>
      <c r="D1892" s="95"/>
      <c r="E1892" s="95"/>
      <c r="F1892" s="506"/>
      <c r="G1892" s="101"/>
      <c r="H1892" s="101"/>
      <c r="I1892" s="101"/>
      <c r="J1892" s="101"/>
      <c r="K1892" s="101"/>
      <c r="L1892" s="101"/>
      <c r="M1892" s="101"/>
      <c r="N1892" s="101"/>
    </row>
    <row r="1893" spans="2:14" x14ac:dyDescent="0.25">
      <c r="B1893" s="95"/>
      <c r="C1893" s="95"/>
      <c r="D1893" s="95"/>
      <c r="E1893" s="95"/>
      <c r="F1893" s="506"/>
      <c r="G1893" s="101"/>
      <c r="H1893" s="101"/>
      <c r="I1893" s="101"/>
      <c r="J1893" s="101"/>
      <c r="K1893" s="101"/>
      <c r="L1893" s="101"/>
      <c r="M1893" s="101"/>
      <c r="N1893" s="101"/>
    </row>
    <row r="1894" spans="2:14" x14ac:dyDescent="0.25">
      <c r="B1894" s="95"/>
      <c r="C1894" s="95"/>
      <c r="D1894" s="95"/>
      <c r="E1894" s="95"/>
      <c r="F1894" s="506"/>
      <c r="G1894" s="101"/>
      <c r="H1894" s="101"/>
      <c r="I1894" s="101"/>
      <c r="J1894" s="101"/>
      <c r="K1894" s="101"/>
      <c r="L1894" s="101"/>
      <c r="M1894" s="101"/>
      <c r="N1894" s="101"/>
    </row>
    <row r="1895" spans="2:14" x14ac:dyDescent="0.25">
      <c r="B1895" s="95"/>
      <c r="C1895" s="95"/>
      <c r="D1895" s="95"/>
      <c r="E1895" s="95"/>
      <c r="F1895" s="506"/>
      <c r="G1895" s="101"/>
      <c r="H1895" s="101"/>
      <c r="I1895" s="101"/>
      <c r="J1895" s="101"/>
      <c r="K1895" s="101"/>
      <c r="L1895" s="101"/>
      <c r="M1895" s="101"/>
      <c r="N1895" s="101"/>
    </row>
    <row r="1896" spans="2:14" x14ac:dyDescent="0.25">
      <c r="B1896" s="95"/>
      <c r="C1896" s="95"/>
      <c r="D1896" s="95"/>
      <c r="E1896" s="95"/>
      <c r="F1896" s="506"/>
      <c r="G1896" s="101"/>
      <c r="H1896" s="101"/>
      <c r="I1896" s="101"/>
      <c r="J1896" s="101"/>
      <c r="K1896" s="101"/>
      <c r="L1896" s="101"/>
      <c r="M1896" s="101"/>
      <c r="N1896" s="101"/>
    </row>
    <row r="1897" spans="2:14" x14ac:dyDescent="0.25">
      <c r="B1897" s="95"/>
      <c r="C1897" s="95"/>
      <c r="D1897" s="95"/>
      <c r="E1897" s="95"/>
      <c r="F1897" s="506"/>
      <c r="G1897" s="101"/>
      <c r="H1897" s="101"/>
      <c r="I1897" s="101"/>
      <c r="J1897" s="101"/>
      <c r="K1897" s="101"/>
      <c r="L1897" s="101"/>
      <c r="M1897" s="101"/>
      <c r="N1897" s="101"/>
    </row>
    <row r="1898" spans="2:14" x14ac:dyDescent="0.25">
      <c r="B1898" s="95"/>
      <c r="C1898" s="95"/>
      <c r="D1898" s="95"/>
      <c r="E1898" s="95"/>
      <c r="F1898" s="506"/>
      <c r="G1898" s="101"/>
      <c r="H1898" s="101"/>
      <c r="I1898" s="101"/>
      <c r="J1898" s="101"/>
      <c r="K1898" s="101"/>
      <c r="L1898" s="101"/>
      <c r="M1898" s="101"/>
      <c r="N1898" s="101"/>
    </row>
    <row r="1899" spans="2:14" x14ac:dyDescent="0.25">
      <c r="B1899" s="95"/>
      <c r="C1899" s="95"/>
      <c r="D1899" s="95"/>
      <c r="E1899" s="95"/>
      <c r="F1899" s="506"/>
      <c r="G1899" s="101"/>
      <c r="H1899" s="101"/>
      <c r="I1899" s="101"/>
      <c r="J1899" s="101"/>
      <c r="K1899" s="101"/>
      <c r="L1899" s="101"/>
      <c r="M1899" s="101"/>
      <c r="N1899" s="101"/>
    </row>
    <row r="1900" spans="2:14" x14ac:dyDescent="0.25">
      <c r="B1900" s="95"/>
      <c r="C1900" s="95"/>
      <c r="D1900" s="95"/>
      <c r="E1900" s="95"/>
      <c r="F1900" s="506"/>
      <c r="G1900" s="101"/>
      <c r="H1900" s="101"/>
      <c r="I1900" s="101"/>
      <c r="J1900" s="101"/>
      <c r="K1900" s="101"/>
      <c r="L1900" s="101"/>
      <c r="M1900" s="101"/>
      <c r="N1900" s="101"/>
    </row>
    <row r="1901" spans="2:14" x14ac:dyDescent="0.25">
      <c r="B1901" s="95"/>
      <c r="C1901" s="95"/>
      <c r="D1901" s="95"/>
      <c r="E1901" s="95"/>
      <c r="F1901" s="506"/>
      <c r="G1901" s="101"/>
      <c r="H1901" s="101"/>
      <c r="I1901" s="101"/>
      <c r="J1901" s="101"/>
      <c r="K1901" s="101"/>
      <c r="L1901" s="101"/>
      <c r="M1901" s="101"/>
      <c r="N1901" s="101"/>
    </row>
    <row r="1902" spans="2:14" x14ac:dyDescent="0.25">
      <c r="B1902" s="95"/>
      <c r="C1902" s="95"/>
      <c r="D1902" s="95"/>
      <c r="E1902" s="95"/>
      <c r="F1902" s="506"/>
      <c r="G1902" s="101"/>
      <c r="H1902" s="101"/>
      <c r="I1902" s="101"/>
      <c r="J1902" s="101"/>
      <c r="K1902" s="101"/>
      <c r="L1902" s="101"/>
      <c r="M1902" s="101"/>
      <c r="N1902" s="101"/>
    </row>
    <row r="1903" spans="2:14" x14ac:dyDescent="0.25">
      <c r="B1903" s="95"/>
      <c r="C1903" s="95"/>
      <c r="D1903" s="95"/>
      <c r="E1903" s="95"/>
      <c r="F1903" s="506"/>
      <c r="G1903" s="101"/>
      <c r="H1903" s="101"/>
      <c r="I1903" s="101"/>
      <c r="J1903" s="101"/>
      <c r="K1903" s="101"/>
      <c r="L1903" s="101"/>
      <c r="M1903" s="101"/>
      <c r="N1903" s="101"/>
    </row>
    <row r="1904" spans="2:14" x14ac:dyDescent="0.25">
      <c r="B1904" s="95"/>
      <c r="C1904" s="95"/>
      <c r="D1904" s="95"/>
      <c r="E1904" s="95"/>
      <c r="F1904" s="506"/>
      <c r="G1904" s="101"/>
      <c r="H1904" s="101"/>
      <c r="I1904" s="101"/>
      <c r="J1904" s="101"/>
      <c r="K1904" s="101"/>
      <c r="L1904" s="101"/>
      <c r="M1904" s="101"/>
      <c r="N1904" s="101"/>
    </row>
    <row r="1905" spans="2:14" x14ac:dyDescent="0.25">
      <c r="B1905" s="95"/>
      <c r="C1905" s="95"/>
      <c r="D1905" s="95"/>
      <c r="E1905" s="95"/>
      <c r="F1905" s="506"/>
      <c r="G1905" s="101"/>
      <c r="H1905" s="101"/>
      <c r="I1905" s="101"/>
      <c r="J1905" s="101"/>
      <c r="K1905" s="101"/>
      <c r="L1905" s="101"/>
      <c r="M1905" s="101"/>
      <c r="N1905" s="101"/>
    </row>
    <row r="1906" spans="2:14" x14ac:dyDescent="0.25">
      <c r="B1906" s="95"/>
      <c r="C1906" s="95"/>
      <c r="D1906" s="95"/>
      <c r="E1906" s="95"/>
      <c r="F1906" s="506"/>
      <c r="G1906" s="101"/>
      <c r="H1906" s="101"/>
      <c r="I1906" s="101"/>
      <c r="J1906" s="101"/>
      <c r="K1906" s="101"/>
      <c r="L1906" s="101"/>
      <c r="M1906" s="101"/>
      <c r="N1906" s="101"/>
    </row>
    <row r="1907" spans="2:14" x14ac:dyDescent="0.25">
      <c r="B1907" s="95"/>
      <c r="C1907" s="95"/>
      <c r="D1907" s="95"/>
      <c r="E1907" s="95"/>
      <c r="F1907" s="506"/>
      <c r="G1907" s="101"/>
      <c r="H1907" s="101"/>
      <c r="I1907" s="101"/>
      <c r="J1907" s="101"/>
      <c r="K1907" s="101"/>
      <c r="L1907" s="101"/>
      <c r="M1907" s="101"/>
      <c r="N1907" s="101"/>
    </row>
    <row r="1908" spans="2:14" x14ac:dyDescent="0.25">
      <c r="B1908" s="95"/>
      <c r="C1908" s="95"/>
      <c r="D1908" s="95"/>
      <c r="E1908" s="95"/>
      <c r="F1908" s="506"/>
      <c r="G1908" s="101"/>
      <c r="H1908" s="101"/>
      <c r="I1908" s="101"/>
      <c r="J1908" s="101"/>
      <c r="K1908" s="101"/>
      <c r="L1908" s="101"/>
      <c r="M1908" s="101"/>
      <c r="N1908" s="101"/>
    </row>
    <row r="1909" spans="2:14" x14ac:dyDescent="0.25">
      <c r="B1909" s="95"/>
      <c r="C1909" s="95"/>
      <c r="D1909" s="95"/>
      <c r="E1909" s="95"/>
      <c r="F1909" s="506"/>
      <c r="G1909" s="101"/>
      <c r="H1909" s="101"/>
      <c r="I1909" s="101"/>
      <c r="J1909" s="101"/>
      <c r="K1909" s="101"/>
      <c r="L1909" s="101"/>
      <c r="M1909" s="101"/>
      <c r="N1909" s="101"/>
    </row>
    <row r="1910" spans="2:14" x14ac:dyDescent="0.25">
      <c r="B1910" s="95"/>
      <c r="C1910" s="95"/>
      <c r="D1910" s="95"/>
      <c r="E1910" s="95"/>
      <c r="F1910" s="506"/>
      <c r="G1910" s="101"/>
      <c r="H1910" s="101"/>
      <c r="I1910" s="101"/>
      <c r="J1910" s="101"/>
      <c r="K1910" s="101"/>
      <c r="L1910" s="101"/>
      <c r="M1910" s="101"/>
      <c r="N1910" s="101"/>
    </row>
    <row r="1911" spans="2:14" x14ac:dyDescent="0.25">
      <c r="B1911" s="95"/>
      <c r="C1911" s="95"/>
      <c r="D1911" s="95"/>
      <c r="E1911" s="95"/>
      <c r="F1911" s="506"/>
      <c r="G1911" s="101"/>
      <c r="H1911" s="101"/>
      <c r="I1911" s="101"/>
      <c r="J1911" s="101"/>
      <c r="K1911" s="101"/>
      <c r="L1911" s="101"/>
      <c r="M1911" s="101"/>
      <c r="N1911" s="101"/>
    </row>
    <row r="1912" spans="2:14" x14ac:dyDescent="0.25">
      <c r="B1912" s="95"/>
      <c r="C1912" s="95"/>
      <c r="D1912" s="95"/>
      <c r="E1912" s="95"/>
      <c r="F1912" s="506"/>
      <c r="G1912" s="101"/>
      <c r="H1912" s="101"/>
      <c r="I1912" s="101"/>
      <c r="J1912" s="101"/>
      <c r="K1912" s="101"/>
      <c r="L1912" s="101"/>
      <c r="M1912" s="101"/>
      <c r="N1912" s="101"/>
    </row>
    <row r="1913" spans="2:14" x14ac:dyDescent="0.25">
      <c r="B1913" s="95"/>
      <c r="C1913" s="95"/>
      <c r="D1913" s="95"/>
      <c r="E1913" s="95"/>
      <c r="F1913" s="506"/>
      <c r="G1913" s="101"/>
      <c r="H1913" s="101"/>
      <c r="I1913" s="101"/>
      <c r="J1913" s="101"/>
      <c r="K1913" s="101"/>
      <c r="L1913" s="101"/>
      <c r="M1913" s="101"/>
      <c r="N1913" s="101"/>
    </row>
    <row r="1914" spans="2:14" x14ac:dyDescent="0.25">
      <c r="B1914" s="95"/>
      <c r="C1914" s="95"/>
      <c r="D1914" s="95"/>
      <c r="E1914" s="95"/>
      <c r="F1914" s="506"/>
      <c r="G1914" s="101"/>
      <c r="H1914" s="101"/>
      <c r="I1914" s="101"/>
      <c r="J1914" s="101"/>
      <c r="K1914" s="101"/>
      <c r="L1914" s="101"/>
      <c r="M1914" s="101"/>
      <c r="N1914" s="101"/>
    </row>
    <row r="1915" spans="2:14" x14ac:dyDescent="0.25">
      <c r="B1915" s="95"/>
      <c r="C1915" s="95"/>
      <c r="D1915" s="95"/>
      <c r="E1915" s="95"/>
      <c r="F1915" s="506"/>
      <c r="G1915" s="101"/>
      <c r="H1915" s="101"/>
      <c r="I1915" s="101"/>
      <c r="J1915" s="101"/>
      <c r="K1915" s="101"/>
      <c r="L1915" s="101"/>
      <c r="M1915" s="101"/>
      <c r="N1915" s="101"/>
    </row>
    <row r="1916" spans="2:14" x14ac:dyDescent="0.25">
      <c r="B1916" s="95"/>
      <c r="C1916" s="95"/>
      <c r="D1916" s="95"/>
      <c r="E1916" s="95"/>
      <c r="F1916" s="506"/>
      <c r="G1916" s="101"/>
      <c r="H1916" s="101"/>
      <c r="I1916" s="101"/>
      <c r="J1916" s="101"/>
      <c r="K1916" s="101"/>
      <c r="L1916" s="101"/>
      <c r="M1916" s="101"/>
      <c r="N1916" s="101"/>
    </row>
    <row r="1917" spans="2:14" x14ac:dyDescent="0.25">
      <c r="B1917" s="95"/>
      <c r="C1917" s="95"/>
      <c r="D1917" s="95"/>
      <c r="E1917" s="95"/>
      <c r="F1917" s="506"/>
      <c r="G1917" s="101"/>
      <c r="H1917" s="101"/>
      <c r="I1917" s="101"/>
      <c r="J1917" s="101"/>
      <c r="K1917" s="101"/>
      <c r="L1917" s="101"/>
      <c r="M1917" s="101"/>
      <c r="N1917" s="101"/>
    </row>
    <row r="1918" spans="2:14" x14ac:dyDescent="0.25">
      <c r="B1918" s="95"/>
      <c r="C1918" s="95"/>
      <c r="D1918" s="95"/>
      <c r="E1918" s="95"/>
      <c r="F1918" s="506"/>
      <c r="G1918" s="101"/>
      <c r="H1918" s="101"/>
      <c r="I1918" s="101"/>
      <c r="J1918" s="101"/>
      <c r="K1918" s="101"/>
      <c r="L1918" s="101"/>
      <c r="M1918" s="101"/>
      <c r="N1918" s="101"/>
    </row>
    <row r="1919" spans="2:14" x14ac:dyDescent="0.25">
      <c r="B1919" s="95"/>
      <c r="C1919" s="95"/>
      <c r="D1919" s="95"/>
      <c r="E1919" s="95"/>
      <c r="F1919" s="506"/>
      <c r="G1919" s="101"/>
      <c r="H1919" s="101"/>
      <c r="I1919" s="101"/>
      <c r="J1919" s="101"/>
      <c r="K1919" s="101"/>
      <c r="L1919" s="101"/>
      <c r="M1919" s="101"/>
      <c r="N1919" s="101"/>
    </row>
    <row r="1920" spans="2:14" x14ac:dyDescent="0.25">
      <c r="B1920" s="95"/>
      <c r="C1920" s="95"/>
      <c r="D1920" s="95"/>
      <c r="E1920" s="95"/>
      <c r="F1920" s="506"/>
      <c r="G1920" s="101"/>
      <c r="H1920" s="101"/>
      <c r="I1920" s="101"/>
      <c r="J1920" s="101"/>
      <c r="K1920" s="101"/>
      <c r="L1920" s="101"/>
      <c r="M1920" s="101"/>
      <c r="N1920" s="101"/>
    </row>
    <row r="1921" spans="2:14" x14ac:dyDescent="0.25">
      <c r="B1921" s="95"/>
      <c r="C1921" s="95"/>
      <c r="D1921" s="95"/>
      <c r="E1921" s="95"/>
      <c r="F1921" s="506"/>
      <c r="G1921" s="101"/>
      <c r="H1921" s="101"/>
      <c r="I1921" s="101"/>
      <c r="J1921" s="101"/>
      <c r="K1921" s="101"/>
      <c r="L1921" s="101"/>
      <c r="M1921" s="101"/>
      <c r="N1921" s="101"/>
    </row>
    <row r="1922" spans="2:14" x14ac:dyDescent="0.25">
      <c r="B1922" s="95"/>
      <c r="C1922" s="95"/>
      <c r="D1922" s="95"/>
      <c r="E1922" s="95"/>
      <c r="F1922" s="506"/>
      <c r="G1922" s="101"/>
      <c r="H1922" s="101"/>
      <c r="I1922" s="101"/>
      <c r="J1922" s="101"/>
      <c r="K1922" s="101"/>
      <c r="L1922" s="101"/>
      <c r="M1922" s="101"/>
      <c r="N1922" s="101"/>
    </row>
    <row r="1923" spans="2:14" x14ac:dyDescent="0.25">
      <c r="B1923" s="95"/>
      <c r="C1923" s="95"/>
      <c r="D1923" s="95"/>
      <c r="E1923" s="95"/>
      <c r="F1923" s="506"/>
      <c r="G1923" s="101"/>
      <c r="H1923" s="101"/>
      <c r="I1923" s="101"/>
      <c r="J1923" s="101"/>
      <c r="K1923" s="101"/>
      <c r="L1923" s="101"/>
      <c r="M1923" s="101"/>
      <c r="N1923" s="101"/>
    </row>
    <row r="1924" spans="2:14" x14ac:dyDescent="0.25">
      <c r="B1924" s="95"/>
      <c r="C1924" s="95"/>
      <c r="D1924" s="95"/>
      <c r="E1924" s="95"/>
      <c r="F1924" s="506"/>
      <c r="G1924" s="101"/>
      <c r="H1924" s="101"/>
      <c r="I1924" s="101"/>
      <c r="J1924" s="101"/>
      <c r="K1924" s="101"/>
      <c r="L1924" s="101"/>
      <c r="M1924" s="101"/>
      <c r="N1924" s="101"/>
    </row>
    <row r="1925" spans="2:14" x14ac:dyDescent="0.25">
      <c r="B1925" s="95"/>
      <c r="C1925" s="95"/>
      <c r="D1925" s="95"/>
      <c r="E1925" s="95"/>
      <c r="F1925" s="506"/>
      <c r="G1925" s="101"/>
      <c r="H1925" s="101"/>
      <c r="I1925" s="101"/>
      <c r="J1925" s="101"/>
      <c r="K1925" s="101"/>
      <c r="L1925" s="101"/>
      <c r="M1925" s="101"/>
      <c r="N1925" s="101"/>
    </row>
    <row r="1926" spans="2:14" x14ac:dyDescent="0.25">
      <c r="B1926" s="95"/>
      <c r="C1926" s="95"/>
      <c r="D1926" s="95"/>
      <c r="E1926" s="95"/>
      <c r="F1926" s="506"/>
      <c r="G1926" s="101"/>
      <c r="H1926" s="101"/>
      <c r="I1926" s="101"/>
      <c r="J1926" s="101"/>
      <c r="K1926" s="101"/>
      <c r="L1926" s="101"/>
      <c r="M1926" s="101"/>
      <c r="N1926" s="101"/>
    </row>
    <row r="1927" spans="2:14" x14ac:dyDescent="0.25">
      <c r="B1927" s="95"/>
      <c r="C1927" s="95"/>
      <c r="D1927" s="95"/>
      <c r="E1927" s="95"/>
      <c r="F1927" s="506"/>
      <c r="G1927" s="101"/>
      <c r="H1927" s="101"/>
      <c r="I1927" s="101"/>
      <c r="J1927" s="101"/>
      <c r="K1927" s="101"/>
      <c r="L1927" s="101"/>
      <c r="M1927" s="101"/>
      <c r="N1927" s="101"/>
    </row>
    <row r="1928" spans="2:14" x14ac:dyDescent="0.25">
      <c r="B1928" s="95"/>
      <c r="C1928" s="95"/>
      <c r="D1928" s="95"/>
      <c r="E1928" s="95"/>
      <c r="F1928" s="506"/>
      <c r="G1928" s="101"/>
      <c r="H1928" s="101"/>
      <c r="I1928" s="101"/>
      <c r="J1928" s="101"/>
      <c r="K1928" s="101"/>
      <c r="L1928" s="101"/>
      <c r="M1928" s="101"/>
      <c r="N1928" s="101"/>
    </row>
    <row r="1929" spans="2:14" x14ac:dyDescent="0.25">
      <c r="B1929" s="95"/>
      <c r="C1929" s="95"/>
      <c r="D1929" s="95"/>
      <c r="E1929" s="95"/>
      <c r="F1929" s="506"/>
      <c r="G1929" s="101"/>
      <c r="H1929" s="101"/>
      <c r="I1929" s="101"/>
      <c r="J1929" s="101"/>
      <c r="K1929" s="101"/>
      <c r="L1929" s="101"/>
      <c r="M1929" s="101"/>
      <c r="N1929" s="101"/>
    </row>
    <row r="1930" spans="2:14" x14ac:dyDescent="0.25">
      <c r="B1930" s="95"/>
      <c r="C1930" s="95"/>
      <c r="D1930" s="95"/>
      <c r="E1930" s="95"/>
      <c r="F1930" s="506"/>
      <c r="G1930" s="101"/>
      <c r="H1930" s="101"/>
      <c r="I1930" s="101"/>
      <c r="J1930" s="101"/>
      <c r="K1930" s="101"/>
      <c r="L1930" s="101"/>
      <c r="M1930" s="101"/>
      <c r="N1930" s="101"/>
    </row>
    <row r="1931" spans="2:14" x14ac:dyDescent="0.25">
      <c r="B1931" s="95"/>
      <c r="C1931" s="95"/>
      <c r="D1931" s="95"/>
      <c r="E1931" s="95"/>
      <c r="F1931" s="506"/>
      <c r="G1931" s="101"/>
      <c r="H1931" s="101"/>
      <c r="I1931" s="101"/>
      <c r="J1931" s="101"/>
      <c r="K1931" s="101"/>
      <c r="L1931" s="101"/>
      <c r="M1931" s="101"/>
      <c r="N1931" s="101"/>
    </row>
    <row r="1932" spans="2:14" x14ac:dyDescent="0.25">
      <c r="B1932" s="95"/>
      <c r="C1932" s="95"/>
      <c r="D1932" s="95"/>
      <c r="E1932" s="95"/>
      <c r="F1932" s="506"/>
      <c r="G1932" s="101"/>
      <c r="H1932" s="101"/>
      <c r="I1932" s="101"/>
      <c r="J1932" s="101"/>
      <c r="K1932" s="101"/>
      <c r="L1932" s="101"/>
      <c r="M1932" s="101"/>
      <c r="N1932" s="101"/>
    </row>
    <row r="1933" spans="2:14" x14ac:dyDescent="0.25">
      <c r="B1933" s="95"/>
      <c r="C1933" s="95"/>
      <c r="D1933" s="95"/>
      <c r="E1933" s="95"/>
      <c r="F1933" s="506"/>
      <c r="G1933" s="101"/>
      <c r="H1933" s="101"/>
      <c r="I1933" s="101"/>
      <c r="J1933" s="101"/>
      <c r="K1933" s="101"/>
      <c r="L1933" s="101"/>
      <c r="M1933" s="101"/>
      <c r="N1933" s="101"/>
    </row>
    <row r="1934" spans="2:14" x14ac:dyDescent="0.25">
      <c r="B1934" s="95"/>
      <c r="C1934" s="95"/>
      <c r="D1934" s="95"/>
      <c r="E1934" s="95"/>
      <c r="F1934" s="506"/>
      <c r="G1934" s="101"/>
      <c r="H1934" s="101"/>
      <c r="I1934" s="101"/>
      <c r="J1934" s="101"/>
      <c r="K1934" s="101"/>
      <c r="L1934" s="101"/>
      <c r="M1934" s="101"/>
      <c r="N1934" s="101"/>
    </row>
    <row r="1935" spans="2:14" x14ac:dyDescent="0.25">
      <c r="B1935" s="95"/>
      <c r="C1935" s="95"/>
      <c r="D1935" s="95"/>
      <c r="E1935" s="95"/>
      <c r="F1935" s="506"/>
      <c r="G1935" s="101"/>
      <c r="H1935" s="101"/>
      <c r="I1935" s="101"/>
      <c r="J1935" s="101"/>
      <c r="K1935" s="101"/>
      <c r="L1935" s="101"/>
      <c r="M1935" s="101"/>
      <c r="N1935" s="101"/>
    </row>
    <row r="1936" spans="2:14" x14ac:dyDescent="0.25">
      <c r="B1936" s="95"/>
      <c r="C1936" s="95"/>
      <c r="D1936" s="95"/>
      <c r="E1936" s="95"/>
      <c r="F1936" s="506"/>
      <c r="G1936" s="101"/>
      <c r="H1936" s="101"/>
      <c r="I1936" s="101"/>
      <c r="J1936" s="101"/>
      <c r="K1936" s="101"/>
      <c r="L1936" s="101"/>
      <c r="M1936" s="101"/>
      <c r="N1936" s="101"/>
    </row>
    <row r="1937" spans="2:14" x14ac:dyDescent="0.25">
      <c r="B1937" s="95"/>
      <c r="C1937" s="95"/>
      <c r="D1937" s="95"/>
      <c r="E1937" s="95"/>
      <c r="F1937" s="506"/>
      <c r="G1937" s="101"/>
      <c r="H1937" s="101"/>
      <c r="I1937" s="101"/>
      <c r="J1937" s="101"/>
      <c r="K1937" s="101"/>
      <c r="L1937" s="101"/>
      <c r="M1937" s="101"/>
      <c r="N1937" s="101"/>
    </row>
    <row r="1938" spans="2:14" x14ac:dyDescent="0.25">
      <c r="B1938" s="95"/>
      <c r="C1938" s="95"/>
      <c r="D1938" s="95"/>
      <c r="E1938" s="95"/>
      <c r="F1938" s="506"/>
      <c r="G1938" s="101"/>
      <c r="H1938" s="101"/>
      <c r="I1938" s="101"/>
      <c r="J1938" s="101"/>
      <c r="K1938" s="101"/>
      <c r="L1938" s="101"/>
      <c r="M1938" s="101"/>
      <c r="N1938" s="101"/>
    </row>
    <row r="1939" spans="2:14" x14ac:dyDescent="0.25">
      <c r="B1939" s="95"/>
      <c r="C1939" s="95"/>
      <c r="D1939" s="95"/>
      <c r="E1939" s="95"/>
      <c r="F1939" s="506"/>
      <c r="G1939" s="101"/>
      <c r="H1939" s="101"/>
      <c r="I1939" s="101"/>
      <c r="J1939" s="101"/>
      <c r="K1939" s="101"/>
      <c r="L1939" s="101"/>
      <c r="M1939" s="101"/>
      <c r="N1939" s="101"/>
    </row>
    <row r="1940" spans="2:14" x14ac:dyDescent="0.25">
      <c r="B1940" s="95"/>
      <c r="C1940" s="95"/>
      <c r="D1940" s="95"/>
      <c r="E1940" s="95"/>
      <c r="F1940" s="506"/>
      <c r="G1940" s="101"/>
      <c r="H1940" s="101"/>
      <c r="I1940" s="101"/>
      <c r="J1940" s="101"/>
      <c r="K1940" s="101"/>
      <c r="L1940" s="101"/>
      <c r="M1940" s="101"/>
      <c r="N1940" s="101"/>
    </row>
    <row r="1941" spans="2:14" x14ac:dyDescent="0.25">
      <c r="B1941" s="95"/>
      <c r="C1941" s="95"/>
      <c r="D1941" s="95"/>
      <c r="E1941" s="95"/>
      <c r="F1941" s="506"/>
      <c r="G1941" s="101"/>
      <c r="H1941" s="101"/>
      <c r="I1941" s="101"/>
      <c r="J1941" s="101"/>
      <c r="K1941" s="101"/>
      <c r="L1941" s="101"/>
      <c r="M1941" s="101"/>
      <c r="N1941" s="101"/>
    </row>
    <row r="1942" spans="2:14" x14ac:dyDescent="0.25">
      <c r="B1942" s="95"/>
      <c r="C1942" s="95"/>
      <c r="D1942" s="95"/>
      <c r="E1942" s="95"/>
      <c r="F1942" s="506"/>
      <c r="G1942" s="101"/>
      <c r="H1942" s="101"/>
      <c r="I1942" s="101"/>
      <c r="J1942" s="101"/>
      <c r="K1942" s="101"/>
      <c r="L1942" s="101"/>
      <c r="M1942" s="101"/>
      <c r="N1942" s="101"/>
    </row>
    <row r="1943" spans="2:14" x14ac:dyDescent="0.25">
      <c r="B1943" s="95"/>
      <c r="C1943" s="95"/>
      <c r="D1943" s="95"/>
      <c r="E1943" s="95"/>
      <c r="F1943" s="506"/>
      <c r="G1943" s="101"/>
      <c r="H1943" s="101"/>
      <c r="I1943" s="101"/>
      <c r="J1943" s="101"/>
      <c r="K1943" s="101"/>
      <c r="L1943" s="101"/>
      <c r="M1943" s="101"/>
      <c r="N1943" s="101"/>
    </row>
    <row r="1944" spans="2:14" x14ac:dyDescent="0.25">
      <c r="B1944" s="95"/>
      <c r="C1944" s="95"/>
      <c r="D1944" s="95"/>
      <c r="E1944" s="95"/>
      <c r="F1944" s="506"/>
      <c r="G1944" s="101"/>
      <c r="H1944" s="101"/>
      <c r="I1944" s="101"/>
      <c r="J1944" s="101"/>
      <c r="K1944" s="101"/>
      <c r="L1944" s="101"/>
      <c r="M1944" s="101"/>
      <c r="N1944" s="101"/>
    </row>
    <row r="1945" spans="2:14" x14ac:dyDescent="0.25">
      <c r="B1945" s="95"/>
      <c r="C1945" s="95"/>
      <c r="D1945" s="95"/>
      <c r="E1945" s="95"/>
      <c r="F1945" s="506"/>
      <c r="G1945" s="101"/>
      <c r="H1945" s="101"/>
      <c r="I1945" s="101"/>
      <c r="J1945" s="101"/>
      <c r="K1945" s="101"/>
      <c r="L1945" s="101"/>
      <c r="M1945" s="101"/>
      <c r="N1945" s="101"/>
    </row>
    <row r="1946" spans="2:14" x14ac:dyDescent="0.25">
      <c r="B1946" s="95"/>
      <c r="C1946" s="95"/>
      <c r="D1946" s="95"/>
      <c r="E1946" s="95"/>
      <c r="F1946" s="506"/>
      <c r="G1946" s="101"/>
      <c r="H1946" s="101"/>
      <c r="I1946" s="101"/>
      <c r="J1946" s="101"/>
      <c r="K1946" s="101"/>
      <c r="L1946" s="101"/>
      <c r="M1946" s="101"/>
      <c r="N1946" s="101"/>
    </row>
    <row r="1947" spans="2:14" x14ac:dyDescent="0.25">
      <c r="B1947" s="95"/>
      <c r="C1947" s="95"/>
      <c r="D1947" s="95"/>
      <c r="E1947" s="95"/>
      <c r="F1947" s="506"/>
      <c r="G1947" s="101"/>
      <c r="H1947" s="101"/>
      <c r="I1947" s="101"/>
      <c r="J1947" s="101"/>
      <c r="K1947" s="101"/>
      <c r="L1947" s="101"/>
      <c r="M1947" s="101"/>
      <c r="N1947" s="101"/>
    </row>
    <row r="1948" spans="2:14" x14ac:dyDescent="0.25">
      <c r="B1948" s="95"/>
      <c r="C1948" s="95"/>
      <c r="D1948" s="95"/>
      <c r="E1948" s="95"/>
      <c r="F1948" s="506"/>
      <c r="G1948" s="101"/>
      <c r="H1948" s="101"/>
      <c r="I1948" s="101"/>
      <c r="J1948" s="101"/>
      <c r="K1948" s="101"/>
      <c r="L1948" s="101"/>
      <c r="M1948" s="101"/>
      <c r="N1948" s="101"/>
    </row>
    <row r="1949" spans="2:14" x14ac:dyDescent="0.25">
      <c r="B1949" s="95"/>
      <c r="C1949" s="95"/>
      <c r="D1949" s="95"/>
      <c r="E1949" s="95"/>
      <c r="F1949" s="506"/>
      <c r="G1949" s="101"/>
      <c r="H1949" s="101"/>
      <c r="I1949" s="101"/>
      <c r="J1949" s="101"/>
      <c r="K1949" s="101"/>
      <c r="L1949" s="101"/>
      <c r="M1949" s="101"/>
      <c r="N1949" s="101"/>
    </row>
    <row r="1950" spans="2:14" x14ac:dyDescent="0.25">
      <c r="B1950" s="95"/>
      <c r="C1950" s="95"/>
      <c r="D1950" s="95"/>
      <c r="E1950" s="95"/>
      <c r="F1950" s="506"/>
      <c r="G1950" s="101"/>
      <c r="H1950" s="101"/>
      <c r="I1950" s="101"/>
      <c r="J1950" s="101"/>
      <c r="K1950" s="101"/>
      <c r="L1950" s="101"/>
      <c r="M1950" s="101"/>
      <c r="N1950" s="101"/>
    </row>
    <row r="1951" spans="2:14" x14ac:dyDescent="0.25">
      <c r="B1951" s="95"/>
      <c r="C1951" s="95"/>
      <c r="D1951" s="95"/>
      <c r="E1951" s="95"/>
      <c r="F1951" s="506"/>
      <c r="G1951" s="101"/>
      <c r="H1951" s="101"/>
      <c r="I1951" s="101"/>
      <c r="J1951" s="101"/>
      <c r="K1951" s="101"/>
      <c r="L1951" s="101"/>
      <c r="M1951" s="101"/>
      <c r="N1951" s="101"/>
    </row>
    <row r="1952" spans="2:14" x14ac:dyDescent="0.25">
      <c r="B1952" s="95"/>
      <c r="C1952" s="95"/>
      <c r="D1952" s="95"/>
      <c r="E1952" s="95"/>
      <c r="F1952" s="506"/>
      <c r="G1952" s="101"/>
      <c r="H1952" s="101"/>
      <c r="I1952" s="101"/>
      <c r="J1952" s="101"/>
      <c r="K1952" s="101"/>
      <c r="L1952" s="101"/>
      <c r="M1952" s="101"/>
      <c r="N1952" s="101"/>
    </row>
    <row r="1953" spans="2:14" x14ac:dyDescent="0.25">
      <c r="B1953" s="95"/>
      <c r="C1953" s="95"/>
      <c r="D1953" s="95"/>
      <c r="E1953" s="95"/>
      <c r="F1953" s="506"/>
      <c r="G1953" s="101"/>
      <c r="H1953" s="101"/>
      <c r="I1953" s="101"/>
      <c r="J1953" s="101"/>
      <c r="K1953" s="101"/>
      <c r="L1953" s="101"/>
      <c r="M1953" s="101"/>
      <c r="N1953" s="101"/>
    </row>
    <row r="1954" spans="2:14" x14ac:dyDescent="0.25">
      <c r="B1954" s="95"/>
      <c r="C1954" s="95"/>
      <c r="D1954" s="95"/>
      <c r="E1954" s="95"/>
      <c r="F1954" s="506"/>
      <c r="G1954" s="101"/>
      <c r="H1954" s="101"/>
      <c r="I1954" s="101"/>
      <c r="J1954" s="101"/>
      <c r="K1954" s="101"/>
      <c r="L1954" s="101"/>
      <c r="M1954" s="101"/>
      <c r="N1954" s="101"/>
    </row>
    <row r="1955" spans="2:14" x14ac:dyDescent="0.25">
      <c r="B1955" s="95"/>
      <c r="C1955" s="95"/>
      <c r="D1955" s="95"/>
      <c r="E1955" s="95"/>
      <c r="F1955" s="506"/>
      <c r="G1955" s="101"/>
      <c r="H1955" s="101"/>
      <c r="I1955" s="101"/>
      <c r="J1955" s="101"/>
      <c r="K1955" s="101"/>
      <c r="L1955" s="101"/>
      <c r="M1955" s="101"/>
      <c r="N1955" s="101"/>
    </row>
    <row r="1956" spans="2:14" x14ac:dyDescent="0.25">
      <c r="B1956" s="95"/>
      <c r="C1956" s="95"/>
      <c r="D1956" s="95"/>
      <c r="E1956" s="95"/>
      <c r="F1956" s="506"/>
      <c r="G1956" s="101"/>
      <c r="H1956" s="101"/>
      <c r="I1956" s="101"/>
      <c r="J1956" s="101"/>
      <c r="K1956" s="101"/>
      <c r="L1956" s="101"/>
      <c r="M1956" s="101"/>
      <c r="N1956" s="101"/>
    </row>
    <row r="1957" spans="2:14" x14ac:dyDescent="0.25">
      <c r="B1957" s="95"/>
      <c r="C1957" s="95"/>
      <c r="D1957" s="95"/>
      <c r="E1957" s="95"/>
      <c r="F1957" s="506"/>
      <c r="G1957" s="101"/>
      <c r="H1957" s="101"/>
      <c r="I1957" s="101"/>
      <c r="J1957" s="101"/>
      <c r="K1957" s="101"/>
      <c r="L1957" s="101"/>
      <c r="M1957" s="101"/>
      <c r="N1957" s="101"/>
    </row>
    <row r="1958" spans="2:14" x14ac:dyDescent="0.25">
      <c r="B1958" s="95"/>
      <c r="C1958" s="95"/>
      <c r="D1958" s="95"/>
      <c r="E1958" s="95"/>
      <c r="F1958" s="506"/>
      <c r="G1958" s="101"/>
      <c r="H1958" s="101"/>
      <c r="I1958" s="101"/>
      <c r="J1958" s="101"/>
      <c r="K1958" s="101"/>
      <c r="L1958" s="101"/>
      <c r="M1958" s="101"/>
      <c r="N1958" s="101"/>
    </row>
    <row r="1959" spans="2:14" x14ac:dyDescent="0.25">
      <c r="B1959" s="95"/>
      <c r="C1959" s="95"/>
      <c r="D1959" s="95"/>
      <c r="E1959" s="95"/>
      <c r="F1959" s="506"/>
      <c r="G1959" s="101"/>
      <c r="H1959" s="101"/>
      <c r="I1959" s="101"/>
      <c r="J1959" s="101"/>
      <c r="K1959" s="101"/>
      <c r="L1959" s="101"/>
      <c r="M1959" s="101"/>
      <c r="N1959" s="101"/>
    </row>
    <row r="1960" spans="2:14" x14ac:dyDescent="0.25">
      <c r="B1960" s="95"/>
      <c r="C1960" s="95"/>
      <c r="D1960" s="95"/>
      <c r="E1960" s="95"/>
      <c r="F1960" s="506"/>
      <c r="G1960" s="101"/>
      <c r="H1960" s="101"/>
      <c r="I1960" s="101"/>
      <c r="J1960" s="101"/>
      <c r="K1960" s="101"/>
      <c r="L1960" s="101"/>
      <c r="M1960" s="101"/>
      <c r="N1960" s="101"/>
    </row>
    <row r="1961" spans="2:14" x14ac:dyDescent="0.25">
      <c r="B1961" s="95"/>
      <c r="C1961" s="95"/>
      <c r="D1961" s="95"/>
      <c r="E1961" s="95"/>
      <c r="F1961" s="506"/>
      <c r="G1961" s="101"/>
      <c r="H1961" s="101"/>
      <c r="I1961" s="101"/>
      <c r="J1961" s="101"/>
      <c r="K1961" s="101"/>
      <c r="L1961" s="101"/>
      <c r="M1961" s="101"/>
      <c r="N1961" s="101"/>
    </row>
    <row r="1962" spans="2:14" x14ac:dyDescent="0.25">
      <c r="B1962" s="95"/>
      <c r="C1962" s="95"/>
      <c r="D1962" s="95"/>
      <c r="E1962" s="95"/>
      <c r="F1962" s="506"/>
      <c r="G1962" s="101"/>
      <c r="H1962" s="101"/>
      <c r="I1962" s="101"/>
      <c r="J1962" s="101"/>
      <c r="K1962" s="101"/>
      <c r="L1962" s="101"/>
      <c r="M1962" s="101"/>
      <c r="N1962" s="101"/>
    </row>
    <row r="1963" spans="2:14" x14ac:dyDescent="0.25">
      <c r="B1963" s="95"/>
      <c r="C1963" s="95"/>
      <c r="D1963" s="95"/>
      <c r="E1963" s="95"/>
      <c r="F1963" s="506"/>
      <c r="G1963" s="101"/>
      <c r="H1963" s="101"/>
      <c r="I1963" s="101"/>
      <c r="J1963" s="101"/>
      <c r="K1963" s="101"/>
      <c r="L1963" s="101"/>
      <c r="M1963" s="101"/>
      <c r="N1963" s="101"/>
    </row>
    <row r="1964" spans="2:14" x14ac:dyDescent="0.25">
      <c r="B1964" s="95"/>
      <c r="C1964" s="95"/>
      <c r="D1964" s="95"/>
      <c r="E1964" s="95"/>
      <c r="F1964" s="506"/>
      <c r="G1964" s="101"/>
      <c r="H1964" s="101"/>
      <c r="I1964" s="101"/>
      <c r="J1964" s="101"/>
      <c r="K1964" s="101"/>
      <c r="L1964" s="101"/>
      <c r="M1964" s="101"/>
      <c r="N1964" s="101"/>
    </row>
    <row r="1965" spans="2:14" x14ac:dyDescent="0.25">
      <c r="B1965" s="95"/>
      <c r="C1965" s="95"/>
      <c r="D1965" s="95"/>
      <c r="E1965" s="95"/>
      <c r="F1965" s="506"/>
      <c r="G1965" s="101"/>
      <c r="H1965" s="101"/>
      <c r="I1965" s="101"/>
      <c r="J1965" s="101"/>
      <c r="K1965" s="101"/>
      <c r="L1965" s="101"/>
      <c r="M1965" s="101"/>
      <c r="N1965" s="101"/>
    </row>
    <row r="1966" spans="2:14" x14ac:dyDescent="0.25">
      <c r="B1966" s="95"/>
      <c r="C1966" s="95"/>
      <c r="D1966" s="95"/>
      <c r="E1966" s="95"/>
      <c r="F1966" s="506"/>
      <c r="G1966" s="101"/>
      <c r="H1966" s="101"/>
      <c r="I1966" s="101"/>
      <c r="J1966" s="101"/>
      <c r="K1966" s="101"/>
      <c r="L1966" s="101"/>
      <c r="M1966" s="101"/>
      <c r="N1966" s="101"/>
    </row>
    <row r="1967" spans="2:14" x14ac:dyDescent="0.25">
      <c r="B1967" s="95"/>
      <c r="C1967" s="95"/>
      <c r="D1967" s="95"/>
      <c r="E1967" s="95"/>
      <c r="F1967" s="506"/>
      <c r="G1967" s="101"/>
      <c r="H1967" s="101"/>
      <c r="I1967" s="101"/>
      <c r="J1967" s="101"/>
      <c r="K1967" s="101"/>
      <c r="L1967" s="101"/>
      <c r="M1967" s="101"/>
      <c r="N1967" s="101"/>
    </row>
    <row r="1968" spans="2:14" x14ac:dyDescent="0.25">
      <c r="B1968" s="95"/>
      <c r="C1968" s="95"/>
      <c r="D1968" s="95"/>
      <c r="E1968" s="95"/>
      <c r="F1968" s="506"/>
      <c r="G1968" s="101"/>
      <c r="H1968" s="101"/>
      <c r="I1968" s="101"/>
      <c r="J1968" s="101"/>
      <c r="K1968" s="101"/>
      <c r="L1968" s="101"/>
      <c r="M1968" s="101"/>
      <c r="N1968" s="101"/>
    </row>
    <row r="1969" spans="2:14" x14ac:dyDescent="0.25">
      <c r="B1969" s="95"/>
      <c r="C1969" s="95"/>
      <c r="D1969" s="95"/>
      <c r="E1969" s="95"/>
      <c r="F1969" s="506"/>
      <c r="G1969" s="101"/>
      <c r="H1969" s="101"/>
      <c r="I1969" s="101"/>
      <c r="J1969" s="101"/>
      <c r="K1969" s="101"/>
      <c r="L1969" s="101"/>
      <c r="M1969" s="101"/>
      <c r="N1969" s="101"/>
    </row>
    <row r="1970" spans="2:14" x14ac:dyDescent="0.25">
      <c r="B1970" s="95"/>
      <c r="C1970" s="95"/>
      <c r="D1970" s="95"/>
      <c r="E1970" s="95"/>
      <c r="F1970" s="506"/>
      <c r="G1970" s="101"/>
      <c r="H1970" s="101"/>
      <c r="I1970" s="101"/>
      <c r="J1970" s="101"/>
      <c r="K1970" s="101"/>
      <c r="L1970" s="101"/>
      <c r="M1970" s="101"/>
      <c r="N1970" s="101"/>
    </row>
    <row r="1971" spans="2:14" x14ac:dyDescent="0.25">
      <c r="B1971" s="95"/>
      <c r="C1971" s="95"/>
      <c r="D1971" s="95"/>
      <c r="E1971" s="95"/>
      <c r="F1971" s="506"/>
      <c r="G1971" s="101"/>
      <c r="H1971" s="101"/>
      <c r="I1971" s="101"/>
      <c r="J1971" s="101"/>
      <c r="K1971" s="101"/>
      <c r="L1971" s="101"/>
      <c r="M1971" s="101"/>
      <c r="N1971" s="101"/>
    </row>
    <row r="1972" spans="2:14" x14ac:dyDescent="0.25">
      <c r="B1972" s="95"/>
      <c r="C1972" s="95"/>
      <c r="D1972" s="95"/>
      <c r="E1972" s="95"/>
      <c r="F1972" s="506"/>
      <c r="G1972" s="101"/>
      <c r="H1972" s="101"/>
      <c r="I1972" s="101"/>
      <c r="J1972" s="101"/>
      <c r="K1972" s="101"/>
      <c r="L1972" s="101"/>
      <c r="M1972" s="101"/>
      <c r="N1972" s="101"/>
    </row>
    <row r="1973" spans="2:14" x14ac:dyDescent="0.25">
      <c r="B1973" s="95"/>
      <c r="C1973" s="95"/>
      <c r="D1973" s="95"/>
      <c r="E1973" s="95"/>
      <c r="F1973" s="506"/>
      <c r="G1973" s="101"/>
      <c r="H1973" s="101"/>
      <c r="I1973" s="101"/>
      <c r="J1973" s="101"/>
      <c r="K1973" s="101"/>
      <c r="L1973" s="101"/>
      <c r="M1973" s="101"/>
      <c r="N1973" s="101"/>
    </row>
    <row r="1974" spans="2:14" x14ac:dyDescent="0.25">
      <c r="B1974" s="95"/>
      <c r="C1974" s="95"/>
      <c r="D1974" s="95"/>
      <c r="E1974" s="95"/>
      <c r="F1974" s="506"/>
      <c r="G1974" s="101"/>
      <c r="H1974" s="101"/>
      <c r="I1974" s="101"/>
      <c r="J1974" s="101"/>
      <c r="K1974" s="101"/>
      <c r="L1974" s="101"/>
      <c r="M1974" s="101"/>
      <c r="N1974" s="101"/>
    </row>
    <row r="1975" spans="2:14" x14ac:dyDescent="0.25">
      <c r="B1975" s="95"/>
      <c r="C1975" s="95"/>
      <c r="D1975" s="95"/>
      <c r="E1975" s="95"/>
      <c r="F1975" s="506"/>
      <c r="G1975" s="101"/>
      <c r="H1975" s="101"/>
      <c r="I1975" s="101"/>
      <c r="J1975" s="101"/>
      <c r="K1975" s="101"/>
      <c r="L1975" s="101"/>
      <c r="M1975" s="101"/>
      <c r="N1975" s="101"/>
    </row>
    <row r="1976" spans="2:14" x14ac:dyDescent="0.25">
      <c r="B1976" s="95"/>
      <c r="C1976" s="95"/>
      <c r="D1976" s="95"/>
      <c r="E1976" s="95"/>
      <c r="F1976" s="506"/>
      <c r="G1976" s="101"/>
      <c r="H1976" s="101"/>
      <c r="I1976" s="101"/>
      <c r="J1976" s="101"/>
      <c r="K1976" s="101"/>
      <c r="L1976" s="101"/>
      <c r="M1976" s="101"/>
      <c r="N1976" s="101"/>
    </row>
    <row r="1977" spans="2:14" x14ac:dyDescent="0.25">
      <c r="B1977" s="95"/>
      <c r="C1977" s="95"/>
      <c r="D1977" s="95"/>
      <c r="E1977" s="95"/>
      <c r="F1977" s="506"/>
      <c r="G1977" s="101"/>
      <c r="H1977" s="101"/>
      <c r="I1977" s="101"/>
      <c r="J1977" s="101"/>
      <c r="K1977" s="101"/>
      <c r="L1977" s="101"/>
      <c r="M1977" s="101"/>
      <c r="N1977" s="101"/>
    </row>
    <row r="1978" spans="2:14" x14ac:dyDescent="0.25">
      <c r="B1978" s="95"/>
      <c r="C1978" s="95"/>
      <c r="D1978" s="95"/>
      <c r="E1978" s="95"/>
      <c r="F1978" s="506"/>
      <c r="G1978" s="101"/>
      <c r="H1978" s="101"/>
      <c r="I1978" s="101"/>
      <c r="J1978" s="101"/>
      <c r="K1978" s="101"/>
      <c r="L1978" s="101"/>
      <c r="M1978" s="101"/>
      <c r="N1978" s="101"/>
    </row>
    <row r="1979" spans="2:14" x14ac:dyDescent="0.25">
      <c r="B1979" s="95"/>
      <c r="C1979" s="95"/>
      <c r="D1979" s="95"/>
      <c r="E1979" s="95"/>
      <c r="F1979" s="506"/>
      <c r="G1979" s="101"/>
      <c r="H1979" s="101"/>
      <c r="I1979" s="101"/>
      <c r="J1979" s="101"/>
      <c r="K1979" s="101"/>
      <c r="L1979" s="101"/>
      <c r="M1979" s="101"/>
      <c r="N1979" s="101"/>
    </row>
    <row r="1980" spans="2:14" x14ac:dyDescent="0.25">
      <c r="B1980" s="95"/>
      <c r="C1980" s="95"/>
      <c r="D1980" s="95"/>
      <c r="E1980" s="95"/>
      <c r="F1980" s="506"/>
      <c r="G1980" s="101"/>
      <c r="H1980" s="101"/>
      <c r="I1980" s="101"/>
      <c r="J1980" s="101"/>
      <c r="K1980" s="101"/>
      <c r="L1980" s="101"/>
      <c r="M1980" s="101"/>
      <c r="N1980" s="101"/>
    </row>
    <row r="1981" spans="2:14" x14ac:dyDescent="0.25">
      <c r="B1981" s="95"/>
      <c r="C1981" s="95"/>
      <c r="D1981" s="95"/>
      <c r="E1981" s="95"/>
      <c r="F1981" s="506"/>
      <c r="G1981" s="101"/>
      <c r="H1981" s="101"/>
      <c r="I1981" s="101"/>
      <c r="J1981" s="101"/>
      <c r="K1981" s="101"/>
      <c r="L1981" s="101"/>
      <c r="M1981" s="101"/>
      <c r="N1981" s="101"/>
    </row>
    <row r="1982" spans="2:14" x14ac:dyDescent="0.25">
      <c r="B1982" s="95"/>
      <c r="C1982" s="95"/>
      <c r="D1982" s="95"/>
      <c r="E1982" s="95"/>
      <c r="F1982" s="506"/>
      <c r="G1982" s="101"/>
      <c r="H1982" s="101"/>
      <c r="I1982" s="101"/>
      <c r="J1982" s="101"/>
      <c r="K1982" s="101"/>
      <c r="L1982" s="101"/>
      <c r="M1982" s="101"/>
      <c r="N1982" s="101"/>
    </row>
    <row r="1983" spans="2:14" x14ac:dyDescent="0.25">
      <c r="B1983" s="95"/>
      <c r="C1983" s="95"/>
      <c r="D1983" s="95"/>
      <c r="E1983" s="95"/>
      <c r="F1983" s="506"/>
      <c r="G1983" s="101"/>
      <c r="H1983" s="101"/>
      <c r="I1983" s="101"/>
      <c r="J1983" s="101"/>
      <c r="K1983" s="101"/>
      <c r="L1983" s="101"/>
      <c r="M1983" s="101"/>
      <c r="N1983" s="101"/>
    </row>
    <row r="1984" spans="2:14" x14ac:dyDescent="0.25">
      <c r="B1984" s="95"/>
      <c r="C1984" s="95"/>
      <c r="D1984" s="95"/>
      <c r="E1984" s="95"/>
      <c r="F1984" s="506"/>
      <c r="G1984" s="101"/>
      <c r="H1984" s="101"/>
      <c r="I1984" s="101"/>
      <c r="J1984" s="101"/>
      <c r="K1984" s="101"/>
      <c r="L1984" s="101"/>
      <c r="M1984" s="101"/>
      <c r="N1984" s="101"/>
    </row>
    <row r="1985" spans="2:14" x14ac:dyDescent="0.25">
      <c r="B1985" s="95"/>
      <c r="C1985" s="95"/>
      <c r="D1985" s="95"/>
      <c r="E1985" s="95"/>
      <c r="F1985" s="506"/>
      <c r="G1985" s="101"/>
      <c r="H1985" s="101"/>
      <c r="I1985" s="101"/>
      <c r="J1985" s="101"/>
      <c r="K1985" s="101"/>
      <c r="L1985" s="101"/>
      <c r="M1985" s="101"/>
      <c r="N1985" s="101"/>
    </row>
    <row r="1986" spans="2:14" x14ac:dyDescent="0.25">
      <c r="B1986" s="95"/>
      <c r="C1986" s="95"/>
      <c r="D1986" s="95"/>
      <c r="E1986" s="95"/>
      <c r="F1986" s="506"/>
      <c r="G1986" s="101"/>
      <c r="H1986" s="101"/>
      <c r="I1986" s="101"/>
      <c r="J1986" s="101"/>
      <c r="K1986" s="101"/>
      <c r="L1986" s="101"/>
      <c r="M1986" s="101"/>
      <c r="N1986" s="101"/>
    </row>
    <row r="1987" spans="2:14" x14ac:dyDescent="0.25">
      <c r="B1987" s="95"/>
      <c r="C1987" s="95"/>
      <c r="D1987" s="95"/>
      <c r="E1987" s="95"/>
      <c r="F1987" s="506"/>
      <c r="G1987" s="101"/>
      <c r="H1987" s="101"/>
      <c r="I1987" s="101"/>
      <c r="J1987" s="101"/>
      <c r="K1987" s="101"/>
      <c r="L1987" s="101"/>
      <c r="M1987" s="101"/>
      <c r="N1987" s="101"/>
    </row>
    <row r="1988" spans="2:14" x14ac:dyDescent="0.25">
      <c r="B1988" s="95"/>
      <c r="C1988" s="95"/>
      <c r="D1988" s="95"/>
      <c r="E1988" s="95"/>
      <c r="F1988" s="506"/>
      <c r="G1988" s="101"/>
      <c r="H1988" s="101"/>
      <c r="I1988" s="101"/>
      <c r="J1988" s="101"/>
      <c r="K1988" s="101"/>
      <c r="L1988" s="101"/>
      <c r="M1988" s="101"/>
      <c r="N1988" s="101"/>
    </row>
    <row r="1989" spans="2:14" x14ac:dyDescent="0.25">
      <c r="B1989" s="95"/>
      <c r="C1989" s="95"/>
      <c r="D1989" s="95"/>
      <c r="E1989" s="95"/>
      <c r="F1989" s="506"/>
      <c r="G1989" s="101"/>
      <c r="H1989" s="101"/>
      <c r="I1989" s="101"/>
      <c r="J1989" s="101"/>
      <c r="K1989" s="101"/>
      <c r="L1989" s="101"/>
      <c r="M1989" s="101"/>
      <c r="N1989" s="101"/>
    </row>
    <row r="1990" spans="2:14" x14ac:dyDescent="0.25">
      <c r="B1990" s="95"/>
      <c r="C1990" s="95"/>
      <c r="D1990" s="95"/>
      <c r="E1990" s="95"/>
      <c r="F1990" s="506"/>
      <c r="G1990" s="101"/>
      <c r="H1990" s="101"/>
      <c r="I1990" s="101"/>
      <c r="J1990" s="101"/>
      <c r="K1990" s="101"/>
      <c r="L1990" s="101"/>
      <c r="M1990" s="101"/>
      <c r="N1990" s="101"/>
    </row>
    <row r="1991" spans="2:14" x14ac:dyDescent="0.25">
      <c r="B1991" s="95"/>
      <c r="C1991" s="95"/>
      <c r="D1991" s="95"/>
      <c r="E1991" s="95"/>
      <c r="F1991" s="506"/>
      <c r="G1991" s="101"/>
      <c r="H1991" s="101"/>
      <c r="I1991" s="101"/>
      <c r="J1991" s="101"/>
      <c r="K1991" s="101"/>
      <c r="L1991" s="101"/>
      <c r="M1991" s="101"/>
      <c r="N1991" s="101"/>
    </row>
    <row r="1992" spans="2:14" x14ac:dyDescent="0.25">
      <c r="B1992" s="95"/>
      <c r="C1992" s="95"/>
      <c r="D1992" s="95"/>
      <c r="E1992" s="95"/>
      <c r="F1992" s="506"/>
      <c r="G1992" s="101"/>
      <c r="H1992" s="101"/>
      <c r="I1992" s="101"/>
      <c r="J1992" s="101"/>
      <c r="K1992" s="101"/>
      <c r="L1992" s="101"/>
      <c r="M1992" s="101"/>
      <c r="N1992" s="101"/>
    </row>
    <row r="1993" spans="2:14" x14ac:dyDescent="0.25">
      <c r="B1993" s="95"/>
      <c r="C1993" s="95"/>
      <c r="D1993" s="95"/>
      <c r="E1993" s="95"/>
      <c r="F1993" s="506"/>
      <c r="G1993" s="101"/>
      <c r="H1993" s="101"/>
      <c r="I1993" s="101"/>
      <c r="J1993" s="101"/>
      <c r="K1993" s="101"/>
      <c r="L1993" s="101"/>
      <c r="M1993" s="101"/>
      <c r="N1993" s="101"/>
    </row>
    <row r="1994" spans="2:14" x14ac:dyDescent="0.25">
      <c r="B1994" s="95"/>
      <c r="C1994" s="95"/>
      <c r="D1994" s="95"/>
      <c r="E1994" s="95"/>
      <c r="F1994" s="506"/>
      <c r="G1994" s="101"/>
      <c r="H1994" s="101"/>
      <c r="I1994" s="101"/>
      <c r="J1994" s="101"/>
      <c r="K1994" s="101"/>
      <c r="L1994" s="101"/>
      <c r="M1994" s="101"/>
      <c r="N1994" s="101"/>
    </row>
    <row r="1995" spans="2:14" x14ac:dyDescent="0.25">
      <c r="B1995" s="95"/>
      <c r="C1995" s="95"/>
      <c r="D1995" s="95"/>
      <c r="E1995" s="95"/>
      <c r="F1995" s="506"/>
      <c r="G1995" s="101"/>
      <c r="H1995" s="101"/>
      <c r="I1995" s="101"/>
      <c r="J1995" s="101"/>
      <c r="K1995" s="101"/>
      <c r="L1995" s="101"/>
      <c r="M1995" s="101"/>
      <c r="N1995" s="101"/>
    </row>
    <row r="1996" spans="2:14" x14ac:dyDescent="0.25">
      <c r="B1996" s="95"/>
      <c r="C1996" s="95"/>
      <c r="D1996" s="95"/>
      <c r="E1996" s="95"/>
      <c r="F1996" s="506"/>
      <c r="G1996" s="101"/>
      <c r="H1996" s="101"/>
      <c r="I1996" s="101"/>
      <c r="J1996" s="101"/>
      <c r="K1996" s="101"/>
      <c r="L1996" s="101"/>
      <c r="M1996" s="101"/>
      <c r="N1996" s="101"/>
    </row>
    <row r="1997" spans="2:14" x14ac:dyDescent="0.25">
      <c r="B1997" s="95"/>
      <c r="C1997" s="95"/>
      <c r="D1997" s="95"/>
      <c r="E1997" s="95"/>
      <c r="F1997" s="506"/>
      <c r="G1997" s="101"/>
      <c r="H1997" s="101"/>
      <c r="I1997" s="101"/>
      <c r="J1997" s="101"/>
      <c r="K1997" s="101"/>
      <c r="L1997" s="101"/>
      <c r="M1997" s="101"/>
      <c r="N1997" s="101"/>
    </row>
    <row r="1998" spans="2:14" x14ac:dyDescent="0.25">
      <c r="B1998" s="95"/>
      <c r="C1998" s="95"/>
      <c r="D1998" s="95"/>
      <c r="E1998" s="95"/>
      <c r="F1998" s="506"/>
      <c r="G1998" s="101"/>
      <c r="H1998" s="101"/>
      <c r="I1998" s="101"/>
      <c r="J1998" s="101"/>
      <c r="K1998" s="101"/>
      <c r="L1998" s="101"/>
      <c r="M1998" s="101"/>
      <c r="N1998" s="101"/>
    </row>
    <row r="1999" spans="2:14" x14ac:dyDescent="0.25">
      <c r="B1999" s="95"/>
      <c r="C1999" s="95"/>
      <c r="D1999" s="95"/>
      <c r="E1999" s="95"/>
      <c r="F1999" s="506"/>
      <c r="G1999" s="101"/>
      <c r="H1999" s="101"/>
      <c r="I1999" s="101"/>
      <c r="J1999" s="101"/>
      <c r="K1999" s="101"/>
      <c r="L1999" s="101"/>
      <c r="M1999" s="101"/>
      <c r="N1999" s="101"/>
    </row>
    <row r="2000" spans="2:14" x14ac:dyDescent="0.25">
      <c r="B2000" s="95"/>
      <c r="C2000" s="95"/>
      <c r="D2000" s="95"/>
      <c r="E2000" s="95"/>
      <c r="F2000" s="506"/>
      <c r="G2000" s="101"/>
      <c r="H2000" s="101"/>
      <c r="I2000" s="101"/>
      <c r="J2000" s="101"/>
      <c r="K2000" s="101"/>
      <c r="L2000" s="101"/>
      <c r="M2000" s="101"/>
      <c r="N2000" s="101"/>
    </row>
    <row r="2001" spans="2:14" x14ac:dyDescent="0.25">
      <c r="B2001" s="95"/>
      <c r="C2001" s="95"/>
      <c r="D2001" s="95"/>
      <c r="E2001" s="95"/>
      <c r="F2001" s="506"/>
      <c r="G2001" s="101"/>
      <c r="H2001" s="101"/>
      <c r="I2001" s="101"/>
      <c r="J2001" s="101"/>
      <c r="K2001" s="101"/>
      <c r="L2001" s="101"/>
      <c r="M2001" s="101"/>
      <c r="N2001" s="101"/>
    </row>
    <row r="2002" spans="2:14" x14ac:dyDescent="0.25">
      <c r="B2002" s="95"/>
      <c r="C2002" s="95"/>
      <c r="D2002" s="95"/>
      <c r="E2002" s="95"/>
      <c r="F2002" s="506"/>
      <c r="G2002" s="101"/>
      <c r="H2002" s="101"/>
      <c r="I2002" s="101"/>
      <c r="J2002" s="101"/>
      <c r="K2002" s="101"/>
      <c r="L2002" s="101"/>
      <c r="M2002" s="101"/>
      <c r="N2002" s="101"/>
    </row>
    <row r="2003" spans="2:14" x14ac:dyDescent="0.25">
      <c r="B2003" s="95"/>
      <c r="C2003" s="95"/>
      <c r="D2003" s="95"/>
      <c r="E2003" s="95"/>
      <c r="F2003" s="506"/>
      <c r="G2003" s="101"/>
      <c r="H2003" s="101"/>
      <c r="I2003" s="101"/>
      <c r="J2003" s="101"/>
      <c r="K2003" s="101"/>
      <c r="L2003" s="101"/>
      <c r="M2003" s="101"/>
      <c r="N2003" s="101"/>
    </row>
    <row r="2004" spans="2:14" x14ac:dyDescent="0.25">
      <c r="B2004" s="95"/>
      <c r="C2004" s="95"/>
      <c r="D2004" s="95"/>
      <c r="E2004" s="95"/>
      <c r="F2004" s="506"/>
      <c r="G2004" s="101"/>
      <c r="H2004" s="101"/>
      <c r="I2004" s="101"/>
      <c r="J2004" s="101"/>
      <c r="K2004" s="101"/>
      <c r="L2004" s="101"/>
      <c r="M2004" s="101"/>
      <c r="N2004" s="101"/>
    </row>
    <row r="2005" spans="2:14" x14ac:dyDescent="0.25">
      <c r="B2005" s="95"/>
      <c r="C2005" s="95"/>
      <c r="D2005" s="95"/>
      <c r="E2005" s="95"/>
      <c r="F2005" s="506"/>
      <c r="G2005" s="101"/>
      <c r="H2005" s="101"/>
      <c r="I2005" s="101"/>
      <c r="J2005" s="101"/>
      <c r="K2005" s="101"/>
      <c r="L2005" s="101"/>
      <c r="M2005" s="101"/>
      <c r="N2005" s="101"/>
    </row>
    <row r="2006" spans="2:14" x14ac:dyDescent="0.25">
      <c r="B2006" s="95"/>
      <c r="C2006" s="95"/>
      <c r="D2006" s="95"/>
      <c r="E2006" s="95"/>
      <c r="F2006" s="506"/>
      <c r="G2006" s="101"/>
      <c r="H2006" s="101"/>
      <c r="I2006" s="101"/>
      <c r="J2006" s="101"/>
      <c r="K2006" s="101"/>
      <c r="L2006" s="101"/>
      <c r="M2006" s="101"/>
      <c r="N2006" s="101"/>
    </row>
    <row r="2007" spans="2:14" x14ac:dyDescent="0.25">
      <c r="B2007" s="95"/>
      <c r="C2007" s="95"/>
      <c r="D2007" s="95"/>
      <c r="E2007" s="95"/>
      <c r="F2007" s="506"/>
      <c r="G2007" s="101"/>
      <c r="H2007" s="101"/>
      <c r="I2007" s="101"/>
      <c r="J2007" s="101"/>
      <c r="K2007" s="101"/>
      <c r="L2007" s="101"/>
      <c r="M2007" s="101"/>
      <c r="N2007" s="101"/>
    </row>
    <row r="2008" spans="2:14" x14ac:dyDescent="0.25">
      <c r="B2008" s="95"/>
      <c r="C2008" s="95"/>
      <c r="D2008" s="95"/>
      <c r="E2008" s="95"/>
      <c r="F2008" s="506"/>
      <c r="G2008" s="101"/>
      <c r="H2008" s="101"/>
      <c r="I2008" s="101"/>
      <c r="J2008" s="101"/>
      <c r="K2008" s="101"/>
      <c r="L2008" s="101"/>
      <c r="M2008" s="101"/>
      <c r="N2008" s="101"/>
    </row>
    <row r="2009" spans="2:14" x14ac:dyDescent="0.25">
      <c r="B2009" s="95"/>
      <c r="C2009" s="95"/>
      <c r="D2009" s="95"/>
      <c r="E2009" s="95"/>
      <c r="F2009" s="506"/>
      <c r="G2009" s="101"/>
      <c r="H2009" s="101"/>
      <c r="I2009" s="101"/>
      <c r="J2009" s="101"/>
      <c r="K2009" s="101"/>
      <c r="L2009" s="101"/>
      <c r="M2009" s="101"/>
      <c r="N2009" s="101"/>
    </row>
    <row r="2010" spans="2:14" x14ac:dyDescent="0.25">
      <c r="B2010" s="95"/>
      <c r="C2010" s="95"/>
      <c r="D2010" s="95"/>
      <c r="E2010" s="95"/>
      <c r="F2010" s="506"/>
      <c r="G2010" s="101"/>
      <c r="H2010" s="101"/>
      <c r="I2010" s="101"/>
      <c r="J2010" s="101"/>
      <c r="K2010" s="101"/>
      <c r="L2010" s="101"/>
      <c r="M2010" s="101"/>
      <c r="N2010" s="101"/>
    </row>
    <row r="2011" spans="2:14" x14ac:dyDescent="0.25">
      <c r="B2011" s="95"/>
      <c r="C2011" s="95"/>
      <c r="D2011" s="95"/>
      <c r="E2011" s="95"/>
      <c r="F2011" s="506"/>
      <c r="G2011" s="101"/>
      <c r="H2011" s="101"/>
      <c r="I2011" s="101"/>
      <c r="J2011" s="101"/>
      <c r="K2011" s="101"/>
      <c r="L2011" s="101"/>
      <c r="M2011" s="101"/>
      <c r="N2011" s="101"/>
    </row>
    <row r="2012" spans="2:14" x14ac:dyDescent="0.25">
      <c r="B2012" s="95"/>
      <c r="C2012" s="95"/>
      <c r="D2012" s="95"/>
      <c r="E2012" s="95"/>
      <c r="F2012" s="506"/>
      <c r="G2012" s="101"/>
      <c r="H2012" s="101"/>
      <c r="I2012" s="101"/>
      <c r="J2012" s="101"/>
      <c r="K2012" s="101"/>
      <c r="L2012" s="101"/>
      <c r="M2012" s="101"/>
      <c r="N2012" s="101"/>
    </row>
    <row r="2013" spans="2:14" x14ac:dyDescent="0.25">
      <c r="B2013" s="95"/>
      <c r="C2013" s="95"/>
      <c r="D2013" s="95"/>
      <c r="E2013" s="95"/>
      <c r="F2013" s="506"/>
      <c r="G2013" s="101"/>
      <c r="H2013" s="101"/>
      <c r="I2013" s="101"/>
      <c r="J2013" s="101"/>
      <c r="K2013" s="101"/>
      <c r="L2013" s="101"/>
      <c r="M2013" s="101"/>
      <c r="N2013" s="101"/>
    </row>
    <row r="2014" spans="2:14" x14ac:dyDescent="0.25">
      <c r="B2014" s="95"/>
      <c r="C2014" s="95"/>
      <c r="D2014" s="95"/>
      <c r="E2014" s="95"/>
      <c r="F2014" s="506"/>
      <c r="G2014" s="101"/>
      <c r="H2014" s="101"/>
      <c r="I2014" s="101"/>
      <c r="J2014" s="101"/>
      <c r="K2014" s="101"/>
      <c r="L2014" s="101"/>
      <c r="M2014" s="101"/>
      <c r="N2014" s="101"/>
    </row>
    <row r="2015" spans="2:14" x14ac:dyDescent="0.25">
      <c r="B2015" s="95"/>
      <c r="C2015" s="95"/>
      <c r="D2015" s="95"/>
      <c r="E2015" s="95"/>
      <c r="F2015" s="506"/>
      <c r="G2015" s="101"/>
      <c r="H2015" s="101"/>
      <c r="I2015" s="101"/>
      <c r="J2015" s="101"/>
      <c r="K2015" s="101"/>
      <c r="L2015" s="101"/>
      <c r="M2015" s="101"/>
      <c r="N2015" s="101"/>
    </row>
    <row r="2016" spans="2:14" x14ac:dyDescent="0.25">
      <c r="B2016" s="95"/>
      <c r="C2016" s="95"/>
      <c r="D2016" s="95"/>
      <c r="E2016" s="95"/>
      <c r="F2016" s="506"/>
      <c r="G2016" s="101"/>
      <c r="H2016" s="101"/>
      <c r="I2016" s="101"/>
      <c r="J2016" s="101"/>
      <c r="K2016" s="101"/>
      <c r="L2016" s="101"/>
      <c r="M2016" s="101"/>
      <c r="N2016" s="101"/>
    </row>
    <row r="2017" spans="2:14" x14ac:dyDescent="0.25">
      <c r="B2017" s="95"/>
      <c r="C2017" s="95"/>
      <c r="D2017" s="95"/>
      <c r="E2017" s="95"/>
      <c r="F2017" s="506"/>
      <c r="G2017" s="101"/>
      <c r="H2017" s="101"/>
      <c r="I2017" s="101"/>
      <c r="J2017" s="101"/>
      <c r="K2017" s="101"/>
      <c r="L2017" s="101"/>
      <c r="M2017" s="101"/>
      <c r="N2017" s="101"/>
    </row>
    <row r="2018" spans="2:14" x14ac:dyDescent="0.25">
      <c r="B2018" s="95"/>
      <c r="C2018" s="95"/>
      <c r="D2018" s="95"/>
      <c r="E2018" s="95"/>
      <c r="F2018" s="506"/>
      <c r="G2018" s="101"/>
      <c r="H2018" s="101"/>
      <c r="I2018" s="101"/>
      <c r="J2018" s="101"/>
      <c r="K2018" s="101"/>
      <c r="L2018" s="101"/>
      <c r="M2018" s="101"/>
      <c r="N2018" s="101"/>
    </row>
    <row r="2019" spans="2:14" x14ac:dyDescent="0.25">
      <c r="B2019" s="95"/>
      <c r="C2019" s="95"/>
      <c r="D2019" s="95"/>
      <c r="E2019" s="95"/>
      <c r="F2019" s="506"/>
      <c r="G2019" s="101"/>
      <c r="H2019" s="101"/>
      <c r="I2019" s="101"/>
      <c r="J2019" s="101"/>
      <c r="K2019" s="101"/>
      <c r="L2019" s="101"/>
      <c r="M2019" s="101"/>
      <c r="N2019" s="101"/>
    </row>
    <row r="2020" spans="2:14" x14ac:dyDescent="0.25">
      <c r="B2020" s="95"/>
      <c r="C2020" s="95"/>
      <c r="D2020" s="95"/>
      <c r="E2020" s="95"/>
      <c r="F2020" s="506"/>
      <c r="G2020" s="101"/>
      <c r="H2020" s="101"/>
      <c r="I2020" s="101"/>
      <c r="J2020" s="101"/>
      <c r="K2020" s="101"/>
      <c r="L2020" s="101"/>
      <c r="M2020" s="101"/>
      <c r="N2020" s="101"/>
    </row>
    <row r="2021" spans="2:14" x14ac:dyDescent="0.25">
      <c r="B2021" s="95"/>
      <c r="C2021" s="95"/>
      <c r="D2021" s="95"/>
      <c r="E2021" s="95"/>
      <c r="F2021" s="506"/>
      <c r="G2021" s="101"/>
      <c r="H2021" s="101"/>
      <c r="I2021" s="101"/>
      <c r="J2021" s="101"/>
      <c r="K2021" s="101"/>
      <c r="L2021" s="101"/>
      <c r="M2021" s="101"/>
      <c r="N2021" s="101"/>
    </row>
    <row r="2022" spans="2:14" x14ac:dyDescent="0.25">
      <c r="B2022" s="95"/>
      <c r="C2022" s="95"/>
      <c r="D2022" s="95"/>
      <c r="E2022" s="95"/>
      <c r="F2022" s="506"/>
      <c r="G2022" s="101"/>
      <c r="H2022" s="101"/>
      <c r="I2022" s="101"/>
      <c r="J2022" s="101"/>
      <c r="K2022" s="101"/>
      <c r="L2022" s="101"/>
      <c r="M2022" s="101"/>
      <c r="N2022" s="101"/>
    </row>
    <row r="2023" spans="2:14" x14ac:dyDescent="0.25">
      <c r="B2023" s="95"/>
      <c r="C2023" s="95"/>
      <c r="D2023" s="95"/>
      <c r="E2023" s="95"/>
      <c r="F2023" s="506"/>
      <c r="G2023" s="101"/>
      <c r="H2023" s="101"/>
      <c r="I2023" s="101"/>
      <c r="J2023" s="101"/>
      <c r="K2023" s="101"/>
      <c r="L2023" s="101"/>
      <c r="M2023" s="101"/>
      <c r="N2023" s="101"/>
    </row>
    <row r="2024" spans="2:14" x14ac:dyDescent="0.25">
      <c r="B2024" s="95"/>
      <c r="C2024" s="95"/>
      <c r="D2024" s="95"/>
      <c r="E2024" s="95"/>
      <c r="F2024" s="506"/>
      <c r="G2024" s="101"/>
      <c r="H2024" s="101"/>
      <c r="I2024" s="101"/>
      <c r="J2024" s="101"/>
      <c r="K2024" s="101"/>
      <c r="L2024" s="101"/>
      <c r="M2024" s="101"/>
      <c r="N2024" s="101"/>
    </row>
    <row r="2025" spans="2:14" x14ac:dyDescent="0.25">
      <c r="B2025" s="95"/>
      <c r="C2025" s="95"/>
      <c r="D2025" s="95"/>
      <c r="E2025" s="95"/>
      <c r="F2025" s="506"/>
      <c r="G2025" s="101"/>
      <c r="H2025" s="101"/>
      <c r="I2025" s="101"/>
      <c r="J2025" s="101"/>
      <c r="K2025" s="101"/>
      <c r="L2025" s="101"/>
      <c r="M2025" s="101"/>
      <c r="N2025" s="101"/>
    </row>
    <row r="2026" spans="2:14" x14ac:dyDescent="0.25">
      <c r="B2026" s="95"/>
      <c r="C2026" s="95"/>
      <c r="D2026" s="95"/>
      <c r="E2026" s="95"/>
      <c r="F2026" s="506"/>
      <c r="G2026" s="101"/>
      <c r="H2026" s="101"/>
      <c r="I2026" s="101"/>
      <c r="J2026" s="101"/>
      <c r="K2026" s="101"/>
      <c r="L2026" s="101"/>
      <c r="M2026" s="101"/>
      <c r="N2026" s="101"/>
    </row>
    <row r="2027" spans="2:14" x14ac:dyDescent="0.25">
      <c r="B2027" s="95"/>
      <c r="C2027" s="95"/>
      <c r="D2027" s="95"/>
      <c r="E2027" s="95"/>
      <c r="F2027" s="506"/>
      <c r="G2027" s="101"/>
      <c r="H2027" s="101"/>
      <c r="I2027" s="101"/>
      <c r="J2027" s="101"/>
      <c r="K2027" s="101"/>
      <c r="L2027" s="101"/>
      <c r="M2027" s="101"/>
      <c r="N2027" s="101"/>
    </row>
    <row r="2028" spans="2:14" x14ac:dyDescent="0.25">
      <c r="B2028" s="95"/>
      <c r="C2028" s="95"/>
      <c r="D2028" s="95"/>
      <c r="E2028" s="95"/>
      <c r="F2028" s="506"/>
      <c r="G2028" s="101"/>
      <c r="H2028" s="101"/>
      <c r="I2028" s="101"/>
      <c r="J2028" s="101"/>
      <c r="K2028" s="101"/>
      <c r="L2028" s="101"/>
      <c r="M2028" s="101"/>
      <c r="N2028" s="101"/>
    </row>
    <row r="2029" spans="2:14" x14ac:dyDescent="0.25">
      <c r="B2029" s="95"/>
      <c r="C2029" s="95"/>
      <c r="D2029" s="95"/>
      <c r="E2029" s="95"/>
      <c r="F2029" s="506"/>
      <c r="G2029" s="101"/>
      <c r="H2029" s="101"/>
      <c r="I2029" s="101"/>
      <c r="J2029" s="101"/>
      <c r="K2029" s="101"/>
      <c r="L2029" s="101"/>
      <c r="M2029" s="101"/>
      <c r="N2029" s="101"/>
    </row>
    <row r="2030" spans="2:14" x14ac:dyDescent="0.25">
      <c r="B2030" s="95"/>
      <c r="C2030" s="95"/>
      <c r="D2030" s="95"/>
      <c r="E2030" s="95"/>
      <c r="F2030" s="506"/>
      <c r="G2030" s="101"/>
      <c r="H2030" s="101"/>
      <c r="I2030" s="101"/>
      <c r="J2030" s="101"/>
      <c r="K2030" s="101"/>
      <c r="L2030" s="101"/>
      <c r="M2030" s="101"/>
      <c r="N2030" s="101"/>
    </row>
    <row r="2031" spans="2:14" x14ac:dyDescent="0.25">
      <c r="B2031" s="95"/>
      <c r="C2031" s="95"/>
      <c r="D2031" s="95"/>
      <c r="E2031" s="95"/>
      <c r="F2031" s="506"/>
      <c r="G2031" s="101"/>
      <c r="H2031" s="101"/>
      <c r="I2031" s="101"/>
      <c r="J2031" s="101"/>
      <c r="K2031" s="101"/>
      <c r="L2031" s="101"/>
      <c r="M2031" s="101"/>
      <c r="N2031" s="101"/>
    </row>
    <row r="2032" spans="2:14" x14ac:dyDescent="0.25">
      <c r="B2032" s="95"/>
      <c r="C2032" s="95"/>
      <c r="D2032" s="95"/>
      <c r="E2032" s="95"/>
      <c r="F2032" s="506"/>
      <c r="G2032" s="101"/>
      <c r="H2032" s="101"/>
      <c r="I2032" s="101"/>
      <c r="J2032" s="101"/>
      <c r="K2032" s="101"/>
      <c r="L2032" s="101"/>
      <c r="M2032" s="101"/>
      <c r="N2032" s="101"/>
    </row>
    <row r="2033" spans="2:14" x14ac:dyDescent="0.25">
      <c r="B2033" s="95"/>
      <c r="C2033" s="95"/>
      <c r="D2033" s="95"/>
      <c r="E2033" s="95"/>
      <c r="F2033" s="506"/>
      <c r="G2033" s="101"/>
      <c r="H2033" s="101"/>
      <c r="I2033" s="101"/>
      <c r="J2033" s="101"/>
      <c r="K2033" s="101"/>
      <c r="L2033" s="101"/>
      <c r="M2033" s="101"/>
      <c r="N2033" s="101"/>
    </row>
    <row r="2034" spans="2:14" x14ac:dyDescent="0.25">
      <c r="B2034" s="95"/>
      <c r="C2034" s="95"/>
      <c r="D2034" s="95"/>
      <c r="E2034" s="95"/>
      <c r="F2034" s="506"/>
      <c r="G2034" s="101"/>
      <c r="H2034" s="101"/>
      <c r="I2034" s="101"/>
      <c r="J2034" s="101"/>
      <c r="K2034" s="101"/>
      <c r="L2034" s="101"/>
      <c r="M2034" s="101"/>
      <c r="N2034" s="101"/>
    </row>
    <row r="2035" spans="2:14" x14ac:dyDescent="0.25">
      <c r="B2035" s="95"/>
      <c r="C2035" s="95"/>
      <c r="D2035" s="95"/>
      <c r="E2035" s="95"/>
      <c r="F2035" s="506"/>
      <c r="G2035" s="101"/>
      <c r="H2035" s="101"/>
      <c r="I2035" s="101"/>
      <c r="J2035" s="101"/>
      <c r="K2035" s="101"/>
      <c r="L2035" s="101"/>
      <c r="M2035" s="101"/>
      <c r="N2035" s="101"/>
    </row>
    <row r="2036" spans="2:14" x14ac:dyDescent="0.25">
      <c r="B2036" s="95"/>
      <c r="C2036" s="95"/>
      <c r="D2036" s="95"/>
      <c r="E2036" s="95"/>
      <c r="F2036" s="506"/>
      <c r="G2036" s="101"/>
      <c r="H2036" s="101"/>
      <c r="I2036" s="101"/>
      <c r="J2036" s="101"/>
      <c r="K2036" s="101"/>
      <c r="L2036" s="101"/>
      <c r="M2036" s="101"/>
      <c r="N2036" s="101"/>
    </row>
    <row r="2037" spans="2:14" x14ac:dyDescent="0.25">
      <c r="B2037" s="95"/>
      <c r="C2037" s="95"/>
      <c r="D2037" s="95"/>
      <c r="E2037" s="95"/>
      <c r="F2037" s="506"/>
      <c r="G2037" s="101"/>
      <c r="H2037" s="101"/>
      <c r="I2037" s="101"/>
      <c r="J2037" s="101"/>
      <c r="K2037" s="101"/>
      <c r="L2037" s="101"/>
      <c r="M2037" s="101"/>
      <c r="N2037" s="101"/>
    </row>
    <row r="2038" spans="2:14" x14ac:dyDescent="0.25">
      <c r="B2038" s="95"/>
      <c r="C2038" s="95"/>
      <c r="D2038" s="95"/>
      <c r="E2038" s="95"/>
      <c r="F2038" s="506"/>
      <c r="G2038" s="101"/>
      <c r="H2038" s="101"/>
      <c r="I2038" s="101"/>
      <c r="J2038" s="101"/>
      <c r="K2038" s="101"/>
      <c r="L2038" s="101"/>
      <c r="M2038" s="101"/>
      <c r="N2038" s="101"/>
    </row>
    <row r="2039" spans="2:14" x14ac:dyDescent="0.25">
      <c r="B2039" s="95"/>
      <c r="C2039" s="95"/>
      <c r="D2039" s="95"/>
      <c r="E2039" s="95"/>
      <c r="F2039" s="506"/>
      <c r="G2039" s="101"/>
      <c r="H2039" s="101"/>
      <c r="I2039" s="101"/>
      <c r="J2039" s="101"/>
      <c r="K2039" s="101"/>
      <c r="L2039" s="101"/>
      <c r="M2039" s="101"/>
      <c r="N2039" s="101"/>
    </row>
    <row r="2040" spans="2:14" x14ac:dyDescent="0.25">
      <c r="B2040" s="95"/>
      <c r="C2040" s="95"/>
      <c r="D2040" s="95"/>
      <c r="E2040" s="95"/>
      <c r="F2040" s="506"/>
      <c r="G2040" s="101"/>
      <c r="H2040" s="101"/>
      <c r="I2040" s="101"/>
      <c r="J2040" s="101"/>
      <c r="K2040" s="101"/>
      <c r="L2040" s="101"/>
      <c r="M2040" s="101"/>
      <c r="N2040" s="101"/>
    </row>
    <row r="2041" spans="2:14" x14ac:dyDescent="0.25">
      <c r="B2041" s="95"/>
      <c r="C2041" s="95"/>
      <c r="D2041" s="95"/>
      <c r="E2041" s="95"/>
      <c r="F2041" s="506"/>
      <c r="G2041" s="101"/>
      <c r="H2041" s="101"/>
      <c r="I2041" s="101"/>
      <c r="J2041" s="101"/>
      <c r="K2041" s="101"/>
      <c r="L2041" s="101"/>
      <c r="M2041" s="101"/>
      <c r="N2041" s="101"/>
    </row>
    <row r="2042" spans="2:14" x14ac:dyDescent="0.25">
      <c r="B2042" s="95"/>
      <c r="C2042" s="95"/>
      <c r="D2042" s="95"/>
      <c r="E2042" s="95"/>
      <c r="F2042" s="506"/>
      <c r="G2042" s="101"/>
      <c r="H2042" s="101"/>
      <c r="I2042" s="101"/>
      <c r="J2042" s="101"/>
      <c r="K2042" s="101"/>
      <c r="L2042" s="101"/>
      <c r="M2042" s="101"/>
      <c r="N2042" s="101"/>
    </row>
    <row r="2043" spans="2:14" x14ac:dyDescent="0.25">
      <c r="B2043" s="95"/>
      <c r="C2043" s="95"/>
      <c r="D2043" s="95"/>
      <c r="E2043" s="95"/>
      <c r="F2043" s="506"/>
      <c r="G2043" s="101"/>
      <c r="H2043" s="101"/>
      <c r="I2043" s="101"/>
      <c r="J2043" s="101"/>
      <c r="K2043" s="101"/>
      <c r="L2043" s="101"/>
      <c r="M2043" s="101"/>
      <c r="N2043" s="101"/>
    </row>
    <row r="2044" spans="2:14" x14ac:dyDescent="0.25">
      <c r="B2044" s="95"/>
      <c r="C2044" s="95"/>
      <c r="D2044" s="95"/>
      <c r="E2044" s="95"/>
      <c r="F2044" s="506"/>
      <c r="G2044" s="101"/>
      <c r="H2044" s="101"/>
      <c r="I2044" s="101"/>
      <c r="J2044" s="101"/>
      <c r="K2044" s="101"/>
      <c r="L2044" s="101"/>
      <c r="M2044" s="101"/>
      <c r="N2044" s="101"/>
    </row>
    <row r="2045" spans="2:14" x14ac:dyDescent="0.25">
      <c r="B2045" s="95"/>
      <c r="C2045" s="95"/>
      <c r="D2045" s="95"/>
      <c r="E2045" s="95"/>
      <c r="F2045" s="506"/>
      <c r="G2045" s="101"/>
      <c r="H2045" s="101"/>
      <c r="I2045" s="101"/>
      <c r="J2045" s="101"/>
      <c r="K2045" s="101"/>
      <c r="L2045" s="101"/>
      <c r="M2045" s="101"/>
      <c r="N2045" s="101"/>
    </row>
    <row r="2046" spans="2:14" x14ac:dyDescent="0.25">
      <c r="B2046" s="95"/>
      <c r="C2046" s="95"/>
      <c r="D2046" s="95"/>
      <c r="E2046" s="95"/>
      <c r="F2046" s="506"/>
      <c r="G2046" s="101"/>
      <c r="H2046" s="101"/>
      <c r="I2046" s="101"/>
      <c r="J2046" s="101"/>
      <c r="K2046" s="101"/>
      <c r="L2046" s="101"/>
      <c r="M2046" s="101"/>
      <c r="N2046" s="101"/>
    </row>
    <row r="2047" spans="2:14" x14ac:dyDescent="0.25">
      <c r="B2047" s="95"/>
      <c r="C2047" s="95"/>
      <c r="D2047" s="95"/>
      <c r="E2047" s="95"/>
      <c r="F2047" s="506"/>
      <c r="G2047" s="101"/>
      <c r="H2047" s="101"/>
      <c r="I2047" s="101"/>
      <c r="J2047" s="101"/>
      <c r="K2047" s="101"/>
      <c r="L2047" s="101"/>
      <c r="M2047" s="101"/>
      <c r="N2047" s="101"/>
    </row>
    <row r="2048" spans="2:14" x14ac:dyDescent="0.25">
      <c r="B2048" s="95"/>
      <c r="C2048" s="95"/>
      <c r="D2048" s="95"/>
      <c r="E2048" s="95"/>
      <c r="F2048" s="506"/>
      <c r="G2048" s="101"/>
      <c r="H2048" s="101"/>
      <c r="I2048" s="101"/>
      <c r="J2048" s="101"/>
      <c r="K2048" s="101"/>
      <c r="L2048" s="101"/>
      <c r="M2048" s="101"/>
      <c r="N2048" s="101"/>
    </row>
    <row r="2049" spans="2:14" x14ac:dyDescent="0.25">
      <c r="B2049" s="95"/>
      <c r="C2049" s="95"/>
      <c r="D2049" s="95"/>
      <c r="E2049" s="95"/>
      <c r="F2049" s="506"/>
      <c r="G2049" s="101"/>
      <c r="H2049" s="101"/>
      <c r="I2049" s="101"/>
      <c r="J2049" s="101"/>
      <c r="K2049" s="101"/>
      <c r="L2049" s="101"/>
      <c r="M2049" s="101"/>
      <c r="N2049" s="101"/>
    </row>
    <row r="2050" spans="2:14" x14ac:dyDescent="0.25">
      <c r="B2050" s="95"/>
      <c r="C2050" s="95"/>
      <c r="D2050" s="95"/>
      <c r="E2050" s="95"/>
      <c r="F2050" s="506"/>
      <c r="G2050" s="101"/>
      <c r="H2050" s="101"/>
      <c r="I2050" s="101"/>
      <c r="J2050" s="101"/>
      <c r="K2050" s="101"/>
      <c r="L2050" s="101"/>
      <c r="M2050" s="101"/>
      <c r="N2050" s="101"/>
    </row>
    <row r="2051" spans="2:14" x14ac:dyDescent="0.25">
      <c r="B2051" s="95"/>
      <c r="C2051" s="95"/>
      <c r="D2051" s="95"/>
      <c r="E2051" s="95"/>
      <c r="F2051" s="506"/>
      <c r="G2051" s="101"/>
      <c r="H2051" s="101"/>
      <c r="I2051" s="101"/>
      <c r="J2051" s="101"/>
      <c r="K2051" s="101"/>
      <c r="L2051" s="101"/>
      <c r="M2051" s="101"/>
      <c r="N2051" s="101"/>
    </row>
    <row r="2052" spans="2:14" x14ac:dyDescent="0.25">
      <c r="B2052" s="95"/>
      <c r="C2052" s="95"/>
      <c r="D2052" s="95"/>
      <c r="E2052" s="95"/>
      <c r="F2052" s="506"/>
      <c r="G2052" s="101"/>
      <c r="H2052" s="101"/>
      <c r="I2052" s="101"/>
      <c r="J2052" s="101"/>
      <c r="K2052" s="101"/>
      <c r="L2052" s="101"/>
      <c r="M2052" s="101"/>
      <c r="N2052" s="101"/>
    </row>
    <row r="2053" spans="2:14" x14ac:dyDescent="0.25">
      <c r="B2053" s="95"/>
      <c r="C2053" s="95"/>
      <c r="D2053" s="95"/>
      <c r="E2053" s="95"/>
      <c r="F2053" s="506"/>
      <c r="G2053" s="101"/>
      <c r="H2053" s="101"/>
      <c r="I2053" s="101"/>
      <c r="J2053" s="101"/>
      <c r="K2053" s="101"/>
      <c r="L2053" s="101"/>
      <c r="M2053" s="101"/>
      <c r="N2053" s="101"/>
    </row>
    <row r="2054" spans="2:14" x14ac:dyDescent="0.25">
      <c r="B2054" s="95"/>
      <c r="C2054" s="95"/>
      <c r="D2054" s="95"/>
      <c r="E2054" s="95"/>
      <c r="F2054" s="506"/>
      <c r="G2054" s="101"/>
      <c r="H2054" s="101"/>
      <c r="I2054" s="101"/>
      <c r="J2054" s="101"/>
      <c r="K2054" s="101"/>
      <c r="L2054" s="101"/>
      <c r="M2054" s="101"/>
      <c r="N2054" s="101"/>
    </row>
    <row r="2055" spans="2:14" x14ac:dyDescent="0.25">
      <c r="B2055" s="95"/>
      <c r="C2055" s="95"/>
      <c r="D2055" s="95"/>
      <c r="E2055" s="95"/>
      <c r="F2055" s="506"/>
      <c r="G2055" s="101"/>
      <c r="H2055" s="101"/>
      <c r="I2055" s="101"/>
      <c r="J2055" s="101"/>
      <c r="K2055" s="101"/>
      <c r="L2055" s="101"/>
      <c r="M2055" s="101"/>
      <c r="N2055" s="101"/>
    </row>
    <row r="2056" spans="2:14" x14ac:dyDescent="0.25">
      <c r="B2056" s="95"/>
      <c r="C2056" s="95"/>
      <c r="D2056" s="95"/>
      <c r="E2056" s="95"/>
      <c r="F2056" s="506"/>
      <c r="G2056" s="101"/>
      <c r="H2056" s="101"/>
      <c r="I2056" s="101"/>
      <c r="J2056" s="101"/>
      <c r="K2056" s="101"/>
      <c r="L2056" s="101"/>
      <c r="M2056" s="101"/>
      <c r="N2056" s="101"/>
    </row>
    <row r="2057" spans="2:14" x14ac:dyDescent="0.25">
      <c r="B2057" s="95"/>
      <c r="C2057" s="95"/>
      <c r="D2057" s="95"/>
      <c r="E2057" s="95"/>
      <c r="F2057" s="506"/>
      <c r="G2057" s="101"/>
      <c r="H2057" s="101"/>
      <c r="I2057" s="101"/>
      <c r="J2057" s="101"/>
      <c r="K2057" s="101"/>
      <c r="L2057" s="101"/>
      <c r="M2057" s="101"/>
      <c r="N2057" s="101"/>
    </row>
    <row r="2058" spans="2:14" x14ac:dyDescent="0.25">
      <c r="B2058" s="95"/>
      <c r="C2058" s="95"/>
      <c r="D2058" s="95"/>
      <c r="E2058" s="95"/>
      <c r="F2058" s="506"/>
      <c r="G2058" s="101"/>
      <c r="H2058" s="101"/>
      <c r="I2058" s="101"/>
      <c r="J2058" s="101"/>
      <c r="K2058" s="101"/>
      <c r="L2058" s="101"/>
      <c r="M2058" s="101"/>
      <c r="N2058" s="101"/>
    </row>
    <row r="2059" spans="2:14" x14ac:dyDescent="0.25">
      <c r="B2059" s="95"/>
      <c r="C2059" s="95"/>
      <c r="D2059" s="95"/>
      <c r="E2059" s="95"/>
      <c r="F2059" s="506"/>
      <c r="G2059" s="101"/>
      <c r="H2059" s="101"/>
      <c r="I2059" s="101"/>
      <c r="J2059" s="101"/>
      <c r="K2059" s="101"/>
      <c r="L2059" s="101"/>
      <c r="M2059" s="101"/>
      <c r="N2059" s="101"/>
    </row>
    <row r="2060" spans="2:14" x14ac:dyDescent="0.25">
      <c r="B2060" s="95"/>
      <c r="C2060" s="95"/>
      <c r="D2060" s="95"/>
      <c r="E2060" s="95"/>
      <c r="F2060" s="506"/>
      <c r="G2060" s="101"/>
      <c r="H2060" s="101"/>
      <c r="I2060" s="101"/>
      <c r="J2060" s="101"/>
      <c r="K2060" s="101"/>
      <c r="L2060" s="101"/>
      <c r="M2060" s="101"/>
      <c r="N2060" s="101"/>
    </row>
    <row r="2061" spans="2:14" x14ac:dyDescent="0.25">
      <c r="B2061" s="95"/>
      <c r="C2061" s="95"/>
      <c r="D2061" s="95"/>
      <c r="E2061" s="95"/>
      <c r="F2061" s="506"/>
      <c r="G2061" s="101"/>
      <c r="H2061" s="101"/>
      <c r="I2061" s="101"/>
      <c r="J2061" s="101"/>
      <c r="K2061" s="101"/>
      <c r="L2061" s="101"/>
      <c r="M2061" s="101"/>
      <c r="N2061" s="101"/>
    </row>
    <row r="2062" spans="2:14" x14ac:dyDescent="0.25">
      <c r="B2062" s="95"/>
      <c r="C2062" s="95"/>
      <c r="D2062" s="95"/>
      <c r="E2062" s="95"/>
      <c r="F2062" s="506"/>
      <c r="G2062" s="101"/>
      <c r="H2062" s="101"/>
      <c r="I2062" s="101"/>
      <c r="J2062" s="101"/>
      <c r="K2062" s="101"/>
      <c r="L2062" s="101"/>
      <c r="M2062" s="101"/>
      <c r="N2062" s="101"/>
    </row>
    <row r="2063" spans="2:14" x14ac:dyDescent="0.25">
      <c r="B2063" s="95"/>
      <c r="C2063" s="95"/>
      <c r="D2063" s="95"/>
      <c r="E2063" s="95"/>
      <c r="F2063" s="506"/>
      <c r="G2063" s="101"/>
      <c r="H2063" s="101"/>
      <c r="I2063" s="101"/>
      <c r="J2063" s="101"/>
      <c r="K2063" s="101"/>
      <c r="L2063" s="101"/>
      <c r="M2063" s="101"/>
      <c r="N2063" s="101"/>
    </row>
    <row r="2064" spans="2:14" x14ac:dyDescent="0.25">
      <c r="B2064" s="95"/>
      <c r="C2064" s="95"/>
      <c r="D2064" s="95"/>
      <c r="E2064" s="95"/>
      <c r="F2064" s="506"/>
      <c r="G2064" s="101"/>
      <c r="H2064" s="101"/>
      <c r="I2064" s="101"/>
      <c r="J2064" s="101"/>
      <c r="K2064" s="101"/>
      <c r="L2064" s="101"/>
      <c r="M2064" s="101"/>
      <c r="N2064" s="101"/>
    </row>
    <row r="2065" spans="2:14" x14ac:dyDescent="0.25">
      <c r="B2065" s="95"/>
      <c r="C2065" s="95"/>
      <c r="D2065" s="95"/>
      <c r="E2065" s="95"/>
      <c r="F2065" s="506"/>
      <c r="G2065" s="101"/>
      <c r="H2065" s="101"/>
      <c r="I2065" s="101"/>
      <c r="J2065" s="101"/>
      <c r="K2065" s="101"/>
      <c r="L2065" s="101"/>
      <c r="M2065" s="101"/>
      <c r="N2065" s="101"/>
    </row>
    <row r="2066" spans="2:14" x14ac:dyDescent="0.25">
      <c r="B2066" s="95"/>
      <c r="C2066" s="95"/>
      <c r="D2066" s="95"/>
      <c r="E2066" s="95"/>
      <c r="F2066" s="506"/>
      <c r="G2066" s="101"/>
      <c r="H2066" s="101"/>
      <c r="I2066" s="101"/>
      <c r="J2066" s="101"/>
      <c r="K2066" s="101"/>
      <c r="L2066" s="101"/>
      <c r="M2066" s="101"/>
      <c r="N2066" s="101"/>
    </row>
    <row r="2067" spans="2:14" x14ac:dyDescent="0.25">
      <c r="B2067" s="95"/>
      <c r="C2067" s="95"/>
      <c r="D2067" s="95"/>
      <c r="E2067" s="95"/>
      <c r="F2067" s="506"/>
      <c r="G2067" s="101"/>
      <c r="H2067" s="101"/>
      <c r="I2067" s="101"/>
      <c r="J2067" s="101"/>
      <c r="K2067" s="101"/>
      <c r="L2067" s="101"/>
      <c r="M2067" s="101"/>
      <c r="N2067" s="101"/>
    </row>
    <row r="2068" spans="2:14" x14ac:dyDescent="0.25">
      <c r="B2068" s="95"/>
      <c r="C2068" s="95"/>
      <c r="D2068" s="95"/>
      <c r="E2068" s="95"/>
      <c r="F2068" s="506"/>
      <c r="G2068" s="101"/>
      <c r="H2068" s="101"/>
      <c r="I2068" s="101"/>
      <c r="J2068" s="101"/>
      <c r="K2068" s="101"/>
      <c r="L2068" s="101"/>
      <c r="M2068" s="101"/>
      <c r="N2068" s="101"/>
    </row>
    <row r="2069" spans="2:14" x14ac:dyDescent="0.25">
      <c r="B2069" s="95"/>
      <c r="C2069" s="95"/>
      <c r="D2069" s="95"/>
      <c r="E2069" s="95"/>
      <c r="F2069" s="506"/>
      <c r="G2069" s="101"/>
      <c r="H2069" s="101"/>
      <c r="I2069" s="101"/>
      <c r="J2069" s="101"/>
      <c r="K2069" s="101"/>
      <c r="L2069" s="101"/>
      <c r="M2069" s="101"/>
      <c r="N2069" s="101"/>
    </row>
    <row r="2070" spans="2:14" x14ac:dyDescent="0.25">
      <c r="B2070" s="95"/>
      <c r="C2070" s="95"/>
      <c r="D2070" s="95"/>
      <c r="E2070" s="95"/>
      <c r="F2070" s="506"/>
      <c r="G2070" s="101"/>
      <c r="H2070" s="101"/>
      <c r="I2070" s="101"/>
      <c r="J2070" s="101"/>
      <c r="K2070" s="101"/>
      <c r="L2070" s="101"/>
      <c r="M2070" s="101"/>
      <c r="N2070" s="101"/>
    </row>
    <row r="2071" spans="2:14" x14ac:dyDescent="0.25">
      <c r="B2071" s="95"/>
      <c r="C2071" s="95"/>
      <c r="D2071" s="95"/>
      <c r="E2071" s="95"/>
      <c r="F2071" s="506"/>
      <c r="G2071" s="101"/>
      <c r="H2071" s="101"/>
      <c r="I2071" s="101"/>
      <c r="J2071" s="101"/>
      <c r="K2071" s="101"/>
      <c r="L2071" s="101"/>
      <c r="M2071" s="101"/>
      <c r="N2071" s="101"/>
    </row>
    <row r="2072" spans="2:14" x14ac:dyDescent="0.25">
      <c r="B2072" s="95"/>
      <c r="C2072" s="95"/>
      <c r="D2072" s="95"/>
      <c r="E2072" s="95"/>
      <c r="F2072" s="506"/>
      <c r="G2072" s="101"/>
      <c r="H2072" s="101"/>
      <c r="I2072" s="101"/>
      <c r="J2072" s="101"/>
      <c r="K2072" s="101"/>
      <c r="L2072" s="101"/>
      <c r="M2072" s="101"/>
      <c r="N2072" s="101"/>
    </row>
    <row r="2073" spans="2:14" x14ac:dyDescent="0.25">
      <c r="B2073" s="95"/>
      <c r="C2073" s="95"/>
      <c r="D2073" s="95"/>
      <c r="E2073" s="95"/>
      <c r="F2073" s="506"/>
      <c r="G2073" s="101"/>
      <c r="H2073" s="101"/>
      <c r="I2073" s="101"/>
      <c r="J2073" s="101"/>
      <c r="K2073" s="101"/>
      <c r="L2073" s="101"/>
      <c r="M2073" s="101"/>
      <c r="N2073" s="101"/>
    </row>
    <row r="2074" spans="2:14" x14ac:dyDescent="0.25">
      <c r="B2074" s="95"/>
      <c r="C2074" s="95"/>
      <c r="D2074" s="95"/>
      <c r="E2074" s="95"/>
      <c r="F2074" s="506"/>
      <c r="G2074" s="101"/>
      <c r="H2074" s="101"/>
      <c r="I2074" s="101"/>
      <c r="J2074" s="101"/>
      <c r="K2074" s="101"/>
      <c r="L2074" s="101"/>
      <c r="M2074" s="101"/>
      <c r="N2074" s="101"/>
    </row>
    <row r="2075" spans="2:14" x14ac:dyDescent="0.25">
      <c r="B2075" s="95"/>
      <c r="C2075" s="95"/>
      <c r="D2075" s="95"/>
      <c r="E2075" s="95"/>
      <c r="F2075" s="506"/>
      <c r="G2075" s="101"/>
      <c r="H2075" s="101"/>
      <c r="I2075" s="101"/>
      <c r="J2075" s="101"/>
      <c r="K2075" s="101"/>
      <c r="L2075" s="101"/>
      <c r="M2075" s="101"/>
      <c r="N2075" s="101"/>
    </row>
    <row r="2076" spans="2:14" x14ac:dyDescent="0.25">
      <c r="B2076" s="95"/>
      <c r="C2076" s="95"/>
      <c r="D2076" s="95"/>
      <c r="E2076" s="95"/>
      <c r="F2076" s="506"/>
      <c r="G2076" s="101"/>
      <c r="H2076" s="101"/>
      <c r="I2076" s="101"/>
      <c r="J2076" s="101"/>
      <c r="K2076" s="101"/>
      <c r="L2076" s="101"/>
      <c r="M2076" s="101"/>
      <c r="N2076" s="101"/>
    </row>
    <row r="2077" spans="2:14" x14ac:dyDescent="0.25">
      <c r="B2077" s="95"/>
      <c r="C2077" s="95"/>
      <c r="D2077" s="95"/>
      <c r="E2077" s="95"/>
      <c r="F2077" s="506"/>
      <c r="G2077" s="101"/>
      <c r="H2077" s="101"/>
      <c r="I2077" s="101"/>
      <c r="J2077" s="101"/>
      <c r="K2077" s="101"/>
      <c r="L2077" s="101"/>
      <c r="M2077" s="101"/>
      <c r="N2077" s="101"/>
    </row>
    <row r="2078" spans="2:14" x14ac:dyDescent="0.25">
      <c r="B2078" s="95"/>
      <c r="C2078" s="95"/>
      <c r="D2078" s="95"/>
      <c r="E2078" s="95"/>
      <c r="F2078" s="506"/>
      <c r="G2078" s="101"/>
      <c r="H2078" s="101"/>
      <c r="I2078" s="101"/>
      <c r="J2078" s="101"/>
      <c r="K2078" s="101"/>
      <c r="L2078" s="101"/>
      <c r="M2078" s="101"/>
      <c r="N2078" s="101"/>
    </row>
    <row r="2079" spans="2:14" x14ac:dyDescent="0.25">
      <c r="B2079" s="95"/>
      <c r="C2079" s="95"/>
      <c r="D2079" s="95"/>
      <c r="E2079" s="95"/>
      <c r="F2079" s="506"/>
      <c r="G2079" s="101"/>
      <c r="H2079" s="101"/>
      <c r="I2079" s="101"/>
      <c r="J2079" s="101"/>
      <c r="K2079" s="101"/>
      <c r="L2079" s="101"/>
      <c r="M2079" s="101"/>
      <c r="N2079" s="101"/>
    </row>
    <row r="2080" spans="2:14" x14ac:dyDescent="0.25">
      <c r="B2080" s="95"/>
      <c r="C2080" s="95"/>
      <c r="D2080" s="95"/>
      <c r="E2080" s="95"/>
      <c r="F2080" s="506"/>
      <c r="G2080" s="101"/>
      <c r="H2080" s="101"/>
      <c r="I2080" s="101"/>
      <c r="J2080" s="101"/>
      <c r="K2080" s="101"/>
      <c r="L2080" s="101"/>
      <c r="M2080" s="101"/>
      <c r="N2080" s="101"/>
    </row>
    <row r="2081" spans="2:14" x14ac:dyDescent="0.25">
      <c r="B2081" s="95"/>
      <c r="C2081" s="95"/>
      <c r="D2081" s="95"/>
      <c r="E2081" s="95"/>
      <c r="F2081" s="506"/>
      <c r="G2081" s="101"/>
      <c r="H2081" s="101"/>
      <c r="I2081" s="101"/>
      <c r="J2081" s="101"/>
      <c r="K2081" s="101"/>
      <c r="L2081" s="101"/>
      <c r="M2081" s="101"/>
      <c r="N2081" s="101"/>
    </row>
    <row r="2082" spans="2:14" x14ac:dyDescent="0.25">
      <c r="B2082" s="95"/>
      <c r="C2082" s="95"/>
      <c r="D2082" s="95"/>
      <c r="E2082" s="95"/>
      <c r="F2082" s="506"/>
      <c r="G2082" s="101"/>
      <c r="H2082" s="101"/>
      <c r="I2082" s="101"/>
      <c r="J2082" s="101"/>
      <c r="K2082" s="101"/>
      <c r="L2082" s="101"/>
      <c r="M2082" s="101"/>
      <c r="N2082" s="101"/>
    </row>
    <row r="2083" spans="2:14" x14ac:dyDescent="0.25">
      <c r="B2083" s="95"/>
      <c r="C2083" s="95"/>
      <c r="D2083" s="95"/>
      <c r="E2083" s="95"/>
      <c r="F2083" s="506"/>
      <c r="G2083" s="101"/>
      <c r="H2083" s="101"/>
      <c r="I2083" s="101"/>
      <c r="J2083" s="101"/>
      <c r="K2083" s="101"/>
      <c r="L2083" s="101"/>
      <c r="M2083" s="101"/>
      <c r="N2083" s="101"/>
    </row>
    <row r="2084" spans="2:14" x14ac:dyDescent="0.25">
      <c r="B2084" s="95"/>
      <c r="C2084" s="95"/>
      <c r="D2084" s="95"/>
      <c r="E2084" s="95"/>
      <c r="F2084" s="506"/>
      <c r="G2084" s="101"/>
      <c r="H2084" s="101"/>
      <c r="I2084" s="101"/>
      <c r="J2084" s="101"/>
      <c r="K2084" s="101"/>
      <c r="L2084" s="101"/>
      <c r="M2084" s="101"/>
      <c r="N2084" s="101"/>
    </row>
    <row r="2085" spans="2:14" x14ac:dyDescent="0.25">
      <c r="B2085" s="95"/>
      <c r="C2085" s="95"/>
      <c r="D2085" s="95"/>
      <c r="E2085" s="95"/>
      <c r="F2085" s="506"/>
      <c r="G2085" s="101"/>
      <c r="H2085" s="101"/>
      <c r="I2085" s="101"/>
      <c r="J2085" s="101"/>
      <c r="K2085" s="101"/>
      <c r="L2085" s="101"/>
      <c r="M2085" s="101"/>
      <c r="N2085" s="101"/>
    </row>
    <row r="2086" spans="2:14" x14ac:dyDescent="0.25">
      <c r="B2086" s="95"/>
      <c r="C2086" s="95"/>
      <c r="D2086" s="95"/>
      <c r="E2086" s="95"/>
      <c r="F2086" s="506"/>
      <c r="G2086" s="101"/>
      <c r="H2086" s="101"/>
      <c r="I2086" s="101"/>
      <c r="J2086" s="101"/>
      <c r="K2086" s="101"/>
      <c r="L2086" s="101"/>
      <c r="M2086" s="101"/>
      <c r="N2086" s="101"/>
    </row>
    <row r="2087" spans="2:14" x14ac:dyDescent="0.25">
      <c r="B2087" s="95"/>
      <c r="C2087" s="95"/>
      <c r="D2087" s="95"/>
      <c r="E2087" s="95"/>
      <c r="F2087" s="506"/>
      <c r="G2087" s="101"/>
      <c r="H2087" s="101"/>
      <c r="I2087" s="101"/>
      <c r="J2087" s="101"/>
      <c r="K2087" s="101"/>
      <c r="L2087" s="101"/>
      <c r="M2087" s="101"/>
      <c r="N2087" s="101"/>
    </row>
    <row r="2088" spans="2:14" x14ac:dyDescent="0.25">
      <c r="B2088" s="95"/>
      <c r="C2088" s="95"/>
      <c r="D2088" s="95"/>
      <c r="E2088" s="95"/>
      <c r="F2088" s="506"/>
      <c r="G2088" s="101"/>
      <c r="H2088" s="101"/>
      <c r="I2088" s="101"/>
      <c r="J2088" s="101"/>
      <c r="K2088" s="101"/>
      <c r="L2088" s="101"/>
      <c r="M2088" s="101"/>
      <c r="N2088" s="101"/>
    </row>
    <row r="2089" spans="2:14" x14ac:dyDescent="0.25">
      <c r="B2089" s="95"/>
      <c r="C2089" s="95"/>
      <c r="D2089" s="95"/>
      <c r="E2089" s="95"/>
      <c r="F2089" s="506"/>
      <c r="G2089" s="101"/>
      <c r="H2089" s="101"/>
      <c r="I2089" s="101"/>
      <c r="J2089" s="101"/>
      <c r="K2089" s="101"/>
      <c r="L2089" s="101"/>
      <c r="M2089" s="101"/>
      <c r="N2089" s="101"/>
    </row>
    <row r="2090" spans="2:14" x14ac:dyDescent="0.25">
      <c r="B2090" s="95"/>
      <c r="C2090" s="95"/>
      <c r="D2090" s="95"/>
      <c r="E2090" s="95"/>
      <c r="F2090" s="506"/>
      <c r="G2090" s="101"/>
      <c r="H2090" s="101"/>
      <c r="I2090" s="101"/>
      <c r="J2090" s="101"/>
      <c r="K2090" s="101"/>
      <c r="L2090" s="101"/>
      <c r="M2090" s="101"/>
      <c r="N2090" s="101"/>
    </row>
    <row r="2091" spans="2:14" x14ac:dyDescent="0.25">
      <c r="B2091" s="95"/>
      <c r="C2091" s="95"/>
      <c r="D2091" s="95"/>
      <c r="E2091" s="95"/>
      <c r="F2091" s="506"/>
      <c r="G2091" s="101"/>
      <c r="H2091" s="101"/>
      <c r="I2091" s="101"/>
      <c r="J2091" s="101"/>
      <c r="K2091" s="101"/>
      <c r="L2091" s="101"/>
      <c r="M2091" s="101"/>
      <c r="N2091" s="101"/>
    </row>
    <row r="2092" spans="2:14" x14ac:dyDescent="0.25">
      <c r="B2092" s="95"/>
      <c r="C2092" s="95"/>
      <c r="D2092" s="95"/>
      <c r="E2092" s="95"/>
      <c r="F2092" s="506"/>
      <c r="G2092" s="101"/>
      <c r="H2092" s="101"/>
      <c r="I2092" s="101"/>
      <c r="J2092" s="101"/>
      <c r="K2092" s="101"/>
      <c r="L2092" s="101"/>
      <c r="M2092" s="101"/>
      <c r="N2092" s="101"/>
    </row>
    <row r="2093" spans="2:14" x14ac:dyDescent="0.25">
      <c r="B2093" s="95"/>
      <c r="C2093" s="95"/>
      <c r="D2093" s="95"/>
      <c r="E2093" s="95"/>
      <c r="F2093" s="506"/>
      <c r="G2093" s="101"/>
      <c r="H2093" s="101"/>
      <c r="I2093" s="101"/>
      <c r="J2093" s="101"/>
      <c r="K2093" s="101"/>
      <c r="L2093" s="101"/>
      <c r="M2093" s="101"/>
      <c r="N2093" s="101"/>
    </row>
    <row r="2094" spans="2:14" x14ac:dyDescent="0.25">
      <c r="B2094" s="95"/>
      <c r="C2094" s="95"/>
      <c r="D2094" s="95"/>
      <c r="E2094" s="95"/>
      <c r="F2094" s="506"/>
      <c r="G2094" s="101"/>
      <c r="H2094" s="101"/>
      <c r="I2094" s="101"/>
      <c r="J2094" s="101"/>
      <c r="K2094" s="101"/>
      <c r="L2094" s="101"/>
      <c r="M2094" s="101"/>
      <c r="N2094" s="101"/>
    </row>
    <row r="2095" spans="2:14" x14ac:dyDescent="0.25">
      <c r="B2095" s="95"/>
      <c r="C2095" s="95"/>
      <c r="D2095" s="95"/>
      <c r="E2095" s="95"/>
      <c r="F2095" s="506"/>
      <c r="G2095" s="101"/>
      <c r="H2095" s="101"/>
      <c r="I2095" s="101"/>
      <c r="J2095" s="101"/>
      <c r="K2095" s="101"/>
      <c r="L2095" s="101"/>
      <c r="M2095" s="101"/>
      <c r="N2095" s="101"/>
    </row>
    <row r="2096" spans="2:14" x14ac:dyDescent="0.25">
      <c r="B2096" s="95"/>
      <c r="C2096" s="95"/>
      <c r="D2096" s="95"/>
      <c r="E2096" s="95"/>
      <c r="F2096" s="506"/>
      <c r="G2096" s="101"/>
      <c r="H2096" s="101"/>
      <c r="I2096" s="101"/>
      <c r="J2096" s="101"/>
      <c r="K2096" s="101"/>
      <c r="L2096" s="101"/>
      <c r="M2096" s="101"/>
      <c r="N2096" s="101"/>
    </row>
    <row r="2097" spans="2:14" x14ac:dyDescent="0.25">
      <c r="B2097" s="95"/>
      <c r="C2097" s="95"/>
      <c r="D2097" s="95"/>
      <c r="E2097" s="95"/>
      <c r="F2097" s="506"/>
      <c r="G2097" s="101"/>
      <c r="H2097" s="101"/>
      <c r="I2097" s="101"/>
      <c r="J2097" s="101"/>
      <c r="K2097" s="101"/>
      <c r="L2097" s="101"/>
      <c r="M2097" s="101"/>
      <c r="N2097" s="101"/>
    </row>
    <row r="2098" spans="2:14" x14ac:dyDescent="0.25">
      <c r="B2098" s="95"/>
      <c r="C2098" s="95"/>
      <c r="D2098" s="95"/>
      <c r="E2098" s="95"/>
      <c r="F2098" s="506"/>
      <c r="G2098" s="101"/>
      <c r="H2098" s="101"/>
      <c r="I2098" s="101"/>
      <c r="J2098" s="101"/>
      <c r="K2098" s="101"/>
      <c r="L2098" s="101"/>
      <c r="M2098" s="101"/>
      <c r="N2098" s="101"/>
    </row>
    <row r="2099" spans="2:14" x14ac:dyDescent="0.25">
      <c r="B2099" s="95"/>
      <c r="C2099" s="95"/>
      <c r="D2099" s="95"/>
      <c r="E2099" s="95"/>
      <c r="F2099" s="506"/>
      <c r="G2099" s="101"/>
      <c r="H2099" s="101"/>
      <c r="I2099" s="101"/>
      <c r="J2099" s="101"/>
      <c r="K2099" s="101"/>
      <c r="L2099" s="101"/>
      <c r="M2099" s="101"/>
      <c r="N2099" s="101"/>
    </row>
    <row r="2100" spans="2:14" x14ac:dyDescent="0.25">
      <c r="B2100" s="95"/>
      <c r="C2100" s="95"/>
      <c r="D2100" s="95"/>
      <c r="E2100" s="95"/>
      <c r="F2100" s="506"/>
      <c r="G2100" s="101"/>
      <c r="H2100" s="101"/>
      <c r="I2100" s="101"/>
      <c r="J2100" s="101"/>
      <c r="K2100" s="101"/>
      <c r="L2100" s="101"/>
      <c r="M2100" s="101"/>
      <c r="N2100" s="101"/>
    </row>
    <row r="2101" spans="2:14" x14ac:dyDescent="0.25">
      <c r="B2101" s="95"/>
      <c r="C2101" s="95"/>
      <c r="D2101" s="95"/>
      <c r="E2101" s="95"/>
      <c r="F2101" s="506"/>
      <c r="G2101" s="101"/>
      <c r="H2101" s="101"/>
      <c r="I2101" s="101"/>
      <c r="J2101" s="101"/>
      <c r="K2101" s="101"/>
      <c r="L2101" s="101"/>
      <c r="M2101" s="101"/>
      <c r="N2101" s="101"/>
    </row>
    <row r="2102" spans="2:14" x14ac:dyDescent="0.25">
      <c r="B2102" s="95"/>
      <c r="C2102" s="95"/>
      <c r="D2102" s="95"/>
      <c r="E2102" s="95"/>
      <c r="F2102" s="506"/>
      <c r="G2102" s="101"/>
      <c r="H2102" s="101"/>
      <c r="I2102" s="101"/>
      <c r="J2102" s="101"/>
      <c r="K2102" s="101"/>
      <c r="L2102" s="101"/>
      <c r="M2102" s="101"/>
      <c r="N2102" s="101"/>
    </row>
    <row r="2103" spans="2:14" x14ac:dyDescent="0.25">
      <c r="B2103" s="95"/>
      <c r="C2103" s="95"/>
      <c r="D2103" s="95"/>
      <c r="E2103" s="95"/>
      <c r="F2103" s="506"/>
      <c r="G2103" s="101"/>
      <c r="H2103" s="101"/>
      <c r="I2103" s="101"/>
      <c r="J2103" s="101"/>
      <c r="K2103" s="101"/>
      <c r="L2103" s="101"/>
      <c r="M2103" s="101"/>
      <c r="N2103" s="101"/>
    </row>
    <row r="2104" spans="2:14" x14ac:dyDescent="0.25">
      <c r="B2104" s="95"/>
      <c r="C2104" s="95"/>
      <c r="D2104" s="95"/>
      <c r="E2104" s="95"/>
      <c r="F2104" s="506"/>
      <c r="G2104" s="101"/>
      <c r="H2104" s="101"/>
      <c r="I2104" s="101"/>
      <c r="J2104" s="101"/>
      <c r="K2104" s="101"/>
      <c r="L2104" s="101"/>
      <c r="M2104" s="101"/>
      <c r="N2104" s="101"/>
    </row>
    <row r="2105" spans="2:14" x14ac:dyDescent="0.25">
      <c r="B2105" s="95"/>
      <c r="C2105" s="95"/>
      <c r="D2105" s="95"/>
      <c r="E2105" s="95"/>
      <c r="F2105" s="506"/>
      <c r="G2105" s="101"/>
      <c r="H2105" s="101"/>
      <c r="I2105" s="101"/>
      <c r="J2105" s="101"/>
      <c r="K2105" s="101"/>
      <c r="L2105" s="101"/>
      <c r="M2105" s="101"/>
      <c r="N2105" s="101"/>
    </row>
    <row r="2106" spans="2:14" x14ac:dyDescent="0.25">
      <c r="B2106" s="95"/>
      <c r="C2106" s="95"/>
      <c r="D2106" s="95"/>
      <c r="E2106" s="95"/>
      <c r="F2106" s="506"/>
      <c r="G2106" s="101"/>
      <c r="H2106" s="101"/>
      <c r="I2106" s="101"/>
      <c r="J2106" s="101"/>
      <c r="K2106" s="101"/>
      <c r="L2106" s="101"/>
      <c r="M2106" s="101"/>
      <c r="N2106" s="101"/>
    </row>
    <row r="2107" spans="2:14" x14ac:dyDescent="0.25">
      <c r="B2107" s="95"/>
      <c r="C2107" s="95"/>
      <c r="D2107" s="95"/>
      <c r="E2107" s="95"/>
      <c r="F2107" s="506"/>
      <c r="G2107" s="101"/>
      <c r="H2107" s="101"/>
      <c r="I2107" s="101"/>
      <c r="J2107" s="101"/>
      <c r="K2107" s="101"/>
      <c r="L2107" s="101"/>
      <c r="M2107" s="101"/>
      <c r="N2107" s="101"/>
    </row>
    <row r="2108" spans="2:14" x14ac:dyDescent="0.25">
      <c r="B2108" s="95"/>
      <c r="C2108" s="95"/>
      <c r="D2108" s="95"/>
      <c r="E2108" s="95"/>
      <c r="F2108" s="506"/>
      <c r="G2108" s="101"/>
      <c r="H2108" s="101"/>
      <c r="I2108" s="101"/>
      <c r="J2108" s="101"/>
      <c r="K2108" s="101"/>
      <c r="L2108" s="101"/>
      <c r="M2108" s="101"/>
      <c r="N2108" s="101"/>
    </row>
    <row r="2109" spans="2:14" x14ac:dyDescent="0.25">
      <c r="B2109" s="95"/>
      <c r="C2109" s="95"/>
      <c r="D2109" s="95"/>
      <c r="E2109" s="95"/>
      <c r="F2109" s="506"/>
      <c r="G2109" s="101"/>
      <c r="H2109" s="101"/>
      <c r="I2109" s="101"/>
      <c r="J2109" s="101"/>
      <c r="K2109" s="101"/>
      <c r="L2109" s="101"/>
      <c r="M2109" s="101"/>
      <c r="N2109" s="101"/>
    </row>
    <row r="2110" spans="2:14" x14ac:dyDescent="0.25">
      <c r="B2110" s="95"/>
      <c r="C2110" s="95"/>
      <c r="D2110" s="95"/>
      <c r="E2110" s="95"/>
      <c r="F2110" s="506"/>
      <c r="G2110" s="101"/>
      <c r="H2110" s="101"/>
      <c r="I2110" s="101"/>
      <c r="J2110" s="101"/>
      <c r="K2110" s="101"/>
      <c r="L2110" s="101"/>
      <c r="M2110" s="101"/>
      <c r="N2110" s="101"/>
    </row>
    <row r="2111" spans="2:14" x14ac:dyDescent="0.25">
      <c r="B2111" s="95"/>
      <c r="C2111" s="95"/>
      <c r="D2111" s="95"/>
      <c r="E2111" s="95"/>
      <c r="F2111" s="506"/>
      <c r="G2111" s="101"/>
      <c r="H2111" s="101"/>
      <c r="I2111" s="101"/>
      <c r="J2111" s="101"/>
      <c r="K2111" s="101"/>
      <c r="L2111" s="101"/>
      <c r="M2111" s="101"/>
      <c r="N2111" s="101"/>
    </row>
    <row r="2112" spans="2:14" x14ac:dyDescent="0.25">
      <c r="B2112" s="95"/>
      <c r="C2112" s="95"/>
      <c r="D2112" s="95"/>
      <c r="E2112" s="95"/>
      <c r="F2112" s="506"/>
      <c r="G2112" s="101"/>
      <c r="H2112" s="101"/>
      <c r="I2112" s="101"/>
      <c r="J2112" s="101"/>
      <c r="K2112" s="101"/>
      <c r="L2112" s="101"/>
      <c r="M2112" s="101"/>
      <c r="N2112" s="101"/>
    </row>
    <row r="2113" spans="2:14" x14ac:dyDescent="0.25">
      <c r="B2113" s="95"/>
      <c r="C2113" s="95"/>
      <c r="D2113" s="95"/>
      <c r="E2113" s="95"/>
      <c r="F2113" s="506"/>
      <c r="G2113" s="101"/>
      <c r="H2113" s="101"/>
      <c r="I2113" s="101"/>
      <c r="J2113" s="101"/>
      <c r="K2113" s="101"/>
      <c r="L2113" s="101"/>
      <c r="M2113" s="101"/>
      <c r="N2113" s="101"/>
    </row>
    <row r="2114" spans="2:14" x14ac:dyDescent="0.25">
      <c r="B2114" s="95"/>
      <c r="C2114" s="95"/>
      <c r="D2114" s="95"/>
      <c r="E2114" s="95"/>
      <c r="F2114" s="506"/>
      <c r="G2114" s="101"/>
      <c r="H2114" s="101"/>
      <c r="I2114" s="101"/>
      <c r="J2114" s="101"/>
      <c r="K2114" s="101"/>
      <c r="L2114" s="101"/>
      <c r="M2114" s="101"/>
      <c r="N2114" s="101"/>
    </row>
    <row r="2115" spans="2:14" x14ac:dyDescent="0.25">
      <c r="B2115" s="95"/>
      <c r="C2115" s="95"/>
      <c r="D2115" s="95"/>
      <c r="E2115" s="95"/>
      <c r="F2115" s="506"/>
      <c r="G2115" s="101"/>
      <c r="H2115" s="101"/>
      <c r="I2115" s="101"/>
      <c r="J2115" s="101"/>
      <c r="K2115" s="101"/>
      <c r="L2115" s="101"/>
      <c r="M2115" s="101"/>
      <c r="N2115" s="101"/>
    </row>
    <row r="2116" spans="2:14" x14ac:dyDescent="0.25">
      <c r="B2116" s="95"/>
      <c r="C2116" s="95"/>
      <c r="D2116" s="95"/>
      <c r="E2116" s="95"/>
      <c r="F2116" s="506"/>
      <c r="G2116" s="101"/>
      <c r="H2116" s="101"/>
      <c r="I2116" s="101"/>
      <c r="J2116" s="101"/>
      <c r="K2116" s="101"/>
      <c r="L2116" s="101"/>
      <c r="M2116" s="101"/>
      <c r="N2116" s="101"/>
    </row>
    <row r="2117" spans="2:14" x14ac:dyDescent="0.25">
      <c r="B2117" s="95"/>
      <c r="C2117" s="95"/>
      <c r="D2117" s="95"/>
      <c r="E2117" s="95"/>
      <c r="F2117" s="506"/>
      <c r="G2117" s="101"/>
      <c r="H2117" s="101"/>
      <c r="I2117" s="101"/>
      <c r="J2117" s="101"/>
      <c r="K2117" s="101"/>
      <c r="L2117" s="101"/>
      <c r="M2117" s="101"/>
      <c r="N2117" s="101"/>
    </row>
    <row r="2118" spans="2:14" x14ac:dyDescent="0.25">
      <c r="B2118" s="95"/>
      <c r="C2118" s="95"/>
      <c r="D2118" s="95"/>
      <c r="E2118" s="95"/>
      <c r="F2118" s="506"/>
      <c r="G2118" s="101"/>
      <c r="H2118" s="101"/>
      <c r="I2118" s="101"/>
      <c r="J2118" s="101"/>
      <c r="K2118" s="101"/>
      <c r="L2118" s="101"/>
      <c r="M2118" s="101"/>
      <c r="N2118" s="101"/>
    </row>
    <row r="2119" spans="2:14" x14ac:dyDescent="0.25">
      <c r="B2119" s="95"/>
      <c r="C2119" s="95"/>
      <c r="D2119" s="95"/>
      <c r="E2119" s="95"/>
      <c r="F2119" s="506"/>
      <c r="G2119" s="101"/>
      <c r="H2119" s="101"/>
      <c r="I2119" s="101"/>
      <c r="J2119" s="101"/>
      <c r="K2119" s="101"/>
      <c r="L2119" s="101"/>
      <c r="M2119" s="101"/>
      <c r="N2119" s="101"/>
    </row>
    <row r="2120" spans="2:14" x14ac:dyDescent="0.25">
      <c r="B2120" s="95"/>
      <c r="C2120" s="95"/>
      <c r="D2120" s="95"/>
      <c r="E2120" s="95"/>
      <c r="F2120" s="506"/>
      <c r="G2120" s="101"/>
      <c r="H2120" s="101"/>
      <c r="I2120" s="101"/>
      <c r="J2120" s="101"/>
      <c r="K2120" s="101"/>
      <c r="L2120" s="101"/>
      <c r="M2120" s="101"/>
      <c r="N2120" s="101"/>
    </row>
    <row r="2121" spans="2:14" x14ac:dyDescent="0.25">
      <c r="B2121" s="95"/>
      <c r="C2121" s="95"/>
      <c r="D2121" s="95"/>
      <c r="E2121" s="95"/>
      <c r="F2121" s="506"/>
      <c r="G2121" s="101"/>
      <c r="H2121" s="101"/>
      <c r="I2121" s="101"/>
      <c r="J2121" s="101"/>
      <c r="K2121" s="101"/>
      <c r="L2121" s="101"/>
      <c r="M2121" s="101"/>
      <c r="N2121" s="101"/>
    </row>
    <row r="2122" spans="2:14" x14ac:dyDescent="0.25">
      <c r="B2122" s="95"/>
      <c r="C2122" s="95"/>
      <c r="D2122" s="95"/>
      <c r="E2122" s="95"/>
      <c r="F2122" s="506"/>
      <c r="G2122" s="101"/>
      <c r="H2122" s="101"/>
      <c r="I2122" s="101"/>
      <c r="J2122" s="101"/>
      <c r="K2122" s="101"/>
      <c r="L2122" s="101"/>
      <c r="M2122" s="101"/>
      <c r="N2122" s="101"/>
    </row>
    <row r="2123" spans="2:14" x14ac:dyDescent="0.25">
      <c r="B2123" s="95"/>
      <c r="C2123" s="95"/>
      <c r="D2123" s="95"/>
      <c r="E2123" s="95"/>
      <c r="F2123" s="506"/>
      <c r="G2123" s="101"/>
      <c r="H2123" s="101"/>
      <c r="I2123" s="101"/>
      <c r="J2123" s="101"/>
      <c r="K2123" s="101"/>
      <c r="L2123" s="101"/>
      <c r="M2123" s="101"/>
      <c r="N2123" s="101"/>
    </row>
    <row r="2124" spans="2:14" x14ac:dyDescent="0.25">
      <c r="B2124" s="95"/>
      <c r="C2124" s="95"/>
      <c r="D2124" s="95"/>
      <c r="E2124" s="95"/>
      <c r="F2124" s="506"/>
      <c r="G2124" s="101"/>
      <c r="H2124" s="101"/>
      <c r="I2124" s="101"/>
      <c r="J2124" s="101"/>
      <c r="K2124" s="101"/>
      <c r="L2124" s="101"/>
      <c r="M2124" s="101"/>
      <c r="N2124" s="101"/>
    </row>
    <row r="2125" spans="2:14" x14ac:dyDescent="0.25">
      <c r="B2125" s="95"/>
      <c r="C2125" s="95"/>
      <c r="D2125" s="95"/>
      <c r="E2125" s="95"/>
      <c r="F2125" s="506"/>
      <c r="G2125" s="101"/>
      <c r="H2125" s="101"/>
      <c r="I2125" s="101"/>
      <c r="J2125" s="101"/>
      <c r="K2125" s="101"/>
      <c r="L2125" s="101"/>
      <c r="M2125" s="101"/>
      <c r="N2125" s="101"/>
    </row>
    <row r="2126" spans="2:14" x14ac:dyDescent="0.25">
      <c r="B2126" s="95"/>
      <c r="C2126" s="95"/>
      <c r="D2126" s="95"/>
      <c r="E2126" s="95"/>
      <c r="F2126" s="506"/>
      <c r="G2126" s="101"/>
      <c r="H2126" s="101"/>
      <c r="I2126" s="101"/>
      <c r="J2126" s="101"/>
      <c r="K2126" s="101"/>
      <c r="L2126" s="101"/>
      <c r="M2126" s="101"/>
      <c r="N2126" s="101"/>
    </row>
    <row r="2127" spans="2:14" x14ac:dyDescent="0.25">
      <c r="B2127" s="95"/>
      <c r="C2127" s="95"/>
      <c r="D2127" s="95"/>
      <c r="E2127" s="95"/>
      <c r="F2127" s="506"/>
      <c r="G2127" s="101"/>
      <c r="H2127" s="101"/>
      <c r="I2127" s="101"/>
      <c r="J2127" s="101"/>
      <c r="K2127" s="101"/>
      <c r="L2127" s="101"/>
      <c r="M2127" s="101"/>
      <c r="N2127" s="101"/>
    </row>
    <row r="2128" spans="2:14" x14ac:dyDescent="0.25">
      <c r="B2128" s="95"/>
      <c r="C2128" s="95"/>
      <c r="D2128" s="95"/>
      <c r="E2128" s="95"/>
      <c r="F2128" s="506"/>
      <c r="G2128" s="101"/>
      <c r="H2128" s="101"/>
      <c r="I2128" s="101"/>
      <c r="J2128" s="101"/>
      <c r="K2128" s="101"/>
      <c r="L2128" s="101"/>
      <c r="M2128" s="101"/>
      <c r="N2128" s="101"/>
    </row>
    <row r="2129" spans="2:14" x14ac:dyDescent="0.25">
      <c r="B2129" s="95"/>
      <c r="C2129" s="95"/>
      <c r="D2129" s="95"/>
      <c r="E2129" s="95"/>
      <c r="F2129" s="506"/>
      <c r="G2129" s="101"/>
      <c r="H2129" s="101"/>
      <c r="I2129" s="101"/>
      <c r="J2129" s="101"/>
      <c r="K2129" s="101"/>
      <c r="L2129" s="101"/>
      <c r="M2129" s="101"/>
      <c r="N2129" s="101"/>
    </row>
    <row r="2130" spans="2:14" x14ac:dyDescent="0.25">
      <c r="B2130" s="95"/>
      <c r="C2130" s="95"/>
      <c r="D2130" s="95"/>
      <c r="E2130" s="95"/>
      <c r="F2130" s="506"/>
      <c r="G2130" s="101"/>
      <c r="H2130" s="101"/>
      <c r="I2130" s="101"/>
      <c r="J2130" s="101"/>
      <c r="K2130" s="101"/>
      <c r="L2130" s="101"/>
      <c r="M2130" s="101"/>
      <c r="N2130" s="101"/>
    </row>
    <row r="2131" spans="2:14" x14ac:dyDescent="0.25">
      <c r="B2131" s="95"/>
      <c r="C2131" s="95"/>
      <c r="D2131" s="95"/>
      <c r="E2131" s="95"/>
      <c r="F2131" s="506"/>
      <c r="G2131" s="101"/>
      <c r="H2131" s="101"/>
      <c r="I2131" s="101"/>
      <c r="J2131" s="101"/>
      <c r="K2131" s="101"/>
      <c r="L2131" s="101"/>
      <c r="M2131" s="101"/>
      <c r="N2131" s="101"/>
    </row>
    <row r="2132" spans="2:14" x14ac:dyDescent="0.25">
      <c r="B2132" s="95"/>
      <c r="C2132" s="95"/>
      <c r="D2132" s="95"/>
      <c r="E2132" s="95"/>
      <c r="F2132" s="506"/>
      <c r="G2132" s="101"/>
      <c r="H2132" s="101"/>
      <c r="I2132" s="101"/>
      <c r="J2132" s="101"/>
      <c r="K2132" s="101"/>
      <c r="L2132" s="101"/>
      <c r="M2132" s="101"/>
      <c r="N2132" s="101"/>
    </row>
    <row r="2133" spans="2:14" x14ac:dyDescent="0.25">
      <c r="B2133" s="95"/>
      <c r="C2133" s="95"/>
      <c r="D2133" s="95"/>
      <c r="E2133" s="95"/>
      <c r="F2133" s="506"/>
      <c r="G2133" s="101"/>
      <c r="H2133" s="101"/>
      <c r="I2133" s="101"/>
      <c r="J2133" s="101"/>
      <c r="K2133" s="101"/>
      <c r="L2133" s="101"/>
      <c r="M2133" s="101"/>
      <c r="N2133" s="101"/>
    </row>
    <row r="2134" spans="2:14" x14ac:dyDescent="0.25">
      <c r="B2134" s="95"/>
      <c r="C2134" s="95"/>
      <c r="D2134" s="95"/>
      <c r="E2134" s="95"/>
      <c r="F2134" s="506"/>
      <c r="G2134" s="101"/>
      <c r="H2134" s="101"/>
      <c r="I2134" s="101"/>
      <c r="J2134" s="101"/>
      <c r="K2134" s="101"/>
      <c r="L2134" s="101"/>
      <c r="M2134" s="101"/>
      <c r="N2134" s="101"/>
    </row>
    <row r="2135" spans="2:14" x14ac:dyDescent="0.25">
      <c r="B2135" s="95"/>
      <c r="C2135" s="95"/>
      <c r="D2135" s="95"/>
      <c r="E2135" s="95"/>
      <c r="F2135" s="506"/>
      <c r="G2135" s="101"/>
      <c r="H2135" s="101"/>
      <c r="I2135" s="101"/>
      <c r="J2135" s="101"/>
      <c r="K2135" s="101"/>
      <c r="L2135" s="101"/>
      <c r="M2135" s="101"/>
      <c r="N2135" s="101"/>
    </row>
    <row r="2136" spans="2:14" x14ac:dyDescent="0.25">
      <c r="B2136" s="95"/>
      <c r="C2136" s="95"/>
      <c r="D2136" s="95"/>
      <c r="E2136" s="95"/>
      <c r="F2136" s="506"/>
      <c r="G2136" s="101"/>
      <c r="H2136" s="101"/>
      <c r="I2136" s="101"/>
      <c r="J2136" s="101"/>
      <c r="K2136" s="101"/>
      <c r="L2136" s="101"/>
      <c r="M2136" s="101"/>
      <c r="N2136" s="101"/>
    </row>
    <row r="2137" spans="2:14" x14ac:dyDescent="0.25">
      <c r="B2137" s="95"/>
      <c r="C2137" s="95"/>
      <c r="D2137" s="95"/>
      <c r="E2137" s="95"/>
      <c r="F2137" s="506"/>
      <c r="G2137" s="101"/>
      <c r="H2137" s="101"/>
      <c r="I2137" s="101"/>
      <c r="J2137" s="101"/>
      <c r="K2137" s="101"/>
      <c r="L2137" s="101"/>
      <c r="M2137" s="101"/>
      <c r="N2137" s="101"/>
    </row>
    <row r="2138" spans="2:14" x14ac:dyDescent="0.25">
      <c r="B2138" s="95"/>
      <c r="C2138" s="95"/>
      <c r="D2138" s="95"/>
      <c r="E2138" s="95"/>
      <c r="F2138" s="506"/>
      <c r="G2138" s="101"/>
      <c r="H2138" s="101"/>
      <c r="I2138" s="101"/>
      <c r="J2138" s="101"/>
      <c r="K2138" s="101"/>
      <c r="L2138" s="101"/>
      <c r="M2138" s="101"/>
      <c r="N2138" s="101"/>
    </row>
    <row r="2139" spans="2:14" x14ac:dyDescent="0.25">
      <c r="B2139" s="95"/>
      <c r="C2139" s="95"/>
      <c r="D2139" s="95"/>
      <c r="E2139" s="95"/>
      <c r="F2139" s="506"/>
      <c r="G2139" s="101"/>
      <c r="H2139" s="101"/>
      <c r="I2139" s="101"/>
      <c r="J2139" s="101"/>
      <c r="K2139" s="101"/>
      <c r="L2139" s="101"/>
      <c r="M2139" s="101"/>
      <c r="N2139" s="101"/>
    </row>
    <row r="2140" spans="2:14" x14ac:dyDescent="0.25">
      <c r="B2140" s="95"/>
      <c r="C2140" s="95"/>
      <c r="D2140" s="95"/>
      <c r="E2140" s="95"/>
      <c r="F2140" s="506"/>
      <c r="G2140" s="101"/>
      <c r="H2140" s="101"/>
      <c r="I2140" s="101"/>
      <c r="J2140" s="101"/>
      <c r="K2140" s="101"/>
      <c r="L2140" s="101"/>
      <c r="M2140" s="101"/>
      <c r="N2140" s="101"/>
    </row>
    <row r="2141" spans="2:14" x14ac:dyDescent="0.25">
      <c r="B2141" s="95"/>
      <c r="C2141" s="95"/>
      <c r="D2141" s="95"/>
      <c r="E2141" s="95"/>
      <c r="F2141" s="506"/>
      <c r="G2141" s="101"/>
      <c r="H2141" s="101"/>
      <c r="I2141" s="101"/>
      <c r="J2141" s="101"/>
      <c r="K2141" s="101"/>
      <c r="L2141" s="101"/>
      <c r="M2141" s="101"/>
      <c r="N2141" s="101"/>
    </row>
    <row r="2142" spans="2:14" x14ac:dyDescent="0.25">
      <c r="B2142" s="95"/>
      <c r="C2142" s="95"/>
      <c r="D2142" s="95"/>
      <c r="E2142" s="95"/>
      <c r="F2142" s="506"/>
      <c r="G2142" s="101"/>
      <c r="H2142" s="101"/>
      <c r="I2142" s="101"/>
      <c r="J2142" s="101"/>
      <c r="K2142" s="101"/>
      <c r="L2142" s="101"/>
      <c r="M2142" s="101"/>
      <c r="N2142" s="101"/>
    </row>
    <row r="2143" spans="2:14" x14ac:dyDescent="0.25">
      <c r="B2143" s="95"/>
      <c r="C2143" s="95"/>
      <c r="D2143" s="95"/>
      <c r="E2143" s="95"/>
      <c r="F2143" s="506"/>
      <c r="G2143" s="101"/>
      <c r="H2143" s="101"/>
      <c r="I2143" s="101"/>
      <c r="J2143" s="101"/>
      <c r="K2143" s="101"/>
      <c r="L2143" s="101"/>
      <c r="M2143" s="101"/>
      <c r="N2143" s="101"/>
    </row>
    <row r="2144" spans="2:14" x14ac:dyDescent="0.25">
      <c r="B2144" s="95"/>
      <c r="C2144" s="95"/>
      <c r="D2144" s="95"/>
      <c r="E2144" s="95"/>
      <c r="F2144" s="506"/>
      <c r="G2144" s="101"/>
      <c r="H2144" s="101"/>
      <c r="I2144" s="101"/>
      <c r="J2144" s="101"/>
      <c r="K2144" s="101"/>
      <c r="L2144" s="101"/>
      <c r="M2144" s="101"/>
      <c r="N2144" s="101"/>
    </row>
    <row r="2145" spans="2:14" x14ac:dyDescent="0.25">
      <c r="B2145" s="95"/>
      <c r="C2145" s="95"/>
      <c r="D2145" s="95"/>
      <c r="E2145" s="95"/>
      <c r="F2145" s="506"/>
      <c r="G2145" s="101"/>
      <c r="H2145" s="101"/>
      <c r="I2145" s="101"/>
      <c r="J2145" s="101"/>
      <c r="K2145" s="101"/>
      <c r="L2145" s="101"/>
      <c r="M2145" s="101"/>
      <c r="N2145" s="101"/>
    </row>
    <row r="2146" spans="2:14" x14ac:dyDescent="0.25">
      <c r="B2146" s="95"/>
      <c r="C2146" s="95"/>
      <c r="D2146" s="95"/>
      <c r="E2146" s="95"/>
      <c r="F2146" s="506"/>
      <c r="G2146" s="101"/>
      <c r="H2146" s="101"/>
      <c r="I2146" s="101"/>
      <c r="J2146" s="101"/>
      <c r="K2146" s="101"/>
      <c r="L2146" s="101"/>
      <c r="M2146" s="101"/>
      <c r="N2146" s="101"/>
    </row>
    <row r="2147" spans="2:14" x14ac:dyDescent="0.25">
      <c r="B2147" s="95"/>
      <c r="C2147" s="95"/>
      <c r="D2147" s="95"/>
      <c r="E2147" s="95"/>
      <c r="F2147" s="506"/>
      <c r="G2147" s="101"/>
      <c r="H2147" s="101"/>
      <c r="I2147" s="101"/>
      <c r="J2147" s="101"/>
      <c r="K2147" s="101"/>
      <c r="L2147" s="101"/>
      <c r="M2147" s="101"/>
      <c r="N2147" s="101"/>
    </row>
    <row r="2148" spans="2:14" x14ac:dyDescent="0.25">
      <c r="B2148" s="95"/>
      <c r="C2148" s="95"/>
      <c r="D2148" s="95"/>
      <c r="E2148" s="95"/>
      <c r="F2148" s="506"/>
      <c r="G2148" s="101"/>
      <c r="H2148" s="101"/>
      <c r="I2148" s="101"/>
      <c r="J2148" s="101"/>
      <c r="K2148" s="101"/>
      <c r="L2148" s="101"/>
      <c r="M2148" s="101"/>
      <c r="N2148" s="101"/>
    </row>
    <row r="2149" spans="2:14" x14ac:dyDescent="0.25">
      <c r="B2149" s="95"/>
      <c r="C2149" s="95"/>
      <c r="D2149" s="95"/>
      <c r="E2149" s="95"/>
      <c r="F2149" s="506"/>
      <c r="G2149" s="101"/>
      <c r="H2149" s="101"/>
      <c r="I2149" s="101"/>
      <c r="J2149" s="101"/>
      <c r="K2149" s="101"/>
      <c r="L2149" s="101"/>
      <c r="M2149" s="101"/>
      <c r="N2149" s="101"/>
    </row>
    <row r="2150" spans="2:14" x14ac:dyDescent="0.25">
      <c r="B2150" s="95"/>
      <c r="C2150" s="95"/>
      <c r="D2150" s="95"/>
      <c r="E2150" s="95"/>
      <c r="F2150" s="506"/>
      <c r="G2150" s="101"/>
      <c r="H2150" s="101"/>
      <c r="I2150" s="101"/>
      <c r="J2150" s="101"/>
      <c r="K2150" s="101"/>
      <c r="L2150" s="101"/>
      <c r="M2150" s="101"/>
      <c r="N2150" s="101"/>
    </row>
    <row r="2151" spans="2:14" x14ac:dyDescent="0.25">
      <c r="B2151" s="95"/>
      <c r="C2151" s="95"/>
      <c r="D2151" s="95"/>
      <c r="E2151" s="95"/>
      <c r="F2151" s="506"/>
      <c r="G2151" s="101"/>
      <c r="H2151" s="101"/>
      <c r="I2151" s="101"/>
      <c r="J2151" s="101"/>
      <c r="K2151" s="101"/>
      <c r="L2151" s="101"/>
      <c r="M2151" s="101"/>
      <c r="N2151" s="101"/>
    </row>
    <row r="2152" spans="2:14" x14ac:dyDescent="0.25">
      <c r="B2152" s="95"/>
      <c r="C2152" s="95"/>
      <c r="D2152" s="95"/>
      <c r="E2152" s="95"/>
      <c r="F2152" s="506"/>
      <c r="G2152" s="101"/>
      <c r="H2152" s="101"/>
      <c r="I2152" s="101"/>
      <c r="J2152" s="101"/>
      <c r="K2152" s="101"/>
      <c r="L2152" s="101"/>
      <c r="M2152" s="101"/>
      <c r="N2152" s="101"/>
    </row>
    <row r="2153" spans="2:14" x14ac:dyDescent="0.25">
      <c r="B2153" s="95"/>
      <c r="C2153" s="95"/>
      <c r="D2153" s="95"/>
      <c r="E2153" s="95"/>
      <c r="F2153" s="506"/>
      <c r="G2153" s="101"/>
      <c r="H2153" s="101"/>
      <c r="I2153" s="101"/>
      <c r="J2153" s="101"/>
      <c r="K2153" s="101"/>
      <c r="L2153" s="101"/>
      <c r="M2153" s="101"/>
      <c r="N2153" s="101"/>
    </row>
    <row r="2154" spans="2:14" x14ac:dyDescent="0.25">
      <c r="B2154" s="95"/>
      <c r="C2154" s="95"/>
      <c r="D2154" s="95"/>
      <c r="E2154" s="95"/>
      <c r="F2154" s="506"/>
      <c r="G2154" s="101"/>
      <c r="H2154" s="101"/>
      <c r="I2154" s="101"/>
      <c r="J2154" s="101"/>
      <c r="K2154" s="101"/>
      <c r="L2154" s="101"/>
      <c r="M2154" s="101"/>
      <c r="N2154" s="101"/>
    </row>
    <row r="2155" spans="2:14" x14ac:dyDescent="0.25">
      <c r="B2155" s="95"/>
      <c r="C2155" s="95"/>
      <c r="D2155" s="95"/>
      <c r="E2155" s="95"/>
      <c r="F2155" s="506"/>
      <c r="G2155" s="101"/>
      <c r="H2155" s="101"/>
      <c r="I2155" s="101"/>
      <c r="J2155" s="101"/>
      <c r="K2155" s="101"/>
      <c r="L2155" s="101"/>
      <c r="M2155" s="101"/>
      <c r="N2155" s="101"/>
    </row>
    <row r="2156" spans="2:14" x14ac:dyDescent="0.25">
      <c r="B2156" s="95"/>
      <c r="C2156" s="95"/>
      <c r="D2156" s="95"/>
      <c r="E2156" s="95"/>
      <c r="F2156" s="506"/>
      <c r="G2156" s="101"/>
      <c r="H2156" s="101"/>
      <c r="I2156" s="101"/>
      <c r="J2156" s="101"/>
      <c r="K2156" s="101"/>
      <c r="L2156" s="101"/>
      <c r="M2156" s="101"/>
      <c r="N2156" s="101"/>
    </row>
    <row r="2157" spans="2:14" x14ac:dyDescent="0.25">
      <c r="B2157" s="95"/>
      <c r="C2157" s="95"/>
      <c r="D2157" s="95"/>
      <c r="E2157" s="95"/>
      <c r="F2157" s="506"/>
      <c r="G2157" s="101"/>
      <c r="H2157" s="101"/>
      <c r="I2157" s="101"/>
      <c r="J2157" s="101"/>
      <c r="K2157" s="101"/>
      <c r="L2157" s="101"/>
      <c r="M2157" s="101"/>
      <c r="N2157" s="101"/>
    </row>
    <row r="2158" spans="2:14" x14ac:dyDescent="0.25">
      <c r="B2158" s="95"/>
      <c r="C2158" s="95"/>
      <c r="D2158" s="95"/>
      <c r="E2158" s="95"/>
      <c r="F2158" s="506"/>
      <c r="G2158" s="101"/>
      <c r="H2158" s="101"/>
      <c r="I2158" s="101"/>
      <c r="J2158" s="101"/>
      <c r="K2158" s="101"/>
      <c r="L2158" s="101"/>
      <c r="M2158" s="101"/>
      <c r="N2158" s="101"/>
    </row>
    <row r="2159" spans="2:14" x14ac:dyDescent="0.25">
      <c r="B2159" s="95"/>
      <c r="C2159" s="95"/>
      <c r="D2159" s="95"/>
      <c r="E2159" s="95"/>
      <c r="F2159" s="506"/>
      <c r="G2159" s="101"/>
      <c r="H2159" s="101"/>
      <c r="I2159" s="101"/>
      <c r="J2159" s="101"/>
      <c r="K2159" s="101"/>
      <c r="L2159" s="101"/>
      <c r="M2159" s="101"/>
      <c r="N2159" s="101"/>
    </row>
    <row r="2160" spans="2:14" x14ac:dyDescent="0.25">
      <c r="B2160" s="95"/>
      <c r="C2160" s="95"/>
      <c r="D2160" s="95"/>
      <c r="E2160" s="95"/>
      <c r="F2160" s="506"/>
      <c r="G2160" s="101"/>
      <c r="H2160" s="101"/>
      <c r="I2160" s="101"/>
      <c r="J2160" s="101"/>
      <c r="K2160" s="101"/>
      <c r="L2160" s="101"/>
      <c r="M2160" s="101"/>
      <c r="N2160" s="101"/>
    </row>
    <row r="2161" spans="2:14" x14ac:dyDescent="0.25">
      <c r="B2161" s="95"/>
      <c r="C2161" s="95"/>
      <c r="D2161" s="95"/>
      <c r="E2161" s="95"/>
      <c r="F2161" s="506"/>
      <c r="G2161" s="101"/>
      <c r="H2161" s="101"/>
      <c r="I2161" s="101"/>
      <c r="J2161" s="101"/>
      <c r="K2161" s="101"/>
      <c r="L2161" s="101"/>
      <c r="M2161" s="101"/>
      <c r="N2161" s="101"/>
    </row>
    <row r="2162" spans="2:14" x14ac:dyDescent="0.25">
      <c r="B2162" s="95"/>
      <c r="C2162" s="95"/>
      <c r="D2162" s="95"/>
      <c r="E2162" s="95"/>
      <c r="F2162" s="506"/>
      <c r="G2162" s="101"/>
      <c r="H2162" s="101"/>
      <c r="I2162" s="101"/>
      <c r="J2162" s="101"/>
      <c r="K2162" s="101"/>
      <c r="L2162" s="101"/>
      <c r="M2162" s="101"/>
      <c r="N2162" s="101"/>
    </row>
    <row r="2163" spans="2:14" x14ac:dyDescent="0.25">
      <c r="B2163" s="95"/>
      <c r="C2163" s="95"/>
      <c r="D2163" s="95"/>
      <c r="E2163" s="95"/>
      <c r="F2163" s="506"/>
      <c r="G2163" s="101"/>
      <c r="H2163" s="101"/>
      <c r="I2163" s="101"/>
      <c r="J2163" s="101"/>
      <c r="K2163" s="101"/>
      <c r="L2163" s="101"/>
      <c r="M2163" s="101"/>
      <c r="N2163" s="101"/>
    </row>
    <row r="2164" spans="2:14" x14ac:dyDescent="0.25">
      <c r="B2164" s="95"/>
      <c r="C2164" s="95"/>
      <c r="D2164" s="95"/>
      <c r="E2164" s="95"/>
      <c r="F2164" s="506"/>
      <c r="G2164" s="101"/>
      <c r="H2164" s="101"/>
      <c r="I2164" s="101"/>
      <c r="J2164" s="101"/>
      <c r="K2164" s="101"/>
      <c r="L2164" s="101"/>
      <c r="M2164" s="101"/>
      <c r="N2164" s="101"/>
    </row>
    <row r="2165" spans="2:14" x14ac:dyDescent="0.25">
      <c r="B2165" s="95"/>
      <c r="C2165" s="95"/>
      <c r="D2165" s="95"/>
      <c r="E2165" s="95"/>
      <c r="F2165" s="506"/>
      <c r="G2165" s="101"/>
      <c r="H2165" s="101"/>
      <c r="I2165" s="101"/>
      <c r="J2165" s="101"/>
      <c r="K2165" s="101"/>
      <c r="L2165" s="101"/>
      <c r="M2165" s="101"/>
      <c r="N2165" s="101"/>
    </row>
    <row r="2166" spans="2:14" x14ac:dyDescent="0.25">
      <c r="B2166" s="95"/>
      <c r="C2166" s="95"/>
      <c r="D2166" s="95"/>
      <c r="E2166" s="95"/>
      <c r="F2166" s="506"/>
      <c r="G2166" s="101"/>
      <c r="H2166" s="101"/>
      <c r="I2166" s="101"/>
      <c r="J2166" s="101"/>
      <c r="K2166" s="101"/>
      <c r="L2166" s="101"/>
      <c r="M2166" s="101"/>
      <c r="N2166" s="101"/>
    </row>
    <row r="2167" spans="2:14" x14ac:dyDescent="0.25">
      <c r="B2167" s="95"/>
      <c r="C2167" s="95"/>
      <c r="D2167" s="95"/>
      <c r="E2167" s="95"/>
      <c r="F2167" s="506"/>
      <c r="G2167" s="101"/>
      <c r="H2167" s="101"/>
      <c r="I2167" s="101"/>
      <c r="J2167" s="101"/>
      <c r="K2167" s="101"/>
      <c r="L2167" s="101"/>
      <c r="M2167" s="101"/>
      <c r="N2167" s="101"/>
    </row>
    <row r="2168" spans="2:14" x14ac:dyDescent="0.25">
      <c r="B2168" s="95"/>
      <c r="C2168" s="95"/>
      <c r="D2168" s="95"/>
      <c r="E2168" s="95"/>
      <c r="F2168" s="506"/>
      <c r="G2168" s="101"/>
      <c r="H2168" s="101"/>
      <c r="I2168" s="101"/>
      <c r="J2168" s="101"/>
      <c r="K2168" s="101"/>
      <c r="L2168" s="101"/>
      <c r="M2168" s="101"/>
      <c r="N2168" s="101"/>
    </row>
    <row r="2169" spans="2:14" x14ac:dyDescent="0.25">
      <c r="B2169" s="95"/>
      <c r="C2169" s="95"/>
      <c r="D2169" s="95"/>
      <c r="E2169" s="95"/>
      <c r="F2169" s="506"/>
      <c r="G2169" s="101"/>
      <c r="H2169" s="101"/>
      <c r="I2169" s="101"/>
      <c r="J2169" s="101"/>
      <c r="K2169" s="101"/>
      <c r="L2169" s="101"/>
      <c r="M2169" s="101"/>
      <c r="N2169" s="101"/>
    </row>
    <row r="2170" spans="2:14" x14ac:dyDescent="0.25">
      <c r="B2170" s="95"/>
      <c r="C2170" s="95"/>
      <c r="D2170" s="95"/>
      <c r="E2170" s="95"/>
      <c r="F2170" s="506"/>
      <c r="G2170" s="101"/>
      <c r="H2170" s="101"/>
      <c r="I2170" s="101"/>
      <c r="J2170" s="101"/>
      <c r="K2170" s="101"/>
      <c r="L2170" s="101"/>
      <c r="M2170" s="101"/>
      <c r="N2170" s="101"/>
    </row>
    <row r="2171" spans="2:14" x14ac:dyDescent="0.25">
      <c r="B2171" s="95"/>
      <c r="C2171" s="95"/>
      <c r="D2171" s="95"/>
      <c r="E2171" s="95"/>
      <c r="F2171" s="506"/>
      <c r="G2171" s="101"/>
      <c r="H2171" s="101"/>
      <c r="I2171" s="101"/>
      <c r="J2171" s="101"/>
      <c r="K2171" s="101"/>
      <c r="L2171" s="101"/>
      <c r="M2171" s="101"/>
      <c r="N2171" s="101"/>
    </row>
    <row r="2172" spans="2:14" x14ac:dyDescent="0.25">
      <c r="B2172" s="95"/>
      <c r="C2172" s="95"/>
      <c r="D2172" s="95"/>
      <c r="E2172" s="95"/>
      <c r="F2172" s="506"/>
      <c r="G2172" s="101"/>
      <c r="H2172" s="101"/>
      <c r="I2172" s="101"/>
      <c r="J2172" s="101"/>
      <c r="K2172" s="101"/>
      <c r="L2172" s="101"/>
      <c r="M2172" s="101"/>
      <c r="N2172" s="101"/>
    </row>
    <row r="2173" spans="2:14" x14ac:dyDescent="0.25">
      <c r="B2173" s="95"/>
      <c r="C2173" s="95"/>
      <c r="D2173" s="95"/>
      <c r="E2173" s="95"/>
      <c r="F2173" s="506"/>
      <c r="G2173" s="101"/>
      <c r="H2173" s="101"/>
      <c r="I2173" s="101"/>
      <c r="J2173" s="101"/>
      <c r="K2173" s="101"/>
      <c r="L2173" s="101"/>
      <c r="M2173" s="101"/>
      <c r="N2173" s="101"/>
    </row>
    <row r="2174" spans="2:14" x14ac:dyDescent="0.25">
      <c r="B2174" s="95"/>
      <c r="C2174" s="95"/>
      <c r="D2174" s="95"/>
      <c r="E2174" s="95"/>
      <c r="F2174" s="506"/>
      <c r="G2174" s="101"/>
      <c r="H2174" s="101"/>
      <c r="I2174" s="101"/>
      <c r="J2174" s="101"/>
      <c r="K2174" s="101"/>
      <c r="L2174" s="101"/>
      <c r="M2174" s="101"/>
      <c r="N2174" s="101"/>
    </row>
    <row r="2175" spans="2:14" x14ac:dyDescent="0.25">
      <c r="B2175" s="95"/>
      <c r="C2175" s="95"/>
      <c r="D2175" s="95"/>
      <c r="E2175" s="95"/>
      <c r="F2175" s="506"/>
      <c r="G2175" s="101"/>
      <c r="H2175" s="101"/>
      <c r="I2175" s="101"/>
      <c r="J2175" s="101"/>
      <c r="K2175" s="101"/>
      <c r="L2175" s="101"/>
      <c r="M2175" s="101"/>
      <c r="N2175" s="101"/>
    </row>
    <row r="2176" spans="2:14" x14ac:dyDescent="0.25">
      <c r="B2176" s="95"/>
      <c r="C2176" s="95"/>
      <c r="D2176" s="95"/>
      <c r="E2176" s="95"/>
      <c r="F2176" s="506"/>
      <c r="G2176" s="101"/>
      <c r="H2176" s="101"/>
      <c r="I2176" s="101"/>
      <c r="J2176" s="101"/>
      <c r="K2176" s="101"/>
      <c r="L2176" s="101"/>
      <c r="M2176" s="101"/>
      <c r="N2176" s="101"/>
    </row>
    <row r="2177" spans="2:14" x14ac:dyDescent="0.25">
      <c r="B2177" s="95"/>
      <c r="C2177" s="95"/>
      <c r="D2177" s="95"/>
      <c r="E2177" s="95"/>
      <c r="F2177" s="506"/>
      <c r="G2177" s="101"/>
      <c r="H2177" s="101"/>
      <c r="I2177" s="101"/>
      <c r="J2177" s="101"/>
      <c r="K2177" s="101"/>
      <c r="L2177" s="101"/>
      <c r="M2177" s="101"/>
      <c r="N2177" s="101"/>
    </row>
    <row r="2178" spans="2:14" x14ac:dyDescent="0.25">
      <c r="B2178" s="95"/>
      <c r="C2178" s="95"/>
      <c r="D2178" s="95"/>
      <c r="E2178" s="95"/>
      <c r="F2178" s="506"/>
      <c r="G2178" s="101"/>
      <c r="H2178" s="101"/>
      <c r="I2178" s="101"/>
      <c r="J2178" s="101"/>
      <c r="K2178" s="101"/>
      <c r="L2178" s="101"/>
      <c r="M2178" s="101"/>
      <c r="N2178" s="101"/>
    </row>
    <row r="2179" spans="2:14" x14ac:dyDescent="0.25">
      <c r="B2179" s="95"/>
      <c r="C2179" s="95"/>
      <c r="D2179" s="95"/>
      <c r="E2179" s="95"/>
      <c r="F2179" s="506"/>
      <c r="G2179" s="101"/>
      <c r="H2179" s="101"/>
      <c r="I2179" s="101"/>
      <c r="J2179" s="101"/>
      <c r="K2179" s="101"/>
      <c r="L2179" s="101"/>
      <c r="M2179" s="101"/>
      <c r="N2179" s="101"/>
    </row>
    <row r="2180" spans="2:14" x14ac:dyDescent="0.25">
      <c r="B2180" s="95"/>
      <c r="C2180" s="95"/>
      <c r="D2180" s="95"/>
      <c r="E2180" s="95"/>
      <c r="F2180" s="506"/>
      <c r="G2180" s="101"/>
      <c r="H2180" s="101"/>
      <c r="I2180" s="101"/>
      <c r="J2180" s="101"/>
      <c r="K2180" s="101"/>
      <c r="L2180" s="101"/>
      <c r="M2180" s="101"/>
      <c r="N2180" s="101"/>
    </row>
    <row r="2181" spans="2:14" x14ac:dyDescent="0.25">
      <c r="B2181" s="95"/>
      <c r="C2181" s="95"/>
      <c r="D2181" s="95"/>
      <c r="E2181" s="95"/>
      <c r="F2181" s="506"/>
      <c r="G2181" s="101"/>
      <c r="H2181" s="101"/>
      <c r="I2181" s="101"/>
      <c r="J2181" s="101"/>
      <c r="K2181" s="101"/>
      <c r="L2181" s="101"/>
      <c r="M2181" s="101"/>
      <c r="N2181" s="101"/>
    </row>
    <row r="2182" spans="2:14" x14ac:dyDescent="0.25">
      <c r="B2182" s="95"/>
      <c r="C2182" s="95"/>
      <c r="D2182" s="95"/>
      <c r="E2182" s="95"/>
      <c r="F2182" s="506"/>
      <c r="G2182" s="101"/>
      <c r="H2182" s="101"/>
      <c r="I2182" s="101"/>
      <c r="J2182" s="101"/>
      <c r="K2182" s="101"/>
      <c r="L2182" s="101"/>
      <c r="M2182" s="101"/>
      <c r="N2182" s="101"/>
    </row>
    <row r="2183" spans="2:14" x14ac:dyDescent="0.25">
      <c r="B2183" s="95"/>
      <c r="C2183" s="95"/>
      <c r="D2183" s="95"/>
      <c r="E2183" s="95"/>
      <c r="F2183" s="506"/>
      <c r="G2183" s="101"/>
      <c r="H2183" s="101"/>
      <c r="I2183" s="101"/>
      <c r="J2183" s="101"/>
      <c r="K2183" s="101"/>
      <c r="L2183" s="101"/>
      <c r="M2183" s="101"/>
      <c r="N2183" s="101"/>
    </row>
    <row r="2184" spans="2:14" x14ac:dyDescent="0.25">
      <c r="B2184" s="95"/>
      <c r="C2184" s="95"/>
      <c r="D2184" s="95"/>
      <c r="E2184" s="95"/>
      <c r="F2184" s="506"/>
      <c r="G2184" s="101"/>
      <c r="H2184" s="101"/>
      <c r="I2184" s="101"/>
      <c r="J2184" s="101"/>
      <c r="K2184" s="101"/>
      <c r="L2184" s="101"/>
      <c r="M2184" s="101"/>
      <c r="N2184" s="101"/>
    </row>
    <row r="2185" spans="2:14" x14ac:dyDescent="0.25">
      <c r="B2185" s="95"/>
      <c r="C2185" s="95"/>
      <c r="D2185" s="95"/>
      <c r="E2185" s="95"/>
      <c r="F2185" s="506"/>
      <c r="G2185" s="101"/>
      <c r="H2185" s="101"/>
      <c r="I2185" s="101"/>
      <c r="J2185" s="101"/>
      <c r="K2185" s="101"/>
      <c r="L2185" s="101"/>
      <c r="M2185" s="101"/>
      <c r="N2185" s="101"/>
    </row>
    <row r="2186" spans="2:14" x14ac:dyDescent="0.25">
      <c r="B2186" s="95"/>
      <c r="C2186" s="95"/>
      <c r="D2186" s="95"/>
      <c r="E2186" s="95"/>
      <c r="F2186" s="506"/>
      <c r="G2186" s="101"/>
      <c r="H2186" s="101"/>
      <c r="I2186" s="101"/>
      <c r="J2186" s="101"/>
      <c r="K2186" s="101"/>
      <c r="L2186" s="101"/>
      <c r="M2186" s="101"/>
      <c r="N2186" s="101"/>
    </row>
    <row r="2187" spans="2:14" x14ac:dyDescent="0.25">
      <c r="B2187" s="95"/>
      <c r="C2187" s="95"/>
      <c r="D2187" s="95"/>
      <c r="E2187" s="95"/>
      <c r="F2187" s="506"/>
      <c r="G2187" s="101"/>
      <c r="H2187" s="101"/>
      <c r="I2187" s="101"/>
      <c r="J2187" s="101"/>
      <c r="K2187" s="101"/>
      <c r="L2187" s="101"/>
      <c r="M2187" s="101"/>
      <c r="N2187" s="101"/>
    </row>
    <row r="2188" spans="2:14" x14ac:dyDescent="0.25">
      <c r="B2188" s="95"/>
      <c r="C2188" s="95"/>
      <c r="D2188" s="95"/>
      <c r="E2188" s="95"/>
      <c r="F2188" s="506"/>
      <c r="G2188" s="101"/>
      <c r="H2188" s="101"/>
      <c r="I2188" s="101"/>
      <c r="J2188" s="101"/>
      <c r="K2188" s="101"/>
      <c r="L2188" s="101"/>
      <c r="M2188" s="101"/>
      <c r="N2188" s="101"/>
    </row>
    <row r="2189" spans="2:14" x14ac:dyDescent="0.25">
      <c r="B2189" s="95"/>
      <c r="C2189" s="95"/>
      <c r="D2189" s="95"/>
      <c r="E2189" s="95"/>
      <c r="F2189" s="506"/>
      <c r="G2189" s="101"/>
      <c r="H2189" s="101"/>
      <c r="I2189" s="101"/>
      <c r="J2189" s="101"/>
      <c r="K2189" s="101"/>
      <c r="L2189" s="101"/>
      <c r="M2189" s="101"/>
      <c r="N2189" s="101"/>
    </row>
    <row r="2190" spans="2:14" x14ac:dyDescent="0.25">
      <c r="B2190" s="95"/>
      <c r="C2190" s="95"/>
      <c r="D2190" s="95"/>
      <c r="E2190" s="95"/>
      <c r="F2190" s="506"/>
      <c r="G2190" s="101"/>
      <c r="H2190" s="101"/>
      <c r="I2190" s="101"/>
      <c r="J2190" s="101"/>
      <c r="K2190" s="101"/>
      <c r="L2190" s="101"/>
      <c r="M2190" s="101"/>
      <c r="N2190" s="101"/>
    </row>
    <row r="2191" spans="2:14" x14ac:dyDescent="0.25">
      <c r="B2191" s="95"/>
      <c r="C2191" s="95"/>
      <c r="D2191" s="95"/>
      <c r="E2191" s="95"/>
      <c r="F2191" s="506"/>
      <c r="G2191" s="101"/>
      <c r="H2191" s="101"/>
      <c r="I2191" s="101"/>
      <c r="J2191" s="101"/>
      <c r="K2191" s="101"/>
      <c r="L2191" s="101"/>
      <c r="M2191" s="101"/>
      <c r="N2191" s="101"/>
    </row>
    <row r="2192" spans="2:14" x14ac:dyDescent="0.25">
      <c r="B2192" s="95"/>
      <c r="C2192" s="95"/>
      <c r="D2192" s="95"/>
      <c r="E2192" s="95"/>
      <c r="F2192" s="506"/>
      <c r="G2192" s="101"/>
      <c r="H2192" s="101"/>
      <c r="I2192" s="101"/>
      <c r="J2192" s="101"/>
      <c r="K2192" s="101"/>
      <c r="L2192" s="101"/>
      <c r="M2192" s="101"/>
      <c r="N2192" s="101"/>
    </row>
    <row r="2193" spans="2:14" x14ac:dyDescent="0.25">
      <c r="B2193" s="95"/>
      <c r="C2193" s="95"/>
      <c r="D2193" s="95"/>
      <c r="E2193" s="95"/>
      <c r="F2193" s="506"/>
      <c r="G2193" s="101"/>
      <c r="H2193" s="101"/>
      <c r="I2193" s="101"/>
      <c r="J2193" s="101"/>
      <c r="K2193" s="101"/>
      <c r="L2193" s="101"/>
      <c r="M2193" s="101"/>
      <c r="N2193" s="101"/>
    </row>
    <row r="2194" spans="2:14" x14ac:dyDescent="0.25">
      <c r="B2194" s="95"/>
      <c r="C2194" s="95"/>
      <c r="D2194" s="95"/>
      <c r="E2194" s="95"/>
      <c r="F2194" s="506"/>
      <c r="G2194" s="101"/>
      <c r="H2194" s="101"/>
      <c r="I2194" s="101"/>
      <c r="J2194" s="101"/>
      <c r="K2194" s="101"/>
      <c r="L2194" s="101"/>
      <c r="M2194" s="101"/>
      <c r="N2194" s="101"/>
    </row>
    <row r="2195" spans="2:14" x14ac:dyDescent="0.25">
      <c r="B2195" s="95"/>
      <c r="C2195" s="95"/>
      <c r="D2195" s="95"/>
      <c r="E2195" s="95"/>
      <c r="F2195" s="506"/>
      <c r="G2195" s="101"/>
      <c r="H2195" s="101"/>
      <c r="I2195" s="101"/>
      <c r="J2195" s="101"/>
      <c r="K2195" s="101"/>
      <c r="L2195" s="101"/>
      <c r="M2195" s="101"/>
      <c r="N2195" s="101"/>
    </row>
    <row r="2196" spans="2:14" x14ac:dyDescent="0.25">
      <c r="B2196" s="95"/>
      <c r="C2196" s="95"/>
      <c r="D2196" s="95"/>
      <c r="E2196" s="95"/>
      <c r="F2196" s="506"/>
      <c r="G2196" s="101"/>
      <c r="H2196" s="101"/>
      <c r="I2196" s="101"/>
      <c r="J2196" s="101"/>
      <c r="K2196" s="101"/>
      <c r="L2196" s="101"/>
      <c r="M2196" s="101"/>
      <c r="N2196" s="101"/>
    </row>
    <row r="2197" spans="2:14" x14ac:dyDescent="0.25">
      <c r="B2197" s="95"/>
      <c r="C2197" s="95"/>
      <c r="D2197" s="95"/>
      <c r="E2197" s="95"/>
      <c r="F2197" s="506"/>
      <c r="G2197" s="101"/>
      <c r="H2197" s="101"/>
      <c r="I2197" s="101"/>
      <c r="J2197" s="101"/>
      <c r="K2197" s="101"/>
      <c r="L2197" s="101"/>
      <c r="M2197" s="101"/>
      <c r="N2197" s="101"/>
    </row>
    <row r="2198" spans="2:14" x14ac:dyDescent="0.25">
      <c r="B2198" s="95"/>
      <c r="C2198" s="95"/>
      <c r="D2198" s="95"/>
      <c r="E2198" s="95"/>
      <c r="F2198" s="506"/>
      <c r="G2198" s="101"/>
      <c r="H2198" s="101"/>
      <c r="I2198" s="101"/>
      <c r="J2198" s="101"/>
      <c r="K2198" s="101"/>
      <c r="L2198" s="101"/>
      <c r="M2198" s="101"/>
      <c r="N2198" s="101"/>
    </row>
    <row r="2199" spans="2:14" x14ac:dyDescent="0.25">
      <c r="B2199" s="95"/>
      <c r="C2199" s="95"/>
      <c r="D2199" s="95"/>
      <c r="E2199" s="95"/>
      <c r="F2199" s="506"/>
      <c r="G2199" s="101"/>
      <c r="H2199" s="101"/>
      <c r="I2199" s="101"/>
      <c r="J2199" s="101"/>
      <c r="K2199" s="101"/>
      <c r="L2199" s="101"/>
      <c r="M2199" s="101"/>
      <c r="N2199" s="101"/>
    </row>
    <row r="2200" spans="2:14" x14ac:dyDescent="0.25">
      <c r="B2200" s="95"/>
      <c r="C2200" s="95"/>
      <c r="D2200" s="95"/>
      <c r="E2200" s="95"/>
      <c r="F2200" s="506"/>
      <c r="G2200" s="101"/>
      <c r="H2200" s="101"/>
      <c r="I2200" s="101"/>
      <c r="J2200" s="101"/>
      <c r="K2200" s="101"/>
      <c r="L2200" s="101"/>
      <c r="M2200" s="101"/>
      <c r="N2200" s="101"/>
    </row>
    <row r="2201" spans="2:14" x14ac:dyDescent="0.25">
      <c r="B2201" s="95"/>
      <c r="C2201" s="95"/>
      <c r="D2201" s="95"/>
      <c r="E2201" s="95"/>
      <c r="F2201" s="506"/>
      <c r="G2201" s="101"/>
      <c r="H2201" s="101"/>
      <c r="I2201" s="101"/>
      <c r="J2201" s="101"/>
      <c r="K2201" s="101"/>
      <c r="L2201" s="101"/>
      <c r="M2201" s="101"/>
      <c r="N2201" s="101"/>
    </row>
    <row r="2202" spans="2:14" x14ac:dyDescent="0.25">
      <c r="B2202" s="95"/>
      <c r="C2202" s="95"/>
      <c r="D2202" s="95"/>
      <c r="E2202" s="95"/>
      <c r="F2202" s="506"/>
      <c r="G2202" s="101"/>
      <c r="H2202" s="101"/>
      <c r="I2202" s="101"/>
      <c r="J2202" s="101"/>
      <c r="K2202" s="101"/>
      <c r="L2202" s="101"/>
      <c r="M2202" s="101"/>
      <c r="N2202" s="101"/>
    </row>
    <row r="2203" spans="2:14" x14ac:dyDescent="0.25">
      <c r="B2203" s="95"/>
      <c r="C2203" s="95"/>
      <c r="D2203" s="95"/>
      <c r="E2203" s="95"/>
      <c r="F2203" s="506"/>
      <c r="G2203" s="101"/>
      <c r="H2203" s="101"/>
      <c r="I2203" s="101"/>
      <c r="J2203" s="101"/>
      <c r="K2203" s="101"/>
      <c r="L2203" s="101"/>
      <c r="M2203" s="101"/>
      <c r="N2203" s="101"/>
    </row>
    <row r="2204" spans="2:14" x14ac:dyDescent="0.25">
      <c r="B2204" s="95"/>
      <c r="C2204" s="95"/>
      <c r="D2204" s="95"/>
      <c r="E2204" s="95"/>
      <c r="F2204" s="506"/>
      <c r="G2204" s="101"/>
      <c r="H2204" s="101"/>
      <c r="I2204" s="101"/>
      <c r="J2204" s="101"/>
      <c r="K2204" s="101"/>
      <c r="L2204" s="101"/>
      <c r="M2204" s="101"/>
      <c r="N2204" s="101"/>
    </row>
    <row r="2205" spans="2:14" x14ac:dyDescent="0.25">
      <c r="B2205" s="95"/>
      <c r="C2205" s="95"/>
      <c r="D2205" s="95"/>
      <c r="E2205" s="95"/>
      <c r="F2205" s="506"/>
      <c r="G2205" s="101"/>
      <c r="H2205" s="101"/>
      <c r="I2205" s="101"/>
      <c r="J2205" s="101"/>
      <c r="K2205" s="101"/>
      <c r="L2205" s="101"/>
      <c r="M2205" s="101"/>
      <c r="N2205" s="101"/>
    </row>
    <row r="2206" spans="2:14" x14ac:dyDescent="0.25">
      <c r="B2206" s="95"/>
      <c r="C2206" s="95"/>
      <c r="D2206" s="95"/>
      <c r="E2206" s="95"/>
      <c r="F2206" s="506"/>
      <c r="G2206" s="101"/>
      <c r="H2206" s="101"/>
      <c r="I2206" s="101"/>
      <c r="J2206" s="101"/>
      <c r="K2206" s="101"/>
      <c r="L2206" s="101"/>
      <c r="M2206" s="101"/>
      <c r="N2206" s="101"/>
    </row>
    <row r="2207" spans="2:14" x14ac:dyDescent="0.25">
      <c r="B2207" s="95"/>
      <c r="C2207" s="95"/>
      <c r="D2207" s="95"/>
      <c r="E2207" s="95"/>
      <c r="F2207" s="506"/>
      <c r="G2207" s="101"/>
      <c r="H2207" s="101"/>
      <c r="I2207" s="101"/>
      <c r="J2207" s="101"/>
      <c r="K2207" s="101"/>
      <c r="L2207" s="101"/>
      <c r="M2207" s="101"/>
      <c r="N2207" s="101"/>
    </row>
    <row r="2208" spans="2:14" x14ac:dyDescent="0.25">
      <c r="B2208" s="95"/>
      <c r="C2208" s="95"/>
      <c r="D2208" s="95"/>
      <c r="E2208" s="95"/>
      <c r="F2208" s="506"/>
      <c r="G2208" s="101"/>
      <c r="H2208" s="101"/>
      <c r="I2208" s="101"/>
      <c r="J2208" s="101"/>
      <c r="K2208" s="101"/>
      <c r="L2208" s="101"/>
      <c r="M2208" s="101"/>
      <c r="N2208" s="101"/>
    </row>
    <row r="2209" spans="2:14" x14ac:dyDescent="0.25">
      <c r="B2209" s="95"/>
      <c r="C2209" s="95"/>
      <c r="D2209" s="95"/>
      <c r="E2209" s="95"/>
      <c r="F2209" s="506"/>
      <c r="G2209" s="101"/>
      <c r="H2209" s="101"/>
      <c r="I2209" s="101"/>
      <c r="J2209" s="101"/>
      <c r="K2209" s="101"/>
      <c r="L2209" s="101"/>
      <c r="M2209" s="101"/>
      <c r="N2209" s="101"/>
    </row>
    <row r="2210" spans="2:14" x14ac:dyDescent="0.25">
      <c r="B2210" s="95"/>
      <c r="C2210" s="95"/>
      <c r="D2210" s="95"/>
      <c r="E2210" s="95"/>
      <c r="F2210" s="506"/>
      <c r="G2210" s="101"/>
      <c r="H2210" s="101"/>
      <c r="I2210" s="101"/>
      <c r="J2210" s="101"/>
      <c r="K2210" s="101"/>
      <c r="L2210" s="101"/>
      <c r="M2210" s="101"/>
      <c r="N2210" s="101"/>
    </row>
    <row r="2211" spans="2:14" x14ac:dyDescent="0.25">
      <c r="B2211" s="95"/>
      <c r="C2211" s="95"/>
      <c r="D2211" s="95"/>
      <c r="E2211" s="95"/>
      <c r="F2211" s="506"/>
      <c r="G2211" s="101"/>
      <c r="H2211" s="101"/>
      <c r="I2211" s="101"/>
      <c r="J2211" s="101"/>
      <c r="K2211" s="101"/>
      <c r="L2211" s="101"/>
      <c r="M2211" s="101"/>
      <c r="N2211" s="101"/>
    </row>
    <row r="2212" spans="2:14" x14ac:dyDescent="0.25">
      <c r="B2212" s="95"/>
      <c r="C2212" s="95"/>
      <c r="D2212" s="95"/>
      <c r="E2212" s="95"/>
      <c r="F2212" s="506"/>
      <c r="G2212" s="101"/>
      <c r="H2212" s="101"/>
      <c r="I2212" s="101"/>
      <c r="J2212" s="101"/>
      <c r="K2212" s="101"/>
      <c r="L2212" s="101"/>
      <c r="M2212" s="101"/>
      <c r="N2212" s="101"/>
    </row>
    <row r="2213" spans="2:14" x14ac:dyDescent="0.25">
      <c r="B2213" s="95"/>
      <c r="C2213" s="95"/>
      <c r="D2213" s="95"/>
      <c r="E2213" s="95"/>
      <c r="F2213" s="506"/>
      <c r="G2213" s="101"/>
      <c r="H2213" s="101"/>
      <c r="I2213" s="101"/>
      <c r="J2213" s="101"/>
      <c r="K2213" s="101"/>
      <c r="L2213" s="101"/>
      <c r="M2213" s="101"/>
      <c r="N2213" s="101"/>
    </row>
    <row r="2214" spans="2:14" x14ac:dyDescent="0.25">
      <c r="B2214" s="95"/>
      <c r="C2214" s="95"/>
      <c r="D2214" s="95"/>
      <c r="E2214" s="95"/>
      <c r="F2214" s="506"/>
      <c r="G2214" s="101"/>
      <c r="H2214" s="101"/>
      <c r="I2214" s="101"/>
      <c r="J2214" s="101"/>
      <c r="K2214" s="101"/>
      <c r="L2214" s="101"/>
      <c r="M2214" s="101"/>
      <c r="N2214" s="101"/>
    </row>
    <row r="2215" spans="2:14" x14ac:dyDescent="0.25">
      <c r="B2215" s="95"/>
      <c r="C2215" s="95"/>
      <c r="D2215" s="95"/>
      <c r="E2215" s="95"/>
      <c r="F2215" s="506"/>
      <c r="G2215" s="101"/>
      <c r="H2215" s="101"/>
      <c r="I2215" s="101"/>
      <c r="J2215" s="101"/>
      <c r="K2215" s="101"/>
      <c r="L2215" s="101"/>
      <c r="M2215" s="101"/>
      <c r="N2215" s="101"/>
    </row>
    <row r="2216" spans="2:14" x14ac:dyDescent="0.25">
      <c r="B2216" s="95"/>
      <c r="C2216" s="95"/>
      <c r="D2216" s="95"/>
      <c r="E2216" s="95"/>
      <c r="F2216" s="506"/>
      <c r="G2216" s="101"/>
      <c r="H2216" s="101"/>
      <c r="I2216" s="101"/>
      <c r="J2216" s="101"/>
      <c r="K2216" s="101"/>
      <c r="L2216" s="101"/>
      <c r="M2216" s="101"/>
      <c r="N2216" s="101"/>
    </row>
    <row r="2217" spans="2:14" x14ac:dyDescent="0.25">
      <c r="B2217" s="95"/>
      <c r="C2217" s="95"/>
      <c r="D2217" s="95"/>
      <c r="E2217" s="95"/>
      <c r="F2217" s="506"/>
      <c r="G2217" s="101"/>
      <c r="H2217" s="101"/>
      <c r="I2217" s="101"/>
      <c r="J2217" s="101"/>
      <c r="K2217" s="101"/>
      <c r="L2217" s="101"/>
      <c r="M2217" s="101"/>
      <c r="N2217" s="101"/>
    </row>
    <row r="2218" spans="2:14" x14ac:dyDescent="0.25">
      <c r="B2218" s="95"/>
      <c r="C2218" s="95"/>
      <c r="D2218" s="95"/>
      <c r="E2218" s="95"/>
      <c r="F2218" s="506"/>
      <c r="G2218" s="101"/>
      <c r="H2218" s="101"/>
      <c r="I2218" s="101"/>
      <c r="J2218" s="101"/>
      <c r="K2218" s="101"/>
      <c r="L2218" s="101"/>
      <c r="M2218" s="101"/>
      <c r="N2218" s="101"/>
    </row>
    <row r="2219" spans="2:14" x14ac:dyDescent="0.25">
      <c r="B2219" s="95"/>
      <c r="C2219" s="95"/>
      <c r="D2219" s="95"/>
      <c r="E2219" s="95"/>
      <c r="F2219" s="506"/>
      <c r="G2219" s="101"/>
      <c r="H2219" s="101"/>
      <c r="I2219" s="101"/>
      <c r="J2219" s="101"/>
      <c r="K2219" s="101"/>
      <c r="L2219" s="101"/>
      <c r="M2219" s="101"/>
      <c r="N2219" s="101"/>
    </row>
    <row r="2220" spans="2:14" x14ac:dyDescent="0.25">
      <c r="B2220" s="95"/>
      <c r="C2220" s="95"/>
      <c r="D2220" s="95"/>
      <c r="E2220" s="95"/>
      <c r="F2220" s="506"/>
      <c r="G2220" s="101"/>
      <c r="H2220" s="101"/>
      <c r="I2220" s="101"/>
      <c r="J2220" s="101"/>
      <c r="K2220" s="101"/>
      <c r="L2220" s="101"/>
      <c r="M2220" s="101"/>
      <c r="N2220" s="101"/>
    </row>
    <row r="2221" spans="2:14" x14ac:dyDescent="0.25">
      <c r="B2221" s="95"/>
      <c r="C2221" s="95"/>
      <c r="D2221" s="95"/>
      <c r="E2221" s="95"/>
      <c r="F2221" s="506"/>
      <c r="G2221" s="101"/>
      <c r="H2221" s="101"/>
      <c r="I2221" s="101"/>
      <c r="J2221" s="101"/>
      <c r="K2221" s="101"/>
      <c r="L2221" s="101"/>
      <c r="M2221" s="101"/>
      <c r="N2221" s="101"/>
    </row>
    <row r="2222" spans="2:14" x14ac:dyDescent="0.25">
      <c r="B2222" s="95"/>
      <c r="C2222" s="95"/>
      <c r="D2222" s="95"/>
      <c r="E2222" s="95"/>
      <c r="F2222" s="506"/>
      <c r="G2222" s="101"/>
      <c r="H2222" s="101"/>
      <c r="I2222" s="101"/>
      <c r="J2222" s="101"/>
      <c r="K2222" s="101"/>
      <c r="L2222" s="101"/>
      <c r="M2222" s="101"/>
      <c r="N2222" s="101"/>
    </row>
    <row r="2223" spans="2:14" x14ac:dyDescent="0.25">
      <c r="B2223" s="95"/>
      <c r="C2223" s="95"/>
      <c r="D2223" s="95"/>
      <c r="E2223" s="95"/>
      <c r="F2223" s="506"/>
      <c r="G2223" s="101"/>
      <c r="H2223" s="101"/>
      <c r="I2223" s="101"/>
      <c r="J2223" s="101"/>
      <c r="K2223" s="101"/>
      <c r="L2223" s="101"/>
      <c r="M2223" s="101"/>
      <c r="N2223" s="101"/>
    </row>
    <row r="2224" spans="2:14" x14ac:dyDescent="0.25">
      <c r="B2224" s="95"/>
      <c r="C2224" s="95"/>
      <c r="D2224" s="95"/>
      <c r="E2224" s="95"/>
      <c r="F2224" s="506"/>
      <c r="G2224" s="101"/>
      <c r="H2224" s="101"/>
      <c r="I2224" s="101"/>
      <c r="J2224" s="101"/>
      <c r="K2224" s="101"/>
      <c r="L2224" s="101"/>
      <c r="M2224" s="101"/>
      <c r="N2224" s="101"/>
    </row>
    <row r="2225" spans="2:14" x14ac:dyDescent="0.25">
      <c r="B2225" s="95"/>
      <c r="C2225" s="95"/>
      <c r="D2225" s="95"/>
      <c r="E2225" s="95"/>
      <c r="F2225" s="506"/>
      <c r="G2225" s="101"/>
      <c r="H2225" s="101"/>
      <c r="I2225" s="101"/>
      <c r="J2225" s="101"/>
      <c r="K2225" s="101"/>
      <c r="L2225" s="101"/>
      <c r="M2225" s="101"/>
      <c r="N2225" s="101"/>
    </row>
    <row r="2226" spans="2:14" x14ac:dyDescent="0.25">
      <c r="B2226" s="95"/>
      <c r="C2226" s="95"/>
      <c r="D2226" s="95"/>
      <c r="E2226" s="95"/>
      <c r="F2226" s="506"/>
      <c r="G2226" s="101"/>
      <c r="H2226" s="101"/>
      <c r="I2226" s="101"/>
      <c r="J2226" s="101"/>
      <c r="K2226" s="101"/>
      <c r="L2226" s="101"/>
      <c r="M2226" s="101"/>
      <c r="N2226" s="101"/>
    </row>
    <row r="2227" spans="2:14" x14ac:dyDescent="0.25">
      <c r="B2227" s="95"/>
      <c r="C2227" s="95"/>
      <c r="D2227" s="95"/>
      <c r="E2227" s="95"/>
      <c r="F2227" s="506"/>
      <c r="G2227" s="101"/>
      <c r="H2227" s="101"/>
      <c r="I2227" s="101"/>
      <c r="J2227" s="101"/>
      <c r="K2227" s="101"/>
      <c r="L2227" s="101"/>
      <c r="M2227" s="101"/>
      <c r="N2227" s="101"/>
    </row>
    <row r="2228" spans="2:14" x14ac:dyDescent="0.25">
      <c r="B2228" s="95"/>
      <c r="C2228" s="95"/>
      <c r="D2228" s="95"/>
      <c r="E2228" s="95"/>
      <c r="F2228" s="506"/>
      <c r="G2228" s="101"/>
      <c r="H2228" s="101"/>
      <c r="I2228" s="101"/>
      <c r="J2228" s="101"/>
      <c r="K2228" s="101"/>
      <c r="L2228" s="101"/>
      <c r="M2228" s="101"/>
      <c r="N2228" s="101"/>
    </row>
    <row r="2229" spans="2:14" x14ac:dyDescent="0.25">
      <c r="B2229" s="95"/>
      <c r="C2229" s="95"/>
      <c r="D2229" s="95"/>
      <c r="E2229" s="95"/>
      <c r="F2229" s="506"/>
      <c r="G2229" s="101"/>
      <c r="H2229" s="101"/>
      <c r="I2229" s="101"/>
      <c r="J2229" s="101"/>
      <c r="K2229" s="101"/>
      <c r="L2229" s="101"/>
      <c r="M2229" s="101"/>
      <c r="N2229" s="101"/>
    </row>
    <row r="2230" spans="2:14" x14ac:dyDescent="0.25">
      <c r="B2230" s="95"/>
      <c r="C2230" s="95"/>
      <c r="D2230" s="95"/>
      <c r="E2230" s="95"/>
      <c r="F2230" s="506"/>
      <c r="G2230" s="101"/>
      <c r="H2230" s="101"/>
      <c r="I2230" s="101"/>
      <c r="J2230" s="101"/>
      <c r="K2230" s="101"/>
      <c r="L2230" s="101"/>
      <c r="M2230" s="101"/>
      <c r="N2230" s="101"/>
    </row>
    <row r="2231" spans="2:14" x14ac:dyDescent="0.25">
      <c r="B2231" s="95"/>
      <c r="C2231" s="95"/>
      <c r="D2231" s="95"/>
      <c r="E2231" s="95"/>
      <c r="F2231" s="506"/>
      <c r="G2231" s="101"/>
      <c r="H2231" s="101"/>
      <c r="I2231" s="101"/>
      <c r="J2231" s="101"/>
      <c r="K2231" s="101"/>
      <c r="L2231" s="101"/>
      <c r="M2231" s="101"/>
      <c r="N2231" s="101"/>
    </row>
    <row r="2232" spans="2:14" x14ac:dyDescent="0.25">
      <c r="B2232" s="95"/>
      <c r="C2232" s="95"/>
      <c r="D2232" s="95"/>
      <c r="E2232" s="95"/>
      <c r="F2232" s="506"/>
      <c r="G2232" s="101"/>
      <c r="H2232" s="101"/>
      <c r="I2232" s="101"/>
      <c r="J2232" s="101"/>
      <c r="K2232" s="101"/>
      <c r="L2232" s="101"/>
      <c r="M2232" s="101"/>
      <c r="N2232" s="101"/>
    </row>
    <row r="2233" spans="2:14" x14ac:dyDescent="0.25">
      <c r="B2233" s="95"/>
      <c r="C2233" s="95"/>
      <c r="D2233" s="95"/>
      <c r="E2233" s="95"/>
      <c r="F2233" s="506"/>
      <c r="G2233" s="101"/>
      <c r="H2233" s="101"/>
      <c r="I2233" s="101"/>
      <c r="J2233" s="101"/>
      <c r="K2233" s="101"/>
      <c r="L2233" s="101"/>
      <c r="M2233" s="101"/>
      <c r="N2233" s="101"/>
    </row>
    <row r="2234" spans="2:14" x14ac:dyDescent="0.25">
      <c r="B2234" s="95"/>
      <c r="C2234" s="95"/>
      <c r="D2234" s="95"/>
      <c r="E2234" s="95"/>
      <c r="F2234" s="506"/>
      <c r="G2234" s="101"/>
      <c r="H2234" s="101"/>
      <c r="I2234" s="101"/>
      <c r="J2234" s="101"/>
      <c r="K2234" s="101"/>
      <c r="L2234" s="101"/>
      <c r="M2234" s="101"/>
      <c r="N2234" s="101"/>
    </row>
    <row r="2235" spans="2:14" x14ac:dyDescent="0.25">
      <c r="B2235" s="95"/>
      <c r="C2235" s="95"/>
      <c r="D2235" s="95"/>
      <c r="E2235" s="95"/>
      <c r="F2235" s="506"/>
      <c r="G2235" s="101"/>
      <c r="H2235" s="101"/>
      <c r="I2235" s="101"/>
      <c r="J2235" s="101"/>
      <c r="K2235" s="101"/>
      <c r="L2235" s="101"/>
      <c r="M2235" s="101"/>
      <c r="N2235" s="101"/>
    </row>
    <row r="2236" spans="2:14" x14ac:dyDescent="0.25">
      <c r="B2236" s="95"/>
      <c r="C2236" s="95"/>
      <c r="D2236" s="95"/>
      <c r="E2236" s="95"/>
      <c r="F2236" s="506"/>
      <c r="G2236" s="101"/>
      <c r="H2236" s="101"/>
      <c r="I2236" s="101"/>
      <c r="J2236" s="101"/>
      <c r="K2236" s="101"/>
      <c r="L2236" s="101"/>
      <c r="M2236" s="101"/>
      <c r="N2236" s="101"/>
    </row>
    <row r="2237" spans="2:14" x14ac:dyDescent="0.25">
      <c r="B2237" s="95"/>
      <c r="C2237" s="95"/>
      <c r="D2237" s="95"/>
      <c r="E2237" s="95"/>
      <c r="F2237" s="506"/>
      <c r="G2237" s="101"/>
      <c r="H2237" s="101"/>
      <c r="I2237" s="101"/>
      <c r="J2237" s="101"/>
      <c r="K2237" s="101"/>
      <c r="L2237" s="101"/>
      <c r="M2237" s="101"/>
      <c r="N2237" s="101"/>
    </row>
    <row r="2238" spans="2:14" x14ac:dyDescent="0.25">
      <c r="B2238" s="95"/>
      <c r="C2238" s="95"/>
      <c r="D2238" s="95"/>
      <c r="E2238" s="95"/>
      <c r="F2238" s="506"/>
      <c r="G2238" s="101"/>
      <c r="H2238" s="101"/>
      <c r="I2238" s="101"/>
      <c r="J2238" s="101"/>
      <c r="K2238" s="101"/>
      <c r="L2238" s="101"/>
      <c r="M2238" s="101"/>
      <c r="N2238" s="101"/>
    </row>
    <row r="2239" spans="2:14" x14ac:dyDescent="0.25">
      <c r="B2239" s="95"/>
      <c r="C2239" s="95"/>
      <c r="D2239" s="95"/>
      <c r="E2239" s="95"/>
      <c r="F2239" s="506"/>
      <c r="G2239" s="101"/>
      <c r="H2239" s="101"/>
      <c r="I2239" s="101"/>
      <c r="J2239" s="101"/>
      <c r="K2239" s="101"/>
      <c r="L2239" s="101"/>
      <c r="M2239" s="101"/>
      <c r="N2239" s="101"/>
    </row>
    <row r="2240" spans="2:14" x14ac:dyDescent="0.25">
      <c r="B2240" s="95"/>
      <c r="C2240" s="95"/>
      <c r="D2240" s="95"/>
      <c r="E2240" s="95"/>
      <c r="F2240" s="506"/>
      <c r="G2240" s="101"/>
      <c r="H2240" s="101"/>
      <c r="I2240" s="101"/>
      <c r="J2240" s="101"/>
      <c r="K2240" s="101"/>
      <c r="L2240" s="101"/>
      <c r="M2240" s="101"/>
      <c r="N2240" s="101"/>
    </row>
    <row r="2241" spans="2:14" x14ac:dyDescent="0.25">
      <c r="B2241" s="95"/>
      <c r="C2241" s="95"/>
      <c r="D2241" s="95"/>
      <c r="E2241" s="95"/>
      <c r="F2241" s="506"/>
      <c r="G2241" s="101"/>
      <c r="H2241" s="101"/>
      <c r="I2241" s="101"/>
      <c r="J2241" s="101"/>
      <c r="K2241" s="101"/>
      <c r="L2241" s="101"/>
      <c r="M2241" s="101"/>
      <c r="N2241" s="101"/>
    </row>
    <row r="2242" spans="2:14" x14ac:dyDescent="0.25">
      <c r="B2242" s="95"/>
      <c r="C2242" s="95"/>
      <c r="D2242" s="95"/>
      <c r="E2242" s="95"/>
      <c r="F2242" s="506"/>
      <c r="G2242" s="101"/>
      <c r="H2242" s="101"/>
      <c r="I2242" s="101"/>
      <c r="J2242" s="101"/>
      <c r="K2242" s="101"/>
      <c r="L2242" s="101"/>
      <c r="M2242" s="101"/>
      <c r="N2242" s="101"/>
    </row>
    <row r="2243" spans="2:14" x14ac:dyDescent="0.25">
      <c r="B2243" s="95"/>
      <c r="C2243" s="95"/>
      <c r="D2243" s="95"/>
      <c r="E2243" s="95"/>
      <c r="F2243" s="506"/>
      <c r="G2243" s="101"/>
      <c r="H2243" s="101"/>
      <c r="I2243" s="101"/>
      <c r="J2243" s="101"/>
      <c r="K2243" s="101"/>
      <c r="L2243" s="101"/>
      <c r="M2243" s="101"/>
      <c r="N2243" s="101"/>
    </row>
    <row r="2244" spans="2:14" x14ac:dyDescent="0.25">
      <c r="B2244" s="95"/>
      <c r="C2244" s="95"/>
      <c r="D2244" s="95"/>
      <c r="E2244" s="95"/>
      <c r="F2244" s="506"/>
      <c r="G2244" s="101"/>
      <c r="H2244" s="101"/>
      <c r="I2244" s="101"/>
      <c r="J2244" s="101"/>
      <c r="K2244" s="101"/>
      <c r="L2244" s="101"/>
      <c r="M2244" s="101"/>
      <c r="N2244" s="101"/>
    </row>
    <row r="2245" spans="2:14" x14ac:dyDescent="0.25">
      <c r="B2245" s="95"/>
      <c r="C2245" s="95"/>
      <c r="D2245" s="95"/>
      <c r="E2245" s="95"/>
      <c r="F2245" s="506"/>
      <c r="G2245" s="101"/>
      <c r="H2245" s="101"/>
      <c r="I2245" s="101"/>
      <c r="J2245" s="101"/>
      <c r="K2245" s="101"/>
      <c r="L2245" s="101"/>
      <c r="M2245" s="101"/>
      <c r="N2245" s="101"/>
    </row>
    <row r="2246" spans="2:14" x14ac:dyDescent="0.25">
      <c r="B2246" s="95"/>
      <c r="C2246" s="95"/>
      <c r="D2246" s="95"/>
      <c r="E2246" s="95"/>
      <c r="F2246" s="506"/>
      <c r="G2246" s="101"/>
      <c r="H2246" s="101"/>
      <c r="I2246" s="101"/>
      <c r="J2246" s="101"/>
      <c r="K2246" s="101"/>
      <c r="L2246" s="101"/>
      <c r="M2246" s="101"/>
      <c r="N2246" s="101"/>
    </row>
    <row r="2247" spans="2:14" x14ac:dyDescent="0.25">
      <c r="B2247" s="95"/>
      <c r="C2247" s="95"/>
      <c r="D2247" s="95"/>
      <c r="E2247" s="95"/>
      <c r="F2247" s="506"/>
      <c r="G2247" s="101"/>
      <c r="H2247" s="101"/>
      <c r="I2247" s="101"/>
      <c r="J2247" s="101"/>
      <c r="K2247" s="101"/>
      <c r="L2247" s="101"/>
      <c r="M2247" s="101"/>
      <c r="N2247" s="101"/>
    </row>
    <row r="2248" spans="2:14" x14ac:dyDescent="0.25">
      <c r="B2248" s="95"/>
      <c r="C2248" s="95"/>
      <c r="D2248" s="95"/>
      <c r="E2248" s="95"/>
      <c r="F2248" s="506"/>
      <c r="G2248" s="101"/>
      <c r="H2248" s="101"/>
      <c r="I2248" s="101"/>
      <c r="J2248" s="101"/>
      <c r="K2248" s="101"/>
      <c r="L2248" s="101"/>
      <c r="M2248" s="101"/>
      <c r="N2248" s="101"/>
    </row>
    <row r="2249" spans="2:14" x14ac:dyDescent="0.25">
      <c r="B2249" s="95"/>
      <c r="C2249" s="95"/>
      <c r="D2249" s="95"/>
      <c r="E2249" s="95"/>
      <c r="F2249" s="506"/>
      <c r="G2249" s="101"/>
      <c r="H2249" s="101"/>
      <c r="I2249" s="101"/>
      <c r="J2249" s="101"/>
      <c r="K2249" s="101"/>
      <c r="L2249" s="101"/>
      <c r="M2249" s="101"/>
      <c r="N2249" s="101"/>
    </row>
    <row r="2250" spans="2:14" x14ac:dyDescent="0.25">
      <c r="B2250" s="95"/>
      <c r="C2250" s="95"/>
      <c r="D2250" s="95"/>
      <c r="E2250" s="95"/>
      <c r="F2250" s="506"/>
      <c r="G2250" s="101"/>
      <c r="H2250" s="101"/>
      <c r="I2250" s="101"/>
      <c r="J2250" s="101"/>
      <c r="K2250" s="101"/>
      <c r="L2250" s="101"/>
      <c r="M2250" s="101"/>
      <c r="N2250" s="101"/>
    </row>
    <row r="2251" spans="2:14" x14ac:dyDescent="0.25">
      <c r="B2251" s="95"/>
      <c r="C2251" s="95"/>
      <c r="D2251" s="95"/>
      <c r="E2251" s="95"/>
      <c r="F2251" s="506"/>
      <c r="G2251" s="101"/>
      <c r="H2251" s="101"/>
      <c r="I2251" s="101"/>
      <c r="J2251" s="101"/>
      <c r="K2251" s="101"/>
      <c r="L2251" s="101"/>
      <c r="M2251" s="101"/>
      <c r="N2251" s="101"/>
    </row>
    <row r="2252" spans="2:14" x14ac:dyDescent="0.25">
      <c r="B2252" s="95"/>
      <c r="C2252" s="95"/>
      <c r="D2252" s="95"/>
      <c r="E2252" s="95"/>
      <c r="F2252" s="506"/>
      <c r="G2252" s="101"/>
      <c r="H2252" s="101"/>
      <c r="I2252" s="101"/>
      <c r="J2252" s="101"/>
      <c r="K2252" s="101"/>
      <c r="L2252" s="101"/>
      <c r="M2252" s="101"/>
      <c r="N2252" s="101"/>
    </row>
    <row r="2253" spans="2:14" x14ac:dyDescent="0.25">
      <c r="B2253" s="95"/>
      <c r="C2253" s="95"/>
      <c r="D2253" s="95"/>
      <c r="E2253" s="95"/>
      <c r="F2253" s="506"/>
      <c r="G2253" s="101"/>
      <c r="H2253" s="101"/>
      <c r="I2253" s="101"/>
      <c r="J2253" s="101"/>
      <c r="K2253" s="101"/>
      <c r="L2253" s="101"/>
      <c r="M2253" s="101"/>
      <c r="N2253" s="101"/>
    </row>
    <row r="2254" spans="2:14" x14ac:dyDescent="0.25">
      <c r="B2254" s="95"/>
      <c r="C2254" s="95"/>
      <c r="D2254" s="95"/>
      <c r="E2254" s="95"/>
      <c r="F2254" s="506"/>
      <c r="G2254" s="101"/>
      <c r="H2254" s="101"/>
      <c r="I2254" s="101"/>
      <c r="J2254" s="101"/>
      <c r="K2254" s="101"/>
      <c r="L2254" s="101"/>
      <c r="M2254" s="101"/>
      <c r="N2254" s="101"/>
    </row>
    <row r="2255" spans="2:14" x14ac:dyDescent="0.25">
      <c r="B2255" s="95"/>
      <c r="C2255" s="95"/>
      <c r="D2255" s="95"/>
      <c r="E2255" s="95"/>
      <c r="F2255" s="506"/>
      <c r="G2255" s="101"/>
      <c r="H2255" s="101"/>
      <c r="I2255" s="101"/>
      <c r="J2255" s="101"/>
      <c r="K2255" s="101"/>
      <c r="L2255" s="101"/>
      <c r="M2255" s="101"/>
      <c r="N2255" s="101"/>
    </row>
    <row r="2256" spans="2:14" x14ac:dyDescent="0.25">
      <c r="B2256" s="95"/>
      <c r="C2256" s="95"/>
      <c r="D2256" s="95"/>
      <c r="E2256" s="95"/>
      <c r="F2256" s="506"/>
      <c r="G2256" s="101"/>
      <c r="H2256" s="101"/>
      <c r="I2256" s="101"/>
      <c r="J2256" s="101"/>
      <c r="K2256" s="101"/>
      <c r="L2256" s="101"/>
      <c r="M2256" s="101"/>
      <c r="N2256" s="101"/>
    </row>
    <row r="2257" spans="2:14" x14ac:dyDescent="0.25">
      <c r="B2257" s="95"/>
      <c r="C2257" s="95"/>
      <c r="D2257" s="95"/>
      <c r="E2257" s="95"/>
      <c r="F2257" s="506"/>
      <c r="G2257" s="101"/>
      <c r="H2257" s="101"/>
      <c r="I2257" s="101"/>
      <c r="J2257" s="101"/>
      <c r="K2257" s="101"/>
      <c r="L2257" s="101"/>
      <c r="M2257" s="101"/>
      <c r="N2257" s="101"/>
    </row>
    <row r="2258" spans="2:14" x14ac:dyDescent="0.25">
      <c r="B2258" s="95"/>
      <c r="C2258" s="95"/>
      <c r="D2258" s="95"/>
      <c r="E2258" s="95"/>
      <c r="F2258" s="506"/>
      <c r="G2258" s="101"/>
      <c r="H2258" s="101"/>
      <c r="I2258" s="101"/>
      <c r="J2258" s="101"/>
      <c r="K2258" s="101"/>
      <c r="L2258" s="101"/>
      <c r="M2258" s="101"/>
      <c r="N2258" s="101"/>
    </row>
    <row r="2259" spans="2:14" x14ac:dyDescent="0.25">
      <c r="B2259" s="95"/>
      <c r="C2259" s="95"/>
      <c r="D2259" s="95"/>
      <c r="E2259" s="95"/>
      <c r="F2259" s="506"/>
      <c r="G2259" s="101"/>
      <c r="H2259" s="101"/>
      <c r="I2259" s="101"/>
      <c r="J2259" s="101"/>
      <c r="K2259" s="101"/>
      <c r="L2259" s="101"/>
      <c r="M2259" s="101"/>
      <c r="N2259" s="101"/>
    </row>
    <row r="2260" spans="2:14" x14ac:dyDescent="0.25">
      <c r="B2260" s="95"/>
      <c r="C2260" s="95"/>
      <c r="D2260" s="95"/>
      <c r="E2260" s="95"/>
      <c r="F2260" s="506"/>
      <c r="G2260" s="101"/>
      <c r="H2260" s="101"/>
      <c r="I2260" s="101"/>
      <c r="J2260" s="101"/>
      <c r="K2260" s="101"/>
      <c r="L2260" s="101"/>
      <c r="M2260" s="101"/>
      <c r="N2260" s="101"/>
    </row>
    <row r="2261" spans="2:14" x14ac:dyDescent="0.25">
      <c r="B2261" s="95"/>
      <c r="C2261" s="95"/>
      <c r="D2261" s="95"/>
      <c r="E2261" s="95"/>
      <c r="F2261" s="506"/>
      <c r="G2261" s="101"/>
      <c r="H2261" s="101"/>
      <c r="I2261" s="101"/>
      <c r="J2261" s="101"/>
      <c r="K2261" s="101"/>
      <c r="L2261" s="101"/>
      <c r="M2261" s="101"/>
      <c r="N2261" s="101"/>
    </row>
    <row r="2262" spans="2:14" x14ac:dyDescent="0.25">
      <c r="B2262" s="95"/>
      <c r="C2262" s="95"/>
      <c r="D2262" s="95"/>
      <c r="E2262" s="95"/>
      <c r="F2262" s="506"/>
      <c r="G2262" s="101"/>
      <c r="H2262" s="101"/>
      <c r="I2262" s="101"/>
      <c r="J2262" s="101"/>
      <c r="K2262" s="101"/>
      <c r="L2262" s="101"/>
      <c r="M2262" s="101"/>
      <c r="N2262" s="101"/>
    </row>
    <row r="2263" spans="2:14" x14ac:dyDescent="0.25">
      <c r="B2263" s="95"/>
      <c r="C2263" s="95"/>
      <c r="D2263" s="95"/>
      <c r="E2263" s="95"/>
      <c r="F2263" s="506"/>
      <c r="G2263" s="101"/>
      <c r="H2263" s="101"/>
      <c r="I2263" s="101"/>
      <c r="J2263" s="101"/>
      <c r="K2263" s="101"/>
      <c r="L2263" s="101"/>
      <c r="M2263" s="101"/>
      <c r="N2263" s="101"/>
    </row>
    <row r="2264" spans="2:14" x14ac:dyDescent="0.25">
      <c r="B2264" s="95"/>
      <c r="C2264" s="95"/>
      <c r="D2264" s="95"/>
      <c r="E2264" s="95"/>
      <c r="F2264" s="506"/>
      <c r="G2264" s="101"/>
      <c r="H2264" s="101"/>
      <c r="I2264" s="101"/>
      <c r="J2264" s="101"/>
      <c r="K2264" s="101"/>
      <c r="L2264" s="101"/>
      <c r="M2264" s="101"/>
      <c r="N2264" s="101"/>
    </row>
    <row r="2265" spans="2:14" x14ac:dyDescent="0.25">
      <c r="B2265" s="95"/>
      <c r="C2265" s="95"/>
      <c r="D2265" s="95"/>
      <c r="E2265" s="95"/>
      <c r="F2265" s="506"/>
      <c r="G2265" s="101"/>
      <c r="H2265" s="101"/>
      <c r="I2265" s="101"/>
      <c r="J2265" s="101"/>
      <c r="K2265" s="101"/>
      <c r="L2265" s="101"/>
      <c r="M2265" s="101"/>
      <c r="N2265" s="101"/>
    </row>
    <row r="2266" spans="2:14" x14ac:dyDescent="0.25">
      <c r="B2266" s="95"/>
      <c r="C2266" s="95"/>
      <c r="D2266" s="95"/>
      <c r="E2266" s="95"/>
      <c r="F2266" s="506"/>
      <c r="G2266" s="101"/>
      <c r="H2266" s="101"/>
      <c r="I2266" s="101"/>
      <c r="J2266" s="101"/>
      <c r="K2266" s="101"/>
      <c r="L2266" s="101"/>
      <c r="M2266" s="101"/>
      <c r="N2266" s="101"/>
    </row>
    <row r="2267" spans="2:14" x14ac:dyDescent="0.25">
      <c r="B2267" s="95"/>
      <c r="C2267" s="95"/>
      <c r="D2267" s="95"/>
      <c r="E2267" s="95"/>
      <c r="F2267" s="506"/>
      <c r="G2267" s="101"/>
      <c r="H2267" s="101"/>
      <c r="I2267" s="101"/>
      <c r="J2267" s="101"/>
      <c r="K2267" s="101"/>
      <c r="L2267" s="101"/>
      <c r="M2267" s="101"/>
      <c r="N2267" s="101"/>
    </row>
    <row r="2268" spans="2:14" x14ac:dyDescent="0.25">
      <c r="B2268" s="95"/>
      <c r="C2268" s="95"/>
      <c r="D2268" s="95"/>
      <c r="E2268" s="95"/>
      <c r="F2268" s="506"/>
      <c r="G2268" s="101"/>
      <c r="H2268" s="101"/>
      <c r="I2268" s="101"/>
      <c r="J2268" s="101"/>
      <c r="K2268" s="101"/>
      <c r="L2268" s="101"/>
      <c r="M2268" s="101"/>
      <c r="N2268" s="101"/>
    </row>
    <row r="2269" spans="2:14" x14ac:dyDescent="0.25">
      <c r="B2269" s="95"/>
      <c r="C2269" s="95"/>
      <c r="D2269" s="95"/>
      <c r="E2269" s="95"/>
      <c r="F2269" s="506"/>
      <c r="G2269" s="101"/>
      <c r="H2269" s="101"/>
      <c r="I2269" s="101"/>
      <c r="J2269" s="101"/>
      <c r="K2269" s="101"/>
      <c r="L2269" s="101"/>
      <c r="M2269" s="101"/>
      <c r="N2269" s="101"/>
    </row>
    <row r="2270" spans="2:14" x14ac:dyDescent="0.25">
      <c r="B2270" s="95"/>
      <c r="C2270" s="95"/>
      <c r="D2270" s="95"/>
      <c r="E2270" s="95"/>
      <c r="F2270" s="506"/>
      <c r="G2270" s="101"/>
      <c r="H2270" s="101"/>
      <c r="I2270" s="101"/>
      <c r="J2270" s="101"/>
      <c r="K2270" s="101"/>
      <c r="L2270" s="101"/>
      <c r="M2270" s="101"/>
      <c r="N2270" s="101"/>
    </row>
    <row r="2271" spans="2:14" x14ac:dyDescent="0.25">
      <c r="B2271" s="95"/>
      <c r="C2271" s="95"/>
      <c r="D2271" s="95"/>
      <c r="E2271" s="95"/>
      <c r="F2271" s="506"/>
      <c r="G2271" s="101"/>
      <c r="H2271" s="101"/>
      <c r="I2271" s="101"/>
      <c r="J2271" s="101"/>
      <c r="K2271" s="101"/>
      <c r="L2271" s="101"/>
      <c r="M2271" s="101"/>
      <c r="N2271" s="101"/>
    </row>
    <row r="2272" spans="2:14" x14ac:dyDescent="0.25">
      <c r="B2272" s="95"/>
      <c r="C2272" s="95"/>
      <c r="D2272" s="95"/>
      <c r="E2272" s="95"/>
      <c r="F2272" s="506"/>
      <c r="G2272" s="101"/>
      <c r="H2272" s="101"/>
      <c r="I2272" s="101"/>
      <c r="J2272" s="101"/>
      <c r="K2272" s="101"/>
      <c r="L2272" s="101"/>
      <c r="M2272" s="101"/>
      <c r="N2272" s="101"/>
    </row>
    <row r="2273" spans="2:14" x14ac:dyDescent="0.25">
      <c r="B2273" s="95"/>
      <c r="C2273" s="95"/>
      <c r="D2273" s="95"/>
      <c r="E2273" s="95"/>
      <c r="F2273" s="506"/>
      <c r="G2273" s="101"/>
      <c r="H2273" s="101"/>
      <c r="I2273" s="101"/>
      <c r="J2273" s="101"/>
      <c r="K2273" s="101"/>
      <c r="L2273" s="101"/>
      <c r="M2273" s="101"/>
      <c r="N2273" s="101"/>
    </row>
    <row r="2274" spans="2:14" x14ac:dyDescent="0.25">
      <c r="B2274" s="95"/>
      <c r="C2274" s="95"/>
      <c r="D2274" s="95"/>
      <c r="E2274" s="95"/>
      <c r="F2274" s="506"/>
      <c r="G2274" s="101"/>
      <c r="H2274" s="101"/>
      <c r="I2274" s="101"/>
      <c r="J2274" s="101"/>
      <c r="K2274" s="101"/>
      <c r="L2274" s="101"/>
      <c r="M2274" s="101"/>
      <c r="N2274" s="101"/>
    </row>
    <row r="2275" spans="2:14" x14ac:dyDescent="0.25">
      <c r="B2275" s="95"/>
      <c r="C2275" s="95"/>
      <c r="D2275" s="95"/>
      <c r="E2275" s="95"/>
      <c r="F2275" s="506"/>
      <c r="G2275" s="101"/>
      <c r="H2275" s="101"/>
      <c r="I2275" s="101"/>
      <c r="J2275" s="101"/>
      <c r="K2275" s="101"/>
      <c r="L2275" s="101"/>
      <c r="M2275" s="101"/>
      <c r="N2275" s="101"/>
    </row>
    <row r="2276" spans="2:14" x14ac:dyDescent="0.25">
      <c r="B2276" s="95"/>
      <c r="C2276" s="95"/>
      <c r="D2276" s="95"/>
      <c r="E2276" s="95"/>
      <c r="F2276" s="506"/>
      <c r="G2276" s="101"/>
      <c r="H2276" s="101"/>
      <c r="I2276" s="101"/>
      <c r="J2276" s="101"/>
      <c r="K2276" s="101"/>
      <c r="L2276" s="101"/>
      <c r="M2276" s="101"/>
      <c r="N2276" s="101"/>
    </row>
    <row r="2277" spans="2:14" x14ac:dyDescent="0.25">
      <c r="B2277" s="95"/>
      <c r="C2277" s="95"/>
      <c r="D2277" s="95"/>
      <c r="E2277" s="95"/>
      <c r="F2277" s="506"/>
      <c r="G2277" s="101"/>
      <c r="H2277" s="101"/>
      <c r="I2277" s="101"/>
      <c r="J2277" s="101"/>
      <c r="K2277" s="101"/>
      <c r="L2277" s="101"/>
      <c r="M2277" s="101"/>
      <c r="N2277" s="101"/>
    </row>
    <row r="2278" spans="2:14" x14ac:dyDescent="0.25">
      <c r="B2278" s="95"/>
      <c r="C2278" s="95"/>
      <c r="D2278" s="95"/>
      <c r="E2278" s="95"/>
      <c r="F2278" s="506"/>
      <c r="G2278" s="101"/>
      <c r="H2278" s="101"/>
      <c r="I2278" s="101"/>
      <c r="J2278" s="101"/>
      <c r="K2278" s="101"/>
      <c r="L2278" s="101"/>
      <c r="M2278" s="101"/>
      <c r="N2278" s="101"/>
    </row>
    <row r="2279" spans="2:14" x14ac:dyDescent="0.25">
      <c r="B2279" s="95"/>
      <c r="C2279" s="95"/>
      <c r="D2279" s="95"/>
      <c r="E2279" s="95"/>
      <c r="F2279" s="506"/>
      <c r="G2279" s="101"/>
      <c r="H2279" s="101"/>
      <c r="I2279" s="101"/>
      <c r="J2279" s="101"/>
      <c r="K2279" s="101"/>
      <c r="L2279" s="101"/>
      <c r="M2279" s="101"/>
      <c r="N2279" s="101"/>
    </row>
    <row r="2280" spans="2:14" x14ac:dyDescent="0.25">
      <c r="B2280" s="95"/>
      <c r="C2280" s="95"/>
      <c r="D2280" s="95"/>
      <c r="E2280" s="95"/>
      <c r="F2280" s="506"/>
      <c r="G2280" s="101"/>
      <c r="H2280" s="101"/>
      <c r="I2280" s="101"/>
      <c r="J2280" s="101"/>
      <c r="K2280" s="101"/>
      <c r="L2280" s="101"/>
      <c r="M2280" s="101"/>
      <c r="N2280" s="101"/>
    </row>
    <row r="2281" spans="2:14" x14ac:dyDescent="0.25">
      <c r="B2281" s="95"/>
      <c r="C2281" s="95"/>
      <c r="D2281" s="95"/>
      <c r="E2281" s="95"/>
      <c r="F2281" s="506"/>
      <c r="G2281" s="101"/>
      <c r="H2281" s="101"/>
      <c r="I2281" s="101"/>
      <c r="J2281" s="101"/>
      <c r="K2281" s="101"/>
      <c r="L2281" s="101"/>
      <c r="M2281" s="101"/>
      <c r="N2281" s="101"/>
    </row>
    <row r="2282" spans="2:14" x14ac:dyDescent="0.25">
      <c r="B2282" s="95"/>
      <c r="C2282" s="95"/>
      <c r="D2282" s="95"/>
      <c r="E2282" s="95"/>
      <c r="F2282" s="506"/>
      <c r="G2282" s="101"/>
      <c r="H2282" s="101"/>
      <c r="I2282" s="101"/>
      <c r="J2282" s="101"/>
      <c r="K2282" s="101"/>
      <c r="L2282" s="101"/>
      <c r="M2282" s="101"/>
      <c r="N2282" s="101"/>
    </row>
    <row r="2283" spans="2:14" x14ac:dyDescent="0.25">
      <c r="B2283" s="95"/>
      <c r="C2283" s="95"/>
      <c r="D2283" s="95"/>
      <c r="E2283" s="95"/>
      <c r="F2283" s="506"/>
      <c r="G2283" s="101"/>
      <c r="H2283" s="101"/>
      <c r="I2283" s="101"/>
      <c r="J2283" s="101"/>
      <c r="K2283" s="101"/>
      <c r="L2283" s="101"/>
      <c r="M2283" s="101"/>
      <c r="N2283" s="101"/>
    </row>
    <row r="2284" spans="2:14" x14ac:dyDescent="0.25">
      <c r="B2284" s="95"/>
      <c r="C2284" s="95"/>
      <c r="D2284" s="95"/>
      <c r="E2284" s="95"/>
      <c r="F2284" s="506"/>
      <c r="G2284" s="101"/>
      <c r="H2284" s="101"/>
      <c r="I2284" s="101"/>
      <c r="J2284" s="101"/>
      <c r="K2284" s="101"/>
      <c r="L2284" s="101"/>
      <c r="M2284" s="101"/>
      <c r="N2284" s="101"/>
    </row>
    <row r="2285" spans="2:14" x14ac:dyDescent="0.25">
      <c r="B2285" s="95"/>
      <c r="C2285" s="95"/>
      <c r="D2285" s="95"/>
      <c r="E2285" s="95"/>
      <c r="F2285" s="506"/>
      <c r="G2285" s="101"/>
      <c r="H2285" s="101"/>
      <c r="I2285" s="101"/>
      <c r="J2285" s="101"/>
      <c r="K2285" s="101"/>
      <c r="L2285" s="101"/>
      <c r="M2285" s="101"/>
      <c r="N2285" s="101"/>
    </row>
    <row r="2286" spans="2:14" x14ac:dyDescent="0.25">
      <c r="B2286" s="95"/>
      <c r="C2286" s="95"/>
      <c r="D2286" s="95"/>
      <c r="E2286" s="95"/>
      <c r="F2286" s="506"/>
      <c r="G2286" s="101"/>
      <c r="H2286" s="101"/>
      <c r="I2286" s="101"/>
      <c r="J2286" s="101"/>
      <c r="K2286" s="101"/>
      <c r="L2286" s="101"/>
      <c r="M2286" s="101"/>
      <c r="N2286" s="101"/>
    </row>
    <row r="2287" spans="2:14" x14ac:dyDescent="0.25">
      <c r="B2287" s="95"/>
      <c r="C2287" s="95"/>
      <c r="D2287" s="95"/>
      <c r="E2287" s="95"/>
      <c r="F2287" s="506"/>
      <c r="G2287" s="101"/>
      <c r="H2287" s="101"/>
      <c r="I2287" s="101"/>
      <c r="J2287" s="101"/>
      <c r="K2287" s="101"/>
      <c r="L2287" s="101"/>
      <c r="M2287" s="101"/>
      <c r="N2287" s="101"/>
    </row>
    <row r="2288" spans="2:14" x14ac:dyDescent="0.25">
      <c r="B2288" s="95"/>
      <c r="C2288" s="95"/>
      <c r="D2288" s="95"/>
      <c r="E2288" s="95"/>
      <c r="F2288" s="506"/>
      <c r="G2288" s="101"/>
      <c r="H2288" s="101"/>
      <c r="I2288" s="101"/>
      <c r="J2288" s="101"/>
      <c r="K2288" s="101"/>
      <c r="L2288" s="101"/>
      <c r="M2288" s="101"/>
      <c r="N2288" s="101"/>
    </row>
    <row r="2289" spans="2:14" x14ac:dyDescent="0.25">
      <c r="B2289" s="95"/>
      <c r="C2289" s="95"/>
      <c r="D2289" s="95"/>
      <c r="E2289" s="95"/>
      <c r="F2289" s="506"/>
      <c r="G2289" s="101"/>
      <c r="H2289" s="101"/>
      <c r="I2289" s="101"/>
      <c r="J2289" s="101"/>
      <c r="K2289" s="101"/>
      <c r="L2289" s="101"/>
      <c r="M2289" s="101"/>
      <c r="N2289" s="101"/>
    </row>
    <row r="2290" spans="2:14" x14ac:dyDescent="0.25">
      <c r="B2290" s="95"/>
      <c r="C2290" s="95"/>
      <c r="D2290" s="95"/>
      <c r="E2290" s="95"/>
      <c r="F2290" s="506"/>
      <c r="G2290" s="101"/>
      <c r="H2290" s="101"/>
      <c r="I2290" s="101"/>
      <c r="J2290" s="101"/>
      <c r="K2290" s="101"/>
      <c r="L2290" s="101"/>
      <c r="M2290" s="101"/>
      <c r="N2290" s="101"/>
    </row>
    <row r="2291" spans="2:14" x14ac:dyDescent="0.25">
      <c r="B2291" s="95"/>
      <c r="C2291" s="95"/>
      <c r="D2291" s="95"/>
      <c r="E2291" s="95"/>
      <c r="F2291" s="506"/>
      <c r="G2291" s="101"/>
      <c r="H2291" s="101"/>
      <c r="I2291" s="101"/>
      <c r="J2291" s="101"/>
      <c r="K2291" s="101"/>
      <c r="L2291" s="101"/>
      <c r="M2291" s="101"/>
      <c r="N2291" s="101"/>
    </row>
    <row r="2292" spans="2:14" x14ac:dyDescent="0.25">
      <c r="B2292" s="95"/>
      <c r="C2292" s="95"/>
      <c r="D2292" s="95"/>
      <c r="E2292" s="95"/>
      <c r="F2292" s="506"/>
      <c r="G2292" s="101"/>
      <c r="H2292" s="101"/>
      <c r="I2292" s="101"/>
      <c r="J2292" s="101"/>
      <c r="K2292" s="101"/>
      <c r="L2292" s="101"/>
      <c r="M2292" s="101"/>
      <c r="N2292" s="101"/>
    </row>
    <row r="2293" spans="2:14" x14ac:dyDescent="0.25">
      <c r="B2293" s="95"/>
      <c r="C2293" s="95"/>
      <c r="D2293" s="95"/>
      <c r="E2293" s="95"/>
      <c r="F2293" s="506"/>
      <c r="G2293" s="101"/>
      <c r="H2293" s="101"/>
      <c r="I2293" s="101"/>
      <c r="J2293" s="101"/>
      <c r="K2293" s="101"/>
      <c r="L2293" s="101"/>
      <c r="M2293" s="101"/>
      <c r="N2293" s="101"/>
    </row>
    <row r="2294" spans="2:14" x14ac:dyDescent="0.25">
      <c r="B2294" s="95"/>
      <c r="C2294" s="95"/>
      <c r="D2294" s="95"/>
      <c r="E2294" s="95"/>
      <c r="F2294" s="506"/>
      <c r="G2294" s="101"/>
      <c r="H2294" s="101"/>
      <c r="I2294" s="101"/>
      <c r="J2294" s="101"/>
      <c r="K2294" s="101"/>
      <c r="L2294" s="101"/>
      <c r="M2294" s="101"/>
      <c r="N2294" s="101"/>
    </row>
    <row r="2295" spans="2:14" x14ac:dyDescent="0.25">
      <c r="B2295" s="95"/>
      <c r="C2295" s="95"/>
      <c r="D2295" s="95"/>
      <c r="E2295" s="95"/>
      <c r="F2295" s="506"/>
      <c r="G2295" s="101"/>
      <c r="H2295" s="101"/>
      <c r="I2295" s="101"/>
      <c r="J2295" s="101"/>
      <c r="K2295" s="101"/>
      <c r="L2295" s="101"/>
      <c r="M2295" s="101"/>
      <c r="N2295" s="101"/>
    </row>
    <row r="2296" spans="2:14" x14ac:dyDescent="0.25">
      <c r="B2296" s="95"/>
      <c r="C2296" s="95"/>
      <c r="D2296" s="95"/>
      <c r="E2296" s="95"/>
      <c r="F2296" s="506"/>
      <c r="G2296" s="101"/>
      <c r="H2296" s="101"/>
      <c r="I2296" s="101"/>
      <c r="J2296" s="101"/>
      <c r="K2296" s="101"/>
      <c r="L2296" s="101"/>
      <c r="M2296" s="101"/>
      <c r="N2296" s="101"/>
    </row>
    <row r="2297" spans="2:14" x14ac:dyDescent="0.25">
      <c r="B2297" s="95"/>
      <c r="C2297" s="95"/>
      <c r="D2297" s="95"/>
      <c r="E2297" s="95"/>
      <c r="F2297" s="506"/>
      <c r="G2297" s="101"/>
      <c r="H2297" s="101"/>
      <c r="I2297" s="101"/>
      <c r="J2297" s="101"/>
      <c r="K2297" s="101"/>
      <c r="L2297" s="101"/>
      <c r="M2297" s="101"/>
      <c r="N2297" s="101"/>
    </row>
    <row r="2298" spans="2:14" x14ac:dyDescent="0.25">
      <c r="B2298" s="95"/>
      <c r="C2298" s="95"/>
      <c r="D2298" s="95"/>
      <c r="E2298" s="95"/>
      <c r="F2298" s="506"/>
      <c r="G2298" s="101"/>
      <c r="H2298" s="101"/>
      <c r="I2298" s="101"/>
      <c r="J2298" s="101"/>
      <c r="K2298" s="101"/>
      <c r="L2298" s="101"/>
      <c r="M2298" s="101"/>
      <c r="N2298" s="101"/>
    </row>
    <row r="2299" spans="2:14" x14ac:dyDescent="0.25">
      <c r="B2299" s="95"/>
      <c r="C2299" s="95"/>
      <c r="D2299" s="95"/>
      <c r="E2299" s="95"/>
      <c r="F2299" s="506"/>
      <c r="G2299" s="101"/>
      <c r="H2299" s="101"/>
      <c r="I2299" s="101"/>
      <c r="J2299" s="101"/>
      <c r="K2299" s="101"/>
      <c r="L2299" s="101"/>
      <c r="M2299" s="101"/>
      <c r="N2299" s="101"/>
    </row>
    <row r="2300" spans="2:14" x14ac:dyDescent="0.25">
      <c r="B2300" s="95"/>
      <c r="C2300" s="95"/>
      <c r="D2300" s="95"/>
      <c r="E2300" s="95"/>
      <c r="F2300" s="506"/>
      <c r="G2300" s="101"/>
      <c r="H2300" s="101"/>
      <c r="I2300" s="101"/>
      <c r="J2300" s="101"/>
      <c r="K2300" s="101"/>
      <c r="L2300" s="101"/>
      <c r="M2300" s="101"/>
      <c r="N2300" s="101"/>
    </row>
    <row r="2301" spans="2:14" x14ac:dyDescent="0.25">
      <c r="B2301" s="95"/>
      <c r="C2301" s="95"/>
      <c r="D2301" s="95"/>
      <c r="E2301" s="95"/>
      <c r="F2301" s="506"/>
      <c r="G2301" s="101"/>
      <c r="H2301" s="101"/>
      <c r="I2301" s="101"/>
      <c r="J2301" s="101"/>
      <c r="K2301" s="101"/>
      <c r="L2301" s="101"/>
      <c r="M2301" s="101"/>
      <c r="N2301" s="101"/>
    </row>
    <row r="2302" spans="2:14" x14ac:dyDescent="0.25">
      <c r="B2302" s="95"/>
      <c r="C2302" s="95"/>
      <c r="D2302" s="95"/>
      <c r="E2302" s="95"/>
      <c r="F2302" s="506"/>
      <c r="G2302" s="101"/>
      <c r="H2302" s="101"/>
      <c r="I2302" s="101"/>
      <c r="J2302" s="101"/>
      <c r="K2302" s="101"/>
      <c r="L2302" s="101"/>
      <c r="M2302" s="101"/>
      <c r="N2302" s="101"/>
    </row>
    <row r="2303" spans="2:14" x14ac:dyDescent="0.25">
      <c r="B2303" s="95"/>
      <c r="C2303" s="95"/>
      <c r="D2303" s="95"/>
      <c r="E2303" s="95"/>
      <c r="F2303" s="506"/>
      <c r="G2303" s="101"/>
      <c r="H2303" s="101"/>
      <c r="I2303" s="101"/>
      <c r="J2303" s="101"/>
      <c r="K2303" s="101"/>
      <c r="L2303" s="101"/>
      <c r="M2303" s="101"/>
      <c r="N2303" s="101"/>
    </row>
    <row r="2304" spans="2:14" x14ac:dyDescent="0.25">
      <c r="B2304" s="95"/>
      <c r="C2304" s="95"/>
      <c r="D2304" s="95"/>
      <c r="E2304" s="95"/>
      <c r="F2304" s="506"/>
      <c r="G2304" s="101"/>
      <c r="H2304" s="101"/>
      <c r="I2304" s="101"/>
      <c r="J2304" s="101"/>
      <c r="K2304" s="101"/>
      <c r="L2304" s="101"/>
      <c r="M2304" s="101"/>
      <c r="N2304" s="101"/>
    </row>
    <row r="2305" spans="2:14" x14ac:dyDescent="0.25">
      <c r="B2305" s="95"/>
      <c r="C2305" s="95"/>
      <c r="D2305" s="95"/>
      <c r="E2305" s="95"/>
      <c r="F2305" s="506"/>
      <c r="G2305" s="101"/>
      <c r="H2305" s="101"/>
      <c r="I2305" s="101"/>
      <c r="J2305" s="101"/>
      <c r="K2305" s="101"/>
      <c r="L2305" s="101"/>
      <c r="M2305" s="101"/>
      <c r="N2305" s="101"/>
    </row>
    <row r="2306" spans="2:14" x14ac:dyDescent="0.25">
      <c r="B2306" s="95"/>
      <c r="C2306" s="95"/>
      <c r="D2306" s="95"/>
      <c r="E2306" s="95"/>
      <c r="F2306" s="506"/>
      <c r="G2306" s="101"/>
      <c r="H2306" s="101"/>
      <c r="I2306" s="101"/>
      <c r="J2306" s="101"/>
      <c r="K2306" s="101"/>
      <c r="L2306" s="101"/>
      <c r="M2306" s="101"/>
      <c r="N2306" s="101"/>
    </row>
    <row r="2307" spans="2:14" x14ac:dyDescent="0.25">
      <c r="B2307" s="95"/>
      <c r="C2307" s="95"/>
      <c r="D2307" s="95"/>
      <c r="E2307" s="95"/>
      <c r="F2307" s="506"/>
      <c r="G2307" s="101"/>
      <c r="H2307" s="101"/>
      <c r="I2307" s="101"/>
      <c r="J2307" s="101"/>
      <c r="K2307" s="101"/>
      <c r="L2307" s="101"/>
      <c r="M2307" s="101"/>
      <c r="N2307" s="101"/>
    </row>
    <row r="2308" spans="2:14" x14ac:dyDescent="0.25">
      <c r="B2308" s="95"/>
      <c r="C2308" s="95"/>
      <c r="D2308" s="95"/>
      <c r="E2308" s="95"/>
      <c r="F2308" s="506"/>
      <c r="G2308" s="101"/>
      <c r="H2308" s="101"/>
      <c r="I2308" s="101"/>
      <c r="J2308" s="101"/>
      <c r="K2308" s="101"/>
      <c r="L2308" s="101"/>
      <c r="M2308" s="101"/>
      <c r="N2308" s="101"/>
    </row>
    <row r="2309" spans="2:14" x14ac:dyDescent="0.25">
      <c r="B2309" s="95"/>
      <c r="C2309" s="95"/>
      <c r="D2309" s="95"/>
      <c r="E2309" s="95"/>
      <c r="F2309" s="506"/>
      <c r="G2309" s="101"/>
      <c r="H2309" s="101"/>
      <c r="I2309" s="101"/>
      <c r="J2309" s="101"/>
      <c r="K2309" s="101"/>
      <c r="L2309" s="101"/>
      <c r="M2309" s="101"/>
      <c r="N2309" s="101"/>
    </row>
    <row r="2310" spans="2:14" x14ac:dyDescent="0.25">
      <c r="B2310" s="95"/>
      <c r="C2310" s="95"/>
      <c r="D2310" s="95"/>
      <c r="E2310" s="95"/>
      <c r="F2310" s="506"/>
      <c r="G2310" s="101"/>
      <c r="H2310" s="101"/>
      <c r="I2310" s="101"/>
      <c r="J2310" s="101"/>
      <c r="K2310" s="101"/>
      <c r="L2310" s="101"/>
      <c r="M2310" s="101"/>
      <c r="N2310" s="101"/>
    </row>
    <row r="2311" spans="2:14" x14ac:dyDescent="0.25">
      <c r="B2311" s="95"/>
      <c r="C2311" s="95"/>
      <c r="D2311" s="95"/>
      <c r="E2311" s="95"/>
      <c r="F2311" s="506"/>
      <c r="G2311" s="101"/>
      <c r="H2311" s="101"/>
      <c r="I2311" s="101"/>
      <c r="J2311" s="101"/>
      <c r="K2311" s="101"/>
      <c r="L2311" s="101"/>
      <c r="M2311" s="101"/>
      <c r="N2311" s="101"/>
    </row>
    <row r="2312" spans="2:14" x14ac:dyDescent="0.25">
      <c r="B2312" s="95"/>
      <c r="C2312" s="95"/>
      <c r="D2312" s="95"/>
      <c r="E2312" s="95"/>
      <c r="F2312" s="506"/>
      <c r="G2312" s="101"/>
      <c r="H2312" s="101"/>
      <c r="I2312" s="101"/>
      <c r="J2312" s="101"/>
      <c r="K2312" s="101"/>
      <c r="L2312" s="101"/>
      <c r="M2312" s="101"/>
      <c r="N2312" s="101"/>
    </row>
    <row r="2313" spans="2:14" x14ac:dyDescent="0.25">
      <c r="B2313" s="95"/>
      <c r="C2313" s="95"/>
      <c r="D2313" s="95"/>
      <c r="E2313" s="95"/>
      <c r="F2313" s="506"/>
      <c r="G2313" s="101"/>
      <c r="H2313" s="101"/>
      <c r="I2313" s="101"/>
      <c r="J2313" s="101"/>
      <c r="K2313" s="101"/>
      <c r="L2313" s="101"/>
      <c r="M2313" s="101"/>
      <c r="N2313" s="101"/>
    </row>
    <row r="2314" spans="2:14" x14ac:dyDescent="0.25">
      <c r="B2314" s="95"/>
      <c r="C2314" s="95"/>
      <c r="D2314" s="95"/>
      <c r="E2314" s="95"/>
      <c r="F2314" s="506"/>
      <c r="G2314" s="101"/>
      <c r="H2314" s="101"/>
      <c r="I2314" s="101"/>
      <c r="J2314" s="101"/>
      <c r="K2314" s="101"/>
      <c r="L2314" s="101"/>
      <c r="M2314" s="101"/>
      <c r="N2314" s="101"/>
    </row>
    <row r="2315" spans="2:14" x14ac:dyDescent="0.25">
      <c r="B2315" s="95"/>
      <c r="C2315" s="95"/>
      <c r="D2315" s="95"/>
      <c r="E2315" s="95"/>
      <c r="F2315" s="506"/>
      <c r="G2315" s="101"/>
      <c r="H2315" s="101"/>
      <c r="I2315" s="101"/>
      <c r="J2315" s="101"/>
      <c r="K2315" s="101"/>
      <c r="L2315" s="101"/>
      <c r="M2315" s="101"/>
      <c r="N2315" s="101"/>
    </row>
    <row r="2316" spans="2:14" x14ac:dyDescent="0.25">
      <c r="B2316" s="95"/>
      <c r="C2316" s="95"/>
      <c r="D2316" s="95"/>
      <c r="E2316" s="95"/>
      <c r="F2316" s="506"/>
      <c r="G2316" s="101"/>
      <c r="H2316" s="101"/>
      <c r="I2316" s="101"/>
      <c r="J2316" s="101"/>
      <c r="K2316" s="101"/>
      <c r="L2316" s="101"/>
      <c r="M2316" s="101"/>
      <c r="N2316" s="101"/>
    </row>
    <row r="2317" spans="2:14" x14ac:dyDescent="0.25">
      <c r="B2317" s="95"/>
      <c r="C2317" s="95"/>
      <c r="D2317" s="95"/>
      <c r="E2317" s="95"/>
      <c r="F2317" s="506"/>
      <c r="G2317" s="101"/>
      <c r="H2317" s="101"/>
      <c r="I2317" s="101"/>
      <c r="J2317" s="101"/>
      <c r="K2317" s="101"/>
      <c r="L2317" s="101"/>
      <c r="M2317" s="101"/>
      <c r="N2317" s="101"/>
    </row>
    <row r="2318" spans="2:14" x14ac:dyDescent="0.25">
      <c r="B2318" s="95"/>
      <c r="C2318" s="95"/>
      <c r="D2318" s="95"/>
      <c r="E2318" s="95"/>
      <c r="F2318" s="506"/>
      <c r="G2318" s="101"/>
      <c r="H2318" s="101"/>
      <c r="I2318" s="101"/>
      <c r="J2318" s="101"/>
      <c r="K2318" s="101"/>
      <c r="L2318" s="101"/>
      <c r="M2318" s="101"/>
      <c r="N2318" s="101"/>
    </row>
    <row r="2319" spans="2:14" x14ac:dyDescent="0.25">
      <c r="B2319" s="95"/>
      <c r="C2319" s="95"/>
      <c r="D2319" s="95"/>
      <c r="E2319" s="95"/>
      <c r="F2319" s="506"/>
      <c r="G2319" s="101"/>
      <c r="H2319" s="101"/>
      <c r="I2319" s="101"/>
      <c r="J2319" s="101"/>
      <c r="K2319" s="101"/>
      <c r="L2319" s="101"/>
      <c r="M2319" s="101"/>
      <c r="N2319" s="101"/>
    </row>
    <row r="2320" spans="2:14" x14ac:dyDescent="0.25">
      <c r="B2320" s="95"/>
      <c r="C2320" s="95"/>
      <c r="D2320" s="95"/>
      <c r="E2320" s="95"/>
      <c r="F2320" s="506"/>
      <c r="G2320" s="101"/>
      <c r="H2320" s="101"/>
      <c r="I2320" s="101"/>
      <c r="J2320" s="101"/>
      <c r="K2320" s="101"/>
      <c r="L2320" s="101"/>
      <c r="M2320" s="101"/>
      <c r="N2320" s="101"/>
    </row>
    <row r="2321" spans="2:14" x14ac:dyDescent="0.25">
      <c r="B2321" s="95"/>
      <c r="C2321" s="95"/>
      <c r="D2321" s="95"/>
      <c r="E2321" s="95"/>
      <c r="F2321" s="506"/>
      <c r="G2321" s="101"/>
      <c r="H2321" s="101"/>
      <c r="I2321" s="101"/>
      <c r="J2321" s="101"/>
      <c r="K2321" s="101"/>
      <c r="L2321" s="101"/>
      <c r="M2321" s="101"/>
      <c r="N2321" s="101"/>
    </row>
    <row r="2322" spans="2:14" x14ac:dyDescent="0.25">
      <c r="B2322" s="95"/>
      <c r="C2322" s="95"/>
      <c r="D2322" s="95"/>
      <c r="E2322" s="95"/>
      <c r="F2322" s="506"/>
      <c r="G2322" s="101"/>
      <c r="H2322" s="101"/>
      <c r="I2322" s="101"/>
      <c r="J2322" s="101"/>
      <c r="K2322" s="101"/>
      <c r="L2322" s="101"/>
      <c r="M2322" s="101"/>
      <c r="N2322" s="101"/>
    </row>
    <row r="2323" spans="2:14" x14ac:dyDescent="0.25">
      <c r="B2323" s="95"/>
      <c r="C2323" s="95"/>
      <c r="D2323" s="95"/>
      <c r="E2323" s="95"/>
      <c r="F2323" s="506"/>
      <c r="G2323" s="101"/>
      <c r="H2323" s="101"/>
      <c r="I2323" s="101"/>
      <c r="J2323" s="101"/>
      <c r="K2323" s="101"/>
      <c r="L2323" s="101"/>
      <c r="M2323" s="101"/>
      <c r="N2323" s="101"/>
    </row>
    <row r="2324" spans="2:14" x14ac:dyDescent="0.25">
      <c r="B2324" s="95"/>
      <c r="C2324" s="95"/>
      <c r="D2324" s="95"/>
      <c r="E2324" s="95"/>
      <c r="F2324" s="506"/>
      <c r="G2324" s="101"/>
      <c r="H2324" s="101"/>
      <c r="I2324" s="101"/>
      <c r="J2324" s="101"/>
      <c r="K2324" s="101"/>
      <c r="L2324" s="101"/>
      <c r="M2324" s="101"/>
      <c r="N2324" s="101"/>
    </row>
    <row r="2325" spans="2:14" x14ac:dyDescent="0.25">
      <c r="B2325" s="95"/>
      <c r="C2325" s="95"/>
      <c r="D2325" s="95"/>
      <c r="E2325" s="95"/>
      <c r="F2325" s="506"/>
      <c r="G2325" s="101"/>
      <c r="H2325" s="101"/>
      <c r="I2325" s="101"/>
      <c r="J2325" s="101"/>
      <c r="K2325" s="101"/>
      <c r="L2325" s="101"/>
      <c r="M2325" s="101"/>
      <c r="N2325" s="101"/>
    </row>
    <row r="2326" spans="2:14" x14ac:dyDescent="0.25">
      <c r="B2326" s="95"/>
      <c r="C2326" s="95"/>
      <c r="D2326" s="95"/>
      <c r="E2326" s="95"/>
      <c r="F2326" s="506"/>
      <c r="G2326" s="101"/>
      <c r="H2326" s="101"/>
      <c r="I2326" s="101"/>
      <c r="J2326" s="101"/>
      <c r="K2326" s="101"/>
      <c r="L2326" s="101"/>
      <c r="M2326" s="101"/>
      <c r="N2326" s="101"/>
    </row>
    <row r="2327" spans="2:14" x14ac:dyDescent="0.25">
      <c r="B2327" s="95"/>
      <c r="C2327" s="95"/>
      <c r="D2327" s="95"/>
      <c r="E2327" s="95"/>
      <c r="F2327" s="506"/>
      <c r="G2327" s="101"/>
      <c r="H2327" s="101"/>
      <c r="I2327" s="101"/>
      <c r="J2327" s="101"/>
      <c r="K2327" s="101"/>
      <c r="L2327" s="101"/>
      <c r="M2327" s="101"/>
      <c r="N2327" s="101"/>
    </row>
    <row r="2328" spans="2:14" x14ac:dyDescent="0.25">
      <c r="B2328" s="95"/>
      <c r="C2328" s="95"/>
      <c r="D2328" s="95"/>
      <c r="E2328" s="95"/>
      <c r="F2328" s="506"/>
      <c r="G2328" s="101"/>
      <c r="H2328" s="101"/>
      <c r="I2328" s="101"/>
      <c r="J2328" s="101"/>
      <c r="K2328" s="101"/>
      <c r="L2328" s="101"/>
      <c r="M2328" s="101"/>
      <c r="N2328" s="101"/>
    </row>
    <row r="2329" spans="2:14" x14ac:dyDescent="0.25">
      <c r="B2329" s="95"/>
      <c r="C2329" s="95"/>
      <c r="D2329" s="95"/>
      <c r="E2329" s="95"/>
      <c r="F2329" s="506"/>
      <c r="G2329" s="101"/>
      <c r="H2329" s="101"/>
      <c r="I2329" s="101"/>
      <c r="J2329" s="101"/>
      <c r="K2329" s="101"/>
      <c r="L2329" s="101"/>
      <c r="M2329" s="101"/>
      <c r="N2329" s="101"/>
    </row>
    <row r="2330" spans="2:14" x14ac:dyDescent="0.25">
      <c r="B2330" s="95"/>
      <c r="C2330" s="95"/>
      <c r="D2330" s="95"/>
      <c r="E2330" s="95"/>
      <c r="F2330" s="506"/>
      <c r="G2330" s="101"/>
      <c r="H2330" s="101"/>
      <c r="I2330" s="101"/>
      <c r="J2330" s="101"/>
      <c r="K2330" s="101"/>
      <c r="L2330" s="101"/>
      <c r="M2330" s="101"/>
      <c r="N2330" s="101"/>
    </row>
    <row r="2331" spans="2:14" x14ac:dyDescent="0.25">
      <c r="B2331" s="95"/>
      <c r="C2331" s="95"/>
      <c r="D2331" s="95"/>
      <c r="E2331" s="95"/>
      <c r="F2331" s="506"/>
      <c r="G2331" s="101"/>
      <c r="H2331" s="101"/>
      <c r="I2331" s="101"/>
      <c r="J2331" s="101"/>
      <c r="K2331" s="101"/>
      <c r="L2331" s="101"/>
      <c r="M2331" s="101"/>
      <c r="N2331" s="101"/>
    </row>
    <row r="2332" spans="2:14" x14ac:dyDescent="0.25">
      <c r="B2332" s="95"/>
      <c r="C2332" s="95"/>
      <c r="D2332" s="95"/>
      <c r="E2332" s="95"/>
      <c r="F2332" s="506"/>
      <c r="G2332" s="101"/>
      <c r="H2332" s="101"/>
      <c r="I2332" s="101"/>
      <c r="J2332" s="101"/>
      <c r="K2332" s="101"/>
      <c r="L2332" s="101"/>
      <c r="M2332" s="101"/>
      <c r="N2332" s="101"/>
    </row>
    <row r="2333" spans="2:14" x14ac:dyDescent="0.25">
      <c r="B2333" s="95"/>
      <c r="C2333" s="95"/>
      <c r="D2333" s="95"/>
      <c r="E2333" s="95"/>
      <c r="F2333" s="506"/>
      <c r="G2333" s="101"/>
      <c r="H2333" s="101"/>
      <c r="I2333" s="101"/>
      <c r="J2333" s="101"/>
      <c r="K2333" s="101"/>
      <c r="L2333" s="101"/>
      <c r="M2333" s="101"/>
      <c r="N2333" s="101"/>
    </row>
    <row r="2334" spans="2:14" x14ac:dyDescent="0.25">
      <c r="B2334" s="95"/>
      <c r="C2334" s="95"/>
      <c r="D2334" s="95"/>
      <c r="E2334" s="95"/>
      <c r="F2334" s="506"/>
      <c r="G2334" s="101"/>
      <c r="H2334" s="101"/>
      <c r="I2334" s="101"/>
      <c r="J2334" s="101"/>
      <c r="K2334" s="101"/>
      <c r="L2334" s="101"/>
      <c r="M2334" s="101"/>
      <c r="N2334" s="101"/>
    </row>
    <row r="2335" spans="2:14" x14ac:dyDescent="0.25">
      <c r="B2335" s="95"/>
      <c r="C2335" s="95"/>
      <c r="D2335" s="95"/>
      <c r="E2335" s="95"/>
      <c r="F2335" s="506"/>
      <c r="G2335" s="101"/>
      <c r="H2335" s="101"/>
      <c r="I2335" s="101"/>
      <c r="J2335" s="101"/>
      <c r="K2335" s="101"/>
      <c r="L2335" s="101"/>
      <c r="M2335" s="101"/>
      <c r="N2335" s="101"/>
    </row>
    <row r="2336" spans="2:14" x14ac:dyDescent="0.25">
      <c r="B2336" s="95"/>
      <c r="C2336" s="95"/>
      <c r="D2336" s="95"/>
      <c r="E2336" s="95"/>
      <c r="F2336" s="506"/>
      <c r="G2336" s="101"/>
      <c r="H2336" s="101"/>
      <c r="I2336" s="101"/>
      <c r="J2336" s="101"/>
      <c r="K2336" s="101"/>
      <c r="L2336" s="101"/>
      <c r="M2336" s="101"/>
      <c r="N2336" s="101"/>
    </row>
    <row r="2337" spans="2:14" x14ac:dyDescent="0.25">
      <c r="B2337" s="95"/>
      <c r="C2337" s="95"/>
      <c r="D2337" s="95"/>
      <c r="E2337" s="95"/>
      <c r="F2337" s="506"/>
      <c r="G2337" s="101"/>
      <c r="H2337" s="101"/>
      <c r="I2337" s="101"/>
      <c r="J2337" s="101"/>
      <c r="K2337" s="101"/>
      <c r="L2337" s="101"/>
      <c r="M2337" s="101"/>
      <c r="N2337" s="101"/>
    </row>
    <row r="2338" spans="2:14" x14ac:dyDescent="0.25">
      <c r="B2338" s="95"/>
      <c r="C2338" s="95"/>
      <c r="D2338" s="95"/>
      <c r="E2338" s="95"/>
      <c r="F2338" s="506"/>
      <c r="G2338" s="101"/>
      <c r="H2338" s="101"/>
      <c r="I2338" s="101"/>
      <c r="J2338" s="101"/>
      <c r="K2338" s="101"/>
      <c r="L2338" s="101"/>
      <c r="M2338" s="101"/>
      <c r="N2338" s="101"/>
    </row>
    <row r="2339" spans="2:14" x14ac:dyDescent="0.25">
      <c r="B2339" s="95"/>
      <c r="C2339" s="95"/>
      <c r="D2339" s="95"/>
      <c r="E2339" s="95"/>
      <c r="F2339" s="506"/>
      <c r="G2339" s="101"/>
      <c r="H2339" s="101"/>
      <c r="I2339" s="101"/>
      <c r="J2339" s="101"/>
      <c r="K2339" s="101"/>
      <c r="L2339" s="101"/>
      <c r="M2339" s="101"/>
      <c r="N2339" s="101"/>
    </row>
    <row r="2340" spans="2:14" x14ac:dyDescent="0.25">
      <c r="B2340" s="95"/>
      <c r="C2340" s="95"/>
      <c r="D2340" s="95"/>
      <c r="E2340" s="95"/>
      <c r="F2340" s="506"/>
      <c r="G2340" s="101"/>
      <c r="H2340" s="101"/>
      <c r="I2340" s="101"/>
      <c r="J2340" s="101"/>
      <c r="K2340" s="101"/>
      <c r="L2340" s="101"/>
      <c r="M2340" s="101"/>
      <c r="N2340" s="101"/>
    </row>
    <row r="2341" spans="2:14" x14ac:dyDescent="0.25">
      <c r="B2341" s="95"/>
      <c r="C2341" s="95"/>
      <c r="D2341" s="95"/>
      <c r="E2341" s="95"/>
      <c r="F2341" s="506"/>
      <c r="G2341" s="101"/>
      <c r="H2341" s="101"/>
      <c r="I2341" s="101"/>
      <c r="J2341" s="101"/>
      <c r="K2341" s="101"/>
      <c r="L2341" s="101"/>
      <c r="M2341" s="101"/>
      <c r="N2341" s="101"/>
    </row>
    <row r="2342" spans="2:14" x14ac:dyDescent="0.25">
      <c r="B2342" s="95"/>
      <c r="C2342" s="95"/>
      <c r="D2342" s="95"/>
      <c r="E2342" s="95"/>
      <c r="F2342" s="506"/>
      <c r="G2342" s="101"/>
      <c r="H2342" s="101"/>
      <c r="I2342" s="101"/>
      <c r="J2342" s="101"/>
      <c r="K2342" s="101"/>
      <c r="L2342" s="101"/>
      <c r="M2342" s="101"/>
      <c r="N2342" s="101"/>
    </row>
    <row r="2343" spans="2:14" x14ac:dyDescent="0.25">
      <c r="B2343" s="95"/>
      <c r="C2343" s="95"/>
      <c r="D2343" s="95"/>
      <c r="E2343" s="95"/>
      <c r="F2343" s="506"/>
      <c r="G2343" s="101"/>
      <c r="H2343" s="101"/>
      <c r="I2343" s="101"/>
      <c r="J2343" s="101"/>
      <c r="K2343" s="101"/>
      <c r="L2343" s="101"/>
      <c r="M2343" s="101"/>
      <c r="N2343" s="101"/>
    </row>
    <row r="2344" spans="2:14" x14ac:dyDescent="0.25">
      <c r="B2344" s="95"/>
      <c r="C2344" s="95"/>
      <c r="D2344" s="95"/>
      <c r="E2344" s="95"/>
      <c r="F2344" s="506"/>
      <c r="G2344" s="101"/>
      <c r="H2344" s="101"/>
      <c r="I2344" s="101"/>
      <c r="J2344" s="101"/>
      <c r="K2344" s="101"/>
      <c r="L2344" s="101"/>
      <c r="M2344" s="101"/>
      <c r="N2344" s="101"/>
    </row>
    <row r="2345" spans="2:14" x14ac:dyDescent="0.25">
      <c r="B2345" s="95"/>
      <c r="C2345" s="95"/>
      <c r="D2345" s="95"/>
      <c r="E2345" s="95"/>
      <c r="F2345" s="506"/>
      <c r="G2345" s="101"/>
      <c r="H2345" s="101"/>
      <c r="I2345" s="101"/>
      <c r="J2345" s="101"/>
      <c r="K2345" s="101"/>
      <c r="L2345" s="101"/>
      <c r="M2345" s="101"/>
      <c r="N2345" s="101"/>
    </row>
    <row r="2346" spans="2:14" x14ac:dyDescent="0.25">
      <c r="B2346" s="95"/>
      <c r="C2346" s="95"/>
      <c r="D2346" s="95"/>
      <c r="E2346" s="95"/>
      <c r="F2346" s="506"/>
      <c r="G2346" s="101"/>
      <c r="H2346" s="101"/>
      <c r="I2346" s="101"/>
      <c r="J2346" s="101"/>
      <c r="K2346" s="101"/>
      <c r="L2346" s="101"/>
      <c r="M2346" s="101"/>
      <c r="N2346" s="101"/>
    </row>
    <row r="2347" spans="2:14" x14ac:dyDescent="0.25">
      <c r="B2347" s="95"/>
      <c r="C2347" s="95"/>
      <c r="D2347" s="95"/>
      <c r="E2347" s="95"/>
      <c r="F2347" s="506"/>
      <c r="G2347" s="101"/>
      <c r="H2347" s="101"/>
      <c r="I2347" s="101"/>
      <c r="J2347" s="101"/>
      <c r="K2347" s="101"/>
      <c r="L2347" s="101"/>
      <c r="M2347" s="101"/>
      <c r="N2347" s="101"/>
    </row>
    <row r="2348" spans="2:14" x14ac:dyDescent="0.25">
      <c r="B2348" s="95"/>
      <c r="C2348" s="95"/>
      <c r="D2348" s="95"/>
      <c r="E2348" s="95"/>
      <c r="F2348" s="506"/>
      <c r="G2348" s="101"/>
      <c r="H2348" s="101"/>
      <c r="I2348" s="101"/>
      <c r="J2348" s="101"/>
      <c r="K2348" s="101"/>
      <c r="L2348" s="101"/>
      <c r="M2348" s="101"/>
      <c r="N2348" s="101"/>
    </row>
    <row r="2349" spans="2:14" x14ac:dyDescent="0.25">
      <c r="B2349" s="95"/>
      <c r="C2349" s="95"/>
      <c r="D2349" s="95"/>
      <c r="E2349" s="95"/>
      <c r="F2349" s="506"/>
      <c r="G2349" s="101"/>
      <c r="H2349" s="101"/>
      <c r="I2349" s="101"/>
      <c r="J2349" s="101"/>
      <c r="K2349" s="101"/>
      <c r="L2349" s="101"/>
      <c r="M2349" s="101"/>
      <c r="N2349" s="101"/>
    </row>
    <row r="2350" spans="2:14" x14ac:dyDescent="0.25">
      <c r="B2350" s="95"/>
      <c r="C2350" s="95"/>
      <c r="D2350" s="95"/>
      <c r="E2350" s="95"/>
      <c r="F2350" s="506"/>
      <c r="G2350" s="101"/>
      <c r="H2350" s="101"/>
      <c r="I2350" s="101"/>
      <c r="J2350" s="101"/>
      <c r="K2350" s="101"/>
      <c r="L2350" s="101"/>
      <c r="M2350" s="101"/>
      <c r="N2350" s="101"/>
    </row>
    <row r="2351" spans="2:14" x14ac:dyDescent="0.25">
      <c r="B2351" s="95"/>
      <c r="C2351" s="95"/>
      <c r="D2351" s="95"/>
      <c r="E2351" s="95"/>
      <c r="F2351" s="506"/>
      <c r="G2351" s="101"/>
      <c r="H2351" s="101"/>
      <c r="I2351" s="101"/>
      <c r="J2351" s="101"/>
      <c r="K2351" s="101"/>
      <c r="L2351" s="101"/>
      <c r="M2351" s="101"/>
      <c r="N2351" s="101"/>
    </row>
    <row r="2352" spans="2:14" x14ac:dyDescent="0.25">
      <c r="B2352" s="95"/>
      <c r="C2352" s="95"/>
      <c r="D2352" s="95"/>
      <c r="E2352" s="95"/>
      <c r="F2352" s="506"/>
      <c r="G2352" s="101"/>
      <c r="H2352" s="101"/>
      <c r="I2352" s="101"/>
      <c r="J2352" s="101"/>
      <c r="K2352" s="101"/>
      <c r="L2352" s="101"/>
      <c r="M2352" s="101"/>
      <c r="N2352" s="101"/>
    </row>
    <row r="2353" spans="2:14" x14ac:dyDescent="0.25">
      <c r="B2353" s="95"/>
      <c r="C2353" s="95"/>
      <c r="D2353" s="95"/>
      <c r="E2353" s="95"/>
      <c r="F2353" s="506"/>
      <c r="G2353" s="101"/>
      <c r="H2353" s="101"/>
      <c r="I2353" s="101"/>
      <c r="J2353" s="101"/>
      <c r="K2353" s="101"/>
      <c r="L2353" s="101"/>
      <c r="M2353" s="101"/>
      <c r="N2353" s="101"/>
    </row>
    <row r="2354" spans="2:14" x14ac:dyDescent="0.25">
      <c r="B2354" s="95"/>
      <c r="C2354" s="95"/>
      <c r="D2354" s="95"/>
      <c r="E2354" s="95"/>
      <c r="F2354" s="506"/>
      <c r="G2354" s="101"/>
      <c r="H2354" s="101"/>
      <c r="I2354" s="101"/>
      <c r="J2354" s="101"/>
      <c r="K2354" s="101"/>
      <c r="L2354" s="101"/>
      <c r="M2354" s="101"/>
      <c r="N2354" s="101"/>
    </row>
    <row r="2355" spans="2:14" x14ac:dyDescent="0.25">
      <c r="B2355" s="95"/>
      <c r="C2355" s="95"/>
      <c r="D2355" s="95"/>
      <c r="E2355" s="95"/>
      <c r="F2355" s="506"/>
      <c r="G2355" s="101"/>
      <c r="H2355" s="101"/>
      <c r="I2355" s="101"/>
      <c r="J2355" s="101"/>
      <c r="K2355" s="101"/>
      <c r="L2355" s="101"/>
      <c r="M2355" s="101"/>
      <c r="N2355" s="101"/>
    </row>
    <row r="2356" spans="2:14" x14ac:dyDescent="0.25">
      <c r="B2356" s="95"/>
      <c r="C2356" s="95"/>
      <c r="D2356" s="95"/>
      <c r="E2356" s="95"/>
      <c r="F2356" s="506"/>
      <c r="G2356" s="101"/>
      <c r="H2356" s="101"/>
      <c r="I2356" s="101"/>
      <c r="J2356" s="101"/>
      <c r="K2356" s="101"/>
      <c r="L2356" s="101"/>
      <c r="M2356" s="101"/>
      <c r="N2356" s="101"/>
    </row>
    <row r="2357" spans="2:14" x14ac:dyDescent="0.25">
      <c r="B2357" s="95"/>
      <c r="C2357" s="95"/>
      <c r="D2357" s="95"/>
      <c r="E2357" s="95"/>
      <c r="F2357" s="506"/>
      <c r="G2357" s="101"/>
      <c r="H2357" s="101"/>
      <c r="I2357" s="101"/>
      <c r="J2357" s="101"/>
      <c r="K2357" s="101"/>
      <c r="L2357" s="101"/>
      <c r="M2357" s="101"/>
      <c r="N2357" s="101"/>
    </row>
    <row r="2358" spans="2:14" x14ac:dyDescent="0.25">
      <c r="B2358" s="95"/>
      <c r="C2358" s="95"/>
      <c r="D2358" s="95"/>
      <c r="E2358" s="95"/>
      <c r="F2358" s="506"/>
      <c r="G2358" s="101"/>
      <c r="H2358" s="101"/>
      <c r="I2358" s="101"/>
      <c r="J2358" s="101"/>
      <c r="K2358" s="101"/>
      <c r="L2358" s="101"/>
      <c r="M2358" s="101"/>
      <c r="N2358" s="101"/>
    </row>
    <row r="2359" spans="2:14" x14ac:dyDescent="0.25">
      <c r="B2359" s="95"/>
      <c r="C2359" s="95"/>
      <c r="D2359" s="95"/>
      <c r="E2359" s="95"/>
      <c r="F2359" s="506"/>
      <c r="G2359" s="101"/>
      <c r="H2359" s="101"/>
      <c r="I2359" s="101"/>
      <c r="J2359" s="101"/>
      <c r="K2359" s="101"/>
      <c r="L2359" s="101"/>
      <c r="M2359" s="101"/>
      <c r="N2359" s="101"/>
    </row>
    <row r="2360" spans="2:14" x14ac:dyDescent="0.25">
      <c r="B2360" s="95"/>
      <c r="C2360" s="95"/>
      <c r="D2360" s="95"/>
      <c r="E2360" s="95"/>
      <c r="F2360" s="506"/>
      <c r="G2360" s="101"/>
      <c r="H2360" s="101"/>
      <c r="I2360" s="101"/>
      <c r="J2360" s="101"/>
      <c r="K2360" s="101"/>
      <c r="L2360" s="101"/>
      <c r="M2360" s="101"/>
      <c r="N2360" s="101"/>
    </row>
    <row r="2361" spans="2:14" x14ac:dyDescent="0.25">
      <c r="B2361" s="95"/>
      <c r="C2361" s="95"/>
      <c r="D2361" s="95"/>
      <c r="E2361" s="95"/>
      <c r="F2361" s="506"/>
      <c r="G2361" s="101"/>
      <c r="H2361" s="101"/>
      <c r="I2361" s="101"/>
      <c r="J2361" s="101"/>
      <c r="K2361" s="101"/>
      <c r="L2361" s="101"/>
      <c r="M2361" s="101"/>
      <c r="N2361" s="101"/>
    </row>
    <row r="2362" spans="2:14" x14ac:dyDescent="0.25">
      <c r="B2362" s="95"/>
      <c r="C2362" s="95"/>
      <c r="D2362" s="95"/>
      <c r="E2362" s="95"/>
      <c r="F2362" s="506"/>
      <c r="G2362" s="101"/>
      <c r="H2362" s="101"/>
      <c r="I2362" s="101"/>
      <c r="J2362" s="101"/>
      <c r="K2362" s="101"/>
      <c r="L2362" s="101"/>
      <c r="M2362" s="101"/>
      <c r="N2362" s="101"/>
    </row>
    <row r="2363" spans="2:14" x14ac:dyDescent="0.25">
      <c r="B2363" s="95"/>
      <c r="C2363" s="95"/>
      <c r="D2363" s="95"/>
      <c r="E2363" s="95"/>
      <c r="F2363" s="506"/>
      <c r="G2363" s="101"/>
      <c r="H2363" s="101"/>
      <c r="I2363" s="101"/>
      <c r="J2363" s="101"/>
      <c r="K2363" s="101"/>
      <c r="L2363" s="101"/>
      <c r="M2363" s="101"/>
      <c r="N2363" s="101"/>
    </row>
    <row r="2364" spans="2:14" x14ac:dyDescent="0.25">
      <c r="B2364" s="95"/>
      <c r="C2364" s="95"/>
      <c r="D2364" s="95"/>
      <c r="E2364" s="95"/>
      <c r="F2364" s="506"/>
      <c r="G2364" s="101"/>
      <c r="H2364" s="101"/>
      <c r="I2364" s="101"/>
      <c r="J2364" s="101"/>
      <c r="K2364" s="101"/>
      <c r="L2364" s="101"/>
      <c r="M2364" s="101"/>
      <c r="N2364" s="101"/>
    </row>
    <row r="2365" spans="2:14" x14ac:dyDescent="0.25">
      <c r="B2365" s="95"/>
      <c r="C2365" s="95"/>
      <c r="D2365" s="95"/>
      <c r="E2365" s="95"/>
      <c r="F2365" s="506"/>
      <c r="G2365" s="101"/>
      <c r="H2365" s="101"/>
      <c r="I2365" s="101"/>
      <c r="J2365" s="101"/>
      <c r="K2365" s="101"/>
      <c r="L2365" s="101"/>
      <c r="M2365" s="101"/>
      <c r="N2365" s="101"/>
    </row>
    <row r="2366" spans="2:14" x14ac:dyDescent="0.25">
      <c r="B2366" s="95"/>
      <c r="C2366" s="95"/>
      <c r="D2366" s="95"/>
      <c r="E2366" s="95"/>
      <c r="F2366" s="506"/>
      <c r="G2366" s="101"/>
      <c r="H2366" s="101"/>
      <c r="I2366" s="101"/>
      <c r="J2366" s="101"/>
      <c r="K2366" s="101"/>
      <c r="L2366" s="101"/>
      <c r="M2366" s="101"/>
      <c r="N2366" s="101"/>
    </row>
    <row r="2367" spans="2:14" x14ac:dyDescent="0.25">
      <c r="B2367" s="95"/>
      <c r="C2367" s="95"/>
      <c r="D2367" s="95"/>
      <c r="E2367" s="95"/>
      <c r="F2367" s="506"/>
      <c r="G2367" s="101"/>
      <c r="H2367" s="101"/>
      <c r="I2367" s="101"/>
      <c r="J2367" s="101"/>
      <c r="K2367" s="101"/>
      <c r="L2367" s="101"/>
      <c r="M2367" s="101"/>
      <c r="N2367" s="101"/>
    </row>
    <row r="2368" spans="2:14" x14ac:dyDescent="0.25">
      <c r="B2368" s="95"/>
      <c r="C2368" s="95"/>
      <c r="D2368" s="95"/>
      <c r="E2368" s="95"/>
      <c r="F2368" s="506"/>
      <c r="G2368" s="101"/>
      <c r="H2368" s="101"/>
      <c r="I2368" s="101"/>
      <c r="J2368" s="101"/>
      <c r="K2368" s="101"/>
      <c r="L2368" s="101"/>
      <c r="M2368" s="101"/>
      <c r="N2368" s="101"/>
    </row>
    <row r="2369" spans="2:14" x14ac:dyDescent="0.25">
      <c r="B2369" s="95"/>
      <c r="C2369" s="95"/>
      <c r="D2369" s="95"/>
      <c r="E2369" s="95"/>
      <c r="F2369" s="506"/>
      <c r="G2369" s="101"/>
      <c r="H2369" s="101"/>
      <c r="I2369" s="101"/>
      <c r="J2369" s="101"/>
      <c r="K2369" s="101"/>
      <c r="L2369" s="101"/>
      <c r="M2369" s="101"/>
      <c r="N2369" s="101"/>
    </row>
    <row r="2370" spans="2:14" x14ac:dyDescent="0.25">
      <c r="B2370" s="95"/>
      <c r="C2370" s="95"/>
      <c r="D2370" s="95"/>
      <c r="E2370" s="95"/>
      <c r="F2370" s="506"/>
      <c r="G2370" s="101"/>
      <c r="H2370" s="101"/>
      <c r="I2370" s="101"/>
      <c r="J2370" s="101"/>
      <c r="K2370" s="101"/>
      <c r="L2370" s="101"/>
      <c r="M2370" s="101"/>
      <c r="N2370" s="101"/>
    </row>
    <row r="2371" spans="2:14" x14ac:dyDescent="0.25">
      <c r="B2371" s="95"/>
      <c r="C2371" s="95"/>
      <c r="D2371" s="95"/>
      <c r="E2371" s="95"/>
      <c r="F2371" s="506"/>
      <c r="G2371" s="101"/>
      <c r="H2371" s="101"/>
      <c r="I2371" s="101"/>
      <c r="J2371" s="101"/>
      <c r="K2371" s="101"/>
      <c r="L2371" s="101"/>
      <c r="M2371" s="101"/>
      <c r="N2371" s="101"/>
    </row>
    <row r="2372" spans="2:14" x14ac:dyDescent="0.25">
      <c r="B2372" s="95"/>
      <c r="C2372" s="95"/>
      <c r="D2372" s="95"/>
      <c r="E2372" s="95"/>
      <c r="F2372" s="506"/>
      <c r="G2372" s="101"/>
      <c r="H2372" s="101"/>
      <c r="I2372" s="101"/>
      <c r="J2372" s="101"/>
      <c r="K2372" s="101"/>
      <c r="L2372" s="101"/>
      <c r="M2372" s="101"/>
      <c r="N2372" s="101"/>
    </row>
    <row r="2373" spans="2:14" x14ac:dyDescent="0.25">
      <c r="B2373" s="95"/>
      <c r="C2373" s="95"/>
      <c r="D2373" s="95"/>
      <c r="E2373" s="95"/>
      <c r="F2373" s="506"/>
      <c r="G2373" s="101"/>
      <c r="H2373" s="101"/>
      <c r="I2373" s="101"/>
      <c r="J2373" s="101"/>
      <c r="K2373" s="101"/>
      <c r="L2373" s="101"/>
      <c r="M2373" s="101"/>
      <c r="N2373" s="101"/>
    </row>
    <row r="2374" spans="2:14" x14ac:dyDescent="0.25">
      <c r="B2374" s="95"/>
      <c r="C2374" s="95"/>
      <c r="D2374" s="95"/>
      <c r="E2374" s="95"/>
      <c r="F2374" s="506"/>
      <c r="G2374" s="101"/>
      <c r="H2374" s="101"/>
      <c r="I2374" s="101"/>
      <c r="J2374" s="101"/>
      <c r="K2374" s="101"/>
      <c r="L2374" s="101"/>
      <c r="M2374" s="101"/>
      <c r="N2374" s="101"/>
    </row>
    <row r="2375" spans="2:14" x14ac:dyDescent="0.25">
      <c r="B2375" s="95"/>
      <c r="C2375" s="95"/>
      <c r="D2375" s="95"/>
      <c r="E2375" s="95"/>
      <c r="F2375" s="506"/>
      <c r="G2375" s="101"/>
      <c r="H2375" s="101"/>
      <c r="I2375" s="101"/>
      <c r="J2375" s="101"/>
      <c r="K2375" s="101"/>
      <c r="L2375" s="101"/>
      <c r="M2375" s="101"/>
      <c r="N2375" s="101"/>
    </row>
    <row r="2376" spans="2:14" x14ac:dyDescent="0.25">
      <c r="B2376" s="95"/>
      <c r="C2376" s="95"/>
      <c r="D2376" s="95"/>
      <c r="E2376" s="95"/>
      <c r="F2376" s="506"/>
      <c r="G2376" s="101"/>
      <c r="H2376" s="101"/>
      <c r="I2376" s="101"/>
      <c r="J2376" s="101"/>
      <c r="K2376" s="101"/>
      <c r="L2376" s="101"/>
      <c r="M2376" s="101"/>
      <c r="N2376" s="101"/>
    </row>
    <row r="2377" spans="2:14" x14ac:dyDescent="0.25">
      <c r="B2377" s="95"/>
      <c r="C2377" s="95"/>
      <c r="D2377" s="95"/>
      <c r="E2377" s="95"/>
      <c r="F2377" s="506"/>
      <c r="G2377" s="101"/>
      <c r="H2377" s="101"/>
      <c r="I2377" s="101"/>
      <c r="J2377" s="101"/>
      <c r="K2377" s="101"/>
      <c r="L2377" s="101"/>
      <c r="M2377" s="101"/>
      <c r="N2377" s="101"/>
    </row>
    <row r="2378" spans="2:14" x14ac:dyDescent="0.25">
      <c r="B2378" s="95"/>
      <c r="C2378" s="95"/>
      <c r="D2378" s="95"/>
      <c r="E2378" s="95"/>
      <c r="F2378" s="506"/>
      <c r="G2378" s="101"/>
      <c r="H2378" s="101"/>
      <c r="I2378" s="101"/>
      <c r="J2378" s="101"/>
      <c r="K2378" s="101"/>
      <c r="L2378" s="101"/>
      <c r="M2378" s="101"/>
      <c r="N2378" s="101"/>
    </row>
    <row r="2379" spans="2:14" x14ac:dyDescent="0.25">
      <c r="B2379" s="95"/>
      <c r="C2379" s="95"/>
      <c r="D2379" s="95"/>
      <c r="E2379" s="95"/>
      <c r="F2379" s="506"/>
      <c r="G2379" s="101"/>
      <c r="H2379" s="101"/>
      <c r="I2379" s="101"/>
      <c r="J2379" s="101"/>
      <c r="K2379" s="101"/>
      <c r="L2379" s="101"/>
      <c r="M2379" s="101"/>
      <c r="N2379" s="101"/>
    </row>
    <row r="2380" spans="2:14" x14ac:dyDescent="0.25">
      <c r="B2380" s="95"/>
      <c r="C2380" s="95"/>
      <c r="D2380" s="95"/>
      <c r="E2380" s="95"/>
      <c r="F2380" s="506"/>
      <c r="G2380" s="101"/>
      <c r="H2380" s="101"/>
      <c r="I2380" s="101"/>
      <c r="J2380" s="101"/>
      <c r="K2380" s="101"/>
      <c r="L2380" s="101"/>
      <c r="M2380" s="101"/>
      <c r="N2380" s="101"/>
    </row>
    <row r="2381" spans="2:14" x14ac:dyDescent="0.25">
      <c r="B2381" s="95"/>
      <c r="C2381" s="95"/>
      <c r="D2381" s="95"/>
      <c r="E2381" s="95"/>
      <c r="F2381" s="506"/>
      <c r="G2381" s="101"/>
      <c r="H2381" s="101"/>
      <c r="I2381" s="101"/>
      <c r="J2381" s="101"/>
      <c r="K2381" s="101"/>
      <c r="L2381" s="101"/>
      <c r="M2381" s="101"/>
      <c r="N2381" s="101"/>
    </row>
    <row r="2382" spans="2:14" x14ac:dyDescent="0.25">
      <c r="B2382" s="95"/>
      <c r="C2382" s="95"/>
      <c r="D2382" s="95"/>
      <c r="E2382" s="95"/>
      <c r="F2382" s="506"/>
      <c r="G2382" s="101"/>
      <c r="H2382" s="101"/>
      <c r="I2382" s="101"/>
      <c r="J2382" s="101"/>
      <c r="K2382" s="101"/>
      <c r="L2382" s="101"/>
      <c r="M2382" s="101"/>
      <c r="N2382" s="101"/>
    </row>
    <row r="2383" spans="2:14" x14ac:dyDescent="0.25">
      <c r="B2383" s="95"/>
      <c r="C2383" s="95"/>
      <c r="D2383" s="95"/>
      <c r="E2383" s="95"/>
      <c r="F2383" s="506"/>
      <c r="G2383" s="101"/>
      <c r="H2383" s="101"/>
      <c r="I2383" s="101"/>
      <c r="J2383" s="101"/>
      <c r="K2383" s="101"/>
      <c r="L2383" s="101"/>
      <c r="M2383" s="101"/>
      <c r="N2383" s="101"/>
    </row>
    <row r="2384" spans="2:14" x14ac:dyDescent="0.25">
      <c r="B2384" s="95"/>
      <c r="C2384" s="95"/>
      <c r="D2384" s="95"/>
      <c r="E2384" s="95"/>
      <c r="F2384" s="506"/>
      <c r="G2384" s="101"/>
      <c r="H2384" s="101"/>
      <c r="I2384" s="101"/>
      <c r="J2384" s="101"/>
      <c r="K2384" s="101"/>
      <c r="L2384" s="101"/>
      <c r="M2384" s="101"/>
      <c r="N2384" s="101"/>
    </row>
    <row r="2385" spans="2:14" x14ac:dyDescent="0.25">
      <c r="B2385" s="95"/>
      <c r="C2385" s="95"/>
      <c r="D2385" s="95"/>
      <c r="E2385" s="95"/>
      <c r="F2385" s="506"/>
      <c r="G2385" s="101"/>
      <c r="H2385" s="101"/>
      <c r="I2385" s="101"/>
      <c r="J2385" s="101"/>
      <c r="K2385" s="101"/>
      <c r="L2385" s="101"/>
      <c r="M2385" s="101"/>
      <c r="N2385" s="101"/>
    </row>
    <row r="2386" spans="2:14" x14ac:dyDescent="0.25">
      <c r="B2386" s="95"/>
      <c r="C2386" s="95"/>
      <c r="D2386" s="95"/>
      <c r="E2386" s="95"/>
      <c r="F2386" s="506"/>
      <c r="G2386" s="101"/>
      <c r="H2386" s="101"/>
      <c r="I2386" s="101"/>
      <c r="J2386" s="101"/>
      <c r="K2386" s="101"/>
      <c r="L2386" s="101"/>
      <c r="M2386" s="101"/>
      <c r="N2386" s="101"/>
    </row>
    <row r="2387" spans="2:14" x14ac:dyDescent="0.25">
      <c r="B2387" s="95"/>
      <c r="C2387" s="95"/>
      <c r="D2387" s="95"/>
      <c r="E2387" s="95"/>
      <c r="F2387" s="506"/>
      <c r="G2387" s="101"/>
      <c r="H2387" s="101"/>
      <c r="I2387" s="101"/>
      <c r="J2387" s="101"/>
      <c r="K2387" s="101"/>
      <c r="L2387" s="101"/>
      <c r="M2387" s="101"/>
      <c r="N2387" s="101"/>
    </row>
    <row r="2388" spans="2:14" x14ac:dyDescent="0.25">
      <c r="B2388" s="95"/>
      <c r="C2388" s="95"/>
      <c r="D2388" s="95"/>
      <c r="E2388" s="95"/>
      <c r="F2388" s="506"/>
      <c r="G2388" s="101"/>
      <c r="H2388" s="101"/>
      <c r="I2388" s="101"/>
      <c r="J2388" s="101"/>
      <c r="K2388" s="101"/>
      <c r="L2388" s="101"/>
      <c r="M2388" s="101"/>
      <c r="N2388" s="101"/>
    </row>
    <row r="2389" spans="2:14" x14ac:dyDescent="0.25">
      <c r="B2389" s="95"/>
      <c r="C2389" s="95"/>
      <c r="D2389" s="95"/>
      <c r="E2389" s="95"/>
      <c r="F2389" s="506"/>
      <c r="G2389" s="101"/>
      <c r="H2389" s="101"/>
      <c r="I2389" s="101"/>
      <c r="J2389" s="101"/>
      <c r="K2389" s="101"/>
      <c r="L2389" s="101"/>
      <c r="M2389" s="101"/>
      <c r="N2389" s="101"/>
    </row>
    <row r="2390" spans="2:14" x14ac:dyDescent="0.25">
      <c r="B2390" s="95"/>
      <c r="C2390" s="95"/>
      <c r="D2390" s="95"/>
      <c r="E2390" s="95"/>
      <c r="F2390" s="506"/>
      <c r="G2390" s="101"/>
      <c r="H2390" s="101"/>
      <c r="I2390" s="101"/>
      <c r="J2390" s="101"/>
      <c r="K2390" s="101"/>
      <c r="L2390" s="101"/>
      <c r="M2390" s="101"/>
      <c r="N2390" s="101"/>
    </row>
    <row r="2391" spans="2:14" x14ac:dyDescent="0.25">
      <c r="B2391" s="95"/>
      <c r="C2391" s="95"/>
      <c r="D2391" s="95"/>
      <c r="E2391" s="95"/>
      <c r="F2391" s="506"/>
      <c r="G2391" s="101"/>
      <c r="H2391" s="101"/>
      <c r="I2391" s="101"/>
      <c r="J2391" s="101"/>
      <c r="K2391" s="101"/>
      <c r="L2391" s="101"/>
      <c r="M2391" s="101"/>
      <c r="N2391" s="101"/>
    </row>
    <row r="2392" spans="2:14" x14ac:dyDescent="0.25">
      <c r="B2392" s="95"/>
      <c r="C2392" s="95"/>
      <c r="D2392" s="95"/>
      <c r="E2392" s="95"/>
      <c r="F2392" s="506"/>
      <c r="G2392" s="101"/>
      <c r="H2392" s="101"/>
      <c r="I2392" s="101"/>
      <c r="J2392" s="101"/>
      <c r="K2392" s="101"/>
      <c r="L2392" s="101"/>
      <c r="M2392" s="101"/>
      <c r="N2392" s="101"/>
    </row>
    <row r="2393" spans="2:14" x14ac:dyDescent="0.25">
      <c r="B2393" s="95"/>
      <c r="C2393" s="95"/>
      <c r="D2393" s="95"/>
      <c r="E2393" s="95"/>
      <c r="F2393" s="506"/>
      <c r="G2393" s="101"/>
      <c r="H2393" s="101"/>
      <c r="I2393" s="101"/>
      <c r="J2393" s="101"/>
      <c r="K2393" s="101"/>
      <c r="L2393" s="101"/>
      <c r="M2393" s="101"/>
      <c r="N2393" s="101"/>
    </row>
    <row r="2394" spans="2:14" x14ac:dyDescent="0.25">
      <c r="B2394" s="95"/>
      <c r="C2394" s="95"/>
      <c r="D2394" s="95"/>
      <c r="E2394" s="95"/>
      <c r="F2394" s="506"/>
      <c r="G2394" s="101"/>
      <c r="H2394" s="101"/>
      <c r="I2394" s="101"/>
      <c r="J2394" s="101"/>
      <c r="K2394" s="101"/>
      <c r="L2394" s="101"/>
      <c r="M2394" s="101"/>
      <c r="N2394" s="101"/>
    </row>
    <row r="2395" spans="2:14" x14ac:dyDescent="0.25">
      <c r="B2395" s="95"/>
      <c r="C2395" s="95"/>
      <c r="D2395" s="95"/>
      <c r="E2395" s="95"/>
      <c r="F2395" s="506"/>
      <c r="G2395" s="101"/>
      <c r="H2395" s="101"/>
      <c r="I2395" s="101"/>
      <c r="J2395" s="101"/>
      <c r="K2395" s="101"/>
      <c r="L2395" s="101"/>
      <c r="M2395" s="101"/>
      <c r="N2395" s="101"/>
    </row>
    <row r="2396" spans="2:14" x14ac:dyDescent="0.25">
      <c r="B2396" s="95"/>
      <c r="C2396" s="95"/>
      <c r="D2396" s="95"/>
      <c r="E2396" s="95"/>
      <c r="F2396" s="506"/>
      <c r="G2396" s="101"/>
      <c r="H2396" s="101"/>
      <c r="I2396" s="101"/>
      <c r="J2396" s="101"/>
      <c r="K2396" s="101"/>
      <c r="L2396" s="101"/>
      <c r="M2396" s="101"/>
      <c r="N2396" s="101"/>
    </row>
    <row r="2397" spans="2:14" x14ac:dyDescent="0.25">
      <c r="B2397" s="95"/>
      <c r="C2397" s="95"/>
      <c r="D2397" s="95"/>
      <c r="E2397" s="95"/>
      <c r="F2397" s="506"/>
      <c r="G2397" s="101"/>
      <c r="H2397" s="101"/>
      <c r="I2397" s="101"/>
      <c r="J2397" s="101"/>
      <c r="K2397" s="101"/>
      <c r="L2397" s="101"/>
      <c r="M2397" s="101"/>
      <c r="N2397" s="101"/>
    </row>
    <row r="2398" spans="2:14" x14ac:dyDescent="0.25">
      <c r="B2398" s="95"/>
      <c r="C2398" s="95"/>
      <c r="D2398" s="95"/>
      <c r="E2398" s="95"/>
      <c r="F2398" s="506"/>
      <c r="G2398" s="101"/>
      <c r="H2398" s="101"/>
      <c r="I2398" s="101"/>
      <c r="J2398" s="101"/>
      <c r="K2398" s="101"/>
      <c r="L2398" s="101"/>
      <c r="M2398" s="101"/>
      <c r="N2398" s="101"/>
    </row>
    <row r="2399" spans="2:14" x14ac:dyDescent="0.25">
      <c r="B2399" s="95"/>
      <c r="C2399" s="95"/>
      <c r="D2399" s="95"/>
      <c r="E2399" s="95"/>
      <c r="F2399" s="506"/>
      <c r="G2399" s="101"/>
      <c r="H2399" s="101"/>
      <c r="I2399" s="101"/>
      <c r="J2399" s="101"/>
      <c r="K2399" s="101"/>
      <c r="L2399" s="101"/>
      <c r="M2399" s="101"/>
      <c r="N2399" s="101"/>
    </row>
    <row r="2400" spans="2:14" x14ac:dyDescent="0.25">
      <c r="B2400" s="95"/>
      <c r="C2400" s="95"/>
      <c r="D2400" s="95"/>
      <c r="E2400" s="95"/>
      <c r="F2400" s="506"/>
      <c r="G2400" s="101"/>
      <c r="H2400" s="101"/>
      <c r="I2400" s="101"/>
      <c r="J2400" s="101"/>
      <c r="K2400" s="101"/>
      <c r="L2400" s="101"/>
      <c r="M2400" s="101"/>
      <c r="N2400" s="101"/>
    </row>
    <row r="2401" spans="2:14" x14ac:dyDescent="0.25">
      <c r="B2401" s="95"/>
      <c r="C2401" s="95"/>
      <c r="D2401" s="95"/>
      <c r="E2401" s="95"/>
      <c r="F2401" s="506"/>
      <c r="G2401" s="101"/>
      <c r="H2401" s="101"/>
      <c r="I2401" s="101"/>
      <c r="J2401" s="101"/>
      <c r="K2401" s="101"/>
      <c r="L2401" s="101"/>
      <c r="M2401" s="101"/>
      <c r="N2401" s="101"/>
    </row>
    <row r="2402" spans="2:14" x14ac:dyDescent="0.25">
      <c r="B2402" s="95"/>
      <c r="C2402" s="95"/>
      <c r="D2402" s="95"/>
      <c r="E2402" s="95"/>
      <c r="F2402" s="506"/>
      <c r="G2402" s="101"/>
      <c r="H2402" s="101"/>
      <c r="I2402" s="101"/>
      <c r="J2402" s="101"/>
      <c r="K2402" s="101"/>
      <c r="L2402" s="101"/>
      <c r="M2402" s="101"/>
      <c r="N2402" s="101"/>
    </row>
    <row r="2403" spans="2:14" x14ac:dyDescent="0.25">
      <c r="B2403" s="95"/>
      <c r="C2403" s="95"/>
      <c r="D2403" s="95"/>
      <c r="E2403" s="95"/>
      <c r="F2403" s="506"/>
      <c r="G2403" s="101"/>
      <c r="H2403" s="101"/>
      <c r="I2403" s="101"/>
      <c r="J2403" s="101"/>
      <c r="K2403" s="101"/>
      <c r="L2403" s="101"/>
      <c r="M2403" s="101"/>
      <c r="N2403" s="101"/>
    </row>
    <row r="2404" spans="2:14" x14ac:dyDescent="0.25">
      <c r="B2404" s="95"/>
      <c r="C2404" s="95"/>
      <c r="D2404" s="95"/>
      <c r="E2404" s="95"/>
      <c r="F2404" s="506"/>
      <c r="G2404" s="101"/>
      <c r="H2404" s="101"/>
      <c r="I2404" s="101"/>
      <c r="J2404" s="101"/>
      <c r="K2404" s="101"/>
      <c r="L2404" s="101"/>
      <c r="M2404" s="101"/>
      <c r="N2404" s="101"/>
    </row>
    <row r="2405" spans="2:14" x14ac:dyDescent="0.25">
      <c r="B2405" s="95"/>
      <c r="C2405" s="95"/>
      <c r="D2405" s="95"/>
      <c r="E2405" s="95"/>
      <c r="F2405" s="506"/>
      <c r="G2405" s="101"/>
      <c r="H2405" s="101"/>
      <c r="I2405" s="101"/>
      <c r="J2405" s="101"/>
      <c r="K2405" s="101"/>
      <c r="L2405" s="101"/>
      <c r="M2405" s="101"/>
      <c r="N2405" s="101"/>
    </row>
    <row r="2406" spans="2:14" x14ac:dyDescent="0.25">
      <c r="B2406" s="95"/>
      <c r="C2406" s="95"/>
      <c r="D2406" s="95"/>
      <c r="E2406" s="95"/>
      <c r="F2406" s="506"/>
      <c r="G2406" s="101"/>
      <c r="H2406" s="101"/>
      <c r="I2406" s="101"/>
      <c r="J2406" s="101"/>
      <c r="K2406" s="101"/>
      <c r="L2406" s="101"/>
      <c r="M2406" s="101"/>
      <c r="N2406" s="101"/>
    </row>
    <row r="2407" spans="2:14" x14ac:dyDescent="0.25">
      <c r="B2407" s="95"/>
      <c r="C2407" s="95"/>
      <c r="D2407" s="95"/>
      <c r="E2407" s="95"/>
      <c r="F2407" s="506"/>
      <c r="G2407" s="101"/>
      <c r="H2407" s="101"/>
      <c r="I2407" s="101"/>
      <c r="J2407" s="101"/>
      <c r="K2407" s="101"/>
      <c r="L2407" s="101"/>
      <c r="M2407" s="101"/>
      <c r="N2407" s="101"/>
    </row>
    <row r="2408" spans="2:14" x14ac:dyDescent="0.25">
      <c r="B2408" s="95"/>
      <c r="C2408" s="95"/>
      <c r="D2408" s="95"/>
      <c r="E2408" s="95"/>
      <c r="F2408" s="506"/>
      <c r="G2408" s="101"/>
      <c r="H2408" s="101"/>
      <c r="I2408" s="101"/>
      <c r="J2408" s="101"/>
      <c r="K2408" s="101"/>
      <c r="L2408" s="101"/>
      <c r="M2408" s="101"/>
      <c r="N2408" s="101"/>
    </row>
    <row r="2409" spans="2:14" x14ac:dyDescent="0.25">
      <c r="B2409" s="95"/>
      <c r="C2409" s="95"/>
      <c r="D2409" s="95"/>
      <c r="E2409" s="95"/>
      <c r="F2409" s="506"/>
      <c r="G2409" s="101"/>
      <c r="H2409" s="101"/>
      <c r="I2409" s="101"/>
      <c r="J2409" s="101"/>
      <c r="K2409" s="101"/>
      <c r="L2409" s="101"/>
      <c r="M2409" s="101"/>
      <c r="N2409" s="101"/>
    </row>
    <row r="2410" spans="2:14" x14ac:dyDescent="0.25">
      <c r="B2410" s="95"/>
      <c r="C2410" s="95"/>
      <c r="D2410" s="95"/>
      <c r="E2410" s="95"/>
      <c r="F2410" s="506"/>
      <c r="G2410" s="101"/>
      <c r="H2410" s="101"/>
      <c r="I2410" s="101"/>
      <c r="J2410" s="101"/>
      <c r="K2410" s="101"/>
      <c r="L2410" s="101"/>
      <c r="M2410" s="101"/>
      <c r="N2410" s="101"/>
    </row>
    <row r="2411" spans="2:14" x14ac:dyDescent="0.25">
      <c r="B2411" s="95"/>
      <c r="C2411" s="95"/>
      <c r="D2411" s="95"/>
      <c r="E2411" s="95"/>
      <c r="F2411" s="506"/>
      <c r="G2411" s="101"/>
      <c r="H2411" s="101"/>
      <c r="I2411" s="101"/>
      <c r="J2411" s="101"/>
      <c r="K2411" s="101"/>
      <c r="L2411" s="101"/>
      <c r="M2411" s="101"/>
      <c r="N2411" s="101"/>
    </row>
    <row r="2412" spans="2:14" x14ac:dyDescent="0.25">
      <c r="B2412" s="95"/>
      <c r="C2412" s="95"/>
      <c r="D2412" s="95"/>
      <c r="E2412" s="95"/>
      <c r="F2412" s="506"/>
      <c r="G2412" s="101"/>
      <c r="H2412" s="101"/>
      <c r="I2412" s="101"/>
      <c r="J2412" s="101"/>
      <c r="K2412" s="101"/>
      <c r="L2412" s="101"/>
      <c r="M2412" s="101"/>
      <c r="N2412" s="101"/>
    </row>
    <row r="2413" spans="2:14" x14ac:dyDescent="0.25">
      <c r="B2413" s="95"/>
      <c r="C2413" s="95"/>
      <c r="D2413" s="95"/>
      <c r="E2413" s="95"/>
      <c r="F2413" s="506"/>
      <c r="G2413" s="101"/>
      <c r="H2413" s="101"/>
      <c r="I2413" s="101"/>
      <c r="J2413" s="101"/>
      <c r="K2413" s="101"/>
      <c r="L2413" s="101"/>
      <c r="M2413" s="101"/>
      <c r="N2413" s="101"/>
    </row>
    <row r="2414" spans="2:14" x14ac:dyDescent="0.25">
      <c r="B2414" s="95"/>
      <c r="C2414" s="95"/>
      <c r="D2414" s="95"/>
      <c r="E2414" s="95"/>
      <c r="F2414" s="506"/>
      <c r="G2414" s="101"/>
      <c r="H2414" s="101"/>
      <c r="I2414" s="101"/>
      <c r="J2414" s="101"/>
      <c r="K2414" s="101"/>
      <c r="L2414" s="101"/>
      <c r="M2414" s="101"/>
      <c r="N2414" s="101"/>
    </row>
    <row r="2415" spans="2:14" x14ac:dyDescent="0.25">
      <c r="B2415" s="95"/>
      <c r="C2415" s="95"/>
      <c r="D2415" s="95"/>
      <c r="E2415" s="95"/>
      <c r="F2415" s="506"/>
      <c r="G2415" s="101"/>
      <c r="H2415" s="101"/>
      <c r="I2415" s="101"/>
      <c r="J2415" s="101"/>
      <c r="K2415" s="101"/>
      <c r="L2415" s="101"/>
      <c r="M2415" s="101"/>
      <c r="N2415" s="101"/>
    </row>
    <row r="2416" spans="2:14" x14ac:dyDescent="0.25">
      <c r="B2416" s="95"/>
      <c r="C2416" s="95"/>
      <c r="D2416" s="95"/>
      <c r="E2416" s="95"/>
      <c r="F2416" s="506"/>
      <c r="G2416" s="101"/>
      <c r="H2416" s="101"/>
      <c r="I2416" s="101"/>
      <c r="J2416" s="101"/>
      <c r="K2416" s="101"/>
      <c r="L2416" s="101"/>
      <c r="M2416" s="101"/>
      <c r="N2416" s="101"/>
    </row>
    <row r="2417" spans="2:14" x14ac:dyDescent="0.25">
      <c r="B2417" s="95"/>
      <c r="C2417" s="95"/>
      <c r="D2417" s="95"/>
      <c r="E2417" s="95"/>
      <c r="F2417" s="506"/>
      <c r="G2417" s="101"/>
      <c r="H2417" s="101"/>
      <c r="I2417" s="101"/>
      <c r="J2417" s="101"/>
      <c r="K2417" s="101"/>
      <c r="L2417" s="101"/>
      <c r="M2417" s="101"/>
      <c r="N2417" s="101"/>
    </row>
    <row r="2418" spans="2:14" x14ac:dyDescent="0.25">
      <c r="B2418" s="95"/>
      <c r="C2418" s="95"/>
      <c r="D2418" s="95"/>
      <c r="E2418" s="95"/>
      <c r="F2418" s="506"/>
      <c r="G2418" s="101"/>
      <c r="H2418" s="101"/>
      <c r="I2418" s="101"/>
      <c r="J2418" s="101"/>
      <c r="K2418" s="101"/>
      <c r="L2418" s="101"/>
      <c r="M2418" s="101"/>
      <c r="N2418" s="101"/>
    </row>
    <row r="2419" spans="2:14" x14ac:dyDescent="0.25">
      <c r="B2419" s="95"/>
      <c r="C2419" s="95"/>
      <c r="D2419" s="95"/>
      <c r="E2419" s="95"/>
      <c r="F2419" s="506"/>
      <c r="G2419" s="101"/>
      <c r="H2419" s="101"/>
      <c r="I2419" s="101"/>
      <c r="J2419" s="101"/>
      <c r="K2419" s="101"/>
      <c r="L2419" s="101"/>
      <c r="M2419" s="101"/>
      <c r="N2419" s="101"/>
    </row>
    <row r="2420" spans="2:14" x14ac:dyDescent="0.25">
      <c r="B2420" s="95"/>
      <c r="C2420" s="95"/>
      <c r="D2420" s="95"/>
      <c r="E2420" s="95"/>
      <c r="F2420" s="506"/>
      <c r="G2420" s="101"/>
      <c r="H2420" s="101"/>
      <c r="I2420" s="101"/>
      <c r="J2420" s="101"/>
      <c r="K2420" s="101"/>
      <c r="L2420" s="101"/>
      <c r="M2420" s="101"/>
      <c r="N2420" s="101"/>
    </row>
    <row r="2421" spans="2:14" x14ac:dyDescent="0.25">
      <c r="B2421" s="95"/>
      <c r="C2421" s="95"/>
      <c r="D2421" s="95"/>
      <c r="E2421" s="95"/>
      <c r="F2421" s="506"/>
      <c r="G2421" s="101"/>
      <c r="H2421" s="101"/>
      <c r="I2421" s="101"/>
      <c r="J2421" s="101"/>
      <c r="K2421" s="101"/>
      <c r="L2421" s="101"/>
      <c r="M2421" s="101"/>
      <c r="N2421" s="101"/>
    </row>
    <row r="2422" spans="2:14" x14ac:dyDescent="0.25">
      <c r="B2422" s="95"/>
      <c r="C2422" s="95"/>
      <c r="D2422" s="95"/>
      <c r="E2422" s="95"/>
      <c r="F2422" s="506"/>
      <c r="G2422" s="101"/>
      <c r="H2422" s="101"/>
      <c r="I2422" s="101"/>
      <c r="J2422" s="101"/>
      <c r="K2422" s="101"/>
      <c r="L2422" s="101"/>
      <c r="M2422" s="101"/>
      <c r="N2422" s="101"/>
    </row>
    <row r="2423" spans="2:14" x14ac:dyDescent="0.25">
      <c r="B2423" s="95"/>
      <c r="C2423" s="95"/>
      <c r="D2423" s="95"/>
      <c r="E2423" s="95"/>
      <c r="F2423" s="506"/>
      <c r="G2423" s="101"/>
      <c r="H2423" s="101"/>
      <c r="I2423" s="101"/>
      <c r="J2423" s="101"/>
      <c r="K2423" s="101"/>
      <c r="L2423" s="101"/>
      <c r="M2423" s="101"/>
      <c r="N2423" s="101"/>
    </row>
    <row r="2424" spans="2:14" x14ac:dyDescent="0.25">
      <c r="B2424" s="95"/>
      <c r="C2424" s="95"/>
      <c r="D2424" s="95"/>
      <c r="E2424" s="95"/>
      <c r="F2424" s="506"/>
      <c r="G2424" s="101"/>
      <c r="H2424" s="101"/>
      <c r="I2424" s="101"/>
      <c r="J2424" s="101"/>
      <c r="K2424" s="101"/>
      <c r="L2424" s="101"/>
      <c r="M2424" s="101"/>
      <c r="N2424" s="101"/>
    </row>
    <row r="2425" spans="2:14" x14ac:dyDescent="0.25">
      <c r="B2425" s="95"/>
      <c r="C2425" s="95"/>
      <c r="D2425" s="95"/>
      <c r="E2425" s="95"/>
      <c r="F2425" s="506"/>
      <c r="G2425" s="101"/>
      <c r="H2425" s="101"/>
      <c r="I2425" s="101"/>
      <c r="J2425" s="101"/>
      <c r="K2425" s="101"/>
      <c r="L2425" s="101"/>
      <c r="M2425" s="101"/>
      <c r="N2425" s="101"/>
    </row>
    <row r="2426" spans="2:14" x14ac:dyDescent="0.25">
      <c r="B2426" s="95"/>
      <c r="C2426" s="95"/>
      <c r="D2426" s="95"/>
      <c r="E2426" s="95"/>
      <c r="F2426" s="506"/>
      <c r="G2426" s="101"/>
      <c r="H2426" s="101"/>
      <c r="I2426" s="101"/>
      <c r="J2426" s="101"/>
      <c r="K2426" s="101"/>
      <c r="L2426" s="101"/>
      <c r="M2426" s="101"/>
      <c r="N2426" s="101"/>
    </row>
    <row r="2427" spans="2:14" x14ac:dyDescent="0.25">
      <c r="B2427" s="95"/>
      <c r="C2427" s="95"/>
      <c r="D2427" s="95"/>
      <c r="E2427" s="95"/>
      <c r="F2427" s="506"/>
      <c r="G2427" s="101"/>
      <c r="H2427" s="101"/>
      <c r="I2427" s="101"/>
      <c r="J2427" s="101"/>
      <c r="K2427" s="101"/>
      <c r="L2427" s="101"/>
      <c r="M2427" s="101"/>
      <c r="N2427" s="101"/>
    </row>
    <row r="2428" spans="2:14" x14ac:dyDescent="0.25">
      <c r="B2428" s="95"/>
      <c r="C2428" s="95"/>
      <c r="D2428" s="95"/>
      <c r="E2428" s="95"/>
      <c r="F2428" s="506"/>
      <c r="G2428" s="101"/>
      <c r="H2428" s="101"/>
      <c r="I2428" s="101"/>
      <c r="J2428" s="101"/>
      <c r="K2428" s="101"/>
      <c r="L2428" s="101"/>
      <c r="M2428" s="101"/>
      <c r="N2428" s="101"/>
    </row>
    <row r="2429" spans="2:14" x14ac:dyDescent="0.25">
      <c r="B2429" s="95"/>
      <c r="C2429" s="95"/>
      <c r="D2429" s="95"/>
      <c r="E2429" s="95"/>
      <c r="F2429" s="506"/>
      <c r="G2429" s="101"/>
      <c r="H2429" s="101"/>
      <c r="I2429" s="101"/>
      <c r="J2429" s="101"/>
      <c r="K2429" s="101"/>
      <c r="L2429" s="101"/>
      <c r="M2429" s="101"/>
      <c r="N2429" s="101"/>
    </row>
    <row r="2430" spans="2:14" x14ac:dyDescent="0.25">
      <c r="B2430" s="95"/>
      <c r="C2430" s="95"/>
      <c r="D2430" s="95"/>
      <c r="E2430" s="95"/>
      <c r="F2430" s="506"/>
      <c r="G2430" s="101"/>
      <c r="H2430" s="101"/>
      <c r="I2430" s="101"/>
      <c r="J2430" s="101"/>
      <c r="K2430" s="101"/>
      <c r="L2430" s="101"/>
      <c r="M2430" s="101"/>
      <c r="N2430" s="101"/>
    </row>
    <row r="2431" spans="2:14" x14ac:dyDescent="0.25">
      <c r="B2431" s="95"/>
      <c r="C2431" s="95"/>
      <c r="D2431" s="95"/>
      <c r="E2431" s="95"/>
      <c r="F2431" s="506"/>
      <c r="G2431" s="101"/>
      <c r="H2431" s="101"/>
      <c r="I2431" s="101"/>
      <c r="J2431" s="101"/>
      <c r="K2431" s="101"/>
      <c r="L2431" s="101"/>
      <c r="M2431" s="101"/>
      <c r="N2431" s="101"/>
    </row>
    <row r="2432" spans="2:14" x14ac:dyDescent="0.25">
      <c r="B2432" s="95"/>
      <c r="C2432" s="95"/>
      <c r="D2432" s="95"/>
      <c r="E2432" s="95"/>
      <c r="F2432" s="506"/>
      <c r="G2432" s="101"/>
      <c r="H2432" s="101"/>
      <c r="I2432" s="101"/>
      <c r="J2432" s="101"/>
      <c r="K2432" s="101"/>
      <c r="L2432" s="101"/>
      <c r="M2432" s="101"/>
      <c r="N2432" s="101"/>
    </row>
    <row r="2433" spans="2:14" x14ac:dyDescent="0.25">
      <c r="B2433" s="95"/>
      <c r="C2433" s="95"/>
      <c r="D2433" s="95"/>
      <c r="E2433" s="95"/>
      <c r="F2433" s="506"/>
      <c r="G2433" s="101"/>
      <c r="H2433" s="101"/>
      <c r="I2433" s="101"/>
      <c r="J2433" s="101"/>
      <c r="K2433" s="101"/>
      <c r="L2433" s="101"/>
      <c r="M2433" s="101"/>
      <c r="N2433" s="101"/>
    </row>
    <row r="2434" spans="2:14" x14ac:dyDescent="0.25">
      <c r="B2434" s="95"/>
      <c r="C2434" s="95"/>
      <c r="D2434" s="95"/>
      <c r="E2434" s="95"/>
      <c r="F2434" s="506"/>
      <c r="G2434" s="101"/>
      <c r="H2434" s="101"/>
      <c r="I2434" s="101"/>
      <c r="J2434" s="101"/>
      <c r="K2434" s="101"/>
      <c r="L2434" s="101"/>
      <c r="M2434" s="101"/>
      <c r="N2434" s="101"/>
    </row>
    <row r="2435" spans="2:14" x14ac:dyDescent="0.25">
      <c r="B2435" s="95"/>
      <c r="C2435" s="95"/>
      <c r="D2435" s="95"/>
      <c r="E2435" s="95"/>
      <c r="F2435" s="506"/>
      <c r="G2435" s="101"/>
      <c r="H2435" s="101"/>
      <c r="I2435" s="101"/>
      <c r="J2435" s="101"/>
      <c r="K2435" s="101"/>
      <c r="L2435" s="101"/>
      <c r="M2435" s="101"/>
      <c r="N2435" s="101"/>
    </row>
    <row r="2436" spans="2:14" x14ac:dyDescent="0.25">
      <c r="B2436" s="95"/>
      <c r="C2436" s="95"/>
      <c r="D2436" s="95"/>
      <c r="E2436" s="95"/>
      <c r="F2436" s="506"/>
      <c r="G2436" s="101"/>
      <c r="H2436" s="101"/>
      <c r="I2436" s="101"/>
      <c r="J2436" s="101"/>
      <c r="K2436" s="101"/>
      <c r="L2436" s="101"/>
      <c r="M2436" s="101"/>
      <c r="N2436" s="101"/>
    </row>
    <row r="2437" spans="2:14" x14ac:dyDescent="0.25">
      <c r="B2437" s="95"/>
      <c r="C2437" s="95"/>
      <c r="D2437" s="95"/>
      <c r="E2437" s="95"/>
      <c r="F2437" s="506"/>
      <c r="G2437" s="101"/>
      <c r="H2437" s="101"/>
      <c r="I2437" s="101"/>
      <c r="J2437" s="101"/>
      <c r="K2437" s="101"/>
      <c r="L2437" s="101"/>
      <c r="M2437" s="101"/>
      <c r="N2437" s="101"/>
    </row>
    <row r="2438" spans="2:14" x14ac:dyDescent="0.25">
      <c r="B2438" s="95"/>
      <c r="C2438" s="95"/>
      <c r="D2438" s="95"/>
      <c r="E2438" s="95"/>
      <c r="F2438" s="506"/>
      <c r="G2438" s="101"/>
      <c r="H2438" s="101"/>
      <c r="I2438" s="101"/>
      <c r="J2438" s="101"/>
      <c r="K2438" s="101"/>
      <c r="L2438" s="101"/>
      <c r="M2438" s="101"/>
      <c r="N2438" s="101"/>
    </row>
    <row r="2439" spans="2:14" x14ac:dyDescent="0.25">
      <c r="B2439" s="95"/>
      <c r="C2439" s="95"/>
      <c r="D2439" s="95"/>
      <c r="E2439" s="95"/>
      <c r="F2439" s="506"/>
      <c r="G2439" s="101"/>
      <c r="H2439" s="101"/>
      <c r="I2439" s="101"/>
      <c r="J2439" s="101"/>
      <c r="K2439" s="101"/>
      <c r="L2439" s="101"/>
      <c r="M2439" s="101"/>
      <c r="N2439" s="101"/>
    </row>
    <row r="2440" spans="2:14" x14ac:dyDescent="0.25">
      <c r="B2440" s="95"/>
      <c r="C2440" s="95"/>
      <c r="D2440" s="95"/>
      <c r="E2440" s="95"/>
      <c r="F2440" s="506"/>
      <c r="G2440" s="101"/>
      <c r="H2440" s="101"/>
      <c r="I2440" s="101"/>
      <c r="J2440" s="101"/>
      <c r="K2440" s="101"/>
      <c r="L2440" s="101"/>
      <c r="M2440" s="101"/>
      <c r="N2440" s="101"/>
    </row>
    <row r="2441" spans="2:14" x14ac:dyDescent="0.25">
      <c r="B2441" s="95"/>
      <c r="C2441" s="95"/>
      <c r="D2441" s="95"/>
      <c r="E2441" s="95"/>
      <c r="F2441" s="506"/>
      <c r="G2441" s="101"/>
      <c r="H2441" s="101"/>
      <c r="I2441" s="101"/>
      <c r="J2441" s="101"/>
      <c r="K2441" s="101"/>
      <c r="L2441" s="101"/>
      <c r="M2441" s="101"/>
      <c r="N2441" s="101"/>
    </row>
    <row r="2442" spans="2:14" x14ac:dyDescent="0.25">
      <c r="B2442" s="95"/>
      <c r="C2442" s="95"/>
      <c r="D2442" s="95"/>
      <c r="E2442" s="95"/>
      <c r="F2442" s="506"/>
      <c r="G2442" s="101"/>
      <c r="H2442" s="101"/>
      <c r="I2442" s="101"/>
      <c r="J2442" s="101"/>
      <c r="K2442" s="101"/>
      <c r="L2442" s="101"/>
      <c r="M2442" s="101"/>
      <c r="N2442" s="101"/>
    </row>
    <row r="2443" spans="2:14" x14ac:dyDescent="0.25">
      <c r="B2443" s="95"/>
      <c r="C2443" s="95"/>
      <c r="D2443" s="95"/>
      <c r="E2443" s="95"/>
      <c r="F2443" s="506"/>
      <c r="G2443" s="101"/>
      <c r="H2443" s="101"/>
      <c r="I2443" s="101"/>
      <c r="J2443" s="101"/>
      <c r="K2443" s="101"/>
      <c r="L2443" s="101"/>
      <c r="M2443" s="101"/>
      <c r="N2443" s="101"/>
    </row>
    <row r="2444" spans="2:14" x14ac:dyDescent="0.25">
      <c r="B2444" s="95"/>
      <c r="C2444" s="95"/>
      <c r="D2444" s="95"/>
      <c r="E2444" s="95"/>
      <c r="F2444" s="506"/>
      <c r="G2444" s="101"/>
      <c r="H2444" s="101"/>
      <c r="I2444" s="101"/>
      <c r="J2444" s="101"/>
      <c r="K2444" s="101"/>
      <c r="L2444" s="101"/>
      <c r="M2444" s="101"/>
      <c r="N2444" s="101"/>
    </row>
    <row r="2445" spans="2:14" x14ac:dyDescent="0.25">
      <c r="B2445" s="95"/>
      <c r="C2445" s="95"/>
      <c r="D2445" s="95"/>
      <c r="E2445" s="95"/>
      <c r="F2445" s="506"/>
      <c r="G2445" s="101"/>
      <c r="H2445" s="101"/>
      <c r="I2445" s="101"/>
      <c r="J2445" s="101"/>
      <c r="K2445" s="101"/>
      <c r="L2445" s="101"/>
      <c r="M2445" s="101"/>
      <c r="N2445" s="101"/>
    </row>
    <row r="2446" spans="2:14" x14ac:dyDescent="0.25">
      <c r="B2446" s="95"/>
      <c r="C2446" s="95"/>
      <c r="D2446" s="95"/>
      <c r="E2446" s="95"/>
      <c r="F2446" s="506"/>
      <c r="G2446" s="101"/>
      <c r="H2446" s="101"/>
      <c r="I2446" s="101"/>
      <c r="J2446" s="101"/>
      <c r="K2446" s="101"/>
      <c r="L2446" s="101"/>
      <c r="M2446" s="101"/>
      <c r="N2446" s="101"/>
    </row>
    <row r="2447" spans="2:14" x14ac:dyDescent="0.25">
      <c r="B2447" s="95"/>
      <c r="C2447" s="95"/>
      <c r="D2447" s="95"/>
      <c r="E2447" s="95"/>
      <c r="F2447" s="506"/>
      <c r="G2447" s="101"/>
      <c r="H2447" s="101"/>
      <c r="I2447" s="101"/>
      <c r="J2447" s="101"/>
      <c r="K2447" s="101"/>
      <c r="L2447" s="101"/>
      <c r="M2447" s="101"/>
      <c r="N2447" s="101"/>
    </row>
    <row r="2448" spans="2:14" x14ac:dyDescent="0.25">
      <c r="B2448" s="95"/>
      <c r="C2448" s="95"/>
      <c r="D2448" s="95"/>
      <c r="E2448" s="95"/>
      <c r="F2448" s="506"/>
      <c r="G2448" s="101"/>
      <c r="H2448" s="101"/>
      <c r="I2448" s="101"/>
      <c r="J2448" s="101"/>
      <c r="K2448" s="101"/>
      <c r="L2448" s="101"/>
      <c r="M2448" s="101"/>
      <c r="N2448" s="101"/>
    </row>
    <row r="2449" spans="2:14" x14ac:dyDescent="0.25">
      <c r="B2449" s="95"/>
      <c r="C2449" s="95"/>
      <c r="D2449" s="95"/>
      <c r="E2449" s="95"/>
      <c r="F2449" s="506"/>
      <c r="G2449" s="101"/>
      <c r="H2449" s="101"/>
      <c r="I2449" s="101"/>
      <c r="J2449" s="101"/>
      <c r="K2449" s="101"/>
      <c r="L2449" s="101"/>
      <c r="M2449" s="101"/>
      <c r="N2449" s="101"/>
    </row>
    <row r="2450" spans="2:14" x14ac:dyDescent="0.25">
      <c r="B2450" s="95"/>
      <c r="C2450" s="95"/>
      <c r="D2450" s="95"/>
      <c r="E2450" s="95"/>
      <c r="F2450" s="506"/>
      <c r="G2450" s="101"/>
      <c r="H2450" s="101"/>
      <c r="I2450" s="101"/>
      <c r="J2450" s="101"/>
      <c r="K2450" s="101"/>
      <c r="L2450" s="101"/>
      <c r="M2450" s="101"/>
      <c r="N2450" s="101"/>
    </row>
    <row r="2451" spans="2:14" x14ac:dyDescent="0.25">
      <c r="B2451" s="95"/>
      <c r="C2451" s="95"/>
      <c r="D2451" s="95"/>
      <c r="E2451" s="95"/>
      <c r="F2451" s="506"/>
      <c r="G2451" s="101"/>
      <c r="H2451" s="101"/>
      <c r="I2451" s="101"/>
      <c r="J2451" s="101"/>
      <c r="K2451" s="101"/>
      <c r="L2451" s="101"/>
      <c r="M2451" s="101"/>
      <c r="N2451" s="101"/>
    </row>
    <row r="2452" spans="2:14" x14ac:dyDescent="0.25">
      <c r="B2452" s="95"/>
      <c r="C2452" s="95"/>
      <c r="D2452" s="95"/>
      <c r="E2452" s="95"/>
      <c r="F2452" s="506"/>
      <c r="G2452" s="101"/>
      <c r="H2452" s="101"/>
      <c r="I2452" s="101"/>
      <c r="J2452" s="101"/>
      <c r="K2452" s="101"/>
      <c r="L2452" s="101"/>
      <c r="M2452" s="101"/>
      <c r="N2452" s="101"/>
    </row>
    <row r="2453" spans="2:14" x14ac:dyDescent="0.25">
      <c r="B2453" s="95"/>
      <c r="C2453" s="95"/>
      <c r="D2453" s="95"/>
      <c r="E2453" s="95"/>
      <c r="F2453" s="506"/>
      <c r="G2453" s="101"/>
      <c r="H2453" s="101"/>
      <c r="I2453" s="101"/>
      <c r="J2453" s="101"/>
      <c r="K2453" s="101"/>
      <c r="L2453" s="101"/>
      <c r="M2453" s="101"/>
      <c r="N2453" s="101"/>
    </row>
    <row r="2454" spans="2:14" x14ac:dyDescent="0.25">
      <c r="B2454" s="95"/>
      <c r="C2454" s="95"/>
      <c r="D2454" s="95"/>
      <c r="E2454" s="95"/>
      <c r="F2454" s="506"/>
      <c r="G2454" s="101"/>
      <c r="H2454" s="101"/>
      <c r="I2454" s="101"/>
      <c r="J2454" s="101"/>
      <c r="K2454" s="101"/>
      <c r="L2454" s="101"/>
      <c r="M2454" s="101"/>
      <c r="N2454" s="101"/>
    </row>
    <row r="2455" spans="2:14" x14ac:dyDescent="0.25">
      <c r="B2455" s="95"/>
      <c r="C2455" s="95"/>
      <c r="D2455" s="95"/>
      <c r="E2455" s="95"/>
      <c r="F2455" s="506"/>
      <c r="G2455" s="101"/>
      <c r="H2455" s="101"/>
      <c r="I2455" s="101"/>
      <c r="J2455" s="101"/>
      <c r="K2455" s="101"/>
      <c r="L2455" s="101"/>
      <c r="M2455" s="101"/>
      <c r="N2455" s="101"/>
    </row>
    <row r="2456" spans="2:14" x14ac:dyDescent="0.25">
      <c r="B2456" s="95"/>
      <c r="C2456" s="95"/>
      <c r="D2456" s="95"/>
      <c r="E2456" s="95"/>
      <c r="F2456" s="506"/>
      <c r="G2456" s="101"/>
      <c r="H2456" s="101"/>
      <c r="I2456" s="101"/>
      <c r="J2456" s="101"/>
      <c r="K2456" s="101"/>
      <c r="L2456" s="101"/>
      <c r="M2456" s="101"/>
      <c r="N2456" s="101"/>
    </row>
    <row r="2457" spans="2:14" x14ac:dyDescent="0.25">
      <c r="B2457" s="95"/>
      <c r="C2457" s="95"/>
      <c r="D2457" s="95"/>
      <c r="E2457" s="95"/>
      <c r="F2457" s="506"/>
      <c r="G2457" s="101"/>
      <c r="H2457" s="101"/>
      <c r="I2457" s="101"/>
      <c r="J2457" s="101"/>
      <c r="K2457" s="101"/>
      <c r="L2457" s="101"/>
      <c r="M2457" s="101"/>
      <c r="N2457" s="101"/>
    </row>
    <row r="2458" spans="2:14" x14ac:dyDescent="0.25">
      <c r="B2458" s="95"/>
      <c r="C2458" s="95"/>
      <c r="D2458" s="95"/>
      <c r="E2458" s="95"/>
      <c r="F2458" s="506"/>
      <c r="G2458" s="101"/>
      <c r="H2458" s="101"/>
      <c r="I2458" s="101"/>
      <c r="J2458" s="101"/>
      <c r="K2458" s="101"/>
      <c r="L2458" s="101"/>
      <c r="M2458" s="101"/>
      <c r="N2458" s="101"/>
    </row>
    <row r="2459" spans="2:14" x14ac:dyDescent="0.25">
      <c r="B2459" s="95"/>
      <c r="C2459" s="95"/>
      <c r="D2459" s="95"/>
      <c r="E2459" s="95"/>
      <c r="F2459" s="506"/>
      <c r="G2459" s="101"/>
      <c r="H2459" s="101"/>
      <c r="I2459" s="101"/>
      <c r="J2459" s="101"/>
      <c r="K2459" s="101"/>
      <c r="L2459" s="101"/>
      <c r="M2459" s="101"/>
      <c r="N2459" s="101"/>
    </row>
    <row r="2460" spans="2:14" x14ac:dyDescent="0.25">
      <c r="B2460" s="95"/>
      <c r="C2460" s="95"/>
      <c r="D2460" s="95"/>
      <c r="E2460" s="95"/>
      <c r="F2460" s="506"/>
      <c r="G2460" s="101"/>
      <c r="H2460" s="101"/>
      <c r="I2460" s="101"/>
      <c r="J2460" s="101"/>
      <c r="K2460" s="101"/>
      <c r="L2460" s="101"/>
      <c r="M2460" s="101"/>
      <c r="N2460" s="101"/>
    </row>
    <row r="2461" spans="2:14" x14ac:dyDescent="0.25">
      <c r="B2461" s="95"/>
      <c r="C2461" s="95"/>
      <c r="D2461" s="95"/>
      <c r="E2461" s="95"/>
      <c r="F2461" s="506"/>
      <c r="G2461" s="101"/>
      <c r="H2461" s="101"/>
      <c r="I2461" s="101"/>
      <c r="J2461" s="101"/>
      <c r="K2461" s="101"/>
      <c r="L2461" s="101"/>
      <c r="M2461" s="101"/>
      <c r="N2461" s="101"/>
    </row>
    <row r="2462" spans="2:14" x14ac:dyDescent="0.25">
      <c r="B2462" s="95"/>
      <c r="C2462" s="95"/>
      <c r="D2462" s="95"/>
      <c r="E2462" s="95"/>
      <c r="F2462" s="506"/>
      <c r="G2462" s="101"/>
      <c r="H2462" s="101"/>
      <c r="I2462" s="101"/>
      <c r="J2462" s="101"/>
      <c r="K2462" s="101"/>
      <c r="L2462" s="101"/>
      <c r="M2462" s="101"/>
      <c r="N2462" s="101"/>
    </row>
    <row r="2463" spans="2:14" x14ac:dyDescent="0.25">
      <c r="B2463" s="95"/>
      <c r="C2463" s="95"/>
      <c r="D2463" s="95"/>
      <c r="E2463" s="95"/>
      <c r="F2463" s="506"/>
      <c r="G2463" s="101"/>
      <c r="H2463" s="101"/>
      <c r="I2463" s="101"/>
      <c r="J2463" s="101"/>
      <c r="K2463" s="101"/>
      <c r="L2463" s="101"/>
      <c r="M2463" s="101"/>
      <c r="N2463" s="101"/>
    </row>
    <row r="2464" spans="2:14" x14ac:dyDescent="0.25">
      <c r="B2464" s="95"/>
      <c r="C2464" s="95"/>
      <c r="D2464" s="95"/>
      <c r="E2464" s="95"/>
      <c r="F2464" s="506"/>
      <c r="G2464" s="101"/>
      <c r="H2464" s="101"/>
      <c r="I2464" s="101"/>
      <c r="J2464" s="101"/>
      <c r="K2464" s="101"/>
      <c r="L2464" s="101"/>
      <c r="M2464" s="101"/>
      <c r="N2464" s="101"/>
    </row>
    <row r="2465" spans="2:14" x14ac:dyDescent="0.25">
      <c r="B2465" s="95"/>
      <c r="C2465" s="95"/>
      <c r="D2465" s="95"/>
      <c r="E2465" s="95"/>
      <c r="F2465" s="506"/>
      <c r="G2465" s="101"/>
      <c r="H2465" s="101"/>
      <c r="I2465" s="101"/>
      <c r="J2465" s="101"/>
      <c r="K2465" s="101"/>
      <c r="L2465" s="101"/>
      <c r="M2465" s="101"/>
      <c r="N2465" s="101"/>
    </row>
    <row r="2466" spans="2:14" x14ac:dyDescent="0.25">
      <c r="B2466" s="95"/>
      <c r="C2466" s="95"/>
      <c r="D2466" s="95"/>
      <c r="E2466" s="95"/>
      <c r="F2466" s="506"/>
      <c r="G2466" s="101"/>
      <c r="H2466" s="101"/>
      <c r="I2466" s="101"/>
      <c r="J2466" s="101"/>
      <c r="K2466" s="101"/>
      <c r="L2466" s="101"/>
      <c r="M2466" s="101"/>
      <c r="N2466" s="101"/>
    </row>
    <row r="2467" spans="2:14" x14ac:dyDescent="0.25">
      <c r="B2467" s="95"/>
      <c r="C2467" s="95"/>
      <c r="D2467" s="95"/>
      <c r="E2467" s="95"/>
      <c r="F2467" s="506"/>
      <c r="G2467" s="101"/>
      <c r="H2467" s="101"/>
      <c r="I2467" s="101"/>
      <c r="J2467" s="101"/>
      <c r="K2467" s="101"/>
      <c r="L2467" s="101"/>
      <c r="M2467" s="101"/>
      <c r="N2467" s="101"/>
    </row>
    <row r="2468" spans="2:14" x14ac:dyDescent="0.25">
      <c r="B2468" s="95"/>
      <c r="C2468" s="95"/>
      <c r="D2468" s="95"/>
      <c r="E2468" s="95"/>
      <c r="F2468" s="506"/>
      <c r="G2468" s="101"/>
      <c r="H2468" s="101"/>
      <c r="I2468" s="101"/>
      <c r="J2468" s="101"/>
      <c r="K2468" s="101"/>
      <c r="L2468" s="101"/>
      <c r="M2468" s="101"/>
      <c r="N2468" s="101"/>
    </row>
    <row r="2469" spans="2:14" x14ac:dyDescent="0.25">
      <c r="B2469" s="95"/>
      <c r="C2469" s="95"/>
      <c r="D2469" s="95"/>
      <c r="E2469" s="95"/>
      <c r="F2469" s="506"/>
      <c r="G2469" s="101"/>
      <c r="H2469" s="101"/>
      <c r="I2469" s="101"/>
      <c r="J2469" s="101"/>
      <c r="K2469" s="101"/>
      <c r="L2469" s="101"/>
      <c r="M2469" s="101"/>
      <c r="N2469" s="101"/>
    </row>
    <row r="2470" spans="2:14" x14ac:dyDescent="0.25">
      <c r="B2470" s="95"/>
      <c r="C2470" s="95"/>
      <c r="D2470" s="95"/>
      <c r="E2470" s="95"/>
      <c r="F2470" s="506"/>
      <c r="G2470" s="101"/>
      <c r="H2470" s="101"/>
      <c r="I2470" s="101"/>
      <c r="J2470" s="101"/>
      <c r="K2470" s="101"/>
      <c r="L2470" s="101"/>
      <c r="M2470" s="101"/>
      <c r="N2470" s="101"/>
    </row>
    <row r="2471" spans="2:14" x14ac:dyDescent="0.25">
      <c r="B2471" s="95"/>
      <c r="C2471" s="95"/>
      <c r="D2471" s="95"/>
      <c r="E2471" s="95"/>
      <c r="F2471" s="506"/>
      <c r="G2471" s="101"/>
      <c r="H2471" s="101"/>
      <c r="I2471" s="101"/>
      <c r="J2471" s="101"/>
      <c r="K2471" s="101"/>
      <c r="L2471" s="101"/>
      <c r="M2471" s="101"/>
      <c r="N2471" s="101"/>
    </row>
    <row r="2472" spans="2:14" x14ac:dyDescent="0.25">
      <c r="B2472" s="95"/>
      <c r="C2472" s="95"/>
      <c r="D2472" s="95"/>
      <c r="E2472" s="95"/>
      <c r="F2472" s="506"/>
      <c r="G2472" s="101"/>
      <c r="H2472" s="101"/>
      <c r="I2472" s="101"/>
      <c r="J2472" s="101"/>
      <c r="K2472" s="101"/>
      <c r="L2472" s="101"/>
      <c r="M2472" s="101"/>
      <c r="N2472" s="101"/>
    </row>
    <row r="2473" spans="2:14" x14ac:dyDescent="0.25">
      <c r="B2473" s="95"/>
      <c r="C2473" s="95"/>
      <c r="D2473" s="95"/>
      <c r="E2473" s="95"/>
      <c r="F2473" s="506"/>
      <c r="G2473" s="101"/>
      <c r="H2473" s="101"/>
      <c r="I2473" s="101"/>
      <c r="J2473" s="101"/>
      <c r="K2473" s="101"/>
      <c r="L2473" s="101"/>
      <c r="M2473" s="101"/>
      <c r="N2473" s="101"/>
    </row>
    <row r="2474" spans="2:14" x14ac:dyDescent="0.25">
      <c r="B2474" s="95"/>
      <c r="C2474" s="95"/>
      <c r="D2474" s="95"/>
      <c r="E2474" s="95"/>
      <c r="F2474" s="506"/>
      <c r="G2474" s="101"/>
      <c r="H2474" s="101"/>
      <c r="I2474" s="101"/>
      <c r="J2474" s="101"/>
      <c r="K2474" s="101"/>
      <c r="L2474" s="101"/>
      <c r="M2474" s="101"/>
      <c r="N2474" s="101"/>
    </row>
    <row r="2475" spans="2:14" x14ac:dyDescent="0.25">
      <c r="B2475" s="95"/>
      <c r="C2475" s="95"/>
      <c r="D2475" s="95"/>
      <c r="E2475" s="95"/>
      <c r="F2475" s="506"/>
      <c r="G2475" s="101"/>
      <c r="H2475" s="101"/>
      <c r="I2475" s="101"/>
      <c r="J2475" s="101"/>
      <c r="K2475" s="101"/>
      <c r="L2475" s="101"/>
      <c r="M2475" s="101"/>
      <c r="N2475" s="101"/>
    </row>
    <row r="2476" spans="2:14" x14ac:dyDescent="0.25">
      <c r="B2476" s="95"/>
      <c r="C2476" s="95"/>
      <c r="D2476" s="95"/>
      <c r="E2476" s="95"/>
      <c r="F2476" s="506"/>
      <c r="G2476" s="101"/>
      <c r="H2476" s="101"/>
      <c r="I2476" s="101"/>
      <c r="J2476" s="101"/>
      <c r="K2476" s="101"/>
      <c r="L2476" s="101"/>
      <c r="M2476" s="101"/>
      <c r="N2476" s="101"/>
    </row>
    <row r="2477" spans="2:14" x14ac:dyDescent="0.25">
      <c r="B2477" s="95"/>
      <c r="C2477" s="95"/>
      <c r="D2477" s="95"/>
      <c r="E2477" s="95"/>
      <c r="F2477" s="506"/>
      <c r="G2477" s="101"/>
      <c r="H2477" s="101"/>
      <c r="I2477" s="101"/>
      <c r="J2477" s="101"/>
      <c r="K2477" s="101"/>
      <c r="L2477" s="101"/>
      <c r="M2477" s="101"/>
      <c r="N2477" s="101"/>
    </row>
    <row r="2478" spans="2:14" x14ac:dyDescent="0.25">
      <c r="B2478" s="95"/>
      <c r="C2478" s="95"/>
      <c r="D2478" s="95"/>
      <c r="E2478" s="95"/>
      <c r="F2478" s="506"/>
      <c r="G2478" s="101"/>
      <c r="H2478" s="101"/>
      <c r="I2478" s="101"/>
      <c r="J2478" s="101"/>
      <c r="K2478" s="101"/>
      <c r="L2478" s="101"/>
      <c r="M2478" s="101"/>
      <c r="N2478" s="101"/>
    </row>
    <row r="2479" spans="2:14" x14ac:dyDescent="0.25">
      <c r="B2479" s="95"/>
      <c r="C2479" s="95"/>
      <c r="D2479" s="95"/>
      <c r="E2479" s="95"/>
      <c r="F2479" s="506"/>
      <c r="G2479" s="101"/>
      <c r="H2479" s="101"/>
      <c r="I2479" s="101"/>
      <c r="J2479" s="101"/>
      <c r="K2479" s="101"/>
      <c r="L2479" s="101"/>
      <c r="M2479" s="101"/>
      <c r="N2479" s="101"/>
    </row>
    <row r="2480" spans="2:14" x14ac:dyDescent="0.25">
      <c r="B2480" s="95"/>
      <c r="C2480" s="95"/>
      <c r="D2480" s="95"/>
      <c r="E2480" s="95"/>
      <c r="F2480" s="506"/>
      <c r="G2480" s="101"/>
      <c r="H2480" s="101"/>
      <c r="I2480" s="101"/>
      <c r="J2480" s="101"/>
      <c r="K2480" s="101"/>
      <c r="L2480" s="101"/>
      <c r="M2480" s="101"/>
      <c r="N2480" s="101"/>
    </row>
    <row r="2481" spans="2:14" x14ac:dyDescent="0.25">
      <c r="B2481" s="95"/>
      <c r="C2481" s="95"/>
      <c r="D2481" s="95"/>
      <c r="E2481" s="95"/>
      <c r="F2481" s="506"/>
      <c r="G2481" s="101"/>
      <c r="H2481" s="101"/>
      <c r="I2481" s="101"/>
      <c r="J2481" s="101"/>
      <c r="K2481" s="101"/>
      <c r="L2481" s="101"/>
      <c r="M2481" s="101"/>
      <c r="N2481" s="101"/>
    </row>
    <row r="2482" spans="2:14" x14ac:dyDescent="0.25">
      <c r="B2482" s="95"/>
      <c r="C2482" s="95"/>
      <c r="D2482" s="95"/>
      <c r="E2482" s="95"/>
      <c r="F2482" s="506"/>
      <c r="G2482" s="101"/>
      <c r="H2482" s="101"/>
      <c r="I2482" s="101"/>
      <c r="J2482" s="101"/>
      <c r="K2482" s="101"/>
      <c r="L2482" s="101"/>
      <c r="M2482" s="101"/>
      <c r="N2482" s="101"/>
    </row>
    <row r="2483" spans="2:14" x14ac:dyDescent="0.25">
      <c r="B2483" s="95"/>
      <c r="C2483" s="95"/>
      <c r="D2483" s="95"/>
      <c r="E2483" s="95"/>
      <c r="F2483" s="506"/>
      <c r="G2483" s="101"/>
      <c r="H2483" s="101"/>
      <c r="I2483" s="101"/>
      <c r="J2483" s="101"/>
      <c r="K2483" s="101"/>
      <c r="L2483" s="101"/>
      <c r="M2483" s="101"/>
      <c r="N2483" s="101"/>
    </row>
    <row r="2484" spans="2:14" x14ac:dyDescent="0.25">
      <c r="B2484" s="95"/>
      <c r="C2484" s="95"/>
      <c r="D2484" s="95"/>
      <c r="E2484" s="95"/>
      <c r="F2484" s="506"/>
      <c r="G2484" s="101"/>
      <c r="H2484" s="101"/>
      <c r="I2484" s="101"/>
      <c r="J2484" s="101"/>
      <c r="K2484" s="101"/>
      <c r="L2484" s="101"/>
      <c r="M2484" s="101"/>
      <c r="N2484" s="101"/>
    </row>
    <row r="2485" spans="2:14" x14ac:dyDescent="0.25">
      <c r="B2485" s="95"/>
      <c r="C2485" s="95"/>
      <c r="D2485" s="95"/>
      <c r="E2485" s="95"/>
      <c r="F2485" s="506"/>
      <c r="G2485" s="101"/>
      <c r="H2485" s="101"/>
      <c r="I2485" s="101"/>
      <c r="J2485" s="101"/>
      <c r="K2485" s="101"/>
      <c r="L2485" s="101"/>
      <c r="M2485" s="101"/>
      <c r="N2485" s="101"/>
    </row>
    <row r="2486" spans="2:14" x14ac:dyDescent="0.25">
      <c r="B2486" s="95"/>
      <c r="C2486" s="95"/>
      <c r="D2486" s="95"/>
      <c r="E2486" s="95"/>
      <c r="F2486" s="506"/>
      <c r="G2486" s="101"/>
      <c r="H2486" s="101"/>
      <c r="I2486" s="101"/>
      <c r="J2486" s="101"/>
      <c r="K2486" s="101"/>
      <c r="L2486" s="101"/>
      <c r="M2486" s="101"/>
      <c r="N2486" s="101"/>
    </row>
    <row r="2487" spans="2:14" x14ac:dyDescent="0.25">
      <c r="B2487" s="95"/>
      <c r="C2487" s="95"/>
      <c r="D2487" s="95"/>
      <c r="E2487" s="95"/>
      <c r="F2487" s="506"/>
      <c r="G2487" s="101"/>
      <c r="H2487" s="101"/>
      <c r="I2487" s="101"/>
      <c r="J2487" s="101"/>
      <c r="K2487" s="101"/>
      <c r="L2487" s="101"/>
      <c r="M2487" s="101"/>
      <c r="N2487" s="101"/>
    </row>
    <row r="2488" spans="2:14" x14ac:dyDescent="0.25">
      <c r="B2488" s="95"/>
      <c r="C2488" s="95"/>
      <c r="D2488" s="95"/>
      <c r="E2488" s="95"/>
      <c r="F2488" s="506"/>
      <c r="G2488" s="101"/>
      <c r="H2488" s="101"/>
      <c r="I2488" s="101"/>
      <c r="J2488" s="101"/>
      <c r="K2488" s="101"/>
      <c r="L2488" s="101"/>
      <c r="M2488" s="101"/>
      <c r="N2488" s="101"/>
    </row>
    <row r="2489" spans="2:14" x14ac:dyDescent="0.25">
      <c r="B2489" s="95"/>
      <c r="C2489" s="95"/>
      <c r="D2489" s="95"/>
      <c r="E2489" s="95"/>
      <c r="F2489" s="506"/>
      <c r="G2489" s="101"/>
      <c r="H2489" s="101"/>
      <c r="I2489" s="101"/>
      <c r="J2489" s="101"/>
      <c r="K2489" s="101"/>
      <c r="L2489" s="101"/>
      <c r="M2489" s="101"/>
      <c r="N2489" s="101"/>
    </row>
    <row r="2490" spans="2:14" x14ac:dyDescent="0.25">
      <c r="B2490" s="95"/>
      <c r="C2490" s="95"/>
      <c r="D2490" s="95"/>
      <c r="E2490" s="95"/>
      <c r="F2490" s="506"/>
      <c r="G2490" s="101"/>
      <c r="H2490" s="101"/>
      <c r="I2490" s="101"/>
      <c r="J2490" s="101"/>
      <c r="K2490" s="101"/>
      <c r="L2490" s="101"/>
      <c r="M2490" s="101"/>
      <c r="N2490" s="101"/>
    </row>
    <row r="2491" spans="2:14" x14ac:dyDescent="0.25">
      <c r="B2491" s="95"/>
      <c r="C2491" s="95"/>
      <c r="D2491" s="95"/>
      <c r="E2491" s="95"/>
      <c r="F2491" s="506"/>
      <c r="G2491" s="101"/>
      <c r="H2491" s="101"/>
      <c r="I2491" s="101"/>
      <c r="J2491" s="101"/>
      <c r="K2491" s="101"/>
      <c r="L2491" s="101"/>
      <c r="M2491" s="101"/>
      <c r="N2491" s="101"/>
    </row>
    <row r="2492" spans="2:14" x14ac:dyDescent="0.25">
      <c r="B2492" s="95"/>
      <c r="C2492" s="95"/>
      <c r="D2492" s="95"/>
      <c r="E2492" s="95"/>
      <c r="F2492" s="506"/>
      <c r="G2492" s="101"/>
      <c r="H2492" s="101"/>
      <c r="I2492" s="101"/>
      <c r="J2492" s="101"/>
      <c r="K2492" s="101"/>
      <c r="L2492" s="101"/>
      <c r="M2492" s="101"/>
      <c r="N2492" s="101"/>
    </row>
    <row r="2493" spans="2:14" x14ac:dyDescent="0.25">
      <c r="B2493" s="95"/>
      <c r="C2493" s="95"/>
      <c r="D2493" s="95"/>
      <c r="E2493" s="95"/>
      <c r="F2493" s="506"/>
      <c r="G2493" s="101"/>
      <c r="H2493" s="101"/>
      <c r="I2493" s="101"/>
      <c r="J2493" s="101"/>
      <c r="K2493" s="101"/>
      <c r="L2493" s="101"/>
      <c r="M2493" s="101"/>
      <c r="N2493" s="101"/>
    </row>
    <row r="2494" spans="2:14" x14ac:dyDescent="0.25">
      <c r="B2494" s="95"/>
      <c r="C2494" s="95"/>
      <c r="D2494" s="95"/>
      <c r="E2494" s="95"/>
      <c r="F2494" s="506"/>
      <c r="G2494" s="101"/>
      <c r="H2494" s="101"/>
      <c r="I2494" s="101"/>
      <c r="J2494" s="101"/>
      <c r="K2494" s="101"/>
      <c r="L2494" s="101"/>
      <c r="M2494" s="101"/>
      <c r="N2494" s="101"/>
    </row>
    <row r="2495" spans="2:14" x14ac:dyDescent="0.25">
      <c r="B2495" s="95"/>
      <c r="C2495" s="95"/>
      <c r="D2495" s="95"/>
      <c r="E2495" s="95"/>
      <c r="F2495" s="506"/>
      <c r="G2495" s="101"/>
      <c r="H2495" s="101"/>
      <c r="I2495" s="101"/>
      <c r="J2495" s="101"/>
      <c r="K2495" s="101"/>
      <c r="L2495" s="101"/>
      <c r="M2495" s="101"/>
      <c r="N2495" s="101"/>
    </row>
    <row r="2496" spans="2:14" x14ac:dyDescent="0.25">
      <c r="B2496" s="95"/>
      <c r="C2496" s="95"/>
      <c r="D2496" s="95"/>
      <c r="E2496" s="95"/>
      <c r="F2496" s="506"/>
      <c r="G2496" s="101"/>
      <c r="H2496" s="101"/>
      <c r="I2496" s="101"/>
      <c r="J2496" s="101"/>
      <c r="K2496" s="101"/>
      <c r="L2496" s="101"/>
      <c r="M2496" s="101"/>
      <c r="N2496" s="101"/>
    </row>
    <row r="2497" spans="2:14" x14ac:dyDescent="0.25">
      <c r="B2497" s="95"/>
      <c r="C2497" s="95"/>
      <c r="D2497" s="95"/>
      <c r="E2497" s="95"/>
      <c r="F2497" s="506"/>
      <c r="G2497" s="101"/>
      <c r="H2497" s="101"/>
      <c r="I2497" s="101"/>
      <c r="J2497" s="101"/>
      <c r="K2497" s="101"/>
      <c r="L2497" s="101"/>
      <c r="M2497" s="101"/>
      <c r="N2497" s="101"/>
    </row>
    <row r="2498" spans="2:14" x14ac:dyDescent="0.25">
      <c r="B2498" s="95"/>
      <c r="C2498" s="95"/>
      <c r="D2498" s="95"/>
      <c r="E2498" s="95"/>
      <c r="F2498" s="506"/>
      <c r="G2498" s="101"/>
      <c r="H2498" s="101"/>
      <c r="I2498" s="101"/>
      <c r="J2498" s="101"/>
      <c r="K2498" s="101"/>
      <c r="L2498" s="101"/>
      <c r="M2498" s="101"/>
      <c r="N2498" s="101"/>
    </row>
    <row r="2499" spans="2:14" x14ac:dyDescent="0.25">
      <c r="B2499" s="95"/>
      <c r="C2499" s="95"/>
      <c r="D2499" s="95"/>
      <c r="E2499" s="95"/>
      <c r="F2499" s="506"/>
      <c r="G2499" s="101"/>
      <c r="H2499" s="101"/>
      <c r="I2499" s="101"/>
      <c r="J2499" s="101"/>
      <c r="K2499" s="101"/>
      <c r="L2499" s="101"/>
      <c r="M2499" s="101"/>
      <c r="N2499" s="101"/>
    </row>
    <row r="2500" spans="2:14" x14ac:dyDescent="0.25">
      <c r="B2500" s="95"/>
      <c r="C2500" s="95"/>
      <c r="D2500" s="95"/>
      <c r="E2500" s="95"/>
      <c r="F2500" s="506"/>
      <c r="G2500" s="101"/>
      <c r="H2500" s="101"/>
      <c r="I2500" s="101"/>
      <c r="J2500" s="101"/>
      <c r="K2500" s="101"/>
      <c r="L2500" s="101"/>
      <c r="M2500" s="101"/>
      <c r="N2500" s="101"/>
    </row>
  </sheetData>
  <sheetProtection algorithmName="SHA-512" hashValue="nBnX3LyVa15pHG0bjRcJr9VJXvJsXIkO9Z4J53L5ZHeJQ3gUT0DS83H2oyOnuamYhgUWlXDysThiqnxKTM4/qA==" saltValue="QWlEe4hSeR6GHncuYMaWRg==" spinCount="100000" sheet="1" objects="1" scenarios="1" formatCells="0" sort="0" autoFilter="0" pivotTables="0"/>
  <mergeCells count="1">
    <mergeCell ref="B2:N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tabla!$U$2:$U$10</xm:f>
          </x14:formula1>
          <xm:sqref>G5:G2500</xm:sqref>
        </x14:dataValidation>
        <x14:dataValidation type="list" allowBlank="1" showInputMessage="1" showErrorMessage="1" xr:uid="{00000000-0002-0000-0500-000001000000}">
          <x14:formula1>
            <xm:f>tabla!$P$40:$P$41</xm:f>
          </x14:formula1>
          <xm:sqref>I5:I2500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Hoja7">
    <tabColor rgb="FFFFC000"/>
  </sheetPr>
  <dimension ref="B1:AF2500"/>
  <sheetViews>
    <sheetView showGridLines="0" topLeftCell="P1" zoomScale="69" zoomScaleNormal="69" workbookViewId="0">
      <selection activeCell="P1" sqref="P1"/>
    </sheetView>
  </sheetViews>
  <sheetFormatPr baseColWidth="10" defaultColWidth="11.42578125" defaultRowHeight="12.75" x14ac:dyDescent="0.25"/>
  <cols>
    <col min="1" max="1" width="5.140625" style="337" customWidth="1"/>
    <col min="2" max="2" width="6.7109375" style="337" customWidth="1"/>
    <col min="3" max="3" width="32.28515625" style="337" customWidth="1"/>
    <col min="4" max="4" width="23.42578125" style="337" customWidth="1"/>
    <col min="5" max="5" width="29.42578125" style="368" customWidth="1"/>
    <col min="6" max="6" width="21" style="337" customWidth="1"/>
    <col min="7" max="7" width="18" style="335" customWidth="1"/>
    <col min="8" max="8" width="15.7109375" style="337" customWidth="1"/>
    <col min="9" max="9" width="16.140625" style="337" customWidth="1"/>
    <col min="10" max="10" width="14.7109375" style="337" customWidth="1"/>
    <col min="11" max="11" width="11.85546875" style="337" customWidth="1"/>
    <col min="12" max="12" width="33.42578125" style="337" customWidth="1"/>
    <col min="13" max="13" width="19.28515625" style="337" customWidth="1"/>
    <col min="14" max="14" width="21.5703125" style="337" customWidth="1"/>
    <col min="15" max="15" width="16.7109375" style="337" customWidth="1"/>
    <col min="16" max="16" width="15.7109375" style="370" customWidth="1"/>
    <col min="17" max="17" width="25.140625" style="370" customWidth="1"/>
    <col min="18" max="18" width="15.85546875" style="368" customWidth="1"/>
    <col min="19" max="19" width="14.7109375" style="335" customWidth="1"/>
    <col min="20" max="22" width="11.42578125" style="337"/>
    <col min="23" max="23" width="9.85546875" style="337" customWidth="1"/>
    <col min="24" max="24" width="36.85546875" style="337" customWidth="1"/>
    <col min="25" max="25" width="20.42578125" style="475" customWidth="1"/>
    <col min="26" max="26" width="20.85546875" style="337" customWidth="1"/>
    <col min="27" max="27" width="20.7109375" style="337" customWidth="1"/>
    <col min="28" max="28" width="17" style="337" customWidth="1"/>
    <col min="29" max="29" width="11.42578125" style="337"/>
    <col min="30" max="30" width="21.28515625" style="337" customWidth="1"/>
    <col min="31" max="31" width="13.85546875" style="368" customWidth="1"/>
    <col min="32" max="32" width="17.5703125" style="523" customWidth="1"/>
    <col min="33" max="16384" width="11.42578125" style="337"/>
  </cols>
  <sheetData>
    <row r="1" spans="2:32" x14ac:dyDescent="0.25">
      <c r="E1" s="337"/>
      <c r="L1" s="359"/>
      <c r="P1" s="337"/>
      <c r="Q1" s="337"/>
      <c r="R1" s="337"/>
      <c r="S1" s="337"/>
      <c r="Y1" s="337"/>
      <c r="AE1" s="337"/>
      <c r="AF1" s="337"/>
    </row>
    <row r="2" spans="2:32" ht="18" x14ac:dyDescent="0.25">
      <c r="C2" s="611"/>
      <c r="D2" s="611"/>
      <c r="E2" s="611"/>
      <c r="F2" s="611"/>
      <c r="G2" s="611"/>
      <c r="H2" s="611"/>
      <c r="I2" s="611"/>
      <c r="J2" s="611"/>
      <c r="K2" s="611"/>
      <c r="L2" s="359"/>
      <c r="P2" s="337"/>
      <c r="Q2" s="337"/>
      <c r="R2" s="337"/>
      <c r="S2" s="337"/>
      <c r="Y2" s="337"/>
      <c r="AE2" s="337"/>
      <c r="AF2" s="337"/>
    </row>
    <row r="3" spans="2:32" ht="10.5" customHeight="1" x14ac:dyDescent="0.25">
      <c r="C3" s="464"/>
      <c r="D3" s="464"/>
      <c r="E3" s="464"/>
      <c r="F3" s="464"/>
      <c r="G3" s="464"/>
      <c r="H3" s="359"/>
      <c r="I3" s="359"/>
      <c r="J3" s="359"/>
      <c r="K3" s="359"/>
      <c r="L3" s="359"/>
      <c r="P3" s="337"/>
      <c r="Q3" s="337"/>
      <c r="R3" s="337"/>
      <c r="S3" s="337"/>
      <c r="Y3" s="337"/>
      <c r="AE3" s="337"/>
      <c r="AF3" s="337"/>
    </row>
    <row r="4" spans="2:32" ht="16.5" customHeight="1" x14ac:dyDescent="0.25">
      <c r="E4" s="401"/>
      <c r="F4" s="401"/>
      <c r="G4" s="461"/>
      <c r="H4" s="401"/>
      <c r="I4" s="401"/>
      <c r="J4" s="401"/>
      <c r="K4" s="401"/>
      <c r="L4" s="359"/>
      <c r="P4" s="337"/>
      <c r="Q4" s="337"/>
      <c r="R4" s="337"/>
      <c r="S4" s="337"/>
      <c r="Y4" s="337"/>
      <c r="AE4" s="337"/>
      <c r="AF4" s="337"/>
    </row>
    <row r="5" spans="2:32" ht="19.5" customHeight="1" x14ac:dyDescent="0.25">
      <c r="C5" s="462" t="s">
        <v>350</v>
      </c>
      <c r="F5" s="401"/>
      <c r="G5" s="461"/>
      <c r="H5" s="401"/>
      <c r="I5" s="401"/>
      <c r="J5" s="401"/>
      <c r="K5" s="401"/>
      <c r="L5" s="359"/>
      <c r="P5" s="337"/>
      <c r="Q5" s="337"/>
      <c r="R5" s="337"/>
      <c r="S5" s="337"/>
      <c r="Y5" s="337"/>
      <c r="AE5" s="337"/>
      <c r="AF5" s="337"/>
    </row>
    <row r="6" spans="2:32" ht="23.25" x14ac:dyDescent="0.25">
      <c r="C6" s="309"/>
      <c r="D6" s="626" t="str">
        <f>'BD1'!M8</f>
        <v/>
      </c>
      <c r="E6" s="627"/>
      <c r="F6" s="628"/>
      <c r="H6" s="359"/>
      <c r="I6" s="359"/>
      <c r="J6" s="359"/>
      <c r="K6" s="359"/>
      <c r="L6" s="359"/>
      <c r="P6" s="337"/>
      <c r="Q6" s="337"/>
      <c r="R6" s="337"/>
      <c r="S6" s="337"/>
      <c r="Y6" s="337"/>
      <c r="AE6" s="337"/>
      <c r="AF6" s="337"/>
    </row>
    <row r="7" spans="2:32" x14ac:dyDescent="0.25">
      <c r="C7" s="463"/>
      <c r="D7" s="463"/>
      <c r="E7" s="463"/>
      <c r="F7" s="359"/>
      <c r="H7" s="359"/>
      <c r="I7" s="359"/>
      <c r="J7" s="359"/>
      <c r="K7" s="359"/>
      <c r="L7" s="359"/>
      <c r="P7" s="337"/>
      <c r="Q7" s="337"/>
      <c r="R7" s="337"/>
      <c r="S7" s="337"/>
      <c r="Y7" s="337"/>
      <c r="AE7" s="337"/>
      <c r="AF7" s="337"/>
    </row>
    <row r="8" spans="2:32" ht="23.25" x14ac:dyDescent="0.25">
      <c r="C8" s="309" t="s">
        <v>153</v>
      </c>
      <c r="D8" s="193">
        <f>'BD1'!K10</f>
        <v>0</v>
      </c>
      <c r="E8" s="309" t="s">
        <v>3</v>
      </c>
      <c r="F8" s="560">
        <f>'BD1'!M10</f>
        <v>0</v>
      </c>
      <c r="H8" s="359"/>
      <c r="I8" s="359"/>
      <c r="J8" s="359"/>
      <c r="K8" s="359"/>
      <c r="L8" s="359"/>
      <c r="P8" s="337"/>
      <c r="Q8" s="337"/>
      <c r="R8" s="337"/>
      <c r="S8" s="337"/>
      <c r="Y8" s="337"/>
      <c r="AE8" s="337"/>
      <c r="AF8" s="337"/>
    </row>
    <row r="9" spans="2:32" ht="15.75" x14ac:dyDescent="0.25">
      <c r="C9" s="311"/>
      <c r="D9" s="463"/>
      <c r="E9" s="463"/>
      <c r="F9" s="463"/>
      <c r="G9" s="463"/>
      <c r="H9" s="359"/>
      <c r="I9" s="359"/>
      <c r="J9" s="359"/>
      <c r="K9" s="359"/>
      <c r="L9" s="359"/>
      <c r="P9" s="337"/>
      <c r="Q9" s="337"/>
      <c r="R9" s="337"/>
      <c r="S9" s="337"/>
      <c r="Y9" s="337"/>
      <c r="AE9" s="337"/>
      <c r="AF9" s="337"/>
    </row>
    <row r="10" spans="2:32" ht="23.25" x14ac:dyDescent="0.25">
      <c r="C10" s="402" t="s">
        <v>154</v>
      </c>
      <c r="D10" s="403"/>
      <c r="E10" s="403"/>
      <c r="F10" s="403"/>
      <c r="G10" s="465"/>
      <c r="H10" s="359"/>
      <c r="I10" s="618" t="s">
        <v>159</v>
      </c>
      <c r="J10" s="618"/>
      <c r="K10" s="618"/>
      <c r="L10" s="619"/>
      <c r="M10" s="619"/>
      <c r="N10" s="619"/>
      <c r="O10" s="619"/>
      <c r="P10" s="619"/>
      <c r="Q10" s="619"/>
      <c r="R10" s="619"/>
      <c r="S10" s="619"/>
      <c r="U10" s="631" t="s">
        <v>167</v>
      </c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1"/>
    </row>
    <row r="11" spans="2:32" ht="13.5" thickBot="1" x14ac:dyDescent="0.3">
      <c r="C11" s="463"/>
      <c r="D11" s="470"/>
      <c r="E11" s="463"/>
      <c r="F11" s="463"/>
      <c r="G11" s="463"/>
      <c r="H11" s="359"/>
      <c r="I11" s="359"/>
      <c r="J11" s="359"/>
      <c r="K11" s="359"/>
      <c r="L11" s="359"/>
      <c r="P11" s="337"/>
      <c r="Q11" s="337"/>
      <c r="R11" s="337"/>
      <c r="S11" s="337"/>
      <c r="Y11" s="337"/>
      <c r="AE11" s="337"/>
      <c r="AF11" s="337"/>
    </row>
    <row r="12" spans="2:32" ht="66" customHeight="1" x14ac:dyDescent="0.25">
      <c r="B12" s="629" t="s">
        <v>47</v>
      </c>
      <c r="C12" s="612" t="s">
        <v>9</v>
      </c>
      <c r="D12" s="404" t="s">
        <v>155</v>
      </c>
      <c r="E12" s="614" t="s">
        <v>156</v>
      </c>
      <c r="F12" s="616" t="s">
        <v>157</v>
      </c>
      <c r="G12" s="405" t="s">
        <v>158</v>
      </c>
      <c r="H12" s="359"/>
      <c r="I12" s="620" t="s">
        <v>47</v>
      </c>
      <c r="J12" s="622" t="s">
        <v>8</v>
      </c>
      <c r="K12" s="622" t="s">
        <v>9</v>
      </c>
      <c r="L12" s="624" t="s">
        <v>160</v>
      </c>
      <c r="M12" s="406" t="s">
        <v>161</v>
      </c>
      <c r="N12" s="407" t="s">
        <v>162</v>
      </c>
      <c r="O12" s="407" t="s">
        <v>163</v>
      </c>
      <c r="P12" s="624" t="s">
        <v>164</v>
      </c>
      <c r="Q12" s="624" t="s">
        <v>165</v>
      </c>
      <c r="R12" s="624" t="s">
        <v>36</v>
      </c>
      <c r="S12" s="408" t="s">
        <v>166</v>
      </c>
      <c r="U12" s="620" t="s">
        <v>47</v>
      </c>
      <c r="V12" s="622" t="s">
        <v>8</v>
      </c>
      <c r="W12" s="622" t="s">
        <v>9</v>
      </c>
      <c r="X12" s="624" t="s">
        <v>168</v>
      </c>
      <c r="Y12" s="409" t="s">
        <v>169</v>
      </c>
      <c r="Z12" s="410" t="s">
        <v>170</v>
      </c>
      <c r="AA12" s="410" t="s">
        <v>162</v>
      </c>
      <c r="AB12" s="410" t="s">
        <v>163</v>
      </c>
      <c r="AC12" s="624" t="s">
        <v>164</v>
      </c>
      <c r="AD12" s="624" t="s">
        <v>165</v>
      </c>
      <c r="AE12" s="624" t="s">
        <v>36</v>
      </c>
      <c r="AF12" s="408" t="s">
        <v>166</v>
      </c>
    </row>
    <row r="13" spans="2:32" ht="35.25" customHeight="1" thickBot="1" x14ac:dyDescent="0.3">
      <c r="B13" s="630"/>
      <c r="C13" s="613"/>
      <c r="D13" s="182">
        <f>SUM(D14:D38)</f>
        <v>0</v>
      </c>
      <c r="E13" s="615"/>
      <c r="F13" s="617"/>
      <c r="G13" s="466">
        <f>SUM(G14:G38)</f>
        <v>0</v>
      </c>
      <c r="H13" s="359"/>
      <c r="I13" s="621"/>
      <c r="J13" s="623"/>
      <c r="K13" s="623"/>
      <c r="L13" s="625"/>
      <c r="M13" s="561">
        <f>SUM(M14:M937)</f>
        <v>0</v>
      </c>
      <c r="N13" s="561">
        <f>SUM(N14:N937)</f>
        <v>0</v>
      </c>
      <c r="O13" s="561">
        <f>SUM(O14:O937)</f>
        <v>0</v>
      </c>
      <c r="P13" s="625"/>
      <c r="Q13" s="625"/>
      <c r="R13" s="625"/>
      <c r="S13" s="519">
        <f>SUM(S14:S1048576)</f>
        <v>0</v>
      </c>
      <c r="U13" s="621"/>
      <c r="V13" s="623"/>
      <c r="W13" s="623"/>
      <c r="X13" s="625"/>
      <c r="Y13" s="561">
        <f>SUM(Y14:Y936)</f>
        <v>0</v>
      </c>
      <c r="Z13" s="561">
        <f>SUM(Z14:Z936)</f>
        <v>0</v>
      </c>
      <c r="AA13" s="561">
        <f>SUM(AA14:AA936)</f>
        <v>0</v>
      </c>
      <c r="AB13" s="561">
        <f>SUM(AB14:AB936)</f>
        <v>0</v>
      </c>
      <c r="AC13" s="625"/>
      <c r="AD13" s="625"/>
      <c r="AE13" s="625"/>
      <c r="AF13" s="519">
        <f>SUM(AF14:AF1048576)</f>
        <v>0</v>
      </c>
    </row>
    <row r="14" spans="2:32" ht="20.100000000000001" customHeight="1" x14ac:dyDescent="0.25">
      <c r="B14" s="564" t="str">
        <f>IF(G14&gt;0,ROW()-13,"")</f>
        <v/>
      </c>
      <c r="C14" s="471" t="str">
        <f>'BD4'!C11</f>
        <v/>
      </c>
      <c r="D14" s="179" t="str">
        <f>IF(IF(G14&gt;=1,1,0)=0,"",IF(G14&gt;=1,1,0))</f>
        <v/>
      </c>
      <c r="E14" s="180" t="str">
        <f>IF('BD4'!O11=0,"",'BD4'!O11)</f>
        <v/>
      </c>
      <c r="F14" s="181" t="str">
        <f>REPT('BD4'!N11,1)</f>
        <v/>
      </c>
      <c r="G14" s="467">
        <f>('BD4'!J11)</f>
        <v>0</v>
      </c>
      <c r="H14" s="359"/>
      <c r="I14" s="567" t="str">
        <f>IF(L14&gt;0,ROW()-13,"")</f>
        <v/>
      </c>
      <c r="J14" s="567" t="str">
        <f>IF(L14&gt;0,'BD1'!$K$6,"")</f>
        <v/>
      </c>
      <c r="K14" s="567" t="str">
        <f>IF(L14&gt;0,'BD1'!$K$8,"")</f>
        <v/>
      </c>
      <c r="L14" s="183"/>
      <c r="M14" s="184"/>
      <c r="N14" s="184"/>
      <c r="O14" s="184"/>
      <c r="P14" s="185"/>
      <c r="Q14" s="185"/>
      <c r="R14" s="186"/>
      <c r="S14" s="569" t="str">
        <f>IF(AND(M14="",N14="",O14=""),"",SUM(M14:O14))</f>
        <v/>
      </c>
      <c r="U14" s="187" t="str">
        <f>IF(X14&gt;0,ROW()-13,"")</f>
        <v/>
      </c>
      <c r="V14" s="187" t="str">
        <f>IF(X14&gt;0,'BD1'!$K$6,"")</f>
        <v/>
      </c>
      <c r="W14" s="188" t="str">
        <f>IF(X14&gt;0,'BD1'!$K$8,"")</f>
        <v/>
      </c>
      <c r="X14" s="189"/>
      <c r="Y14" s="562" t="str">
        <f>IFERROR(VLOOKUP(X14,'BD1'!$F$15:$Y$1048576,20,0),"")</f>
        <v/>
      </c>
      <c r="Z14" s="190"/>
      <c r="AA14" s="190"/>
      <c r="AB14" s="190"/>
      <c r="AC14" s="190"/>
      <c r="AD14" s="191"/>
      <c r="AE14" s="192"/>
      <c r="AF14" s="520" t="str">
        <f>IF(AND(Z14="",AA14="",AB14=""),"",SUM(Z14:AB14))</f>
        <v/>
      </c>
    </row>
    <row r="15" spans="2:32" ht="20.100000000000001" customHeight="1" x14ac:dyDescent="0.25">
      <c r="B15" s="565" t="str">
        <f>IF(G15&gt;0,ROW()-13,"")</f>
        <v/>
      </c>
      <c r="C15" s="472" t="str">
        <f>'BD4'!C12</f>
        <v/>
      </c>
      <c r="D15" s="125" t="str">
        <f t="shared" ref="D15:D78" si="0">IF(IF(G15&gt;=1,1,0)=0,"",IF(G15&gt;=1,1,0))</f>
        <v/>
      </c>
      <c r="E15" s="126" t="str">
        <f>IF('BD4'!O12=0,"",'BD4'!O12)</f>
        <v/>
      </c>
      <c r="F15" s="127" t="str">
        <f>REPT('BD4'!N12,1)</f>
        <v/>
      </c>
      <c r="G15" s="468">
        <f>('BD4'!J12)</f>
        <v>0</v>
      </c>
      <c r="H15" s="359"/>
      <c r="I15" s="568" t="str">
        <f t="shared" ref="I15:I78" si="1">IF(L15&gt;0,ROW()-13,"")</f>
        <v/>
      </c>
      <c r="J15" s="568" t="str">
        <f>IF(L15&gt;0,'BD1'!$K$6,"")</f>
        <v/>
      </c>
      <c r="K15" s="568" t="str">
        <f>IF(L15&gt;0,'BD1'!$K$8,"")</f>
        <v/>
      </c>
      <c r="L15" s="7"/>
      <c r="M15" s="5"/>
      <c r="N15" s="5"/>
      <c r="O15" s="5"/>
      <c r="P15" s="64"/>
      <c r="Q15" s="64"/>
      <c r="R15" s="9"/>
      <c r="S15" s="570" t="str">
        <f>IF(AND(M15="",N15="",O15=""),"",SUM(M15:O15))</f>
        <v/>
      </c>
      <c r="U15" s="120" t="str">
        <f t="shared" ref="U15:U78" si="2">IF(X15&gt;0,ROW()-13,"")</f>
        <v/>
      </c>
      <c r="V15" s="120" t="str">
        <f>IF(X15&gt;0,'BD1'!$K$6,"")</f>
        <v/>
      </c>
      <c r="W15" s="121" t="str">
        <f>IF(X15&gt;0,'BD1'!$K$8,"")</f>
        <v/>
      </c>
      <c r="X15" s="1"/>
      <c r="Y15" s="563" t="str">
        <f>IFERROR(VLOOKUP(X15,'BD1'!$F$15:$Y$1048576,20,0),"")</f>
        <v/>
      </c>
      <c r="Z15" s="8"/>
      <c r="AA15" s="8"/>
      <c r="AB15" s="8"/>
      <c r="AC15" s="8"/>
      <c r="AD15" s="122"/>
      <c r="AE15" s="123"/>
      <c r="AF15" s="521" t="str">
        <f>IF(AND(Z15="",AA15="",AB15=""),"",SUM(Z15:AB15))</f>
        <v/>
      </c>
    </row>
    <row r="16" spans="2:32" ht="20.100000000000001" customHeight="1" x14ac:dyDescent="0.25">
      <c r="B16" s="565" t="str">
        <f t="shared" ref="B16:B79" si="3">IF(G16&gt;0,ROW()-13,"")</f>
        <v/>
      </c>
      <c r="C16" s="472" t="str">
        <f>'BD4'!C13</f>
        <v/>
      </c>
      <c r="D16" s="125" t="str">
        <f t="shared" si="0"/>
        <v/>
      </c>
      <c r="E16" s="126" t="str">
        <f>IF('BD4'!O13=0,"",'BD4'!O13)</f>
        <v/>
      </c>
      <c r="F16" s="127" t="str">
        <f>REPT('BD4'!N13,1)</f>
        <v/>
      </c>
      <c r="G16" s="468">
        <f>('BD4'!J13)</f>
        <v>0</v>
      </c>
      <c r="H16" s="359"/>
      <c r="I16" s="568" t="str">
        <f t="shared" si="1"/>
        <v/>
      </c>
      <c r="J16" s="568" t="str">
        <f>IF(L16&gt;0,'BD1'!$K$6,"")</f>
        <v/>
      </c>
      <c r="K16" s="568" t="str">
        <f>IF(L16&gt;0,'BD1'!$K$8,"")</f>
        <v/>
      </c>
      <c r="L16" s="7"/>
      <c r="M16" s="5"/>
      <c r="N16" s="5"/>
      <c r="O16" s="5"/>
      <c r="P16" s="64"/>
      <c r="Q16" s="64"/>
      <c r="R16" s="9"/>
      <c r="S16" s="570" t="str">
        <f t="shared" ref="S16:S79" si="4">IF(AND(M16="",N16="",O16=""),"",SUM(M16:O16))</f>
        <v/>
      </c>
      <c r="U16" s="120" t="str">
        <f t="shared" si="2"/>
        <v/>
      </c>
      <c r="V16" s="120" t="str">
        <f>IF(X16&gt;0,'BD1'!$K$6,"")</f>
        <v/>
      </c>
      <c r="W16" s="121" t="str">
        <f>IF(X16&gt;0,'BD1'!$K$8,"")</f>
        <v/>
      </c>
      <c r="X16" s="1"/>
      <c r="Y16" s="563" t="str">
        <f>IFERROR(VLOOKUP(X16,'BD1'!$F$15:$Y$1048576,20,0),"")</f>
        <v/>
      </c>
      <c r="Z16" s="8"/>
      <c r="AA16" s="8"/>
      <c r="AB16" s="8"/>
      <c r="AC16" s="8"/>
      <c r="AD16" s="122"/>
      <c r="AE16" s="123"/>
      <c r="AF16" s="521" t="str">
        <f t="shared" ref="AF16:AF67" si="5">IF(AND(Z16="",AA16="",AB16=""),"",SUM(Z16:AB16))</f>
        <v/>
      </c>
    </row>
    <row r="17" spans="2:32" ht="20.100000000000001" customHeight="1" x14ac:dyDescent="0.25">
      <c r="B17" s="565" t="str">
        <f t="shared" si="3"/>
        <v/>
      </c>
      <c r="C17" s="472" t="str">
        <f>'BD4'!C14</f>
        <v/>
      </c>
      <c r="D17" s="125" t="str">
        <f t="shared" si="0"/>
        <v/>
      </c>
      <c r="E17" s="126" t="str">
        <f>IF('BD4'!O14=0,"",'BD4'!O14)</f>
        <v/>
      </c>
      <c r="F17" s="127" t="str">
        <f>REPT('BD4'!N14,1)</f>
        <v/>
      </c>
      <c r="G17" s="468">
        <f>('BD4'!J14)</f>
        <v>0</v>
      </c>
      <c r="H17" s="359"/>
      <c r="I17" s="568" t="str">
        <f t="shared" si="1"/>
        <v/>
      </c>
      <c r="J17" s="568" t="str">
        <f>IF(L17&gt;0,'BD1'!$K$6,"")</f>
        <v/>
      </c>
      <c r="K17" s="568" t="str">
        <f>IF(L17&gt;0,'BD1'!$K$8,"")</f>
        <v/>
      </c>
      <c r="L17" s="7"/>
      <c r="M17" s="5"/>
      <c r="N17" s="5"/>
      <c r="O17" s="5"/>
      <c r="P17" s="64"/>
      <c r="Q17" s="64"/>
      <c r="R17" s="9"/>
      <c r="S17" s="570" t="str">
        <f t="shared" si="4"/>
        <v/>
      </c>
      <c r="U17" s="120" t="str">
        <f t="shared" si="2"/>
        <v/>
      </c>
      <c r="V17" s="120" t="str">
        <f>IF(X17&gt;0,'BD1'!$K$6,"")</f>
        <v/>
      </c>
      <c r="W17" s="121" t="str">
        <f>IF(X17&gt;0,'BD1'!$K$8,"")</f>
        <v/>
      </c>
      <c r="X17" s="1"/>
      <c r="Y17" s="563" t="str">
        <f>IFERROR(VLOOKUP(X17,'BD1'!$F$15:$Y$1048576,20,0),"")</f>
        <v/>
      </c>
      <c r="Z17" s="8"/>
      <c r="AA17" s="8"/>
      <c r="AB17" s="8"/>
      <c r="AC17" s="8"/>
      <c r="AD17" s="122"/>
      <c r="AE17" s="123"/>
      <c r="AF17" s="521" t="str">
        <f t="shared" si="5"/>
        <v/>
      </c>
    </row>
    <row r="18" spans="2:32" ht="20.100000000000001" customHeight="1" x14ac:dyDescent="0.25">
      <c r="B18" s="565" t="str">
        <f t="shared" si="3"/>
        <v/>
      </c>
      <c r="C18" s="472" t="str">
        <f>'BD4'!C15</f>
        <v/>
      </c>
      <c r="D18" s="125" t="str">
        <f t="shared" si="0"/>
        <v/>
      </c>
      <c r="E18" s="126" t="str">
        <f>IF('BD4'!O15=0,"",'BD4'!O15)</f>
        <v/>
      </c>
      <c r="F18" s="127" t="str">
        <f>REPT('BD4'!N15,1)</f>
        <v/>
      </c>
      <c r="G18" s="468">
        <f>('BD4'!J15)</f>
        <v>0</v>
      </c>
      <c r="H18" s="359"/>
      <c r="I18" s="568" t="str">
        <f t="shared" si="1"/>
        <v/>
      </c>
      <c r="J18" s="568" t="str">
        <f>IF(L18&gt;0,'BD1'!$K$6,"")</f>
        <v/>
      </c>
      <c r="K18" s="568" t="str">
        <f>IF(L18&gt;0,'BD1'!$K$8,"")</f>
        <v/>
      </c>
      <c r="L18" s="7"/>
      <c r="M18" s="6"/>
      <c r="N18" s="6"/>
      <c r="O18" s="7"/>
      <c r="P18" s="64"/>
      <c r="Q18" s="64"/>
      <c r="R18" s="9"/>
      <c r="S18" s="570" t="str">
        <f t="shared" si="4"/>
        <v/>
      </c>
      <c r="U18" s="120" t="str">
        <f t="shared" si="2"/>
        <v/>
      </c>
      <c r="V18" s="120" t="str">
        <f>IF(X18&gt;0,'BD1'!$K$6,"")</f>
        <v/>
      </c>
      <c r="W18" s="121" t="str">
        <f>IF(X18&gt;0,'BD1'!$K$8,"")</f>
        <v/>
      </c>
      <c r="X18" s="1"/>
      <c r="Y18" s="563" t="str">
        <f>IFERROR(VLOOKUP(X18,'BD1'!$F$15:$Y$1048576,20,0),"")</f>
        <v/>
      </c>
      <c r="Z18" s="8"/>
      <c r="AA18" s="8"/>
      <c r="AB18" s="8"/>
      <c r="AC18" s="8"/>
      <c r="AD18" s="122"/>
      <c r="AE18" s="123"/>
      <c r="AF18" s="521" t="str">
        <f t="shared" si="5"/>
        <v/>
      </c>
    </row>
    <row r="19" spans="2:32" ht="20.100000000000001" customHeight="1" x14ac:dyDescent="0.25">
      <c r="B19" s="565" t="str">
        <f t="shared" si="3"/>
        <v/>
      </c>
      <c r="C19" s="472" t="str">
        <f>'BD4'!C16</f>
        <v/>
      </c>
      <c r="D19" s="125" t="str">
        <f t="shared" si="0"/>
        <v/>
      </c>
      <c r="E19" s="126" t="str">
        <f>IF('BD4'!O16=0,"",'BD4'!O16)</f>
        <v/>
      </c>
      <c r="F19" s="127" t="str">
        <f>REPT('BD4'!N16,1)</f>
        <v/>
      </c>
      <c r="G19" s="468">
        <f>('BD4'!J16)</f>
        <v>0</v>
      </c>
      <c r="H19" s="359"/>
      <c r="I19" s="568" t="str">
        <f t="shared" si="1"/>
        <v/>
      </c>
      <c r="J19" s="568" t="str">
        <f>IF(L19&gt;0,'BD1'!$K$6,"")</f>
        <v/>
      </c>
      <c r="K19" s="568" t="str">
        <f>IF(L19&gt;0,'BD1'!$K$8,"")</f>
        <v/>
      </c>
      <c r="L19" s="7"/>
      <c r="M19" s="6"/>
      <c r="N19" s="6"/>
      <c r="O19" s="7"/>
      <c r="P19" s="64"/>
      <c r="Q19" s="64"/>
      <c r="R19" s="9"/>
      <c r="S19" s="570" t="str">
        <f t="shared" si="4"/>
        <v/>
      </c>
      <c r="U19" s="120" t="str">
        <f t="shared" si="2"/>
        <v/>
      </c>
      <c r="V19" s="120" t="str">
        <f>IF(X19&gt;0,'BD1'!$K$6,"")</f>
        <v/>
      </c>
      <c r="W19" s="121" t="str">
        <f>IF(X19&gt;0,'BD1'!$K$8,"")</f>
        <v/>
      </c>
      <c r="X19" s="1"/>
      <c r="Y19" s="563" t="str">
        <f>IFERROR(VLOOKUP(X19,'BD1'!$F$15:$Y$1048576,20,0),"")</f>
        <v/>
      </c>
      <c r="Z19" s="8"/>
      <c r="AA19" s="8"/>
      <c r="AB19" s="8"/>
      <c r="AC19" s="8"/>
      <c r="AD19" s="122"/>
      <c r="AE19" s="123"/>
      <c r="AF19" s="521" t="str">
        <f t="shared" si="5"/>
        <v/>
      </c>
    </row>
    <row r="20" spans="2:32" ht="20.100000000000001" customHeight="1" x14ac:dyDescent="0.25">
      <c r="B20" s="565" t="str">
        <f t="shared" si="3"/>
        <v/>
      </c>
      <c r="C20" s="472" t="str">
        <f>'BD4'!C17</f>
        <v/>
      </c>
      <c r="D20" s="125" t="str">
        <f t="shared" si="0"/>
        <v/>
      </c>
      <c r="E20" s="126" t="str">
        <f>IF('BD4'!O17=0,"",'BD4'!O17)</f>
        <v/>
      </c>
      <c r="F20" s="127" t="str">
        <f>REPT('BD4'!N17,1)</f>
        <v/>
      </c>
      <c r="G20" s="468">
        <f>('BD4'!J17)</f>
        <v>0</v>
      </c>
      <c r="H20" s="359"/>
      <c r="I20" s="568" t="str">
        <f t="shared" si="1"/>
        <v/>
      </c>
      <c r="J20" s="568" t="str">
        <f>IF(L20&gt;0,'BD1'!$K$6,"")</f>
        <v/>
      </c>
      <c r="K20" s="568" t="str">
        <f>IF(L20&gt;0,'BD1'!$K$8,"")</f>
        <v/>
      </c>
      <c r="L20" s="7"/>
      <c r="M20" s="6"/>
      <c r="N20" s="6"/>
      <c r="O20" s="7"/>
      <c r="P20" s="64"/>
      <c r="Q20" s="64"/>
      <c r="R20" s="9"/>
      <c r="S20" s="570" t="str">
        <f t="shared" si="4"/>
        <v/>
      </c>
      <c r="U20" s="120" t="str">
        <f t="shared" si="2"/>
        <v/>
      </c>
      <c r="V20" s="120" t="str">
        <f>IF(X20&gt;0,'BD1'!$K$6,"")</f>
        <v/>
      </c>
      <c r="W20" s="121" t="str">
        <f>IF(X20&gt;0,'BD1'!$K$8,"")</f>
        <v/>
      </c>
      <c r="X20" s="1"/>
      <c r="Y20" s="563" t="str">
        <f>IFERROR(VLOOKUP(X20,'BD1'!$F$15:$Y$1048576,20,0),"")</f>
        <v/>
      </c>
      <c r="Z20" s="8"/>
      <c r="AA20" s="8"/>
      <c r="AB20" s="8"/>
      <c r="AC20" s="8"/>
      <c r="AD20" s="122"/>
      <c r="AE20" s="123"/>
      <c r="AF20" s="521" t="str">
        <f t="shared" si="5"/>
        <v/>
      </c>
    </row>
    <row r="21" spans="2:32" ht="20.100000000000001" customHeight="1" x14ac:dyDescent="0.25">
      <c r="B21" s="565" t="str">
        <f t="shared" si="3"/>
        <v/>
      </c>
      <c r="C21" s="472" t="str">
        <f>'BD4'!C18</f>
        <v/>
      </c>
      <c r="D21" s="125" t="str">
        <f t="shared" si="0"/>
        <v/>
      </c>
      <c r="E21" s="126" t="str">
        <f>IF('BD4'!O18=0,"",'BD4'!O18)</f>
        <v/>
      </c>
      <c r="F21" s="127" t="str">
        <f>REPT('BD4'!N18,1)</f>
        <v/>
      </c>
      <c r="G21" s="468">
        <f>('BD4'!J18)</f>
        <v>0</v>
      </c>
      <c r="H21" s="359"/>
      <c r="I21" s="568" t="str">
        <f t="shared" si="1"/>
        <v/>
      </c>
      <c r="J21" s="568" t="str">
        <f>IF(L21&gt;0,'BD1'!$K$6,"")</f>
        <v/>
      </c>
      <c r="K21" s="568" t="str">
        <f>IF(L21&gt;0,'BD1'!$K$8,"")</f>
        <v/>
      </c>
      <c r="L21" s="7"/>
      <c r="M21" s="6"/>
      <c r="N21" s="6"/>
      <c r="O21" s="7"/>
      <c r="P21" s="64"/>
      <c r="Q21" s="64"/>
      <c r="R21" s="9"/>
      <c r="S21" s="570" t="str">
        <f t="shared" si="4"/>
        <v/>
      </c>
      <c r="U21" s="120" t="str">
        <f t="shared" si="2"/>
        <v/>
      </c>
      <c r="V21" s="120" t="str">
        <f>IF(X21&gt;0,'BD1'!$K$6,"")</f>
        <v/>
      </c>
      <c r="W21" s="121" t="str">
        <f>IF(X21&gt;0,'BD1'!$K$8,"")</f>
        <v/>
      </c>
      <c r="X21" s="1"/>
      <c r="Y21" s="563" t="str">
        <f>IFERROR(VLOOKUP(X21,'BD1'!$F$15:$Y$1048576,20,0),"")</f>
        <v/>
      </c>
      <c r="Z21" s="8"/>
      <c r="AA21" s="8"/>
      <c r="AB21" s="8"/>
      <c r="AC21" s="8"/>
      <c r="AD21" s="122"/>
      <c r="AE21" s="123"/>
      <c r="AF21" s="521" t="str">
        <f t="shared" si="5"/>
        <v/>
      </c>
    </row>
    <row r="22" spans="2:32" ht="20.100000000000001" customHeight="1" x14ac:dyDescent="0.25">
      <c r="B22" s="565" t="str">
        <f t="shared" si="3"/>
        <v/>
      </c>
      <c r="C22" s="472" t="str">
        <f>'BD4'!C19</f>
        <v/>
      </c>
      <c r="D22" s="125" t="str">
        <f t="shared" si="0"/>
        <v/>
      </c>
      <c r="E22" s="126" t="str">
        <f>IF('BD4'!O19=0,"",'BD4'!O19)</f>
        <v/>
      </c>
      <c r="F22" s="127" t="str">
        <f>REPT('BD4'!N19,1)</f>
        <v/>
      </c>
      <c r="G22" s="468">
        <f>('BD4'!J19)</f>
        <v>0</v>
      </c>
      <c r="H22" s="359"/>
      <c r="I22" s="568" t="str">
        <f t="shared" si="1"/>
        <v/>
      </c>
      <c r="J22" s="568" t="str">
        <f>IF(L22&gt;0,'BD1'!$K$6,"")</f>
        <v/>
      </c>
      <c r="K22" s="568" t="str">
        <f>IF(L22&gt;0,'BD1'!$K$8,"")</f>
        <v/>
      </c>
      <c r="L22" s="7"/>
      <c r="M22" s="6"/>
      <c r="N22" s="6"/>
      <c r="O22" s="7"/>
      <c r="P22" s="64"/>
      <c r="Q22" s="64"/>
      <c r="R22" s="9"/>
      <c r="S22" s="570" t="str">
        <f t="shared" si="4"/>
        <v/>
      </c>
      <c r="U22" s="120" t="str">
        <f t="shared" si="2"/>
        <v/>
      </c>
      <c r="V22" s="120" t="str">
        <f>IF(X22&gt;0,'BD1'!$K$6,"")</f>
        <v/>
      </c>
      <c r="W22" s="121" t="str">
        <f>IF(X22&gt;0,'BD1'!$K$8,"")</f>
        <v/>
      </c>
      <c r="X22" s="1"/>
      <c r="Y22" s="563" t="str">
        <f>IFERROR(VLOOKUP(X22,'BD1'!$F$15:$Y$1048576,20,0),"")</f>
        <v/>
      </c>
      <c r="Z22" s="8"/>
      <c r="AA22" s="8"/>
      <c r="AB22" s="8"/>
      <c r="AC22" s="8"/>
      <c r="AD22" s="122"/>
      <c r="AE22" s="123"/>
      <c r="AF22" s="521" t="str">
        <f t="shared" si="5"/>
        <v/>
      </c>
    </row>
    <row r="23" spans="2:32" ht="20.100000000000001" customHeight="1" x14ac:dyDescent="0.25">
      <c r="B23" s="565" t="str">
        <f t="shared" si="3"/>
        <v/>
      </c>
      <c r="C23" s="472" t="str">
        <f>'BD4'!C20</f>
        <v/>
      </c>
      <c r="D23" s="125" t="str">
        <f t="shared" si="0"/>
        <v/>
      </c>
      <c r="E23" s="126" t="str">
        <f>IF('BD4'!O20=0,"",'BD4'!O20)</f>
        <v/>
      </c>
      <c r="F23" s="127" t="str">
        <f>REPT('BD4'!N20,1)</f>
        <v/>
      </c>
      <c r="G23" s="468">
        <f>('BD4'!J20)</f>
        <v>0</v>
      </c>
      <c r="H23" s="359"/>
      <c r="I23" s="568" t="str">
        <f t="shared" si="1"/>
        <v/>
      </c>
      <c r="J23" s="568" t="str">
        <f>IF(L23&gt;0,'BD1'!$K$6,"")</f>
        <v/>
      </c>
      <c r="K23" s="568" t="str">
        <f>IF(L23&gt;0,'BD1'!$K$8,"")</f>
        <v/>
      </c>
      <c r="L23" s="7"/>
      <c r="M23" s="6"/>
      <c r="N23" s="6"/>
      <c r="O23" s="7"/>
      <c r="P23" s="64"/>
      <c r="Q23" s="64"/>
      <c r="R23" s="9"/>
      <c r="S23" s="570" t="str">
        <f t="shared" si="4"/>
        <v/>
      </c>
      <c r="U23" s="120" t="str">
        <f t="shared" si="2"/>
        <v/>
      </c>
      <c r="V23" s="120" t="str">
        <f>IF(X23&gt;0,'BD1'!$K$6,"")</f>
        <v/>
      </c>
      <c r="W23" s="121" t="str">
        <f>IF(X23&gt;0,'BD1'!$K$8,"")</f>
        <v/>
      </c>
      <c r="X23" s="1"/>
      <c r="Y23" s="563" t="str">
        <f>IFERROR(VLOOKUP(X23,'BD1'!$F$15:$Y$1048576,20,0),"")</f>
        <v/>
      </c>
      <c r="Z23" s="8"/>
      <c r="AA23" s="8"/>
      <c r="AB23" s="8"/>
      <c r="AC23" s="8"/>
      <c r="AD23" s="122"/>
      <c r="AE23" s="123"/>
      <c r="AF23" s="521" t="str">
        <f t="shared" si="5"/>
        <v/>
      </c>
    </row>
    <row r="24" spans="2:32" ht="20.100000000000001" customHeight="1" x14ac:dyDescent="0.25">
      <c r="B24" s="565" t="str">
        <f t="shared" si="3"/>
        <v/>
      </c>
      <c r="C24" s="472" t="str">
        <f>'BD4'!C21</f>
        <v/>
      </c>
      <c r="D24" s="125" t="str">
        <f t="shared" si="0"/>
        <v/>
      </c>
      <c r="E24" s="126" t="str">
        <f>IF('BD4'!O21=0,"",'BD4'!O21)</f>
        <v/>
      </c>
      <c r="F24" s="127" t="str">
        <f>REPT('BD4'!N21,1)</f>
        <v/>
      </c>
      <c r="G24" s="468">
        <f>('BD4'!J21)</f>
        <v>0</v>
      </c>
      <c r="H24" s="359"/>
      <c r="I24" s="568" t="str">
        <f t="shared" si="1"/>
        <v/>
      </c>
      <c r="J24" s="568" t="str">
        <f>IF(L24&gt;0,'BD1'!$K$6,"")</f>
        <v/>
      </c>
      <c r="K24" s="568" t="str">
        <f>IF(L24&gt;0,'BD1'!$K$8,"")</f>
        <v/>
      </c>
      <c r="L24" s="7"/>
      <c r="M24" s="6"/>
      <c r="N24" s="6"/>
      <c r="O24" s="7"/>
      <c r="P24" s="64"/>
      <c r="Q24" s="64"/>
      <c r="R24" s="9"/>
      <c r="S24" s="570" t="str">
        <f t="shared" si="4"/>
        <v/>
      </c>
      <c r="U24" s="120" t="str">
        <f t="shared" si="2"/>
        <v/>
      </c>
      <c r="V24" s="120" t="str">
        <f>IF(X24&gt;0,'BD1'!$K$6,"")</f>
        <v/>
      </c>
      <c r="W24" s="121" t="str">
        <f>IF(X24&gt;0,'BD1'!$K$8,"")</f>
        <v/>
      </c>
      <c r="X24" s="1"/>
      <c r="Y24" s="563" t="str">
        <f>IFERROR(VLOOKUP(X24,'BD1'!$F$15:$Y$1048576,20,0),"")</f>
        <v/>
      </c>
      <c r="Z24" s="8"/>
      <c r="AA24" s="8"/>
      <c r="AB24" s="8"/>
      <c r="AC24" s="8"/>
      <c r="AD24" s="122"/>
      <c r="AE24" s="123"/>
      <c r="AF24" s="521" t="str">
        <f t="shared" si="5"/>
        <v/>
      </c>
    </row>
    <row r="25" spans="2:32" ht="20.100000000000001" customHeight="1" x14ac:dyDescent="0.25">
      <c r="B25" s="565" t="str">
        <f t="shared" si="3"/>
        <v/>
      </c>
      <c r="C25" s="472" t="str">
        <f>'BD4'!C22</f>
        <v/>
      </c>
      <c r="D25" s="125" t="str">
        <f t="shared" si="0"/>
        <v/>
      </c>
      <c r="E25" s="126" t="str">
        <f>IF('BD4'!O22=0,"",'BD4'!O22)</f>
        <v/>
      </c>
      <c r="F25" s="127" t="str">
        <f>REPT('BD4'!N22,1)</f>
        <v/>
      </c>
      <c r="G25" s="469">
        <f>('BD4'!J22)</f>
        <v>0</v>
      </c>
      <c r="I25" s="568" t="str">
        <f t="shared" si="1"/>
        <v/>
      </c>
      <c r="J25" s="568" t="str">
        <f>IF(L25&gt;0,'BD1'!$K$6,"")</f>
        <v/>
      </c>
      <c r="K25" s="568" t="str">
        <f>IF(L25&gt;0,'BD1'!$K$8,"")</f>
        <v/>
      </c>
      <c r="L25" s="7"/>
      <c r="M25" s="6"/>
      <c r="N25" s="6"/>
      <c r="O25" s="7"/>
      <c r="P25" s="64"/>
      <c r="Q25" s="64"/>
      <c r="R25" s="9"/>
      <c r="S25" s="570" t="str">
        <f t="shared" si="4"/>
        <v/>
      </c>
      <c r="U25" s="120" t="str">
        <f t="shared" si="2"/>
        <v/>
      </c>
      <c r="V25" s="120" t="str">
        <f>IF(X25&gt;0,'BD1'!$K$6,"")</f>
        <v/>
      </c>
      <c r="W25" s="121" t="str">
        <f>IF(X25&gt;0,'BD1'!$K$8,"")</f>
        <v/>
      </c>
      <c r="X25" s="1"/>
      <c r="Y25" s="563" t="str">
        <f>IFERROR(VLOOKUP(X25,'BD1'!$F$15:$Y$1048576,20,0),"")</f>
        <v/>
      </c>
      <c r="Z25" s="8"/>
      <c r="AA25" s="8"/>
      <c r="AB25" s="8"/>
      <c r="AC25" s="8"/>
      <c r="AD25" s="122"/>
      <c r="AE25" s="123"/>
      <c r="AF25" s="521" t="str">
        <f t="shared" si="5"/>
        <v/>
      </c>
    </row>
    <row r="26" spans="2:32" ht="20.100000000000001" customHeight="1" x14ac:dyDescent="0.25">
      <c r="B26" s="565" t="str">
        <f t="shared" si="3"/>
        <v/>
      </c>
      <c r="C26" s="472" t="str">
        <f>'BD4'!C23</f>
        <v/>
      </c>
      <c r="D26" s="125" t="str">
        <f t="shared" si="0"/>
        <v/>
      </c>
      <c r="E26" s="126" t="str">
        <f>IF('BD4'!O23=0,"",'BD4'!O23)</f>
        <v/>
      </c>
      <c r="F26" s="127" t="str">
        <f>REPT('BD4'!N23,1)</f>
        <v/>
      </c>
      <c r="G26" s="469">
        <f>('BD4'!J23)</f>
        <v>0</v>
      </c>
      <c r="I26" s="568" t="str">
        <f t="shared" si="1"/>
        <v/>
      </c>
      <c r="J26" s="568" t="str">
        <f>IF(L26&gt;0,'BD1'!$K$6,"")</f>
        <v/>
      </c>
      <c r="K26" s="568" t="str">
        <f>IF(L26&gt;0,'BD1'!$K$8,"")</f>
        <v/>
      </c>
      <c r="L26" s="7"/>
      <c r="M26" s="6"/>
      <c r="N26" s="6"/>
      <c r="O26" s="7"/>
      <c r="P26" s="64"/>
      <c r="Q26" s="64"/>
      <c r="R26" s="9"/>
      <c r="S26" s="570" t="str">
        <f t="shared" si="4"/>
        <v/>
      </c>
      <c r="U26" s="120" t="str">
        <f t="shared" si="2"/>
        <v/>
      </c>
      <c r="V26" s="120" t="str">
        <f>IF(X26&gt;0,'BD1'!$K$6,"")</f>
        <v/>
      </c>
      <c r="W26" s="121" t="str">
        <f>IF(X26&gt;0,'BD1'!$K$8,"")</f>
        <v/>
      </c>
      <c r="X26" s="1"/>
      <c r="Y26" s="563" t="str">
        <f>IFERROR(VLOOKUP(X26,'BD1'!$F$15:$Y$1048576,20,0),"")</f>
        <v/>
      </c>
      <c r="Z26" s="8"/>
      <c r="AA26" s="8"/>
      <c r="AB26" s="8"/>
      <c r="AC26" s="8"/>
      <c r="AD26" s="122"/>
      <c r="AE26" s="123"/>
      <c r="AF26" s="521" t="str">
        <f t="shared" si="5"/>
        <v/>
      </c>
    </row>
    <row r="27" spans="2:32" ht="20.100000000000001" customHeight="1" x14ac:dyDescent="0.25">
      <c r="B27" s="565" t="str">
        <f t="shared" si="3"/>
        <v/>
      </c>
      <c r="C27" s="472" t="str">
        <f>'BD4'!C24</f>
        <v/>
      </c>
      <c r="D27" s="125" t="str">
        <f t="shared" si="0"/>
        <v/>
      </c>
      <c r="E27" s="126" t="str">
        <f>IF('BD4'!O24=0,"",'BD4'!O24)</f>
        <v/>
      </c>
      <c r="F27" s="127" t="str">
        <f>REPT('BD4'!N24,1)</f>
        <v/>
      </c>
      <c r="G27" s="469">
        <f>('BD4'!J24)</f>
        <v>0</v>
      </c>
      <c r="I27" s="568" t="str">
        <f t="shared" si="1"/>
        <v/>
      </c>
      <c r="J27" s="568" t="str">
        <f>IF(L27&gt;0,'BD1'!$K$6,"")</f>
        <v/>
      </c>
      <c r="K27" s="568" t="str">
        <f>IF(L27&gt;0,'BD1'!$K$8,"")</f>
        <v/>
      </c>
      <c r="L27" s="7"/>
      <c r="M27" s="6"/>
      <c r="N27" s="6"/>
      <c r="O27" s="7"/>
      <c r="P27" s="64"/>
      <c r="Q27" s="64"/>
      <c r="R27" s="9"/>
      <c r="S27" s="570" t="str">
        <f t="shared" si="4"/>
        <v/>
      </c>
      <c r="U27" s="120" t="str">
        <f t="shared" si="2"/>
        <v/>
      </c>
      <c r="V27" s="120" t="str">
        <f>IF(X27&gt;0,'BD1'!$K$6,"")</f>
        <v/>
      </c>
      <c r="W27" s="121" t="str">
        <f>IF(X27&gt;0,'BD1'!$K$8,"")</f>
        <v/>
      </c>
      <c r="X27" s="1"/>
      <c r="Y27" s="563" t="str">
        <f>IFERROR(VLOOKUP(X27,'BD1'!$F$15:$Y$1048576,20,0),"")</f>
        <v/>
      </c>
      <c r="Z27" s="8"/>
      <c r="AA27" s="8"/>
      <c r="AB27" s="8"/>
      <c r="AC27" s="8"/>
      <c r="AD27" s="122"/>
      <c r="AE27" s="123"/>
      <c r="AF27" s="521" t="str">
        <f t="shared" si="5"/>
        <v/>
      </c>
    </row>
    <row r="28" spans="2:32" ht="20.100000000000001" customHeight="1" x14ac:dyDescent="0.25">
      <c r="B28" s="565" t="str">
        <f t="shared" si="3"/>
        <v/>
      </c>
      <c r="C28" s="472" t="str">
        <f>'BD4'!C25</f>
        <v/>
      </c>
      <c r="D28" s="125" t="str">
        <f t="shared" si="0"/>
        <v/>
      </c>
      <c r="E28" s="126" t="str">
        <f>IF('BD4'!O25=0,"",'BD4'!O25)</f>
        <v/>
      </c>
      <c r="F28" s="127" t="str">
        <f>REPT('BD4'!N25,1)</f>
        <v/>
      </c>
      <c r="G28" s="469">
        <f>('BD4'!J25)</f>
        <v>0</v>
      </c>
      <c r="I28" s="568" t="str">
        <f t="shared" si="1"/>
        <v/>
      </c>
      <c r="J28" s="568" t="str">
        <f>IF(L28&gt;0,'BD1'!$K$6,"")</f>
        <v/>
      </c>
      <c r="K28" s="568" t="str">
        <f>IF(L28&gt;0,'BD1'!$K$8,"")</f>
        <v/>
      </c>
      <c r="L28" s="7"/>
      <c r="M28" s="6"/>
      <c r="N28" s="6"/>
      <c r="O28" s="7"/>
      <c r="P28" s="64"/>
      <c r="Q28" s="64"/>
      <c r="R28" s="9"/>
      <c r="S28" s="570" t="str">
        <f t="shared" si="4"/>
        <v/>
      </c>
      <c r="U28" s="120" t="str">
        <f t="shared" si="2"/>
        <v/>
      </c>
      <c r="V28" s="120" t="str">
        <f>IF(X28&gt;0,'BD1'!$K$6,"")</f>
        <v/>
      </c>
      <c r="W28" s="121" t="str">
        <f>IF(X28&gt;0,'BD1'!$K$8,"")</f>
        <v/>
      </c>
      <c r="X28" s="1"/>
      <c r="Y28" s="563" t="str">
        <f>IFERROR(VLOOKUP(X28,'BD1'!$F$15:$Y$1048576,20,0),"")</f>
        <v/>
      </c>
      <c r="Z28" s="8"/>
      <c r="AA28" s="8"/>
      <c r="AB28" s="8"/>
      <c r="AC28" s="8"/>
      <c r="AD28" s="122"/>
      <c r="AE28" s="123"/>
      <c r="AF28" s="521" t="str">
        <f t="shared" si="5"/>
        <v/>
      </c>
    </row>
    <row r="29" spans="2:32" ht="20.100000000000001" customHeight="1" x14ac:dyDescent="0.25">
      <c r="B29" s="565" t="str">
        <f t="shared" si="3"/>
        <v/>
      </c>
      <c r="C29" s="472" t="str">
        <f>'BD4'!C26</f>
        <v/>
      </c>
      <c r="D29" s="125" t="str">
        <f t="shared" si="0"/>
        <v/>
      </c>
      <c r="E29" s="126" t="str">
        <f>IF('BD4'!O26=0,"",'BD4'!O26)</f>
        <v/>
      </c>
      <c r="F29" s="127" t="str">
        <f>REPT('BD4'!N26,1)</f>
        <v/>
      </c>
      <c r="G29" s="469">
        <f>('BD4'!J26)</f>
        <v>0</v>
      </c>
      <c r="I29" s="568" t="str">
        <f t="shared" si="1"/>
        <v/>
      </c>
      <c r="J29" s="568" t="str">
        <f>IF(L29&gt;0,'BD1'!$K$6,"")</f>
        <v/>
      </c>
      <c r="K29" s="568" t="str">
        <f>IF(L29&gt;0,'BD1'!$K$8,"")</f>
        <v/>
      </c>
      <c r="L29" s="7"/>
      <c r="M29" s="6"/>
      <c r="N29" s="6"/>
      <c r="O29" s="7"/>
      <c r="P29" s="64"/>
      <c r="Q29" s="64"/>
      <c r="R29" s="9"/>
      <c r="S29" s="570" t="str">
        <f t="shared" si="4"/>
        <v/>
      </c>
      <c r="U29" s="120" t="str">
        <f t="shared" si="2"/>
        <v/>
      </c>
      <c r="V29" s="120" t="str">
        <f>IF(X29&gt;0,'BD1'!$K$6,"")</f>
        <v/>
      </c>
      <c r="W29" s="121" t="str">
        <f>IF(X29&gt;0,'BD1'!$K$8,"")</f>
        <v/>
      </c>
      <c r="X29" s="1"/>
      <c r="Y29" s="563" t="str">
        <f>IFERROR(VLOOKUP(X29,'BD1'!$F$15:$Y$1048576,20,0),"")</f>
        <v/>
      </c>
      <c r="Z29" s="8"/>
      <c r="AA29" s="8"/>
      <c r="AB29" s="8"/>
      <c r="AC29" s="8"/>
      <c r="AD29" s="122"/>
      <c r="AE29" s="123"/>
      <c r="AF29" s="521" t="str">
        <f t="shared" si="5"/>
        <v/>
      </c>
    </row>
    <row r="30" spans="2:32" ht="20.100000000000001" customHeight="1" x14ac:dyDescent="0.25">
      <c r="B30" s="565" t="str">
        <f t="shared" si="3"/>
        <v/>
      </c>
      <c r="C30" s="472" t="str">
        <f>'BD4'!C27</f>
        <v/>
      </c>
      <c r="D30" s="125" t="str">
        <f t="shared" si="0"/>
        <v/>
      </c>
      <c r="E30" s="126" t="str">
        <f>IF('BD4'!O27=0,"",'BD4'!O27)</f>
        <v/>
      </c>
      <c r="F30" s="127" t="str">
        <f>REPT('BD4'!N27,1)</f>
        <v/>
      </c>
      <c r="G30" s="469">
        <f>('BD4'!J27)</f>
        <v>0</v>
      </c>
      <c r="I30" s="568" t="str">
        <f t="shared" si="1"/>
        <v/>
      </c>
      <c r="J30" s="568" t="str">
        <f>IF(L30&gt;0,'BD1'!$K$6,"")</f>
        <v/>
      </c>
      <c r="K30" s="568" t="str">
        <f>IF(L30&gt;0,'BD1'!$K$8,"")</f>
        <v/>
      </c>
      <c r="L30" s="7"/>
      <c r="M30" s="6"/>
      <c r="N30" s="6"/>
      <c r="O30" s="7"/>
      <c r="P30" s="64"/>
      <c r="Q30" s="64"/>
      <c r="R30" s="9"/>
      <c r="S30" s="570" t="str">
        <f t="shared" si="4"/>
        <v/>
      </c>
      <c r="U30" s="120" t="str">
        <f t="shared" si="2"/>
        <v/>
      </c>
      <c r="V30" s="120" t="str">
        <f>IF(X30&gt;0,'BD1'!$K$6,"")</f>
        <v/>
      </c>
      <c r="W30" s="121" t="str">
        <f>IF(X30&gt;0,'BD1'!$K$8,"")</f>
        <v/>
      </c>
      <c r="X30" s="1"/>
      <c r="Y30" s="563" t="str">
        <f>IFERROR(VLOOKUP(X30,'BD1'!$F$15:$Y$1048576,20,0),"")</f>
        <v/>
      </c>
      <c r="Z30" s="8"/>
      <c r="AA30" s="8"/>
      <c r="AB30" s="8"/>
      <c r="AC30" s="8"/>
      <c r="AD30" s="122"/>
      <c r="AE30" s="123"/>
      <c r="AF30" s="521" t="str">
        <f t="shared" si="5"/>
        <v/>
      </c>
    </row>
    <row r="31" spans="2:32" ht="20.100000000000001" customHeight="1" x14ac:dyDescent="0.25">
      <c r="B31" s="565" t="str">
        <f t="shared" si="3"/>
        <v/>
      </c>
      <c r="C31" s="472" t="str">
        <f>'BD4'!C28</f>
        <v/>
      </c>
      <c r="D31" s="125" t="str">
        <f t="shared" si="0"/>
        <v/>
      </c>
      <c r="E31" s="126" t="str">
        <f>IF('BD4'!O28=0,"",'BD4'!O28)</f>
        <v/>
      </c>
      <c r="F31" s="127" t="str">
        <f>REPT('BD4'!N28,1)</f>
        <v/>
      </c>
      <c r="G31" s="469">
        <f>('BD4'!J28)</f>
        <v>0</v>
      </c>
      <c r="I31" s="568" t="str">
        <f t="shared" si="1"/>
        <v/>
      </c>
      <c r="J31" s="568" t="str">
        <f>IF(L31&gt;0,'BD1'!$K$6,"")</f>
        <v/>
      </c>
      <c r="K31" s="568" t="str">
        <f>IF(L31&gt;0,'BD1'!$K$8,"")</f>
        <v/>
      </c>
      <c r="L31" s="7"/>
      <c r="M31" s="6"/>
      <c r="N31" s="6"/>
      <c r="O31" s="7"/>
      <c r="P31" s="64"/>
      <c r="Q31" s="64"/>
      <c r="R31" s="9"/>
      <c r="S31" s="570" t="str">
        <f t="shared" si="4"/>
        <v/>
      </c>
      <c r="U31" s="120" t="str">
        <f t="shared" si="2"/>
        <v/>
      </c>
      <c r="V31" s="120" t="str">
        <f>IF(X31&gt;0,'BD1'!$K$6,"")</f>
        <v/>
      </c>
      <c r="W31" s="121" t="str">
        <f>IF(X31&gt;0,'BD1'!$K$8,"")</f>
        <v/>
      </c>
      <c r="X31" s="1"/>
      <c r="Y31" s="563" t="str">
        <f>IFERROR(VLOOKUP(X31,'BD1'!$F$15:$Y$1048576,20,0),"")</f>
        <v/>
      </c>
      <c r="Z31" s="8"/>
      <c r="AA31" s="8"/>
      <c r="AB31" s="8"/>
      <c r="AC31" s="8"/>
      <c r="AD31" s="122"/>
      <c r="AE31" s="123"/>
      <c r="AF31" s="521" t="str">
        <f t="shared" si="5"/>
        <v/>
      </c>
    </row>
    <row r="32" spans="2:32" ht="20.100000000000001" customHeight="1" x14ac:dyDescent="0.25">
      <c r="B32" s="565" t="str">
        <f t="shared" si="3"/>
        <v/>
      </c>
      <c r="C32" s="472" t="str">
        <f>'BD4'!C29</f>
        <v/>
      </c>
      <c r="D32" s="125" t="str">
        <f t="shared" si="0"/>
        <v/>
      </c>
      <c r="E32" s="126" t="str">
        <f>IF('BD4'!O29=0,"",'BD4'!O29)</f>
        <v/>
      </c>
      <c r="F32" s="127" t="str">
        <f>REPT('BD4'!N29,1)</f>
        <v/>
      </c>
      <c r="G32" s="469">
        <f>('BD4'!J29)</f>
        <v>0</v>
      </c>
      <c r="I32" s="568" t="str">
        <f t="shared" si="1"/>
        <v/>
      </c>
      <c r="J32" s="568" t="str">
        <f>IF(L32&gt;0,'BD1'!$K$6,"")</f>
        <v/>
      </c>
      <c r="K32" s="568" t="str">
        <f>IF(L32&gt;0,'BD1'!$K$8,"")</f>
        <v/>
      </c>
      <c r="L32" s="7"/>
      <c r="M32" s="6"/>
      <c r="N32" s="6"/>
      <c r="O32" s="7"/>
      <c r="P32" s="64"/>
      <c r="Q32" s="64"/>
      <c r="R32" s="9"/>
      <c r="S32" s="570" t="str">
        <f t="shared" si="4"/>
        <v/>
      </c>
      <c r="U32" s="120" t="str">
        <f t="shared" si="2"/>
        <v/>
      </c>
      <c r="V32" s="120" t="str">
        <f>IF(X32&gt;0,'BD1'!$K$6,"")</f>
        <v/>
      </c>
      <c r="W32" s="121" t="str">
        <f>IF(X32&gt;0,'BD1'!$K$8,"")</f>
        <v/>
      </c>
      <c r="X32" s="1"/>
      <c r="Y32" s="563" t="str">
        <f>IFERROR(VLOOKUP(X32,'BD1'!$F$15:$Y$1048576,20,0),"")</f>
        <v/>
      </c>
      <c r="Z32" s="8"/>
      <c r="AA32" s="8"/>
      <c r="AB32" s="8"/>
      <c r="AC32" s="8"/>
      <c r="AD32" s="122"/>
      <c r="AE32" s="123"/>
      <c r="AF32" s="521" t="str">
        <f t="shared" si="5"/>
        <v/>
      </c>
    </row>
    <row r="33" spans="2:32" ht="20.100000000000001" customHeight="1" x14ac:dyDescent="0.25">
      <c r="B33" s="565" t="str">
        <f t="shared" si="3"/>
        <v/>
      </c>
      <c r="C33" s="472" t="str">
        <f>'BD4'!C30</f>
        <v/>
      </c>
      <c r="D33" s="125" t="str">
        <f t="shared" si="0"/>
        <v/>
      </c>
      <c r="E33" s="126" t="str">
        <f>IF('BD4'!O30=0,"",'BD4'!O30)</f>
        <v/>
      </c>
      <c r="F33" s="127" t="str">
        <f>REPT('BD4'!N30,1)</f>
        <v/>
      </c>
      <c r="G33" s="469">
        <f>('BD4'!J30)</f>
        <v>0</v>
      </c>
      <c r="I33" s="568" t="str">
        <f t="shared" si="1"/>
        <v/>
      </c>
      <c r="J33" s="568" t="str">
        <f>IF(L33&gt;0,'BD1'!$K$6,"")</f>
        <v/>
      </c>
      <c r="K33" s="568" t="str">
        <f>IF(L33&gt;0,'BD1'!$K$8,"")</f>
        <v/>
      </c>
      <c r="L33" s="7"/>
      <c r="M33" s="6"/>
      <c r="N33" s="6"/>
      <c r="O33" s="7"/>
      <c r="P33" s="64"/>
      <c r="Q33" s="64"/>
      <c r="R33" s="9"/>
      <c r="S33" s="570" t="str">
        <f t="shared" si="4"/>
        <v/>
      </c>
      <c r="U33" s="120" t="str">
        <f t="shared" si="2"/>
        <v/>
      </c>
      <c r="V33" s="120" t="str">
        <f>IF(X33&gt;0,'BD1'!$K$6,"")</f>
        <v/>
      </c>
      <c r="W33" s="121" t="str">
        <f>IF(X33&gt;0,'BD1'!$K$8,"")</f>
        <v/>
      </c>
      <c r="X33" s="1"/>
      <c r="Y33" s="563" t="str">
        <f>IFERROR(VLOOKUP(X33,'BD1'!$F$15:$Y$1048576,20,0),"")</f>
        <v/>
      </c>
      <c r="Z33" s="8"/>
      <c r="AA33" s="8"/>
      <c r="AB33" s="8"/>
      <c r="AC33" s="8"/>
      <c r="AD33" s="122"/>
      <c r="AE33" s="123"/>
      <c r="AF33" s="521" t="str">
        <f t="shared" si="5"/>
        <v/>
      </c>
    </row>
    <row r="34" spans="2:32" ht="20.100000000000001" customHeight="1" x14ac:dyDescent="0.25">
      <c r="B34" s="565" t="str">
        <f t="shared" si="3"/>
        <v/>
      </c>
      <c r="C34" s="472" t="str">
        <f>'BD4'!C31</f>
        <v/>
      </c>
      <c r="D34" s="125" t="str">
        <f t="shared" si="0"/>
        <v/>
      </c>
      <c r="E34" s="126" t="str">
        <f>IF('BD4'!O31=0,"",'BD4'!O31)</f>
        <v/>
      </c>
      <c r="F34" s="127" t="str">
        <f>REPT('BD4'!N31,1)</f>
        <v/>
      </c>
      <c r="G34" s="469">
        <f>('BD4'!J31)</f>
        <v>0</v>
      </c>
      <c r="I34" s="568" t="str">
        <f t="shared" si="1"/>
        <v/>
      </c>
      <c r="J34" s="568" t="str">
        <f>IF(L34&gt;0,'BD1'!$K$6,"")</f>
        <v/>
      </c>
      <c r="K34" s="568" t="str">
        <f>IF(L34&gt;0,'BD1'!$K$8,"")</f>
        <v/>
      </c>
      <c r="L34" s="7"/>
      <c r="M34" s="6"/>
      <c r="N34" s="6"/>
      <c r="O34" s="7"/>
      <c r="P34" s="64"/>
      <c r="Q34" s="64"/>
      <c r="R34" s="9"/>
      <c r="S34" s="570" t="str">
        <f t="shared" si="4"/>
        <v/>
      </c>
      <c r="U34" s="120" t="str">
        <f t="shared" si="2"/>
        <v/>
      </c>
      <c r="V34" s="120" t="str">
        <f>IF(X34&gt;0,'BD1'!$K$6,"")</f>
        <v/>
      </c>
      <c r="W34" s="121" t="str">
        <f>IF(X34&gt;0,'BD1'!$K$8,"")</f>
        <v/>
      </c>
      <c r="X34" s="1"/>
      <c r="Y34" s="563" t="str">
        <f>IFERROR(VLOOKUP(X34,'BD1'!$F$15:$Y$1048576,20,0),"")</f>
        <v/>
      </c>
      <c r="Z34" s="8"/>
      <c r="AA34" s="8"/>
      <c r="AB34" s="8"/>
      <c r="AC34" s="8"/>
      <c r="AD34" s="122"/>
      <c r="AE34" s="123"/>
      <c r="AF34" s="521" t="str">
        <f t="shared" si="5"/>
        <v/>
      </c>
    </row>
    <row r="35" spans="2:32" ht="20.100000000000001" customHeight="1" x14ac:dyDescent="0.25">
      <c r="B35" s="565" t="str">
        <f t="shared" si="3"/>
        <v/>
      </c>
      <c r="C35" s="472" t="str">
        <f>'BD4'!C32</f>
        <v/>
      </c>
      <c r="D35" s="125" t="str">
        <f t="shared" si="0"/>
        <v/>
      </c>
      <c r="E35" s="126" t="str">
        <f>IF('BD4'!O32=0,"",'BD4'!O32)</f>
        <v/>
      </c>
      <c r="F35" s="127" t="str">
        <f>REPT('BD4'!N32,1)</f>
        <v/>
      </c>
      <c r="G35" s="469">
        <f>('BD4'!J32)</f>
        <v>0</v>
      </c>
      <c r="I35" s="568" t="str">
        <f t="shared" si="1"/>
        <v/>
      </c>
      <c r="J35" s="568" t="str">
        <f>IF(L35&gt;0,'BD1'!$K$6,"")</f>
        <v/>
      </c>
      <c r="K35" s="568" t="str">
        <f>IF(L35&gt;0,'BD1'!$K$8,"")</f>
        <v/>
      </c>
      <c r="L35" s="7"/>
      <c r="M35" s="6"/>
      <c r="N35" s="6"/>
      <c r="O35" s="7"/>
      <c r="P35" s="64"/>
      <c r="Q35" s="64"/>
      <c r="R35" s="9"/>
      <c r="S35" s="570" t="str">
        <f t="shared" si="4"/>
        <v/>
      </c>
      <c r="U35" s="120" t="str">
        <f t="shared" si="2"/>
        <v/>
      </c>
      <c r="V35" s="120" t="str">
        <f>IF(X35&gt;0,'BD1'!$K$6,"")</f>
        <v/>
      </c>
      <c r="W35" s="121" t="str">
        <f>IF(X35&gt;0,'BD1'!$K$8,"")</f>
        <v/>
      </c>
      <c r="X35" s="1"/>
      <c r="Y35" s="563" t="str">
        <f>IFERROR(VLOOKUP(X35,'BD1'!$F$15:$Y$1048576,20,0),"")</f>
        <v/>
      </c>
      <c r="Z35" s="8"/>
      <c r="AA35" s="8"/>
      <c r="AB35" s="8"/>
      <c r="AC35" s="8"/>
      <c r="AD35" s="122"/>
      <c r="AE35" s="123"/>
      <c r="AF35" s="521" t="str">
        <f t="shared" si="5"/>
        <v/>
      </c>
    </row>
    <row r="36" spans="2:32" ht="20.100000000000001" customHeight="1" x14ac:dyDescent="0.25">
      <c r="B36" s="565" t="str">
        <f t="shared" si="3"/>
        <v/>
      </c>
      <c r="C36" s="472" t="str">
        <f>'BD4'!C33</f>
        <v/>
      </c>
      <c r="D36" s="125" t="str">
        <f t="shared" si="0"/>
        <v/>
      </c>
      <c r="E36" s="126" t="str">
        <f>IF('BD4'!O33=0,"",'BD4'!O33)</f>
        <v/>
      </c>
      <c r="F36" s="127" t="str">
        <f>REPT('BD4'!N33,1)</f>
        <v/>
      </c>
      <c r="G36" s="469">
        <f>('BD4'!J33)</f>
        <v>0</v>
      </c>
      <c r="I36" s="568" t="str">
        <f t="shared" si="1"/>
        <v/>
      </c>
      <c r="J36" s="568" t="str">
        <f>IF(L36&gt;0,'BD1'!$K$6,"")</f>
        <v/>
      </c>
      <c r="K36" s="568" t="str">
        <f>IF(L36&gt;0,'BD1'!$K$8,"")</f>
        <v/>
      </c>
      <c r="L36" s="7"/>
      <c r="M36" s="6"/>
      <c r="N36" s="6"/>
      <c r="O36" s="7"/>
      <c r="P36" s="64"/>
      <c r="Q36" s="64"/>
      <c r="R36" s="9"/>
      <c r="S36" s="570" t="str">
        <f t="shared" si="4"/>
        <v/>
      </c>
      <c r="U36" s="120" t="str">
        <f t="shared" si="2"/>
        <v/>
      </c>
      <c r="V36" s="120" t="str">
        <f>IF(X36&gt;0,'BD1'!$K$6,"")</f>
        <v/>
      </c>
      <c r="W36" s="121" t="str">
        <f>IF(X36&gt;0,'BD1'!$K$8,"")</f>
        <v/>
      </c>
      <c r="X36" s="1"/>
      <c r="Y36" s="563" t="str">
        <f>IFERROR(VLOOKUP(X36,'BD1'!$F$15:$Y$1048576,20,0),"")</f>
        <v/>
      </c>
      <c r="Z36" s="8"/>
      <c r="AA36" s="8"/>
      <c r="AB36" s="8"/>
      <c r="AC36" s="8"/>
      <c r="AD36" s="122"/>
      <c r="AE36" s="123"/>
      <c r="AF36" s="521" t="str">
        <f t="shared" si="5"/>
        <v/>
      </c>
    </row>
    <row r="37" spans="2:32" ht="20.100000000000001" customHeight="1" x14ac:dyDescent="0.25">
      <c r="B37" s="565" t="str">
        <f t="shared" si="3"/>
        <v/>
      </c>
      <c r="C37" s="472" t="str">
        <f>'BD4'!C34</f>
        <v/>
      </c>
      <c r="D37" s="125" t="str">
        <f t="shared" si="0"/>
        <v/>
      </c>
      <c r="E37" s="126" t="str">
        <f>IF('BD4'!O34=0,"",'BD4'!O34)</f>
        <v/>
      </c>
      <c r="F37" s="127" t="str">
        <f>REPT('BD4'!N34,1)</f>
        <v/>
      </c>
      <c r="G37" s="469">
        <f>('BD4'!J34)</f>
        <v>0</v>
      </c>
      <c r="I37" s="568" t="str">
        <f t="shared" si="1"/>
        <v/>
      </c>
      <c r="J37" s="568" t="str">
        <f>IF(L37&gt;0,'BD1'!$K$6,"")</f>
        <v/>
      </c>
      <c r="K37" s="568" t="str">
        <f>IF(L37&gt;0,'BD1'!$K$8,"")</f>
        <v/>
      </c>
      <c r="L37" s="7"/>
      <c r="M37" s="6"/>
      <c r="N37" s="6"/>
      <c r="O37" s="7"/>
      <c r="P37" s="64"/>
      <c r="Q37" s="64"/>
      <c r="R37" s="9"/>
      <c r="S37" s="570" t="str">
        <f t="shared" si="4"/>
        <v/>
      </c>
      <c r="U37" s="120" t="str">
        <f t="shared" si="2"/>
        <v/>
      </c>
      <c r="V37" s="120" t="str">
        <f>IF(X37&gt;0,'BD1'!$K$6,"")</f>
        <v/>
      </c>
      <c r="W37" s="121" t="str">
        <f>IF(X37&gt;0,'BD1'!$K$8,"")</f>
        <v/>
      </c>
      <c r="X37" s="1"/>
      <c r="Y37" s="563" t="str">
        <f>IFERROR(VLOOKUP(X37,'BD1'!$F$15:$Y$1048576,20,0),"")</f>
        <v/>
      </c>
      <c r="Z37" s="8"/>
      <c r="AA37" s="8"/>
      <c r="AB37" s="8"/>
      <c r="AC37" s="8"/>
      <c r="AD37" s="122"/>
      <c r="AE37" s="123"/>
      <c r="AF37" s="521" t="str">
        <f t="shared" si="5"/>
        <v/>
      </c>
    </row>
    <row r="38" spans="2:32" ht="20.100000000000001" customHeight="1" x14ac:dyDescent="0.25">
      <c r="B38" s="565" t="str">
        <f t="shared" si="3"/>
        <v/>
      </c>
      <c r="C38" s="472" t="str">
        <f>'BD4'!C35</f>
        <v/>
      </c>
      <c r="D38" s="125" t="str">
        <f t="shared" si="0"/>
        <v/>
      </c>
      <c r="E38" s="126" t="str">
        <f>IF('BD4'!O35=0,"",'BD4'!O35)</f>
        <v/>
      </c>
      <c r="F38" s="127" t="str">
        <f>REPT('BD4'!N35,1)</f>
        <v/>
      </c>
      <c r="G38" s="469">
        <f>('BD4'!J35)</f>
        <v>0</v>
      </c>
      <c r="I38" s="568" t="str">
        <f t="shared" si="1"/>
        <v/>
      </c>
      <c r="J38" s="568" t="str">
        <f>IF(L38&gt;0,'BD1'!$K$6,"")</f>
        <v/>
      </c>
      <c r="K38" s="568" t="str">
        <f>IF(L38&gt;0,'BD1'!$K$8,"")</f>
        <v/>
      </c>
      <c r="L38" s="7"/>
      <c r="M38" s="6"/>
      <c r="N38" s="6"/>
      <c r="O38" s="7"/>
      <c r="P38" s="64"/>
      <c r="Q38" s="64"/>
      <c r="R38" s="9"/>
      <c r="S38" s="570" t="str">
        <f t="shared" si="4"/>
        <v/>
      </c>
      <c r="U38" s="120" t="str">
        <f t="shared" si="2"/>
        <v/>
      </c>
      <c r="V38" s="120" t="str">
        <f>IF(X38&gt;0,'BD1'!$K$6,"")</f>
        <v/>
      </c>
      <c r="W38" s="121" t="str">
        <f>IF(X38&gt;0,'BD1'!$K$8,"")</f>
        <v/>
      </c>
      <c r="X38" s="1"/>
      <c r="Y38" s="563" t="str">
        <f>IFERROR(VLOOKUP(X38,'BD1'!$F$15:$Y$1048576,20,0),"")</f>
        <v/>
      </c>
      <c r="Z38" s="8"/>
      <c r="AA38" s="8"/>
      <c r="AB38" s="8"/>
      <c r="AC38" s="8"/>
      <c r="AD38" s="122"/>
      <c r="AE38" s="123"/>
      <c r="AF38" s="521" t="str">
        <f t="shared" si="5"/>
        <v/>
      </c>
    </row>
    <row r="39" spans="2:32" ht="20.100000000000001" customHeight="1" x14ac:dyDescent="0.25">
      <c r="B39" s="565" t="str">
        <f t="shared" si="3"/>
        <v/>
      </c>
      <c r="C39" s="472" t="str">
        <f>'BD4'!C36</f>
        <v/>
      </c>
      <c r="D39" s="125" t="str">
        <f t="shared" si="0"/>
        <v/>
      </c>
      <c r="E39" s="126" t="str">
        <f>IF('BD4'!O36=0,"",'BD4'!O36)</f>
        <v/>
      </c>
      <c r="F39" s="127" t="str">
        <f>REPT('BD4'!N36,1)</f>
        <v/>
      </c>
      <c r="G39" s="469">
        <f>('BD4'!J36)</f>
        <v>0</v>
      </c>
      <c r="I39" s="568" t="str">
        <f t="shared" si="1"/>
        <v/>
      </c>
      <c r="J39" s="568" t="str">
        <f>IF(L39&gt;0,'BD1'!$K$6,"")</f>
        <v/>
      </c>
      <c r="K39" s="568" t="str">
        <f>IF(L39&gt;0,'BD1'!$K$8,"")</f>
        <v/>
      </c>
      <c r="L39" s="7"/>
      <c r="M39" s="6"/>
      <c r="N39" s="6"/>
      <c r="O39" s="7"/>
      <c r="P39" s="64"/>
      <c r="Q39" s="64"/>
      <c r="R39" s="9"/>
      <c r="S39" s="570" t="str">
        <f t="shared" si="4"/>
        <v/>
      </c>
      <c r="U39" s="120" t="str">
        <f t="shared" si="2"/>
        <v/>
      </c>
      <c r="V39" s="120" t="str">
        <f>IF(X39&gt;0,'BD1'!$K$6,"")</f>
        <v/>
      </c>
      <c r="W39" s="121" t="str">
        <f>IF(X39&gt;0,'BD1'!$K$8,"")</f>
        <v/>
      </c>
      <c r="X39" s="1"/>
      <c r="Y39" s="563" t="str">
        <f>IFERROR(VLOOKUP(X39,'BD1'!$F$15:$Y$1048576,20,0),"")</f>
        <v/>
      </c>
      <c r="Z39" s="8"/>
      <c r="AA39" s="8"/>
      <c r="AB39" s="8"/>
      <c r="AC39" s="8"/>
      <c r="AD39" s="122"/>
      <c r="AE39" s="123"/>
      <c r="AF39" s="521" t="str">
        <f t="shared" si="5"/>
        <v/>
      </c>
    </row>
    <row r="40" spans="2:32" ht="20.100000000000001" customHeight="1" x14ac:dyDescent="0.25">
      <c r="B40" s="565" t="str">
        <f t="shared" si="3"/>
        <v/>
      </c>
      <c r="C40" s="472" t="str">
        <f>'BD4'!C37</f>
        <v/>
      </c>
      <c r="D40" s="125" t="str">
        <f t="shared" si="0"/>
        <v/>
      </c>
      <c r="E40" s="126" t="str">
        <f>IF('BD4'!O37=0,"",'BD4'!O37)</f>
        <v/>
      </c>
      <c r="F40" s="127" t="str">
        <f>REPT('BD4'!N37,1)</f>
        <v/>
      </c>
      <c r="G40" s="469">
        <f>('BD4'!J37)</f>
        <v>0</v>
      </c>
      <c r="I40" s="568" t="str">
        <f t="shared" si="1"/>
        <v/>
      </c>
      <c r="J40" s="568" t="str">
        <f>IF(L40&gt;0,'BD1'!$K$6,"")</f>
        <v/>
      </c>
      <c r="K40" s="568" t="str">
        <f>IF(L40&gt;0,'BD1'!$K$8,"")</f>
        <v/>
      </c>
      <c r="L40" s="7"/>
      <c r="M40" s="6"/>
      <c r="N40" s="6"/>
      <c r="O40" s="7"/>
      <c r="P40" s="64"/>
      <c r="Q40" s="64"/>
      <c r="R40" s="9"/>
      <c r="S40" s="570" t="str">
        <f t="shared" si="4"/>
        <v/>
      </c>
      <c r="U40" s="120" t="str">
        <f t="shared" si="2"/>
        <v/>
      </c>
      <c r="V40" s="120" t="str">
        <f>IF(X40&gt;0,'BD1'!$K$6,"")</f>
        <v/>
      </c>
      <c r="W40" s="121" t="str">
        <f>IF(X40&gt;0,'BD1'!$K$8,"")</f>
        <v/>
      </c>
      <c r="X40" s="1"/>
      <c r="Y40" s="563" t="str">
        <f>IFERROR(VLOOKUP(X40,'BD1'!$F$15:$Y$1048576,20,0),"")</f>
        <v/>
      </c>
      <c r="Z40" s="8"/>
      <c r="AA40" s="8"/>
      <c r="AB40" s="8"/>
      <c r="AC40" s="8"/>
      <c r="AD40" s="122"/>
      <c r="AE40" s="123"/>
      <c r="AF40" s="521" t="str">
        <f t="shared" si="5"/>
        <v/>
      </c>
    </row>
    <row r="41" spans="2:32" ht="20.100000000000001" customHeight="1" x14ac:dyDescent="0.25">
      <c r="B41" s="565" t="str">
        <f t="shared" si="3"/>
        <v/>
      </c>
      <c r="C41" s="472" t="str">
        <f>'BD4'!C38</f>
        <v/>
      </c>
      <c r="D41" s="125" t="str">
        <f t="shared" si="0"/>
        <v/>
      </c>
      <c r="E41" s="126" t="str">
        <f>IF('BD4'!O38=0,"",'BD4'!O38)</f>
        <v/>
      </c>
      <c r="F41" s="127" t="str">
        <f>REPT('BD4'!N38,1)</f>
        <v/>
      </c>
      <c r="G41" s="469">
        <f>('BD4'!J38)</f>
        <v>0</v>
      </c>
      <c r="I41" s="568" t="str">
        <f t="shared" si="1"/>
        <v/>
      </c>
      <c r="J41" s="568" t="str">
        <f>IF(L41&gt;0,'BD1'!$K$6,"")</f>
        <v/>
      </c>
      <c r="K41" s="568" t="str">
        <f>IF(L41&gt;0,'BD1'!$K$8,"")</f>
        <v/>
      </c>
      <c r="L41" s="7"/>
      <c r="M41" s="6"/>
      <c r="N41" s="6"/>
      <c r="O41" s="7"/>
      <c r="P41" s="64"/>
      <c r="Q41" s="64"/>
      <c r="R41" s="9"/>
      <c r="S41" s="570" t="str">
        <f t="shared" si="4"/>
        <v/>
      </c>
      <c r="U41" s="120" t="str">
        <f t="shared" si="2"/>
        <v/>
      </c>
      <c r="V41" s="120" t="str">
        <f>IF(X41&gt;0,'BD1'!$K$6,"")</f>
        <v/>
      </c>
      <c r="W41" s="121" t="str">
        <f>IF(X41&gt;0,'BD1'!$K$8,"")</f>
        <v/>
      </c>
      <c r="X41" s="1"/>
      <c r="Y41" s="563" t="str">
        <f>IFERROR(VLOOKUP(X41,'BD1'!$F$15:$Y$1048576,20,0),"")</f>
        <v/>
      </c>
      <c r="Z41" s="8"/>
      <c r="AA41" s="8"/>
      <c r="AB41" s="8"/>
      <c r="AC41" s="8"/>
      <c r="AD41" s="122"/>
      <c r="AE41" s="123"/>
      <c r="AF41" s="521" t="str">
        <f t="shared" si="5"/>
        <v/>
      </c>
    </row>
    <row r="42" spans="2:32" ht="20.100000000000001" customHeight="1" x14ac:dyDescent="0.25">
      <c r="B42" s="565" t="str">
        <f t="shared" si="3"/>
        <v/>
      </c>
      <c r="C42" s="472" t="str">
        <f>'BD4'!C39</f>
        <v/>
      </c>
      <c r="D42" s="125" t="str">
        <f t="shared" si="0"/>
        <v/>
      </c>
      <c r="E42" s="126" t="str">
        <f>IF('BD4'!O39=0,"",'BD4'!O39)</f>
        <v/>
      </c>
      <c r="F42" s="127" t="str">
        <f>REPT('BD4'!N39,1)</f>
        <v/>
      </c>
      <c r="G42" s="469">
        <f>('BD4'!J39)</f>
        <v>0</v>
      </c>
      <c r="I42" s="568" t="str">
        <f t="shared" si="1"/>
        <v/>
      </c>
      <c r="J42" s="568" t="str">
        <f>IF(L42&gt;0,'BD1'!$K$6,"")</f>
        <v/>
      </c>
      <c r="K42" s="568" t="str">
        <f>IF(L42&gt;0,'BD1'!$K$8,"")</f>
        <v/>
      </c>
      <c r="L42" s="7"/>
      <c r="M42" s="6"/>
      <c r="N42" s="6"/>
      <c r="O42" s="7"/>
      <c r="P42" s="64"/>
      <c r="Q42" s="64"/>
      <c r="R42" s="9"/>
      <c r="S42" s="570" t="str">
        <f t="shared" si="4"/>
        <v/>
      </c>
      <c r="U42" s="120" t="str">
        <f t="shared" si="2"/>
        <v/>
      </c>
      <c r="V42" s="120" t="str">
        <f>IF(X42&gt;0,'BD1'!$K$6,"")</f>
        <v/>
      </c>
      <c r="W42" s="121" t="str">
        <f>IF(X42&gt;0,'BD1'!$K$8,"")</f>
        <v/>
      </c>
      <c r="X42" s="1"/>
      <c r="Y42" s="563" t="str">
        <f>IFERROR(VLOOKUP(X42,'BD1'!$F$15:$Y$1048576,20,0),"")</f>
        <v/>
      </c>
      <c r="Z42" s="8"/>
      <c r="AA42" s="8"/>
      <c r="AB42" s="8"/>
      <c r="AC42" s="8"/>
      <c r="AD42" s="122"/>
      <c r="AE42" s="123"/>
      <c r="AF42" s="521" t="str">
        <f t="shared" si="5"/>
        <v/>
      </c>
    </row>
    <row r="43" spans="2:32" ht="20.100000000000001" customHeight="1" x14ac:dyDescent="0.25">
      <c r="B43" s="565" t="str">
        <f t="shared" si="3"/>
        <v/>
      </c>
      <c r="C43" s="472" t="str">
        <f>'BD4'!C40</f>
        <v/>
      </c>
      <c r="D43" s="125" t="str">
        <f t="shared" si="0"/>
        <v/>
      </c>
      <c r="E43" s="126" t="str">
        <f>IF('BD4'!O40=0,"",'BD4'!O40)</f>
        <v/>
      </c>
      <c r="F43" s="127" t="str">
        <f>REPT('BD4'!N40,1)</f>
        <v/>
      </c>
      <c r="G43" s="469">
        <f>('BD4'!J40)</f>
        <v>0</v>
      </c>
      <c r="I43" s="568" t="str">
        <f t="shared" si="1"/>
        <v/>
      </c>
      <c r="J43" s="568" t="str">
        <f>IF(L43&gt;0,'BD1'!$K$6,"")</f>
        <v/>
      </c>
      <c r="K43" s="568" t="str">
        <f>IF(L43&gt;0,'BD1'!$K$8,"")</f>
        <v/>
      </c>
      <c r="L43" s="7"/>
      <c r="M43" s="6"/>
      <c r="N43" s="6"/>
      <c r="O43" s="7"/>
      <c r="P43" s="64"/>
      <c r="Q43" s="64"/>
      <c r="R43" s="9"/>
      <c r="S43" s="570" t="str">
        <f t="shared" si="4"/>
        <v/>
      </c>
      <c r="U43" s="120" t="str">
        <f t="shared" si="2"/>
        <v/>
      </c>
      <c r="V43" s="120" t="str">
        <f>IF(X43&gt;0,'BD1'!$K$6,"")</f>
        <v/>
      </c>
      <c r="W43" s="121" t="str">
        <f>IF(X43&gt;0,'BD1'!$K$8,"")</f>
        <v/>
      </c>
      <c r="X43" s="1"/>
      <c r="Y43" s="563" t="str">
        <f>IFERROR(VLOOKUP(X43,'BD1'!$F$15:$Y$1048576,20,0),"")</f>
        <v/>
      </c>
      <c r="Z43" s="8"/>
      <c r="AA43" s="8"/>
      <c r="AB43" s="8"/>
      <c r="AC43" s="8"/>
      <c r="AD43" s="122"/>
      <c r="AE43" s="123"/>
      <c r="AF43" s="521" t="str">
        <f t="shared" si="5"/>
        <v/>
      </c>
    </row>
    <row r="44" spans="2:32" ht="20.100000000000001" customHeight="1" x14ac:dyDescent="0.25">
      <c r="B44" s="565" t="str">
        <f t="shared" si="3"/>
        <v/>
      </c>
      <c r="C44" s="472" t="str">
        <f>'BD4'!C41</f>
        <v/>
      </c>
      <c r="D44" s="125" t="str">
        <f t="shared" si="0"/>
        <v/>
      </c>
      <c r="E44" s="126" t="str">
        <f>IF('BD4'!O41=0,"",'BD4'!O41)</f>
        <v/>
      </c>
      <c r="F44" s="127" t="str">
        <f>REPT('BD4'!N41,1)</f>
        <v/>
      </c>
      <c r="G44" s="469">
        <f>('BD4'!J41)</f>
        <v>0</v>
      </c>
      <c r="I44" s="568" t="str">
        <f t="shared" si="1"/>
        <v/>
      </c>
      <c r="J44" s="568" t="str">
        <f>IF(L44&gt;0,'BD1'!$K$6,"")</f>
        <v/>
      </c>
      <c r="K44" s="568" t="str">
        <f>IF(L44&gt;0,'BD1'!$K$8,"")</f>
        <v/>
      </c>
      <c r="L44" s="7"/>
      <c r="M44" s="6"/>
      <c r="N44" s="6"/>
      <c r="O44" s="7"/>
      <c r="P44" s="64"/>
      <c r="Q44" s="64"/>
      <c r="R44" s="9"/>
      <c r="S44" s="570" t="str">
        <f t="shared" si="4"/>
        <v/>
      </c>
      <c r="U44" s="120" t="str">
        <f t="shared" si="2"/>
        <v/>
      </c>
      <c r="V44" s="120" t="str">
        <f>IF(X44&gt;0,'BD1'!$K$6,"")</f>
        <v/>
      </c>
      <c r="W44" s="121" t="str">
        <f>IF(X44&gt;0,'BD1'!$K$8,"")</f>
        <v/>
      </c>
      <c r="X44" s="1"/>
      <c r="Y44" s="563" t="str">
        <f>IFERROR(VLOOKUP(X44,'BD1'!$F$15:$Y$1048576,20,0),"")</f>
        <v/>
      </c>
      <c r="Z44" s="8"/>
      <c r="AA44" s="8"/>
      <c r="AB44" s="8"/>
      <c r="AC44" s="8"/>
      <c r="AD44" s="122"/>
      <c r="AE44" s="123"/>
      <c r="AF44" s="521" t="str">
        <f t="shared" si="5"/>
        <v/>
      </c>
    </row>
    <row r="45" spans="2:32" ht="20.100000000000001" customHeight="1" x14ac:dyDescent="0.25">
      <c r="B45" s="565" t="str">
        <f t="shared" si="3"/>
        <v/>
      </c>
      <c r="C45" s="472" t="str">
        <f>'BD4'!C42</f>
        <v/>
      </c>
      <c r="D45" s="125" t="str">
        <f t="shared" si="0"/>
        <v/>
      </c>
      <c r="E45" s="126" t="str">
        <f>IF('BD4'!O42=0,"",'BD4'!O42)</f>
        <v/>
      </c>
      <c r="F45" s="127" t="str">
        <f>REPT('BD4'!N42,1)</f>
        <v/>
      </c>
      <c r="G45" s="469">
        <f>('BD4'!J42)</f>
        <v>0</v>
      </c>
      <c r="I45" s="568" t="str">
        <f t="shared" si="1"/>
        <v/>
      </c>
      <c r="J45" s="568" t="str">
        <f>IF(L45&gt;0,'BD1'!$K$6,"")</f>
        <v/>
      </c>
      <c r="K45" s="568" t="str">
        <f>IF(L45&gt;0,'BD1'!$K$8,"")</f>
        <v/>
      </c>
      <c r="L45" s="7"/>
      <c r="M45" s="6"/>
      <c r="N45" s="6"/>
      <c r="O45" s="7"/>
      <c r="P45" s="64"/>
      <c r="Q45" s="64"/>
      <c r="R45" s="9"/>
      <c r="S45" s="570" t="str">
        <f t="shared" si="4"/>
        <v/>
      </c>
      <c r="U45" s="120" t="str">
        <f t="shared" si="2"/>
        <v/>
      </c>
      <c r="V45" s="120" t="str">
        <f>IF(X45&gt;0,'BD1'!$K$6,"")</f>
        <v/>
      </c>
      <c r="W45" s="121" t="str">
        <f>IF(X45&gt;0,'BD1'!$K$8,"")</f>
        <v/>
      </c>
      <c r="X45" s="1"/>
      <c r="Y45" s="563" t="str">
        <f>IFERROR(VLOOKUP(X45,'BD1'!$F$15:$Y$1048576,20,0),"")</f>
        <v/>
      </c>
      <c r="Z45" s="8"/>
      <c r="AA45" s="8"/>
      <c r="AB45" s="8"/>
      <c r="AC45" s="8"/>
      <c r="AD45" s="122"/>
      <c r="AE45" s="123"/>
      <c r="AF45" s="521" t="str">
        <f t="shared" si="5"/>
        <v/>
      </c>
    </row>
    <row r="46" spans="2:32" ht="20.100000000000001" customHeight="1" x14ac:dyDescent="0.25">
      <c r="B46" s="565" t="str">
        <f t="shared" si="3"/>
        <v/>
      </c>
      <c r="C46" s="472" t="str">
        <f>'BD4'!C43</f>
        <v/>
      </c>
      <c r="D46" s="125" t="str">
        <f t="shared" si="0"/>
        <v/>
      </c>
      <c r="E46" s="126" t="str">
        <f>IF('BD4'!O43=0,"",'BD4'!O43)</f>
        <v/>
      </c>
      <c r="F46" s="127" t="str">
        <f>REPT('BD4'!N43,1)</f>
        <v/>
      </c>
      <c r="G46" s="469">
        <f>('BD4'!J43)</f>
        <v>0</v>
      </c>
      <c r="I46" s="568" t="str">
        <f t="shared" si="1"/>
        <v/>
      </c>
      <c r="J46" s="568" t="str">
        <f>IF(L46&gt;0,'BD1'!$K$6,"")</f>
        <v/>
      </c>
      <c r="K46" s="568" t="str">
        <f>IF(L46&gt;0,'BD1'!$K$8,"")</f>
        <v/>
      </c>
      <c r="L46" s="7"/>
      <c r="M46" s="6"/>
      <c r="N46" s="6"/>
      <c r="O46" s="7"/>
      <c r="P46" s="64"/>
      <c r="Q46" s="64"/>
      <c r="R46" s="9"/>
      <c r="S46" s="570" t="str">
        <f t="shared" si="4"/>
        <v/>
      </c>
      <c r="U46" s="120" t="str">
        <f t="shared" si="2"/>
        <v/>
      </c>
      <c r="V46" s="120" t="str">
        <f>IF(X46&gt;0,'BD1'!$K$6,"")</f>
        <v/>
      </c>
      <c r="W46" s="121" t="str">
        <f>IF(X46&gt;0,'BD1'!$K$8,"")</f>
        <v/>
      </c>
      <c r="X46" s="1"/>
      <c r="Y46" s="563" t="str">
        <f>IFERROR(VLOOKUP(X46,'BD1'!$F$15:$Y$1048576,20,0),"")</f>
        <v/>
      </c>
      <c r="Z46" s="8"/>
      <c r="AA46" s="8"/>
      <c r="AB46" s="8"/>
      <c r="AC46" s="8"/>
      <c r="AD46" s="122"/>
      <c r="AE46" s="123"/>
      <c r="AF46" s="521" t="str">
        <f t="shared" si="5"/>
        <v/>
      </c>
    </row>
    <row r="47" spans="2:32" ht="20.100000000000001" customHeight="1" x14ac:dyDescent="0.25">
      <c r="B47" s="565" t="str">
        <f t="shared" si="3"/>
        <v/>
      </c>
      <c r="C47" s="472" t="str">
        <f>'BD4'!C44</f>
        <v/>
      </c>
      <c r="D47" s="125" t="str">
        <f t="shared" si="0"/>
        <v/>
      </c>
      <c r="E47" s="126" t="str">
        <f>IF('BD4'!O44=0,"",'BD4'!O44)</f>
        <v/>
      </c>
      <c r="F47" s="127" t="str">
        <f>REPT('BD4'!N44,1)</f>
        <v/>
      </c>
      <c r="G47" s="469">
        <f>('BD4'!J44)</f>
        <v>0</v>
      </c>
      <c r="I47" s="568" t="str">
        <f t="shared" si="1"/>
        <v/>
      </c>
      <c r="J47" s="568" t="str">
        <f>IF(L47&gt;0,'BD1'!$K$6,"")</f>
        <v/>
      </c>
      <c r="K47" s="568" t="str">
        <f>IF(L47&gt;0,'BD1'!$K$8,"")</f>
        <v/>
      </c>
      <c r="L47" s="7"/>
      <c r="M47" s="6"/>
      <c r="N47" s="6"/>
      <c r="O47" s="7"/>
      <c r="P47" s="64"/>
      <c r="Q47" s="64"/>
      <c r="R47" s="9"/>
      <c r="S47" s="570" t="str">
        <f t="shared" si="4"/>
        <v/>
      </c>
      <c r="U47" s="120" t="str">
        <f t="shared" si="2"/>
        <v/>
      </c>
      <c r="V47" s="120" t="str">
        <f>IF(X47&gt;0,'BD1'!$K$6,"")</f>
        <v/>
      </c>
      <c r="W47" s="121" t="str">
        <f>IF(X47&gt;0,'BD1'!$K$8,"")</f>
        <v/>
      </c>
      <c r="X47" s="1"/>
      <c r="Y47" s="563" t="str">
        <f>IFERROR(VLOOKUP(X47,'BD1'!$F$15:$Y$1048576,20,0),"")</f>
        <v/>
      </c>
      <c r="Z47" s="8"/>
      <c r="AA47" s="8"/>
      <c r="AB47" s="8"/>
      <c r="AC47" s="8"/>
      <c r="AD47" s="122"/>
      <c r="AE47" s="123"/>
      <c r="AF47" s="521" t="str">
        <f t="shared" si="5"/>
        <v/>
      </c>
    </row>
    <row r="48" spans="2:32" ht="20.100000000000001" customHeight="1" x14ac:dyDescent="0.25">
      <c r="B48" s="565" t="str">
        <f t="shared" si="3"/>
        <v/>
      </c>
      <c r="C48" s="472" t="str">
        <f>'BD4'!C45</f>
        <v/>
      </c>
      <c r="D48" s="125" t="str">
        <f t="shared" si="0"/>
        <v/>
      </c>
      <c r="E48" s="126" t="str">
        <f>IF('BD4'!O45=0,"",'BD4'!O45)</f>
        <v/>
      </c>
      <c r="F48" s="127" t="str">
        <f>REPT('BD4'!N45,1)</f>
        <v/>
      </c>
      <c r="G48" s="469">
        <f>('BD4'!J45)</f>
        <v>0</v>
      </c>
      <c r="I48" s="568" t="str">
        <f t="shared" si="1"/>
        <v/>
      </c>
      <c r="J48" s="568" t="str">
        <f>IF(L48&gt;0,'BD1'!$K$6,"")</f>
        <v/>
      </c>
      <c r="K48" s="568" t="str">
        <f>IF(L48&gt;0,'BD1'!$K$8,"")</f>
        <v/>
      </c>
      <c r="L48" s="7"/>
      <c r="M48" s="6"/>
      <c r="N48" s="6"/>
      <c r="O48" s="7"/>
      <c r="P48" s="64"/>
      <c r="Q48" s="64"/>
      <c r="R48" s="9"/>
      <c r="S48" s="570" t="str">
        <f t="shared" si="4"/>
        <v/>
      </c>
      <c r="U48" s="120" t="str">
        <f t="shared" si="2"/>
        <v/>
      </c>
      <c r="V48" s="120" t="str">
        <f>IF(X48&gt;0,'BD1'!$K$6,"")</f>
        <v/>
      </c>
      <c r="W48" s="121" t="str">
        <f>IF(X48&gt;0,'BD1'!$K$8,"")</f>
        <v/>
      </c>
      <c r="X48" s="1"/>
      <c r="Y48" s="563" t="str">
        <f>IFERROR(VLOOKUP(X48,'BD1'!$F$15:$Y$1048576,20,0),"")</f>
        <v/>
      </c>
      <c r="Z48" s="8"/>
      <c r="AA48" s="8"/>
      <c r="AB48" s="8"/>
      <c r="AC48" s="8"/>
      <c r="AD48" s="122"/>
      <c r="AE48" s="123"/>
      <c r="AF48" s="521" t="str">
        <f t="shared" si="5"/>
        <v/>
      </c>
    </row>
    <row r="49" spans="2:32" ht="20.100000000000001" customHeight="1" x14ac:dyDescent="0.25">
      <c r="B49" s="565" t="str">
        <f t="shared" si="3"/>
        <v/>
      </c>
      <c r="C49" s="472" t="str">
        <f>'BD4'!C46</f>
        <v/>
      </c>
      <c r="D49" s="125" t="str">
        <f t="shared" si="0"/>
        <v/>
      </c>
      <c r="E49" s="126" t="str">
        <f>IF('BD4'!O46=0,"",'BD4'!O46)</f>
        <v/>
      </c>
      <c r="F49" s="127" t="str">
        <f>REPT('BD4'!N46,1)</f>
        <v/>
      </c>
      <c r="G49" s="469">
        <f>('BD4'!J46)</f>
        <v>0</v>
      </c>
      <c r="I49" s="568" t="str">
        <f t="shared" si="1"/>
        <v/>
      </c>
      <c r="J49" s="568" t="str">
        <f>IF(L49&gt;0,'BD1'!$K$6,"")</f>
        <v/>
      </c>
      <c r="K49" s="568" t="str">
        <f>IF(L49&gt;0,'BD1'!$K$8,"")</f>
        <v/>
      </c>
      <c r="L49" s="7"/>
      <c r="M49" s="6"/>
      <c r="N49" s="6"/>
      <c r="O49" s="7"/>
      <c r="P49" s="64"/>
      <c r="Q49" s="64"/>
      <c r="R49" s="9"/>
      <c r="S49" s="570" t="str">
        <f t="shared" si="4"/>
        <v/>
      </c>
      <c r="U49" s="120" t="str">
        <f t="shared" si="2"/>
        <v/>
      </c>
      <c r="V49" s="120" t="str">
        <f>IF(X49&gt;0,'BD1'!$K$6,"")</f>
        <v/>
      </c>
      <c r="W49" s="121" t="str">
        <f>IF(X49&gt;0,'BD1'!$K$8,"")</f>
        <v/>
      </c>
      <c r="X49" s="1"/>
      <c r="Y49" s="563" t="str">
        <f>IFERROR(VLOOKUP(X49,'BD1'!$F$15:$Y$1048576,20,0),"")</f>
        <v/>
      </c>
      <c r="Z49" s="8"/>
      <c r="AA49" s="8"/>
      <c r="AB49" s="8"/>
      <c r="AC49" s="8"/>
      <c r="AD49" s="122"/>
      <c r="AE49" s="123"/>
      <c r="AF49" s="521" t="str">
        <f t="shared" si="5"/>
        <v/>
      </c>
    </row>
    <row r="50" spans="2:32" ht="20.100000000000001" customHeight="1" x14ac:dyDescent="0.25">
      <c r="B50" s="565" t="str">
        <f t="shared" si="3"/>
        <v/>
      </c>
      <c r="C50" s="472" t="str">
        <f>'BD4'!C47</f>
        <v/>
      </c>
      <c r="D50" s="125" t="str">
        <f t="shared" si="0"/>
        <v/>
      </c>
      <c r="E50" s="126" t="str">
        <f>IF('BD4'!O47=0,"",'BD4'!O47)</f>
        <v/>
      </c>
      <c r="F50" s="127" t="str">
        <f>REPT('BD4'!N47,1)</f>
        <v/>
      </c>
      <c r="G50" s="469">
        <f>('BD4'!J47)</f>
        <v>0</v>
      </c>
      <c r="I50" s="568" t="str">
        <f t="shared" si="1"/>
        <v/>
      </c>
      <c r="J50" s="568" t="str">
        <f>IF(L50&gt;0,'BD1'!$K$6,"")</f>
        <v/>
      </c>
      <c r="K50" s="568" t="str">
        <f>IF(L50&gt;0,'BD1'!$K$8,"")</f>
        <v/>
      </c>
      <c r="L50" s="7"/>
      <c r="M50" s="6"/>
      <c r="N50" s="6"/>
      <c r="O50" s="7"/>
      <c r="P50" s="64"/>
      <c r="Q50" s="64"/>
      <c r="R50" s="9"/>
      <c r="S50" s="570" t="str">
        <f t="shared" si="4"/>
        <v/>
      </c>
      <c r="U50" s="120" t="str">
        <f t="shared" si="2"/>
        <v/>
      </c>
      <c r="V50" s="120" t="str">
        <f>IF(X50&gt;0,'BD1'!$K$6,"")</f>
        <v/>
      </c>
      <c r="W50" s="121" t="str">
        <f>IF(X50&gt;0,'BD1'!$K$8,"")</f>
        <v/>
      </c>
      <c r="X50" s="1"/>
      <c r="Y50" s="563" t="str">
        <f>IFERROR(VLOOKUP(X50,'BD1'!$F$15:$Y$1048576,20,0),"")</f>
        <v/>
      </c>
      <c r="Z50" s="8"/>
      <c r="AA50" s="8"/>
      <c r="AB50" s="8"/>
      <c r="AC50" s="8"/>
      <c r="AD50" s="122"/>
      <c r="AE50" s="123"/>
      <c r="AF50" s="521" t="str">
        <f t="shared" si="5"/>
        <v/>
      </c>
    </row>
    <row r="51" spans="2:32" ht="20.100000000000001" customHeight="1" x14ac:dyDescent="0.25">
      <c r="B51" s="565" t="str">
        <f t="shared" si="3"/>
        <v/>
      </c>
      <c r="C51" s="472" t="str">
        <f>'BD4'!C48</f>
        <v/>
      </c>
      <c r="D51" s="125" t="str">
        <f t="shared" si="0"/>
        <v/>
      </c>
      <c r="E51" s="126" t="str">
        <f>IF('BD4'!O48=0,"",'BD4'!O48)</f>
        <v/>
      </c>
      <c r="F51" s="127" t="str">
        <f>REPT('BD4'!N48,1)</f>
        <v/>
      </c>
      <c r="G51" s="469">
        <f>('BD4'!J48)</f>
        <v>0</v>
      </c>
      <c r="I51" s="568" t="str">
        <f t="shared" si="1"/>
        <v/>
      </c>
      <c r="J51" s="568" t="str">
        <f>IF(L51&gt;0,'BD1'!$K$6,"")</f>
        <v/>
      </c>
      <c r="K51" s="568" t="str">
        <f>IF(L51&gt;0,'BD1'!$K$8,"")</f>
        <v/>
      </c>
      <c r="L51" s="7"/>
      <c r="M51" s="6"/>
      <c r="N51" s="6"/>
      <c r="O51" s="7"/>
      <c r="P51" s="64"/>
      <c r="Q51" s="64"/>
      <c r="R51" s="9"/>
      <c r="S51" s="570" t="str">
        <f t="shared" si="4"/>
        <v/>
      </c>
      <c r="U51" s="120" t="str">
        <f t="shared" si="2"/>
        <v/>
      </c>
      <c r="V51" s="120" t="str">
        <f>IF(X51&gt;0,'BD1'!$K$6,"")</f>
        <v/>
      </c>
      <c r="W51" s="121" t="str">
        <f>IF(X51&gt;0,'BD1'!$K$8,"")</f>
        <v/>
      </c>
      <c r="X51" s="1"/>
      <c r="Y51" s="563" t="str">
        <f>IFERROR(VLOOKUP(X51,'BD1'!$F$15:$Y$1048576,20,0),"")</f>
        <v/>
      </c>
      <c r="Z51" s="8"/>
      <c r="AA51" s="8"/>
      <c r="AB51" s="8"/>
      <c r="AC51" s="8"/>
      <c r="AD51" s="122"/>
      <c r="AE51" s="123"/>
      <c r="AF51" s="521" t="str">
        <f t="shared" si="5"/>
        <v/>
      </c>
    </row>
    <row r="52" spans="2:32" ht="20.100000000000001" customHeight="1" x14ac:dyDescent="0.25">
      <c r="B52" s="565" t="str">
        <f t="shared" si="3"/>
        <v/>
      </c>
      <c r="C52" s="472" t="str">
        <f>'BD4'!C49</f>
        <v/>
      </c>
      <c r="D52" s="125" t="str">
        <f t="shared" si="0"/>
        <v/>
      </c>
      <c r="E52" s="126" t="str">
        <f>IF('BD4'!O49=0,"",'BD4'!O49)</f>
        <v/>
      </c>
      <c r="F52" s="127" t="str">
        <f>REPT('BD4'!N49,1)</f>
        <v/>
      </c>
      <c r="G52" s="469">
        <f>('BD4'!J49)</f>
        <v>0</v>
      </c>
      <c r="I52" s="568" t="str">
        <f t="shared" si="1"/>
        <v/>
      </c>
      <c r="J52" s="568" t="str">
        <f>IF(L52&gt;0,'BD1'!$K$6,"")</f>
        <v/>
      </c>
      <c r="K52" s="568" t="str">
        <f>IF(L52&gt;0,'BD1'!$K$8,"")</f>
        <v/>
      </c>
      <c r="L52" s="7"/>
      <c r="M52" s="6"/>
      <c r="N52" s="6"/>
      <c r="O52" s="7"/>
      <c r="P52" s="64"/>
      <c r="Q52" s="64"/>
      <c r="R52" s="9"/>
      <c r="S52" s="570" t="str">
        <f t="shared" si="4"/>
        <v/>
      </c>
      <c r="U52" s="120" t="str">
        <f t="shared" si="2"/>
        <v/>
      </c>
      <c r="V52" s="120" t="str">
        <f>IF(X52&gt;0,'BD1'!$K$6,"")</f>
        <v/>
      </c>
      <c r="W52" s="121" t="str">
        <f>IF(X52&gt;0,'BD1'!$K$8,"")</f>
        <v/>
      </c>
      <c r="X52" s="1"/>
      <c r="Y52" s="563" t="str">
        <f>IFERROR(VLOOKUP(X52,'BD1'!$F$15:$Y$1048576,20,0),"")</f>
        <v/>
      </c>
      <c r="Z52" s="8"/>
      <c r="AA52" s="8"/>
      <c r="AB52" s="8"/>
      <c r="AC52" s="8"/>
      <c r="AD52" s="122"/>
      <c r="AE52" s="123"/>
      <c r="AF52" s="521" t="str">
        <f t="shared" si="5"/>
        <v/>
      </c>
    </row>
    <row r="53" spans="2:32" ht="20.100000000000001" customHeight="1" x14ac:dyDescent="0.25">
      <c r="B53" s="565" t="str">
        <f t="shared" si="3"/>
        <v/>
      </c>
      <c r="C53" s="472" t="str">
        <f>'BD4'!C50</f>
        <v/>
      </c>
      <c r="D53" s="125" t="str">
        <f t="shared" si="0"/>
        <v/>
      </c>
      <c r="E53" s="126" t="str">
        <f>IF('BD4'!O50=0,"",'BD4'!O50)</f>
        <v/>
      </c>
      <c r="F53" s="127" t="str">
        <f>REPT('BD4'!N50,1)</f>
        <v/>
      </c>
      <c r="G53" s="469">
        <f>('BD4'!J50)</f>
        <v>0</v>
      </c>
      <c r="I53" s="568" t="str">
        <f t="shared" si="1"/>
        <v/>
      </c>
      <c r="J53" s="568" t="str">
        <f>IF(L53&gt;0,'BD1'!$K$6,"")</f>
        <v/>
      </c>
      <c r="K53" s="568" t="str">
        <f>IF(L53&gt;0,'BD1'!$K$8,"")</f>
        <v/>
      </c>
      <c r="L53" s="7"/>
      <c r="M53" s="6"/>
      <c r="N53" s="6"/>
      <c r="O53" s="7"/>
      <c r="P53" s="64"/>
      <c r="Q53" s="64"/>
      <c r="R53" s="9"/>
      <c r="S53" s="570" t="str">
        <f t="shared" si="4"/>
        <v/>
      </c>
      <c r="U53" s="120" t="str">
        <f t="shared" si="2"/>
        <v/>
      </c>
      <c r="V53" s="120" t="str">
        <f>IF(X53&gt;0,'BD1'!$K$6,"")</f>
        <v/>
      </c>
      <c r="W53" s="121" t="str">
        <f>IF(X53&gt;0,'BD1'!$K$8,"")</f>
        <v/>
      </c>
      <c r="X53" s="1"/>
      <c r="Y53" s="563" t="str">
        <f>IFERROR(VLOOKUP(X53,'BD1'!$F$15:$Y$1048576,20,0),"")</f>
        <v/>
      </c>
      <c r="Z53" s="8"/>
      <c r="AA53" s="8"/>
      <c r="AB53" s="8"/>
      <c r="AC53" s="8"/>
      <c r="AD53" s="122"/>
      <c r="AE53" s="123"/>
      <c r="AF53" s="521" t="str">
        <f t="shared" si="5"/>
        <v/>
      </c>
    </row>
    <row r="54" spans="2:32" ht="20.100000000000001" customHeight="1" x14ac:dyDescent="0.25">
      <c r="B54" s="565" t="str">
        <f t="shared" si="3"/>
        <v/>
      </c>
      <c r="C54" s="472" t="str">
        <f>'BD4'!C51</f>
        <v/>
      </c>
      <c r="D54" s="125" t="str">
        <f t="shared" si="0"/>
        <v/>
      </c>
      <c r="E54" s="126" t="str">
        <f>IF('BD4'!O51=0,"",'BD4'!O51)</f>
        <v/>
      </c>
      <c r="F54" s="127" t="str">
        <f>REPT('BD4'!N51,1)</f>
        <v/>
      </c>
      <c r="G54" s="469">
        <f>('BD4'!J51)</f>
        <v>0</v>
      </c>
      <c r="I54" s="568" t="str">
        <f t="shared" si="1"/>
        <v/>
      </c>
      <c r="J54" s="568" t="str">
        <f>IF(L54&gt;0,'BD1'!$K$6,"")</f>
        <v/>
      </c>
      <c r="K54" s="568" t="str">
        <f>IF(L54&gt;0,'BD1'!$K$8,"")</f>
        <v/>
      </c>
      <c r="L54" s="7"/>
      <c r="M54" s="6"/>
      <c r="N54" s="6"/>
      <c r="O54" s="7"/>
      <c r="P54" s="64"/>
      <c r="Q54" s="64"/>
      <c r="R54" s="9"/>
      <c r="S54" s="570" t="str">
        <f t="shared" si="4"/>
        <v/>
      </c>
      <c r="U54" s="120" t="str">
        <f t="shared" si="2"/>
        <v/>
      </c>
      <c r="V54" s="120" t="str">
        <f>IF(X54&gt;0,'BD1'!$K$6,"")</f>
        <v/>
      </c>
      <c r="W54" s="121" t="str">
        <f>IF(X54&gt;0,'BD1'!$K$8,"")</f>
        <v/>
      </c>
      <c r="X54" s="1"/>
      <c r="Y54" s="563" t="str">
        <f>IFERROR(VLOOKUP(X54,'BD1'!$F$15:$Y$1048576,20,0),"")</f>
        <v/>
      </c>
      <c r="Z54" s="8"/>
      <c r="AA54" s="8"/>
      <c r="AB54" s="8"/>
      <c r="AC54" s="8"/>
      <c r="AD54" s="122"/>
      <c r="AE54" s="123"/>
      <c r="AF54" s="521" t="str">
        <f t="shared" si="5"/>
        <v/>
      </c>
    </row>
    <row r="55" spans="2:32" ht="20.100000000000001" customHeight="1" x14ac:dyDescent="0.25">
      <c r="B55" s="565" t="str">
        <f t="shared" si="3"/>
        <v/>
      </c>
      <c r="C55" s="472" t="str">
        <f>'BD4'!C52</f>
        <v/>
      </c>
      <c r="D55" s="125" t="str">
        <f t="shared" si="0"/>
        <v/>
      </c>
      <c r="E55" s="126" t="str">
        <f>IF('BD4'!O52=0,"",'BD4'!O52)</f>
        <v/>
      </c>
      <c r="F55" s="127" t="str">
        <f>REPT('BD4'!N52,1)</f>
        <v/>
      </c>
      <c r="G55" s="469">
        <f>('BD4'!J52)</f>
        <v>0</v>
      </c>
      <c r="I55" s="568" t="str">
        <f t="shared" si="1"/>
        <v/>
      </c>
      <c r="J55" s="568" t="str">
        <f>IF(L55&gt;0,'BD1'!$K$6,"")</f>
        <v/>
      </c>
      <c r="K55" s="568" t="str">
        <f>IF(L55&gt;0,'BD1'!$K$8,"")</f>
        <v/>
      </c>
      <c r="L55" s="7"/>
      <c r="M55" s="6"/>
      <c r="N55" s="6"/>
      <c r="O55" s="7"/>
      <c r="P55" s="64"/>
      <c r="Q55" s="64"/>
      <c r="R55" s="9"/>
      <c r="S55" s="570" t="str">
        <f t="shared" si="4"/>
        <v/>
      </c>
      <c r="U55" s="120" t="str">
        <f t="shared" si="2"/>
        <v/>
      </c>
      <c r="V55" s="120" t="str">
        <f>IF(X55&gt;0,'BD1'!$K$6,"")</f>
        <v/>
      </c>
      <c r="W55" s="121" t="str">
        <f>IF(X55&gt;0,'BD1'!$K$8,"")</f>
        <v/>
      </c>
      <c r="X55" s="1"/>
      <c r="Y55" s="563" t="str">
        <f>IFERROR(VLOOKUP(X55,'BD1'!$F$15:$Y$1048576,20,0),"")</f>
        <v/>
      </c>
      <c r="Z55" s="8"/>
      <c r="AA55" s="8"/>
      <c r="AB55" s="8"/>
      <c r="AC55" s="8"/>
      <c r="AD55" s="122"/>
      <c r="AE55" s="123"/>
      <c r="AF55" s="521" t="str">
        <f t="shared" si="5"/>
        <v/>
      </c>
    </row>
    <row r="56" spans="2:32" ht="20.100000000000001" customHeight="1" x14ac:dyDescent="0.25">
      <c r="B56" s="565" t="str">
        <f t="shared" si="3"/>
        <v/>
      </c>
      <c r="C56" s="472" t="str">
        <f>'BD4'!C53</f>
        <v/>
      </c>
      <c r="D56" s="125" t="str">
        <f t="shared" si="0"/>
        <v/>
      </c>
      <c r="E56" s="126" t="str">
        <f>IF('BD4'!O53=0,"",'BD4'!O53)</f>
        <v/>
      </c>
      <c r="F56" s="127" t="str">
        <f>REPT('BD4'!N53,1)</f>
        <v/>
      </c>
      <c r="G56" s="469">
        <f>('BD4'!J53)</f>
        <v>0</v>
      </c>
      <c r="I56" s="568" t="str">
        <f t="shared" si="1"/>
        <v/>
      </c>
      <c r="J56" s="568" t="str">
        <f>IF(L56&gt;0,'BD1'!$K$6,"")</f>
        <v/>
      </c>
      <c r="K56" s="568" t="str">
        <f>IF(L56&gt;0,'BD1'!$K$8,"")</f>
        <v/>
      </c>
      <c r="L56" s="7"/>
      <c r="M56" s="6"/>
      <c r="N56" s="6"/>
      <c r="O56" s="7"/>
      <c r="P56" s="64"/>
      <c r="Q56" s="64"/>
      <c r="R56" s="9"/>
      <c r="S56" s="570" t="str">
        <f t="shared" si="4"/>
        <v/>
      </c>
      <c r="U56" s="120" t="str">
        <f t="shared" si="2"/>
        <v/>
      </c>
      <c r="V56" s="120" t="str">
        <f>IF(X56&gt;0,'BD1'!$K$6,"")</f>
        <v/>
      </c>
      <c r="W56" s="121" t="str">
        <f>IF(X56&gt;0,'BD1'!$K$8,"")</f>
        <v/>
      </c>
      <c r="X56" s="1"/>
      <c r="Y56" s="563" t="str">
        <f>IFERROR(VLOOKUP(X56,'BD1'!$F$15:$Y$1048576,20,0),"")</f>
        <v/>
      </c>
      <c r="Z56" s="8"/>
      <c r="AA56" s="8"/>
      <c r="AB56" s="8"/>
      <c r="AC56" s="8"/>
      <c r="AD56" s="122"/>
      <c r="AE56" s="123"/>
      <c r="AF56" s="521" t="str">
        <f t="shared" si="5"/>
        <v/>
      </c>
    </row>
    <row r="57" spans="2:32" ht="20.100000000000001" customHeight="1" x14ac:dyDescent="0.25">
      <c r="B57" s="565" t="str">
        <f t="shared" si="3"/>
        <v/>
      </c>
      <c r="C57" s="472" t="str">
        <f>'BD4'!C54</f>
        <v/>
      </c>
      <c r="D57" s="125" t="str">
        <f t="shared" si="0"/>
        <v/>
      </c>
      <c r="E57" s="126" t="str">
        <f>IF('BD4'!O54=0,"",'BD4'!O54)</f>
        <v/>
      </c>
      <c r="F57" s="127" t="str">
        <f>REPT('BD4'!N54,1)</f>
        <v/>
      </c>
      <c r="G57" s="469">
        <f>('BD4'!J54)</f>
        <v>0</v>
      </c>
      <c r="I57" s="568" t="str">
        <f t="shared" si="1"/>
        <v/>
      </c>
      <c r="J57" s="568" t="str">
        <f>IF(L57&gt;0,'BD1'!$K$6,"")</f>
        <v/>
      </c>
      <c r="K57" s="568" t="str">
        <f>IF(L57&gt;0,'BD1'!$K$8,"")</f>
        <v/>
      </c>
      <c r="L57" s="7"/>
      <c r="M57" s="6"/>
      <c r="N57" s="6"/>
      <c r="O57" s="7"/>
      <c r="P57" s="64"/>
      <c r="Q57" s="64"/>
      <c r="R57" s="9"/>
      <c r="S57" s="570" t="str">
        <f t="shared" si="4"/>
        <v/>
      </c>
      <c r="U57" s="120" t="str">
        <f t="shared" si="2"/>
        <v/>
      </c>
      <c r="V57" s="120" t="str">
        <f>IF(X57&gt;0,'BD1'!$K$6,"")</f>
        <v/>
      </c>
      <c r="W57" s="121" t="str">
        <f>IF(X57&gt;0,'BD1'!$K$8,"")</f>
        <v/>
      </c>
      <c r="X57" s="1"/>
      <c r="Y57" s="563" t="str">
        <f>IFERROR(VLOOKUP(X57,'BD1'!$F$15:$Y$1048576,20,0),"")</f>
        <v/>
      </c>
      <c r="Z57" s="8"/>
      <c r="AA57" s="8"/>
      <c r="AB57" s="8"/>
      <c r="AC57" s="8"/>
      <c r="AD57" s="122"/>
      <c r="AE57" s="123"/>
      <c r="AF57" s="521" t="str">
        <f t="shared" si="5"/>
        <v/>
      </c>
    </row>
    <row r="58" spans="2:32" ht="20.100000000000001" customHeight="1" x14ac:dyDescent="0.25">
      <c r="B58" s="565" t="str">
        <f t="shared" si="3"/>
        <v/>
      </c>
      <c r="C58" s="472" t="str">
        <f>'BD4'!C55</f>
        <v/>
      </c>
      <c r="D58" s="125" t="str">
        <f t="shared" si="0"/>
        <v/>
      </c>
      <c r="E58" s="126" t="str">
        <f>IF('BD4'!O55=0,"",'BD4'!O55)</f>
        <v/>
      </c>
      <c r="F58" s="127" t="str">
        <f>REPT('BD4'!N55,1)</f>
        <v/>
      </c>
      <c r="G58" s="469">
        <f>('BD4'!J55)</f>
        <v>0</v>
      </c>
      <c r="I58" s="568" t="str">
        <f t="shared" si="1"/>
        <v/>
      </c>
      <c r="J58" s="568" t="str">
        <f>IF(L58&gt;0,'BD1'!$K$6,"")</f>
        <v/>
      </c>
      <c r="K58" s="568" t="str">
        <f>IF(L58&gt;0,'BD1'!$K$8,"")</f>
        <v/>
      </c>
      <c r="L58" s="7"/>
      <c r="M58" s="6"/>
      <c r="N58" s="6"/>
      <c r="O58" s="7"/>
      <c r="P58" s="64"/>
      <c r="Q58" s="64"/>
      <c r="R58" s="9"/>
      <c r="S58" s="570" t="str">
        <f t="shared" si="4"/>
        <v/>
      </c>
      <c r="U58" s="120" t="str">
        <f t="shared" si="2"/>
        <v/>
      </c>
      <c r="V58" s="120" t="str">
        <f>IF(X58&gt;0,'BD1'!$K$6,"")</f>
        <v/>
      </c>
      <c r="W58" s="121" t="str">
        <f>IF(X58&gt;0,'BD1'!$K$8,"")</f>
        <v/>
      </c>
      <c r="X58" s="1"/>
      <c r="Y58" s="563" t="str">
        <f>IFERROR(VLOOKUP(X58,'BD1'!$F$15:$Y$1048576,20,0),"")</f>
        <v/>
      </c>
      <c r="Z58" s="8"/>
      <c r="AA58" s="8"/>
      <c r="AB58" s="8"/>
      <c r="AC58" s="8"/>
      <c r="AD58" s="122"/>
      <c r="AE58" s="123"/>
      <c r="AF58" s="521" t="str">
        <f t="shared" si="5"/>
        <v/>
      </c>
    </row>
    <row r="59" spans="2:32" ht="20.100000000000001" customHeight="1" x14ac:dyDescent="0.25">
      <c r="B59" s="565" t="str">
        <f t="shared" si="3"/>
        <v/>
      </c>
      <c r="C59" s="472" t="str">
        <f>'BD4'!C56</f>
        <v/>
      </c>
      <c r="D59" s="125" t="str">
        <f t="shared" si="0"/>
        <v/>
      </c>
      <c r="E59" s="126" t="str">
        <f>IF('BD4'!O56=0,"",'BD4'!O56)</f>
        <v/>
      </c>
      <c r="F59" s="127" t="str">
        <f>REPT('BD4'!N56,1)</f>
        <v/>
      </c>
      <c r="G59" s="469">
        <f>('BD4'!J56)</f>
        <v>0</v>
      </c>
      <c r="I59" s="568" t="str">
        <f t="shared" si="1"/>
        <v/>
      </c>
      <c r="J59" s="568" t="str">
        <f>IF(L59&gt;0,'BD1'!$K$6,"")</f>
        <v/>
      </c>
      <c r="K59" s="568" t="str">
        <f>IF(L59&gt;0,'BD1'!$K$8,"")</f>
        <v/>
      </c>
      <c r="L59" s="7"/>
      <c r="M59" s="6"/>
      <c r="N59" s="6"/>
      <c r="O59" s="7"/>
      <c r="P59" s="64"/>
      <c r="Q59" s="64"/>
      <c r="R59" s="9"/>
      <c r="S59" s="570" t="str">
        <f t="shared" si="4"/>
        <v/>
      </c>
      <c r="U59" s="120" t="str">
        <f t="shared" si="2"/>
        <v/>
      </c>
      <c r="V59" s="120" t="str">
        <f>IF(X59&gt;0,'BD1'!$K$6,"")</f>
        <v/>
      </c>
      <c r="W59" s="121" t="str">
        <f>IF(X59&gt;0,'BD1'!$K$8,"")</f>
        <v/>
      </c>
      <c r="X59" s="1"/>
      <c r="Y59" s="563" t="str">
        <f>IFERROR(VLOOKUP(X59,'BD1'!$F$15:$Y$1048576,20,0),"")</f>
        <v/>
      </c>
      <c r="Z59" s="8"/>
      <c r="AA59" s="8"/>
      <c r="AB59" s="8"/>
      <c r="AC59" s="8"/>
      <c r="AD59" s="122"/>
      <c r="AE59" s="123"/>
      <c r="AF59" s="521" t="str">
        <f t="shared" si="5"/>
        <v/>
      </c>
    </row>
    <row r="60" spans="2:32" ht="20.100000000000001" customHeight="1" x14ac:dyDescent="0.25">
      <c r="B60" s="565" t="str">
        <f t="shared" si="3"/>
        <v/>
      </c>
      <c r="C60" s="472" t="str">
        <f>'BD4'!C57</f>
        <v/>
      </c>
      <c r="D60" s="125" t="str">
        <f t="shared" si="0"/>
        <v/>
      </c>
      <c r="E60" s="126" t="str">
        <f>IF('BD4'!O57=0,"",'BD4'!O57)</f>
        <v/>
      </c>
      <c r="F60" s="127" t="str">
        <f>REPT('BD4'!N57,1)</f>
        <v/>
      </c>
      <c r="G60" s="469">
        <f>('BD4'!J57)</f>
        <v>0</v>
      </c>
      <c r="I60" s="568" t="str">
        <f t="shared" si="1"/>
        <v/>
      </c>
      <c r="J60" s="568" t="str">
        <f>IF(L60&gt;0,'BD1'!$K$6,"")</f>
        <v/>
      </c>
      <c r="K60" s="568" t="str">
        <f>IF(L60&gt;0,'BD1'!$K$8,"")</f>
        <v/>
      </c>
      <c r="L60" s="7"/>
      <c r="M60" s="6"/>
      <c r="N60" s="6"/>
      <c r="O60" s="7"/>
      <c r="P60" s="64"/>
      <c r="Q60" s="64"/>
      <c r="R60" s="9"/>
      <c r="S60" s="570" t="str">
        <f t="shared" si="4"/>
        <v/>
      </c>
      <c r="U60" s="120" t="str">
        <f t="shared" si="2"/>
        <v/>
      </c>
      <c r="V60" s="120" t="str">
        <f>IF(X60&gt;0,'BD1'!$K$6,"")</f>
        <v/>
      </c>
      <c r="W60" s="121" t="str">
        <f>IF(X60&gt;0,'BD1'!$K$8,"")</f>
        <v/>
      </c>
      <c r="X60" s="1"/>
      <c r="Y60" s="563" t="str">
        <f>IFERROR(VLOOKUP(X60,'BD1'!$F$15:$Y$1048576,20,0),"")</f>
        <v/>
      </c>
      <c r="Z60" s="8"/>
      <c r="AA60" s="8"/>
      <c r="AB60" s="8"/>
      <c r="AC60" s="8"/>
      <c r="AD60" s="122"/>
      <c r="AE60" s="123"/>
      <c r="AF60" s="521" t="str">
        <f t="shared" si="5"/>
        <v/>
      </c>
    </row>
    <row r="61" spans="2:32" ht="20.100000000000001" customHeight="1" x14ac:dyDescent="0.25">
      <c r="B61" s="565" t="str">
        <f t="shared" si="3"/>
        <v/>
      </c>
      <c r="C61" s="472" t="str">
        <f>'BD4'!C58</f>
        <v/>
      </c>
      <c r="D61" s="125" t="str">
        <f t="shared" si="0"/>
        <v/>
      </c>
      <c r="E61" s="126" t="str">
        <f>IF('BD4'!O58=0,"",'BD4'!O58)</f>
        <v/>
      </c>
      <c r="F61" s="127" t="str">
        <f>REPT('BD4'!N58,1)</f>
        <v/>
      </c>
      <c r="G61" s="469">
        <f>('BD4'!J58)</f>
        <v>0</v>
      </c>
      <c r="I61" s="568" t="str">
        <f t="shared" si="1"/>
        <v/>
      </c>
      <c r="J61" s="568" t="str">
        <f>IF(L61&gt;0,'BD1'!$K$6,"")</f>
        <v/>
      </c>
      <c r="K61" s="568" t="str">
        <f>IF(L61&gt;0,'BD1'!$K$8,"")</f>
        <v/>
      </c>
      <c r="L61" s="7"/>
      <c r="M61" s="6"/>
      <c r="N61" s="6"/>
      <c r="O61" s="7"/>
      <c r="P61" s="64"/>
      <c r="Q61" s="64"/>
      <c r="R61" s="9"/>
      <c r="S61" s="570" t="str">
        <f t="shared" si="4"/>
        <v/>
      </c>
      <c r="U61" s="120" t="str">
        <f t="shared" si="2"/>
        <v/>
      </c>
      <c r="V61" s="120" t="str">
        <f>IF(X61&gt;0,'BD1'!$K$6,"")</f>
        <v/>
      </c>
      <c r="W61" s="121" t="str">
        <f>IF(X61&gt;0,'BD1'!$K$8,"")</f>
        <v/>
      </c>
      <c r="X61" s="1"/>
      <c r="Y61" s="563" t="str">
        <f>IFERROR(VLOOKUP(X61,'BD1'!$F$15:$Y$1048576,20,0),"")</f>
        <v/>
      </c>
      <c r="Z61" s="8"/>
      <c r="AA61" s="8"/>
      <c r="AB61" s="8"/>
      <c r="AC61" s="8"/>
      <c r="AD61" s="122"/>
      <c r="AE61" s="123"/>
      <c r="AF61" s="521" t="str">
        <f t="shared" si="5"/>
        <v/>
      </c>
    </row>
    <row r="62" spans="2:32" ht="20.100000000000001" customHeight="1" x14ac:dyDescent="0.25">
      <c r="B62" s="565" t="str">
        <f t="shared" si="3"/>
        <v/>
      </c>
      <c r="C62" s="472" t="str">
        <f>'BD4'!C59</f>
        <v/>
      </c>
      <c r="D62" s="125" t="str">
        <f t="shared" si="0"/>
        <v/>
      </c>
      <c r="E62" s="126" t="str">
        <f>IF('BD4'!O59=0,"",'BD4'!O59)</f>
        <v/>
      </c>
      <c r="F62" s="127" t="str">
        <f>REPT('BD4'!N59,1)</f>
        <v/>
      </c>
      <c r="G62" s="469">
        <f>('BD4'!J59)</f>
        <v>0</v>
      </c>
      <c r="I62" s="568" t="str">
        <f t="shared" si="1"/>
        <v/>
      </c>
      <c r="J62" s="568" t="str">
        <f>IF(L62&gt;0,'BD1'!$K$6,"")</f>
        <v/>
      </c>
      <c r="K62" s="568" t="str">
        <f>IF(L62&gt;0,'BD1'!$K$8,"")</f>
        <v/>
      </c>
      <c r="L62" s="7"/>
      <c r="M62" s="6"/>
      <c r="N62" s="6"/>
      <c r="O62" s="7"/>
      <c r="P62" s="64"/>
      <c r="Q62" s="64"/>
      <c r="R62" s="9"/>
      <c r="S62" s="570" t="str">
        <f t="shared" si="4"/>
        <v/>
      </c>
      <c r="U62" s="120" t="str">
        <f t="shared" si="2"/>
        <v/>
      </c>
      <c r="V62" s="120" t="str">
        <f>IF(X62&gt;0,'BD1'!$K$6,"")</f>
        <v/>
      </c>
      <c r="W62" s="121" t="str">
        <f>IF(X62&gt;0,'BD1'!$K$8,"")</f>
        <v/>
      </c>
      <c r="X62" s="1"/>
      <c r="Y62" s="563" t="str">
        <f>IFERROR(VLOOKUP(X62,'BD1'!$F$15:$Y$1048576,20,0),"")</f>
        <v/>
      </c>
      <c r="Z62" s="8"/>
      <c r="AA62" s="8"/>
      <c r="AB62" s="8"/>
      <c r="AC62" s="8"/>
      <c r="AD62" s="122"/>
      <c r="AE62" s="123"/>
      <c r="AF62" s="521" t="str">
        <f t="shared" si="5"/>
        <v/>
      </c>
    </row>
    <row r="63" spans="2:32" ht="20.100000000000001" customHeight="1" x14ac:dyDescent="0.25">
      <c r="B63" s="565" t="str">
        <f t="shared" si="3"/>
        <v/>
      </c>
      <c r="C63" s="472" t="str">
        <f>'BD4'!C60</f>
        <v/>
      </c>
      <c r="D63" s="125" t="str">
        <f t="shared" si="0"/>
        <v/>
      </c>
      <c r="E63" s="126" t="str">
        <f>IF('BD4'!O60=0,"",'BD4'!O60)</f>
        <v/>
      </c>
      <c r="F63" s="127" t="str">
        <f>REPT('BD4'!N60,1)</f>
        <v/>
      </c>
      <c r="G63" s="469">
        <f>('BD4'!J60)</f>
        <v>0</v>
      </c>
      <c r="I63" s="568" t="str">
        <f t="shared" si="1"/>
        <v/>
      </c>
      <c r="J63" s="568" t="str">
        <f>IF(L63&gt;0,'BD1'!$K$6,"")</f>
        <v/>
      </c>
      <c r="K63" s="568" t="str">
        <f>IF(L63&gt;0,'BD1'!$K$8,"")</f>
        <v/>
      </c>
      <c r="L63" s="7"/>
      <c r="M63" s="6"/>
      <c r="N63" s="6"/>
      <c r="O63" s="7"/>
      <c r="P63" s="64"/>
      <c r="Q63" s="64"/>
      <c r="R63" s="9"/>
      <c r="S63" s="570" t="str">
        <f t="shared" si="4"/>
        <v/>
      </c>
      <c r="U63" s="120" t="str">
        <f t="shared" si="2"/>
        <v/>
      </c>
      <c r="V63" s="120" t="str">
        <f>IF(X63&gt;0,'BD1'!$K$6,"")</f>
        <v/>
      </c>
      <c r="W63" s="121" t="str">
        <f>IF(X63&gt;0,'BD1'!$K$8,"")</f>
        <v/>
      </c>
      <c r="X63" s="1"/>
      <c r="Y63" s="563" t="str">
        <f>IFERROR(VLOOKUP(X63,'BD1'!$F$15:$Y$1048576,20,0),"")</f>
        <v/>
      </c>
      <c r="Z63" s="8"/>
      <c r="AA63" s="8"/>
      <c r="AB63" s="8"/>
      <c r="AC63" s="8"/>
      <c r="AD63" s="122"/>
      <c r="AE63" s="123"/>
      <c r="AF63" s="521" t="str">
        <f t="shared" si="5"/>
        <v/>
      </c>
    </row>
    <row r="64" spans="2:32" ht="20.100000000000001" customHeight="1" x14ac:dyDescent="0.25">
      <c r="B64" s="565" t="str">
        <f t="shared" si="3"/>
        <v/>
      </c>
      <c r="C64" s="472" t="str">
        <f>'BD4'!C61</f>
        <v/>
      </c>
      <c r="D64" s="125" t="str">
        <f t="shared" si="0"/>
        <v/>
      </c>
      <c r="E64" s="126" t="str">
        <f>IF('BD4'!O61=0,"",'BD4'!O61)</f>
        <v/>
      </c>
      <c r="F64" s="127" t="str">
        <f>REPT('BD4'!N61,1)</f>
        <v/>
      </c>
      <c r="G64" s="469">
        <f>('BD4'!J61)</f>
        <v>0</v>
      </c>
      <c r="I64" s="568" t="str">
        <f t="shared" si="1"/>
        <v/>
      </c>
      <c r="J64" s="568" t="str">
        <f>IF(L64&gt;0,'BD1'!$K$6,"")</f>
        <v/>
      </c>
      <c r="K64" s="568" t="str">
        <f>IF(L64&gt;0,'BD1'!$K$8,"")</f>
        <v/>
      </c>
      <c r="L64" s="7"/>
      <c r="M64" s="6"/>
      <c r="N64" s="6"/>
      <c r="O64" s="7"/>
      <c r="P64" s="64"/>
      <c r="Q64" s="64"/>
      <c r="R64" s="9"/>
      <c r="S64" s="570" t="str">
        <f t="shared" si="4"/>
        <v/>
      </c>
      <c r="U64" s="120" t="str">
        <f t="shared" si="2"/>
        <v/>
      </c>
      <c r="V64" s="120" t="str">
        <f>IF(X64&gt;0,'BD1'!$K$6,"")</f>
        <v/>
      </c>
      <c r="W64" s="121" t="str">
        <f>IF(X64&gt;0,'BD1'!$K$8,"")</f>
        <v/>
      </c>
      <c r="X64" s="1"/>
      <c r="Y64" s="563" t="str">
        <f>IFERROR(VLOOKUP(X64,'BD1'!$F$15:$Y$1048576,20,0),"")</f>
        <v/>
      </c>
      <c r="Z64" s="8"/>
      <c r="AA64" s="8"/>
      <c r="AB64" s="8"/>
      <c r="AC64" s="8"/>
      <c r="AD64" s="122"/>
      <c r="AE64" s="123"/>
      <c r="AF64" s="521" t="str">
        <f t="shared" si="5"/>
        <v/>
      </c>
    </row>
    <row r="65" spans="2:32" ht="20.100000000000001" customHeight="1" x14ac:dyDescent="0.25">
      <c r="B65" s="565" t="str">
        <f t="shared" si="3"/>
        <v/>
      </c>
      <c r="C65" s="472" t="str">
        <f>'BD4'!C62</f>
        <v/>
      </c>
      <c r="D65" s="125" t="str">
        <f t="shared" si="0"/>
        <v/>
      </c>
      <c r="E65" s="126" t="str">
        <f>IF('BD4'!O62=0,"",'BD4'!O62)</f>
        <v/>
      </c>
      <c r="F65" s="127" t="str">
        <f>REPT('BD4'!N62,1)</f>
        <v/>
      </c>
      <c r="G65" s="469">
        <f>('BD4'!J62)</f>
        <v>0</v>
      </c>
      <c r="I65" s="568" t="str">
        <f t="shared" si="1"/>
        <v/>
      </c>
      <c r="J65" s="568" t="str">
        <f>IF(L65&gt;0,'BD1'!$K$6,"")</f>
        <v/>
      </c>
      <c r="K65" s="568" t="str">
        <f>IF(L65&gt;0,'BD1'!$K$8,"")</f>
        <v/>
      </c>
      <c r="L65" s="7"/>
      <c r="M65" s="6"/>
      <c r="N65" s="6"/>
      <c r="O65" s="7"/>
      <c r="P65" s="64"/>
      <c r="Q65" s="64"/>
      <c r="R65" s="9"/>
      <c r="S65" s="570" t="str">
        <f t="shared" si="4"/>
        <v/>
      </c>
      <c r="U65" s="120" t="str">
        <f t="shared" si="2"/>
        <v/>
      </c>
      <c r="V65" s="120" t="str">
        <f>IF(X65&gt;0,'BD1'!$K$6,"")</f>
        <v/>
      </c>
      <c r="W65" s="121" t="str">
        <f>IF(X65&gt;0,'BD1'!$K$8,"")</f>
        <v/>
      </c>
      <c r="X65" s="1"/>
      <c r="Y65" s="563" t="str">
        <f>IFERROR(VLOOKUP(X65,'BD1'!$F$15:$Y$1048576,20,0),"")</f>
        <v/>
      </c>
      <c r="Z65" s="8"/>
      <c r="AA65" s="8"/>
      <c r="AB65" s="8"/>
      <c r="AC65" s="8"/>
      <c r="AD65" s="122"/>
      <c r="AE65" s="123"/>
      <c r="AF65" s="521" t="str">
        <f t="shared" si="5"/>
        <v/>
      </c>
    </row>
    <row r="66" spans="2:32" ht="20.100000000000001" customHeight="1" x14ac:dyDescent="0.25">
      <c r="B66" s="565" t="str">
        <f t="shared" si="3"/>
        <v/>
      </c>
      <c r="C66" s="472" t="str">
        <f>'BD4'!C63</f>
        <v/>
      </c>
      <c r="D66" s="125" t="str">
        <f t="shared" si="0"/>
        <v/>
      </c>
      <c r="E66" s="126" t="str">
        <f>IF('BD4'!O63=0,"",'BD4'!O63)</f>
        <v/>
      </c>
      <c r="F66" s="127" t="str">
        <f>REPT('BD4'!N63,1)</f>
        <v/>
      </c>
      <c r="G66" s="469">
        <f>('BD4'!J63)</f>
        <v>0</v>
      </c>
      <c r="I66" s="568" t="str">
        <f t="shared" si="1"/>
        <v/>
      </c>
      <c r="J66" s="568" t="str">
        <f>IF(L66&gt;0,'BD1'!$K$6,"")</f>
        <v/>
      </c>
      <c r="K66" s="568" t="str">
        <f>IF(L66&gt;0,'BD1'!$K$8,"")</f>
        <v/>
      </c>
      <c r="L66" s="7"/>
      <c r="M66" s="6"/>
      <c r="N66" s="6"/>
      <c r="O66" s="7"/>
      <c r="P66" s="64"/>
      <c r="Q66" s="64"/>
      <c r="R66" s="9"/>
      <c r="S66" s="570" t="str">
        <f t="shared" si="4"/>
        <v/>
      </c>
      <c r="U66" s="120" t="str">
        <f t="shared" si="2"/>
        <v/>
      </c>
      <c r="V66" s="120" t="str">
        <f>IF(X66&gt;0,'BD1'!$K$6,"")</f>
        <v/>
      </c>
      <c r="W66" s="121" t="str">
        <f>IF(X66&gt;0,'BD1'!$K$8,"")</f>
        <v/>
      </c>
      <c r="X66" s="1"/>
      <c r="Y66" s="563" t="str">
        <f>IFERROR(VLOOKUP(X66,'BD1'!$F$15:$Y$1048576,20,0),"")</f>
        <v/>
      </c>
      <c r="Z66" s="8"/>
      <c r="AA66" s="8"/>
      <c r="AB66" s="8"/>
      <c r="AC66" s="8"/>
      <c r="AD66" s="122"/>
      <c r="AE66" s="123"/>
      <c r="AF66" s="521" t="str">
        <f t="shared" si="5"/>
        <v/>
      </c>
    </row>
    <row r="67" spans="2:32" ht="20.100000000000001" customHeight="1" x14ac:dyDescent="0.25">
      <c r="B67" s="565" t="str">
        <f t="shared" si="3"/>
        <v/>
      </c>
      <c r="C67" s="472" t="str">
        <f>'BD4'!C64</f>
        <v/>
      </c>
      <c r="D67" s="125" t="str">
        <f t="shared" si="0"/>
        <v/>
      </c>
      <c r="E67" s="126" t="str">
        <f>IF('BD4'!O64=0,"",'BD4'!O64)</f>
        <v/>
      </c>
      <c r="F67" s="127" t="str">
        <f>REPT('BD4'!N64,1)</f>
        <v/>
      </c>
      <c r="G67" s="469">
        <f>('BD4'!J64)</f>
        <v>0</v>
      </c>
      <c r="I67" s="568" t="str">
        <f t="shared" si="1"/>
        <v/>
      </c>
      <c r="J67" s="568" t="str">
        <f>IF(L67&gt;0,'BD1'!$K$6,"")</f>
        <v/>
      </c>
      <c r="K67" s="568" t="str">
        <f>IF(L67&gt;0,'BD1'!$K$8,"")</f>
        <v/>
      </c>
      <c r="L67" s="7"/>
      <c r="M67" s="6"/>
      <c r="N67" s="6"/>
      <c r="O67" s="7"/>
      <c r="P67" s="64"/>
      <c r="Q67" s="64"/>
      <c r="R67" s="9"/>
      <c r="S67" s="570" t="str">
        <f t="shared" si="4"/>
        <v/>
      </c>
      <c r="U67" s="124" t="str">
        <f t="shared" si="2"/>
        <v/>
      </c>
      <c r="V67" s="124" t="str">
        <f>IF(X67&gt;0,'BD1'!$K$6,"")</f>
        <v/>
      </c>
      <c r="W67" s="121" t="str">
        <f>IF(X67&gt;0,'BD1'!$K$8,"")</f>
        <v/>
      </c>
      <c r="X67" s="1"/>
      <c r="Y67" s="563" t="str">
        <f>IFERROR(VLOOKUP(X67,'BD1'!$F$15:$Y$1048576,20,0),"")</f>
        <v/>
      </c>
      <c r="Z67" s="8"/>
      <c r="AA67" s="8"/>
      <c r="AB67" s="8"/>
      <c r="AC67" s="8"/>
      <c r="AD67" s="122"/>
      <c r="AE67" s="123"/>
      <c r="AF67" s="521" t="str">
        <f t="shared" si="5"/>
        <v/>
      </c>
    </row>
    <row r="68" spans="2:32" ht="20.100000000000001" customHeight="1" x14ac:dyDescent="0.25">
      <c r="B68" s="565" t="str">
        <f t="shared" si="3"/>
        <v/>
      </c>
      <c r="C68" s="472" t="str">
        <f>'BD4'!C65</f>
        <v/>
      </c>
      <c r="D68" s="125" t="str">
        <f t="shared" si="0"/>
        <v/>
      </c>
      <c r="E68" s="126" t="str">
        <f>IF('BD4'!O65=0,"",'BD4'!O65)</f>
        <v/>
      </c>
      <c r="F68" s="127" t="str">
        <f>REPT('BD4'!N65,1)</f>
        <v/>
      </c>
      <c r="G68" s="469">
        <f>('BD4'!J65)</f>
        <v>0</v>
      </c>
      <c r="I68" s="568" t="str">
        <f t="shared" si="1"/>
        <v/>
      </c>
      <c r="J68" s="568" t="str">
        <f>IF(L68&gt;0,'BD1'!$K$6,"")</f>
        <v/>
      </c>
      <c r="K68" s="568" t="str">
        <f>IF(L68&gt;0,'BD1'!$K$8,"")</f>
        <v/>
      </c>
      <c r="L68" s="101"/>
      <c r="M68" s="101"/>
      <c r="N68" s="101"/>
      <c r="O68" s="101"/>
      <c r="P68" s="363"/>
      <c r="Q68" s="363"/>
      <c r="R68" s="361"/>
      <c r="S68" s="570" t="str">
        <f t="shared" si="4"/>
        <v/>
      </c>
      <c r="U68" s="124" t="str">
        <f t="shared" si="2"/>
        <v/>
      </c>
      <c r="V68" s="124" t="str">
        <f>IF(X68&gt;0,'BD1'!$K$6,"")</f>
        <v/>
      </c>
      <c r="W68" s="121" t="str">
        <f>IF(X68&gt;0,'BD1'!$K$8,"")</f>
        <v/>
      </c>
      <c r="X68" s="101"/>
      <c r="Y68" s="473"/>
      <c r="Z68" s="101"/>
      <c r="AA68" s="101"/>
      <c r="AB68" s="101"/>
      <c r="AC68" s="101"/>
      <c r="AD68" s="101"/>
      <c r="AE68" s="361"/>
      <c r="AF68" s="522"/>
    </row>
    <row r="69" spans="2:32" ht="20.100000000000001" customHeight="1" x14ac:dyDescent="0.25">
      <c r="B69" s="565" t="str">
        <f t="shared" si="3"/>
        <v/>
      </c>
      <c r="C69" s="472" t="str">
        <f>'BD4'!C66</f>
        <v/>
      </c>
      <c r="D69" s="125" t="str">
        <f t="shared" si="0"/>
        <v/>
      </c>
      <c r="E69" s="126" t="str">
        <f>IF('BD4'!O66=0,"",'BD4'!O66)</f>
        <v/>
      </c>
      <c r="F69" s="127" t="str">
        <f>REPT('BD4'!N66,1)</f>
        <v/>
      </c>
      <c r="G69" s="469">
        <f>('BD4'!J66)</f>
        <v>0</v>
      </c>
      <c r="I69" s="568" t="str">
        <f t="shared" si="1"/>
        <v/>
      </c>
      <c r="J69" s="568" t="str">
        <f>IF(L69&gt;0,'BD1'!$K$6,"")</f>
        <v/>
      </c>
      <c r="K69" s="568" t="str">
        <f>IF(L69&gt;0,'BD1'!$K$8,"")</f>
        <v/>
      </c>
      <c r="L69" s="101"/>
      <c r="M69" s="101"/>
      <c r="N69" s="101"/>
      <c r="O69" s="101"/>
      <c r="P69" s="363"/>
      <c r="Q69" s="363"/>
      <c r="R69" s="361"/>
      <c r="S69" s="570" t="str">
        <f t="shared" si="4"/>
        <v/>
      </c>
      <c r="U69" s="124" t="str">
        <f t="shared" si="2"/>
        <v/>
      </c>
      <c r="V69" s="124" t="str">
        <f>IF(X69&gt;0,'BD1'!$K$6,"")</f>
        <v/>
      </c>
      <c r="W69" s="121" t="str">
        <f>IF(X69&gt;0,'BD1'!$K$8,"")</f>
        <v/>
      </c>
      <c r="X69" s="101"/>
      <c r="Y69" s="473"/>
      <c r="Z69" s="101"/>
      <c r="AA69" s="101"/>
      <c r="AB69" s="101"/>
      <c r="AC69" s="101"/>
      <c r="AD69" s="101"/>
      <c r="AE69" s="361"/>
      <c r="AF69" s="522"/>
    </row>
    <row r="70" spans="2:32" ht="20.100000000000001" customHeight="1" x14ac:dyDescent="0.25">
      <c r="B70" s="565" t="str">
        <f t="shared" si="3"/>
        <v/>
      </c>
      <c r="C70" s="472" t="str">
        <f>'BD4'!C67</f>
        <v/>
      </c>
      <c r="D70" s="125" t="str">
        <f t="shared" si="0"/>
        <v/>
      </c>
      <c r="E70" s="126" t="str">
        <f>IF('BD4'!O67=0,"",'BD4'!O67)</f>
        <v/>
      </c>
      <c r="F70" s="127" t="str">
        <f>REPT('BD4'!N67,1)</f>
        <v/>
      </c>
      <c r="G70" s="469">
        <f>('BD4'!J67)</f>
        <v>0</v>
      </c>
      <c r="I70" s="568" t="str">
        <f t="shared" si="1"/>
        <v/>
      </c>
      <c r="J70" s="568" t="str">
        <f>IF(L70&gt;0,'BD1'!$K$6,"")</f>
        <v/>
      </c>
      <c r="K70" s="568" t="str">
        <f>IF(L70&gt;0,'BD1'!$K$8,"")</f>
        <v/>
      </c>
      <c r="L70" s="101"/>
      <c r="M70" s="101"/>
      <c r="N70" s="101"/>
      <c r="O70" s="101"/>
      <c r="P70" s="363"/>
      <c r="Q70" s="363"/>
      <c r="R70" s="361"/>
      <c r="S70" s="570" t="str">
        <f t="shared" si="4"/>
        <v/>
      </c>
      <c r="U70" s="124" t="str">
        <f t="shared" si="2"/>
        <v/>
      </c>
      <c r="V70" s="124" t="str">
        <f>IF(X70&gt;0,'BD1'!$K$6,"")</f>
        <v/>
      </c>
      <c r="W70" s="121" t="str">
        <f>IF(X70&gt;0,'BD1'!$K$8,"")</f>
        <v/>
      </c>
      <c r="X70" s="101"/>
      <c r="Y70" s="473"/>
      <c r="Z70" s="101"/>
      <c r="AA70" s="101"/>
      <c r="AB70" s="101"/>
      <c r="AC70" s="101"/>
      <c r="AD70" s="101"/>
      <c r="AE70" s="361"/>
      <c r="AF70" s="522"/>
    </row>
    <row r="71" spans="2:32" ht="20.100000000000001" customHeight="1" x14ac:dyDescent="0.25">
      <c r="B71" s="565" t="str">
        <f t="shared" si="3"/>
        <v/>
      </c>
      <c r="C71" s="472" t="str">
        <f>'BD4'!C68</f>
        <v/>
      </c>
      <c r="D71" s="125" t="str">
        <f t="shared" si="0"/>
        <v/>
      </c>
      <c r="E71" s="126" t="str">
        <f>IF('BD4'!O68=0,"",'BD4'!O68)</f>
        <v/>
      </c>
      <c r="F71" s="127" t="str">
        <f>REPT('BD4'!N68,1)</f>
        <v/>
      </c>
      <c r="G71" s="469">
        <f>('BD4'!J68)</f>
        <v>0</v>
      </c>
      <c r="I71" s="568" t="str">
        <f t="shared" si="1"/>
        <v/>
      </c>
      <c r="J71" s="568" t="str">
        <f>IF(L71&gt;0,'BD1'!$K$6,"")</f>
        <v/>
      </c>
      <c r="K71" s="568" t="str">
        <f>IF(L71&gt;0,'BD1'!$K$8,"")</f>
        <v/>
      </c>
      <c r="L71" s="101"/>
      <c r="M71" s="101"/>
      <c r="N71" s="101"/>
      <c r="O71" s="101"/>
      <c r="P71" s="363"/>
      <c r="Q71" s="363"/>
      <c r="R71" s="361"/>
      <c r="S71" s="570" t="str">
        <f t="shared" si="4"/>
        <v/>
      </c>
      <c r="U71" s="124" t="str">
        <f t="shared" si="2"/>
        <v/>
      </c>
      <c r="V71" s="124" t="str">
        <f>IF(X71&gt;0,'BD1'!$K$6,"")</f>
        <v/>
      </c>
      <c r="W71" s="121" t="str">
        <f>IF(X71&gt;0,'BD1'!$K$8,"")</f>
        <v/>
      </c>
      <c r="X71" s="101"/>
      <c r="Y71" s="474"/>
      <c r="Z71" s="101"/>
      <c r="AA71" s="101"/>
      <c r="AB71" s="101"/>
      <c r="AC71" s="101"/>
      <c r="AD71" s="101"/>
      <c r="AE71" s="361"/>
      <c r="AF71" s="522"/>
    </row>
    <row r="72" spans="2:32" ht="20.100000000000001" customHeight="1" x14ac:dyDescent="0.25">
      <c r="B72" s="565" t="str">
        <f t="shared" si="3"/>
        <v/>
      </c>
      <c r="C72" s="472" t="str">
        <f>'BD4'!C69</f>
        <v/>
      </c>
      <c r="D72" s="125" t="str">
        <f t="shared" si="0"/>
        <v/>
      </c>
      <c r="E72" s="126" t="str">
        <f>IF('BD4'!O69=0,"",'BD4'!O69)</f>
        <v/>
      </c>
      <c r="F72" s="127" t="str">
        <f>REPT('BD4'!N69,1)</f>
        <v/>
      </c>
      <c r="G72" s="469">
        <f>('BD4'!J69)</f>
        <v>0</v>
      </c>
      <c r="I72" s="568" t="str">
        <f t="shared" si="1"/>
        <v/>
      </c>
      <c r="J72" s="568" t="str">
        <f>IF(L72&gt;0,'BD1'!$K$6,"")</f>
        <v/>
      </c>
      <c r="K72" s="568" t="str">
        <f>IF(L72&gt;0,'BD1'!$K$8,"")</f>
        <v/>
      </c>
      <c r="L72" s="101"/>
      <c r="M72" s="101"/>
      <c r="N72" s="101"/>
      <c r="O72" s="101"/>
      <c r="P72" s="363"/>
      <c r="Q72" s="363"/>
      <c r="R72" s="361"/>
      <c r="S72" s="570" t="str">
        <f t="shared" si="4"/>
        <v/>
      </c>
      <c r="U72" s="124" t="str">
        <f t="shared" si="2"/>
        <v/>
      </c>
      <c r="V72" s="124" t="str">
        <f>IF(X72&gt;0,'BD1'!$K$6,"")</f>
        <v/>
      </c>
      <c r="W72" s="121" t="str">
        <f>IF(X72&gt;0,'BD1'!$K$8,"")</f>
        <v/>
      </c>
      <c r="X72" s="101"/>
      <c r="Y72" s="474"/>
      <c r="Z72" s="101"/>
      <c r="AA72" s="101"/>
      <c r="AB72" s="101"/>
      <c r="AC72" s="101"/>
      <c r="AD72" s="101"/>
      <c r="AE72" s="361"/>
      <c r="AF72" s="522"/>
    </row>
    <row r="73" spans="2:32" ht="20.100000000000001" customHeight="1" x14ac:dyDescent="0.25">
      <c r="B73" s="565" t="str">
        <f t="shared" si="3"/>
        <v/>
      </c>
      <c r="C73" s="472" t="str">
        <f>'BD4'!C70</f>
        <v/>
      </c>
      <c r="D73" s="125" t="str">
        <f t="shared" si="0"/>
        <v/>
      </c>
      <c r="E73" s="126" t="str">
        <f>IF('BD4'!O70=0,"",'BD4'!O70)</f>
        <v/>
      </c>
      <c r="F73" s="127" t="str">
        <f>REPT('BD4'!N70,1)</f>
        <v/>
      </c>
      <c r="G73" s="469">
        <f>('BD4'!J70)</f>
        <v>0</v>
      </c>
      <c r="I73" s="568" t="str">
        <f t="shared" si="1"/>
        <v/>
      </c>
      <c r="J73" s="568" t="str">
        <f>IF(L73&gt;0,'BD1'!$K$6,"")</f>
        <v/>
      </c>
      <c r="K73" s="568" t="str">
        <f>IF(L73&gt;0,'BD1'!$K$8,"")</f>
        <v/>
      </c>
      <c r="L73" s="101"/>
      <c r="M73" s="101"/>
      <c r="N73" s="101"/>
      <c r="O73" s="101"/>
      <c r="P73" s="363"/>
      <c r="Q73" s="363"/>
      <c r="R73" s="361"/>
      <c r="S73" s="570" t="str">
        <f t="shared" si="4"/>
        <v/>
      </c>
      <c r="U73" s="124" t="str">
        <f t="shared" si="2"/>
        <v/>
      </c>
      <c r="V73" s="124" t="str">
        <f>IF(X73&gt;0,'BD1'!$K$6,"")</f>
        <v/>
      </c>
      <c r="W73" s="121" t="str">
        <f>IF(X73&gt;0,'BD1'!$K$8,"")</f>
        <v/>
      </c>
      <c r="X73" s="101"/>
      <c r="Y73" s="474"/>
      <c r="Z73" s="101"/>
      <c r="AA73" s="101"/>
      <c r="AB73" s="101"/>
      <c r="AC73" s="101"/>
      <c r="AD73" s="101"/>
      <c r="AE73" s="361"/>
      <c r="AF73" s="522"/>
    </row>
    <row r="74" spans="2:32" ht="20.100000000000001" customHeight="1" x14ac:dyDescent="0.25">
      <c r="B74" s="565" t="str">
        <f t="shared" si="3"/>
        <v/>
      </c>
      <c r="C74" s="472" t="str">
        <f>'BD4'!C71</f>
        <v/>
      </c>
      <c r="D74" s="125" t="str">
        <f t="shared" si="0"/>
        <v/>
      </c>
      <c r="E74" s="126" t="str">
        <f>IF('BD4'!O71=0,"",'BD4'!O71)</f>
        <v/>
      </c>
      <c r="F74" s="127" t="str">
        <f>REPT('BD4'!N71,1)</f>
        <v/>
      </c>
      <c r="G74" s="469">
        <f>('BD4'!J71)</f>
        <v>0</v>
      </c>
      <c r="I74" s="568" t="str">
        <f t="shared" si="1"/>
        <v/>
      </c>
      <c r="J74" s="568" t="str">
        <f>IF(L74&gt;0,'BD1'!$K$6,"")</f>
        <v/>
      </c>
      <c r="K74" s="568" t="str">
        <f>IF(L74&gt;0,'BD1'!$K$8,"")</f>
        <v/>
      </c>
      <c r="L74" s="101"/>
      <c r="M74" s="101"/>
      <c r="N74" s="101"/>
      <c r="O74" s="101"/>
      <c r="P74" s="363"/>
      <c r="Q74" s="363"/>
      <c r="R74" s="361"/>
      <c r="S74" s="570" t="str">
        <f t="shared" si="4"/>
        <v/>
      </c>
      <c r="U74" s="124" t="str">
        <f t="shared" si="2"/>
        <v/>
      </c>
      <c r="V74" s="124" t="str">
        <f>IF(X74&gt;0,'BD1'!$K$6,"")</f>
        <v/>
      </c>
      <c r="W74" s="121" t="str">
        <f>IF(X74&gt;0,'BD1'!$K$8,"")</f>
        <v/>
      </c>
      <c r="X74" s="101"/>
      <c r="Y74" s="474"/>
      <c r="Z74" s="101"/>
      <c r="AA74" s="101"/>
      <c r="AB74" s="101"/>
      <c r="AC74" s="101"/>
      <c r="AD74" s="101"/>
      <c r="AE74" s="361"/>
      <c r="AF74" s="522"/>
    </row>
    <row r="75" spans="2:32" ht="20.100000000000001" customHeight="1" x14ac:dyDescent="0.25">
      <c r="B75" s="565" t="str">
        <f t="shared" si="3"/>
        <v/>
      </c>
      <c r="C75" s="472" t="str">
        <f>'BD4'!C72</f>
        <v/>
      </c>
      <c r="D75" s="125" t="str">
        <f t="shared" si="0"/>
        <v/>
      </c>
      <c r="E75" s="126" t="str">
        <f>IF('BD4'!O72=0,"",'BD4'!O72)</f>
        <v/>
      </c>
      <c r="F75" s="127" t="str">
        <f>REPT('BD4'!N72,1)</f>
        <v/>
      </c>
      <c r="G75" s="469">
        <f>('BD4'!J72)</f>
        <v>0</v>
      </c>
      <c r="I75" s="568" t="str">
        <f t="shared" si="1"/>
        <v/>
      </c>
      <c r="J75" s="568" t="str">
        <f>IF(L75&gt;0,'BD1'!$K$6,"")</f>
        <v/>
      </c>
      <c r="K75" s="568" t="str">
        <f>IF(L75&gt;0,'BD1'!$K$8,"")</f>
        <v/>
      </c>
      <c r="L75" s="101"/>
      <c r="M75" s="101"/>
      <c r="N75" s="101"/>
      <c r="O75" s="101"/>
      <c r="P75" s="363"/>
      <c r="Q75" s="363"/>
      <c r="R75" s="361"/>
      <c r="S75" s="570" t="str">
        <f t="shared" si="4"/>
        <v/>
      </c>
      <c r="U75" s="124" t="str">
        <f t="shared" si="2"/>
        <v/>
      </c>
      <c r="V75" s="124" t="str">
        <f>IF(X75&gt;0,'BD1'!$K$6,"")</f>
        <v/>
      </c>
      <c r="W75" s="121" t="str">
        <f>IF(X75&gt;0,'BD1'!$K$8,"")</f>
        <v/>
      </c>
      <c r="X75" s="101"/>
      <c r="Y75" s="474"/>
      <c r="Z75" s="101"/>
      <c r="AA75" s="101"/>
      <c r="AB75" s="101"/>
      <c r="AC75" s="101"/>
      <c r="AD75" s="101"/>
      <c r="AE75" s="361"/>
      <c r="AF75" s="522"/>
    </row>
    <row r="76" spans="2:32" ht="20.100000000000001" customHeight="1" x14ac:dyDescent="0.25">
      <c r="B76" s="565" t="str">
        <f t="shared" si="3"/>
        <v/>
      </c>
      <c r="C76" s="472" t="str">
        <f>'BD4'!C73</f>
        <v/>
      </c>
      <c r="D76" s="125" t="str">
        <f t="shared" si="0"/>
        <v/>
      </c>
      <c r="E76" s="126" t="str">
        <f>IF('BD4'!O73=0,"",'BD4'!O73)</f>
        <v/>
      </c>
      <c r="F76" s="127" t="str">
        <f>REPT('BD4'!N73,1)</f>
        <v/>
      </c>
      <c r="G76" s="469">
        <f>('BD4'!J73)</f>
        <v>0</v>
      </c>
      <c r="I76" s="568" t="str">
        <f t="shared" si="1"/>
        <v/>
      </c>
      <c r="J76" s="568" t="str">
        <f>IF(L76&gt;0,'BD1'!$K$6,"")</f>
        <v/>
      </c>
      <c r="K76" s="568" t="str">
        <f>IF(L76&gt;0,'BD1'!$K$8,"")</f>
        <v/>
      </c>
      <c r="L76" s="101"/>
      <c r="M76" s="101"/>
      <c r="N76" s="101"/>
      <c r="O76" s="101"/>
      <c r="P76" s="363"/>
      <c r="Q76" s="363"/>
      <c r="R76" s="361"/>
      <c r="S76" s="570" t="str">
        <f t="shared" si="4"/>
        <v/>
      </c>
      <c r="U76" s="124" t="str">
        <f t="shared" si="2"/>
        <v/>
      </c>
      <c r="V76" s="124" t="str">
        <f>IF(X76&gt;0,'BD1'!$K$6,"")</f>
        <v/>
      </c>
      <c r="W76" s="121" t="str">
        <f>IF(X76&gt;0,'BD1'!$K$8,"")</f>
        <v/>
      </c>
      <c r="X76" s="101"/>
      <c r="Y76" s="474"/>
      <c r="Z76" s="101"/>
      <c r="AA76" s="101"/>
      <c r="AB76" s="101"/>
      <c r="AC76" s="101"/>
      <c r="AD76" s="101"/>
      <c r="AE76" s="361"/>
      <c r="AF76" s="522"/>
    </row>
    <row r="77" spans="2:32" ht="20.100000000000001" customHeight="1" x14ac:dyDescent="0.25">
      <c r="B77" s="565" t="str">
        <f t="shared" si="3"/>
        <v/>
      </c>
      <c r="C77" s="472" t="str">
        <f>'BD4'!C74</f>
        <v/>
      </c>
      <c r="D77" s="125" t="str">
        <f t="shared" si="0"/>
        <v/>
      </c>
      <c r="E77" s="126" t="str">
        <f>IF('BD4'!O74=0,"",'BD4'!O74)</f>
        <v/>
      </c>
      <c r="F77" s="127" t="str">
        <f>REPT('BD4'!N74,1)</f>
        <v/>
      </c>
      <c r="G77" s="469">
        <f>('BD4'!J74)</f>
        <v>0</v>
      </c>
      <c r="I77" s="568" t="str">
        <f t="shared" si="1"/>
        <v/>
      </c>
      <c r="J77" s="568" t="str">
        <f>IF(L77&gt;0,'BD1'!$K$6,"")</f>
        <v/>
      </c>
      <c r="K77" s="568" t="str">
        <f>IF(L77&gt;0,'BD1'!$K$8,"")</f>
        <v/>
      </c>
      <c r="L77" s="101"/>
      <c r="M77" s="101"/>
      <c r="N77" s="101"/>
      <c r="O77" s="101"/>
      <c r="P77" s="363"/>
      <c r="Q77" s="363"/>
      <c r="R77" s="361"/>
      <c r="S77" s="570" t="str">
        <f t="shared" si="4"/>
        <v/>
      </c>
      <c r="U77" s="124" t="str">
        <f t="shared" si="2"/>
        <v/>
      </c>
      <c r="V77" s="124" t="str">
        <f>IF(X77&gt;0,'BD1'!$K$6,"")</f>
        <v/>
      </c>
      <c r="W77" s="121" t="str">
        <f>IF(X77&gt;0,'BD1'!$K$8,"")</f>
        <v/>
      </c>
      <c r="X77" s="101"/>
      <c r="Y77" s="474"/>
      <c r="Z77" s="101"/>
      <c r="AA77" s="101"/>
      <c r="AB77" s="101"/>
      <c r="AC77" s="101"/>
      <c r="AD77" s="101"/>
      <c r="AE77" s="361"/>
      <c r="AF77" s="522"/>
    </row>
    <row r="78" spans="2:32" ht="20.100000000000001" customHeight="1" x14ac:dyDescent="0.25">
      <c r="B78" s="565" t="str">
        <f t="shared" si="3"/>
        <v/>
      </c>
      <c r="C78" s="472" t="str">
        <f>'BD4'!C75</f>
        <v/>
      </c>
      <c r="D78" s="125" t="str">
        <f t="shared" si="0"/>
        <v/>
      </c>
      <c r="E78" s="126" t="str">
        <f>IF('BD4'!O75=0,"",'BD4'!O75)</f>
        <v/>
      </c>
      <c r="F78" s="127" t="str">
        <f>REPT('BD4'!N75,1)</f>
        <v/>
      </c>
      <c r="G78" s="469">
        <f>('BD4'!J75)</f>
        <v>0</v>
      </c>
      <c r="I78" s="568" t="str">
        <f t="shared" si="1"/>
        <v/>
      </c>
      <c r="J78" s="568" t="str">
        <f>IF(L78&gt;0,'BD1'!$K$6,"")</f>
        <v/>
      </c>
      <c r="K78" s="568" t="str">
        <f>IF(L78&gt;0,'BD1'!$K$8,"")</f>
        <v/>
      </c>
      <c r="L78" s="101"/>
      <c r="M78" s="101"/>
      <c r="N78" s="101"/>
      <c r="O78" s="101"/>
      <c r="P78" s="363"/>
      <c r="Q78" s="363"/>
      <c r="R78" s="361"/>
      <c r="S78" s="570" t="str">
        <f t="shared" si="4"/>
        <v/>
      </c>
      <c r="U78" s="124" t="str">
        <f t="shared" si="2"/>
        <v/>
      </c>
      <c r="V78" s="124" t="str">
        <f>IF(X78&gt;0,'BD1'!$K$6,"")</f>
        <v/>
      </c>
      <c r="W78" s="121" t="str">
        <f>IF(X78&gt;0,'BD1'!$K$8,"")</f>
        <v/>
      </c>
      <c r="X78" s="101"/>
      <c r="Y78" s="474"/>
      <c r="Z78" s="101"/>
      <c r="AA78" s="101"/>
      <c r="AB78" s="101"/>
      <c r="AC78" s="101"/>
      <c r="AD78" s="101"/>
      <c r="AE78" s="361"/>
      <c r="AF78" s="522"/>
    </row>
    <row r="79" spans="2:32" ht="20.100000000000001" customHeight="1" x14ac:dyDescent="0.25">
      <c r="B79" s="565" t="str">
        <f t="shared" si="3"/>
        <v/>
      </c>
      <c r="C79" s="472" t="str">
        <f>'BD4'!C76</f>
        <v/>
      </c>
      <c r="D79" s="125" t="str">
        <f t="shared" ref="D79:D142" si="6">IF(IF(G79&gt;=1,1,0)=0,"",IF(G79&gt;=1,1,0))</f>
        <v/>
      </c>
      <c r="E79" s="126" t="str">
        <f>IF('BD4'!O76=0,"",'BD4'!O76)</f>
        <v/>
      </c>
      <c r="F79" s="127" t="str">
        <f>REPT('BD4'!N76,1)</f>
        <v/>
      </c>
      <c r="G79" s="469">
        <f>('BD4'!J76)</f>
        <v>0</v>
      </c>
      <c r="I79" s="568" t="str">
        <f t="shared" ref="I79:I142" si="7">IF(L79&gt;0,ROW()-13,"")</f>
        <v/>
      </c>
      <c r="J79" s="568" t="str">
        <f>IF(L79&gt;0,'BD1'!$K$6,"")</f>
        <v/>
      </c>
      <c r="K79" s="568" t="str">
        <f>IF(L79&gt;0,'BD1'!$K$8,"")</f>
        <v/>
      </c>
      <c r="L79" s="101"/>
      <c r="M79" s="101"/>
      <c r="N79" s="101"/>
      <c r="O79" s="101"/>
      <c r="P79" s="363"/>
      <c r="Q79" s="363"/>
      <c r="R79" s="361"/>
      <c r="S79" s="570" t="str">
        <f t="shared" si="4"/>
        <v/>
      </c>
      <c r="U79" s="124" t="str">
        <f t="shared" ref="U79:U142" si="8">IF(X79&gt;0,ROW()-13,"")</f>
        <v/>
      </c>
      <c r="V79" s="124" t="str">
        <f>IF(X79&gt;0,'BD1'!$K$6,"")</f>
        <v/>
      </c>
      <c r="W79" s="121" t="str">
        <f>IF(X79&gt;0,'BD1'!$K$8,"")</f>
        <v/>
      </c>
      <c r="X79" s="101"/>
      <c r="Y79" s="474"/>
      <c r="Z79" s="101"/>
      <c r="AA79" s="101"/>
      <c r="AB79" s="101"/>
      <c r="AC79" s="101"/>
      <c r="AD79" s="101"/>
      <c r="AE79" s="361"/>
      <c r="AF79" s="522"/>
    </row>
    <row r="80" spans="2:32" ht="20.100000000000001" customHeight="1" x14ac:dyDescent="0.25">
      <c r="B80" s="565" t="str">
        <f t="shared" ref="B80:B143" si="9">IF(G80&gt;0,ROW()-13,"")</f>
        <v/>
      </c>
      <c r="C80" s="472" t="str">
        <f>'BD4'!C77</f>
        <v/>
      </c>
      <c r="D80" s="125" t="str">
        <f t="shared" si="6"/>
        <v/>
      </c>
      <c r="E80" s="126" t="str">
        <f>IF('BD4'!O77=0,"",'BD4'!O77)</f>
        <v/>
      </c>
      <c r="F80" s="127" t="str">
        <f>REPT('BD4'!N77,1)</f>
        <v/>
      </c>
      <c r="G80" s="469">
        <f>('BD4'!J77)</f>
        <v>0</v>
      </c>
      <c r="I80" s="568" t="str">
        <f t="shared" si="7"/>
        <v/>
      </c>
      <c r="J80" s="568" t="str">
        <f>IF(L80&gt;0,'BD1'!$K$6,"")</f>
        <v/>
      </c>
      <c r="K80" s="568" t="str">
        <f>IF(L80&gt;0,'BD1'!$K$8,"")</f>
        <v/>
      </c>
      <c r="L80" s="101"/>
      <c r="M80" s="101"/>
      <c r="N80" s="101"/>
      <c r="O80" s="101"/>
      <c r="P80" s="363"/>
      <c r="Q80" s="363"/>
      <c r="R80" s="361"/>
      <c r="S80" s="570" t="str">
        <f t="shared" ref="S80:S143" si="10">IF(AND(M80="",N80="",O80=""),"",SUM(M80:O80))</f>
        <v/>
      </c>
      <c r="U80" s="124" t="str">
        <f t="shared" si="8"/>
        <v/>
      </c>
      <c r="V80" s="124" t="str">
        <f>IF(X80&gt;0,'BD1'!$K$6,"")</f>
        <v/>
      </c>
      <c r="W80" s="121" t="str">
        <f>IF(X80&gt;0,'BD1'!$K$8,"")</f>
        <v/>
      </c>
      <c r="X80" s="101"/>
      <c r="Y80" s="474"/>
      <c r="Z80" s="101"/>
      <c r="AA80" s="101"/>
      <c r="AB80" s="101"/>
      <c r="AC80" s="101"/>
      <c r="AD80" s="101"/>
      <c r="AE80" s="361"/>
      <c r="AF80" s="522"/>
    </row>
    <row r="81" spans="2:32" ht="20.100000000000001" customHeight="1" x14ac:dyDescent="0.25">
      <c r="B81" s="565" t="str">
        <f t="shared" si="9"/>
        <v/>
      </c>
      <c r="C81" s="472" t="str">
        <f>'BD4'!C78</f>
        <v/>
      </c>
      <c r="D81" s="125" t="str">
        <f t="shared" si="6"/>
        <v/>
      </c>
      <c r="E81" s="126" t="str">
        <f>IF('BD4'!O78=0,"",'BD4'!O78)</f>
        <v/>
      </c>
      <c r="F81" s="127" t="str">
        <f>REPT('BD4'!N78,1)</f>
        <v/>
      </c>
      <c r="G81" s="469">
        <f>('BD4'!J78)</f>
        <v>0</v>
      </c>
      <c r="I81" s="568" t="str">
        <f t="shared" si="7"/>
        <v/>
      </c>
      <c r="J81" s="568" t="str">
        <f>IF(L81&gt;0,'BD1'!$K$6,"")</f>
        <v/>
      </c>
      <c r="K81" s="568" t="str">
        <f>IF(L81&gt;0,'BD1'!$K$8,"")</f>
        <v/>
      </c>
      <c r="L81" s="101"/>
      <c r="M81" s="101"/>
      <c r="N81" s="101"/>
      <c r="O81" s="101"/>
      <c r="P81" s="363"/>
      <c r="Q81" s="363"/>
      <c r="R81" s="361"/>
      <c r="S81" s="570" t="str">
        <f t="shared" si="10"/>
        <v/>
      </c>
      <c r="U81" s="124" t="str">
        <f t="shared" si="8"/>
        <v/>
      </c>
      <c r="V81" s="124" t="str">
        <f>IF(X81&gt;0,'BD1'!$K$6,"")</f>
        <v/>
      </c>
      <c r="W81" s="121" t="str">
        <f>IF(X81&gt;0,'BD1'!$K$8,"")</f>
        <v/>
      </c>
      <c r="X81" s="101"/>
      <c r="Y81" s="474"/>
      <c r="Z81" s="101"/>
      <c r="AA81" s="101"/>
      <c r="AB81" s="101"/>
      <c r="AC81" s="101"/>
      <c r="AD81" s="101"/>
      <c r="AE81" s="361"/>
      <c r="AF81" s="522"/>
    </row>
    <row r="82" spans="2:32" ht="20.100000000000001" customHeight="1" x14ac:dyDescent="0.25">
      <c r="B82" s="565" t="str">
        <f t="shared" si="9"/>
        <v/>
      </c>
      <c r="C82" s="472" t="str">
        <f>'BD4'!C79</f>
        <v/>
      </c>
      <c r="D82" s="125" t="str">
        <f t="shared" si="6"/>
        <v/>
      </c>
      <c r="E82" s="126" t="str">
        <f>IF('BD4'!O79=0,"",'BD4'!O79)</f>
        <v/>
      </c>
      <c r="F82" s="127" t="str">
        <f>REPT('BD4'!N79,1)</f>
        <v/>
      </c>
      <c r="G82" s="469">
        <f>('BD4'!J79)</f>
        <v>0</v>
      </c>
      <c r="I82" s="568" t="str">
        <f t="shared" si="7"/>
        <v/>
      </c>
      <c r="J82" s="568" t="str">
        <f>IF(L82&gt;0,'BD1'!$K$6,"")</f>
        <v/>
      </c>
      <c r="K82" s="568" t="str">
        <f>IF(L82&gt;0,'BD1'!$K$8,"")</f>
        <v/>
      </c>
      <c r="L82" s="101"/>
      <c r="M82" s="101"/>
      <c r="N82" s="101"/>
      <c r="O82" s="101"/>
      <c r="P82" s="363"/>
      <c r="Q82" s="363"/>
      <c r="R82" s="361"/>
      <c r="S82" s="570" t="str">
        <f t="shared" si="10"/>
        <v/>
      </c>
      <c r="U82" s="124" t="str">
        <f t="shared" si="8"/>
        <v/>
      </c>
      <c r="V82" s="124" t="str">
        <f>IF(X82&gt;0,'BD1'!$K$6,"")</f>
        <v/>
      </c>
      <c r="W82" s="121" t="str">
        <f>IF(X82&gt;0,'BD1'!$K$8,"")</f>
        <v/>
      </c>
      <c r="X82" s="101"/>
      <c r="Y82" s="474"/>
      <c r="Z82" s="101"/>
      <c r="AA82" s="101"/>
      <c r="AB82" s="101"/>
      <c r="AC82" s="101"/>
      <c r="AD82" s="101"/>
      <c r="AE82" s="361"/>
      <c r="AF82" s="522"/>
    </row>
    <row r="83" spans="2:32" ht="20.100000000000001" customHeight="1" x14ac:dyDescent="0.25">
      <c r="B83" s="565" t="str">
        <f t="shared" si="9"/>
        <v/>
      </c>
      <c r="C83" s="472" t="str">
        <f>'BD4'!C80</f>
        <v/>
      </c>
      <c r="D83" s="125" t="str">
        <f t="shared" si="6"/>
        <v/>
      </c>
      <c r="E83" s="126" t="str">
        <f>IF('BD4'!O80=0,"",'BD4'!O80)</f>
        <v/>
      </c>
      <c r="F83" s="127" t="str">
        <f>REPT('BD4'!N80,1)</f>
        <v/>
      </c>
      <c r="G83" s="469">
        <f>('BD4'!J80)</f>
        <v>0</v>
      </c>
      <c r="I83" s="568" t="str">
        <f t="shared" si="7"/>
        <v/>
      </c>
      <c r="J83" s="568" t="str">
        <f>IF(L83&gt;0,'BD1'!$K$6,"")</f>
        <v/>
      </c>
      <c r="K83" s="568" t="str">
        <f>IF(L83&gt;0,'BD1'!$K$8,"")</f>
        <v/>
      </c>
      <c r="L83" s="101"/>
      <c r="M83" s="101"/>
      <c r="N83" s="101"/>
      <c r="O83" s="101"/>
      <c r="P83" s="363"/>
      <c r="Q83" s="363"/>
      <c r="R83" s="361"/>
      <c r="S83" s="570" t="str">
        <f t="shared" si="10"/>
        <v/>
      </c>
      <c r="U83" s="124" t="str">
        <f t="shared" si="8"/>
        <v/>
      </c>
      <c r="V83" s="124" t="str">
        <f>IF(X83&gt;0,'BD1'!$K$6,"")</f>
        <v/>
      </c>
      <c r="W83" s="121" t="str">
        <f>IF(X83&gt;0,'BD1'!$K$8,"")</f>
        <v/>
      </c>
      <c r="X83" s="101"/>
      <c r="Y83" s="474"/>
      <c r="Z83" s="101"/>
      <c r="AA83" s="101"/>
      <c r="AB83" s="101"/>
      <c r="AC83" s="101"/>
      <c r="AD83" s="101"/>
      <c r="AE83" s="361"/>
      <c r="AF83" s="522"/>
    </row>
    <row r="84" spans="2:32" ht="20.100000000000001" customHeight="1" x14ac:dyDescent="0.25">
      <c r="B84" s="565" t="str">
        <f t="shared" si="9"/>
        <v/>
      </c>
      <c r="C84" s="472" t="str">
        <f>'BD4'!C81</f>
        <v/>
      </c>
      <c r="D84" s="125" t="str">
        <f t="shared" si="6"/>
        <v/>
      </c>
      <c r="E84" s="126" t="str">
        <f>IF('BD4'!O81=0,"",'BD4'!O81)</f>
        <v/>
      </c>
      <c r="F84" s="127" t="str">
        <f>REPT('BD4'!N81,1)</f>
        <v/>
      </c>
      <c r="G84" s="469">
        <f>('BD4'!J81)</f>
        <v>0</v>
      </c>
      <c r="I84" s="568" t="str">
        <f t="shared" si="7"/>
        <v/>
      </c>
      <c r="J84" s="568" t="str">
        <f>IF(L84&gt;0,'BD1'!$K$6,"")</f>
        <v/>
      </c>
      <c r="K84" s="568" t="str">
        <f>IF(L84&gt;0,'BD1'!$K$8,"")</f>
        <v/>
      </c>
      <c r="L84" s="101"/>
      <c r="M84" s="101"/>
      <c r="N84" s="101"/>
      <c r="O84" s="101"/>
      <c r="P84" s="363"/>
      <c r="Q84" s="363"/>
      <c r="R84" s="361"/>
      <c r="S84" s="570" t="str">
        <f t="shared" si="10"/>
        <v/>
      </c>
      <c r="U84" s="124" t="str">
        <f t="shared" si="8"/>
        <v/>
      </c>
      <c r="V84" s="124" t="str">
        <f>IF(X84&gt;0,'BD1'!$K$6,"")</f>
        <v/>
      </c>
      <c r="W84" s="121" t="str">
        <f>IF(X84&gt;0,'BD1'!$K$8,"")</f>
        <v/>
      </c>
      <c r="X84" s="101"/>
      <c r="Y84" s="474"/>
      <c r="Z84" s="101"/>
      <c r="AA84" s="101"/>
      <c r="AB84" s="101"/>
      <c r="AC84" s="101"/>
      <c r="AD84" s="101"/>
      <c r="AE84" s="361"/>
      <c r="AF84" s="522"/>
    </row>
    <row r="85" spans="2:32" ht="20.100000000000001" customHeight="1" x14ac:dyDescent="0.25">
      <c r="B85" s="565" t="str">
        <f t="shared" si="9"/>
        <v/>
      </c>
      <c r="C85" s="472" t="str">
        <f>'BD4'!C82</f>
        <v/>
      </c>
      <c r="D85" s="125" t="str">
        <f t="shared" si="6"/>
        <v/>
      </c>
      <c r="E85" s="126" t="str">
        <f>IF('BD4'!O82=0,"",'BD4'!O82)</f>
        <v/>
      </c>
      <c r="F85" s="127" t="str">
        <f>REPT('BD4'!N82,1)</f>
        <v/>
      </c>
      <c r="G85" s="469">
        <f>('BD4'!J82)</f>
        <v>0</v>
      </c>
      <c r="I85" s="568" t="str">
        <f t="shared" si="7"/>
        <v/>
      </c>
      <c r="J85" s="568" t="str">
        <f>IF(L85&gt;0,'BD1'!$K$6,"")</f>
        <v/>
      </c>
      <c r="K85" s="568" t="str">
        <f>IF(L85&gt;0,'BD1'!$K$8,"")</f>
        <v/>
      </c>
      <c r="L85" s="101"/>
      <c r="M85" s="101"/>
      <c r="N85" s="101"/>
      <c r="O85" s="101"/>
      <c r="P85" s="363"/>
      <c r="Q85" s="363"/>
      <c r="R85" s="361"/>
      <c r="S85" s="570" t="str">
        <f t="shared" si="10"/>
        <v/>
      </c>
      <c r="U85" s="124" t="str">
        <f t="shared" si="8"/>
        <v/>
      </c>
      <c r="V85" s="124" t="str">
        <f>IF(X85&gt;0,'BD1'!$K$6,"")</f>
        <v/>
      </c>
      <c r="W85" s="121" t="str">
        <f>IF(X85&gt;0,'BD1'!$K$8,"")</f>
        <v/>
      </c>
      <c r="X85" s="101"/>
      <c r="Y85" s="474"/>
      <c r="Z85" s="101"/>
      <c r="AA85" s="101"/>
      <c r="AB85" s="101"/>
      <c r="AC85" s="101"/>
      <c r="AD85" s="101"/>
      <c r="AE85" s="361"/>
      <c r="AF85" s="522"/>
    </row>
    <row r="86" spans="2:32" ht="20.100000000000001" customHeight="1" x14ac:dyDescent="0.25">
      <c r="B86" s="565" t="str">
        <f t="shared" si="9"/>
        <v/>
      </c>
      <c r="C86" s="472" t="str">
        <f>'BD4'!C83</f>
        <v/>
      </c>
      <c r="D86" s="125" t="str">
        <f t="shared" si="6"/>
        <v/>
      </c>
      <c r="E86" s="126" t="str">
        <f>IF('BD4'!O83=0,"",'BD4'!O83)</f>
        <v/>
      </c>
      <c r="F86" s="127" t="str">
        <f>REPT('BD4'!N83,1)</f>
        <v/>
      </c>
      <c r="G86" s="469">
        <f>('BD4'!J83)</f>
        <v>0</v>
      </c>
      <c r="I86" s="568" t="str">
        <f t="shared" si="7"/>
        <v/>
      </c>
      <c r="J86" s="568" t="str">
        <f>IF(L86&gt;0,'BD1'!$K$6,"")</f>
        <v/>
      </c>
      <c r="K86" s="568" t="str">
        <f>IF(L86&gt;0,'BD1'!$K$8,"")</f>
        <v/>
      </c>
      <c r="L86" s="101"/>
      <c r="M86" s="101"/>
      <c r="N86" s="101"/>
      <c r="O86" s="101"/>
      <c r="P86" s="363"/>
      <c r="Q86" s="363"/>
      <c r="R86" s="361"/>
      <c r="S86" s="570" t="str">
        <f t="shared" si="10"/>
        <v/>
      </c>
      <c r="U86" s="124" t="str">
        <f t="shared" si="8"/>
        <v/>
      </c>
      <c r="V86" s="124" t="str">
        <f>IF(X86&gt;0,'BD1'!$K$6,"")</f>
        <v/>
      </c>
      <c r="W86" s="121" t="str">
        <f>IF(X86&gt;0,'BD1'!$K$8,"")</f>
        <v/>
      </c>
      <c r="X86" s="101"/>
      <c r="Y86" s="474"/>
      <c r="Z86" s="101"/>
      <c r="AA86" s="101"/>
      <c r="AB86" s="101"/>
      <c r="AC86" s="101"/>
      <c r="AD86" s="101"/>
      <c r="AE86" s="361"/>
      <c r="AF86" s="522"/>
    </row>
    <row r="87" spans="2:32" ht="20.100000000000001" customHeight="1" x14ac:dyDescent="0.25">
      <c r="B87" s="565" t="str">
        <f t="shared" si="9"/>
        <v/>
      </c>
      <c r="C87" s="472" t="str">
        <f>'BD4'!C84</f>
        <v/>
      </c>
      <c r="D87" s="125" t="str">
        <f t="shared" si="6"/>
        <v/>
      </c>
      <c r="E87" s="126" t="str">
        <f>IF('BD4'!O84=0,"",'BD4'!O84)</f>
        <v/>
      </c>
      <c r="F87" s="127" t="str">
        <f>REPT('BD4'!N84,1)</f>
        <v/>
      </c>
      <c r="G87" s="469">
        <f>('BD4'!J84)</f>
        <v>0</v>
      </c>
      <c r="I87" s="568" t="str">
        <f t="shared" si="7"/>
        <v/>
      </c>
      <c r="J87" s="568" t="str">
        <f>IF(L87&gt;0,'BD1'!$K$6,"")</f>
        <v/>
      </c>
      <c r="K87" s="568" t="str">
        <f>IF(L87&gt;0,'BD1'!$K$8,"")</f>
        <v/>
      </c>
      <c r="L87" s="101"/>
      <c r="M87" s="101"/>
      <c r="N87" s="101"/>
      <c r="O87" s="101"/>
      <c r="P87" s="363"/>
      <c r="Q87" s="363"/>
      <c r="R87" s="361"/>
      <c r="S87" s="570" t="str">
        <f t="shared" si="10"/>
        <v/>
      </c>
      <c r="U87" s="124" t="str">
        <f t="shared" si="8"/>
        <v/>
      </c>
      <c r="V87" s="124" t="str">
        <f>IF(X87&gt;0,'BD1'!$K$6,"")</f>
        <v/>
      </c>
      <c r="W87" s="121" t="str">
        <f>IF(X87&gt;0,'BD1'!$K$8,"")</f>
        <v/>
      </c>
      <c r="X87" s="101"/>
      <c r="Y87" s="474"/>
      <c r="Z87" s="101"/>
      <c r="AA87" s="101"/>
      <c r="AB87" s="101"/>
      <c r="AC87" s="101"/>
      <c r="AD87" s="101"/>
      <c r="AE87" s="361"/>
      <c r="AF87" s="522"/>
    </row>
    <row r="88" spans="2:32" ht="20.100000000000001" customHeight="1" x14ac:dyDescent="0.25">
      <c r="B88" s="565" t="str">
        <f t="shared" si="9"/>
        <v/>
      </c>
      <c r="C88" s="472" t="str">
        <f>'BD4'!C85</f>
        <v/>
      </c>
      <c r="D88" s="125" t="str">
        <f t="shared" si="6"/>
        <v/>
      </c>
      <c r="E88" s="126" t="str">
        <f>IF('BD4'!O85=0,"",'BD4'!O85)</f>
        <v/>
      </c>
      <c r="F88" s="127" t="str">
        <f>REPT('BD4'!N85,1)</f>
        <v/>
      </c>
      <c r="G88" s="469">
        <f>('BD4'!J85)</f>
        <v>0</v>
      </c>
      <c r="I88" s="568" t="str">
        <f t="shared" si="7"/>
        <v/>
      </c>
      <c r="J88" s="568" t="str">
        <f>IF(L88&gt;0,'BD1'!$K$6,"")</f>
        <v/>
      </c>
      <c r="K88" s="568" t="str">
        <f>IF(L88&gt;0,'BD1'!$K$8,"")</f>
        <v/>
      </c>
      <c r="L88" s="101"/>
      <c r="M88" s="101"/>
      <c r="N88" s="101"/>
      <c r="O88" s="101"/>
      <c r="P88" s="363"/>
      <c r="Q88" s="363"/>
      <c r="R88" s="361"/>
      <c r="S88" s="570" t="str">
        <f t="shared" si="10"/>
        <v/>
      </c>
      <c r="U88" s="124" t="str">
        <f t="shared" si="8"/>
        <v/>
      </c>
      <c r="V88" s="124" t="str">
        <f>IF(X88&gt;0,'BD1'!$K$6,"")</f>
        <v/>
      </c>
      <c r="W88" s="121" t="str">
        <f>IF(X88&gt;0,'BD1'!$K$8,"")</f>
        <v/>
      </c>
      <c r="X88" s="101"/>
      <c r="Y88" s="474"/>
      <c r="Z88" s="101"/>
      <c r="AA88" s="101"/>
      <c r="AB88" s="101"/>
      <c r="AC88" s="101"/>
      <c r="AD88" s="101"/>
      <c r="AE88" s="361"/>
      <c r="AF88" s="522"/>
    </row>
    <row r="89" spans="2:32" ht="20.100000000000001" customHeight="1" x14ac:dyDescent="0.25">
      <c r="B89" s="566" t="str">
        <f t="shared" si="9"/>
        <v/>
      </c>
      <c r="C89" s="472" t="str">
        <f>'BD4'!C86</f>
        <v/>
      </c>
      <c r="D89" s="125" t="str">
        <f t="shared" si="6"/>
        <v/>
      </c>
      <c r="E89" s="126" t="str">
        <f>IF('BD4'!O86=0,"",'BD4'!O86)</f>
        <v/>
      </c>
      <c r="F89" s="127" t="str">
        <f>REPT('BD4'!N86,1)</f>
        <v/>
      </c>
      <c r="G89" s="469">
        <f>('BD4'!J86)</f>
        <v>0</v>
      </c>
      <c r="I89" s="568" t="str">
        <f t="shared" si="7"/>
        <v/>
      </c>
      <c r="J89" s="568" t="str">
        <f>IF(L89&gt;0,'BD1'!$K$6,"")</f>
        <v/>
      </c>
      <c r="K89" s="568" t="str">
        <f>IF(L89&gt;0,'BD1'!$K$8,"")</f>
        <v/>
      </c>
      <c r="L89" s="101"/>
      <c r="M89" s="101"/>
      <c r="N89" s="101"/>
      <c r="O89" s="101"/>
      <c r="P89" s="363"/>
      <c r="Q89" s="363"/>
      <c r="R89" s="361"/>
      <c r="S89" s="570" t="str">
        <f t="shared" si="10"/>
        <v/>
      </c>
      <c r="U89" s="124" t="str">
        <f t="shared" si="8"/>
        <v/>
      </c>
      <c r="V89" s="124" t="str">
        <f>IF(X89&gt;0,'BD1'!$K$6,"")</f>
        <v/>
      </c>
      <c r="W89" s="121" t="str">
        <f>IF(X89&gt;0,'BD1'!$K$8,"")</f>
        <v/>
      </c>
      <c r="X89" s="101"/>
      <c r="Y89" s="474"/>
      <c r="Z89" s="101"/>
      <c r="AA89" s="101"/>
      <c r="AB89" s="101"/>
      <c r="AC89" s="101"/>
      <c r="AD89" s="101"/>
      <c r="AE89" s="361"/>
      <c r="AF89" s="522"/>
    </row>
    <row r="90" spans="2:32" ht="20.100000000000001" customHeight="1" x14ac:dyDescent="0.25">
      <c r="B90" s="566" t="str">
        <f t="shared" si="9"/>
        <v/>
      </c>
      <c r="C90" s="472" t="str">
        <f>'BD4'!C87</f>
        <v/>
      </c>
      <c r="D90" s="125" t="str">
        <f t="shared" si="6"/>
        <v/>
      </c>
      <c r="E90" s="126" t="str">
        <f>IF('BD4'!O87=0,"",'BD4'!O87)</f>
        <v/>
      </c>
      <c r="F90" s="127" t="str">
        <f>REPT('BD4'!N87,1)</f>
        <v/>
      </c>
      <c r="G90" s="469">
        <f>('BD4'!J87)</f>
        <v>0</v>
      </c>
      <c r="I90" s="568" t="str">
        <f t="shared" si="7"/>
        <v/>
      </c>
      <c r="J90" s="568" t="str">
        <f>IF(L90&gt;0,'BD1'!$K$6,"")</f>
        <v/>
      </c>
      <c r="K90" s="568" t="str">
        <f>IF(L90&gt;0,'BD1'!$K$8,"")</f>
        <v/>
      </c>
      <c r="L90" s="101"/>
      <c r="M90" s="101"/>
      <c r="N90" s="101"/>
      <c r="O90" s="101"/>
      <c r="P90" s="363"/>
      <c r="Q90" s="363"/>
      <c r="R90" s="361"/>
      <c r="S90" s="570" t="str">
        <f t="shared" si="10"/>
        <v/>
      </c>
      <c r="U90" s="124" t="str">
        <f t="shared" si="8"/>
        <v/>
      </c>
      <c r="V90" s="124" t="str">
        <f>IF(X90&gt;0,'BD1'!$K$6,"")</f>
        <v/>
      </c>
      <c r="W90" s="121" t="str">
        <f>IF(X90&gt;0,'BD1'!$K$8,"")</f>
        <v/>
      </c>
      <c r="X90" s="101"/>
      <c r="Y90" s="474"/>
      <c r="Z90" s="101"/>
      <c r="AA90" s="101"/>
      <c r="AB90" s="101"/>
      <c r="AC90" s="101"/>
      <c r="AD90" s="101"/>
      <c r="AE90" s="361"/>
      <c r="AF90" s="522"/>
    </row>
    <row r="91" spans="2:32" ht="20.100000000000001" customHeight="1" x14ac:dyDescent="0.25">
      <c r="B91" s="566" t="str">
        <f t="shared" si="9"/>
        <v/>
      </c>
      <c r="C91" s="472" t="str">
        <f>'BD4'!C88</f>
        <v/>
      </c>
      <c r="D91" s="125" t="str">
        <f t="shared" si="6"/>
        <v/>
      </c>
      <c r="E91" s="126" t="str">
        <f>IF('BD4'!O88=0,"",'BD4'!O88)</f>
        <v/>
      </c>
      <c r="F91" s="127" t="str">
        <f>REPT('BD4'!N88,1)</f>
        <v/>
      </c>
      <c r="G91" s="469">
        <f>('BD4'!J88)</f>
        <v>0</v>
      </c>
      <c r="I91" s="568" t="str">
        <f t="shared" si="7"/>
        <v/>
      </c>
      <c r="J91" s="568" t="str">
        <f>IF(L91&gt;0,'BD1'!$K$6,"")</f>
        <v/>
      </c>
      <c r="K91" s="568" t="str">
        <f>IF(L91&gt;0,'BD1'!$K$8,"")</f>
        <v/>
      </c>
      <c r="L91" s="101"/>
      <c r="M91" s="101"/>
      <c r="N91" s="101"/>
      <c r="O91" s="101"/>
      <c r="P91" s="363"/>
      <c r="Q91" s="363"/>
      <c r="R91" s="361"/>
      <c r="S91" s="570" t="str">
        <f t="shared" si="10"/>
        <v/>
      </c>
      <c r="U91" s="124" t="str">
        <f t="shared" si="8"/>
        <v/>
      </c>
      <c r="V91" s="124" t="str">
        <f>IF(X91&gt;0,'BD1'!$K$6,"")</f>
        <v/>
      </c>
      <c r="W91" s="121" t="str">
        <f>IF(X91&gt;0,'BD1'!$K$8,"")</f>
        <v/>
      </c>
      <c r="X91" s="101"/>
      <c r="Y91" s="474"/>
      <c r="Z91" s="101"/>
      <c r="AA91" s="101"/>
      <c r="AB91" s="101"/>
      <c r="AC91" s="101"/>
      <c r="AD91" s="101"/>
      <c r="AE91" s="361"/>
      <c r="AF91" s="522"/>
    </row>
    <row r="92" spans="2:32" ht="20.100000000000001" customHeight="1" x14ac:dyDescent="0.25">
      <c r="B92" s="566" t="str">
        <f t="shared" si="9"/>
        <v/>
      </c>
      <c r="C92" s="472" t="str">
        <f>'BD4'!C89</f>
        <v/>
      </c>
      <c r="D92" s="125" t="str">
        <f t="shared" si="6"/>
        <v/>
      </c>
      <c r="E92" s="126" t="str">
        <f>IF('BD4'!O89=0,"",'BD4'!O89)</f>
        <v/>
      </c>
      <c r="F92" s="127" t="str">
        <f>REPT('BD4'!N89,1)</f>
        <v/>
      </c>
      <c r="G92" s="469">
        <f>('BD4'!J89)</f>
        <v>0</v>
      </c>
      <c r="I92" s="568" t="str">
        <f t="shared" si="7"/>
        <v/>
      </c>
      <c r="J92" s="568" t="str">
        <f>IF(L92&gt;0,'BD1'!$K$6,"")</f>
        <v/>
      </c>
      <c r="K92" s="568" t="str">
        <f>IF(L92&gt;0,'BD1'!$K$8,"")</f>
        <v/>
      </c>
      <c r="L92" s="101"/>
      <c r="M92" s="101"/>
      <c r="N92" s="101"/>
      <c r="O92" s="101"/>
      <c r="P92" s="363"/>
      <c r="Q92" s="363"/>
      <c r="R92" s="361"/>
      <c r="S92" s="570" t="str">
        <f t="shared" si="10"/>
        <v/>
      </c>
      <c r="U92" s="124" t="str">
        <f t="shared" si="8"/>
        <v/>
      </c>
      <c r="V92" s="124" t="str">
        <f>IF(X92&gt;0,'BD1'!$K$6,"")</f>
        <v/>
      </c>
      <c r="W92" s="121" t="str">
        <f>IF(X92&gt;0,'BD1'!$K$8,"")</f>
        <v/>
      </c>
      <c r="X92" s="101"/>
      <c r="Y92" s="474"/>
      <c r="Z92" s="101"/>
      <c r="AA92" s="101"/>
      <c r="AB92" s="101"/>
      <c r="AC92" s="101"/>
      <c r="AD92" s="101"/>
      <c r="AE92" s="361"/>
      <c r="AF92" s="522"/>
    </row>
    <row r="93" spans="2:32" ht="20.100000000000001" customHeight="1" x14ac:dyDescent="0.25">
      <c r="B93" s="566" t="str">
        <f t="shared" si="9"/>
        <v/>
      </c>
      <c r="C93" s="472" t="str">
        <f>'BD4'!C90</f>
        <v/>
      </c>
      <c r="D93" s="125" t="str">
        <f t="shared" si="6"/>
        <v/>
      </c>
      <c r="E93" s="126" t="str">
        <f>IF('BD4'!O90=0,"",'BD4'!O90)</f>
        <v/>
      </c>
      <c r="F93" s="127" t="str">
        <f>REPT('BD4'!N90,1)</f>
        <v/>
      </c>
      <c r="G93" s="469">
        <f>('BD4'!J90)</f>
        <v>0</v>
      </c>
      <c r="I93" s="568" t="str">
        <f t="shared" si="7"/>
        <v/>
      </c>
      <c r="J93" s="568" t="str">
        <f>IF(L93&gt;0,'BD1'!$K$6,"")</f>
        <v/>
      </c>
      <c r="K93" s="568" t="str">
        <f>IF(L93&gt;0,'BD1'!$K$8,"")</f>
        <v/>
      </c>
      <c r="L93" s="101"/>
      <c r="M93" s="101"/>
      <c r="N93" s="101"/>
      <c r="O93" s="101"/>
      <c r="P93" s="363"/>
      <c r="Q93" s="363"/>
      <c r="R93" s="361"/>
      <c r="S93" s="570" t="str">
        <f t="shared" si="10"/>
        <v/>
      </c>
      <c r="U93" s="124" t="str">
        <f t="shared" si="8"/>
        <v/>
      </c>
      <c r="V93" s="124" t="str">
        <f>IF(X93&gt;0,'BD1'!$K$6,"")</f>
        <v/>
      </c>
      <c r="W93" s="121" t="str">
        <f>IF(X93&gt;0,'BD1'!$K$8,"")</f>
        <v/>
      </c>
      <c r="X93" s="101"/>
      <c r="Y93" s="474"/>
      <c r="Z93" s="101"/>
      <c r="AA93" s="101"/>
      <c r="AB93" s="101"/>
      <c r="AC93" s="101"/>
      <c r="AD93" s="101"/>
      <c r="AE93" s="361"/>
      <c r="AF93" s="522"/>
    </row>
    <row r="94" spans="2:32" ht="20.100000000000001" customHeight="1" x14ac:dyDescent="0.25">
      <c r="B94" s="566" t="str">
        <f t="shared" si="9"/>
        <v/>
      </c>
      <c r="C94" s="472" t="str">
        <f>'BD4'!C91</f>
        <v/>
      </c>
      <c r="D94" s="125" t="str">
        <f t="shared" si="6"/>
        <v/>
      </c>
      <c r="E94" s="126" t="str">
        <f>IF('BD4'!O91=0,"",'BD4'!O91)</f>
        <v/>
      </c>
      <c r="F94" s="127" t="str">
        <f>REPT('BD4'!N91,1)</f>
        <v/>
      </c>
      <c r="G94" s="469">
        <f>('BD4'!J91)</f>
        <v>0</v>
      </c>
      <c r="I94" s="568" t="str">
        <f t="shared" si="7"/>
        <v/>
      </c>
      <c r="J94" s="568" t="str">
        <f>IF(L94&gt;0,'BD1'!$K$6,"")</f>
        <v/>
      </c>
      <c r="K94" s="568" t="str">
        <f>IF(L94&gt;0,'BD1'!$K$8,"")</f>
        <v/>
      </c>
      <c r="L94" s="101"/>
      <c r="M94" s="101"/>
      <c r="N94" s="101"/>
      <c r="O94" s="101"/>
      <c r="P94" s="363"/>
      <c r="Q94" s="363"/>
      <c r="R94" s="361"/>
      <c r="S94" s="570" t="str">
        <f t="shared" si="10"/>
        <v/>
      </c>
      <c r="U94" s="124" t="str">
        <f t="shared" si="8"/>
        <v/>
      </c>
      <c r="V94" s="124" t="str">
        <f>IF(X94&gt;0,'BD1'!$K$6,"")</f>
        <v/>
      </c>
      <c r="W94" s="121" t="str">
        <f>IF(X94&gt;0,'BD1'!$K$8,"")</f>
        <v/>
      </c>
      <c r="X94" s="101"/>
      <c r="Y94" s="474"/>
      <c r="Z94" s="101"/>
      <c r="AA94" s="101"/>
      <c r="AB94" s="101"/>
      <c r="AC94" s="101"/>
      <c r="AD94" s="101"/>
      <c r="AE94" s="361"/>
      <c r="AF94" s="522"/>
    </row>
    <row r="95" spans="2:32" ht="20.100000000000001" customHeight="1" x14ac:dyDescent="0.25">
      <c r="B95" s="566" t="str">
        <f t="shared" si="9"/>
        <v/>
      </c>
      <c r="C95" s="472" t="str">
        <f>'BD4'!C92</f>
        <v/>
      </c>
      <c r="D95" s="125" t="str">
        <f t="shared" si="6"/>
        <v/>
      </c>
      <c r="E95" s="126" t="str">
        <f>IF('BD4'!O92=0,"",'BD4'!O92)</f>
        <v/>
      </c>
      <c r="F95" s="127" t="str">
        <f>REPT('BD4'!N92,1)</f>
        <v/>
      </c>
      <c r="G95" s="469">
        <f>('BD4'!J92)</f>
        <v>0</v>
      </c>
      <c r="I95" s="568" t="str">
        <f t="shared" si="7"/>
        <v/>
      </c>
      <c r="J95" s="568" t="str">
        <f>IF(L95&gt;0,'BD1'!$K$6,"")</f>
        <v/>
      </c>
      <c r="K95" s="568" t="str">
        <f>IF(L95&gt;0,'BD1'!$K$8,"")</f>
        <v/>
      </c>
      <c r="L95" s="101"/>
      <c r="M95" s="101"/>
      <c r="N95" s="101"/>
      <c r="O95" s="101"/>
      <c r="P95" s="363"/>
      <c r="Q95" s="363"/>
      <c r="R95" s="361"/>
      <c r="S95" s="570" t="str">
        <f t="shared" si="10"/>
        <v/>
      </c>
      <c r="U95" s="124" t="str">
        <f t="shared" si="8"/>
        <v/>
      </c>
      <c r="V95" s="124" t="str">
        <f>IF(X95&gt;0,'BD1'!$K$6,"")</f>
        <v/>
      </c>
      <c r="W95" s="121" t="str">
        <f>IF(X95&gt;0,'BD1'!$K$8,"")</f>
        <v/>
      </c>
      <c r="X95" s="101"/>
      <c r="Y95" s="474"/>
      <c r="Z95" s="101"/>
      <c r="AA95" s="101"/>
      <c r="AB95" s="101"/>
      <c r="AC95" s="101"/>
      <c r="AD95" s="101"/>
      <c r="AE95" s="361"/>
      <c r="AF95" s="522"/>
    </row>
    <row r="96" spans="2:32" ht="20.100000000000001" customHeight="1" x14ac:dyDescent="0.25">
      <c r="B96" s="566" t="str">
        <f t="shared" si="9"/>
        <v/>
      </c>
      <c r="C96" s="472" t="str">
        <f>'BD4'!C93</f>
        <v/>
      </c>
      <c r="D96" s="125" t="str">
        <f t="shared" si="6"/>
        <v/>
      </c>
      <c r="E96" s="126" t="str">
        <f>IF('BD4'!O93=0,"",'BD4'!O93)</f>
        <v/>
      </c>
      <c r="F96" s="127" t="str">
        <f>REPT('BD4'!N93,1)</f>
        <v/>
      </c>
      <c r="G96" s="469">
        <f>('BD4'!J93)</f>
        <v>0</v>
      </c>
      <c r="I96" s="568" t="str">
        <f t="shared" si="7"/>
        <v/>
      </c>
      <c r="J96" s="568" t="str">
        <f>IF(L96&gt;0,'BD1'!$K$6,"")</f>
        <v/>
      </c>
      <c r="K96" s="568" t="str">
        <f>IF(L96&gt;0,'BD1'!$K$8,"")</f>
        <v/>
      </c>
      <c r="L96" s="101"/>
      <c r="M96" s="101"/>
      <c r="N96" s="101"/>
      <c r="O96" s="101"/>
      <c r="P96" s="363"/>
      <c r="Q96" s="363"/>
      <c r="R96" s="361"/>
      <c r="S96" s="570" t="str">
        <f t="shared" si="10"/>
        <v/>
      </c>
      <c r="U96" s="124" t="str">
        <f t="shared" si="8"/>
        <v/>
      </c>
      <c r="V96" s="124" t="str">
        <f>IF(X96&gt;0,'BD1'!$K$6,"")</f>
        <v/>
      </c>
      <c r="W96" s="121" t="str">
        <f>IF(X96&gt;0,'BD1'!$K$8,"")</f>
        <v/>
      </c>
      <c r="X96" s="101"/>
      <c r="Y96" s="474"/>
      <c r="Z96" s="101"/>
      <c r="AA96" s="101"/>
      <c r="AB96" s="101"/>
      <c r="AC96" s="101"/>
      <c r="AD96" s="101"/>
      <c r="AE96" s="361"/>
      <c r="AF96" s="522"/>
    </row>
    <row r="97" spans="2:32" ht="20.100000000000001" customHeight="1" x14ac:dyDescent="0.25">
      <c r="B97" s="566" t="str">
        <f t="shared" si="9"/>
        <v/>
      </c>
      <c r="C97" s="472" t="str">
        <f>'BD4'!C94</f>
        <v/>
      </c>
      <c r="D97" s="125" t="str">
        <f t="shared" si="6"/>
        <v/>
      </c>
      <c r="E97" s="126" t="str">
        <f>IF('BD4'!O94=0,"",'BD4'!O94)</f>
        <v/>
      </c>
      <c r="F97" s="127" t="str">
        <f>REPT('BD4'!N94,1)</f>
        <v/>
      </c>
      <c r="G97" s="469">
        <f>('BD4'!J94)</f>
        <v>0</v>
      </c>
      <c r="I97" s="568" t="str">
        <f t="shared" si="7"/>
        <v/>
      </c>
      <c r="J97" s="568" t="str">
        <f>IF(L97&gt;0,'BD1'!$K$6,"")</f>
        <v/>
      </c>
      <c r="K97" s="568" t="str">
        <f>IF(L97&gt;0,'BD1'!$K$8,"")</f>
        <v/>
      </c>
      <c r="L97" s="101"/>
      <c r="M97" s="101"/>
      <c r="N97" s="101"/>
      <c r="O97" s="101"/>
      <c r="P97" s="363"/>
      <c r="Q97" s="363"/>
      <c r="R97" s="361"/>
      <c r="S97" s="570" t="str">
        <f t="shared" si="10"/>
        <v/>
      </c>
      <c r="U97" s="124" t="str">
        <f t="shared" si="8"/>
        <v/>
      </c>
      <c r="V97" s="124" t="str">
        <f>IF(X97&gt;0,'BD1'!$K$6,"")</f>
        <v/>
      </c>
      <c r="W97" s="121" t="str">
        <f>IF(X97&gt;0,'BD1'!$K$8,"")</f>
        <v/>
      </c>
      <c r="X97" s="101"/>
      <c r="Y97" s="474"/>
      <c r="Z97" s="101"/>
      <c r="AA97" s="101"/>
      <c r="AB97" s="101"/>
      <c r="AC97" s="101"/>
      <c r="AD97" s="101"/>
      <c r="AE97" s="361"/>
      <c r="AF97" s="522"/>
    </row>
    <row r="98" spans="2:32" ht="20.100000000000001" customHeight="1" x14ac:dyDescent="0.25">
      <c r="B98" s="566" t="str">
        <f t="shared" si="9"/>
        <v/>
      </c>
      <c r="C98" s="472" t="str">
        <f>'BD4'!C95</f>
        <v/>
      </c>
      <c r="D98" s="125" t="str">
        <f t="shared" si="6"/>
        <v/>
      </c>
      <c r="E98" s="126" t="str">
        <f>IF('BD4'!O95=0,"",'BD4'!O95)</f>
        <v/>
      </c>
      <c r="F98" s="127" t="str">
        <f>REPT('BD4'!N95,1)</f>
        <v/>
      </c>
      <c r="G98" s="469">
        <f>('BD4'!J95)</f>
        <v>0</v>
      </c>
      <c r="I98" s="568" t="str">
        <f t="shared" si="7"/>
        <v/>
      </c>
      <c r="J98" s="568" t="str">
        <f>IF(L98&gt;0,'BD1'!$K$6,"")</f>
        <v/>
      </c>
      <c r="K98" s="568" t="str">
        <f>IF(L98&gt;0,'BD1'!$K$8,"")</f>
        <v/>
      </c>
      <c r="L98" s="101"/>
      <c r="M98" s="101"/>
      <c r="N98" s="101"/>
      <c r="O98" s="101"/>
      <c r="P98" s="363"/>
      <c r="Q98" s="363"/>
      <c r="R98" s="361"/>
      <c r="S98" s="570" t="str">
        <f t="shared" si="10"/>
        <v/>
      </c>
      <c r="U98" s="124" t="str">
        <f t="shared" si="8"/>
        <v/>
      </c>
      <c r="V98" s="124" t="str">
        <f>IF(X98&gt;0,'BD1'!$K$6,"")</f>
        <v/>
      </c>
      <c r="W98" s="121" t="str">
        <f>IF(X98&gt;0,'BD1'!$K$8,"")</f>
        <v/>
      </c>
      <c r="X98" s="101"/>
      <c r="Y98" s="474"/>
      <c r="Z98" s="101"/>
      <c r="AA98" s="101"/>
      <c r="AB98" s="101"/>
      <c r="AC98" s="101"/>
      <c r="AD98" s="101"/>
      <c r="AE98" s="361"/>
      <c r="AF98" s="522"/>
    </row>
    <row r="99" spans="2:32" ht="20.100000000000001" customHeight="1" x14ac:dyDescent="0.25">
      <c r="B99" s="566" t="str">
        <f t="shared" si="9"/>
        <v/>
      </c>
      <c r="C99" s="472" t="str">
        <f>'BD4'!C96</f>
        <v/>
      </c>
      <c r="D99" s="125" t="str">
        <f t="shared" si="6"/>
        <v/>
      </c>
      <c r="E99" s="126" t="str">
        <f>IF('BD4'!O96=0,"",'BD4'!O96)</f>
        <v/>
      </c>
      <c r="F99" s="127" t="str">
        <f>REPT('BD4'!N96,1)</f>
        <v/>
      </c>
      <c r="G99" s="469">
        <f>('BD4'!J96)</f>
        <v>0</v>
      </c>
      <c r="I99" s="568" t="str">
        <f t="shared" si="7"/>
        <v/>
      </c>
      <c r="J99" s="568" t="str">
        <f>IF(L99&gt;0,'BD1'!$K$6,"")</f>
        <v/>
      </c>
      <c r="K99" s="568" t="str">
        <f>IF(L99&gt;0,'BD1'!$K$8,"")</f>
        <v/>
      </c>
      <c r="L99" s="101"/>
      <c r="M99" s="101"/>
      <c r="N99" s="101"/>
      <c r="O99" s="101"/>
      <c r="P99" s="363"/>
      <c r="Q99" s="363"/>
      <c r="R99" s="361"/>
      <c r="S99" s="570" t="str">
        <f t="shared" si="10"/>
        <v/>
      </c>
      <c r="U99" s="124" t="str">
        <f t="shared" si="8"/>
        <v/>
      </c>
      <c r="V99" s="124" t="str">
        <f>IF(X99&gt;0,'BD1'!$K$6,"")</f>
        <v/>
      </c>
      <c r="W99" s="121" t="str">
        <f>IF(X99&gt;0,'BD1'!$K$8,"")</f>
        <v/>
      </c>
      <c r="X99" s="101"/>
      <c r="Y99" s="474"/>
      <c r="Z99" s="101"/>
      <c r="AA99" s="101"/>
      <c r="AB99" s="101"/>
      <c r="AC99" s="101"/>
      <c r="AD99" s="101"/>
      <c r="AE99" s="361"/>
      <c r="AF99" s="522"/>
    </row>
    <row r="100" spans="2:32" ht="20.100000000000001" customHeight="1" x14ac:dyDescent="0.25">
      <c r="B100" s="566" t="str">
        <f t="shared" si="9"/>
        <v/>
      </c>
      <c r="C100" s="472" t="str">
        <f>'BD4'!C97</f>
        <v/>
      </c>
      <c r="D100" s="125" t="str">
        <f t="shared" si="6"/>
        <v/>
      </c>
      <c r="E100" s="126" t="str">
        <f>IF('BD4'!O97=0,"",'BD4'!O97)</f>
        <v/>
      </c>
      <c r="F100" s="127" t="str">
        <f>REPT('BD4'!N97,1)</f>
        <v/>
      </c>
      <c r="G100" s="469">
        <f>('BD4'!J97)</f>
        <v>0</v>
      </c>
      <c r="I100" s="568" t="str">
        <f t="shared" si="7"/>
        <v/>
      </c>
      <c r="J100" s="568" t="str">
        <f>IF(L100&gt;0,'BD1'!$K$6,"")</f>
        <v/>
      </c>
      <c r="K100" s="568" t="str">
        <f>IF(L100&gt;0,'BD1'!$K$8,"")</f>
        <v/>
      </c>
      <c r="L100" s="101"/>
      <c r="M100" s="101"/>
      <c r="N100" s="101"/>
      <c r="O100" s="101"/>
      <c r="P100" s="363"/>
      <c r="Q100" s="363"/>
      <c r="R100" s="361"/>
      <c r="S100" s="570" t="str">
        <f t="shared" si="10"/>
        <v/>
      </c>
      <c r="U100" s="124" t="str">
        <f t="shared" si="8"/>
        <v/>
      </c>
      <c r="V100" s="124" t="str">
        <f>IF(X100&gt;0,'BD1'!$K$6,"")</f>
        <v/>
      </c>
      <c r="W100" s="121" t="str">
        <f>IF(X100&gt;0,'BD1'!$K$8,"")</f>
        <v/>
      </c>
      <c r="X100" s="101"/>
      <c r="Y100" s="474"/>
      <c r="Z100" s="101"/>
      <c r="AA100" s="101"/>
      <c r="AB100" s="101"/>
      <c r="AC100" s="101"/>
      <c r="AD100" s="101"/>
      <c r="AE100" s="361"/>
      <c r="AF100" s="522"/>
    </row>
    <row r="101" spans="2:32" ht="20.100000000000001" customHeight="1" x14ac:dyDescent="0.25">
      <c r="B101" s="566" t="str">
        <f t="shared" si="9"/>
        <v/>
      </c>
      <c r="C101" s="472" t="str">
        <f>'BD4'!C98</f>
        <v/>
      </c>
      <c r="D101" s="125" t="str">
        <f t="shared" si="6"/>
        <v/>
      </c>
      <c r="E101" s="126" t="str">
        <f>IF('BD4'!O98=0,"",'BD4'!O98)</f>
        <v/>
      </c>
      <c r="F101" s="127" t="str">
        <f>REPT('BD4'!N98,1)</f>
        <v/>
      </c>
      <c r="G101" s="469">
        <f>('BD4'!J98)</f>
        <v>0</v>
      </c>
      <c r="I101" s="568" t="str">
        <f t="shared" si="7"/>
        <v/>
      </c>
      <c r="J101" s="568" t="str">
        <f>IF(L101&gt;0,'BD1'!$K$6,"")</f>
        <v/>
      </c>
      <c r="K101" s="568" t="str">
        <f>IF(L101&gt;0,'BD1'!$K$8,"")</f>
        <v/>
      </c>
      <c r="L101" s="101"/>
      <c r="M101" s="101"/>
      <c r="N101" s="101"/>
      <c r="O101" s="101"/>
      <c r="P101" s="363"/>
      <c r="Q101" s="363"/>
      <c r="R101" s="361"/>
      <c r="S101" s="570" t="str">
        <f t="shared" si="10"/>
        <v/>
      </c>
      <c r="U101" s="124" t="str">
        <f t="shared" si="8"/>
        <v/>
      </c>
      <c r="V101" s="124" t="str">
        <f>IF(X101&gt;0,'BD1'!$K$6,"")</f>
        <v/>
      </c>
      <c r="W101" s="121" t="str">
        <f>IF(X101&gt;0,'BD1'!$K$8,"")</f>
        <v/>
      </c>
      <c r="X101" s="101"/>
      <c r="Y101" s="474"/>
      <c r="Z101" s="101"/>
      <c r="AA101" s="101"/>
      <c r="AB101" s="101"/>
      <c r="AC101" s="101"/>
      <c r="AD101" s="101"/>
      <c r="AE101" s="361"/>
      <c r="AF101" s="522"/>
    </row>
    <row r="102" spans="2:32" ht="20.100000000000001" customHeight="1" x14ac:dyDescent="0.25">
      <c r="B102" s="566" t="str">
        <f t="shared" si="9"/>
        <v/>
      </c>
      <c r="C102" s="472" t="str">
        <f>'BD4'!C99</f>
        <v/>
      </c>
      <c r="D102" s="125" t="str">
        <f t="shared" si="6"/>
        <v/>
      </c>
      <c r="E102" s="126" t="str">
        <f>IF('BD4'!O99=0,"",'BD4'!O99)</f>
        <v/>
      </c>
      <c r="F102" s="127" t="str">
        <f>REPT('BD4'!N99,1)</f>
        <v/>
      </c>
      <c r="G102" s="469">
        <f>('BD4'!J99)</f>
        <v>0</v>
      </c>
      <c r="I102" s="568" t="str">
        <f t="shared" si="7"/>
        <v/>
      </c>
      <c r="J102" s="568" t="str">
        <f>IF(L102&gt;0,'BD1'!$K$6,"")</f>
        <v/>
      </c>
      <c r="K102" s="568" t="str">
        <f>IF(L102&gt;0,'BD1'!$K$8,"")</f>
        <v/>
      </c>
      <c r="L102" s="101"/>
      <c r="M102" s="101"/>
      <c r="N102" s="101"/>
      <c r="O102" s="101"/>
      <c r="P102" s="363"/>
      <c r="Q102" s="363"/>
      <c r="R102" s="361"/>
      <c r="S102" s="570" t="str">
        <f t="shared" si="10"/>
        <v/>
      </c>
      <c r="U102" s="124" t="str">
        <f t="shared" si="8"/>
        <v/>
      </c>
      <c r="V102" s="124" t="str">
        <f>IF(X102&gt;0,'BD1'!$K$6,"")</f>
        <v/>
      </c>
      <c r="W102" s="121" t="str">
        <f>IF(X102&gt;0,'BD1'!$K$8,"")</f>
        <v/>
      </c>
      <c r="X102" s="101"/>
      <c r="Y102" s="474"/>
      <c r="Z102" s="101"/>
      <c r="AA102" s="101"/>
      <c r="AB102" s="101"/>
      <c r="AC102" s="101"/>
      <c r="AD102" s="101"/>
      <c r="AE102" s="361"/>
      <c r="AF102" s="522"/>
    </row>
    <row r="103" spans="2:32" ht="20.100000000000001" customHeight="1" x14ac:dyDescent="0.25">
      <c r="B103" s="566" t="str">
        <f t="shared" si="9"/>
        <v/>
      </c>
      <c r="C103" s="472" t="str">
        <f>'BD4'!C100</f>
        <v/>
      </c>
      <c r="D103" s="125" t="str">
        <f t="shared" si="6"/>
        <v/>
      </c>
      <c r="E103" s="126" t="str">
        <f>IF('BD4'!O100=0,"",'BD4'!O100)</f>
        <v/>
      </c>
      <c r="F103" s="127" t="str">
        <f>REPT('BD4'!N100,1)</f>
        <v/>
      </c>
      <c r="G103" s="469">
        <f>('BD4'!J100)</f>
        <v>0</v>
      </c>
      <c r="I103" s="568" t="str">
        <f t="shared" si="7"/>
        <v/>
      </c>
      <c r="J103" s="568" t="str">
        <f>IF(L103&gt;0,'BD1'!$K$6,"")</f>
        <v/>
      </c>
      <c r="K103" s="568" t="str">
        <f>IF(L103&gt;0,'BD1'!$K$8,"")</f>
        <v/>
      </c>
      <c r="L103" s="101"/>
      <c r="M103" s="101"/>
      <c r="N103" s="101"/>
      <c r="O103" s="101"/>
      <c r="P103" s="363"/>
      <c r="Q103" s="363"/>
      <c r="R103" s="361"/>
      <c r="S103" s="570" t="str">
        <f t="shared" si="10"/>
        <v/>
      </c>
      <c r="U103" s="124" t="str">
        <f t="shared" si="8"/>
        <v/>
      </c>
      <c r="V103" s="124" t="str">
        <f>IF(X103&gt;0,'BD1'!$K$6,"")</f>
        <v/>
      </c>
      <c r="W103" s="121" t="str">
        <f>IF(X103&gt;0,'BD1'!$K$8,"")</f>
        <v/>
      </c>
      <c r="X103" s="101"/>
      <c r="Y103" s="474"/>
      <c r="Z103" s="101"/>
      <c r="AA103" s="101"/>
      <c r="AB103" s="101"/>
      <c r="AC103" s="101"/>
      <c r="AD103" s="101"/>
      <c r="AE103" s="361"/>
      <c r="AF103" s="522"/>
    </row>
    <row r="104" spans="2:32" ht="20.100000000000001" customHeight="1" x14ac:dyDescent="0.25">
      <c r="B104" s="566" t="str">
        <f t="shared" si="9"/>
        <v/>
      </c>
      <c r="C104" s="472" t="str">
        <f>'BD4'!C101</f>
        <v/>
      </c>
      <c r="D104" s="125" t="str">
        <f t="shared" si="6"/>
        <v/>
      </c>
      <c r="E104" s="126" t="str">
        <f>IF('BD4'!O101=0,"",'BD4'!O101)</f>
        <v/>
      </c>
      <c r="F104" s="127" t="str">
        <f>REPT('BD4'!N101,1)</f>
        <v/>
      </c>
      <c r="G104" s="469">
        <f>('BD4'!J101)</f>
        <v>0</v>
      </c>
      <c r="I104" s="568" t="str">
        <f t="shared" si="7"/>
        <v/>
      </c>
      <c r="J104" s="568" t="str">
        <f>IF(L104&gt;0,'BD1'!$K$6,"")</f>
        <v/>
      </c>
      <c r="K104" s="568" t="str">
        <f>IF(L104&gt;0,'BD1'!$K$8,"")</f>
        <v/>
      </c>
      <c r="L104" s="101"/>
      <c r="M104" s="101"/>
      <c r="N104" s="101"/>
      <c r="O104" s="101"/>
      <c r="P104" s="363"/>
      <c r="Q104" s="363"/>
      <c r="R104" s="361"/>
      <c r="S104" s="570" t="str">
        <f t="shared" si="10"/>
        <v/>
      </c>
      <c r="U104" s="124" t="str">
        <f t="shared" si="8"/>
        <v/>
      </c>
      <c r="V104" s="124" t="str">
        <f>IF(X104&gt;0,'BD1'!$K$6,"")</f>
        <v/>
      </c>
      <c r="W104" s="121" t="str">
        <f>IF(X104&gt;0,'BD1'!$K$8,"")</f>
        <v/>
      </c>
      <c r="X104" s="101"/>
      <c r="Y104" s="474"/>
      <c r="Z104" s="101"/>
      <c r="AA104" s="101"/>
      <c r="AB104" s="101"/>
      <c r="AC104" s="101"/>
      <c r="AD104" s="101"/>
      <c r="AE104" s="361"/>
      <c r="AF104" s="522"/>
    </row>
    <row r="105" spans="2:32" ht="20.100000000000001" customHeight="1" x14ac:dyDescent="0.25">
      <c r="B105" s="566" t="str">
        <f t="shared" si="9"/>
        <v/>
      </c>
      <c r="C105" s="472" t="str">
        <f>'BD4'!C102</f>
        <v/>
      </c>
      <c r="D105" s="125" t="str">
        <f t="shared" si="6"/>
        <v/>
      </c>
      <c r="E105" s="126" t="str">
        <f>IF('BD4'!O102=0,"",'BD4'!O102)</f>
        <v/>
      </c>
      <c r="F105" s="127" t="str">
        <f>REPT('BD4'!N102,1)</f>
        <v/>
      </c>
      <c r="G105" s="469">
        <f>('BD4'!J102)</f>
        <v>0</v>
      </c>
      <c r="I105" s="568" t="str">
        <f t="shared" si="7"/>
        <v/>
      </c>
      <c r="J105" s="568" t="str">
        <f>IF(L105&gt;0,'BD1'!$K$6,"")</f>
        <v/>
      </c>
      <c r="K105" s="568" t="str">
        <f>IF(L105&gt;0,'BD1'!$K$8,"")</f>
        <v/>
      </c>
      <c r="L105" s="101"/>
      <c r="M105" s="101"/>
      <c r="N105" s="101"/>
      <c r="O105" s="101"/>
      <c r="P105" s="363"/>
      <c r="Q105" s="363"/>
      <c r="R105" s="361"/>
      <c r="S105" s="570" t="str">
        <f t="shared" si="10"/>
        <v/>
      </c>
      <c r="U105" s="124" t="str">
        <f t="shared" si="8"/>
        <v/>
      </c>
      <c r="V105" s="124" t="str">
        <f>IF(X105&gt;0,'BD1'!$K$6,"")</f>
        <v/>
      </c>
      <c r="W105" s="121" t="str">
        <f>IF(X105&gt;0,'BD1'!$K$8,"")</f>
        <v/>
      </c>
      <c r="X105" s="101"/>
      <c r="Y105" s="474"/>
      <c r="Z105" s="101"/>
      <c r="AA105" s="101"/>
      <c r="AB105" s="101"/>
      <c r="AC105" s="101"/>
      <c r="AD105" s="101"/>
      <c r="AE105" s="361"/>
      <c r="AF105" s="522"/>
    </row>
    <row r="106" spans="2:32" ht="20.100000000000001" customHeight="1" x14ac:dyDescent="0.25">
      <c r="B106" s="566" t="str">
        <f t="shared" si="9"/>
        <v/>
      </c>
      <c r="C106" s="472" t="str">
        <f>'BD4'!C103</f>
        <v/>
      </c>
      <c r="D106" s="125" t="str">
        <f t="shared" si="6"/>
        <v/>
      </c>
      <c r="E106" s="126" t="str">
        <f>IF('BD4'!O103=0,"",'BD4'!O103)</f>
        <v/>
      </c>
      <c r="F106" s="127" t="str">
        <f>REPT('BD4'!N103,1)</f>
        <v/>
      </c>
      <c r="G106" s="469">
        <f>('BD4'!J103)</f>
        <v>0</v>
      </c>
      <c r="I106" s="568" t="str">
        <f t="shared" si="7"/>
        <v/>
      </c>
      <c r="J106" s="568" t="str">
        <f>IF(L106&gt;0,'BD1'!$K$6,"")</f>
        <v/>
      </c>
      <c r="K106" s="568" t="str">
        <f>IF(L106&gt;0,'BD1'!$K$8,"")</f>
        <v/>
      </c>
      <c r="L106" s="101"/>
      <c r="M106" s="101"/>
      <c r="N106" s="101"/>
      <c r="O106" s="101"/>
      <c r="P106" s="363"/>
      <c r="Q106" s="363"/>
      <c r="R106" s="361"/>
      <c r="S106" s="570" t="str">
        <f t="shared" si="10"/>
        <v/>
      </c>
      <c r="U106" s="124" t="str">
        <f t="shared" si="8"/>
        <v/>
      </c>
      <c r="V106" s="124" t="str">
        <f>IF(X106&gt;0,'BD1'!$K$6,"")</f>
        <v/>
      </c>
      <c r="W106" s="121" t="str">
        <f>IF(X106&gt;0,'BD1'!$K$8,"")</f>
        <v/>
      </c>
      <c r="X106" s="101"/>
      <c r="Y106" s="474"/>
      <c r="Z106" s="101"/>
      <c r="AA106" s="101"/>
      <c r="AB106" s="101"/>
      <c r="AC106" s="101"/>
      <c r="AD106" s="101"/>
      <c r="AE106" s="361"/>
      <c r="AF106" s="522"/>
    </row>
    <row r="107" spans="2:32" ht="20.100000000000001" customHeight="1" x14ac:dyDescent="0.25">
      <c r="B107" s="566" t="str">
        <f t="shared" si="9"/>
        <v/>
      </c>
      <c r="C107" s="472" t="str">
        <f>'BD4'!C104</f>
        <v/>
      </c>
      <c r="D107" s="125" t="str">
        <f t="shared" si="6"/>
        <v/>
      </c>
      <c r="E107" s="126" t="str">
        <f>IF('BD4'!O104=0,"",'BD4'!O104)</f>
        <v/>
      </c>
      <c r="F107" s="127" t="str">
        <f>REPT('BD4'!N104,1)</f>
        <v/>
      </c>
      <c r="G107" s="469">
        <f>('BD4'!J104)</f>
        <v>0</v>
      </c>
      <c r="I107" s="568" t="str">
        <f t="shared" si="7"/>
        <v/>
      </c>
      <c r="J107" s="568" t="str">
        <f>IF(L107&gt;0,'BD1'!$K$6,"")</f>
        <v/>
      </c>
      <c r="K107" s="568" t="str">
        <f>IF(L107&gt;0,'BD1'!$K$8,"")</f>
        <v/>
      </c>
      <c r="L107" s="101"/>
      <c r="M107" s="101"/>
      <c r="N107" s="101"/>
      <c r="O107" s="101"/>
      <c r="P107" s="363"/>
      <c r="Q107" s="363"/>
      <c r="R107" s="361"/>
      <c r="S107" s="570" t="str">
        <f t="shared" si="10"/>
        <v/>
      </c>
      <c r="U107" s="124" t="str">
        <f t="shared" si="8"/>
        <v/>
      </c>
      <c r="V107" s="124" t="str">
        <f>IF(X107&gt;0,'BD1'!$K$6,"")</f>
        <v/>
      </c>
      <c r="W107" s="121" t="str">
        <f>IF(X107&gt;0,'BD1'!$K$8,"")</f>
        <v/>
      </c>
      <c r="X107" s="101"/>
      <c r="Y107" s="474"/>
      <c r="Z107" s="101"/>
      <c r="AA107" s="101"/>
      <c r="AB107" s="101"/>
      <c r="AC107" s="101"/>
      <c r="AD107" s="101"/>
      <c r="AE107" s="361"/>
      <c r="AF107" s="522"/>
    </row>
    <row r="108" spans="2:32" ht="20.100000000000001" customHeight="1" x14ac:dyDescent="0.25">
      <c r="B108" s="566" t="str">
        <f t="shared" si="9"/>
        <v/>
      </c>
      <c r="C108" s="472" t="str">
        <f>'BD4'!C105</f>
        <v/>
      </c>
      <c r="D108" s="125" t="str">
        <f t="shared" si="6"/>
        <v/>
      </c>
      <c r="E108" s="126" t="str">
        <f>IF('BD4'!O105=0,"",'BD4'!O105)</f>
        <v/>
      </c>
      <c r="F108" s="127" t="str">
        <f>REPT('BD4'!N105,1)</f>
        <v/>
      </c>
      <c r="G108" s="469">
        <f>('BD4'!J105)</f>
        <v>0</v>
      </c>
      <c r="I108" s="568" t="str">
        <f t="shared" si="7"/>
        <v/>
      </c>
      <c r="J108" s="568" t="str">
        <f>IF(L108&gt;0,'BD1'!$K$6,"")</f>
        <v/>
      </c>
      <c r="K108" s="568" t="str">
        <f>IF(L108&gt;0,'BD1'!$K$8,"")</f>
        <v/>
      </c>
      <c r="L108" s="101"/>
      <c r="M108" s="101"/>
      <c r="N108" s="101"/>
      <c r="O108" s="101"/>
      <c r="P108" s="363"/>
      <c r="Q108" s="363"/>
      <c r="R108" s="361"/>
      <c r="S108" s="570" t="str">
        <f t="shared" si="10"/>
        <v/>
      </c>
      <c r="U108" s="124" t="str">
        <f t="shared" si="8"/>
        <v/>
      </c>
      <c r="V108" s="124" t="str">
        <f>IF(X108&gt;0,'BD1'!$K$6,"")</f>
        <v/>
      </c>
      <c r="W108" s="121" t="str">
        <f>IF(X108&gt;0,'BD1'!$K$8,"")</f>
        <v/>
      </c>
      <c r="X108" s="101"/>
      <c r="Y108" s="474"/>
      <c r="Z108" s="101"/>
      <c r="AA108" s="101"/>
      <c r="AB108" s="101"/>
      <c r="AC108" s="101"/>
      <c r="AD108" s="101"/>
      <c r="AE108" s="361"/>
      <c r="AF108" s="522"/>
    </row>
    <row r="109" spans="2:32" ht="20.100000000000001" customHeight="1" x14ac:dyDescent="0.25">
      <c r="B109" s="566" t="str">
        <f t="shared" si="9"/>
        <v/>
      </c>
      <c r="C109" s="472" t="str">
        <f>'BD4'!C106</f>
        <v/>
      </c>
      <c r="D109" s="125" t="str">
        <f t="shared" si="6"/>
        <v/>
      </c>
      <c r="E109" s="126" t="str">
        <f>IF('BD4'!O106=0,"",'BD4'!O106)</f>
        <v/>
      </c>
      <c r="F109" s="127" t="str">
        <f>REPT('BD4'!N106,1)</f>
        <v/>
      </c>
      <c r="G109" s="469">
        <f>('BD4'!J106)</f>
        <v>0</v>
      </c>
      <c r="I109" s="568" t="str">
        <f t="shared" si="7"/>
        <v/>
      </c>
      <c r="J109" s="568" t="str">
        <f>IF(L109&gt;0,'BD1'!$K$6,"")</f>
        <v/>
      </c>
      <c r="K109" s="568" t="str">
        <f>IF(L109&gt;0,'BD1'!$K$8,"")</f>
        <v/>
      </c>
      <c r="L109" s="101"/>
      <c r="M109" s="101"/>
      <c r="N109" s="101"/>
      <c r="O109" s="101"/>
      <c r="P109" s="363"/>
      <c r="Q109" s="363"/>
      <c r="R109" s="361"/>
      <c r="S109" s="570" t="str">
        <f t="shared" si="10"/>
        <v/>
      </c>
      <c r="U109" s="124" t="str">
        <f t="shared" si="8"/>
        <v/>
      </c>
      <c r="V109" s="124" t="str">
        <f>IF(X109&gt;0,'BD1'!$K$6,"")</f>
        <v/>
      </c>
      <c r="W109" s="121" t="str">
        <f>IF(X109&gt;0,'BD1'!$K$8,"")</f>
        <v/>
      </c>
      <c r="X109" s="101"/>
      <c r="Y109" s="474"/>
      <c r="Z109" s="101"/>
      <c r="AA109" s="101"/>
      <c r="AB109" s="101"/>
      <c r="AC109" s="101"/>
      <c r="AD109" s="101"/>
      <c r="AE109" s="361"/>
      <c r="AF109" s="522"/>
    </row>
    <row r="110" spans="2:32" ht="20.100000000000001" customHeight="1" x14ac:dyDescent="0.25">
      <c r="B110" s="566" t="str">
        <f t="shared" si="9"/>
        <v/>
      </c>
      <c r="C110" s="472" t="str">
        <f>'BD4'!C107</f>
        <v/>
      </c>
      <c r="D110" s="125" t="str">
        <f t="shared" si="6"/>
        <v/>
      </c>
      <c r="E110" s="126" t="str">
        <f>IF('BD4'!O107=0,"",'BD4'!O107)</f>
        <v/>
      </c>
      <c r="F110" s="127" t="str">
        <f>REPT('BD4'!N107,1)</f>
        <v/>
      </c>
      <c r="G110" s="469">
        <f>('BD4'!J107)</f>
        <v>0</v>
      </c>
      <c r="I110" s="568" t="str">
        <f t="shared" si="7"/>
        <v/>
      </c>
      <c r="J110" s="568" t="str">
        <f>IF(L110&gt;0,'BD1'!$K$6,"")</f>
        <v/>
      </c>
      <c r="K110" s="568" t="str">
        <f>IF(L110&gt;0,'BD1'!$K$8,"")</f>
        <v/>
      </c>
      <c r="L110" s="101"/>
      <c r="M110" s="101"/>
      <c r="N110" s="101"/>
      <c r="O110" s="101"/>
      <c r="P110" s="363"/>
      <c r="Q110" s="363"/>
      <c r="R110" s="361"/>
      <c r="S110" s="570" t="str">
        <f t="shared" si="10"/>
        <v/>
      </c>
      <c r="U110" s="124" t="str">
        <f t="shared" si="8"/>
        <v/>
      </c>
      <c r="V110" s="124" t="str">
        <f>IF(X110&gt;0,'BD1'!$K$6,"")</f>
        <v/>
      </c>
      <c r="W110" s="121" t="str">
        <f>IF(X110&gt;0,'BD1'!$K$8,"")</f>
        <v/>
      </c>
      <c r="X110" s="101"/>
      <c r="Y110" s="474"/>
      <c r="Z110" s="101"/>
      <c r="AA110" s="101"/>
      <c r="AB110" s="101"/>
      <c r="AC110" s="101"/>
      <c r="AD110" s="101"/>
      <c r="AE110" s="361"/>
      <c r="AF110" s="522"/>
    </row>
    <row r="111" spans="2:32" ht="20.100000000000001" customHeight="1" x14ac:dyDescent="0.25">
      <c r="B111" s="566" t="str">
        <f t="shared" si="9"/>
        <v/>
      </c>
      <c r="C111" s="472" t="str">
        <f>'BD4'!C108</f>
        <v/>
      </c>
      <c r="D111" s="125" t="str">
        <f t="shared" si="6"/>
        <v/>
      </c>
      <c r="E111" s="126" t="str">
        <f>IF('BD4'!O108=0,"",'BD4'!O108)</f>
        <v/>
      </c>
      <c r="F111" s="127" t="str">
        <f>REPT('BD4'!N108,1)</f>
        <v/>
      </c>
      <c r="G111" s="469">
        <f>('BD4'!J108)</f>
        <v>0</v>
      </c>
      <c r="I111" s="568" t="str">
        <f t="shared" si="7"/>
        <v/>
      </c>
      <c r="J111" s="568" t="str">
        <f>IF(L111&gt;0,'BD1'!$K$6,"")</f>
        <v/>
      </c>
      <c r="K111" s="568" t="str">
        <f>IF(L111&gt;0,'BD1'!$K$8,"")</f>
        <v/>
      </c>
      <c r="L111" s="101"/>
      <c r="M111" s="101"/>
      <c r="N111" s="101"/>
      <c r="O111" s="101"/>
      <c r="P111" s="363"/>
      <c r="Q111" s="363"/>
      <c r="R111" s="361"/>
      <c r="S111" s="570" t="str">
        <f t="shared" si="10"/>
        <v/>
      </c>
      <c r="U111" s="124" t="str">
        <f t="shared" si="8"/>
        <v/>
      </c>
      <c r="V111" s="124" t="str">
        <f>IF(X111&gt;0,'BD1'!$K$6,"")</f>
        <v/>
      </c>
      <c r="W111" s="121" t="str">
        <f>IF(X111&gt;0,'BD1'!$K$8,"")</f>
        <v/>
      </c>
      <c r="X111" s="101"/>
      <c r="Y111" s="474"/>
      <c r="Z111" s="101"/>
      <c r="AA111" s="101"/>
      <c r="AB111" s="101"/>
      <c r="AC111" s="101"/>
      <c r="AD111" s="101"/>
      <c r="AE111" s="361"/>
      <c r="AF111" s="522"/>
    </row>
    <row r="112" spans="2:32" ht="20.100000000000001" customHeight="1" x14ac:dyDescent="0.25">
      <c r="B112" s="566" t="str">
        <f t="shared" si="9"/>
        <v/>
      </c>
      <c r="C112" s="472" t="str">
        <f>'BD4'!C109</f>
        <v/>
      </c>
      <c r="D112" s="125" t="str">
        <f t="shared" si="6"/>
        <v/>
      </c>
      <c r="E112" s="126" t="str">
        <f>IF('BD4'!O109=0,"",'BD4'!O109)</f>
        <v/>
      </c>
      <c r="F112" s="127" t="str">
        <f>REPT('BD4'!N109,1)</f>
        <v/>
      </c>
      <c r="G112" s="469">
        <f>('BD4'!J109)</f>
        <v>0</v>
      </c>
      <c r="I112" s="568" t="str">
        <f t="shared" si="7"/>
        <v/>
      </c>
      <c r="J112" s="568" t="str">
        <f>IF(L112&gt;0,'BD1'!$K$6,"")</f>
        <v/>
      </c>
      <c r="K112" s="568" t="str">
        <f>IF(L112&gt;0,'BD1'!$K$8,"")</f>
        <v/>
      </c>
      <c r="L112" s="101"/>
      <c r="M112" s="101"/>
      <c r="N112" s="101"/>
      <c r="O112" s="101"/>
      <c r="P112" s="363"/>
      <c r="Q112" s="363"/>
      <c r="R112" s="361"/>
      <c r="S112" s="570" t="str">
        <f t="shared" si="10"/>
        <v/>
      </c>
      <c r="U112" s="124" t="str">
        <f t="shared" si="8"/>
        <v/>
      </c>
      <c r="V112" s="124" t="str">
        <f>IF(X112&gt;0,'BD1'!$K$6,"")</f>
        <v/>
      </c>
      <c r="W112" s="121" t="str">
        <f>IF(X112&gt;0,'BD1'!$K$8,"")</f>
        <v/>
      </c>
      <c r="X112" s="101"/>
      <c r="Y112" s="474"/>
      <c r="Z112" s="101"/>
      <c r="AA112" s="101"/>
      <c r="AB112" s="101"/>
      <c r="AC112" s="101"/>
      <c r="AD112" s="101"/>
      <c r="AE112" s="361"/>
      <c r="AF112" s="522"/>
    </row>
    <row r="113" spans="2:32" ht="20.100000000000001" customHeight="1" x14ac:dyDescent="0.25">
      <c r="B113" s="566" t="str">
        <f t="shared" si="9"/>
        <v/>
      </c>
      <c r="C113" s="472" t="str">
        <f>'BD4'!C110</f>
        <v/>
      </c>
      <c r="D113" s="125" t="str">
        <f t="shared" si="6"/>
        <v/>
      </c>
      <c r="E113" s="126" t="str">
        <f>IF('BD4'!O110=0,"",'BD4'!O110)</f>
        <v/>
      </c>
      <c r="F113" s="127" t="str">
        <f>REPT('BD4'!N110,1)</f>
        <v/>
      </c>
      <c r="G113" s="469">
        <f>('BD4'!J110)</f>
        <v>0</v>
      </c>
      <c r="I113" s="568" t="str">
        <f t="shared" si="7"/>
        <v/>
      </c>
      <c r="J113" s="568" t="str">
        <f>IF(L113&gt;0,'BD1'!$K$6,"")</f>
        <v/>
      </c>
      <c r="K113" s="568" t="str">
        <f>IF(L113&gt;0,'BD1'!$K$8,"")</f>
        <v/>
      </c>
      <c r="L113" s="101"/>
      <c r="M113" s="101"/>
      <c r="N113" s="101"/>
      <c r="O113" s="101"/>
      <c r="P113" s="363"/>
      <c r="Q113" s="363"/>
      <c r="R113" s="361"/>
      <c r="S113" s="570" t="str">
        <f t="shared" si="10"/>
        <v/>
      </c>
      <c r="U113" s="124" t="str">
        <f t="shared" si="8"/>
        <v/>
      </c>
      <c r="V113" s="124" t="str">
        <f>IF(X113&gt;0,'BD1'!$K$6,"")</f>
        <v/>
      </c>
      <c r="W113" s="121" t="str">
        <f>IF(X113&gt;0,'BD1'!$K$8,"")</f>
        <v/>
      </c>
      <c r="X113" s="101"/>
      <c r="Y113" s="474"/>
      <c r="Z113" s="101"/>
      <c r="AA113" s="101"/>
      <c r="AB113" s="101"/>
      <c r="AC113" s="101"/>
      <c r="AD113" s="101"/>
      <c r="AE113" s="361"/>
      <c r="AF113" s="522"/>
    </row>
    <row r="114" spans="2:32" ht="20.100000000000001" customHeight="1" x14ac:dyDescent="0.25">
      <c r="B114" s="566" t="str">
        <f t="shared" si="9"/>
        <v/>
      </c>
      <c r="C114" s="472" t="str">
        <f>'BD4'!C111</f>
        <v/>
      </c>
      <c r="D114" s="125" t="str">
        <f t="shared" si="6"/>
        <v/>
      </c>
      <c r="E114" s="126" t="str">
        <f>IF('BD4'!O111=0,"",'BD4'!O111)</f>
        <v/>
      </c>
      <c r="F114" s="127" t="str">
        <f>REPT('BD4'!N111,1)</f>
        <v/>
      </c>
      <c r="G114" s="469">
        <f>('BD4'!J111)</f>
        <v>0</v>
      </c>
      <c r="I114" s="568" t="str">
        <f t="shared" si="7"/>
        <v/>
      </c>
      <c r="J114" s="568" t="str">
        <f>IF(L114&gt;0,'BD1'!$K$6,"")</f>
        <v/>
      </c>
      <c r="K114" s="568" t="str">
        <f>IF(L114&gt;0,'BD1'!$K$8,"")</f>
        <v/>
      </c>
      <c r="L114" s="101"/>
      <c r="M114" s="101"/>
      <c r="N114" s="101"/>
      <c r="O114" s="101"/>
      <c r="P114" s="363"/>
      <c r="Q114" s="363"/>
      <c r="R114" s="361"/>
      <c r="S114" s="570" t="str">
        <f t="shared" si="10"/>
        <v/>
      </c>
      <c r="U114" s="124" t="str">
        <f t="shared" si="8"/>
        <v/>
      </c>
      <c r="V114" s="124" t="str">
        <f>IF(X114&gt;0,'BD1'!$K$6,"")</f>
        <v/>
      </c>
      <c r="W114" s="121" t="str">
        <f>IF(X114&gt;0,'BD1'!$K$8,"")</f>
        <v/>
      </c>
      <c r="X114" s="101"/>
      <c r="Y114" s="474"/>
      <c r="Z114" s="101"/>
      <c r="AA114" s="101"/>
      <c r="AB114" s="101"/>
      <c r="AC114" s="101"/>
      <c r="AD114" s="101"/>
      <c r="AE114" s="361"/>
      <c r="AF114" s="522"/>
    </row>
    <row r="115" spans="2:32" ht="20.100000000000001" customHeight="1" x14ac:dyDescent="0.25">
      <c r="B115" s="566" t="str">
        <f t="shared" si="9"/>
        <v/>
      </c>
      <c r="C115" s="472" t="str">
        <f>'BD4'!C112</f>
        <v/>
      </c>
      <c r="D115" s="125" t="str">
        <f t="shared" si="6"/>
        <v/>
      </c>
      <c r="E115" s="126" t="str">
        <f>IF('BD4'!O112=0,"",'BD4'!O112)</f>
        <v/>
      </c>
      <c r="F115" s="127" t="str">
        <f>REPT('BD4'!N112,1)</f>
        <v/>
      </c>
      <c r="G115" s="469">
        <f>('BD4'!J112)</f>
        <v>0</v>
      </c>
      <c r="I115" s="568" t="str">
        <f t="shared" si="7"/>
        <v/>
      </c>
      <c r="J115" s="568" t="str">
        <f>IF(L115&gt;0,'BD1'!$K$6,"")</f>
        <v/>
      </c>
      <c r="K115" s="568" t="str">
        <f>IF(L115&gt;0,'BD1'!$K$8,"")</f>
        <v/>
      </c>
      <c r="L115" s="101"/>
      <c r="M115" s="101"/>
      <c r="N115" s="101"/>
      <c r="O115" s="101"/>
      <c r="P115" s="363"/>
      <c r="Q115" s="363"/>
      <c r="R115" s="361"/>
      <c r="S115" s="570" t="str">
        <f t="shared" si="10"/>
        <v/>
      </c>
      <c r="U115" s="124" t="str">
        <f t="shared" si="8"/>
        <v/>
      </c>
      <c r="V115" s="124" t="str">
        <f>IF(X115&gt;0,'BD1'!$K$6,"")</f>
        <v/>
      </c>
      <c r="W115" s="121" t="str">
        <f>IF(X115&gt;0,'BD1'!$K$8,"")</f>
        <v/>
      </c>
      <c r="X115" s="101"/>
      <c r="Y115" s="474"/>
      <c r="Z115" s="101"/>
      <c r="AA115" s="101"/>
      <c r="AB115" s="101"/>
      <c r="AC115" s="101"/>
      <c r="AD115" s="101"/>
      <c r="AE115" s="361"/>
      <c r="AF115" s="522"/>
    </row>
    <row r="116" spans="2:32" ht="20.100000000000001" customHeight="1" x14ac:dyDescent="0.25">
      <c r="B116" s="566" t="str">
        <f t="shared" si="9"/>
        <v/>
      </c>
      <c r="C116" s="472" t="str">
        <f>'BD4'!C113</f>
        <v/>
      </c>
      <c r="D116" s="125" t="str">
        <f t="shared" si="6"/>
        <v/>
      </c>
      <c r="E116" s="126" t="str">
        <f>IF('BD4'!O113=0,"",'BD4'!O113)</f>
        <v/>
      </c>
      <c r="F116" s="127" t="str">
        <f>REPT('BD4'!N113,1)</f>
        <v/>
      </c>
      <c r="G116" s="469">
        <f>('BD4'!J113)</f>
        <v>0</v>
      </c>
      <c r="I116" s="568" t="str">
        <f t="shared" si="7"/>
        <v/>
      </c>
      <c r="J116" s="568" t="str">
        <f>IF(L116&gt;0,'BD1'!$K$6,"")</f>
        <v/>
      </c>
      <c r="K116" s="568" t="str">
        <f>IF(L116&gt;0,'BD1'!$K$8,"")</f>
        <v/>
      </c>
      <c r="L116" s="101"/>
      <c r="M116" s="101"/>
      <c r="N116" s="101"/>
      <c r="O116" s="101"/>
      <c r="P116" s="363"/>
      <c r="Q116" s="363"/>
      <c r="R116" s="361"/>
      <c r="S116" s="570" t="str">
        <f t="shared" si="10"/>
        <v/>
      </c>
      <c r="U116" s="124" t="str">
        <f t="shared" si="8"/>
        <v/>
      </c>
      <c r="V116" s="124" t="str">
        <f>IF(X116&gt;0,'BD1'!$K$6,"")</f>
        <v/>
      </c>
      <c r="W116" s="121" t="str">
        <f>IF(X116&gt;0,'BD1'!$K$8,"")</f>
        <v/>
      </c>
      <c r="X116" s="101"/>
      <c r="Y116" s="474"/>
      <c r="Z116" s="101"/>
      <c r="AA116" s="101"/>
      <c r="AB116" s="101"/>
      <c r="AC116" s="101"/>
      <c r="AD116" s="101"/>
      <c r="AE116" s="361"/>
      <c r="AF116" s="522"/>
    </row>
    <row r="117" spans="2:32" ht="20.100000000000001" customHeight="1" x14ac:dyDescent="0.25">
      <c r="B117" s="566" t="str">
        <f t="shared" si="9"/>
        <v/>
      </c>
      <c r="C117" s="472" t="str">
        <f>'BD4'!C114</f>
        <v/>
      </c>
      <c r="D117" s="125" t="str">
        <f t="shared" si="6"/>
        <v/>
      </c>
      <c r="E117" s="126" t="str">
        <f>IF('BD4'!O114=0,"",'BD4'!O114)</f>
        <v/>
      </c>
      <c r="F117" s="127" t="str">
        <f>REPT('BD4'!N114,1)</f>
        <v/>
      </c>
      <c r="G117" s="469">
        <f>('BD4'!J114)</f>
        <v>0</v>
      </c>
      <c r="I117" s="568" t="str">
        <f t="shared" si="7"/>
        <v/>
      </c>
      <c r="J117" s="568" t="str">
        <f>IF(L117&gt;0,'BD1'!$K$6,"")</f>
        <v/>
      </c>
      <c r="K117" s="568" t="str">
        <f>IF(L117&gt;0,'BD1'!$K$8,"")</f>
        <v/>
      </c>
      <c r="L117" s="101"/>
      <c r="M117" s="101"/>
      <c r="N117" s="101"/>
      <c r="O117" s="101"/>
      <c r="P117" s="363"/>
      <c r="Q117" s="363"/>
      <c r="R117" s="361"/>
      <c r="S117" s="570" t="str">
        <f t="shared" si="10"/>
        <v/>
      </c>
      <c r="U117" s="124" t="str">
        <f t="shared" si="8"/>
        <v/>
      </c>
      <c r="V117" s="124" t="str">
        <f>IF(X117&gt;0,'BD1'!$K$6,"")</f>
        <v/>
      </c>
      <c r="W117" s="121" t="str">
        <f>IF(X117&gt;0,'BD1'!$K$8,"")</f>
        <v/>
      </c>
      <c r="X117" s="101"/>
      <c r="Y117" s="474"/>
      <c r="Z117" s="101"/>
      <c r="AA117" s="101"/>
      <c r="AB117" s="101"/>
      <c r="AC117" s="101"/>
      <c r="AD117" s="101"/>
      <c r="AE117" s="361"/>
      <c r="AF117" s="522"/>
    </row>
    <row r="118" spans="2:32" ht="20.100000000000001" customHeight="1" x14ac:dyDescent="0.25">
      <c r="B118" s="566" t="str">
        <f t="shared" si="9"/>
        <v/>
      </c>
      <c r="C118" s="472" t="str">
        <f>'BD4'!C115</f>
        <v/>
      </c>
      <c r="D118" s="125" t="str">
        <f t="shared" si="6"/>
        <v/>
      </c>
      <c r="E118" s="126" t="str">
        <f>IF('BD4'!O115=0,"",'BD4'!O115)</f>
        <v/>
      </c>
      <c r="F118" s="127" t="str">
        <f>REPT('BD4'!N115,1)</f>
        <v/>
      </c>
      <c r="G118" s="469">
        <f>('BD4'!J115)</f>
        <v>0</v>
      </c>
      <c r="I118" s="568" t="str">
        <f t="shared" si="7"/>
        <v/>
      </c>
      <c r="J118" s="568" t="str">
        <f>IF(L118&gt;0,'BD1'!$K$6,"")</f>
        <v/>
      </c>
      <c r="K118" s="568" t="str">
        <f>IF(L118&gt;0,'BD1'!$K$8,"")</f>
        <v/>
      </c>
      <c r="L118" s="101"/>
      <c r="M118" s="101"/>
      <c r="N118" s="101"/>
      <c r="O118" s="101"/>
      <c r="P118" s="363"/>
      <c r="Q118" s="363"/>
      <c r="R118" s="361"/>
      <c r="S118" s="570" t="str">
        <f t="shared" si="10"/>
        <v/>
      </c>
      <c r="U118" s="124" t="str">
        <f t="shared" si="8"/>
        <v/>
      </c>
      <c r="V118" s="124" t="str">
        <f>IF(X118&gt;0,'BD1'!$K$6,"")</f>
        <v/>
      </c>
      <c r="W118" s="121" t="str">
        <f>IF(X118&gt;0,'BD1'!$K$8,"")</f>
        <v/>
      </c>
      <c r="X118" s="101"/>
      <c r="Y118" s="474"/>
      <c r="Z118" s="101"/>
      <c r="AA118" s="101"/>
      <c r="AB118" s="101"/>
      <c r="AC118" s="101"/>
      <c r="AD118" s="101"/>
      <c r="AE118" s="361"/>
      <c r="AF118" s="522"/>
    </row>
    <row r="119" spans="2:32" ht="20.100000000000001" customHeight="1" x14ac:dyDescent="0.25">
      <c r="B119" s="566" t="str">
        <f t="shared" si="9"/>
        <v/>
      </c>
      <c r="C119" s="472" t="str">
        <f>'BD4'!C116</f>
        <v/>
      </c>
      <c r="D119" s="125" t="str">
        <f t="shared" si="6"/>
        <v/>
      </c>
      <c r="E119" s="126" t="str">
        <f>IF('BD4'!O116=0,"",'BD4'!O116)</f>
        <v/>
      </c>
      <c r="F119" s="127" t="str">
        <f>REPT('BD4'!N116,1)</f>
        <v/>
      </c>
      <c r="G119" s="469">
        <f>('BD4'!J116)</f>
        <v>0</v>
      </c>
      <c r="I119" s="568" t="str">
        <f t="shared" si="7"/>
        <v/>
      </c>
      <c r="J119" s="568" t="str">
        <f>IF(L119&gt;0,'BD1'!$K$6,"")</f>
        <v/>
      </c>
      <c r="K119" s="568" t="str">
        <f>IF(L119&gt;0,'BD1'!$K$8,"")</f>
        <v/>
      </c>
      <c r="L119" s="101"/>
      <c r="M119" s="101"/>
      <c r="N119" s="101"/>
      <c r="O119" s="101"/>
      <c r="P119" s="363"/>
      <c r="Q119" s="363"/>
      <c r="R119" s="361"/>
      <c r="S119" s="570" t="str">
        <f t="shared" si="10"/>
        <v/>
      </c>
      <c r="U119" s="124" t="str">
        <f t="shared" si="8"/>
        <v/>
      </c>
      <c r="V119" s="124" t="str">
        <f>IF(X119&gt;0,'BD1'!$K$6,"")</f>
        <v/>
      </c>
      <c r="W119" s="121" t="str">
        <f>IF(X119&gt;0,'BD1'!$K$8,"")</f>
        <v/>
      </c>
      <c r="X119" s="101"/>
      <c r="Y119" s="474"/>
      <c r="Z119" s="101"/>
      <c r="AA119" s="101"/>
      <c r="AB119" s="101"/>
      <c r="AC119" s="101"/>
      <c r="AD119" s="101"/>
      <c r="AE119" s="361"/>
      <c r="AF119" s="522"/>
    </row>
    <row r="120" spans="2:32" ht="20.100000000000001" customHeight="1" x14ac:dyDescent="0.25">
      <c r="B120" s="566" t="str">
        <f t="shared" si="9"/>
        <v/>
      </c>
      <c r="C120" s="472" t="str">
        <f>'BD4'!C117</f>
        <v/>
      </c>
      <c r="D120" s="125" t="str">
        <f t="shared" si="6"/>
        <v/>
      </c>
      <c r="E120" s="126" t="str">
        <f>IF('BD4'!O117=0,"",'BD4'!O117)</f>
        <v/>
      </c>
      <c r="F120" s="127" t="str">
        <f>REPT('BD4'!N117,1)</f>
        <v/>
      </c>
      <c r="G120" s="469">
        <f>('BD4'!J117)</f>
        <v>0</v>
      </c>
      <c r="I120" s="568" t="str">
        <f t="shared" si="7"/>
        <v/>
      </c>
      <c r="J120" s="568" t="str">
        <f>IF(L120&gt;0,'BD1'!$K$6,"")</f>
        <v/>
      </c>
      <c r="K120" s="568" t="str">
        <f>IF(L120&gt;0,'BD1'!$K$8,"")</f>
        <v/>
      </c>
      <c r="L120" s="101"/>
      <c r="M120" s="101"/>
      <c r="N120" s="101"/>
      <c r="O120" s="101"/>
      <c r="P120" s="363"/>
      <c r="Q120" s="363"/>
      <c r="R120" s="361"/>
      <c r="S120" s="570" t="str">
        <f t="shared" si="10"/>
        <v/>
      </c>
      <c r="U120" s="124" t="str">
        <f t="shared" si="8"/>
        <v/>
      </c>
      <c r="V120" s="124" t="str">
        <f>IF(X120&gt;0,'BD1'!$K$6,"")</f>
        <v/>
      </c>
      <c r="W120" s="121" t="str">
        <f>IF(X120&gt;0,'BD1'!$K$8,"")</f>
        <v/>
      </c>
      <c r="X120" s="101"/>
      <c r="Y120" s="474"/>
      <c r="Z120" s="101"/>
      <c r="AA120" s="101"/>
      <c r="AB120" s="101"/>
      <c r="AC120" s="101"/>
      <c r="AD120" s="101"/>
      <c r="AE120" s="361"/>
      <c r="AF120" s="522"/>
    </row>
    <row r="121" spans="2:32" ht="20.100000000000001" customHeight="1" x14ac:dyDescent="0.25">
      <c r="B121" s="566" t="str">
        <f t="shared" si="9"/>
        <v/>
      </c>
      <c r="C121" s="472" t="str">
        <f>'BD4'!C118</f>
        <v/>
      </c>
      <c r="D121" s="125" t="str">
        <f t="shared" si="6"/>
        <v/>
      </c>
      <c r="E121" s="126" t="str">
        <f>IF('BD4'!O118=0,"",'BD4'!O118)</f>
        <v/>
      </c>
      <c r="F121" s="127" t="str">
        <f>REPT('BD4'!N118,1)</f>
        <v/>
      </c>
      <c r="G121" s="469">
        <f>('BD4'!J118)</f>
        <v>0</v>
      </c>
      <c r="I121" s="568" t="str">
        <f t="shared" si="7"/>
        <v/>
      </c>
      <c r="J121" s="568" t="str">
        <f>IF(L121&gt;0,'BD1'!$K$6,"")</f>
        <v/>
      </c>
      <c r="K121" s="568" t="str">
        <f>IF(L121&gt;0,'BD1'!$K$8,"")</f>
        <v/>
      </c>
      <c r="L121" s="101"/>
      <c r="M121" s="101"/>
      <c r="N121" s="101"/>
      <c r="O121" s="101"/>
      <c r="P121" s="363"/>
      <c r="Q121" s="363"/>
      <c r="R121" s="361"/>
      <c r="S121" s="570" t="str">
        <f t="shared" si="10"/>
        <v/>
      </c>
      <c r="U121" s="124" t="str">
        <f t="shared" si="8"/>
        <v/>
      </c>
      <c r="V121" s="124" t="str">
        <f>IF(X121&gt;0,'BD1'!$K$6,"")</f>
        <v/>
      </c>
      <c r="W121" s="121" t="str">
        <f>IF(X121&gt;0,'BD1'!$K$8,"")</f>
        <v/>
      </c>
      <c r="X121" s="101"/>
      <c r="Y121" s="474"/>
      <c r="Z121" s="101"/>
      <c r="AA121" s="101"/>
      <c r="AB121" s="101"/>
      <c r="AC121" s="101"/>
      <c r="AD121" s="101"/>
      <c r="AE121" s="361"/>
      <c r="AF121" s="522"/>
    </row>
    <row r="122" spans="2:32" ht="20.100000000000001" customHeight="1" x14ac:dyDescent="0.25">
      <c r="B122" s="566" t="str">
        <f t="shared" si="9"/>
        <v/>
      </c>
      <c r="C122" s="472" t="str">
        <f>'BD4'!C119</f>
        <v/>
      </c>
      <c r="D122" s="125" t="str">
        <f t="shared" si="6"/>
        <v/>
      </c>
      <c r="E122" s="126" t="str">
        <f>IF('BD4'!O119=0,"",'BD4'!O119)</f>
        <v/>
      </c>
      <c r="F122" s="127" t="str">
        <f>REPT('BD4'!N119,1)</f>
        <v/>
      </c>
      <c r="G122" s="469">
        <f>('BD4'!J119)</f>
        <v>0</v>
      </c>
      <c r="I122" s="568" t="str">
        <f t="shared" si="7"/>
        <v/>
      </c>
      <c r="J122" s="568" t="str">
        <f>IF(L122&gt;0,'BD1'!$K$6,"")</f>
        <v/>
      </c>
      <c r="K122" s="568" t="str">
        <f>IF(L122&gt;0,'BD1'!$K$8,"")</f>
        <v/>
      </c>
      <c r="L122" s="101"/>
      <c r="M122" s="101"/>
      <c r="N122" s="101"/>
      <c r="O122" s="101"/>
      <c r="P122" s="363"/>
      <c r="Q122" s="363"/>
      <c r="R122" s="361"/>
      <c r="S122" s="570" t="str">
        <f t="shared" si="10"/>
        <v/>
      </c>
      <c r="U122" s="124" t="str">
        <f t="shared" si="8"/>
        <v/>
      </c>
      <c r="V122" s="124" t="str">
        <f>IF(X122&gt;0,'BD1'!$K$6,"")</f>
        <v/>
      </c>
      <c r="W122" s="121" t="str">
        <f>IF(X122&gt;0,'BD1'!$K$8,"")</f>
        <v/>
      </c>
      <c r="X122" s="101"/>
      <c r="Y122" s="474"/>
      <c r="Z122" s="101"/>
      <c r="AA122" s="101"/>
      <c r="AB122" s="101"/>
      <c r="AC122" s="101"/>
      <c r="AD122" s="101"/>
      <c r="AE122" s="361"/>
      <c r="AF122" s="522"/>
    </row>
    <row r="123" spans="2:32" ht="20.100000000000001" customHeight="1" x14ac:dyDescent="0.25">
      <c r="B123" s="566" t="str">
        <f t="shared" si="9"/>
        <v/>
      </c>
      <c r="C123" s="472" t="str">
        <f>'BD4'!C120</f>
        <v/>
      </c>
      <c r="D123" s="125" t="str">
        <f t="shared" si="6"/>
        <v/>
      </c>
      <c r="E123" s="126" t="str">
        <f>IF('BD4'!O120=0,"",'BD4'!O120)</f>
        <v/>
      </c>
      <c r="F123" s="127" t="str">
        <f>REPT('BD4'!N120,1)</f>
        <v/>
      </c>
      <c r="G123" s="469">
        <f>('BD4'!J120)</f>
        <v>0</v>
      </c>
      <c r="I123" s="568" t="str">
        <f t="shared" si="7"/>
        <v/>
      </c>
      <c r="J123" s="568" t="str">
        <f>IF(L123&gt;0,'BD1'!$K$6,"")</f>
        <v/>
      </c>
      <c r="K123" s="568" t="str">
        <f>IF(L123&gt;0,'BD1'!$K$8,"")</f>
        <v/>
      </c>
      <c r="L123" s="101"/>
      <c r="M123" s="101"/>
      <c r="N123" s="101"/>
      <c r="O123" s="101"/>
      <c r="P123" s="363"/>
      <c r="Q123" s="363"/>
      <c r="R123" s="361"/>
      <c r="S123" s="570" t="str">
        <f t="shared" si="10"/>
        <v/>
      </c>
      <c r="U123" s="124" t="str">
        <f t="shared" si="8"/>
        <v/>
      </c>
      <c r="V123" s="124" t="str">
        <f>IF(X123&gt;0,'BD1'!$K$6,"")</f>
        <v/>
      </c>
      <c r="W123" s="121" t="str">
        <f>IF(X123&gt;0,'BD1'!$K$8,"")</f>
        <v/>
      </c>
      <c r="X123" s="101"/>
      <c r="Y123" s="474"/>
      <c r="Z123" s="101"/>
      <c r="AA123" s="101"/>
      <c r="AB123" s="101"/>
      <c r="AC123" s="101"/>
      <c r="AD123" s="101"/>
      <c r="AE123" s="361"/>
      <c r="AF123" s="522"/>
    </row>
    <row r="124" spans="2:32" ht="20.100000000000001" customHeight="1" x14ac:dyDescent="0.25">
      <c r="B124" s="566" t="str">
        <f t="shared" si="9"/>
        <v/>
      </c>
      <c r="C124" s="472" t="str">
        <f>'BD4'!C121</f>
        <v/>
      </c>
      <c r="D124" s="125" t="str">
        <f t="shared" si="6"/>
        <v/>
      </c>
      <c r="E124" s="126" t="str">
        <f>IF('BD4'!O121=0,"",'BD4'!O121)</f>
        <v/>
      </c>
      <c r="F124" s="127" t="str">
        <f>REPT('BD4'!N121,1)</f>
        <v/>
      </c>
      <c r="G124" s="469">
        <f>('BD4'!J121)</f>
        <v>0</v>
      </c>
      <c r="I124" s="568" t="str">
        <f t="shared" si="7"/>
        <v/>
      </c>
      <c r="J124" s="568" t="str">
        <f>IF(L124&gt;0,'BD1'!$K$6,"")</f>
        <v/>
      </c>
      <c r="K124" s="568" t="str">
        <f>IF(L124&gt;0,'BD1'!$K$8,"")</f>
        <v/>
      </c>
      <c r="L124" s="101"/>
      <c r="M124" s="101"/>
      <c r="N124" s="101"/>
      <c r="O124" s="101"/>
      <c r="P124" s="363"/>
      <c r="Q124" s="363"/>
      <c r="R124" s="361"/>
      <c r="S124" s="570" t="str">
        <f t="shared" si="10"/>
        <v/>
      </c>
      <c r="U124" s="124" t="str">
        <f t="shared" si="8"/>
        <v/>
      </c>
      <c r="V124" s="124" t="str">
        <f>IF(X124&gt;0,'BD1'!$K$6,"")</f>
        <v/>
      </c>
      <c r="W124" s="121" t="str">
        <f>IF(X124&gt;0,'BD1'!$K$8,"")</f>
        <v/>
      </c>
      <c r="X124" s="101"/>
      <c r="Y124" s="474"/>
      <c r="Z124" s="101"/>
      <c r="AA124" s="101"/>
      <c r="AB124" s="101"/>
      <c r="AC124" s="101"/>
      <c r="AD124" s="101"/>
      <c r="AE124" s="361"/>
      <c r="AF124" s="522"/>
    </row>
    <row r="125" spans="2:32" ht="20.100000000000001" customHeight="1" x14ac:dyDescent="0.25">
      <c r="B125" s="566" t="str">
        <f t="shared" si="9"/>
        <v/>
      </c>
      <c r="C125" s="472" t="str">
        <f>'BD4'!C122</f>
        <v/>
      </c>
      <c r="D125" s="125" t="str">
        <f t="shared" si="6"/>
        <v/>
      </c>
      <c r="E125" s="126" t="str">
        <f>IF('BD4'!O122=0,"",'BD4'!O122)</f>
        <v/>
      </c>
      <c r="F125" s="127" t="str">
        <f>REPT('BD4'!N122,1)</f>
        <v/>
      </c>
      <c r="G125" s="469">
        <f>('BD4'!J122)</f>
        <v>0</v>
      </c>
      <c r="I125" s="568" t="str">
        <f t="shared" si="7"/>
        <v/>
      </c>
      <c r="J125" s="568" t="str">
        <f>IF(L125&gt;0,'BD1'!$K$6,"")</f>
        <v/>
      </c>
      <c r="K125" s="568" t="str">
        <f>IF(L125&gt;0,'BD1'!$K$8,"")</f>
        <v/>
      </c>
      <c r="L125" s="101"/>
      <c r="M125" s="101"/>
      <c r="N125" s="101"/>
      <c r="O125" s="101"/>
      <c r="P125" s="363"/>
      <c r="Q125" s="363"/>
      <c r="R125" s="361"/>
      <c r="S125" s="570" t="str">
        <f t="shared" si="10"/>
        <v/>
      </c>
      <c r="U125" s="124" t="str">
        <f t="shared" si="8"/>
        <v/>
      </c>
      <c r="V125" s="124" t="str">
        <f>IF(X125&gt;0,'BD1'!$K$6,"")</f>
        <v/>
      </c>
      <c r="W125" s="121" t="str">
        <f>IF(X125&gt;0,'BD1'!$K$8,"")</f>
        <v/>
      </c>
      <c r="X125" s="101"/>
      <c r="Y125" s="474"/>
      <c r="Z125" s="101"/>
      <c r="AA125" s="101"/>
      <c r="AB125" s="101"/>
      <c r="AC125" s="101"/>
      <c r="AD125" s="101"/>
      <c r="AE125" s="361"/>
      <c r="AF125" s="522"/>
    </row>
    <row r="126" spans="2:32" ht="20.100000000000001" customHeight="1" x14ac:dyDescent="0.25">
      <c r="B126" s="566" t="str">
        <f t="shared" si="9"/>
        <v/>
      </c>
      <c r="C126" s="472" t="str">
        <f>'BD4'!C123</f>
        <v/>
      </c>
      <c r="D126" s="125" t="str">
        <f t="shared" si="6"/>
        <v/>
      </c>
      <c r="E126" s="126" t="str">
        <f>IF('BD4'!O123=0,"",'BD4'!O123)</f>
        <v/>
      </c>
      <c r="F126" s="127" t="str">
        <f>REPT('BD4'!N123,1)</f>
        <v/>
      </c>
      <c r="G126" s="469">
        <f>('BD4'!J123)</f>
        <v>0</v>
      </c>
      <c r="I126" s="568" t="str">
        <f t="shared" si="7"/>
        <v/>
      </c>
      <c r="J126" s="568" t="str">
        <f>IF(L126&gt;0,'BD1'!$K$6,"")</f>
        <v/>
      </c>
      <c r="K126" s="568" t="str">
        <f>IF(L126&gt;0,'BD1'!$K$8,"")</f>
        <v/>
      </c>
      <c r="L126" s="101"/>
      <c r="M126" s="101"/>
      <c r="N126" s="101"/>
      <c r="O126" s="101"/>
      <c r="P126" s="363"/>
      <c r="Q126" s="363"/>
      <c r="R126" s="361"/>
      <c r="S126" s="570" t="str">
        <f t="shared" si="10"/>
        <v/>
      </c>
      <c r="U126" s="124" t="str">
        <f t="shared" si="8"/>
        <v/>
      </c>
      <c r="V126" s="124" t="str">
        <f>IF(X126&gt;0,'BD1'!$K$6,"")</f>
        <v/>
      </c>
      <c r="W126" s="121" t="str">
        <f>IF(X126&gt;0,'BD1'!$K$8,"")</f>
        <v/>
      </c>
      <c r="X126" s="101"/>
      <c r="Y126" s="474"/>
      <c r="Z126" s="101"/>
      <c r="AA126" s="101"/>
      <c r="AB126" s="101"/>
      <c r="AC126" s="101"/>
      <c r="AD126" s="101"/>
      <c r="AE126" s="361"/>
      <c r="AF126" s="522"/>
    </row>
    <row r="127" spans="2:32" ht="20.100000000000001" customHeight="1" x14ac:dyDescent="0.25">
      <c r="B127" s="566" t="str">
        <f t="shared" si="9"/>
        <v/>
      </c>
      <c r="C127" s="472" t="str">
        <f>'BD4'!C124</f>
        <v/>
      </c>
      <c r="D127" s="125" t="str">
        <f t="shared" si="6"/>
        <v/>
      </c>
      <c r="E127" s="126" t="str">
        <f>IF('BD4'!O124=0,"",'BD4'!O124)</f>
        <v/>
      </c>
      <c r="F127" s="127" t="str">
        <f>REPT('BD4'!N124,1)</f>
        <v/>
      </c>
      <c r="G127" s="469">
        <f>('BD4'!J124)</f>
        <v>0</v>
      </c>
      <c r="I127" s="568" t="str">
        <f t="shared" si="7"/>
        <v/>
      </c>
      <c r="J127" s="568" t="str">
        <f>IF(L127&gt;0,'BD1'!$K$6,"")</f>
        <v/>
      </c>
      <c r="K127" s="568" t="str">
        <f>IF(L127&gt;0,'BD1'!$K$8,"")</f>
        <v/>
      </c>
      <c r="L127" s="101"/>
      <c r="M127" s="101"/>
      <c r="N127" s="101"/>
      <c r="O127" s="101"/>
      <c r="P127" s="363"/>
      <c r="Q127" s="363"/>
      <c r="R127" s="361"/>
      <c r="S127" s="570" t="str">
        <f t="shared" si="10"/>
        <v/>
      </c>
      <c r="U127" s="124" t="str">
        <f t="shared" si="8"/>
        <v/>
      </c>
      <c r="V127" s="124" t="str">
        <f>IF(X127&gt;0,'BD1'!$K$6,"")</f>
        <v/>
      </c>
      <c r="W127" s="121" t="str">
        <f>IF(X127&gt;0,'BD1'!$K$8,"")</f>
        <v/>
      </c>
      <c r="X127" s="101"/>
      <c r="Y127" s="474"/>
      <c r="Z127" s="101"/>
      <c r="AA127" s="101"/>
      <c r="AB127" s="101"/>
      <c r="AC127" s="101"/>
      <c r="AD127" s="101"/>
      <c r="AE127" s="361"/>
      <c r="AF127" s="522"/>
    </row>
    <row r="128" spans="2:32" ht="20.100000000000001" customHeight="1" x14ac:dyDescent="0.25">
      <c r="B128" s="566" t="str">
        <f t="shared" si="9"/>
        <v/>
      </c>
      <c r="C128" s="472" t="str">
        <f>'BD4'!C125</f>
        <v/>
      </c>
      <c r="D128" s="125" t="str">
        <f t="shared" si="6"/>
        <v/>
      </c>
      <c r="E128" s="126" t="str">
        <f>IF('BD4'!O125=0,"",'BD4'!O125)</f>
        <v/>
      </c>
      <c r="F128" s="127" t="str">
        <f>REPT('BD4'!N125,1)</f>
        <v/>
      </c>
      <c r="G128" s="469">
        <f>('BD4'!J125)</f>
        <v>0</v>
      </c>
      <c r="I128" s="568" t="str">
        <f t="shared" si="7"/>
        <v/>
      </c>
      <c r="J128" s="568" t="str">
        <f>IF(L128&gt;0,'BD1'!$K$6,"")</f>
        <v/>
      </c>
      <c r="K128" s="568" t="str">
        <f>IF(L128&gt;0,'BD1'!$K$8,"")</f>
        <v/>
      </c>
      <c r="L128" s="101"/>
      <c r="M128" s="101"/>
      <c r="N128" s="101"/>
      <c r="O128" s="101"/>
      <c r="P128" s="363"/>
      <c r="Q128" s="363"/>
      <c r="R128" s="361"/>
      <c r="S128" s="570" t="str">
        <f t="shared" si="10"/>
        <v/>
      </c>
      <c r="U128" s="124" t="str">
        <f t="shared" si="8"/>
        <v/>
      </c>
      <c r="V128" s="124" t="str">
        <f>IF(X128&gt;0,'BD1'!$K$6,"")</f>
        <v/>
      </c>
      <c r="W128" s="121" t="str">
        <f>IF(X128&gt;0,'BD1'!$K$8,"")</f>
        <v/>
      </c>
      <c r="X128" s="101"/>
      <c r="Y128" s="474"/>
      <c r="Z128" s="101"/>
      <c r="AA128" s="101"/>
      <c r="AB128" s="101"/>
      <c r="AC128" s="101"/>
      <c r="AD128" s="101"/>
      <c r="AE128" s="361"/>
      <c r="AF128" s="522"/>
    </row>
    <row r="129" spans="2:32" ht="20.100000000000001" customHeight="1" x14ac:dyDescent="0.25">
      <c r="B129" s="566" t="str">
        <f t="shared" si="9"/>
        <v/>
      </c>
      <c r="C129" s="472" t="str">
        <f>'BD4'!C126</f>
        <v/>
      </c>
      <c r="D129" s="125" t="str">
        <f t="shared" si="6"/>
        <v/>
      </c>
      <c r="E129" s="126" t="str">
        <f>IF('BD4'!O126=0,"",'BD4'!O126)</f>
        <v/>
      </c>
      <c r="F129" s="127" t="str">
        <f>REPT('BD4'!N126,1)</f>
        <v/>
      </c>
      <c r="G129" s="469">
        <f>('BD4'!J126)</f>
        <v>0</v>
      </c>
      <c r="I129" s="568" t="str">
        <f t="shared" si="7"/>
        <v/>
      </c>
      <c r="J129" s="568" t="str">
        <f>IF(L129&gt;0,'BD1'!$K$6,"")</f>
        <v/>
      </c>
      <c r="K129" s="568" t="str">
        <f>IF(L129&gt;0,'BD1'!$K$8,"")</f>
        <v/>
      </c>
      <c r="L129" s="101"/>
      <c r="M129" s="101"/>
      <c r="N129" s="101"/>
      <c r="O129" s="101"/>
      <c r="P129" s="363"/>
      <c r="Q129" s="363"/>
      <c r="R129" s="361"/>
      <c r="S129" s="570" t="str">
        <f t="shared" si="10"/>
        <v/>
      </c>
      <c r="U129" s="124" t="str">
        <f t="shared" si="8"/>
        <v/>
      </c>
      <c r="V129" s="124" t="str">
        <f>IF(X129&gt;0,'BD1'!$K$6,"")</f>
        <v/>
      </c>
      <c r="W129" s="121" t="str">
        <f>IF(X129&gt;0,'BD1'!$K$8,"")</f>
        <v/>
      </c>
      <c r="X129" s="101"/>
      <c r="Y129" s="474"/>
      <c r="Z129" s="101"/>
      <c r="AA129" s="101"/>
      <c r="AB129" s="101"/>
      <c r="AC129" s="101"/>
      <c r="AD129" s="101"/>
      <c r="AE129" s="361"/>
      <c r="AF129" s="522"/>
    </row>
    <row r="130" spans="2:32" ht="20.100000000000001" customHeight="1" x14ac:dyDescent="0.25">
      <c r="B130" s="566" t="str">
        <f t="shared" si="9"/>
        <v/>
      </c>
      <c r="C130" s="472" t="str">
        <f>'BD4'!C127</f>
        <v/>
      </c>
      <c r="D130" s="125" t="str">
        <f t="shared" si="6"/>
        <v/>
      </c>
      <c r="E130" s="126" t="str">
        <f>IF('BD4'!O127=0,"",'BD4'!O127)</f>
        <v/>
      </c>
      <c r="F130" s="127" t="str">
        <f>REPT('BD4'!N127,1)</f>
        <v/>
      </c>
      <c r="G130" s="469">
        <f>('BD4'!J127)</f>
        <v>0</v>
      </c>
      <c r="I130" s="568" t="str">
        <f t="shared" si="7"/>
        <v/>
      </c>
      <c r="J130" s="568" t="str">
        <f>IF(L130&gt;0,'BD1'!$K$6,"")</f>
        <v/>
      </c>
      <c r="K130" s="568" t="str">
        <f>IF(L130&gt;0,'BD1'!$K$8,"")</f>
        <v/>
      </c>
      <c r="L130" s="101"/>
      <c r="M130" s="101"/>
      <c r="N130" s="101"/>
      <c r="O130" s="101"/>
      <c r="P130" s="363"/>
      <c r="Q130" s="363"/>
      <c r="R130" s="361"/>
      <c r="S130" s="570" t="str">
        <f t="shared" si="10"/>
        <v/>
      </c>
      <c r="U130" s="124" t="str">
        <f t="shared" si="8"/>
        <v/>
      </c>
      <c r="V130" s="124" t="str">
        <f>IF(X130&gt;0,'BD1'!$K$6,"")</f>
        <v/>
      </c>
      <c r="W130" s="121" t="str">
        <f>IF(X130&gt;0,'BD1'!$K$8,"")</f>
        <v/>
      </c>
      <c r="X130" s="101"/>
      <c r="Y130" s="474"/>
      <c r="Z130" s="101"/>
      <c r="AA130" s="101"/>
      <c r="AB130" s="101"/>
      <c r="AC130" s="101"/>
      <c r="AD130" s="101"/>
      <c r="AE130" s="361"/>
      <c r="AF130" s="522"/>
    </row>
    <row r="131" spans="2:32" ht="20.100000000000001" customHeight="1" x14ac:dyDescent="0.25">
      <c r="B131" s="566" t="str">
        <f t="shared" si="9"/>
        <v/>
      </c>
      <c r="C131" s="472" t="str">
        <f>'BD4'!C128</f>
        <v/>
      </c>
      <c r="D131" s="125" t="str">
        <f t="shared" si="6"/>
        <v/>
      </c>
      <c r="E131" s="126" t="str">
        <f>IF('BD4'!O128=0,"",'BD4'!O128)</f>
        <v/>
      </c>
      <c r="F131" s="127" t="str">
        <f>REPT('BD4'!N128,1)</f>
        <v/>
      </c>
      <c r="G131" s="469">
        <f>('BD4'!J128)</f>
        <v>0</v>
      </c>
      <c r="I131" s="568" t="str">
        <f t="shared" si="7"/>
        <v/>
      </c>
      <c r="J131" s="568" t="str">
        <f>IF(L131&gt;0,'BD1'!$K$6,"")</f>
        <v/>
      </c>
      <c r="K131" s="568" t="str">
        <f>IF(L131&gt;0,'BD1'!$K$8,"")</f>
        <v/>
      </c>
      <c r="L131" s="101"/>
      <c r="M131" s="101"/>
      <c r="N131" s="101"/>
      <c r="O131" s="101"/>
      <c r="P131" s="363"/>
      <c r="Q131" s="363"/>
      <c r="R131" s="361"/>
      <c r="S131" s="570" t="str">
        <f t="shared" si="10"/>
        <v/>
      </c>
      <c r="U131" s="124" t="str">
        <f t="shared" si="8"/>
        <v/>
      </c>
      <c r="V131" s="124" t="str">
        <f>IF(X131&gt;0,'BD1'!$K$6,"")</f>
        <v/>
      </c>
      <c r="W131" s="121" t="str">
        <f>IF(X131&gt;0,'BD1'!$K$8,"")</f>
        <v/>
      </c>
      <c r="X131" s="101"/>
      <c r="Y131" s="474"/>
      <c r="Z131" s="101"/>
      <c r="AA131" s="101"/>
      <c r="AB131" s="101"/>
      <c r="AC131" s="101"/>
      <c r="AD131" s="101"/>
      <c r="AE131" s="361"/>
      <c r="AF131" s="522"/>
    </row>
    <row r="132" spans="2:32" ht="20.100000000000001" customHeight="1" x14ac:dyDescent="0.25">
      <c r="B132" s="566" t="str">
        <f t="shared" si="9"/>
        <v/>
      </c>
      <c r="C132" s="472" t="str">
        <f>'BD4'!C129</f>
        <v/>
      </c>
      <c r="D132" s="125" t="str">
        <f t="shared" si="6"/>
        <v/>
      </c>
      <c r="E132" s="126" t="str">
        <f>IF('BD4'!O129=0,"",'BD4'!O129)</f>
        <v/>
      </c>
      <c r="F132" s="127" t="str">
        <f>REPT('BD4'!N129,1)</f>
        <v/>
      </c>
      <c r="G132" s="469">
        <f>('BD4'!J129)</f>
        <v>0</v>
      </c>
      <c r="I132" s="568" t="str">
        <f t="shared" si="7"/>
        <v/>
      </c>
      <c r="J132" s="568" t="str">
        <f>IF(L132&gt;0,'BD1'!$K$6,"")</f>
        <v/>
      </c>
      <c r="K132" s="568" t="str">
        <f>IF(L132&gt;0,'BD1'!$K$8,"")</f>
        <v/>
      </c>
      <c r="L132" s="101"/>
      <c r="M132" s="101"/>
      <c r="N132" s="101"/>
      <c r="O132" s="101"/>
      <c r="P132" s="363"/>
      <c r="Q132" s="363"/>
      <c r="R132" s="361"/>
      <c r="S132" s="570" t="str">
        <f t="shared" si="10"/>
        <v/>
      </c>
      <c r="U132" s="124" t="str">
        <f t="shared" si="8"/>
        <v/>
      </c>
      <c r="V132" s="124" t="str">
        <f>IF(X132&gt;0,'BD1'!$K$6,"")</f>
        <v/>
      </c>
      <c r="W132" s="121" t="str">
        <f>IF(X132&gt;0,'BD1'!$K$8,"")</f>
        <v/>
      </c>
      <c r="X132" s="101"/>
      <c r="Y132" s="474"/>
      <c r="Z132" s="101"/>
      <c r="AA132" s="101"/>
      <c r="AB132" s="101"/>
      <c r="AC132" s="101"/>
      <c r="AD132" s="101"/>
      <c r="AE132" s="361"/>
      <c r="AF132" s="522"/>
    </row>
    <row r="133" spans="2:32" ht="20.100000000000001" customHeight="1" x14ac:dyDescent="0.25">
      <c r="B133" s="566" t="str">
        <f t="shared" si="9"/>
        <v/>
      </c>
      <c r="C133" s="472" t="str">
        <f>'BD4'!C130</f>
        <v/>
      </c>
      <c r="D133" s="125" t="str">
        <f t="shared" si="6"/>
        <v/>
      </c>
      <c r="E133" s="126" t="str">
        <f>IF('BD4'!O130=0,"",'BD4'!O130)</f>
        <v/>
      </c>
      <c r="F133" s="127" t="str">
        <f>REPT('BD4'!N130,1)</f>
        <v/>
      </c>
      <c r="G133" s="469">
        <f>('BD4'!J130)</f>
        <v>0</v>
      </c>
      <c r="I133" s="568" t="str">
        <f t="shared" si="7"/>
        <v/>
      </c>
      <c r="J133" s="568" t="str">
        <f>IF(L133&gt;0,'BD1'!$K$6,"")</f>
        <v/>
      </c>
      <c r="K133" s="568" t="str">
        <f>IF(L133&gt;0,'BD1'!$K$8,"")</f>
        <v/>
      </c>
      <c r="L133" s="101"/>
      <c r="M133" s="101"/>
      <c r="N133" s="101"/>
      <c r="O133" s="101"/>
      <c r="P133" s="363"/>
      <c r="Q133" s="363"/>
      <c r="R133" s="361"/>
      <c r="S133" s="570" t="str">
        <f t="shared" si="10"/>
        <v/>
      </c>
      <c r="U133" s="124" t="str">
        <f t="shared" si="8"/>
        <v/>
      </c>
      <c r="V133" s="124" t="str">
        <f>IF(X133&gt;0,'BD1'!$K$6,"")</f>
        <v/>
      </c>
      <c r="W133" s="121" t="str">
        <f>IF(X133&gt;0,'BD1'!$K$8,"")</f>
        <v/>
      </c>
      <c r="X133" s="101"/>
      <c r="Y133" s="474"/>
      <c r="Z133" s="101"/>
      <c r="AA133" s="101"/>
      <c r="AB133" s="101"/>
      <c r="AC133" s="101"/>
      <c r="AD133" s="101"/>
      <c r="AE133" s="361"/>
      <c r="AF133" s="522"/>
    </row>
    <row r="134" spans="2:32" ht="20.100000000000001" customHeight="1" x14ac:dyDescent="0.25">
      <c r="B134" s="566" t="str">
        <f t="shared" si="9"/>
        <v/>
      </c>
      <c r="C134" s="472" t="str">
        <f>'BD4'!C131</f>
        <v/>
      </c>
      <c r="D134" s="125" t="str">
        <f t="shared" si="6"/>
        <v/>
      </c>
      <c r="E134" s="126" t="str">
        <f>IF('BD4'!O131=0,"",'BD4'!O131)</f>
        <v/>
      </c>
      <c r="F134" s="127" t="str">
        <f>REPT('BD4'!N131,1)</f>
        <v/>
      </c>
      <c r="G134" s="469">
        <f>('BD4'!J131)</f>
        <v>0</v>
      </c>
      <c r="I134" s="568" t="str">
        <f t="shared" si="7"/>
        <v/>
      </c>
      <c r="J134" s="568" t="str">
        <f>IF(L134&gt;0,'BD1'!$K$6,"")</f>
        <v/>
      </c>
      <c r="K134" s="568" t="str">
        <f>IF(L134&gt;0,'BD1'!$K$8,"")</f>
        <v/>
      </c>
      <c r="L134" s="101"/>
      <c r="M134" s="101"/>
      <c r="N134" s="101"/>
      <c r="O134" s="101"/>
      <c r="P134" s="363"/>
      <c r="Q134" s="363"/>
      <c r="R134" s="361"/>
      <c r="S134" s="570" t="str">
        <f t="shared" si="10"/>
        <v/>
      </c>
      <c r="U134" s="124" t="str">
        <f t="shared" si="8"/>
        <v/>
      </c>
      <c r="V134" s="124" t="str">
        <f>IF(X134&gt;0,'BD1'!$K$6,"")</f>
        <v/>
      </c>
      <c r="W134" s="121" t="str">
        <f>IF(X134&gt;0,'BD1'!$K$8,"")</f>
        <v/>
      </c>
      <c r="X134" s="101"/>
      <c r="Y134" s="474"/>
      <c r="Z134" s="101"/>
      <c r="AA134" s="101"/>
      <c r="AB134" s="101"/>
      <c r="AC134" s="101"/>
      <c r="AD134" s="101"/>
      <c r="AE134" s="361"/>
      <c r="AF134" s="522"/>
    </row>
    <row r="135" spans="2:32" ht="20.100000000000001" customHeight="1" x14ac:dyDescent="0.25">
      <c r="B135" s="566" t="str">
        <f t="shared" si="9"/>
        <v/>
      </c>
      <c r="C135" s="472" t="str">
        <f>'BD4'!C132</f>
        <v/>
      </c>
      <c r="D135" s="125" t="str">
        <f t="shared" si="6"/>
        <v/>
      </c>
      <c r="E135" s="126" t="str">
        <f>IF('BD4'!O132=0,"",'BD4'!O132)</f>
        <v/>
      </c>
      <c r="F135" s="127" t="str">
        <f>REPT('BD4'!N132,1)</f>
        <v/>
      </c>
      <c r="G135" s="469">
        <f>('BD4'!J132)</f>
        <v>0</v>
      </c>
      <c r="I135" s="568" t="str">
        <f t="shared" si="7"/>
        <v/>
      </c>
      <c r="J135" s="568" t="str">
        <f>IF(L135&gt;0,'BD1'!$K$6,"")</f>
        <v/>
      </c>
      <c r="K135" s="568" t="str">
        <f>IF(L135&gt;0,'BD1'!$K$8,"")</f>
        <v/>
      </c>
      <c r="L135" s="101"/>
      <c r="M135" s="101"/>
      <c r="N135" s="101"/>
      <c r="O135" s="101"/>
      <c r="P135" s="363"/>
      <c r="Q135" s="363"/>
      <c r="R135" s="361"/>
      <c r="S135" s="570" t="str">
        <f t="shared" si="10"/>
        <v/>
      </c>
      <c r="U135" s="124" t="str">
        <f t="shared" si="8"/>
        <v/>
      </c>
      <c r="V135" s="124" t="str">
        <f>IF(X135&gt;0,'BD1'!$K$6,"")</f>
        <v/>
      </c>
      <c r="W135" s="121" t="str">
        <f>IF(X135&gt;0,'BD1'!$K$8,"")</f>
        <v/>
      </c>
      <c r="X135" s="101"/>
      <c r="Y135" s="474"/>
      <c r="Z135" s="101"/>
      <c r="AA135" s="101"/>
      <c r="AB135" s="101"/>
      <c r="AC135" s="101"/>
      <c r="AD135" s="101"/>
      <c r="AE135" s="361"/>
      <c r="AF135" s="522"/>
    </row>
    <row r="136" spans="2:32" ht="20.100000000000001" customHeight="1" x14ac:dyDescent="0.25">
      <c r="B136" s="566" t="str">
        <f t="shared" si="9"/>
        <v/>
      </c>
      <c r="C136" s="472" t="str">
        <f>'BD4'!C133</f>
        <v/>
      </c>
      <c r="D136" s="125" t="str">
        <f t="shared" si="6"/>
        <v/>
      </c>
      <c r="E136" s="126" t="str">
        <f>IF('BD4'!O133=0,"",'BD4'!O133)</f>
        <v/>
      </c>
      <c r="F136" s="127" t="str">
        <f>REPT('BD4'!N133,1)</f>
        <v/>
      </c>
      <c r="G136" s="469">
        <f>('BD4'!J133)</f>
        <v>0</v>
      </c>
      <c r="I136" s="568" t="str">
        <f t="shared" si="7"/>
        <v/>
      </c>
      <c r="J136" s="568" t="str">
        <f>IF(L136&gt;0,'BD1'!$K$6,"")</f>
        <v/>
      </c>
      <c r="K136" s="568" t="str">
        <f>IF(L136&gt;0,'BD1'!$K$8,"")</f>
        <v/>
      </c>
      <c r="L136" s="101"/>
      <c r="M136" s="101"/>
      <c r="N136" s="101"/>
      <c r="O136" s="101"/>
      <c r="P136" s="363"/>
      <c r="Q136" s="363"/>
      <c r="R136" s="361"/>
      <c r="S136" s="570" t="str">
        <f t="shared" si="10"/>
        <v/>
      </c>
      <c r="U136" s="124" t="str">
        <f t="shared" si="8"/>
        <v/>
      </c>
      <c r="V136" s="124" t="str">
        <f>IF(X136&gt;0,'BD1'!$K$6,"")</f>
        <v/>
      </c>
      <c r="W136" s="121" t="str">
        <f>IF(X136&gt;0,'BD1'!$K$8,"")</f>
        <v/>
      </c>
      <c r="X136" s="101"/>
      <c r="Y136" s="474"/>
      <c r="Z136" s="101"/>
      <c r="AA136" s="101"/>
      <c r="AB136" s="101"/>
      <c r="AC136" s="101"/>
      <c r="AD136" s="101"/>
      <c r="AE136" s="361"/>
      <c r="AF136" s="522"/>
    </row>
    <row r="137" spans="2:32" ht="20.100000000000001" customHeight="1" x14ac:dyDescent="0.25">
      <c r="B137" s="566" t="str">
        <f t="shared" si="9"/>
        <v/>
      </c>
      <c r="C137" s="472" t="str">
        <f>'BD4'!C134</f>
        <v/>
      </c>
      <c r="D137" s="125" t="str">
        <f t="shared" si="6"/>
        <v/>
      </c>
      <c r="E137" s="126" t="str">
        <f>IF('BD4'!O134=0,"",'BD4'!O134)</f>
        <v/>
      </c>
      <c r="F137" s="127" t="str">
        <f>REPT('BD4'!N134,1)</f>
        <v/>
      </c>
      <c r="G137" s="469">
        <f>('BD4'!J134)</f>
        <v>0</v>
      </c>
      <c r="I137" s="568" t="str">
        <f t="shared" si="7"/>
        <v/>
      </c>
      <c r="J137" s="568" t="str">
        <f>IF(L137&gt;0,'BD1'!$K$6,"")</f>
        <v/>
      </c>
      <c r="K137" s="568" t="str">
        <f>IF(L137&gt;0,'BD1'!$K$8,"")</f>
        <v/>
      </c>
      <c r="L137" s="101"/>
      <c r="M137" s="101"/>
      <c r="N137" s="101"/>
      <c r="O137" s="101"/>
      <c r="P137" s="363"/>
      <c r="Q137" s="363"/>
      <c r="R137" s="361"/>
      <c r="S137" s="570" t="str">
        <f t="shared" si="10"/>
        <v/>
      </c>
      <c r="U137" s="124" t="str">
        <f t="shared" si="8"/>
        <v/>
      </c>
      <c r="V137" s="124" t="str">
        <f>IF(X137&gt;0,'BD1'!$K$6,"")</f>
        <v/>
      </c>
      <c r="W137" s="121" t="str">
        <f>IF(X137&gt;0,'BD1'!$K$8,"")</f>
        <v/>
      </c>
      <c r="X137" s="101"/>
      <c r="Y137" s="474"/>
      <c r="Z137" s="101"/>
      <c r="AA137" s="101"/>
      <c r="AB137" s="101"/>
      <c r="AC137" s="101"/>
      <c r="AD137" s="101"/>
      <c r="AE137" s="361"/>
      <c r="AF137" s="522"/>
    </row>
    <row r="138" spans="2:32" ht="20.100000000000001" customHeight="1" x14ac:dyDescent="0.25">
      <c r="B138" s="566" t="str">
        <f t="shared" si="9"/>
        <v/>
      </c>
      <c r="C138" s="472" t="str">
        <f>'BD4'!C135</f>
        <v/>
      </c>
      <c r="D138" s="125" t="str">
        <f t="shared" si="6"/>
        <v/>
      </c>
      <c r="E138" s="126" t="str">
        <f>IF('BD4'!O135=0,"",'BD4'!O135)</f>
        <v/>
      </c>
      <c r="F138" s="127" t="str">
        <f>REPT('BD4'!N135,1)</f>
        <v/>
      </c>
      <c r="G138" s="469">
        <f>('BD4'!J135)</f>
        <v>0</v>
      </c>
      <c r="I138" s="568" t="str">
        <f t="shared" si="7"/>
        <v/>
      </c>
      <c r="J138" s="568" t="str">
        <f>IF(L138&gt;0,'BD1'!$K$6,"")</f>
        <v/>
      </c>
      <c r="K138" s="568" t="str">
        <f>IF(L138&gt;0,'BD1'!$K$8,"")</f>
        <v/>
      </c>
      <c r="L138" s="101"/>
      <c r="M138" s="101"/>
      <c r="N138" s="101"/>
      <c r="O138" s="101"/>
      <c r="P138" s="363"/>
      <c r="Q138" s="363"/>
      <c r="R138" s="361"/>
      <c r="S138" s="570" t="str">
        <f t="shared" si="10"/>
        <v/>
      </c>
      <c r="U138" s="124" t="str">
        <f t="shared" si="8"/>
        <v/>
      </c>
      <c r="V138" s="124" t="str">
        <f>IF(X138&gt;0,'BD1'!$K$6,"")</f>
        <v/>
      </c>
      <c r="W138" s="121" t="str">
        <f>IF(X138&gt;0,'BD1'!$K$8,"")</f>
        <v/>
      </c>
      <c r="X138" s="101"/>
      <c r="Y138" s="474"/>
      <c r="Z138" s="101"/>
      <c r="AA138" s="101"/>
      <c r="AB138" s="101"/>
      <c r="AC138" s="101"/>
      <c r="AD138" s="101"/>
      <c r="AE138" s="361"/>
      <c r="AF138" s="522"/>
    </row>
    <row r="139" spans="2:32" ht="20.100000000000001" customHeight="1" x14ac:dyDescent="0.25">
      <c r="B139" s="566" t="str">
        <f t="shared" si="9"/>
        <v/>
      </c>
      <c r="C139" s="472" t="str">
        <f>'BD4'!C136</f>
        <v/>
      </c>
      <c r="D139" s="125" t="str">
        <f t="shared" si="6"/>
        <v/>
      </c>
      <c r="E139" s="126" t="str">
        <f>IF('BD4'!O136=0,"",'BD4'!O136)</f>
        <v/>
      </c>
      <c r="F139" s="127" t="str">
        <f>REPT('BD4'!N136,1)</f>
        <v/>
      </c>
      <c r="G139" s="469">
        <f>('BD4'!J136)</f>
        <v>0</v>
      </c>
      <c r="I139" s="568" t="str">
        <f t="shared" si="7"/>
        <v/>
      </c>
      <c r="J139" s="568" t="str">
        <f>IF(L139&gt;0,'BD1'!$K$6,"")</f>
        <v/>
      </c>
      <c r="K139" s="568" t="str">
        <f>IF(L139&gt;0,'BD1'!$K$8,"")</f>
        <v/>
      </c>
      <c r="L139" s="101"/>
      <c r="M139" s="101"/>
      <c r="N139" s="101"/>
      <c r="O139" s="101"/>
      <c r="P139" s="363"/>
      <c r="Q139" s="363"/>
      <c r="R139" s="361"/>
      <c r="S139" s="570" t="str">
        <f t="shared" si="10"/>
        <v/>
      </c>
      <c r="U139" s="124" t="str">
        <f t="shared" si="8"/>
        <v/>
      </c>
      <c r="V139" s="124" t="str">
        <f>IF(X139&gt;0,'BD1'!$K$6,"")</f>
        <v/>
      </c>
      <c r="W139" s="121" t="str">
        <f>IF(X139&gt;0,'BD1'!$K$8,"")</f>
        <v/>
      </c>
      <c r="X139" s="101"/>
      <c r="Y139" s="474"/>
      <c r="Z139" s="101"/>
      <c r="AA139" s="101"/>
      <c r="AB139" s="101"/>
      <c r="AC139" s="101"/>
      <c r="AD139" s="101"/>
      <c r="AE139" s="361"/>
      <c r="AF139" s="522"/>
    </row>
    <row r="140" spans="2:32" ht="20.100000000000001" customHeight="1" x14ac:dyDescent="0.25">
      <c r="B140" s="566" t="str">
        <f t="shared" si="9"/>
        <v/>
      </c>
      <c r="C140" s="472" t="str">
        <f>'BD4'!C137</f>
        <v/>
      </c>
      <c r="D140" s="125" t="str">
        <f t="shared" si="6"/>
        <v/>
      </c>
      <c r="E140" s="126" t="str">
        <f>IF('BD4'!O137=0,"",'BD4'!O137)</f>
        <v/>
      </c>
      <c r="F140" s="127" t="str">
        <f>REPT('BD4'!N137,1)</f>
        <v/>
      </c>
      <c r="G140" s="469">
        <f>('BD4'!J137)</f>
        <v>0</v>
      </c>
      <c r="I140" s="568" t="str">
        <f t="shared" si="7"/>
        <v/>
      </c>
      <c r="J140" s="568" t="str">
        <f>IF(L140&gt;0,'BD1'!$K$6,"")</f>
        <v/>
      </c>
      <c r="K140" s="568" t="str">
        <f>IF(L140&gt;0,'BD1'!$K$8,"")</f>
        <v/>
      </c>
      <c r="L140" s="101"/>
      <c r="M140" s="101"/>
      <c r="N140" s="101"/>
      <c r="O140" s="101"/>
      <c r="P140" s="363"/>
      <c r="Q140" s="363"/>
      <c r="R140" s="361"/>
      <c r="S140" s="570" t="str">
        <f t="shared" si="10"/>
        <v/>
      </c>
      <c r="U140" s="124" t="str">
        <f t="shared" si="8"/>
        <v/>
      </c>
      <c r="V140" s="124" t="str">
        <f>IF(X140&gt;0,'BD1'!$K$6,"")</f>
        <v/>
      </c>
      <c r="W140" s="121" t="str">
        <f>IF(X140&gt;0,'BD1'!$K$8,"")</f>
        <v/>
      </c>
      <c r="X140" s="101"/>
      <c r="Y140" s="474"/>
      <c r="Z140" s="101"/>
      <c r="AA140" s="101"/>
      <c r="AB140" s="101"/>
      <c r="AC140" s="101"/>
      <c r="AD140" s="101"/>
      <c r="AE140" s="361"/>
      <c r="AF140" s="522"/>
    </row>
    <row r="141" spans="2:32" ht="20.100000000000001" customHeight="1" x14ac:dyDescent="0.25">
      <c r="B141" s="566" t="str">
        <f t="shared" si="9"/>
        <v/>
      </c>
      <c r="C141" s="472" t="str">
        <f>'BD4'!C138</f>
        <v/>
      </c>
      <c r="D141" s="125" t="str">
        <f t="shared" si="6"/>
        <v/>
      </c>
      <c r="E141" s="126" t="str">
        <f>IF('BD4'!O138=0,"",'BD4'!O138)</f>
        <v/>
      </c>
      <c r="F141" s="127" t="str">
        <f>REPT('BD4'!N138,1)</f>
        <v/>
      </c>
      <c r="G141" s="469">
        <f>('BD4'!J138)</f>
        <v>0</v>
      </c>
      <c r="I141" s="568" t="str">
        <f t="shared" si="7"/>
        <v/>
      </c>
      <c r="J141" s="568" t="str">
        <f>IF(L141&gt;0,'BD1'!$K$6,"")</f>
        <v/>
      </c>
      <c r="K141" s="568" t="str">
        <f>IF(L141&gt;0,'BD1'!$K$8,"")</f>
        <v/>
      </c>
      <c r="L141" s="101"/>
      <c r="M141" s="101"/>
      <c r="N141" s="101"/>
      <c r="O141" s="101"/>
      <c r="P141" s="363"/>
      <c r="Q141" s="363"/>
      <c r="R141" s="361"/>
      <c r="S141" s="570" t="str">
        <f t="shared" si="10"/>
        <v/>
      </c>
      <c r="U141" s="124" t="str">
        <f t="shared" si="8"/>
        <v/>
      </c>
      <c r="V141" s="124" t="str">
        <f>IF(X141&gt;0,'BD1'!$K$6,"")</f>
        <v/>
      </c>
      <c r="W141" s="121" t="str">
        <f>IF(X141&gt;0,'BD1'!$K$8,"")</f>
        <v/>
      </c>
      <c r="X141" s="101"/>
      <c r="Y141" s="474"/>
      <c r="Z141" s="101"/>
      <c r="AA141" s="101"/>
      <c r="AB141" s="101"/>
      <c r="AC141" s="101"/>
      <c r="AD141" s="101"/>
      <c r="AE141" s="361"/>
      <c r="AF141" s="522"/>
    </row>
    <row r="142" spans="2:32" ht="20.100000000000001" customHeight="1" x14ac:dyDescent="0.25">
      <c r="B142" s="566" t="str">
        <f t="shared" si="9"/>
        <v/>
      </c>
      <c r="C142" s="472" t="str">
        <f>'BD4'!C139</f>
        <v/>
      </c>
      <c r="D142" s="125" t="str">
        <f t="shared" si="6"/>
        <v/>
      </c>
      <c r="E142" s="126" t="str">
        <f>IF('BD4'!O139=0,"",'BD4'!O139)</f>
        <v/>
      </c>
      <c r="F142" s="127" t="str">
        <f>REPT('BD4'!N139,1)</f>
        <v/>
      </c>
      <c r="G142" s="469">
        <f>('BD4'!J139)</f>
        <v>0</v>
      </c>
      <c r="I142" s="568" t="str">
        <f t="shared" si="7"/>
        <v/>
      </c>
      <c r="J142" s="568" t="str">
        <f>IF(L142&gt;0,'BD1'!$K$6,"")</f>
        <v/>
      </c>
      <c r="K142" s="568" t="str">
        <f>IF(L142&gt;0,'BD1'!$K$8,"")</f>
        <v/>
      </c>
      <c r="L142" s="101"/>
      <c r="M142" s="101"/>
      <c r="N142" s="101"/>
      <c r="O142" s="101"/>
      <c r="P142" s="363"/>
      <c r="Q142" s="363"/>
      <c r="R142" s="361"/>
      <c r="S142" s="570" t="str">
        <f t="shared" si="10"/>
        <v/>
      </c>
      <c r="U142" s="124" t="str">
        <f t="shared" si="8"/>
        <v/>
      </c>
      <c r="V142" s="124" t="str">
        <f>IF(X142&gt;0,'BD1'!$K$6,"")</f>
        <v/>
      </c>
      <c r="W142" s="121" t="str">
        <f>IF(X142&gt;0,'BD1'!$K$8,"")</f>
        <v/>
      </c>
      <c r="X142" s="101"/>
      <c r="Y142" s="474"/>
      <c r="Z142" s="101"/>
      <c r="AA142" s="101"/>
      <c r="AB142" s="101"/>
      <c r="AC142" s="101"/>
      <c r="AD142" s="101"/>
      <c r="AE142" s="361"/>
      <c r="AF142" s="522"/>
    </row>
    <row r="143" spans="2:32" ht="20.100000000000001" customHeight="1" x14ac:dyDescent="0.25">
      <c r="B143" s="566" t="str">
        <f t="shared" si="9"/>
        <v/>
      </c>
      <c r="C143" s="472" t="str">
        <f>'BD4'!C140</f>
        <v/>
      </c>
      <c r="D143" s="125" t="str">
        <f t="shared" ref="D143:D206" si="11">IF(IF(G143&gt;=1,1,0)=0,"",IF(G143&gt;=1,1,0))</f>
        <v/>
      </c>
      <c r="E143" s="126" t="str">
        <f>IF('BD4'!O140=0,"",'BD4'!O140)</f>
        <v/>
      </c>
      <c r="F143" s="127" t="str">
        <f>REPT('BD4'!N140,1)</f>
        <v/>
      </c>
      <c r="G143" s="469">
        <f>('BD4'!J140)</f>
        <v>0</v>
      </c>
      <c r="I143" s="568" t="str">
        <f t="shared" ref="I143:I206" si="12">IF(L143&gt;0,ROW()-13,"")</f>
        <v/>
      </c>
      <c r="J143" s="568" t="str">
        <f>IF(L143&gt;0,'BD1'!$K$6,"")</f>
        <v/>
      </c>
      <c r="K143" s="568" t="str">
        <f>IF(L143&gt;0,'BD1'!$K$8,"")</f>
        <v/>
      </c>
      <c r="L143" s="101"/>
      <c r="M143" s="101"/>
      <c r="N143" s="101"/>
      <c r="O143" s="101"/>
      <c r="P143" s="363"/>
      <c r="Q143" s="363"/>
      <c r="R143" s="361"/>
      <c r="S143" s="570" t="str">
        <f t="shared" si="10"/>
        <v/>
      </c>
      <c r="U143" s="124" t="str">
        <f t="shared" ref="U143:U206" si="13">IF(X143&gt;0,ROW()-13,"")</f>
        <v/>
      </c>
      <c r="V143" s="124" t="str">
        <f>IF(X143&gt;0,'BD1'!$K$6,"")</f>
        <v/>
      </c>
      <c r="W143" s="121" t="str">
        <f>IF(X143&gt;0,'BD1'!$K$8,"")</f>
        <v/>
      </c>
      <c r="X143" s="101"/>
      <c r="Y143" s="474"/>
      <c r="Z143" s="101"/>
      <c r="AA143" s="101"/>
      <c r="AB143" s="101"/>
      <c r="AC143" s="101"/>
      <c r="AD143" s="101"/>
      <c r="AE143" s="361"/>
      <c r="AF143" s="522"/>
    </row>
    <row r="144" spans="2:32" ht="20.100000000000001" customHeight="1" x14ac:dyDescent="0.25">
      <c r="B144" s="566" t="str">
        <f t="shared" ref="B144:B207" si="14">IF(G144&gt;0,ROW()-13,"")</f>
        <v/>
      </c>
      <c r="C144" s="472" t="str">
        <f>'BD4'!C141</f>
        <v/>
      </c>
      <c r="D144" s="125" t="str">
        <f t="shared" si="11"/>
        <v/>
      </c>
      <c r="E144" s="126" t="str">
        <f>IF('BD4'!O141=0,"",'BD4'!O141)</f>
        <v/>
      </c>
      <c r="F144" s="127" t="str">
        <f>REPT('BD4'!N141,1)</f>
        <v/>
      </c>
      <c r="G144" s="469">
        <f>('BD4'!J141)</f>
        <v>0</v>
      </c>
      <c r="I144" s="568" t="str">
        <f t="shared" si="12"/>
        <v/>
      </c>
      <c r="J144" s="568" t="str">
        <f>IF(L144&gt;0,'BD1'!$K$6,"")</f>
        <v/>
      </c>
      <c r="K144" s="568" t="str">
        <f>IF(L144&gt;0,'BD1'!$K$8,"")</f>
        <v/>
      </c>
      <c r="L144" s="101"/>
      <c r="M144" s="101"/>
      <c r="N144" s="101"/>
      <c r="O144" s="101"/>
      <c r="P144" s="363"/>
      <c r="Q144" s="363"/>
      <c r="R144" s="361"/>
      <c r="S144" s="570" t="str">
        <f t="shared" ref="S144:S207" si="15">IF(AND(M144="",N144="",O144=""),"",SUM(M144:O144))</f>
        <v/>
      </c>
      <c r="U144" s="124" t="str">
        <f t="shared" si="13"/>
        <v/>
      </c>
      <c r="V144" s="124" t="str">
        <f>IF(X144&gt;0,'BD1'!$K$6,"")</f>
        <v/>
      </c>
      <c r="W144" s="121" t="str">
        <f>IF(X144&gt;0,'BD1'!$K$8,"")</f>
        <v/>
      </c>
      <c r="X144" s="101"/>
      <c r="Y144" s="474"/>
      <c r="Z144" s="101"/>
      <c r="AA144" s="101"/>
      <c r="AB144" s="101"/>
      <c r="AC144" s="101"/>
      <c r="AD144" s="101"/>
      <c r="AE144" s="361"/>
      <c r="AF144" s="522"/>
    </row>
    <row r="145" spans="2:32" ht="20.100000000000001" customHeight="1" x14ac:dyDescent="0.25">
      <c r="B145" s="566" t="str">
        <f t="shared" si="14"/>
        <v/>
      </c>
      <c r="C145" s="472" t="str">
        <f>'BD4'!C142</f>
        <v/>
      </c>
      <c r="D145" s="125" t="str">
        <f t="shared" si="11"/>
        <v/>
      </c>
      <c r="E145" s="126" t="str">
        <f>IF('BD4'!O142=0,"",'BD4'!O142)</f>
        <v/>
      </c>
      <c r="F145" s="127" t="str">
        <f>REPT('BD4'!N142,1)</f>
        <v/>
      </c>
      <c r="G145" s="469">
        <f>('BD4'!J142)</f>
        <v>0</v>
      </c>
      <c r="I145" s="568" t="str">
        <f t="shared" si="12"/>
        <v/>
      </c>
      <c r="J145" s="568" t="str">
        <f>IF(L145&gt;0,'BD1'!$K$6,"")</f>
        <v/>
      </c>
      <c r="K145" s="568" t="str">
        <f>IF(L145&gt;0,'BD1'!$K$8,"")</f>
        <v/>
      </c>
      <c r="L145" s="101"/>
      <c r="M145" s="101"/>
      <c r="N145" s="101"/>
      <c r="O145" s="101"/>
      <c r="P145" s="363"/>
      <c r="Q145" s="363"/>
      <c r="R145" s="361"/>
      <c r="S145" s="570" t="str">
        <f t="shared" si="15"/>
        <v/>
      </c>
      <c r="U145" s="124" t="str">
        <f t="shared" si="13"/>
        <v/>
      </c>
      <c r="V145" s="124" t="str">
        <f>IF(X145&gt;0,'BD1'!$K$6,"")</f>
        <v/>
      </c>
      <c r="W145" s="121" t="str">
        <f>IF(X145&gt;0,'BD1'!$K$8,"")</f>
        <v/>
      </c>
      <c r="X145" s="101"/>
      <c r="Y145" s="474"/>
      <c r="Z145" s="101"/>
      <c r="AA145" s="101"/>
      <c r="AB145" s="101"/>
      <c r="AC145" s="101"/>
      <c r="AD145" s="101"/>
      <c r="AE145" s="361"/>
      <c r="AF145" s="522"/>
    </row>
    <row r="146" spans="2:32" ht="20.100000000000001" customHeight="1" x14ac:dyDescent="0.25">
      <c r="B146" s="566" t="str">
        <f t="shared" si="14"/>
        <v/>
      </c>
      <c r="C146" s="472" t="str">
        <f>'BD4'!C143</f>
        <v/>
      </c>
      <c r="D146" s="125" t="str">
        <f t="shared" si="11"/>
        <v/>
      </c>
      <c r="E146" s="126" t="str">
        <f>IF('BD4'!O143=0,"",'BD4'!O143)</f>
        <v/>
      </c>
      <c r="F146" s="127" t="str">
        <f>REPT('BD4'!N143,1)</f>
        <v/>
      </c>
      <c r="G146" s="469">
        <f>('BD4'!J143)</f>
        <v>0</v>
      </c>
      <c r="I146" s="568" t="str">
        <f t="shared" si="12"/>
        <v/>
      </c>
      <c r="J146" s="568" t="str">
        <f>IF(L146&gt;0,'BD1'!$K$6,"")</f>
        <v/>
      </c>
      <c r="K146" s="568" t="str">
        <f>IF(L146&gt;0,'BD1'!$K$8,"")</f>
        <v/>
      </c>
      <c r="L146" s="101"/>
      <c r="M146" s="101"/>
      <c r="N146" s="101"/>
      <c r="O146" s="101"/>
      <c r="P146" s="363"/>
      <c r="Q146" s="363"/>
      <c r="R146" s="361"/>
      <c r="S146" s="570" t="str">
        <f t="shared" si="15"/>
        <v/>
      </c>
      <c r="U146" s="124" t="str">
        <f t="shared" si="13"/>
        <v/>
      </c>
      <c r="V146" s="124" t="str">
        <f>IF(X146&gt;0,'BD1'!$K$6,"")</f>
        <v/>
      </c>
      <c r="W146" s="121" t="str">
        <f>IF(X146&gt;0,'BD1'!$K$8,"")</f>
        <v/>
      </c>
      <c r="X146" s="101"/>
      <c r="Y146" s="474"/>
      <c r="Z146" s="101"/>
      <c r="AA146" s="101"/>
      <c r="AB146" s="101"/>
      <c r="AC146" s="101"/>
      <c r="AD146" s="101"/>
      <c r="AE146" s="361"/>
      <c r="AF146" s="522"/>
    </row>
    <row r="147" spans="2:32" ht="20.100000000000001" customHeight="1" x14ac:dyDescent="0.25">
      <c r="B147" s="566" t="str">
        <f t="shared" si="14"/>
        <v/>
      </c>
      <c r="C147" s="472" t="str">
        <f>'BD4'!C144</f>
        <v/>
      </c>
      <c r="D147" s="125" t="str">
        <f t="shared" si="11"/>
        <v/>
      </c>
      <c r="E147" s="126" t="str">
        <f>IF('BD4'!O144=0,"",'BD4'!O144)</f>
        <v/>
      </c>
      <c r="F147" s="127" t="str">
        <f>REPT('BD4'!N144,1)</f>
        <v/>
      </c>
      <c r="G147" s="469">
        <f>('BD4'!J144)</f>
        <v>0</v>
      </c>
      <c r="I147" s="568" t="str">
        <f t="shared" si="12"/>
        <v/>
      </c>
      <c r="J147" s="568" t="str">
        <f>IF(L147&gt;0,'BD1'!$K$6,"")</f>
        <v/>
      </c>
      <c r="K147" s="568" t="str">
        <f>IF(L147&gt;0,'BD1'!$K$8,"")</f>
        <v/>
      </c>
      <c r="L147" s="101"/>
      <c r="M147" s="101"/>
      <c r="N147" s="101"/>
      <c r="O147" s="101"/>
      <c r="P147" s="363"/>
      <c r="Q147" s="363"/>
      <c r="R147" s="361"/>
      <c r="S147" s="570" t="str">
        <f t="shared" si="15"/>
        <v/>
      </c>
      <c r="U147" s="124" t="str">
        <f t="shared" si="13"/>
        <v/>
      </c>
      <c r="V147" s="124" t="str">
        <f>IF(X147&gt;0,'BD1'!$K$6,"")</f>
        <v/>
      </c>
      <c r="W147" s="121" t="str">
        <f>IF(X147&gt;0,'BD1'!$K$8,"")</f>
        <v/>
      </c>
      <c r="X147" s="101"/>
      <c r="Y147" s="474"/>
      <c r="Z147" s="101"/>
      <c r="AA147" s="101"/>
      <c r="AB147" s="101"/>
      <c r="AC147" s="101"/>
      <c r="AD147" s="101"/>
      <c r="AE147" s="361"/>
      <c r="AF147" s="522"/>
    </row>
    <row r="148" spans="2:32" ht="20.100000000000001" customHeight="1" x14ac:dyDescent="0.25">
      <c r="B148" s="566" t="str">
        <f t="shared" si="14"/>
        <v/>
      </c>
      <c r="C148" s="472" t="str">
        <f>'BD4'!C145</f>
        <v/>
      </c>
      <c r="D148" s="125" t="str">
        <f t="shared" si="11"/>
        <v/>
      </c>
      <c r="E148" s="126" t="str">
        <f>IF('BD4'!O145=0,"",'BD4'!O145)</f>
        <v/>
      </c>
      <c r="F148" s="127" t="str">
        <f>REPT('BD4'!N145,1)</f>
        <v/>
      </c>
      <c r="G148" s="469">
        <f>('BD4'!J145)</f>
        <v>0</v>
      </c>
      <c r="I148" s="568" t="str">
        <f t="shared" si="12"/>
        <v/>
      </c>
      <c r="J148" s="568" t="str">
        <f>IF(L148&gt;0,'BD1'!$K$6,"")</f>
        <v/>
      </c>
      <c r="K148" s="568" t="str">
        <f>IF(L148&gt;0,'BD1'!$K$8,"")</f>
        <v/>
      </c>
      <c r="L148" s="101"/>
      <c r="M148" s="101"/>
      <c r="N148" s="101"/>
      <c r="O148" s="101"/>
      <c r="P148" s="363"/>
      <c r="Q148" s="363"/>
      <c r="R148" s="361"/>
      <c r="S148" s="570" t="str">
        <f t="shared" si="15"/>
        <v/>
      </c>
      <c r="U148" s="124" t="str">
        <f t="shared" si="13"/>
        <v/>
      </c>
      <c r="V148" s="124" t="str">
        <f>IF(X148&gt;0,'BD1'!$K$6,"")</f>
        <v/>
      </c>
      <c r="W148" s="121" t="str">
        <f>IF(X148&gt;0,'BD1'!$K$8,"")</f>
        <v/>
      </c>
      <c r="X148" s="101"/>
      <c r="Y148" s="474"/>
      <c r="Z148" s="101"/>
      <c r="AA148" s="101"/>
      <c r="AB148" s="101"/>
      <c r="AC148" s="101"/>
      <c r="AD148" s="101"/>
      <c r="AE148" s="361"/>
      <c r="AF148" s="522"/>
    </row>
    <row r="149" spans="2:32" ht="20.100000000000001" customHeight="1" x14ac:dyDescent="0.25">
      <c r="B149" s="566" t="str">
        <f t="shared" si="14"/>
        <v/>
      </c>
      <c r="C149" s="472" t="str">
        <f>'BD4'!C146</f>
        <v/>
      </c>
      <c r="D149" s="125" t="str">
        <f t="shared" si="11"/>
        <v/>
      </c>
      <c r="E149" s="126" t="str">
        <f>IF('BD4'!O146=0,"",'BD4'!O146)</f>
        <v/>
      </c>
      <c r="F149" s="127" t="str">
        <f>REPT('BD4'!N146,1)</f>
        <v/>
      </c>
      <c r="G149" s="469">
        <f>('BD4'!J146)</f>
        <v>0</v>
      </c>
      <c r="I149" s="568" t="str">
        <f t="shared" si="12"/>
        <v/>
      </c>
      <c r="J149" s="568" t="str">
        <f>IF(L149&gt;0,'BD1'!$K$6,"")</f>
        <v/>
      </c>
      <c r="K149" s="568" t="str">
        <f>IF(L149&gt;0,'BD1'!$K$8,"")</f>
        <v/>
      </c>
      <c r="L149" s="101"/>
      <c r="M149" s="101"/>
      <c r="N149" s="101"/>
      <c r="O149" s="101"/>
      <c r="P149" s="363"/>
      <c r="Q149" s="363"/>
      <c r="R149" s="361"/>
      <c r="S149" s="570" t="str">
        <f t="shared" si="15"/>
        <v/>
      </c>
      <c r="U149" s="124" t="str">
        <f t="shared" si="13"/>
        <v/>
      </c>
      <c r="V149" s="124" t="str">
        <f>IF(X149&gt;0,'BD1'!$K$6,"")</f>
        <v/>
      </c>
      <c r="W149" s="121" t="str">
        <f>IF(X149&gt;0,'BD1'!$K$8,"")</f>
        <v/>
      </c>
      <c r="X149" s="101"/>
      <c r="Y149" s="474"/>
      <c r="Z149" s="101"/>
      <c r="AA149" s="101"/>
      <c r="AB149" s="101"/>
      <c r="AC149" s="101"/>
      <c r="AD149" s="101"/>
      <c r="AE149" s="361"/>
      <c r="AF149" s="522"/>
    </row>
    <row r="150" spans="2:32" ht="20.100000000000001" customHeight="1" x14ac:dyDescent="0.25">
      <c r="B150" s="566" t="str">
        <f t="shared" si="14"/>
        <v/>
      </c>
      <c r="C150" s="472" t="str">
        <f>'BD4'!C147</f>
        <v/>
      </c>
      <c r="D150" s="125" t="str">
        <f t="shared" si="11"/>
        <v/>
      </c>
      <c r="E150" s="126" t="str">
        <f>IF('BD4'!O147=0,"",'BD4'!O147)</f>
        <v/>
      </c>
      <c r="F150" s="127" t="str">
        <f>REPT('BD4'!N147,1)</f>
        <v/>
      </c>
      <c r="G150" s="469">
        <f>('BD4'!J147)</f>
        <v>0</v>
      </c>
      <c r="I150" s="568" t="str">
        <f t="shared" si="12"/>
        <v/>
      </c>
      <c r="J150" s="568" t="str">
        <f>IF(L150&gt;0,'BD1'!$K$6,"")</f>
        <v/>
      </c>
      <c r="K150" s="568" t="str">
        <f>IF(L150&gt;0,'BD1'!$K$8,"")</f>
        <v/>
      </c>
      <c r="L150" s="101"/>
      <c r="M150" s="101"/>
      <c r="N150" s="101"/>
      <c r="O150" s="101"/>
      <c r="P150" s="363"/>
      <c r="Q150" s="363"/>
      <c r="R150" s="361"/>
      <c r="S150" s="570" t="str">
        <f t="shared" si="15"/>
        <v/>
      </c>
      <c r="U150" s="124" t="str">
        <f t="shared" si="13"/>
        <v/>
      </c>
      <c r="V150" s="124" t="str">
        <f>IF(X150&gt;0,'BD1'!$K$6,"")</f>
        <v/>
      </c>
      <c r="W150" s="121" t="str">
        <f>IF(X150&gt;0,'BD1'!$K$8,"")</f>
        <v/>
      </c>
      <c r="X150" s="101"/>
      <c r="Y150" s="474"/>
      <c r="Z150" s="101"/>
      <c r="AA150" s="101"/>
      <c r="AB150" s="101"/>
      <c r="AC150" s="101"/>
      <c r="AD150" s="101"/>
      <c r="AE150" s="361"/>
      <c r="AF150" s="522"/>
    </row>
    <row r="151" spans="2:32" ht="20.100000000000001" customHeight="1" x14ac:dyDescent="0.25">
      <c r="B151" s="566" t="str">
        <f t="shared" si="14"/>
        <v/>
      </c>
      <c r="C151" s="472" t="str">
        <f>'BD4'!C148</f>
        <v/>
      </c>
      <c r="D151" s="125" t="str">
        <f t="shared" si="11"/>
        <v/>
      </c>
      <c r="E151" s="126" t="str">
        <f>IF('BD4'!O148=0,"",'BD4'!O148)</f>
        <v/>
      </c>
      <c r="F151" s="127" t="str">
        <f>REPT('BD4'!N148,1)</f>
        <v/>
      </c>
      <c r="G151" s="469">
        <f>('BD4'!J148)</f>
        <v>0</v>
      </c>
      <c r="I151" s="568" t="str">
        <f t="shared" si="12"/>
        <v/>
      </c>
      <c r="J151" s="568" t="str">
        <f>IF(L151&gt;0,'BD1'!$K$6,"")</f>
        <v/>
      </c>
      <c r="K151" s="568" t="str">
        <f>IF(L151&gt;0,'BD1'!$K$8,"")</f>
        <v/>
      </c>
      <c r="L151" s="101"/>
      <c r="M151" s="101"/>
      <c r="N151" s="101"/>
      <c r="O151" s="101"/>
      <c r="P151" s="363"/>
      <c r="Q151" s="363"/>
      <c r="R151" s="361"/>
      <c r="S151" s="570" t="str">
        <f t="shared" si="15"/>
        <v/>
      </c>
      <c r="U151" s="124" t="str">
        <f t="shared" si="13"/>
        <v/>
      </c>
      <c r="V151" s="124" t="str">
        <f>IF(X151&gt;0,'BD1'!$K$6,"")</f>
        <v/>
      </c>
      <c r="W151" s="121" t="str">
        <f>IF(X151&gt;0,'BD1'!$K$8,"")</f>
        <v/>
      </c>
      <c r="X151" s="101"/>
      <c r="Y151" s="474"/>
      <c r="Z151" s="101"/>
      <c r="AA151" s="101"/>
      <c r="AB151" s="101"/>
      <c r="AC151" s="101"/>
      <c r="AD151" s="101"/>
      <c r="AE151" s="361"/>
      <c r="AF151" s="522"/>
    </row>
    <row r="152" spans="2:32" ht="20.100000000000001" customHeight="1" x14ac:dyDescent="0.25">
      <c r="B152" s="566" t="str">
        <f t="shared" si="14"/>
        <v/>
      </c>
      <c r="C152" s="472" t="str">
        <f>'BD4'!C149</f>
        <v/>
      </c>
      <c r="D152" s="125" t="str">
        <f t="shared" si="11"/>
        <v/>
      </c>
      <c r="E152" s="126" t="str">
        <f>IF('BD4'!O149=0,"",'BD4'!O149)</f>
        <v/>
      </c>
      <c r="F152" s="127" t="str">
        <f>REPT('BD4'!N149,1)</f>
        <v/>
      </c>
      <c r="G152" s="469">
        <f>('BD4'!J149)</f>
        <v>0</v>
      </c>
      <c r="I152" s="568" t="str">
        <f t="shared" si="12"/>
        <v/>
      </c>
      <c r="J152" s="568" t="str">
        <f>IF(L152&gt;0,'BD1'!$K$6,"")</f>
        <v/>
      </c>
      <c r="K152" s="568" t="str">
        <f>IF(L152&gt;0,'BD1'!$K$8,"")</f>
        <v/>
      </c>
      <c r="L152" s="101"/>
      <c r="M152" s="101"/>
      <c r="N152" s="101"/>
      <c r="O152" s="101"/>
      <c r="P152" s="363"/>
      <c r="Q152" s="363"/>
      <c r="R152" s="361"/>
      <c r="S152" s="570" t="str">
        <f t="shared" si="15"/>
        <v/>
      </c>
      <c r="U152" s="124" t="str">
        <f t="shared" si="13"/>
        <v/>
      </c>
      <c r="V152" s="124" t="str">
        <f>IF(X152&gt;0,'BD1'!$K$6,"")</f>
        <v/>
      </c>
      <c r="W152" s="121" t="str">
        <f>IF(X152&gt;0,'BD1'!$K$8,"")</f>
        <v/>
      </c>
      <c r="X152" s="101"/>
      <c r="Y152" s="474"/>
      <c r="Z152" s="101"/>
      <c r="AA152" s="101"/>
      <c r="AB152" s="101"/>
      <c r="AC152" s="101"/>
      <c r="AD152" s="101"/>
      <c r="AE152" s="361"/>
      <c r="AF152" s="522"/>
    </row>
    <row r="153" spans="2:32" ht="20.100000000000001" customHeight="1" x14ac:dyDescent="0.25">
      <c r="B153" s="566" t="str">
        <f t="shared" si="14"/>
        <v/>
      </c>
      <c r="C153" s="472" t="str">
        <f>'BD4'!C150</f>
        <v/>
      </c>
      <c r="D153" s="125" t="str">
        <f t="shared" si="11"/>
        <v/>
      </c>
      <c r="E153" s="126" t="str">
        <f>IF('BD4'!O150=0,"",'BD4'!O150)</f>
        <v/>
      </c>
      <c r="F153" s="127" t="str">
        <f>REPT('BD4'!N150,1)</f>
        <v/>
      </c>
      <c r="G153" s="469">
        <f>('BD4'!J150)</f>
        <v>0</v>
      </c>
      <c r="I153" s="568" t="str">
        <f t="shared" si="12"/>
        <v/>
      </c>
      <c r="J153" s="568" t="str">
        <f>IF(L153&gt;0,'BD1'!$K$6,"")</f>
        <v/>
      </c>
      <c r="K153" s="568" t="str">
        <f>IF(L153&gt;0,'BD1'!$K$8,"")</f>
        <v/>
      </c>
      <c r="L153" s="101"/>
      <c r="M153" s="101"/>
      <c r="N153" s="101"/>
      <c r="O153" s="101"/>
      <c r="P153" s="363"/>
      <c r="Q153" s="363"/>
      <c r="R153" s="361"/>
      <c r="S153" s="570" t="str">
        <f t="shared" si="15"/>
        <v/>
      </c>
      <c r="U153" s="124" t="str">
        <f t="shared" si="13"/>
        <v/>
      </c>
      <c r="V153" s="124" t="str">
        <f>IF(X153&gt;0,'BD1'!$K$6,"")</f>
        <v/>
      </c>
      <c r="W153" s="121" t="str">
        <f>IF(X153&gt;0,'BD1'!$K$8,"")</f>
        <v/>
      </c>
      <c r="X153" s="101"/>
      <c r="Y153" s="474"/>
      <c r="Z153" s="101"/>
      <c r="AA153" s="101"/>
      <c r="AB153" s="101"/>
      <c r="AC153" s="101"/>
      <c r="AD153" s="101"/>
      <c r="AE153" s="361"/>
      <c r="AF153" s="522"/>
    </row>
    <row r="154" spans="2:32" ht="20.100000000000001" customHeight="1" x14ac:dyDescent="0.25">
      <c r="B154" s="566" t="str">
        <f t="shared" si="14"/>
        <v/>
      </c>
      <c r="C154" s="472" t="str">
        <f>'BD4'!C151</f>
        <v/>
      </c>
      <c r="D154" s="125" t="str">
        <f t="shared" si="11"/>
        <v/>
      </c>
      <c r="E154" s="126" t="str">
        <f>IF('BD4'!O151=0,"",'BD4'!O151)</f>
        <v/>
      </c>
      <c r="F154" s="127" t="str">
        <f>REPT('BD4'!N151,1)</f>
        <v/>
      </c>
      <c r="G154" s="469">
        <f>('BD4'!J151)</f>
        <v>0</v>
      </c>
      <c r="I154" s="568" t="str">
        <f t="shared" si="12"/>
        <v/>
      </c>
      <c r="J154" s="568" t="str">
        <f>IF(L154&gt;0,'BD1'!$K$6,"")</f>
        <v/>
      </c>
      <c r="K154" s="568" t="str">
        <f>IF(L154&gt;0,'BD1'!$K$8,"")</f>
        <v/>
      </c>
      <c r="L154" s="101"/>
      <c r="M154" s="101"/>
      <c r="N154" s="101"/>
      <c r="O154" s="101"/>
      <c r="P154" s="363"/>
      <c r="Q154" s="363"/>
      <c r="R154" s="361"/>
      <c r="S154" s="570" t="str">
        <f t="shared" si="15"/>
        <v/>
      </c>
      <c r="U154" s="124" t="str">
        <f t="shared" si="13"/>
        <v/>
      </c>
      <c r="V154" s="124" t="str">
        <f>IF(X154&gt;0,'BD1'!$K$6,"")</f>
        <v/>
      </c>
      <c r="W154" s="121" t="str">
        <f>IF(X154&gt;0,'BD1'!$K$8,"")</f>
        <v/>
      </c>
      <c r="X154" s="101"/>
      <c r="Y154" s="474"/>
      <c r="Z154" s="101"/>
      <c r="AA154" s="101"/>
      <c r="AB154" s="101"/>
      <c r="AC154" s="101"/>
      <c r="AD154" s="101"/>
      <c r="AE154" s="361"/>
      <c r="AF154" s="522"/>
    </row>
    <row r="155" spans="2:32" ht="20.100000000000001" customHeight="1" x14ac:dyDescent="0.25">
      <c r="B155" s="566" t="str">
        <f t="shared" si="14"/>
        <v/>
      </c>
      <c r="C155" s="472" t="str">
        <f>'BD4'!C152</f>
        <v/>
      </c>
      <c r="D155" s="125" t="str">
        <f t="shared" si="11"/>
        <v/>
      </c>
      <c r="E155" s="126" t="str">
        <f>IF('BD4'!O152=0,"",'BD4'!O152)</f>
        <v/>
      </c>
      <c r="F155" s="127" t="str">
        <f>REPT('BD4'!N152,1)</f>
        <v/>
      </c>
      <c r="G155" s="469">
        <f>('BD4'!J152)</f>
        <v>0</v>
      </c>
      <c r="I155" s="568" t="str">
        <f t="shared" si="12"/>
        <v/>
      </c>
      <c r="J155" s="568" t="str">
        <f>IF(L155&gt;0,'BD1'!$K$6,"")</f>
        <v/>
      </c>
      <c r="K155" s="568" t="str">
        <f>IF(L155&gt;0,'BD1'!$K$8,"")</f>
        <v/>
      </c>
      <c r="L155" s="101"/>
      <c r="M155" s="101"/>
      <c r="N155" s="101"/>
      <c r="O155" s="101"/>
      <c r="P155" s="363"/>
      <c r="Q155" s="363"/>
      <c r="R155" s="361"/>
      <c r="S155" s="570" t="str">
        <f t="shared" si="15"/>
        <v/>
      </c>
      <c r="U155" s="124" t="str">
        <f t="shared" si="13"/>
        <v/>
      </c>
      <c r="V155" s="124" t="str">
        <f>IF(X155&gt;0,'BD1'!$K$6,"")</f>
        <v/>
      </c>
      <c r="W155" s="121" t="str">
        <f>IF(X155&gt;0,'BD1'!$K$8,"")</f>
        <v/>
      </c>
      <c r="X155" s="101"/>
      <c r="Y155" s="474"/>
      <c r="Z155" s="101"/>
      <c r="AA155" s="101"/>
      <c r="AB155" s="101"/>
      <c r="AC155" s="101"/>
      <c r="AD155" s="101"/>
      <c r="AE155" s="361"/>
      <c r="AF155" s="522"/>
    </row>
    <row r="156" spans="2:32" ht="20.100000000000001" customHeight="1" x14ac:dyDescent="0.25">
      <c r="B156" s="566" t="str">
        <f t="shared" si="14"/>
        <v/>
      </c>
      <c r="C156" s="472" t="str">
        <f>'BD4'!C153</f>
        <v/>
      </c>
      <c r="D156" s="125" t="str">
        <f t="shared" si="11"/>
        <v/>
      </c>
      <c r="E156" s="126" t="str">
        <f>IF('BD4'!O153=0,"",'BD4'!O153)</f>
        <v/>
      </c>
      <c r="F156" s="127" t="str">
        <f>REPT('BD4'!N153,1)</f>
        <v/>
      </c>
      <c r="G156" s="469">
        <f>('BD4'!J153)</f>
        <v>0</v>
      </c>
      <c r="I156" s="568" t="str">
        <f t="shared" si="12"/>
        <v/>
      </c>
      <c r="J156" s="568" t="str">
        <f>IF(L156&gt;0,'BD1'!$K$6,"")</f>
        <v/>
      </c>
      <c r="K156" s="568" t="str">
        <f>IF(L156&gt;0,'BD1'!$K$8,"")</f>
        <v/>
      </c>
      <c r="L156" s="101"/>
      <c r="M156" s="101"/>
      <c r="N156" s="101"/>
      <c r="O156" s="101"/>
      <c r="P156" s="363"/>
      <c r="Q156" s="363"/>
      <c r="R156" s="361"/>
      <c r="S156" s="570" t="str">
        <f t="shared" si="15"/>
        <v/>
      </c>
      <c r="U156" s="124" t="str">
        <f t="shared" si="13"/>
        <v/>
      </c>
      <c r="V156" s="124" t="str">
        <f>IF(X156&gt;0,'BD1'!$K$6,"")</f>
        <v/>
      </c>
      <c r="W156" s="121" t="str">
        <f>IF(X156&gt;0,'BD1'!$K$8,"")</f>
        <v/>
      </c>
      <c r="X156" s="101"/>
      <c r="Y156" s="474"/>
      <c r="Z156" s="101"/>
      <c r="AA156" s="101"/>
      <c r="AB156" s="101"/>
      <c r="AC156" s="101"/>
      <c r="AD156" s="101"/>
      <c r="AE156" s="361"/>
      <c r="AF156" s="522"/>
    </row>
    <row r="157" spans="2:32" ht="20.100000000000001" customHeight="1" x14ac:dyDescent="0.25">
      <c r="B157" s="566" t="str">
        <f t="shared" si="14"/>
        <v/>
      </c>
      <c r="C157" s="472" t="str">
        <f>'BD4'!C154</f>
        <v/>
      </c>
      <c r="D157" s="125" t="str">
        <f t="shared" si="11"/>
        <v/>
      </c>
      <c r="E157" s="126" t="str">
        <f>IF('BD4'!O154=0,"",'BD4'!O154)</f>
        <v/>
      </c>
      <c r="F157" s="127" t="str">
        <f>REPT('BD4'!N154,1)</f>
        <v/>
      </c>
      <c r="G157" s="469">
        <f>('BD4'!J154)</f>
        <v>0</v>
      </c>
      <c r="I157" s="568" t="str">
        <f t="shared" si="12"/>
        <v/>
      </c>
      <c r="J157" s="568" t="str">
        <f>IF(L157&gt;0,'BD1'!$K$6,"")</f>
        <v/>
      </c>
      <c r="K157" s="568" t="str">
        <f>IF(L157&gt;0,'BD1'!$K$8,"")</f>
        <v/>
      </c>
      <c r="L157" s="101"/>
      <c r="M157" s="101"/>
      <c r="N157" s="101"/>
      <c r="O157" s="101"/>
      <c r="P157" s="363"/>
      <c r="Q157" s="363"/>
      <c r="R157" s="361"/>
      <c r="S157" s="570" t="str">
        <f t="shared" si="15"/>
        <v/>
      </c>
      <c r="U157" s="124" t="str">
        <f t="shared" si="13"/>
        <v/>
      </c>
      <c r="V157" s="124" t="str">
        <f>IF(X157&gt;0,'BD1'!$K$6,"")</f>
        <v/>
      </c>
      <c r="W157" s="121" t="str">
        <f>IF(X157&gt;0,'BD1'!$K$8,"")</f>
        <v/>
      </c>
      <c r="X157" s="101"/>
      <c r="Y157" s="474"/>
      <c r="Z157" s="101"/>
      <c r="AA157" s="101"/>
      <c r="AB157" s="101"/>
      <c r="AC157" s="101"/>
      <c r="AD157" s="101"/>
      <c r="AE157" s="361"/>
      <c r="AF157" s="522"/>
    </row>
    <row r="158" spans="2:32" ht="20.100000000000001" customHeight="1" x14ac:dyDescent="0.25">
      <c r="B158" s="566" t="str">
        <f t="shared" si="14"/>
        <v/>
      </c>
      <c r="C158" s="472" t="str">
        <f>'BD4'!C155</f>
        <v/>
      </c>
      <c r="D158" s="125" t="str">
        <f t="shared" si="11"/>
        <v/>
      </c>
      <c r="E158" s="126" t="str">
        <f>IF('BD4'!O155=0,"",'BD4'!O155)</f>
        <v/>
      </c>
      <c r="F158" s="127" t="str">
        <f>REPT('BD4'!N155,1)</f>
        <v/>
      </c>
      <c r="G158" s="469">
        <f>('BD4'!J155)</f>
        <v>0</v>
      </c>
      <c r="I158" s="568" t="str">
        <f t="shared" si="12"/>
        <v/>
      </c>
      <c r="J158" s="568" t="str">
        <f>IF(L158&gt;0,'BD1'!$K$6,"")</f>
        <v/>
      </c>
      <c r="K158" s="568" t="str">
        <f>IF(L158&gt;0,'BD1'!$K$8,"")</f>
        <v/>
      </c>
      <c r="L158" s="101"/>
      <c r="M158" s="101"/>
      <c r="N158" s="101"/>
      <c r="O158" s="101"/>
      <c r="P158" s="363"/>
      <c r="Q158" s="363"/>
      <c r="R158" s="361"/>
      <c r="S158" s="570" t="str">
        <f t="shared" si="15"/>
        <v/>
      </c>
      <c r="U158" s="124" t="str">
        <f t="shared" si="13"/>
        <v/>
      </c>
      <c r="V158" s="124" t="str">
        <f>IF(X158&gt;0,'BD1'!$K$6,"")</f>
        <v/>
      </c>
      <c r="W158" s="121" t="str">
        <f>IF(X158&gt;0,'BD1'!$K$8,"")</f>
        <v/>
      </c>
      <c r="X158" s="101"/>
      <c r="Y158" s="474"/>
      <c r="Z158" s="101"/>
      <c r="AA158" s="101"/>
      <c r="AB158" s="101"/>
      <c r="AC158" s="101"/>
      <c r="AD158" s="101"/>
      <c r="AE158" s="361"/>
      <c r="AF158" s="522"/>
    </row>
    <row r="159" spans="2:32" ht="20.100000000000001" customHeight="1" x14ac:dyDescent="0.25">
      <c r="B159" s="566" t="str">
        <f t="shared" si="14"/>
        <v/>
      </c>
      <c r="C159" s="472" t="str">
        <f>'BD4'!C156</f>
        <v/>
      </c>
      <c r="D159" s="125" t="str">
        <f t="shared" si="11"/>
        <v/>
      </c>
      <c r="E159" s="126" t="str">
        <f>IF('BD4'!O156=0,"",'BD4'!O156)</f>
        <v/>
      </c>
      <c r="F159" s="127" t="str">
        <f>REPT('BD4'!N156,1)</f>
        <v/>
      </c>
      <c r="G159" s="469">
        <f>('BD4'!J156)</f>
        <v>0</v>
      </c>
      <c r="I159" s="568" t="str">
        <f t="shared" si="12"/>
        <v/>
      </c>
      <c r="J159" s="568" t="str">
        <f>IF(L159&gt;0,'BD1'!$K$6,"")</f>
        <v/>
      </c>
      <c r="K159" s="568" t="str">
        <f>IF(L159&gt;0,'BD1'!$K$8,"")</f>
        <v/>
      </c>
      <c r="L159" s="101"/>
      <c r="M159" s="101"/>
      <c r="N159" s="101"/>
      <c r="O159" s="101"/>
      <c r="P159" s="363"/>
      <c r="Q159" s="363"/>
      <c r="R159" s="361"/>
      <c r="S159" s="570" t="str">
        <f t="shared" si="15"/>
        <v/>
      </c>
      <c r="U159" s="124" t="str">
        <f t="shared" si="13"/>
        <v/>
      </c>
      <c r="V159" s="124" t="str">
        <f>IF(X159&gt;0,'BD1'!$K$6,"")</f>
        <v/>
      </c>
      <c r="W159" s="121" t="str">
        <f>IF(X159&gt;0,'BD1'!$K$8,"")</f>
        <v/>
      </c>
      <c r="X159" s="101"/>
      <c r="Y159" s="474"/>
      <c r="Z159" s="101"/>
      <c r="AA159" s="101"/>
      <c r="AB159" s="101"/>
      <c r="AC159" s="101"/>
      <c r="AD159" s="101"/>
      <c r="AE159" s="361"/>
      <c r="AF159" s="522"/>
    </row>
    <row r="160" spans="2:32" ht="20.100000000000001" customHeight="1" x14ac:dyDescent="0.25">
      <c r="B160" s="566" t="str">
        <f t="shared" si="14"/>
        <v/>
      </c>
      <c r="C160" s="472" t="str">
        <f>'BD4'!C157</f>
        <v/>
      </c>
      <c r="D160" s="125" t="str">
        <f t="shared" si="11"/>
        <v/>
      </c>
      <c r="E160" s="126" t="str">
        <f>IF('BD4'!O157=0,"",'BD4'!O157)</f>
        <v/>
      </c>
      <c r="F160" s="127" t="str">
        <f>REPT('BD4'!N157,1)</f>
        <v/>
      </c>
      <c r="G160" s="469">
        <f>('BD4'!J157)</f>
        <v>0</v>
      </c>
      <c r="I160" s="568" t="str">
        <f t="shared" si="12"/>
        <v/>
      </c>
      <c r="J160" s="568" t="str">
        <f>IF(L160&gt;0,'BD1'!$K$6,"")</f>
        <v/>
      </c>
      <c r="K160" s="568" t="str">
        <f>IF(L160&gt;0,'BD1'!$K$8,"")</f>
        <v/>
      </c>
      <c r="L160" s="101"/>
      <c r="M160" s="101"/>
      <c r="N160" s="101"/>
      <c r="O160" s="101"/>
      <c r="P160" s="363"/>
      <c r="Q160" s="363"/>
      <c r="R160" s="361"/>
      <c r="S160" s="570" t="str">
        <f t="shared" si="15"/>
        <v/>
      </c>
      <c r="U160" s="124" t="str">
        <f t="shared" si="13"/>
        <v/>
      </c>
      <c r="V160" s="124" t="str">
        <f>IF(X160&gt;0,'BD1'!$K$6,"")</f>
        <v/>
      </c>
      <c r="W160" s="121" t="str">
        <f>IF(X160&gt;0,'BD1'!$K$8,"")</f>
        <v/>
      </c>
      <c r="X160" s="101"/>
      <c r="Y160" s="474"/>
      <c r="Z160" s="101"/>
      <c r="AA160" s="101"/>
      <c r="AB160" s="101"/>
      <c r="AC160" s="101"/>
      <c r="AD160" s="101"/>
      <c r="AE160" s="361"/>
      <c r="AF160" s="522"/>
    </row>
    <row r="161" spans="2:32" ht="20.100000000000001" customHeight="1" x14ac:dyDescent="0.25">
      <c r="B161" s="566" t="str">
        <f t="shared" si="14"/>
        <v/>
      </c>
      <c r="C161" s="472" t="str">
        <f>'BD4'!C158</f>
        <v/>
      </c>
      <c r="D161" s="125" t="str">
        <f t="shared" si="11"/>
        <v/>
      </c>
      <c r="E161" s="126" t="str">
        <f>IF('BD4'!O158=0,"",'BD4'!O158)</f>
        <v/>
      </c>
      <c r="F161" s="127" t="str">
        <f>REPT('BD4'!N158,1)</f>
        <v/>
      </c>
      <c r="G161" s="469">
        <f>('BD4'!J158)</f>
        <v>0</v>
      </c>
      <c r="I161" s="568" t="str">
        <f t="shared" si="12"/>
        <v/>
      </c>
      <c r="J161" s="568" t="str">
        <f>IF(L161&gt;0,'BD1'!$K$6,"")</f>
        <v/>
      </c>
      <c r="K161" s="568" t="str">
        <f>IF(L161&gt;0,'BD1'!$K$8,"")</f>
        <v/>
      </c>
      <c r="L161" s="101"/>
      <c r="M161" s="101"/>
      <c r="N161" s="101"/>
      <c r="O161" s="101"/>
      <c r="P161" s="363"/>
      <c r="Q161" s="363"/>
      <c r="R161" s="361"/>
      <c r="S161" s="570" t="str">
        <f t="shared" si="15"/>
        <v/>
      </c>
      <c r="U161" s="124" t="str">
        <f t="shared" si="13"/>
        <v/>
      </c>
      <c r="V161" s="124" t="str">
        <f>IF(X161&gt;0,'BD1'!$K$6,"")</f>
        <v/>
      </c>
      <c r="W161" s="121" t="str">
        <f>IF(X161&gt;0,'BD1'!$K$8,"")</f>
        <v/>
      </c>
      <c r="X161" s="101"/>
      <c r="Y161" s="474"/>
      <c r="Z161" s="101"/>
      <c r="AA161" s="101"/>
      <c r="AB161" s="101"/>
      <c r="AC161" s="101"/>
      <c r="AD161" s="101"/>
      <c r="AE161" s="361"/>
      <c r="AF161" s="522"/>
    </row>
    <row r="162" spans="2:32" ht="20.100000000000001" customHeight="1" x14ac:dyDescent="0.25">
      <c r="B162" s="566" t="str">
        <f t="shared" si="14"/>
        <v/>
      </c>
      <c r="C162" s="472" t="str">
        <f>'BD4'!C159</f>
        <v/>
      </c>
      <c r="D162" s="125" t="str">
        <f t="shared" si="11"/>
        <v/>
      </c>
      <c r="E162" s="126" t="str">
        <f>IF('BD4'!O159=0,"",'BD4'!O159)</f>
        <v/>
      </c>
      <c r="F162" s="127" t="str">
        <f>REPT('BD4'!N159,1)</f>
        <v/>
      </c>
      <c r="G162" s="469">
        <f>('BD4'!J159)</f>
        <v>0</v>
      </c>
      <c r="I162" s="568" t="str">
        <f t="shared" si="12"/>
        <v/>
      </c>
      <c r="J162" s="568" t="str">
        <f>IF(L162&gt;0,'BD1'!$K$6,"")</f>
        <v/>
      </c>
      <c r="K162" s="568" t="str">
        <f>IF(L162&gt;0,'BD1'!$K$8,"")</f>
        <v/>
      </c>
      <c r="L162" s="101"/>
      <c r="M162" s="101"/>
      <c r="N162" s="101"/>
      <c r="O162" s="101"/>
      <c r="P162" s="363"/>
      <c r="Q162" s="363"/>
      <c r="R162" s="361"/>
      <c r="S162" s="570" t="str">
        <f t="shared" si="15"/>
        <v/>
      </c>
      <c r="U162" s="124" t="str">
        <f t="shared" si="13"/>
        <v/>
      </c>
      <c r="V162" s="124" t="str">
        <f>IF(X162&gt;0,'BD1'!$K$6,"")</f>
        <v/>
      </c>
      <c r="W162" s="121" t="str">
        <f>IF(X162&gt;0,'BD1'!$K$8,"")</f>
        <v/>
      </c>
      <c r="X162" s="101"/>
      <c r="Y162" s="474"/>
      <c r="Z162" s="101"/>
      <c r="AA162" s="101"/>
      <c r="AB162" s="101"/>
      <c r="AC162" s="101"/>
      <c r="AD162" s="101"/>
      <c r="AE162" s="361"/>
      <c r="AF162" s="522"/>
    </row>
    <row r="163" spans="2:32" ht="20.100000000000001" customHeight="1" x14ac:dyDescent="0.25">
      <c r="B163" s="566" t="str">
        <f t="shared" si="14"/>
        <v/>
      </c>
      <c r="C163" s="472" t="str">
        <f>'BD4'!C160</f>
        <v/>
      </c>
      <c r="D163" s="125" t="str">
        <f t="shared" si="11"/>
        <v/>
      </c>
      <c r="E163" s="126" t="str">
        <f>IF('BD4'!O160=0,"",'BD4'!O160)</f>
        <v/>
      </c>
      <c r="F163" s="127" t="str">
        <f>REPT('BD4'!N160,1)</f>
        <v/>
      </c>
      <c r="G163" s="469">
        <f>('BD4'!J160)</f>
        <v>0</v>
      </c>
      <c r="I163" s="568" t="str">
        <f t="shared" si="12"/>
        <v/>
      </c>
      <c r="J163" s="568" t="str">
        <f>IF(L163&gt;0,'BD1'!$K$6,"")</f>
        <v/>
      </c>
      <c r="K163" s="568" t="str">
        <f>IF(L163&gt;0,'BD1'!$K$8,"")</f>
        <v/>
      </c>
      <c r="L163" s="101"/>
      <c r="M163" s="101"/>
      <c r="N163" s="101"/>
      <c r="O163" s="101"/>
      <c r="P163" s="363"/>
      <c r="Q163" s="363"/>
      <c r="R163" s="361"/>
      <c r="S163" s="570" t="str">
        <f t="shared" si="15"/>
        <v/>
      </c>
      <c r="U163" s="124" t="str">
        <f t="shared" si="13"/>
        <v/>
      </c>
      <c r="V163" s="124" t="str">
        <f>IF(X163&gt;0,'BD1'!$K$6,"")</f>
        <v/>
      </c>
      <c r="W163" s="121" t="str">
        <f>IF(X163&gt;0,'BD1'!$K$8,"")</f>
        <v/>
      </c>
      <c r="X163" s="101"/>
      <c r="Y163" s="474"/>
      <c r="Z163" s="101"/>
      <c r="AA163" s="101"/>
      <c r="AB163" s="101"/>
      <c r="AC163" s="101"/>
      <c r="AD163" s="101"/>
      <c r="AE163" s="361"/>
      <c r="AF163" s="522"/>
    </row>
    <row r="164" spans="2:32" ht="20.100000000000001" customHeight="1" x14ac:dyDescent="0.25">
      <c r="B164" s="566" t="str">
        <f t="shared" si="14"/>
        <v/>
      </c>
      <c r="C164" s="472" t="str">
        <f>'BD4'!C161</f>
        <v/>
      </c>
      <c r="D164" s="125" t="str">
        <f t="shared" si="11"/>
        <v/>
      </c>
      <c r="E164" s="126" t="str">
        <f>IF('BD4'!O161=0,"",'BD4'!O161)</f>
        <v/>
      </c>
      <c r="F164" s="127" t="str">
        <f>REPT('BD4'!N161,1)</f>
        <v/>
      </c>
      <c r="G164" s="469">
        <f>('BD4'!J161)</f>
        <v>0</v>
      </c>
      <c r="I164" s="568" t="str">
        <f t="shared" si="12"/>
        <v/>
      </c>
      <c r="J164" s="568" t="str">
        <f>IF(L164&gt;0,'BD1'!$K$6,"")</f>
        <v/>
      </c>
      <c r="K164" s="568" t="str">
        <f>IF(L164&gt;0,'BD1'!$K$8,"")</f>
        <v/>
      </c>
      <c r="L164" s="101"/>
      <c r="M164" s="101"/>
      <c r="N164" s="101"/>
      <c r="O164" s="101"/>
      <c r="P164" s="363"/>
      <c r="Q164" s="363"/>
      <c r="R164" s="361"/>
      <c r="S164" s="570" t="str">
        <f t="shared" si="15"/>
        <v/>
      </c>
      <c r="U164" s="124" t="str">
        <f t="shared" si="13"/>
        <v/>
      </c>
      <c r="V164" s="124" t="str">
        <f>IF(X164&gt;0,'BD1'!$K$6,"")</f>
        <v/>
      </c>
      <c r="W164" s="121" t="str">
        <f>IF(X164&gt;0,'BD1'!$K$8,"")</f>
        <v/>
      </c>
      <c r="X164" s="101"/>
      <c r="Y164" s="474"/>
      <c r="Z164" s="101"/>
      <c r="AA164" s="101"/>
      <c r="AB164" s="101"/>
      <c r="AC164" s="101"/>
      <c r="AD164" s="101"/>
      <c r="AE164" s="361"/>
      <c r="AF164" s="522"/>
    </row>
    <row r="165" spans="2:32" ht="20.100000000000001" customHeight="1" x14ac:dyDescent="0.25">
      <c r="B165" s="566" t="str">
        <f t="shared" si="14"/>
        <v/>
      </c>
      <c r="C165" s="472" t="str">
        <f>'BD4'!C162</f>
        <v/>
      </c>
      <c r="D165" s="125" t="str">
        <f t="shared" si="11"/>
        <v/>
      </c>
      <c r="E165" s="126" t="str">
        <f>IF('BD4'!O162=0,"",'BD4'!O162)</f>
        <v/>
      </c>
      <c r="F165" s="127" t="str">
        <f>REPT('BD4'!N162,1)</f>
        <v/>
      </c>
      <c r="G165" s="469">
        <f>('BD4'!J162)</f>
        <v>0</v>
      </c>
      <c r="I165" s="568" t="str">
        <f t="shared" si="12"/>
        <v/>
      </c>
      <c r="J165" s="568" t="str">
        <f>IF(L165&gt;0,'BD1'!$K$6,"")</f>
        <v/>
      </c>
      <c r="K165" s="568" t="str">
        <f>IF(L165&gt;0,'BD1'!$K$8,"")</f>
        <v/>
      </c>
      <c r="L165" s="101"/>
      <c r="M165" s="101"/>
      <c r="N165" s="101"/>
      <c r="O165" s="101"/>
      <c r="P165" s="363"/>
      <c r="Q165" s="363"/>
      <c r="R165" s="361"/>
      <c r="S165" s="570" t="str">
        <f t="shared" si="15"/>
        <v/>
      </c>
      <c r="U165" s="124" t="str">
        <f t="shared" si="13"/>
        <v/>
      </c>
      <c r="V165" s="124" t="str">
        <f>IF(X165&gt;0,'BD1'!$K$6,"")</f>
        <v/>
      </c>
      <c r="W165" s="121" t="str">
        <f>IF(X165&gt;0,'BD1'!$K$8,"")</f>
        <v/>
      </c>
      <c r="X165" s="101"/>
      <c r="Y165" s="474"/>
      <c r="Z165" s="101"/>
      <c r="AA165" s="101"/>
      <c r="AB165" s="101"/>
      <c r="AC165" s="101"/>
      <c r="AD165" s="101"/>
      <c r="AE165" s="361"/>
      <c r="AF165" s="522"/>
    </row>
    <row r="166" spans="2:32" ht="20.100000000000001" customHeight="1" x14ac:dyDescent="0.25">
      <c r="B166" s="566" t="str">
        <f t="shared" si="14"/>
        <v/>
      </c>
      <c r="C166" s="472" t="str">
        <f>'BD4'!C163</f>
        <v/>
      </c>
      <c r="D166" s="125" t="str">
        <f t="shared" si="11"/>
        <v/>
      </c>
      <c r="E166" s="126" t="str">
        <f>IF('BD4'!O163=0,"",'BD4'!O163)</f>
        <v/>
      </c>
      <c r="F166" s="127" t="str">
        <f>REPT('BD4'!N163,1)</f>
        <v/>
      </c>
      <c r="G166" s="469">
        <f>('BD4'!J163)</f>
        <v>0</v>
      </c>
      <c r="I166" s="568" t="str">
        <f t="shared" si="12"/>
        <v/>
      </c>
      <c r="J166" s="568" t="str">
        <f>IF(L166&gt;0,'BD1'!$K$6,"")</f>
        <v/>
      </c>
      <c r="K166" s="568" t="str">
        <f>IF(L166&gt;0,'BD1'!$K$8,"")</f>
        <v/>
      </c>
      <c r="L166" s="101"/>
      <c r="M166" s="101"/>
      <c r="N166" s="101"/>
      <c r="O166" s="101"/>
      <c r="P166" s="363"/>
      <c r="Q166" s="363"/>
      <c r="R166" s="361"/>
      <c r="S166" s="570" t="str">
        <f t="shared" si="15"/>
        <v/>
      </c>
      <c r="U166" s="124" t="str">
        <f t="shared" si="13"/>
        <v/>
      </c>
      <c r="V166" s="124" t="str">
        <f>IF(X166&gt;0,'BD1'!$K$6,"")</f>
        <v/>
      </c>
      <c r="W166" s="121" t="str">
        <f>IF(X166&gt;0,'BD1'!$K$8,"")</f>
        <v/>
      </c>
      <c r="X166" s="101"/>
      <c r="Y166" s="474"/>
      <c r="Z166" s="101"/>
      <c r="AA166" s="101"/>
      <c r="AB166" s="101"/>
      <c r="AC166" s="101"/>
      <c r="AD166" s="101"/>
      <c r="AE166" s="361"/>
      <c r="AF166" s="522"/>
    </row>
    <row r="167" spans="2:32" ht="20.100000000000001" customHeight="1" x14ac:dyDescent="0.25">
      <c r="B167" s="566" t="str">
        <f t="shared" si="14"/>
        <v/>
      </c>
      <c r="C167" s="472" t="str">
        <f>'BD4'!C164</f>
        <v/>
      </c>
      <c r="D167" s="125" t="str">
        <f t="shared" si="11"/>
        <v/>
      </c>
      <c r="E167" s="126" t="str">
        <f>IF('BD4'!O164=0,"",'BD4'!O164)</f>
        <v/>
      </c>
      <c r="F167" s="127" t="str">
        <f>REPT('BD4'!N164,1)</f>
        <v/>
      </c>
      <c r="G167" s="469">
        <f>('BD4'!J164)</f>
        <v>0</v>
      </c>
      <c r="I167" s="568" t="str">
        <f t="shared" si="12"/>
        <v/>
      </c>
      <c r="J167" s="568" t="str">
        <f>IF(L167&gt;0,'BD1'!$K$6,"")</f>
        <v/>
      </c>
      <c r="K167" s="568" t="str">
        <f>IF(L167&gt;0,'BD1'!$K$8,"")</f>
        <v/>
      </c>
      <c r="L167" s="101"/>
      <c r="M167" s="101"/>
      <c r="N167" s="101"/>
      <c r="O167" s="101"/>
      <c r="P167" s="363"/>
      <c r="Q167" s="363"/>
      <c r="R167" s="361"/>
      <c r="S167" s="570" t="str">
        <f t="shared" si="15"/>
        <v/>
      </c>
      <c r="U167" s="124" t="str">
        <f t="shared" si="13"/>
        <v/>
      </c>
      <c r="V167" s="124" t="str">
        <f>IF(X167&gt;0,'BD1'!$K$6,"")</f>
        <v/>
      </c>
      <c r="W167" s="121" t="str">
        <f>IF(X167&gt;0,'BD1'!$K$8,"")</f>
        <v/>
      </c>
      <c r="X167" s="101"/>
      <c r="Y167" s="474"/>
      <c r="Z167" s="101"/>
      <c r="AA167" s="101"/>
      <c r="AB167" s="101"/>
      <c r="AC167" s="101"/>
      <c r="AD167" s="101"/>
      <c r="AE167" s="361"/>
      <c r="AF167" s="522"/>
    </row>
    <row r="168" spans="2:32" ht="20.100000000000001" customHeight="1" x14ac:dyDescent="0.25">
      <c r="B168" s="566" t="str">
        <f t="shared" si="14"/>
        <v/>
      </c>
      <c r="C168" s="472" t="str">
        <f>'BD4'!C165</f>
        <v/>
      </c>
      <c r="D168" s="125" t="str">
        <f t="shared" si="11"/>
        <v/>
      </c>
      <c r="E168" s="126" t="str">
        <f>IF('BD4'!O165=0,"",'BD4'!O165)</f>
        <v/>
      </c>
      <c r="F168" s="127" t="str">
        <f>REPT('BD4'!N165,1)</f>
        <v/>
      </c>
      <c r="G168" s="469">
        <f>('BD4'!J165)</f>
        <v>0</v>
      </c>
      <c r="I168" s="568" t="str">
        <f t="shared" si="12"/>
        <v/>
      </c>
      <c r="J168" s="568" t="str">
        <f>IF(L168&gt;0,'BD1'!$K$6,"")</f>
        <v/>
      </c>
      <c r="K168" s="568" t="str">
        <f>IF(L168&gt;0,'BD1'!$K$8,"")</f>
        <v/>
      </c>
      <c r="L168" s="101"/>
      <c r="M168" s="101"/>
      <c r="N168" s="101"/>
      <c r="O168" s="101"/>
      <c r="P168" s="363"/>
      <c r="Q168" s="363"/>
      <c r="R168" s="361"/>
      <c r="S168" s="570" t="str">
        <f t="shared" si="15"/>
        <v/>
      </c>
      <c r="U168" s="124" t="str">
        <f t="shared" si="13"/>
        <v/>
      </c>
      <c r="V168" s="124" t="str">
        <f>IF(X168&gt;0,'BD1'!$K$6,"")</f>
        <v/>
      </c>
      <c r="W168" s="121" t="str">
        <f>IF(X168&gt;0,'BD1'!$K$8,"")</f>
        <v/>
      </c>
      <c r="X168" s="101"/>
      <c r="Y168" s="474"/>
      <c r="Z168" s="101"/>
      <c r="AA168" s="101"/>
      <c r="AB168" s="101"/>
      <c r="AC168" s="101"/>
      <c r="AD168" s="101"/>
      <c r="AE168" s="361"/>
      <c r="AF168" s="522"/>
    </row>
    <row r="169" spans="2:32" ht="20.100000000000001" customHeight="1" x14ac:dyDescent="0.25">
      <c r="B169" s="566" t="str">
        <f t="shared" si="14"/>
        <v/>
      </c>
      <c r="C169" s="472" t="str">
        <f>'BD4'!C166</f>
        <v/>
      </c>
      <c r="D169" s="125" t="str">
        <f t="shared" si="11"/>
        <v/>
      </c>
      <c r="E169" s="126" t="str">
        <f>IF('BD4'!O166=0,"",'BD4'!O166)</f>
        <v/>
      </c>
      <c r="F169" s="127" t="str">
        <f>REPT('BD4'!N166,1)</f>
        <v/>
      </c>
      <c r="G169" s="469">
        <f>('BD4'!J166)</f>
        <v>0</v>
      </c>
      <c r="I169" s="568" t="str">
        <f t="shared" si="12"/>
        <v/>
      </c>
      <c r="J169" s="568" t="str">
        <f>IF(L169&gt;0,'BD1'!$K$6,"")</f>
        <v/>
      </c>
      <c r="K169" s="568" t="str">
        <f>IF(L169&gt;0,'BD1'!$K$8,"")</f>
        <v/>
      </c>
      <c r="L169" s="101"/>
      <c r="M169" s="101"/>
      <c r="N169" s="101"/>
      <c r="O169" s="101"/>
      <c r="P169" s="363"/>
      <c r="Q169" s="363"/>
      <c r="R169" s="361"/>
      <c r="S169" s="570" t="str">
        <f t="shared" si="15"/>
        <v/>
      </c>
      <c r="U169" s="124" t="str">
        <f t="shared" si="13"/>
        <v/>
      </c>
      <c r="V169" s="124" t="str">
        <f>IF(X169&gt;0,'BD1'!$K$6,"")</f>
        <v/>
      </c>
      <c r="W169" s="121" t="str">
        <f>IF(X169&gt;0,'BD1'!$K$8,"")</f>
        <v/>
      </c>
      <c r="X169" s="101"/>
      <c r="Y169" s="474"/>
      <c r="Z169" s="101"/>
      <c r="AA169" s="101"/>
      <c r="AB169" s="101"/>
      <c r="AC169" s="101"/>
      <c r="AD169" s="101"/>
      <c r="AE169" s="361"/>
      <c r="AF169" s="522"/>
    </row>
    <row r="170" spans="2:32" ht="20.100000000000001" customHeight="1" x14ac:dyDescent="0.25">
      <c r="B170" s="566" t="str">
        <f t="shared" si="14"/>
        <v/>
      </c>
      <c r="C170" s="472" t="str">
        <f>'BD4'!C167</f>
        <v/>
      </c>
      <c r="D170" s="125" t="str">
        <f t="shared" si="11"/>
        <v/>
      </c>
      <c r="E170" s="126" t="str">
        <f>IF('BD4'!O167=0,"",'BD4'!O167)</f>
        <v/>
      </c>
      <c r="F170" s="127" t="str">
        <f>REPT('BD4'!N167,1)</f>
        <v/>
      </c>
      <c r="G170" s="469">
        <f>('BD4'!J167)</f>
        <v>0</v>
      </c>
      <c r="I170" s="568" t="str">
        <f t="shared" si="12"/>
        <v/>
      </c>
      <c r="J170" s="568" t="str">
        <f>IF(L170&gt;0,'BD1'!$K$6,"")</f>
        <v/>
      </c>
      <c r="K170" s="568" t="str">
        <f>IF(L170&gt;0,'BD1'!$K$8,"")</f>
        <v/>
      </c>
      <c r="L170" s="101"/>
      <c r="M170" s="101"/>
      <c r="N170" s="101"/>
      <c r="O170" s="101"/>
      <c r="P170" s="363"/>
      <c r="Q170" s="363"/>
      <c r="R170" s="361"/>
      <c r="S170" s="570" t="str">
        <f t="shared" si="15"/>
        <v/>
      </c>
      <c r="U170" s="124" t="str">
        <f t="shared" si="13"/>
        <v/>
      </c>
      <c r="V170" s="124" t="str">
        <f>IF(X170&gt;0,'BD1'!$K$6,"")</f>
        <v/>
      </c>
      <c r="W170" s="121" t="str">
        <f>IF(X170&gt;0,'BD1'!$K$8,"")</f>
        <v/>
      </c>
      <c r="X170" s="101"/>
      <c r="Y170" s="474"/>
      <c r="Z170" s="101"/>
      <c r="AA170" s="101"/>
      <c r="AB170" s="101"/>
      <c r="AC170" s="101"/>
      <c r="AD170" s="101"/>
      <c r="AE170" s="361"/>
      <c r="AF170" s="522"/>
    </row>
    <row r="171" spans="2:32" ht="20.100000000000001" customHeight="1" x14ac:dyDescent="0.25">
      <c r="B171" s="566" t="str">
        <f t="shared" si="14"/>
        <v/>
      </c>
      <c r="C171" s="472" t="str">
        <f>'BD4'!C168</f>
        <v/>
      </c>
      <c r="D171" s="125" t="str">
        <f t="shared" si="11"/>
        <v/>
      </c>
      <c r="E171" s="126" t="str">
        <f>IF('BD4'!O168=0,"",'BD4'!O168)</f>
        <v/>
      </c>
      <c r="F171" s="127" t="str">
        <f>REPT('BD4'!N168,1)</f>
        <v/>
      </c>
      <c r="G171" s="469">
        <f>('BD4'!J168)</f>
        <v>0</v>
      </c>
      <c r="I171" s="568" t="str">
        <f t="shared" si="12"/>
        <v/>
      </c>
      <c r="J171" s="568" t="str">
        <f>IF(L171&gt;0,'BD1'!$K$6,"")</f>
        <v/>
      </c>
      <c r="K171" s="568" t="str">
        <f>IF(L171&gt;0,'BD1'!$K$8,"")</f>
        <v/>
      </c>
      <c r="L171" s="101"/>
      <c r="M171" s="101"/>
      <c r="N171" s="101"/>
      <c r="O171" s="101"/>
      <c r="P171" s="363"/>
      <c r="Q171" s="363"/>
      <c r="R171" s="361"/>
      <c r="S171" s="570" t="str">
        <f t="shared" si="15"/>
        <v/>
      </c>
      <c r="U171" s="124" t="str">
        <f t="shared" si="13"/>
        <v/>
      </c>
      <c r="V171" s="124" t="str">
        <f>IF(X171&gt;0,'BD1'!$K$6,"")</f>
        <v/>
      </c>
      <c r="W171" s="121" t="str">
        <f>IF(X171&gt;0,'BD1'!$K$8,"")</f>
        <v/>
      </c>
      <c r="X171" s="101"/>
      <c r="Y171" s="474"/>
      <c r="Z171" s="101"/>
      <c r="AA171" s="101"/>
      <c r="AB171" s="101"/>
      <c r="AC171" s="101"/>
      <c r="AD171" s="101"/>
      <c r="AE171" s="361"/>
      <c r="AF171" s="522"/>
    </row>
    <row r="172" spans="2:32" ht="20.100000000000001" customHeight="1" x14ac:dyDescent="0.25">
      <c r="B172" s="566" t="str">
        <f t="shared" si="14"/>
        <v/>
      </c>
      <c r="C172" s="472" t="str">
        <f>'BD4'!C169</f>
        <v/>
      </c>
      <c r="D172" s="125" t="str">
        <f t="shared" si="11"/>
        <v/>
      </c>
      <c r="E172" s="126" t="str">
        <f>IF('BD4'!O169=0,"",'BD4'!O169)</f>
        <v/>
      </c>
      <c r="F172" s="127" t="str">
        <f>REPT('BD4'!N169,1)</f>
        <v/>
      </c>
      <c r="G172" s="469">
        <f>('BD4'!J169)</f>
        <v>0</v>
      </c>
      <c r="I172" s="568" t="str">
        <f t="shared" si="12"/>
        <v/>
      </c>
      <c r="J172" s="568" t="str">
        <f>IF(L172&gt;0,'BD1'!$K$6,"")</f>
        <v/>
      </c>
      <c r="K172" s="568" t="str">
        <f>IF(L172&gt;0,'BD1'!$K$8,"")</f>
        <v/>
      </c>
      <c r="L172" s="101"/>
      <c r="M172" s="101"/>
      <c r="N172" s="101"/>
      <c r="O172" s="101"/>
      <c r="P172" s="363"/>
      <c r="Q172" s="363"/>
      <c r="R172" s="361"/>
      <c r="S172" s="570" t="str">
        <f t="shared" si="15"/>
        <v/>
      </c>
      <c r="U172" s="124" t="str">
        <f t="shared" si="13"/>
        <v/>
      </c>
      <c r="V172" s="124" t="str">
        <f>IF(X172&gt;0,'BD1'!$K$6,"")</f>
        <v/>
      </c>
      <c r="W172" s="121" t="str">
        <f>IF(X172&gt;0,'BD1'!$K$8,"")</f>
        <v/>
      </c>
      <c r="X172" s="101"/>
      <c r="Y172" s="474"/>
      <c r="Z172" s="101"/>
      <c r="AA172" s="101"/>
      <c r="AB172" s="101"/>
      <c r="AC172" s="101"/>
      <c r="AD172" s="101"/>
      <c r="AE172" s="361"/>
      <c r="AF172" s="522"/>
    </row>
    <row r="173" spans="2:32" ht="20.100000000000001" customHeight="1" x14ac:dyDescent="0.25">
      <c r="B173" s="566" t="str">
        <f t="shared" si="14"/>
        <v/>
      </c>
      <c r="C173" s="472" t="str">
        <f>'BD4'!C170</f>
        <v/>
      </c>
      <c r="D173" s="125" t="str">
        <f t="shared" si="11"/>
        <v/>
      </c>
      <c r="E173" s="126" t="str">
        <f>IF('BD4'!O170=0,"",'BD4'!O170)</f>
        <v/>
      </c>
      <c r="F173" s="127" t="str">
        <f>REPT('BD4'!N170,1)</f>
        <v/>
      </c>
      <c r="G173" s="469">
        <f>('BD4'!J170)</f>
        <v>0</v>
      </c>
      <c r="I173" s="568" t="str">
        <f t="shared" si="12"/>
        <v/>
      </c>
      <c r="J173" s="568" t="str">
        <f>IF(L173&gt;0,'BD1'!$K$6,"")</f>
        <v/>
      </c>
      <c r="K173" s="568" t="str">
        <f>IF(L173&gt;0,'BD1'!$K$8,"")</f>
        <v/>
      </c>
      <c r="L173" s="101"/>
      <c r="M173" s="101"/>
      <c r="N173" s="101"/>
      <c r="O173" s="101"/>
      <c r="P173" s="363"/>
      <c r="Q173" s="363"/>
      <c r="R173" s="361"/>
      <c r="S173" s="570" t="str">
        <f t="shared" si="15"/>
        <v/>
      </c>
      <c r="U173" s="124" t="str">
        <f t="shared" si="13"/>
        <v/>
      </c>
      <c r="V173" s="124" t="str">
        <f>IF(X173&gt;0,'BD1'!$K$6,"")</f>
        <v/>
      </c>
      <c r="W173" s="121" t="str">
        <f>IF(X173&gt;0,'BD1'!$K$8,"")</f>
        <v/>
      </c>
      <c r="X173" s="101"/>
      <c r="Y173" s="474"/>
      <c r="Z173" s="101"/>
      <c r="AA173" s="101"/>
      <c r="AB173" s="101"/>
      <c r="AC173" s="101"/>
      <c r="AD173" s="101"/>
      <c r="AE173" s="361"/>
      <c r="AF173" s="522"/>
    </row>
    <row r="174" spans="2:32" ht="20.100000000000001" customHeight="1" x14ac:dyDescent="0.25">
      <c r="B174" s="566" t="str">
        <f t="shared" si="14"/>
        <v/>
      </c>
      <c r="C174" s="472" t="str">
        <f>'BD4'!C171</f>
        <v/>
      </c>
      <c r="D174" s="125" t="str">
        <f t="shared" si="11"/>
        <v/>
      </c>
      <c r="E174" s="126" t="str">
        <f>IF('BD4'!O171=0,"",'BD4'!O171)</f>
        <v/>
      </c>
      <c r="F174" s="127" t="str">
        <f>REPT('BD4'!N171,1)</f>
        <v/>
      </c>
      <c r="G174" s="469">
        <f>('BD4'!J171)</f>
        <v>0</v>
      </c>
      <c r="I174" s="568" t="str">
        <f t="shared" si="12"/>
        <v/>
      </c>
      <c r="J174" s="568" t="str">
        <f>IF(L174&gt;0,'BD1'!$K$6,"")</f>
        <v/>
      </c>
      <c r="K174" s="568" t="str">
        <f>IF(L174&gt;0,'BD1'!$K$8,"")</f>
        <v/>
      </c>
      <c r="L174" s="101"/>
      <c r="M174" s="101"/>
      <c r="N174" s="101"/>
      <c r="O174" s="101"/>
      <c r="P174" s="363"/>
      <c r="Q174" s="363"/>
      <c r="R174" s="361"/>
      <c r="S174" s="570" t="str">
        <f t="shared" si="15"/>
        <v/>
      </c>
      <c r="U174" s="124" t="str">
        <f t="shared" si="13"/>
        <v/>
      </c>
      <c r="V174" s="124" t="str">
        <f>IF(X174&gt;0,'BD1'!$K$6,"")</f>
        <v/>
      </c>
      <c r="W174" s="121" t="str">
        <f>IF(X174&gt;0,'BD1'!$K$8,"")</f>
        <v/>
      </c>
      <c r="X174" s="101"/>
      <c r="Y174" s="474"/>
      <c r="Z174" s="101"/>
      <c r="AA174" s="101"/>
      <c r="AB174" s="101"/>
      <c r="AC174" s="101"/>
      <c r="AD174" s="101"/>
      <c r="AE174" s="361"/>
      <c r="AF174" s="522"/>
    </row>
    <row r="175" spans="2:32" ht="20.100000000000001" customHeight="1" x14ac:dyDescent="0.25">
      <c r="B175" s="566" t="str">
        <f t="shared" si="14"/>
        <v/>
      </c>
      <c r="C175" s="472" t="str">
        <f>'BD4'!C172</f>
        <v/>
      </c>
      <c r="D175" s="125" t="str">
        <f t="shared" si="11"/>
        <v/>
      </c>
      <c r="E175" s="126" t="str">
        <f>IF('BD4'!O172=0,"",'BD4'!O172)</f>
        <v/>
      </c>
      <c r="F175" s="127" t="str">
        <f>REPT('BD4'!N172,1)</f>
        <v/>
      </c>
      <c r="G175" s="469">
        <f>('BD4'!J172)</f>
        <v>0</v>
      </c>
      <c r="I175" s="568" t="str">
        <f t="shared" si="12"/>
        <v/>
      </c>
      <c r="J175" s="568" t="str">
        <f>IF(L175&gt;0,'BD1'!$K$6,"")</f>
        <v/>
      </c>
      <c r="K175" s="568" t="str">
        <f>IF(L175&gt;0,'BD1'!$K$8,"")</f>
        <v/>
      </c>
      <c r="L175" s="101"/>
      <c r="M175" s="101"/>
      <c r="N175" s="101"/>
      <c r="O175" s="101"/>
      <c r="P175" s="363"/>
      <c r="Q175" s="363"/>
      <c r="R175" s="361"/>
      <c r="S175" s="570" t="str">
        <f t="shared" si="15"/>
        <v/>
      </c>
      <c r="U175" s="124" t="str">
        <f t="shared" si="13"/>
        <v/>
      </c>
      <c r="V175" s="124" t="str">
        <f>IF(X175&gt;0,'BD1'!$K$6,"")</f>
        <v/>
      </c>
      <c r="W175" s="121" t="str">
        <f>IF(X175&gt;0,'BD1'!$K$8,"")</f>
        <v/>
      </c>
      <c r="X175" s="101"/>
      <c r="Y175" s="474"/>
      <c r="Z175" s="101"/>
      <c r="AA175" s="101"/>
      <c r="AB175" s="101"/>
      <c r="AC175" s="101"/>
      <c r="AD175" s="101"/>
      <c r="AE175" s="361"/>
      <c r="AF175" s="522"/>
    </row>
    <row r="176" spans="2:32" ht="20.100000000000001" customHeight="1" x14ac:dyDescent="0.25">
      <c r="B176" s="566" t="str">
        <f t="shared" si="14"/>
        <v/>
      </c>
      <c r="C176" s="472" t="str">
        <f>'BD4'!C173</f>
        <v/>
      </c>
      <c r="D176" s="125" t="str">
        <f t="shared" si="11"/>
        <v/>
      </c>
      <c r="E176" s="126" t="str">
        <f>IF('BD4'!O173=0,"",'BD4'!O173)</f>
        <v/>
      </c>
      <c r="F176" s="127" t="str">
        <f>REPT('BD4'!N173,1)</f>
        <v/>
      </c>
      <c r="G176" s="469">
        <f>('BD4'!J173)</f>
        <v>0</v>
      </c>
      <c r="I176" s="568" t="str">
        <f t="shared" si="12"/>
        <v/>
      </c>
      <c r="J176" s="568" t="str">
        <f>IF(L176&gt;0,'BD1'!$K$6,"")</f>
        <v/>
      </c>
      <c r="K176" s="568" t="str">
        <f>IF(L176&gt;0,'BD1'!$K$8,"")</f>
        <v/>
      </c>
      <c r="L176" s="101"/>
      <c r="M176" s="101"/>
      <c r="N176" s="101"/>
      <c r="O176" s="101"/>
      <c r="P176" s="363"/>
      <c r="Q176" s="363"/>
      <c r="R176" s="361"/>
      <c r="S176" s="570" t="str">
        <f t="shared" si="15"/>
        <v/>
      </c>
      <c r="U176" s="124" t="str">
        <f t="shared" si="13"/>
        <v/>
      </c>
      <c r="V176" s="124" t="str">
        <f>IF(X176&gt;0,'BD1'!$K$6,"")</f>
        <v/>
      </c>
      <c r="W176" s="121" t="str">
        <f>IF(X176&gt;0,'BD1'!$K$8,"")</f>
        <v/>
      </c>
      <c r="X176" s="101"/>
      <c r="Y176" s="474"/>
      <c r="Z176" s="101"/>
      <c r="AA176" s="101"/>
      <c r="AB176" s="101"/>
      <c r="AC176" s="101"/>
      <c r="AD176" s="101"/>
      <c r="AE176" s="361"/>
      <c r="AF176" s="522"/>
    </row>
    <row r="177" spans="2:32" ht="20.100000000000001" customHeight="1" x14ac:dyDescent="0.25">
      <c r="B177" s="566" t="str">
        <f t="shared" si="14"/>
        <v/>
      </c>
      <c r="C177" s="472" t="str">
        <f>'BD4'!C174</f>
        <v/>
      </c>
      <c r="D177" s="125" t="str">
        <f t="shared" si="11"/>
        <v/>
      </c>
      <c r="E177" s="126" t="str">
        <f>IF('BD4'!O174=0,"",'BD4'!O174)</f>
        <v/>
      </c>
      <c r="F177" s="127" t="str">
        <f>REPT('BD4'!N174,1)</f>
        <v/>
      </c>
      <c r="G177" s="469">
        <f>('BD4'!J174)</f>
        <v>0</v>
      </c>
      <c r="I177" s="568" t="str">
        <f t="shared" si="12"/>
        <v/>
      </c>
      <c r="J177" s="568" t="str">
        <f>IF(L177&gt;0,'BD1'!$K$6,"")</f>
        <v/>
      </c>
      <c r="K177" s="568" t="str">
        <f>IF(L177&gt;0,'BD1'!$K$8,"")</f>
        <v/>
      </c>
      <c r="L177" s="101"/>
      <c r="M177" s="101"/>
      <c r="N177" s="101"/>
      <c r="O177" s="101"/>
      <c r="P177" s="363"/>
      <c r="Q177" s="363"/>
      <c r="R177" s="361"/>
      <c r="S177" s="570" t="str">
        <f t="shared" si="15"/>
        <v/>
      </c>
      <c r="U177" s="124" t="str">
        <f t="shared" si="13"/>
        <v/>
      </c>
      <c r="V177" s="124" t="str">
        <f>IF(X177&gt;0,'BD1'!$K$6,"")</f>
        <v/>
      </c>
      <c r="W177" s="121" t="str">
        <f>IF(X177&gt;0,'BD1'!$K$8,"")</f>
        <v/>
      </c>
      <c r="X177" s="101"/>
      <c r="Y177" s="474"/>
      <c r="Z177" s="101"/>
      <c r="AA177" s="101"/>
      <c r="AB177" s="101"/>
      <c r="AC177" s="101"/>
      <c r="AD177" s="101"/>
      <c r="AE177" s="361"/>
      <c r="AF177" s="522"/>
    </row>
    <row r="178" spans="2:32" ht="20.100000000000001" customHeight="1" x14ac:dyDescent="0.25">
      <c r="B178" s="566" t="str">
        <f t="shared" si="14"/>
        <v/>
      </c>
      <c r="C178" s="472" t="str">
        <f>'BD4'!C175</f>
        <v/>
      </c>
      <c r="D178" s="125" t="str">
        <f t="shared" si="11"/>
        <v/>
      </c>
      <c r="E178" s="126" t="str">
        <f>IF('BD4'!O175=0,"",'BD4'!O175)</f>
        <v/>
      </c>
      <c r="F178" s="127" t="str">
        <f>REPT('BD4'!N175,1)</f>
        <v/>
      </c>
      <c r="G178" s="469">
        <f>('BD4'!J175)</f>
        <v>0</v>
      </c>
      <c r="I178" s="568" t="str">
        <f t="shared" si="12"/>
        <v/>
      </c>
      <c r="J178" s="568" t="str">
        <f>IF(L178&gt;0,'BD1'!$K$6,"")</f>
        <v/>
      </c>
      <c r="K178" s="568" t="str">
        <f>IF(L178&gt;0,'BD1'!$K$8,"")</f>
        <v/>
      </c>
      <c r="L178" s="101"/>
      <c r="M178" s="101"/>
      <c r="N178" s="101"/>
      <c r="O178" s="101"/>
      <c r="P178" s="363"/>
      <c r="Q178" s="363"/>
      <c r="R178" s="361"/>
      <c r="S178" s="570" t="str">
        <f t="shared" si="15"/>
        <v/>
      </c>
      <c r="U178" s="124" t="str">
        <f t="shared" si="13"/>
        <v/>
      </c>
      <c r="V178" s="124" t="str">
        <f>IF(X178&gt;0,'BD1'!$K$6,"")</f>
        <v/>
      </c>
      <c r="W178" s="121" t="str">
        <f>IF(X178&gt;0,'BD1'!$K$8,"")</f>
        <v/>
      </c>
      <c r="X178" s="101"/>
      <c r="Y178" s="474"/>
      <c r="Z178" s="101"/>
      <c r="AA178" s="101"/>
      <c r="AB178" s="101"/>
      <c r="AC178" s="101"/>
      <c r="AD178" s="101"/>
      <c r="AE178" s="361"/>
      <c r="AF178" s="522"/>
    </row>
    <row r="179" spans="2:32" ht="20.100000000000001" customHeight="1" x14ac:dyDescent="0.25">
      <c r="B179" s="566" t="str">
        <f t="shared" si="14"/>
        <v/>
      </c>
      <c r="C179" s="472" t="str">
        <f>'BD4'!C176</f>
        <v/>
      </c>
      <c r="D179" s="125" t="str">
        <f t="shared" si="11"/>
        <v/>
      </c>
      <c r="E179" s="126" t="str">
        <f>IF('BD4'!O176=0,"",'BD4'!O176)</f>
        <v/>
      </c>
      <c r="F179" s="127" t="str">
        <f>REPT('BD4'!N176,1)</f>
        <v/>
      </c>
      <c r="G179" s="469">
        <f>('BD4'!J176)</f>
        <v>0</v>
      </c>
      <c r="I179" s="568" t="str">
        <f t="shared" si="12"/>
        <v/>
      </c>
      <c r="J179" s="568" t="str">
        <f>IF(L179&gt;0,'BD1'!$K$6,"")</f>
        <v/>
      </c>
      <c r="K179" s="568" t="str">
        <f>IF(L179&gt;0,'BD1'!$K$8,"")</f>
        <v/>
      </c>
      <c r="L179" s="101"/>
      <c r="M179" s="101"/>
      <c r="N179" s="101"/>
      <c r="O179" s="101"/>
      <c r="P179" s="363"/>
      <c r="Q179" s="363"/>
      <c r="R179" s="361"/>
      <c r="S179" s="570" t="str">
        <f t="shared" si="15"/>
        <v/>
      </c>
      <c r="U179" s="124" t="str">
        <f t="shared" si="13"/>
        <v/>
      </c>
      <c r="V179" s="124" t="str">
        <f>IF(X179&gt;0,'BD1'!$K$6,"")</f>
        <v/>
      </c>
      <c r="W179" s="121" t="str">
        <f>IF(X179&gt;0,'BD1'!$K$8,"")</f>
        <v/>
      </c>
      <c r="X179" s="101"/>
      <c r="Y179" s="474"/>
      <c r="Z179" s="101"/>
      <c r="AA179" s="101"/>
      <c r="AB179" s="101"/>
      <c r="AC179" s="101"/>
      <c r="AD179" s="101"/>
      <c r="AE179" s="361"/>
      <c r="AF179" s="522"/>
    </row>
    <row r="180" spans="2:32" ht="20.100000000000001" customHeight="1" x14ac:dyDescent="0.25">
      <c r="B180" s="566" t="str">
        <f t="shared" si="14"/>
        <v/>
      </c>
      <c r="C180" s="472" t="str">
        <f>'BD4'!C177</f>
        <v/>
      </c>
      <c r="D180" s="125" t="str">
        <f t="shared" si="11"/>
        <v/>
      </c>
      <c r="E180" s="126" t="str">
        <f>IF('BD4'!O177=0,"",'BD4'!O177)</f>
        <v/>
      </c>
      <c r="F180" s="127" t="str">
        <f>REPT('BD4'!N177,1)</f>
        <v/>
      </c>
      <c r="G180" s="469">
        <f>('BD4'!J177)</f>
        <v>0</v>
      </c>
      <c r="I180" s="568" t="str">
        <f t="shared" si="12"/>
        <v/>
      </c>
      <c r="J180" s="568" t="str">
        <f>IF(L180&gt;0,'BD1'!$K$6,"")</f>
        <v/>
      </c>
      <c r="K180" s="568" t="str">
        <f>IF(L180&gt;0,'BD1'!$K$8,"")</f>
        <v/>
      </c>
      <c r="L180" s="101"/>
      <c r="M180" s="101"/>
      <c r="N180" s="101"/>
      <c r="O180" s="101"/>
      <c r="P180" s="363"/>
      <c r="Q180" s="363"/>
      <c r="R180" s="361"/>
      <c r="S180" s="570" t="str">
        <f t="shared" si="15"/>
        <v/>
      </c>
      <c r="U180" s="124" t="str">
        <f t="shared" si="13"/>
        <v/>
      </c>
      <c r="V180" s="124" t="str">
        <f>IF(X180&gt;0,'BD1'!$K$6,"")</f>
        <v/>
      </c>
      <c r="W180" s="121" t="str">
        <f>IF(X180&gt;0,'BD1'!$K$8,"")</f>
        <v/>
      </c>
      <c r="X180" s="101"/>
      <c r="Y180" s="474"/>
      <c r="Z180" s="101"/>
      <c r="AA180" s="101"/>
      <c r="AB180" s="101"/>
      <c r="AC180" s="101"/>
      <c r="AD180" s="101"/>
      <c r="AE180" s="361"/>
      <c r="AF180" s="522"/>
    </row>
    <row r="181" spans="2:32" ht="20.100000000000001" customHeight="1" x14ac:dyDescent="0.25">
      <c r="B181" s="566" t="str">
        <f t="shared" si="14"/>
        <v/>
      </c>
      <c r="C181" s="472" t="str">
        <f>'BD4'!C178</f>
        <v/>
      </c>
      <c r="D181" s="125" t="str">
        <f t="shared" si="11"/>
        <v/>
      </c>
      <c r="E181" s="126" t="str">
        <f>IF('BD4'!O178=0,"",'BD4'!O178)</f>
        <v/>
      </c>
      <c r="F181" s="127" t="str">
        <f>REPT('BD4'!N178,1)</f>
        <v/>
      </c>
      <c r="G181" s="469">
        <f>('BD4'!J178)</f>
        <v>0</v>
      </c>
      <c r="I181" s="568" t="str">
        <f t="shared" si="12"/>
        <v/>
      </c>
      <c r="J181" s="568" t="str">
        <f>IF(L181&gt;0,'BD1'!$K$6,"")</f>
        <v/>
      </c>
      <c r="K181" s="568" t="str">
        <f>IF(L181&gt;0,'BD1'!$K$8,"")</f>
        <v/>
      </c>
      <c r="L181" s="101"/>
      <c r="M181" s="101"/>
      <c r="N181" s="101"/>
      <c r="O181" s="101"/>
      <c r="P181" s="363"/>
      <c r="Q181" s="363"/>
      <c r="R181" s="361"/>
      <c r="S181" s="570" t="str">
        <f t="shared" si="15"/>
        <v/>
      </c>
      <c r="U181" s="124" t="str">
        <f t="shared" si="13"/>
        <v/>
      </c>
      <c r="V181" s="124" t="str">
        <f>IF(X181&gt;0,'BD1'!$K$6,"")</f>
        <v/>
      </c>
      <c r="W181" s="121" t="str">
        <f>IF(X181&gt;0,'BD1'!$K$8,"")</f>
        <v/>
      </c>
      <c r="X181" s="101"/>
      <c r="Y181" s="474"/>
      <c r="Z181" s="101"/>
      <c r="AA181" s="101"/>
      <c r="AB181" s="101"/>
      <c r="AC181" s="101"/>
      <c r="AD181" s="101"/>
      <c r="AE181" s="361"/>
      <c r="AF181" s="522"/>
    </row>
    <row r="182" spans="2:32" ht="20.100000000000001" customHeight="1" x14ac:dyDescent="0.25">
      <c r="B182" s="566" t="str">
        <f t="shared" si="14"/>
        <v/>
      </c>
      <c r="C182" s="472" t="str">
        <f>'BD4'!C179</f>
        <v/>
      </c>
      <c r="D182" s="125" t="str">
        <f t="shared" si="11"/>
        <v/>
      </c>
      <c r="E182" s="126" t="str">
        <f>IF('BD4'!O179=0,"",'BD4'!O179)</f>
        <v/>
      </c>
      <c r="F182" s="127" t="str">
        <f>REPT('BD4'!N179,1)</f>
        <v/>
      </c>
      <c r="G182" s="469">
        <f>('BD4'!J179)</f>
        <v>0</v>
      </c>
      <c r="I182" s="568" t="str">
        <f t="shared" si="12"/>
        <v/>
      </c>
      <c r="J182" s="568" t="str">
        <f>IF(L182&gt;0,'BD1'!$K$6,"")</f>
        <v/>
      </c>
      <c r="K182" s="568" t="str">
        <f>IF(L182&gt;0,'BD1'!$K$8,"")</f>
        <v/>
      </c>
      <c r="L182" s="101"/>
      <c r="M182" s="101"/>
      <c r="N182" s="101"/>
      <c r="O182" s="101"/>
      <c r="P182" s="363"/>
      <c r="Q182" s="363"/>
      <c r="R182" s="361"/>
      <c r="S182" s="570" t="str">
        <f t="shared" si="15"/>
        <v/>
      </c>
      <c r="U182" s="124" t="str">
        <f t="shared" si="13"/>
        <v/>
      </c>
      <c r="V182" s="124" t="str">
        <f>IF(X182&gt;0,'BD1'!$K$6,"")</f>
        <v/>
      </c>
      <c r="W182" s="121" t="str">
        <f>IF(X182&gt;0,'BD1'!$K$8,"")</f>
        <v/>
      </c>
      <c r="X182" s="101"/>
      <c r="Y182" s="474"/>
      <c r="Z182" s="101"/>
      <c r="AA182" s="101"/>
      <c r="AB182" s="101"/>
      <c r="AC182" s="101"/>
      <c r="AD182" s="101"/>
      <c r="AE182" s="361"/>
      <c r="AF182" s="522"/>
    </row>
    <row r="183" spans="2:32" ht="20.100000000000001" customHeight="1" x14ac:dyDescent="0.25">
      <c r="B183" s="566" t="str">
        <f t="shared" si="14"/>
        <v/>
      </c>
      <c r="C183" s="472" t="str">
        <f>'BD4'!C180</f>
        <v/>
      </c>
      <c r="D183" s="125" t="str">
        <f t="shared" si="11"/>
        <v/>
      </c>
      <c r="E183" s="126" t="str">
        <f>IF('BD4'!O180=0,"",'BD4'!O180)</f>
        <v/>
      </c>
      <c r="F183" s="127" t="str">
        <f>REPT('BD4'!N180,1)</f>
        <v/>
      </c>
      <c r="G183" s="469">
        <f>('BD4'!J180)</f>
        <v>0</v>
      </c>
      <c r="I183" s="568" t="str">
        <f t="shared" si="12"/>
        <v/>
      </c>
      <c r="J183" s="568" t="str">
        <f>IF(L183&gt;0,'BD1'!$K$6,"")</f>
        <v/>
      </c>
      <c r="K183" s="568" t="str">
        <f>IF(L183&gt;0,'BD1'!$K$8,"")</f>
        <v/>
      </c>
      <c r="L183" s="101"/>
      <c r="M183" s="101"/>
      <c r="N183" s="101"/>
      <c r="O183" s="101"/>
      <c r="P183" s="363"/>
      <c r="Q183" s="363"/>
      <c r="R183" s="361"/>
      <c r="S183" s="570" t="str">
        <f t="shared" si="15"/>
        <v/>
      </c>
      <c r="U183" s="124" t="str">
        <f t="shared" si="13"/>
        <v/>
      </c>
      <c r="V183" s="124" t="str">
        <f>IF(X183&gt;0,'BD1'!$K$6,"")</f>
        <v/>
      </c>
      <c r="W183" s="121" t="str">
        <f>IF(X183&gt;0,'BD1'!$K$8,"")</f>
        <v/>
      </c>
      <c r="X183" s="101"/>
      <c r="Y183" s="474"/>
      <c r="Z183" s="101"/>
      <c r="AA183" s="101"/>
      <c r="AB183" s="101"/>
      <c r="AC183" s="101"/>
      <c r="AD183" s="101"/>
      <c r="AE183" s="361"/>
      <c r="AF183" s="522"/>
    </row>
    <row r="184" spans="2:32" ht="20.100000000000001" customHeight="1" x14ac:dyDescent="0.25">
      <c r="B184" s="566" t="str">
        <f t="shared" si="14"/>
        <v/>
      </c>
      <c r="C184" s="472" t="str">
        <f>'BD4'!C181</f>
        <v/>
      </c>
      <c r="D184" s="125" t="str">
        <f t="shared" si="11"/>
        <v/>
      </c>
      <c r="E184" s="126" t="str">
        <f>IF('BD4'!O181=0,"",'BD4'!O181)</f>
        <v/>
      </c>
      <c r="F184" s="127" t="str">
        <f>REPT('BD4'!N181,1)</f>
        <v/>
      </c>
      <c r="G184" s="469">
        <f>('BD4'!J181)</f>
        <v>0</v>
      </c>
      <c r="I184" s="568" t="str">
        <f t="shared" si="12"/>
        <v/>
      </c>
      <c r="J184" s="568" t="str">
        <f>IF(L184&gt;0,'BD1'!$K$6,"")</f>
        <v/>
      </c>
      <c r="K184" s="568" t="str">
        <f>IF(L184&gt;0,'BD1'!$K$8,"")</f>
        <v/>
      </c>
      <c r="L184" s="101"/>
      <c r="M184" s="101"/>
      <c r="N184" s="101"/>
      <c r="O184" s="101"/>
      <c r="P184" s="363"/>
      <c r="Q184" s="363"/>
      <c r="R184" s="361"/>
      <c r="S184" s="570" t="str">
        <f t="shared" si="15"/>
        <v/>
      </c>
      <c r="U184" s="124" t="str">
        <f t="shared" si="13"/>
        <v/>
      </c>
      <c r="V184" s="124" t="str">
        <f>IF(X184&gt;0,'BD1'!$K$6,"")</f>
        <v/>
      </c>
      <c r="W184" s="121" t="str">
        <f>IF(X184&gt;0,'BD1'!$K$8,"")</f>
        <v/>
      </c>
      <c r="X184" s="101"/>
      <c r="Y184" s="474"/>
      <c r="Z184" s="101"/>
      <c r="AA184" s="101"/>
      <c r="AB184" s="101"/>
      <c r="AC184" s="101"/>
      <c r="AD184" s="101"/>
      <c r="AE184" s="361"/>
      <c r="AF184" s="522"/>
    </row>
    <row r="185" spans="2:32" ht="20.100000000000001" customHeight="1" x14ac:dyDescent="0.25">
      <c r="B185" s="566" t="str">
        <f t="shared" si="14"/>
        <v/>
      </c>
      <c r="C185" s="472" t="str">
        <f>'BD4'!C182</f>
        <v/>
      </c>
      <c r="D185" s="125" t="str">
        <f t="shared" si="11"/>
        <v/>
      </c>
      <c r="E185" s="126" t="str">
        <f>IF('BD4'!O182=0,"",'BD4'!O182)</f>
        <v/>
      </c>
      <c r="F185" s="127" t="str">
        <f>REPT('BD4'!N182,1)</f>
        <v/>
      </c>
      <c r="G185" s="469">
        <f>('BD4'!J182)</f>
        <v>0</v>
      </c>
      <c r="I185" s="568" t="str">
        <f t="shared" si="12"/>
        <v/>
      </c>
      <c r="J185" s="568" t="str">
        <f>IF(L185&gt;0,'BD1'!$K$6,"")</f>
        <v/>
      </c>
      <c r="K185" s="568" t="str">
        <f>IF(L185&gt;0,'BD1'!$K$8,"")</f>
        <v/>
      </c>
      <c r="L185" s="101"/>
      <c r="M185" s="101"/>
      <c r="N185" s="101"/>
      <c r="O185" s="101"/>
      <c r="P185" s="363"/>
      <c r="Q185" s="363"/>
      <c r="R185" s="361"/>
      <c r="S185" s="570" t="str">
        <f t="shared" si="15"/>
        <v/>
      </c>
      <c r="U185" s="124" t="str">
        <f t="shared" si="13"/>
        <v/>
      </c>
      <c r="V185" s="124" t="str">
        <f>IF(X185&gt;0,'BD1'!$K$6,"")</f>
        <v/>
      </c>
      <c r="W185" s="121" t="str">
        <f>IF(X185&gt;0,'BD1'!$K$8,"")</f>
        <v/>
      </c>
      <c r="X185" s="101"/>
      <c r="Y185" s="474"/>
      <c r="Z185" s="101"/>
      <c r="AA185" s="101"/>
      <c r="AB185" s="101"/>
      <c r="AC185" s="101"/>
      <c r="AD185" s="101"/>
      <c r="AE185" s="361"/>
      <c r="AF185" s="522"/>
    </row>
    <row r="186" spans="2:32" ht="20.100000000000001" customHeight="1" x14ac:dyDescent="0.25">
      <c r="B186" s="566" t="str">
        <f t="shared" si="14"/>
        <v/>
      </c>
      <c r="C186" s="472" t="str">
        <f>'BD4'!C183</f>
        <v/>
      </c>
      <c r="D186" s="125" t="str">
        <f t="shared" si="11"/>
        <v/>
      </c>
      <c r="E186" s="126" t="str">
        <f>IF('BD4'!O183=0,"",'BD4'!O183)</f>
        <v/>
      </c>
      <c r="F186" s="127" t="str">
        <f>REPT('BD4'!N183,1)</f>
        <v/>
      </c>
      <c r="G186" s="469">
        <f>('BD4'!J183)</f>
        <v>0</v>
      </c>
      <c r="I186" s="568" t="str">
        <f t="shared" si="12"/>
        <v/>
      </c>
      <c r="J186" s="568" t="str">
        <f>IF(L186&gt;0,'BD1'!$K$6,"")</f>
        <v/>
      </c>
      <c r="K186" s="568" t="str">
        <f>IF(L186&gt;0,'BD1'!$K$8,"")</f>
        <v/>
      </c>
      <c r="L186" s="101"/>
      <c r="M186" s="101"/>
      <c r="N186" s="101"/>
      <c r="O186" s="101"/>
      <c r="P186" s="363"/>
      <c r="Q186" s="363"/>
      <c r="R186" s="361"/>
      <c r="S186" s="570" t="str">
        <f t="shared" si="15"/>
        <v/>
      </c>
      <c r="U186" s="124" t="str">
        <f t="shared" si="13"/>
        <v/>
      </c>
      <c r="V186" s="124" t="str">
        <f>IF(X186&gt;0,'BD1'!$K$6,"")</f>
        <v/>
      </c>
      <c r="W186" s="121" t="str">
        <f>IF(X186&gt;0,'BD1'!$K$8,"")</f>
        <v/>
      </c>
      <c r="X186" s="101"/>
      <c r="Y186" s="474"/>
      <c r="Z186" s="101"/>
      <c r="AA186" s="101"/>
      <c r="AB186" s="101"/>
      <c r="AC186" s="101"/>
      <c r="AD186" s="101"/>
      <c r="AE186" s="361"/>
      <c r="AF186" s="522"/>
    </row>
    <row r="187" spans="2:32" ht="20.100000000000001" customHeight="1" x14ac:dyDescent="0.25">
      <c r="B187" s="566" t="str">
        <f t="shared" si="14"/>
        <v/>
      </c>
      <c r="C187" s="472" t="str">
        <f>'BD4'!C184</f>
        <v/>
      </c>
      <c r="D187" s="125" t="str">
        <f t="shared" si="11"/>
        <v/>
      </c>
      <c r="E187" s="126" t="str">
        <f>IF('BD4'!O184=0,"",'BD4'!O184)</f>
        <v/>
      </c>
      <c r="F187" s="127" t="str">
        <f>REPT('BD4'!N184,1)</f>
        <v/>
      </c>
      <c r="G187" s="469">
        <f>('BD4'!J184)</f>
        <v>0</v>
      </c>
      <c r="I187" s="568" t="str">
        <f t="shared" si="12"/>
        <v/>
      </c>
      <c r="J187" s="568" t="str">
        <f>IF(L187&gt;0,'BD1'!$K$6,"")</f>
        <v/>
      </c>
      <c r="K187" s="568" t="str">
        <f>IF(L187&gt;0,'BD1'!$K$8,"")</f>
        <v/>
      </c>
      <c r="L187" s="101"/>
      <c r="M187" s="101"/>
      <c r="N187" s="101"/>
      <c r="O187" s="101"/>
      <c r="P187" s="363"/>
      <c r="Q187" s="363"/>
      <c r="R187" s="361"/>
      <c r="S187" s="570" t="str">
        <f t="shared" si="15"/>
        <v/>
      </c>
      <c r="U187" s="124" t="str">
        <f t="shared" si="13"/>
        <v/>
      </c>
      <c r="V187" s="124" t="str">
        <f>IF(X187&gt;0,'BD1'!$K$6,"")</f>
        <v/>
      </c>
      <c r="W187" s="121" t="str">
        <f>IF(X187&gt;0,'BD1'!$K$8,"")</f>
        <v/>
      </c>
      <c r="X187" s="101"/>
      <c r="Y187" s="474"/>
      <c r="Z187" s="101"/>
      <c r="AA187" s="101"/>
      <c r="AB187" s="101"/>
      <c r="AC187" s="101"/>
      <c r="AD187" s="101"/>
      <c r="AE187" s="361"/>
      <c r="AF187" s="522"/>
    </row>
    <row r="188" spans="2:32" ht="20.100000000000001" customHeight="1" x14ac:dyDescent="0.25">
      <c r="B188" s="566" t="str">
        <f t="shared" si="14"/>
        <v/>
      </c>
      <c r="C188" s="472" t="str">
        <f>'BD4'!C185</f>
        <v/>
      </c>
      <c r="D188" s="125" t="str">
        <f t="shared" si="11"/>
        <v/>
      </c>
      <c r="E188" s="126" t="str">
        <f>IF('BD4'!O185=0,"",'BD4'!O185)</f>
        <v/>
      </c>
      <c r="F188" s="127" t="str">
        <f>REPT('BD4'!N185,1)</f>
        <v/>
      </c>
      <c r="G188" s="469">
        <f>('BD4'!J185)</f>
        <v>0</v>
      </c>
      <c r="I188" s="568" t="str">
        <f t="shared" si="12"/>
        <v/>
      </c>
      <c r="J188" s="568" t="str">
        <f>IF(L188&gt;0,'BD1'!$K$6,"")</f>
        <v/>
      </c>
      <c r="K188" s="568" t="str">
        <f>IF(L188&gt;0,'BD1'!$K$8,"")</f>
        <v/>
      </c>
      <c r="L188" s="101"/>
      <c r="M188" s="101"/>
      <c r="N188" s="101"/>
      <c r="O188" s="101"/>
      <c r="P188" s="363"/>
      <c r="Q188" s="363"/>
      <c r="R188" s="361"/>
      <c r="S188" s="570" t="str">
        <f t="shared" si="15"/>
        <v/>
      </c>
      <c r="U188" s="124" t="str">
        <f t="shared" si="13"/>
        <v/>
      </c>
      <c r="V188" s="124" t="str">
        <f>IF(X188&gt;0,'BD1'!$K$6,"")</f>
        <v/>
      </c>
      <c r="W188" s="121" t="str">
        <f>IF(X188&gt;0,'BD1'!$K$8,"")</f>
        <v/>
      </c>
      <c r="X188" s="101"/>
      <c r="Y188" s="474"/>
      <c r="Z188" s="101"/>
      <c r="AA188" s="101"/>
      <c r="AB188" s="101"/>
      <c r="AC188" s="101"/>
      <c r="AD188" s="101"/>
      <c r="AE188" s="361"/>
      <c r="AF188" s="522"/>
    </row>
    <row r="189" spans="2:32" ht="20.100000000000001" customHeight="1" x14ac:dyDescent="0.25">
      <c r="B189" s="566" t="str">
        <f t="shared" si="14"/>
        <v/>
      </c>
      <c r="C189" s="472" t="str">
        <f>'BD4'!C186</f>
        <v/>
      </c>
      <c r="D189" s="125" t="str">
        <f t="shared" si="11"/>
        <v/>
      </c>
      <c r="E189" s="126" t="str">
        <f>IF('BD4'!O186=0,"",'BD4'!O186)</f>
        <v/>
      </c>
      <c r="F189" s="127" t="str">
        <f>REPT('BD4'!N186,1)</f>
        <v/>
      </c>
      <c r="G189" s="469">
        <f>('BD4'!J186)</f>
        <v>0</v>
      </c>
      <c r="I189" s="568" t="str">
        <f t="shared" si="12"/>
        <v/>
      </c>
      <c r="J189" s="568" t="str">
        <f>IF(L189&gt;0,'BD1'!$K$6,"")</f>
        <v/>
      </c>
      <c r="K189" s="568" t="str">
        <f>IF(L189&gt;0,'BD1'!$K$8,"")</f>
        <v/>
      </c>
      <c r="L189" s="101"/>
      <c r="M189" s="101"/>
      <c r="N189" s="101"/>
      <c r="O189" s="101"/>
      <c r="P189" s="363"/>
      <c r="Q189" s="363"/>
      <c r="R189" s="361"/>
      <c r="S189" s="570" t="str">
        <f t="shared" si="15"/>
        <v/>
      </c>
      <c r="U189" s="124" t="str">
        <f t="shared" si="13"/>
        <v/>
      </c>
      <c r="V189" s="124" t="str">
        <f>IF(X189&gt;0,'BD1'!$K$6,"")</f>
        <v/>
      </c>
      <c r="W189" s="121" t="str">
        <f>IF(X189&gt;0,'BD1'!$K$8,"")</f>
        <v/>
      </c>
      <c r="X189" s="101"/>
      <c r="Y189" s="474"/>
      <c r="Z189" s="101"/>
      <c r="AA189" s="101"/>
      <c r="AB189" s="101"/>
      <c r="AC189" s="101"/>
      <c r="AD189" s="101"/>
      <c r="AE189" s="361"/>
      <c r="AF189" s="522"/>
    </row>
    <row r="190" spans="2:32" ht="20.100000000000001" customHeight="1" x14ac:dyDescent="0.25">
      <c r="B190" s="566" t="str">
        <f t="shared" si="14"/>
        <v/>
      </c>
      <c r="C190" s="472" t="str">
        <f>'BD4'!C187</f>
        <v/>
      </c>
      <c r="D190" s="125" t="str">
        <f t="shared" si="11"/>
        <v/>
      </c>
      <c r="E190" s="126" t="str">
        <f>IF('BD4'!O187=0,"",'BD4'!O187)</f>
        <v/>
      </c>
      <c r="F190" s="127" t="str">
        <f>REPT('BD4'!N187,1)</f>
        <v/>
      </c>
      <c r="G190" s="469">
        <f>('BD4'!J187)</f>
        <v>0</v>
      </c>
      <c r="I190" s="568" t="str">
        <f t="shared" si="12"/>
        <v/>
      </c>
      <c r="J190" s="568" t="str">
        <f>IF(L190&gt;0,'BD1'!$K$6,"")</f>
        <v/>
      </c>
      <c r="K190" s="568" t="str">
        <f>IF(L190&gt;0,'BD1'!$K$8,"")</f>
        <v/>
      </c>
      <c r="L190" s="101"/>
      <c r="M190" s="101"/>
      <c r="N190" s="101"/>
      <c r="O190" s="101"/>
      <c r="P190" s="363"/>
      <c r="Q190" s="363"/>
      <c r="R190" s="361"/>
      <c r="S190" s="570" t="str">
        <f t="shared" si="15"/>
        <v/>
      </c>
      <c r="U190" s="124" t="str">
        <f t="shared" si="13"/>
        <v/>
      </c>
      <c r="V190" s="124" t="str">
        <f>IF(X190&gt;0,'BD1'!$K$6,"")</f>
        <v/>
      </c>
      <c r="W190" s="121" t="str">
        <f>IF(X190&gt;0,'BD1'!$K$8,"")</f>
        <v/>
      </c>
      <c r="X190" s="101"/>
      <c r="Y190" s="474"/>
      <c r="Z190" s="101"/>
      <c r="AA190" s="101"/>
      <c r="AB190" s="101"/>
      <c r="AC190" s="101"/>
      <c r="AD190" s="101"/>
      <c r="AE190" s="361"/>
      <c r="AF190" s="522"/>
    </row>
    <row r="191" spans="2:32" ht="20.100000000000001" customHeight="1" x14ac:dyDescent="0.25">
      <c r="B191" s="566" t="str">
        <f t="shared" si="14"/>
        <v/>
      </c>
      <c r="C191" s="472" t="str">
        <f>'BD4'!C188</f>
        <v/>
      </c>
      <c r="D191" s="125" t="str">
        <f t="shared" si="11"/>
        <v/>
      </c>
      <c r="E191" s="126" t="str">
        <f>IF('BD4'!O188=0,"",'BD4'!O188)</f>
        <v/>
      </c>
      <c r="F191" s="127" t="str">
        <f>REPT('BD4'!N188,1)</f>
        <v/>
      </c>
      <c r="G191" s="469">
        <f>('BD4'!J188)</f>
        <v>0</v>
      </c>
      <c r="I191" s="568" t="str">
        <f t="shared" si="12"/>
        <v/>
      </c>
      <c r="J191" s="568" t="str">
        <f>IF(L191&gt;0,'BD1'!$K$6,"")</f>
        <v/>
      </c>
      <c r="K191" s="568" t="str">
        <f>IF(L191&gt;0,'BD1'!$K$8,"")</f>
        <v/>
      </c>
      <c r="L191" s="101"/>
      <c r="M191" s="101"/>
      <c r="N191" s="101"/>
      <c r="O191" s="101"/>
      <c r="P191" s="363"/>
      <c r="Q191" s="363"/>
      <c r="R191" s="361"/>
      <c r="S191" s="570" t="str">
        <f t="shared" si="15"/>
        <v/>
      </c>
      <c r="U191" s="124" t="str">
        <f t="shared" si="13"/>
        <v/>
      </c>
      <c r="V191" s="124" t="str">
        <f>IF(X191&gt;0,'BD1'!$K$6,"")</f>
        <v/>
      </c>
      <c r="W191" s="121" t="str">
        <f>IF(X191&gt;0,'BD1'!$K$8,"")</f>
        <v/>
      </c>
      <c r="X191" s="101"/>
      <c r="Y191" s="474"/>
      <c r="Z191" s="101"/>
      <c r="AA191" s="101"/>
      <c r="AB191" s="101"/>
      <c r="AC191" s="101"/>
      <c r="AD191" s="101"/>
      <c r="AE191" s="361"/>
      <c r="AF191" s="522"/>
    </row>
    <row r="192" spans="2:32" ht="20.100000000000001" customHeight="1" x14ac:dyDescent="0.25">
      <c r="B192" s="566" t="str">
        <f t="shared" si="14"/>
        <v/>
      </c>
      <c r="C192" s="472" t="str">
        <f>'BD4'!C189</f>
        <v/>
      </c>
      <c r="D192" s="125" t="str">
        <f t="shared" si="11"/>
        <v/>
      </c>
      <c r="E192" s="126" t="str">
        <f>IF('BD4'!O189=0,"",'BD4'!O189)</f>
        <v/>
      </c>
      <c r="F192" s="127" t="str">
        <f>REPT('BD4'!N189,1)</f>
        <v/>
      </c>
      <c r="G192" s="469">
        <f>('BD4'!J189)</f>
        <v>0</v>
      </c>
      <c r="I192" s="568" t="str">
        <f t="shared" si="12"/>
        <v/>
      </c>
      <c r="J192" s="568" t="str">
        <f>IF(L192&gt;0,'BD1'!$K$6,"")</f>
        <v/>
      </c>
      <c r="K192" s="568" t="str">
        <f>IF(L192&gt;0,'BD1'!$K$8,"")</f>
        <v/>
      </c>
      <c r="L192" s="101"/>
      <c r="M192" s="101"/>
      <c r="N192" s="101"/>
      <c r="O192" s="101"/>
      <c r="P192" s="363"/>
      <c r="Q192" s="363"/>
      <c r="R192" s="361"/>
      <c r="S192" s="570" t="str">
        <f t="shared" si="15"/>
        <v/>
      </c>
      <c r="U192" s="124" t="str">
        <f t="shared" si="13"/>
        <v/>
      </c>
      <c r="V192" s="124" t="str">
        <f>IF(X192&gt;0,'BD1'!$K$6,"")</f>
        <v/>
      </c>
      <c r="W192" s="121" t="str">
        <f>IF(X192&gt;0,'BD1'!$K$8,"")</f>
        <v/>
      </c>
      <c r="X192" s="101"/>
      <c r="Y192" s="474"/>
      <c r="Z192" s="101"/>
      <c r="AA192" s="101"/>
      <c r="AB192" s="101"/>
      <c r="AC192" s="101"/>
      <c r="AD192" s="101"/>
      <c r="AE192" s="361"/>
      <c r="AF192" s="522"/>
    </row>
    <row r="193" spans="2:32" ht="20.100000000000001" customHeight="1" x14ac:dyDescent="0.25">
      <c r="B193" s="566" t="str">
        <f t="shared" si="14"/>
        <v/>
      </c>
      <c r="C193" s="472" t="str">
        <f>'BD4'!C190</f>
        <v/>
      </c>
      <c r="D193" s="125" t="str">
        <f t="shared" si="11"/>
        <v/>
      </c>
      <c r="E193" s="126" t="str">
        <f>IF('BD4'!O190=0,"",'BD4'!O190)</f>
        <v/>
      </c>
      <c r="F193" s="127" t="str">
        <f>REPT('BD4'!N190,1)</f>
        <v/>
      </c>
      <c r="G193" s="469">
        <f>('BD4'!J190)</f>
        <v>0</v>
      </c>
      <c r="I193" s="568" t="str">
        <f t="shared" si="12"/>
        <v/>
      </c>
      <c r="J193" s="568" t="str">
        <f>IF(L193&gt;0,'BD1'!$K$6,"")</f>
        <v/>
      </c>
      <c r="K193" s="568" t="str">
        <f>IF(L193&gt;0,'BD1'!$K$8,"")</f>
        <v/>
      </c>
      <c r="L193" s="101"/>
      <c r="M193" s="101"/>
      <c r="N193" s="101"/>
      <c r="O193" s="101"/>
      <c r="P193" s="363"/>
      <c r="Q193" s="363"/>
      <c r="R193" s="361"/>
      <c r="S193" s="570" t="str">
        <f t="shared" si="15"/>
        <v/>
      </c>
      <c r="U193" s="124" t="str">
        <f t="shared" si="13"/>
        <v/>
      </c>
      <c r="V193" s="124" t="str">
        <f>IF(X193&gt;0,'BD1'!$K$6,"")</f>
        <v/>
      </c>
      <c r="W193" s="121" t="str">
        <f>IF(X193&gt;0,'BD1'!$K$8,"")</f>
        <v/>
      </c>
      <c r="X193" s="101"/>
      <c r="Y193" s="474"/>
      <c r="Z193" s="101"/>
      <c r="AA193" s="101"/>
      <c r="AB193" s="101"/>
      <c r="AC193" s="101"/>
      <c r="AD193" s="101"/>
      <c r="AE193" s="361"/>
      <c r="AF193" s="522"/>
    </row>
    <row r="194" spans="2:32" ht="20.100000000000001" customHeight="1" x14ac:dyDescent="0.25">
      <c r="B194" s="566" t="str">
        <f t="shared" si="14"/>
        <v/>
      </c>
      <c r="C194" s="472" t="str">
        <f>'BD4'!C191</f>
        <v/>
      </c>
      <c r="D194" s="125" t="str">
        <f t="shared" si="11"/>
        <v/>
      </c>
      <c r="E194" s="126" t="str">
        <f>IF('BD4'!O191=0,"",'BD4'!O191)</f>
        <v/>
      </c>
      <c r="F194" s="127" t="str">
        <f>REPT('BD4'!N191,1)</f>
        <v/>
      </c>
      <c r="G194" s="469">
        <f>('BD4'!J191)</f>
        <v>0</v>
      </c>
      <c r="I194" s="568" t="str">
        <f t="shared" si="12"/>
        <v/>
      </c>
      <c r="J194" s="568" t="str">
        <f>IF(L194&gt;0,'BD1'!$K$6,"")</f>
        <v/>
      </c>
      <c r="K194" s="568" t="str">
        <f>IF(L194&gt;0,'BD1'!$K$8,"")</f>
        <v/>
      </c>
      <c r="L194" s="101"/>
      <c r="M194" s="101"/>
      <c r="N194" s="101"/>
      <c r="O194" s="101"/>
      <c r="P194" s="363"/>
      <c r="Q194" s="363"/>
      <c r="R194" s="361"/>
      <c r="S194" s="570" t="str">
        <f t="shared" si="15"/>
        <v/>
      </c>
      <c r="U194" s="124" t="str">
        <f t="shared" si="13"/>
        <v/>
      </c>
      <c r="V194" s="124" t="str">
        <f>IF(X194&gt;0,'BD1'!$K$6,"")</f>
        <v/>
      </c>
      <c r="W194" s="121" t="str">
        <f>IF(X194&gt;0,'BD1'!$K$8,"")</f>
        <v/>
      </c>
      <c r="X194" s="101"/>
      <c r="Y194" s="474"/>
      <c r="Z194" s="101"/>
      <c r="AA194" s="101"/>
      <c r="AB194" s="101"/>
      <c r="AC194" s="101"/>
      <c r="AD194" s="101"/>
      <c r="AE194" s="361"/>
      <c r="AF194" s="522"/>
    </row>
    <row r="195" spans="2:32" ht="20.100000000000001" customHeight="1" x14ac:dyDescent="0.25">
      <c r="B195" s="566" t="str">
        <f t="shared" si="14"/>
        <v/>
      </c>
      <c r="C195" s="472" t="str">
        <f>'BD4'!C192</f>
        <v/>
      </c>
      <c r="D195" s="125" t="str">
        <f t="shared" si="11"/>
        <v/>
      </c>
      <c r="E195" s="126" t="str">
        <f>IF('BD4'!O192=0,"",'BD4'!O192)</f>
        <v/>
      </c>
      <c r="F195" s="127" t="str">
        <f>REPT('BD4'!N192,1)</f>
        <v/>
      </c>
      <c r="G195" s="469">
        <f>('BD4'!J192)</f>
        <v>0</v>
      </c>
      <c r="I195" s="568" t="str">
        <f t="shared" si="12"/>
        <v/>
      </c>
      <c r="J195" s="568" t="str">
        <f>IF(L195&gt;0,'BD1'!$K$6,"")</f>
        <v/>
      </c>
      <c r="K195" s="568" t="str">
        <f>IF(L195&gt;0,'BD1'!$K$8,"")</f>
        <v/>
      </c>
      <c r="L195" s="101"/>
      <c r="M195" s="101"/>
      <c r="N195" s="101"/>
      <c r="O195" s="101"/>
      <c r="P195" s="363"/>
      <c r="Q195" s="363"/>
      <c r="R195" s="361"/>
      <c r="S195" s="570" t="str">
        <f t="shared" si="15"/>
        <v/>
      </c>
      <c r="U195" s="124" t="str">
        <f t="shared" si="13"/>
        <v/>
      </c>
      <c r="V195" s="124" t="str">
        <f>IF(X195&gt;0,'BD1'!$K$6,"")</f>
        <v/>
      </c>
      <c r="W195" s="121" t="str">
        <f>IF(X195&gt;0,'BD1'!$K$8,"")</f>
        <v/>
      </c>
      <c r="X195" s="101"/>
      <c r="Y195" s="474"/>
      <c r="Z195" s="101"/>
      <c r="AA195" s="101"/>
      <c r="AB195" s="101"/>
      <c r="AC195" s="101"/>
      <c r="AD195" s="101"/>
      <c r="AE195" s="361"/>
      <c r="AF195" s="522"/>
    </row>
    <row r="196" spans="2:32" ht="20.100000000000001" customHeight="1" x14ac:dyDescent="0.25">
      <c r="B196" s="566" t="str">
        <f t="shared" si="14"/>
        <v/>
      </c>
      <c r="C196" s="472" t="str">
        <f>'BD4'!C193</f>
        <v/>
      </c>
      <c r="D196" s="125" t="str">
        <f t="shared" si="11"/>
        <v/>
      </c>
      <c r="E196" s="126" t="str">
        <f>IF('BD4'!O193=0,"",'BD4'!O193)</f>
        <v/>
      </c>
      <c r="F196" s="127" t="str">
        <f>REPT('BD4'!N193,1)</f>
        <v/>
      </c>
      <c r="G196" s="469">
        <f>('BD4'!J193)</f>
        <v>0</v>
      </c>
      <c r="I196" s="568" t="str">
        <f t="shared" si="12"/>
        <v/>
      </c>
      <c r="J196" s="568" t="str">
        <f>IF(L196&gt;0,'BD1'!$K$6,"")</f>
        <v/>
      </c>
      <c r="K196" s="568" t="str">
        <f>IF(L196&gt;0,'BD1'!$K$8,"")</f>
        <v/>
      </c>
      <c r="L196" s="101"/>
      <c r="M196" s="101"/>
      <c r="N196" s="101"/>
      <c r="O196" s="101"/>
      <c r="P196" s="363"/>
      <c r="Q196" s="363"/>
      <c r="R196" s="361"/>
      <c r="S196" s="570" t="str">
        <f t="shared" si="15"/>
        <v/>
      </c>
      <c r="U196" s="124" t="str">
        <f t="shared" si="13"/>
        <v/>
      </c>
      <c r="V196" s="124" t="str">
        <f>IF(X196&gt;0,'BD1'!$K$6,"")</f>
        <v/>
      </c>
      <c r="W196" s="121" t="str">
        <f>IF(X196&gt;0,'BD1'!$K$8,"")</f>
        <v/>
      </c>
      <c r="X196" s="101"/>
      <c r="Y196" s="474"/>
      <c r="Z196" s="101"/>
      <c r="AA196" s="101"/>
      <c r="AB196" s="101"/>
      <c r="AC196" s="101"/>
      <c r="AD196" s="101"/>
      <c r="AE196" s="361"/>
      <c r="AF196" s="522"/>
    </row>
    <row r="197" spans="2:32" ht="20.100000000000001" customHeight="1" x14ac:dyDescent="0.25">
      <c r="B197" s="566" t="str">
        <f t="shared" si="14"/>
        <v/>
      </c>
      <c r="C197" s="472" t="str">
        <f>'BD4'!C194</f>
        <v/>
      </c>
      <c r="D197" s="125" t="str">
        <f t="shared" si="11"/>
        <v/>
      </c>
      <c r="E197" s="126" t="str">
        <f>IF('BD4'!O194=0,"",'BD4'!O194)</f>
        <v/>
      </c>
      <c r="F197" s="127" t="str">
        <f>REPT('BD4'!N194,1)</f>
        <v/>
      </c>
      <c r="G197" s="469">
        <f>('BD4'!J194)</f>
        <v>0</v>
      </c>
      <c r="I197" s="568" t="str">
        <f t="shared" si="12"/>
        <v/>
      </c>
      <c r="J197" s="568" t="str">
        <f>IF(L197&gt;0,'BD1'!$K$6,"")</f>
        <v/>
      </c>
      <c r="K197" s="568" t="str">
        <f>IF(L197&gt;0,'BD1'!$K$8,"")</f>
        <v/>
      </c>
      <c r="L197" s="101"/>
      <c r="M197" s="101"/>
      <c r="N197" s="101"/>
      <c r="O197" s="101"/>
      <c r="P197" s="363"/>
      <c r="Q197" s="363"/>
      <c r="R197" s="361"/>
      <c r="S197" s="570" t="str">
        <f t="shared" si="15"/>
        <v/>
      </c>
      <c r="U197" s="124" t="str">
        <f t="shared" si="13"/>
        <v/>
      </c>
      <c r="V197" s="124" t="str">
        <f>IF(X197&gt;0,'BD1'!$K$6,"")</f>
        <v/>
      </c>
      <c r="W197" s="121" t="str">
        <f>IF(X197&gt;0,'BD1'!$K$8,"")</f>
        <v/>
      </c>
      <c r="X197" s="101"/>
      <c r="Y197" s="474"/>
      <c r="Z197" s="101"/>
      <c r="AA197" s="101"/>
      <c r="AB197" s="101"/>
      <c r="AC197" s="101"/>
      <c r="AD197" s="101"/>
      <c r="AE197" s="361"/>
      <c r="AF197" s="522"/>
    </row>
    <row r="198" spans="2:32" ht="20.100000000000001" customHeight="1" x14ac:dyDescent="0.25">
      <c r="B198" s="566" t="str">
        <f t="shared" si="14"/>
        <v/>
      </c>
      <c r="C198" s="472" t="str">
        <f>'BD4'!C195</f>
        <v/>
      </c>
      <c r="D198" s="125" t="str">
        <f t="shared" si="11"/>
        <v/>
      </c>
      <c r="E198" s="126" t="str">
        <f>IF('BD4'!O195=0,"",'BD4'!O195)</f>
        <v/>
      </c>
      <c r="F198" s="127" t="str">
        <f>REPT('BD4'!N195,1)</f>
        <v/>
      </c>
      <c r="G198" s="469">
        <f>('BD4'!J195)</f>
        <v>0</v>
      </c>
      <c r="I198" s="568" t="str">
        <f t="shared" si="12"/>
        <v/>
      </c>
      <c r="J198" s="568" t="str">
        <f>IF(L198&gt;0,'BD1'!$K$6,"")</f>
        <v/>
      </c>
      <c r="K198" s="568" t="str">
        <f>IF(L198&gt;0,'BD1'!$K$8,"")</f>
        <v/>
      </c>
      <c r="L198" s="101"/>
      <c r="M198" s="101"/>
      <c r="N198" s="101"/>
      <c r="O198" s="101"/>
      <c r="P198" s="363"/>
      <c r="Q198" s="363"/>
      <c r="R198" s="361"/>
      <c r="S198" s="570" t="str">
        <f t="shared" si="15"/>
        <v/>
      </c>
      <c r="U198" s="124" t="str">
        <f t="shared" si="13"/>
        <v/>
      </c>
      <c r="V198" s="124" t="str">
        <f>IF(X198&gt;0,'BD1'!$K$6,"")</f>
        <v/>
      </c>
      <c r="W198" s="121" t="str">
        <f>IF(X198&gt;0,'BD1'!$K$8,"")</f>
        <v/>
      </c>
      <c r="X198" s="101"/>
      <c r="Y198" s="474"/>
      <c r="Z198" s="101"/>
      <c r="AA198" s="101"/>
      <c r="AB198" s="101"/>
      <c r="AC198" s="101"/>
      <c r="AD198" s="101"/>
      <c r="AE198" s="361"/>
      <c r="AF198" s="522"/>
    </row>
    <row r="199" spans="2:32" ht="20.100000000000001" customHeight="1" x14ac:dyDescent="0.25">
      <c r="B199" s="566" t="str">
        <f t="shared" si="14"/>
        <v/>
      </c>
      <c r="C199" s="472">
        <f>'BD4'!C196</f>
        <v>0</v>
      </c>
      <c r="D199" s="125" t="str">
        <f t="shared" si="11"/>
        <v/>
      </c>
      <c r="E199" s="126" t="str">
        <f>IF('BD4'!O196=0,"",'BD4'!O196)</f>
        <v/>
      </c>
      <c r="F199" s="127" t="str">
        <f>REPT('BD4'!N196,1)</f>
        <v/>
      </c>
      <c r="G199" s="469">
        <f>('BD4'!J196)</f>
        <v>0</v>
      </c>
      <c r="I199" s="568" t="str">
        <f t="shared" si="12"/>
        <v/>
      </c>
      <c r="J199" s="568" t="str">
        <f>IF(L199&gt;0,'BD1'!$K$6,"")</f>
        <v/>
      </c>
      <c r="K199" s="568" t="str">
        <f>IF(L199&gt;0,'BD1'!$K$8,"")</f>
        <v/>
      </c>
      <c r="L199" s="101"/>
      <c r="M199" s="101"/>
      <c r="N199" s="101"/>
      <c r="O199" s="101"/>
      <c r="P199" s="363"/>
      <c r="Q199" s="363"/>
      <c r="R199" s="361"/>
      <c r="S199" s="570" t="str">
        <f t="shared" si="15"/>
        <v/>
      </c>
      <c r="U199" s="124" t="str">
        <f t="shared" si="13"/>
        <v/>
      </c>
      <c r="V199" s="124" t="str">
        <f>IF(X199&gt;0,'BD1'!$K$6,"")</f>
        <v/>
      </c>
      <c r="W199" s="121" t="str">
        <f>IF(X199&gt;0,'BD1'!$K$8,"")</f>
        <v/>
      </c>
      <c r="X199" s="101"/>
      <c r="Y199" s="474"/>
      <c r="Z199" s="101"/>
      <c r="AA199" s="101"/>
      <c r="AB199" s="101"/>
      <c r="AC199" s="101"/>
      <c r="AD199" s="101"/>
      <c r="AE199" s="361"/>
      <c r="AF199" s="522"/>
    </row>
    <row r="200" spans="2:32" ht="20.100000000000001" customHeight="1" x14ac:dyDescent="0.25">
      <c r="B200" s="566" t="str">
        <f t="shared" si="14"/>
        <v/>
      </c>
      <c r="C200" s="472">
        <f>'BD4'!C197</f>
        <v>0</v>
      </c>
      <c r="D200" s="125" t="str">
        <f t="shared" si="11"/>
        <v/>
      </c>
      <c r="E200" s="126" t="str">
        <f>IF('BD4'!O197=0,"",'BD4'!O197)</f>
        <v/>
      </c>
      <c r="F200" s="127" t="str">
        <f>REPT('BD4'!N197,1)</f>
        <v/>
      </c>
      <c r="G200" s="469">
        <f>('BD4'!J197)</f>
        <v>0</v>
      </c>
      <c r="I200" s="568" t="str">
        <f t="shared" si="12"/>
        <v/>
      </c>
      <c r="J200" s="568" t="str">
        <f>IF(L200&gt;0,'BD1'!$K$6,"")</f>
        <v/>
      </c>
      <c r="K200" s="568" t="str">
        <f>IF(L200&gt;0,'BD1'!$K$8,"")</f>
        <v/>
      </c>
      <c r="L200" s="101"/>
      <c r="M200" s="101"/>
      <c r="N200" s="101"/>
      <c r="O200" s="101"/>
      <c r="P200" s="363"/>
      <c r="Q200" s="363"/>
      <c r="R200" s="361"/>
      <c r="S200" s="570" t="str">
        <f t="shared" si="15"/>
        <v/>
      </c>
      <c r="U200" s="124" t="str">
        <f t="shared" si="13"/>
        <v/>
      </c>
      <c r="V200" s="124" t="str">
        <f>IF(X200&gt;0,'BD1'!$K$6,"")</f>
        <v/>
      </c>
      <c r="W200" s="121" t="str">
        <f>IF(X200&gt;0,'BD1'!$K$8,"")</f>
        <v/>
      </c>
      <c r="X200" s="101"/>
      <c r="Y200" s="474"/>
      <c r="Z200" s="101"/>
      <c r="AA200" s="101"/>
      <c r="AB200" s="101"/>
      <c r="AC200" s="101"/>
      <c r="AD200" s="101"/>
      <c r="AE200" s="361"/>
      <c r="AF200" s="522"/>
    </row>
    <row r="201" spans="2:32" ht="20.100000000000001" customHeight="1" x14ac:dyDescent="0.25">
      <c r="B201" s="566" t="str">
        <f t="shared" si="14"/>
        <v/>
      </c>
      <c r="C201" s="472">
        <f>'BD4'!C198</f>
        <v>0</v>
      </c>
      <c r="D201" s="125" t="str">
        <f t="shared" si="11"/>
        <v/>
      </c>
      <c r="E201" s="126" t="str">
        <f>IF('BD4'!O198=0,"",'BD4'!O198)</f>
        <v/>
      </c>
      <c r="F201" s="127" t="str">
        <f>REPT('BD4'!N198,1)</f>
        <v/>
      </c>
      <c r="G201" s="469">
        <f>('BD4'!J198)</f>
        <v>0</v>
      </c>
      <c r="I201" s="568" t="str">
        <f t="shared" si="12"/>
        <v/>
      </c>
      <c r="J201" s="568" t="str">
        <f>IF(L201&gt;0,'BD1'!$K$6,"")</f>
        <v/>
      </c>
      <c r="K201" s="568" t="str">
        <f>IF(L201&gt;0,'BD1'!$K$8,"")</f>
        <v/>
      </c>
      <c r="L201" s="101"/>
      <c r="M201" s="101"/>
      <c r="N201" s="101"/>
      <c r="O201" s="101"/>
      <c r="P201" s="363"/>
      <c r="Q201" s="363"/>
      <c r="R201" s="361"/>
      <c r="S201" s="570" t="str">
        <f t="shared" si="15"/>
        <v/>
      </c>
      <c r="U201" s="124" t="str">
        <f t="shared" si="13"/>
        <v/>
      </c>
      <c r="V201" s="124" t="str">
        <f>IF(X201&gt;0,'BD1'!$K$6,"")</f>
        <v/>
      </c>
      <c r="W201" s="121" t="str">
        <f>IF(X201&gt;0,'BD1'!$K$8,"")</f>
        <v/>
      </c>
      <c r="X201" s="101"/>
      <c r="Y201" s="474"/>
      <c r="Z201" s="101"/>
      <c r="AA201" s="101"/>
      <c r="AB201" s="101"/>
      <c r="AC201" s="101"/>
      <c r="AD201" s="101"/>
      <c r="AE201" s="361"/>
      <c r="AF201" s="522"/>
    </row>
    <row r="202" spans="2:32" ht="20.100000000000001" customHeight="1" x14ac:dyDescent="0.25">
      <c r="B202" s="566" t="str">
        <f t="shared" si="14"/>
        <v/>
      </c>
      <c r="C202" s="472">
        <f>'BD4'!C199</f>
        <v>0</v>
      </c>
      <c r="D202" s="125" t="str">
        <f t="shared" si="11"/>
        <v/>
      </c>
      <c r="E202" s="126" t="str">
        <f>IF('BD4'!O199=0,"",'BD4'!O199)</f>
        <v/>
      </c>
      <c r="F202" s="127" t="str">
        <f>REPT('BD4'!N199,1)</f>
        <v/>
      </c>
      <c r="G202" s="469">
        <f>('BD4'!J199)</f>
        <v>0</v>
      </c>
      <c r="I202" s="568" t="str">
        <f t="shared" si="12"/>
        <v/>
      </c>
      <c r="J202" s="568" t="str">
        <f>IF(L202&gt;0,'BD1'!$K$6,"")</f>
        <v/>
      </c>
      <c r="K202" s="568" t="str">
        <f>IF(L202&gt;0,'BD1'!$K$8,"")</f>
        <v/>
      </c>
      <c r="L202" s="101"/>
      <c r="M202" s="101"/>
      <c r="N202" s="101"/>
      <c r="O202" s="101"/>
      <c r="P202" s="363"/>
      <c r="Q202" s="363"/>
      <c r="R202" s="361"/>
      <c r="S202" s="570" t="str">
        <f t="shared" si="15"/>
        <v/>
      </c>
      <c r="U202" s="124" t="str">
        <f t="shared" si="13"/>
        <v/>
      </c>
      <c r="V202" s="124" t="str">
        <f>IF(X202&gt;0,'BD1'!$K$6,"")</f>
        <v/>
      </c>
      <c r="W202" s="121" t="str">
        <f>IF(X202&gt;0,'BD1'!$K$8,"")</f>
        <v/>
      </c>
      <c r="X202" s="101"/>
      <c r="Y202" s="474"/>
      <c r="Z202" s="101"/>
      <c r="AA202" s="101"/>
      <c r="AB202" s="101"/>
      <c r="AC202" s="101"/>
      <c r="AD202" s="101"/>
      <c r="AE202" s="361"/>
      <c r="AF202" s="522"/>
    </row>
    <row r="203" spans="2:32" ht="20.100000000000001" customHeight="1" x14ac:dyDescent="0.25">
      <c r="B203" s="566" t="str">
        <f t="shared" si="14"/>
        <v/>
      </c>
      <c r="C203" s="472">
        <f>'BD4'!C200</f>
        <v>0</v>
      </c>
      <c r="D203" s="125" t="str">
        <f t="shared" si="11"/>
        <v/>
      </c>
      <c r="E203" s="126" t="str">
        <f>IF('BD4'!O200=0,"",'BD4'!O200)</f>
        <v/>
      </c>
      <c r="F203" s="127" t="str">
        <f>REPT('BD4'!N200,1)</f>
        <v/>
      </c>
      <c r="G203" s="469">
        <f>('BD4'!J200)</f>
        <v>0</v>
      </c>
      <c r="I203" s="568" t="str">
        <f t="shared" si="12"/>
        <v/>
      </c>
      <c r="J203" s="568" t="str">
        <f>IF(L203&gt;0,'BD1'!$K$6,"")</f>
        <v/>
      </c>
      <c r="K203" s="568" t="str">
        <f>IF(L203&gt;0,'BD1'!$K$8,"")</f>
        <v/>
      </c>
      <c r="L203" s="101"/>
      <c r="M203" s="101"/>
      <c r="N203" s="101"/>
      <c r="O203" s="101"/>
      <c r="P203" s="363"/>
      <c r="Q203" s="363"/>
      <c r="R203" s="361"/>
      <c r="S203" s="570" t="str">
        <f t="shared" si="15"/>
        <v/>
      </c>
      <c r="U203" s="124" t="str">
        <f t="shared" si="13"/>
        <v/>
      </c>
      <c r="V203" s="124" t="str">
        <f>IF(X203&gt;0,'BD1'!$K$6,"")</f>
        <v/>
      </c>
      <c r="W203" s="121" t="str">
        <f>IF(X203&gt;0,'BD1'!$K$8,"")</f>
        <v/>
      </c>
      <c r="X203" s="101"/>
      <c r="Y203" s="474"/>
      <c r="Z203" s="101"/>
      <c r="AA203" s="101"/>
      <c r="AB203" s="101"/>
      <c r="AC203" s="101"/>
      <c r="AD203" s="101"/>
      <c r="AE203" s="361"/>
      <c r="AF203" s="522"/>
    </row>
    <row r="204" spans="2:32" ht="20.100000000000001" customHeight="1" x14ac:dyDescent="0.25">
      <c r="B204" s="566" t="str">
        <f t="shared" si="14"/>
        <v/>
      </c>
      <c r="C204" s="472">
        <f>'BD4'!C201</f>
        <v>0</v>
      </c>
      <c r="D204" s="125" t="str">
        <f t="shared" si="11"/>
        <v/>
      </c>
      <c r="E204" s="126" t="str">
        <f>IF('BD4'!O201=0,"",'BD4'!O201)</f>
        <v/>
      </c>
      <c r="F204" s="127" t="str">
        <f>REPT('BD4'!N201,1)</f>
        <v/>
      </c>
      <c r="G204" s="469">
        <f>('BD4'!J201)</f>
        <v>0</v>
      </c>
      <c r="I204" s="568" t="str">
        <f t="shared" si="12"/>
        <v/>
      </c>
      <c r="J204" s="568" t="str">
        <f>IF(L204&gt;0,'BD1'!$K$6,"")</f>
        <v/>
      </c>
      <c r="K204" s="568" t="str">
        <f>IF(L204&gt;0,'BD1'!$K$8,"")</f>
        <v/>
      </c>
      <c r="L204" s="101"/>
      <c r="M204" s="101"/>
      <c r="N204" s="101"/>
      <c r="O204" s="101"/>
      <c r="P204" s="363"/>
      <c r="Q204" s="363"/>
      <c r="R204" s="361"/>
      <c r="S204" s="570" t="str">
        <f t="shared" si="15"/>
        <v/>
      </c>
      <c r="U204" s="124" t="str">
        <f t="shared" si="13"/>
        <v/>
      </c>
      <c r="V204" s="124" t="str">
        <f>IF(X204&gt;0,'BD1'!$K$6,"")</f>
        <v/>
      </c>
      <c r="W204" s="121" t="str">
        <f>IF(X204&gt;0,'BD1'!$K$8,"")</f>
        <v/>
      </c>
      <c r="X204" s="101"/>
      <c r="Y204" s="474"/>
      <c r="Z204" s="101"/>
      <c r="AA204" s="101"/>
      <c r="AB204" s="101"/>
      <c r="AC204" s="101"/>
      <c r="AD204" s="101"/>
      <c r="AE204" s="361"/>
      <c r="AF204" s="522"/>
    </row>
    <row r="205" spans="2:32" ht="20.100000000000001" customHeight="1" x14ac:dyDescent="0.25">
      <c r="B205" s="566" t="str">
        <f t="shared" si="14"/>
        <v/>
      </c>
      <c r="C205" s="472">
        <f>'BD4'!C202</f>
        <v>0</v>
      </c>
      <c r="D205" s="125" t="str">
        <f t="shared" si="11"/>
        <v/>
      </c>
      <c r="E205" s="126" t="str">
        <f>IF('BD4'!O202=0,"",'BD4'!O202)</f>
        <v/>
      </c>
      <c r="F205" s="127" t="str">
        <f>REPT('BD4'!N202,1)</f>
        <v/>
      </c>
      <c r="G205" s="469">
        <f>('BD4'!J202)</f>
        <v>0</v>
      </c>
      <c r="I205" s="568" t="str">
        <f t="shared" si="12"/>
        <v/>
      </c>
      <c r="J205" s="568" t="str">
        <f>IF(L205&gt;0,'BD1'!$K$6,"")</f>
        <v/>
      </c>
      <c r="K205" s="568" t="str">
        <f>IF(L205&gt;0,'BD1'!$K$8,"")</f>
        <v/>
      </c>
      <c r="L205" s="101"/>
      <c r="M205" s="101"/>
      <c r="N205" s="101"/>
      <c r="O205" s="101"/>
      <c r="P205" s="363"/>
      <c r="Q205" s="363"/>
      <c r="R205" s="361"/>
      <c r="S205" s="570" t="str">
        <f t="shared" si="15"/>
        <v/>
      </c>
      <c r="U205" s="124" t="str">
        <f t="shared" si="13"/>
        <v/>
      </c>
      <c r="V205" s="124" t="str">
        <f>IF(X205&gt;0,'BD1'!$K$6,"")</f>
        <v/>
      </c>
      <c r="W205" s="121" t="str">
        <f>IF(X205&gt;0,'BD1'!$K$8,"")</f>
        <v/>
      </c>
      <c r="X205" s="101"/>
      <c r="Y205" s="474"/>
      <c r="Z205" s="101"/>
      <c r="AA205" s="101"/>
      <c r="AB205" s="101"/>
      <c r="AC205" s="101"/>
      <c r="AD205" s="101"/>
      <c r="AE205" s="361"/>
      <c r="AF205" s="522"/>
    </row>
    <row r="206" spans="2:32" ht="20.100000000000001" customHeight="1" x14ac:dyDescent="0.25">
      <c r="B206" s="566" t="str">
        <f t="shared" si="14"/>
        <v/>
      </c>
      <c r="C206" s="472">
        <f>'BD4'!C203</f>
        <v>0</v>
      </c>
      <c r="D206" s="125" t="str">
        <f t="shared" si="11"/>
        <v/>
      </c>
      <c r="E206" s="126" t="str">
        <f>IF('BD4'!O203=0,"",'BD4'!O203)</f>
        <v/>
      </c>
      <c r="F206" s="127" t="str">
        <f>REPT('BD4'!N203,1)</f>
        <v/>
      </c>
      <c r="G206" s="469">
        <f>('BD4'!J203)</f>
        <v>0</v>
      </c>
      <c r="I206" s="568" t="str">
        <f t="shared" si="12"/>
        <v/>
      </c>
      <c r="J206" s="568" t="str">
        <f>IF(L206&gt;0,'BD1'!$K$6,"")</f>
        <v/>
      </c>
      <c r="K206" s="568" t="str">
        <f>IF(L206&gt;0,'BD1'!$K$8,"")</f>
        <v/>
      </c>
      <c r="L206" s="101"/>
      <c r="M206" s="101"/>
      <c r="N206" s="101"/>
      <c r="O206" s="101"/>
      <c r="P206" s="363"/>
      <c r="Q206" s="363"/>
      <c r="R206" s="361"/>
      <c r="S206" s="570" t="str">
        <f t="shared" si="15"/>
        <v/>
      </c>
      <c r="U206" s="124" t="str">
        <f t="shared" si="13"/>
        <v/>
      </c>
      <c r="V206" s="124" t="str">
        <f>IF(X206&gt;0,'BD1'!$K$6,"")</f>
        <v/>
      </c>
      <c r="W206" s="121" t="str">
        <f>IF(X206&gt;0,'BD1'!$K$8,"")</f>
        <v/>
      </c>
      <c r="X206" s="101"/>
      <c r="Y206" s="474"/>
      <c r="Z206" s="101"/>
      <c r="AA206" s="101"/>
      <c r="AB206" s="101"/>
      <c r="AC206" s="101"/>
      <c r="AD206" s="101"/>
      <c r="AE206" s="361"/>
      <c r="AF206" s="522"/>
    </row>
    <row r="207" spans="2:32" ht="20.100000000000001" customHeight="1" x14ac:dyDescent="0.25">
      <c r="B207" s="566" t="str">
        <f t="shared" si="14"/>
        <v/>
      </c>
      <c r="C207" s="472">
        <f>'BD4'!C204</f>
        <v>0</v>
      </c>
      <c r="D207" s="125" t="str">
        <f t="shared" ref="D207:D270" si="16">IF(IF(G207&gt;=1,1,0)=0,"",IF(G207&gt;=1,1,0))</f>
        <v/>
      </c>
      <c r="E207" s="126" t="str">
        <f>IF('BD4'!O204=0,"",'BD4'!O204)</f>
        <v/>
      </c>
      <c r="F207" s="127" t="str">
        <f>REPT('BD4'!N204,1)</f>
        <v/>
      </c>
      <c r="G207" s="469">
        <f>('BD4'!J204)</f>
        <v>0</v>
      </c>
      <c r="I207" s="568" t="str">
        <f t="shared" ref="I207:I270" si="17">IF(L207&gt;0,ROW()-13,"")</f>
        <v/>
      </c>
      <c r="J207" s="568" t="str">
        <f>IF(L207&gt;0,'BD1'!$K$6,"")</f>
        <v/>
      </c>
      <c r="K207" s="568" t="str">
        <f>IF(L207&gt;0,'BD1'!$K$8,"")</f>
        <v/>
      </c>
      <c r="L207" s="101"/>
      <c r="M207" s="101"/>
      <c r="N207" s="101"/>
      <c r="O207" s="101"/>
      <c r="P207" s="363"/>
      <c r="Q207" s="363"/>
      <c r="R207" s="361"/>
      <c r="S207" s="570" t="str">
        <f t="shared" si="15"/>
        <v/>
      </c>
      <c r="U207" s="124" t="str">
        <f t="shared" ref="U207:U270" si="18">IF(X207&gt;0,ROW()-13,"")</f>
        <v/>
      </c>
      <c r="V207" s="124" t="str">
        <f>IF(X207&gt;0,'BD1'!$K$6,"")</f>
        <v/>
      </c>
      <c r="W207" s="121" t="str">
        <f>IF(X207&gt;0,'BD1'!$K$8,"")</f>
        <v/>
      </c>
      <c r="X207" s="101"/>
      <c r="Y207" s="474"/>
      <c r="Z207" s="101"/>
      <c r="AA207" s="101"/>
      <c r="AB207" s="101"/>
      <c r="AC207" s="101"/>
      <c r="AD207" s="101"/>
      <c r="AE207" s="361"/>
      <c r="AF207" s="522"/>
    </row>
    <row r="208" spans="2:32" ht="20.100000000000001" customHeight="1" x14ac:dyDescent="0.25">
      <c r="B208" s="566" t="str">
        <f t="shared" ref="B208:B271" si="19">IF(G208&gt;0,ROW()-13,"")</f>
        <v/>
      </c>
      <c r="C208" s="472">
        <f>'BD4'!C205</f>
        <v>0</v>
      </c>
      <c r="D208" s="125" t="str">
        <f t="shared" si="16"/>
        <v/>
      </c>
      <c r="E208" s="126" t="str">
        <f>IF('BD4'!O205=0,"",'BD4'!O205)</f>
        <v/>
      </c>
      <c r="F208" s="127" t="str">
        <f>REPT('BD4'!N205,1)</f>
        <v/>
      </c>
      <c r="G208" s="469">
        <f>('BD4'!J205)</f>
        <v>0</v>
      </c>
      <c r="I208" s="568" t="str">
        <f t="shared" si="17"/>
        <v/>
      </c>
      <c r="J208" s="568" t="str">
        <f>IF(L208&gt;0,'BD1'!$K$6,"")</f>
        <v/>
      </c>
      <c r="K208" s="568" t="str">
        <f>IF(L208&gt;0,'BD1'!$K$8,"")</f>
        <v/>
      </c>
      <c r="L208" s="101"/>
      <c r="M208" s="101"/>
      <c r="N208" s="101"/>
      <c r="O208" s="101"/>
      <c r="P208" s="363"/>
      <c r="Q208" s="363"/>
      <c r="R208" s="361"/>
      <c r="S208" s="570" t="str">
        <f t="shared" ref="S208:S271" si="20">IF(AND(M208="",N208="",O208=""),"",SUM(M208:O208))</f>
        <v/>
      </c>
      <c r="U208" s="124" t="str">
        <f t="shared" si="18"/>
        <v/>
      </c>
      <c r="V208" s="124" t="str">
        <f>IF(X208&gt;0,'BD1'!$K$6,"")</f>
        <v/>
      </c>
      <c r="W208" s="121" t="str">
        <f>IF(X208&gt;0,'BD1'!$K$8,"")</f>
        <v/>
      </c>
      <c r="X208" s="101"/>
      <c r="Y208" s="474"/>
      <c r="Z208" s="101"/>
      <c r="AA208" s="101"/>
      <c r="AB208" s="101"/>
      <c r="AC208" s="101"/>
      <c r="AD208" s="101"/>
      <c r="AE208" s="361"/>
      <c r="AF208" s="522"/>
    </row>
    <row r="209" spans="2:32" ht="20.100000000000001" customHeight="1" x14ac:dyDescent="0.25">
      <c r="B209" s="566" t="str">
        <f t="shared" si="19"/>
        <v/>
      </c>
      <c r="C209" s="472">
        <f>'BD4'!C206</f>
        <v>0</v>
      </c>
      <c r="D209" s="125" t="str">
        <f t="shared" si="16"/>
        <v/>
      </c>
      <c r="E209" s="126" t="str">
        <f>IF('BD4'!O206=0,"",'BD4'!O206)</f>
        <v/>
      </c>
      <c r="F209" s="127" t="str">
        <f>REPT('BD4'!N206,1)</f>
        <v/>
      </c>
      <c r="G209" s="469">
        <f>('BD4'!J206)</f>
        <v>0</v>
      </c>
      <c r="I209" s="568" t="str">
        <f t="shared" si="17"/>
        <v/>
      </c>
      <c r="J209" s="568" t="str">
        <f>IF(L209&gt;0,'BD1'!$K$6,"")</f>
        <v/>
      </c>
      <c r="K209" s="568" t="str">
        <f>IF(L209&gt;0,'BD1'!$K$8,"")</f>
        <v/>
      </c>
      <c r="L209" s="101"/>
      <c r="M209" s="101"/>
      <c r="N209" s="101"/>
      <c r="O209" s="101"/>
      <c r="P209" s="363"/>
      <c r="Q209" s="363"/>
      <c r="R209" s="361"/>
      <c r="S209" s="570" t="str">
        <f t="shared" si="20"/>
        <v/>
      </c>
      <c r="U209" s="124" t="str">
        <f t="shared" si="18"/>
        <v/>
      </c>
      <c r="V209" s="124" t="str">
        <f>IF(X209&gt;0,'BD1'!$K$6,"")</f>
        <v/>
      </c>
      <c r="W209" s="121" t="str">
        <f>IF(X209&gt;0,'BD1'!$K$8,"")</f>
        <v/>
      </c>
      <c r="X209" s="101"/>
      <c r="Y209" s="474"/>
      <c r="Z209" s="101"/>
      <c r="AA209" s="101"/>
      <c r="AB209" s="101"/>
      <c r="AC209" s="101"/>
      <c r="AD209" s="101"/>
      <c r="AE209" s="361"/>
      <c r="AF209" s="522"/>
    </row>
    <row r="210" spans="2:32" ht="20.100000000000001" customHeight="1" x14ac:dyDescent="0.25">
      <c r="B210" s="566" t="str">
        <f t="shared" si="19"/>
        <v/>
      </c>
      <c r="C210" s="472">
        <f>'BD4'!C207</f>
        <v>0</v>
      </c>
      <c r="D210" s="125" t="str">
        <f t="shared" si="16"/>
        <v/>
      </c>
      <c r="E210" s="126" t="str">
        <f>IF('BD4'!O207=0,"",'BD4'!O207)</f>
        <v/>
      </c>
      <c r="F210" s="127" t="str">
        <f>REPT('BD4'!N207,1)</f>
        <v/>
      </c>
      <c r="G210" s="469">
        <f>('BD4'!J207)</f>
        <v>0</v>
      </c>
      <c r="I210" s="568" t="str">
        <f t="shared" si="17"/>
        <v/>
      </c>
      <c r="J210" s="568" t="str">
        <f>IF(L210&gt;0,'BD1'!$K$6,"")</f>
        <v/>
      </c>
      <c r="K210" s="568" t="str">
        <f>IF(L210&gt;0,'BD1'!$K$8,"")</f>
        <v/>
      </c>
      <c r="L210" s="101"/>
      <c r="M210" s="101"/>
      <c r="N210" s="101"/>
      <c r="O210" s="101"/>
      <c r="P210" s="363"/>
      <c r="Q210" s="363"/>
      <c r="R210" s="361"/>
      <c r="S210" s="570" t="str">
        <f t="shared" si="20"/>
        <v/>
      </c>
      <c r="U210" s="124" t="str">
        <f t="shared" si="18"/>
        <v/>
      </c>
      <c r="V210" s="124" t="str">
        <f>IF(X210&gt;0,'BD1'!$K$6,"")</f>
        <v/>
      </c>
      <c r="W210" s="121" t="str">
        <f>IF(X210&gt;0,'BD1'!$K$8,"")</f>
        <v/>
      </c>
      <c r="X210" s="101"/>
      <c r="Y210" s="474"/>
      <c r="Z210" s="101"/>
      <c r="AA210" s="101"/>
      <c r="AB210" s="101"/>
      <c r="AC210" s="101"/>
      <c r="AD210" s="101"/>
      <c r="AE210" s="361"/>
      <c r="AF210" s="522"/>
    </row>
    <row r="211" spans="2:32" ht="20.100000000000001" customHeight="1" x14ac:dyDescent="0.25">
      <c r="B211" s="566" t="str">
        <f t="shared" si="19"/>
        <v/>
      </c>
      <c r="C211" s="472">
        <f>'BD4'!C208</f>
        <v>0</v>
      </c>
      <c r="D211" s="125" t="str">
        <f t="shared" si="16"/>
        <v/>
      </c>
      <c r="E211" s="126" t="str">
        <f>IF('BD4'!O208=0,"",'BD4'!O208)</f>
        <v/>
      </c>
      <c r="F211" s="127" t="str">
        <f>REPT('BD4'!N208,1)</f>
        <v/>
      </c>
      <c r="G211" s="469">
        <f>('BD4'!J208)</f>
        <v>0</v>
      </c>
      <c r="I211" s="568" t="str">
        <f t="shared" si="17"/>
        <v/>
      </c>
      <c r="J211" s="568" t="str">
        <f>IF(L211&gt;0,'BD1'!$K$6,"")</f>
        <v/>
      </c>
      <c r="K211" s="568" t="str">
        <f>IF(L211&gt;0,'BD1'!$K$8,"")</f>
        <v/>
      </c>
      <c r="L211" s="101"/>
      <c r="M211" s="101"/>
      <c r="N211" s="101"/>
      <c r="O211" s="101"/>
      <c r="P211" s="363"/>
      <c r="Q211" s="363"/>
      <c r="R211" s="361"/>
      <c r="S211" s="570" t="str">
        <f t="shared" si="20"/>
        <v/>
      </c>
      <c r="U211" s="124" t="str">
        <f t="shared" si="18"/>
        <v/>
      </c>
      <c r="V211" s="124" t="str">
        <f>IF(X211&gt;0,'BD1'!$K$6,"")</f>
        <v/>
      </c>
      <c r="W211" s="121" t="str">
        <f>IF(X211&gt;0,'BD1'!$K$8,"")</f>
        <v/>
      </c>
      <c r="X211" s="101"/>
      <c r="Y211" s="474"/>
      <c r="Z211" s="101"/>
      <c r="AA211" s="101"/>
      <c r="AB211" s="101"/>
      <c r="AC211" s="101"/>
      <c r="AD211" s="101"/>
      <c r="AE211" s="361"/>
      <c r="AF211" s="522"/>
    </row>
    <row r="212" spans="2:32" ht="20.100000000000001" customHeight="1" x14ac:dyDescent="0.25">
      <c r="B212" s="566" t="str">
        <f t="shared" si="19"/>
        <v/>
      </c>
      <c r="C212" s="472">
        <f>'BD4'!C209</f>
        <v>0</v>
      </c>
      <c r="D212" s="125" t="str">
        <f t="shared" si="16"/>
        <v/>
      </c>
      <c r="E212" s="126" t="str">
        <f>IF('BD4'!O209=0,"",'BD4'!O209)</f>
        <v/>
      </c>
      <c r="F212" s="127" t="str">
        <f>REPT('BD4'!N209,1)</f>
        <v/>
      </c>
      <c r="G212" s="469">
        <f>('BD4'!J209)</f>
        <v>0</v>
      </c>
      <c r="I212" s="568" t="str">
        <f t="shared" si="17"/>
        <v/>
      </c>
      <c r="J212" s="568" t="str">
        <f>IF(L212&gt;0,'BD1'!$K$6,"")</f>
        <v/>
      </c>
      <c r="K212" s="568" t="str">
        <f>IF(L212&gt;0,'BD1'!$K$8,"")</f>
        <v/>
      </c>
      <c r="L212" s="101"/>
      <c r="M212" s="101"/>
      <c r="N212" s="101"/>
      <c r="O212" s="101"/>
      <c r="P212" s="363"/>
      <c r="Q212" s="363"/>
      <c r="R212" s="361"/>
      <c r="S212" s="570" t="str">
        <f t="shared" si="20"/>
        <v/>
      </c>
      <c r="U212" s="124" t="str">
        <f t="shared" si="18"/>
        <v/>
      </c>
      <c r="V212" s="124" t="str">
        <f>IF(X212&gt;0,'BD1'!$K$6,"")</f>
        <v/>
      </c>
      <c r="W212" s="121" t="str">
        <f>IF(X212&gt;0,'BD1'!$K$8,"")</f>
        <v/>
      </c>
      <c r="X212" s="101"/>
      <c r="Y212" s="474"/>
      <c r="Z212" s="101"/>
      <c r="AA212" s="101"/>
      <c r="AB212" s="101"/>
      <c r="AC212" s="101"/>
      <c r="AD212" s="101"/>
      <c r="AE212" s="361"/>
      <c r="AF212" s="522"/>
    </row>
    <row r="213" spans="2:32" ht="20.100000000000001" customHeight="1" x14ac:dyDescent="0.25">
      <c r="B213" s="566" t="str">
        <f t="shared" si="19"/>
        <v/>
      </c>
      <c r="C213" s="472">
        <f>'BD4'!C210</f>
        <v>0</v>
      </c>
      <c r="D213" s="125" t="str">
        <f t="shared" si="16"/>
        <v/>
      </c>
      <c r="E213" s="126" t="str">
        <f>IF('BD4'!O210=0,"",'BD4'!O210)</f>
        <v/>
      </c>
      <c r="F213" s="127" t="str">
        <f>REPT('BD4'!N210,1)</f>
        <v/>
      </c>
      <c r="G213" s="469">
        <f>('BD4'!J210)</f>
        <v>0</v>
      </c>
      <c r="I213" s="568" t="str">
        <f t="shared" si="17"/>
        <v/>
      </c>
      <c r="J213" s="568" t="str">
        <f>IF(L213&gt;0,'BD1'!$K$6,"")</f>
        <v/>
      </c>
      <c r="K213" s="568" t="str">
        <f>IF(L213&gt;0,'BD1'!$K$8,"")</f>
        <v/>
      </c>
      <c r="L213" s="101"/>
      <c r="M213" s="101"/>
      <c r="N213" s="101"/>
      <c r="O213" s="101"/>
      <c r="P213" s="363"/>
      <c r="Q213" s="363"/>
      <c r="R213" s="361"/>
      <c r="S213" s="570" t="str">
        <f t="shared" si="20"/>
        <v/>
      </c>
      <c r="U213" s="124" t="str">
        <f t="shared" si="18"/>
        <v/>
      </c>
      <c r="V213" s="124" t="str">
        <f>IF(X213&gt;0,'BD1'!$K$6,"")</f>
        <v/>
      </c>
      <c r="W213" s="121" t="str">
        <f>IF(X213&gt;0,'BD1'!$K$8,"")</f>
        <v/>
      </c>
      <c r="X213" s="101"/>
      <c r="Y213" s="474"/>
      <c r="Z213" s="101"/>
      <c r="AA213" s="101"/>
      <c r="AB213" s="101"/>
      <c r="AC213" s="101"/>
      <c r="AD213" s="101"/>
      <c r="AE213" s="361"/>
      <c r="AF213" s="522"/>
    </row>
    <row r="214" spans="2:32" ht="20.100000000000001" customHeight="1" x14ac:dyDescent="0.25">
      <c r="B214" s="566" t="str">
        <f t="shared" si="19"/>
        <v/>
      </c>
      <c r="C214" s="472">
        <f>'BD4'!C211</f>
        <v>0</v>
      </c>
      <c r="D214" s="125" t="str">
        <f t="shared" si="16"/>
        <v/>
      </c>
      <c r="E214" s="126" t="str">
        <f>IF('BD4'!O211=0,"",'BD4'!O211)</f>
        <v/>
      </c>
      <c r="F214" s="127" t="str">
        <f>REPT('BD4'!N211,1)</f>
        <v/>
      </c>
      <c r="G214" s="469">
        <f>('BD4'!J211)</f>
        <v>0</v>
      </c>
      <c r="I214" s="568" t="str">
        <f t="shared" si="17"/>
        <v/>
      </c>
      <c r="J214" s="568" t="str">
        <f>IF(L214&gt;0,'BD1'!$K$6,"")</f>
        <v/>
      </c>
      <c r="K214" s="568" t="str">
        <f>IF(L214&gt;0,'BD1'!$K$8,"")</f>
        <v/>
      </c>
      <c r="L214" s="101"/>
      <c r="M214" s="101"/>
      <c r="N214" s="101"/>
      <c r="O214" s="101"/>
      <c r="P214" s="363"/>
      <c r="Q214" s="363"/>
      <c r="R214" s="361"/>
      <c r="S214" s="570" t="str">
        <f t="shared" si="20"/>
        <v/>
      </c>
      <c r="U214" s="124" t="str">
        <f t="shared" si="18"/>
        <v/>
      </c>
      <c r="V214" s="124" t="str">
        <f>IF(X214&gt;0,'BD1'!$K$6,"")</f>
        <v/>
      </c>
      <c r="W214" s="121" t="str">
        <f>IF(X214&gt;0,'BD1'!$K$8,"")</f>
        <v/>
      </c>
      <c r="X214" s="101"/>
      <c r="Y214" s="474"/>
      <c r="Z214" s="101"/>
      <c r="AA214" s="101"/>
      <c r="AB214" s="101"/>
      <c r="AC214" s="101"/>
      <c r="AD214" s="101"/>
      <c r="AE214" s="361"/>
      <c r="AF214" s="522"/>
    </row>
    <row r="215" spans="2:32" ht="20.100000000000001" customHeight="1" x14ac:dyDescent="0.25">
      <c r="B215" s="566" t="str">
        <f t="shared" si="19"/>
        <v/>
      </c>
      <c r="C215" s="472">
        <f>'BD4'!C212</f>
        <v>0</v>
      </c>
      <c r="D215" s="125" t="str">
        <f t="shared" si="16"/>
        <v/>
      </c>
      <c r="E215" s="126" t="str">
        <f>IF('BD4'!O212=0,"",'BD4'!O212)</f>
        <v/>
      </c>
      <c r="F215" s="127" t="str">
        <f>REPT('BD4'!N212,1)</f>
        <v/>
      </c>
      <c r="G215" s="469">
        <f>('BD4'!J212)</f>
        <v>0</v>
      </c>
      <c r="I215" s="568" t="str">
        <f t="shared" si="17"/>
        <v/>
      </c>
      <c r="J215" s="568" t="str">
        <f>IF(L215&gt;0,'BD1'!$K$6,"")</f>
        <v/>
      </c>
      <c r="K215" s="568" t="str">
        <f>IF(L215&gt;0,'BD1'!$K$8,"")</f>
        <v/>
      </c>
      <c r="L215" s="101"/>
      <c r="M215" s="101"/>
      <c r="N215" s="101"/>
      <c r="O215" s="101"/>
      <c r="P215" s="363"/>
      <c r="Q215" s="363"/>
      <c r="R215" s="361"/>
      <c r="S215" s="570" t="str">
        <f t="shared" si="20"/>
        <v/>
      </c>
      <c r="U215" s="124" t="str">
        <f t="shared" si="18"/>
        <v/>
      </c>
      <c r="V215" s="124" t="str">
        <f>IF(X215&gt;0,'BD1'!$K$6,"")</f>
        <v/>
      </c>
      <c r="W215" s="121" t="str">
        <f>IF(X215&gt;0,'BD1'!$K$8,"")</f>
        <v/>
      </c>
      <c r="X215" s="101"/>
      <c r="Y215" s="474"/>
      <c r="Z215" s="101"/>
      <c r="AA215" s="101"/>
      <c r="AB215" s="101"/>
      <c r="AC215" s="101"/>
      <c r="AD215" s="101"/>
      <c r="AE215" s="361"/>
      <c r="AF215" s="522"/>
    </row>
    <row r="216" spans="2:32" ht="20.100000000000001" customHeight="1" x14ac:dyDescent="0.25">
      <c r="B216" s="566" t="str">
        <f t="shared" si="19"/>
        <v/>
      </c>
      <c r="C216" s="472">
        <f>'BD4'!C213</f>
        <v>0</v>
      </c>
      <c r="D216" s="125" t="str">
        <f t="shared" si="16"/>
        <v/>
      </c>
      <c r="E216" s="126" t="str">
        <f>IF('BD4'!O213=0,"",'BD4'!O213)</f>
        <v/>
      </c>
      <c r="F216" s="127" t="str">
        <f>REPT('BD4'!N213,1)</f>
        <v/>
      </c>
      <c r="G216" s="469">
        <f>('BD4'!J213)</f>
        <v>0</v>
      </c>
      <c r="I216" s="568" t="str">
        <f t="shared" si="17"/>
        <v/>
      </c>
      <c r="J216" s="568" t="str">
        <f>IF(L216&gt;0,'BD1'!$K$6,"")</f>
        <v/>
      </c>
      <c r="K216" s="568" t="str">
        <f>IF(L216&gt;0,'BD1'!$K$8,"")</f>
        <v/>
      </c>
      <c r="L216" s="101"/>
      <c r="M216" s="101"/>
      <c r="N216" s="101"/>
      <c r="O216" s="101"/>
      <c r="P216" s="363"/>
      <c r="Q216" s="363"/>
      <c r="R216" s="361"/>
      <c r="S216" s="570" t="str">
        <f t="shared" si="20"/>
        <v/>
      </c>
      <c r="U216" s="124" t="str">
        <f t="shared" si="18"/>
        <v/>
      </c>
      <c r="V216" s="124" t="str">
        <f>IF(X216&gt;0,'BD1'!$K$6,"")</f>
        <v/>
      </c>
      <c r="W216" s="121" t="str">
        <f>IF(X216&gt;0,'BD1'!$K$8,"")</f>
        <v/>
      </c>
      <c r="X216" s="101"/>
      <c r="Y216" s="474"/>
      <c r="Z216" s="101"/>
      <c r="AA216" s="101"/>
      <c r="AB216" s="101"/>
      <c r="AC216" s="101"/>
      <c r="AD216" s="101"/>
      <c r="AE216" s="361"/>
      <c r="AF216" s="522"/>
    </row>
    <row r="217" spans="2:32" ht="20.100000000000001" customHeight="1" x14ac:dyDescent="0.25">
      <c r="B217" s="566" t="str">
        <f t="shared" si="19"/>
        <v/>
      </c>
      <c r="C217" s="472">
        <f>'BD4'!C214</f>
        <v>0</v>
      </c>
      <c r="D217" s="125" t="str">
        <f t="shared" si="16"/>
        <v/>
      </c>
      <c r="E217" s="126" t="str">
        <f>IF('BD4'!O214=0,"",'BD4'!O214)</f>
        <v/>
      </c>
      <c r="F217" s="127" t="str">
        <f>REPT('BD4'!N214,1)</f>
        <v/>
      </c>
      <c r="G217" s="469">
        <f>('BD4'!J214)</f>
        <v>0</v>
      </c>
      <c r="I217" s="568" t="str">
        <f t="shared" si="17"/>
        <v/>
      </c>
      <c r="J217" s="568" t="str">
        <f>IF(L217&gt;0,'BD1'!$K$6,"")</f>
        <v/>
      </c>
      <c r="K217" s="568" t="str">
        <f>IF(L217&gt;0,'BD1'!$K$8,"")</f>
        <v/>
      </c>
      <c r="L217" s="101"/>
      <c r="M217" s="101"/>
      <c r="N217" s="101"/>
      <c r="O217" s="101"/>
      <c r="P217" s="363"/>
      <c r="Q217" s="363"/>
      <c r="R217" s="361"/>
      <c r="S217" s="570" t="str">
        <f t="shared" si="20"/>
        <v/>
      </c>
      <c r="U217" s="124" t="str">
        <f t="shared" si="18"/>
        <v/>
      </c>
      <c r="V217" s="124" t="str">
        <f>IF(X217&gt;0,'BD1'!$K$6,"")</f>
        <v/>
      </c>
      <c r="W217" s="121" t="str">
        <f>IF(X217&gt;0,'BD1'!$K$8,"")</f>
        <v/>
      </c>
      <c r="X217" s="101"/>
      <c r="Y217" s="474"/>
      <c r="Z217" s="101"/>
      <c r="AA217" s="101"/>
      <c r="AB217" s="101"/>
      <c r="AC217" s="101"/>
      <c r="AD217" s="101"/>
      <c r="AE217" s="361"/>
      <c r="AF217" s="522"/>
    </row>
    <row r="218" spans="2:32" ht="20.100000000000001" customHeight="1" x14ac:dyDescent="0.25">
      <c r="B218" s="566" t="str">
        <f t="shared" si="19"/>
        <v/>
      </c>
      <c r="C218" s="472">
        <f>'BD4'!C215</f>
        <v>0</v>
      </c>
      <c r="D218" s="125" t="str">
        <f t="shared" si="16"/>
        <v/>
      </c>
      <c r="E218" s="126" t="str">
        <f>IF('BD4'!O215=0,"",'BD4'!O215)</f>
        <v/>
      </c>
      <c r="F218" s="127" t="str">
        <f>REPT('BD4'!N215,1)</f>
        <v/>
      </c>
      <c r="G218" s="469">
        <f>('BD4'!J215)</f>
        <v>0</v>
      </c>
      <c r="I218" s="568" t="str">
        <f t="shared" si="17"/>
        <v/>
      </c>
      <c r="J218" s="568" t="str">
        <f>IF(L218&gt;0,'BD1'!$K$6,"")</f>
        <v/>
      </c>
      <c r="K218" s="568" t="str">
        <f>IF(L218&gt;0,'BD1'!$K$8,"")</f>
        <v/>
      </c>
      <c r="L218" s="101"/>
      <c r="M218" s="101"/>
      <c r="N218" s="101"/>
      <c r="O218" s="101"/>
      <c r="P218" s="363"/>
      <c r="Q218" s="363"/>
      <c r="R218" s="361"/>
      <c r="S218" s="570" t="str">
        <f t="shared" si="20"/>
        <v/>
      </c>
      <c r="U218" s="124" t="str">
        <f t="shared" si="18"/>
        <v/>
      </c>
      <c r="V218" s="124" t="str">
        <f>IF(X218&gt;0,'BD1'!$K$6,"")</f>
        <v/>
      </c>
      <c r="W218" s="121" t="str">
        <f>IF(X218&gt;0,'BD1'!$K$8,"")</f>
        <v/>
      </c>
      <c r="X218" s="101"/>
      <c r="Y218" s="474"/>
      <c r="Z218" s="101"/>
      <c r="AA218" s="101"/>
      <c r="AB218" s="101"/>
      <c r="AC218" s="101"/>
      <c r="AD218" s="101"/>
      <c r="AE218" s="361"/>
      <c r="AF218" s="522"/>
    </row>
    <row r="219" spans="2:32" ht="20.100000000000001" customHeight="1" x14ac:dyDescent="0.25">
      <c r="B219" s="566" t="str">
        <f t="shared" si="19"/>
        <v/>
      </c>
      <c r="C219" s="472">
        <f>'BD4'!C216</f>
        <v>0</v>
      </c>
      <c r="D219" s="125" t="str">
        <f t="shared" si="16"/>
        <v/>
      </c>
      <c r="E219" s="126" t="str">
        <f>IF('BD4'!O216=0,"",'BD4'!O216)</f>
        <v/>
      </c>
      <c r="F219" s="127" t="str">
        <f>REPT('BD4'!N216,1)</f>
        <v/>
      </c>
      <c r="G219" s="469">
        <f>('BD4'!J216)</f>
        <v>0</v>
      </c>
      <c r="I219" s="568" t="str">
        <f t="shared" si="17"/>
        <v/>
      </c>
      <c r="J219" s="568" t="str">
        <f>IF(L219&gt;0,'BD1'!$K$6,"")</f>
        <v/>
      </c>
      <c r="K219" s="568" t="str">
        <f>IF(L219&gt;0,'BD1'!$K$8,"")</f>
        <v/>
      </c>
      <c r="L219" s="101"/>
      <c r="M219" s="101"/>
      <c r="N219" s="101"/>
      <c r="O219" s="101"/>
      <c r="P219" s="363"/>
      <c r="Q219" s="363"/>
      <c r="R219" s="361"/>
      <c r="S219" s="570" t="str">
        <f t="shared" si="20"/>
        <v/>
      </c>
      <c r="U219" s="124" t="str">
        <f t="shared" si="18"/>
        <v/>
      </c>
      <c r="V219" s="124" t="str">
        <f>IF(X219&gt;0,'BD1'!$K$6,"")</f>
        <v/>
      </c>
      <c r="W219" s="121" t="str">
        <f>IF(X219&gt;0,'BD1'!$K$8,"")</f>
        <v/>
      </c>
      <c r="X219" s="101"/>
      <c r="Y219" s="474"/>
      <c r="Z219" s="101"/>
      <c r="AA219" s="101"/>
      <c r="AB219" s="101"/>
      <c r="AC219" s="101"/>
      <c r="AD219" s="101"/>
      <c r="AE219" s="361"/>
      <c r="AF219" s="522"/>
    </row>
    <row r="220" spans="2:32" ht="20.100000000000001" customHeight="1" x14ac:dyDescent="0.25">
      <c r="B220" s="566" t="str">
        <f t="shared" si="19"/>
        <v/>
      </c>
      <c r="C220" s="472">
        <f>'BD4'!C217</f>
        <v>0</v>
      </c>
      <c r="D220" s="125" t="str">
        <f t="shared" si="16"/>
        <v/>
      </c>
      <c r="E220" s="126" t="str">
        <f>IF('BD4'!O217=0,"",'BD4'!O217)</f>
        <v/>
      </c>
      <c r="F220" s="127" t="str">
        <f>REPT('BD4'!N217,1)</f>
        <v/>
      </c>
      <c r="G220" s="469">
        <f>('BD4'!J217)</f>
        <v>0</v>
      </c>
      <c r="I220" s="568" t="str">
        <f t="shared" si="17"/>
        <v/>
      </c>
      <c r="J220" s="568" t="str">
        <f>IF(L220&gt;0,'BD1'!$K$6,"")</f>
        <v/>
      </c>
      <c r="K220" s="568" t="str">
        <f>IF(L220&gt;0,'BD1'!$K$8,"")</f>
        <v/>
      </c>
      <c r="L220" s="101"/>
      <c r="M220" s="101"/>
      <c r="N220" s="101"/>
      <c r="O220" s="101"/>
      <c r="P220" s="363"/>
      <c r="Q220" s="363"/>
      <c r="R220" s="361"/>
      <c r="S220" s="570" t="str">
        <f t="shared" si="20"/>
        <v/>
      </c>
      <c r="U220" s="124" t="str">
        <f t="shared" si="18"/>
        <v/>
      </c>
      <c r="V220" s="124" t="str">
        <f>IF(X220&gt;0,'BD1'!$K$6,"")</f>
        <v/>
      </c>
      <c r="W220" s="121" t="str">
        <f>IF(X220&gt;0,'BD1'!$K$8,"")</f>
        <v/>
      </c>
      <c r="X220" s="101"/>
      <c r="Y220" s="474"/>
      <c r="Z220" s="101"/>
      <c r="AA220" s="101"/>
      <c r="AB220" s="101"/>
      <c r="AC220" s="101"/>
      <c r="AD220" s="101"/>
      <c r="AE220" s="361"/>
      <c r="AF220" s="522"/>
    </row>
    <row r="221" spans="2:32" ht="20.100000000000001" customHeight="1" x14ac:dyDescent="0.25">
      <c r="B221" s="566" t="str">
        <f t="shared" si="19"/>
        <v/>
      </c>
      <c r="C221" s="472">
        <f>'BD4'!C218</f>
        <v>0</v>
      </c>
      <c r="D221" s="125" t="str">
        <f t="shared" si="16"/>
        <v/>
      </c>
      <c r="E221" s="126" t="str">
        <f>IF('BD4'!O218=0,"",'BD4'!O218)</f>
        <v/>
      </c>
      <c r="F221" s="127" t="str">
        <f>REPT('BD4'!N218,1)</f>
        <v/>
      </c>
      <c r="G221" s="469">
        <f>('BD4'!J218)</f>
        <v>0</v>
      </c>
      <c r="I221" s="568" t="str">
        <f t="shared" si="17"/>
        <v/>
      </c>
      <c r="J221" s="568" t="str">
        <f>IF(L221&gt;0,'BD1'!$K$6,"")</f>
        <v/>
      </c>
      <c r="K221" s="568" t="str">
        <f>IF(L221&gt;0,'BD1'!$K$8,"")</f>
        <v/>
      </c>
      <c r="L221" s="101"/>
      <c r="M221" s="101"/>
      <c r="N221" s="101"/>
      <c r="O221" s="101"/>
      <c r="P221" s="363"/>
      <c r="Q221" s="363"/>
      <c r="R221" s="361"/>
      <c r="S221" s="570" t="str">
        <f t="shared" si="20"/>
        <v/>
      </c>
      <c r="U221" s="124" t="str">
        <f t="shared" si="18"/>
        <v/>
      </c>
      <c r="V221" s="124" t="str">
        <f>IF(X221&gt;0,'BD1'!$K$6,"")</f>
        <v/>
      </c>
      <c r="W221" s="121" t="str">
        <f>IF(X221&gt;0,'BD1'!$K$8,"")</f>
        <v/>
      </c>
      <c r="X221" s="101"/>
      <c r="Y221" s="474"/>
      <c r="Z221" s="101"/>
      <c r="AA221" s="101"/>
      <c r="AB221" s="101"/>
      <c r="AC221" s="101"/>
      <c r="AD221" s="101"/>
      <c r="AE221" s="361"/>
      <c r="AF221" s="522"/>
    </row>
    <row r="222" spans="2:32" ht="20.100000000000001" customHeight="1" x14ac:dyDescent="0.25">
      <c r="B222" s="566" t="str">
        <f t="shared" si="19"/>
        <v/>
      </c>
      <c r="C222" s="472">
        <f>'BD4'!C219</f>
        <v>0</v>
      </c>
      <c r="D222" s="125" t="str">
        <f t="shared" si="16"/>
        <v/>
      </c>
      <c r="E222" s="126" t="str">
        <f>IF('BD4'!O219=0,"",'BD4'!O219)</f>
        <v/>
      </c>
      <c r="F222" s="127" t="str">
        <f>REPT('BD4'!N219,1)</f>
        <v/>
      </c>
      <c r="G222" s="469">
        <f>('BD4'!J219)</f>
        <v>0</v>
      </c>
      <c r="I222" s="568" t="str">
        <f t="shared" si="17"/>
        <v/>
      </c>
      <c r="J222" s="568" t="str">
        <f>IF(L222&gt;0,'BD1'!$K$6,"")</f>
        <v/>
      </c>
      <c r="K222" s="568" t="str">
        <f>IF(L222&gt;0,'BD1'!$K$8,"")</f>
        <v/>
      </c>
      <c r="L222" s="101"/>
      <c r="M222" s="101"/>
      <c r="N222" s="101"/>
      <c r="O222" s="101"/>
      <c r="P222" s="363"/>
      <c r="Q222" s="363"/>
      <c r="R222" s="361"/>
      <c r="S222" s="570" t="str">
        <f t="shared" si="20"/>
        <v/>
      </c>
      <c r="U222" s="124" t="str">
        <f t="shared" si="18"/>
        <v/>
      </c>
      <c r="V222" s="124" t="str">
        <f>IF(X222&gt;0,'BD1'!$K$6,"")</f>
        <v/>
      </c>
      <c r="W222" s="121" t="str">
        <f>IF(X222&gt;0,'BD1'!$K$8,"")</f>
        <v/>
      </c>
      <c r="X222" s="101"/>
      <c r="Y222" s="474"/>
      <c r="Z222" s="101"/>
      <c r="AA222" s="101"/>
      <c r="AB222" s="101"/>
      <c r="AC222" s="101"/>
      <c r="AD222" s="101"/>
      <c r="AE222" s="361"/>
      <c r="AF222" s="522"/>
    </row>
    <row r="223" spans="2:32" ht="20.100000000000001" customHeight="1" x14ac:dyDescent="0.25">
      <c r="B223" s="566" t="str">
        <f t="shared" si="19"/>
        <v/>
      </c>
      <c r="C223" s="472">
        <f>'BD4'!C220</f>
        <v>0</v>
      </c>
      <c r="D223" s="125" t="str">
        <f t="shared" si="16"/>
        <v/>
      </c>
      <c r="E223" s="126" t="str">
        <f>IF('BD4'!O220=0,"",'BD4'!O220)</f>
        <v/>
      </c>
      <c r="F223" s="127" t="str">
        <f>REPT('BD4'!N220,1)</f>
        <v/>
      </c>
      <c r="G223" s="469">
        <f>('BD4'!J220)</f>
        <v>0</v>
      </c>
      <c r="I223" s="568" t="str">
        <f t="shared" si="17"/>
        <v/>
      </c>
      <c r="J223" s="568" t="str">
        <f>IF(L223&gt;0,'BD1'!$K$6,"")</f>
        <v/>
      </c>
      <c r="K223" s="568" t="str">
        <f>IF(L223&gt;0,'BD1'!$K$8,"")</f>
        <v/>
      </c>
      <c r="L223" s="101"/>
      <c r="M223" s="101"/>
      <c r="N223" s="101"/>
      <c r="O223" s="101"/>
      <c r="P223" s="363"/>
      <c r="Q223" s="363"/>
      <c r="R223" s="361"/>
      <c r="S223" s="570" t="str">
        <f t="shared" si="20"/>
        <v/>
      </c>
      <c r="U223" s="124" t="str">
        <f t="shared" si="18"/>
        <v/>
      </c>
      <c r="V223" s="124" t="str">
        <f>IF(X223&gt;0,'BD1'!$K$6,"")</f>
        <v/>
      </c>
      <c r="W223" s="121" t="str">
        <f>IF(X223&gt;0,'BD1'!$K$8,"")</f>
        <v/>
      </c>
      <c r="X223" s="101"/>
      <c r="Y223" s="474"/>
      <c r="Z223" s="101"/>
      <c r="AA223" s="101"/>
      <c r="AB223" s="101"/>
      <c r="AC223" s="101"/>
      <c r="AD223" s="101"/>
      <c r="AE223" s="361"/>
      <c r="AF223" s="522"/>
    </row>
    <row r="224" spans="2:32" ht="20.100000000000001" customHeight="1" x14ac:dyDescent="0.25">
      <c r="B224" s="566" t="str">
        <f t="shared" si="19"/>
        <v/>
      </c>
      <c r="C224" s="472">
        <f>'BD4'!C221</f>
        <v>0</v>
      </c>
      <c r="D224" s="125" t="str">
        <f t="shared" si="16"/>
        <v/>
      </c>
      <c r="E224" s="126" t="str">
        <f>IF('BD4'!O221=0,"",'BD4'!O221)</f>
        <v/>
      </c>
      <c r="F224" s="127" t="str">
        <f>REPT('BD4'!N221,1)</f>
        <v/>
      </c>
      <c r="G224" s="469">
        <f>('BD4'!J221)</f>
        <v>0</v>
      </c>
      <c r="I224" s="568" t="str">
        <f t="shared" si="17"/>
        <v/>
      </c>
      <c r="J224" s="568" t="str">
        <f>IF(L224&gt;0,'BD1'!$K$6,"")</f>
        <v/>
      </c>
      <c r="K224" s="568" t="str">
        <f>IF(L224&gt;0,'BD1'!$K$8,"")</f>
        <v/>
      </c>
      <c r="L224" s="101"/>
      <c r="M224" s="101"/>
      <c r="N224" s="101"/>
      <c r="O224" s="101"/>
      <c r="P224" s="363"/>
      <c r="Q224" s="363"/>
      <c r="R224" s="361"/>
      <c r="S224" s="570" t="str">
        <f t="shared" si="20"/>
        <v/>
      </c>
      <c r="U224" s="124" t="str">
        <f t="shared" si="18"/>
        <v/>
      </c>
      <c r="V224" s="124" t="str">
        <f>IF(X224&gt;0,'BD1'!$K$6,"")</f>
        <v/>
      </c>
      <c r="W224" s="121" t="str">
        <f>IF(X224&gt;0,'BD1'!$K$8,"")</f>
        <v/>
      </c>
      <c r="X224" s="101"/>
      <c r="Y224" s="474"/>
      <c r="Z224" s="101"/>
      <c r="AA224" s="101"/>
      <c r="AB224" s="101"/>
      <c r="AC224" s="101"/>
      <c r="AD224" s="101"/>
      <c r="AE224" s="361"/>
      <c r="AF224" s="522"/>
    </row>
    <row r="225" spans="2:32" ht="20.100000000000001" customHeight="1" x14ac:dyDescent="0.25">
      <c r="B225" s="566" t="str">
        <f t="shared" si="19"/>
        <v/>
      </c>
      <c r="C225" s="472">
        <f>'BD4'!C222</f>
        <v>0</v>
      </c>
      <c r="D225" s="125" t="str">
        <f t="shared" si="16"/>
        <v/>
      </c>
      <c r="E225" s="126" t="str">
        <f>IF('BD4'!O222=0,"",'BD4'!O222)</f>
        <v/>
      </c>
      <c r="F225" s="127" t="str">
        <f>REPT('BD4'!N222,1)</f>
        <v/>
      </c>
      <c r="G225" s="469">
        <f>('BD4'!J222)</f>
        <v>0</v>
      </c>
      <c r="I225" s="568" t="str">
        <f t="shared" si="17"/>
        <v/>
      </c>
      <c r="J225" s="568" t="str">
        <f>IF(L225&gt;0,'BD1'!$K$6,"")</f>
        <v/>
      </c>
      <c r="K225" s="568" t="str">
        <f>IF(L225&gt;0,'BD1'!$K$8,"")</f>
        <v/>
      </c>
      <c r="L225" s="101"/>
      <c r="M225" s="101"/>
      <c r="N225" s="101"/>
      <c r="O225" s="101"/>
      <c r="P225" s="363"/>
      <c r="Q225" s="363"/>
      <c r="R225" s="361"/>
      <c r="S225" s="570" t="str">
        <f t="shared" si="20"/>
        <v/>
      </c>
      <c r="U225" s="124" t="str">
        <f t="shared" si="18"/>
        <v/>
      </c>
      <c r="V225" s="124" t="str">
        <f>IF(X225&gt;0,'BD1'!$K$6,"")</f>
        <v/>
      </c>
      <c r="W225" s="121" t="str">
        <f>IF(X225&gt;0,'BD1'!$K$8,"")</f>
        <v/>
      </c>
      <c r="X225" s="101"/>
      <c r="Y225" s="474"/>
      <c r="Z225" s="101"/>
      <c r="AA225" s="101"/>
      <c r="AB225" s="101"/>
      <c r="AC225" s="101"/>
      <c r="AD225" s="101"/>
      <c r="AE225" s="361"/>
      <c r="AF225" s="522"/>
    </row>
    <row r="226" spans="2:32" ht="20.100000000000001" customHeight="1" x14ac:dyDescent="0.25">
      <c r="B226" s="566" t="str">
        <f t="shared" si="19"/>
        <v/>
      </c>
      <c r="C226" s="472">
        <f>'BD4'!C223</f>
        <v>0</v>
      </c>
      <c r="D226" s="125" t="str">
        <f t="shared" si="16"/>
        <v/>
      </c>
      <c r="E226" s="126" t="str">
        <f>IF('BD4'!O223=0,"",'BD4'!O223)</f>
        <v/>
      </c>
      <c r="F226" s="127" t="str">
        <f>REPT('BD4'!N223,1)</f>
        <v/>
      </c>
      <c r="G226" s="469">
        <f>('BD4'!J223)</f>
        <v>0</v>
      </c>
      <c r="I226" s="568" t="str">
        <f t="shared" si="17"/>
        <v/>
      </c>
      <c r="J226" s="568" t="str">
        <f>IF(L226&gt;0,'BD1'!$K$6,"")</f>
        <v/>
      </c>
      <c r="K226" s="568" t="str">
        <f>IF(L226&gt;0,'BD1'!$K$8,"")</f>
        <v/>
      </c>
      <c r="L226" s="101"/>
      <c r="M226" s="101"/>
      <c r="N226" s="101"/>
      <c r="O226" s="101"/>
      <c r="P226" s="363"/>
      <c r="Q226" s="363"/>
      <c r="R226" s="361"/>
      <c r="S226" s="570" t="str">
        <f t="shared" si="20"/>
        <v/>
      </c>
      <c r="U226" s="124" t="str">
        <f t="shared" si="18"/>
        <v/>
      </c>
      <c r="V226" s="124" t="str">
        <f>IF(X226&gt;0,'BD1'!$K$6,"")</f>
        <v/>
      </c>
      <c r="W226" s="121" t="str">
        <f>IF(X226&gt;0,'BD1'!$K$8,"")</f>
        <v/>
      </c>
      <c r="X226" s="101"/>
      <c r="Y226" s="474"/>
      <c r="Z226" s="101"/>
      <c r="AA226" s="101"/>
      <c r="AB226" s="101"/>
      <c r="AC226" s="101"/>
      <c r="AD226" s="101"/>
      <c r="AE226" s="361"/>
      <c r="AF226" s="522"/>
    </row>
    <row r="227" spans="2:32" ht="20.100000000000001" customHeight="1" x14ac:dyDescent="0.25">
      <c r="B227" s="566" t="str">
        <f t="shared" si="19"/>
        <v/>
      </c>
      <c r="C227" s="472">
        <f>'BD4'!C224</f>
        <v>0</v>
      </c>
      <c r="D227" s="125" t="str">
        <f t="shared" si="16"/>
        <v/>
      </c>
      <c r="E227" s="126" t="str">
        <f>IF('BD4'!O224=0,"",'BD4'!O224)</f>
        <v/>
      </c>
      <c r="F227" s="127" t="str">
        <f>REPT('BD4'!N224,1)</f>
        <v/>
      </c>
      <c r="G227" s="469">
        <f>('BD4'!J224)</f>
        <v>0</v>
      </c>
      <c r="I227" s="568" t="str">
        <f t="shared" si="17"/>
        <v/>
      </c>
      <c r="J227" s="568" t="str">
        <f>IF(L227&gt;0,'BD1'!$K$6,"")</f>
        <v/>
      </c>
      <c r="K227" s="568" t="str">
        <f>IF(L227&gt;0,'BD1'!$K$8,"")</f>
        <v/>
      </c>
      <c r="L227" s="101"/>
      <c r="M227" s="101"/>
      <c r="N227" s="101"/>
      <c r="O227" s="101"/>
      <c r="P227" s="363"/>
      <c r="Q227" s="363"/>
      <c r="R227" s="361"/>
      <c r="S227" s="570" t="str">
        <f t="shared" si="20"/>
        <v/>
      </c>
      <c r="U227" s="124" t="str">
        <f t="shared" si="18"/>
        <v/>
      </c>
      <c r="V227" s="124" t="str">
        <f>IF(X227&gt;0,'BD1'!$K$6,"")</f>
        <v/>
      </c>
      <c r="W227" s="121" t="str">
        <f>IF(X227&gt;0,'BD1'!$K$8,"")</f>
        <v/>
      </c>
      <c r="X227" s="101"/>
      <c r="Y227" s="474"/>
      <c r="Z227" s="101"/>
      <c r="AA227" s="101"/>
      <c r="AB227" s="101"/>
      <c r="AC227" s="101"/>
      <c r="AD227" s="101"/>
      <c r="AE227" s="361"/>
      <c r="AF227" s="522"/>
    </row>
    <row r="228" spans="2:32" ht="20.100000000000001" customHeight="1" x14ac:dyDescent="0.25">
      <c r="B228" s="566" t="str">
        <f t="shared" si="19"/>
        <v/>
      </c>
      <c r="C228" s="472">
        <f>'BD4'!C225</f>
        <v>0</v>
      </c>
      <c r="D228" s="125" t="str">
        <f t="shared" si="16"/>
        <v/>
      </c>
      <c r="E228" s="126" t="str">
        <f>IF('BD4'!O225=0,"",'BD4'!O225)</f>
        <v/>
      </c>
      <c r="F228" s="127" t="str">
        <f>REPT('BD4'!N225,1)</f>
        <v/>
      </c>
      <c r="G228" s="469">
        <f>('BD4'!J225)</f>
        <v>0</v>
      </c>
      <c r="I228" s="568" t="str">
        <f t="shared" si="17"/>
        <v/>
      </c>
      <c r="J228" s="568" t="str">
        <f>IF(L228&gt;0,'BD1'!$K$6,"")</f>
        <v/>
      </c>
      <c r="K228" s="568" t="str">
        <f>IF(L228&gt;0,'BD1'!$K$8,"")</f>
        <v/>
      </c>
      <c r="L228" s="101"/>
      <c r="M228" s="101"/>
      <c r="N228" s="101"/>
      <c r="O228" s="101"/>
      <c r="P228" s="363"/>
      <c r="Q228" s="363"/>
      <c r="R228" s="361"/>
      <c r="S228" s="570" t="str">
        <f t="shared" si="20"/>
        <v/>
      </c>
      <c r="U228" s="124" t="str">
        <f t="shared" si="18"/>
        <v/>
      </c>
      <c r="V228" s="124" t="str">
        <f>IF(X228&gt;0,'BD1'!$K$6,"")</f>
        <v/>
      </c>
      <c r="W228" s="121" t="str">
        <f>IF(X228&gt;0,'BD1'!$K$8,"")</f>
        <v/>
      </c>
      <c r="X228" s="101"/>
      <c r="Y228" s="474"/>
      <c r="Z228" s="101"/>
      <c r="AA228" s="101"/>
      <c r="AB228" s="101"/>
      <c r="AC228" s="101"/>
      <c r="AD228" s="101"/>
      <c r="AE228" s="361"/>
      <c r="AF228" s="522"/>
    </row>
    <row r="229" spans="2:32" ht="20.100000000000001" customHeight="1" x14ac:dyDescent="0.25">
      <c r="B229" s="566" t="str">
        <f t="shared" si="19"/>
        <v/>
      </c>
      <c r="C229" s="472">
        <f>'BD4'!C226</f>
        <v>0</v>
      </c>
      <c r="D229" s="125" t="str">
        <f t="shared" si="16"/>
        <v/>
      </c>
      <c r="E229" s="126" t="str">
        <f>IF('BD4'!O226=0,"",'BD4'!O226)</f>
        <v/>
      </c>
      <c r="F229" s="127" t="str">
        <f>REPT('BD4'!N226,1)</f>
        <v/>
      </c>
      <c r="G229" s="469">
        <f>('BD4'!J226)</f>
        <v>0</v>
      </c>
      <c r="I229" s="568" t="str">
        <f t="shared" si="17"/>
        <v/>
      </c>
      <c r="J229" s="568" t="str">
        <f>IF(L229&gt;0,'BD1'!$K$6,"")</f>
        <v/>
      </c>
      <c r="K229" s="568" t="str">
        <f>IF(L229&gt;0,'BD1'!$K$8,"")</f>
        <v/>
      </c>
      <c r="L229" s="101"/>
      <c r="M229" s="101"/>
      <c r="N229" s="101"/>
      <c r="O229" s="101"/>
      <c r="P229" s="363"/>
      <c r="Q229" s="363"/>
      <c r="R229" s="361"/>
      <c r="S229" s="570" t="str">
        <f t="shared" si="20"/>
        <v/>
      </c>
      <c r="U229" s="124" t="str">
        <f t="shared" si="18"/>
        <v/>
      </c>
      <c r="V229" s="124" t="str">
        <f>IF(X229&gt;0,'BD1'!$K$6,"")</f>
        <v/>
      </c>
      <c r="W229" s="121" t="str">
        <f>IF(X229&gt;0,'BD1'!$K$8,"")</f>
        <v/>
      </c>
      <c r="X229" s="101"/>
      <c r="Y229" s="474"/>
      <c r="Z229" s="101"/>
      <c r="AA229" s="101"/>
      <c r="AB229" s="101"/>
      <c r="AC229" s="101"/>
      <c r="AD229" s="101"/>
      <c r="AE229" s="361"/>
      <c r="AF229" s="522"/>
    </row>
    <row r="230" spans="2:32" ht="20.100000000000001" customHeight="1" x14ac:dyDescent="0.25">
      <c r="B230" s="566" t="str">
        <f t="shared" si="19"/>
        <v/>
      </c>
      <c r="C230" s="472">
        <f>'BD4'!C227</f>
        <v>0</v>
      </c>
      <c r="D230" s="125" t="str">
        <f t="shared" si="16"/>
        <v/>
      </c>
      <c r="E230" s="126" t="str">
        <f>IF('BD4'!O227=0,"",'BD4'!O227)</f>
        <v/>
      </c>
      <c r="F230" s="127" t="str">
        <f>REPT('BD4'!N227,1)</f>
        <v/>
      </c>
      <c r="G230" s="469">
        <f>('BD4'!J227)</f>
        <v>0</v>
      </c>
      <c r="I230" s="568" t="str">
        <f t="shared" si="17"/>
        <v/>
      </c>
      <c r="J230" s="568" t="str">
        <f>IF(L230&gt;0,'BD1'!$K$6,"")</f>
        <v/>
      </c>
      <c r="K230" s="568" t="str">
        <f>IF(L230&gt;0,'BD1'!$K$8,"")</f>
        <v/>
      </c>
      <c r="L230" s="101"/>
      <c r="M230" s="101"/>
      <c r="N230" s="101"/>
      <c r="O230" s="101"/>
      <c r="P230" s="363"/>
      <c r="Q230" s="363"/>
      <c r="R230" s="361"/>
      <c r="S230" s="570" t="str">
        <f t="shared" si="20"/>
        <v/>
      </c>
      <c r="U230" s="124" t="str">
        <f t="shared" si="18"/>
        <v/>
      </c>
      <c r="V230" s="124" t="str">
        <f>IF(X230&gt;0,'BD1'!$K$6,"")</f>
        <v/>
      </c>
      <c r="W230" s="121" t="str">
        <f>IF(X230&gt;0,'BD1'!$K$8,"")</f>
        <v/>
      </c>
      <c r="X230" s="101"/>
      <c r="Y230" s="474"/>
      <c r="Z230" s="101"/>
      <c r="AA230" s="101"/>
      <c r="AB230" s="101"/>
      <c r="AC230" s="101"/>
      <c r="AD230" s="101"/>
      <c r="AE230" s="361"/>
      <c r="AF230" s="522"/>
    </row>
    <row r="231" spans="2:32" ht="20.100000000000001" customHeight="1" x14ac:dyDescent="0.25">
      <c r="B231" s="566" t="str">
        <f t="shared" si="19"/>
        <v/>
      </c>
      <c r="C231" s="472">
        <f>'BD4'!C228</f>
        <v>0</v>
      </c>
      <c r="D231" s="125" t="str">
        <f t="shared" si="16"/>
        <v/>
      </c>
      <c r="E231" s="126" t="str">
        <f>IF('BD4'!O228=0,"",'BD4'!O228)</f>
        <v/>
      </c>
      <c r="F231" s="127" t="str">
        <f>REPT('BD4'!N228,1)</f>
        <v/>
      </c>
      <c r="G231" s="469">
        <f>('BD4'!J228)</f>
        <v>0</v>
      </c>
      <c r="I231" s="568" t="str">
        <f t="shared" si="17"/>
        <v/>
      </c>
      <c r="J231" s="568" t="str">
        <f>IF(L231&gt;0,'BD1'!$K$6,"")</f>
        <v/>
      </c>
      <c r="K231" s="568" t="str">
        <f>IF(L231&gt;0,'BD1'!$K$8,"")</f>
        <v/>
      </c>
      <c r="L231" s="101"/>
      <c r="M231" s="101"/>
      <c r="N231" s="101"/>
      <c r="O231" s="101"/>
      <c r="P231" s="363"/>
      <c r="Q231" s="363"/>
      <c r="R231" s="361"/>
      <c r="S231" s="570" t="str">
        <f t="shared" si="20"/>
        <v/>
      </c>
      <c r="U231" s="124" t="str">
        <f t="shared" si="18"/>
        <v/>
      </c>
      <c r="V231" s="124" t="str">
        <f>IF(X231&gt;0,'BD1'!$K$6,"")</f>
        <v/>
      </c>
      <c r="W231" s="121" t="str">
        <f>IF(X231&gt;0,'BD1'!$K$8,"")</f>
        <v/>
      </c>
      <c r="X231" s="101"/>
      <c r="Y231" s="474"/>
      <c r="Z231" s="101"/>
      <c r="AA231" s="101"/>
      <c r="AB231" s="101"/>
      <c r="AC231" s="101"/>
      <c r="AD231" s="101"/>
      <c r="AE231" s="361"/>
      <c r="AF231" s="522"/>
    </row>
    <row r="232" spans="2:32" ht="20.100000000000001" customHeight="1" x14ac:dyDescent="0.25">
      <c r="B232" s="566" t="str">
        <f t="shared" si="19"/>
        <v/>
      </c>
      <c r="C232" s="472">
        <f>'BD4'!C229</f>
        <v>0</v>
      </c>
      <c r="D232" s="125" t="str">
        <f t="shared" si="16"/>
        <v/>
      </c>
      <c r="E232" s="126" t="str">
        <f>IF('BD4'!O229=0,"",'BD4'!O229)</f>
        <v/>
      </c>
      <c r="F232" s="127" t="str">
        <f>REPT('BD4'!N229,1)</f>
        <v/>
      </c>
      <c r="G232" s="469">
        <f>('BD4'!J229)</f>
        <v>0</v>
      </c>
      <c r="I232" s="568" t="str">
        <f t="shared" si="17"/>
        <v/>
      </c>
      <c r="J232" s="568" t="str">
        <f>IF(L232&gt;0,'BD1'!$K$6,"")</f>
        <v/>
      </c>
      <c r="K232" s="568" t="str">
        <f>IF(L232&gt;0,'BD1'!$K$8,"")</f>
        <v/>
      </c>
      <c r="L232" s="101"/>
      <c r="M232" s="101"/>
      <c r="N232" s="101"/>
      <c r="O232" s="101"/>
      <c r="P232" s="363"/>
      <c r="Q232" s="363"/>
      <c r="R232" s="361"/>
      <c r="S232" s="570" t="str">
        <f t="shared" si="20"/>
        <v/>
      </c>
      <c r="U232" s="124" t="str">
        <f t="shared" si="18"/>
        <v/>
      </c>
      <c r="V232" s="124" t="str">
        <f>IF(X232&gt;0,'BD1'!$K$6,"")</f>
        <v/>
      </c>
      <c r="W232" s="121" t="str">
        <f>IF(X232&gt;0,'BD1'!$K$8,"")</f>
        <v/>
      </c>
      <c r="X232" s="101"/>
      <c r="Y232" s="474"/>
      <c r="Z232" s="101"/>
      <c r="AA232" s="101"/>
      <c r="AB232" s="101"/>
      <c r="AC232" s="101"/>
      <c r="AD232" s="101"/>
      <c r="AE232" s="361"/>
      <c r="AF232" s="522"/>
    </row>
    <row r="233" spans="2:32" ht="20.100000000000001" customHeight="1" x14ac:dyDescent="0.25">
      <c r="B233" s="566" t="str">
        <f t="shared" si="19"/>
        <v/>
      </c>
      <c r="C233" s="472">
        <f>'BD4'!C230</f>
        <v>0</v>
      </c>
      <c r="D233" s="125" t="str">
        <f t="shared" si="16"/>
        <v/>
      </c>
      <c r="E233" s="126" t="str">
        <f>IF('BD4'!O230=0,"",'BD4'!O230)</f>
        <v/>
      </c>
      <c r="F233" s="127" t="str">
        <f>REPT('BD4'!N230,1)</f>
        <v/>
      </c>
      <c r="G233" s="469">
        <f>('BD4'!J230)</f>
        <v>0</v>
      </c>
      <c r="I233" s="568" t="str">
        <f t="shared" si="17"/>
        <v/>
      </c>
      <c r="J233" s="568" t="str">
        <f>IF(L233&gt;0,'BD1'!$K$6,"")</f>
        <v/>
      </c>
      <c r="K233" s="568" t="str">
        <f>IF(L233&gt;0,'BD1'!$K$8,"")</f>
        <v/>
      </c>
      <c r="L233" s="101"/>
      <c r="M233" s="101"/>
      <c r="N233" s="101"/>
      <c r="O233" s="101"/>
      <c r="P233" s="363"/>
      <c r="Q233" s="363"/>
      <c r="R233" s="361"/>
      <c r="S233" s="570" t="str">
        <f t="shared" si="20"/>
        <v/>
      </c>
      <c r="U233" s="124" t="str">
        <f t="shared" si="18"/>
        <v/>
      </c>
      <c r="V233" s="124" t="str">
        <f>IF(X233&gt;0,'BD1'!$K$6,"")</f>
        <v/>
      </c>
      <c r="W233" s="121" t="str">
        <f>IF(X233&gt;0,'BD1'!$K$8,"")</f>
        <v/>
      </c>
      <c r="X233" s="101"/>
      <c r="Y233" s="474"/>
      <c r="Z233" s="101"/>
      <c r="AA233" s="101"/>
      <c r="AB233" s="101"/>
      <c r="AC233" s="101"/>
      <c r="AD233" s="101"/>
      <c r="AE233" s="361"/>
      <c r="AF233" s="522"/>
    </row>
    <row r="234" spans="2:32" ht="20.100000000000001" customHeight="1" x14ac:dyDescent="0.25">
      <c r="B234" s="566" t="str">
        <f t="shared" si="19"/>
        <v/>
      </c>
      <c r="C234" s="472">
        <f>'BD4'!C231</f>
        <v>0</v>
      </c>
      <c r="D234" s="125" t="str">
        <f t="shared" si="16"/>
        <v/>
      </c>
      <c r="E234" s="126" t="str">
        <f>IF('BD4'!O231=0,"",'BD4'!O231)</f>
        <v/>
      </c>
      <c r="F234" s="127" t="str">
        <f>REPT('BD4'!N231,1)</f>
        <v/>
      </c>
      <c r="G234" s="469">
        <f>('BD4'!J231)</f>
        <v>0</v>
      </c>
      <c r="I234" s="568" t="str">
        <f t="shared" si="17"/>
        <v/>
      </c>
      <c r="J234" s="568" t="str">
        <f>IF(L234&gt;0,'BD1'!$K$6,"")</f>
        <v/>
      </c>
      <c r="K234" s="568" t="str">
        <f>IF(L234&gt;0,'BD1'!$K$8,"")</f>
        <v/>
      </c>
      <c r="L234" s="101"/>
      <c r="M234" s="101"/>
      <c r="N234" s="101"/>
      <c r="O234" s="101"/>
      <c r="P234" s="363"/>
      <c r="Q234" s="363"/>
      <c r="R234" s="361"/>
      <c r="S234" s="570" t="str">
        <f t="shared" si="20"/>
        <v/>
      </c>
      <c r="U234" s="124" t="str">
        <f t="shared" si="18"/>
        <v/>
      </c>
      <c r="V234" s="124" t="str">
        <f>IF(X234&gt;0,'BD1'!$K$6,"")</f>
        <v/>
      </c>
      <c r="W234" s="121" t="str">
        <f>IF(X234&gt;0,'BD1'!$K$8,"")</f>
        <v/>
      </c>
      <c r="X234" s="101"/>
      <c r="Y234" s="474"/>
      <c r="Z234" s="101"/>
      <c r="AA234" s="101"/>
      <c r="AB234" s="101"/>
      <c r="AC234" s="101"/>
      <c r="AD234" s="101"/>
      <c r="AE234" s="361"/>
      <c r="AF234" s="522"/>
    </row>
    <row r="235" spans="2:32" ht="20.100000000000001" customHeight="1" x14ac:dyDescent="0.25">
      <c r="B235" s="566" t="str">
        <f t="shared" si="19"/>
        <v/>
      </c>
      <c r="C235" s="472">
        <f>'BD4'!C232</f>
        <v>0</v>
      </c>
      <c r="D235" s="125" t="str">
        <f t="shared" si="16"/>
        <v/>
      </c>
      <c r="E235" s="126" t="str">
        <f>IF('BD4'!O232=0,"",'BD4'!O232)</f>
        <v/>
      </c>
      <c r="F235" s="127" t="str">
        <f>REPT('BD4'!N232,1)</f>
        <v/>
      </c>
      <c r="G235" s="469">
        <f>('BD4'!J232)</f>
        <v>0</v>
      </c>
      <c r="I235" s="568" t="str">
        <f t="shared" si="17"/>
        <v/>
      </c>
      <c r="J235" s="568" t="str">
        <f>IF(L235&gt;0,'BD1'!$K$6,"")</f>
        <v/>
      </c>
      <c r="K235" s="568" t="str">
        <f>IF(L235&gt;0,'BD1'!$K$8,"")</f>
        <v/>
      </c>
      <c r="L235" s="101"/>
      <c r="M235" s="101"/>
      <c r="N235" s="101"/>
      <c r="O235" s="101"/>
      <c r="P235" s="363"/>
      <c r="Q235" s="363"/>
      <c r="R235" s="361"/>
      <c r="S235" s="570" t="str">
        <f t="shared" si="20"/>
        <v/>
      </c>
      <c r="U235" s="124" t="str">
        <f t="shared" si="18"/>
        <v/>
      </c>
      <c r="V235" s="124" t="str">
        <f>IF(X235&gt;0,'BD1'!$K$6,"")</f>
        <v/>
      </c>
      <c r="W235" s="121" t="str">
        <f>IF(X235&gt;0,'BD1'!$K$8,"")</f>
        <v/>
      </c>
      <c r="X235" s="101"/>
      <c r="Y235" s="474"/>
      <c r="Z235" s="101"/>
      <c r="AA235" s="101"/>
      <c r="AB235" s="101"/>
      <c r="AC235" s="101"/>
      <c r="AD235" s="101"/>
      <c r="AE235" s="361"/>
      <c r="AF235" s="522"/>
    </row>
    <row r="236" spans="2:32" ht="20.100000000000001" customHeight="1" x14ac:dyDescent="0.25">
      <c r="B236" s="566" t="str">
        <f t="shared" si="19"/>
        <v/>
      </c>
      <c r="C236" s="472">
        <f>'BD4'!C233</f>
        <v>0</v>
      </c>
      <c r="D236" s="125" t="str">
        <f t="shared" si="16"/>
        <v/>
      </c>
      <c r="E236" s="126" t="str">
        <f>IF('BD4'!O233=0,"",'BD4'!O233)</f>
        <v/>
      </c>
      <c r="F236" s="127" t="str">
        <f>REPT('BD4'!N233,1)</f>
        <v/>
      </c>
      <c r="G236" s="469">
        <f>('BD4'!J233)</f>
        <v>0</v>
      </c>
      <c r="I236" s="568" t="str">
        <f t="shared" si="17"/>
        <v/>
      </c>
      <c r="J236" s="568" t="str">
        <f>IF(L236&gt;0,'BD1'!$K$6,"")</f>
        <v/>
      </c>
      <c r="K236" s="568" t="str">
        <f>IF(L236&gt;0,'BD1'!$K$8,"")</f>
        <v/>
      </c>
      <c r="L236" s="101"/>
      <c r="M236" s="101"/>
      <c r="N236" s="101"/>
      <c r="O236" s="101"/>
      <c r="P236" s="363"/>
      <c r="Q236" s="363"/>
      <c r="R236" s="361"/>
      <c r="S236" s="570" t="str">
        <f t="shared" si="20"/>
        <v/>
      </c>
      <c r="U236" s="124" t="str">
        <f t="shared" si="18"/>
        <v/>
      </c>
      <c r="V236" s="124" t="str">
        <f>IF(X236&gt;0,'BD1'!$K$6,"")</f>
        <v/>
      </c>
      <c r="W236" s="121" t="str">
        <f>IF(X236&gt;0,'BD1'!$K$8,"")</f>
        <v/>
      </c>
      <c r="X236" s="101"/>
      <c r="Y236" s="474"/>
      <c r="Z236" s="101"/>
      <c r="AA236" s="101"/>
      <c r="AB236" s="101"/>
      <c r="AC236" s="101"/>
      <c r="AD236" s="101"/>
      <c r="AE236" s="361"/>
      <c r="AF236" s="522"/>
    </row>
    <row r="237" spans="2:32" ht="20.100000000000001" customHeight="1" x14ac:dyDescent="0.25">
      <c r="B237" s="566" t="str">
        <f t="shared" si="19"/>
        <v/>
      </c>
      <c r="C237" s="472">
        <f>'BD4'!C234</f>
        <v>0</v>
      </c>
      <c r="D237" s="125" t="str">
        <f t="shared" si="16"/>
        <v/>
      </c>
      <c r="E237" s="126" t="str">
        <f>IF('BD4'!O234=0,"",'BD4'!O234)</f>
        <v/>
      </c>
      <c r="F237" s="127" t="str">
        <f>REPT('BD4'!N234,1)</f>
        <v/>
      </c>
      <c r="G237" s="469">
        <f>('BD4'!J234)</f>
        <v>0</v>
      </c>
      <c r="I237" s="568" t="str">
        <f t="shared" si="17"/>
        <v/>
      </c>
      <c r="J237" s="568" t="str">
        <f>IF(L237&gt;0,'BD1'!$K$6,"")</f>
        <v/>
      </c>
      <c r="K237" s="568" t="str">
        <f>IF(L237&gt;0,'BD1'!$K$8,"")</f>
        <v/>
      </c>
      <c r="L237" s="101"/>
      <c r="M237" s="101"/>
      <c r="N237" s="101"/>
      <c r="O237" s="101"/>
      <c r="P237" s="363"/>
      <c r="Q237" s="363"/>
      <c r="R237" s="361"/>
      <c r="S237" s="570" t="str">
        <f t="shared" si="20"/>
        <v/>
      </c>
      <c r="U237" s="124" t="str">
        <f t="shared" si="18"/>
        <v/>
      </c>
      <c r="V237" s="124" t="str">
        <f>IF(X237&gt;0,'BD1'!$K$6,"")</f>
        <v/>
      </c>
      <c r="W237" s="121" t="str">
        <f>IF(X237&gt;0,'BD1'!$K$8,"")</f>
        <v/>
      </c>
      <c r="X237" s="101"/>
      <c r="Y237" s="474"/>
      <c r="Z237" s="101"/>
      <c r="AA237" s="101"/>
      <c r="AB237" s="101"/>
      <c r="AC237" s="101"/>
      <c r="AD237" s="101"/>
      <c r="AE237" s="361"/>
      <c r="AF237" s="522"/>
    </row>
    <row r="238" spans="2:32" ht="20.100000000000001" customHeight="1" x14ac:dyDescent="0.25">
      <c r="B238" s="566" t="str">
        <f t="shared" si="19"/>
        <v/>
      </c>
      <c r="C238" s="472">
        <f>'BD4'!C235</f>
        <v>0</v>
      </c>
      <c r="D238" s="125" t="str">
        <f t="shared" si="16"/>
        <v/>
      </c>
      <c r="E238" s="126" t="str">
        <f>IF('BD4'!O235=0,"",'BD4'!O235)</f>
        <v/>
      </c>
      <c r="F238" s="127" t="str">
        <f>REPT('BD4'!N235,1)</f>
        <v/>
      </c>
      <c r="G238" s="469">
        <f>('BD4'!J235)</f>
        <v>0</v>
      </c>
      <c r="I238" s="568" t="str">
        <f t="shared" si="17"/>
        <v/>
      </c>
      <c r="J238" s="568" t="str">
        <f>IF(L238&gt;0,'BD1'!$K$6,"")</f>
        <v/>
      </c>
      <c r="K238" s="568" t="str">
        <f>IF(L238&gt;0,'BD1'!$K$8,"")</f>
        <v/>
      </c>
      <c r="L238" s="101"/>
      <c r="M238" s="101"/>
      <c r="N238" s="101"/>
      <c r="O238" s="101"/>
      <c r="P238" s="363"/>
      <c r="Q238" s="363"/>
      <c r="R238" s="361"/>
      <c r="S238" s="570" t="str">
        <f t="shared" si="20"/>
        <v/>
      </c>
      <c r="U238" s="124" t="str">
        <f t="shared" si="18"/>
        <v/>
      </c>
      <c r="V238" s="124" t="str">
        <f>IF(X238&gt;0,'BD1'!$K$6,"")</f>
        <v/>
      </c>
      <c r="W238" s="121" t="str">
        <f>IF(X238&gt;0,'BD1'!$K$8,"")</f>
        <v/>
      </c>
      <c r="X238" s="101"/>
      <c r="Y238" s="474"/>
      <c r="Z238" s="101"/>
      <c r="AA238" s="101"/>
      <c r="AB238" s="101"/>
      <c r="AC238" s="101"/>
      <c r="AD238" s="101"/>
      <c r="AE238" s="361"/>
      <c r="AF238" s="522"/>
    </row>
    <row r="239" spans="2:32" ht="20.100000000000001" customHeight="1" x14ac:dyDescent="0.25">
      <c r="B239" s="566" t="str">
        <f t="shared" si="19"/>
        <v/>
      </c>
      <c r="C239" s="472">
        <f>'BD4'!C236</f>
        <v>0</v>
      </c>
      <c r="D239" s="125" t="str">
        <f t="shared" si="16"/>
        <v/>
      </c>
      <c r="E239" s="126" t="str">
        <f>IF('BD4'!O236=0,"",'BD4'!O236)</f>
        <v/>
      </c>
      <c r="F239" s="127" t="str">
        <f>REPT('BD4'!N236,1)</f>
        <v/>
      </c>
      <c r="G239" s="469">
        <f>('BD4'!J236)</f>
        <v>0</v>
      </c>
      <c r="I239" s="568" t="str">
        <f t="shared" si="17"/>
        <v/>
      </c>
      <c r="J239" s="568" t="str">
        <f>IF(L239&gt;0,'BD1'!$K$6,"")</f>
        <v/>
      </c>
      <c r="K239" s="568" t="str">
        <f>IF(L239&gt;0,'BD1'!$K$8,"")</f>
        <v/>
      </c>
      <c r="L239" s="101"/>
      <c r="M239" s="101"/>
      <c r="N239" s="101"/>
      <c r="O239" s="101"/>
      <c r="P239" s="363"/>
      <c r="Q239" s="363"/>
      <c r="R239" s="361"/>
      <c r="S239" s="570" t="str">
        <f t="shared" si="20"/>
        <v/>
      </c>
      <c r="U239" s="124" t="str">
        <f t="shared" si="18"/>
        <v/>
      </c>
      <c r="V239" s="124" t="str">
        <f>IF(X239&gt;0,'BD1'!$K$6,"")</f>
        <v/>
      </c>
      <c r="W239" s="121" t="str">
        <f>IF(X239&gt;0,'BD1'!$K$8,"")</f>
        <v/>
      </c>
      <c r="X239" s="101"/>
      <c r="Y239" s="474"/>
      <c r="Z239" s="101"/>
      <c r="AA239" s="101"/>
      <c r="AB239" s="101"/>
      <c r="AC239" s="101"/>
      <c r="AD239" s="101"/>
      <c r="AE239" s="361"/>
      <c r="AF239" s="522"/>
    </row>
    <row r="240" spans="2:32" ht="20.100000000000001" customHeight="1" x14ac:dyDescent="0.25">
      <c r="B240" s="566" t="str">
        <f t="shared" si="19"/>
        <v/>
      </c>
      <c r="C240" s="472">
        <f>'BD4'!C237</f>
        <v>0</v>
      </c>
      <c r="D240" s="125" t="str">
        <f t="shared" si="16"/>
        <v/>
      </c>
      <c r="E240" s="126" t="str">
        <f>IF('BD4'!O237=0,"",'BD4'!O237)</f>
        <v/>
      </c>
      <c r="F240" s="127" t="str">
        <f>REPT('BD4'!N237,1)</f>
        <v/>
      </c>
      <c r="G240" s="469">
        <f>('BD4'!J237)</f>
        <v>0</v>
      </c>
      <c r="I240" s="568" t="str">
        <f t="shared" si="17"/>
        <v/>
      </c>
      <c r="J240" s="568" t="str">
        <f>IF(L240&gt;0,'BD1'!$K$6,"")</f>
        <v/>
      </c>
      <c r="K240" s="568" t="str">
        <f>IF(L240&gt;0,'BD1'!$K$8,"")</f>
        <v/>
      </c>
      <c r="L240" s="101"/>
      <c r="M240" s="101"/>
      <c r="N240" s="101"/>
      <c r="O240" s="101"/>
      <c r="P240" s="363"/>
      <c r="Q240" s="363"/>
      <c r="R240" s="361"/>
      <c r="S240" s="570" t="str">
        <f t="shared" si="20"/>
        <v/>
      </c>
      <c r="U240" s="124" t="str">
        <f t="shared" si="18"/>
        <v/>
      </c>
      <c r="V240" s="124" t="str">
        <f>IF(X240&gt;0,'BD1'!$K$6,"")</f>
        <v/>
      </c>
      <c r="W240" s="121" t="str">
        <f>IF(X240&gt;0,'BD1'!$K$8,"")</f>
        <v/>
      </c>
      <c r="X240" s="101"/>
      <c r="Y240" s="474"/>
      <c r="Z240" s="101"/>
      <c r="AA240" s="101"/>
      <c r="AB240" s="101"/>
      <c r="AC240" s="101"/>
      <c r="AD240" s="101"/>
      <c r="AE240" s="361"/>
      <c r="AF240" s="522"/>
    </row>
    <row r="241" spans="2:32" ht="20.100000000000001" customHeight="1" x14ac:dyDescent="0.25">
      <c r="B241" s="566" t="str">
        <f t="shared" si="19"/>
        <v/>
      </c>
      <c r="C241" s="472">
        <f>'BD4'!C238</f>
        <v>0</v>
      </c>
      <c r="D241" s="125" t="str">
        <f t="shared" si="16"/>
        <v/>
      </c>
      <c r="E241" s="126" t="str">
        <f>IF('BD4'!O238=0,"",'BD4'!O238)</f>
        <v/>
      </c>
      <c r="F241" s="127" t="str">
        <f>REPT('BD4'!N238,1)</f>
        <v/>
      </c>
      <c r="G241" s="469">
        <f>('BD4'!J238)</f>
        <v>0</v>
      </c>
      <c r="I241" s="568" t="str">
        <f t="shared" si="17"/>
        <v/>
      </c>
      <c r="J241" s="568" t="str">
        <f>IF(L241&gt;0,'BD1'!$K$6,"")</f>
        <v/>
      </c>
      <c r="K241" s="568" t="str">
        <f>IF(L241&gt;0,'BD1'!$K$8,"")</f>
        <v/>
      </c>
      <c r="L241" s="101"/>
      <c r="M241" s="101"/>
      <c r="N241" s="101"/>
      <c r="O241" s="101"/>
      <c r="P241" s="363"/>
      <c r="Q241" s="363"/>
      <c r="R241" s="361"/>
      <c r="S241" s="570" t="str">
        <f t="shared" si="20"/>
        <v/>
      </c>
      <c r="U241" s="124" t="str">
        <f t="shared" si="18"/>
        <v/>
      </c>
      <c r="V241" s="124" t="str">
        <f>IF(X241&gt;0,'BD1'!$K$6,"")</f>
        <v/>
      </c>
      <c r="W241" s="121" t="str">
        <f>IF(X241&gt;0,'BD1'!$K$8,"")</f>
        <v/>
      </c>
      <c r="X241" s="101"/>
      <c r="Y241" s="474"/>
      <c r="Z241" s="101"/>
      <c r="AA241" s="101"/>
      <c r="AB241" s="101"/>
      <c r="AC241" s="101"/>
      <c r="AD241" s="101"/>
      <c r="AE241" s="361"/>
      <c r="AF241" s="522"/>
    </row>
    <row r="242" spans="2:32" ht="20.100000000000001" customHeight="1" x14ac:dyDescent="0.25">
      <c r="B242" s="566" t="str">
        <f t="shared" si="19"/>
        <v/>
      </c>
      <c r="C242" s="472">
        <f>'BD4'!C239</f>
        <v>0</v>
      </c>
      <c r="D242" s="125" t="str">
        <f t="shared" si="16"/>
        <v/>
      </c>
      <c r="E242" s="126" t="str">
        <f>IF('BD4'!O239=0,"",'BD4'!O239)</f>
        <v/>
      </c>
      <c r="F242" s="127" t="str">
        <f>REPT('BD4'!N239,1)</f>
        <v/>
      </c>
      <c r="G242" s="469">
        <f>('BD4'!J239)</f>
        <v>0</v>
      </c>
      <c r="I242" s="568" t="str">
        <f t="shared" si="17"/>
        <v/>
      </c>
      <c r="J242" s="568" t="str">
        <f>IF(L242&gt;0,'BD1'!$K$6,"")</f>
        <v/>
      </c>
      <c r="K242" s="568" t="str">
        <f>IF(L242&gt;0,'BD1'!$K$8,"")</f>
        <v/>
      </c>
      <c r="L242" s="101"/>
      <c r="M242" s="101"/>
      <c r="N242" s="101"/>
      <c r="O242" s="101"/>
      <c r="P242" s="363"/>
      <c r="Q242" s="363"/>
      <c r="R242" s="361"/>
      <c r="S242" s="570" t="str">
        <f t="shared" si="20"/>
        <v/>
      </c>
      <c r="U242" s="124" t="str">
        <f t="shared" si="18"/>
        <v/>
      </c>
      <c r="V242" s="124" t="str">
        <f>IF(X242&gt;0,'BD1'!$K$6,"")</f>
        <v/>
      </c>
      <c r="W242" s="121" t="str">
        <f>IF(X242&gt;0,'BD1'!$K$8,"")</f>
        <v/>
      </c>
      <c r="X242" s="101"/>
      <c r="Y242" s="474"/>
      <c r="Z242" s="101"/>
      <c r="AA242" s="101"/>
      <c r="AB242" s="101"/>
      <c r="AC242" s="101"/>
      <c r="AD242" s="101"/>
      <c r="AE242" s="361"/>
      <c r="AF242" s="522"/>
    </row>
    <row r="243" spans="2:32" ht="20.100000000000001" customHeight="1" x14ac:dyDescent="0.25">
      <c r="B243" s="566" t="str">
        <f t="shared" si="19"/>
        <v/>
      </c>
      <c r="C243" s="472">
        <f>'BD4'!C240</f>
        <v>0</v>
      </c>
      <c r="D243" s="125" t="str">
        <f t="shared" si="16"/>
        <v/>
      </c>
      <c r="E243" s="126" t="str">
        <f>IF('BD4'!O240=0,"",'BD4'!O240)</f>
        <v/>
      </c>
      <c r="F243" s="127" t="str">
        <f>REPT('BD4'!N240,1)</f>
        <v/>
      </c>
      <c r="G243" s="469">
        <f>('BD4'!J240)</f>
        <v>0</v>
      </c>
      <c r="I243" s="568" t="str">
        <f t="shared" si="17"/>
        <v/>
      </c>
      <c r="J243" s="568" t="str">
        <f>IF(L243&gt;0,'BD1'!$K$6,"")</f>
        <v/>
      </c>
      <c r="K243" s="568" t="str">
        <f>IF(L243&gt;0,'BD1'!$K$8,"")</f>
        <v/>
      </c>
      <c r="L243" s="101"/>
      <c r="M243" s="101"/>
      <c r="N243" s="101"/>
      <c r="O243" s="101"/>
      <c r="P243" s="363"/>
      <c r="Q243" s="363"/>
      <c r="R243" s="361"/>
      <c r="S243" s="570" t="str">
        <f t="shared" si="20"/>
        <v/>
      </c>
      <c r="U243" s="124" t="str">
        <f t="shared" si="18"/>
        <v/>
      </c>
      <c r="V243" s="124" t="str">
        <f>IF(X243&gt;0,'BD1'!$K$6,"")</f>
        <v/>
      </c>
      <c r="W243" s="121" t="str">
        <f>IF(X243&gt;0,'BD1'!$K$8,"")</f>
        <v/>
      </c>
      <c r="X243" s="101"/>
      <c r="Y243" s="474"/>
      <c r="Z243" s="101"/>
      <c r="AA243" s="101"/>
      <c r="AB243" s="101"/>
      <c r="AC243" s="101"/>
      <c r="AD243" s="101"/>
      <c r="AE243" s="361"/>
      <c r="AF243" s="522"/>
    </row>
    <row r="244" spans="2:32" ht="20.100000000000001" customHeight="1" x14ac:dyDescent="0.25">
      <c r="B244" s="566" t="str">
        <f t="shared" si="19"/>
        <v/>
      </c>
      <c r="C244" s="472">
        <f>'BD4'!C241</f>
        <v>0</v>
      </c>
      <c r="D244" s="125" t="str">
        <f t="shared" si="16"/>
        <v/>
      </c>
      <c r="E244" s="126" t="str">
        <f>IF('BD4'!O241=0,"",'BD4'!O241)</f>
        <v/>
      </c>
      <c r="F244" s="127" t="str">
        <f>REPT('BD4'!N241,1)</f>
        <v/>
      </c>
      <c r="G244" s="469">
        <f>('BD4'!J241)</f>
        <v>0</v>
      </c>
      <c r="I244" s="568" t="str">
        <f t="shared" si="17"/>
        <v/>
      </c>
      <c r="J244" s="568" t="str">
        <f>IF(L244&gt;0,'BD1'!$K$6,"")</f>
        <v/>
      </c>
      <c r="K244" s="568" t="str">
        <f>IF(L244&gt;0,'BD1'!$K$8,"")</f>
        <v/>
      </c>
      <c r="L244" s="101"/>
      <c r="M244" s="101"/>
      <c r="N244" s="101"/>
      <c r="O244" s="101"/>
      <c r="P244" s="363"/>
      <c r="Q244" s="363"/>
      <c r="R244" s="361"/>
      <c r="S244" s="570" t="str">
        <f t="shared" si="20"/>
        <v/>
      </c>
      <c r="U244" s="124" t="str">
        <f t="shared" si="18"/>
        <v/>
      </c>
      <c r="V244" s="124" t="str">
        <f>IF(X244&gt;0,'BD1'!$K$6,"")</f>
        <v/>
      </c>
      <c r="W244" s="121" t="str">
        <f>IF(X244&gt;0,'BD1'!$K$8,"")</f>
        <v/>
      </c>
      <c r="X244" s="101"/>
      <c r="Y244" s="474"/>
      <c r="Z244" s="101"/>
      <c r="AA244" s="101"/>
      <c r="AB244" s="101"/>
      <c r="AC244" s="101"/>
      <c r="AD244" s="101"/>
      <c r="AE244" s="361"/>
      <c r="AF244" s="522"/>
    </row>
    <row r="245" spans="2:32" ht="20.100000000000001" customHeight="1" x14ac:dyDescent="0.25">
      <c r="B245" s="566" t="str">
        <f t="shared" si="19"/>
        <v/>
      </c>
      <c r="C245" s="472">
        <f>'BD4'!C242</f>
        <v>0</v>
      </c>
      <c r="D245" s="125" t="str">
        <f t="shared" si="16"/>
        <v/>
      </c>
      <c r="E245" s="126" t="str">
        <f>IF('BD4'!O242=0,"",'BD4'!O242)</f>
        <v/>
      </c>
      <c r="F245" s="127" t="str">
        <f>REPT('BD4'!N242,1)</f>
        <v/>
      </c>
      <c r="G245" s="469">
        <f>('BD4'!J242)</f>
        <v>0</v>
      </c>
      <c r="I245" s="568" t="str">
        <f t="shared" si="17"/>
        <v/>
      </c>
      <c r="J245" s="568" t="str">
        <f>IF(L245&gt;0,'BD1'!$K$6,"")</f>
        <v/>
      </c>
      <c r="K245" s="568" t="str">
        <f>IF(L245&gt;0,'BD1'!$K$8,"")</f>
        <v/>
      </c>
      <c r="L245" s="101"/>
      <c r="M245" s="101"/>
      <c r="N245" s="101"/>
      <c r="O245" s="101"/>
      <c r="P245" s="363"/>
      <c r="Q245" s="363"/>
      <c r="R245" s="361"/>
      <c r="S245" s="570" t="str">
        <f t="shared" si="20"/>
        <v/>
      </c>
      <c r="U245" s="124" t="str">
        <f t="shared" si="18"/>
        <v/>
      </c>
      <c r="V245" s="124" t="str">
        <f>IF(X245&gt;0,'BD1'!$K$6,"")</f>
        <v/>
      </c>
      <c r="W245" s="121" t="str">
        <f>IF(X245&gt;0,'BD1'!$K$8,"")</f>
        <v/>
      </c>
      <c r="X245" s="101"/>
      <c r="Y245" s="474"/>
      <c r="Z245" s="101"/>
      <c r="AA245" s="101"/>
      <c r="AB245" s="101"/>
      <c r="AC245" s="101"/>
      <c r="AD245" s="101"/>
      <c r="AE245" s="361"/>
      <c r="AF245" s="522"/>
    </row>
    <row r="246" spans="2:32" ht="20.100000000000001" customHeight="1" x14ac:dyDescent="0.25">
      <c r="B246" s="566" t="str">
        <f t="shared" si="19"/>
        <v/>
      </c>
      <c r="C246" s="472">
        <f>'BD4'!C243</f>
        <v>0</v>
      </c>
      <c r="D246" s="125" t="str">
        <f t="shared" si="16"/>
        <v/>
      </c>
      <c r="E246" s="126" t="str">
        <f>IF('BD4'!O243=0,"",'BD4'!O243)</f>
        <v/>
      </c>
      <c r="F246" s="127" t="str">
        <f>REPT('BD4'!N243,1)</f>
        <v/>
      </c>
      <c r="G246" s="469">
        <f>('BD4'!J243)</f>
        <v>0</v>
      </c>
      <c r="I246" s="568" t="str">
        <f t="shared" si="17"/>
        <v/>
      </c>
      <c r="J246" s="568" t="str">
        <f>IF(L246&gt;0,'BD1'!$K$6,"")</f>
        <v/>
      </c>
      <c r="K246" s="568" t="str">
        <f>IF(L246&gt;0,'BD1'!$K$8,"")</f>
        <v/>
      </c>
      <c r="L246" s="101"/>
      <c r="M246" s="101"/>
      <c r="N246" s="101"/>
      <c r="O246" s="101"/>
      <c r="P246" s="363"/>
      <c r="Q246" s="363"/>
      <c r="R246" s="361"/>
      <c r="S246" s="570" t="str">
        <f t="shared" si="20"/>
        <v/>
      </c>
      <c r="U246" s="124" t="str">
        <f t="shared" si="18"/>
        <v/>
      </c>
      <c r="V246" s="124" t="str">
        <f>IF(X246&gt;0,'BD1'!$K$6,"")</f>
        <v/>
      </c>
      <c r="W246" s="121" t="str">
        <f>IF(X246&gt;0,'BD1'!$K$8,"")</f>
        <v/>
      </c>
      <c r="X246" s="101"/>
      <c r="Y246" s="474"/>
      <c r="Z246" s="101"/>
      <c r="AA246" s="101"/>
      <c r="AB246" s="101"/>
      <c r="AC246" s="101"/>
      <c r="AD246" s="101"/>
      <c r="AE246" s="361"/>
      <c r="AF246" s="522"/>
    </row>
    <row r="247" spans="2:32" ht="20.100000000000001" customHeight="1" x14ac:dyDescent="0.25">
      <c r="B247" s="566" t="str">
        <f t="shared" si="19"/>
        <v/>
      </c>
      <c r="C247" s="472">
        <f>'BD4'!C244</f>
        <v>0</v>
      </c>
      <c r="D247" s="125" t="str">
        <f t="shared" si="16"/>
        <v/>
      </c>
      <c r="E247" s="126" t="str">
        <f>IF('BD4'!O244=0,"",'BD4'!O244)</f>
        <v/>
      </c>
      <c r="F247" s="127" t="str">
        <f>REPT('BD4'!N244,1)</f>
        <v/>
      </c>
      <c r="G247" s="469">
        <f>('BD4'!J244)</f>
        <v>0</v>
      </c>
      <c r="I247" s="568" t="str">
        <f t="shared" si="17"/>
        <v/>
      </c>
      <c r="J247" s="568" t="str">
        <f>IF(L247&gt;0,'BD1'!$K$6,"")</f>
        <v/>
      </c>
      <c r="K247" s="568" t="str">
        <f>IF(L247&gt;0,'BD1'!$K$8,"")</f>
        <v/>
      </c>
      <c r="L247" s="101"/>
      <c r="M247" s="101"/>
      <c r="N247" s="101"/>
      <c r="O247" s="101"/>
      <c r="P247" s="363"/>
      <c r="Q247" s="363"/>
      <c r="R247" s="361"/>
      <c r="S247" s="570" t="str">
        <f t="shared" si="20"/>
        <v/>
      </c>
      <c r="U247" s="124" t="str">
        <f t="shared" si="18"/>
        <v/>
      </c>
      <c r="V247" s="124" t="str">
        <f>IF(X247&gt;0,'BD1'!$K$6,"")</f>
        <v/>
      </c>
      <c r="W247" s="121" t="str">
        <f>IF(X247&gt;0,'BD1'!$K$8,"")</f>
        <v/>
      </c>
      <c r="X247" s="101"/>
      <c r="Y247" s="474"/>
      <c r="Z247" s="101"/>
      <c r="AA247" s="101"/>
      <c r="AB247" s="101"/>
      <c r="AC247" s="101"/>
      <c r="AD247" s="101"/>
      <c r="AE247" s="361"/>
      <c r="AF247" s="522"/>
    </row>
    <row r="248" spans="2:32" ht="20.100000000000001" customHeight="1" x14ac:dyDescent="0.25">
      <c r="B248" s="566" t="str">
        <f t="shared" si="19"/>
        <v/>
      </c>
      <c r="C248" s="472">
        <f>'BD4'!C245</f>
        <v>0</v>
      </c>
      <c r="D248" s="125" t="str">
        <f t="shared" si="16"/>
        <v/>
      </c>
      <c r="E248" s="126" t="str">
        <f>IF('BD4'!O245=0,"",'BD4'!O245)</f>
        <v/>
      </c>
      <c r="F248" s="127" t="str">
        <f>REPT('BD4'!N245,1)</f>
        <v/>
      </c>
      <c r="G248" s="469">
        <f>('BD4'!J245)</f>
        <v>0</v>
      </c>
      <c r="I248" s="568" t="str">
        <f t="shared" si="17"/>
        <v/>
      </c>
      <c r="J248" s="568" t="str">
        <f>IF(L248&gt;0,'BD1'!$K$6,"")</f>
        <v/>
      </c>
      <c r="K248" s="568" t="str">
        <f>IF(L248&gt;0,'BD1'!$K$8,"")</f>
        <v/>
      </c>
      <c r="L248" s="101"/>
      <c r="M248" s="101"/>
      <c r="N248" s="101"/>
      <c r="O248" s="101"/>
      <c r="P248" s="363"/>
      <c r="Q248" s="363"/>
      <c r="R248" s="361"/>
      <c r="S248" s="570" t="str">
        <f t="shared" si="20"/>
        <v/>
      </c>
      <c r="U248" s="124" t="str">
        <f t="shared" si="18"/>
        <v/>
      </c>
      <c r="V248" s="124" t="str">
        <f>IF(X248&gt;0,'BD1'!$K$6,"")</f>
        <v/>
      </c>
      <c r="W248" s="121" t="str">
        <f>IF(X248&gt;0,'BD1'!$K$8,"")</f>
        <v/>
      </c>
      <c r="X248" s="101"/>
      <c r="Y248" s="474"/>
      <c r="Z248" s="101"/>
      <c r="AA248" s="101"/>
      <c r="AB248" s="101"/>
      <c r="AC248" s="101"/>
      <c r="AD248" s="101"/>
      <c r="AE248" s="361"/>
      <c r="AF248" s="522"/>
    </row>
    <row r="249" spans="2:32" ht="20.100000000000001" customHeight="1" x14ac:dyDescent="0.25">
      <c r="B249" s="566" t="str">
        <f t="shared" si="19"/>
        <v/>
      </c>
      <c r="C249" s="472">
        <f>'BD4'!C246</f>
        <v>0</v>
      </c>
      <c r="D249" s="125" t="str">
        <f t="shared" si="16"/>
        <v/>
      </c>
      <c r="E249" s="126" t="str">
        <f>IF('BD4'!O246=0,"",'BD4'!O246)</f>
        <v/>
      </c>
      <c r="F249" s="127" t="str">
        <f>REPT('BD4'!N246,1)</f>
        <v/>
      </c>
      <c r="G249" s="469">
        <f>('BD4'!J246)</f>
        <v>0</v>
      </c>
      <c r="I249" s="568" t="str">
        <f t="shared" si="17"/>
        <v/>
      </c>
      <c r="J249" s="568" t="str">
        <f>IF(L249&gt;0,'BD1'!$K$6,"")</f>
        <v/>
      </c>
      <c r="K249" s="568" t="str">
        <f>IF(L249&gt;0,'BD1'!$K$8,"")</f>
        <v/>
      </c>
      <c r="L249" s="101"/>
      <c r="M249" s="101"/>
      <c r="N249" s="101"/>
      <c r="O249" s="101"/>
      <c r="P249" s="363"/>
      <c r="Q249" s="363"/>
      <c r="R249" s="361"/>
      <c r="S249" s="570" t="str">
        <f t="shared" si="20"/>
        <v/>
      </c>
      <c r="U249" s="124" t="str">
        <f t="shared" si="18"/>
        <v/>
      </c>
      <c r="V249" s="124" t="str">
        <f>IF(X249&gt;0,'BD1'!$K$6,"")</f>
        <v/>
      </c>
      <c r="W249" s="121" t="str">
        <f>IF(X249&gt;0,'BD1'!$K$8,"")</f>
        <v/>
      </c>
      <c r="X249" s="101"/>
      <c r="Y249" s="474"/>
      <c r="Z249" s="101"/>
      <c r="AA249" s="101"/>
      <c r="AB249" s="101"/>
      <c r="AC249" s="101"/>
      <c r="AD249" s="101"/>
      <c r="AE249" s="361"/>
      <c r="AF249" s="522"/>
    </row>
    <row r="250" spans="2:32" ht="20.100000000000001" customHeight="1" x14ac:dyDescent="0.25">
      <c r="B250" s="566" t="str">
        <f t="shared" si="19"/>
        <v/>
      </c>
      <c r="C250" s="472">
        <f>'BD4'!C247</f>
        <v>0</v>
      </c>
      <c r="D250" s="125" t="str">
        <f t="shared" si="16"/>
        <v/>
      </c>
      <c r="E250" s="126" t="str">
        <f>IF('BD4'!O247=0,"",'BD4'!O247)</f>
        <v/>
      </c>
      <c r="F250" s="127" t="str">
        <f>REPT('BD4'!N247,1)</f>
        <v/>
      </c>
      <c r="G250" s="469">
        <f>('BD4'!J247)</f>
        <v>0</v>
      </c>
      <c r="I250" s="568" t="str">
        <f t="shared" si="17"/>
        <v/>
      </c>
      <c r="J250" s="568" t="str">
        <f>IF(L250&gt;0,'BD1'!$K$6,"")</f>
        <v/>
      </c>
      <c r="K250" s="568" t="str">
        <f>IF(L250&gt;0,'BD1'!$K$8,"")</f>
        <v/>
      </c>
      <c r="L250" s="101"/>
      <c r="M250" s="101"/>
      <c r="N250" s="101"/>
      <c r="O250" s="101"/>
      <c r="P250" s="363"/>
      <c r="Q250" s="363"/>
      <c r="R250" s="361"/>
      <c r="S250" s="570" t="str">
        <f t="shared" si="20"/>
        <v/>
      </c>
      <c r="U250" s="124" t="str">
        <f t="shared" si="18"/>
        <v/>
      </c>
      <c r="V250" s="124" t="str">
        <f>IF(X250&gt;0,'BD1'!$K$6,"")</f>
        <v/>
      </c>
      <c r="W250" s="121" t="str">
        <f>IF(X250&gt;0,'BD1'!$K$8,"")</f>
        <v/>
      </c>
      <c r="X250" s="101"/>
      <c r="Y250" s="474"/>
      <c r="Z250" s="101"/>
      <c r="AA250" s="101"/>
      <c r="AB250" s="101"/>
      <c r="AC250" s="101"/>
      <c r="AD250" s="101"/>
      <c r="AE250" s="361"/>
      <c r="AF250" s="522"/>
    </row>
    <row r="251" spans="2:32" ht="20.100000000000001" customHeight="1" x14ac:dyDescent="0.25">
      <c r="B251" s="566" t="str">
        <f t="shared" si="19"/>
        <v/>
      </c>
      <c r="C251" s="472">
        <f>'BD4'!C248</f>
        <v>0</v>
      </c>
      <c r="D251" s="125" t="str">
        <f t="shared" si="16"/>
        <v/>
      </c>
      <c r="E251" s="126" t="str">
        <f>IF('BD4'!O248=0,"",'BD4'!O248)</f>
        <v/>
      </c>
      <c r="F251" s="127" t="str">
        <f>REPT('BD4'!N248,1)</f>
        <v/>
      </c>
      <c r="G251" s="469">
        <f>('BD4'!J248)</f>
        <v>0</v>
      </c>
      <c r="I251" s="568" t="str">
        <f t="shared" si="17"/>
        <v/>
      </c>
      <c r="J251" s="568" t="str">
        <f>IF(L251&gt;0,'BD1'!$K$6,"")</f>
        <v/>
      </c>
      <c r="K251" s="568" t="str">
        <f>IF(L251&gt;0,'BD1'!$K$8,"")</f>
        <v/>
      </c>
      <c r="L251" s="101"/>
      <c r="M251" s="101"/>
      <c r="N251" s="101"/>
      <c r="O251" s="101"/>
      <c r="P251" s="363"/>
      <c r="Q251" s="363"/>
      <c r="R251" s="361"/>
      <c r="S251" s="570" t="str">
        <f t="shared" si="20"/>
        <v/>
      </c>
      <c r="U251" s="124" t="str">
        <f t="shared" si="18"/>
        <v/>
      </c>
      <c r="V251" s="124" t="str">
        <f>IF(X251&gt;0,'BD1'!$K$6,"")</f>
        <v/>
      </c>
      <c r="W251" s="121" t="str">
        <f>IF(X251&gt;0,'BD1'!$K$8,"")</f>
        <v/>
      </c>
      <c r="X251" s="101"/>
      <c r="Y251" s="474"/>
      <c r="Z251" s="101"/>
      <c r="AA251" s="101"/>
      <c r="AB251" s="101"/>
      <c r="AC251" s="101"/>
      <c r="AD251" s="101"/>
      <c r="AE251" s="361"/>
      <c r="AF251" s="522"/>
    </row>
    <row r="252" spans="2:32" ht="20.100000000000001" customHeight="1" x14ac:dyDescent="0.25">
      <c r="B252" s="566" t="str">
        <f t="shared" si="19"/>
        <v/>
      </c>
      <c r="C252" s="472">
        <f>'BD4'!C249</f>
        <v>0</v>
      </c>
      <c r="D252" s="125" t="str">
        <f t="shared" si="16"/>
        <v/>
      </c>
      <c r="E252" s="126" t="str">
        <f>IF('BD4'!O249=0,"",'BD4'!O249)</f>
        <v/>
      </c>
      <c r="F252" s="127" t="str">
        <f>REPT('BD4'!N249,1)</f>
        <v/>
      </c>
      <c r="G252" s="469">
        <f>('BD4'!J249)</f>
        <v>0</v>
      </c>
      <c r="I252" s="568" t="str">
        <f t="shared" si="17"/>
        <v/>
      </c>
      <c r="J252" s="568" t="str">
        <f>IF(L252&gt;0,'BD1'!$K$6,"")</f>
        <v/>
      </c>
      <c r="K252" s="568" t="str">
        <f>IF(L252&gt;0,'BD1'!$K$8,"")</f>
        <v/>
      </c>
      <c r="L252" s="101"/>
      <c r="M252" s="101"/>
      <c r="N252" s="101"/>
      <c r="O252" s="101"/>
      <c r="P252" s="363"/>
      <c r="Q252" s="363"/>
      <c r="R252" s="361"/>
      <c r="S252" s="570" t="str">
        <f t="shared" si="20"/>
        <v/>
      </c>
      <c r="U252" s="124" t="str">
        <f t="shared" si="18"/>
        <v/>
      </c>
      <c r="V252" s="124" t="str">
        <f>IF(X252&gt;0,'BD1'!$K$6,"")</f>
        <v/>
      </c>
      <c r="W252" s="121" t="str">
        <f>IF(X252&gt;0,'BD1'!$K$8,"")</f>
        <v/>
      </c>
      <c r="X252" s="101"/>
      <c r="Y252" s="474"/>
      <c r="Z252" s="101"/>
      <c r="AA252" s="101"/>
      <c r="AB252" s="101"/>
      <c r="AC252" s="101"/>
      <c r="AD252" s="101"/>
      <c r="AE252" s="361"/>
      <c r="AF252" s="522"/>
    </row>
    <row r="253" spans="2:32" ht="20.100000000000001" customHeight="1" x14ac:dyDescent="0.25">
      <c r="B253" s="566" t="str">
        <f t="shared" si="19"/>
        <v/>
      </c>
      <c r="C253" s="472">
        <f>'BD4'!C250</f>
        <v>0</v>
      </c>
      <c r="D253" s="125" t="str">
        <f t="shared" si="16"/>
        <v/>
      </c>
      <c r="E253" s="126" t="str">
        <f>IF('BD4'!O250=0,"",'BD4'!O250)</f>
        <v/>
      </c>
      <c r="F253" s="127" t="str">
        <f>REPT('BD4'!N250,1)</f>
        <v/>
      </c>
      <c r="G253" s="469">
        <f>('BD4'!J250)</f>
        <v>0</v>
      </c>
      <c r="I253" s="568" t="str">
        <f t="shared" si="17"/>
        <v/>
      </c>
      <c r="J253" s="568" t="str">
        <f>IF(L253&gt;0,'BD1'!$K$6,"")</f>
        <v/>
      </c>
      <c r="K253" s="568" t="str">
        <f>IF(L253&gt;0,'BD1'!$K$8,"")</f>
        <v/>
      </c>
      <c r="L253" s="101"/>
      <c r="M253" s="101"/>
      <c r="N253" s="101"/>
      <c r="O253" s="101"/>
      <c r="P253" s="363"/>
      <c r="Q253" s="363"/>
      <c r="R253" s="361"/>
      <c r="S253" s="570" t="str">
        <f t="shared" si="20"/>
        <v/>
      </c>
      <c r="U253" s="124" t="str">
        <f t="shared" si="18"/>
        <v/>
      </c>
      <c r="V253" s="124" t="str">
        <f>IF(X253&gt;0,'BD1'!$K$6,"")</f>
        <v/>
      </c>
      <c r="W253" s="121" t="str">
        <f>IF(X253&gt;0,'BD1'!$K$8,"")</f>
        <v/>
      </c>
      <c r="X253" s="101"/>
      <c r="Y253" s="474"/>
      <c r="Z253" s="101"/>
      <c r="AA253" s="101"/>
      <c r="AB253" s="101"/>
      <c r="AC253" s="101"/>
      <c r="AD253" s="101"/>
      <c r="AE253" s="361"/>
      <c r="AF253" s="522"/>
    </row>
    <row r="254" spans="2:32" ht="20.100000000000001" customHeight="1" x14ac:dyDescent="0.25">
      <c r="B254" s="566" t="str">
        <f t="shared" si="19"/>
        <v/>
      </c>
      <c r="C254" s="472">
        <f>'BD4'!C251</f>
        <v>0</v>
      </c>
      <c r="D254" s="125" t="str">
        <f t="shared" si="16"/>
        <v/>
      </c>
      <c r="E254" s="126" t="str">
        <f>IF('BD4'!O251=0,"",'BD4'!O251)</f>
        <v/>
      </c>
      <c r="F254" s="127" t="str">
        <f>REPT('BD4'!N251,1)</f>
        <v/>
      </c>
      <c r="G254" s="469">
        <f>('BD4'!J251)</f>
        <v>0</v>
      </c>
      <c r="I254" s="568" t="str">
        <f t="shared" si="17"/>
        <v/>
      </c>
      <c r="J254" s="568" t="str">
        <f>IF(L254&gt;0,'BD1'!$K$6,"")</f>
        <v/>
      </c>
      <c r="K254" s="568" t="str">
        <f>IF(L254&gt;0,'BD1'!$K$8,"")</f>
        <v/>
      </c>
      <c r="L254" s="101"/>
      <c r="M254" s="101"/>
      <c r="N254" s="101"/>
      <c r="O254" s="101"/>
      <c r="P254" s="363"/>
      <c r="Q254" s="363"/>
      <c r="R254" s="361"/>
      <c r="S254" s="570" t="str">
        <f t="shared" si="20"/>
        <v/>
      </c>
      <c r="U254" s="124" t="str">
        <f t="shared" si="18"/>
        <v/>
      </c>
      <c r="V254" s="124" t="str">
        <f>IF(X254&gt;0,'BD1'!$K$6,"")</f>
        <v/>
      </c>
      <c r="W254" s="121" t="str">
        <f>IF(X254&gt;0,'BD1'!$K$8,"")</f>
        <v/>
      </c>
      <c r="X254" s="101"/>
      <c r="Y254" s="474"/>
      <c r="Z254" s="101"/>
      <c r="AA254" s="101"/>
      <c r="AB254" s="101"/>
      <c r="AC254" s="101"/>
      <c r="AD254" s="101"/>
      <c r="AE254" s="361"/>
      <c r="AF254" s="522"/>
    </row>
    <row r="255" spans="2:32" ht="20.100000000000001" customHeight="1" x14ac:dyDescent="0.25">
      <c r="B255" s="566" t="str">
        <f t="shared" si="19"/>
        <v/>
      </c>
      <c r="C255" s="472">
        <f>'BD4'!C252</f>
        <v>0</v>
      </c>
      <c r="D255" s="125" t="str">
        <f t="shared" si="16"/>
        <v/>
      </c>
      <c r="E255" s="126" t="str">
        <f>IF('BD4'!O252=0,"",'BD4'!O252)</f>
        <v/>
      </c>
      <c r="F255" s="127" t="str">
        <f>REPT('BD4'!N252,1)</f>
        <v/>
      </c>
      <c r="G255" s="469">
        <f>('BD4'!J252)</f>
        <v>0</v>
      </c>
      <c r="I255" s="568" t="str">
        <f t="shared" si="17"/>
        <v/>
      </c>
      <c r="J255" s="568" t="str">
        <f>IF(L255&gt;0,'BD1'!$K$6,"")</f>
        <v/>
      </c>
      <c r="K255" s="568" t="str">
        <f>IF(L255&gt;0,'BD1'!$K$8,"")</f>
        <v/>
      </c>
      <c r="L255" s="101"/>
      <c r="M255" s="101"/>
      <c r="N255" s="101"/>
      <c r="O255" s="101"/>
      <c r="P255" s="363"/>
      <c r="Q255" s="363"/>
      <c r="R255" s="361"/>
      <c r="S255" s="570" t="str">
        <f t="shared" si="20"/>
        <v/>
      </c>
      <c r="U255" s="124" t="str">
        <f t="shared" si="18"/>
        <v/>
      </c>
      <c r="V255" s="124" t="str">
        <f>IF(X255&gt;0,'BD1'!$K$6,"")</f>
        <v/>
      </c>
      <c r="W255" s="121" t="str">
        <f>IF(X255&gt;0,'BD1'!$K$8,"")</f>
        <v/>
      </c>
      <c r="X255" s="101"/>
      <c r="Y255" s="474"/>
      <c r="Z255" s="101"/>
      <c r="AA255" s="101"/>
      <c r="AB255" s="101"/>
      <c r="AC255" s="101"/>
      <c r="AD255" s="101"/>
      <c r="AE255" s="361"/>
      <c r="AF255" s="522"/>
    </row>
    <row r="256" spans="2:32" ht="20.100000000000001" customHeight="1" x14ac:dyDescent="0.25">
      <c r="B256" s="566" t="str">
        <f t="shared" si="19"/>
        <v/>
      </c>
      <c r="C256" s="472">
        <f>'BD4'!C253</f>
        <v>0</v>
      </c>
      <c r="D256" s="125" t="str">
        <f t="shared" si="16"/>
        <v/>
      </c>
      <c r="E256" s="126" t="str">
        <f>IF('BD4'!O253=0,"",'BD4'!O253)</f>
        <v/>
      </c>
      <c r="F256" s="127" t="str">
        <f>REPT('BD4'!N253,1)</f>
        <v/>
      </c>
      <c r="G256" s="469">
        <f>('BD4'!J253)</f>
        <v>0</v>
      </c>
      <c r="I256" s="568" t="str">
        <f t="shared" si="17"/>
        <v/>
      </c>
      <c r="J256" s="568" t="str">
        <f>IF(L256&gt;0,'BD1'!$K$6,"")</f>
        <v/>
      </c>
      <c r="K256" s="568" t="str">
        <f>IF(L256&gt;0,'BD1'!$K$8,"")</f>
        <v/>
      </c>
      <c r="L256" s="101"/>
      <c r="M256" s="101"/>
      <c r="N256" s="101"/>
      <c r="O256" s="101"/>
      <c r="P256" s="363"/>
      <c r="Q256" s="363"/>
      <c r="R256" s="361"/>
      <c r="S256" s="570" t="str">
        <f t="shared" si="20"/>
        <v/>
      </c>
      <c r="U256" s="124" t="str">
        <f t="shared" si="18"/>
        <v/>
      </c>
      <c r="V256" s="124" t="str">
        <f>IF(X256&gt;0,'BD1'!$K$6,"")</f>
        <v/>
      </c>
      <c r="W256" s="121" t="str">
        <f>IF(X256&gt;0,'BD1'!$K$8,"")</f>
        <v/>
      </c>
      <c r="X256" s="101"/>
      <c r="Y256" s="474"/>
      <c r="Z256" s="101"/>
      <c r="AA256" s="101"/>
      <c r="AB256" s="101"/>
      <c r="AC256" s="101"/>
      <c r="AD256" s="101"/>
      <c r="AE256" s="361"/>
      <c r="AF256" s="522"/>
    </row>
    <row r="257" spans="2:32" ht="20.100000000000001" customHeight="1" x14ac:dyDescent="0.25">
      <c r="B257" s="566" t="str">
        <f t="shared" si="19"/>
        <v/>
      </c>
      <c r="C257" s="472">
        <f>'BD4'!C254</f>
        <v>0</v>
      </c>
      <c r="D257" s="125" t="str">
        <f t="shared" si="16"/>
        <v/>
      </c>
      <c r="E257" s="126" t="str">
        <f>IF('BD4'!O254=0,"",'BD4'!O254)</f>
        <v/>
      </c>
      <c r="F257" s="127" t="str">
        <f>REPT('BD4'!N254,1)</f>
        <v/>
      </c>
      <c r="G257" s="469">
        <f>('BD4'!J254)</f>
        <v>0</v>
      </c>
      <c r="I257" s="568" t="str">
        <f t="shared" si="17"/>
        <v/>
      </c>
      <c r="J257" s="568" t="str">
        <f>IF(L257&gt;0,'BD1'!$K$6,"")</f>
        <v/>
      </c>
      <c r="K257" s="568" t="str">
        <f>IF(L257&gt;0,'BD1'!$K$8,"")</f>
        <v/>
      </c>
      <c r="L257" s="101"/>
      <c r="M257" s="101"/>
      <c r="N257" s="101"/>
      <c r="O257" s="101"/>
      <c r="P257" s="363"/>
      <c r="Q257" s="363"/>
      <c r="R257" s="361"/>
      <c r="S257" s="570" t="str">
        <f t="shared" si="20"/>
        <v/>
      </c>
      <c r="U257" s="124" t="str">
        <f t="shared" si="18"/>
        <v/>
      </c>
      <c r="V257" s="124" t="str">
        <f>IF(X257&gt;0,'BD1'!$K$6,"")</f>
        <v/>
      </c>
      <c r="W257" s="121" t="str">
        <f>IF(X257&gt;0,'BD1'!$K$8,"")</f>
        <v/>
      </c>
      <c r="X257" s="101"/>
      <c r="Y257" s="474"/>
      <c r="Z257" s="101"/>
      <c r="AA257" s="101"/>
      <c r="AB257" s="101"/>
      <c r="AC257" s="101"/>
      <c r="AD257" s="101"/>
      <c r="AE257" s="361"/>
      <c r="AF257" s="522"/>
    </row>
    <row r="258" spans="2:32" ht="20.100000000000001" customHeight="1" x14ac:dyDescent="0.25">
      <c r="B258" s="566" t="str">
        <f t="shared" si="19"/>
        <v/>
      </c>
      <c r="C258" s="472">
        <f>'BD4'!C255</f>
        <v>0</v>
      </c>
      <c r="D258" s="125" t="str">
        <f t="shared" si="16"/>
        <v/>
      </c>
      <c r="E258" s="126" t="str">
        <f>IF('BD4'!O255=0,"",'BD4'!O255)</f>
        <v/>
      </c>
      <c r="F258" s="127" t="str">
        <f>REPT('BD4'!N255,1)</f>
        <v/>
      </c>
      <c r="G258" s="469">
        <f>('BD4'!J255)</f>
        <v>0</v>
      </c>
      <c r="I258" s="568" t="str">
        <f t="shared" si="17"/>
        <v/>
      </c>
      <c r="J258" s="568" t="str">
        <f>IF(L258&gt;0,'BD1'!$K$6,"")</f>
        <v/>
      </c>
      <c r="K258" s="568" t="str">
        <f>IF(L258&gt;0,'BD1'!$K$8,"")</f>
        <v/>
      </c>
      <c r="L258" s="101"/>
      <c r="M258" s="101"/>
      <c r="N258" s="101"/>
      <c r="O258" s="101"/>
      <c r="P258" s="363"/>
      <c r="Q258" s="363"/>
      <c r="R258" s="361"/>
      <c r="S258" s="570" t="str">
        <f t="shared" si="20"/>
        <v/>
      </c>
      <c r="U258" s="124" t="str">
        <f t="shared" si="18"/>
        <v/>
      </c>
      <c r="V258" s="124" t="str">
        <f>IF(X258&gt;0,'BD1'!$K$6,"")</f>
        <v/>
      </c>
      <c r="W258" s="121" t="str">
        <f>IF(X258&gt;0,'BD1'!$K$8,"")</f>
        <v/>
      </c>
      <c r="X258" s="101"/>
      <c r="Y258" s="474"/>
      <c r="Z258" s="101"/>
      <c r="AA258" s="101"/>
      <c r="AB258" s="101"/>
      <c r="AC258" s="101"/>
      <c r="AD258" s="101"/>
      <c r="AE258" s="361"/>
      <c r="AF258" s="522"/>
    </row>
    <row r="259" spans="2:32" ht="20.100000000000001" customHeight="1" x14ac:dyDescent="0.25">
      <c r="B259" s="566" t="str">
        <f t="shared" si="19"/>
        <v/>
      </c>
      <c r="C259" s="472">
        <f>'BD4'!C256</f>
        <v>0</v>
      </c>
      <c r="D259" s="125" t="str">
        <f t="shared" si="16"/>
        <v/>
      </c>
      <c r="E259" s="126" t="str">
        <f>IF('BD4'!O256=0,"",'BD4'!O256)</f>
        <v/>
      </c>
      <c r="F259" s="127" t="str">
        <f>REPT('BD4'!N256,1)</f>
        <v/>
      </c>
      <c r="G259" s="469">
        <f>('BD4'!J256)</f>
        <v>0</v>
      </c>
      <c r="I259" s="568" t="str">
        <f t="shared" si="17"/>
        <v/>
      </c>
      <c r="J259" s="568" t="str">
        <f>IF(L259&gt;0,'BD1'!$K$6,"")</f>
        <v/>
      </c>
      <c r="K259" s="568" t="str">
        <f>IF(L259&gt;0,'BD1'!$K$8,"")</f>
        <v/>
      </c>
      <c r="L259" s="101"/>
      <c r="M259" s="101"/>
      <c r="N259" s="101"/>
      <c r="O259" s="101"/>
      <c r="P259" s="363"/>
      <c r="Q259" s="363"/>
      <c r="R259" s="361"/>
      <c r="S259" s="570" t="str">
        <f t="shared" si="20"/>
        <v/>
      </c>
      <c r="U259" s="124" t="str">
        <f t="shared" si="18"/>
        <v/>
      </c>
      <c r="V259" s="124" t="str">
        <f>IF(X259&gt;0,'BD1'!$K$6,"")</f>
        <v/>
      </c>
      <c r="W259" s="121" t="str">
        <f>IF(X259&gt;0,'BD1'!$K$8,"")</f>
        <v/>
      </c>
      <c r="X259" s="101"/>
      <c r="Y259" s="474"/>
      <c r="Z259" s="101"/>
      <c r="AA259" s="101"/>
      <c r="AB259" s="101"/>
      <c r="AC259" s="101"/>
      <c r="AD259" s="101"/>
      <c r="AE259" s="361"/>
      <c r="AF259" s="522"/>
    </row>
    <row r="260" spans="2:32" ht="20.100000000000001" customHeight="1" x14ac:dyDescent="0.25">
      <c r="B260" s="566" t="str">
        <f t="shared" si="19"/>
        <v/>
      </c>
      <c r="C260" s="472">
        <f>'BD4'!C257</f>
        <v>0</v>
      </c>
      <c r="D260" s="125" t="str">
        <f t="shared" si="16"/>
        <v/>
      </c>
      <c r="E260" s="126" t="str">
        <f>IF('BD4'!O257=0,"",'BD4'!O257)</f>
        <v/>
      </c>
      <c r="F260" s="127" t="str">
        <f>REPT('BD4'!N257,1)</f>
        <v/>
      </c>
      <c r="G260" s="469">
        <f>('BD4'!J257)</f>
        <v>0</v>
      </c>
      <c r="I260" s="568" t="str">
        <f t="shared" si="17"/>
        <v/>
      </c>
      <c r="J260" s="568" t="str">
        <f>IF(L260&gt;0,'BD1'!$K$6,"")</f>
        <v/>
      </c>
      <c r="K260" s="568" t="str">
        <f>IF(L260&gt;0,'BD1'!$K$8,"")</f>
        <v/>
      </c>
      <c r="L260" s="101"/>
      <c r="M260" s="101"/>
      <c r="N260" s="101"/>
      <c r="O260" s="101"/>
      <c r="P260" s="363"/>
      <c r="Q260" s="363"/>
      <c r="R260" s="361"/>
      <c r="S260" s="570" t="str">
        <f t="shared" si="20"/>
        <v/>
      </c>
      <c r="U260" s="124" t="str">
        <f t="shared" si="18"/>
        <v/>
      </c>
      <c r="V260" s="124" t="str">
        <f>IF(X260&gt;0,'BD1'!$K$6,"")</f>
        <v/>
      </c>
      <c r="W260" s="121" t="str">
        <f>IF(X260&gt;0,'BD1'!$K$8,"")</f>
        <v/>
      </c>
      <c r="X260" s="101"/>
      <c r="Y260" s="474"/>
      <c r="Z260" s="101"/>
      <c r="AA260" s="101"/>
      <c r="AB260" s="101"/>
      <c r="AC260" s="101"/>
      <c r="AD260" s="101"/>
      <c r="AE260" s="361"/>
      <c r="AF260" s="522"/>
    </row>
    <row r="261" spans="2:32" ht="20.100000000000001" customHeight="1" x14ac:dyDescent="0.25">
      <c r="B261" s="566" t="str">
        <f t="shared" si="19"/>
        <v/>
      </c>
      <c r="C261" s="472">
        <f>'BD4'!C258</f>
        <v>0</v>
      </c>
      <c r="D261" s="125" t="str">
        <f t="shared" si="16"/>
        <v/>
      </c>
      <c r="E261" s="126" t="str">
        <f>IF('BD4'!O258=0,"",'BD4'!O258)</f>
        <v/>
      </c>
      <c r="F261" s="127" t="str">
        <f>REPT('BD4'!N258,1)</f>
        <v/>
      </c>
      <c r="G261" s="469">
        <f>('BD4'!J258)</f>
        <v>0</v>
      </c>
      <c r="I261" s="568" t="str">
        <f t="shared" si="17"/>
        <v/>
      </c>
      <c r="J261" s="568" t="str">
        <f>IF(L261&gt;0,'BD1'!$K$6,"")</f>
        <v/>
      </c>
      <c r="K261" s="568" t="str">
        <f>IF(L261&gt;0,'BD1'!$K$8,"")</f>
        <v/>
      </c>
      <c r="L261" s="101"/>
      <c r="M261" s="101"/>
      <c r="N261" s="101"/>
      <c r="O261" s="101"/>
      <c r="P261" s="363"/>
      <c r="Q261" s="363"/>
      <c r="R261" s="361"/>
      <c r="S261" s="570" t="str">
        <f t="shared" si="20"/>
        <v/>
      </c>
      <c r="U261" s="124" t="str">
        <f t="shared" si="18"/>
        <v/>
      </c>
      <c r="V261" s="124" t="str">
        <f>IF(X261&gt;0,'BD1'!$K$6,"")</f>
        <v/>
      </c>
      <c r="W261" s="121" t="str">
        <f>IF(X261&gt;0,'BD1'!$K$8,"")</f>
        <v/>
      </c>
      <c r="X261" s="101"/>
      <c r="Y261" s="474"/>
      <c r="Z261" s="101"/>
      <c r="AA261" s="101"/>
      <c r="AB261" s="101"/>
      <c r="AC261" s="101"/>
      <c r="AD261" s="101"/>
      <c r="AE261" s="361"/>
      <c r="AF261" s="522"/>
    </row>
    <row r="262" spans="2:32" ht="20.100000000000001" customHeight="1" x14ac:dyDescent="0.25">
      <c r="B262" s="566" t="str">
        <f t="shared" si="19"/>
        <v/>
      </c>
      <c r="C262" s="472">
        <f>'BD4'!C259</f>
        <v>0</v>
      </c>
      <c r="D262" s="125" t="str">
        <f t="shared" si="16"/>
        <v/>
      </c>
      <c r="E262" s="126" t="str">
        <f>IF('BD4'!O259=0,"",'BD4'!O259)</f>
        <v/>
      </c>
      <c r="F262" s="127" t="str">
        <f>REPT('BD4'!N259,1)</f>
        <v/>
      </c>
      <c r="G262" s="469">
        <f>('BD4'!J259)</f>
        <v>0</v>
      </c>
      <c r="I262" s="568" t="str">
        <f t="shared" si="17"/>
        <v/>
      </c>
      <c r="J262" s="568" t="str">
        <f>IF(L262&gt;0,'BD1'!$K$6,"")</f>
        <v/>
      </c>
      <c r="K262" s="568" t="str">
        <f>IF(L262&gt;0,'BD1'!$K$8,"")</f>
        <v/>
      </c>
      <c r="L262" s="101"/>
      <c r="M262" s="101"/>
      <c r="N262" s="101"/>
      <c r="O262" s="101"/>
      <c r="P262" s="363"/>
      <c r="Q262" s="363"/>
      <c r="R262" s="361"/>
      <c r="S262" s="570" t="str">
        <f t="shared" si="20"/>
        <v/>
      </c>
      <c r="U262" s="124" t="str">
        <f t="shared" si="18"/>
        <v/>
      </c>
      <c r="V262" s="124" t="str">
        <f>IF(X262&gt;0,'BD1'!$K$6,"")</f>
        <v/>
      </c>
      <c r="W262" s="121" t="str">
        <f>IF(X262&gt;0,'BD1'!$K$8,"")</f>
        <v/>
      </c>
      <c r="X262" s="101"/>
      <c r="Y262" s="474"/>
      <c r="Z262" s="101"/>
      <c r="AA262" s="101"/>
      <c r="AB262" s="101"/>
      <c r="AC262" s="101"/>
      <c r="AD262" s="101"/>
      <c r="AE262" s="361"/>
      <c r="AF262" s="522"/>
    </row>
    <row r="263" spans="2:32" ht="20.100000000000001" customHeight="1" x14ac:dyDescent="0.25">
      <c r="B263" s="566" t="str">
        <f t="shared" si="19"/>
        <v/>
      </c>
      <c r="C263" s="472">
        <f>'BD4'!C260</f>
        <v>0</v>
      </c>
      <c r="D263" s="125" t="str">
        <f t="shared" si="16"/>
        <v/>
      </c>
      <c r="E263" s="126" t="str">
        <f>IF('BD4'!O260=0,"",'BD4'!O260)</f>
        <v/>
      </c>
      <c r="F263" s="127" t="str">
        <f>REPT('BD4'!N260,1)</f>
        <v/>
      </c>
      <c r="G263" s="469">
        <f>('BD4'!J260)</f>
        <v>0</v>
      </c>
      <c r="I263" s="568" t="str">
        <f t="shared" si="17"/>
        <v/>
      </c>
      <c r="J263" s="568" t="str">
        <f>IF(L263&gt;0,'BD1'!$K$6,"")</f>
        <v/>
      </c>
      <c r="K263" s="568" t="str">
        <f>IF(L263&gt;0,'BD1'!$K$8,"")</f>
        <v/>
      </c>
      <c r="L263" s="101"/>
      <c r="M263" s="101"/>
      <c r="N263" s="101"/>
      <c r="O263" s="101"/>
      <c r="P263" s="363"/>
      <c r="Q263" s="363"/>
      <c r="R263" s="361"/>
      <c r="S263" s="570" t="str">
        <f t="shared" si="20"/>
        <v/>
      </c>
      <c r="U263" s="124" t="str">
        <f t="shared" si="18"/>
        <v/>
      </c>
      <c r="V263" s="124" t="str">
        <f>IF(X263&gt;0,'BD1'!$K$6,"")</f>
        <v/>
      </c>
      <c r="W263" s="121" t="str">
        <f>IF(X263&gt;0,'BD1'!$K$8,"")</f>
        <v/>
      </c>
      <c r="X263" s="101"/>
      <c r="Y263" s="474"/>
      <c r="Z263" s="101"/>
      <c r="AA263" s="101"/>
      <c r="AB263" s="101"/>
      <c r="AC263" s="101"/>
      <c r="AD263" s="101"/>
      <c r="AE263" s="361"/>
      <c r="AF263" s="522"/>
    </row>
    <row r="264" spans="2:32" ht="20.100000000000001" customHeight="1" x14ac:dyDescent="0.25">
      <c r="B264" s="566" t="str">
        <f t="shared" si="19"/>
        <v/>
      </c>
      <c r="C264" s="472">
        <f>'BD4'!C261</f>
        <v>0</v>
      </c>
      <c r="D264" s="125" t="str">
        <f t="shared" si="16"/>
        <v/>
      </c>
      <c r="E264" s="126" t="str">
        <f>IF('BD4'!O261=0,"",'BD4'!O261)</f>
        <v/>
      </c>
      <c r="F264" s="127" t="str">
        <f>REPT('BD4'!N261,1)</f>
        <v/>
      </c>
      <c r="G264" s="469">
        <f>('BD4'!J261)</f>
        <v>0</v>
      </c>
      <c r="I264" s="568" t="str">
        <f t="shared" si="17"/>
        <v/>
      </c>
      <c r="J264" s="568" t="str">
        <f>IF(L264&gt;0,'BD1'!$K$6,"")</f>
        <v/>
      </c>
      <c r="K264" s="568" t="str">
        <f>IF(L264&gt;0,'BD1'!$K$8,"")</f>
        <v/>
      </c>
      <c r="L264" s="101"/>
      <c r="M264" s="101"/>
      <c r="N264" s="101"/>
      <c r="O264" s="101"/>
      <c r="P264" s="363"/>
      <c r="Q264" s="363"/>
      <c r="R264" s="361"/>
      <c r="S264" s="570" t="str">
        <f t="shared" si="20"/>
        <v/>
      </c>
      <c r="U264" s="124" t="str">
        <f t="shared" si="18"/>
        <v/>
      </c>
      <c r="V264" s="124" t="str">
        <f>IF(X264&gt;0,'BD1'!$K$6,"")</f>
        <v/>
      </c>
      <c r="W264" s="121" t="str">
        <f>IF(X264&gt;0,'BD1'!$K$8,"")</f>
        <v/>
      </c>
      <c r="X264" s="101"/>
      <c r="Y264" s="474"/>
      <c r="Z264" s="101"/>
      <c r="AA264" s="101"/>
      <c r="AB264" s="101"/>
      <c r="AC264" s="101"/>
      <c r="AD264" s="101"/>
      <c r="AE264" s="361"/>
      <c r="AF264" s="522"/>
    </row>
    <row r="265" spans="2:32" ht="20.100000000000001" customHeight="1" x14ac:dyDescent="0.25">
      <c r="B265" s="566" t="str">
        <f t="shared" si="19"/>
        <v/>
      </c>
      <c r="C265" s="472">
        <f>'BD4'!C262</f>
        <v>0</v>
      </c>
      <c r="D265" s="125" t="str">
        <f t="shared" si="16"/>
        <v/>
      </c>
      <c r="E265" s="126" t="str">
        <f>IF('BD4'!O262=0,"",'BD4'!O262)</f>
        <v/>
      </c>
      <c r="F265" s="127" t="str">
        <f>REPT('BD4'!N262,1)</f>
        <v/>
      </c>
      <c r="G265" s="469">
        <f>('BD4'!J262)</f>
        <v>0</v>
      </c>
      <c r="I265" s="568" t="str">
        <f t="shared" si="17"/>
        <v/>
      </c>
      <c r="J265" s="568" t="str">
        <f>IF(L265&gt;0,'BD1'!$K$6,"")</f>
        <v/>
      </c>
      <c r="K265" s="568" t="str">
        <f>IF(L265&gt;0,'BD1'!$K$8,"")</f>
        <v/>
      </c>
      <c r="L265" s="101"/>
      <c r="M265" s="101"/>
      <c r="N265" s="101"/>
      <c r="O265" s="101"/>
      <c r="P265" s="363"/>
      <c r="Q265" s="363"/>
      <c r="R265" s="361"/>
      <c r="S265" s="570" t="str">
        <f t="shared" si="20"/>
        <v/>
      </c>
      <c r="U265" s="124" t="str">
        <f t="shared" si="18"/>
        <v/>
      </c>
      <c r="V265" s="124" t="str">
        <f>IF(X265&gt;0,'BD1'!$K$6,"")</f>
        <v/>
      </c>
      <c r="W265" s="121" t="str">
        <f>IF(X265&gt;0,'BD1'!$K$8,"")</f>
        <v/>
      </c>
      <c r="X265" s="101"/>
      <c r="Y265" s="474"/>
      <c r="Z265" s="101"/>
      <c r="AA265" s="101"/>
      <c r="AB265" s="101"/>
      <c r="AC265" s="101"/>
      <c r="AD265" s="101"/>
      <c r="AE265" s="361"/>
      <c r="AF265" s="522"/>
    </row>
    <row r="266" spans="2:32" ht="20.100000000000001" customHeight="1" x14ac:dyDescent="0.25">
      <c r="B266" s="566" t="str">
        <f t="shared" si="19"/>
        <v/>
      </c>
      <c r="C266" s="472">
        <f>'BD4'!C263</f>
        <v>0</v>
      </c>
      <c r="D266" s="125" t="str">
        <f t="shared" si="16"/>
        <v/>
      </c>
      <c r="E266" s="126" t="str">
        <f>IF('BD4'!O263=0,"",'BD4'!O263)</f>
        <v/>
      </c>
      <c r="F266" s="127" t="str">
        <f>REPT('BD4'!N263,1)</f>
        <v/>
      </c>
      <c r="G266" s="469">
        <f>('BD4'!J263)</f>
        <v>0</v>
      </c>
      <c r="I266" s="568" t="str">
        <f t="shared" si="17"/>
        <v/>
      </c>
      <c r="J266" s="568" t="str">
        <f>IF(L266&gt;0,'BD1'!$K$6,"")</f>
        <v/>
      </c>
      <c r="K266" s="568" t="str">
        <f>IF(L266&gt;0,'BD1'!$K$8,"")</f>
        <v/>
      </c>
      <c r="L266" s="101"/>
      <c r="M266" s="101"/>
      <c r="N266" s="101"/>
      <c r="O266" s="101"/>
      <c r="P266" s="363"/>
      <c r="Q266" s="363"/>
      <c r="R266" s="361"/>
      <c r="S266" s="570" t="str">
        <f t="shared" si="20"/>
        <v/>
      </c>
      <c r="U266" s="124" t="str">
        <f t="shared" si="18"/>
        <v/>
      </c>
      <c r="V266" s="124" t="str">
        <f>IF(X266&gt;0,'BD1'!$K$6,"")</f>
        <v/>
      </c>
      <c r="W266" s="121" t="str">
        <f>IF(X266&gt;0,'BD1'!$K$8,"")</f>
        <v/>
      </c>
      <c r="X266" s="101"/>
      <c r="Y266" s="474"/>
      <c r="Z266" s="101"/>
      <c r="AA266" s="101"/>
      <c r="AB266" s="101"/>
      <c r="AC266" s="101"/>
      <c r="AD266" s="101"/>
      <c r="AE266" s="361"/>
      <c r="AF266" s="522"/>
    </row>
    <row r="267" spans="2:32" ht="20.100000000000001" customHeight="1" x14ac:dyDescent="0.25">
      <c r="B267" s="566" t="str">
        <f t="shared" si="19"/>
        <v/>
      </c>
      <c r="C267" s="472">
        <f>'BD4'!C264</f>
        <v>0</v>
      </c>
      <c r="D267" s="125" t="str">
        <f t="shared" si="16"/>
        <v/>
      </c>
      <c r="E267" s="126" t="str">
        <f>IF('BD4'!O264=0,"",'BD4'!O264)</f>
        <v/>
      </c>
      <c r="F267" s="127" t="str">
        <f>REPT('BD4'!N264,1)</f>
        <v/>
      </c>
      <c r="G267" s="469">
        <f>('BD4'!J264)</f>
        <v>0</v>
      </c>
      <c r="I267" s="568" t="str">
        <f t="shared" si="17"/>
        <v/>
      </c>
      <c r="J267" s="568" t="str">
        <f>IF(L267&gt;0,'BD1'!$K$6,"")</f>
        <v/>
      </c>
      <c r="K267" s="568" t="str">
        <f>IF(L267&gt;0,'BD1'!$K$8,"")</f>
        <v/>
      </c>
      <c r="L267" s="101"/>
      <c r="M267" s="101"/>
      <c r="N267" s="101"/>
      <c r="O267" s="101"/>
      <c r="P267" s="363"/>
      <c r="Q267" s="363"/>
      <c r="R267" s="361"/>
      <c r="S267" s="570" t="str">
        <f t="shared" si="20"/>
        <v/>
      </c>
      <c r="U267" s="124" t="str">
        <f t="shared" si="18"/>
        <v/>
      </c>
      <c r="V267" s="124" t="str">
        <f>IF(X267&gt;0,'BD1'!$K$6,"")</f>
        <v/>
      </c>
      <c r="W267" s="121" t="str">
        <f>IF(X267&gt;0,'BD1'!$K$8,"")</f>
        <v/>
      </c>
      <c r="X267" s="101"/>
      <c r="Y267" s="474"/>
      <c r="Z267" s="101"/>
      <c r="AA267" s="101"/>
      <c r="AB267" s="101"/>
      <c r="AC267" s="101"/>
      <c r="AD267" s="101"/>
      <c r="AE267" s="361"/>
      <c r="AF267" s="522"/>
    </row>
    <row r="268" spans="2:32" ht="20.100000000000001" customHeight="1" x14ac:dyDescent="0.25">
      <c r="B268" s="566" t="str">
        <f t="shared" si="19"/>
        <v/>
      </c>
      <c r="C268" s="472">
        <f>'BD4'!C265</f>
        <v>0</v>
      </c>
      <c r="D268" s="125" t="str">
        <f t="shared" si="16"/>
        <v/>
      </c>
      <c r="E268" s="126" t="str">
        <f>IF('BD4'!O265=0,"",'BD4'!O265)</f>
        <v/>
      </c>
      <c r="F268" s="127" t="str">
        <f>REPT('BD4'!N265,1)</f>
        <v/>
      </c>
      <c r="G268" s="469">
        <f>('BD4'!J265)</f>
        <v>0</v>
      </c>
      <c r="I268" s="568" t="str">
        <f t="shared" si="17"/>
        <v/>
      </c>
      <c r="J268" s="568" t="str">
        <f>IF(L268&gt;0,'BD1'!$K$6,"")</f>
        <v/>
      </c>
      <c r="K268" s="568" t="str">
        <f>IF(L268&gt;0,'BD1'!$K$8,"")</f>
        <v/>
      </c>
      <c r="L268" s="101"/>
      <c r="M268" s="101"/>
      <c r="N268" s="101"/>
      <c r="O268" s="101"/>
      <c r="P268" s="363"/>
      <c r="Q268" s="363"/>
      <c r="R268" s="361"/>
      <c r="S268" s="570" t="str">
        <f t="shared" si="20"/>
        <v/>
      </c>
      <c r="U268" s="124" t="str">
        <f t="shared" si="18"/>
        <v/>
      </c>
      <c r="V268" s="124" t="str">
        <f>IF(X268&gt;0,'BD1'!$K$6,"")</f>
        <v/>
      </c>
      <c r="W268" s="121" t="str">
        <f>IF(X268&gt;0,'BD1'!$K$8,"")</f>
        <v/>
      </c>
      <c r="X268" s="101"/>
      <c r="Y268" s="474"/>
      <c r="Z268" s="101"/>
      <c r="AA268" s="101"/>
      <c r="AB268" s="101"/>
      <c r="AC268" s="101"/>
      <c r="AD268" s="101"/>
      <c r="AE268" s="361"/>
      <c r="AF268" s="522"/>
    </row>
    <row r="269" spans="2:32" ht="20.100000000000001" customHeight="1" x14ac:dyDescent="0.25">
      <c r="B269" s="566" t="str">
        <f t="shared" si="19"/>
        <v/>
      </c>
      <c r="C269" s="472">
        <f>'BD4'!C266</f>
        <v>0</v>
      </c>
      <c r="D269" s="125" t="str">
        <f t="shared" si="16"/>
        <v/>
      </c>
      <c r="E269" s="126" t="str">
        <f>IF('BD4'!O266=0,"",'BD4'!O266)</f>
        <v/>
      </c>
      <c r="F269" s="127" t="str">
        <f>REPT('BD4'!N266,1)</f>
        <v/>
      </c>
      <c r="G269" s="469">
        <f>('BD4'!J266)</f>
        <v>0</v>
      </c>
      <c r="I269" s="568" t="str">
        <f t="shared" si="17"/>
        <v/>
      </c>
      <c r="J269" s="568" t="str">
        <f>IF(L269&gt;0,'BD1'!$K$6,"")</f>
        <v/>
      </c>
      <c r="K269" s="568" t="str">
        <f>IF(L269&gt;0,'BD1'!$K$8,"")</f>
        <v/>
      </c>
      <c r="L269" s="101"/>
      <c r="M269" s="101"/>
      <c r="N269" s="101"/>
      <c r="O269" s="101"/>
      <c r="P269" s="363"/>
      <c r="Q269" s="363"/>
      <c r="R269" s="361"/>
      <c r="S269" s="570" t="str">
        <f t="shared" si="20"/>
        <v/>
      </c>
      <c r="U269" s="124" t="str">
        <f t="shared" si="18"/>
        <v/>
      </c>
      <c r="V269" s="124" t="str">
        <f>IF(X269&gt;0,'BD1'!$K$6,"")</f>
        <v/>
      </c>
      <c r="W269" s="121" t="str">
        <f>IF(X269&gt;0,'BD1'!$K$8,"")</f>
        <v/>
      </c>
      <c r="X269" s="101"/>
      <c r="Y269" s="474"/>
      <c r="Z269" s="101"/>
      <c r="AA269" s="101"/>
      <c r="AB269" s="101"/>
      <c r="AC269" s="101"/>
      <c r="AD269" s="101"/>
      <c r="AE269" s="361"/>
      <c r="AF269" s="522"/>
    </row>
    <row r="270" spans="2:32" ht="20.100000000000001" customHeight="1" x14ac:dyDescent="0.25">
      <c r="B270" s="566" t="str">
        <f t="shared" si="19"/>
        <v/>
      </c>
      <c r="C270" s="472">
        <f>'BD4'!C267</f>
        <v>0</v>
      </c>
      <c r="D270" s="125" t="str">
        <f t="shared" si="16"/>
        <v/>
      </c>
      <c r="E270" s="126" t="str">
        <f>IF('BD4'!O267=0,"",'BD4'!O267)</f>
        <v/>
      </c>
      <c r="F270" s="127" t="str">
        <f>REPT('BD4'!N267,1)</f>
        <v/>
      </c>
      <c r="G270" s="469">
        <f>('BD4'!J267)</f>
        <v>0</v>
      </c>
      <c r="I270" s="568" t="str">
        <f t="shared" si="17"/>
        <v/>
      </c>
      <c r="J270" s="568" t="str">
        <f>IF(L270&gt;0,'BD1'!$K$6,"")</f>
        <v/>
      </c>
      <c r="K270" s="568" t="str">
        <f>IF(L270&gt;0,'BD1'!$K$8,"")</f>
        <v/>
      </c>
      <c r="L270" s="101"/>
      <c r="M270" s="101"/>
      <c r="N270" s="101"/>
      <c r="O270" s="101"/>
      <c r="P270" s="363"/>
      <c r="Q270" s="363"/>
      <c r="R270" s="361"/>
      <c r="S270" s="570" t="str">
        <f t="shared" si="20"/>
        <v/>
      </c>
      <c r="U270" s="124" t="str">
        <f t="shared" si="18"/>
        <v/>
      </c>
      <c r="V270" s="124" t="str">
        <f>IF(X270&gt;0,'BD1'!$K$6,"")</f>
        <v/>
      </c>
      <c r="W270" s="121" t="str">
        <f>IF(X270&gt;0,'BD1'!$K$8,"")</f>
        <v/>
      </c>
      <c r="X270" s="101"/>
      <c r="Y270" s="474"/>
      <c r="Z270" s="101"/>
      <c r="AA270" s="101"/>
      <c r="AB270" s="101"/>
      <c r="AC270" s="101"/>
      <c r="AD270" s="101"/>
      <c r="AE270" s="361"/>
      <c r="AF270" s="522"/>
    </row>
    <row r="271" spans="2:32" ht="20.100000000000001" customHeight="1" x14ac:dyDescent="0.25">
      <c r="B271" s="566" t="str">
        <f t="shared" si="19"/>
        <v/>
      </c>
      <c r="C271" s="472">
        <f>'BD4'!C268</f>
        <v>0</v>
      </c>
      <c r="D271" s="125" t="str">
        <f t="shared" ref="D271:D334" si="21">IF(IF(G271&gt;=1,1,0)=0,"",IF(G271&gt;=1,1,0))</f>
        <v/>
      </c>
      <c r="E271" s="126" t="str">
        <f>IF('BD4'!O268=0,"",'BD4'!O268)</f>
        <v/>
      </c>
      <c r="F271" s="127" t="str">
        <f>REPT('BD4'!N268,1)</f>
        <v/>
      </c>
      <c r="G271" s="469">
        <f>('BD4'!J268)</f>
        <v>0</v>
      </c>
      <c r="I271" s="568" t="str">
        <f t="shared" ref="I271:I334" si="22">IF(L271&gt;0,ROW()-13,"")</f>
        <v/>
      </c>
      <c r="J271" s="568" t="str">
        <f>IF(L271&gt;0,'BD1'!$K$6,"")</f>
        <v/>
      </c>
      <c r="K271" s="568" t="str">
        <f>IF(L271&gt;0,'BD1'!$K$8,"")</f>
        <v/>
      </c>
      <c r="L271" s="101"/>
      <c r="M271" s="101"/>
      <c r="N271" s="101"/>
      <c r="O271" s="101"/>
      <c r="P271" s="363"/>
      <c r="Q271" s="363"/>
      <c r="R271" s="361"/>
      <c r="S271" s="570" t="str">
        <f t="shared" si="20"/>
        <v/>
      </c>
      <c r="U271" s="124" t="str">
        <f t="shared" ref="U271:U334" si="23">IF(X271&gt;0,ROW()-13,"")</f>
        <v/>
      </c>
      <c r="V271" s="124" t="str">
        <f>IF(X271&gt;0,'BD1'!$K$6,"")</f>
        <v/>
      </c>
      <c r="W271" s="121" t="str">
        <f>IF(X271&gt;0,'BD1'!$K$8,"")</f>
        <v/>
      </c>
      <c r="X271" s="101"/>
      <c r="Y271" s="474"/>
      <c r="Z271" s="101"/>
      <c r="AA271" s="101"/>
      <c r="AB271" s="101"/>
      <c r="AC271" s="101"/>
      <c r="AD271" s="101"/>
      <c r="AE271" s="361"/>
      <c r="AF271" s="522"/>
    </row>
    <row r="272" spans="2:32" ht="20.100000000000001" customHeight="1" x14ac:dyDescent="0.25">
      <c r="B272" s="566" t="str">
        <f t="shared" ref="B272:B335" si="24">IF(G272&gt;0,ROW()-13,"")</f>
        <v/>
      </c>
      <c r="C272" s="472">
        <f>'BD4'!C269</f>
        <v>0</v>
      </c>
      <c r="D272" s="125" t="str">
        <f t="shared" si="21"/>
        <v/>
      </c>
      <c r="E272" s="126" t="str">
        <f>IF('BD4'!O269=0,"",'BD4'!O269)</f>
        <v/>
      </c>
      <c r="F272" s="127" t="str">
        <f>REPT('BD4'!N269,1)</f>
        <v/>
      </c>
      <c r="G272" s="469">
        <f>('BD4'!J269)</f>
        <v>0</v>
      </c>
      <c r="I272" s="568" t="str">
        <f t="shared" si="22"/>
        <v/>
      </c>
      <c r="J272" s="568" t="str">
        <f>IF(L272&gt;0,'BD1'!$K$6,"")</f>
        <v/>
      </c>
      <c r="K272" s="568" t="str">
        <f>IF(L272&gt;0,'BD1'!$K$8,"")</f>
        <v/>
      </c>
      <c r="L272" s="101"/>
      <c r="M272" s="101"/>
      <c r="N272" s="101"/>
      <c r="O272" s="101"/>
      <c r="P272" s="363"/>
      <c r="Q272" s="363"/>
      <c r="R272" s="361"/>
      <c r="S272" s="570" t="str">
        <f t="shared" ref="S272:S335" si="25">IF(AND(M272="",N272="",O272=""),"",SUM(M272:O272))</f>
        <v/>
      </c>
      <c r="U272" s="124" t="str">
        <f t="shared" si="23"/>
        <v/>
      </c>
      <c r="V272" s="124" t="str">
        <f>IF(X272&gt;0,'BD1'!$K$6,"")</f>
        <v/>
      </c>
      <c r="W272" s="121" t="str">
        <f>IF(X272&gt;0,'BD1'!$K$8,"")</f>
        <v/>
      </c>
      <c r="X272" s="101"/>
      <c r="Y272" s="474"/>
      <c r="Z272" s="101"/>
      <c r="AA272" s="101"/>
      <c r="AB272" s="101"/>
      <c r="AC272" s="101"/>
      <c r="AD272" s="101"/>
      <c r="AE272" s="361"/>
      <c r="AF272" s="522"/>
    </row>
    <row r="273" spans="2:32" ht="20.100000000000001" customHeight="1" x14ac:dyDescent="0.25">
      <c r="B273" s="566" t="str">
        <f t="shared" si="24"/>
        <v/>
      </c>
      <c r="C273" s="472">
        <f>'BD4'!C270</f>
        <v>0</v>
      </c>
      <c r="D273" s="125" t="str">
        <f t="shared" si="21"/>
        <v/>
      </c>
      <c r="E273" s="126" t="str">
        <f>IF('BD4'!O270=0,"",'BD4'!O270)</f>
        <v/>
      </c>
      <c r="F273" s="127" t="str">
        <f>REPT('BD4'!N270,1)</f>
        <v/>
      </c>
      <c r="G273" s="469">
        <f>('BD4'!J270)</f>
        <v>0</v>
      </c>
      <c r="I273" s="568" t="str">
        <f t="shared" si="22"/>
        <v/>
      </c>
      <c r="J273" s="568" t="str">
        <f>IF(L273&gt;0,'BD1'!$K$6,"")</f>
        <v/>
      </c>
      <c r="K273" s="568" t="str">
        <f>IF(L273&gt;0,'BD1'!$K$8,"")</f>
        <v/>
      </c>
      <c r="L273" s="101"/>
      <c r="M273" s="101"/>
      <c r="N273" s="101"/>
      <c r="O273" s="101"/>
      <c r="P273" s="363"/>
      <c r="Q273" s="363"/>
      <c r="R273" s="361"/>
      <c r="S273" s="570" t="str">
        <f t="shared" si="25"/>
        <v/>
      </c>
      <c r="U273" s="124" t="str">
        <f t="shared" si="23"/>
        <v/>
      </c>
      <c r="V273" s="124" t="str">
        <f>IF(X273&gt;0,'BD1'!$K$6,"")</f>
        <v/>
      </c>
      <c r="W273" s="121" t="str">
        <f>IF(X273&gt;0,'BD1'!$K$8,"")</f>
        <v/>
      </c>
      <c r="X273" s="101"/>
      <c r="Y273" s="474"/>
      <c r="Z273" s="101"/>
      <c r="AA273" s="101"/>
      <c r="AB273" s="101"/>
      <c r="AC273" s="101"/>
      <c r="AD273" s="101"/>
      <c r="AE273" s="361"/>
      <c r="AF273" s="522"/>
    </row>
    <row r="274" spans="2:32" ht="20.100000000000001" customHeight="1" x14ac:dyDescent="0.25">
      <c r="B274" s="566" t="str">
        <f t="shared" si="24"/>
        <v/>
      </c>
      <c r="C274" s="472">
        <f>'BD4'!C271</f>
        <v>0</v>
      </c>
      <c r="D274" s="125" t="str">
        <f t="shared" si="21"/>
        <v/>
      </c>
      <c r="E274" s="126" t="str">
        <f>IF('BD4'!O271=0,"",'BD4'!O271)</f>
        <v/>
      </c>
      <c r="F274" s="127" t="str">
        <f>REPT('BD4'!N271,1)</f>
        <v/>
      </c>
      <c r="G274" s="469">
        <f>('BD4'!J271)</f>
        <v>0</v>
      </c>
      <c r="I274" s="568" t="str">
        <f t="shared" si="22"/>
        <v/>
      </c>
      <c r="J274" s="568" t="str">
        <f>IF(L274&gt;0,'BD1'!$K$6,"")</f>
        <v/>
      </c>
      <c r="K274" s="568" t="str">
        <f>IF(L274&gt;0,'BD1'!$K$8,"")</f>
        <v/>
      </c>
      <c r="L274" s="101"/>
      <c r="M274" s="101"/>
      <c r="N274" s="101"/>
      <c r="O274" s="101"/>
      <c r="P274" s="363"/>
      <c r="Q274" s="363"/>
      <c r="R274" s="361"/>
      <c r="S274" s="570" t="str">
        <f t="shared" si="25"/>
        <v/>
      </c>
      <c r="U274" s="124" t="str">
        <f t="shared" si="23"/>
        <v/>
      </c>
      <c r="V274" s="124" t="str">
        <f>IF(X274&gt;0,'BD1'!$K$6,"")</f>
        <v/>
      </c>
      <c r="W274" s="121" t="str">
        <f>IF(X274&gt;0,'BD1'!$K$8,"")</f>
        <v/>
      </c>
      <c r="X274" s="101"/>
      <c r="Y274" s="474"/>
      <c r="Z274" s="101"/>
      <c r="AA274" s="101"/>
      <c r="AB274" s="101"/>
      <c r="AC274" s="101"/>
      <c r="AD274" s="101"/>
      <c r="AE274" s="361"/>
      <c r="AF274" s="522"/>
    </row>
    <row r="275" spans="2:32" ht="20.100000000000001" customHeight="1" x14ac:dyDescent="0.25">
      <c r="B275" s="566" t="str">
        <f t="shared" si="24"/>
        <v/>
      </c>
      <c r="C275" s="472">
        <f>'BD4'!C272</f>
        <v>0</v>
      </c>
      <c r="D275" s="125" t="str">
        <f t="shared" si="21"/>
        <v/>
      </c>
      <c r="E275" s="126" t="str">
        <f>IF('BD4'!O272=0,"",'BD4'!O272)</f>
        <v/>
      </c>
      <c r="F275" s="127" t="str">
        <f>REPT('BD4'!N272,1)</f>
        <v/>
      </c>
      <c r="G275" s="469">
        <f>('BD4'!J272)</f>
        <v>0</v>
      </c>
      <c r="I275" s="568" t="str">
        <f t="shared" si="22"/>
        <v/>
      </c>
      <c r="J275" s="568" t="str">
        <f>IF(L275&gt;0,'BD1'!$K$6,"")</f>
        <v/>
      </c>
      <c r="K275" s="568" t="str">
        <f>IF(L275&gt;0,'BD1'!$K$8,"")</f>
        <v/>
      </c>
      <c r="L275" s="101"/>
      <c r="M275" s="101"/>
      <c r="N275" s="101"/>
      <c r="O275" s="101"/>
      <c r="P275" s="363"/>
      <c r="Q275" s="363"/>
      <c r="R275" s="361"/>
      <c r="S275" s="570" t="str">
        <f t="shared" si="25"/>
        <v/>
      </c>
      <c r="U275" s="124" t="str">
        <f t="shared" si="23"/>
        <v/>
      </c>
      <c r="V275" s="124" t="str">
        <f>IF(X275&gt;0,'BD1'!$K$6,"")</f>
        <v/>
      </c>
      <c r="W275" s="121" t="str">
        <f>IF(X275&gt;0,'BD1'!$K$8,"")</f>
        <v/>
      </c>
      <c r="X275" s="101"/>
      <c r="Y275" s="474"/>
      <c r="Z275" s="101"/>
      <c r="AA275" s="101"/>
      <c r="AB275" s="101"/>
      <c r="AC275" s="101"/>
      <c r="AD275" s="101"/>
      <c r="AE275" s="361"/>
      <c r="AF275" s="522"/>
    </row>
    <row r="276" spans="2:32" ht="20.100000000000001" customHeight="1" x14ac:dyDescent="0.25">
      <c r="B276" s="566" t="str">
        <f t="shared" si="24"/>
        <v/>
      </c>
      <c r="C276" s="472">
        <f>'BD4'!C273</f>
        <v>0</v>
      </c>
      <c r="D276" s="125" t="str">
        <f t="shared" si="21"/>
        <v/>
      </c>
      <c r="E276" s="126" t="str">
        <f>IF('BD4'!O273=0,"",'BD4'!O273)</f>
        <v/>
      </c>
      <c r="F276" s="127" t="str">
        <f>REPT('BD4'!N273,1)</f>
        <v/>
      </c>
      <c r="G276" s="469">
        <f>('BD4'!J273)</f>
        <v>0</v>
      </c>
      <c r="I276" s="568" t="str">
        <f t="shared" si="22"/>
        <v/>
      </c>
      <c r="J276" s="568" t="str">
        <f>IF(L276&gt;0,'BD1'!$K$6,"")</f>
        <v/>
      </c>
      <c r="K276" s="568" t="str">
        <f>IF(L276&gt;0,'BD1'!$K$8,"")</f>
        <v/>
      </c>
      <c r="L276" s="101"/>
      <c r="M276" s="101"/>
      <c r="N276" s="101"/>
      <c r="O276" s="101"/>
      <c r="P276" s="363"/>
      <c r="Q276" s="363"/>
      <c r="R276" s="361"/>
      <c r="S276" s="570" t="str">
        <f t="shared" si="25"/>
        <v/>
      </c>
      <c r="U276" s="124" t="str">
        <f t="shared" si="23"/>
        <v/>
      </c>
      <c r="V276" s="124" t="str">
        <f>IF(X276&gt;0,'BD1'!$K$6,"")</f>
        <v/>
      </c>
      <c r="W276" s="121" t="str">
        <f>IF(X276&gt;0,'BD1'!$K$8,"")</f>
        <v/>
      </c>
      <c r="X276" s="101"/>
      <c r="Y276" s="474"/>
      <c r="Z276" s="101"/>
      <c r="AA276" s="101"/>
      <c r="AB276" s="101"/>
      <c r="AC276" s="101"/>
      <c r="AD276" s="101"/>
      <c r="AE276" s="361"/>
      <c r="AF276" s="522"/>
    </row>
    <row r="277" spans="2:32" ht="20.100000000000001" customHeight="1" x14ac:dyDescent="0.25">
      <c r="B277" s="566" t="str">
        <f t="shared" si="24"/>
        <v/>
      </c>
      <c r="C277" s="472">
        <f>'BD4'!C274</f>
        <v>0</v>
      </c>
      <c r="D277" s="125" t="str">
        <f t="shared" si="21"/>
        <v/>
      </c>
      <c r="E277" s="126" t="str">
        <f>IF('BD4'!O274=0,"",'BD4'!O274)</f>
        <v/>
      </c>
      <c r="F277" s="127" t="str">
        <f>REPT('BD4'!N274,1)</f>
        <v/>
      </c>
      <c r="G277" s="469">
        <f>('BD4'!J274)</f>
        <v>0</v>
      </c>
      <c r="I277" s="568" t="str">
        <f t="shared" si="22"/>
        <v/>
      </c>
      <c r="J277" s="568" t="str">
        <f>IF(L277&gt;0,'BD1'!$K$6,"")</f>
        <v/>
      </c>
      <c r="K277" s="568" t="str">
        <f>IF(L277&gt;0,'BD1'!$K$8,"")</f>
        <v/>
      </c>
      <c r="L277" s="101"/>
      <c r="M277" s="101"/>
      <c r="N277" s="101"/>
      <c r="O277" s="101"/>
      <c r="P277" s="363"/>
      <c r="Q277" s="363"/>
      <c r="R277" s="361"/>
      <c r="S277" s="570" t="str">
        <f t="shared" si="25"/>
        <v/>
      </c>
      <c r="U277" s="124" t="str">
        <f t="shared" si="23"/>
        <v/>
      </c>
      <c r="V277" s="124" t="str">
        <f>IF(X277&gt;0,'BD1'!$K$6,"")</f>
        <v/>
      </c>
      <c r="W277" s="121" t="str">
        <f>IF(X277&gt;0,'BD1'!$K$8,"")</f>
        <v/>
      </c>
      <c r="X277" s="101"/>
      <c r="Y277" s="474"/>
      <c r="Z277" s="101"/>
      <c r="AA277" s="101"/>
      <c r="AB277" s="101"/>
      <c r="AC277" s="101"/>
      <c r="AD277" s="101"/>
      <c r="AE277" s="361"/>
      <c r="AF277" s="522"/>
    </row>
    <row r="278" spans="2:32" ht="20.100000000000001" customHeight="1" x14ac:dyDescent="0.25">
      <c r="B278" s="566" t="str">
        <f t="shared" si="24"/>
        <v/>
      </c>
      <c r="C278" s="472">
        <f>'BD4'!C275</f>
        <v>0</v>
      </c>
      <c r="D278" s="125" t="str">
        <f t="shared" si="21"/>
        <v/>
      </c>
      <c r="E278" s="126" t="str">
        <f>IF('BD4'!O275=0,"",'BD4'!O275)</f>
        <v/>
      </c>
      <c r="F278" s="127" t="str">
        <f>REPT('BD4'!N275,1)</f>
        <v/>
      </c>
      <c r="G278" s="469">
        <f>('BD4'!J275)</f>
        <v>0</v>
      </c>
      <c r="I278" s="568" t="str">
        <f t="shared" si="22"/>
        <v/>
      </c>
      <c r="J278" s="568" t="str">
        <f>IF(L278&gt;0,'BD1'!$K$6,"")</f>
        <v/>
      </c>
      <c r="K278" s="568" t="str">
        <f>IF(L278&gt;0,'BD1'!$K$8,"")</f>
        <v/>
      </c>
      <c r="L278" s="101"/>
      <c r="M278" s="101"/>
      <c r="N278" s="101"/>
      <c r="O278" s="101"/>
      <c r="P278" s="363"/>
      <c r="Q278" s="363"/>
      <c r="R278" s="361"/>
      <c r="S278" s="570" t="str">
        <f t="shared" si="25"/>
        <v/>
      </c>
      <c r="U278" s="124" t="str">
        <f t="shared" si="23"/>
        <v/>
      </c>
      <c r="V278" s="124" t="str">
        <f>IF(X278&gt;0,'BD1'!$K$6,"")</f>
        <v/>
      </c>
      <c r="W278" s="121" t="str">
        <f>IF(X278&gt;0,'BD1'!$K$8,"")</f>
        <v/>
      </c>
      <c r="X278" s="101"/>
      <c r="Y278" s="474"/>
      <c r="Z278" s="101"/>
      <c r="AA278" s="101"/>
      <c r="AB278" s="101"/>
      <c r="AC278" s="101"/>
      <c r="AD278" s="101"/>
      <c r="AE278" s="361"/>
      <c r="AF278" s="522"/>
    </row>
    <row r="279" spans="2:32" ht="20.100000000000001" customHeight="1" x14ac:dyDescent="0.25">
      <c r="B279" s="566" t="str">
        <f t="shared" si="24"/>
        <v/>
      </c>
      <c r="C279" s="472">
        <f>'BD4'!C276</f>
        <v>0</v>
      </c>
      <c r="D279" s="125" t="str">
        <f t="shared" si="21"/>
        <v/>
      </c>
      <c r="E279" s="126" t="str">
        <f>IF('BD4'!O276=0,"",'BD4'!O276)</f>
        <v/>
      </c>
      <c r="F279" s="127" t="str">
        <f>REPT('BD4'!N276,1)</f>
        <v/>
      </c>
      <c r="G279" s="469">
        <f>('BD4'!J276)</f>
        <v>0</v>
      </c>
      <c r="I279" s="568" t="str">
        <f t="shared" si="22"/>
        <v/>
      </c>
      <c r="J279" s="568" t="str">
        <f>IF(L279&gt;0,'BD1'!$K$6,"")</f>
        <v/>
      </c>
      <c r="K279" s="568" t="str">
        <f>IF(L279&gt;0,'BD1'!$K$8,"")</f>
        <v/>
      </c>
      <c r="L279" s="101"/>
      <c r="M279" s="101"/>
      <c r="N279" s="101"/>
      <c r="O279" s="101"/>
      <c r="P279" s="363"/>
      <c r="Q279" s="363"/>
      <c r="R279" s="361"/>
      <c r="S279" s="570" t="str">
        <f t="shared" si="25"/>
        <v/>
      </c>
      <c r="U279" s="124" t="str">
        <f t="shared" si="23"/>
        <v/>
      </c>
      <c r="V279" s="124" t="str">
        <f>IF(X279&gt;0,'BD1'!$K$6,"")</f>
        <v/>
      </c>
      <c r="W279" s="121" t="str">
        <f>IF(X279&gt;0,'BD1'!$K$8,"")</f>
        <v/>
      </c>
      <c r="X279" s="101"/>
      <c r="Y279" s="474"/>
      <c r="Z279" s="101"/>
      <c r="AA279" s="101"/>
      <c r="AB279" s="101"/>
      <c r="AC279" s="101"/>
      <c r="AD279" s="101"/>
      <c r="AE279" s="361"/>
      <c r="AF279" s="522"/>
    </row>
    <row r="280" spans="2:32" ht="20.100000000000001" customHeight="1" x14ac:dyDescent="0.25">
      <c r="B280" s="566" t="str">
        <f t="shared" si="24"/>
        <v/>
      </c>
      <c r="C280" s="472">
        <f>'BD4'!C277</f>
        <v>0</v>
      </c>
      <c r="D280" s="125" t="str">
        <f t="shared" si="21"/>
        <v/>
      </c>
      <c r="E280" s="126" t="str">
        <f>IF('BD4'!O277=0,"",'BD4'!O277)</f>
        <v/>
      </c>
      <c r="F280" s="127" t="str">
        <f>REPT('BD4'!N277,1)</f>
        <v/>
      </c>
      <c r="G280" s="469">
        <f>('BD4'!J277)</f>
        <v>0</v>
      </c>
      <c r="I280" s="568" t="str">
        <f t="shared" si="22"/>
        <v/>
      </c>
      <c r="J280" s="568" t="str">
        <f>IF(L280&gt;0,'BD1'!$K$6,"")</f>
        <v/>
      </c>
      <c r="K280" s="568" t="str">
        <f>IF(L280&gt;0,'BD1'!$K$8,"")</f>
        <v/>
      </c>
      <c r="L280" s="101"/>
      <c r="M280" s="101"/>
      <c r="N280" s="101"/>
      <c r="O280" s="101"/>
      <c r="P280" s="363"/>
      <c r="Q280" s="363"/>
      <c r="R280" s="361"/>
      <c r="S280" s="570" t="str">
        <f t="shared" si="25"/>
        <v/>
      </c>
      <c r="U280" s="124" t="str">
        <f t="shared" si="23"/>
        <v/>
      </c>
      <c r="V280" s="124" t="str">
        <f>IF(X280&gt;0,'BD1'!$K$6,"")</f>
        <v/>
      </c>
      <c r="W280" s="121" t="str">
        <f>IF(X280&gt;0,'BD1'!$K$8,"")</f>
        <v/>
      </c>
      <c r="X280" s="101"/>
      <c r="Y280" s="474"/>
      <c r="Z280" s="101"/>
      <c r="AA280" s="101"/>
      <c r="AB280" s="101"/>
      <c r="AC280" s="101"/>
      <c r="AD280" s="101"/>
      <c r="AE280" s="361"/>
      <c r="AF280" s="522"/>
    </row>
    <row r="281" spans="2:32" ht="20.100000000000001" customHeight="1" x14ac:dyDescent="0.25">
      <c r="B281" s="566" t="str">
        <f t="shared" si="24"/>
        <v/>
      </c>
      <c r="C281" s="472">
        <f>'BD4'!C278</f>
        <v>0</v>
      </c>
      <c r="D281" s="125" t="str">
        <f t="shared" si="21"/>
        <v/>
      </c>
      <c r="E281" s="126" t="str">
        <f>IF('BD4'!O278=0,"",'BD4'!O278)</f>
        <v/>
      </c>
      <c r="F281" s="127" t="str">
        <f>REPT('BD4'!N278,1)</f>
        <v/>
      </c>
      <c r="G281" s="469">
        <f>('BD4'!J278)</f>
        <v>0</v>
      </c>
      <c r="I281" s="568" t="str">
        <f t="shared" si="22"/>
        <v/>
      </c>
      <c r="J281" s="568" t="str">
        <f>IF(L281&gt;0,'BD1'!$K$6,"")</f>
        <v/>
      </c>
      <c r="K281" s="568" t="str">
        <f>IF(L281&gt;0,'BD1'!$K$8,"")</f>
        <v/>
      </c>
      <c r="L281" s="101"/>
      <c r="M281" s="101"/>
      <c r="N281" s="101"/>
      <c r="O281" s="101"/>
      <c r="P281" s="363"/>
      <c r="Q281" s="363"/>
      <c r="R281" s="361"/>
      <c r="S281" s="570" t="str">
        <f t="shared" si="25"/>
        <v/>
      </c>
      <c r="U281" s="124" t="str">
        <f t="shared" si="23"/>
        <v/>
      </c>
      <c r="V281" s="124" t="str">
        <f>IF(X281&gt;0,'BD1'!$K$6,"")</f>
        <v/>
      </c>
      <c r="W281" s="121" t="str">
        <f>IF(X281&gt;0,'BD1'!$K$8,"")</f>
        <v/>
      </c>
      <c r="X281" s="101"/>
      <c r="Y281" s="474"/>
      <c r="Z281" s="101"/>
      <c r="AA281" s="101"/>
      <c r="AB281" s="101"/>
      <c r="AC281" s="101"/>
      <c r="AD281" s="101"/>
      <c r="AE281" s="361"/>
      <c r="AF281" s="522"/>
    </row>
    <row r="282" spans="2:32" ht="20.100000000000001" customHeight="1" x14ac:dyDescent="0.25">
      <c r="B282" s="566" t="str">
        <f t="shared" si="24"/>
        <v/>
      </c>
      <c r="C282" s="472">
        <f>'BD4'!C279</f>
        <v>0</v>
      </c>
      <c r="D282" s="125" t="str">
        <f t="shared" si="21"/>
        <v/>
      </c>
      <c r="E282" s="126" t="str">
        <f>IF('BD4'!O279=0,"",'BD4'!O279)</f>
        <v/>
      </c>
      <c r="F282" s="127" t="str">
        <f>REPT('BD4'!N279,1)</f>
        <v/>
      </c>
      <c r="G282" s="469">
        <f>('BD4'!J279)</f>
        <v>0</v>
      </c>
      <c r="I282" s="568" t="str">
        <f t="shared" si="22"/>
        <v/>
      </c>
      <c r="J282" s="568" t="str">
        <f>IF(L282&gt;0,'BD1'!$K$6,"")</f>
        <v/>
      </c>
      <c r="K282" s="568" t="str">
        <f>IF(L282&gt;0,'BD1'!$K$8,"")</f>
        <v/>
      </c>
      <c r="L282" s="101"/>
      <c r="M282" s="101"/>
      <c r="N282" s="101"/>
      <c r="O282" s="101"/>
      <c r="P282" s="363"/>
      <c r="Q282" s="363"/>
      <c r="R282" s="361"/>
      <c r="S282" s="570" t="str">
        <f t="shared" si="25"/>
        <v/>
      </c>
      <c r="U282" s="124" t="str">
        <f t="shared" si="23"/>
        <v/>
      </c>
      <c r="V282" s="124" t="str">
        <f>IF(X282&gt;0,'BD1'!$K$6,"")</f>
        <v/>
      </c>
      <c r="W282" s="121" t="str">
        <f>IF(X282&gt;0,'BD1'!$K$8,"")</f>
        <v/>
      </c>
      <c r="X282" s="101"/>
      <c r="Y282" s="474"/>
      <c r="Z282" s="101"/>
      <c r="AA282" s="101"/>
      <c r="AB282" s="101"/>
      <c r="AC282" s="101"/>
      <c r="AD282" s="101"/>
      <c r="AE282" s="361"/>
      <c r="AF282" s="522"/>
    </row>
    <row r="283" spans="2:32" ht="20.100000000000001" customHeight="1" x14ac:dyDescent="0.25">
      <c r="B283" s="566" t="str">
        <f t="shared" si="24"/>
        <v/>
      </c>
      <c r="C283" s="472">
        <f>'BD4'!C280</f>
        <v>0</v>
      </c>
      <c r="D283" s="125" t="str">
        <f t="shared" si="21"/>
        <v/>
      </c>
      <c r="E283" s="126" t="str">
        <f>IF('BD4'!O280=0,"",'BD4'!O280)</f>
        <v/>
      </c>
      <c r="F283" s="127" t="str">
        <f>REPT('BD4'!N280,1)</f>
        <v/>
      </c>
      <c r="G283" s="469">
        <f>('BD4'!J280)</f>
        <v>0</v>
      </c>
      <c r="I283" s="568" t="str">
        <f t="shared" si="22"/>
        <v/>
      </c>
      <c r="J283" s="568" t="str">
        <f>IF(L283&gt;0,'BD1'!$K$6,"")</f>
        <v/>
      </c>
      <c r="K283" s="568" t="str">
        <f>IF(L283&gt;0,'BD1'!$K$8,"")</f>
        <v/>
      </c>
      <c r="L283" s="101"/>
      <c r="M283" s="101"/>
      <c r="N283" s="101"/>
      <c r="O283" s="101"/>
      <c r="P283" s="363"/>
      <c r="Q283" s="363"/>
      <c r="R283" s="361"/>
      <c r="S283" s="570" t="str">
        <f t="shared" si="25"/>
        <v/>
      </c>
      <c r="U283" s="124" t="str">
        <f t="shared" si="23"/>
        <v/>
      </c>
      <c r="V283" s="124" t="str">
        <f>IF(X283&gt;0,'BD1'!$K$6,"")</f>
        <v/>
      </c>
      <c r="W283" s="121" t="str">
        <f>IF(X283&gt;0,'BD1'!$K$8,"")</f>
        <v/>
      </c>
      <c r="X283" s="101"/>
      <c r="Y283" s="474"/>
      <c r="Z283" s="101"/>
      <c r="AA283" s="101"/>
      <c r="AB283" s="101"/>
      <c r="AC283" s="101"/>
      <c r="AD283" s="101"/>
      <c r="AE283" s="361"/>
      <c r="AF283" s="522"/>
    </row>
    <row r="284" spans="2:32" ht="20.100000000000001" customHeight="1" x14ac:dyDescent="0.25">
      <c r="B284" s="566" t="str">
        <f t="shared" si="24"/>
        <v/>
      </c>
      <c r="C284" s="472">
        <f>'BD4'!C281</f>
        <v>0</v>
      </c>
      <c r="D284" s="125" t="str">
        <f t="shared" si="21"/>
        <v/>
      </c>
      <c r="E284" s="126" t="str">
        <f>IF('BD4'!O281=0,"",'BD4'!O281)</f>
        <v/>
      </c>
      <c r="F284" s="127" t="str">
        <f>REPT('BD4'!N281,1)</f>
        <v/>
      </c>
      <c r="G284" s="469">
        <f>('BD4'!J281)</f>
        <v>0</v>
      </c>
      <c r="I284" s="568" t="str">
        <f t="shared" si="22"/>
        <v/>
      </c>
      <c r="J284" s="568" t="str">
        <f>IF(L284&gt;0,'BD1'!$K$6,"")</f>
        <v/>
      </c>
      <c r="K284" s="568" t="str">
        <f>IF(L284&gt;0,'BD1'!$K$8,"")</f>
        <v/>
      </c>
      <c r="L284" s="101"/>
      <c r="M284" s="101"/>
      <c r="N284" s="101"/>
      <c r="O284" s="101"/>
      <c r="P284" s="363"/>
      <c r="Q284" s="363"/>
      <c r="R284" s="361"/>
      <c r="S284" s="570" t="str">
        <f t="shared" si="25"/>
        <v/>
      </c>
      <c r="U284" s="124" t="str">
        <f t="shared" si="23"/>
        <v/>
      </c>
      <c r="V284" s="124" t="str">
        <f>IF(X284&gt;0,'BD1'!$K$6,"")</f>
        <v/>
      </c>
      <c r="W284" s="121" t="str">
        <f>IF(X284&gt;0,'BD1'!$K$8,"")</f>
        <v/>
      </c>
      <c r="X284" s="101"/>
      <c r="Y284" s="474"/>
      <c r="Z284" s="101"/>
      <c r="AA284" s="101"/>
      <c r="AB284" s="101"/>
      <c r="AC284" s="101"/>
      <c r="AD284" s="101"/>
      <c r="AE284" s="361"/>
      <c r="AF284" s="522"/>
    </row>
    <row r="285" spans="2:32" ht="20.100000000000001" customHeight="1" x14ac:dyDescent="0.25">
      <c r="B285" s="566" t="str">
        <f t="shared" si="24"/>
        <v/>
      </c>
      <c r="C285" s="472">
        <f>'BD4'!C282</f>
        <v>0</v>
      </c>
      <c r="D285" s="125" t="str">
        <f t="shared" si="21"/>
        <v/>
      </c>
      <c r="E285" s="126" t="str">
        <f>IF('BD4'!O282=0,"",'BD4'!O282)</f>
        <v/>
      </c>
      <c r="F285" s="127" t="str">
        <f>REPT('BD4'!N282,1)</f>
        <v/>
      </c>
      <c r="G285" s="469">
        <f>('BD4'!J282)</f>
        <v>0</v>
      </c>
      <c r="I285" s="568" t="str">
        <f t="shared" si="22"/>
        <v/>
      </c>
      <c r="J285" s="568" t="str">
        <f>IF(L285&gt;0,'BD1'!$K$6,"")</f>
        <v/>
      </c>
      <c r="K285" s="568" t="str">
        <f>IF(L285&gt;0,'BD1'!$K$8,"")</f>
        <v/>
      </c>
      <c r="L285" s="101"/>
      <c r="M285" s="101"/>
      <c r="N285" s="101"/>
      <c r="O285" s="101"/>
      <c r="P285" s="363"/>
      <c r="Q285" s="363"/>
      <c r="R285" s="361"/>
      <c r="S285" s="570" t="str">
        <f t="shared" si="25"/>
        <v/>
      </c>
      <c r="U285" s="124" t="str">
        <f t="shared" si="23"/>
        <v/>
      </c>
      <c r="V285" s="124" t="str">
        <f>IF(X285&gt;0,'BD1'!$K$6,"")</f>
        <v/>
      </c>
      <c r="W285" s="121" t="str">
        <f>IF(X285&gt;0,'BD1'!$K$8,"")</f>
        <v/>
      </c>
      <c r="X285" s="101"/>
      <c r="Y285" s="474"/>
      <c r="Z285" s="101"/>
      <c r="AA285" s="101"/>
      <c r="AB285" s="101"/>
      <c r="AC285" s="101"/>
      <c r="AD285" s="101"/>
      <c r="AE285" s="361"/>
      <c r="AF285" s="522"/>
    </row>
    <row r="286" spans="2:32" ht="20.100000000000001" customHeight="1" x14ac:dyDescent="0.25">
      <c r="B286" s="566" t="str">
        <f t="shared" si="24"/>
        <v/>
      </c>
      <c r="C286" s="472">
        <f>'BD4'!C283</f>
        <v>0</v>
      </c>
      <c r="D286" s="125" t="str">
        <f t="shared" si="21"/>
        <v/>
      </c>
      <c r="E286" s="126" t="str">
        <f>IF('BD4'!O283=0,"",'BD4'!O283)</f>
        <v/>
      </c>
      <c r="F286" s="127" t="str">
        <f>REPT('BD4'!N283,1)</f>
        <v/>
      </c>
      <c r="G286" s="469">
        <f>('BD4'!J283)</f>
        <v>0</v>
      </c>
      <c r="I286" s="568" t="str">
        <f t="shared" si="22"/>
        <v/>
      </c>
      <c r="J286" s="568" t="str">
        <f>IF(L286&gt;0,'BD1'!$K$6,"")</f>
        <v/>
      </c>
      <c r="K286" s="568" t="str">
        <f>IF(L286&gt;0,'BD1'!$K$8,"")</f>
        <v/>
      </c>
      <c r="L286" s="101"/>
      <c r="M286" s="101"/>
      <c r="N286" s="101"/>
      <c r="O286" s="101"/>
      <c r="P286" s="363"/>
      <c r="Q286" s="363"/>
      <c r="R286" s="361"/>
      <c r="S286" s="570" t="str">
        <f t="shared" si="25"/>
        <v/>
      </c>
      <c r="U286" s="124" t="str">
        <f t="shared" si="23"/>
        <v/>
      </c>
      <c r="V286" s="124" t="str">
        <f>IF(X286&gt;0,'BD1'!$K$6,"")</f>
        <v/>
      </c>
      <c r="W286" s="121" t="str">
        <f>IF(X286&gt;0,'BD1'!$K$8,"")</f>
        <v/>
      </c>
      <c r="X286" s="101"/>
      <c r="Y286" s="474"/>
      <c r="Z286" s="101"/>
      <c r="AA286" s="101"/>
      <c r="AB286" s="101"/>
      <c r="AC286" s="101"/>
      <c r="AD286" s="101"/>
      <c r="AE286" s="361"/>
      <c r="AF286" s="522"/>
    </row>
    <row r="287" spans="2:32" ht="20.100000000000001" customHeight="1" x14ac:dyDescent="0.25">
      <c r="B287" s="566" t="str">
        <f t="shared" si="24"/>
        <v/>
      </c>
      <c r="C287" s="472">
        <f>'BD4'!C284</f>
        <v>0</v>
      </c>
      <c r="D287" s="125" t="str">
        <f t="shared" si="21"/>
        <v/>
      </c>
      <c r="E287" s="126" t="str">
        <f>IF('BD4'!O284=0,"",'BD4'!O284)</f>
        <v/>
      </c>
      <c r="F287" s="127" t="str">
        <f>REPT('BD4'!N284,1)</f>
        <v/>
      </c>
      <c r="G287" s="469">
        <f>('BD4'!J284)</f>
        <v>0</v>
      </c>
      <c r="I287" s="568" t="str">
        <f t="shared" si="22"/>
        <v/>
      </c>
      <c r="J287" s="568" t="str">
        <f>IF(L287&gt;0,'BD1'!$K$6,"")</f>
        <v/>
      </c>
      <c r="K287" s="568" t="str">
        <f>IF(L287&gt;0,'BD1'!$K$8,"")</f>
        <v/>
      </c>
      <c r="L287" s="101"/>
      <c r="M287" s="101"/>
      <c r="N287" s="101"/>
      <c r="O287" s="101"/>
      <c r="P287" s="363"/>
      <c r="Q287" s="363"/>
      <c r="R287" s="361"/>
      <c r="S287" s="570" t="str">
        <f t="shared" si="25"/>
        <v/>
      </c>
      <c r="U287" s="124" t="str">
        <f t="shared" si="23"/>
        <v/>
      </c>
      <c r="V287" s="124" t="str">
        <f>IF(X287&gt;0,'BD1'!$K$6,"")</f>
        <v/>
      </c>
      <c r="W287" s="121" t="str">
        <f>IF(X287&gt;0,'BD1'!$K$8,"")</f>
        <v/>
      </c>
      <c r="X287" s="101"/>
      <c r="Y287" s="474"/>
      <c r="Z287" s="101"/>
      <c r="AA287" s="101"/>
      <c r="AB287" s="101"/>
      <c r="AC287" s="101"/>
      <c r="AD287" s="101"/>
      <c r="AE287" s="361"/>
      <c r="AF287" s="522"/>
    </row>
    <row r="288" spans="2:32" ht="20.100000000000001" customHeight="1" x14ac:dyDescent="0.25">
      <c r="B288" s="566" t="str">
        <f t="shared" si="24"/>
        <v/>
      </c>
      <c r="C288" s="472">
        <f>'BD4'!C285</f>
        <v>0</v>
      </c>
      <c r="D288" s="125" t="str">
        <f t="shared" si="21"/>
        <v/>
      </c>
      <c r="E288" s="126" t="str">
        <f>IF('BD4'!O285=0,"",'BD4'!O285)</f>
        <v/>
      </c>
      <c r="F288" s="127" t="str">
        <f>REPT('BD4'!N285,1)</f>
        <v/>
      </c>
      <c r="G288" s="469">
        <f>('BD4'!J285)</f>
        <v>0</v>
      </c>
      <c r="I288" s="568" t="str">
        <f t="shared" si="22"/>
        <v/>
      </c>
      <c r="J288" s="568" t="str">
        <f>IF(L288&gt;0,'BD1'!$K$6,"")</f>
        <v/>
      </c>
      <c r="K288" s="568" t="str">
        <f>IF(L288&gt;0,'BD1'!$K$8,"")</f>
        <v/>
      </c>
      <c r="L288" s="101"/>
      <c r="M288" s="101"/>
      <c r="N288" s="101"/>
      <c r="O288" s="101"/>
      <c r="P288" s="363"/>
      <c r="Q288" s="363"/>
      <c r="R288" s="361"/>
      <c r="S288" s="570" t="str">
        <f t="shared" si="25"/>
        <v/>
      </c>
      <c r="U288" s="124" t="str">
        <f t="shared" si="23"/>
        <v/>
      </c>
      <c r="V288" s="124" t="str">
        <f>IF(X288&gt;0,'BD1'!$K$6,"")</f>
        <v/>
      </c>
      <c r="W288" s="121" t="str">
        <f>IF(X288&gt;0,'BD1'!$K$8,"")</f>
        <v/>
      </c>
      <c r="X288" s="101"/>
      <c r="Y288" s="474"/>
      <c r="Z288" s="101"/>
      <c r="AA288" s="101"/>
      <c r="AB288" s="101"/>
      <c r="AC288" s="101"/>
      <c r="AD288" s="101"/>
      <c r="AE288" s="361"/>
      <c r="AF288" s="522"/>
    </row>
    <row r="289" spans="2:32" ht="20.100000000000001" customHeight="1" x14ac:dyDescent="0.25">
      <c r="B289" s="566" t="str">
        <f t="shared" si="24"/>
        <v/>
      </c>
      <c r="C289" s="472">
        <f>'BD4'!C286</f>
        <v>0</v>
      </c>
      <c r="D289" s="125" t="str">
        <f t="shared" si="21"/>
        <v/>
      </c>
      <c r="E289" s="126" t="str">
        <f>IF('BD4'!O286=0,"",'BD4'!O286)</f>
        <v/>
      </c>
      <c r="F289" s="127" t="str">
        <f>REPT('BD4'!N286,1)</f>
        <v/>
      </c>
      <c r="G289" s="469">
        <f>('BD4'!J286)</f>
        <v>0</v>
      </c>
      <c r="I289" s="568" t="str">
        <f t="shared" si="22"/>
        <v/>
      </c>
      <c r="J289" s="568" t="str">
        <f>IF(L289&gt;0,'BD1'!$K$6,"")</f>
        <v/>
      </c>
      <c r="K289" s="568" t="str">
        <f>IF(L289&gt;0,'BD1'!$K$8,"")</f>
        <v/>
      </c>
      <c r="L289" s="101"/>
      <c r="M289" s="101"/>
      <c r="N289" s="101"/>
      <c r="O289" s="101"/>
      <c r="P289" s="363"/>
      <c r="Q289" s="363"/>
      <c r="R289" s="361"/>
      <c r="S289" s="570" t="str">
        <f t="shared" si="25"/>
        <v/>
      </c>
      <c r="U289" s="124" t="str">
        <f t="shared" si="23"/>
        <v/>
      </c>
      <c r="V289" s="124" t="str">
        <f>IF(X289&gt;0,'BD1'!$K$6,"")</f>
        <v/>
      </c>
      <c r="W289" s="121" t="str">
        <f>IF(X289&gt;0,'BD1'!$K$8,"")</f>
        <v/>
      </c>
      <c r="X289" s="101"/>
      <c r="Y289" s="474"/>
      <c r="Z289" s="101"/>
      <c r="AA289" s="101"/>
      <c r="AB289" s="101"/>
      <c r="AC289" s="101"/>
      <c r="AD289" s="101"/>
      <c r="AE289" s="361"/>
      <c r="AF289" s="522"/>
    </row>
    <row r="290" spans="2:32" ht="20.100000000000001" customHeight="1" x14ac:dyDescent="0.25">
      <c r="B290" s="566" t="str">
        <f t="shared" si="24"/>
        <v/>
      </c>
      <c r="C290" s="472">
        <f>'BD4'!C287</f>
        <v>0</v>
      </c>
      <c r="D290" s="125" t="str">
        <f t="shared" si="21"/>
        <v/>
      </c>
      <c r="E290" s="126" t="str">
        <f>IF('BD4'!O287=0,"",'BD4'!O287)</f>
        <v/>
      </c>
      <c r="F290" s="127" t="str">
        <f>REPT('BD4'!N287,1)</f>
        <v/>
      </c>
      <c r="G290" s="469">
        <f>('BD4'!J287)</f>
        <v>0</v>
      </c>
      <c r="I290" s="568" t="str">
        <f t="shared" si="22"/>
        <v/>
      </c>
      <c r="J290" s="568" t="str">
        <f>IF(L290&gt;0,'BD1'!$K$6,"")</f>
        <v/>
      </c>
      <c r="K290" s="568" t="str">
        <f>IF(L290&gt;0,'BD1'!$K$8,"")</f>
        <v/>
      </c>
      <c r="L290" s="101"/>
      <c r="M290" s="101"/>
      <c r="N290" s="101"/>
      <c r="O290" s="101"/>
      <c r="P290" s="363"/>
      <c r="Q290" s="363"/>
      <c r="R290" s="361"/>
      <c r="S290" s="570" t="str">
        <f t="shared" si="25"/>
        <v/>
      </c>
      <c r="U290" s="124" t="str">
        <f t="shared" si="23"/>
        <v/>
      </c>
      <c r="V290" s="124" t="str">
        <f>IF(X290&gt;0,'BD1'!$K$6,"")</f>
        <v/>
      </c>
      <c r="W290" s="121" t="str">
        <f>IF(X290&gt;0,'BD1'!$K$8,"")</f>
        <v/>
      </c>
      <c r="X290" s="101"/>
      <c r="Y290" s="474"/>
      <c r="Z290" s="101"/>
      <c r="AA290" s="101"/>
      <c r="AB290" s="101"/>
      <c r="AC290" s="101"/>
      <c r="AD290" s="101"/>
      <c r="AE290" s="361"/>
      <c r="AF290" s="522"/>
    </row>
    <row r="291" spans="2:32" ht="20.100000000000001" customHeight="1" x14ac:dyDescent="0.25">
      <c r="B291" s="566" t="str">
        <f t="shared" si="24"/>
        <v/>
      </c>
      <c r="C291" s="472">
        <f>'BD4'!C288</f>
        <v>0</v>
      </c>
      <c r="D291" s="125" t="str">
        <f t="shared" si="21"/>
        <v/>
      </c>
      <c r="E291" s="126" t="str">
        <f>IF('BD4'!O288=0,"",'BD4'!O288)</f>
        <v/>
      </c>
      <c r="F291" s="127" t="str">
        <f>REPT('BD4'!N288,1)</f>
        <v/>
      </c>
      <c r="G291" s="469">
        <f>('BD4'!J288)</f>
        <v>0</v>
      </c>
      <c r="I291" s="568" t="str">
        <f t="shared" si="22"/>
        <v/>
      </c>
      <c r="J291" s="568" t="str">
        <f>IF(L291&gt;0,'BD1'!$K$6,"")</f>
        <v/>
      </c>
      <c r="K291" s="568" t="str">
        <f>IF(L291&gt;0,'BD1'!$K$8,"")</f>
        <v/>
      </c>
      <c r="L291" s="101"/>
      <c r="M291" s="101"/>
      <c r="N291" s="101"/>
      <c r="O291" s="101"/>
      <c r="P291" s="363"/>
      <c r="Q291" s="363"/>
      <c r="R291" s="361"/>
      <c r="S291" s="570" t="str">
        <f t="shared" si="25"/>
        <v/>
      </c>
      <c r="U291" s="124" t="str">
        <f t="shared" si="23"/>
        <v/>
      </c>
      <c r="V291" s="124" t="str">
        <f>IF(X291&gt;0,'BD1'!$K$6,"")</f>
        <v/>
      </c>
      <c r="W291" s="121" t="str">
        <f>IF(X291&gt;0,'BD1'!$K$8,"")</f>
        <v/>
      </c>
      <c r="X291" s="101"/>
      <c r="Y291" s="474"/>
      <c r="Z291" s="101"/>
      <c r="AA291" s="101"/>
      <c r="AB291" s="101"/>
      <c r="AC291" s="101"/>
      <c r="AD291" s="101"/>
      <c r="AE291" s="361"/>
      <c r="AF291" s="522"/>
    </row>
    <row r="292" spans="2:32" ht="20.100000000000001" customHeight="1" x14ac:dyDescent="0.25">
      <c r="B292" s="566" t="str">
        <f t="shared" si="24"/>
        <v/>
      </c>
      <c r="C292" s="472">
        <f>'BD4'!C289</f>
        <v>0</v>
      </c>
      <c r="D292" s="125" t="str">
        <f t="shared" si="21"/>
        <v/>
      </c>
      <c r="E292" s="126" t="str">
        <f>IF('BD4'!O289=0,"",'BD4'!O289)</f>
        <v/>
      </c>
      <c r="F292" s="127" t="str">
        <f>REPT('BD4'!N289,1)</f>
        <v/>
      </c>
      <c r="G292" s="469">
        <f>('BD4'!J289)</f>
        <v>0</v>
      </c>
      <c r="I292" s="568" t="str">
        <f t="shared" si="22"/>
        <v/>
      </c>
      <c r="J292" s="568" t="str">
        <f>IF(L292&gt;0,'BD1'!$K$6,"")</f>
        <v/>
      </c>
      <c r="K292" s="568" t="str">
        <f>IF(L292&gt;0,'BD1'!$K$8,"")</f>
        <v/>
      </c>
      <c r="L292" s="101"/>
      <c r="M292" s="101"/>
      <c r="N292" s="101"/>
      <c r="O292" s="101"/>
      <c r="P292" s="363"/>
      <c r="Q292" s="363"/>
      <c r="R292" s="361"/>
      <c r="S292" s="570" t="str">
        <f t="shared" si="25"/>
        <v/>
      </c>
      <c r="U292" s="124" t="str">
        <f t="shared" si="23"/>
        <v/>
      </c>
      <c r="V292" s="124" t="str">
        <f>IF(X292&gt;0,'BD1'!$K$6,"")</f>
        <v/>
      </c>
      <c r="W292" s="121" t="str">
        <f>IF(X292&gt;0,'BD1'!$K$8,"")</f>
        <v/>
      </c>
      <c r="X292" s="101"/>
      <c r="Y292" s="474"/>
      <c r="Z292" s="101"/>
      <c r="AA292" s="101"/>
      <c r="AB292" s="101"/>
      <c r="AC292" s="101"/>
      <c r="AD292" s="101"/>
      <c r="AE292" s="361"/>
      <c r="AF292" s="522"/>
    </row>
    <row r="293" spans="2:32" ht="20.100000000000001" customHeight="1" x14ac:dyDescent="0.25">
      <c r="B293" s="566" t="str">
        <f t="shared" si="24"/>
        <v/>
      </c>
      <c r="C293" s="472">
        <f>'BD4'!C290</f>
        <v>0</v>
      </c>
      <c r="D293" s="125" t="str">
        <f t="shared" si="21"/>
        <v/>
      </c>
      <c r="E293" s="126" t="str">
        <f>IF('BD4'!O290=0,"",'BD4'!O290)</f>
        <v/>
      </c>
      <c r="F293" s="127" t="str">
        <f>REPT('BD4'!N290,1)</f>
        <v/>
      </c>
      <c r="G293" s="469">
        <f>('BD4'!J290)</f>
        <v>0</v>
      </c>
      <c r="I293" s="568" t="str">
        <f t="shared" si="22"/>
        <v/>
      </c>
      <c r="J293" s="568" t="str">
        <f>IF(L293&gt;0,'BD1'!$K$6,"")</f>
        <v/>
      </c>
      <c r="K293" s="568" t="str">
        <f>IF(L293&gt;0,'BD1'!$K$8,"")</f>
        <v/>
      </c>
      <c r="L293" s="101"/>
      <c r="M293" s="101"/>
      <c r="N293" s="101"/>
      <c r="O293" s="101"/>
      <c r="P293" s="363"/>
      <c r="Q293" s="363"/>
      <c r="R293" s="361"/>
      <c r="S293" s="570" t="str">
        <f t="shared" si="25"/>
        <v/>
      </c>
      <c r="U293" s="124" t="str">
        <f t="shared" si="23"/>
        <v/>
      </c>
      <c r="V293" s="124" t="str">
        <f>IF(X293&gt;0,'BD1'!$K$6,"")</f>
        <v/>
      </c>
      <c r="W293" s="121" t="str">
        <f>IF(X293&gt;0,'BD1'!$K$8,"")</f>
        <v/>
      </c>
      <c r="X293" s="101"/>
      <c r="Y293" s="474"/>
      <c r="Z293" s="101"/>
      <c r="AA293" s="101"/>
      <c r="AB293" s="101"/>
      <c r="AC293" s="101"/>
      <c r="AD293" s="101"/>
      <c r="AE293" s="361"/>
      <c r="AF293" s="522"/>
    </row>
    <row r="294" spans="2:32" ht="20.100000000000001" customHeight="1" x14ac:dyDescent="0.25">
      <c r="B294" s="566" t="str">
        <f t="shared" si="24"/>
        <v/>
      </c>
      <c r="C294" s="472">
        <f>'BD4'!C291</f>
        <v>0</v>
      </c>
      <c r="D294" s="125" t="str">
        <f t="shared" si="21"/>
        <v/>
      </c>
      <c r="E294" s="126" t="str">
        <f>IF('BD4'!O291=0,"",'BD4'!O291)</f>
        <v/>
      </c>
      <c r="F294" s="127" t="str">
        <f>REPT('BD4'!N291,1)</f>
        <v/>
      </c>
      <c r="G294" s="469">
        <f>('BD4'!J291)</f>
        <v>0</v>
      </c>
      <c r="I294" s="568" t="str">
        <f t="shared" si="22"/>
        <v/>
      </c>
      <c r="J294" s="568" t="str">
        <f>IF(L294&gt;0,'BD1'!$K$6,"")</f>
        <v/>
      </c>
      <c r="K294" s="568" t="str">
        <f>IF(L294&gt;0,'BD1'!$K$8,"")</f>
        <v/>
      </c>
      <c r="L294" s="101"/>
      <c r="M294" s="101"/>
      <c r="N294" s="101"/>
      <c r="O294" s="101"/>
      <c r="P294" s="363"/>
      <c r="Q294" s="363"/>
      <c r="R294" s="361"/>
      <c r="S294" s="570" t="str">
        <f t="shared" si="25"/>
        <v/>
      </c>
      <c r="U294" s="124" t="str">
        <f t="shared" si="23"/>
        <v/>
      </c>
      <c r="V294" s="124" t="str">
        <f>IF(X294&gt;0,'BD1'!$K$6,"")</f>
        <v/>
      </c>
      <c r="W294" s="121" t="str">
        <f>IF(X294&gt;0,'BD1'!$K$8,"")</f>
        <v/>
      </c>
      <c r="X294" s="101"/>
      <c r="Y294" s="474"/>
      <c r="Z294" s="101"/>
      <c r="AA294" s="101"/>
      <c r="AB294" s="101"/>
      <c r="AC294" s="101"/>
      <c r="AD294" s="101"/>
      <c r="AE294" s="361"/>
      <c r="AF294" s="522"/>
    </row>
    <row r="295" spans="2:32" ht="20.100000000000001" customHeight="1" x14ac:dyDescent="0.25">
      <c r="B295" s="566" t="str">
        <f t="shared" si="24"/>
        <v/>
      </c>
      <c r="C295" s="472">
        <f>'BD4'!C292</f>
        <v>0</v>
      </c>
      <c r="D295" s="125" t="str">
        <f t="shared" si="21"/>
        <v/>
      </c>
      <c r="E295" s="126" t="str">
        <f>IF('BD4'!O292=0,"",'BD4'!O292)</f>
        <v/>
      </c>
      <c r="F295" s="127" t="str">
        <f>REPT('BD4'!N292,1)</f>
        <v/>
      </c>
      <c r="G295" s="469">
        <f>('BD4'!J292)</f>
        <v>0</v>
      </c>
      <c r="I295" s="568" t="str">
        <f t="shared" si="22"/>
        <v/>
      </c>
      <c r="J295" s="568" t="str">
        <f>IF(L295&gt;0,'BD1'!$K$6,"")</f>
        <v/>
      </c>
      <c r="K295" s="568" t="str">
        <f>IF(L295&gt;0,'BD1'!$K$8,"")</f>
        <v/>
      </c>
      <c r="L295" s="101"/>
      <c r="M295" s="101"/>
      <c r="N295" s="101"/>
      <c r="O295" s="101"/>
      <c r="P295" s="363"/>
      <c r="Q295" s="363"/>
      <c r="R295" s="361"/>
      <c r="S295" s="570" t="str">
        <f t="shared" si="25"/>
        <v/>
      </c>
      <c r="U295" s="124" t="str">
        <f t="shared" si="23"/>
        <v/>
      </c>
      <c r="V295" s="124" t="str">
        <f>IF(X295&gt;0,'BD1'!$K$6,"")</f>
        <v/>
      </c>
      <c r="W295" s="121" t="str">
        <f>IF(X295&gt;0,'BD1'!$K$8,"")</f>
        <v/>
      </c>
      <c r="X295" s="101"/>
      <c r="Y295" s="474"/>
      <c r="Z295" s="101"/>
      <c r="AA295" s="101"/>
      <c r="AB295" s="101"/>
      <c r="AC295" s="101"/>
      <c r="AD295" s="101"/>
      <c r="AE295" s="361"/>
      <c r="AF295" s="522"/>
    </row>
    <row r="296" spans="2:32" ht="20.100000000000001" customHeight="1" x14ac:dyDescent="0.25">
      <c r="B296" s="566" t="str">
        <f t="shared" si="24"/>
        <v/>
      </c>
      <c r="C296" s="472">
        <f>'BD4'!C293</f>
        <v>0</v>
      </c>
      <c r="D296" s="125" t="str">
        <f t="shared" si="21"/>
        <v/>
      </c>
      <c r="E296" s="126" t="str">
        <f>IF('BD4'!O293=0,"",'BD4'!O293)</f>
        <v/>
      </c>
      <c r="F296" s="127" t="str">
        <f>REPT('BD4'!N293,1)</f>
        <v/>
      </c>
      <c r="G296" s="469">
        <f>('BD4'!J293)</f>
        <v>0</v>
      </c>
      <c r="I296" s="568" t="str">
        <f t="shared" si="22"/>
        <v/>
      </c>
      <c r="J296" s="568" t="str">
        <f>IF(L296&gt;0,'BD1'!$K$6,"")</f>
        <v/>
      </c>
      <c r="K296" s="568" t="str">
        <f>IF(L296&gt;0,'BD1'!$K$8,"")</f>
        <v/>
      </c>
      <c r="L296" s="101"/>
      <c r="M296" s="101"/>
      <c r="N296" s="101"/>
      <c r="O296" s="101"/>
      <c r="P296" s="363"/>
      <c r="Q296" s="363"/>
      <c r="R296" s="361"/>
      <c r="S296" s="570" t="str">
        <f t="shared" si="25"/>
        <v/>
      </c>
      <c r="U296" s="124" t="str">
        <f t="shared" si="23"/>
        <v/>
      </c>
      <c r="V296" s="124" t="str">
        <f>IF(X296&gt;0,'BD1'!$K$6,"")</f>
        <v/>
      </c>
      <c r="W296" s="121" t="str">
        <f>IF(X296&gt;0,'BD1'!$K$8,"")</f>
        <v/>
      </c>
      <c r="X296" s="101"/>
      <c r="Y296" s="474"/>
      <c r="Z296" s="101"/>
      <c r="AA296" s="101"/>
      <c r="AB296" s="101"/>
      <c r="AC296" s="101"/>
      <c r="AD296" s="101"/>
      <c r="AE296" s="361"/>
      <c r="AF296" s="522"/>
    </row>
    <row r="297" spans="2:32" ht="20.100000000000001" customHeight="1" x14ac:dyDescent="0.25">
      <c r="B297" s="566" t="str">
        <f t="shared" si="24"/>
        <v/>
      </c>
      <c r="C297" s="472">
        <f>'BD4'!C294</f>
        <v>0</v>
      </c>
      <c r="D297" s="125" t="str">
        <f t="shared" si="21"/>
        <v/>
      </c>
      <c r="E297" s="126" t="str">
        <f>IF('BD4'!O294=0,"",'BD4'!O294)</f>
        <v/>
      </c>
      <c r="F297" s="127" t="str">
        <f>REPT('BD4'!N294,1)</f>
        <v/>
      </c>
      <c r="G297" s="469">
        <f>('BD4'!J294)</f>
        <v>0</v>
      </c>
      <c r="I297" s="568" t="str">
        <f t="shared" si="22"/>
        <v/>
      </c>
      <c r="J297" s="568" t="str">
        <f>IF(L297&gt;0,'BD1'!$K$6,"")</f>
        <v/>
      </c>
      <c r="K297" s="568" t="str">
        <f>IF(L297&gt;0,'BD1'!$K$8,"")</f>
        <v/>
      </c>
      <c r="L297" s="101"/>
      <c r="M297" s="101"/>
      <c r="N297" s="101"/>
      <c r="O297" s="101"/>
      <c r="P297" s="363"/>
      <c r="Q297" s="363"/>
      <c r="R297" s="361"/>
      <c r="S297" s="570" t="str">
        <f t="shared" si="25"/>
        <v/>
      </c>
      <c r="U297" s="124" t="str">
        <f t="shared" si="23"/>
        <v/>
      </c>
      <c r="V297" s="124" t="str">
        <f>IF(X297&gt;0,'BD1'!$K$6,"")</f>
        <v/>
      </c>
      <c r="W297" s="121" t="str">
        <f>IF(X297&gt;0,'BD1'!$K$8,"")</f>
        <v/>
      </c>
      <c r="X297" s="101"/>
      <c r="Y297" s="474"/>
      <c r="Z297" s="101"/>
      <c r="AA297" s="101"/>
      <c r="AB297" s="101"/>
      <c r="AC297" s="101"/>
      <c r="AD297" s="101"/>
      <c r="AE297" s="361"/>
      <c r="AF297" s="522"/>
    </row>
    <row r="298" spans="2:32" ht="20.100000000000001" customHeight="1" x14ac:dyDescent="0.25">
      <c r="B298" s="566" t="str">
        <f t="shared" si="24"/>
        <v/>
      </c>
      <c r="C298" s="472">
        <f>'BD4'!C295</f>
        <v>0</v>
      </c>
      <c r="D298" s="125" t="str">
        <f t="shared" si="21"/>
        <v/>
      </c>
      <c r="E298" s="126" t="str">
        <f>IF('BD4'!O295=0,"",'BD4'!O295)</f>
        <v/>
      </c>
      <c r="F298" s="127" t="str">
        <f>REPT('BD4'!N295,1)</f>
        <v/>
      </c>
      <c r="G298" s="469">
        <f>('BD4'!J295)</f>
        <v>0</v>
      </c>
      <c r="I298" s="568" t="str">
        <f t="shared" si="22"/>
        <v/>
      </c>
      <c r="J298" s="568" t="str">
        <f>IF(L298&gt;0,'BD1'!$K$6,"")</f>
        <v/>
      </c>
      <c r="K298" s="568" t="str">
        <f>IF(L298&gt;0,'BD1'!$K$8,"")</f>
        <v/>
      </c>
      <c r="L298" s="101"/>
      <c r="M298" s="101"/>
      <c r="N298" s="101"/>
      <c r="O298" s="101"/>
      <c r="P298" s="363"/>
      <c r="Q298" s="363"/>
      <c r="R298" s="361"/>
      <c r="S298" s="570" t="str">
        <f t="shared" si="25"/>
        <v/>
      </c>
      <c r="U298" s="124" t="str">
        <f t="shared" si="23"/>
        <v/>
      </c>
      <c r="V298" s="124" t="str">
        <f>IF(X298&gt;0,'BD1'!$K$6,"")</f>
        <v/>
      </c>
      <c r="W298" s="121" t="str">
        <f>IF(X298&gt;0,'BD1'!$K$8,"")</f>
        <v/>
      </c>
      <c r="X298" s="101"/>
      <c r="Y298" s="474"/>
      <c r="Z298" s="101"/>
      <c r="AA298" s="101"/>
      <c r="AB298" s="101"/>
      <c r="AC298" s="101"/>
      <c r="AD298" s="101"/>
      <c r="AE298" s="361"/>
      <c r="AF298" s="522"/>
    </row>
    <row r="299" spans="2:32" ht="20.100000000000001" customHeight="1" x14ac:dyDescent="0.25">
      <c r="B299" s="566" t="str">
        <f t="shared" si="24"/>
        <v/>
      </c>
      <c r="C299" s="472">
        <f>'BD4'!C296</f>
        <v>0</v>
      </c>
      <c r="D299" s="125" t="str">
        <f t="shared" si="21"/>
        <v/>
      </c>
      <c r="E299" s="126" t="str">
        <f>IF('BD4'!O296=0,"",'BD4'!O296)</f>
        <v/>
      </c>
      <c r="F299" s="127" t="str">
        <f>REPT('BD4'!N296,1)</f>
        <v/>
      </c>
      <c r="G299" s="469">
        <f>('BD4'!J296)</f>
        <v>0</v>
      </c>
      <c r="I299" s="568" t="str">
        <f t="shared" si="22"/>
        <v/>
      </c>
      <c r="J299" s="568" t="str">
        <f>IF(L299&gt;0,'BD1'!$K$6,"")</f>
        <v/>
      </c>
      <c r="K299" s="568" t="str">
        <f>IF(L299&gt;0,'BD1'!$K$8,"")</f>
        <v/>
      </c>
      <c r="L299" s="101"/>
      <c r="M299" s="101"/>
      <c r="N299" s="101"/>
      <c r="O299" s="101"/>
      <c r="P299" s="363"/>
      <c r="Q299" s="363"/>
      <c r="R299" s="361"/>
      <c r="S299" s="570" t="str">
        <f t="shared" si="25"/>
        <v/>
      </c>
      <c r="U299" s="124" t="str">
        <f t="shared" si="23"/>
        <v/>
      </c>
      <c r="V299" s="124" t="str">
        <f>IF(X299&gt;0,'BD1'!$K$6,"")</f>
        <v/>
      </c>
      <c r="W299" s="121" t="str">
        <f>IF(X299&gt;0,'BD1'!$K$8,"")</f>
        <v/>
      </c>
      <c r="X299" s="101"/>
      <c r="Y299" s="474"/>
      <c r="Z299" s="101"/>
      <c r="AA299" s="101"/>
      <c r="AB299" s="101"/>
      <c r="AC299" s="101"/>
      <c r="AD299" s="101"/>
      <c r="AE299" s="361"/>
      <c r="AF299" s="522"/>
    </row>
    <row r="300" spans="2:32" ht="20.100000000000001" customHeight="1" x14ac:dyDescent="0.25">
      <c r="B300" s="566" t="str">
        <f t="shared" si="24"/>
        <v/>
      </c>
      <c r="C300" s="472">
        <f>'BD4'!C297</f>
        <v>0</v>
      </c>
      <c r="D300" s="125" t="str">
        <f t="shared" si="21"/>
        <v/>
      </c>
      <c r="E300" s="126" t="str">
        <f>IF('BD4'!O297=0,"",'BD4'!O297)</f>
        <v/>
      </c>
      <c r="F300" s="127" t="str">
        <f>REPT('BD4'!N297,1)</f>
        <v/>
      </c>
      <c r="G300" s="469">
        <f>('BD4'!J297)</f>
        <v>0</v>
      </c>
      <c r="I300" s="568" t="str">
        <f t="shared" si="22"/>
        <v/>
      </c>
      <c r="J300" s="568" t="str">
        <f>IF(L300&gt;0,'BD1'!$K$6,"")</f>
        <v/>
      </c>
      <c r="K300" s="568" t="str">
        <f>IF(L300&gt;0,'BD1'!$K$8,"")</f>
        <v/>
      </c>
      <c r="L300" s="101"/>
      <c r="M300" s="101"/>
      <c r="N300" s="101"/>
      <c r="O300" s="101"/>
      <c r="P300" s="363"/>
      <c r="Q300" s="363"/>
      <c r="R300" s="361"/>
      <c r="S300" s="570" t="str">
        <f t="shared" si="25"/>
        <v/>
      </c>
      <c r="U300" s="124" t="str">
        <f t="shared" si="23"/>
        <v/>
      </c>
      <c r="V300" s="124" t="str">
        <f>IF(X300&gt;0,'BD1'!$K$6,"")</f>
        <v/>
      </c>
      <c r="W300" s="121" t="str">
        <f>IF(X300&gt;0,'BD1'!$K$8,"")</f>
        <v/>
      </c>
      <c r="X300" s="101"/>
      <c r="Y300" s="474"/>
      <c r="Z300" s="101"/>
      <c r="AA300" s="101"/>
      <c r="AB300" s="101"/>
      <c r="AC300" s="101"/>
      <c r="AD300" s="101"/>
      <c r="AE300" s="361"/>
      <c r="AF300" s="522"/>
    </row>
    <row r="301" spans="2:32" ht="20.100000000000001" customHeight="1" x14ac:dyDescent="0.25">
      <c r="B301" s="566" t="str">
        <f t="shared" si="24"/>
        <v/>
      </c>
      <c r="C301" s="472">
        <f>'BD4'!C298</f>
        <v>0</v>
      </c>
      <c r="D301" s="125" t="str">
        <f t="shared" si="21"/>
        <v/>
      </c>
      <c r="E301" s="126" t="str">
        <f>IF('BD4'!O298=0,"",'BD4'!O298)</f>
        <v/>
      </c>
      <c r="F301" s="127" t="str">
        <f>REPT('BD4'!N298,1)</f>
        <v/>
      </c>
      <c r="G301" s="469">
        <f>('BD4'!J298)</f>
        <v>0</v>
      </c>
      <c r="I301" s="568" t="str">
        <f t="shared" si="22"/>
        <v/>
      </c>
      <c r="J301" s="568" t="str">
        <f>IF(L301&gt;0,'BD1'!$K$6,"")</f>
        <v/>
      </c>
      <c r="K301" s="568" t="str">
        <f>IF(L301&gt;0,'BD1'!$K$8,"")</f>
        <v/>
      </c>
      <c r="L301" s="101"/>
      <c r="M301" s="101"/>
      <c r="N301" s="101"/>
      <c r="O301" s="101"/>
      <c r="P301" s="363"/>
      <c r="Q301" s="363"/>
      <c r="R301" s="361"/>
      <c r="S301" s="570" t="str">
        <f t="shared" si="25"/>
        <v/>
      </c>
      <c r="U301" s="124" t="str">
        <f t="shared" si="23"/>
        <v/>
      </c>
      <c r="V301" s="124" t="str">
        <f>IF(X301&gt;0,'BD1'!$K$6,"")</f>
        <v/>
      </c>
      <c r="W301" s="121" t="str">
        <f>IF(X301&gt;0,'BD1'!$K$8,"")</f>
        <v/>
      </c>
      <c r="X301" s="101"/>
      <c r="Y301" s="474"/>
      <c r="Z301" s="101"/>
      <c r="AA301" s="101"/>
      <c r="AB301" s="101"/>
      <c r="AC301" s="101"/>
      <c r="AD301" s="101"/>
      <c r="AE301" s="361"/>
      <c r="AF301" s="522"/>
    </row>
    <row r="302" spans="2:32" ht="20.100000000000001" customHeight="1" x14ac:dyDescent="0.25">
      <c r="B302" s="566" t="str">
        <f t="shared" si="24"/>
        <v/>
      </c>
      <c r="C302" s="472">
        <f>'BD4'!C299</f>
        <v>0</v>
      </c>
      <c r="D302" s="125" t="str">
        <f t="shared" si="21"/>
        <v/>
      </c>
      <c r="E302" s="126" t="str">
        <f>IF('BD4'!O299=0,"",'BD4'!O299)</f>
        <v/>
      </c>
      <c r="F302" s="127" t="str">
        <f>REPT('BD4'!N299,1)</f>
        <v/>
      </c>
      <c r="G302" s="469">
        <f>('BD4'!J299)</f>
        <v>0</v>
      </c>
      <c r="I302" s="568" t="str">
        <f t="shared" si="22"/>
        <v/>
      </c>
      <c r="J302" s="568" t="str">
        <f>IF(L302&gt;0,'BD1'!$K$6,"")</f>
        <v/>
      </c>
      <c r="K302" s="568" t="str">
        <f>IF(L302&gt;0,'BD1'!$K$8,"")</f>
        <v/>
      </c>
      <c r="L302" s="101"/>
      <c r="M302" s="101"/>
      <c r="N302" s="101"/>
      <c r="O302" s="101"/>
      <c r="P302" s="363"/>
      <c r="Q302" s="363"/>
      <c r="R302" s="361"/>
      <c r="S302" s="570" t="str">
        <f t="shared" si="25"/>
        <v/>
      </c>
      <c r="U302" s="124" t="str">
        <f t="shared" si="23"/>
        <v/>
      </c>
      <c r="V302" s="124" t="str">
        <f>IF(X302&gt;0,'BD1'!$K$6,"")</f>
        <v/>
      </c>
      <c r="W302" s="121" t="str">
        <f>IF(X302&gt;0,'BD1'!$K$8,"")</f>
        <v/>
      </c>
      <c r="X302" s="101"/>
      <c r="Y302" s="474"/>
      <c r="Z302" s="101"/>
      <c r="AA302" s="101"/>
      <c r="AB302" s="101"/>
      <c r="AC302" s="101"/>
      <c r="AD302" s="101"/>
      <c r="AE302" s="361"/>
      <c r="AF302" s="522"/>
    </row>
    <row r="303" spans="2:32" ht="20.100000000000001" customHeight="1" x14ac:dyDescent="0.25">
      <c r="B303" s="566" t="str">
        <f t="shared" si="24"/>
        <v/>
      </c>
      <c r="C303" s="472">
        <f>'BD4'!C300</f>
        <v>0</v>
      </c>
      <c r="D303" s="125" t="str">
        <f t="shared" si="21"/>
        <v/>
      </c>
      <c r="E303" s="126" t="str">
        <f>IF('BD4'!O300=0,"",'BD4'!O300)</f>
        <v/>
      </c>
      <c r="F303" s="127" t="str">
        <f>REPT('BD4'!N300,1)</f>
        <v/>
      </c>
      <c r="G303" s="469">
        <f>('BD4'!J300)</f>
        <v>0</v>
      </c>
      <c r="I303" s="568" t="str">
        <f t="shared" si="22"/>
        <v/>
      </c>
      <c r="J303" s="568" t="str">
        <f>IF(L303&gt;0,'BD1'!$K$6,"")</f>
        <v/>
      </c>
      <c r="K303" s="568" t="str">
        <f>IF(L303&gt;0,'BD1'!$K$8,"")</f>
        <v/>
      </c>
      <c r="L303" s="101"/>
      <c r="M303" s="101"/>
      <c r="N303" s="101"/>
      <c r="O303" s="101"/>
      <c r="P303" s="363"/>
      <c r="Q303" s="363"/>
      <c r="R303" s="361"/>
      <c r="S303" s="570" t="str">
        <f t="shared" si="25"/>
        <v/>
      </c>
      <c r="U303" s="124" t="str">
        <f t="shared" si="23"/>
        <v/>
      </c>
      <c r="V303" s="124" t="str">
        <f>IF(X303&gt;0,'BD1'!$K$6,"")</f>
        <v/>
      </c>
      <c r="W303" s="121" t="str">
        <f>IF(X303&gt;0,'BD1'!$K$8,"")</f>
        <v/>
      </c>
      <c r="X303" s="101"/>
      <c r="Y303" s="474"/>
      <c r="Z303" s="101"/>
      <c r="AA303" s="101"/>
      <c r="AB303" s="101"/>
      <c r="AC303" s="101"/>
      <c r="AD303" s="101"/>
      <c r="AE303" s="361"/>
      <c r="AF303" s="522"/>
    </row>
    <row r="304" spans="2:32" ht="20.100000000000001" customHeight="1" x14ac:dyDescent="0.25">
      <c r="B304" s="566" t="str">
        <f t="shared" si="24"/>
        <v/>
      </c>
      <c r="C304" s="472">
        <f>'BD4'!C301</f>
        <v>0</v>
      </c>
      <c r="D304" s="125" t="str">
        <f t="shared" si="21"/>
        <v/>
      </c>
      <c r="E304" s="126" t="str">
        <f>IF('BD4'!O301=0,"",'BD4'!O301)</f>
        <v/>
      </c>
      <c r="F304" s="127" t="str">
        <f>REPT('BD4'!N301,1)</f>
        <v/>
      </c>
      <c r="G304" s="469">
        <f>('BD4'!J301)</f>
        <v>0</v>
      </c>
      <c r="I304" s="568" t="str">
        <f t="shared" si="22"/>
        <v/>
      </c>
      <c r="J304" s="568" t="str">
        <f>IF(L304&gt;0,'BD1'!$K$6,"")</f>
        <v/>
      </c>
      <c r="K304" s="568" t="str">
        <f>IF(L304&gt;0,'BD1'!$K$8,"")</f>
        <v/>
      </c>
      <c r="L304" s="101"/>
      <c r="M304" s="101"/>
      <c r="N304" s="101"/>
      <c r="O304" s="101"/>
      <c r="P304" s="363"/>
      <c r="Q304" s="363"/>
      <c r="R304" s="361"/>
      <c r="S304" s="570" t="str">
        <f t="shared" si="25"/>
        <v/>
      </c>
      <c r="U304" s="124" t="str">
        <f t="shared" si="23"/>
        <v/>
      </c>
      <c r="V304" s="124" t="str">
        <f>IF(X304&gt;0,'BD1'!$K$6,"")</f>
        <v/>
      </c>
      <c r="W304" s="121" t="str">
        <f>IF(X304&gt;0,'BD1'!$K$8,"")</f>
        <v/>
      </c>
      <c r="X304" s="101"/>
      <c r="Y304" s="474"/>
      <c r="Z304" s="101"/>
      <c r="AA304" s="101"/>
      <c r="AB304" s="101"/>
      <c r="AC304" s="101"/>
      <c r="AD304" s="101"/>
      <c r="AE304" s="361"/>
      <c r="AF304" s="522"/>
    </row>
    <row r="305" spans="2:32" ht="20.100000000000001" customHeight="1" x14ac:dyDescent="0.25">
      <c r="B305" s="566" t="str">
        <f t="shared" si="24"/>
        <v/>
      </c>
      <c r="C305" s="472">
        <f>'BD4'!C302</f>
        <v>0</v>
      </c>
      <c r="D305" s="125" t="str">
        <f t="shared" si="21"/>
        <v/>
      </c>
      <c r="E305" s="126" t="str">
        <f>IF('BD4'!O302=0,"",'BD4'!O302)</f>
        <v/>
      </c>
      <c r="F305" s="127" t="str">
        <f>REPT('BD4'!N302,1)</f>
        <v/>
      </c>
      <c r="G305" s="469">
        <f>('BD4'!J302)</f>
        <v>0</v>
      </c>
      <c r="I305" s="568" t="str">
        <f t="shared" si="22"/>
        <v/>
      </c>
      <c r="J305" s="568" t="str">
        <f>IF(L305&gt;0,'BD1'!$K$6,"")</f>
        <v/>
      </c>
      <c r="K305" s="568" t="str">
        <f>IF(L305&gt;0,'BD1'!$K$8,"")</f>
        <v/>
      </c>
      <c r="L305" s="101"/>
      <c r="M305" s="101"/>
      <c r="N305" s="101"/>
      <c r="O305" s="101"/>
      <c r="P305" s="363"/>
      <c r="Q305" s="363"/>
      <c r="R305" s="361"/>
      <c r="S305" s="570" t="str">
        <f t="shared" si="25"/>
        <v/>
      </c>
      <c r="U305" s="124" t="str">
        <f t="shared" si="23"/>
        <v/>
      </c>
      <c r="V305" s="124" t="str">
        <f>IF(X305&gt;0,'BD1'!$K$6,"")</f>
        <v/>
      </c>
      <c r="W305" s="121" t="str">
        <f>IF(X305&gt;0,'BD1'!$K$8,"")</f>
        <v/>
      </c>
      <c r="X305" s="101"/>
      <c r="Y305" s="474"/>
      <c r="Z305" s="101"/>
      <c r="AA305" s="101"/>
      <c r="AB305" s="101"/>
      <c r="AC305" s="101"/>
      <c r="AD305" s="101"/>
      <c r="AE305" s="361"/>
      <c r="AF305" s="522"/>
    </row>
    <row r="306" spans="2:32" ht="20.100000000000001" customHeight="1" x14ac:dyDescent="0.25">
      <c r="B306" s="566" t="str">
        <f t="shared" si="24"/>
        <v/>
      </c>
      <c r="C306" s="472">
        <f>'BD4'!C303</f>
        <v>0</v>
      </c>
      <c r="D306" s="125" t="str">
        <f t="shared" si="21"/>
        <v/>
      </c>
      <c r="E306" s="126" t="str">
        <f>IF('BD4'!O303=0,"",'BD4'!O303)</f>
        <v/>
      </c>
      <c r="F306" s="127" t="str">
        <f>REPT('BD4'!N303,1)</f>
        <v/>
      </c>
      <c r="G306" s="469">
        <f>('BD4'!J303)</f>
        <v>0</v>
      </c>
      <c r="I306" s="568" t="str">
        <f t="shared" si="22"/>
        <v/>
      </c>
      <c r="J306" s="568" t="str">
        <f>IF(L306&gt;0,'BD1'!$K$6,"")</f>
        <v/>
      </c>
      <c r="K306" s="568" t="str">
        <f>IF(L306&gt;0,'BD1'!$K$8,"")</f>
        <v/>
      </c>
      <c r="L306" s="101"/>
      <c r="M306" s="101"/>
      <c r="N306" s="101"/>
      <c r="O306" s="101"/>
      <c r="P306" s="363"/>
      <c r="Q306" s="363"/>
      <c r="R306" s="361"/>
      <c r="S306" s="570" t="str">
        <f t="shared" si="25"/>
        <v/>
      </c>
      <c r="U306" s="124" t="str">
        <f t="shared" si="23"/>
        <v/>
      </c>
      <c r="V306" s="124" t="str">
        <f>IF(X306&gt;0,'BD1'!$K$6,"")</f>
        <v/>
      </c>
      <c r="W306" s="121" t="str">
        <f>IF(X306&gt;0,'BD1'!$K$8,"")</f>
        <v/>
      </c>
      <c r="X306" s="101"/>
      <c r="Y306" s="474"/>
      <c r="Z306" s="101"/>
      <c r="AA306" s="101"/>
      <c r="AB306" s="101"/>
      <c r="AC306" s="101"/>
      <c r="AD306" s="101"/>
      <c r="AE306" s="361"/>
      <c r="AF306" s="522"/>
    </row>
    <row r="307" spans="2:32" ht="20.100000000000001" customHeight="1" x14ac:dyDescent="0.25">
      <c r="B307" s="566" t="str">
        <f t="shared" si="24"/>
        <v/>
      </c>
      <c r="C307" s="472">
        <f>'BD4'!C304</f>
        <v>0</v>
      </c>
      <c r="D307" s="125" t="str">
        <f t="shared" si="21"/>
        <v/>
      </c>
      <c r="E307" s="126" t="str">
        <f>IF('BD4'!O304=0,"",'BD4'!O304)</f>
        <v/>
      </c>
      <c r="F307" s="127" t="str">
        <f>REPT('BD4'!N304,1)</f>
        <v/>
      </c>
      <c r="G307" s="469">
        <f>('BD4'!J304)</f>
        <v>0</v>
      </c>
      <c r="I307" s="568" t="str">
        <f t="shared" si="22"/>
        <v/>
      </c>
      <c r="J307" s="568" t="str">
        <f>IF(L307&gt;0,'BD1'!$K$6,"")</f>
        <v/>
      </c>
      <c r="K307" s="568" t="str">
        <f>IF(L307&gt;0,'BD1'!$K$8,"")</f>
        <v/>
      </c>
      <c r="L307" s="101"/>
      <c r="M307" s="101"/>
      <c r="N307" s="101"/>
      <c r="O307" s="101"/>
      <c r="P307" s="363"/>
      <c r="Q307" s="363"/>
      <c r="R307" s="361"/>
      <c r="S307" s="570" t="str">
        <f t="shared" si="25"/>
        <v/>
      </c>
      <c r="U307" s="124" t="str">
        <f t="shared" si="23"/>
        <v/>
      </c>
      <c r="V307" s="124" t="str">
        <f>IF(X307&gt;0,'BD1'!$K$6,"")</f>
        <v/>
      </c>
      <c r="W307" s="121" t="str">
        <f>IF(X307&gt;0,'BD1'!$K$8,"")</f>
        <v/>
      </c>
      <c r="X307" s="101"/>
      <c r="Y307" s="474"/>
      <c r="Z307" s="101"/>
      <c r="AA307" s="101"/>
      <c r="AB307" s="101"/>
      <c r="AC307" s="101"/>
      <c r="AD307" s="101"/>
      <c r="AE307" s="361"/>
      <c r="AF307" s="522"/>
    </row>
    <row r="308" spans="2:32" ht="20.100000000000001" customHeight="1" x14ac:dyDescent="0.25">
      <c r="B308" s="566" t="str">
        <f t="shared" si="24"/>
        <v/>
      </c>
      <c r="C308" s="472">
        <f>'BD4'!C305</f>
        <v>0</v>
      </c>
      <c r="D308" s="125" t="str">
        <f t="shared" si="21"/>
        <v/>
      </c>
      <c r="E308" s="126" t="str">
        <f>IF('BD4'!O305=0,"",'BD4'!O305)</f>
        <v/>
      </c>
      <c r="F308" s="127" t="str">
        <f>REPT('BD4'!N305,1)</f>
        <v/>
      </c>
      <c r="G308" s="469">
        <f>('BD4'!J305)</f>
        <v>0</v>
      </c>
      <c r="I308" s="568" t="str">
        <f t="shared" si="22"/>
        <v/>
      </c>
      <c r="J308" s="568" t="str">
        <f>IF(L308&gt;0,'BD1'!$K$6,"")</f>
        <v/>
      </c>
      <c r="K308" s="568" t="str">
        <f>IF(L308&gt;0,'BD1'!$K$8,"")</f>
        <v/>
      </c>
      <c r="L308" s="101"/>
      <c r="M308" s="101"/>
      <c r="N308" s="101"/>
      <c r="O308" s="101"/>
      <c r="P308" s="363"/>
      <c r="Q308" s="363"/>
      <c r="R308" s="361"/>
      <c r="S308" s="570" t="str">
        <f t="shared" si="25"/>
        <v/>
      </c>
      <c r="U308" s="124" t="str">
        <f t="shared" si="23"/>
        <v/>
      </c>
      <c r="V308" s="124" t="str">
        <f>IF(X308&gt;0,'BD1'!$K$6,"")</f>
        <v/>
      </c>
      <c r="W308" s="121" t="str">
        <f>IF(X308&gt;0,'BD1'!$K$8,"")</f>
        <v/>
      </c>
      <c r="X308" s="101"/>
      <c r="Y308" s="474"/>
      <c r="Z308" s="101"/>
      <c r="AA308" s="101"/>
      <c r="AB308" s="101"/>
      <c r="AC308" s="101"/>
      <c r="AD308" s="101"/>
      <c r="AE308" s="361"/>
      <c r="AF308" s="522"/>
    </row>
    <row r="309" spans="2:32" ht="20.100000000000001" customHeight="1" x14ac:dyDescent="0.25">
      <c r="B309" s="566" t="str">
        <f t="shared" si="24"/>
        <v/>
      </c>
      <c r="C309" s="472">
        <f>'BD4'!C306</f>
        <v>0</v>
      </c>
      <c r="D309" s="125" t="str">
        <f t="shared" si="21"/>
        <v/>
      </c>
      <c r="E309" s="126" t="str">
        <f>IF('BD4'!O306=0,"",'BD4'!O306)</f>
        <v/>
      </c>
      <c r="F309" s="127" t="str">
        <f>REPT('BD4'!N306,1)</f>
        <v/>
      </c>
      <c r="G309" s="469">
        <f>('BD4'!J306)</f>
        <v>0</v>
      </c>
      <c r="I309" s="568" t="str">
        <f t="shared" si="22"/>
        <v/>
      </c>
      <c r="J309" s="568" t="str">
        <f>IF(L309&gt;0,'BD1'!$K$6,"")</f>
        <v/>
      </c>
      <c r="K309" s="568" t="str">
        <f>IF(L309&gt;0,'BD1'!$K$8,"")</f>
        <v/>
      </c>
      <c r="L309" s="101"/>
      <c r="M309" s="101"/>
      <c r="N309" s="101"/>
      <c r="O309" s="101"/>
      <c r="P309" s="363"/>
      <c r="Q309" s="363"/>
      <c r="R309" s="361"/>
      <c r="S309" s="570" t="str">
        <f t="shared" si="25"/>
        <v/>
      </c>
      <c r="U309" s="124" t="str">
        <f t="shared" si="23"/>
        <v/>
      </c>
      <c r="V309" s="124" t="str">
        <f>IF(X309&gt;0,'BD1'!$K$6,"")</f>
        <v/>
      </c>
      <c r="W309" s="121" t="str">
        <f>IF(X309&gt;0,'BD1'!$K$8,"")</f>
        <v/>
      </c>
      <c r="X309" s="101"/>
      <c r="Y309" s="474"/>
      <c r="Z309" s="101"/>
      <c r="AA309" s="101"/>
      <c r="AB309" s="101"/>
      <c r="AC309" s="101"/>
      <c r="AD309" s="101"/>
      <c r="AE309" s="361"/>
      <c r="AF309" s="522"/>
    </row>
    <row r="310" spans="2:32" ht="20.100000000000001" customHeight="1" x14ac:dyDescent="0.25">
      <c r="B310" s="566" t="str">
        <f t="shared" si="24"/>
        <v/>
      </c>
      <c r="C310" s="472">
        <f>'BD4'!C307</f>
        <v>0</v>
      </c>
      <c r="D310" s="125" t="str">
        <f t="shared" si="21"/>
        <v/>
      </c>
      <c r="E310" s="126" t="str">
        <f>IF('BD4'!O307=0,"",'BD4'!O307)</f>
        <v/>
      </c>
      <c r="F310" s="127" t="str">
        <f>REPT('BD4'!N307,1)</f>
        <v/>
      </c>
      <c r="G310" s="469">
        <f>('BD4'!J307)</f>
        <v>0</v>
      </c>
      <c r="I310" s="568" t="str">
        <f t="shared" si="22"/>
        <v/>
      </c>
      <c r="J310" s="568" t="str">
        <f>IF(L310&gt;0,'BD1'!$K$6,"")</f>
        <v/>
      </c>
      <c r="K310" s="568" t="str">
        <f>IF(L310&gt;0,'BD1'!$K$8,"")</f>
        <v/>
      </c>
      <c r="L310" s="101"/>
      <c r="M310" s="101"/>
      <c r="N310" s="101"/>
      <c r="O310" s="101"/>
      <c r="P310" s="363"/>
      <c r="Q310" s="363"/>
      <c r="R310" s="361"/>
      <c r="S310" s="570" t="str">
        <f t="shared" si="25"/>
        <v/>
      </c>
      <c r="U310" s="124" t="str">
        <f t="shared" si="23"/>
        <v/>
      </c>
      <c r="V310" s="124" t="str">
        <f>IF(X310&gt;0,'BD1'!$K$6,"")</f>
        <v/>
      </c>
      <c r="W310" s="121" t="str">
        <f>IF(X310&gt;0,'BD1'!$K$8,"")</f>
        <v/>
      </c>
      <c r="X310" s="101"/>
      <c r="Y310" s="474"/>
      <c r="Z310" s="101"/>
      <c r="AA310" s="101"/>
      <c r="AB310" s="101"/>
      <c r="AC310" s="101"/>
      <c r="AD310" s="101"/>
      <c r="AE310" s="361"/>
      <c r="AF310" s="522"/>
    </row>
    <row r="311" spans="2:32" ht="20.100000000000001" customHeight="1" x14ac:dyDescent="0.25">
      <c r="B311" s="566" t="str">
        <f t="shared" si="24"/>
        <v/>
      </c>
      <c r="C311" s="472">
        <f>'BD4'!C308</f>
        <v>0</v>
      </c>
      <c r="D311" s="125" t="str">
        <f t="shared" si="21"/>
        <v/>
      </c>
      <c r="E311" s="126" t="str">
        <f>IF('BD4'!O308=0,"",'BD4'!O308)</f>
        <v/>
      </c>
      <c r="F311" s="127" t="str">
        <f>REPT('BD4'!N308,1)</f>
        <v/>
      </c>
      <c r="G311" s="469">
        <f>('BD4'!J308)</f>
        <v>0</v>
      </c>
      <c r="I311" s="568" t="str">
        <f t="shared" si="22"/>
        <v/>
      </c>
      <c r="J311" s="568" t="str">
        <f>IF(L311&gt;0,'BD1'!$K$6,"")</f>
        <v/>
      </c>
      <c r="K311" s="568" t="str">
        <f>IF(L311&gt;0,'BD1'!$K$8,"")</f>
        <v/>
      </c>
      <c r="L311" s="101"/>
      <c r="M311" s="101"/>
      <c r="N311" s="101"/>
      <c r="O311" s="101"/>
      <c r="P311" s="363"/>
      <c r="Q311" s="363"/>
      <c r="R311" s="361"/>
      <c r="S311" s="570" t="str">
        <f t="shared" si="25"/>
        <v/>
      </c>
      <c r="U311" s="124" t="str">
        <f t="shared" si="23"/>
        <v/>
      </c>
      <c r="V311" s="124" t="str">
        <f>IF(X311&gt;0,'BD1'!$K$6,"")</f>
        <v/>
      </c>
      <c r="W311" s="121" t="str">
        <f>IF(X311&gt;0,'BD1'!$K$8,"")</f>
        <v/>
      </c>
      <c r="X311" s="101"/>
      <c r="Y311" s="474"/>
      <c r="Z311" s="101"/>
      <c r="AA311" s="101"/>
      <c r="AB311" s="101"/>
      <c r="AC311" s="101"/>
      <c r="AD311" s="101"/>
      <c r="AE311" s="361"/>
      <c r="AF311" s="522"/>
    </row>
    <row r="312" spans="2:32" ht="20.100000000000001" customHeight="1" x14ac:dyDescent="0.25">
      <c r="B312" s="566" t="str">
        <f t="shared" si="24"/>
        <v/>
      </c>
      <c r="C312" s="472">
        <f>'BD4'!C309</f>
        <v>0</v>
      </c>
      <c r="D312" s="125" t="str">
        <f t="shared" si="21"/>
        <v/>
      </c>
      <c r="E312" s="126" t="str">
        <f>IF('BD4'!O309=0,"",'BD4'!O309)</f>
        <v/>
      </c>
      <c r="F312" s="127" t="str">
        <f>REPT('BD4'!N309,1)</f>
        <v/>
      </c>
      <c r="G312" s="469">
        <f>('BD4'!J309)</f>
        <v>0</v>
      </c>
      <c r="I312" s="568" t="str">
        <f t="shared" si="22"/>
        <v/>
      </c>
      <c r="J312" s="568" t="str">
        <f>IF(L312&gt;0,'BD1'!$K$6,"")</f>
        <v/>
      </c>
      <c r="K312" s="568" t="str">
        <f>IF(L312&gt;0,'BD1'!$K$8,"")</f>
        <v/>
      </c>
      <c r="L312" s="101"/>
      <c r="M312" s="101"/>
      <c r="N312" s="101"/>
      <c r="O312" s="101"/>
      <c r="P312" s="363"/>
      <c r="Q312" s="363"/>
      <c r="R312" s="361"/>
      <c r="S312" s="570" t="str">
        <f t="shared" si="25"/>
        <v/>
      </c>
      <c r="U312" s="124" t="str">
        <f t="shared" si="23"/>
        <v/>
      </c>
      <c r="V312" s="124" t="str">
        <f>IF(X312&gt;0,'BD1'!$K$6,"")</f>
        <v/>
      </c>
      <c r="W312" s="121" t="str">
        <f>IF(X312&gt;0,'BD1'!$K$8,"")</f>
        <v/>
      </c>
      <c r="X312" s="101"/>
      <c r="Y312" s="474"/>
      <c r="Z312" s="101"/>
      <c r="AA312" s="101"/>
      <c r="AB312" s="101"/>
      <c r="AC312" s="101"/>
      <c r="AD312" s="101"/>
      <c r="AE312" s="361"/>
      <c r="AF312" s="522"/>
    </row>
    <row r="313" spans="2:32" ht="20.100000000000001" customHeight="1" x14ac:dyDescent="0.25">
      <c r="B313" s="566" t="str">
        <f t="shared" si="24"/>
        <v/>
      </c>
      <c r="C313" s="472">
        <f>'BD4'!C310</f>
        <v>0</v>
      </c>
      <c r="D313" s="125" t="str">
        <f t="shared" si="21"/>
        <v/>
      </c>
      <c r="E313" s="126" t="str">
        <f>IF('BD4'!O310=0,"",'BD4'!O310)</f>
        <v/>
      </c>
      <c r="F313" s="127" t="str">
        <f>REPT('BD4'!N310,1)</f>
        <v/>
      </c>
      <c r="G313" s="469">
        <f>('BD4'!J310)</f>
        <v>0</v>
      </c>
      <c r="I313" s="568" t="str">
        <f t="shared" si="22"/>
        <v/>
      </c>
      <c r="J313" s="568" t="str">
        <f>IF(L313&gt;0,'BD1'!$K$6,"")</f>
        <v/>
      </c>
      <c r="K313" s="568" t="str">
        <f>IF(L313&gt;0,'BD1'!$K$8,"")</f>
        <v/>
      </c>
      <c r="L313" s="101"/>
      <c r="M313" s="101"/>
      <c r="N313" s="101"/>
      <c r="O313" s="101"/>
      <c r="P313" s="363"/>
      <c r="Q313" s="363"/>
      <c r="R313" s="361"/>
      <c r="S313" s="570" t="str">
        <f t="shared" si="25"/>
        <v/>
      </c>
      <c r="U313" s="124" t="str">
        <f t="shared" si="23"/>
        <v/>
      </c>
      <c r="V313" s="124" t="str">
        <f>IF(X313&gt;0,'BD1'!$K$6,"")</f>
        <v/>
      </c>
      <c r="W313" s="121" t="str">
        <f>IF(X313&gt;0,'BD1'!$K$8,"")</f>
        <v/>
      </c>
      <c r="X313" s="101"/>
      <c r="Y313" s="474"/>
      <c r="Z313" s="101"/>
      <c r="AA313" s="101"/>
      <c r="AB313" s="101"/>
      <c r="AC313" s="101"/>
      <c r="AD313" s="101"/>
      <c r="AE313" s="361"/>
      <c r="AF313" s="522"/>
    </row>
    <row r="314" spans="2:32" ht="20.100000000000001" customHeight="1" x14ac:dyDescent="0.25">
      <c r="B314" s="566" t="str">
        <f t="shared" si="24"/>
        <v/>
      </c>
      <c r="C314" s="472">
        <f>'BD4'!C311</f>
        <v>0</v>
      </c>
      <c r="D314" s="125" t="str">
        <f t="shared" si="21"/>
        <v/>
      </c>
      <c r="E314" s="126" t="str">
        <f>IF('BD4'!O311=0,"",'BD4'!O311)</f>
        <v/>
      </c>
      <c r="F314" s="127" t="str">
        <f>REPT('BD4'!N311,1)</f>
        <v/>
      </c>
      <c r="G314" s="469">
        <f>('BD4'!J311)</f>
        <v>0</v>
      </c>
      <c r="I314" s="568" t="str">
        <f t="shared" si="22"/>
        <v/>
      </c>
      <c r="J314" s="568" t="str">
        <f>IF(L314&gt;0,'BD1'!$K$6,"")</f>
        <v/>
      </c>
      <c r="K314" s="568" t="str">
        <f>IF(L314&gt;0,'BD1'!$K$8,"")</f>
        <v/>
      </c>
      <c r="L314" s="101"/>
      <c r="M314" s="101"/>
      <c r="N314" s="101"/>
      <c r="O314" s="101"/>
      <c r="P314" s="363"/>
      <c r="Q314" s="363"/>
      <c r="R314" s="361"/>
      <c r="S314" s="570" t="str">
        <f t="shared" si="25"/>
        <v/>
      </c>
      <c r="U314" s="124" t="str">
        <f t="shared" si="23"/>
        <v/>
      </c>
      <c r="V314" s="124" t="str">
        <f>IF(X314&gt;0,'BD1'!$K$6,"")</f>
        <v/>
      </c>
      <c r="W314" s="121" t="str">
        <f>IF(X314&gt;0,'BD1'!$K$8,"")</f>
        <v/>
      </c>
      <c r="X314" s="101"/>
      <c r="Y314" s="474"/>
      <c r="Z314" s="101"/>
      <c r="AA314" s="101"/>
      <c r="AB314" s="101"/>
      <c r="AC314" s="101"/>
      <c r="AD314" s="101"/>
      <c r="AE314" s="361"/>
      <c r="AF314" s="522"/>
    </row>
    <row r="315" spans="2:32" ht="20.100000000000001" customHeight="1" x14ac:dyDescent="0.25">
      <c r="B315" s="566" t="str">
        <f t="shared" si="24"/>
        <v/>
      </c>
      <c r="C315" s="472">
        <f>'BD4'!C312</f>
        <v>0</v>
      </c>
      <c r="D315" s="125" t="str">
        <f t="shared" si="21"/>
        <v/>
      </c>
      <c r="E315" s="126" t="str">
        <f>IF('BD4'!O312=0,"",'BD4'!O312)</f>
        <v/>
      </c>
      <c r="F315" s="127" t="str">
        <f>REPT('BD4'!N312,1)</f>
        <v/>
      </c>
      <c r="G315" s="469">
        <f>('BD4'!J312)</f>
        <v>0</v>
      </c>
      <c r="I315" s="568" t="str">
        <f t="shared" si="22"/>
        <v/>
      </c>
      <c r="J315" s="568" t="str">
        <f>IF(L315&gt;0,'BD1'!$K$6,"")</f>
        <v/>
      </c>
      <c r="K315" s="568" t="str">
        <f>IF(L315&gt;0,'BD1'!$K$8,"")</f>
        <v/>
      </c>
      <c r="L315" s="101"/>
      <c r="M315" s="101"/>
      <c r="N315" s="101"/>
      <c r="O315" s="101"/>
      <c r="P315" s="363"/>
      <c r="Q315" s="363"/>
      <c r="R315" s="361"/>
      <c r="S315" s="570" t="str">
        <f t="shared" si="25"/>
        <v/>
      </c>
      <c r="U315" s="124" t="str">
        <f t="shared" si="23"/>
        <v/>
      </c>
      <c r="V315" s="124" t="str">
        <f>IF(X315&gt;0,'BD1'!$K$6,"")</f>
        <v/>
      </c>
      <c r="W315" s="121" t="str">
        <f>IF(X315&gt;0,'BD1'!$K$8,"")</f>
        <v/>
      </c>
      <c r="X315" s="101"/>
      <c r="Y315" s="474"/>
      <c r="Z315" s="101"/>
      <c r="AA315" s="101"/>
      <c r="AB315" s="101"/>
      <c r="AC315" s="101"/>
      <c r="AD315" s="101"/>
      <c r="AE315" s="361"/>
      <c r="AF315" s="522"/>
    </row>
    <row r="316" spans="2:32" ht="20.100000000000001" customHeight="1" x14ac:dyDescent="0.25">
      <c r="B316" s="566" t="str">
        <f t="shared" si="24"/>
        <v/>
      </c>
      <c r="C316" s="472">
        <f>'BD4'!C313</f>
        <v>0</v>
      </c>
      <c r="D316" s="125" t="str">
        <f t="shared" si="21"/>
        <v/>
      </c>
      <c r="E316" s="126" t="str">
        <f>IF('BD4'!O313=0,"",'BD4'!O313)</f>
        <v/>
      </c>
      <c r="F316" s="127" t="str">
        <f>REPT('BD4'!N313,1)</f>
        <v/>
      </c>
      <c r="G316" s="469">
        <f>('BD4'!J313)</f>
        <v>0</v>
      </c>
      <c r="I316" s="568" t="str">
        <f t="shared" si="22"/>
        <v/>
      </c>
      <c r="J316" s="568" t="str">
        <f>IF(L316&gt;0,'BD1'!$K$6,"")</f>
        <v/>
      </c>
      <c r="K316" s="568" t="str">
        <f>IF(L316&gt;0,'BD1'!$K$8,"")</f>
        <v/>
      </c>
      <c r="L316" s="101"/>
      <c r="M316" s="101"/>
      <c r="N316" s="101"/>
      <c r="O316" s="101"/>
      <c r="P316" s="363"/>
      <c r="Q316" s="363"/>
      <c r="R316" s="361"/>
      <c r="S316" s="570" t="str">
        <f t="shared" si="25"/>
        <v/>
      </c>
      <c r="U316" s="124" t="str">
        <f t="shared" si="23"/>
        <v/>
      </c>
      <c r="V316" s="124" t="str">
        <f>IF(X316&gt;0,'BD1'!$K$6,"")</f>
        <v/>
      </c>
      <c r="W316" s="121" t="str">
        <f>IF(X316&gt;0,'BD1'!$K$8,"")</f>
        <v/>
      </c>
      <c r="X316" s="101"/>
      <c r="Y316" s="474"/>
      <c r="Z316" s="101"/>
      <c r="AA316" s="101"/>
      <c r="AB316" s="101"/>
      <c r="AC316" s="101"/>
      <c r="AD316" s="101"/>
      <c r="AE316" s="361"/>
      <c r="AF316" s="522"/>
    </row>
    <row r="317" spans="2:32" ht="20.100000000000001" customHeight="1" x14ac:dyDescent="0.25">
      <c r="B317" s="566" t="str">
        <f t="shared" si="24"/>
        <v/>
      </c>
      <c r="C317" s="472">
        <f>'BD4'!C314</f>
        <v>0</v>
      </c>
      <c r="D317" s="125" t="str">
        <f t="shared" si="21"/>
        <v/>
      </c>
      <c r="E317" s="126" t="str">
        <f>IF('BD4'!O314=0,"",'BD4'!O314)</f>
        <v/>
      </c>
      <c r="F317" s="127" t="str">
        <f>REPT('BD4'!N314,1)</f>
        <v/>
      </c>
      <c r="G317" s="469">
        <f>('BD4'!J314)</f>
        <v>0</v>
      </c>
      <c r="I317" s="568" t="str">
        <f t="shared" si="22"/>
        <v/>
      </c>
      <c r="J317" s="568" t="str">
        <f>IF(L317&gt;0,'BD1'!$K$6,"")</f>
        <v/>
      </c>
      <c r="K317" s="568" t="str">
        <f>IF(L317&gt;0,'BD1'!$K$8,"")</f>
        <v/>
      </c>
      <c r="L317" s="101"/>
      <c r="M317" s="101"/>
      <c r="N317" s="101"/>
      <c r="O317" s="101"/>
      <c r="P317" s="363"/>
      <c r="Q317" s="363"/>
      <c r="R317" s="361"/>
      <c r="S317" s="570" t="str">
        <f t="shared" si="25"/>
        <v/>
      </c>
      <c r="U317" s="124" t="str">
        <f t="shared" si="23"/>
        <v/>
      </c>
      <c r="V317" s="124" t="str">
        <f>IF(X317&gt;0,'BD1'!$K$6,"")</f>
        <v/>
      </c>
      <c r="W317" s="121" t="str">
        <f>IF(X317&gt;0,'BD1'!$K$8,"")</f>
        <v/>
      </c>
      <c r="X317" s="101"/>
      <c r="Y317" s="474"/>
      <c r="Z317" s="101"/>
      <c r="AA317" s="101"/>
      <c r="AB317" s="101"/>
      <c r="AC317" s="101"/>
      <c r="AD317" s="101"/>
      <c r="AE317" s="361"/>
      <c r="AF317" s="522"/>
    </row>
    <row r="318" spans="2:32" ht="20.100000000000001" customHeight="1" x14ac:dyDescent="0.25">
      <c r="B318" s="566" t="str">
        <f t="shared" si="24"/>
        <v/>
      </c>
      <c r="C318" s="472">
        <f>'BD4'!C315</f>
        <v>0</v>
      </c>
      <c r="D318" s="125" t="str">
        <f t="shared" si="21"/>
        <v/>
      </c>
      <c r="E318" s="126" t="str">
        <f>IF('BD4'!O315=0,"",'BD4'!O315)</f>
        <v/>
      </c>
      <c r="F318" s="127" t="str">
        <f>REPT('BD4'!N315,1)</f>
        <v/>
      </c>
      <c r="G318" s="469">
        <f>('BD4'!J315)</f>
        <v>0</v>
      </c>
      <c r="I318" s="568" t="str">
        <f t="shared" si="22"/>
        <v/>
      </c>
      <c r="J318" s="568" t="str">
        <f>IF(L318&gt;0,'BD1'!$K$6,"")</f>
        <v/>
      </c>
      <c r="K318" s="568" t="str">
        <f>IF(L318&gt;0,'BD1'!$K$8,"")</f>
        <v/>
      </c>
      <c r="L318" s="101"/>
      <c r="M318" s="101"/>
      <c r="N318" s="101"/>
      <c r="O318" s="101"/>
      <c r="P318" s="363"/>
      <c r="Q318" s="363"/>
      <c r="R318" s="361"/>
      <c r="S318" s="570" t="str">
        <f t="shared" si="25"/>
        <v/>
      </c>
      <c r="U318" s="124" t="str">
        <f t="shared" si="23"/>
        <v/>
      </c>
      <c r="V318" s="124" t="str">
        <f>IF(X318&gt;0,'BD1'!$K$6,"")</f>
        <v/>
      </c>
      <c r="W318" s="121" t="str">
        <f>IF(X318&gt;0,'BD1'!$K$8,"")</f>
        <v/>
      </c>
      <c r="X318" s="101"/>
      <c r="Y318" s="474"/>
      <c r="Z318" s="101"/>
      <c r="AA318" s="101"/>
      <c r="AB318" s="101"/>
      <c r="AC318" s="101"/>
      <c r="AD318" s="101"/>
      <c r="AE318" s="361"/>
      <c r="AF318" s="522"/>
    </row>
    <row r="319" spans="2:32" ht="20.100000000000001" customHeight="1" x14ac:dyDescent="0.25">
      <c r="B319" s="566" t="str">
        <f t="shared" si="24"/>
        <v/>
      </c>
      <c r="C319" s="472">
        <f>'BD4'!C316</f>
        <v>0</v>
      </c>
      <c r="D319" s="125" t="str">
        <f t="shared" si="21"/>
        <v/>
      </c>
      <c r="E319" s="126" t="str">
        <f>IF('BD4'!O316=0,"",'BD4'!O316)</f>
        <v/>
      </c>
      <c r="F319" s="127" t="str">
        <f>REPT('BD4'!N316,1)</f>
        <v/>
      </c>
      <c r="G319" s="469">
        <f>('BD4'!J316)</f>
        <v>0</v>
      </c>
      <c r="I319" s="568" t="str">
        <f t="shared" si="22"/>
        <v/>
      </c>
      <c r="J319" s="568" t="str">
        <f>IF(L319&gt;0,'BD1'!$K$6,"")</f>
        <v/>
      </c>
      <c r="K319" s="568" t="str">
        <f>IF(L319&gt;0,'BD1'!$K$8,"")</f>
        <v/>
      </c>
      <c r="L319" s="101"/>
      <c r="M319" s="101"/>
      <c r="N319" s="101"/>
      <c r="O319" s="101"/>
      <c r="P319" s="363"/>
      <c r="Q319" s="363"/>
      <c r="R319" s="361"/>
      <c r="S319" s="570" t="str">
        <f t="shared" si="25"/>
        <v/>
      </c>
      <c r="U319" s="124" t="str">
        <f t="shared" si="23"/>
        <v/>
      </c>
      <c r="V319" s="124" t="str">
        <f>IF(X319&gt;0,'BD1'!$K$6,"")</f>
        <v/>
      </c>
      <c r="W319" s="121" t="str">
        <f>IF(X319&gt;0,'BD1'!$K$8,"")</f>
        <v/>
      </c>
      <c r="X319" s="101"/>
      <c r="Y319" s="474"/>
      <c r="Z319" s="101"/>
      <c r="AA319" s="101"/>
      <c r="AB319" s="101"/>
      <c r="AC319" s="101"/>
      <c r="AD319" s="101"/>
      <c r="AE319" s="361"/>
      <c r="AF319" s="522"/>
    </row>
    <row r="320" spans="2:32" ht="20.100000000000001" customHeight="1" x14ac:dyDescent="0.25">
      <c r="B320" s="566" t="str">
        <f t="shared" si="24"/>
        <v/>
      </c>
      <c r="C320" s="472">
        <f>'BD4'!C317</f>
        <v>0</v>
      </c>
      <c r="D320" s="125" t="str">
        <f t="shared" si="21"/>
        <v/>
      </c>
      <c r="E320" s="126" t="str">
        <f>IF('BD4'!O317=0,"",'BD4'!O317)</f>
        <v/>
      </c>
      <c r="F320" s="127" t="str">
        <f>REPT('BD4'!N317,1)</f>
        <v/>
      </c>
      <c r="G320" s="469">
        <f>('BD4'!J317)</f>
        <v>0</v>
      </c>
      <c r="I320" s="568" t="str">
        <f t="shared" si="22"/>
        <v/>
      </c>
      <c r="J320" s="568" t="str">
        <f>IF(L320&gt;0,'BD1'!$K$6,"")</f>
        <v/>
      </c>
      <c r="K320" s="568" t="str">
        <f>IF(L320&gt;0,'BD1'!$K$8,"")</f>
        <v/>
      </c>
      <c r="L320" s="101"/>
      <c r="M320" s="101"/>
      <c r="N320" s="101"/>
      <c r="O320" s="101"/>
      <c r="P320" s="363"/>
      <c r="Q320" s="363"/>
      <c r="R320" s="361"/>
      <c r="S320" s="570" t="str">
        <f t="shared" si="25"/>
        <v/>
      </c>
      <c r="U320" s="124" t="str">
        <f t="shared" si="23"/>
        <v/>
      </c>
      <c r="V320" s="124" t="str">
        <f>IF(X320&gt;0,'BD1'!$K$6,"")</f>
        <v/>
      </c>
      <c r="W320" s="121" t="str">
        <f>IF(X320&gt;0,'BD1'!$K$8,"")</f>
        <v/>
      </c>
      <c r="X320" s="101"/>
      <c r="Y320" s="474"/>
      <c r="Z320" s="101"/>
      <c r="AA320" s="101"/>
      <c r="AB320" s="101"/>
      <c r="AC320" s="101"/>
      <c r="AD320" s="101"/>
      <c r="AE320" s="361"/>
      <c r="AF320" s="522"/>
    </row>
    <row r="321" spans="2:32" ht="20.100000000000001" customHeight="1" x14ac:dyDescent="0.25">
      <c r="B321" s="566" t="str">
        <f t="shared" si="24"/>
        <v/>
      </c>
      <c r="C321" s="472">
        <f>'BD4'!C318</f>
        <v>0</v>
      </c>
      <c r="D321" s="125" t="str">
        <f t="shared" si="21"/>
        <v/>
      </c>
      <c r="E321" s="126" t="str">
        <f>IF('BD4'!O318=0,"",'BD4'!O318)</f>
        <v/>
      </c>
      <c r="F321" s="127" t="str">
        <f>REPT('BD4'!N318,1)</f>
        <v/>
      </c>
      <c r="G321" s="469">
        <f>('BD4'!J318)</f>
        <v>0</v>
      </c>
      <c r="I321" s="568" t="str">
        <f t="shared" si="22"/>
        <v/>
      </c>
      <c r="J321" s="568" t="str">
        <f>IF(L321&gt;0,'BD1'!$K$6,"")</f>
        <v/>
      </c>
      <c r="K321" s="568" t="str">
        <f>IF(L321&gt;0,'BD1'!$K$8,"")</f>
        <v/>
      </c>
      <c r="L321" s="101"/>
      <c r="M321" s="101"/>
      <c r="N321" s="101"/>
      <c r="O321" s="101"/>
      <c r="P321" s="363"/>
      <c r="Q321" s="363"/>
      <c r="R321" s="361"/>
      <c r="S321" s="570" t="str">
        <f t="shared" si="25"/>
        <v/>
      </c>
      <c r="U321" s="124" t="str">
        <f t="shared" si="23"/>
        <v/>
      </c>
      <c r="V321" s="124" t="str">
        <f>IF(X321&gt;0,'BD1'!$K$6,"")</f>
        <v/>
      </c>
      <c r="W321" s="121" t="str">
        <f>IF(X321&gt;0,'BD1'!$K$8,"")</f>
        <v/>
      </c>
      <c r="X321" s="101"/>
      <c r="Y321" s="474"/>
      <c r="Z321" s="101"/>
      <c r="AA321" s="101"/>
      <c r="AB321" s="101"/>
      <c r="AC321" s="101"/>
      <c r="AD321" s="101"/>
      <c r="AE321" s="361"/>
      <c r="AF321" s="522"/>
    </row>
    <row r="322" spans="2:32" ht="20.100000000000001" customHeight="1" x14ac:dyDescent="0.25">
      <c r="B322" s="566" t="str">
        <f t="shared" si="24"/>
        <v/>
      </c>
      <c r="C322" s="472">
        <f>'BD4'!C319</f>
        <v>0</v>
      </c>
      <c r="D322" s="125" t="str">
        <f t="shared" si="21"/>
        <v/>
      </c>
      <c r="E322" s="126" t="str">
        <f>IF('BD4'!O319=0,"",'BD4'!O319)</f>
        <v/>
      </c>
      <c r="F322" s="127" t="str">
        <f>REPT('BD4'!N319,1)</f>
        <v/>
      </c>
      <c r="G322" s="469">
        <f>('BD4'!J319)</f>
        <v>0</v>
      </c>
      <c r="I322" s="568" t="str">
        <f t="shared" si="22"/>
        <v/>
      </c>
      <c r="J322" s="568" t="str">
        <f>IF(L322&gt;0,'BD1'!$K$6,"")</f>
        <v/>
      </c>
      <c r="K322" s="568" t="str">
        <f>IF(L322&gt;0,'BD1'!$K$8,"")</f>
        <v/>
      </c>
      <c r="L322" s="101"/>
      <c r="M322" s="101"/>
      <c r="N322" s="101"/>
      <c r="O322" s="101"/>
      <c r="P322" s="363"/>
      <c r="Q322" s="363"/>
      <c r="R322" s="361"/>
      <c r="S322" s="570" t="str">
        <f t="shared" si="25"/>
        <v/>
      </c>
      <c r="U322" s="124" t="str">
        <f t="shared" si="23"/>
        <v/>
      </c>
      <c r="V322" s="124" t="str">
        <f>IF(X322&gt;0,'BD1'!$K$6,"")</f>
        <v/>
      </c>
      <c r="W322" s="121" t="str">
        <f>IF(X322&gt;0,'BD1'!$K$8,"")</f>
        <v/>
      </c>
      <c r="X322" s="101"/>
      <c r="Y322" s="474"/>
      <c r="Z322" s="101"/>
      <c r="AA322" s="101"/>
      <c r="AB322" s="101"/>
      <c r="AC322" s="101"/>
      <c r="AD322" s="101"/>
      <c r="AE322" s="361"/>
      <c r="AF322" s="522"/>
    </row>
    <row r="323" spans="2:32" ht="20.100000000000001" customHeight="1" x14ac:dyDescent="0.25">
      <c r="B323" s="566" t="str">
        <f t="shared" si="24"/>
        <v/>
      </c>
      <c r="C323" s="472">
        <f>'BD4'!C320</f>
        <v>0</v>
      </c>
      <c r="D323" s="125" t="str">
        <f t="shared" si="21"/>
        <v/>
      </c>
      <c r="E323" s="126" t="str">
        <f>IF('BD4'!O320=0,"",'BD4'!O320)</f>
        <v/>
      </c>
      <c r="F323" s="127" t="str">
        <f>REPT('BD4'!N320,1)</f>
        <v/>
      </c>
      <c r="G323" s="469">
        <f>('BD4'!J320)</f>
        <v>0</v>
      </c>
      <c r="I323" s="568" t="str">
        <f t="shared" si="22"/>
        <v/>
      </c>
      <c r="J323" s="568" t="str">
        <f>IF(L323&gt;0,'BD1'!$K$6,"")</f>
        <v/>
      </c>
      <c r="K323" s="568" t="str">
        <f>IF(L323&gt;0,'BD1'!$K$8,"")</f>
        <v/>
      </c>
      <c r="L323" s="101"/>
      <c r="M323" s="101"/>
      <c r="N323" s="101"/>
      <c r="O323" s="101"/>
      <c r="P323" s="363"/>
      <c r="Q323" s="363"/>
      <c r="R323" s="361"/>
      <c r="S323" s="570" t="str">
        <f t="shared" si="25"/>
        <v/>
      </c>
      <c r="U323" s="124" t="str">
        <f t="shared" si="23"/>
        <v/>
      </c>
      <c r="V323" s="124" t="str">
        <f>IF(X323&gt;0,'BD1'!$K$6,"")</f>
        <v/>
      </c>
      <c r="W323" s="121" t="str">
        <f>IF(X323&gt;0,'BD1'!$K$8,"")</f>
        <v/>
      </c>
      <c r="X323" s="101"/>
      <c r="Y323" s="474"/>
      <c r="Z323" s="101"/>
      <c r="AA323" s="101"/>
      <c r="AB323" s="101"/>
      <c r="AC323" s="101"/>
      <c r="AD323" s="101"/>
      <c r="AE323" s="361"/>
      <c r="AF323" s="522"/>
    </row>
    <row r="324" spans="2:32" ht="20.100000000000001" customHeight="1" x14ac:dyDescent="0.25">
      <c r="B324" s="566" t="str">
        <f t="shared" si="24"/>
        <v/>
      </c>
      <c r="C324" s="472">
        <f>'BD4'!C321</f>
        <v>0</v>
      </c>
      <c r="D324" s="125" t="str">
        <f t="shared" si="21"/>
        <v/>
      </c>
      <c r="E324" s="126" t="str">
        <f>IF('BD4'!O321=0,"",'BD4'!O321)</f>
        <v/>
      </c>
      <c r="F324" s="127" t="str">
        <f>REPT('BD4'!N321,1)</f>
        <v/>
      </c>
      <c r="G324" s="469">
        <f>('BD4'!J321)</f>
        <v>0</v>
      </c>
      <c r="I324" s="568" t="str">
        <f t="shared" si="22"/>
        <v/>
      </c>
      <c r="J324" s="568" t="str">
        <f>IF(L324&gt;0,'BD1'!$K$6,"")</f>
        <v/>
      </c>
      <c r="K324" s="568" t="str">
        <f>IF(L324&gt;0,'BD1'!$K$8,"")</f>
        <v/>
      </c>
      <c r="L324" s="101"/>
      <c r="M324" s="101"/>
      <c r="N324" s="101"/>
      <c r="O324" s="101"/>
      <c r="P324" s="363"/>
      <c r="Q324" s="363"/>
      <c r="R324" s="361"/>
      <c r="S324" s="570" t="str">
        <f t="shared" si="25"/>
        <v/>
      </c>
      <c r="U324" s="124" t="str">
        <f t="shared" si="23"/>
        <v/>
      </c>
      <c r="V324" s="124" t="str">
        <f>IF(X324&gt;0,'BD1'!$K$6,"")</f>
        <v/>
      </c>
      <c r="W324" s="121" t="str">
        <f>IF(X324&gt;0,'BD1'!$K$8,"")</f>
        <v/>
      </c>
      <c r="X324" s="101"/>
      <c r="Y324" s="474"/>
      <c r="Z324" s="101"/>
      <c r="AA324" s="101"/>
      <c r="AB324" s="101"/>
      <c r="AC324" s="101"/>
      <c r="AD324" s="101"/>
      <c r="AE324" s="361"/>
      <c r="AF324" s="522"/>
    </row>
    <row r="325" spans="2:32" ht="20.100000000000001" customHeight="1" x14ac:dyDescent="0.25">
      <c r="B325" s="566" t="str">
        <f t="shared" si="24"/>
        <v/>
      </c>
      <c r="C325" s="472">
        <f>'BD4'!C322</f>
        <v>0</v>
      </c>
      <c r="D325" s="125" t="str">
        <f t="shared" si="21"/>
        <v/>
      </c>
      <c r="E325" s="126" t="str">
        <f>IF('BD4'!O322=0,"",'BD4'!O322)</f>
        <v/>
      </c>
      <c r="F325" s="127" t="str">
        <f>REPT('BD4'!N322,1)</f>
        <v/>
      </c>
      <c r="G325" s="469">
        <f>('BD4'!J322)</f>
        <v>0</v>
      </c>
      <c r="I325" s="568" t="str">
        <f t="shared" si="22"/>
        <v/>
      </c>
      <c r="J325" s="568" t="str">
        <f>IF(L325&gt;0,'BD1'!$K$6,"")</f>
        <v/>
      </c>
      <c r="K325" s="568" t="str">
        <f>IF(L325&gt;0,'BD1'!$K$8,"")</f>
        <v/>
      </c>
      <c r="L325" s="101"/>
      <c r="M325" s="101"/>
      <c r="N325" s="101"/>
      <c r="O325" s="101"/>
      <c r="P325" s="363"/>
      <c r="Q325" s="363"/>
      <c r="R325" s="361"/>
      <c r="S325" s="570" t="str">
        <f t="shared" si="25"/>
        <v/>
      </c>
      <c r="U325" s="124" t="str">
        <f t="shared" si="23"/>
        <v/>
      </c>
      <c r="V325" s="124" t="str">
        <f>IF(X325&gt;0,'BD1'!$K$6,"")</f>
        <v/>
      </c>
      <c r="W325" s="121" t="str">
        <f>IF(X325&gt;0,'BD1'!$K$8,"")</f>
        <v/>
      </c>
      <c r="X325" s="101"/>
      <c r="Y325" s="474"/>
      <c r="Z325" s="101"/>
      <c r="AA325" s="101"/>
      <c r="AB325" s="101"/>
      <c r="AC325" s="101"/>
      <c r="AD325" s="101"/>
      <c r="AE325" s="361"/>
      <c r="AF325" s="522"/>
    </row>
    <row r="326" spans="2:32" ht="20.100000000000001" customHeight="1" x14ac:dyDescent="0.25">
      <c r="B326" s="566" t="str">
        <f t="shared" si="24"/>
        <v/>
      </c>
      <c r="C326" s="472">
        <f>'BD4'!C323</f>
        <v>0</v>
      </c>
      <c r="D326" s="125" t="str">
        <f t="shared" si="21"/>
        <v/>
      </c>
      <c r="E326" s="126" t="str">
        <f>IF('BD4'!O323=0,"",'BD4'!O323)</f>
        <v/>
      </c>
      <c r="F326" s="127" t="str">
        <f>REPT('BD4'!N323,1)</f>
        <v/>
      </c>
      <c r="G326" s="469">
        <f>('BD4'!J323)</f>
        <v>0</v>
      </c>
      <c r="I326" s="568" t="str">
        <f t="shared" si="22"/>
        <v/>
      </c>
      <c r="J326" s="568" t="str">
        <f>IF(L326&gt;0,'BD1'!$K$6,"")</f>
        <v/>
      </c>
      <c r="K326" s="568" t="str">
        <f>IF(L326&gt;0,'BD1'!$K$8,"")</f>
        <v/>
      </c>
      <c r="L326" s="101"/>
      <c r="M326" s="101"/>
      <c r="N326" s="101"/>
      <c r="O326" s="101"/>
      <c r="P326" s="363"/>
      <c r="Q326" s="363"/>
      <c r="R326" s="361"/>
      <c r="S326" s="570" t="str">
        <f t="shared" si="25"/>
        <v/>
      </c>
      <c r="U326" s="124" t="str">
        <f t="shared" si="23"/>
        <v/>
      </c>
      <c r="V326" s="124" t="str">
        <f>IF(X326&gt;0,'BD1'!$K$6,"")</f>
        <v/>
      </c>
      <c r="W326" s="121" t="str">
        <f>IF(X326&gt;0,'BD1'!$K$8,"")</f>
        <v/>
      </c>
      <c r="X326" s="101"/>
      <c r="Y326" s="474"/>
      <c r="Z326" s="101"/>
      <c r="AA326" s="101"/>
      <c r="AB326" s="101"/>
      <c r="AC326" s="101"/>
      <c r="AD326" s="101"/>
      <c r="AE326" s="361"/>
      <c r="AF326" s="522"/>
    </row>
    <row r="327" spans="2:32" ht="20.100000000000001" customHeight="1" x14ac:dyDescent="0.25">
      <c r="B327" s="566" t="str">
        <f t="shared" si="24"/>
        <v/>
      </c>
      <c r="C327" s="472">
        <f>'BD4'!C324</f>
        <v>0</v>
      </c>
      <c r="D327" s="125" t="str">
        <f t="shared" si="21"/>
        <v/>
      </c>
      <c r="E327" s="126" t="str">
        <f>IF('BD4'!O324=0,"",'BD4'!O324)</f>
        <v/>
      </c>
      <c r="F327" s="127" t="str">
        <f>REPT('BD4'!N324,1)</f>
        <v/>
      </c>
      <c r="G327" s="469">
        <f>('BD4'!J324)</f>
        <v>0</v>
      </c>
      <c r="I327" s="568" t="str">
        <f t="shared" si="22"/>
        <v/>
      </c>
      <c r="J327" s="568" t="str">
        <f>IF(L327&gt;0,'BD1'!$K$6,"")</f>
        <v/>
      </c>
      <c r="K327" s="568" t="str">
        <f>IF(L327&gt;0,'BD1'!$K$8,"")</f>
        <v/>
      </c>
      <c r="L327" s="101"/>
      <c r="M327" s="101"/>
      <c r="N327" s="101"/>
      <c r="O327" s="101"/>
      <c r="P327" s="363"/>
      <c r="Q327" s="363"/>
      <c r="R327" s="361"/>
      <c r="S327" s="570" t="str">
        <f t="shared" si="25"/>
        <v/>
      </c>
      <c r="U327" s="124" t="str">
        <f t="shared" si="23"/>
        <v/>
      </c>
      <c r="V327" s="124" t="str">
        <f>IF(X327&gt;0,'BD1'!$K$6,"")</f>
        <v/>
      </c>
      <c r="W327" s="121" t="str">
        <f>IF(X327&gt;0,'BD1'!$K$8,"")</f>
        <v/>
      </c>
      <c r="X327" s="101"/>
      <c r="Y327" s="474"/>
      <c r="Z327" s="101"/>
      <c r="AA327" s="101"/>
      <c r="AB327" s="101"/>
      <c r="AC327" s="101"/>
      <c r="AD327" s="101"/>
      <c r="AE327" s="361"/>
      <c r="AF327" s="522"/>
    </row>
    <row r="328" spans="2:32" ht="20.100000000000001" customHeight="1" x14ac:dyDescent="0.25">
      <c r="B328" s="566" t="str">
        <f t="shared" si="24"/>
        <v/>
      </c>
      <c r="C328" s="472">
        <f>'BD4'!C325</f>
        <v>0</v>
      </c>
      <c r="D328" s="125" t="str">
        <f t="shared" si="21"/>
        <v/>
      </c>
      <c r="E328" s="126" t="str">
        <f>IF('BD4'!O325=0,"",'BD4'!O325)</f>
        <v/>
      </c>
      <c r="F328" s="127" t="str">
        <f>REPT('BD4'!N325,1)</f>
        <v/>
      </c>
      <c r="G328" s="469">
        <f>('BD4'!J325)</f>
        <v>0</v>
      </c>
      <c r="I328" s="568" t="str">
        <f t="shared" si="22"/>
        <v/>
      </c>
      <c r="J328" s="568" t="str">
        <f>IF(L328&gt;0,'BD1'!$K$6,"")</f>
        <v/>
      </c>
      <c r="K328" s="568" t="str">
        <f>IF(L328&gt;0,'BD1'!$K$8,"")</f>
        <v/>
      </c>
      <c r="L328" s="101"/>
      <c r="M328" s="101"/>
      <c r="N328" s="101"/>
      <c r="O328" s="101"/>
      <c r="P328" s="363"/>
      <c r="Q328" s="363"/>
      <c r="R328" s="361"/>
      <c r="S328" s="570" t="str">
        <f t="shared" si="25"/>
        <v/>
      </c>
      <c r="U328" s="124" t="str">
        <f t="shared" si="23"/>
        <v/>
      </c>
      <c r="V328" s="124" t="str">
        <f>IF(X328&gt;0,'BD1'!$K$6,"")</f>
        <v/>
      </c>
      <c r="W328" s="121" t="str">
        <f>IF(X328&gt;0,'BD1'!$K$8,"")</f>
        <v/>
      </c>
      <c r="X328" s="101"/>
      <c r="Y328" s="474"/>
      <c r="Z328" s="101"/>
      <c r="AA328" s="101"/>
      <c r="AB328" s="101"/>
      <c r="AC328" s="101"/>
      <c r="AD328" s="101"/>
      <c r="AE328" s="361"/>
      <c r="AF328" s="522"/>
    </row>
    <row r="329" spans="2:32" ht="20.100000000000001" customHeight="1" x14ac:dyDescent="0.25">
      <c r="B329" s="566" t="str">
        <f t="shared" si="24"/>
        <v/>
      </c>
      <c r="C329" s="472">
        <f>'BD4'!C326</f>
        <v>0</v>
      </c>
      <c r="D329" s="125" t="str">
        <f t="shared" si="21"/>
        <v/>
      </c>
      <c r="E329" s="126" t="str">
        <f>IF('BD4'!O326=0,"",'BD4'!O326)</f>
        <v/>
      </c>
      <c r="F329" s="127" t="str">
        <f>REPT('BD4'!N326,1)</f>
        <v/>
      </c>
      <c r="G329" s="469">
        <f>('BD4'!J326)</f>
        <v>0</v>
      </c>
      <c r="I329" s="568" t="str">
        <f t="shared" si="22"/>
        <v/>
      </c>
      <c r="J329" s="568" t="str">
        <f>IF(L329&gt;0,'BD1'!$K$6,"")</f>
        <v/>
      </c>
      <c r="K329" s="568" t="str">
        <f>IF(L329&gt;0,'BD1'!$K$8,"")</f>
        <v/>
      </c>
      <c r="L329" s="101"/>
      <c r="M329" s="101"/>
      <c r="N329" s="101"/>
      <c r="O329" s="101"/>
      <c r="P329" s="363"/>
      <c r="Q329" s="363"/>
      <c r="R329" s="361"/>
      <c r="S329" s="570" t="str">
        <f t="shared" si="25"/>
        <v/>
      </c>
      <c r="U329" s="124" t="str">
        <f t="shared" si="23"/>
        <v/>
      </c>
      <c r="V329" s="124" t="str">
        <f>IF(X329&gt;0,'BD1'!$K$6,"")</f>
        <v/>
      </c>
      <c r="W329" s="121" t="str">
        <f>IF(X329&gt;0,'BD1'!$K$8,"")</f>
        <v/>
      </c>
      <c r="X329" s="101"/>
      <c r="Y329" s="474"/>
      <c r="Z329" s="101"/>
      <c r="AA329" s="101"/>
      <c r="AB329" s="101"/>
      <c r="AC329" s="101"/>
      <c r="AD329" s="101"/>
      <c r="AE329" s="361"/>
      <c r="AF329" s="522"/>
    </row>
    <row r="330" spans="2:32" ht="20.100000000000001" customHeight="1" x14ac:dyDescent="0.25">
      <c r="B330" s="566" t="str">
        <f t="shared" si="24"/>
        <v/>
      </c>
      <c r="C330" s="472">
        <f>'BD4'!C327</f>
        <v>0</v>
      </c>
      <c r="D330" s="125" t="str">
        <f t="shared" si="21"/>
        <v/>
      </c>
      <c r="E330" s="126" t="str">
        <f>IF('BD4'!O327=0,"",'BD4'!O327)</f>
        <v/>
      </c>
      <c r="F330" s="127" t="str">
        <f>REPT('BD4'!N327,1)</f>
        <v/>
      </c>
      <c r="G330" s="469">
        <f>('BD4'!J327)</f>
        <v>0</v>
      </c>
      <c r="I330" s="568" t="str">
        <f t="shared" si="22"/>
        <v/>
      </c>
      <c r="J330" s="568" t="str">
        <f>IF(L330&gt;0,'BD1'!$K$6,"")</f>
        <v/>
      </c>
      <c r="K330" s="568" t="str">
        <f>IF(L330&gt;0,'BD1'!$K$8,"")</f>
        <v/>
      </c>
      <c r="L330" s="101"/>
      <c r="M330" s="101"/>
      <c r="N330" s="101"/>
      <c r="O330" s="101"/>
      <c r="P330" s="363"/>
      <c r="Q330" s="363"/>
      <c r="R330" s="361"/>
      <c r="S330" s="570" t="str">
        <f t="shared" si="25"/>
        <v/>
      </c>
      <c r="U330" s="124" t="str">
        <f t="shared" si="23"/>
        <v/>
      </c>
      <c r="V330" s="124" t="str">
        <f>IF(X330&gt;0,'BD1'!$K$6,"")</f>
        <v/>
      </c>
      <c r="W330" s="121" t="str">
        <f>IF(X330&gt;0,'BD1'!$K$8,"")</f>
        <v/>
      </c>
      <c r="X330" s="101"/>
      <c r="Y330" s="474"/>
      <c r="Z330" s="101"/>
      <c r="AA330" s="101"/>
      <c r="AB330" s="101"/>
      <c r="AC330" s="101"/>
      <c r="AD330" s="101"/>
      <c r="AE330" s="361"/>
      <c r="AF330" s="522"/>
    </row>
    <row r="331" spans="2:32" ht="20.100000000000001" customHeight="1" x14ac:dyDescent="0.25">
      <c r="B331" s="566" t="str">
        <f t="shared" si="24"/>
        <v/>
      </c>
      <c r="C331" s="472">
        <f>'BD4'!C328</f>
        <v>0</v>
      </c>
      <c r="D331" s="125" t="str">
        <f t="shared" si="21"/>
        <v/>
      </c>
      <c r="E331" s="126" t="str">
        <f>IF('BD4'!O328=0,"",'BD4'!O328)</f>
        <v/>
      </c>
      <c r="F331" s="127" t="str">
        <f>REPT('BD4'!N328,1)</f>
        <v/>
      </c>
      <c r="G331" s="469">
        <f>('BD4'!J328)</f>
        <v>0</v>
      </c>
      <c r="I331" s="568" t="str">
        <f t="shared" si="22"/>
        <v/>
      </c>
      <c r="J331" s="568" t="str">
        <f>IF(L331&gt;0,'BD1'!$K$6,"")</f>
        <v/>
      </c>
      <c r="K331" s="568" t="str">
        <f>IF(L331&gt;0,'BD1'!$K$8,"")</f>
        <v/>
      </c>
      <c r="L331" s="101"/>
      <c r="M331" s="101"/>
      <c r="N331" s="101"/>
      <c r="O331" s="101"/>
      <c r="P331" s="363"/>
      <c r="Q331" s="363"/>
      <c r="R331" s="361"/>
      <c r="S331" s="570" t="str">
        <f t="shared" si="25"/>
        <v/>
      </c>
      <c r="U331" s="124" t="str">
        <f t="shared" si="23"/>
        <v/>
      </c>
      <c r="V331" s="124" t="str">
        <f>IF(X331&gt;0,'BD1'!$K$6,"")</f>
        <v/>
      </c>
      <c r="W331" s="121" t="str">
        <f>IF(X331&gt;0,'BD1'!$K$8,"")</f>
        <v/>
      </c>
      <c r="X331" s="101"/>
      <c r="Y331" s="474"/>
      <c r="Z331" s="101"/>
      <c r="AA331" s="101"/>
      <c r="AB331" s="101"/>
      <c r="AC331" s="101"/>
      <c r="AD331" s="101"/>
      <c r="AE331" s="361"/>
      <c r="AF331" s="522"/>
    </row>
    <row r="332" spans="2:32" ht="20.100000000000001" customHeight="1" x14ac:dyDescent="0.25">
      <c r="B332" s="566" t="str">
        <f t="shared" si="24"/>
        <v/>
      </c>
      <c r="C332" s="472">
        <f>'BD4'!C329</f>
        <v>0</v>
      </c>
      <c r="D332" s="125" t="str">
        <f t="shared" si="21"/>
        <v/>
      </c>
      <c r="E332" s="126" t="str">
        <f>IF('BD4'!O329=0,"",'BD4'!O329)</f>
        <v/>
      </c>
      <c r="F332" s="127" t="str">
        <f>REPT('BD4'!N329,1)</f>
        <v/>
      </c>
      <c r="G332" s="469">
        <f>('BD4'!J329)</f>
        <v>0</v>
      </c>
      <c r="I332" s="568" t="str">
        <f t="shared" si="22"/>
        <v/>
      </c>
      <c r="J332" s="568" t="str">
        <f>IF(L332&gt;0,'BD1'!$K$6,"")</f>
        <v/>
      </c>
      <c r="K332" s="568" t="str">
        <f>IF(L332&gt;0,'BD1'!$K$8,"")</f>
        <v/>
      </c>
      <c r="L332" s="101"/>
      <c r="M332" s="101"/>
      <c r="N332" s="101"/>
      <c r="O332" s="101"/>
      <c r="P332" s="363"/>
      <c r="Q332" s="363"/>
      <c r="R332" s="361"/>
      <c r="S332" s="570" t="str">
        <f t="shared" si="25"/>
        <v/>
      </c>
      <c r="U332" s="124" t="str">
        <f t="shared" si="23"/>
        <v/>
      </c>
      <c r="V332" s="124" t="str">
        <f>IF(X332&gt;0,'BD1'!$K$6,"")</f>
        <v/>
      </c>
      <c r="W332" s="121" t="str">
        <f>IF(X332&gt;0,'BD1'!$K$8,"")</f>
        <v/>
      </c>
      <c r="X332" s="101"/>
      <c r="Y332" s="474"/>
      <c r="Z332" s="101"/>
      <c r="AA332" s="101"/>
      <c r="AB332" s="101"/>
      <c r="AC332" s="101"/>
      <c r="AD332" s="101"/>
      <c r="AE332" s="361"/>
      <c r="AF332" s="522"/>
    </row>
    <row r="333" spans="2:32" ht="20.100000000000001" customHeight="1" x14ac:dyDescent="0.25">
      <c r="B333" s="566" t="str">
        <f t="shared" si="24"/>
        <v/>
      </c>
      <c r="C333" s="472">
        <f>'BD4'!C330</f>
        <v>0</v>
      </c>
      <c r="D333" s="125" t="str">
        <f t="shared" si="21"/>
        <v/>
      </c>
      <c r="E333" s="126" t="str">
        <f>IF('BD4'!O330=0,"",'BD4'!O330)</f>
        <v/>
      </c>
      <c r="F333" s="127" t="str">
        <f>REPT('BD4'!N330,1)</f>
        <v/>
      </c>
      <c r="G333" s="469">
        <f>('BD4'!J330)</f>
        <v>0</v>
      </c>
      <c r="I333" s="568" t="str">
        <f t="shared" si="22"/>
        <v/>
      </c>
      <c r="J333" s="568" t="str">
        <f>IF(L333&gt;0,'BD1'!$K$6,"")</f>
        <v/>
      </c>
      <c r="K333" s="568" t="str">
        <f>IF(L333&gt;0,'BD1'!$K$8,"")</f>
        <v/>
      </c>
      <c r="L333" s="101"/>
      <c r="M333" s="101"/>
      <c r="N333" s="101"/>
      <c r="O333" s="101"/>
      <c r="P333" s="363"/>
      <c r="Q333" s="363"/>
      <c r="R333" s="361"/>
      <c r="S333" s="570" t="str">
        <f t="shared" si="25"/>
        <v/>
      </c>
      <c r="U333" s="124" t="str">
        <f t="shared" si="23"/>
        <v/>
      </c>
      <c r="V333" s="124" t="str">
        <f>IF(X333&gt;0,'BD1'!$K$6,"")</f>
        <v/>
      </c>
      <c r="W333" s="121" t="str">
        <f>IF(X333&gt;0,'BD1'!$K$8,"")</f>
        <v/>
      </c>
      <c r="X333" s="101"/>
      <c r="Y333" s="474"/>
      <c r="Z333" s="101"/>
      <c r="AA333" s="101"/>
      <c r="AB333" s="101"/>
      <c r="AC333" s="101"/>
      <c r="AD333" s="101"/>
      <c r="AE333" s="361"/>
      <c r="AF333" s="522"/>
    </row>
    <row r="334" spans="2:32" ht="20.100000000000001" customHeight="1" x14ac:dyDescent="0.25">
      <c r="B334" s="566" t="str">
        <f t="shared" si="24"/>
        <v/>
      </c>
      <c r="C334" s="472">
        <f>'BD4'!C331</f>
        <v>0</v>
      </c>
      <c r="D334" s="125" t="str">
        <f t="shared" si="21"/>
        <v/>
      </c>
      <c r="E334" s="126" t="str">
        <f>IF('BD4'!O331=0,"",'BD4'!O331)</f>
        <v/>
      </c>
      <c r="F334" s="127" t="str">
        <f>REPT('BD4'!N331,1)</f>
        <v/>
      </c>
      <c r="G334" s="469">
        <f>('BD4'!J331)</f>
        <v>0</v>
      </c>
      <c r="I334" s="568" t="str">
        <f t="shared" si="22"/>
        <v/>
      </c>
      <c r="J334" s="568" t="str">
        <f>IF(L334&gt;0,'BD1'!$K$6,"")</f>
        <v/>
      </c>
      <c r="K334" s="568" t="str">
        <f>IF(L334&gt;0,'BD1'!$K$8,"")</f>
        <v/>
      </c>
      <c r="L334" s="101"/>
      <c r="M334" s="101"/>
      <c r="N334" s="101"/>
      <c r="O334" s="101"/>
      <c r="P334" s="363"/>
      <c r="Q334" s="363"/>
      <c r="R334" s="361"/>
      <c r="S334" s="570" t="str">
        <f t="shared" si="25"/>
        <v/>
      </c>
      <c r="U334" s="124" t="str">
        <f t="shared" si="23"/>
        <v/>
      </c>
      <c r="V334" s="124" t="str">
        <f>IF(X334&gt;0,'BD1'!$K$6,"")</f>
        <v/>
      </c>
      <c r="W334" s="121" t="str">
        <f>IF(X334&gt;0,'BD1'!$K$8,"")</f>
        <v/>
      </c>
      <c r="X334" s="101"/>
      <c r="Y334" s="474"/>
      <c r="Z334" s="101"/>
      <c r="AA334" s="101"/>
      <c r="AB334" s="101"/>
      <c r="AC334" s="101"/>
      <c r="AD334" s="101"/>
      <c r="AE334" s="361"/>
      <c r="AF334" s="522"/>
    </row>
    <row r="335" spans="2:32" ht="20.100000000000001" customHeight="1" x14ac:dyDescent="0.25">
      <c r="B335" s="566" t="str">
        <f t="shared" si="24"/>
        <v/>
      </c>
      <c r="C335" s="472">
        <f>'BD4'!C332</f>
        <v>0</v>
      </c>
      <c r="D335" s="125" t="str">
        <f t="shared" ref="D335:D398" si="26">IF(IF(G335&gt;=1,1,0)=0,"",IF(G335&gt;=1,1,0))</f>
        <v/>
      </c>
      <c r="E335" s="126" t="str">
        <f>IF('BD4'!O332=0,"",'BD4'!O332)</f>
        <v/>
      </c>
      <c r="F335" s="127" t="str">
        <f>REPT('BD4'!N332,1)</f>
        <v/>
      </c>
      <c r="G335" s="469">
        <f>('BD4'!J332)</f>
        <v>0</v>
      </c>
      <c r="I335" s="568" t="str">
        <f t="shared" ref="I335:I398" si="27">IF(L335&gt;0,ROW()-13,"")</f>
        <v/>
      </c>
      <c r="J335" s="568" t="str">
        <f>IF(L335&gt;0,'BD1'!$K$6,"")</f>
        <v/>
      </c>
      <c r="K335" s="568" t="str">
        <f>IF(L335&gt;0,'BD1'!$K$8,"")</f>
        <v/>
      </c>
      <c r="L335" s="101"/>
      <c r="M335" s="101"/>
      <c r="N335" s="101"/>
      <c r="O335" s="101"/>
      <c r="P335" s="363"/>
      <c r="Q335" s="363"/>
      <c r="R335" s="361"/>
      <c r="S335" s="570" t="str">
        <f t="shared" si="25"/>
        <v/>
      </c>
      <c r="U335" s="124" t="str">
        <f t="shared" ref="U335:U398" si="28">IF(X335&gt;0,ROW()-13,"")</f>
        <v/>
      </c>
      <c r="V335" s="124" t="str">
        <f>IF(X335&gt;0,'BD1'!$K$6,"")</f>
        <v/>
      </c>
      <c r="W335" s="121" t="str">
        <f>IF(X335&gt;0,'BD1'!$K$8,"")</f>
        <v/>
      </c>
      <c r="X335" s="101"/>
      <c r="Y335" s="474"/>
      <c r="Z335" s="101"/>
      <c r="AA335" s="101"/>
      <c r="AB335" s="101"/>
      <c r="AC335" s="101"/>
      <c r="AD335" s="101"/>
      <c r="AE335" s="361"/>
      <c r="AF335" s="522"/>
    </row>
    <row r="336" spans="2:32" ht="20.100000000000001" customHeight="1" x14ac:dyDescent="0.25">
      <c r="B336" s="566" t="str">
        <f t="shared" ref="B336:B399" si="29">IF(G336&gt;0,ROW()-13,"")</f>
        <v/>
      </c>
      <c r="C336" s="472">
        <f>'BD4'!C333</f>
        <v>0</v>
      </c>
      <c r="D336" s="125" t="str">
        <f t="shared" si="26"/>
        <v/>
      </c>
      <c r="E336" s="126" t="str">
        <f>IF('BD4'!O333=0,"",'BD4'!O333)</f>
        <v/>
      </c>
      <c r="F336" s="127" t="str">
        <f>REPT('BD4'!N333,1)</f>
        <v/>
      </c>
      <c r="G336" s="469">
        <f>('BD4'!J333)</f>
        <v>0</v>
      </c>
      <c r="I336" s="568" t="str">
        <f t="shared" si="27"/>
        <v/>
      </c>
      <c r="J336" s="568" t="str">
        <f>IF(L336&gt;0,'BD1'!$K$6,"")</f>
        <v/>
      </c>
      <c r="K336" s="568" t="str">
        <f>IF(L336&gt;0,'BD1'!$K$8,"")</f>
        <v/>
      </c>
      <c r="L336" s="101"/>
      <c r="M336" s="101"/>
      <c r="N336" s="101"/>
      <c r="O336" s="101"/>
      <c r="P336" s="363"/>
      <c r="Q336" s="363"/>
      <c r="R336" s="361"/>
      <c r="S336" s="570" t="str">
        <f t="shared" ref="S336:S399" si="30">IF(AND(M336="",N336="",O336=""),"",SUM(M336:O336))</f>
        <v/>
      </c>
      <c r="U336" s="124" t="str">
        <f t="shared" si="28"/>
        <v/>
      </c>
      <c r="V336" s="124" t="str">
        <f>IF(X336&gt;0,'BD1'!$K$6,"")</f>
        <v/>
      </c>
      <c r="W336" s="121" t="str">
        <f>IF(X336&gt;0,'BD1'!$K$8,"")</f>
        <v/>
      </c>
      <c r="X336" s="101"/>
      <c r="Y336" s="474"/>
      <c r="Z336" s="101"/>
      <c r="AA336" s="101"/>
      <c r="AB336" s="101"/>
      <c r="AC336" s="101"/>
      <c r="AD336" s="101"/>
      <c r="AE336" s="361"/>
      <c r="AF336" s="522"/>
    </row>
    <row r="337" spans="2:32" ht="20.100000000000001" customHeight="1" x14ac:dyDescent="0.25">
      <c r="B337" s="566" t="str">
        <f t="shared" si="29"/>
        <v/>
      </c>
      <c r="C337" s="472">
        <f>'BD4'!C334</f>
        <v>0</v>
      </c>
      <c r="D337" s="125" t="str">
        <f t="shared" si="26"/>
        <v/>
      </c>
      <c r="E337" s="126" t="str">
        <f>IF('BD4'!O334=0,"",'BD4'!O334)</f>
        <v/>
      </c>
      <c r="F337" s="127" t="str">
        <f>REPT('BD4'!N334,1)</f>
        <v/>
      </c>
      <c r="G337" s="469">
        <f>('BD4'!J334)</f>
        <v>0</v>
      </c>
      <c r="I337" s="568" t="str">
        <f t="shared" si="27"/>
        <v/>
      </c>
      <c r="J337" s="568" t="str">
        <f>IF(L337&gt;0,'BD1'!$K$6,"")</f>
        <v/>
      </c>
      <c r="K337" s="568" t="str">
        <f>IF(L337&gt;0,'BD1'!$K$8,"")</f>
        <v/>
      </c>
      <c r="L337" s="101"/>
      <c r="M337" s="101"/>
      <c r="N337" s="101"/>
      <c r="O337" s="101"/>
      <c r="P337" s="363"/>
      <c r="Q337" s="363"/>
      <c r="R337" s="361"/>
      <c r="S337" s="570" t="str">
        <f t="shared" si="30"/>
        <v/>
      </c>
      <c r="U337" s="124" t="str">
        <f t="shared" si="28"/>
        <v/>
      </c>
      <c r="V337" s="124" t="str">
        <f>IF(X337&gt;0,'BD1'!$K$6,"")</f>
        <v/>
      </c>
      <c r="W337" s="121" t="str">
        <f>IF(X337&gt;0,'BD1'!$K$8,"")</f>
        <v/>
      </c>
      <c r="X337" s="101"/>
      <c r="Y337" s="474"/>
      <c r="Z337" s="101"/>
      <c r="AA337" s="101"/>
      <c r="AB337" s="101"/>
      <c r="AC337" s="101"/>
      <c r="AD337" s="101"/>
      <c r="AE337" s="361"/>
      <c r="AF337" s="522"/>
    </row>
    <row r="338" spans="2:32" ht="20.100000000000001" customHeight="1" x14ac:dyDescent="0.25">
      <c r="B338" s="566" t="str">
        <f t="shared" si="29"/>
        <v/>
      </c>
      <c r="C338" s="472">
        <f>'BD4'!C335</f>
        <v>0</v>
      </c>
      <c r="D338" s="125" t="str">
        <f t="shared" si="26"/>
        <v/>
      </c>
      <c r="E338" s="126" t="str">
        <f>IF('BD4'!O335=0,"",'BD4'!O335)</f>
        <v/>
      </c>
      <c r="F338" s="127" t="str">
        <f>REPT('BD4'!N335,1)</f>
        <v/>
      </c>
      <c r="G338" s="469">
        <f>('BD4'!J335)</f>
        <v>0</v>
      </c>
      <c r="I338" s="568" t="str">
        <f t="shared" si="27"/>
        <v/>
      </c>
      <c r="J338" s="568" t="str">
        <f>IF(L338&gt;0,'BD1'!$K$6,"")</f>
        <v/>
      </c>
      <c r="K338" s="568" t="str">
        <f>IF(L338&gt;0,'BD1'!$K$8,"")</f>
        <v/>
      </c>
      <c r="L338" s="101"/>
      <c r="M338" s="101"/>
      <c r="N338" s="101"/>
      <c r="O338" s="101"/>
      <c r="P338" s="363"/>
      <c r="Q338" s="363"/>
      <c r="R338" s="361"/>
      <c r="S338" s="570" t="str">
        <f t="shared" si="30"/>
        <v/>
      </c>
      <c r="U338" s="124" t="str">
        <f t="shared" si="28"/>
        <v/>
      </c>
      <c r="V338" s="124" t="str">
        <f>IF(X338&gt;0,'BD1'!$K$6,"")</f>
        <v/>
      </c>
      <c r="W338" s="121" t="str">
        <f>IF(X338&gt;0,'BD1'!$K$8,"")</f>
        <v/>
      </c>
      <c r="X338" s="101"/>
      <c r="Y338" s="474"/>
      <c r="Z338" s="101"/>
      <c r="AA338" s="101"/>
      <c r="AB338" s="101"/>
      <c r="AC338" s="101"/>
      <c r="AD338" s="101"/>
      <c r="AE338" s="361"/>
      <c r="AF338" s="522"/>
    </row>
    <row r="339" spans="2:32" ht="20.100000000000001" customHeight="1" x14ac:dyDescent="0.25">
      <c r="B339" s="566" t="str">
        <f t="shared" si="29"/>
        <v/>
      </c>
      <c r="C339" s="472">
        <f>'BD4'!C336</f>
        <v>0</v>
      </c>
      <c r="D339" s="125" t="str">
        <f t="shared" si="26"/>
        <v/>
      </c>
      <c r="E339" s="126" t="str">
        <f>IF('BD4'!O336=0,"",'BD4'!O336)</f>
        <v/>
      </c>
      <c r="F339" s="127" t="str">
        <f>REPT('BD4'!N336,1)</f>
        <v/>
      </c>
      <c r="G339" s="469">
        <f>('BD4'!J336)</f>
        <v>0</v>
      </c>
      <c r="I339" s="568" t="str">
        <f t="shared" si="27"/>
        <v/>
      </c>
      <c r="J339" s="568" t="str">
        <f>IF(L339&gt;0,'BD1'!$K$6,"")</f>
        <v/>
      </c>
      <c r="K339" s="568" t="str">
        <f>IF(L339&gt;0,'BD1'!$K$8,"")</f>
        <v/>
      </c>
      <c r="L339" s="101"/>
      <c r="M339" s="101"/>
      <c r="N339" s="101"/>
      <c r="O339" s="101"/>
      <c r="P339" s="363"/>
      <c r="Q339" s="363"/>
      <c r="R339" s="361"/>
      <c r="S339" s="570" t="str">
        <f t="shared" si="30"/>
        <v/>
      </c>
      <c r="U339" s="124" t="str">
        <f t="shared" si="28"/>
        <v/>
      </c>
      <c r="V339" s="124" t="str">
        <f>IF(X339&gt;0,'BD1'!$K$6,"")</f>
        <v/>
      </c>
      <c r="W339" s="121" t="str">
        <f>IF(X339&gt;0,'BD1'!$K$8,"")</f>
        <v/>
      </c>
      <c r="X339" s="101"/>
      <c r="Y339" s="474"/>
      <c r="Z339" s="101"/>
      <c r="AA339" s="101"/>
      <c r="AB339" s="101"/>
      <c r="AC339" s="101"/>
      <c r="AD339" s="101"/>
      <c r="AE339" s="361"/>
      <c r="AF339" s="522"/>
    </row>
    <row r="340" spans="2:32" ht="20.100000000000001" customHeight="1" x14ac:dyDescent="0.25">
      <c r="B340" s="566" t="str">
        <f t="shared" si="29"/>
        <v/>
      </c>
      <c r="C340" s="472">
        <f>'BD4'!C337</f>
        <v>0</v>
      </c>
      <c r="D340" s="125" t="str">
        <f t="shared" si="26"/>
        <v/>
      </c>
      <c r="E340" s="126" t="str">
        <f>IF('BD4'!O337=0,"",'BD4'!O337)</f>
        <v/>
      </c>
      <c r="F340" s="127" t="str">
        <f>REPT('BD4'!N337,1)</f>
        <v/>
      </c>
      <c r="G340" s="469">
        <f>('BD4'!J337)</f>
        <v>0</v>
      </c>
      <c r="I340" s="568" t="str">
        <f t="shared" si="27"/>
        <v/>
      </c>
      <c r="J340" s="568" t="str">
        <f>IF(L340&gt;0,'BD1'!$K$6,"")</f>
        <v/>
      </c>
      <c r="K340" s="568" t="str">
        <f>IF(L340&gt;0,'BD1'!$K$8,"")</f>
        <v/>
      </c>
      <c r="L340" s="101"/>
      <c r="M340" s="101"/>
      <c r="N340" s="101"/>
      <c r="O340" s="101"/>
      <c r="P340" s="363"/>
      <c r="Q340" s="363"/>
      <c r="R340" s="361"/>
      <c r="S340" s="570" t="str">
        <f t="shared" si="30"/>
        <v/>
      </c>
      <c r="U340" s="124" t="str">
        <f t="shared" si="28"/>
        <v/>
      </c>
      <c r="V340" s="124" t="str">
        <f>IF(X340&gt;0,'BD1'!$K$6,"")</f>
        <v/>
      </c>
      <c r="W340" s="121" t="str">
        <f>IF(X340&gt;0,'BD1'!$K$8,"")</f>
        <v/>
      </c>
      <c r="X340" s="101"/>
      <c r="Y340" s="474"/>
      <c r="Z340" s="101"/>
      <c r="AA340" s="101"/>
      <c r="AB340" s="101"/>
      <c r="AC340" s="101"/>
      <c r="AD340" s="101"/>
      <c r="AE340" s="361"/>
      <c r="AF340" s="522"/>
    </row>
    <row r="341" spans="2:32" ht="20.100000000000001" customHeight="1" x14ac:dyDescent="0.25">
      <c r="B341" s="566" t="str">
        <f t="shared" si="29"/>
        <v/>
      </c>
      <c r="C341" s="472">
        <f>'BD4'!C338</f>
        <v>0</v>
      </c>
      <c r="D341" s="125" t="str">
        <f t="shared" si="26"/>
        <v/>
      </c>
      <c r="E341" s="126" t="str">
        <f>IF('BD4'!O338=0,"",'BD4'!O338)</f>
        <v/>
      </c>
      <c r="F341" s="127" t="str">
        <f>REPT('BD4'!N338,1)</f>
        <v/>
      </c>
      <c r="G341" s="469">
        <f>('BD4'!J338)</f>
        <v>0</v>
      </c>
      <c r="I341" s="568" t="str">
        <f t="shared" si="27"/>
        <v/>
      </c>
      <c r="J341" s="568" t="str">
        <f>IF(L341&gt;0,'BD1'!$K$6,"")</f>
        <v/>
      </c>
      <c r="K341" s="568" t="str">
        <f>IF(L341&gt;0,'BD1'!$K$8,"")</f>
        <v/>
      </c>
      <c r="L341" s="101"/>
      <c r="M341" s="101"/>
      <c r="N341" s="101"/>
      <c r="O341" s="101"/>
      <c r="P341" s="363"/>
      <c r="Q341" s="363"/>
      <c r="R341" s="361"/>
      <c r="S341" s="570" t="str">
        <f t="shared" si="30"/>
        <v/>
      </c>
      <c r="U341" s="124" t="str">
        <f t="shared" si="28"/>
        <v/>
      </c>
      <c r="V341" s="124" t="str">
        <f>IF(X341&gt;0,'BD1'!$K$6,"")</f>
        <v/>
      </c>
      <c r="W341" s="121" t="str">
        <f>IF(X341&gt;0,'BD1'!$K$8,"")</f>
        <v/>
      </c>
      <c r="X341" s="101"/>
      <c r="Y341" s="474"/>
      <c r="Z341" s="101"/>
      <c r="AA341" s="101"/>
      <c r="AB341" s="101"/>
      <c r="AC341" s="101"/>
      <c r="AD341" s="101"/>
      <c r="AE341" s="361"/>
      <c r="AF341" s="522"/>
    </row>
    <row r="342" spans="2:32" ht="20.100000000000001" customHeight="1" x14ac:dyDescent="0.25">
      <c r="B342" s="566" t="str">
        <f t="shared" si="29"/>
        <v/>
      </c>
      <c r="C342" s="472">
        <f>'BD4'!C339</f>
        <v>0</v>
      </c>
      <c r="D342" s="125" t="str">
        <f t="shared" si="26"/>
        <v/>
      </c>
      <c r="E342" s="126" t="str">
        <f>IF('BD4'!O339=0,"",'BD4'!O339)</f>
        <v/>
      </c>
      <c r="F342" s="127" t="str">
        <f>REPT('BD4'!N339,1)</f>
        <v/>
      </c>
      <c r="G342" s="469">
        <f>('BD4'!J339)</f>
        <v>0</v>
      </c>
      <c r="I342" s="568" t="str">
        <f t="shared" si="27"/>
        <v/>
      </c>
      <c r="J342" s="568" t="str">
        <f>IF(L342&gt;0,'BD1'!$K$6,"")</f>
        <v/>
      </c>
      <c r="K342" s="568" t="str">
        <f>IF(L342&gt;0,'BD1'!$K$8,"")</f>
        <v/>
      </c>
      <c r="L342" s="101"/>
      <c r="M342" s="101"/>
      <c r="N342" s="101"/>
      <c r="O342" s="101"/>
      <c r="P342" s="363"/>
      <c r="Q342" s="363"/>
      <c r="R342" s="361"/>
      <c r="S342" s="570" t="str">
        <f t="shared" si="30"/>
        <v/>
      </c>
      <c r="U342" s="124" t="str">
        <f t="shared" si="28"/>
        <v/>
      </c>
      <c r="V342" s="124" t="str">
        <f>IF(X342&gt;0,'BD1'!$K$6,"")</f>
        <v/>
      </c>
      <c r="W342" s="121" t="str">
        <f>IF(X342&gt;0,'BD1'!$K$8,"")</f>
        <v/>
      </c>
      <c r="X342" s="101"/>
      <c r="Y342" s="474"/>
      <c r="Z342" s="101"/>
      <c r="AA342" s="101"/>
      <c r="AB342" s="101"/>
      <c r="AC342" s="101"/>
      <c r="AD342" s="101"/>
      <c r="AE342" s="361"/>
      <c r="AF342" s="522"/>
    </row>
    <row r="343" spans="2:32" ht="20.100000000000001" customHeight="1" x14ac:dyDescent="0.25">
      <c r="B343" s="566" t="str">
        <f t="shared" si="29"/>
        <v/>
      </c>
      <c r="C343" s="472">
        <f>'BD4'!C340</f>
        <v>0</v>
      </c>
      <c r="D343" s="125" t="str">
        <f t="shared" si="26"/>
        <v/>
      </c>
      <c r="E343" s="126" t="str">
        <f>IF('BD4'!O340=0,"",'BD4'!O340)</f>
        <v/>
      </c>
      <c r="F343" s="127" t="str">
        <f>REPT('BD4'!N340,1)</f>
        <v/>
      </c>
      <c r="G343" s="469">
        <f>('BD4'!J340)</f>
        <v>0</v>
      </c>
      <c r="I343" s="568" t="str">
        <f t="shared" si="27"/>
        <v/>
      </c>
      <c r="J343" s="568" t="str">
        <f>IF(L343&gt;0,'BD1'!$K$6,"")</f>
        <v/>
      </c>
      <c r="K343" s="568" t="str">
        <f>IF(L343&gt;0,'BD1'!$K$8,"")</f>
        <v/>
      </c>
      <c r="L343" s="101"/>
      <c r="M343" s="101"/>
      <c r="N343" s="101"/>
      <c r="O343" s="101"/>
      <c r="P343" s="363"/>
      <c r="Q343" s="363"/>
      <c r="R343" s="361"/>
      <c r="S343" s="570" t="str">
        <f t="shared" si="30"/>
        <v/>
      </c>
      <c r="U343" s="124" t="str">
        <f t="shared" si="28"/>
        <v/>
      </c>
      <c r="V343" s="124" t="str">
        <f>IF(X343&gt;0,'BD1'!$K$6,"")</f>
        <v/>
      </c>
      <c r="W343" s="121" t="str">
        <f>IF(X343&gt;0,'BD1'!$K$8,"")</f>
        <v/>
      </c>
      <c r="X343" s="101"/>
      <c r="Y343" s="474"/>
      <c r="Z343" s="101"/>
      <c r="AA343" s="101"/>
      <c r="AB343" s="101"/>
      <c r="AC343" s="101"/>
      <c r="AD343" s="101"/>
      <c r="AE343" s="361"/>
      <c r="AF343" s="522"/>
    </row>
    <row r="344" spans="2:32" ht="20.100000000000001" customHeight="1" x14ac:dyDescent="0.25">
      <c r="B344" s="566" t="str">
        <f t="shared" si="29"/>
        <v/>
      </c>
      <c r="C344" s="472">
        <f>'BD4'!C341</f>
        <v>0</v>
      </c>
      <c r="D344" s="125" t="str">
        <f t="shared" si="26"/>
        <v/>
      </c>
      <c r="E344" s="126" t="str">
        <f>IF('BD4'!O341=0,"",'BD4'!O341)</f>
        <v/>
      </c>
      <c r="F344" s="127" t="str">
        <f>REPT('BD4'!N341,1)</f>
        <v/>
      </c>
      <c r="G344" s="469">
        <f>('BD4'!J341)</f>
        <v>0</v>
      </c>
      <c r="I344" s="568" t="str">
        <f t="shared" si="27"/>
        <v/>
      </c>
      <c r="J344" s="568" t="str">
        <f>IF(L344&gt;0,'BD1'!$K$6,"")</f>
        <v/>
      </c>
      <c r="K344" s="568" t="str">
        <f>IF(L344&gt;0,'BD1'!$K$8,"")</f>
        <v/>
      </c>
      <c r="L344" s="101"/>
      <c r="M344" s="101"/>
      <c r="N344" s="101"/>
      <c r="O344" s="101"/>
      <c r="P344" s="363"/>
      <c r="Q344" s="363"/>
      <c r="R344" s="361"/>
      <c r="S344" s="570" t="str">
        <f t="shared" si="30"/>
        <v/>
      </c>
      <c r="U344" s="124" t="str">
        <f t="shared" si="28"/>
        <v/>
      </c>
      <c r="V344" s="124" t="str">
        <f>IF(X344&gt;0,'BD1'!$K$6,"")</f>
        <v/>
      </c>
      <c r="W344" s="121" t="str">
        <f>IF(X344&gt;0,'BD1'!$K$8,"")</f>
        <v/>
      </c>
      <c r="X344" s="101"/>
      <c r="Y344" s="474"/>
      <c r="Z344" s="101"/>
      <c r="AA344" s="101"/>
      <c r="AB344" s="101"/>
      <c r="AC344" s="101"/>
      <c r="AD344" s="101"/>
      <c r="AE344" s="361"/>
      <c r="AF344" s="522"/>
    </row>
    <row r="345" spans="2:32" ht="20.100000000000001" customHeight="1" x14ac:dyDescent="0.25">
      <c r="B345" s="566" t="str">
        <f t="shared" si="29"/>
        <v/>
      </c>
      <c r="C345" s="472">
        <f>'BD4'!C342</f>
        <v>0</v>
      </c>
      <c r="D345" s="125" t="str">
        <f t="shared" si="26"/>
        <v/>
      </c>
      <c r="E345" s="126" t="str">
        <f>IF('BD4'!O342=0,"",'BD4'!O342)</f>
        <v/>
      </c>
      <c r="F345" s="127" t="str">
        <f>REPT('BD4'!N342,1)</f>
        <v/>
      </c>
      <c r="G345" s="469">
        <f>('BD4'!J342)</f>
        <v>0</v>
      </c>
      <c r="I345" s="568" t="str">
        <f t="shared" si="27"/>
        <v/>
      </c>
      <c r="J345" s="568" t="str">
        <f>IF(L345&gt;0,'BD1'!$K$6,"")</f>
        <v/>
      </c>
      <c r="K345" s="568" t="str">
        <f>IF(L345&gt;0,'BD1'!$K$8,"")</f>
        <v/>
      </c>
      <c r="L345" s="101"/>
      <c r="M345" s="101"/>
      <c r="N345" s="101"/>
      <c r="O345" s="101"/>
      <c r="P345" s="363"/>
      <c r="Q345" s="363"/>
      <c r="R345" s="361"/>
      <c r="S345" s="570" t="str">
        <f t="shared" si="30"/>
        <v/>
      </c>
      <c r="U345" s="124" t="str">
        <f t="shared" si="28"/>
        <v/>
      </c>
      <c r="V345" s="124" t="str">
        <f>IF(X345&gt;0,'BD1'!$K$6,"")</f>
        <v/>
      </c>
      <c r="W345" s="121" t="str">
        <f>IF(X345&gt;0,'BD1'!$K$8,"")</f>
        <v/>
      </c>
      <c r="X345" s="101"/>
      <c r="Y345" s="474"/>
      <c r="Z345" s="101"/>
      <c r="AA345" s="101"/>
      <c r="AB345" s="101"/>
      <c r="AC345" s="101"/>
      <c r="AD345" s="101"/>
      <c r="AE345" s="361"/>
      <c r="AF345" s="522"/>
    </row>
    <row r="346" spans="2:32" ht="20.100000000000001" customHeight="1" x14ac:dyDescent="0.25">
      <c r="B346" s="566" t="str">
        <f t="shared" si="29"/>
        <v/>
      </c>
      <c r="C346" s="472">
        <f>'BD4'!C343</f>
        <v>0</v>
      </c>
      <c r="D346" s="125" t="str">
        <f t="shared" si="26"/>
        <v/>
      </c>
      <c r="E346" s="126" t="str">
        <f>IF('BD4'!O343=0,"",'BD4'!O343)</f>
        <v/>
      </c>
      <c r="F346" s="127" t="str">
        <f>REPT('BD4'!N343,1)</f>
        <v/>
      </c>
      <c r="G346" s="469">
        <f>('BD4'!J343)</f>
        <v>0</v>
      </c>
      <c r="I346" s="568" t="str">
        <f t="shared" si="27"/>
        <v/>
      </c>
      <c r="J346" s="568" t="str">
        <f>IF(L346&gt;0,'BD1'!$K$6,"")</f>
        <v/>
      </c>
      <c r="K346" s="568" t="str">
        <f>IF(L346&gt;0,'BD1'!$K$8,"")</f>
        <v/>
      </c>
      <c r="L346" s="101"/>
      <c r="M346" s="101"/>
      <c r="N346" s="101"/>
      <c r="O346" s="101"/>
      <c r="P346" s="363"/>
      <c r="Q346" s="363"/>
      <c r="R346" s="361"/>
      <c r="S346" s="570" t="str">
        <f t="shared" si="30"/>
        <v/>
      </c>
      <c r="U346" s="124" t="str">
        <f t="shared" si="28"/>
        <v/>
      </c>
      <c r="V346" s="124" t="str">
        <f>IF(X346&gt;0,'BD1'!$K$6,"")</f>
        <v/>
      </c>
      <c r="W346" s="121" t="str">
        <f>IF(X346&gt;0,'BD1'!$K$8,"")</f>
        <v/>
      </c>
      <c r="X346" s="101"/>
      <c r="Y346" s="474"/>
      <c r="Z346" s="101"/>
      <c r="AA346" s="101"/>
      <c r="AB346" s="101"/>
      <c r="AC346" s="101"/>
      <c r="AD346" s="101"/>
      <c r="AE346" s="361"/>
      <c r="AF346" s="522"/>
    </row>
    <row r="347" spans="2:32" ht="20.100000000000001" customHeight="1" x14ac:dyDescent="0.25">
      <c r="B347" s="566" t="str">
        <f t="shared" si="29"/>
        <v/>
      </c>
      <c r="C347" s="472">
        <f>'BD4'!C344</f>
        <v>0</v>
      </c>
      <c r="D347" s="125" t="str">
        <f t="shared" si="26"/>
        <v/>
      </c>
      <c r="E347" s="126" t="str">
        <f>IF('BD4'!O344=0,"",'BD4'!O344)</f>
        <v/>
      </c>
      <c r="F347" s="127" t="str">
        <f>REPT('BD4'!N344,1)</f>
        <v/>
      </c>
      <c r="G347" s="469">
        <f>('BD4'!J344)</f>
        <v>0</v>
      </c>
      <c r="I347" s="568" t="str">
        <f t="shared" si="27"/>
        <v/>
      </c>
      <c r="J347" s="568" t="str">
        <f>IF(L347&gt;0,'BD1'!$K$6,"")</f>
        <v/>
      </c>
      <c r="K347" s="568" t="str">
        <f>IF(L347&gt;0,'BD1'!$K$8,"")</f>
        <v/>
      </c>
      <c r="L347" s="101"/>
      <c r="M347" s="101"/>
      <c r="N347" s="101"/>
      <c r="O347" s="101"/>
      <c r="P347" s="363"/>
      <c r="Q347" s="363"/>
      <c r="R347" s="361"/>
      <c r="S347" s="570" t="str">
        <f t="shared" si="30"/>
        <v/>
      </c>
      <c r="U347" s="124" t="str">
        <f t="shared" si="28"/>
        <v/>
      </c>
      <c r="V347" s="124" t="str">
        <f>IF(X347&gt;0,'BD1'!$K$6,"")</f>
        <v/>
      </c>
      <c r="W347" s="121" t="str">
        <f>IF(X347&gt;0,'BD1'!$K$8,"")</f>
        <v/>
      </c>
      <c r="X347" s="101"/>
      <c r="Y347" s="474"/>
      <c r="Z347" s="101"/>
      <c r="AA347" s="101"/>
      <c r="AB347" s="101"/>
      <c r="AC347" s="101"/>
      <c r="AD347" s="101"/>
      <c r="AE347" s="361"/>
      <c r="AF347" s="522"/>
    </row>
    <row r="348" spans="2:32" ht="20.100000000000001" customHeight="1" x14ac:dyDescent="0.25">
      <c r="B348" s="566" t="str">
        <f t="shared" si="29"/>
        <v/>
      </c>
      <c r="C348" s="472">
        <f>'BD4'!C345</f>
        <v>0</v>
      </c>
      <c r="D348" s="125" t="str">
        <f t="shared" si="26"/>
        <v/>
      </c>
      <c r="E348" s="126" t="str">
        <f>IF('BD4'!O345=0,"",'BD4'!O345)</f>
        <v/>
      </c>
      <c r="F348" s="127" t="str">
        <f>REPT('BD4'!N345,1)</f>
        <v/>
      </c>
      <c r="G348" s="469">
        <f>('BD4'!J345)</f>
        <v>0</v>
      </c>
      <c r="I348" s="568" t="str">
        <f t="shared" si="27"/>
        <v/>
      </c>
      <c r="J348" s="568" t="str">
        <f>IF(L348&gt;0,'BD1'!$K$6,"")</f>
        <v/>
      </c>
      <c r="K348" s="568" t="str">
        <f>IF(L348&gt;0,'BD1'!$K$8,"")</f>
        <v/>
      </c>
      <c r="L348" s="101"/>
      <c r="M348" s="101"/>
      <c r="N348" s="101"/>
      <c r="O348" s="101"/>
      <c r="P348" s="363"/>
      <c r="Q348" s="363"/>
      <c r="R348" s="361"/>
      <c r="S348" s="570" t="str">
        <f t="shared" si="30"/>
        <v/>
      </c>
      <c r="U348" s="124" t="str">
        <f t="shared" si="28"/>
        <v/>
      </c>
      <c r="V348" s="124" t="str">
        <f>IF(X348&gt;0,'BD1'!$K$6,"")</f>
        <v/>
      </c>
      <c r="W348" s="121" t="str">
        <f>IF(X348&gt;0,'BD1'!$K$8,"")</f>
        <v/>
      </c>
      <c r="X348" s="101"/>
      <c r="Y348" s="474"/>
      <c r="Z348" s="101"/>
      <c r="AA348" s="101"/>
      <c r="AB348" s="101"/>
      <c r="AC348" s="101"/>
      <c r="AD348" s="101"/>
      <c r="AE348" s="361"/>
      <c r="AF348" s="522"/>
    </row>
    <row r="349" spans="2:32" ht="20.100000000000001" customHeight="1" x14ac:dyDescent="0.25">
      <c r="B349" s="566" t="str">
        <f t="shared" si="29"/>
        <v/>
      </c>
      <c r="C349" s="472">
        <f>'BD4'!C346</f>
        <v>0</v>
      </c>
      <c r="D349" s="125" t="str">
        <f t="shared" si="26"/>
        <v/>
      </c>
      <c r="E349" s="126" t="str">
        <f>IF('BD4'!O346=0,"",'BD4'!O346)</f>
        <v/>
      </c>
      <c r="F349" s="127" t="str">
        <f>REPT('BD4'!N346,1)</f>
        <v/>
      </c>
      <c r="G349" s="469">
        <f>('BD4'!J346)</f>
        <v>0</v>
      </c>
      <c r="I349" s="568" t="str">
        <f t="shared" si="27"/>
        <v/>
      </c>
      <c r="J349" s="568" t="str">
        <f>IF(L349&gt;0,'BD1'!$K$6,"")</f>
        <v/>
      </c>
      <c r="K349" s="568" t="str">
        <f>IF(L349&gt;0,'BD1'!$K$8,"")</f>
        <v/>
      </c>
      <c r="L349" s="101"/>
      <c r="M349" s="101"/>
      <c r="N349" s="101"/>
      <c r="O349" s="101"/>
      <c r="P349" s="363"/>
      <c r="Q349" s="363"/>
      <c r="R349" s="361"/>
      <c r="S349" s="570" t="str">
        <f t="shared" si="30"/>
        <v/>
      </c>
      <c r="U349" s="124" t="str">
        <f t="shared" si="28"/>
        <v/>
      </c>
      <c r="V349" s="124" t="str">
        <f>IF(X349&gt;0,'BD1'!$K$6,"")</f>
        <v/>
      </c>
      <c r="W349" s="121" t="str">
        <f>IF(X349&gt;0,'BD1'!$K$8,"")</f>
        <v/>
      </c>
      <c r="X349" s="101"/>
      <c r="Y349" s="474"/>
      <c r="Z349" s="101"/>
      <c r="AA349" s="101"/>
      <c r="AB349" s="101"/>
      <c r="AC349" s="101"/>
      <c r="AD349" s="101"/>
      <c r="AE349" s="361"/>
      <c r="AF349" s="522"/>
    </row>
    <row r="350" spans="2:32" ht="20.100000000000001" customHeight="1" x14ac:dyDescent="0.25">
      <c r="B350" s="566" t="str">
        <f t="shared" si="29"/>
        <v/>
      </c>
      <c r="C350" s="472">
        <f>'BD4'!C347</f>
        <v>0</v>
      </c>
      <c r="D350" s="125" t="str">
        <f t="shared" si="26"/>
        <v/>
      </c>
      <c r="E350" s="126" t="str">
        <f>IF('BD4'!O347=0,"",'BD4'!O347)</f>
        <v/>
      </c>
      <c r="F350" s="127" t="str">
        <f>REPT('BD4'!N347,1)</f>
        <v/>
      </c>
      <c r="G350" s="469">
        <f>('BD4'!J347)</f>
        <v>0</v>
      </c>
      <c r="I350" s="568" t="str">
        <f t="shared" si="27"/>
        <v/>
      </c>
      <c r="J350" s="568" t="str">
        <f>IF(L350&gt;0,'BD1'!$K$6,"")</f>
        <v/>
      </c>
      <c r="K350" s="568" t="str">
        <f>IF(L350&gt;0,'BD1'!$K$8,"")</f>
        <v/>
      </c>
      <c r="L350" s="101"/>
      <c r="M350" s="101"/>
      <c r="N350" s="101"/>
      <c r="O350" s="101"/>
      <c r="P350" s="363"/>
      <c r="Q350" s="363"/>
      <c r="R350" s="361"/>
      <c r="S350" s="570" t="str">
        <f t="shared" si="30"/>
        <v/>
      </c>
      <c r="U350" s="124" t="str">
        <f t="shared" si="28"/>
        <v/>
      </c>
      <c r="V350" s="124" t="str">
        <f>IF(X350&gt;0,'BD1'!$K$6,"")</f>
        <v/>
      </c>
      <c r="W350" s="121" t="str">
        <f>IF(X350&gt;0,'BD1'!$K$8,"")</f>
        <v/>
      </c>
      <c r="X350" s="101"/>
      <c r="Y350" s="474"/>
      <c r="Z350" s="101"/>
      <c r="AA350" s="101"/>
      <c r="AB350" s="101"/>
      <c r="AC350" s="101"/>
      <c r="AD350" s="101"/>
      <c r="AE350" s="361"/>
      <c r="AF350" s="522"/>
    </row>
    <row r="351" spans="2:32" ht="20.100000000000001" customHeight="1" x14ac:dyDescent="0.25">
      <c r="B351" s="566" t="str">
        <f t="shared" si="29"/>
        <v/>
      </c>
      <c r="C351" s="472">
        <f>'BD4'!C348</f>
        <v>0</v>
      </c>
      <c r="D351" s="125" t="str">
        <f t="shared" si="26"/>
        <v/>
      </c>
      <c r="E351" s="126" t="str">
        <f>IF('BD4'!O348=0,"",'BD4'!O348)</f>
        <v/>
      </c>
      <c r="F351" s="127" t="str">
        <f>REPT('BD4'!N348,1)</f>
        <v/>
      </c>
      <c r="G351" s="469">
        <f>('BD4'!J348)</f>
        <v>0</v>
      </c>
      <c r="I351" s="568" t="str">
        <f t="shared" si="27"/>
        <v/>
      </c>
      <c r="J351" s="568" t="str">
        <f>IF(L351&gt;0,'BD1'!$K$6,"")</f>
        <v/>
      </c>
      <c r="K351" s="568" t="str">
        <f>IF(L351&gt;0,'BD1'!$K$8,"")</f>
        <v/>
      </c>
      <c r="L351" s="101"/>
      <c r="M351" s="101"/>
      <c r="N351" s="101"/>
      <c r="O351" s="101"/>
      <c r="P351" s="363"/>
      <c r="Q351" s="363"/>
      <c r="R351" s="361"/>
      <c r="S351" s="570" t="str">
        <f t="shared" si="30"/>
        <v/>
      </c>
      <c r="U351" s="124" t="str">
        <f t="shared" si="28"/>
        <v/>
      </c>
      <c r="V351" s="124" t="str">
        <f>IF(X351&gt;0,'BD1'!$K$6,"")</f>
        <v/>
      </c>
      <c r="W351" s="121" t="str">
        <f>IF(X351&gt;0,'BD1'!$K$8,"")</f>
        <v/>
      </c>
      <c r="X351" s="101"/>
      <c r="Y351" s="474"/>
      <c r="Z351" s="101"/>
      <c r="AA351" s="101"/>
      <c r="AB351" s="101"/>
      <c r="AC351" s="101"/>
      <c r="AD351" s="101"/>
      <c r="AE351" s="361"/>
      <c r="AF351" s="522"/>
    </row>
    <row r="352" spans="2:32" ht="20.100000000000001" customHeight="1" x14ac:dyDescent="0.25">
      <c r="B352" s="566" t="str">
        <f t="shared" si="29"/>
        <v/>
      </c>
      <c r="C352" s="472">
        <f>'BD4'!C349</f>
        <v>0</v>
      </c>
      <c r="D352" s="125" t="str">
        <f t="shared" si="26"/>
        <v/>
      </c>
      <c r="E352" s="126" t="str">
        <f>IF('BD4'!O349=0,"",'BD4'!O349)</f>
        <v/>
      </c>
      <c r="F352" s="127" t="str">
        <f>REPT('BD4'!N349,1)</f>
        <v/>
      </c>
      <c r="G352" s="469">
        <f>('BD4'!J349)</f>
        <v>0</v>
      </c>
      <c r="I352" s="568" t="str">
        <f t="shared" si="27"/>
        <v/>
      </c>
      <c r="J352" s="568" t="str">
        <f>IF(L352&gt;0,'BD1'!$K$6,"")</f>
        <v/>
      </c>
      <c r="K352" s="568" t="str">
        <f>IF(L352&gt;0,'BD1'!$K$8,"")</f>
        <v/>
      </c>
      <c r="L352" s="101"/>
      <c r="M352" s="101"/>
      <c r="N352" s="101"/>
      <c r="O352" s="101"/>
      <c r="P352" s="363"/>
      <c r="Q352" s="363"/>
      <c r="R352" s="361"/>
      <c r="S352" s="570" t="str">
        <f t="shared" si="30"/>
        <v/>
      </c>
      <c r="U352" s="124" t="str">
        <f t="shared" si="28"/>
        <v/>
      </c>
      <c r="V352" s="124" t="str">
        <f>IF(X352&gt;0,'BD1'!$K$6,"")</f>
        <v/>
      </c>
      <c r="W352" s="121" t="str">
        <f>IF(X352&gt;0,'BD1'!$K$8,"")</f>
        <v/>
      </c>
      <c r="X352" s="101"/>
      <c r="Y352" s="474"/>
      <c r="Z352" s="101"/>
      <c r="AA352" s="101"/>
      <c r="AB352" s="101"/>
      <c r="AC352" s="101"/>
      <c r="AD352" s="101"/>
      <c r="AE352" s="361"/>
      <c r="AF352" s="522"/>
    </row>
    <row r="353" spans="2:32" ht="20.100000000000001" customHeight="1" x14ac:dyDescent="0.25">
      <c r="B353" s="566" t="str">
        <f t="shared" si="29"/>
        <v/>
      </c>
      <c r="C353" s="472">
        <f>'BD4'!C350</f>
        <v>0</v>
      </c>
      <c r="D353" s="125" t="str">
        <f t="shared" si="26"/>
        <v/>
      </c>
      <c r="E353" s="126" t="str">
        <f>IF('BD4'!O350=0,"",'BD4'!O350)</f>
        <v/>
      </c>
      <c r="F353" s="127" t="str">
        <f>REPT('BD4'!N350,1)</f>
        <v/>
      </c>
      <c r="G353" s="469">
        <f>('BD4'!J350)</f>
        <v>0</v>
      </c>
      <c r="I353" s="568" t="str">
        <f t="shared" si="27"/>
        <v/>
      </c>
      <c r="J353" s="568" t="str">
        <f>IF(L353&gt;0,'BD1'!$K$6,"")</f>
        <v/>
      </c>
      <c r="K353" s="568" t="str">
        <f>IF(L353&gt;0,'BD1'!$K$8,"")</f>
        <v/>
      </c>
      <c r="L353" s="101"/>
      <c r="M353" s="101"/>
      <c r="N353" s="101"/>
      <c r="O353" s="101"/>
      <c r="P353" s="363"/>
      <c r="Q353" s="363"/>
      <c r="R353" s="361"/>
      <c r="S353" s="570" t="str">
        <f t="shared" si="30"/>
        <v/>
      </c>
      <c r="U353" s="124" t="str">
        <f t="shared" si="28"/>
        <v/>
      </c>
      <c r="V353" s="124" t="str">
        <f>IF(X353&gt;0,'BD1'!$K$6,"")</f>
        <v/>
      </c>
      <c r="W353" s="121" t="str">
        <f>IF(X353&gt;0,'BD1'!$K$8,"")</f>
        <v/>
      </c>
      <c r="X353" s="101"/>
      <c r="Y353" s="474"/>
      <c r="Z353" s="101"/>
      <c r="AA353" s="101"/>
      <c r="AB353" s="101"/>
      <c r="AC353" s="101"/>
      <c r="AD353" s="101"/>
      <c r="AE353" s="361"/>
      <c r="AF353" s="522"/>
    </row>
    <row r="354" spans="2:32" ht="20.100000000000001" customHeight="1" x14ac:dyDescent="0.25">
      <c r="B354" s="566" t="str">
        <f t="shared" si="29"/>
        <v/>
      </c>
      <c r="C354" s="472">
        <f>'BD4'!C351</f>
        <v>0</v>
      </c>
      <c r="D354" s="125" t="str">
        <f t="shared" si="26"/>
        <v/>
      </c>
      <c r="E354" s="126" t="str">
        <f>IF('BD4'!O351=0,"",'BD4'!O351)</f>
        <v/>
      </c>
      <c r="F354" s="127" t="str">
        <f>REPT('BD4'!N351,1)</f>
        <v/>
      </c>
      <c r="G354" s="469">
        <f>('BD4'!J351)</f>
        <v>0</v>
      </c>
      <c r="I354" s="568" t="str">
        <f t="shared" si="27"/>
        <v/>
      </c>
      <c r="J354" s="568" t="str">
        <f>IF(L354&gt;0,'BD1'!$K$6,"")</f>
        <v/>
      </c>
      <c r="K354" s="568" t="str">
        <f>IF(L354&gt;0,'BD1'!$K$8,"")</f>
        <v/>
      </c>
      <c r="L354" s="101"/>
      <c r="M354" s="101"/>
      <c r="N354" s="101"/>
      <c r="O354" s="101"/>
      <c r="P354" s="363"/>
      <c r="Q354" s="363"/>
      <c r="R354" s="361"/>
      <c r="S354" s="570" t="str">
        <f t="shared" si="30"/>
        <v/>
      </c>
      <c r="U354" s="124" t="str">
        <f t="shared" si="28"/>
        <v/>
      </c>
      <c r="V354" s="124" t="str">
        <f>IF(X354&gt;0,'BD1'!$K$6,"")</f>
        <v/>
      </c>
      <c r="W354" s="121" t="str">
        <f>IF(X354&gt;0,'BD1'!$K$8,"")</f>
        <v/>
      </c>
      <c r="X354" s="101"/>
      <c r="Y354" s="474"/>
      <c r="Z354" s="101"/>
      <c r="AA354" s="101"/>
      <c r="AB354" s="101"/>
      <c r="AC354" s="101"/>
      <c r="AD354" s="101"/>
      <c r="AE354" s="361"/>
      <c r="AF354" s="522"/>
    </row>
    <row r="355" spans="2:32" ht="20.100000000000001" customHeight="1" x14ac:dyDescent="0.25">
      <c r="B355" s="566" t="str">
        <f t="shared" si="29"/>
        <v/>
      </c>
      <c r="C355" s="472">
        <f>'BD4'!C352</f>
        <v>0</v>
      </c>
      <c r="D355" s="125" t="str">
        <f t="shared" si="26"/>
        <v/>
      </c>
      <c r="E355" s="126" t="str">
        <f>IF('BD4'!O352=0,"",'BD4'!O352)</f>
        <v/>
      </c>
      <c r="F355" s="127" t="str">
        <f>REPT('BD4'!N352,1)</f>
        <v/>
      </c>
      <c r="G355" s="469">
        <f>('BD4'!J352)</f>
        <v>0</v>
      </c>
      <c r="I355" s="568" t="str">
        <f t="shared" si="27"/>
        <v/>
      </c>
      <c r="J355" s="568" t="str">
        <f>IF(L355&gt;0,'BD1'!$K$6,"")</f>
        <v/>
      </c>
      <c r="K355" s="568" t="str">
        <f>IF(L355&gt;0,'BD1'!$K$8,"")</f>
        <v/>
      </c>
      <c r="L355" s="101"/>
      <c r="M355" s="101"/>
      <c r="N355" s="101"/>
      <c r="O355" s="101"/>
      <c r="P355" s="363"/>
      <c r="Q355" s="363"/>
      <c r="R355" s="361"/>
      <c r="S355" s="570" t="str">
        <f t="shared" si="30"/>
        <v/>
      </c>
      <c r="U355" s="124" t="str">
        <f t="shared" si="28"/>
        <v/>
      </c>
      <c r="V355" s="124" t="str">
        <f>IF(X355&gt;0,'BD1'!$K$6,"")</f>
        <v/>
      </c>
      <c r="W355" s="121" t="str">
        <f>IF(X355&gt;0,'BD1'!$K$8,"")</f>
        <v/>
      </c>
      <c r="X355" s="101"/>
      <c r="Y355" s="474"/>
      <c r="Z355" s="101"/>
      <c r="AA355" s="101"/>
      <c r="AB355" s="101"/>
      <c r="AC355" s="101"/>
      <c r="AD355" s="101"/>
      <c r="AE355" s="361"/>
      <c r="AF355" s="522"/>
    </row>
    <row r="356" spans="2:32" ht="20.100000000000001" customHeight="1" x14ac:dyDescent="0.25">
      <c r="B356" s="566" t="str">
        <f t="shared" si="29"/>
        <v/>
      </c>
      <c r="C356" s="472">
        <f>'BD4'!C353</f>
        <v>0</v>
      </c>
      <c r="D356" s="125" t="str">
        <f t="shared" si="26"/>
        <v/>
      </c>
      <c r="E356" s="126" t="str">
        <f>IF('BD4'!O353=0,"",'BD4'!O353)</f>
        <v/>
      </c>
      <c r="F356" s="127" t="str">
        <f>REPT('BD4'!N353,1)</f>
        <v/>
      </c>
      <c r="G356" s="469">
        <f>('BD4'!J353)</f>
        <v>0</v>
      </c>
      <c r="I356" s="568" t="str">
        <f t="shared" si="27"/>
        <v/>
      </c>
      <c r="J356" s="568" t="str">
        <f>IF(L356&gt;0,'BD1'!$K$6,"")</f>
        <v/>
      </c>
      <c r="K356" s="568" t="str">
        <f>IF(L356&gt;0,'BD1'!$K$8,"")</f>
        <v/>
      </c>
      <c r="L356" s="101"/>
      <c r="M356" s="101"/>
      <c r="N356" s="101"/>
      <c r="O356" s="101"/>
      <c r="P356" s="363"/>
      <c r="Q356" s="363"/>
      <c r="R356" s="361"/>
      <c r="S356" s="570" t="str">
        <f t="shared" si="30"/>
        <v/>
      </c>
      <c r="U356" s="124" t="str">
        <f t="shared" si="28"/>
        <v/>
      </c>
      <c r="V356" s="124" t="str">
        <f>IF(X356&gt;0,'BD1'!$K$6,"")</f>
        <v/>
      </c>
      <c r="W356" s="121" t="str">
        <f>IF(X356&gt;0,'BD1'!$K$8,"")</f>
        <v/>
      </c>
      <c r="X356" s="101"/>
      <c r="Y356" s="474"/>
      <c r="Z356" s="101"/>
      <c r="AA356" s="101"/>
      <c r="AB356" s="101"/>
      <c r="AC356" s="101"/>
      <c r="AD356" s="101"/>
      <c r="AE356" s="361"/>
      <c r="AF356" s="522"/>
    </row>
    <row r="357" spans="2:32" ht="20.100000000000001" customHeight="1" x14ac:dyDescent="0.25">
      <c r="B357" s="566" t="str">
        <f t="shared" si="29"/>
        <v/>
      </c>
      <c r="C357" s="472">
        <f>'BD4'!C354</f>
        <v>0</v>
      </c>
      <c r="D357" s="125" t="str">
        <f t="shared" si="26"/>
        <v/>
      </c>
      <c r="E357" s="126" t="str">
        <f>IF('BD4'!O354=0,"",'BD4'!O354)</f>
        <v/>
      </c>
      <c r="F357" s="127" t="str">
        <f>REPT('BD4'!N354,1)</f>
        <v/>
      </c>
      <c r="G357" s="469">
        <f>('BD4'!J354)</f>
        <v>0</v>
      </c>
      <c r="I357" s="568" t="str">
        <f t="shared" si="27"/>
        <v/>
      </c>
      <c r="J357" s="568" t="str">
        <f>IF(L357&gt;0,'BD1'!$K$6,"")</f>
        <v/>
      </c>
      <c r="K357" s="568" t="str">
        <f>IF(L357&gt;0,'BD1'!$K$8,"")</f>
        <v/>
      </c>
      <c r="L357" s="101"/>
      <c r="M357" s="101"/>
      <c r="N357" s="101"/>
      <c r="O357" s="101"/>
      <c r="P357" s="363"/>
      <c r="Q357" s="363"/>
      <c r="R357" s="361"/>
      <c r="S357" s="570" t="str">
        <f t="shared" si="30"/>
        <v/>
      </c>
      <c r="U357" s="124" t="str">
        <f t="shared" si="28"/>
        <v/>
      </c>
      <c r="V357" s="124" t="str">
        <f>IF(X357&gt;0,'BD1'!$K$6,"")</f>
        <v/>
      </c>
      <c r="W357" s="121" t="str">
        <f>IF(X357&gt;0,'BD1'!$K$8,"")</f>
        <v/>
      </c>
      <c r="X357" s="101"/>
      <c r="Y357" s="474"/>
      <c r="Z357" s="101"/>
      <c r="AA357" s="101"/>
      <c r="AB357" s="101"/>
      <c r="AC357" s="101"/>
      <c r="AD357" s="101"/>
      <c r="AE357" s="361"/>
      <c r="AF357" s="522"/>
    </row>
    <row r="358" spans="2:32" ht="20.100000000000001" customHeight="1" x14ac:dyDescent="0.25">
      <c r="B358" s="566" t="str">
        <f t="shared" si="29"/>
        <v/>
      </c>
      <c r="C358" s="472">
        <f>'BD4'!C355</f>
        <v>0</v>
      </c>
      <c r="D358" s="125" t="str">
        <f t="shared" si="26"/>
        <v/>
      </c>
      <c r="E358" s="126" t="str">
        <f>IF('BD4'!O355=0,"",'BD4'!O355)</f>
        <v/>
      </c>
      <c r="F358" s="127" t="str">
        <f>REPT('BD4'!N355,1)</f>
        <v/>
      </c>
      <c r="G358" s="469">
        <f>('BD4'!J355)</f>
        <v>0</v>
      </c>
      <c r="I358" s="568" t="str">
        <f t="shared" si="27"/>
        <v/>
      </c>
      <c r="J358" s="568" t="str">
        <f>IF(L358&gt;0,'BD1'!$K$6,"")</f>
        <v/>
      </c>
      <c r="K358" s="568" t="str">
        <f>IF(L358&gt;0,'BD1'!$K$8,"")</f>
        <v/>
      </c>
      <c r="L358" s="101"/>
      <c r="M358" s="101"/>
      <c r="N358" s="101"/>
      <c r="O358" s="101"/>
      <c r="P358" s="363"/>
      <c r="Q358" s="363"/>
      <c r="R358" s="361"/>
      <c r="S358" s="570" t="str">
        <f t="shared" si="30"/>
        <v/>
      </c>
      <c r="U358" s="124" t="str">
        <f t="shared" si="28"/>
        <v/>
      </c>
      <c r="V358" s="124" t="str">
        <f>IF(X358&gt;0,'BD1'!$K$6,"")</f>
        <v/>
      </c>
      <c r="W358" s="121" t="str">
        <f>IF(X358&gt;0,'BD1'!$K$8,"")</f>
        <v/>
      </c>
      <c r="X358" s="101"/>
      <c r="Y358" s="474"/>
      <c r="Z358" s="101"/>
      <c r="AA358" s="101"/>
      <c r="AB358" s="101"/>
      <c r="AC358" s="101"/>
      <c r="AD358" s="101"/>
      <c r="AE358" s="361"/>
      <c r="AF358" s="522"/>
    </row>
    <row r="359" spans="2:32" ht="20.100000000000001" customHeight="1" x14ac:dyDescent="0.25">
      <c r="B359" s="566" t="str">
        <f t="shared" si="29"/>
        <v/>
      </c>
      <c r="C359" s="472">
        <f>'BD4'!C356</f>
        <v>0</v>
      </c>
      <c r="D359" s="125" t="str">
        <f t="shared" si="26"/>
        <v/>
      </c>
      <c r="E359" s="126" t="str">
        <f>IF('BD4'!O356=0,"",'BD4'!O356)</f>
        <v/>
      </c>
      <c r="F359" s="127" t="str">
        <f>REPT('BD4'!N356,1)</f>
        <v/>
      </c>
      <c r="G359" s="469">
        <f>('BD4'!J356)</f>
        <v>0</v>
      </c>
      <c r="I359" s="568" t="str">
        <f t="shared" si="27"/>
        <v/>
      </c>
      <c r="J359" s="568" t="str">
        <f>IF(L359&gt;0,'BD1'!$K$6,"")</f>
        <v/>
      </c>
      <c r="K359" s="568" t="str">
        <f>IF(L359&gt;0,'BD1'!$K$8,"")</f>
        <v/>
      </c>
      <c r="L359" s="101"/>
      <c r="M359" s="101"/>
      <c r="N359" s="101"/>
      <c r="O359" s="101"/>
      <c r="P359" s="363"/>
      <c r="Q359" s="363"/>
      <c r="R359" s="361"/>
      <c r="S359" s="570" t="str">
        <f t="shared" si="30"/>
        <v/>
      </c>
      <c r="U359" s="124" t="str">
        <f t="shared" si="28"/>
        <v/>
      </c>
      <c r="V359" s="124" t="str">
        <f>IF(X359&gt;0,'BD1'!$K$6,"")</f>
        <v/>
      </c>
      <c r="W359" s="121" t="str">
        <f>IF(X359&gt;0,'BD1'!$K$8,"")</f>
        <v/>
      </c>
      <c r="X359" s="101"/>
      <c r="Y359" s="474"/>
      <c r="Z359" s="101"/>
      <c r="AA359" s="101"/>
      <c r="AB359" s="101"/>
      <c r="AC359" s="101"/>
      <c r="AD359" s="101"/>
      <c r="AE359" s="361"/>
      <c r="AF359" s="522"/>
    </row>
    <row r="360" spans="2:32" ht="20.100000000000001" customHeight="1" x14ac:dyDescent="0.25">
      <c r="B360" s="566" t="str">
        <f t="shared" si="29"/>
        <v/>
      </c>
      <c r="C360" s="472">
        <f>'BD4'!C357</f>
        <v>0</v>
      </c>
      <c r="D360" s="125" t="str">
        <f t="shared" si="26"/>
        <v/>
      </c>
      <c r="E360" s="126" t="str">
        <f>IF('BD4'!O357=0,"",'BD4'!O357)</f>
        <v/>
      </c>
      <c r="F360" s="127" t="str">
        <f>REPT('BD4'!N357,1)</f>
        <v/>
      </c>
      <c r="G360" s="469">
        <f>('BD4'!J357)</f>
        <v>0</v>
      </c>
      <c r="I360" s="568" t="str">
        <f t="shared" si="27"/>
        <v/>
      </c>
      <c r="J360" s="568" t="str">
        <f>IF(L360&gt;0,'BD1'!$K$6,"")</f>
        <v/>
      </c>
      <c r="K360" s="568" t="str">
        <f>IF(L360&gt;0,'BD1'!$K$8,"")</f>
        <v/>
      </c>
      <c r="L360" s="101"/>
      <c r="M360" s="101"/>
      <c r="N360" s="101"/>
      <c r="O360" s="101"/>
      <c r="P360" s="363"/>
      <c r="Q360" s="363"/>
      <c r="R360" s="361"/>
      <c r="S360" s="570" t="str">
        <f t="shared" si="30"/>
        <v/>
      </c>
      <c r="U360" s="124" t="str">
        <f t="shared" si="28"/>
        <v/>
      </c>
      <c r="V360" s="124" t="str">
        <f>IF(X360&gt;0,'BD1'!$K$6,"")</f>
        <v/>
      </c>
      <c r="W360" s="121" t="str">
        <f>IF(X360&gt;0,'BD1'!$K$8,"")</f>
        <v/>
      </c>
      <c r="X360" s="101"/>
      <c r="Y360" s="474"/>
      <c r="Z360" s="101"/>
      <c r="AA360" s="101"/>
      <c r="AB360" s="101"/>
      <c r="AC360" s="101"/>
      <c r="AD360" s="101"/>
      <c r="AE360" s="361"/>
      <c r="AF360" s="522"/>
    </row>
    <row r="361" spans="2:32" ht="20.100000000000001" customHeight="1" x14ac:dyDescent="0.25">
      <c r="B361" s="566" t="str">
        <f t="shared" si="29"/>
        <v/>
      </c>
      <c r="C361" s="472">
        <f>'BD4'!C358</f>
        <v>0</v>
      </c>
      <c r="D361" s="125" t="str">
        <f t="shared" si="26"/>
        <v/>
      </c>
      <c r="E361" s="126" t="str">
        <f>IF('BD4'!O358=0,"",'BD4'!O358)</f>
        <v/>
      </c>
      <c r="F361" s="127" t="str">
        <f>REPT('BD4'!N358,1)</f>
        <v/>
      </c>
      <c r="G361" s="469">
        <f>('BD4'!J358)</f>
        <v>0</v>
      </c>
      <c r="I361" s="568" t="str">
        <f t="shared" si="27"/>
        <v/>
      </c>
      <c r="J361" s="568" t="str">
        <f>IF(L361&gt;0,'BD1'!$K$6,"")</f>
        <v/>
      </c>
      <c r="K361" s="568" t="str">
        <f>IF(L361&gt;0,'BD1'!$K$8,"")</f>
        <v/>
      </c>
      <c r="L361" s="101"/>
      <c r="M361" s="101"/>
      <c r="N361" s="101"/>
      <c r="O361" s="101"/>
      <c r="P361" s="363"/>
      <c r="Q361" s="363"/>
      <c r="R361" s="361"/>
      <c r="S361" s="570" t="str">
        <f t="shared" si="30"/>
        <v/>
      </c>
      <c r="U361" s="124" t="str">
        <f t="shared" si="28"/>
        <v/>
      </c>
      <c r="V361" s="124" t="str">
        <f>IF(X361&gt;0,'BD1'!$K$6,"")</f>
        <v/>
      </c>
      <c r="W361" s="121" t="str">
        <f>IF(X361&gt;0,'BD1'!$K$8,"")</f>
        <v/>
      </c>
      <c r="X361" s="101"/>
      <c r="Y361" s="474"/>
      <c r="Z361" s="101"/>
      <c r="AA361" s="101"/>
      <c r="AB361" s="101"/>
      <c r="AC361" s="101"/>
      <c r="AD361" s="101"/>
      <c r="AE361" s="361"/>
      <c r="AF361" s="522"/>
    </row>
    <row r="362" spans="2:32" ht="20.100000000000001" customHeight="1" x14ac:dyDescent="0.25">
      <c r="B362" s="566" t="str">
        <f t="shared" si="29"/>
        <v/>
      </c>
      <c r="C362" s="472">
        <f>'BD4'!C359</f>
        <v>0</v>
      </c>
      <c r="D362" s="125" t="str">
        <f t="shared" si="26"/>
        <v/>
      </c>
      <c r="E362" s="126" t="str">
        <f>IF('BD4'!O359=0,"",'BD4'!O359)</f>
        <v/>
      </c>
      <c r="F362" s="127" t="str">
        <f>REPT('BD4'!N359,1)</f>
        <v/>
      </c>
      <c r="G362" s="469">
        <f>('BD4'!J359)</f>
        <v>0</v>
      </c>
      <c r="I362" s="568" t="str">
        <f t="shared" si="27"/>
        <v/>
      </c>
      <c r="J362" s="568" t="str">
        <f>IF(L362&gt;0,'BD1'!$K$6,"")</f>
        <v/>
      </c>
      <c r="K362" s="568" t="str">
        <f>IF(L362&gt;0,'BD1'!$K$8,"")</f>
        <v/>
      </c>
      <c r="L362" s="101"/>
      <c r="M362" s="101"/>
      <c r="N362" s="101"/>
      <c r="O362" s="101"/>
      <c r="P362" s="363"/>
      <c r="Q362" s="363"/>
      <c r="R362" s="361"/>
      <c r="S362" s="570" t="str">
        <f t="shared" si="30"/>
        <v/>
      </c>
      <c r="U362" s="124" t="str">
        <f t="shared" si="28"/>
        <v/>
      </c>
      <c r="V362" s="124" t="str">
        <f>IF(X362&gt;0,'BD1'!$K$6,"")</f>
        <v/>
      </c>
      <c r="W362" s="121" t="str">
        <f>IF(X362&gt;0,'BD1'!$K$8,"")</f>
        <v/>
      </c>
      <c r="X362" s="101"/>
      <c r="Y362" s="474"/>
      <c r="Z362" s="101"/>
      <c r="AA362" s="101"/>
      <c r="AB362" s="101"/>
      <c r="AC362" s="101"/>
      <c r="AD362" s="101"/>
      <c r="AE362" s="361"/>
      <c r="AF362" s="522"/>
    </row>
    <row r="363" spans="2:32" ht="20.100000000000001" customHeight="1" x14ac:dyDescent="0.25">
      <c r="B363" s="566" t="str">
        <f t="shared" si="29"/>
        <v/>
      </c>
      <c r="C363" s="472">
        <f>'BD4'!C360</f>
        <v>0</v>
      </c>
      <c r="D363" s="125" t="str">
        <f t="shared" si="26"/>
        <v/>
      </c>
      <c r="E363" s="126" t="str">
        <f>IF('BD4'!O360=0,"",'BD4'!O360)</f>
        <v/>
      </c>
      <c r="F363" s="127" t="str">
        <f>REPT('BD4'!N360,1)</f>
        <v/>
      </c>
      <c r="G363" s="469">
        <f>('BD4'!J360)</f>
        <v>0</v>
      </c>
      <c r="I363" s="568" t="str">
        <f t="shared" si="27"/>
        <v/>
      </c>
      <c r="J363" s="568" t="str">
        <f>IF(L363&gt;0,'BD1'!$K$6,"")</f>
        <v/>
      </c>
      <c r="K363" s="568" t="str">
        <f>IF(L363&gt;0,'BD1'!$K$8,"")</f>
        <v/>
      </c>
      <c r="L363" s="101"/>
      <c r="M363" s="101"/>
      <c r="N363" s="101"/>
      <c r="O363" s="101"/>
      <c r="P363" s="363"/>
      <c r="Q363" s="363"/>
      <c r="R363" s="361"/>
      <c r="S363" s="570" t="str">
        <f t="shared" si="30"/>
        <v/>
      </c>
      <c r="U363" s="124" t="str">
        <f t="shared" si="28"/>
        <v/>
      </c>
      <c r="V363" s="124" t="str">
        <f>IF(X363&gt;0,'BD1'!$K$6,"")</f>
        <v/>
      </c>
      <c r="W363" s="121" t="str">
        <f>IF(X363&gt;0,'BD1'!$K$8,"")</f>
        <v/>
      </c>
      <c r="X363" s="101"/>
      <c r="Y363" s="474"/>
      <c r="Z363" s="101"/>
      <c r="AA363" s="101"/>
      <c r="AB363" s="101"/>
      <c r="AC363" s="101"/>
      <c r="AD363" s="101"/>
      <c r="AE363" s="361"/>
      <c r="AF363" s="522"/>
    </row>
    <row r="364" spans="2:32" ht="20.100000000000001" customHeight="1" x14ac:dyDescent="0.25">
      <c r="B364" s="566" t="str">
        <f t="shared" si="29"/>
        <v/>
      </c>
      <c r="C364" s="472">
        <f>'BD4'!C361</f>
        <v>0</v>
      </c>
      <c r="D364" s="125" t="str">
        <f t="shared" si="26"/>
        <v/>
      </c>
      <c r="E364" s="126" t="str">
        <f>IF('BD4'!O361=0,"",'BD4'!O361)</f>
        <v/>
      </c>
      <c r="F364" s="127" t="str">
        <f>REPT('BD4'!N361,1)</f>
        <v/>
      </c>
      <c r="G364" s="469">
        <f>('BD4'!J361)</f>
        <v>0</v>
      </c>
      <c r="I364" s="568" t="str">
        <f t="shared" si="27"/>
        <v/>
      </c>
      <c r="J364" s="568" t="str">
        <f>IF(L364&gt;0,'BD1'!$K$6,"")</f>
        <v/>
      </c>
      <c r="K364" s="568" t="str">
        <f>IF(L364&gt;0,'BD1'!$K$8,"")</f>
        <v/>
      </c>
      <c r="L364" s="101"/>
      <c r="M364" s="101"/>
      <c r="N364" s="101"/>
      <c r="O364" s="101"/>
      <c r="P364" s="363"/>
      <c r="Q364" s="363"/>
      <c r="R364" s="361"/>
      <c r="S364" s="570" t="str">
        <f t="shared" si="30"/>
        <v/>
      </c>
      <c r="U364" s="124" t="str">
        <f t="shared" si="28"/>
        <v/>
      </c>
      <c r="V364" s="124" t="str">
        <f>IF(X364&gt;0,'BD1'!$K$6,"")</f>
        <v/>
      </c>
      <c r="W364" s="121" t="str">
        <f>IF(X364&gt;0,'BD1'!$K$8,"")</f>
        <v/>
      </c>
      <c r="X364" s="101"/>
      <c r="Y364" s="474"/>
      <c r="Z364" s="101"/>
      <c r="AA364" s="101"/>
      <c r="AB364" s="101"/>
      <c r="AC364" s="101"/>
      <c r="AD364" s="101"/>
      <c r="AE364" s="361"/>
      <c r="AF364" s="522"/>
    </row>
    <row r="365" spans="2:32" ht="20.100000000000001" customHeight="1" x14ac:dyDescent="0.25">
      <c r="B365" s="566" t="str">
        <f t="shared" si="29"/>
        <v/>
      </c>
      <c r="C365" s="472">
        <f>'BD4'!C362</f>
        <v>0</v>
      </c>
      <c r="D365" s="125" t="str">
        <f t="shared" si="26"/>
        <v/>
      </c>
      <c r="E365" s="126" t="str">
        <f>IF('BD4'!O362=0,"",'BD4'!O362)</f>
        <v/>
      </c>
      <c r="F365" s="127" t="str">
        <f>REPT('BD4'!N362,1)</f>
        <v/>
      </c>
      <c r="G365" s="469">
        <f>('BD4'!J362)</f>
        <v>0</v>
      </c>
      <c r="I365" s="568" t="str">
        <f t="shared" si="27"/>
        <v/>
      </c>
      <c r="J365" s="568" t="str">
        <f>IF(L365&gt;0,'BD1'!$K$6,"")</f>
        <v/>
      </c>
      <c r="K365" s="568" t="str">
        <f>IF(L365&gt;0,'BD1'!$K$8,"")</f>
        <v/>
      </c>
      <c r="L365" s="101"/>
      <c r="M365" s="101"/>
      <c r="N365" s="101"/>
      <c r="O365" s="101"/>
      <c r="P365" s="363"/>
      <c r="Q365" s="363"/>
      <c r="R365" s="361"/>
      <c r="S365" s="570" t="str">
        <f t="shared" si="30"/>
        <v/>
      </c>
      <c r="U365" s="124" t="str">
        <f t="shared" si="28"/>
        <v/>
      </c>
      <c r="V365" s="124" t="str">
        <f>IF(X365&gt;0,'BD1'!$K$6,"")</f>
        <v/>
      </c>
      <c r="W365" s="121" t="str">
        <f>IF(X365&gt;0,'BD1'!$K$8,"")</f>
        <v/>
      </c>
      <c r="X365" s="101"/>
      <c r="Y365" s="474"/>
      <c r="Z365" s="101"/>
      <c r="AA365" s="101"/>
      <c r="AB365" s="101"/>
      <c r="AC365" s="101"/>
      <c r="AD365" s="101"/>
      <c r="AE365" s="361"/>
      <c r="AF365" s="522"/>
    </row>
    <row r="366" spans="2:32" ht="20.100000000000001" customHeight="1" x14ac:dyDescent="0.25">
      <c r="B366" s="566" t="str">
        <f t="shared" si="29"/>
        <v/>
      </c>
      <c r="C366" s="472">
        <f>'BD4'!C363</f>
        <v>0</v>
      </c>
      <c r="D366" s="125" t="str">
        <f t="shared" si="26"/>
        <v/>
      </c>
      <c r="E366" s="126" t="str">
        <f>IF('BD4'!O363=0,"",'BD4'!O363)</f>
        <v/>
      </c>
      <c r="F366" s="127" t="str">
        <f>REPT('BD4'!N363,1)</f>
        <v/>
      </c>
      <c r="G366" s="469">
        <f>('BD4'!J363)</f>
        <v>0</v>
      </c>
      <c r="I366" s="568" t="str">
        <f t="shared" si="27"/>
        <v/>
      </c>
      <c r="J366" s="568" t="str">
        <f>IF(L366&gt;0,'BD1'!$K$6,"")</f>
        <v/>
      </c>
      <c r="K366" s="568" t="str">
        <f>IF(L366&gt;0,'BD1'!$K$8,"")</f>
        <v/>
      </c>
      <c r="L366" s="101"/>
      <c r="M366" s="101"/>
      <c r="N366" s="101"/>
      <c r="O366" s="101"/>
      <c r="P366" s="363"/>
      <c r="Q366" s="363"/>
      <c r="R366" s="361"/>
      <c r="S366" s="570" t="str">
        <f t="shared" si="30"/>
        <v/>
      </c>
      <c r="U366" s="124" t="str">
        <f t="shared" si="28"/>
        <v/>
      </c>
      <c r="V366" s="124" t="str">
        <f>IF(X366&gt;0,'BD1'!$K$6,"")</f>
        <v/>
      </c>
      <c r="W366" s="121" t="str">
        <f>IF(X366&gt;0,'BD1'!$K$8,"")</f>
        <v/>
      </c>
      <c r="X366" s="101"/>
      <c r="Y366" s="474"/>
      <c r="Z366" s="101"/>
      <c r="AA366" s="101"/>
      <c r="AB366" s="101"/>
      <c r="AC366" s="101"/>
      <c r="AD366" s="101"/>
      <c r="AE366" s="361"/>
      <c r="AF366" s="522"/>
    </row>
    <row r="367" spans="2:32" ht="20.100000000000001" customHeight="1" x14ac:dyDescent="0.25">
      <c r="B367" s="566" t="str">
        <f t="shared" si="29"/>
        <v/>
      </c>
      <c r="C367" s="472">
        <f>'BD4'!C364</f>
        <v>0</v>
      </c>
      <c r="D367" s="125" t="str">
        <f t="shared" si="26"/>
        <v/>
      </c>
      <c r="E367" s="126" t="str">
        <f>IF('BD4'!O364=0,"",'BD4'!O364)</f>
        <v/>
      </c>
      <c r="F367" s="127" t="str">
        <f>REPT('BD4'!N364,1)</f>
        <v/>
      </c>
      <c r="G367" s="469">
        <f>('BD4'!J364)</f>
        <v>0</v>
      </c>
      <c r="I367" s="568" t="str">
        <f t="shared" si="27"/>
        <v/>
      </c>
      <c r="J367" s="568" t="str">
        <f>IF(L367&gt;0,'BD1'!$K$6,"")</f>
        <v/>
      </c>
      <c r="K367" s="568" t="str">
        <f>IF(L367&gt;0,'BD1'!$K$8,"")</f>
        <v/>
      </c>
      <c r="L367" s="101"/>
      <c r="M367" s="101"/>
      <c r="N367" s="101"/>
      <c r="O367" s="101"/>
      <c r="P367" s="363"/>
      <c r="Q367" s="363"/>
      <c r="R367" s="361"/>
      <c r="S367" s="570" t="str">
        <f t="shared" si="30"/>
        <v/>
      </c>
      <c r="U367" s="124" t="str">
        <f t="shared" si="28"/>
        <v/>
      </c>
      <c r="V367" s="124" t="str">
        <f>IF(X367&gt;0,'BD1'!$K$6,"")</f>
        <v/>
      </c>
      <c r="W367" s="121" t="str">
        <f>IF(X367&gt;0,'BD1'!$K$8,"")</f>
        <v/>
      </c>
      <c r="X367" s="101"/>
      <c r="Y367" s="474"/>
      <c r="Z367" s="101"/>
      <c r="AA367" s="101"/>
      <c r="AB367" s="101"/>
      <c r="AC367" s="101"/>
      <c r="AD367" s="101"/>
      <c r="AE367" s="361"/>
      <c r="AF367" s="522"/>
    </row>
    <row r="368" spans="2:32" ht="20.100000000000001" customHeight="1" x14ac:dyDescent="0.25">
      <c r="B368" s="566" t="str">
        <f t="shared" si="29"/>
        <v/>
      </c>
      <c r="C368" s="472">
        <f>'BD4'!C365</f>
        <v>0</v>
      </c>
      <c r="D368" s="125" t="str">
        <f t="shared" si="26"/>
        <v/>
      </c>
      <c r="E368" s="126" t="str">
        <f>IF('BD4'!O365=0,"",'BD4'!O365)</f>
        <v/>
      </c>
      <c r="F368" s="127" t="str">
        <f>REPT('BD4'!N365,1)</f>
        <v/>
      </c>
      <c r="G368" s="469">
        <f>('BD4'!J365)</f>
        <v>0</v>
      </c>
      <c r="I368" s="568" t="str">
        <f t="shared" si="27"/>
        <v/>
      </c>
      <c r="J368" s="568" t="str">
        <f>IF(L368&gt;0,'BD1'!$K$6,"")</f>
        <v/>
      </c>
      <c r="K368" s="568" t="str">
        <f>IF(L368&gt;0,'BD1'!$K$8,"")</f>
        <v/>
      </c>
      <c r="L368" s="101"/>
      <c r="M368" s="101"/>
      <c r="N368" s="101"/>
      <c r="O368" s="101"/>
      <c r="P368" s="363"/>
      <c r="Q368" s="363"/>
      <c r="R368" s="361"/>
      <c r="S368" s="570" t="str">
        <f t="shared" si="30"/>
        <v/>
      </c>
      <c r="U368" s="124" t="str">
        <f t="shared" si="28"/>
        <v/>
      </c>
      <c r="V368" s="124" t="str">
        <f>IF(X368&gt;0,'BD1'!$K$6,"")</f>
        <v/>
      </c>
      <c r="W368" s="121" t="str">
        <f>IF(X368&gt;0,'BD1'!$K$8,"")</f>
        <v/>
      </c>
      <c r="X368" s="101"/>
      <c r="Y368" s="474"/>
      <c r="Z368" s="101"/>
      <c r="AA368" s="101"/>
      <c r="AB368" s="101"/>
      <c r="AC368" s="101"/>
      <c r="AD368" s="101"/>
      <c r="AE368" s="361"/>
      <c r="AF368" s="522"/>
    </row>
    <row r="369" spans="2:32" ht="20.100000000000001" customHeight="1" x14ac:dyDescent="0.25">
      <c r="B369" s="566" t="str">
        <f t="shared" si="29"/>
        <v/>
      </c>
      <c r="C369" s="472">
        <f>'BD4'!C366</f>
        <v>0</v>
      </c>
      <c r="D369" s="125" t="str">
        <f t="shared" si="26"/>
        <v/>
      </c>
      <c r="E369" s="126" t="str">
        <f>IF('BD4'!O366=0,"",'BD4'!O366)</f>
        <v/>
      </c>
      <c r="F369" s="127" t="str">
        <f>REPT('BD4'!N366,1)</f>
        <v/>
      </c>
      <c r="G369" s="469">
        <f>('BD4'!J366)</f>
        <v>0</v>
      </c>
      <c r="I369" s="568" t="str">
        <f t="shared" si="27"/>
        <v/>
      </c>
      <c r="J369" s="568" t="str">
        <f>IF(L369&gt;0,'BD1'!$K$6,"")</f>
        <v/>
      </c>
      <c r="K369" s="568" t="str">
        <f>IF(L369&gt;0,'BD1'!$K$8,"")</f>
        <v/>
      </c>
      <c r="L369" s="101"/>
      <c r="M369" s="101"/>
      <c r="N369" s="101"/>
      <c r="O369" s="101"/>
      <c r="P369" s="363"/>
      <c r="Q369" s="363"/>
      <c r="R369" s="361"/>
      <c r="S369" s="570" t="str">
        <f t="shared" si="30"/>
        <v/>
      </c>
      <c r="U369" s="124" t="str">
        <f t="shared" si="28"/>
        <v/>
      </c>
      <c r="V369" s="124" t="str">
        <f>IF(X369&gt;0,'BD1'!$K$6,"")</f>
        <v/>
      </c>
      <c r="W369" s="121" t="str">
        <f>IF(X369&gt;0,'BD1'!$K$8,"")</f>
        <v/>
      </c>
      <c r="X369" s="101"/>
      <c r="Y369" s="474"/>
      <c r="Z369" s="101"/>
      <c r="AA369" s="101"/>
      <c r="AB369" s="101"/>
      <c r="AC369" s="101"/>
      <c r="AD369" s="101"/>
      <c r="AE369" s="361"/>
      <c r="AF369" s="522"/>
    </row>
    <row r="370" spans="2:32" ht="20.100000000000001" customHeight="1" x14ac:dyDescent="0.25">
      <c r="B370" s="566" t="str">
        <f t="shared" si="29"/>
        <v/>
      </c>
      <c r="C370" s="472">
        <f>'BD4'!C367</f>
        <v>0</v>
      </c>
      <c r="D370" s="125" t="str">
        <f t="shared" si="26"/>
        <v/>
      </c>
      <c r="E370" s="126" t="str">
        <f>IF('BD4'!O367=0,"",'BD4'!O367)</f>
        <v/>
      </c>
      <c r="F370" s="127" t="str">
        <f>REPT('BD4'!N367,1)</f>
        <v/>
      </c>
      <c r="G370" s="469">
        <f>('BD4'!J367)</f>
        <v>0</v>
      </c>
      <c r="I370" s="568" t="str">
        <f t="shared" si="27"/>
        <v/>
      </c>
      <c r="J370" s="568" t="str">
        <f>IF(L370&gt;0,'BD1'!$K$6,"")</f>
        <v/>
      </c>
      <c r="K370" s="568" t="str">
        <f>IF(L370&gt;0,'BD1'!$K$8,"")</f>
        <v/>
      </c>
      <c r="L370" s="101"/>
      <c r="M370" s="101"/>
      <c r="N370" s="101"/>
      <c r="O370" s="101"/>
      <c r="P370" s="363"/>
      <c r="Q370" s="363"/>
      <c r="R370" s="361"/>
      <c r="S370" s="570" t="str">
        <f t="shared" si="30"/>
        <v/>
      </c>
      <c r="U370" s="124" t="str">
        <f t="shared" si="28"/>
        <v/>
      </c>
      <c r="V370" s="124" t="str">
        <f>IF(X370&gt;0,'BD1'!$K$6,"")</f>
        <v/>
      </c>
      <c r="W370" s="121" t="str">
        <f>IF(X370&gt;0,'BD1'!$K$8,"")</f>
        <v/>
      </c>
      <c r="X370" s="101"/>
      <c r="Y370" s="474"/>
      <c r="Z370" s="101"/>
      <c r="AA370" s="101"/>
      <c r="AB370" s="101"/>
      <c r="AC370" s="101"/>
      <c r="AD370" s="101"/>
      <c r="AE370" s="361"/>
      <c r="AF370" s="522"/>
    </row>
    <row r="371" spans="2:32" ht="20.100000000000001" customHeight="1" x14ac:dyDescent="0.25">
      <c r="B371" s="566" t="str">
        <f t="shared" si="29"/>
        <v/>
      </c>
      <c r="C371" s="472">
        <f>'BD4'!C368</f>
        <v>0</v>
      </c>
      <c r="D371" s="125" t="str">
        <f t="shared" si="26"/>
        <v/>
      </c>
      <c r="E371" s="126" t="str">
        <f>IF('BD4'!O368=0,"",'BD4'!O368)</f>
        <v/>
      </c>
      <c r="F371" s="127" t="str">
        <f>REPT('BD4'!N368,1)</f>
        <v/>
      </c>
      <c r="G371" s="469">
        <f>('BD4'!J368)</f>
        <v>0</v>
      </c>
      <c r="I371" s="568" t="str">
        <f t="shared" si="27"/>
        <v/>
      </c>
      <c r="J371" s="568" t="str">
        <f>IF(L371&gt;0,'BD1'!$K$6,"")</f>
        <v/>
      </c>
      <c r="K371" s="568" t="str">
        <f>IF(L371&gt;0,'BD1'!$K$8,"")</f>
        <v/>
      </c>
      <c r="L371" s="101"/>
      <c r="M371" s="101"/>
      <c r="N371" s="101"/>
      <c r="O371" s="101"/>
      <c r="P371" s="363"/>
      <c r="Q371" s="363"/>
      <c r="R371" s="361"/>
      <c r="S371" s="570" t="str">
        <f t="shared" si="30"/>
        <v/>
      </c>
      <c r="U371" s="124" t="str">
        <f t="shared" si="28"/>
        <v/>
      </c>
      <c r="V371" s="124" t="str">
        <f>IF(X371&gt;0,'BD1'!$K$6,"")</f>
        <v/>
      </c>
      <c r="W371" s="121" t="str">
        <f>IF(X371&gt;0,'BD1'!$K$8,"")</f>
        <v/>
      </c>
      <c r="X371" s="101"/>
      <c r="Y371" s="474"/>
      <c r="Z371" s="101"/>
      <c r="AA371" s="101"/>
      <c r="AB371" s="101"/>
      <c r="AC371" s="101"/>
      <c r="AD371" s="101"/>
      <c r="AE371" s="361"/>
      <c r="AF371" s="522"/>
    </row>
    <row r="372" spans="2:32" ht="20.100000000000001" customHeight="1" x14ac:dyDescent="0.25">
      <c r="B372" s="566" t="str">
        <f t="shared" si="29"/>
        <v/>
      </c>
      <c r="C372" s="472">
        <f>'BD4'!C369</f>
        <v>0</v>
      </c>
      <c r="D372" s="125" t="str">
        <f t="shared" si="26"/>
        <v/>
      </c>
      <c r="E372" s="126" t="str">
        <f>IF('BD4'!O369=0,"",'BD4'!O369)</f>
        <v/>
      </c>
      <c r="F372" s="127" t="str">
        <f>REPT('BD4'!N369,1)</f>
        <v/>
      </c>
      <c r="G372" s="469">
        <f>('BD4'!J369)</f>
        <v>0</v>
      </c>
      <c r="I372" s="568" t="str">
        <f t="shared" si="27"/>
        <v/>
      </c>
      <c r="J372" s="568" t="str">
        <f>IF(L372&gt;0,'BD1'!$K$6,"")</f>
        <v/>
      </c>
      <c r="K372" s="568" t="str">
        <f>IF(L372&gt;0,'BD1'!$K$8,"")</f>
        <v/>
      </c>
      <c r="L372" s="101"/>
      <c r="M372" s="101"/>
      <c r="N372" s="101"/>
      <c r="O372" s="101"/>
      <c r="P372" s="363"/>
      <c r="Q372" s="363"/>
      <c r="R372" s="361"/>
      <c r="S372" s="570" t="str">
        <f t="shared" si="30"/>
        <v/>
      </c>
      <c r="U372" s="124" t="str">
        <f t="shared" si="28"/>
        <v/>
      </c>
      <c r="V372" s="124" t="str">
        <f>IF(X372&gt;0,'BD1'!$K$6,"")</f>
        <v/>
      </c>
      <c r="W372" s="121" t="str">
        <f>IF(X372&gt;0,'BD1'!$K$8,"")</f>
        <v/>
      </c>
      <c r="X372" s="101"/>
      <c r="Y372" s="474"/>
      <c r="Z372" s="101"/>
      <c r="AA372" s="101"/>
      <c r="AB372" s="101"/>
      <c r="AC372" s="101"/>
      <c r="AD372" s="101"/>
      <c r="AE372" s="361"/>
      <c r="AF372" s="522"/>
    </row>
    <row r="373" spans="2:32" ht="20.100000000000001" customHeight="1" x14ac:dyDescent="0.25">
      <c r="B373" s="566" t="str">
        <f t="shared" si="29"/>
        <v/>
      </c>
      <c r="C373" s="472">
        <f>'BD4'!C370</f>
        <v>0</v>
      </c>
      <c r="D373" s="125" t="str">
        <f t="shared" si="26"/>
        <v/>
      </c>
      <c r="E373" s="126" t="str">
        <f>IF('BD4'!O370=0,"",'BD4'!O370)</f>
        <v/>
      </c>
      <c r="F373" s="127" t="str">
        <f>REPT('BD4'!N370,1)</f>
        <v/>
      </c>
      <c r="G373" s="469">
        <f>('BD4'!J370)</f>
        <v>0</v>
      </c>
      <c r="I373" s="568" t="str">
        <f t="shared" si="27"/>
        <v/>
      </c>
      <c r="J373" s="568" t="str">
        <f>IF(L373&gt;0,'BD1'!$K$6,"")</f>
        <v/>
      </c>
      <c r="K373" s="568" t="str">
        <f>IF(L373&gt;0,'BD1'!$K$8,"")</f>
        <v/>
      </c>
      <c r="L373" s="101"/>
      <c r="M373" s="101"/>
      <c r="N373" s="101"/>
      <c r="O373" s="101"/>
      <c r="P373" s="363"/>
      <c r="Q373" s="363"/>
      <c r="R373" s="361"/>
      <c r="S373" s="570" t="str">
        <f t="shared" si="30"/>
        <v/>
      </c>
      <c r="U373" s="124" t="str">
        <f t="shared" si="28"/>
        <v/>
      </c>
      <c r="V373" s="124" t="str">
        <f>IF(X373&gt;0,'BD1'!$K$6,"")</f>
        <v/>
      </c>
      <c r="W373" s="121" t="str">
        <f>IF(X373&gt;0,'BD1'!$K$8,"")</f>
        <v/>
      </c>
      <c r="X373" s="101"/>
      <c r="Y373" s="474"/>
      <c r="Z373" s="101"/>
      <c r="AA373" s="101"/>
      <c r="AB373" s="101"/>
      <c r="AC373" s="101"/>
      <c r="AD373" s="101"/>
      <c r="AE373" s="361"/>
      <c r="AF373" s="522"/>
    </row>
    <row r="374" spans="2:32" ht="20.100000000000001" customHeight="1" x14ac:dyDescent="0.25">
      <c r="B374" s="566" t="str">
        <f t="shared" si="29"/>
        <v/>
      </c>
      <c r="C374" s="472">
        <f>'BD4'!C371</f>
        <v>0</v>
      </c>
      <c r="D374" s="125" t="str">
        <f t="shared" si="26"/>
        <v/>
      </c>
      <c r="E374" s="126" t="str">
        <f>IF('BD4'!O371=0,"",'BD4'!O371)</f>
        <v/>
      </c>
      <c r="F374" s="127" t="str">
        <f>REPT('BD4'!N371,1)</f>
        <v/>
      </c>
      <c r="G374" s="469">
        <f>('BD4'!J371)</f>
        <v>0</v>
      </c>
      <c r="I374" s="568" t="str">
        <f t="shared" si="27"/>
        <v/>
      </c>
      <c r="J374" s="568" t="str">
        <f>IF(L374&gt;0,'BD1'!$K$6,"")</f>
        <v/>
      </c>
      <c r="K374" s="568" t="str">
        <f>IF(L374&gt;0,'BD1'!$K$8,"")</f>
        <v/>
      </c>
      <c r="L374" s="101"/>
      <c r="M374" s="101"/>
      <c r="N374" s="101"/>
      <c r="O374" s="101"/>
      <c r="P374" s="363"/>
      <c r="Q374" s="363"/>
      <c r="R374" s="361"/>
      <c r="S374" s="570" t="str">
        <f t="shared" si="30"/>
        <v/>
      </c>
      <c r="U374" s="124" t="str">
        <f t="shared" si="28"/>
        <v/>
      </c>
      <c r="V374" s="124" t="str">
        <f>IF(X374&gt;0,'BD1'!$K$6,"")</f>
        <v/>
      </c>
      <c r="W374" s="121" t="str">
        <f>IF(X374&gt;0,'BD1'!$K$8,"")</f>
        <v/>
      </c>
      <c r="X374" s="101"/>
      <c r="Y374" s="474"/>
      <c r="Z374" s="101"/>
      <c r="AA374" s="101"/>
      <c r="AB374" s="101"/>
      <c r="AC374" s="101"/>
      <c r="AD374" s="101"/>
      <c r="AE374" s="361"/>
      <c r="AF374" s="522"/>
    </row>
    <row r="375" spans="2:32" ht="20.100000000000001" customHeight="1" x14ac:dyDescent="0.25">
      <c r="B375" s="566" t="str">
        <f t="shared" si="29"/>
        <v/>
      </c>
      <c r="C375" s="472">
        <f>'BD4'!C372</f>
        <v>0</v>
      </c>
      <c r="D375" s="125" t="str">
        <f t="shared" si="26"/>
        <v/>
      </c>
      <c r="E375" s="126" t="str">
        <f>IF('BD4'!O372=0,"",'BD4'!O372)</f>
        <v/>
      </c>
      <c r="F375" s="127" t="str">
        <f>REPT('BD4'!N372,1)</f>
        <v/>
      </c>
      <c r="G375" s="469">
        <f>('BD4'!J372)</f>
        <v>0</v>
      </c>
      <c r="I375" s="568" t="str">
        <f t="shared" si="27"/>
        <v/>
      </c>
      <c r="J375" s="568" t="str">
        <f>IF(L375&gt;0,'BD1'!$K$6,"")</f>
        <v/>
      </c>
      <c r="K375" s="568" t="str">
        <f>IF(L375&gt;0,'BD1'!$K$8,"")</f>
        <v/>
      </c>
      <c r="L375" s="101"/>
      <c r="M375" s="101"/>
      <c r="N375" s="101"/>
      <c r="O375" s="101"/>
      <c r="P375" s="363"/>
      <c r="Q375" s="363"/>
      <c r="R375" s="361"/>
      <c r="S375" s="570" t="str">
        <f t="shared" si="30"/>
        <v/>
      </c>
      <c r="U375" s="124" t="str">
        <f t="shared" si="28"/>
        <v/>
      </c>
      <c r="V375" s="124" t="str">
        <f>IF(X375&gt;0,'BD1'!$K$6,"")</f>
        <v/>
      </c>
      <c r="W375" s="121" t="str">
        <f>IF(X375&gt;0,'BD1'!$K$8,"")</f>
        <v/>
      </c>
      <c r="X375" s="101"/>
      <c r="Y375" s="474"/>
      <c r="Z375" s="101"/>
      <c r="AA375" s="101"/>
      <c r="AB375" s="101"/>
      <c r="AC375" s="101"/>
      <c r="AD375" s="101"/>
      <c r="AE375" s="361"/>
      <c r="AF375" s="522"/>
    </row>
    <row r="376" spans="2:32" ht="20.100000000000001" customHeight="1" x14ac:dyDescent="0.25">
      <c r="B376" s="566" t="str">
        <f t="shared" si="29"/>
        <v/>
      </c>
      <c r="C376" s="472">
        <f>'BD4'!C373</f>
        <v>0</v>
      </c>
      <c r="D376" s="125" t="str">
        <f t="shared" si="26"/>
        <v/>
      </c>
      <c r="E376" s="126" t="str">
        <f>IF('BD4'!O373=0,"",'BD4'!O373)</f>
        <v/>
      </c>
      <c r="F376" s="127" t="str">
        <f>REPT('BD4'!N373,1)</f>
        <v/>
      </c>
      <c r="G376" s="469">
        <f>('BD4'!J373)</f>
        <v>0</v>
      </c>
      <c r="I376" s="568" t="str">
        <f t="shared" si="27"/>
        <v/>
      </c>
      <c r="J376" s="568" t="str">
        <f>IF(L376&gt;0,'BD1'!$K$6,"")</f>
        <v/>
      </c>
      <c r="K376" s="568" t="str">
        <f>IF(L376&gt;0,'BD1'!$K$8,"")</f>
        <v/>
      </c>
      <c r="L376" s="101"/>
      <c r="M376" s="101"/>
      <c r="N376" s="101"/>
      <c r="O376" s="101"/>
      <c r="P376" s="363"/>
      <c r="Q376" s="363"/>
      <c r="R376" s="361"/>
      <c r="S376" s="570" t="str">
        <f t="shared" si="30"/>
        <v/>
      </c>
      <c r="U376" s="124" t="str">
        <f t="shared" si="28"/>
        <v/>
      </c>
      <c r="V376" s="124" t="str">
        <f>IF(X376&gt;0,'BD1'!$K$6,"")</f>
        <v/>
      </c>
      <c r="W376" s="121" t="str">
        <f>IF(X376&gt;0,'BD1'!$K$8,"")</f>
        <v/>
      </c>
      <c r="X376" s="101"/>
      <c r="Y376" s="474"/>
      <c r="Z376" s="101"/>
      <c r="AA376" s="101"/>
      <c r="AB376" s="101"/>
      <c r="AC376" s="101"/>
      <c r="AD376" s="101"/>
      <c r="AE376" s="361"/>
      <c r="AF376" s="522"/>
    </row>
    <row r="377" spans="2:32" ht="20.100000000000001" customHeight="1" x14ac:dyDescent="0.25">
      <c r="B377" s="566" t="str">
        <f t="shared" si="29"/>
        <v/>
      </c>
      <c r="C377" s="472">
        <f>'BD4'!C374</f>
        <v>0</v>
      </c>
      <c r="D377" s="125" t="str">
        <f t="shared" si="26"/>
        <v/>
      </c>
      <c r="E377" s="126" t="str">
        <f>IF('BD4'!O374=0,"",'BD4'!O374)</f>
        <v/>
      </c>
      <c r="F377" s="127" t="str">
        <f>REPT('BD4'!N374,1)</f>
        <v/>
      </c>
      <c r="G377" s="469">
        <f>('BD4'!J374)</f>
        <v>0</v>
      </c>
      <c r="I377" s="568" t="str">
        <f t="shared" si="27"/>
        <v/>
      </c>
      <c r="J377" s="568" t="str">
        <f>IF(L377&gt;0,'BD1'!$K$6,"")</f>
        <v/>
      </c>
      <c r="K377" s="568" t="str">
        <f>IF(L377&gt;0,'BD1'!$K$8,"")</f>
        <v/>
      </c>
      <c r="L377" s="101"/>
      <c r="M377" s="101"/>
      <c r="N377" s="101"/>
      <c r="O377" s="101"/>
      <c r="P377" s="363"/>
      <c r="Q377" s="363"/>
      <c r="R377" s="361"/>
      <c r="S377" s="570" t="str">
        <f t="shared" si="30"/>
        <v/>
      </c>
      <c r="U377" s="124" t="str">
        <f t="shared" si="28"/>
        <v/>
      </c>
      <c r="V377" s="124" t="str">
        <f>IF(X377&gt;0,'BD1'!$K$6,"")</f>
        <v/>
      </c>
      <c r="W377" s="121" t="str">
        <f>IF(X377&gt;0,'BD1'!$K$8,"")</f>
        <v/>
      </c>
      <c r="X377" s="101"/>
      <c r="Y377" s="474"/>
      <c r="Z377" s="101"/>
      <c r="AA377" s="101"/>
      <c r="AB377" s="101"/>
      <c r="AC377" s="101"/>
      <c r="AD377" s="101"/>
      <c r="AE377" s="361"/>
      <c r="AF377" s="522"/>
    </row>
    <row r="378" spans="2:32" ht="20.100000000000001" customHeight="1" x14ac:dyDescent="0.25">
      <c r="B378" s="566" t="str">
        <f t="shared" si="29"/>
        <v/>
      </c>
      <c r="C378" s="472">
        <f>'BD4'!C375</f>
        <v>0</v>
      </c>
      <c r="D378" s="125" t="str">
        <f t="shared" si="26"/>
        <v/>
      </c>
      <c r="E378" s="126" t="str">
        <f>IF('BD4'!O375=0,"",'BD4'!O375)</f>
        <v/>
      </c>
      <c r="F378" s="127" t="str">
        <f>REPT('BD4'!N375,1)</f>
        <v/>
      </c>
      <c r="G378" s="469">
        <f>('BD4'!J375)</f>
        <v>0</v>
      </c>
      <c r="I378" s="568" t="str">
        <f t="shared" si="27"/>
        <v/>
      </c>
      <c r="J378" s="568" t="str">
        <f>IF(L378&gt;0,'BD1'!$K$6,"")</f>
        <v/>
      </c>
      <c r="K378" s="568" t="str">
        <f>IF(L378&gt;0,'BD1'!$K$8,"")</f>
        <v/>
      </c>
      <c r="L378" s="101"/>
      <c r="M378" s="101"/>
      <c r="N378" s="101"/>
      <c r="O378" s="101"/>
      <c r="P378" s="363"/>
      <c r="Q378" s="363"/>
      <c r="R378" s="361"/>
      <c r="S378" s="570" t="str">
        <f t="shared" si="30"/>
        <v/>
      </c>
      <c r="U378" s="124" t="str">
        <f t="shared" si="28"/>
        <v/>
      </c>
      <c r="V378" s="124" t="str">
        <f>IF(X378&gt;0,'BD1'!$K$6,"")</f>
        <v/>
      </c>
      <c r="W378" s="121" t="str">
        <f>IF(X378&gt;0,'BD1'!$K$8,"")</f>
        <v/>
      </c>
      <c r="X378" s="101"/>
      <c r="Y378" s="474"/>
      <c r="Z378" s="101"/>
      <c r="AA378" s="101"/>
      <c r="AB378" s="101"/>
      <c r="AC378" s="101"/>
      <c r="AD378" s="101"/>
      <c r="AE378" s="361"/>
      <c r="AF378" s="522"/>
    </row>
    <row r="379" spans="2:32" ht="20.100000000000001" customHeight="1" x14ac:dyDescent="0.25">
      <c r="B379" s="566" t="str">
        <f t="shared" si="29"/>
        <v/>
      </c>
      <c r="C379" s="472">
        <f>'BD4'!C376</f>
        <v>0</v>
      </c>
      <c r="D379" s="125" t="str">
        <f t="shared" si="26"/>
        <v/>
      </c>
      <c r="E379" s="126" t="str">
        <f>IF('BD4'!O376=0,"",'BD4'!O376)</f>
        <v/>
      </c>
      <c r="F379" s="127" t="str">
        <f>REPT('BD4'!N376,1)</f>
        <v/>
      </c>
      <c r="G379" s="469">
        <f>('BD4'!J376)</f>
        <v>0</v>
      </c>
      <c r="I379" s="568" t="str">
        <f t="shared" si="27"/>
        <v/>
      </c>
      <c r="J379" s="568" t="str">
        <f>IF(L379&gt;0,'BD1'!$K$6,"")</f>
        <v/>
      </c>
      <c r="K379" s="568" t="str">
        <f>IF(L379&gt;0,'BD1'!$K$8,"")</f>
        <v/>
      </c>
      <c r="L379" s="101"/>
      <c r="M379" s="101"/>
      <c r="N379" s="101"/>
      <c r="O379" s="101"/>
      <c r="P379" s="363"/>
      <c r="Q379" s="363"/>
      <c r="R379" s="361"/>
      <c r="S379" s="570" t="str">
        <f t="shared" si="30"/>
        <v/>
      </c>
      <c r="U379" s="124" t="str">
        <f t="shared" si="28"/>
        <v/>
      </c>
      <c r="V379" s="124" t="str">
        <f>IF(X379&gt;0,'BD1'!$K$6,"")</f>
        <v/>
      </c>
      <c r="W379" s="121" t="str">
        <f>IF(X379&gt;0,'BD1'!$K$8,"")</f>
        <v/>
      </c>
      <c r="X379" s="101"/>
      <c r="Y379" s="474"/>
      <c r="Z379" s="101"/>
      <c r="AA379" s="101"/>
      <c r="AB379" s="101"/>
      <c r="AC379" s="101"/>
      <c r="AD379" s="101"/>
      <c r="AE379" s="361"/>
      <c r="AF379" s="522"/>
    </row>
    <row r="380" spans="2:32" ht="20.100000000000001" customHeight="1" x14ac:dyDescent="0.25">
      <c r="B380" s="566" t="str">
        <f t="shared" si="29"/>
        <v/>
      </c>
      <c r="C380" s="472">
        <f>'BD4'!C377</f>
        <v>0</v>
      </c>
      <c r="D380" s="125" t="str">
        <f t="shared" si="26"/>
        <v/>
      </c>
      <c r="E380" s="126" t="str">
        <f>IF('BD4'!O377=0,"",'BD4'!O377)</f>
        <v/>
      </c>
      <c r="F380" s="127" t="str">
        <f>REPT('BD4'!N377,1)</f>
        <v/>
      </c>
      <c r="G380" s="469">
        <f>('BD4'!J377)</f>
        <v>0</v>
      </c>
      <c r="I380" s="568" t="str">
        <f t="shared" si="27"/>
        <v/>
      </c>
      <c r="J380" s="568" t="str">
        <f>IF(L380&gt;0,'BD1'!$K$6,"")</f>
        <v/>
      </c>
      <c r="K380" s="568" t="str">
        <f>IF(L380&gt;0,'BD1'!$K$8,"")</f>
        <v/>
      </c>
      <c r="L380" s="101"/>
      <c r="M380" s="101"/>
      <c r="N380" s="101"/>
      <c r="O380" s="101"/>
      <c r="P380" s="363"/>
      <c r="Q380" s="363"/>
      <c r="R380" s="361"/>
      <c r="S380" s="570" t="str">
        <f t="shared" si="30"/>
        <v/>
      </c>
      <c r="U380" s="124" t="str">
        <f t="shared" si="28"/>
        <v/>
      </c>
      <c r="V380" s="124" t="str">
        <f>IF(X380&gt;0,'BD1'!$K$6,"")</f>
        <v/>
      </c>
      <c r="W380" s="121" t="str">
        <f>IF(X380&gt;0,'BD1'!$K$8,"")</f>
        <v/>
      </c>
      <c r="X380" s="101"/>
      <c r="Y380" s="474"/>
      <c r="Z380" s="101"/>
      <c r="AA380" s="101"/>
      <c r="AB380" s="101"/>
      <c r="AC380" s="101"/>
      <c r="AD380" s="101"/>
      <c r="AE380" s="361"/>
      <c r="AF380" s="522"/>
    </row>
    <row r="381" spans="2:32" ht="20.100000000000001" customHeight="1" x14ac:dyDescent="0.25">
      <c r="B381" s="566" t="str">
        <f t="shared" si="29"/>
        <v/>
      </c>
      <c r="C381" s="472">
        <f>'BD4'!C378</f>
        <v>0</v>
      </c>
      <c r="D381" s="125" t="str">
        <f t="shared" si="26"/>
        <v/>
      </c>
      <c r="E381" s="126" t="str">
        <f>IF('BD4'!O378=0,"",'BD4'!O378)</f>
        <v/>
      </c>
      <c r="F381" s="127" t="str">
        <f>REPT('BD4'!N378,1)</f>
        <v/>
      </c>
      <c r="G381" s="469">
        <f>('BD4'!J378)</f>
        <v>0</v>
      </c>
      <c r="I381" s="568" t="str">
        <f t="shared" si="27"/>
        <v/>
      </c>
      <c r="J381" s="568" t="str">
        <f>IF(L381&gt;0,'BD1'!$K$6,"")</f>
        <v/>
      </c>
      <c r="K381" s="568" t="str">
        <f>IF(L381&gt;0,'BD1'!$K$8,"")</f>
        <v/>
      </c>
      <c r="L381" s="101"/>
      <c r="M381" s="101"/>
      <c r="N381" s="101"/>
      <c r="O381" s="101"/>
      <c r="P381" s="363"/>
      <c r="Q381" s="363"/>
      <c r="R381" s="361"/>
      <c r="S381" s="570" t="str">
        <f t="shared" si="30"/>
        <v/>
      </c>
      <c r="U381" s="124" t="str">
        <f t="shared" si="28"/>
        <v/>
      </c>
      <c r="V381" s="124" t="str">
        <f>IF(X381&gt;0,'BD1'!$K$6,"")</f>
        <v/>
      </c>
      <c r="W381" s="121" t="str">
        <f>IF(X381&gt;0,'BD1'!$K$8,"")</f>
        <v/>
      </c>
      <c r="X381" s="101"/>
      <c r="Y381" s="474"/>
      <c r="Z381" s="101"/>
      <c r="AA381" s="101"/>
      <c r="AB381" s="101"/>
      <c r="AC381" s="101"/>
      <c r="AD381" s="101"/>
      <c r="AE381" s="361"/>
      <c r="AF381" s="522"/>
    </row>
    <row r="382" spans="2:32" x14ac:dyDescent="0.25">
      <c r="B382" s="566" t="str">
        <f t="shared" si="29"/>
        <v/>
      </c>
      <c r="C382" s="472">
        <f>'BD4'!C379</f>
        <v>0</v>
      </c>
      <c r="D382" s="125" t="str">
        <f t="shared" si="26"/>
        <v/>
      </c>
      <c r="E382" s="126" t="str">
        <f>IF('BD4'!O379=0,"",'BD4'!O379)</f>
        <v/>
      </c>
      <c r="F382" s="127" t="str">
        <f>REPT('BD4'!N379,1)</f>
        <v/>
      </c>
      <c r="G382" s="469">
        <f>('BD4'!J379)</f>
        <v>0</v>
      </c>
      <c r="I382" s="568" t="str">
        <f t="shared" si="27"/>
        <v/>
      </c>
      <c r="J382" s="568" t="str">
        <f>IF(L382&gt;0,'BD1'!$K$6,"")</f>
        <v/>
      </c>
      <c r="K382" s="568" t="str">
        <f>IF(L382&gt;0,'BD1'!$K$8,"")</f>
        <v/>
      </c>
      <c r="L382" s="101"/>
      <c r="M382" s="101"/>
      <c r="N382" s="101"/>
      <c r="O382" s="101"/>
      <c r="P382" s="363"/>
      <c r="Q382" s="363"/>
      <c r="R382" s="361"/>
      <c r="S382" s="570" t="str">
        <f t="shared" si="30"/>
        <v/>
      </c>
      <c r="U382" s="124" t="str">
        <f t="shared" si="28"/>
        <v/>
      </c>
      <c r="V382" s="124" t="str">
        <f>IF(X382&gt;0,'BD1'!$K$6,"")</f>
        <v/>
      </c>
      <c r="W382" s="121" t="str">
        <f>IF(X382&gt;0,'BD1'!$K$8,"")</f>
        <v/>
      </c>
      <c r="X382" s="101"/>
      <c r="Y382" s="474"/>
      <c r="Z382" s="101"/>
      <c r="AA382" s="101"/>
      <c r="AB382" s="101"/>
      <c r="AC382" s="101"/>
      <c r="AD382" s="101"/>
      <c r="AE382" s="361"/>
      <c r="AF382" s="522"/>
    </row>
    <row r="383" spans="2:32" x14ac:dyDescent="0.25">
      <c r="B383" s="566" t="str">
        <f t="shared" si="29"/>
        <v/>
      </c>
      <c r="C383" s="472">
        <f>'BD4'!C380</f>
        <v>0</v>
      </c>
      <c r="D383" s="125" t="str">
        <f t="shared" si="26"/>
        <v/>
      </c>
      <c r="E383" s="126" t="str">
        <f>IF('BD4'!O380=0,"",'BD4'!O380)</f>
        <v/>
      </c>
      <c r="F383" s="127" t="str">
        <f>REPT('BD4'!N380,1)</f>
        <v/>
      </c>
      <c r="G383" s="469">
        <f>('BD4'!J380)</f>
        <v>0</v>
      </c>
      <c r="I383" s="568" t="str">
        <f t="shared" si="27"/>
        <v/>
      </c>
      <c r="J383" s="568" t="str">
        <f>IF(L383&gt;0,'BD1'!$K$6,"")</f>
        <v/>
      </c>
      <c r="K383" s="568" t="str">
        <f>IF(L383&gt;0,'BD1'!$K$8,"")</f>
        <v/>
      </c>
      <c r="L383" s="101"/>
      <c r="M383" s="101"/>
      <c r="N383" s="101"/>
      <c r="O383" s="101"/>
      <c r="P383" s="363"/>
      <c r="Q383" s="363"/>
      <c r="R383" s="361"/>
      <c r="S383" s="570" t="str">
        <f t="shared" si="30"/>
        <v/>
      </c>
      <c r="U383" s="124" t="str">
        <f t="shared" si="28"/>
        <v/>
      </c>
      <c r="V383" s="124" t="str">
        <f>IF(X383&gt;0,'BD1'!$K$6,"")</f>
        <v/>
      </c>
      <c r="W383" s="121" t="str">
        <f>IF(X383&gt;0,'BD1'!$K$8,"")</f>
        <v/>
      </c>
      <c r="X383" s="101"/>
      <c r="Y383" s="474"/>
      <c r="Z383" s="101"/>
      <c r="AA383" s="101"/>
      <c r="AB383" s="101"/>
      <c r="AC383" s="101"/>
      <c r="AD383" s="101"/>
      <c r="AE383" s="361"/>
      <c r="AF383" s="522"/>
    </row>
    <row r="384" spans="2:32" x14ac:dyDescent="0.25">
      <c r="B384" s="566" t="str">
        <f t="shared" si="29"/>
        <v/>
      </c>
      <c r="C384" s="472">
        <f>'BD4'!C381</f>
        <v>0</v>
      </c>
      <c r="D384" s="125" t="str">
        <f t="shared" si="26"/>
        <v/>
      </c>
      <c r="E384" s="126" t="str">
        <f>IF('BD4'!O381=0,"",'BD4'!O381)</f>
        <v/>
      </c>
      <c r="F384" s="127" t="str">
        <f>REPT('BD4'!N381,1)</f>
        <v/>
      </c>
      <c r="G384" s="469">
        <f>('BD4'!J381)</f>
        <v>0</v>
      </c>
      <c r="I384" s="568" t="str">
        <f t="shared" si="27"/>
        <v/>
      </c>
      <c r="J384" s="568" t="str">
        <f>IF(L384&gt;0,'BD1'!$K$6,"")</f>
        <v/>
      </c>
      <c r="K384" s="568" t="str">
        <f>IF(L384&gt;0,'BD1'!$K$8,"")</f>
        <v/>
      </c>
      <c r="L384" s="101"/>
      <c r="M384" s="101"/>
      <c r="N384" s="101"/>
      <c r="O384" s="101"/>
      <c r="P384" s="363"/>
      <c r="Q384" s="363"/>
      <c r="R384" s="361"/>
      <c r="S384" s="570" t="str">
        <f t="shared" si="30"/>
        <v/>
      </c>
      <c r="U384" s="124" t="str">
        <f t="shared" si="28"/>
        <v/>
      </c>
      <c r="V384" s="124" t="str">
        <f>IF(X384&gt;0,'BD1'!$K$6,"")</f>
        <v/>
      </c>
      <c r="W384" s="121" t="str">
        <f>IF(X384&gt;0,'BD1'!$K$8,"")</f>
        <v/>
      </c>
      <c r="X384" s="101"/>
      <c r="Y384" s="474"/>
      <c r="Z384" s="101"/>
      <c r="AA384" s="101"/>
      <c r="AB384" s="101"/>
      <c r="AC384" s="101"/>
      <c r="AD384" s="101"/>
      <c r="AE384" s="361"/>
      <c r="AF384" s="522"/>
    </row>
    <row r="385" spans="2:32" x14ac:dyDescent="0.25">
      <c r="B385" s="566" t="str">
        <f t="shared" si="29"/>
        <v/>
      </c>
      <c r="C385" s="472">
        <f>'BD4'!C382</f>
        <v>0</v>
      </c>
      <c r="D385" s="125" t="str">
        <f t="shared" si="26"/>
        <v/>
      </c>
      <c r="E385" s="126" t="str">
        <f>IF('BD4'!O382=0,"",'BD4'!O382)</f>
        <v/>
      </c>
      <c r="F385" s="127" t="str">
        <f>REPT('BD4'!N382,1)</f>
        <v/>
      </c>
      <c r="G385" s="469">
        <f>('BD4'!J382)</f>
        <v>0</v>
      </c>
      <c r="I385" s="568" t="str">
        <f t="shared" si="27"/>
        <v/>
      </c>
      <c r="J385" s="568" t="str">
        <f>IF(L385&gt;0,'BD1'!$K$6,"")</f>
        <v/>
      </c>
      <c r="K385" s="568" t="str">
        <f>IF(L385&gt;0,'BD1'!$K$8,"")</f>
        <v/>
      </c>
      <c r="L385" s="101"/>
      <c r="M385" s="101"/>
      <c r="N385" s="101"/>
      <c r="O385" s="101"/>
      <c r="P385" s="363"/>
      <c r="Q385" s="363"/>
      <c r="R385" s="361"/>
      <c r="S385" s="570" t="str">
        <f t="shared" si="30"/>
        <v/>
      </c>
      <c r="U385" s="124" t="str">
        <f t="shared" si="28"/>
        <v/>
      </c>
      <c r="V385" s="124" t="str">
        <f>IF(X385&gt;0,'BD1'!$K$6,"")</f>
        <v/>
      </c>
      <c r="W385" s="121" t="str">
        <f>IF(X385&gt;0,'BD1'!$K$8,"")</f>
        <v/>
      </c>
      <c r="X385" s="101"/>
      <c r="Y385" s="474"/>
      <c r="Z385" s="101"/>
      <c r="AA385" s="101"/>
      <c r="AB385" s="101"/>
      <c r="AC385" s="101"/>
      <c r="AD385" s="101"/>
      <c r="AE385" s="361"/>
      <c r="AF385" s="522"/>
    </row>
    <row r="386" spans="2:32" x14ac:dyDescent="0.25">
      <c r="B386" s="566" t="str">
        <f t="shared" si="29"/>
        <v/>
      </c>
      <c r="C386" s="472">
        <f>'BD4'!C383</f>
        <v>0</v>
      </c>
      <c r="D386" s="125" t="str">
        <f t="shared" si="26"/>
        <v/>
      </c>
      <c r="E386" s="126" t="str">
        <f>IF('BD4'!O383=0,"",'BD4'!O383)</f>
        <v/>
      </c>
      <c r="F386" s="127" t="str">
        <f>REPT('BD4'!N383,1)</f>
        <v/>
      </c>
      <c r="G386" s="469">
        <f>('BD4'!J383)</f>
        <v>0</v>
      </c>
      <c r="I386" s="568" t="str">
        <f t="shared" si="27"/>
        <v/>
      </c>
      <c r="J386" s="568" t="str">
        <f>IF(L386&gt;0,'BD1'!$K$6,"")</f>
        <v/>
      </c>
      <c r="K386" s="568" t="str">
        <f>IF(L386&gt;0,'BD1'!$K$8,"")</f>
        <v/>
      </c>
      <c r="L386" s="101"/>
      <c r="M386" s="101"/>
      <c r="N386" s="101"/>
      <c r="O386" s="101"/>
      <c r="P386" s="363"/>
      <c r="Q386" s="363"/>
      <c r="R386" s="361"/>
      <c r="S386" s="570" t="str">
        <f t="shared" si="30"/>
        <v/>
      </c>
      <c r="U386" s="124" t="str">
        <f t="shared" si="28"/>
        <v/>
      </c>
      <c r="V386" s="124" t="str">
        <f>IF(X386&gt;0,'BD1'!$K$6,"")</f>
        <v/>
      </c>
      <c r="W386" s="121" t="str">
        <f>IF(X386&gt;0,'BD1'!$K$8,"")</f>
        <v/>
      </c>
      <c r="X386" s="101"/>
      <c r="Y386" s="474"/>
      <c r="Z386" s="101"/>
      <c r="AA386" s="101"/>
      <c r="AB386" s="101"/>
      <c r="AC386" s="101"/>
      <c r="AD386" s="101"/>
      <c r="AE386" s="361"/>
      <c r="AF386" s="522"/>
    </row>
    <row r="387" spans="2:32" x14ac:dyDescent="0.25">
      <c r="B387" s="566" t="str">
        <f t="shared" si="29"/>
        <v/>
      </c>
      <c r="C387" s="472">
        <f>'BD4'!C384</f>
        <v>0</v>
      </c>
      <c r="D387" s="125" t="str">
        <f t="shared" si="26"/>
        <v/>
      </c>
      <c r="E387" s="126" t="str">
        <f>IF('BD4'!O384=0,"",'BD4'!O384)</f>
        <v/>
      </c>
      <c r="F387" s="127" t="str">
        <f>REPT('BD4'!N384,1)</f>
        <v/>
      </c>
      <c r="G387" s="469">
        <f>('BD4'!J384)</f>
        <v>0</v>
      </c>
      <c r="I387" s="568" t="str">
        <f t="shared" si="27"/>
        <v/>
      </c>
      <c r="J387" s="568" t="str">
        <f>IF(L387&gt;0,'BD1'!$K$6,"")</f>
        <v/>
      </c>
      <c r="K387" s="568" t="str">
        <f>IF(L387&gt;0,'BD1'!$K$8,"")</f>
        <v/>
      </c>
      <c r="L387" s="101"/>
      <c r="M387" s="101"/>
      <c r="N387" s="101"/>
      <c r="O387" s="101"/>
      <c r="P387" s="363"/>
      <c r="Q387" s="363"/>
      <c r="R387" s="361"/>
      <c r="S387" s="570" t="str">
        <f t="shared" si="30"/>
        <v/>
      </c>
      <c r="U387" s="124" t="str">
        <f t="shared" si="28"/>
        <v/>
      </c>
      <c r="V387" s="124" t="str">
        <f>IF(X387&gt;0,'BD1'!$K$6,"")</f>
        <v/>
      </c>
      <c r="W387" s="121" t="str">
        <f>IF(X387&gt;0,'BD1'!$K$8,"")</f>
        <v/>
      </c>
      <c r="X387" s="101"/>
      <c r="Y387" s="474"/>
      <c r="Z387" s="101"/>
      <c r="AA387" s="101"/>
      <c r="AB387" s="101"/>
      <c r="AC387" s="101"/>
      <c r="AD387" s="101"/>
      <c r="AE387" s="361"/>
      <c r="AF387" s="522"/>
    </row>
    <row r="388" spans="2:32" x14ac:dyDescent="0.25">
      <c r="B388" s="566" t="str">
        <f t="shared" si="29"/>
        <v/>
      </c>
      <c r="C388" s="472">
        <f>'BD4'!C385</f>
        <v>0</v>
      </c>
      <c r="D388" s="125" t="str">
        <f t="shared" si="26"/>
        <v/>
      </c>
      <c r="E388" s="126" t="str">
        <f>IF('BD4'!O385=0,"",'BD4'!O385)</f>
        <v/>
      </c>
      <c r="F388" s="127" t="str">
        <f>REPT('BD4'!N385,1)</f>
        <v/>
      </c>
      <c r="G388" s="469">
        <f>('BD4'!J385)</f>
        <v>0</v>
      </c>
      <c r="I388" s="568" t="str">
        <f t="shared" si="27"/>
        <v/>
      </c>
      <c r="J388" s="568" t="str">
        <f>IF(L388&gt;0,'BD1'!$K$6,"")</f>
        <v/>
      </c>
      <c r="K388" s="568" t="str">
        <f>IF(L388&gt;0,'BD1'!$K$8,"")</f>
        <v/>
      </c>
      <c r="L388" s="101"/>
      <c r="M388" s="101"/>
      <c r="N388" s="101"/>
      <c r="O388" s="101"/>
      <c r="P388" s="363"/>
      <c r="Q388" s="363"/>
      <c r="R388" s="361"/>
      <c r="S388" s="570" t="str">
        <f t="shared" si="30"/>
        <v/>
      </c>
      <c r="U388" s="124" t="str">
        <f t="shared" si="28"/>
        <v/>
      </c>
      <c r="V388" s="124" t="str">
        <f>IF(X388&gt;0,'BD1'!$K$6,"")</f>
        <v/>
      </c>
      <c r="W388" s="121" t="str">
        <f>IF(X388&gt;0,'BD1'!$K$8,"")</f>
        <v/>
      </c>
      <c r="X388" s="101"/>
      <c r="Y388" s="474"/>
      <c r="Z388" s="101"/>
      <c r="AA388" s="101"/>
      <c r="AB388" s="101"/>
      <c r="AC388" s="101"/>
      <c r="AD388" s="101"/>
      <c r="AE388" s="361"/>
      <c r="AF388" s="522"/>
    </row>
    <row r="389" spans="2:32" x14ac:dyDescent="0.25">
      <c r="B389" s="566" t="str">
        <f t="shared" si="29"/>
        <v/>
      </c>
      <c r="C389" s="472">
        <f>'BD4'!C386</f>
        <v>0</v>
      </c>
      <c r="D389" s="125" t="str">
        <f t="shared" si="26"/>
        <v/>
      </c>
      <c r="E389" s="126" t="str">
        <f>IF('BD4'!O386=0,"",'BD4'!O386)</f>
        <v/>
      </c>
      <c r="F389" s="127" t="str">
        <f>REPT('BD4'!N386,1)</f>
        <v/>
      </c>
      <c r="G389" s="469">
        <f>('BD4'!J386)</f>
        <v>0</v>
      </c>
      <c r="I389" s="568" t="str">
        <f t="shared" si="27"/>
        <v/>
      </c>
      <c r="J389" s="568" t="str">
        <f>IF(L389&gt;0,'BD1'!$K$6,"")</f>
        <v/>
      </c>
      <c r="K389" s="568" t="str">
        <f>IF(L389&gt;0,'BD1'!$K$8,"")</f>
        <v/>
      </c>
      <c r="L389" s="101"/>
      <c r="M389" s="101"/>
      <c r="N389" s="101"/>
      <c r="O389" s="101"/>
      <c r="P389" s="363"/>
      <c r="Q389" s="363"/>
      <c r="R389" s="361"/>
      <c r="S389" s="570" t="str">
        <f t="shared" si="30"/>
        <v/>
      </c>
      <c r="U389" s="124" t="str">
        <f t="shared" si="28"/>
        <v/>
      </c>
      <c r="V389" s="124" t="str">
        <f>IF(X389&gt;0,'BD1'!$K$6,"")</f>
        <v/>
      </c>
      <c r="W389" s="121" t="str">
        <f>IF(X389&gt;0,'BD1'!$K$8,"")</f>
        <v/>
      </c>
      <c r="X389" s="101"/>
      <c r="Y389" s="474"/>
      <c r="Z389" s="101"/>
      <c r="AA389" s="101"/>
      <c r="AB389" s="101"/>
      <c r="AC389" s="101"/>
      <c r="AD389" s="101"/>
      <c r="AE389" s="361"/>
      <c r="AF389" s="522"/>
    </row>
    <row r="390" spans="2:32" x14ac:dyDescent="0.25">
      <c r="B390" s="566" t="str">
        <f t="shared" si="29"/>
        <v/>
      </c>
      <c r="C390" s="472">
        <f>'BD4'!C387</f>
        <v>0</v>
      </c>
      <c r="D390" s="125" t="str">
        <f t="shared" si="26"/>
        <v/>
      </c>
      <c r="E390" s="126" t="str">
        <f>IF('BD4'!O387=0,"",'BD4'!O387)</f>
        <v/>
      </c>
      <c r="F390" s="127" t="str">
        <f>REPT('BD4'!N387,1)</f>
        <v/>
      </c>
      <c r="G390" s="469">
        <f>('BD4'!J387)</f>
        <v>0</v>
      </c>
      <c r="I390" s="568" t="str">
        <f t="shared" si="27"/>
        <v/>
      </c>
      <c r="J390" s="568" t="str">
        <f>IF(L390&gt;0,'BD1'!$K$6,"")</f>
        <v/>
      </c>
      <c r="K390" s="568" t="str">
        <f>IF(L390&gt;0,'BD1'!$K$8,"")</f>
        <v/>
      </c>
      <c r="L390" s="101"/>
      <c r="M390" s="101"/>
      <c r="N390" s="101"/>
      <c r="O390" s="101"/>
      <c r="P390" s="363"/>
      <c r="Q390" s="363"/>
      <c r="R390" s="361"/>
      <c r="S390" s="570" t="str">
        <f t="shared" si="30"/>
        <v/>
      </c>
      <c r="U390" s="124" t="str">
        <f t="shared" si="28"/>
        <v/>
      </c>
      <c r="V390" s="124" t="str">
        <f>IF(X390&gt;0,'BD1'!$K$6,"")</f>
        <v/>
      </c>
      <c r="W390" s="121" t="str">
        <f>IF(X390&gt;0,'BD1'!$K$8,"")</f>
        <v/>
      </c>
      <c r="X390" s="101"/>
      <c r="Y390" s="474"/>
      <c r="Z390" s="101"/>
      <c r="AA390" s="101"/>
      <c r="AB390" s="101"/>
      <c r="AC390" s="101"/>
      <c r="AD390" s="101"/>
      <c r="AE390" s="361"/>
      <c r="AF390" s="522"/>
    </row>
    <row r="391" spans="2:32" x14ac:dyDescent="0.25">
      <c r="B391" s="566" t="str">
        <f t="shared" si="29"/>
        <v/>
      </c>
      <c r="C391" s="472">
        <f>'BD4'!C388</f>
        <v>0</v>
      </c>
      <c r="D391" s="125" t="str">
        <f t="shared" si="26"/>
        <v/>
      </c>
      <c r="E391" s="126" t="str">
        <f>IF('BD4'!O388=0,"",'BD4'!O388)</f>
        <v/>
      </c>
      <c r="F391" s="127" t="str">
        <f>REPT('BD4'!N388,1)</f>
        <v/>
      </c>
      <c r="G391" s="469">
        <f>('BD4'!J388)</f>
        <v>0</v>
      </c>
      <c r="I391" s="568" t="str">
        <f t="shared" si="27"/>
        <v/>
      </c>
      <c r="J391" s="568" t="str">
        <f>IF(L391&gt;0,'BD1'!$K$6,"")</f>
        <v/>
      </c>
      <c r="K391" s="568" t="str">
        <f>IF(L391&gt;0,'BD1'!$K$8,"")</f>
        <v/>
      </c>
      <c r="L391" s="101"/>
      <c r="M391" s="101"/>
      <c r="N391" s="101"/>
      <c r="O391" s="101"/>
      <c r="P391" s="363"/>
      <c r="Q391" s="363"/>
      <c r="R391" s="361"/>
      <c r="S391" s="570" t="str">
        <f t="shared" si="30"/>
        <v/>
      </c>
      <c r="U391" s="124" t="str">
        <f t="shared" si="28"/>
        <v/>
      </c>
      <c r="V391" s="124" t="str">
        <f>IF(X391&gt;0,'BD1'!$K$6,"")</f>
        <v/>
      </c>
      <c r="W391" s="121" t="str">
        <f>IF(X391&gt;0,'BD1'!$K$8,"")</f>
        <v/>
      </c>
      <c r="X391" s="101"/>
      <c r="Y391" s="474"/>
      <c r="Z391" s="101"/>
      <c r="AA391" s="101"/>
      <c r="AB391" s="101"/>
      <c r="AC391" s="101"/>
      <c r="AD391" s="101"/>
      <c r="AE391" s="361"/>
      <c r="AF391" s="522"/>
    </row>
    <row r="392" spans="2:32" x14ac:dyDescent="0.25">
      <c r="B392" s="566" t="str">
        <f t="shared" si="29"/>
        <v/>
      </c>
      <c r="C392" s="472">
        <f>'BD4'!C389</f>
        <v>0</v>
      </c>
      <c r="D392" s="125" t="str">
        <f t="shared" si="26"/>
        <v/>
      </c>
      <c r="E392" s="126" t="str">
        <f>IF('BD4'!O389=0,"",'BD4'!O389)</f>
        <v/>
      </c>
      <c r="F392" s="127" t="str">
        <f>REPT('BD4'!N389,1)</f>
        <v/>
      </c>
      <c r="G392" s="469">
        <f>('BD4'!J389)</f>
        <v>0</v>
      </c>
      <c r="I392" s="568" t="str">
        <f t="shared" si="27"/>
        <v/>
      </c>
      <c r="J392" s="568" t="str">
        <f>IF(L392&gt;0,'BD1'!$K$6,"")</f>
        <v/>
      </c>
      <c r="K392" s="568" t="str">
        <f>IF(L392&gt;0,'BD1'!$K$8,"")</f>
        <v/>
      </c>
      <c r="L392" s="101"/>
      <c r="M392" s="101"/>
      <c r="N392" s="101"/>
      <c r="O392" s="101"/>
      <c r="P392" s="363"/>
      <c r="Q392" s="363"/>
      <c r="R392" s="361"/>
      <c r="S392" s="570" t="str">
        <f t="shared" si="30"/>
        <v/>
      </c>
      <c r="U392" s="124" t="str">
        <f t="shared" si="28"/>
        <v/>
      </c>
      <c r="V392" s="124" t="str">
        <f>IF(X392&gt;0,'BD1'!$K$6,"")</f>
        <v/>
      </c>
      <c r="W392" s="121" t="str">
        <f>IF(X392&gt;0,'BD1'!$K$8,"")</f>
        <v/>
      </c>
      <c r="X392" s="101"/>
      <c r="Y392" s="474"/>
      <c r="Z392" s="101"/>
      <c r="AA392" s="101"/>
      <c r="AB392" s="101"/>
      <c r="AC392" s="101"/>
      <c r="AD392" s="101"/>
      <c r="AE392" s="361"/>
      <c r="AF392" s="522"/>
    </row>
    <row r="393" spans="2:32" x14ac:dyDescent="0.25">
      <c r="B393" s="566" t="str">
        <f t="shared" si="29"/>
        <v/>
      </c>
      <c r="C393" s="472">
        <f>'BD4'!C390</f>
        <v>0</v>
      </c>
      <c r="D393" s="125" t="str">
        <f t="shared" si="26"/>
        <v/>
      </c>
      <c r="E393" s="126" t="str">
        <f>IF('BD4'!O390=0,"",'BD4'!O390)</f>
        <v/>
      </c>
      <c r="F393" s="127" t="str">
        <f>REPT('BD4'!N390,1)</f>
        <v/>
      </c>
      <c r="G393" s="469">
        <f>('BD4'!J390)</f>
        <v>0</v>
      </c>
      <c r="I393" s="568" t="str">
        <f t="shared" si="27"/>
        <v/>
      </c>
      <c r="J393" s="568" t="str">
        <f>IF(L393&gt;0,'BD1'!$K$6,"")</f>
        <v/>
      </c>
      <c r="K393" s="568" t="str">
        <f>IF(L393&gt;0,'BD1'!$K$8,"")</f>
        <v/>
      </c>
      <c r="L393" s="101"/>
      <c r="M393" s="101"/>
      <c r="N393" s="101"/>
      <c r="O393" s="101"/>
      <c r="P393" s="363"/>
      <c r="Q393" s="363"/>
      <c r="R393" s="361"/>
      <c r="S393" s="570" t="str">
        <f t="shared" si="30"/>
        <v/>
      </c>
      <c r="U393" s="124" t="str">
        <f t="shared" si="28"/>
        <v/>
      </c>
      <c r="V393" s="124" t="str">
        <f>IF(X393&gt;0,'BD1'!$K$6,"")</f>
        <v/>
      </c>
      <c r="W393" s="121" t="str">
        <f>IF(X393&gt;0,'BD1'!$K$8,"")</f>
        <v/>
      </c>
      <c r="X393" s="101"/>
      <c r="Y393" s="474"/>
      <c r="Z393" s="101"/>
      <c r="AA393" s="101"/>
      <c r="AB393" s="101"/>
      <c r="AC393" s="101"/>
      <c r="AD393" s="101"/>
      <c r="AE393" s="361"/>
      <c r="AF393" s="522"/>
    </row>
    <row r="394" spans="2:32" x14ac:dyDescent="0.25">
      <c r="B394" s="566" t="str">
        <f t="shared" si="29"/>
        <v/>
      </c>
      <c r="C394" s="472">
        <f>'BD4'!C391</f>
        <v>0</v>
      </c>
      <c r="D394" s="125" t="str">
        <f t="shared" si="26"/>
        <v/>
      </c>
      <c r="E394" s="126" t="str">
        <f>IF('BD4'!O391=0,"",'BD4'!O391)</f>
        <v/>
      </c>
      <c r="F394" s="127" t="str">
        <f>REPT('BD4'!N391,1)</f>
        <v/>
      </c>
      <c r="G394" s="469">
        <f>('BD4'!J391)</f>
        <v>0</v>
      </c>
      <c r="I394" s="568" t="str">
        <f t="shared" si="27"/>
        <v/>
      </c>
      <c r="J394" s="568" t="str">
        <f>IF(L394&gt;0,'BD1'!$K$6,"")</f>
        <v/>
      </c>
      <c r="K394" s="568" t="str">
        <f>IF(L394&gt;0,'BD1'!$K$8,"")</f>
        <v/>
      </c>
      <c r="L394" s="101"/>
      <c r="M394" s="101"/>
      <c r="N394" s="101"/>
      <c r="O394" s="101"/>
      <c r="P394" s="363"/>
      <c r="Q394" s="363"/>
      <c r="R394" s="361"/>
      <c r="S394" s="570" t="str">
        <f t="shared" si="30"/>
        <v/>
      </c>
      <c r="U394" s="124" t="str">
        <f t="shared" si="28"/>
        <v/>
      </c>
      <c r="V394" s="124" t="str">
        <f>IF(X394&gt;0,'BD1'!$K$6,"")</f>
        <v/>
      </c>
      <c r="W394" s="121" t="str">
        <f>IF(X394&gt;0,'BD1'!$K$8,"")</f>
        <v/>
      </c>
      <c r="X394" s="101"/>
      <c r="Y394" s="474"/>
      <c r="Z394" s="101"/>
      <c r="AA394" s="101"/>
      <c r="AB394" s="101"/>
      <c r="AC394" s="101"/>
      <c r="AD394" s="101"/>
      <c r="AE394" s="361"/>
      <c r="AF394" s="522"/>
    </row>
    <row r="395" spans="2:32" x14ac:dyDescent="0.25">
      <c r="B395" s="566" t="str">
        <f t="shared" si="29"/>
        <v/>
      </c>
      <c r="C395" s="472">
        <f>'BD4'!C392</f>
        <v>0</v>
      </c>
      <c r="D395" s="125" t="str">
        <f t="shared" si="26"/>
        <v/>
      </c>
      <c r="E395" s="126" t="str">
        <f>IF('BD4'!O392=0,"",'BD4'!O392)</f>
        <v/>
      </c>
      <c r="F395" s="127" t="str">
        <f>REPT('BD4'!N392,1)</f>
        <v/>
      </c>
      <c r="G395" s="469">
        <f>('BD4'!J392)</f>
        <v>0</v>
      </c>
      <c r="I395" s="568" t="str">
        <f t="shared" si="27"/>
        <v/>
      </c>
      <c r="J395" s="568" t="str">
        <f>IF(L395&gt;0,'BD1'!$K$6,"")</f>
        <v/>
      </c>
      <c r="K395" s="568" t="str">
        <f>IF(L395&gt;0,'BD1'!$K$8,"")</f>
        <v/>
      </c>
      <c r="L395" s="101"/>
      <c r="M395" s="101"/>
      <c r="N395" s="101"/>
      <c r="O395" s="101"/>
      <c r="P395" s="363"/>
      <c r="Q395" s="363"/>
      <c r="R395" s="361"/>
      <c r="S395" s="570" t="str">
        <f t="shared" si="30"/>
        <v/>
      </c>
      <c r="U395" s="124" t="str">
        <f t="shared" si="28"/>
        <v/>
      </c>
      <c r="V395" s="124" t="str">
        <f>IF(X395&gt;0,'BD1'!$K$6,"")</f>
        <v/>
      </c>
      <c r="W395" s="121" t="str">
        <f>IF(X395&gt;0,'BD1'!$K$8,"")</f>
        <v/>
      </c>
      <c r="X395" s="101"/>
      <c r="Y395" s="474"/>
      <c r="Z395" s="101"/>
      <c r="AA395" s="101"/>
      <c r="AB395" s="101"/>
      <c r="AC395" s="101"/>
      <c r="AD395" s="101"/>
      <c r="AE395" s="361"/>
      <c r="AF395" s="522"/>
    </row>
    <row r="396" spans="2:32" x14ac:dyDescent="0.25">
      <c r="B396" s="566" t="str">
        <f t="shared" si="29"/>
        <v/>
      </c>
      <c r="C396" s="472">
        <f>'BD4'!C393</f>
        <v>0</v>
      </c>
      <c r="D396" s="125" t="str">
        <f t="shared" si="26"/>
        <v/>
      </c>
      <c r="E396" s="126" t="str">
        <f>IF('BD4'!O393=0,"",'BD4'!O393)</f>
        <v/>
      </c>
      <c r="F396" s="127" t="str">
        <f>REPT('BD4'!N393,1)</f>
        <v/>
      </c>
      <c r="G396" s="469">
        <f>('BD4'!J393)</f>
        <v>0</v>
      </c>
      <c r="I396" s="568" t="str">
        <f t="shared" si="27"/>
        <v/>
      </c>
      <c r="J396" s="568" t="str">
        <f>IF(L396&gt;0,'BD1'!$K$6,"")</f>
        <v/>
      </c>
      <c r="K396" s="568" t="str">
        <f>IF(L396&gt;0,'BD1'!$K$8,"")</f>
        <v/>
      </c>
      <c r="L396" s="101"/>
      <c r="M396" s="101"/>
      <c r="N396" s="101"/>
      <c r="O396" s="101"/>
      <c r="P396" s="363"/>
      <c r="Q396" s="363"/>
      <c r="R396" s="361"/>
      <c r="S396" s="570" t="str">
        <f t="shared" si="30"/>
        <v/>
      </c>
      <c r="U396" s="124" t="str">
        <f t="shared" si="28"/>
        <v/>
      </c>
      <c r="V396" s="124" t="str">
        <f>IF(X396&gt;0,'BD1'!$K$6,"")</f>
        <v/>
      </c>
      <c r="W396" s="121" t="str">
        <f>IF(X396&gt;0,'BD1'!$K$8,"")</f>
        <v/>
      </c>
      <c r="X396" s="101"/>
      <c r="Y396" s="474"/>
      <c r="Z396" s="101"/>
      <c r="AA396" s="101"/>
      <c r="AB396" s="101"/>
      <c r="AC396" s="101"/>
      <c r="AD396" s="101"/>
      <c r="AE396" s="361"/>
      <c r="AF396" s="522"/>
    </row>
    <row r="397" spans="2:32" x14ac:dyDescent="0.25">
      <c r="B397" s="566" t="str">
        <f t="shared" si="29"/>
        <v/>
      </c>
      <c r="C397" s="472">
        <f>'BD4'!C394</f>
        <v>0</v>
      </c>
      <c r="D397" s="125" t="str">
        <f t="shared" si="26"/>
        <v/>
      </c>
      <c r="E397" s="126" t="str">
        <f>IF('BD4'!O394=0,"",'BD4'!O394)</f>
        <v/>
      </c>
      <c r="F397" s="127" t="str">
        <f>REPT('BD4'!N394,1)</f>
        <v/>
      </c>
      <c r="G397" s="469">
        <f>('BD4'!J394)</f>
        <v>0</v>
      </c>
      <c r="I397" s="568" t="str">
        <f t="shared" si="27"/>
        <v/>
      </c>
      <c r="J397" s="568" t="str">
        <f>IF(L397&gt;0,'BD1'!$K$6,"")</f>
        <v/>
      </c>
      <c r="K397" s="568" t="str">
        <f>IF(L397&gt;0,'BD1'!$K$8,"")</f>
        <v/>
      </c>
      <c r="L397" s="101"/>
      <c r="M397" s="101"/>
      <c r="N397" s="101"/>
      <c r="O397" s="101"/>
      <c r="P397" s="363"/>
      <c r="Q397" s="363"/>
      <c r="R397" s="361"/>
      <c r="S397" s="570" t="str">
        <f t="shared" si="30"/>
        <v/>
      </c>
      <c r="U397" s="124" t="str">
        <f t="shared" si="28"/>
        <v/>
      </c>
      <c r="V397" s="124" t="str">
        <f>IF(X397&gt;0,'BD1'!$K$6,"")</f>
        <v/>
      </c>
      <c r="W397" s="121" t="str">
        <f>IF(X397&gt;0,'BD1'!$K$8,"")</f>
        <v/>
      </c>
      <c r="X397" s="101"/>
      <c r="Y397" s="474"/>
      <c r="Z397" s="101"/>
      <c r="AA397" s="101"/>
      <c r="AB397" s="101"/>
      <c r="AC397" s="101"/>
      <c r="AD397" s="101"/>
      <c r="AE397" s="361"/>
      <c r="AF397" s="522"/>
    </row>
    <row r="398" spans="2:32" x14ac:dyDescent="0.25">
      <c r="B398" s="566" t="str">
        <f t="shared" si="29"/>
        <v/>
      </c>
      <c r="C398" s="472">
        <f>'BD4'!C395</f>
        <v>0</v>
      </c>
      <c r="D398" s="125" t="str">
        <f t="shared" si="26"/>
        <v/>
      </c>
      <c r="E398" s="126" t="str">
        <f>IF('BD4'!O395=0,"",'BD4'!O395)</f>
        <v/>
      </c>
      <c r="F398" s="127" t="str">
        <f>REPT('BD4'!N395,1)</f>
        <v/>
      </c>
      <c r="G398" s="469">
        <f>('BD4'!J395)</f>
        <v>0</v>
      </c>
      <c r="I398" s="568" t="str">
        <f t="shared" si="27"/>
        <v/>
      </c>
      <c r="J398" s="568" t="str">
        <f>IF(L398&gt;0,'BD1'!$K$6,"")</f>
        <v/>
      </c>
      <c r="K398" s="568" t="str">
        <f>IF(L398&gt;0,'BD1'!$K$8,"")</f>
        <v/>
      </c>
      <c r="L398" s="101"/>
      <c r="M398" s="101"/>
      <c r="N398" s="101"/>
      <c r="O398" s="101"/>
      <c r="P398" s="363"/>
      <c r="Q398" s="363"/>
      <c r="R398" s="361"/>
      <c r="S398" s="570" t="str">
        <f t="shared" si="30"/>
        <v/>
      </c>
      <c r="U398" s="124" t="str">
        <f t="shared" si="28"/>
        <v/>
      </c>
      <c r="V398" s="124" t="str">
        <f>IF(X398&gt;0,'BD1'!$K$6,"")</f>
        <v/>
      </c>
      <c r="W398" s="121" t="str">
        <f>IF(X398&gt;0,'BD1'!$K$8,"")</f>
        <v/>
      </c>
      <c r="X398" s="101"/>
      <c r="Y398" s="474"/>
      <c r="Z398" s="101"/>
      <c r="AA398" s="101"/>
      <c r="AB398" s="101"/>
      <c r="AC398" s="101"/>
      <c r="AD398" s="101"/>
      <c r="AE398" s="361"/>
      <c r="AF398" s="522"/>
    </row>
    <row r="399" spans="2:32" x14ac:dyDescent="0.25">
      <c r="B399" s="566" t="str">
        <f t="shared" si="29"/>
        <v/>
      </c>
      <c r="C399" s="472">
        <f>'BD4'!C396</f>
        <v>0</v>
      </c>
      <c r="D399" s="125" t="str">
        <f t="shared" ref="D399:D462" si="31">IF(IF(G399&gt;=1,1,0)=0,"",IF(G399&gt;=1,1,0))</f>
        <v/>
      </c>
      <c r="E399" s="126" t="str">
        <f>IF('BD4'!O396=0,"",'BD4'!O396)</f>
        <v/>
      </c>
      <c r="F399" s="127" t="str">
        <f>REPT('BD4'!N396,1)</f>
        <v/>
      </c>
      <c r="G399" s="469">
        <f>('BD4'!J396)</f>
        <v>0</v>
      </c>
      <c r="I399" s="568" t="str">
        <f t="shared" ref="I399:I462" si="32">IF(L399&gt;0,ROW()-13,"")</f>
        <v/>
      </c>
      <c r="J399" s="568" t="str">
        <f>IF(L399&gt;0,'BD1'!$K$6,"")</f>
        <v/>
      </c>
      <c r="K399" s="568" t="str">
        <f>IF(L399&gt;0,'BD1'!$K$8,"")</f>
        <v/>
      </c>
      <c r="L399" s="101"/>
      <c r="M399" s="101"/>
      <c r="N399" s="101"/>
      <c r="O399" s="101"/>
      <c r="P399" s="363"/>
      <c r="Q399" s="363"/>
      <c r="R399" s="361"/>
      <c r="S399" s="570" t="str">
        <f t="shared" si="30"/>
        <v/>
      </c>
      <c r="U399" s="124" t="str">
        <f t="shared" ref="U399:U462" si="33">IF(X399&gt;0,ROW()-13,"")</f>
        <v/>
      </c>
      <c r="V399" s="124" t="str">
        <f>IF(X399&gt;0,'BD1'!$K$6,"")</f>
        <v/>
      </c>
      <c r="W399" s="121" t="str">
        <f>IF(X399&gt;0,'BD1'!$K$8,"")</f>
        <v/>
      </c>
      <c r="X399" s="101"/>
      <c r="Y399" s="474"/>
      <c r="Z399" s="101"/>
      <c r="AA399" s="101"/>
      <c r="AB399" s="101"/>
      <c r="AC399" s="101"/>
      <c r="AD399" s="101"/>
      <c r="AE399" s="361"/>
      <c r="AF399" s="522"/>
    </row>
    <row r="400" spans="2:32" x14ac:dyDescent="0.25">
      <c r="B400" s="566" t="str">
        <f t="shared" ref="B400:B463" si="34">IF(G400&gt;0,ROW()-13,"")</f>
        <v/>
      </c>
      <c r="C400" s="472">
        <f>'BD4'!C397</f>
        <v>0</v>
      </c>
      <c r="D400" s="125" t="str">
        <f t="shared" si="31"/>
        <v/>
      </c>
      <c r="E400" s="126" t="str">
        <f>IF('BD4'!O397=0,"",'BD4'!O397)</f>
        <v/>
      </c>
      <c r="F400" s="127" t="str">
        <f>REPT('BD4'!N397,1)</f>
        <v/>
      </c>
      <c r="G400" s="469">
        <f>('BD4'!J397)</f>
        <v>0</v>
      </c>
      <c r="I400" s="568" t="str">
        <f t="shared" si="32"/>
        <v/>
      </c>
      <c r="J400" s="568" t="str">
        <f>IF(L400&gt;0,'BD1'!$K$6,"")</f>
        <v/>
      </c>
      <c r="K400" s="568" t="str">
        <f>IF(L400&gt;0,'BD1'!$K$8,"")</f>
        <v/>
      </c>
      <c r="L400" s="101"/>
      <c r="M400" s="101"/>
      <c r="N400" s="101"/>
      <c r="O400" s="101"/>
      <c r="P400" s="363"/>
      <c r="Q400" s="363"/>
      <c r="R400" s="361"/>
      <c r="S400" s="570" t="str">
        <f t="shared" ref="S400:S463" si="35">IF(AND(M400="",N400="",O400=""),"",SUM(M400:O400))</f>
        <v/>
      </c>
      <c r="U400" s="124" t="str">
        <f t="shared" si="33"/>
        <v/>
      </c>
      <c r="V400" s="124" t="str">
        <f>IF(X400&gt;0,'BD1'!$K$6,"")</f>
        <v/>
      </c>
      <c r="W400" s="121" t="str">
        <f>IF(X400&gt;0,'BD1'!$K$8,"")</f>
        <v/>
      </c>
      <c r="X400" s="101"/>
      <c r="Y400" s="474"/>
      <c r="Z400" s="101"/>
      <c r="AA400" s="101"/>
      <c r="AB400" s="101"/>
      <c r="AC400" s="101"/>
      <c r="AD400" s="101"/>
      <c r="AE400" s="361"/>
      <c r="AF400" s="522"/>
    </row>
    <row r="401" spans="2:32" x14ac:dyDescent="0.25">
      <c r="B401" s="566" t="str">
        <f t="shared" si="34"/>
        <v/>
      </c>
      <c r="C401" s="472">
        <f>'BD4'!C398</f>
        <v>0</v>
      </c>
      <c r="D401" s="125" t="str">
        <f t="shared" si="31"/>
        <v/>
      </c>
      <c r="E401" s="126" t="str">
        <f>IF('BD4'!O398=0,"",'BD4'!O398)</f>
        <v/>
      </c>
      <c r="F401" s="127" t="str">
        <f>REPT('BD4'!N398,1)</f>
        <v/>
      </c>
      <c r="G401" s="469">
        <f>('BD4'!J398)</f>
        <v>0</v>
      </c>
      <c r="I401" s="568" t="str">
        <f t="shared" si="32"/>
        <v/>
      </c>
      <c r="J401" s="568" t="str">
        <f>IF(L401&gt;0,'BD1'!$K$6,"")</f>
        <v/>
      </c>
      <c r="K401" s="568" t="str">
        <f>IF(L401&gt;0,'BD1'!$K$8,"")</f>
        <v/>
      </c>
      <c r="L401" s="101"/>
      <c r="M401" s="101"/>
      <c r="N401" s="101"/>
      <c r="O401" s="101"/>
      <c r="P401" s="363"/>
      <c r="Q401" s="363"/>
      <c r="R401" s="361"/>
      <c r="S401" s="570" t="str">
        <f t="shared" si="35"/>
        <v/>
      </c>
      <c r="U401" s="124" t="str">
        <f t="shared" si="33"/>
        <v/>
      </c>
      <c r="V401" s="124" t="str">
        <f>IF(X401&gt;0,'BD1'!$K$6,"")</f>
        <v/>
      </c>
      <c r="W401" s="121" t="str">
        <f>IF(X401&gt;0,'BD1'!$K$8,"")</f>
        <v/>
      </c>
      <c r="X401" s="101"/>
      <c r="Y401" s="474"/>
      <c r="Z401" s="101"/>
      <c r="AA401" s="101"/>
      <c r="AB401" s="101"/>
      <c r="AC401" s="101"/>
      <c r="AD401" s="101"/>
      <c r="AE401" s="361"/>
      <c r="AF401" s="522"/>
    </row>
    <row r="402" spans="2:32" x14ac:dyDescent="0.25">
      <c r="B402" s="566" t="str">
        <f t="shared" si="34"/>
        <v/>
      </c>
      <c r="C402" s="472">
        <f>'BD4'!C399</f>
        <v>0</v>
      </c>
      <c r="D402" s="125" t="str">
        <f t="shared" si="31"/>
        <v/>
      </c>
      <c r="E402" s="126" t="str">
        <f>IF('BD4'!O399=0,"",'BD4'!O399)</f>
        <v/>
      </c>
      <c r="F402" s="127" t="str">
        <f>REPT('BD4'!N399,1)</f>
        <v/>
      </c>
      <c r="G402" s="469">
        <f>('BD4'!J399)</f>
        <v>0</v>
      </c>
      <c r="I402" s="568" t="str">
        <f t="shared" si="32"/>
        <v/>
      </c>
      <c r="J402" s="568" t="str">
        <f>IF(L402&gt;0,'BD1'!$K$6,"")</f>
        <v/>
      </c>
      <c r="K402" s="568" t="str">
        <f>IF(L402&gt;0,'BD1'!$K$8,"")</f>
        <v/>
      </c>
      <c r="L402" s="101"/>
      <c r="M402" s="101"/>
      <c r="N402" s="101"/>
      <c r="O402" s="101"/>
      <c r="P402" s="363"/>
      <c r="Q402" s="363"/>
      <c r="R402" s="361"/>
      <c r="S402" s="570" t="str">
        <f t="shared" si="35"/>
        <v/>
      </c>
      <c r="U402" s="124" t="str">
        <f t="shared" si="33"/>
        <v/>
      </c>
      <c r="V402" s="124" t="str">
        <f>IF(X402&gt;0,'BD1'!$K$6,"")</f>
        <v/>
      </c>
      <c r="W402" s="121" t="str">
        <f>IF(X402&gt;0,'BD1'!$K$8,"")</f>
        <v/>
      </c>
      <c r="X402" s="101"/>
      <c r="Y402" s="474"/>
      <c r="Z402" s="101"/>
      <c r="AA402" s="101"/>
      <c r="AB402" s="101"/>
      <c r="AC402" s="101"/>
      <c r="AD402" s="101"/>
      <c r="AE402" s="361"/>
      <c r="AF402" s="522"/>
    </row>
    <row r="403" spans="2:32" x14ac:dyDescent="0.25">
      <c r="B403" s="566" t="str">
        <f t="shared" si="34"/>
        <v/>
      </c>
      <c r="C403" s="472">
        <f>'BD4'!C400</f>
        <v>0</v>
      </c>
      <c r="D403" s="125" t="str">
        <f t="shared" si="31"/>
        <v/>
      </c>
      <c r="E403" s="126" t="str">
        <f>IF('BD4'!O400=0,"",'BD4'!O400)</f>
        <v/>
      </c>
      <c r="F403" s="127" t="str">
        <f>REPT('BD4'!N400,1)</f>
        <v/>
      </c>
      <c r="G403" s="469">
        <f>('BD4'!J400)</f>
        <v>0</v>
      </c>
      <c r="I403" s="568" t="str">
        <f t="shared" si="32"/>
        <v/>
      </c>
      <c r="J403" s="568" t="str">
        <f>IF(L403&gt;0,'BD1'!$K$6,"")</f>
        <v/>
      </c>
      <c r="K403" s="568" t="str">
        <f>IF(L403&gt;0,'BD1'!$K$8,"")</f>
        <v/>
      </c>
      <c r="L403" s="101"/>
      <c r="M403" s="101"/>
      <c r="N403" s="101"/>
      <c r="O403" s="101"/>
      <c r="P403" s="363"/>
      <c r="Q403" s="363"/>
      <c r="R403" s="361"/>
      <c r="S403" s="570" t="str">
        <f t="shared" si="35"/>
        <v/>
      </c>
      <c r="U403" s="124" t="str">
        <f t="shared" si="33"/>
        <v/>
      </c>
      <c r="V403" s="124" t="str">
        <f>IF(X403&gt;0,'BD1'!$K$6,"")</f>
        <v/>
      </c>
      <c r="W403" s="121" t="str">
        <f>IF(X403&gt;0,'BD1'!$K$8,"")</f>
        <v/>
      </c>
      <c r="X403" s="101"/>
      <c r="Y403" s="474"/>
      <c r="Z403" s="101"/>
      <c r="AA403" s="101"/>
      <c r="AB403" s="101"/>
      <c r="AC403" s="101"/>
      <c r="AD403" s="101"/>
      <c r="AE403" s="361"/>
      <c r="AF403" s="522"/>
    </row>
    <row r="404" spans="2:32" x14ac:dyDescent="0.25">
      <c r="B404" s="566" t="str">
        <f t="shared" si="34"/>
        <v/>
      </c>
      <c r="C404" s="472">
        <f>'BD4'!C401</f>
        <v>0</v>
      </c>
      <c r="D404" s="125" t="str">
        <f t="shared" si="31"/>
        <v/>
      </c>
      <c r="E404" s="126" t="str">
        <f>IF('BD4'!O401=0,"",'BD4'!O401)</f>
        <v/>
      </c>
      <c r="F404" s="127" t="str">
        <f>REPT('BD4'!N401,1)</f>
        <v/>
      </c>
      <c r="G404" s="469">
        <f>('BD4'!J401)</f>
        <v>0</v>
      </c>
      <c r="I404" s="568" t="str">
        <f t="shared" si="32"/>
        <v/>
      </c>
      <c r="J404" s="568" t="str">
        <f>IF(L404&gt;0,'BD1'!$K$6,"")</f>
        <v/>
      </c>
      <c r="K404" s="568" t="str">
        <f>IF(L404&gt;0,'BD1'!$K$8,"")</f>
        <v/>
      </c>
      <c r="L404" s="101"/>
      <c r="M404" s="101"/>
      <c r="N404" s="101"/>
      <c r="O404" s="101"/>
      <c r="P404" s="363"/>
      <c r="Q404" s="363"/>
      <c r="R404" s="361"/>
      <c r="S404" s="570" t="str">
        <f t="shared" si="35"/>
        <v/>
      </c>
      <c r="U404" s="124" t="str">
        <f t="shared" si="33"/>
        <v/>
      </c>
      <c r="V404" s="124" t="str">
        <f>IF(X404&gt;0,'BD1'!$K$6,"")</f>
        <v/>
      </c>
      <c r="W404" s="121" t="str">
        <f>IF(X404&gt;0,'BD1'!$K$8,"")</f>
        <v/>
      </c>
      <c r="X404" s="101"/>
      <c r="Y404" s="474"/>
      <c r="Z404" s="101"/>
      <c r="AA404" s="101"/>
      <c r="AB404" s="101"/>
      <c r="AC404" s="101"/>
      <c r="AD404" s="101"/>
      <c r="AE404" s="361"/>
      <c r="AF404" s="522"/>
    </row>
    <row r="405" spans="2:32" x14ac:dyDescent="0.25">
      <c r="B405" s="566" t="str">
        <f t="shared" si="34"/>
        <v/>
      </c>
      <c r="C405" s="472">
        <f>'BD4'!C402</f>
        <v>0</v>
      </c>
      <c r="D405" s="125" t="str">
        <f t="shared" si="31"/>
        <v/>
      </c>
      <c r="E405" s="126" t="str">
        <f>IF('BD4'!O402=0,"",'BD4'!O402)</f>
        <v/>
      </c>
      <c r="F405" s="127" t="str">
        <f>REPT('BD4'!N402,1)</f>
        <v/>
      </c>
      <c r="G405" s="469">
        <f>('BD4'!J402)</f>
        <v>0</v>
      </c>
      <c r="I405" s="568" t="str">
        <f t="shared" si="32"/>
        <v/>
      </c>
      <c r="J405" s="568" t="str">
        <f>IF(L405&gt;0,'BD1'!$K$6,"")</f>
        <v/>
      </c>
      <c r="K405" s="568" t="str">
        <f>IF(L405&gt;0,'BD1'!$K$8,"")</f>
        <v/>
      </c>
      <c r="L405" s="101"/>
      <c r="M405" s="101"/>
      <c r="N405" s="101"/>
      <c r="O405" s="101"/>
      <c r="P405" s="363"/>
      <c r="Q405" s="363"/>
      <c r="R405" s="361"/>
      <c r="S405" s="570" t="str">
        <f t="shared" si="35"/>
        <v/>
      </c>
      <c r="U405" s="124" t="str">
        <f t="shared" si="33"/>
        <v/>
      </c>
      <c r="V405" s="124" t="str">
        <f>IF(X405&gt;0,'BD1'!$K$6,"")</f>
        <v/>
      </c>
      <c r="W405" s="121" t="str">
        <f>IF(X405&gt;0,'BD1'!$K$8,"")</f>
        <v/>
      </c>
      <c r="X405" s="101"/>
      <c r="Y405" s="474"/>
      <c r="Z405" s="101"/>
      <c r="AA405" s="101"/>
      <c r="AB405" s="101"/>
      <c r="AC405" s="101"/>
      <c r="AD405" s="101"/>
      <c r="AE405" s="361"/>
      <c r="AF405" s="522"/>
    </row>
    <row r="406" spans="2:32" x14ac:dyDescent="0.25">
      <c r="B406" s="566" t="str">
        <f t="shared" si="34"/>
        <v/>
      </c>
      <c r="C406" s="472">
        <f>'BD4'!C403</f>
        <v>0</v>
      </c>
      <c r="D406" s="125" t="str">
        <f t="shared" si="31"/>
        <v/>
      </c>
      <c r="E406" s="126" t="str">
        <f>IF('BD4'!O403=0,"",'BD4'!O403)</f>
        <v/>
      </c>
      <c r="F406" s="127" t="str">
        <f>REPT('BD4'!N403,1)</f>
        <v/>
      </c>
      <c r="G406" s="469">
        <f>('BD4'!J403)</f>
        <v>0</v>
      </c>
      <c r="I406" s="568" t="str">
        <f t="shared" si="32"/>
        <v/>
      </c>
      <c r="J406" s="568" t="str">
        <f>IF(L406&gt;0,'BD1'!$K$6,"")</f>
        <v/>
      </c>
      <c r="K406" s="568" t="str">
        <f>IF(L406&gt;0,'BD1'!$K$8,"")</f>
        <v/>
      </c>
      <c r="L406" s="101"/>
      <c r="M406" s="101"/>
      <c r="N406" s="101"/>
      <c r="O406" s="101"/>
      <c r="P406" s="363"/>
      <c r="Q406" s="363"/>
      <c r="R406" s="361"/>
      <c r="S406" s="570" t="str">
        <f t="shared" si="35"/>
        <v/>
      </c>
      <c r="U406" s="124" t="str">
        <f t="shared" si="33"/>
        <v/>
      </c>
      <c r="V406" s="124" t="str">
        <f>IF(X406&gt;0,'BD1'!$K$6,"")</f>
        <v/>
      </c>
      <c r="W406" s="121" t="str">
        <f>IF(X406&gt;0,'BD1'!$K$8,"")</f>
        <v/>
      </c>
      <c r="X406" s="101"/>
      <c r="Y406" s="474"/>
      <c r="Z406" s="101"/>
      <c r="AA406" s="101"/>
      <c r="AB406" s="101"/>
      <c r="AC406" s="101"/>
      <c r="AD406" s="101"/>
      <c r="AE406" s="361"/>
      <c r="AF406" s="522"/>
    </row>
    <row r="407" spans="2:32" x14ac:dyDescent="0.25">
      <c r="B407" s="566" t="str">
        <f t="shared" si="34"/>
        <v/>
      </c>
      <c r="C407" s="472">
        <f>'BD4'!C404</f>
        <v>0</v>
      </c>
      <c r="D407" s="125" t="str">
        <f t="shared" si="31"/>
        <v/>
      </c>
      <c r="E407" s="126" t="str">
        <f>IF('BD4'!O404=0,"",'BD4'!O404)</f>
        <v/>
      </c>
      <c r="F407" s="127" t="str">
        <f>REPT('BD4'!N404,1)</f>
        <v/>
      </c>
      <c r="G407" s="469">
        <f>('BD4'!J404)</f>
        <v>0</v>
      </c>
      <c r="I407" s="568" t="str">
        <f t="shared" si="32"/>
        <v/>
      </c>
      <c r="J407" s="568" t="str">
        <f>IF(L407&gt;0,'BD1'!$K$6,"")</f>
        <v/>
      </c>
      <c r="K407" s="568" t="str">
        <f>IF(L407&gt;0,'BD1'!$K$8,"")</f>
        <v/>
      </c>
      <c r="L407" s="101"/>
      <c r="M407" s="101"/>
      <c r="N407" s="101"/>
      <c r="O407" s="101"/>
      <c r="P407" s="363"/>
      <c r="Q407" s="363"/>
      <c r="R407" s="361"/>
      <c r="S407" s="570" t="str">
        <f t="shared" si="35"/>
        <v/>
      </c>
      <c r="U407" s="124" t="str">
        <f t="shared" si="33"/>
        <v/>
      </c>
      <c r="V407" s="124" t="str">
        <f>IF(X407&gt;0,'BD1'!$K$6,"")</f>
        <v/>
      </c>
      <c r="W407" s="121" t="str">
        <f>IF(X407&gt;0,'BD1'!$K$8,"")</f>
        <v/>
      </c>
      <c r="X407" s="101"/>
      <c r="Y407" s="474"/>
      <c r="Z407" s="101"/>
      <c r="AA407" s="101"/>
      <c r="AB407" s="101"/>
      <c r="AC407" s="101"/>
      <c r="AD407" s="101"/>
      <c r="AE407" s="361"/>
      <c r="AF407" s="522"/>
    </row>
    <row r="408" spans="2:32" x14ac:dyDescent="0.25">
      <c r="B408" s="566" t="str">
        <f t="shared" si="34"/>
        <v/>
      </c>
      <c r="C408" s="472">
        <f>'BD4'!C405</f>
        <v>0</v>
      </c>
      <c r="D408" s="125" t="str">
        <f t="shared" si="31"/>
        <v/>
      </c>
      <c r="E408" s="126" t="str">
        <f>IF('BD4'!O405=0,"",'BD4'!O405)</f>
        <v/>
      </c>
      <c r="F408" s="127" t="str">
        <f>REPT('BD4'!N405,1)</f>
        <v/>
      </c>
      <c r="G408" s="469">
        <f>('BD4'!J405)</f>
        <v>0</v>
      </c>
      <c r="I408" s="568" t="str">
        <f t="shared" si="32"/>
        <v/>
      </c>
      <c r="J408" s="568" t="str">
        <f>IF(L408&gt;0,'BD1'!$K$6,"")</f>
        <v/>
      </c>
      <c r="K408" s="568" t="str">
        <f>IF(L408&gt;0,'BD1'!$K$8,"")</f>
        <v/>
      </c>
      <c r="L408" s="101"/>
      <c r="M408" s="101"/>
      <c r="N408" s="101"/>
      <c r="O408" s="101"/>
      <c r="P408" s="363"/>
      <c r="Q408" s="363"/>
      <c r="R408" s="361"/>
      <c r="S408" s="570" t="str">
        <f t="shared" si="35"/>
        <v/>
      </c>
      <c r="U408" s="124" t="str">
        <f t="shared" si="33"/>
        <v/>
      </c>
      <c r="V408" s="124" t="str">
        <f>IF(X408&gt;0,'BD1'!$K$6,"")</f>
        <v/>
      </c>
      <c r="W408" s="121" t="str">
        <f>IF(X408&gt;0,'BD1'!$K$8,"")</f>
        <v/>
      </c>
      <c r="X408" s="101"/>
      <c r="Y408" s="474"/>
      <c r="Z408" s="101"/>
      <c r="AA408" s="101"/>
      <c r="AB408" s="101"/>
      <c r="AC408" s="101"/>
      <c r="AD408" s="101"/>
      <c r="AE408" s="361"/>
      <c r="AF408" s="522"/>
    </row>
    <row r="409" spans="2:32" x14ac:dyDescent="0.25">
      <c r="B409" s="566" t="str">
        <f t="shared" si="34"/>
        <v/>
      </c>
      <c r="C409" s="472">
        <f>'BD4'!C406</f>
        <v>0</v>
      </c>
      <c r="D409" s="125" t="str">
        <f t="shared" si="31"/>
        <v/>
      </c>
      <c r="E409" s="126" t="str">
        <f>IF('BD4'!O406=0,"",'BD4'!O406)</f>
        <v/>
      </c>
      <c r="F409" s="127" t="str">
        <f>REPT('BD4'!N406,1)</f>
        <v/>
      </c>
      <c r="G409" s="469">
        <f>('BD4'!J406)</f>
        <v>0</v>
      </c>
      <c r="I409" s="568" t="str">
        <f t="shared" si="32"/>
        <v/>
      </c>
      <c r="J409" s="568" t="str">
        <f>IF(L409&gt;0,'BD1'!$K$6,"")</f>
        <v/>
      </c>
      <c r="K409" s="568" t="str">
        <f>IF(L409&gt;0,'BD1'!$K$8,"")</f>
        <v/>
      </c>
      <c r="L409" s="101"/>
      <c r="M409" s="101"/>
      <c r="N409" s="101"/>
      <c r="O409" s="101"/>
      <c r="P409" s="363"/>
      <c r="Q409" s="363"/>
      <c r="R409" s="361"/>
      <c r="S409" s="570" t="str">
        <f t="shared" si="35"/>
        <v/>
      </c>
      <c r="U409" s="124" t="str">
        <f t="shared" si="33"/>
        <v/>
      </c>
      <c r="V409" s="124" t="str">
        <f>IF(X409&gt;0,'BD1'!$K$6,"")</f>
        <v/>
      </c>
      <c r="W409" s="121" t="str">
        <f>IF(X409&gt;0,'BD1'!$K$8,"")</f>
        <v/>
      </c>
      <c r="X409" s="101"/>
      <c r="Y409" s="474"/>
      <c r="Z409" s="101"/>
      <c r="AA409" s="101"/>
      <c r="AB409" s="101"/>
      <c r="AC409" s="101"/>
      <c r="AD409" s="101"/>
      <c r="AE409" s="361"/>
      <c r="AF409" s="522"/>
    </row>
    <row r="410" spans="2:32" x14ac:dyDescent="0.25">
      <c r="B410" s="566" t="str">
        <f t="shared" si="34"/>
        <v/>
      </c>
      <c r="C410" s="472">
        <f>'BD4'!C407</f>
        <v>0</v>
      </c>
      <c r="D410" s="125" t="str">
        <f t="shared" si="31"/>
        <v/>
      </c>
      <c r="E410" s="126" t="str">
        <f>IF('BD4'!O407=0,"",'BD4'!O407)</f>
        <v/>
      </c>
      <c r="F410" s="127" t="str">
        <f>REPT('BD4'!N407,1)</f>
        <v/>
      </c>
      <c r="G410" s="469">
        <f>('BD4'!J407)</f>
        <v>0</v>
      </c>
      <c r="I410" s="568" t="str">
        <f t="shared" si="32"/>
        <v/>
      </c>
      <c r="J410" s="568" t="str">
        <f>IF(L410&gt;0,'BD1'!$K$6,"")</f>
        <v/>
      </c>
      <c r="K410" s="568" t="str">
        <f>IF(L410&gt;0,'BD1'!$K$8,"")</f>
        <v/>
      </c>
      <c r="L410" s="101"/>
      <c r="M410" s="101"/>
      <c r="N410" s="101"/>
      <c r="O410" s="101"/>
      <c r="P410" s="363"/>
      <c r="Q410" s="363"/>
      <c r="R410" s="361"/>
      <c r="S410" s="570" t="str">
        <f t="shared" si="35"/>
        <v/>
      </c>
      <c r="U410" s="124" t="str">
        <f t="shared" si="33"/>
        <v/>
      </c>
      <c r="V410" s="124" t="str">
        <f>IF(X410&gt;0,'BD1'!$K$6,"")</f>
        <v/>
      </c>
      <c r="W410" s="121" t="str">
        <f>IF(X410&gt;0,'BD1'!$K$8,"")</f>
        <v/>
      </c>
      <c r="X410" s="101"/>
      <c r="Y410" s="474"/>
      <c r="Z410" s="101"/>
      <c r="AA410" s="101"/>
      <c r="AB410" s="101"/>
      <c r="AC410" s="101"/>
      <c r="AD410" s="101"/>
      <c r="AE410" s="361"/>
      <c r="AF410" s="522"/>
    </row>
    <row r="411" spans="2:32" x14ac:dyDescent="0.25">
      <c r="B411" s="566" t="str">
        <f t="shared" si="34"/>
        <v/>
      </c>
      <c r="C411" s="472">
        <f>'BD4'!C408</f>
        <v>0</v>
      </c>
      <c r="D411" s="125" t="str">
        <f t="shared" si="31"/>
        <v/>
      </c>
      <c r="E411" s="126" t="str">
        <f>IF('BD4'!O408=0,"",'BD4'!O408)</f>
        <v/>
      </c>
      <c r="F411" s="127" t="str">
        <f>REPT('BD4'!N408,1)</f>
        <v/>
      </c>
      <c r="G411" s="469">
        <f>('BD4'!J408)</f>
        <v>0</v>
      </c>
      <c r="I411" s="568" t="str">
        <f t="shared" si="32"/>
        <v/>
      </c>
      <c r="J411" s="568" t="str">
        <f>IF(L411&gt;0,'BD1'!$K$6,"")</f>
        <v/>
      </c>
      <c r="K411" s="568" t="str">
        <f>IF(L411&gt;0,'BD1'!$K$8,"")</f>
        <v/>
      </c>
      <c r="L411" s="101"/>
      <c r="M411" s="101"/>
      <c r="N411" s="101"/>
      <c r="O411" s="101"/>
      <c r="P411" s="363"/>
      <c r="Q411" s="363"/>
      <c r="R411" s="361"/>
      <c r="S411" s="570" t="str">
        <f t="shared" si="35"/>
        <v/>
      </c>
      <c r="U411" s="124" t="str">
        <f t="shared" si="33"/>
        <v/>
      </c>
      <c r="V411" s="124" t="str">
        <f>IF(X411&gt;0,'BD1'!$K$6,"")</f>
        <v/>
      </c>
      <c r="W411" s="121" t="str">
        <f>IF(X411&gt;0,'BD1'!$K$8,"")</f>
        <v/>
      </c>
      <c r="X411" s="101"/>
      <c r="Y411" s="474"/>
      <c r="Z411" s="101"/>
      <c r="AA411" s="101"/>
      <c r="AB411" s="101"/>
      <c r="AC411" s="101"/>
      <c r="AD411" s="101"/>
      <c r="AE411" s="361"/>
      <c r="AF411" s="522"/>
    </row>
    <row r="412" spans="2:32" x14ac:dyDescent="0.25">
      <c r="B412" s="566" t="str">
        <f t="shared" si="34"/>
        <v/>
      </c>
      <c r="C412" s="472">
        <f>'BD4'!C409</f>
        <v>0</v>
      </c>
      <c r="D412" s="125" t="str">
        <f t="shared" si="31"/>
        <v/>
      </c>
      <c r="E412" s="126" t="str">
        <f>IF('BD4'!O409=0,"",'BD4'!O409)</f>
        <v/>
      </c>
      <c r="F412" s="127" t="str">
        <f>REPT('BD4'!N409,1)</f>
        <v/>
      </c>
      <c r="G412" s="469">
        <f>('BD4'!J409)</f>
        <v>0</v>
      </c>
      <c r="I412" s="568" t="str">
        <f t="shared" si="32"/>
        <v/>
      </c>
      <c r="J412" s="568" t="str">
        <f>IF(L412&gt;0,'BD1'!$K$6,"")</f>
        <v/>
      </c>
      <c r="K412" s="568" t="str">
        <f>IF(L412&gt;0,'BD1'!$K$8,"")</f>
        <v/>
      </c>
      <c r="L412" s="101"/>
      <c r="M412" s="101"/>
      <c r="N412" s="101"/>
      <c r="O412" s="101"/>
      <c r="P412" s="363"/>
      <c r="Q412" s="363"/>
      <c r="R412" s="361"/>
      <c r="S412" s="570" t="str">
        <f t="shared" si="35"/>
        <v/>
      </c>
      <c r="U412" s="124" t="str">
        <f t="shared" si="33"/>
        <v/>
      </c>
      <c r="V412" s="124" t="str">
        <f>IF(X412&gt;0,'BD1'!$K$6,"")</f>
        <v/>
      </c>
      <c r="W412" s="121" t="str">
        <f>IF(X412&gt;0,'BD1'!$K$8,"")</f>
        <v/>
      </c>
      <c r="X412" s="101"/>
      <c r="Y412" s="474"/>
      <c r="Z412" s="101"/>
      <c r="AA412" s="101"/>
      <c r="AB412" s="101"/>
      <c r="AC412" s="101"/>
      <c r="AD412" s="101"/>
      <c r="AE412" s="361"/>
      <c r="AF412" s="522"/>
    </row>
    <row r="413" spans="2:32" x14ac:dyDescent="0.25">
      <c r="B413" s="566" t="str">
        <f t="shared" si="34"/>
        <v/>
      </c>
      <c r="C413" s="472">
        <f>'BD4'!C410</f>
        <v>0</v>
      </c>
      <c r="D413" s="125" t="str">
        <f t="shared" si="31"/>
        <v/>
      </c>
      <c r="E413" s="126" t="str">
        <f>IF('BD4'!O410=0,"",'BD4'!O410)</f>
        <v/>
      </c>
      <c r="F413" s="127" t="str">
        <f>REPT('BD4'!N410,1)</f>
        <v/>
      </c>
      <c r="G413" s="469">
        <f>('BD4'!J410)</f>
        <v>0</v>
      </c>
      <c r="I413" s="568" t="str">
        <f t="shared" si="32"/>
        <v/>
      </c>
      <c r="J413" s="568" t="str">
        <f>IF(L413&gt;0,'BD1'!$K$6,"")</f>
        <v/>
      </c>
      <c r="K413" s="568" t="str">
        <f>IF(L413&gt;0,'BD1'!$K$8,"")</f>
        <v/>
      </c>
      <c r="L413" s="101"/>
      <c r="M413" s="101"/>
      <c r="N413" s="101"/>
      <c r="O413" s="101"/>
      <c r="P413" s="363"/>
      <c r="Q413" s="363"/>
      <c r="R413" s="361"/>
      <c r="S413" s="570" t="str">
        <f t="shared" si="35"/>
        <v/>
      </c>
      <c r="U413" s="124" t="str">
        <f t="shared" si="33"/>
        <v/>
      </c>
      <c r="V413" s="124" t="str">
        <f>IF(X413&gt;0,'BD1'!$K$6,"")</f>
        <v/>
      </c>
      <c r="W413" s="121" t="str">
        <f>IF(X413&gt;0,'BD1'!$K$8,"")</f>
        <v/>
      </c>
      <c r="X413" s="101"/>
      <c r="Y413" s="474"/>
      <c r="Z413" s="101"/>
      <c r="AA413" s="101"/>
      <c r="AB413" s="101"/>
      <c r="AC413" s="101"/>
      <c r="AD413" s="101"/>
      <c r="AE413" s="361"/>
      <c r="AF413" s="522"/>
    </row>
    <row r="414" spans="2:32" x14ac:dyDescent="0.25">
      <c r="B414" s="566" t="str">
        <f t="shared" si="34"/>
        <v/>
      </c>
      <c r="C414" s="472">
        <f>'BD4'!C411</f>
        <v>0</v>
      </c>
      <c r="D414" s="125" t="str">
        <f t="shared" si="31"/>
        <v/>
      </c>
      <c r="E414" s="126" t="str">
        <f>IF('BD4'!O411=0,"",'BD4'!O411)</f>
        <v/>
      </c>
      <c r="F414" s="127" t="str">
        <f>REPT('BD4'!N411,1)</f>
        <v/>
      </c>
      <c r="G414" s="469">
        <f>('BD4'!J411)</f>
        <v>0</v>
      </c>
      <c r="I414" s="568" t="str">
        <f t="shared" si="32"/>
        <v/>
      </c>
      <c r="J414" s="568" t="str">
        <f>IF(L414&gt;0,'BD1'!$K$6,"")</f>
        <v/>
      </c>
      <c r="K414" s="568" t="str">
        <f>IF(L414&gt;0,'BD1'!$K$8,"")</f>
        <v/>
      </c>
      <c r="L414" s="101"/>
      <c r="M414" s="101"/>
      <c r="N414" s="101"/>
      <c r="O414" s="101"/>
      <c r="P414" s="363"/>
      <c r="Q414" s="363"/>
      <c r="R414" s="361"/>
      <c r="S414" s="570" t="str">
        <f t="shared" si="35"/>
        <v/>
      </c>
      <c r="U414" s="124" t="str">
        <f t="shared" si="33"/>
        <v/>
      </c>
      <c r="V414" s="124" t="str">
        <f>IF(X414&gt;0,'BD1'!$K$6,"")</f>
        <v/>
      </c>
      <c r="W414" s="121" t="str">
        <f>IF(X414&gt;0,'BD1'!$K$8,"")</f>
        <v/>
      </c>
      <c r="X414" s="101"/>
      <c r="Y414" s="474"/>
      <c r="Z414" s="101"/>
      <c r="AA414" s="101"/>
      <c r="AB414" s="101"/>
      <c r="AC414" s="101"/>
      <c r="AD414" s="101"/>
      <c r="AE414" s="361"/>
      <c r="AF414" s="522"/>
    </row>
    <row r="415" spans="2:32" x14ac:dyDescent="0.25">
      <c r="B415" s="566" t="str">
        <f t="shared" si="34"/>
        <v/>
      </c>
      <c r="C415" s="472">
        <f>'BD4'!C412</f>
        <v>0</v>
      </c>
      <c r="D415" s="125" t="str">
        <f t="shared" si="31"/>
        <v/>
      </c>
      <c r="E415" s="126" t="str">
        <f>IF('BD4'!O412=0,"",'BD4'!O412)</f>
        <v/>
      </c>
      <c r="F415" s="127" t="str">
        <f>REPT('BD4'!N412,1)</f>
        <v/>
      </c>
      <c r="G415" s="469">
        <f>('BD4'!J412)</f>
        <v>0</v>
      </c>
      <c r="I415" s="568" t="str">
        <f t="shared" si="32"/>
        <v/>
      </c>
      <c r="J415" s="568" t="str">
        <f>IF(L415&gt;0,'BD1'!$K$6,"")</f>
        <v/>
      </c>
      <c r="K415" s="568" t="str">
        <f>IF(L415&gt;0,'BD1'!$K$8,"")</f>
        <v/>
      </c>
      <c r="L415" s="101"/>
      <c r="M415" s="101"/>
      <c r="N415" s="101"/>
      <c r="O415" s="101"/>
      <c r="P415" s="363"/>
      <c r="Q415" s="363"/>
      <c r="R415" s="361"/>
      <c r="S415" s="570" t="str">
        <f t="shared" si="35"/>
        <v/>
      </c>
      <c r="U415" s="124" t="str">
        <f t="shared" si="33"/>
        <v/>
      </c>
      <c r="V415" s="124" t="str">
        <f>IF(X415&gt;0,'BD1'!$K$6,"")</f>
        <v/>
      </c>
      <c r="W415" s="121" t="str">
        <f>IF(X415&gt;0,'BD1'!$K$8,"")</f>
        <v/>
      </c>
      <c r="X415" s="101"/>
      <c r="Y415" s="474"/>
      <c r="Z415" s="101"/>
      <c r="AA415" s="101"/>
      <c r="AB415" s="101"/>
      <c r="AC415" s="101"/>
      <c r="AD415" s="101"/>
      <c r="AE415" s="361"/>
      <c r="AF415" s="522"/>
    </row>
    <row r="416" spans="2:32" x14ac:dyDescent="0.25">
      <c r="B416" s="566" t="str">
        <f t="shared" si="34"/>
        <v/>
      </c>
      <c r="C416" s="472">
        <f>'BD4'!C413</f>
        <v>0</v>
      </c>
      <c r="D416" s="125" t="str">
        <f t="shared" si="31"/>
        <v/>
      </c>
      <c r="E416" s="126" t="str">
        <f>IF('BD4'!O413=0,"",'BD4'!O413)</f>
        <v/>
      </c>
      <c r="F416" s="127" t="str">
        <f>REPT('BD4'!N413,1)</f>
        <v/>
      </c>
      <c r="G416" s="469">
        <f>('BD4'!J413)</f>
        <v>0</v>
      </c>
      <c r="I416" s="568" t="str">
        <f t="shared" si="32"/>
        <v/>
      </c>
      <c r="J416" s="568" t="str">
        <f>IF(L416&gt;0,'BD1'!$K$6,"")</f>
        <v/>
      </c>
      <c r="K416" s="568" t="str">
        <f>IF(L416&gt;0,'BD1'!$K$8,"")</f>
        <v/>
      </c>
      <c r="L416" s="101"/>
      <c r="M416" s="101"/>
      <c r="N416" s="101"/>
      <c r="O416" s="101"/>
      <c r="P416" s="363"/>
      <c r="Q416" s="363"/>
      <c r="R416" s="361"/>
      <c r="S416" s="570" t="str">
        <f t="shared" si="35"/>
        <v/>
      </c>
      <c r="U416" s="124" t="str">
        <f t="shared" si="33"/>
        <v/>
      </c>
      <c r="V416" s="124" t="str">
        <f>IF(X416&gt;0,'BD1'!$K$6,"")</f>
        <v/>
      </c>
      <c r="W416" s="121" t="str">
        <f>IF(X416&gt;0,'BD1'!$K$8,"")</f>
        <v/>
      </c>
      <c r="X416" s="101"/>
      <c r="Y416" s="474"/>
      <c r="Z416" s="101"/>
      <c r="AA416" s="101"/>
      <c r="AB416" s="101"/>
      <c r="AC416" s="101"/>
      <c r="AD416" s="101"/>
      <c r="AE416" s="361"/>
      <c r="AF416" s="522"/>
    </row>
    <row r="417" spans="2:32" x14ac:dyDescent="0.25">
      <c r="B417" s="566" t="str">
        <f t="shared" si="34"/>
        <v/>
      </c>
      <c r="C417" s="472">
        <f>'BD4'!C414</f>
        <v>0</v>
      </c>
      <c r="D417" s="125" t="str">
        <f t="shared" si="31"/>
        <v/>
      </c>
      <c r="E417" s="126" t="str">
        <f>IF('BD4'!O414=0,"",'BD4'!O414)</f>
        <v/>
      </c>
      <c r="F417" s="127" t="str">
        <f>REPT('BD4'!N414,1)</f>
        <v/>
      </c>
      <c r="G417" s="469">
        <f>('BD4'!J414)</f>
        <v>0</v>
      </c>
      <c r="I417" s="568" t="str">
        <f t="shared" si="32"/>
        <v/>
      </c>
      <c r="J417" s="568" t="str">
        <f>IF(L417&gt;0,'BD1'!$K$6,"")</f>
        <v/>
      </c>
      <c r="K417" s="568" t="str">
        <f>IF(L417&gt;0,'BD1'!$K$8,"")</f>
        <v/>
      </c>
      <c r="L417" s="101"/>
      <c r="M417" s="101"/>
      <c r="N417" s="101"/>
      <c r="O417" s="101"/>
      <c r="P417" s="363"/>
      <c r="Q417" s="363"/>
      <c r="R417" s="361"/>
      <c r="S417" s="570" t="str">
        <f t="shared" si="35"/>
        <v/>
      </c>
      <c r="U417" s="124" t="str">
        <f t="shared" si="33"/>
        <v/>
      </c>
      <c r="V417" s="124" t="str">
        <f>IF(X417&gt;0,'BD1'!$K$6,"")</f>
        <v/>
      </c>
      <c r="W417" s="121" t="str">
        <f>IF(X417&gt;0,'BD1'!$K$8,"")</f>
        <v/>
      </c>
      <c r="X417" s="101"/>
      <c r="Y417" s="474"/>
      <c r="Z417" s="101"/>
      <c r="AA417" s="101"/>
      <c r="AB417" s="101"/>
      <c r="AC417" s="101"/>
      <c r="AD417" s="101"/>
      <c r="AE417" s="361"/>
      <c r="AF417" s="522"/>
    </row>
    <row r="418" spans="2:32" x14ac:dyDescent="0.25">
      <c r="B418" s="566" t="str">
        <f t="shared" si="34"/>
        <v/>
      </c>
      <c r="C418" s="472">
        <f>'BD4'!C415</f>
        <v>0</v>
      </c>
      <c r="D418" s="125" t="str">
        <f t="shared" si="31"/>
        <v/>
      </c>
      <c r="E418" s="126" t="str">
        <f>IF('BD4'!O415=0,"",'BD4'!O415)</f>
        <v/>
      </c>
      <c r="F418" s="127" t="str">
        <f>REPT('BD4'!N415,1)</f>
        <v/>
      </c>
      <c r="G418" s="469">
        <f>('BD4'!J415)</f>
        <v>0</v>
      </c>
      <c r="I418" s="568" t="str">
        <f t="shared" si="32"/>
        <v/>
      </c>
      <c r="J418" s="568" t="str">
        <f>IF(L418&gt;0,'BD1'!$K$6,"")</f>
        <v/>
      </c>
      <c r="K418" s="568" t="str">
        <f>IF(L418&gt;0,'BD1'!$K$8,"")</f>
        <v/>
      </c>
      <c r="L418" s="101"/>
      <c r="M418" s="101"/>
      <c r="N418" s="101"/>
      <c r="O418" s="101"/>
      <c r="P418" s="363"/>
      <c r="Q418" s="363"/>
      <c r="R418" s="361"/>
      <c r="S418" s="570" t="str">
        <f t="shared" si="35"/>
        <v/>
      </c>
      <c r="U418" s="124" t="str">
        <f t="shared" si="33"/>
        <v/>
      </c>
      <c r="V418" s="124" t="str">
        <f>IF(X418&gt;0,'BD1'!$K$6,"")</f>
        <v/>
      </c>
      <c r="W418" s="121" t="str">
        <f>IF(X418&gt;0,'BD1'!$K$8,"")</f>
        <v/>
      </c>
      <c r="X418" s="101"/>
      <c r="Y418" s="474"/>
      <c r="Z418" s="101"/>
      <c r="AA418" s="101"/>
      <c r="AB418" s="101"/>
      <c r="AC418" s="101"/>
      <c r="AD418" s="101"/>
      <c r="AE418" s="361"/>
      <c r="AF418" s="522"/>
    </row>
    <row r="419" spans="2:32" x14ac:dyDescent="0.25">
      <c r="B419" s="566" t="str">
        <f t="shared" si="34"/>
        <v/>
      </c>
      <c r="C419" s="472">
        <f>'BD4'!C416</f>
        <v>0</v>
      </c>
      <c r="D419" s="125" t="str">
        <f t="shared" si="31"/>
        <v/>
      </c>
      <c r="E419" s="126" t="str">
        <f>IF('BD4'!O416=0,"",'BD4'!O416)</f>
        <v/>
      </c>
      <c r="F419" s="127" t="str">
        <f>REPT('BD4'!N416,1)</f>
        <v/>
      </c>
      <c r="G419" s="469">
        <f>('BD4'!J416)</f>
        <v>0</v>
      </c>
      <c r="I419" s="568" t="str">
        <f t="shared" si="32"/>
        <v/>
      </c>
      <c r="J419" s="568" t="str">
        <f>IF(L419&gt;0,'BD1'!$K$6,"")</f>
        <v/>
      </c>
      <c r="K419" s="568" t="str">
        <f>IF(L419&gt;0,'BD1'!$K$8,"")</f>
        <v/>
      </c>
      <c r="L419" s="101"/>
      <c r="M419" s="101"/>
      <c r="N419" s="101"/>
      <c r="O419" s="101"/>
      <c r="P419" s="363"/>
      <c r="Q419" s="363"/>
      <c r="R419" s="361"/>
      <c r="S419" s="570" t="str">
        <f t="shared" si="35"/>
        <v/>
      </c>
      <c r="U419" s="124" t="str">
        <f t="shared" si="33"/>
        <v/>
      </c>
      <c r="V419" s="124" t="str">
        <f>IF(X419&gt;0,'BD1'!$K$6,"")</f>
        <v/>
      </c>
      <c r="W419" s="121" t="str">
        <f>IF(X419&gt;0,'BD1'!$K$8,"")</f>
        <v/>
      </c>
      <c r="X419" s="101"/>
      <c r="Y419" s="474"/>
      <c r="Z419" s="101"/>
      <c r="AA419" s="101"/>
      <c r="AB419" s="101"/>
      <c r="AC419" s="101"/>
      <c r="AD419" s="101"/>
      <c r="AE419" s="361"/>
      <c r="AF419" s="522"/>
    </row>
    <row r="420" spans="2:32" x14ac:dyDescent="0.25">
      <c r="B420" s="566" t="str">
        <f t="shared" si="34"/>
        <v/>
      </c>
      <c r="C420" s="472">
        <f>'BD4'!C417</f>
        <v>0</v>
      </c>
      <c r="D420" s="125" t="str">
        <f t="shared" si="31"/>
        <v/>
      </c>
      <c r="E420" s="126" t="str">
        <f>IF('BD4'!O417=0,"",'BD4'!O417)</f>
        <v/>
      </c>
      <c r="F420" s="127" t="str">
        <f>REPT('BD4'!N417,1)</f>
        <v/>
      </c>
      <c r="G420" s="469">
        <f>('BD4'!J417)</f>
        <v>0</v>
      </c>
      <c r="I420" s="568" t="str">
        <f t="shared" si="32"/>
        <v/>
      </c>
      <c r="J420" s="568" t="str">
        <f>IF(L420&gt;0,'BD1'!$K$6,"")</f>
        <v/>
      </c>
      <c r="K420" s="568" t="str">
        <f>IF(L420&gt;0,'BD1'!$K$8,"")</f>
        <v/>
      </c>
      <c r="L420" s="101"/>
      <c r="M420" s="101"/>
      <c r="N420" s="101"/>
      <c r="O420" s="101"/>
      <c r="P420" s="363"/>
      <c r="Q420" s="363"/>
      <c r="R420" s="361"/>
      <c r="S420" s="570" t="str">
        <f t="shared" si="35"/>
        <v/>
      </c>
      <c r="U420" s="124" t="str">
        <f t="shared" si="33"/>
        <v/>
      </c>
      <c r="V420" s="124" t="str">
        <f>IF(X420&gt;0,'BD1'!$K$6,"")</f>
        <v/>
      </c>
      <c r="W420" s="121" t="str">
        <f>IF(X420&gt;0,'BD1'!$K$8,"")</f>
        <v/>
      </c>
      <c r="X420" s="101"/>
      <c r="Y420" s="474"/>
      <c r="Z420" s="101"/>
      <c r="AA420" s="101"/>
      <c r="AB420" s="101"/>
      <c r="AC420" s="101"/>
      <c r="AD420" s="101"/>
      <c r="AE420" s="361"/>
      <c r="AF420" s="522"/>
    </row>
    <row r="421" spans="2:32" x14ac:dyDescent="0.25">
      <c r="B421" s="566" t="str">
        <f t="shared" si="34"/>
        <v/>
      </c>
      <c r="C421" s="472">
        <f>'BD4'!C418</f>
        <v>0</v>
      </c>
      <c r="D421" s="125" t="str">
        <f t="shared" si="31"/>
        <v/>
      </c>
      <c r="E421" s="126" t="str">
        <f>IF('BD4'!O418=0,"",'BD4'!O418)</f>
        <v/>
      </c>
      <c r="F421" s="127" t="str">
        <f>REPT('BD4'!N418,1)</f>
        <v/>
      </c>
      <c r="G421" s="469">
        <f>('BD4'!J418)</f>
        <v>0</v>
      </c>
      <c r="I421" s="568" t="str">
        <f t="shared" si="32"/>
        <v/>
      </c>
      <c r="J421" s="568" t="str">
        <f>IF(L421&gt;0,'BD1'!$K$6,"")</f>
        <v/>
      </c>
      <c r="K421" s="568" t="str">
        <f>IF(L421&gt;0,'BD1'!$K$8,"")</f>
        <v/>
      </c>
      <c r="L421" s="101"/>
      <c r="M421" s="101"/>
      <c r="N421" s="101"/>
      <c r="O421" s="101"/>
      <c r="P421" s="363"/>
      <c r="Q421" s="363"/>
      <c r="R421" s="361"/>
      <c r="S421" s="570" t="str">
        <f t="shared" si="35"/>
        <v/>
      </c>
      <c r="U421" s="124" t="str">
        <f t="shared" si="33"/>
        <v/>
      </c>
      <c r="V421" s="124" t="str">
        <f>IF(X421&gt;0,'BD1'!$K$6,"")</f>
        <v/>
      </c>
      <c r="W421" s="121" t="str">
        <f>IF(X421&gt;0,'BD1'!$K$8,"")</f>
        <v/>
      </c>
      <c r="X421" s="101"/>
      <c r="Y421" s="474"/>
      <c r="Z421" s="101"/>
      <c r="AA421" s="101"/>
      <c r="AB421" s="101"/>
      <c r="AC421" s="101"/>
      <c r="AD421" s="101"/>
      <c r="AE421" s="361"/>
      <c r="AF421" s="522"/>
    </row>
    <row r="422" spans="2:32" x14ac:dyDescent="0.25">
      <c r="B422" s="566" t="str">
        <f t="shared" si="34"/>
        <v/>
      </c>
      <c r="C422" s="472">
        <f>'BD4'!C419</f>
        <v>0</v>
      </c>
      <c r="D422" s="125" t="str">
        <f t="shared" si="31"/>
        <v/>
      </c>
      <c r="E422" s="126" t="str">
        <f>IF('BD4'!O419=0,"",'BD4'!O419)</f>
        <v/>
      </c>
      <c r="F422" s="127" t="str">
        <f>REPT('BD4'!N419,1)</f>
        <v/>
      </c>
      <c r="G422" s="469">
        <f>('BD4'!J419)</f>
        <v>0</v>
      </c>
      <c r="I422" s="568" t="str">
        <f t="shared" si="32"/>
        <v/>
      </c>
      <c r="J422" s="568" t="str">
        <f>IF(L422&gt;0,'BD1'!$K$6,"")</f>
        <v/>
      </c>
      <c r="K422" s="568" t="str">
        <f>IF(L422&gt;0,'BD1'!$K$8,"")</f>
        <v/>
      </c>
      <c r="L422" s="101"/>
      <c r="M422" s="101"/>
      <c r="N422" s="101"/>
      <c r="O422" s="101"/>
      <c r="P422" s="363"/>
      <c r="Q422" s="363"/>
      <c r="R422" s="361"/>
      <c r="S422" s="570" t="str">
        <f t="shared" si="35"/>
        <v/>
      </c>
      <c r="U422" s="124" t="str">
        <f t="shared" si="33"/>
        <v/>
      </c>
      <c r="V422" s="124" t="str">
        <f>IF(X422&gt;0,'BD1'!$K$6,"")</f>
        <v/>
      </c>
      <c r="W422" s="121" t="str">
        <f>IF(X422&gt;0,'BD1'!$K$8,"")</f>
        <v/>
      </c>
      <c r="X422" s="101"/>
      <c r="Y422" s="474"/>
      <c r="Z422" s="101"/>
      <c r="AA422" s="101"/>
      <c r="AB422" s="101"/>
      <c r="AC422" s="101"/>
      <c r="AD422" s="101"/>
      <c r="AE422" s="361"/>
      <c r="AF422" s="522"/>
    </row>
    <row r="423" spans="2:32" x14ac:dyDescent="0.25">
      <c r="B423" s="566" t="str">
        <f t="shared" si="34"/>
        <v/>
      </c>
      <c r="C423" s="472">
        <f>'BD4'!C420</f>
        <v>0</v>
      </c>
      <c r="D423" s="125" t="str">
        <f t="shared" si="31"/>
        <v/>
      </c>
      <c r="E423" s="126" t="str">
        <f>IF('BD4'!O420=0,"",'BD4'!O420)</f>
        <v/>
      </c>
      <c r="F423" s="127" t="str">
        <f>REPT('BD4'!N420,1)</f>
        <v/>
      </c>
      <c r="G423" s="469">
        <f>('BD4'!J420)</f>
        <v>0</v>
      </c>
      <c r="I423" s="568" t="str">
        <f t="shared" si="32"/>
        <v/>
      </c>
      <c r="J423" s="568" t="str">
        <f>IF(L423&gt;0,'BD1'!$K$6,"")</f>
        <v/>
      </c>
      <c r="K423" s="568" t="str">
        <f>IF(L423&gt;0,'BD1'!$K$8,"")</f>
        <v/>
      </c>
      <c r="L423" s="101"/>
      <c r="M423" s="101"/>
      <c r="N423" s="101"/>
      <c r="O423" s="101"/>
      <c r="P423" s="363"/>
      <c r="Q423" s="363"/>
      <c r="R423" s="361"/>
      <c r="S423" s="570" t="str">
        <f t="shared" si="35"/>
        <v/>
      </c>
      <c r="U423" s="124" t="str">
        <f t="shared" si="33"/>
        <v/>
      </c>
      <c r="V423" s="124" t="str">
        <f>IF(X423&gt;0,'BD1'!$K$6,"")</f>
        <v/>
      </c>
      <c r="W423" s="121" t="str">
        <f>IF(X423&gt;0,'BD1'!$K$8,"")</f>
        <v/>
      </c>
      <c r="X423" s="101"/>
      <c r="Y423" s="474"/>
      <c r="Z423" s="101"/>
      <c r="AA423" s="101"/>
      <c r="AB423" s="101"/>
      <c r="AC423" s="101"/>
      <c r="AD423" s="101"/>
      <c r="AE423" s="361"/>
      <c r="AF423" s="522"/>
    </row>
    <row r="424" spans="2:32" x14ac:dyDescent="0.25">
      <c r="B424" s="566" t="str">
        <f t="shared" si="34"/>
        <v/>
      </c>
      <c r="C424" s="472">
        <f>'BD4'!C421</f>
        <v>0</v>
      </c>
      <c r="D424" s="125" t="str">
        <f t="shared" si="31"/>
        <v/>
      </c>
      <c r="E424" s="126" t="str">
        <f>IF('BD4'!O421=0,"",'BD4'!O421)</f>
        <v/>
      </c>
      <c r="F424" s="127" t="str">
        <f>REPT('BD4'!N421,1)</f>
        <v/>
      </c>
      <c r="G424" s="469">
        <f>('BD4'!J421)</f>
        <v>0</v>
      </c>
      <c r="I424" s="568" t="str">
        <f t="shared" si="32"/>
        <v/>
      </c>
      <c r="J424" s="568" t="str">
        <f>IF(L424&gt;0,'BD1'!$K$6,"")</f>
        <v/>
      </c>
      <c r="K424" s="568" t="str">
        <f>IF(L424&gt;0,'BD1'!$K$8,"")</f>
        <v/>
      </c>
      <c r="L424" s="101"/>
      <c r="M424" s="101"/>
      <c r="N424" s="101"/>
      <c r="O424" s="101"/>
      <c r="P424" s="363"/>
      <c r="Q424" s="363"/>
      <c r="R424" s="361"/>
      <c r="S424" s="570" t="str">
        <f t="shared" si="35"/>
        <v/>
      </c>
      <c r="U424" s="124" t="str">
        <f t="shared" si="33"/>
        <v/>
      </c>
      <c r="V424" s="124" t="str">
        <f>IF(X424&gt;0,'BD1'!$K$6,"")</f>
        <v/>
      </c>
      <c r="W424" s="121" t="str">
        <f>IF(X424&gt;0,'BD1'!$K$8,"")</f>
        <v/>
      </c>
      <c r="X424" s="101"/>
      <c r="Y424" s="474"/>
      <c r="Z424" s="101"/>
      <c r="AA424" s="101"/>
      <c r="AB424" s="101"/>
      <c r="AC424" s="101"/>
      <c r="AD424" s="101"/>
      <c r="AE424" s="361"/>
      <c r="AF424" s="522"/>
    </row>
    <row r="425" spans="2:32" x14ac:dyDescent="0.25">
      <c r="B425" s="566" t="str">
        <f t="shared" si="34"/>
        <v/>
      </c>
      <c r="C425" s="472">
        <f>'BD4'!C422</f>
        <v>0</v>
      </c>
      <c r="D425" s="125" t="str">
        <f t="shared" si="31"/>
        <v/>
      </c>
      <c r="E425" s="126" t="str">
        <f>IF('BD4'!O422=0,"",'BD4'!O422)</f>
        <v/>
      </c>
      <c r="F425" s="127" t="str">
        <f>REPT('BD4'!N422,1)</f>
        <v/>
      </c>
      <c r="G425" s="469">
        <f>('BD4'!J422)</f>
        <v>0</v>
      </c>
      <c r="I425" s="568" t="str">
        <f t="shared" si="32"/>
        <v/>
      </c>
      <c r="J425" s="568" t="str">
        <f>IF(L425&gt;0,'BD1'!$K$6,"")</f>
        <v/>
      </c>
      <c r="K425" s="568" t="str">
        <f>IF(L425&gt;0,'BD1'!$K$8,"")</f>
        <v/>
      </c>
      <c r="L425" s="101"/>
      <c r="M425" s="101"/>
      <c r="N425" s="101"/>
      <c r="O425" s="101"/>
      <c r="P425" s="363"/>
      <c r="Q425" s="363"/>
      <c r="R425" s="361"/>
      <c r="S425" s="570" t="str">
        <f t="shared" si="35"/>
        <v/>
      </c>
      <c r="U425" s="124" t="str">
        <f t="shared" si="33"/>
        <v/>
      </c>
      <c r="V425" s="124" t="str">
        <f>IF(X425&gt;0,'BD1'!$K$6,"")</f>
        <v/>
      </c>
      <c r="W425" s="121" t="str">
        <f>IF(X425&gt;0,'BD1'!$K$8,"")</f>
        <v/>
      </c>
      <c r="X425" s="101"/>
      <c r="Y425" s="474"/>
      <c r="Z425" s="101"/>
      <c r="AA425" s="101"/>
      <c r="AB425" s="101"/>
      <c r="AC425" s="101"/>
      <c r="AD425" s="101"/>
      <c r="AE425" s="361"/>
      <c r="AF425" s="522"/>
    </row>
    <row r="426" spans="2:32" x14ac:dyDescent="0.25">
      <c r="B426" s="566" t="str">
        <f t="shared" si="34"/>
        <v/>
      </c>
      <c r="C426" s="472">
        <f>'BD4'!C423</f>
        <v>0</v>
      </c>
      <c r="D426" s="125" t="str">
        <f t="shared" si="31"/>
        <v/>
      </c>
      <c r="E426" s="126" t="str">
        <f>IF('BD4'!O423=0,"",'BD4'!O423)</f>
        <v/>
      </c>
      <c r="F426" s="127" t="str">
        <f>REPT('BD4'!N423,1)</f>
        <v/>
      </c>
      <c r="G426" s="469">
        <f>('BD4'!J423)</f>
        <v>0</v>
      </c>
      <c r="I426" s="568" t="str">
        <f t="shared" si="32"/>
        <v/>
      </c>
      <c r="J426" s="568" t="str">
        <f>IF(L426&gt;0,'BD1'!$K$6,"")</f>
        <v/>
      </c>
      <c r="K426" s="568" t="str">
        <f>IF(L426&gt;0,'BD1'!$K$8,"")</f>
        <v/>
      </c>
      <c r="L426" s="101"/>
      <c r="M426" s="101"/>
      <c r="N426" s="101"/>
      <c r="O426" s="101"/>
      <c r="P426" s="363"/>
      <c r="Q426" s="363"/>
      <c r="R426" s="361"/>
      <c r="S426" s="570" t="str">
        <f t="shared" si="35"/>
        <v/>
      </c>
      <c r="U426" s="124" t="str">
        <f t="shared" si="33"/>
        <v/>
      </c>
      <c r="V426" s="124" t="str">
        <f>IF(X426&gt;0,'BD1'!$K$6,"")</f>
        <v/>
      </c>
      <c r="W426" s="121" t="str">
        <f>IF(X426&gt;0,'BD1'!$K$8,"")</f>
        <v/>
      </c>
      <c r="X426" s="101"/>
      <c r="Y426" s="474"/>
      <c r="Z426" s="101"/>
      <c r="AA426" s="101"/>
      <c r="AB426" s="101"/>
      <c r="AC426" s="101"/>
      <c r="AD426" s="101"/>
      <c r="AE426" s="361"/>
      <c r="AF426" s="522"/>
    </row>
    <row r="427" spans="2:32" x14ac:dyDescent="0.25">
      <c r="B427" s="566" t="str">
        <f t="shared" si="34"/>
        <v/>
      </c>
      <c r="C427" s="472">
        <f>'BD4'!C424</f>
        <v>0</v>
      </c>
      <c r="D427" s="125" t="str">
        <f t="shared" si="31"/>
        <v/>
      </c>
      <c r="E427" s="126" t="str">
        <f>IF('BD4'!O424=0,"",'BD4'!O424)</f>
        <v/>
      </c>
      <c r="F427" s="127" t="str">
        <f>REPT('BD4'!N424,1)</f>
        <v/>
      </c>
      <c r="G427" s="469">
        <f>('BD4'!J424)</f>
        <v>0</v>
      </c>
      <c r="I427" s="568" t="str">
        <f t="shared" si="32"/>
        <v/>
      </c>
      <c r="J427" s="568" t="str">
        <f>IF(L427&gt;0,'BD1'!$K$6,"")</f>
        <v/>
      </c>
      <c r="K427" s="568" t="str">
        <f>IF(L427&gt;0,'BD1'!$K$8,"")</f>
        <v/>
      </c>
      <c r="L427" s="101"/>
      <c r="M427" s="101"/>
      <c r="N427" s="101"/>
      <c r="O427" s="101"/>
      <c r="P427" s="363"/>
      <c r="Q427" s="363"/>
      <c r="R427" s="361"/>
      <c r="S427" s="570" t="str">
        <f t="shared" si="35"/>
        <v/>
      </c>
      <c r="U427" s="124" t="str">
        <f t="shared" si="33"/>
        <v/>
      </c>
      <c r="V427" s="124" t="str">
        <f>IF(X427&gt;0,'BD1'!$K$6,"")</f>
        <v/>
      </c>
      <c r="W427" s="121" t="str">
        <f>IF(X427&gt;0,'BD1'!$K$8,"")</f>
        <v/>
      </c>
      <c r="X427" s="101"/>
      <c r="Y427" s="474"/>
      <c r="Z427" s="101"/>
      <c r="AA427" s="101"/>
      <c r="AB427" s="101"/>
      <c r="AC427" s="101"/>
      <c r="AD427" s="101"/>
      <c r="AE427" s="361"/>
      <c r="AF427" s="522"/>
    </row>
    <row r="428" spans="2:32" x14ac:dyDescent="0.25">
      <c r="B428" s="566" t="str">
        <f t="shared" si="34"/>
        <v/>
      </c>
      <c r="C428" s="472">
        <f>'BD4'!C425</f>
        <v>0</v>
      </c>
      <c r="D428" s="125" t="str">
        <f t="shared" si="31"/>
        <v/>
      </c>
      <c r="E428" s="126" t="str">
        <f>IF('BD4'!O425=0,"",'BD4'!O425)</f>
        <v/>
      </c>
      <c r="F428" s="127" t="str">
        <f>REPT('BD4'!N425,1)</f>
        <v/>
      </c>
      <c r="G428" s="469">
        <f>('BD4'!J425)</f>
        <v>0</v>
      </c>
      <c r="I428" s="568" t="str">
        <f t="shared" si="32"/>
        <v/>
      </c>
      <c r="J428" s="568" t="str">
        <f>IF(L428&gt;0,'BD1'!$K$6,"")</f>
        <v/>
      </c>
      <c r="K428" s="568" t="str">
        <f>IF(L428&gt;0,'BD1'!$K$8,"")</f>
        <v/>
      </c>
      <c r="L428" s="101"/>
      <c r="M428" s="101"/>
      <c r="N428" s="101"/>
      <c r="O428" s="101"/>
      <c r="P428" s="363"/>
      <c r="Q428" s="363"/>
      <c r="R428" s="361"/>
      <c r="S428" s="570" t="str">
        <f t="shared" si="35"/>
        <v/>
      </c>
      <c r="U428" s="124" t="str">
        <f t="shared" si="33"/>
        <v/>
      </c>
      <c r="V428" s="124" t="str">
        <f>IF(X428&gt;0,'BD1'!$K$6,"")</f>
        <v/>
      </c>
      <c r="W428" s="121" t="str">
        <f>IF(X428&gt;0,'BD1'!$K$8,"")</f>
        <v/>
      </c>
      <c r="X428" s="101"/>
      <c r="Y428" s="474"/>
      <c r="Z428" s="101"/>
      <c r="AA428" s="101"/>
      <c r="AB428" s="101"/>
      <c r="AC428" s="101"/>
      <c r="AD428" s="101"/>
      <c r="AE428" s="361"/>
      <c r="AF428" s="522"/>
    </row>
    <row r="429" spans="2:32" x14ac:dyDescent="0.25">
      <c r="B429" s="566" t="str">
        <f t="shared" si="34"/>
        <v/>
      </c>
      <c r="C429" s="472">
        <f>'BD4'!C426</f>
        <v>0</v>
      </c>
      <c r="D429" s="125" t="str">
        <f t="shared" si="31"/>
        <v/>
      </c>
      <c r="E429" s="126" t="str">
        <f>IF('BD4'!O426=0,"",'BD4'!O426)</f>
        <v/>
      </c>
      <c r="F429" s="127" t="str">
        <f>REPT('BD4'!N426,1)</f>
        <v/>
      </c>
      <c r="G429" s="469">
        <f>('BD4'!J426)</f>
        <v>0</v>
      </c>
      <c r="I429" s="568" t="str">
        <f t="shared" si="32"/>
        <v/>
      </c>
      <c r="J429" s="568" t="str">
        <f>IF(L429&gt;0,'BD1'!$K$6,"")</f>
        <v/>
      </c>
      <c r="K429" s="568" t="str">
        <f>IF(L429&gt;0,'BD1'!$K$8,"")</f>
        <v/>
      </c>
      <c r="L429" s="101"/>
      <c r="M429" s="101"/>
      <c r="N429" s="101"/>
      <c r="O429" s="101"/>
      <c r="P429" s="363"/>
      <c r="Q429" s="363"/>
      <c r="R429" s="361"/>
      <c r="S429" s="570" t="str">
        <f t="shared" si="35"/>
        <v/>
      </c>
      <c r="U429" s="124" t="str">
        <f t="shared" si="33"/>
        <v/>
      </c>
      <c r="V429" s="124" t="str">
        <f>IF(X429&gt;0,'BD1'!$K$6,"")</f>
        <v/>
      </c>
      <c r="W429" s="121" t="str">
        <f>IF(X429&gt;0,'BD1'!$K$8,"")</f>
        <v/>
      </c>
      <c r="X429" s="101"/>
      <c r="Y429" s="474"/>
      <c r="Z429" s="101"/>
      <c r="AA429" s="101"/>
      <c r="AB429" s="101"/>
      <c r="AC429" s="101"/>
      <c r="AD429" s="101"/>
      <c r="AE429" s="361"/>
      <c r="AF429" s="522"/>
    </row>
    <row r="430" spans="2:32" x14ac:dyDescent="0.25">
      <c r="B430" s="566" t="str">
        <f t="shared" si="34"/>
        <v/>
      </c>
      <c r="C430" s="472">
        <f>'BD4'!C427</f>
        <v>0</v>
      </c>
      <c r="D430" s="125" t="str">
        <f t="shared" si="31"/>
        <v/>
      </c>
      <c r="E430" s="126" t="str">
        <f>IF('BD4'!O427=0,"",'BD4'!O427)</f>
        <v/>
      </c>
      <c r="F430" s="127" t="str">
        <f>REPT('BD4'!N427,1)</f>
        <v/>
      </c>
      <c r="G430" s="469">
        <f>('BD4'!J427)</f>
        <v>0</v>
      </c>
      <c r="I430" s="568" t="str">
        <f t="shared" si="32"/>
        <v/>
      </c>
      <c r="J430" s="568" t="str">
        <f>IF(L430&gt;0,'BD1'!$K$6,"")</f>
        <v/>
      </c>
      <c r="K430" s="568" t="str">
        <f>IF(L430&gt;0,'BD1'!$K$8,"")</f>
        <v/>
      </c>
      <c r="L430" s="101"/>
      <c r="M430" s="101"/>
      <c r="N430" s="101"/>
      <c r="O430" s="101"/>
      <c r="P430" s="363"/>
      <c r="Q430" s="363"/>
      <c r="R430" s="361"/>
      <c r="S430" s="570" t="str">
        <f t="shared" si="35"/>
        <v/>
      </c>
      <c r="U430" s="124" t="str">
        <f t="shared" si="33"/>
        <v/>
      </c>
      <c r="V430" s="124" t="str">
        <f>IF(X430&gt;0,'BD1'!$K$6,"")</f>
        <v/>
      </c>
      <c r="W430" s="121" t="str">
        <f>IF(X430&gt;0,'BD1'!$K$8,"")</f>
        <v/>
      </c>
      <c r="X430" s="101"/>
      <c r="Y430" s="474"/>
      <c r="Z430" s="101"/>
      <c r="AA430" s="101"/>
      <c r="AB430" s="101"/>
      <c r="AC430" s="101"/>
      <c r="AD430" s="101"/>
      <c r="AE430" s="361"/>
      <c r="AF430" s="522"/>
    </row>
    <row r="431" spans="2:32" x14ac:dyDescent="0.25">
      <c r="B431" s="566" t="str">
        <f t="shared" si="34"/>
        <v/>
      </c>
      <c r="C431" s="472">
        <f>'BD4'!C428</f>
        <v>0</v>
      </c>
      <c r="D431" s="125" t="str">
        <f t="shared" si="31"/>
        <v/>
      </c>
      <c r="E431" s="126" t="str">
        <f>IF('BD4'!O428=0,"",'BD4'!O428)</f>
        <v/>
      </c>
      <c r="F431" s="127" t="str">
        <f>REPT('BD4'!N428,1)</f>
        <v/>
      </c>
      <c r="G431" s="469">
        <f>('BD4'!J428)</f>
        <v>0</v>
      </c>
      <c r="I431" s="568" t="str">
        <f t="shared" si="32"/>
        <v/>
      </c>
      <c r="J431" s="568" t="str">
        <f>IF(L431&gt;0,'BD1'!$K$6,"")</f>
        <v/>
      </c>
      <c r="K431" s="568" t="str">
        <f>IF(L431&gt;0,'BD1'!$K$8,"")</f>
        <v/>
      </c>
      <c r="L431" s="101"/>
      <c r="M431" s="101"/>
      <c r="N431" s="101"/>
      <c r="O431" s="101"/>
      <c r="P431" s="363"/>
      <c r="Q431" s="363"/>
      <c r="R431" s="361"/>
      <c r="S431" s="570" t="str">
        <f t="shared" si="35"/>
        <v/>
      </c>
      <c r="U431" s="124" t="str">
        <f t="shared" si="33"/>
        <v/>
      </c>
      <c r="V431" s="124" t="str">
        <f>IF(X431&gt;0,'BD1'!$K$6,"")</f>
        <v/>
      </c>
      <c r="W431" s="121" t="str">
        <f>IF(X431&gt;0,'BD1'!$K$8,"")</f>
        <v/>
      </c>
      <c r="X431" s="101"/>
      <c r="Y431" s="474"/>
      <c r="Z431" s="101"/>
      <c r="AA431" s="101"/>
      <c r="AB431" s="101"/>
      <c r="AC431" s="101"/>
      <c r="AD431" s="101"/>
      <c r="AE431" s="361"/>
      <c r="AF431" s="522"/>
    </row>
    <row r="432" spans="2:32" x14ac:dyDescent="0.25">
      <c r="B432" s="566" t="str">
        <f t="shared" si="34"/>
        <v/>
      </c>
      <c r="C432" s="472">
        <f>'BD4'!C429</f>
        <v>0</v>
      </c>
      <c r="D432" s="125" t="str">
        <f t="shared" si="31"/>
        <v/>
      </c>
      <c r="E432" s="126" t="str">
        <f>IF('BD4'!O429=0,"",'BD4'!O429)</f>
        <v/>
      </c>
      <c r="F432" s="127" t="str">
        <f>REPT('BD4'!N429,1)</f>
        <v/>
      </c>
      <c r="G432" s="469">
        <f>('BD4'!J429)</f>
        <v>0</v>
      </c>
      <c r="I432" s="568" t="str">
        <f t="shared" si="32"/>
        <v/>
      </c>
      <c r="J432" s="568" t="str">
        <f>IF(L432&gt;0,'BD1'!$K$6,"")</f>
        <v/>
      </c>
      <c r="K432" s="568" t="str">
        <f>IF(L432&gt;0,'BD1'!$K$8,"")</f>
        <v/>
      </c>
      <c r="L432" s="101"/>
      <c r="M432" s="101"/>
      <c r="N432" s="101"/>
      <c r="O432" s="101"/>
      <c r="P432" s="363"/>
      <c r="Q432" s="363"/>
      <c r="R432" s="361"/>
      <c r="S432" s="570" t="str">
        <f t="shared" si="35"/>
        <v/>
      </c>
      <c r="U432" s="124" t="str">
        <f t="shared" si="33"/>
        <v/>
      </c>
      <c r="V432" s="124" t="str">
        <f>IF(X432&gt;0,'BD1'!$K$6,"")</f>
        <v/>
      </c>
      <c r="W432" s="121" t="str">
        <f>IF(X432&gt;0,'BD1'!$K$8,"")</f>
        <v/>
      </c>
      <c r="X432" s="101"/>
      <c r="Y432" s="474"/>
      <c r="Z432" s="101"/>
      <c r="AA432" s="101"/>
      <c r="AB432" s="101"/>
      <c r="AC432" s="101"/>
      <c r="AD432" s="101"/>
      <c r="AE432" s="361"/>
      <c r="AF432" s="522"/>
    </row>
    <row r="433" spans="2:32" x14ac:dyDescent="0.25">
      <c r="B433" s="566" t="str">
        <f t="shared" si="34"/>
        <v/>
      </c>
      <c r="C433" s="472">
        <f>'BD4'!C430</f>
        <v>0</v>
      </c>
      <c r="D433" s="125" t="str">
        <f t="shared" si="31"/>
        <v/>
      </c>
      <c r="E433" s="126" t="str">
        <f>IF('BD4'!O430=0,"",'BD4'!O430)</f>
        <v/>
      </c>
      <c r="F433" s="127" t="str">
        <f>REPT('BD4'!N430,1)</f>
        <v/>
      </c>
      <c r="G433" s="469">
        <f>('BD4'!J430)</f>
        <v>0</v>
      </c>
      <c r="I433" s="568" t="str">
        <f t="shared" si="32"/>
        <v/>
      </c>
      <c r="J433" s="568" t="str">
        <f>IF(L433&gt;0,'BD1'!$K$6,"")</f>
        <v/>
      </c>
      <c r="K433" s="568" t="str">
        <f>IF(L433&gt;0,'BD1'!$K$8,"")</f>
        <v/>
      </c>
      <c r="L433" s="101"/>
      <c r="M433" s="101"/>
      <c r="N433" s="101"/>
      <c r="O433" s="101"/>
      <c r="P433" s="363"/>
      <c r="Q433" s="363"/>
      <c r="R433" s="361"/>
      <c r="S433" s="570" t="str">
        <f t="shared" si="35"/>
        <v/>
      </c>
      <c r="U433" s="124" t="str">
        <f t="shared" si="33"/>
        <v/>
      </c>
      <c r="V433" s="124" t="str">
        <f>IF(X433&gt;0,'BD1'!$K$6,"")</f>
        <v/>
      </c>
      <c r="W433" s="121" t="str">
        <f>IF(X433&gt;0,'BD1'!$K$8,"")</f>
        <v/>
      </c>
      <c r="X433" s="101"/>
      <c r="Y433" s="474"/>
      <c r="Z433" s="101"/>
      <c r="AA433" s="101"/>
      <c r="AB433" s="101"/>
      <c r="AC433" s="101"/>
      <c r="AD433" s="101"/>
      <c r="AE433" s="361"/>
      <c r="AF433" s="522"/>
    </row>
    <row r="434" spans="2:32" x14ac:dyDescent="0.25">
      <c r="B434" s="566" t="str">
        <f t="shared" si="34"/>
        <v/>
      </c>
      <c r="C434" s="472">
        <f>'BD4'!C431</f>
        <v>0</v>
      </c>
      <c r="D434" s="125" t="str">
        <f t="shared" si="31"/>
        <v/>
      </c>
      <c r="E434" s="126" t="str">
        <f>IF('BD4'!O431=0,"",'BD4'!O431)</f>
        <v/>
      </c>
      <c r="F434" s="127" t="str">
        <f>REPT('BD4'!N431,1)</f>
        <v/>
      </c>
      <c r="G434" s="469">
        <f>('BD4'!J431)</f>
        <v>0</v>
      </c>
      <c r="I434" s="568" t="str">
        <f t="shared" si="32"/>
        <v/>
      </c>
      <c r="J434" s="568" t="str">
        <f>IF(L434&gt;0,'BD1'!$K$6,"")</f>
        <v/>
      </c>
      <c r="K434" s="568" t="str">
        <f>IF(L434&gt;0,'BD1'!$K$8,"")</f>
        <v/>
      </c>
      <c r="L434" s="101"/>
      <c r="M434" s="101"/>
      <c r="N434" s="101"/>
      <c r="O434" s="101"/>
      <c r="P434" s="363"/>
      <c r="Q434" s="363"/>
      <c r="R434" s="361"/>
      <c r="S434" s="570" t="str">
        <f t="shared" si="35"/>
        <v/>
      </c>
      <c r="U434" s="124" t="str">
        <f t="shared" si="33"/>
        <v/>
      </c>
      <c r="V434" s="124" t="str">
        <f>IF(X434&gt;0,'BD1'!$K$6,"")</f>
        <v/>
      </c>
      <c r="W434" s="121" t="str">
        <f>IF(X434&gt;0,'BD1'!$K$8,"")</f>
        <v/>
      </c>
      <c r="X434" s="101"/>
      <c r="Y434" s="474"/>
      <c r="Z434" s="101"/>
      <c r="AA434" s="101"/>
      <c r="AB434" s="101"/>
      <c r="AC434" s="101"/>
      <c r="AD434" s="101"/>
      <c r="AE434" s="361"/>
      <c r="AF434" s="522"/>
    </row>
    <row r="435" spans="2:32" x14ac:dyDescent="0.25">
      <c r="B435" s="566" t="str">
        <f t="shared" si="34"/>
        <v/>
      </c>
      <c r="C435" s="472">
        <f>'BD4'!C432</f>
        <v>0</v>
      </c>
      <c r="D435" s="125" t="str">
        <f t="shared" si="31"/>
        <v/>
      </c>
      <c r="E435" s="126" t="str">
        <f>IF('BD4'!O432=0,"",'BD4'!O432)</f>
        <v/>
      </c>
      <c r="F435" s="127" t="str">
        <f>REPT('BD4'!N432,1)</f>
        <v/>
      </c>
      <c r="G435" s="469">
        <f>('BD4'!J432)</f>
        <v>0</v>
      </c>
      <c r="I435" s="568" t="str">
        <f t="shared" si="32"/>
        <v/>
      </c>
      <c r="J435" s="568" t="str">
        <f>IF(L435&gt;0,'BD1'!$K$6,"")</f>
        <v/>
      </c>
      <c r="K435" s="568" t="str">
        <f>IF(L435&gt;0,'BD1'!$K$8,"")</f>
        <v/>
      </c>
      <c r="L435" s="101"/>
      <c r="M435" s="101"/>
      <c r="N435" s="101"/>
      <c r="O435" s="101"/>
      <c r="P435" s="363"/>
      <c r="Q435" s="363"/>
      <c r="R435" s="361"/>
      <c r="S435" s="570" t="str">
        <f t="shared" si="35"/>
        <v/>
      </c>
      <c r="U435" s="124" t="str">
        <f t="shared" si="33"/>
        <v/>
      </c>
      <c r="V435" s="124" t="str">
        <f>IF(X435&gt;0,'BD1'!$K$6,"")</f>
        <v/>
      </c>
      <c r="W435" s="121" t="str">
        <f>IF(X435&gt;0,'BD1'!$K$8,"")</f>
        <v/>
      </c>
      <c r="X435" s="101"/>
      <c r="Y435" s="474"/>
      <c r="Z435" s="101"/>
      <c r="AA435" s="101"/>
      <c r="AB435" s="101"/>
      <c r="AC435" s="101"/>
      <c r="AD435" s="101"/>
      <c r="AE435" s="361"/>
      <c r="AF435" s="522"/>
    </row>
    <row r="436" spans="2:32" x14ac:dyDescent="0.25">
      <c r="B436" s="566" t="str">
        <f t="shared" si="34"/>
        <v/>
      </c>
      <c r="C436" s="472">
        <f>'BD4'!C433</f>
        <v>0</v>
      </c>
      <c r="D436" s="125" t="str">
        <f t="shared" si="31"/>
        <v/>
      </c>
      <c r="E436" s="126" t="str">
        <f>IF('BD4'!O433=0,"",'BD4'!O433)</f>
        <v/>
      </c>
      <c r="F436" s="127" t="str">
        <f>REPT('BD4'!N433,1)</f>
        <v/>
      </c>
      <c r="G436" s="469">
        <f>('BD4'!J433)</f>
        <v>0</v>
      </c>
      <c r="I436" s="568" t="str">
        <f t="shared" si="32"/>
        <v/>
      </c>
      <c r="J436" s="568" t="str">
        <f>IF(L436&gt;0,'BD1'!$K$6,"")</f>
        <v/>
      </c>
      <c r="K436" s="568" t="str">
        <f>IF(L436&gt;0,'BD1'!$K$8,"")</f>
        <v/>
      </c>
      <c r="L436" s="101"/>
      <c r="M436" s="101"/>
      <c r="N436" s="101"/>
      <c r="O436" s="101"/>
      <c r="P436" s="363"/>
      <c r="Q436" s="363"/>
      <c r="R436" s="361"/>
      <c r="S436" s="570" t="str">
        <f t="shared" si="35"/>
        <v/>
      </c>
      <c r="U436" s="124" t="str">
        <f t="shared" si="33"/>
        <v/>
      </c>
      <c r="V436" s="124" t="str">
        <f>IF(X436&gt;0,'BD1'!$K$6,"")</f>
        <v/>
      </c>
      <c r="W436" s="121" t="str">
        <f>IF(X436&gt;0,'BD1'!$K$8,"")</f>
        <v/>
      </c>
      <c r="X436" s="101"/>
      <c r="Y436" s="474"/>
      <c r="Z436" s="101"/>
      <c r="AA436" s="101"/>
      <c r="AB436" s="101"/>
      <c r="AC436" s="101"/>
      <c r="AD436" s="101"/>
      <c r="AE436" s="361"/>
      <c r="AF436" s="522"/>
    </row>
    <row r="437" spans="2:32" x14ac:dyDescent="0.25">
      <c r="B437" s="566" t="str">
        <f t="shared" si="34"/>
        <v/>
      </c>
      <c r="C437" s="472">
        <f>'BD4'!C434</f>
        <v>0</v>
      </c>
      <c r="D437" s="125" t="str">
        <f t="shared" si="31"/>
        <v/>
      </c>
      <c r="E437" s="126" t="str">
        <f>IF('BD4'!O434=0,"",'BD4'!O434)</f>
        <v/>
      </c>
      <c r="F437" s="127" t="str">
        <f>REPT('BD4'!N434,1)</f>
        <v/>
      </c>
      <c r="G437" s="469">
        <f>('BD4'!J434)</f>
        <v>0</v>
      </c>
      <c r="I437" s="568" t="str">
        <f t="shared" si="32"/>
        <v/>
      </c>
      <c r="J437" s="568" t="str">
        <f>IF(L437&gt;0,'BD1'!$K$6,"")</f>
        <v/>
      </c>
      <c r="K437" s="568" t="str">
        <f>IF(L437&gt;0,'BD1'!$K$8,"")</f>
        <v/>
      </c>
      <c r="L437" s="101"/>
      <c r="M437" s="101"/>
      <c r="N437" s="101"/>
      <c r="O437" s="101"/>
      <c r="P437" s="363"/>
      <c r="Q437" s="363"/>
      <c r="R437" s="361"/>
      <c r="S437" s="570" t="str">
        <f t="shared" si="35"/>
        <v/>
      </c>
      <c r="U437" s="124" t="str">
        <f t="shared" si="33"/>
        <v/>
      </c>
      <c r="V437" s="124" t="str">
        <f>IF(X437&gt;0,'BD1'!$K$6,"")</f>
        <v/>
      </c>
      <c r="W437" s="121" t="str">
        <f>IF(X437&gt;0,'BD1'!$K$8,"")</f>
        <v/>
      </c>
      <c r="X437" s="101"/>
      <c r="Y437" s="474"/>
      <c r="Z437" s="101"/>
      <c r="AA437" s="101"/>
      <c r="AB437" s="101"/>
      <c r="AC437" s="101"/>
      <c r="AD437" s="101"/>
      <c r="AE437" s="361"/>
      <c r="AF437" s="522"/>
    </row>
    <row r="438" spans="2:32" x14ac:dyDescent="0.25">
      <c r="B438" s="566" t="str">
        <f t="shared" si="34"/>
        <v/>
      </c>
      <c r="C438" s="472">
        <f>'BD4'!C435</f>
        <v>0</v>
      </c>
      <c r="D438" s="125" t="str">
        <f t="shared" si="31"/>
        <v/>
      </c>
      <c r="E438" s="126" t="str">
        <f>IF('BD4'!O435=0,"",'BD4'!O435)</f>
        <v/>
      </c>
      <c r="F438" s="127" t="str">
        <f>REPT('BD4'!N435,1)</f>
        <v/>
      </c>
      <c r="G438" s="469">
        <f>('BD4'!J435)</f>
        <v>0</v>
      </c>
      <c r="I438" s="568" t="str">
        <f t="shared" si="32"/>
        <v/>
      </c>
      <c r="J438" s="568" t="str">
        <f>IF(L438&gt;0,'BD1'!$K$6,"")</f>
        <v/>
      </c>
      <c r="K438" s="568" t="str">
        <f>IF(L438&gt;0,'BD1'!$K$8,"")</f>
        <v/>
      </c>
      <c r="L438" s="101"/>
      <c r="M438" s="101"/>
      <c r="N438" s="101"/>
      <c r="O438" s="101"/>
      <c r="P438" s="363"/>
      <c r="Q438" s="363"/>
      <c r="R438" s="361"/>
      <c r="S438" s="570" t="str">
        <f t="shared" si="35"/>
        <v/>
      </c>
      <c r="U438" s="124" t="str">
        <f t="shared" si="33"/>
        <v/>
      </c>
      <c r="V438" s="124" t="str">
        <f>IF(X438&gt;0,'BD1'!$K$6,"")</f>
        <v/>
      </c>
      <c r="W438" s="121" t="str">
        <f>IF(X438&gt;0,'BD1'!$K$8,"")</f>
        <v/>
      </c>
      <c r="X438" s="101"/>
      <c r="Y438" s="474"/>
      <c r="Z438" s="101"/>
      <c r="AA438" s="101"/>
      <c r="AB438" s="101"/>
      <c r="AC438" s="101"/>
      <c r="AD438" s="101"/>
      <c r="AE438" s="361"/>
      <c r="AF438" s="522"/>
    </row>
    <row r="439" spans="2:32" x14ac:dyDescent="0.25">
      <c r="B439" s="566" t="str">
        <f t="shared" si="34"/>
        <v/>
      </c>
      <c r="C439" s="472">
        <f>'BD4'!C436</f>
        <v>0</v>
      </c>
      <c r="D439" s="125" t="str">
        <f t="shared" si="31"/>
        <v/>
      </c>
      <c r="E439" s="126" t="str">
        <f>IF('BD4'!O436=0,"",'BD4'!O436)</f>
        <v/>
      </c>
      <c r="F439" s="127" t="str">
        <f>REPT('BD4'!N436,1)</f>
        <v/>
      </c>
      <c r="G439" s="469">
        <f>('BD4'!J436)</f>
        <v>0</v>
      </c>
      <c r="I439" s="568" t="str">
        <f t="shared" si="32"/>
        <v/>
      </c>
      <c r="J439" s="568" t="str">
        <f>IF(L439&gt;0,'BD1'!$K$6,"")</f>
        <v/>
      </c>
      <c r="K439" s="568" t="str">
        <f>IF(L439&gt;0,'BD1'!$K$8,"")</f>
        <v/>
      </c>
      <c r="L439" s="101"/>
      <c r="M439" s="101"/>
      <c r="N439" s="101"/>
      <c r="O439" s="101"/>
      <c r="P439" s="363"/>
      <c r="Q439" s="363"/>
      <c r="R439" s="361"/>
      <c r="S439" s="570" t="str">
        <f t="shared" si="35"/>
        <v/>
      </c>
      <c r="U439" s="124" t="str">
        <f t="shared" si="33"/>
        <v/>
      </c>
      <c r="V439" s="124" t="str">
        <f>IF(X439&gt;0,'BD1'!$K$6,"")</f>
        <v/>
      </c>
      <c r="W439" s="121" t="str">
        <f>IF(X439&gt;0,'BD1'!$K$8,"")</f>
        <v/>
      </c>
      <c r="X439" s="101"/>
      <c r="Y439" s="474"/>
      <c r="Z439" s="101"/>
      <c r="AA439" s="101"/>
      <c r="AB439" s="101"/>
      <c r="AC439" s="101"/>
      <c r="AD439" s="101"/>
      <c r="AE439" s="361"/>
      <c r="AF439" s="522"/>
    </row>
    <row r="440" spans="2:32" x14ac:dyDescent="0.25">
      <c r="B440" s="566" t="str">
        <f t="shared" si="34"/>
        <v/>
      </c>
      <c r="C440" s="472">
        <f>'BD4'!C437</f>
        <v>0</v>
      </c>
      <c r="D440" s="125" t="str">
        <f t="shared" si="31"/>
        <v/>
      </c>
      <c r="E440" s="126" t="str">
        <f>IF('BD4'!O437=0,"",'BD4'!O437)</f>
        <v/>
      </c>
      <c r="F440" s="127" t="str">
        <f>REPT('BD4'!N437,1)</f>
        <v/>
      </c>
      <c r="G440" s="469">
        <f>('BD4'!J437)</f>
        <v>0</v>
      </c>
      <c r="I440" s="568" t="str">
        <f t="shared" si="32"/>
        <v/>
      </c>
      <c r="J440" s="568" t="str">
        <f>IF(L440&gt;0,'BD1'!$K$6,"")</f>
        <v/>
      </c>
      <c r="K440" s="568" t="str">
        <f>IF(L440&gt;0,'BD1'!$K$8,"")</f>
        <v/>
      </c>
      <c r="L440" s="101"/>
      <c r="M440" s="101"/>
      <c r="N440" s="101"/>
      <c r="O440" s="101"/>
      <c r="P440" s="363"/>
      <c r="Q440" s="363"/>
      <c r="R440" s="361"/>
      <c r="S440" s="570" t="str">
        <f t="shared" si="35"/>
        <v/>
      </c>
      <c r="U440" s="124" t="str">
        <f t="shared" si="33"/>
        <v/>
      </c>
      <c r="V440" s="124" t="str">
        <f>IF(X440&gt;0,'BD1'!$K$6,"")</f>
        <v/>
      </c>
      <c r="W440" s="121" t="str">
        <f>IF(X440&gt;0,'BD1'!$K$8,"")</f>
        <v/>
      </c>
      <c r="X440" s="101"/>
      <c r="Y440" s="474"/>
      <c r="Z440" s="101"/>
      <c r="AA440" s="101"/>
      <c r="AB440" s="101"/>
      <c r="AC440" s="101"/>
      <c r="AD440" s="101"/>
      <c r="AE440" s="361"/>
      <c r="AF440" s="522"/>
    </row>
    <row r="441" spans="2:32" x14ac:dyDescent="0.25">
      <c r="B441" s="566" t="str">
        <f t="shared" si="34"/>
        <v/>
      </c>
      <c r="C441" s="472">
        <f>'BD4'!C438</f>
        <v>0</v>
      </c>
      <c r="D441" s="125" t="str">
        <f t="shared" si="31"/>
        <v/>
      </c>
      <c r="E441" s="126" t="str">
        <f>IF('BD4'!O438=0,"",'BD4'!O438)</f>
        <v/>
      </c>
      <c r="F441" s="127" t="str">
        <f>REPT('BD4'!N438,1)</f>
        <v/>
      </c>
      <c r="G441" s="469">
        <f>('BD4'!J438)</f>
        <v>0</v>
      </c>
      <c r="I441" s="568" t="str">
        <f t="shared" si="32"/>
        <v/>
      </c>
      <c r="J441" s="568" t="str">
        <f>IF(L441&gt;0,'BD1'!$K$6,"")</f>
        <v/>
      </c>
      <c r="K441" s="568" t="str">
        <f>IF(L441&gt;0,'BD1'!$K$8,"")</f>
        <v/>
      </c>
      <c r="L441" s="101"/>
      <c r="M441" s="101"/>
      <c r="N441" s="101"/>
      <c r="O441" s="101"/>
      <c r="P441" s="363"/>
      <c r="Q441" s="363"/>
      <c r="R441" s="361"/>
      <c r="S441" s="570" t="str">
        <f t="shared" si="35"/>
        <v/>
      </c>
      <c r="U441" s="124" t="str">
        <f t="shared" si="33"/>
        <v/>
      </c>
      <c r="V441" s="124" t="str">
        <f>IF(X441&gt;0,'BD1'!$K$6,"")</f>
        <v/>
      </c>
      <c r="W441" s="121" t="str">
        <f>IF(X441&gt;0,'BD1'!$K$8,"")</f>
        <v/>
      </c>
      <c r="X441" s="101"/>
      <c r="Y441" s="474"/>
      <c r="Z441" s="101"/>
      <c r="AA441" s="101"/>
      <c r="AB441" s="101"/>
      <c r="AC441" s="101"/>
      <c r="AD441" s="101"/>
      <c r="AE441" s="361"/>
      <c r="AF441" s="522"/>
    </row>
    <row r="442" spans="2:32" x14ac:dyDescent="0.25">
      <c r="B442" s="566" t="str">
        <f t="shared" si="34"/>
        <v/>
      </c>
      <c r="C442" s="472">
        <f>'BD4'!C439</f>
        <v>0</v>
      </c>
      <c r="D442" s="125" t="str">
        <f t="shared" si="31"/>
        <v/>
      </c>
      <c r="E442" s="126" t="str">
        <f>IF('BD4'!O439=0,"",'BD4'!O439)</f>
        <v/>
      </c>
      <c r="F442" s="127" t="str">
        <f>REPT('BD4'!N439,1)</f>
        <v/>
      </c>
      <c r="G442" s="469">
        <f>('BD4'!J439)</f>
        <v>0</v>
      </c>
      <c r="I442" s="568" t="str">
        <f t="shared" si="32"/>
        <v/>
      </c>
      <c r="J442" s="568" t="str">
        <f>IF(L442&gt;0,'BD1'!$K$6,"")</f>
        <v/>
      </c>
      <c r="K442" s="568" t="str">
        <f>IF(L442&gt;0,'BD1'!$K$8,"")</f>
        <v/>
      </c>
      <c r="L442" s="101"/>
      <c r="M442" s="101"/>
      <c r="N442" s="101"/>
      <c r="O442" s="101"/>
      <c r="P442" s="363"/>
      <c r="Q442" s="363"/>
      <c r="R442" s="361"/>
      <c r="S442" s="570" t="str">
        <f t="shared" si="35"/>
        <v/>
      </c>
      <c r="U442" s="124" t="str">
        <f t="shared" si="33"/>
        <v/>
      </c>
      <c r="V442" s="124" t="str">
        <f>IF(X442&gt;0,'BD1'!$K$6,"")</f>
        <v/>
      </c>
      <c r="W442" s="121" t="str">
        <f>IF(X442&gt;0,'BD1'!$K$8,"")</f>
        <v/>
      </c>
      <c r="X442" s="101"/>
      <c r="Y442" s="474"/>
      <c r="Z442" s="101"/>
      <c r="AA442" s="101"/>
      <c r="AB442" s="101"/>
      <c r="AC442" s="101"/>
      <c r="AD442" s="101"/>
      <c r="AE442" s="361"/>
      <c r="AF442" s="522"/>
    </row>
    <row r="443" spans="2:32" x14ac:dyDescent="0.25">
      <c r="B443" s="566" t="str">
        <f t="shared" si="34"/>
        <v/>
      </c>
      <c r="C443" s="472">
        <f>'BD4'!C440</f>
        <v>0</v>
      </c>
      <c r="D443" s="125" t="str">
        <f t="shared" si="31"/>
        <v/>
      </c>
      <c r="E443" s="126" t="str">
        <f>IF('BD4'!O440=0,"",'BD4'!O440)</f>
        <v/>
      </c>
      <c r="F443" s="127" t="str">
        <f>REPT('BD4'!N440,1)</f>
        <v/>
      </c>
      <c r="G443" s="469">
        <f>('BD4'!J440)</f>
        <v>0</v>
      </c>
      <c r="I443" s="568" t="str">
        <f t="shared" si="32"/>
        <v/>
      </c>
      <c r="J443" s="568" t="str">
        <f>IF(L443&gt;0,'BD1'!$K$6,"")</f>
        <v/>
      </c>
      <c r="K443" s="568" t="str">
        <f>IF(L443&gt;0,'BD1'!$K$8,"")</f>
        <v/>
      </c>
      <c r="L443" s="101"/>
      <c r="M443" s="101"/>
      <c r="N443" s="101"/>
      <c r="O443" s="101"/>
      <c r="P443" s="363"/>
      <c r="Q443" s="363"/>
      <c r="R443" s="361"/>
      <c r="S443" s="570" t="str">
        <f t="shared" si="35"/>
        <v/>
      </c>
      <c r="U443" s="124" t="str">
        <f t="shared" si="33"/>
        <v/>
      </c>
      <c r="V443" s="124" t="str">
        <f>IF(X443&gt;0,'BD1'!$K$6,"")</f>
        <v/>
      </c>
      <c r="W443" s="121" t="str">
        <f>IF(X443&gt;0,'BD1'!$K$8,"")</f>
        <v/>
      </c>
      <c r="X443" s="101"/>
      <c r="Y443" s="474"/>
      <c r="Z443" s="101"/>
      <c r="AA443" s="101"/>
      <c r="AB443" s="101"/>
      <c r="AC443" s="101"/>
      <c r="AD443" s="101"/>
      <c r="AE443" s="361"/>
      <c r="AF443" s="522"/>
    </row>
    <row r="444" spans="2:32" x14ac:dyDescent="0.25">
      <c r="B444" s="566" t="str">
        <f t="shared" si="34"/>
        <v/>
      </c>
      <c r="C444" s="472">
        <f>'BD4'!C441</f>
        <v>0</v>
      </c>
      <c r="D444" s="125" t="str">
        <f t="shared" si="31"/>
        <v/>
      </c>
      <c r="E444" s="126" t="str">
        <f>IF('BD4'!O441=0,"",'BD4'!O441)</f>
        <v/>
      </c>
      <c r="F444" s="127" t="str">
        <f>REPT('BD4'!N441,1)</f>
        <v/>
      </c>
      <c r="G444" s="469">
        <f>('BD4'!J441)</f>
        <v>0</v>
      </c>
      <c r="I444" s="568" t="str">
        <f t="shared" si="32"/>
        <v/>
      </c>
      <c r="J444" s="568" t="str">
        <f>IF(L444&gt;0,'BD1'!$K$6,"")</f>
        <v/>
      </c>
      <c r="K444" s="568" t="str">
        <f>IF(L444&gt;0,'BD1'!$K$8,"")</f>
        <v/>
      </c>
      <c r="L444" s="101"/>
      <c r="M444" s="101"/>
      <c r="N444" s="101"/>
      <c r="O444" s="101"/>
      <c r="P444" s="363"/>
      <c r="Q444" s="363"/>
      <c r="R444" s="361"/>
      <c r="S444" s="570" t="str">
        <f t="shared" si="35"/>
        <v/>
      </c>
      <c r="U444" s="124" t="str">
        <f t="shared" si="33"/>
        <v/>
      </c>
      <c r="V444" s="124" t="str">
        <f>IF(X444&gt;0,'BD1'!$K$6,"")</f>
        <v/>
      </c>
      <c r="W444" s="121" t="str">
        <f>IF(X444&gt;0,'BD1'!$K$8,"")</f>
        <v/>
      </c>
      <c r="X444" s="101"/>
      <c r="Y444" s="474"/>
      <c r="Z444" s="101"/>
      <c r="AA444" s="101"/>
      <c r="AB444" s="101"/>
      <c r="AC444" s="101"/>
      <c r="AD444" s="101"/>
      <c r="AE444" s="361"/>
      <c r="AF444" s="522"/>
    </row>
    <row r="445" spans="2:32" x14ac:dyDescent="0.25">
      <c r="B445" s="566" t="str">
        <f t="shared" si="34"/>
        <v/>
      </c>
      <c r="C445" s="472">
        <f>'BD4'!C442</f>
        <v>0</v>
      </c>
      <c r="D445" s="125" t="str">
        <f t="shared" si="31"/>
        <v/>
      </c>
      <c r="E445" s="126" t="str">
        <f>IF('BD4'!O442=0,"",'BD4'!O442)</f>
        <v/>
      </c>
      <c r="F445" s="127" t="str">
        <f>REPT('BD4'!N442,1)</f>
        <v/>
      </c>
      <c r="G445" s="469">
        <f>('BD4'!J442)</f>
        <v>0</v>
      </c>
      <c r="I445" s="568" t="str">
        <f t="shared" si="32"/>
        <v/>
      </c>
      <c r="J445" s="568" t="str">
        <f>IF(L445&gt;0,'BD1'!$K$6,"")</f>
        <v/>
      </c>
      <c r="K445" s="568" t="str">
        <f>IF(L445&gt;0,'BD1'!$K$8,"")</f>
        <v/>
      </c>
      <c r="L445" s="101"/>
      <c r="M445" s="101"/>
      <c r="N445" s="101"/>
      <c r="O445" s="101"/>
      <c r="P445" s="363"/>
      <c r="Q445" s="363"/>
      <c r="R445" s="361"/>
      <c r="S445" s="570" t="str">
        <f t="shared" si="35"/>
        <v/>
      </c>
      <c r="U445" s="124" t="str">
        <f t="shared" si="33"/>
        <v/>
      </c>
      <c r="V445" s="124" t="str">
        <f>IF(X445&gt;0,'BD1'!$K$6,"")</f>
        <v/>
      </c>
      <c r="W445" s="121" t="str">
        <f>IF(X445&gt;0,'BD1'!$K$8,"")</f>
        <v/>
      </c>
      <c r="X445" s="101"/>
      <c r="Y445" s="474"/>
      <c r="Z445" s="101"/>
      <c r="AA445" s="101"/>
      <c r="AB445" s="101"/>
      <c r="AC445" s="101"/>
      <c r="AD445" s="101"/>
      <c r="AE445" s="361"/>
      <c r="AF445" s="522"/>
    </row>
    <row r="446" spans="2:32" x14ac:dyDescent="0.25">
      <c r="B446" s="566" t="str">
        <f t="shared" si="34"/>
        <v/>
      </c>
      <c r="C446" s="472">
        <f>'BD4'!C443</f>
        <v>0</v>
      </c>
      <c r="D446" s="125" t="str">
        <f t="shared" si="31"/>
        <v/>
      </c>
      <c r="E446" s="126" t="str">
        <f>IF('BD4'!O443=0,"",'BD4'!O443)</f>
        <v/>
      </c>
      <c r="F446" s="127" t="str">
        <f>REPT('BD4'!N443,1)</f>
        <v/>
      </c>
      <c r="G446" s="469">
        <f>('BD4'!J443)</f>
        <v>0</v>
      </c>
      <c r="I446" s="568" t="str">
        <f t="shared" si="32"/>
        <v/>
      </c>
      <c r="J446" s="568" t="str">
        <f>IF(L446&gt;0,'BD1'!$K$6,"")</f>
        <v/>
      </c>
      <c r="K446" s="568" t="str">
        <f>IF(L446&gt;0,'BD1'!$K$8,"")</f>
        <v/>
      </c>
      <c r="L446" s="101"/>
      <c r="M446" s="101"/>
      <c r="N446" s="101"/>
      <c r="O446" s="101"/>
      <c r="P446" s="363"/>
      <c r="Q446" s="363"/>
      <c r="R446" s="361"/>
      <c r="S446" s="570" t="str">
        <f t="shared" si="35"/>
        <v/>
      </c>
      <c r="U446" s="124" t="str">
        <f t="shared" si="33"/>
        <v/>
      </c>
      <c r="V446" s="124" t="str">
        <f>IF(X446&gt;0,'BD1'!$K$6,"")</f>
        <v/>
      </c>
      <c r="W446" s="121" t="str">
        <f>IF(X446&gt;0,'BD1'!$K$8,"")</f>
        <v/>
      </c>
      <c r="X446" s="101"/>
      <c r="Y446" s="474"/>
      <c r="Z446" s="101"/>
      <c r="AA446" s="101"/>
      <c r="AB446" s="101"/>
      <c r="AC446" s="101"/>
      <c r="AD446" s="101"/>
      <c r="AE446" s="361"/>
      <c r="AF446" s="522"/>
    </row>
    <row r="447" spans="2:32" x14ac:dyDescent="0.25">
      <c r="B447" s="566" t="str">
        <f t="shared" si="34"/>
        <v/>
      </c>
      <c r="C447" s="472">
        <f>'BD4'!C444</f>
        <v>0</v>
      </c>
      <c r="D447" s="125" t="str">
        <f t="shared" si="31"/>
        <v/>
      </c>
      <c r="E447" s="126" t="str">
        <f>IF('BD4'!O444=0,"",'BD4'!O444)</f>
        <v/>
      </c>
      <c r="F447" s="127" t="str">
        <f>REPT('BD4'!N444,1)</f>
        <v/>
      </c>
      <c r="G447" s="469">
        <f>('BD4'!J444)</f>
        <v>0</v>
      </c>
      <c r="I447" s="568" t="str">
        <f t="shared" si="32"/>
        <v/>
      </c>
      <c r="J447" s="568" t="str">
        <f>IF(L447&gt;0,'BD1'!$K$6,"")</f>
        <v/>
      </c>
      <c r="K447" s="568" t="str">
        <f>IF(L447&gt;0,'BD1'!$K$8,"")</f>
        <v/>
      </c>
      <c r="L447" s="101"/>
      <c r="M447" s="101"/>
      <c r="N447" s="101"/>
      <c r="O447" s="101"/>
      <c r="P447" s="363"/>
      <c r="Q447" s="363"/>
      <c r="R447" s="361"/>
      <c r="S447" s="570" t="str">
        <f t="shared" si="35"/>
        <v/>
      </c>
      <c r="U447" s="124" t="str">
        <f t="shared" si="33"/>
        <v/>
      </c>
      <c r="V447" s="124" t="str">
        <f>IF(X447&gt;0,'BD1'!$K$6,"")</f>
        <v/>
      </c>
      <c r="W447" s="121" t="str">
        <f>IF(X447&gt;0,'BD1'!$K$8,"")</f>
        <v/>
      </c>
      <c r="X447" s="101"/>
      <c r="Y447" s="474"/>
      <c r="Z447" s="101"/>
      <c r="AA447" s="101"/>
      <c r="AB447" s="101"/>
      <c r="AC447" s="101"/>
      <c r="AD447" s="101"/>
      <c r="AE447" s="361"/>
      <c r="AF447" s="522"/>
    </row>
    <row r="448" spans="2:32" x14ac:dyDescent="0.25">
      <c r="B448" s="566" t="str">
        <f t="shared" si="34"/>
        <v/>
      </c>
      <c r="C448" s="472">
        <f>'BD4'!C445</f>
        <v>0</v>
      </c>
      <c r="D448" s="125" t="str">
        <f t="shared" si="31"/>
        <v/>
      </c>
      <c r="E448" s="126" t="str">
        <f>IF('BD4'!O445=0,"",'BD4'!O445)</f>
        <v/>
      </c>
      <c r="F448" s="127" t="str">
        <f>REPT('BD4'!N445,1)</f>
        <v/>
      </c>
      <c r="G448" s="469">
        <f>('BD4'!J445)</f>
        <v>0</v>
      </c>
      <c r="I448" s="568" t="str">
        <f t="shared" si="32"/>
        <v/>
      </c>
      <c r="J448" s="568" t="str">
        <f>IF(L448&gt;0,'BD1'!$K$6,"")</f>
        <v/>
      </c>
      <c r="K448" s="568" t="str">
        <f>IF(L448&gt;0,'BD1'!$K$8,"")</f>
        <v/>
      </c>
      <c r="L448" s="101"/>
      <c r="M448" s="101"/>
      <c r="N448" s="101"/>
      <c r="O448" s="101"/>
      <c r="P448" s="363"/>
      <c r="Q448" s="363"/>
      <c r="R448" s="361"/>
      <c r="S448" s="570" t="str">
        <f t="shared" si="35"/>
        <v/>
      </c>
      <c r="U448" s="124" t="str">
        <f t="shared" si="33"/>
        <v/>
      </c>
      <c r="V448" s="124" t="str">
        <f>IF(X448&gt;0,'BD1'!$K$6,"")</f>
        <v/>
      </c>
      <c r="W448" s="121" t="str">
        <f>IF(X448&gt;0,'BD1'!$K$8,"")</f>
        <v/>
      </c>
      <c r="X448" s="101"/>
      <c r="Y448" s="474"/>
      <c r="Z448" s="101"/>
      <c r="AA448" s="101"/>
      <c r="AB448" s="101"/>
      <c r="AC448" s="101"/>
      <c r="AD448" s="101"/>
      <c r="AE448" s="361"/>
      <c r="AF448" s="522"/>
    </row>
    <row r="449" spans="2:32" x14ac:dyDescent="0.25">
      <c r="B449" s="566" t="str">
        <f t="shared" si="34"/>
        <v/>
      </c>
      <c r="C449" s="472">
        <f>'BD4'!C446</f>
        <v>0</v>
      </c>
      <c r="D449" s="125" t="str">
        <f t="shared" si="31"/>
        <v/>
      </c>
      <c r="E449" s="126" t="str">
        <f>IF('BD4'!O446=0,"",'BD4'!O446)</f>
        <v/>
      </c>
      <c r="F449" s="127" t="str">
        <f>REPT('BD4'!N446,1)</f>
        <v/>
      </c>
      <c r="G449" s="469">
        <f>('BD4'!J446)</f>
        <v>0</v>
      </c>
      <c r="I449" s="568" t="str">
        <f t="shared" si="32"/>
        <v/>
      </c>
      <c r="J449" s="568" t="str">
        <f>IF(L449&gt;0,'BD1'!$K$6,"")</f>
        <v/>
      </c>
      <c r="K449" s="568" t="str">
        <f>IF(L449&gt;0,'BD1'!$K$8,"")</f>
        <v/>
      </c>
      <c r="L449" s="101"/>
      <c r="M449" s="101"/>
      <c r="N449" s="101"/>
      <c r="O449" s="101"/>
      <c r="P449" s="363"/>
      <c r="Q449" s="363"/>
      <c r="R449" s="361"/>
      <c r="S449" s="570" t="str">
        <f t="shared" si="35"/>
        <v/>
      </c>
      <c r="U449" s="124" t="str">
        <f t="shared" si="33"/>
        <v/>
      </c>
      <c r="V449" s="124" t="str">
        <f>IF(X449&gt;0,'BD1'!$K$6,"")</f>
        <v/>
      </c>
      <c r="W449" s="121" t="str">
        <f>IF(X449&gt;0,'BD1'!$K$8,"")</f>
        <v/>
      </c>
      <c r="X449" s="101"/>
      <c r="Y449" s="474"/>
      <c r="Z449" s="101"/>
      <c r="AA449" s="101"/>
      <c r="AB449" s="101"/>
      <c r="AC449" s="101"/>
      <c r="AD449" s="101"/>
      <c r="AE449" s="361"/>
      <c r="AF449" s="522"/>
    </row>
    <row r="450" spans="2:32" x14ac:dyDescent="0.25">
      <c r="B450" s="566" t="str">
        <f t="shared" si="34"/>
        <v/>
      </c>
      <c r="C450" s="472">
        <f>'BD4'!C447</f>
        <v>0</v>
      </c>
      <c r="D450" s="125" t="str">
        <f t="shared" si="31"/>
        <v/>
      </c>
      <c r="E450" s="126" t="str">
        <f>IF('BD4'!O447=0,"",'BD4'!O447)</f>
        <v/>
      </c>
      <c r="F450" s="127" t="str">
        <f>REPT('BD4'!N447,1)</f>
        <v/>
      </c>
      <c r="G450" s="469">
        <f>('BD4'!J447)</f>
        <v>0</v>
      </c>
      <c r="I450" s="568" t="str">
        <f t="shared" si="32"/>
        <v/>
      </c>
      <c r="J450" s="568" t="str">
        <f>IF(L450&gt;0,'BD1'!$K$6,"")</f>
        <v/>
      </c>
      <c r="K450" s="568" t="str">
        <f>IF(L450&gt;0,'BD1'!$K$8,"")</f>
        <v/>
      </c>
      <c r="L450" s="101"/>
      <c r="M450" s="101"/>
      <c r="N450" s="101"/>
      <c r="O450" s="101"/>
      <c r="P450" s="363"/>
      <c r="Q450" s="363"/>
      <c r="R450" s="361"/>
      <c r="S450" s="570" t="str">
        <f t="shared" si="35"/>
        <v/>
      </c>
      <c r="U450" s="124" t="str">
        <f t="shared" si="33"/>
        <v/>
      </c>
      <c r="V450" s="124" t="str">
        <f>IF(X450&gt;0,'BD1'!$K$6,"")</f>
        <v/>
      </c>
      <c r="W450" s="121" t="str">
        <f>IF(X450&gt;0,'BD1'!$K$8,"")</f>
        <v/>
      </c>
      <c r="X450" s="101"/>
      <c r="Y450" s="474"/>
      <c r="Z450" s="101"/>
      <c r="AA450" s="101"/>
      <c r="AB450" s="101"/>
      <c r="AC450" s="101"/>
      <c r="AD450" s="101"/>
      <c r="AE450" s="361"/>
      <c r="AF450" s="522"/>
    </row>
    <row r="451" spans="2:32" x14ac:dyDescent="0.25">
      <c r="B451" s="566" t="str">
        <f t="shared" si="34"/>
        <v/>
      </c>
      <c r="C451" s="472">
        <f>'BD4'!C448</f>
        <v>0</v>
      </c>
      <c r="D451" s="125" t="str">
        <f t="shared" si="31"/>
        <v/>
      </c>
      <c r="E451" s="126" t="str">
        <f>IF('BD4'!O448=0,"",'BD4'!O448)</f>
        <v/>
      </c>
      <c r="F451" s="127" t="str">
        <f>REPT('BD4'!N448,1)</f>
        <v/>
      </c>
      <c r="G451" s="469">
        <f>('BD4'!J448)</f>
        <v>0</v>
      </c>
      <c r="I451" s="568" t="str">
        <f t="shared" si="32"/>
        <v/>
      </c>
      <c r="J451" s="568" t="str">
        <f>IF(L451&gt;0,'BD1'!$K$6,"")</f>
        <v/>
      </c>
      <c r="K451" s="568" t="str">
        <f>IF(L451&gt;0,'BD1'!$K$8,"")</f>
        <v/>
      </c>
      <c r="L451" s="101"/>
      <c r="M451" s="101"/>
      <c r="N451" s="101"/>
      <c r="O451" s="101"/>
      <c r="P451" s="363"/>
      <c r="Q451" s="363"/>
      <c r="R451" s="361"/>
      <c r="S451" s="570" t="str">
        <f t="shared" si="35"/>
        <v/>
      </c>
      <c r="U451" s="124" t="str">
        <f t="shared" si="33"/>
        <v/>
      </c>
      <c r="V451" s="124" t="str">
        <f>IF(X451&gt;0,'BD1'!$K$6,"")</f>
        <v/>
      </c>
      <c r="W451" s="121" t="str">
        <f>IF(X451&gt;0,'BD1'!$K$8,"")</f>
        <v/>
      </c>
      <c r="X451" s="101"/>
      <c r="Y451" s="474"/>
      <c r="Z451" s="101"/>
      <c r="AA451" s="101"/>
      <c r="AB451" s="101"/>
      <c r="AC451" s="101"/>
      <c r="AD451" s="101"/>
      <c r="AE451" s="361"/>
      <c r="AF451" s="522"/>
    </row>
    <row r="452" spans="2:32" x14ac:dyDescent="0.25">
      <c r="B452" s="566" t="str">
        <f t="shared" si="34"/>
        <v/>
      </c>
      <c r="C452" s="472">
        <f>'BD4'!C449</f>
        <v>0</v>
      </c>
      <c r="D452" s="125" t="str">
        <f t="shared" si="31"/>
        <v/>
      </c>
      <c r="E452" s="126" t="str">
        <f>IF('BD4'!O449=0,"",'BD4'!O449)</f>
        <v/>
      </c>
      <c r="F452" s="127" t="str">
        <f>REPT('BD4'!N449,1)</f>
        <v/>
      </c>
      <c r="G452" s="469">
        <f>('BD4'!J449)</f>
        <v>0</v>
      </c>
      <c r="I452" s="568" t="str">
        <f t="shared" si="32"/>
        <v/>
      </c>
      <c r="J452" s="568" t="str">
        <f>IF(L452&gt;0,'BD1'!$K$6,"")</f>
        <v/>
      </c>
      <c r="K452" s="568" t="str">
        <f>IF(L452&gt;0,'BD1'!$K$8,"")</f>
        <v/>
      </c>
      <c r="L452" s="101"/>
      <c r="M452" s="101"/>
      <c r="N452" s="101"/>
      <c r="O452" s="101"/>
      <c r="P452" s="363"/>
      <c r="Q452" s="363"/>
      <c r="R452" s="361"/>
      <c r="S452" s="570" t="str">
        <f t="shared" si="35"/>
        <v/>
      </c>
      <c r="U452" s="124" t="str">
        <f t="shared" si="33"/>
        <v/>
      </c>
      <c r="V452" s="124" t="str">
        <f>IF(X452&gt;0,'BD1'!$K$6,"")</f>
        <v/>
      </c>
      <c r="W452" s="121" t="str">
        <f>IF(X452&gt;0,'BD1'!$K$8,"")</f>
        <v/>
      </c>
      <c r="X452" s="101"/>
      <c r="Y452" s="474"/>
      <c r="Z452" s="101"/>
      <c r="AA452" s="101"/>
      <c r="AB452" s="101"/>
      <c r="AC452" s="101"/>
      <c r="AD452" s="101"/>
      <c r="AE452" s="361"/>
      <c r="AF452" s="522"/>
    </row>
    <row r="453" spans="2:32" x14ac:dyDescent="0.25">
      <c r="B453" s="566" t="str">
        <f t="shared" si="34"/>
        <v/>
      </c>
      <c r="C453" s="472">
        <f>'BD4'!C450</f>
        <v>0</v>
      </c>
      <c r="D453" s="125" t="str">
        <f t="shared" si="31"/>
        <v/>
      </c>
      <c r="E453" s="126" t="str">
        <f>IF('BD4'!O450=0,"",'BD4'!O450)</f>
        <v/>
      </c>
      <c r="F453" s="127" t="str">
        <f>REPT('BD4'!N450,1)</f>
        <v/>
      </c>
      <c r="G453" s="469">
        <f>('BD4'!J450)</f>
        <v>0</v>
      </c>
      <c r="I453" s="568" t="str">
        <f t="shared" si="32"/>
        <v/>
      </c>
      <c r="J453" s="568" t="str">
        <f>IF(L453&gt;0,'BD1'!$K$6,"")</f>
        <v/>
      </c>
      <c r="K453" s="568" t="str">
        <f>IF(L453&gt;0,'BD1'!$K$8,"")</f>
        <v/>
      </c>
      <c r="L453" s="101"/>
      <c r="M453" s="101"/>
      <c r="N453" s="101"/>
      <c r="O453" s="101"/>
      <c r="P453" s="363"/>
      <c r="Q453" s="363"/>
      <c r="R453" s="361"/>
      <c r="S453" s="570" t="str">
        <f t="shared" si="35"/>
        <v/>
      </c>
      <c r="U453" s="124" t="str">
        <f t="shared" si="33"/>
        <v/>
      </c>
      <c r="V453" s="124" t="str">
        <f>IF(X453&gt;0,'BD1'!$K$6,"")</f>
        <v/>
      </c>
      <c r="W453" s="121" t="str">
        <f>IF(X453&gt;0,'BD1'!$K$8,"")</f>
        <v/>
      </c>
      <c r="X453" s="101"/>
      <c r="Y453" s="474"/>
      <c r="Z453" s="101"/>
      <c r="AA453" s="101"/>
      <c r="AB453" s="101"/>
      <c r="AC453" s="101"/>
      <c r="AD453" s="101"/>
      <c r="AE453" s="361"/>
      <c r="AF453" s="522"/>
    </row>
    <row r="454" spans="2:32" x14ac:dyDescent="0.25">
      <c r="B454" s="566" t="str">
        <f t="shared" si="34"/>
        <v/>
      </c>
      <c r="C454" s="472">
        <f>'BD4'!C451</f>
        <v>0</v>
      </c>
      <c r="D454" s="125" t="str">
        <f t="shared" si="31"/>
        <v/>
      </c>
      <c r="E454" s="126" t="str">
        <f>IF('BD4'!O451=0,"",'BD4'!O451)</f>
        <v/>
      </c>
      <c r="F454" s="127" t="str">
        <f>REPT('BD4'!N451,1)</f>
        <v/>
      </c>
      <c r="G454" s="469">
        <f>('BD4'!J451)</f>
        <v>0</v>
      </c>
      <c r="I454" s="568" t="str">
        <f t="shared" si="32"/>
        <v/>
      </c>
      <c r="J454" s="568" t="str">
        <f>IF(L454&gt;0,'BD1'!$K$6,"")</f>
        <v/>
      </c>
      <c r="K454" s="568" t="str">
        <f>IF(L454&gt;0,'BD1'!$K$8,"")</f>
        <v/>
      </c>
      <c r="L454" s="101"/>
      <c r="M454" s="101"/>
      <c r="N454" s="101"/>
      <c r="O454" s="101"/>
      <c r="P454" s="363"/>
      <c r="Q454" s="363"/>
      <c r="R454" s="361"/>
      <c r="S454" s="570" t="str">
        <f t="shared" si="35"/>
        <v/>
      </c>
      <c r="U454" s="124" t="str">
        <f t="shared" si="33"/>
        <v/>
      </c>
      <c r="V454" s="124" t="str">
        <f>IF(X454&gt;0,'BD1'!$K$6,"")</f>
        <v/>
      </c>
      <c r="W454" s="121" t="str">
        <f>IF(X454&gt;0,'BD1'!$K$8,"")</f>
        <v/>
      </c>
      <c r="X454" s="101"/>
      <c r="Y454" s="474"/>
      <c r="Z454" s="101"/>
      <c r="AA454" s="101"/>
      <c r="AB454" s="101"/>
      <c r="AC454" s="101"/>
      <c r="AD454" s="101"/>
      <c r="AE454" s="361"/>
      <c r="AF454" s="522"/>
    </row>
    <row r="455" spans="2:32" x14ac:dyDescent="0.25">
      <c r="B455" s="566" t="str">
        <f t="shared" si="34"/>
        <v/>
      </c>
      <c r="C455" s="472">
        <f>'BD4'!C452</f>
        <v>0</v>
      </c>
      <c r="D455" s="125" t="str">
        <f t="shared" si="31"/>
        <v/>
      </c>
      <c r="E455" s="126" t="str">
        <f>IF('BD4'!O452=0,"",'BD4'!O452)</f>
        <v/>
      </c>
      <c r="F455" s="127" t="str">
        <f>REPT('BD4'!N452,1)</f>
        <v/>
      </c>
      <c r="G455" s="469">
        <f>('BD4'!J452)</f>
        <v>0</v>
      </c>
      <c r="I455" s="568" t="str">
        <f t="shared" si="32"/>
        <v/>
      </c>
      <c r="J455" s="568" t="str">
        <f>IF(L455&gt;0,'BD1'!$K$6,"")</f>
        <v/>
      </c>
      <c r="K455" s="568" t="str">
        <f>IF(L455&gt;0,'BD1'!$K$8,"")</f>
        <v/>
      </c>
      <c r="L455" s="101"/>
      <c r="M455" s="101"/>
      <c r="N455" s="101"/>
      <c r="O455" s="101"/>
      <c r="P455" s="363"/>
      <c r="Q455" s="363"/>
      <c r="R455" s="361"/>
      <c r="S455" s="570" t="str">
        <f t="shared" si="35"/>
        <v/>
      </c>
      <c r="U455" s="124" t="str">
        <f t="shared" si="33"/>
        <v/>
      </c>
      <c r="V455" s="124" t="str">
        <f>IF(X455&gt;0,'BD1'!$K$6,"")</f>
        <v/>
      </c>
      <c r="W455" s="121" t="str">
        <f>IF(X455&gt;0,'BD1'!$K$8,"")</f>
        <v/>
      </c>
      <c r="X455" s="101"/>
      <c r="Y455" s="474"/>
      <c r="Z455" s="101"/>
      <c r="AA455" s="101"/>
      <c r="AB455" s="101"/>
      <c r="AC455" s="101"/>
      <c r="AD455" s="101"/>
      <c r="AE455" s="361"/>
      <c r="AF455" s="522"/>
    </row>
    <row r="456" spans="2:32" x14ac:dyDescent="0.25">
      <c r="B456" s="566" t="str">
        <f t="shared" si="34"/>
        <v/>
      </c>
      <c r="C456" s="472">
        <f>'BD4'!C453</f>
        <v>0</v>
      </c>
      <c r="D456" s="125" t="str">
        <f t="shared" si="31"/>
        <v/>
      </c>
      <c r="E456" s="126" t="str">
        <f>IF('BD4'!O453=0,"",'BD4'!O453)</f>
        <v/>
      </c>
      <c r="F456" s="127" t="str">
        <f>REPT('BD4'!N453,1)</f>
        <v/>
      </c>
      <c r="G456" s="469">
        <f>('BD4'!J453)</f>
        <v>0</v>
      </c>
      <c r="I456" s="568" t="str">
        <f t="shared" si="32"/>
        <v/>
      </c>
      <c r="J456" s="568" t="str">
        <f>IF(L456&gt;0,'BD1'!$K$6,"")</f>
        <v/>
      </c>
      <c r="K456" s="568" t="str">
        <f>IF(L456&gt;0,'BD1'!$K$8,"")</f>
        <v/>
      </c>
      <c r="L456" s="101"/>
      <c r="M456" s="101"/>
      <c r="N456" s="101"/>
      <c r="O456" s="101"/>
      <c r="P456" s="363"/>
      <c r="Q456" s="363"/>
      <c r="R456" s="361"/>
      <c r="S456" s="570" t="str">
        <f t="shared" si="35"/>
        <v/>
      </c>
      <c r="U456" s="124" t="str">
        <f t="shared" si="33"/>
        <v/>
      </c>
      <c r="V456" s="124" t="str">
        <f>IF(X456&gt;0,'BD1'!$K$6,"")</f>
        <v/>
      </c>
      <c r="W456" s="121" t="str">
        <f>IF(X456&gt;0,'BD1'!$K$8,"")</f>
        <v/>
      </c>
      <c r="X456" s="101"/>
      <c r="Y456" s="474"/>
      <c r="Z456" s="101"/>
      <c r="AA456" s="101"/>
      <c r="AB456" s="101"/>
      <c r="AC456" s="101"/>
      <c r="AD456" s="101"/>
      <c r="AE456" s="361"/>
      <c r="AF456" s="522"/>
    </row>
    <row r="457" spans="2:32" x14ac:dyDescent="0.25">
      <c r="B457" s="566" t="str">
        <f t="shared" si="34"/>
        <v/>
      </c>
      <c r="C457" s="472">
        <f>'BD4'!C454</f>
        <v>0</v>
      </c>
      <c r="D457" s="125" t="str">
        <f t="shared" si="31"/>
        <v/>
      </c>
      <c r="E457" s="126" t="str">
        <f>IF('BD4'!O454=0,"",'BD4'!O454)</f>
        <v/>
      </c>
      <c r="F457" s="127" t="str">
        <f>REPT('BD4'!N454,1)</f>
        <v/>
      </c>
      <c r="G457" s="469">
        <f>('BD4'!J454)</f>
        <v>0</v>
      </c>
      <c r="I457" s="568" t="str">
        <f t="shared" si="32"/>
        <v/>
      </c>
      <c r="J457" s="568" t="str">
        <f>IF(L457&gt;0,'BD1'!$K$6,"")</f>
        <v/>
      </c>
      <c r="K457" s="568" t="str">
        <f>IF(L457&gt;0,'BD1'!$K$8,"")</f>
        <v/>
      </c>
      <c r="L457" s="101"/>
      <c r="M457" s="101"/>
      <c r="N457" s="101"/>
      <c r="O457" s="101"/>
      <c r="P457" s="363"/>
      <c r="Q457" s="363"/>
      <c r="R457" s="361"/>
      <c r="S457" s="570" t="str">
        <f t="shared" si="35"/>
        <v/>
      </c>
      <c r="U457" s="124" t="str">
        <f t="shared" si="33"/>
        <v/>
      </c>
      <c r="V457" s="124" t="str">
        <f>IF(X457&gt;0,'BD1'!$K$6,"")</f>
        <v/>
      </c>
      <c r="W457" s="121" t="str">
        <f>IF(X457&gt;0,'BD1'!$K$8,"")</f>
        <v/>
      </c>
      <c r="X457" s="101"/>
      <c r="Y457" s="474"/>
      <c r="Z457" s="101"/>
      <c r="AA457" s="101"/>
      <c r="AB457" s="101"/>
      <c r="AC457" s="101"/>
      <c r="AD457" s="101"/>
      <c r="AE457" s="361"/>
      <c r="AF457" s="522"/>
    </row>
    <row r="458" spans="2:32" x14ac:dyDescent="0.25">
      <c r="B458" s="566" t="str">
        <f t="shared" si="34"/>
        <v/>
      </c>
      <c r="C458" s="472">
        <f>'BD4'!C455</f>
        <v>0</v>
      </c>
      <c r="D458" s="125" t="str">
        <f t="shared" si="31"/>
        <v/>
      </c>
      <c r="E458" s="126" t="str">
        <f>IF('BD4'!O455=0,"",'BD4'!O455)</f>
        <v/>
      </c>
      <c r="F458" s="127" t="str">
        <f>REPT('BD4'!N455,1)</f>
        <v/>
      </c>
      <c r="G458" s="469">
        <f>('BD4'!J455)</f>
        <v>0</v>
      </c>
      <c r="I458" s="568" t="str">
        <f t="shared" si="32"/>
        <v/>
      </c>
      <c r="J458" s="568" t="str">
        <f>IF(L458&gt;0,'BD1'!$K$6,"")</f>
        <v/>
      </c>
      <c r="K458" s="568" t="str">
        <f>IF(L458&gt;0,'BD1'!$K$8,"")</f>
        <v/>
      </c>
      <c r="L458" s="101"/>
      <c r="M458" s="101"/>
      <c r="N458" s="101"/>
      <c r="O458" s="101"/>
      <c r="P458" s="363"/>
      <c r="Q458" s="363"/>
      <c r="R458" s="361"/>
      <c r="S458" s="570" t="str">
        <f t="shared" si="35"/>
        <v/>
      </c>
      <c r="U458" s="124" t="str">
        <f t="shared" si="33"/>
        <v/>
      </c>
      <c r="V458" s="124" t="str">
        <f>IF(X458&gt;0,'BD1'!$K$6,"")</f>
        <v/>
      </c>
      <c r="W458" s="121" t="str">
        <f>IF(X458&gt;0,'BD1'!$K$8,"")</f>
        <v/>
      </c>
      <c r="X458" s="101"/>
      <c r="Y458" s="474"/>
      <c r="Z458" s="101"/>
      <c r="AA458" s="101"/>
      <c r="AB458" s="101"/>
      <c r="AC458" s="101"/>
      <c r="AD458" s="101"/>
      <c r="AE458" s="361"/>
      <c r="AF458" s="522"/>
    </row>
    <row r="459" spans="2:32" x14ac:dyDescent="0.25">
      <c r="B459" s="566" t="str">
        <f t="shared" si="34"/>
        <v/>
      </c>
      <c r="C459" s="472">
        <f>'BD4'!C456</f>
        <v>0</v>
      </c>
      <c r="D459" s="125" t="str">
        <f t="shared" si="31"/>
        <v/>
      </c>
      <c r="E459" s="126" t="str">
        <f>IF('BD4'!O456=0,"",'BD4'!O456)</f>
        <v/>
      </c>
      <c r="F459" s="127" t="str">
        <f>REPT('BD4'!N456,1)</f>
        <v/>
      </c>
      <c r="G459" s="469">
        <f>('BD4'!J456)</f>
        <v>0</v>
      </c>
      <c r="I459" s="568" t="str">
        <f t="shared" si="32"/>
        <v/>
      </c>
      <c r="J459" s="568" t="str">
        <f>IF(L459&gt;0,'BD1'!$K$6,"")</f>
        <v/>
      </c>
      <c r="K459" s="568" t="str">
        <f>IF(L459&gt;0,'BD1'!$K$8,"")</f>
        <v/>
      </c>
      <c r="L459" s="101"/>
      <c r="M459" s="101"/>
      <c r="N459" s="101"/>
      <c r="O459" s="101"/>
      <c r="P459" s="363"/>
      <c r="Q459" s="363"/>
      <c r="R459" s="361"/>
      <c r="S459" s="570" t="str">
        <f t="shared" si="35"/>
        <v/>
      </c>
      <c r="U459" s="124" t="str">
        <f t="shared" si="33"/>
        <v/>
      </c>
      <c r="V459" s="124" t="str">
        <f>IF(X459&gt;0,'BD1'!$K$6,"")</f>
        <v/>
      </c>
      <c r="W459" s="121" t="str">
        <f>IF(X459&gt;0,'BD1'!$K$8,"")</f>
        <v/>
      </c>
      <c r="X459" s="101"/>
      <c r="Y459" s="474"/>
      <c r="Z459" s="101"/>
      <c r="AA459" s="101"/>
      <c r="AB459" s="101"/>
      <c r="AC459" s="101"/>
      <c r="AD459" s="101"/>
      <c r="AE459" s="361"/>
      <c r="AF459" s="522"/>
    </row>
    <row r="460" spans="2:32" x14ac:dyDescent="0.25">
      <c r="B460" s="566" t="str">
        <f t="shared" si="34"/>
        <v/>
      </c>
      <c r="C460" s="472">
        <f>'BD4'!C457</f>
        <v>0</v>
      </c>
      <c r="D460" s="125" t="str">
        <f t="shared" si="31"/>
        <v/>
      </c>
      <c r="E460" s="126" t="str">
        <f>IF('BD4'!O457=0,"",'BD4'!O457)</f>
        <v/>
      </c>
      <c r="F460" s="127" t="str">
        <f>REPT('BD4'!N457,1)</f>
        <v/>
      </c>
      <c r="G460" s="469">
        <f>('BD4'!J457)</f>
        <v>0</v>
      </c>
      <c r="I460" s="568" t="str">
        <f t="shared" si="32"/>
        <v/>
      </c>
      <c r="J460" s="568" t="str">
        <f>IF(L460&gt;0,'BD1'!$K$6,"")</f>
        <v/>
      </c>
      <c r="K460" s="568" t="str">
        <f>IF(L460&gt;0,'BD1'!$K$8,"")</f>
        <v/>
      </c>
      <c r="L460" s="101"/>
      <c r="M460" s="101"/>
      <c r="N460" s="101"/>
      <c r="O460" s="101"/>
      <c r="P460" s="363"/>
      <c r="Q460" s="363"/>
      <c r="R460" s="361"/>
      <c r="S460" s="570" t="str">
        <f t="shared" si="35"/>
        <v/>
      </c>
      <c r="U460" s="124" t="str">
        <f t="shared" si="33"/>
        <v/>
      </c>
      <c r="V460" s="124" t="str">
        <f>IF(X460&gt;0,'BD1'!$K$6,"")</f>
        <v/>
      </c>
      <c r="W460" s="121" t="str">
        <f>IF(X460&gt;0,'BD1'!$K$8,"")</f>
        <v/>
      </c>
      <c r="X460" s="101"/>
      <c r="Y460" s="474"/>
      <c r="Z460" s="101"/>
      <c r="AA460" s="101"/>
      <c r="AB460" s="101"/>
      <c r="AC460" s="101"/>
      <c r="AD460" s="101"/>
      <c r="AE460" s="361"/>
      <c r="AF460" s="522"/>
    </row>
    <row r="461" spans="2:32" x14ac:dyDescent="0.25">
      <c r="B461" s="566" t="str">
        <f t="shared" si="34"/>
        <v/>
      </c>
      <c r="C461" s="472">
        <f>'BD4'!C458</f>
        <v>0</v>
      </c>
      <c r="D461" s="125" t="str">
        <f t="shared" si="31"/>
        <v/>
      </c>
      <c r="E461" s="126" t="str">
        <f>IF('BD4'!O458=0,"",'BD4'!O458)</f>
        <v/>
      </c>
      <c r="F461" s="127" t="str">
        <f>REPT('BD4'!N458,1)</f>
        <v/>
      </c>
      <c r="G461" s="469">
        <f>('BD4'!J458)</f>
        <v>0</v>
      </c>
      <c r="I461" s="568" t="str">
        <f t="shared" si="32"/>
        <v/>
      </c>
      <c r="J461" s="568" t="str">
        <f>IF(L461&gt;0,'BD1'!$K$6,"")</f>
        <v/>
      </c>
      <c r="K461" s="568" t="str">
        <f>IF(L461&gt;0,'BD1'!$K$8,"")</f>
        <v/>
      </c>
      <c r="L461" s="101"/>
      <c r="M461" s="101"/>
      <c r="N461" s="101"/>
      <c r="O461" s="101"/>
      <c r="P461" s="363"/>
      <c r="Q461" s="363"/>
      <c r="R461" s="361"/>
      <c r="S461" s="570" t="str">
        <f t="shared" si="35"/>
        <v/>
      </c>
      <c r="U461" s="124" t="str">
        <f t="shared" si="33"/>
        <v/>
      </c>
      <c r="V461" s="124" t="str">
        <f>IF(X461&gt;0,'BD1'!$K$6,"")</f>
        <v/>
      </c>
      <c r="W461" s="121" t="str">
        <f>IF(X461&gt;0,'BD1'!$K$8,"")</f>
        <v/>
      </c>
      <c r="X461" s="101"/>
      <c r="Y461" s="474"/>
      <c r="Z461" s="101"/>
      <c r="AA461" s="101"/>
      <c r="AB461" s="101"/>
      <c r="AC461" s="101"/>
      <c r="AD461" s="101"/>
      <c r="AE461" s="361"/>
      <c r="AF461" s="522"/>
    </row>
    <row r="462" spans="2:32" x14ac:dyDescent="0.25">
      <c r="B462" s="566" t="str">
        <f t="shared" si="34"/>
        <v/>
      </c>
      <c r="C462" s="472">
        <f>'BD4'!C459</f>
        <v>0</v>
      </c>
      <c r="D462" s="125" t="str">
        <f t="shared" si="31"/>
        <v/>
      </c>
      <c r="E462" s="126" t="str">
        <f>IF('BD4'!O459=0,"",'BD4'!O459)</f>
        <v/>
      </c>
      <c r="F462" s="127" t="str">
        <f>REPT('BD4'!N459,1)</f>
        <v/>
      </c>
      <c r="G462" s="469">
        <f>('BD4'!J459)</f>
        <v>0</v>
      </c>
      <c r="I462" s="568" t="str">
        <f t="shared" si="32"/>
        <v/>
      </c>
      <c r="J462" s="568" t="str">
        <f>IF(L462&gt;0,'BD1'!$K$6,"")</f>
        <v/>
      </c>
      <c r="K462" s="568" t="str">
        <f>IF(L462&gt;0,'BD1'!$K$8,"")</f>
        <v/>
      </c>
      <c r="L462" s="101"/>
      <c r="M462" s="101"/>
      <c r="N462" s="101"/>
      <c r="O462" s="101"/>
      <c r="P462" s="363"/>
      <c r="Q462" s="363"/>
      <c r="R462" s="361"/>
      <c r="S462" s="570" t="str">
        <f t="shared" si="35"/>
        <v/>
      </c>
      <c r="U462" s="124" t="str">
        <f t="shared" si="33"/>
        <v/>
      </c>
      <c r="V462" s="124" t="str">
        <f>IF(X462&gt;0,'BD1'!$K$6,"")</f>
        <v/>
      </c>
      <c r="W462" s="121" t="str">
        <f>IF(X462&gt;0,'BD1'!$K$8,"")</f>
        <v/>
      </c>
      <c r="X462" s="101"/>
      <c r="Y462" s="474"/>
      <c r="Z462" s="101"/>
      <c r="AA462" s="101"/>
      <c r="AB462" s="101"/>
      <c r="AC462" s="101"/>
      <c r="AD462" s="101"/>
      <c r="AE462" s="361"/>
      <c r="AF462" s="522"/>
    </row>
    <row r="463" spans="2:32" x14ac:dyDescent="0.25">
      <c r="B463" s="566" t="str">
        <f t="shared" si="34"/>
        <v/>
      </c>
      <c r="C463" s="472">
        <f>'BD4'!C460</f>
        <v>0</v>
      </c>
      <c r="D463" s="125" t="str">
        <f t="shared" ref="D463:D526" si="36">IF(IF(G463&gt;=1,1,0)=0,"",IF(G463&gt;=1,1,0))</f>
        <v/>
      </c>
      <c r="E463" s="126" t="str">
        <f>IF('BD4'!O460=0,"",'BD4'!O460)</f>
        <v/>
      </c>
      <c r="F463" s="127" t="str">
        <f>REPT('BD4'!N460,1)</f>
        <v/>
      </c>
      <c r="G463" s="469">
        <f>('BD4'!J460)</f>
        <v>0</v>
      </c>
      <c r="I463" s="568" t="str">
        <f t="shared" ref="I463:I526" si="37">IF(L463&gt;0,ROW()-13,"")</f>
        <v/>
      </c>
      <c r="J463" s="568" t="str">
        <f>IF(L463&gt;0,'BD1'!$K$6,"")</f>
        <v/>
      </c>
      <c r="K463" s="568" t="str">
        <f>IF(L463&gt;0,'BD1'!$K$8,"")</f>
        <v/>
      </c>
      <c r="L463" s="101"/>
      <c r="M463" s="101"/>
      <c r="N463" s="101"/>
      <c r="O463" s="101"/>
      <c r="P463" s="363"/>
      <c r="Q463" s="363"/>
      <c r="R463" s="361"/>
      <c r="S463" s="570" t="str">
        <f t="shared" si="35"/>
        <v/>
      </c>
      <c r="U463" s="124" t="str">
        <f t="shared" ref="U463:U526" si="38">IF(X463&gt;0,ROW()-13,"")</f>
        <v/>
      </c>
      <c r="V463" s="124" t="str">
        <f>IF(X463&gt;0,'BD1'!$K$6,"")</f>
        <v/>
      </c>
      <c r="W463" s="121" t="str">
        <f>IF(X463&gt;0,'BD1'!$K$8,"")</f>
        <v/>
      </c>
      <c r="X463" s="101"/>
      <c r="Y463" s="474"/>
      <c r="Z463" s="101"/>
      <c r="AA463" s="101"/>
      <c r="AB463" s="101"/>
      <c r="AC463" s="101"/>
      <c r="AD463" s="101"/>
      <c r="AE463" s="361"/>
      <c r="AF463" s="522"/>
    </row>
    <row r="464" spans="2:32" x14ac:dyDescent="0.25">
      <c r="B464" s="566" t="str">
        <f t="shared" ref="B464:B527" si="39">IF(G464&gt;0,ROW()-13,"")</f>
        <v/>
      </c>
      <c r="C464" s="472">
        <f>'BD4'!C461</f>
        <v>0</v>
      </c>
      <c r="D464" s="125" t="str">
        <f t="shared" si="36"/>
        <v/>
      </c>
      <c r="E464" s="126" t="str">
        <f>IF('BD4'!O461=0,"",'BD4'!O461)</f>
        <v/>
      </c>
      <c r="F464" s="127" t="str">
        <f>REPT('BD4'!N461,1)</f>
        <v/>
      </c>
      <c r="G464" s="469">
        <f>('BD4'!J461)</f>
        <v>0</v>
      </c>
      <c r="I464" s="568" t="str">
        <f t="shared" si="37"/>
        <v/>
      </c>
      <c r="J464" s="568" t="str">
        <f>IF(L464&gt;0,'BD1'!$K$6,"")</f>
        <v/>
      </c>
      <c r="K464" s="568" t="str">
        <f>IF(L464&gt;0,'BD1'!$K$8,"")</f>
        <v/>
      </c>
      <c r="L464" s="101"/>
      <c r="M464" s="101"/>
      <c r="N464" s="101"/>
      <c r="O464" s="101"/>
      <c r="P464" s="363"/>
      <c r="Q464" s="363"/>
      <c r="R464" s="361"/>
      <c r="S464" s="570" t="str">
        <f t="shared" ref="S464:S527" si="40">IF(AND(M464="",N464="",O464=""),"",SUM(M464:O464))</f>
        <v/>
      </c>
      <c r="U464" s="124" t="str">
        <f t="shared" si="38"/>
        <v/>
      </c>
      <c r="V464" s="124" t="str">
        <f>IF(X464&gt;0,'BD1'!$K$6,"")</f>
        <v/>
      </c>
      <c r="W464" s="121" t="str">
        <f>IF(X464&gt;0,'BD1'!$K$8,"")</f>
        <v/>
      </c>
      <c r="X464" s="101"/>
      <c r="Y464" s="474"/>
      <c r="Z464" s="101"/>
      <c r="AA464" s="101"/>
      <c r="AB464" s="101"/>
      <c r="AC464" s="101"/>
      <c r="AD464" s="101"/>
      <c r="AE464" s="361"/>
      <c r="AF464" s="522"/>
    </row>
    <row r="465" spans="2:32" x14ac:dyDescent="0.25">
      <c r="B465" s="566" t="str">
        <f t="shared" si="39"/>
        <v/>
      </c>
      <c r="C465" s="472">
        <f>'BD4'!C462</f>
        <v>0</v>
      </c>
      <c r="D465" s="125" t="str">
        <f t="shared" si="36"/>
        <v/>
      </c>
      <c r="E465" s="126" t="str">
        <f>IF('BD4'!O462=0,"",'BD4'!O462)</f>
        <v/>
      </c>
      <c r="F465" s="127" t="str">
        <f>REPT('BD4'!N462,1)</f>
        <v/>
      </c>
      <c r="G465" s="469">
        <f>('BD4'!J462)</f>
        <v>0</v>
      </c>
      <c r="I465" s="568" t="str">
        <f t="shared" si="37"/>
        <v/>
      </c>
      <c r="J465" s="568" t="str">
        <f>IF(L465&gt;0,'BD1'!$K$6,"")</f>
        <v/>
      </c>
      <c r="K465" s="568" t="str">
        <f>IF(L465&gt;0,'BD1'!$K$8,"")</f>
        <v/>
      </c>
      <c r="L465" s="101"/>
      <c r="M465" s="101"/>
      <c r="N465" s="101"/>
      <c r="O465" s="101"/>
      <c r="P465" s="363"/>
      <c r="Q465" s="363"/>
      <c r="R465" s="361"/>
      <c r="S465" s="570" t="str">
        <f t="shared" si="40"/>
        <v/>
      </c>
      <c r="U465" s="124" t="str">
        <f t="shared" si="38"/>
        <v/>
      </c>
      <c r="V465" s="124" t="str">
        <f>IF(X465&gt;0,'BD1'!$K$6,"")</f>
        <v/>
      </c>
      <c r="W465" s="121" t="str">
        <f>IF(X465&gt;0,'BD1'!$K$8,"")</f>
        <v/>
      </c>
      <c r="X465" s="101"/>
      <c r="Y465" s="474"/>
      <c r="Z465" s="101"/>
      <c r="AA465" s="101"/>
      <c r="AB465" s="101"/>
      <c r="AC465" s="101"/>
      <c r="AD465" s="101"/>
      <c r="AE465" s="361"/>
      <c r="AF465" s="522"/>
    </row>
    <row r="466" spans="2:32" x14ac:dyDescent="0.25">
      <c r="B466" s="566" t="str">
        <f t="shared" si="39"/>
        <v/>
      </c>
      <c r="C466" s="472">
        <f>'BD4'!C463</f>
        <v>0</v>
      </c>
      <c r="D466" s="125" t="str">
        <f t="shared" si="36"/>
        <v/>
      </c>
      <c r="E466" s="126" t="str">
        <f>IF('BD4'!O463=0,"",'BD4'!O463)</f>
        <v/>
      </c>
      <c r="F466" s="127" t="str">
        <f>REPT('BD4'!N463,1)</f>
        <v/>
      </c>
      <c r="G466" s="469">
        <f>('BD4'!J463)</f>
        <v>0</v>
      </c>
      <c r="I466" s="568" t="str">
        <f t="shared" si="37"/>
        <v/>
      </c>
      <c r="J466" s="568" t="str">
        <f>IF(L466&gt;0,'BD1'!$K$6,"")</f>
        <v/>
      </c>
      <c r="K466" s="568" t="str">
        <f>IF(L466&gt;0,'BD1'!$K$8,"")</f>
        <v/>
      </c>
      <c r="L466" s="101"/>
      <c r="M466" s="101"/>
      <c r="N466" s="101"/>
      <c r="O466" s="101"/>
      <c r="P466" s="363"/>
      <c r="Q466" s="363"/>
      <c r="R466" s="361"/>
      <c r="S466" s="570" t="str">
        <f t="shared" si="40"/>
        <v/>
      </c>
      <c r="U466" s="124" t="str">
        <f t="shared" si="38"/>
        <v/>
      </c>
      <c r="V466" s="124" t="str">
        <f>IF(X466&gt;0,'BD1'!$K$6,"")</f>
        <v/>
      </c>
      <c r="W466" s="121" t="str">
        <f>IF(X466&gt;0,'BD1'!$K$8,"")</f>
        <v/>
      </c>
      <c r="X466" s="101"/>
      <c r="Y466" s="474"/>
      <c r="Z466" s="101"/>
      <c r="AA466" s="101"/>
      <c r="AB466" s="101"/>
      <c r="AC466" s="101"/>
      <c r="AD466" s="101"/>
      <c r="AE466" s="361"/>
      <c r="AF466" s="522"/>
    </row>
    <row r="467" spans="2:32" x14ac:dyDescent="0.25">
      <c r="B467" s="566" t="str">
        <f t="shared" si="39"/>
        <v/>
      </c>
      <c r="C467" s="472">
        <f>'BD4'!C464</f>
        <v>0</v>
      </c>
      <c r="D467" s="125" t="str">
        <f t="shared" si="36"/>
        <v/>
      </c>
      <c r="E467" s="126" t="str">
        <f>IF('BD4'!O464=0,"",'BD4'!O464)</f>
        <v/>
      </c>
      <c r="F467" s="127" t="str">
        <f>REPT('BD4'!N464,1)</f>
        <v/>
      </c>
      <c r="G467" s="469">
        <f>('BD4'!J464)</f>
        <v>0</v>
      </c>
      <c r="I467" s="568" t="str">
        <f t="shared" si="37"/>
        <v/>
      </c>
      <c r="J467" s="568" t="str">
        <f>IF(L467&gt;0,'BD1'!$K$6,"")</f>
        <v/>
      </c>
      <c r="K467" s="568" t="str">
        <f>IF(L467&gt;0,'BD1'!$K$8,"")</f>
        <v/>
      </c>
      <c r="L467" s="101"/>
      <c r="M467" s="101"/>
      <c r="N467" s="101"/>
      <c r="O467" s="101"/>
      <c r="P467" s="363"/>
      <c r="Q467" s="363"/>
      <c r="R467" s="361"/>
      <c r="S467" s="570" t="str">
        <f t="shared" si="40"/>
        <v/>
      </c>
      <c r="U467" s="124" t="str">
        <f t="shared" si="38"/>
        <v/>
      </c>
      <c r="V467" s="124" t="str">
        <f>IF(X467&gt;0,'BD1'!$K$6,"")</f>
        <v/>
      </c>
      <c r="W467" s="121" t="str">
        <f>IF(X467&gt;0,'BD1'!$K$8,"")</f>
        <v/>
      </c>
      <c r="X467" s="101"/>
      <c r="Y467" s="474"/>
      <c r="Z467" s="101"/>
      <c r="AA467" s="101"/>
      <c r="AB467" s="101"/>
      <c r="AC467" s="101"/>
      <c r="AD467" s="101"/>
      <c r="AE467" s="361"/>
      <c r="AF467" s="522"/>
    </row>
    <row r="468" spans="2:32" x14ac:dyDescent="0.25">
      <c r="B468" s="566" t="str">
        <f t="shared" si="39"/>
        <v/>
      </c>
      <c r="C468" s="472">
        <f>'BD4'!C465</f>
        <v>0</v>
      </c>
      <c r="D468" s="125" t="str">
        <f t="shared" si="36"/>
        <v/>
      </c>
      <c r="E468" s="126" t="str">
        <f>IF('BD4'!O465=0,"",'BD4'!O465)</f>
        <v/>
      </c>
      <c r="F468" s="127" t="str">
        <f>REPT('BD4'!N465,1)</f>
        <v/>
      </c>
      <c r="G468" s="469">
        <f>('BD4'!J465)</f>
        <v>0</v>
      </c>
      <c r="I468" s="568" t="str">
        <f t="shared" si="37"/>
        <v/>
      </c>
      <c r="J468" s="568" t="str">
        <f>IF(L468&gt;0,'BD1'!$K$6,"")</f>
        <v/>
      </c>
      <c r="K468" s="568" t="str">
        <f>IF(L468&gt;0,'BD1'!$K$8,"")</f>
        <v/>
      </c>
      <c r="L468" s="101"/>
      <c r="M468" s="101"/>
      <c r="N468" s="101"/>
      <c r="O468" s="101"/>
      <c r="P468" s="363"/>
      <c r="Q468" s="363"/>
      <c r="R468" s="361"/>
      <c r="S468" s="570" t="str">
        <f t="shared" si="40"/>
        <v/>
      </c>
      <c r="U468" s="124" t="str">
        <f t="shared" si="38"/>
        <v/>
      </c>
      <c r="V468" s="124" t="str">
        <f>IF(X468&gt;0,'BD1'!$K$6,"")</f>
        <v/>
      </c>
      <c r="W468" s="121" t="str">
        <f>IF(X468&gt;0,'BD1'!$K$8,"")</f>
        <v/>
      </c>
      <c r="X468" s="101"/>
      <c r="Y468" s="474"/>
      <c r="Z468" s="101"/>
      <c r="AA468" s="101"/>
      <c r="AB468" s="101"/>
      <c r="AC468" s="101"/>
      <c r="AD468" s="101"/>
      <c r="AE468" s="361"/>
      <c r="AF468" s="522"/>
    </row>
    <row r="469" spans="2:32" x14ac:dyDescent="0.25">
      <c r="B469" s="566" t="str">
        <f t="shared" si="39"/>
        <v/>
      </c>
      <c r="C469" s="472">
        <f>'BD4'!C466</f>
        <v>0</v>
      </c>
      <c r="D469" s="125" t="str">
        <f t="shared" si="36"/>
        <v/>
      </c>
      <c r="E469" s="126" t="str">
        <f>IF('BD4'!O466=0,"",'BD4'!O466)</f>
        <v/>
      </c>
      <c r="F469" s="127" t="str">
        <f>REPT('BD4'!N466,1)</f>
        <v/>
      </c>
      <c r="G469" s="469">
        <f>('BD4'!J466)</f>
        <v>0</v>
      </c>
      <c r="I469" s="568" t="str">
        <f t="shared" si="37"/>
        <v/>
      </c>
      <c r="J469" s="568" t="str">
        <f>IF(L469&gt;0,'BD1'!$K$6,"")</f>
        <v/>
      </c>
      <c r="K469" s="568" t="str">
        <f>IF(L469&gt;0,'BD1'!$K$8,"")</f>
        <v/>
      </c>
      <c r="L469" s="101"/>
      <c r="M469" s="101"/>
      <c r="N469" s="101"/>
      <c r="O469" s="101"/>
      <c r="P469" s="363"/>
      <c r="Q469" s="363"/>
      <c r="R469" s="361"/>
      <c r="S469" s="570" t="str">
        <f t="shared" si="40"/>
        <v/>
      </c>
      <c r="U469" s="124" t="str">
        <f t="shared" si="38"/>
        <v/>
      </c>
      <c r="V469" s="124" t="str">
        <f>IF(X469&gt;0,'BD1'!$K$6,"")</f>
        <v/>
      </c>
      <c r="W469" s="121" t="str">
        <f>IF(X469&gt;0,'BD1'!$K$8,"")</f>
        <v/>
      </c>
      <c r="X469" s="101"/>
      <c r="Y469" s="474"/>
      <c r="Z469" s="101"/>
      <c r="AA469" s="101"/>
      <c r="AB469" s="101"/>
      <c r="AC469" s="101"/>
      <c r="AD469" s="101"/>
      <c r="AE469" s="361"/>
      <c r="AF469" s="522"/>
    </row>
    <row r="470" spans="2:32" x14ac:dyDescent="0.25">
      <c r="B470" s="566" t="str">
        <f t="shared" si="39"/>
        <v/>
      </c>
      <c r="C470" s="472">
        <f>'BD4'!C467</f>
        <v>0</v>
      </c>
      <c r="D470" s="125" t="str">
        <f t="shared" si="36"/>
        <v/>
      </c>
      <c r="E470" s="126" t="str">
        <f>IF('BD4'!O467=0,"",'BD4'!O467)</f>
        <v/>
      </c>
      <c r="F470" s="127" t="str">
        <f>REPT('BD4'!N467,1)</f>
        <v/>
      </c>
      <c r="G470" s="469">
        <f>('BD4'!J467)</f>
        <v>0</v>
      </c>
      <c r="I470" s="568" t="str">
        <f t="shared" si="37"/>
        <v/>
      </c>
      <c r="J470" s="568" t="str">
        <f>IF(L470&gt;0,'BD1'!$K$6,"")</f>
        <v/>
      </c>
      <c r="K470" s="568" t="str">
        <f>IF(L470&gt;0,'BD1'!$K$8,"")</f>
        <v/>
      </c>
      <c r="L470" s="101"/>
      <c r="M470" s="101"/>
      <c r="N470" s="101"/>
      <c r="O470" s="101"/>
      <c r="P470" s="363"/>
      <c r="Q470" s="363"/>
      <c r="R470" s="361"/>
      <c r="S470" s="570" t="str">
        <f t="shared" si="40"/>
        <v/>
      </c>
      <c r="U470" s="124" t="str">
        <f t="shared" si="38"/>
        <v/>
      </c>
      <c r="V470" s="124" t="str">
        <f>IF(X470&gt;0,'BD1'!$K$6,"")</f>
        <v/>
      </c>
      <c r="W470" s="121" t="str">
        <f>IF(X470&gt;0,'BD1'!$K$8,"")</f>
        <v/>
      </c>
      <c r="X470" s="101"/>
      <c r="Y470" s="474"/>
      <c r="Z470" s="101"/>
      <c r="AA470" s="101"/>
      <c r="AB470" s="101"/>
      <c r="AC470" s="101"/>
      <c r="AD470" s="101"/>
      <c r="AE470" s="361"/>
      <c r="AF470" s="522"/>
    </row>
    <row r="471" spans="2:32" x14ac:dyDescent="0.25">
      <c r="B471" s="566" t="str">
        <f t="shared" si="39"/>
        <v/>
      </c>
      <c r="C471" s="472">
        <f>'BD4'!C468</f>
        <v>0</v>
      </c>
      <c r="D471" s="125" t="str">
        <f t="shared" si="36"/>
        <v/>
      </c>
      <c r="E471" s="126" t="str">
        <f>IF('BD4'!O468=0,"",'BD4'!O468)</f>
        <v/>
      </c>
      <c r="F471" s="127" t="str">
        <f>REPT('BD4'!N468,1)</f>
        <v/>
      </c>
      <c r="G471" s="469">
        <f>('BD4'!J468)</f>
        <v>0</v>
      </c>
      <c r="I471" s="568" t="str">
        <f t="shared" si="37"/>
        <v/>
      </c>
      <c r="J471" s="568" t="str">
        <f>IF(L471&gt;0,'BD1'!$K$6,"")</f>
        <v/>
      </c>
      <c r="K471" s="568" t="str">
        <f>IF(L471&gt;0,'BD1'!$K$8,"")</f>
        <v/>
      </c>
      <c r="L471" s="101"/>
      <c r="M471" s="101"/>
      <c r="N471" s="101"/>
      <c r="O471" s="101"/>
      <c r="P471" s="363"/>
      <c r="Q471" s="363"/>
      <c r="R471" s="361"/>
      <c r="S471" s="570" t="str">
        <f t="shared" si="40"/>
        <v/>
      </c>
      <c r="U471" s="124" t="str">
        <f t="shared" si="38"/>
        <v/>
      </c>
      <c r="V471" s="124" t="str">
        <f>IF(X471&gt;0,'BD1'!$K$6,"")</f>
        <v/>
      </c>
      <c r="W471" s="121" t="str">
        <f>IF(X471&gt;0,'BD1'!$K$8,"")</f>
        <v/>
      </c>
      <c r="X471" s="101"/>
      <c r="Y471" s="474"/>
      <c r="Z471" s="101"/>
      <c r="AA471" s="101"/>
      <c r="AB471" s="101"/>
      <c r="AC471" s="101"/>
      <c r="AD471" s="101"/>
      <c r="AE471" s="361"/>
      <c r="AF471" s="522"/>
    </row>
    <row r="472" spans="2:32" x14ac:dyDescent="0.25">
      <c r="B472" s="566" t="str">
        <f t="shared" si="39"/>
        <v/>
      </c>
      <c r="C472" s="472">
        <f>'BD4'!C469</f>
        <v>0</v>
      </c>
      <c r="D472" s="125" t="str">
        <f t="shared" si="36"/>
        <v/>
      </c>
      <c r="E472" s="126" t="str">
        <f>IF('BD4'!O469=0,"",'BD4'!O469)</f>
        <v/>
      </c>
      <c r="F472" s="127" t="str">
        <f>REPT('BD4'!N469,1)</f>
        <v/>
      </c>
      <c r="G472" s="469">
        <f>('BD4'!J469)</f>
        <v>0</v>
      </c>
      <c r="I472" s="568" t="str">
        <f t="shared" si="37"/>
        <v/>
      </c>
      <c r="J472" s="568" t="str">
        <f>IF(L472&gt;0,'BD1'!$K$6,"")</f>
        <v/>
      </c>
      <c r="K472" s="568" t="str">
        <f>IF(L472&gt;0,'BD1'!$K$8,"")</f>
        <v/>
      </c>
      <c r="L472" s="101"/>
      <c r="M472" s="101"/>
      <c r="N472" s="101"/>
      <c r="O472" s="101"/>
      <c r="P472" s="363"/>
      <c r="Q472" s="363"/>
      <c r="R472" s="361"/>
      <c r="S472" s="570" t="str">
        <f t="shared" si="40"/>
        <v/>
      </c>
      <c r="U472" s="124" t="str">
        <f t="shared" si="38"/>
        <v/>
      </c>
      <c r="V472" s="124" t="str">
        <f>IF(X472&gt;0,'BD1'!$K$6,"")</f>
        <v/>
      </c>
      <c r="W472" s="121" t="str">
        <f>IF(X472&gt;0,'BD1'!$K$8,"")</f>
        <v/>
      </c>
      <c r="X472" s="101"/>
      <c r="Y472" s="474"/>
      <c r="Z472" s="101"/>
      <c r="AA472" s="101"/>
      <c r="AB472" s="101"/>
      <c r="AC472" s="101"/>
      <c r="AD472" s="101"/>
      <c r="AE472" s="361"/>
      <c r="AF472" s="522"/>
    </row>
    <row r="473" spans="2:32" x14ac:dyDescent="0.25">
      <c r="B473" s="566" t="str">
        <f t="shared" si="39"/>
        <v/>
      </c>
      <c r="C473" s="472">
        <f>'BD4'!C470</f>
        <v>0</v>
      </c>
      <c r="D473" s="125" t="str">
        <f t="shared" si="36"/>
        <v/>
      </c>
      <c r="E473" s="126" t="str">
        <f>IF('BD4'!O470=0,"",'BD4'!O470)</f>
        <v/>
      </c>
      <c r="F473" s="127" t="str">
        <f>REPT('BD4'!N470,1)</f>
        <v/>
      </c>
      <c r="G473" s="469">
        <f>('BD4'!J470)</f>
        <v>0</v>
      </c>
      <c r="I473" s="568" t="str">
        <f t="shared" si="37"/>
        <v/>
      </c>
      <c r="J473" s="568" t="str">
        <f>IF(L473&gt;0,'BD1'!$K$6,"")</f>
        <v/>
      </c>
      <c r="K473" s="568" t="str">
        <f>IF(L473&gt;0,'BD1'!$K$8,"")</f>
        <v/>
      </c>
      <c r="L473" s="101"/>
      <c r="M473" s="101"/>
      <c r="N473" s="101"/>
      <c r="O473" s="101"/>
      <c r="P473" s="363"/>
      <c r="Q473" s="363"/>
      <c r="R473" s="361"/>
      <c r="S473" s="570" t="str">
        <f t="shared" si="40"/>
        <v/>
      </c>
      <c r="U473" s="124" t="str">
        <f t="shared" si="38"/>
        <v/>
      </c>
      <c r="V473" s="124" t="str">
        <f>IF(X473&gt;0,'BD1'!$K$6,"")</f>
        <v/>
      </c>
      <c r="W473" s="121" t="str">
        <f>IF(X473&gt;0,'BD1'!$K$8,"")</f>
        <v/>
      </c>
      <c r="X473" s="101"/>
      <c r="Y473" s="474"/>
      <c r="Z473" s="101"/>
      <c r="AA473" s="101"/>
      <c r="AB473" s="101"/>
      <c r="AC473" s="101"/>
      <c r="AD473" s="101"/>
      <c r="AE473" s="361"/>
      <c r="AF473" s="522"/>
    </row>
    <row r="474" spans="2:32" x14ac:dyDescent="0.25">
      <c r="B474" s="566" t="str">
        <f t="shared" si="39"/>
        <v/>
      </c>
      <c r="C474" s="472">
        <f>'BD4'!C471</f>
        <v>0</v>
      </c>
      <c r="D474" s="125" t="str">
        <f t="shared" si="36"/>
        <v/>
      </c>
      <c r="E474" s="126" t="str">
        <f>IF('BD4'!O471=0,"",'BD4'!O471)</f>
        <v/>
      </c>
      <c r="F474" s="127" t="str">
        <f>REPT('BD4'!N471,1)</f>
        <v/>
      </c>
      <c r="G474" s="469">
        <f>('BD4'!J471)</f>
        <v>0</v>
      </c>
      <c r="I474" s="568" t="str">
        <f t="shared" si="37"/>
        <v/>
      </c>
      <c r="J474" s="568" t="str">
        <f>IF(L474&gt;0,'BD1'!$K$6,"")</f>
        <v/>
      </c>
      <c r="K474" s="568" t="str">
        <f>IF(L474&gt;0,'BD1'!$K$8,"")</f>
        <v/>
      </c>
      <c r="L474" s="101"/>
      <c r="M474" s="101"/>
      <c r="N474" s="101"/>
      <c r="O474" s="101"/>
      <c r="P474" s="363"/>
      <c r="Q474" s="363"/>
      <c r="R474" s="361"/>
      <c r="S474" s="570" t="str">
        <f t="shared" si="40"/>
        <v/>
      </c>
      <c r="U474" s="124" t="str">
        <f t="shared" si="38"/>
        <v/>
      </c>
      <c r="V474" s="124" t="str">
        <f>IF(X474&gt;0,'BD1'!$K$6,"")</f>
        <v/>
      </c>
      <c r="W474" s="121" t="str">
        <f>IF(X474&gt;0,'BD1'!$K$8,"")</f>
        <v/>
      </c>
      <c r="X474" s="101"/>
      <c r="Y474" s="474"/>
      <c r="Z474" s="101"/>
      <c r="AA474" s="101"/>
      <c r="AB474" s="101"/>
      <c r="AC474" s="101"/>
      <c r="AD474" s="101"/>
      <c r="AE474" s="361"/>
      <c r="AF474" s="522"/>
    </row>
    <row r="475" spans="2:32" x14ac:dyDescent="0.25">
      <c r="B475" s="566" t="str">
        <f t="shared" si="39"/>
        <v/>
      </c>
      <c r="C475" s="472">
        <f>'BD4'!C472</f>
        <v>0</v>
      </c>
      <c r="D475" s="125" t="str">
        <f t="shared" si="36"/>
        <v/>
      </c>
      <c r="E475" s="126" t="str">
        <f>IF('BD4'!O472=0,"",'BD4'!O472)</f>
        <v/>
      </c>
      <c r="F475" s="127" t="str">
        <f>REPT('BD4'!N472,1)</f>
        <v/>
      </c>
      <c r="G475" s="469">
        <f>('BD4'!J472)</f>
        <v>0</v>
      </c>
      <c r="I475" s="568" t="str">
        <f t="shared" si="37"/>
        <v/>
      </c>
      <c r="J475" s="568" t="str">
        <f>IF(L475&gt;0,'BD1'!$K$6,"")</f>
        <v/>
      </c>
      <c r="K475" s="568" t="str">
        <f>IF(L475&gt;0,'BD1'!$K$8,"")</f>
        <v/>
      </c>
      <c r="L475" s="101"/>
      <c r="M475" s="101"/>
      <c r="N475" s="101"/>
      <c r="O475" s="101"/>
      <c r="P475" s="363"/>
      <c r="Q475" s="363"/>
      <c r="R475" s="361"/>
      <c r="S475" s="570" t="str">
        <f t="shared" si="40"/>
        <v/>
      </c>
      <c r="U475" s="124" t="str">
        <f t="shared" si="38"/>
        <v/>
      </c>
      <c r="V475" s="124" t="str">
        <f>IF(X475&gt;0,'BD1'!$K$6,"")</f>
        <v/>
      </c>
      <c r="W475" s="121" t="str">
        <f>IF(X475&gt;0,'BD1'!$K$8,"")</f>
        <v/>
      </c>
      <c r="X475" s="101"/>
      <c r="Y475" s="474"/>
      <c r="Z475" s="101"/>
      <c r="AA475" s="101"/>
      <c r="AB475" s="101"/>
      <c r="AC475" s="101"/>
      <c r="AD475" s="101"/>
      <c r="AE475" s="361"/>
      <c r="AF475" s="522"/>
    </row>
    <row r="476" spans="2:32" x14ac:dyDescent="0.25">
      <c r="B476" s="566" t="str">
        <f t="shared" si="39"/>
        <v/>
      </c>
      <c r="C476" s="472">
        <f>'BD4'!C473</f>
        <v>0</v>
      </c>
      <c r="D476" s="125" t="str">
        <f t="shared" si="36"/>
        <v/>
      </c>
      <c r="E476" s="126" t="str">
        <f>IF('BD4'!O473=0,"",'BD4'!O473)</f>
        <v/>
      </c>
      <c r="F476" s="127" t="str">
        <f>REPT('BD4'!N473,1)</f>
        <v/>
      </c>
      <c r="G476" s="469">
        <f>('BD4'!J473)</f>
        <v>0</v>
      </c>
      <c r="I476" s="568" t="str">
        <f t="shared" si="37"/>
        <v/>
      </c>
      <c r="J476" s="568" t="str">
        <f>IF(L476&gt;0,'BD1'!$K$6,"")</f>
        <v/>
      </c>
      <c r="K476" s="568" t="str">
        <f>IF(L476&gt;0,'BD1'!$K$8,"")</f>
        <v/>
      </c>
      <c r="L476" s="101"/>
      <c r="M476" s="101"/>
      <c r="N476" s="101"/>
      <c r="O476" s="101"/>
      <c r="P476" s="363"/>
      <c r="Q476" s="363"/>
      <c r="R476" s="361"/>
      <c r="S476" s="570" t="str">
        <f t="shared" si="40"/>
        <v/>
      </c>
      <c r="U476" s="124" t="str">
        <f t="shared" si="38"/>
        <v/>
      </c>
      <c r="V476" s="124" t="str">
        <f>IF(X476&gt;0,'BD1'!$K$6,"")</f>
        <v/>
      </c>
      <c r="W476" s="121" t="str">
        <f>IF(X476&gt;0,'BD1'!$K$8,"")</f>
        <v/>
      </c>
      <c r="X476" s="101"/>
      <c r="Y476" s="474"/>
      <c r="Z476" s="101"/>
      <c r="AA476" s="101"/>
      <c r="AB476" s="101"/>
      <c r="AC476" s="101"/>
      <c r="AD476" s="101"/>
      <c r="AE476" s="361"/>
      <c r="AF476" s="522"/>
    </row>
    <row r="477" spans="2:32" x14ac:dyDescent="0.25">
      <c r="B477" s="566" t="str">
        <f t="shared" si="39"/>
        <v/>
      </c>
      <c r="C477" s="472">
        <f>'BD4'!C474</f>
        <v>0</v>
      </c>
      <c r="D477" s="125" t="str">
        <f t="shared" si="36"/>
        <v/>
      </c>
      <c r="E477" s="126" t="str">
        <f>IF('BD4'!O474=0,"",'BD4'!O474)</f>
        <v/>
      </c>
      <c r="F477" s="127" t="str">
        <f>REPT('BD4'!N474,1)</f>
        <v/>
      </c>
      <c r="G477" s="469">
        <f>('BD4'!J474)</f>
        <v>0</v>
      </c>
      <c r="I477" s="568" t="str">
        <f t="shared" si="37"/>
        <v/>
      </c>
      <c r="J477" s="568" t="str">
        <f>IF(L477&gt;0,'BD1'!$K$6,"")</f>
        <v/>
      </c>
      <c r="K477" s="568" t="str">
        <f>IF(L477&gt;0,'BD1'!$K$8,"")</f>
        <v/>
      </c>
      <c r="L477" s="101"/>
      <c r="M477" s="101"/>
      <c r="N477" s="101"/>
      <c r="O477" s="101"/>
      <c r="P477" s="363"/>
      <c r="Q477" s="363"/>
      <c r="R477" s="361"/>
      <c r="S477" s="570" t="str">
        <f t="shared" si="40"/>
        <v/>
      </c>
      <c r="U477" s="124" t="str">
        <f t="shared" si="38"/>
        <v/>
      </c>
      <c r="V477" s="124" t="str">
        <f>IF(X477&gt;0,'BD1'!$K$6,"")</f>
        <v/>
      </c>
      <c r="W477" s="121" t="str">
        <f>IF(X477&gt;0,'BD1'!$K$8,"")</f>
        <v/>
      </c>
      <c r="X477" s="101"/>
      <c r="Y477" s="474"/>
      <c r="Z477" s="101"/>
      <c r="AA477" s="101"/>
      <c r="AB477" s="101"/>
      <c r="AC477" s="101"/>
      <c r="AD477" s="101"/>
      <c r="AE477" s="361"/>
      <c r="AF477" s="522"/>
    </row>
    <row r="478" spans="2:32" x14ac:dyDescent="0.25">
      <c r="B478" s="566" t="str">
        <f t="shared" si="39"/>
        <v/>
      </c>
      <c r="C478" s="472">
        <f>'BD4'!C475</f>
        <v>0</v>
      </c>
      <c r="D478" s="125" t="str">
        <f t="shared" si="36"/>
        <v/>
      </c>
      <c r="E478" s="126" t="str">
        <f>IF('BD4'!O475=0,"",'BD4'!O475)</f>
        <v/>
      </c>
      <c r="F478" s="127" t="str">
        <f>REPT('BD4'!N475,1)</f>
        <v/>
      </c>
      <c r="G478" s="469">
        <f>('BD4'!J475)</f>
        <v>0</v>
      </c>
      <c r="I478" s="568" t="str">
        <f t="shared" si="37"/>
        <v/>
      </c>
      <c r="J478" s="568" t="str">
        <f>IF(L478&gt;0,'BD1'!$K$6,"")</f>
        <v/>
      </c>
      <c r="K478" s="568" t="str">
        <f>IF(L478&gt;0,'BD1'!$K$8,"")</f>
        <v/>
      </c>
      <c r="L478" s="101"/>
      <c r="M478" s="101"/>
      <c r="N478" s="101"/>
      <c r="O478" s="101"/>
      <c r="P478" s="363"/>
      <c r="Q478" s="363"/>
      <c r="R478" s="361"/>
      <c r="S478" s="570" t="str">
        <f t="shared" si="40"/>
        <v/>
      </c>
      <c r="U478" s="124" t="str">
        <f t="shared" si="38"/>
        <v/>
      </c>
      <c r="V478" s="124" t="str">
        <f>IF(X478&gt;0,'BD1'!$K$6,"")</f>
        <v/>
      </c>
      <c r="W478" s="121" t="str">
        <f>IF(X478&gt;0,'BD1'!$K$8,"")</f>
        <v/>
      </c>
      <c r="X478" s="101"/>
      <c r="Y478" s="474"/>
      <c r="Z478" s="101"/>
      <c r="AA478" s="101"/>
      <c r="AB478" s="101"/>
      <c r="AC478" s="101"/>
      <c r="AD478" s="101"/>
      <c r="AE478" s="361"/>
      <c r="AF478" s="522"/>
    </row>
    <row r="479" spans="2:32" x14ac:dyDescent="0.25">
      <c r="B479" s="566" t="str">
        <f t="shared" si="39"/>
        <v/>
      </c>
      <c r="C479" s="472">
        <f>'BD4'!C476</f>
        <v>0</v>
      </c>
      <c r="D479" s="125" t="str">
        <f t="shared" si="36"/>
        <v/>
      </c>
      <c r="E479" s="126" t="str">
        <f>IF('BD4'!O476=0,"",'BD4'!O476)</f>
        <v/>
      </c>
      <c r="F479" s="127" t="str">
        <f>REPT('BD4'!N476,1)</f>
        <v/>
      </c>
      <c r="G479" s="469">
        <f>('BD4'!J476)</f>
        <v>0</v>
      </c>
      <c r="I479" s="568" t="str">
        <f t="shared" si="37"/>
        <v/>
      </c>
      <c r="J479" s="568" t="str">
        <f>IF(L479&gt;0,'BD1'!$K$6,"")</f>
        <v/>
      </c>
      <c r="K479" s="568" t="str">
        <f>IF(L479&gt;0,'BD1'!$K$8,"")</f>
        <v/>
      </c>
      <c r="L479" s="101"/>
      <c r="M479" s="101"/>
      <c r="N479" s="101"/>
      <c r="O479" s="101"/>
      <c r="P479" s="363"/>
      <c r="Q479" s="363"/>
      <c r="R479" s="361"/>
      <c r="S479" s="570" t="str">
        <f t="shared" si="40"/>
        <v/>
      </c>
      <c r="U479" s="124" t="str">
        <f t="shared" si="38"/>
        <v/>
      </c>
      <c r="V479" s="124" t="str">
        <f>IF(X479&gt;0,'BD1'!$K$6,"")</f>
        <v/>
      </c>
      <c r="W479" s="121" t="str">
        <f>IF(X479&gt;0,'BD1'!$K$8,"")</f>
        <v/>
      </c>
      <c r="X479" s="101"/>
      <c r="Y479" s="474"/>
      <c r="Z479" s="101"/>
      <c r="AA479" s="101"/>
      <c r="AB479" s="101"/>
      <c r="AC479" s="101"/>
      <c r="AD479" s="101"/>
      <c r="AE479" s="361"/>
      <c r="AF479" s="522"/>
    </row>
    <row r="480" spans="2:32" x14ac:dyDescent="0.25">
      <c r="B480" s="566" t="str">
        <f t="shared" si="39"/>
        <v/>
      </c>
      <c r="C480" s="472">
        <f>'BD4'!C477</f>
        <v>0</v>
      </c>
      <c r="D480" s="125" t="str">
        <f t="shared" si="36"/>
        <v/>
      </c>
      <c r="E480" s="126" t="str">
        <f>IF('BD4'!O477=0,"",'BD4'!O477)</f>
        <v/>
      </c>
      <c r="F480" s="127" t="str">
        <f>REPT('BD4'!N477,1)</f>
        <v/>
      </c>
      <c r="G480" s="469">
        <f>('BD4'!J477)</f>
        <v>0</v>
      </c>
      <c r="I480" s="568" t="str">
        <f t="shared" si="37"/>
        <v/>
      </c>
      <c r="J480" s="568" t="str">
        <f>IF(L480&gt;0,'BD1'!$K$6,"")</f>
        <v/>
      </c>
      <c r="K480" s="568" t="str">
        <f>IF(L480&gt;0,'BD1'!$K$8,"")</f>
        <v/>
      </c>
      <c r="L480" s="101"/>
      <c r="M480" s="101"/>
      <c r="N480" s="101"/>
      <c r="O480" s="101"/>
      <c r="P480" s="363"/>
      <c r="Q480" s="363"/>
      <c r="R480" s="361"/>
      <c r="S480" s="570" t="str">
        <f t="shared" si="40"/>
        <v/>
      </c>
      <c r="U480" s="124" t="str">
        <f t="shared" si="38"/>
        <v/>
      </c>
      <c r="V480" s="124" t="str">
        <f>IF(X480&gt;0,'BD1'!$K$6,"")</f>
        <v/>
      </c>
      <c r="W480" s="121" t="str">
        <f>IF(X480&gt;0,'BD1'!$K$8,"")</f>
        <v/>
      </c>
      <c r="X480" s="101"/>
      <c r="Y480" s="474"/>
      <c r="Z480" s="101"/>
      <c r="AA480" s="101"/>
      <c r="AB480" s="101"/>
      <c r="AC480" s="101"/>
      <c r="AD480" s="101"/>
      <c r="AE480" s="361"/>
      <c r="AF480" s="522"/>
    </row>
    <row r="481" spans="2:32" x14ac:dyDescent="0.25">
      <c r="B481" s="566" t="str">
        <f t="shared" si="39"/>
        <v/>
      </c>
      <c r="C481" s="472">
        <f>'BD4'!C478</f>
        <v>0</v>
      </c>
      <c r="D481" s="125" t="str">
        <f t="shared" si="36"/>
        <v/>
      </c>
      <c r="E481" s="126" t="str">
        <f>IF('BD4'!O478=0,"",'BD4'!O478)</f>
        <v/>
      </c>
      <c r="F481" s="127" t="str">
        <f>REPT('BD4'!N478,1)</f>
        <v/>
      </c>
      <c r="G481" s="469">
        <f>('BD4'!J478)</f>
        <v>0</v>
      </c>
      <c r="I481" s="568" t="str">
        <f t="shared" si="37"/>
        <v/>
      </c>
      <c r="J481" s="568" t="str">
        <f>IF(L481&gt;0,'BD1'!$K$6,"")</f>
        <v/>
      </c>
      <c r="K481" s="568" t="str">
        <f>IF(L481&gt;0,'BD1'!$K$8,"")</f>
        <v/>
      </c>
      <c r="L481" s="101"/>
      <c r="M481" s="101"/>
      <c r="N481" s="101"/>
      <c r="O481" s="101"/>
      <c r="P481" s="363"/>
      <c r="Q481" s="363"/>
      <c r="R481" s="361"/>
      <c r="S481" s="570" t="str">
        <f t="shared" si="40"/>
        <v/>
      </c>
      <c r="U481" s="124" t="str">
        <f t="shared" si="38"/>
        <v/>
      </c>
      <c r="V481" s="124" t="str">
        <f>IF(X481&gt;0,'BD1'!$K$6,"")</f>
        <v/>
      </c>
      <c r="W481" s="121" t="str">
        <f>IF(X481&gt;0,'BD1'!$K$8,"")</f>
        <v/>
      </c>
      <c r="X481" s="101"/>
      <c r="Y481" s="474"/>
      <c r="Z481" s="101"/>
      <c r="AA481" s="101"/>
      <c r="AB481" s="101"/>
      <c r="AC481" s="101"/>
      <c r="AD481" s="101"/>
      <c r="AE481" s="361"/>
      <c r="AF481" s="522"/>
    </row>
    <row r="482" spans="2:32" x14ac:dyDescent="0.25">
      <c r="B482" s="566" t="str">
        <f t="shared" si="39"/>
        <v/>
      </c>
      <c r="C482" s="472">
        <f>'BD4'!C479</f>
        <v>0</v>
      </c>
      <c r="D482" s="125" t="str">
        <f t="shared" si="36"/>
        <v/>
      </c>
      <c r="E482" s="126" t="str">
        <f>IF('BD4'!O479=0,"",'BD4'!O479)</f>
        <v/>
      </c>
      <c r="F482" s="127" t="str">
        <f>REPT('BD4'!N479,1)</f>
        <v/>
      </c>
      <c r="G482" s="469">
        <f>('BD4'!J479)</f>
        <v>0</v>
      </c>
      <c r="I482" s="568" t="str">
        <f t="shared" si="37"/>
        <v/>
      </c>
      <c r="J482" s="568" t="str">
        <f>IF(L482&gt;0,'BD1'!$K$6,"")</f>
        <v/>
      </c>
      <c r="K482" s="568" t="str">
        <f>IF(L482&gt;0,'BD1'!$K$8,"")</f>
        <v/>
      </c>
      <c r="L482" s="101"/>
      <c r="M482" s="101"/>
      <c r="N482" s="101"/>
      <c r="O482" s="101"/>
      <c r="P482" s="363"/>
      <c r="Q482" s="363"/>
      <c r="R482" s="361"/>
      <c r="S482" s="570" t="str">
        <f t="shared" si="40"/>
        <v/>
      </c>
      <c r="U482" s="124" t="str">
        <f t="shared" si="38"/>
        <v/>
      </c>
      <c r="V482" s="124" t="str">
        <f>IF(X482&gt;0,'BD1'!$K$6,"")</f>
        <v/>
      </c>
      <c r="W482" s="121" t="str">
        <f>IF(X482&gt;0,'BD1'!$K$8,"")</f>
        <v/>
      </c>
      <c r="X482" s="101"/>
      <c r="Y482" s="474"/>
      <c r="Z482" s="101"/>
      <c r="AA482" s="101"/>
      <c r="AB482" s="101"/>
      <c r="AC482" s="101"/>
      <c r="AD482" s="101"/>
      <c r="AE482" s="361"/>
      <c r="AF482" s="522"/>
    </row>
    <row r="483" spans="2:32" x14ac:dyDescent="0.25">
      <c r="B483" s="566" t="str">
        <f t="shared" si="39"/>
        <v/>
      </c>
      <c r="C483" s="472">
        <f>'BD4'!C480</f>
        <v>0</v>
      </c>
      <c r="D483" s="125" t="str">
        <f t="shared" si="36"/>
        <v/>
      </c>
      <c r="E483" s="126" t="str">
        <f>IF('BD4'!O480=0,"",'BD4'!O480)</f>
        <v/>
      </c>
      <c r="F483" s="127" t="str">
        <f>REPT('BD4'!N480,1)</f>
        <v/>
      </c>
      <c r="G483" s="469">
        <f>('BD4'!J480)</f>
        <v>0</v>
      </c>
      <c r="I483" s="568" t="str">
        <f t="shared" si="37"/>
        <v/>
      </c>
      <c r="J483" s="568" t="str">
        <f>IF(L483&gt;0,'BD1'!$K$6,"")</f>
        <v/>
      </c>
      <c r="K483" s="568" t="str">
        <f>IF(L483&gt;0,'BD1'!$K$8,"")</f>
        <v/>
      </c>
      <c r="L483" s="101"/>
      <c r="M483" s="101"/>
      <c r="N483" s="101"/>
      <c r="O483" s="101"/>
      <c r="P483" s="363"/>
      <c r="Q483" s="363"/>
      <c r="R483" s="361"/>
      <c r="S483" s="570" t="str">
        <f t="shared" si="40"/>
        <v/>
      </c>
      <c r="U483" s="124" t="str">
        <f t="shared" si="38"/>
        <v/>
      </c>
      <c r="V483" s="124" t="str">
        <f>IF(X483&gt;0,'BD1'!$K$6,"")</f>
        <v/>
      </c>
      <c r="W483" s="121" t="str">
        <f>IF(X483&gt;0,'BD1'!$K$8,"")</f>
        <v/>
      </c>
      <c r="X483" s="101"/>
      <c r="Y483" s="474"/>
      <c r="Z483" s="101"/>
      <c r="AA483" s="101"/>
      <c r="AB483" s="101"/>
      <c r="AC483" s="101"/>
      <c r="AD483" s="101"/>
      <c r="AE483" s="361"/>
      <c r="AF483" s="522"/>
    </row>
    <row r="484" spans="2:32" x14ac:dyDescent="0.25">
      <c r="B484" s="566" t="str">
        <f t="shared" si="39"/>
        <v/>
      </c>
      <c r="C484" s="472">
        <f>'BD4'!C481</f>
        <v>0</v>
      </c>
      <c r="D484" s="125" t="str">
        <f t="shared" si="36"/>
        <v/>
      </c>
      <c r="E484" s="126" t="str">
        <f>IF('BD4'!O481=0,"",'BD4'!O481)</f>
        <v/>
      </c>
      <c r="F484" s="127" t="str">
        <f>REPT('BD4'!N481,1)</f>
        <v/>
      </c>
      <c r="G484" s="469">
        <f>('BD4'!J481)</f>
        <v>0</v>
      </c>
      <c r="I484" s="568" t="str">
        <f t="shared" si="37"/>
        <v/>
      </c>
      <c r="J484" s="568" t="str">
        <f>IF(L484&gt;0,'BD1'!$K$6,"")</f>
        <v/>
      </c>
      <c r="K484" s="568" t="str">
        <f>IF(L484&gt;0,'BD1'!$K$8,"")</f>
        <v/>
      </c>
      <c r="L484" s="101"/>
      <c r="M484" s="101"/>
      <c r="N484" s="101"/>
      <c r="O484" s="101"/>
      <c r="P484" s="363"/>
      <c r="Q484" s="363"/>
      <c r="R484" s="361"/>
      <c r="S484" s="570" t="str">
        <f t="shared" si="40"/>
        <v/>
      </c>
      <c r="U484" s="124" t="str">
        <f t="shared" si="38"/>
        <v/>
      </c>
      <c r="V484" s="124" t="str">
        <f>IF(X484&gt;0,'BD1'!$K$6,"")</f>
        <v/>
      </c>
      <c r="W484" s="121" t="str">
        <f>IF(X484&gt;0,'BD1'!$K$8,"")</f>
        <v/>
      </c>
      <c r="X484" s="101"/>
      <c r="Y484" s="474"/>
      <c r="Z484" s="101"/>
      <c r="AA484" s="101"/>
      <c r="AB484" s="101"/>
      <c r="AC484" s="101"/>
      <c r="AD484" s="101"/>
      <c r="AE484" s="361"/>
      <c r="AF484" s="522"/>
    </row>
    <row r="485" spans="2:32" x14ac:dyDescent="0.25">
      <c r="B485" s="566" t="str">
        <f t="shared" si="39"/>
        <v/>
      </c>
      <c r="C485" s="472">
        <f>'BD4'!C482</f>
        <v>0</v>
      </c>
      <c r="D485" s="125" t="str">
        <f t="shared" si="36"/>
        <v/>
      </c>
      <c r="E485" s="126" t="str">
        <f>IF('BD4'!O482=0,"",'BD4'!O482)</f>
        <v/>
      </c>
      <c r="F485" s="127" t="str">
        <f>REPT('BD4'!N482,1)</f>
        <v/>
      </c>
      <c r="G485" s="469">
        <f>('BD4'!J482)</f>
        <v>0</v>
      </c>
      <c r="I485" s="568" t="str">
        <f t="shared" si="37"/>
        <v/>
      </c>
      <c r="J485" s="568" t="str">
        <f>IF(L485&gt;0,'BD1'!$K$6,"")</f>
        <v/>
      </c>
      <c r="K485" s="568" t="str">
        <f>IF(L485&gt;0,'BD1'!$K$8,"")</f>
        <v/>
      </c>
      <c r="L485" s="101"/>
      <c r="M485" s="101"/>
      <c r="N485" s="101"/>
      <c r="O485" s="101"/>
      <c r="P485" s="363"/>
      <c r="Q485" s="363"/>
      <c r="R485" s="361"/>
      <c r="S485" s="570" t="str">
        <f t="shared" si="40"/>
        <v/>
      </c>
      <c r="U485" s="124" t="str">
        <f t="shared" si="38"/>
        <v/>
      </c>
      <c r="V485" s="124" t="str">
        <f>IF(X485&gt;0,'BD1'!$K$6,"")</f>
        <v/>
      </c>
      <c r="W485" s="121" t="str">
        <f>IF(X485&gt;0,'BD1'!$K$8,"")</f>
        <v/>
      </c>
      <c r="X485" s="101"/>
      <c r="Y485" s="474"/>
      <c r="Z485" s="101"/>
      <c r="AA485" s="101"/>
      <c r="AB485" s="101"/>
      <c r="AC485" s="101"/>
      <c r="AD485" s="101"/>
      <c r="AE485" s="361"/>
      <c r="AF485" s="522"/>
    </row>
    <row r="486" spans="2:32" x14ac:dyDescent="0.25">
      <c r="B486" s="566" t="str">
        <f t="shared" si="39"/>
        <v/>
      </c>
      <c r="C486" s="472">
        <f>'BD4'!C483</f>
        <v>0</v>
      </c>
      <c r="D486" s="125" t="str">
        <f t="shared" si="36"/>
        <v/>
      </c>
      <c r="E486" s="126" t="str">
        <f>IF('BD4'!O483=0,"",'BD4'!O483)</f>
        <v/>
      </c>
      <c r="F486" s="127" t="str">
        <f>REPT('BD4'!N483,1)</f>
        <v/>
      </c>
      <c r="G486" s="469">
        <f>('BD4'!J483)</f>
        <v>0</v>
      </c>
      <c r="I486" s="568" t="str">
        <f t="shared" si="37"/>
        <v/>
      </c>
      <c r="J486" s="568" t="str">
        <f>IF(L486&gt;0,'BD1'!$K$6,"")</f>
        <v/>
      </c>
      <c r="K486" s="568" t="str">
        <f>IF(L486&gt;0,'BD1'!$K$8,"")</f>
        <v/>
      </c>
      <c r="L486" s="101"/>
      <c r="M486" s="101"/>
      <c r="N486" s="101"/>
      <c r="O486" s="101"/>
      <c r="P486" s="363"/>
      <c r="Q486" s="363"/>
      <c r="R486" s="361"/>
      <c r="S486" s="570" t="str">
        <f t="shared" si="40"/>
        <v/>
      </c>
      <c r="U486" s="124" t="str">
        <f t="shared" si="38"/>
        <v/>
      </c>
      <c r="V486" s="124" t="str">
        <f>IF(X486&gt;0,'BD1'!$K$6,"")</f>
        <v/>
      </c>
      <c r="W486" s="121" t="str">
        <f>IF(X486&gt;0,'BD1'!$K$8,"")</f>
        <v/>
      </c>
      <c r="X486" s="101"/>
      <c r="Y486" s="474"/>
      <c r="Z486" s="101"/>
      <c r="AA486" s="101"/>
      <c r="AB486" s="101"/>
      <c r="AC486" s="101"/>
      <c r="AD486" s="101"/>
      <c r="AE486" s="361"/>
      <c r="AF486" s="522"/>
    </row>
    <row r="487" spans="2:32" x14ac:dyDescent="0.25">
      <c r="B487" s="566" t="str">
        <f t="shared" si="39"/>
        <v/>
      </c>
      <c r="C487" s="472">
        <f>'BD4'!C484</f>
        <v>0</v>
      </c>
      <c r="D487" s="125" t="str">
        <f t="shared" si="36"/>
        <v/>
      </c>
      <c r="E487" s="126" t="str">
        <f>IF('BD4'!O484=0,"",'BD4'!O484)</f>
        <v/>
      </c>
      <c r="F487" s="127" t="str">
        <f>REPT('BD4'!N484,1)</f>
        <v/>
      </c>
      <c r="G487" s="469">
        <f>('BD4'!J484)</f>
        <v>0</v>
      </c>
      <c r="I487" s="568" t="str">
        <f t="shared" si="37"/>
        <v/>
      </c>
      <c r="J487" s="568" t="str">
        <f>IF(L487&gt;0,'BD1'!$K$6,"")</f>
        <v/>
      </c>
      <c r="K487" s="568" t="str">
        <f>IF(L487&gt;0,'BD1'!$K$8,"")</f>
        <v/>
      </c>
      <c r="L487" s="101"/>
      <c r="M487" s="101"/>
      <c r="N487" s="101"/>
      <c r="O487" s="101"/>
      <c r="P487" s="363"/>
      <c r="Q487" s="363"/>
      <c r="R487" s="361"/>
      <c r="S487" s="570" t="str">
        <f t="shared" si="40"/>
        <v/>
      </c>
      <c r="U487" s="124" t="str">
        <f t="shared" si="38"/>
        <v/>
      </c>
      <c r="V487" s="124" t="str">
        <f>IF(X487&gt;0,'BD1'!$K$6,"")</f>
        <v/>
      </c>
      <c r="W487" s="121" t="str">
        <f>IF(X487&gt;0,'BD1'!$K$8,"")</f>
        <v/>
      </c>
      <c r="X487" s="101"/>
      <c r="Y487" s="474"/>
      <c r="Z487" s="101"/>
      <c r="AA487" s="101"/>
      <c r="AB487" s="101"/>
      <c r="AC487" s="101"/>
      <c r="AD487" s="101"/>
      <c r="AE487" s="361"/>
      <c r="AF487" s="522"/>
    </row>
    <row r="488" spans="2:32" x14ac:dyDescent="0.25">
      <c r="B488" s="566" t="str">
        <f t="shared" si="39"/>
        <v/>
      </c>
      <c r="C488" s="472">
        <f>'BD4'!C485</f>
        <v>0</v>
      </c>
      <c r="D488" s="125" t="str">
        <f t="shared" si="36"/>
        <v/>
      </c>
      <c r="E488" s="126" t="str">
        <f>IF('BD4'!O485=0,"",'BD4'!O485)</f>
        <v/>
      </c>
      <c r="F488" s="127" t="str">
        <f>REPT('BD4'!N485,1)</f>
        <v/>
      </c>
      <c r="G488" s="469">
        <f>('BD4'!J485)</f>
        <v>0</v>
      </c>
      <c r="I488" s="568" t="str">
        <f t="shared" si="37"/>
        <v/>
      </c>
      <c r="J488" s="568" t="str">
        <f>IF(L488&gt;0,'BD1'!$K$6,"")</f>
        <v/>
      </c>
      <c r="K488" s="568" t="str">
        <f>IF(L488&gt;0,'BD1'!$K$8,"")</f>
        <v/>
      </c>
      <c r="L488" s="101"/>
      <c r="M488" s="101"/>
      <c r="N488" s="101"/>
      <c r="O488" s="101"/>
      <c r="P488" s="363"/>
      <c r="Q488" s="363"/>
      <c r="R488" s="361"/>
      <c r="S488" s="570" t="str">
        <f t="shared" si="40"/>
        <v/>
      </c>
      <c r="U488" s="124" t="str">
        <f t="shared" si="38"/>
        <v/>
      </c>
      <c r="V488" s="124" t="str">
        <f>IF(X488&gt;0,'BD1'!$K$6,"")</f>
        <v/>
      </c>
      <c r="W488" s="121" t="str">
        <f>IF(X488&gt;0,'BD1'!$K$8,"")</f>
        <v/>
      </c>
      <c r="X488" s="101"/>
      <c r="Y488" s="474"/>
      <c r="Z488" s="101"/>
      <c r="AA488" s="101"/>
      <c r="AB488" s="101"/>
      <c r="AC488" s="101"/>
      <c r="AD488" s="101"/>
      <c r="AE488" s="361"/>
      <c r="AF488" s="522"/>
    </row>
    <row r="489" spans="2:32" x14ac:dyDescent="0.25">
      <c r="B489" s="566" t="str">
        <f t="shared" si="39"/>
        <v/>
      </c>
      <c r="C489" s="472">
        <f>'BD4'!C486</f>
        <v>0</v>
      </c>
      <c r="D489" s="125" t="str">
        <f t="shared" si="36"/>
        <v/>
      </c>
      <c r="E489" s="126" t="str">
        <f>IF('BD4'!O486=0,"",'BD4'!O486)</f>
        <v/>
      </c>
      <c r="F489" s="127" t="str">
        <f>REPT('BD4'!N486,1)</f>
        <v/>
      </c>
      <c r="G489" s="469">
        <f>('BD4'!J486)</f>
        <v>0</v>
      </c>
      <c r="I489" s="568" t="str">
        <f t="shared" si="37"/>
        <v/>
      </c>
      <c r="J489" s="568" t="str">
        <f>IF(L489&gt;0,'BD1'!$K$6,"")</f>
        <v/>
      </c>
      <c r="K489" s="568" t="str">
        <f>IF(L489&gt;0,'BD1'!$K$8,"")</f>
        <v/>
      </c>
      <c r="L489" s="101"/>
      <c r="M489" s="101"/>
      <c r="N489" s="101"/>
      <c r="O489" s="101"/>
      <c r="P489" s="363"/>
      <c r="Q489" s="363"/>
      <c r="R489" s="361"/>
      <c r="S489" s="570" t="str">
        <f t="shared" si="40"/>
        <v/>
      </c>
      <c r="U489" s="124" t="str">
        <f t="shared" si="38"/>
        <v/>
      </c>
      <c r="V489" s="124" t="str">
        <f>IF(X489&gt;0,'BD1'!$K$6,"")</f>
        <v/>
      </c>
      <c r="W489" s="121" t="str">
        <f>IF(X489&gt;0,'BD1'!$K$8,"")</f>
        <v/>
      </c>
      <c r="X489" s="101"/>
      <c r="Y489" s="474"/>
      <c r="Z489" s="101"/>
      <c r="AA489" s="101"/>
      <c r="AB489" s="101"/>
      <c r="AC489" s="101"/>
      <c r="AD489" s="101"/>
      <c r="AE489" s="361"/>
      <c r="AF489" s="522"/>
    </row>
    <row r="490" spans="2:32" x14ac:dyDescent="0.25">
      <c r="B490" s="566" t="str">
        <f t="shared" si="39"/>
        <v/>
      </c>
      <c r="C490" s="472">
        <f>'BD4'!C487</f>
        <v>0</v>
      </c>
      <c r="D490" s="125" t="str">
        <f t="shared" si="36"/>
        <v/>
      </c>
      <c r="E490" s="126" t="str">
        <f>IF('BD4'!O487=0,"",'BD4'!O487)</f>
        <v/>
      </c>
      <c r="F490" s="127" t="str">
        <f>REPT('BD4'!N487,1)</f>
        <v/>
      </c>
      <c r="G490" s="469">
        <f>('BD4'!J487)</f>
        <v>0</v>
      </c>
      <c r="I490" s="568" t="str">
        <f t="shared" si="37"/>
        <v/>
      </c>
      <c r="J490" s="568" t="str">
        <f>IF(L490&gt;0,'BD1'!$K$6,"")</f>
        <v/>
      </c>
      <c r="K490" s="568" t="str">
        <f>IF(L490&gt;0,'BD1'!$K$8,"")</f>
        <v/>
      </c>
      <c r="L490" s="101"/>
      <c r="M490" s="101"/>
      <c r="N490" s="101"/>
      <c r="O490" s="101"/>
      <c r="P490" s="363"/>
      <c r="Q490" s="363"/>
      <c r="R490" s="361"/>
      <c r="S490" s="570" t="str">
        <f t="shared" si="40"/>
        <v/>
      </c>
      <c r="U490" s="124" t="str">
        <f t="shared" si="38"/>
        <v/>
      </c>
      <c r="V490" s="124" t="str">
        <f>IF(X490&gt;0,'BD1'!$K$6,"")</f>
        <v/>
      </c>
      <c r="W490" s="121" t="str">
        <f>IF(X490&gt;0,'BD1'!$K$8,"")</f>
        <v/>
      </c>
      <c r="X490" s="101"/>
      <c r="Y490" s="474"/>
      <c r="Z490" s="101"/>
      <c r="AA490" s="101"/>
      <c r="AB490" s="101"/>
      <c r="AC490" s="101"/>
      <c r="AD490" s="101"/>
      <c r="AE490" s="361"/>
      <c r="AF490" s="522"/>
    </row>
    <row r="491" spans="2:32" x14ac:dyDescent="0.25">
      <c r="B491" s="566" t="str">
        <f t="shared" si="39"/>
        <v/>
      </c>
      <c r="C491" s="472">
        <f>'BD4'!C488</f>
        <v>0</v>
      </c>
      <c r="D491" s="125" t="str">
        <f t="shared" si="36"/>
        <v/>
      </c>
      <c r="E491" s="126" t="str">
        <f>IF('BD4'!O488=0,"",'BD4'!O488)</f>
        <v/>
      </c>
      <c r="F491" s="127" t="str">
        <f>REPT('BD4'!N488,1)</f>
        <v/>
      </c>
      <c r="G491" s="469">
        <f>('BD4'!J488)</f>
        <v>0</v>
      </c>
      <c r="I491" s="568" t="str">
        <f t="shared" si="37"/>
        <v/>
      </c>
      <c r="J491" s="568" t="str">
        <f>IF(L491&gt;0,'BD1'!$K$6,"")</f>
        <v/>
      </c>
      <c r="K491" s="568" t="str">
        <f>IF(L491&gt;0,'BD1'!$K$8,"")</f>
        <v/>
      </c>
      <c r="L491" s="101"/>
      <c r="M491" s="101"/>
      <c r="N491" s="101"/>
      <c r="O491" s="101"/>
      <c r="P491" s="363"/>
      <c r="Q491" s="363"/>
      <c r="R491" s="361"/>
      <c r="S491" s="570" t="str">
        <f t="shared" si="40"/>
        <v/>
      </c>
      <c r="U491" s="124" t="str">
        <f t="shared" si="38"/>
        <v/>
      </c>
      <c r="V491" s="124" t="str">
        <f>IF(X491&gt;0,'BD1'!$K$6,"")</f>
        <v/>
      </c>
      <c r="W491" s="121" t="str">
        <f>IF(X491&gt;0,'BD1'!$K$8,"")</f>
        <v/>
      </c>
      <c r="X491" s="101"/>
      <c r="Y491" s="474"/>
      <c r="Z491" s="101"/>
      <c r="AA491" s="101"/>
      <c r="AB491" s="101"/>
      <c r="AC491" s="101"/>
      <c r="AD491" s="101"/>
      <c r="AE491" s="361"/>
      <c r="AF491" s="522"/>
    </row>
    <row r="492" spans="2:32" x14ac:dyDescent="0.25">
      <c r="B492" s="566" t="str">
        <f t="shared" si="39"/>
        <v/>
      </c>
      <c r="C492" s="472">
        <f>'BD4'!C489</f>
        <v>0</v>
      </c>
      <c r="D492" s="125" t="str">
        <f t="shared" si="36"/>
        <v/>
      </c>
      <c r="E492" s="126" t="str">
        <f>IF('BD4'!O489=0,"",'BD4'!O489)</f>
        <v/>
      </c>
      <c r="F492" s="127" t="str">
        <f>REPT('BD4'!N489,1)</f>
        <v/>
      </c>
      <c r="G492" s="469">
        <f>('BD4'!J489)</f>
        <v>0</v>
      </c>
      <c r="I492" s="568" t="str">
        <f t="shared" si="37"/>
        <v/>
      </c>
      <c r="J492" s="568" t="str">
        <f>IF(L492&gt;0,'BD1'!$K$6,"")</f>
        <v/>
      </c>
      <c r="K492" s="568" t="str">
        <f>IF(L492&gt;0,'BD1'!$K$8,"")</f>
        <v/>
      </c>
      <c r="L492" s="101"/>
      <c r="M492" s="101"/>
      <c r="N492" s="101"/>
      <c r="O492" s="101"/>
      <c r="P492" s="363"/>
      <c r="Q492" s="363"/>
      <c r="R492" s="361"/>
      <c r="S492" s="570" t="str">
        <f t="shared" si="40"/>
        <v/>
      </c>
      <c r="U492" s="124" t="str">
        <f t="shared" si="38"/>
        <v/>
      </c>
      <c r="V492" s="124" t="str">
        <f>IF(X492&gt;0,'BD1'!$K$6,"")</f>
        <v/>
      </c>
      <c r="W492" s="121" t="str">
        <f>IF(X492&gt;0,'BD1'!$K$8,"")</f>
        <v/>
      </c>
      <c r="X492" s="101"/>
      <c r="Y492" s="474"/>
      <c r="Z492" s="101"/>
      <c r="AA492" s="101"/>
      <c r="AB492" s="101"/>
      <c r="AC492" s="101"/>
      <c r="AD492" s="101"/>
      <c r="AE492" s="361"/>
      <c r="AF492" s="522"/>
    </row>
    <row r="493" spans="2:32" x14ac:dyDescent="0.25">
      <c r="B493" s="566" t="str">
        <f t="shared" si="39"/>
        <v/>
      </c>
      <c r="C493" s="472">
        <f>'BD4'!C490</f>
        <v>0</v>
      </c>
      <c r="D493" s="125" t="str">
        <f t="shared" si="36"/>
        <v/>
      </c>
      <c r="E493" s="126" t="str">
        <f>IF('BD4'!O490=0,"",'BD4'!O490)</f>
        <v/>
      </c>
      <c r="F493" s="127" t="str">
        <f>REPT('BD4'!N490,1)</f>
        <v/>
      </c>
      <c r="G493" s="469">
        <f>('BD4'!J490)</f>
        <v>0</v>
      </c>
      <c r="I493" s="568" t="str">
        <f t="shared" si="37"/>
        <v/>
      </c>
      <c r="J493" s="568" t="str">
        <f>IF(L493&gt;0,'BD1'!$K$6,"")</f>
        <v/>
      </c>
      <c r="K493" s="568" t="str">
        <f>IF(L493&gt;0,'BD1'!$K$8,"")</f>
        <v/>
      </c>
      <c r="L493" s="101"/>
      <c r="M493" s="101"/>
      <c r="N493" s="101"/>
      <c r="O493" s="101"/>
      <c r="P493" s="363"/>
      <c r="Q493" s="363"/>
      <c r="R493" s="361"/>
      <c r="S493" s="570" t="str">
        <f t="shared" si="40"/>
        <v/>
      </c>
      <c r="U493" s="124" t="str">
        <f t="shared" si="38"/>
        <v/>
      </c>
      <c r="V493" s="124" t="str">
        <f>IF(X493&gt;0,'BD1'!$K$6,"")</f>
        <v/>
      </c>
      <c r="W493" s="121" t="str">
        <f>IF(X493&gt;0,'BD1'!$K$8,"")</f>
        <v/>
      </c>
      <c r="X493" s="101"/>
      <c r="Y493" s="474"/>
      <c r="Z493" s="101"/>
      <c r="AA493" s="101"/>
      <c r="AB493" s="101"/>
      <c r="AC493" s="101"/>
      <c r="AD493" s="101"/>
      <c r="AE493" s="361"/>
      <c r="AF493" s="522"/>
    </row>
    <row r="494" spans="2:32" x14ac:dyDescent="0.25">
      <c r="B494" s="566" t="str">
        <f t="shared" si="39"/>
        <v/>
      </c>
      <c r="C494" s="472">
        <f>'BD4'!C491</f>
        <v>0</v>
      </c>
      <c r="D494" s="125" t="str">
        <f t="shared" si="36"/>
        <v/>
      </c>
      <c r="E494" s="126" t="str">
        <f>IF('BD4'!O491=0,"",'BD4'!O491)</f>
        <v/>
      </c>
      <c r="F494" s="127" t="str">
        <f>REPT('BD4'!N491,1)</f>
        <v/>
      </c>
      <c r="G494" s="469">
        <f>('BD4'!J491)</f>
        <v>0</v>
      </c>
      <c r="I494" s="568" t="str">
        <f t="shared" si="37"/>
        <v/>
      </c>
      <c r="J494" s="568" t="str">
        <f>IF(L494&gt;0,'BD1'!$K$6,"")</f>
        <v/>
      </c>
      <c r="K494" s="568" t="str">
        <f>IF(L494&gt;0,'BD1'!$K$8,"")</f>
        <v/>
      </c>
      <c r="L494" s="101"/>
      <c r="M494" s="101"/>
      <c r="N494" s="101"/>
      <c r="O494" s="101"/>
      <c r="P494" s="363"/>
      <c r="Q494" s="363"/>
      <c r="R494" s="361"/>
      <c r="S494" s="570" t="str">
        <f t="shared" si="40"/>
        <v/>
      </c>
      <c r="U494" s="124" t="str">
        <f t="shared" si="38"/>
        <v/>
      </c>
      <c r="V494" s="124" t="str">
        <f>IF(X494&gt;0,'BD1'!$K$6,"")</f>
        <v/>
      </c>
      <c r="W494" s="121" t="str">
        <f>IF(X494&gt;0,'BD1'!$K$8,"")</f>
        <v/>
      </c>
      <c r="X494" s="101"/>
      <c r="Y494" s="474"/>
      <c r="Z494" s="101"/>
      <c r="AA494" s="101"/>
      <c r="AB494" s="101"/>
      <c r="AC494" s="101"/>
      <c r="AD494" s="101"/>
      <c r="AE494" s="361"/>
      <c r="AF494" s="522"/>
    </row>
    <row r="495" spans="2:32" x14ac:dyDescent="0.25">
      <c r="B495" s="566" t="str">
        <f t="shared" si="39"/>
        <v/>
      </c>
      <c r="C495" s="472">
        <f>'BD4'!C492</f>
        <v>0</v>
      </c>
      <c r="D495" s="125" t="str">
        <f t="shared" si="36"/>
        <v/>
      </c>
      <c r="E495" s="126" t="str">
        <f>IF('BD4'!O492=0,"",'BD4'!O492)</f>
        <v/>
      </c>
      <c r="F495" s="127" t="str">
        <f>REPT('BD4'!N492,1)</f>
        <v/>
      </c>
      <c r="G495" s="469">
        <f>('BD4'!J492)</f>
        <v>0</v>
      </c>
      <c r="I495" s="568" t="str">
        <f t="shared" si="37"/>
        <v/>
      </c>
      <c r="J495" s="568" t="str">
        <f>IF(L495&gt;0,'BD1'!$K$6,"")</f>
        <v/>
      </c>
      <c r="K495" s="568" t="str">
        <f>IF(L495&gt;0,'BD1'!$K$8,"")</f>
        <v/>
      </c>
      <c r="L495" s="101"/>
      <c r="M495" s="101"/>
      <c r="N495" s="101"/>
      <c r="O495" s="101"/>
      <c r="P495" s="363"/>
      <c r="Q495" s="363"/>
      <c r="R495" s="361"/>
      <c r="S495" s="570" t="str">
        <f t="shared" si="40"/>
        <v/>
      </c>
      <c r="U495" s="124" t="str">
        <f t="shared" si="38"/>
        <v/>
      </c>
      <c r="V495" s="124" t="str">
        <f>IF(X495&gt;0,'BD1'!$K$6,"")</f>
        <v/>
      </c>
      <c r="W495" s="121" t="str">
        <f>IF(X495&gt;0,'BD1'!$K$8,"")</f>
        <v/>
      </c>
      <c r="X495" s="101"/>
      <c r="Y495" s="474"/>
      <c r="Z495" s="101"/>
      <c r="AA495" s="101"/>
      <c r="AB495" s="101"/>
      <c r="AC495" s="101"/>
      <c r="AD495" s="101"/>
      <c r="AE495" s="361"/>
      <c r="AF495" s="522"/>
    </row>
    <row r="496" spans="2:32" x14ac:dyDescent="0.25">
      <c r="B496" s="566" t="str">
        <f t="shared" si="39"/>
        <v/>
      </c>
      <c r="C496" s="472">
        <f>'BD4'!C493</f>
        <v>0</v>
      </c>
      <c r="D496" s="125" t="str">
        <f t="shared" si="36"/>
        <v/>
      </c>
      <c r="E496" s="126" t="str">
        <f>IF('BD4'!O493=0,"",'BD4'!O493)</f>
        <v/>
      </c>
      <c r="F496" s="127" t="str">
        <f>REPT('BD4'!N493,1)</f>
        <v/>
      </c>
      <c r="G496" s="469">
        <f>('BD4'!J493)</f>
        <v>0</v>
      </c>
      <c r="I496" s="568" t="str">
        <f t="shared" si="37"/>
        <v/>
      </c>
      <c r="J496" s="568" t="str">
        <f>IF(L496&gt;0,'BD1'!$K$6,"")</f>
        <v/>
      </c>
      <c r="K496" s="568" t="str">
        <f>IF(L496&gt;0,'BD1'!$K$8,"")</f>
        <v/>
      </c>
      <c r="L496" s="101"/>
      <c r="M496" s="101"/>
      <c r="N496" s="101"/>
      <c r="O496" s="101"/>
      <c r="P496" s="363"/>
      <c r="Q496" s="363"/>
      <c r="R496" s="361"/>
      <c r="S496" s="570" t="str">
        <f t="shared" si="40"/>
        <v/>
      </c>
      <c r="U496" s="124" t="str">
        <f t="shared" si="38"/>
        <v/>
      </c>
      <c r="V496" s="124" t="str">
        <f>IF(X496&gt;0,'BD1'!$K$6,"")</f>
        <v/>
      </c>
      <c r="W496" s="121" t="str">
        <f>IF(X496&gt;0,'BD1'!$K$8,"")</f>
        <v/>
      </c>
      <c r="X496" s="101"/>
      <c r="Y496" s="474"/>
      <c r="Z496" s="101"/>
      <c r="AA496" s="101"/>
      <c r="AB496" s="101"/>
      <c r="AC496" s="101"/>
      <c r="AD496" s="101"/>
      <c r="AE496" s="361"/>
      <c r="AF496" s="522"/>
    </row>
    <row r="497" spans="2:32" x14ac:dyDescent="0.25">
      <c r="B497" s="566" t="str">
        <f t="shared" si="39"/>
        <v/>
      </c>
      <c r="C497" s="472">
        <f>'BD4'!C494</f>
        <v>0</v>
      </c>
      <c r="D497" s="125" t="str">
        <f t="shared" si="36"/>
        <v/>
      </c>
      <c r="E497" s="126" t="str">
        <f>IF('BD4'!O494=0,"",'BD4'!O494)</f>
        <v/>
      </c>
      <c r="F497" s="127" t="str">
        <f>REPT('BD4'!N494,1)</f>
        <v/>
      </c>
      <c r="G497" s="469">
        <f>('BD4'!J494)</f>
        <v>0</v>
      </c>
      <c r="I497" s="568" t="str">
        <f t="shared" si="37"/>
        <v/>
      </c>
      <c r="J497" s="568" t="str">
        <f>IF(L497&gt;0,'BD1'!$K$6,"")</f>
        <v/>
      </c>
      <c r="K497" s="568" t="str">
        <f>IF(L497&gt;0,'BD1'!$K$8,"")</f>
        <v/>
      </c>
      <c r="L497" s="101"/>
      <c r="M497" s="101"/>
      <c r="N497" s="101"/>
      <c r="O497" s="101"/>
      <c r="P497" s="363"/>
      <c r="Q497" s="363"/>
      <c r="R497" s="361"/>
      <c r="S497" s="570" t="str">
        <f t="shared" si="40"/>
        <v/>
      </c>
      <c r="U497" s="124" t="str">
        <f t="shared" si="38"/>
        <v/>
      </c>
      <c r="V497" s="124" t="str">
        <f>IF(X497&gt;0,'BD1'!$K$6,"")</f>
        <v/>
      </c>
      <c r="W497" s="121" t="str">
        <f>IF(X497&gt;0,'BD1'!$K$8,"")</f>
        <v/>
      </c>
      <c r="X497" s="101"/>
      <c r="Y497" s="474"/>
      <c r="Z497" s="101"/>
      <c r="AA497" s="101"/>
      <c r="AB497" s="101"/>
      <c r="AC497" s="101"/>
      <c r="AD497" s="101"/>
      <c r="AE497" s="361"/>
      <c r="AF497" s="522"/>
    </row>
    <row r="498" spans="2:32" x14ac:dyDescent="0.25">
      <c r="B498" s="566" t="str">
        <f t="shared" si="39"/>
        <v/>
      </c>
      <c r="C498" s="472">
        <f>'BD4'!C495</f>
        <v>0</v>
      </c>
      <c r="D498" s="125" t="str">
        <f t="shared" si="36"/>
        <v/>
      </c>
      <c r="E498" s="126" t="str">
        <f>IF('BD4'!O495=0,"",'BD4'!O495)</f>
        <v/>
      </c>
      <c r="F498" s="127" t="str">
        <f>REPT('BD4'!N495,1)</f>
        <v/>
      </c>
      <c r="G498" s="469">
        <f>('BD4'!J495)</f>
        <v>0</v>
      </c>
      <c r="I498" s="568" t="str">
        <f t="shared" si="37"/>
        <v/>
      </c>
      <c r="J498" s="568" t="str">
        <f>IF(L498&gt;0,'BD1'!$K$6,"")</f>
        <v/>
      </c>
      <c r="K498" s="568" t="str">
        <f>IF(L498&gt;0,'BD1'!$K$8,"")</f>
        <v/>
      </c>
      <c r="L498" s="101"/>
      <c r="M498" s="101"/>
      <c r="N498" s="101"/>
      <c r="O498" s="101"/>
      <c r="P498" s="363"/>
      <c r="Q498" s="363"/>
      <c r="R498" s="361"/>
      <c r="S498" s="570" t="str">
        <f t="shared" si="40"/>
        <v/>
      </c>
      <c r="U498" s="124" t="str">
        <f t="shared" si="38"/>
        <v/>
      </c>
      <c r="V498" s="124" t="str">
        <f>IF(X498&gt;0,'BD1'!$K$6,"")</f>
        <v/>
      </c>
      <c r="W498" s="121" t="str">
        <f>IF(X498&gt;0,'BD1'!$K$8,"")</f>
        <v/>
      </c>
      <c r="X498" s="101"/>
      <c r="Y498" s="474"/>
      <c r="Z498" s="101"/>
      <c r="AA498" s="101"/>
      <c r="AB498" s="101"/>
      <c r="AC498" s="101"/>
      <c r="AD498" s="101"/>
      <c r="AE498" s="361"/>
      <c r="AF498" s="522"/>
    </row>
    <row r="499" spans="2:32" x14ac:dyDescent="0.25">
      <c r="B499" s="566" t="str">
        <f t="shared" si="39"/>
        <v/>
      </c>
      <c r="C499" s="472">
        <f>'BD4'!C496</f>
        <v>0</v>
      </c>
      <c r="D499" s="125" t="str">
        <f t="shared" si="36"/>
        <v/>
      </c>
      <c r="E499" s="126" t="str">
        <f>IF('BD4'!O496=0,"",'BD4'!O496)</f>
        <v/>
      </c>
      <c r="F499" s="127" t="str">
        <f>REPT('BD4'!N496,1)</f>
        <v/>
      </c>
      <c r="G499" s="469">
        <f>('BD4'!J496)</f>
        <v>0</v>
      </c>
      <c r="I499" s="568" t="str">
        <f t="shared" si="37"/>
        <v/>
      </c>
      <c r="J499" s="568" t="str">
        <f>IF(L499&gt;0,'BD1'!$K$6,"")</f>
        <v/>
      </c>
      <c r="K499" s="568" t="str">
        <f>IF(L499&gt;0,'BD1'!$K$8,"")</f>
        <v/>
      </c>
      <c r="L499" s="101"/>
      <c r="M499" s="101"/>
      <c r="N499" s="101"/>
      <c r="O499" s="101"/>
      <c r="P499" s="363"/>
      <c r="Q499" s="363"/>
      <c r="R499" s="361"/>
      <c r="S499" s="570" t="str">
        <f t="shared" si="40"/>
        <v/>
      </c>
      <c r="U499" s="124" t="str">
        <f t="shared" si="38"/>
        <v/>
      </c>
      <c r="V499" s="124" t="str">
        <f>IF(X499&gt;0,'BD1'!$K$6,"")</f>
        <v/>
      </c>
      <c r="W499" s="121" t="str">
        <f>IF(X499&gt;0,'BD1'!$K$8,"")</f>
        <v/>
      </c>
      <c r="X499" s="101"/>
      <c r="Y499" s="474"/>
      <c r="Z499" s="101"/>
      <c r="AA499" s="101"/>
      <c r="AB499" s="101"/>
      <c r="AC499" s="101"/>
      <c r="AD499" s="101"/>
      <c r="AE499" s="361"/>
      <c r="AF499" s="522"/>
    </row>
    <row r="500" spans="2:32" x14ac:dyDescent="0.25">
      <c r="B500" s="566" t="str">
        <f t="shared" si="39"/>
        <v/>
      </c>
      <c r="C500" s="472">
        <f>'BD4'!C497</f>
        <v>0</v>
      </c>
      <c r="D500" s="125" t="str">
        <f t="shared" si="36"/>
        <v/>
      </c>
      <c r="E500" s="126" t="str">
        <f>IF('BD4'!O497=0,"",'BD4'!O497)</f>
        <v/>
      </c>
      <c r="F500" s="127" t="str">
        <f>REPT('BD4'!N497,1)</f>
        <v/>
      </c>
      <c r="G500" s="469">
        <f>('BD4'!J497)</f>
        <v>0</v>
      </c>
      <c r="I500" s="568" t="str">
        <f t="shared" si="37"/>
        <v/>
      </c>
      <c r="J500" s="568" t="str">
        <f>IF(L500&gt;0,'BD1'!$K$6,"")</f>
        <v/>
      </c>
      <c r="K500" s="568" t="str">
        <f>IF(L500&gt;0,'BD1'!$K$8,"")</f>
        <v/>
      </c>
      <c r="L500" s="101"/>
      <c r="M500" s="101"/>
      <c r="N500" s="101"/>
      <c r="O500" s="101"/>
      <c r="P500" s="363"/>
      <c r="Q500" s="363"/>
      <c r="R500" s="361"/>
      <c r="S500" s="570" t="str">
        <f t="shared" si="40"/>
        <v/>
      </c>
      <c r="U500" s="124" t="str">
        <f t="shared" si="38"/>
        <v/>
      </c>
      <c r="V500" s="124" t="str">
        <f>IF(X500&gt;0,'BD1'!$K$6,"")</f>
        <v/>
      </c>
      <c r="W500" s="121" t="str">
        <f>IF(X500&gt;0,'BD1'!$K$8,"")</f>
        <v/>
      </c>
      <c r="X500" s="101"/>
      <c r="Y500" s="474"/>
      <c r="Z500" s="101"/>
      <c r="AA500" s="101"/>
      <c r="AB500" s="101"/>
      <c r="AC500" s="101"/>
      <c r="AD500" s="101"/>
      <c r="AE500" s="361"/>
      <c r="AF500" s="522"/>
    </row>
    <row r="501" spans="2:32" x14ac:dyDescent="0.25">
      <c r="B501" s="566" t="str">
        <f t="shared" si="39"/>
        <v/>
      </c>
      <c r="C501" s="472">
        <f>'BD4'!C498</f>
        <v>0</v>
      </c>
      <c r="D501" s="125" t="str">
        <f t="shared" si="36"/>
        <v/>
      </c>
      <c r="E501" s="126" t="str">
        <f>IF('BD4'!O498=0,"",'BD4'!O498)</f>
        <v/>
      </c>
      <c r="F501" s="127" t="str">
        <f>REPT('BD4'!N498,1)</f>
        <v/>
      </c>
      <c r="G501" s="469">
        <f>('BD4'!J498)</f>
        <v>0</v>
      </c>
      <c r="I501" s="568" t="str">
        <f t="shared" si="37"/>
        <v/>
      </c>
      <c r="J501" s="568" t="str">
        <f>IF(L501&gt;0,'BD1'!$K$6,"")</f>
        <v/>
      </c>
      <c r="K501" s="568" t="str">
        <f>IF(L501&gt;0,'BD1'!$K$8,"")</f>
        <v/>
      </c>
      <c r="L501" s="101"/>
      <c r="M501" s="101"/>
      <c r="N501" s="101"/>
      <c r="O501" s="101"/>
      <c r="P501" s="363"/>
      <c r="Q501" s="363"/>
      <c r="R501" s="361"/>
      <c r="S501" s="570" t="str">
        <f t="shared" si="40"/>
        <v/>
      </c>
      <c r="U501" s="124" t="str">
        <f t="shared" si="38"/>
        <v/>
      </c>
      <c r="V501" s="124" t="str">
        <f>IF(X501&gt;0,'BD1'!$K$6,"")</f>
        <v/>
      </c>
      <c r="W501" s="121" t="str">
        <f>IF(X501&gt;0,'BD1'!$K$8,"")</f>
        <v/>
      </c>
      <c r="X501" s="101"/>
      <c r="Y501" s="474"/>
      <c r="Z501" s="101"/>
      <c r="AA501" s="101"/>
      <c r="AB501" s="101"/>
      <c r="AC501" s="101"/>
      <c r="AD501" s="101"/>
      <c r="AE501" s="361"/>
      <c r="AF501" s="522"/>
    </row>
    <row r="502" spans="2:32" x14ac:dyDescent="0.25">
      <c r="B502" s="566" t="str">
        <f t="shared" si="39"/>
        <v/>
      </c>
      <c r="C502" s="472">
        <f>'BD4'!C499</f>
        <v>0</v>
      </c>
      <c r="D502" s="125" t="str">
        <f t="shared" si="36"/>
        <v/>
      </c>
      <c r="E502" s="126" t="str">
        <f>IF('BD4'!O499=0,"",'BD4'!O499)</f>
        <v/>
      </c>
      <c r="F502" s="127" t="str">
        <f>REPT('BD4'!N499,1)</f>
        <v/>
      </c>
      <c r="G502" s="469">
        <f>('BD4'!J499)</f>
        <v>0</v>
      </c>
      <c r="I502" s="568" t="str">
        <f t="shared" si="37"/>
        <v/>
      </c>
      <c r="J502" s="568" t="str">
        <f>IF(L502&gt;0,'BD1'!$K$6,"")</f>
        <v/>
      </c>
      <c r="K502" s="568" t="str">
        <f>IF(L502&gt;0,'BD1'!$K$8,"")</f>
        <v/>
      </c>
      <c r="L502" s="101"/>
      <c r="M502" s="101"/>
      <c r="N502" s="101"/>
      <c r="O502" s="101"/>
      <c r="P502" s="363"/>
      <c r="Q502" s="363"/>
      <c r="R502" s="361"/>
      <c r="S502" s="570" t="str">
        <f t="shared" si="40"/>
        <v/>
      </c>
      <c r="U502" s="124" t="str">
        <f t="shared" si="38"/>
        <v/>
      </c>
      <c r="V502" s="124" t="str">
        <f>IF(X502&gt;0,'BD1'!$K$6,"")</f>
        <v/>
      </c>
      <c r="W502" s="121" t="str">
        <f>IF(X502&gt;0,'BD1'!$K$8,"")</f>
        <v/>
      </c>
      <c r="X502" s="101"/>
      <c r="Y502" s="474"/>
      <c r="Z502" s="101"/>
      <c r="AA502" s="101"/>
      <c r="AB502" s="101"/>
      <c r="AC502" s="101"/>
      <c r="AD502" s="101"/>
      <c r="AE502" s="361"/>
      <c r="AF502" s="522"/>
    </row>
    <row r="503" spans="2:32" x14ac:dyDescent="0.25">
      <c r="B503" s="566" t="str">
        <f t="shared" si="39"/>
        <v/>
      </c>
      <c r="C503" s="472">
        <f>'BD4'!C500</f>
        <v>0</v>
      </c>
      <c r="D503" s="125" t="str">
        <f t="shared" si="36"/>
        <v/>
      </c>
      <c r="E503" s="126" t="str">
        <f>IF('BD4'!O500=0,"",'BD4'!O500)</f>
        <v/>
      </c>
      <c r="F503" s="127" t="str">
        <f>REPT('BD4'!N500,1)</f>
        <v/>
      </c>
      <c r="G503" s="469">
        <f>('BD4'!J500)</f>
        <v>0</v>
      </c>
      <c r="I503" s="568" t="str">
        <f t="shared" si="37"/>
        <v/>
      </c>
      <c r="J503" s="568" t="str">
        <f>IF(L503&gt;0,'BD1'!$K$6,"")</f>
        <v/>
      </c>
      <c r="K503" s="568" t="str">
        <f>IF(L503&gt;0,'BD1'!$K$8,"")</f>
        <v/>
      </c>
      <c r="L503" s="101"/>
      <c r="M503" s="101"/>
      <c r="N503" s="101"/>
      <c r="O503" s="101"/>
      <c r="P503" s="363"/>
      <c r="Q503" s="363"/>
      <c r="R503" s="361"/>
      <c r="S503" s="570" t="str">
        <f t="shared" si="40"/>
        <v/>
      </c>
      <c r="U503" s="124" t="str">
        <f t="shared" si="38"/>
        <v/>
      </c>
      <c r="V503" s="124" t="str">
        <f>IF(X503&gt;0,'BD1'!$K$6,"")</f>
        <v/>
      </c>
      <c r="W503" s="121" t="str">
        <f>IF(X503&gt;0,'BD1'!$K$8,"")</f>
        <v/>
      </c>
      <c r="X503" s="101"/>
      <c r="Y503" s="474"/>
      <c r="Z503" s="101"/>
      <c r="AA503" s="101"/>
      <c r="AB503" s="101"/>
      <c r="AC503" s="101"/>
      <c r="AD503" s="101"/>
      <c r="AE503" s="361"/>
      <c r="AF503" s="522"/>
    </row>
    <row r="504" spans="2:32" x14ac:dyDescent="0.25">
      <c r="B504" s="566" t="str">
        <f t="shared" si="39"/>
        <v/>
      </c>
      <c r="C504" s="472">
        <f>'BD4'!C501</f>
        <v>0</v>
      </c>
      <c r="D504" s="125" t="str">
        <f t="shared" si="36"/>
        <v/>
      </c>
      <c r="E504" s="126" t="str">
        <f>IF('BD4'!O501=0,"",'BD4'!O501)</f>
        <v/>
      </c>
      <c r="F504" s="127" t="str">
        <f>REPT('BD4'!N501,1)</f>
        <v/>
      </c>
      <c r="G504" s="469">
        <f>('BD4'!J501)</f>
        <v>0</v>
      </c>
      <c r="I504" s="568" t="str">
        <f t="shared" si="37"/>
        <v/>
      </c>
      <c r="J504" s="568" t="str">
        <f>IF(L504&gt;0,'BD1'!$K$6,"")</f>
        <v/>
      </c>
      <c r="K504" s="568" t="str">
        <f>IF(L504&gt;0,'BD1'!$K$8,"")</f>
        <v/>
      </c>
      <c r="L504" s="101"/>
      <c r="M504" s="101"/>
      <c r="N504" s="101"/>
      <c r="O504" s="101"/>
      <c r="P504" s="363"/>
      <c r="Q504" s="363"/>
      <c r="R504" s="361"/>
      <c r="S504" s="570" t="str">
        <f t="shared" si="40"/>
        <v/>
      </c>
      <c r="U504" s="124" t="str">
        <f t="shared" si="38"/>
        <v/>
      </c>
      <c r="V504" s="124" t="str">
        <f>IF(X504&gt;0,'BD1'!$K$6,"")</f>
        <v/>
      </c>
      <c r="W504" s="121" t="str">
        <f>IF(X504&gt;0,'BD1'!$K$8,"")</f>
        <v/>
      </c>
      <c r="X504" s="101"/>
      <c r="Y504" s="474"/>
      <c r="Z504" s="101"/>
      <c r="AA504" s="101"/>
      <c r="AB504" s="101"/>
      <c r="AC504" s="101"/>
      <c r="AD504" s="101"/>
      <c r="AE504" s="361"/>
      <c r="AF504" s="522"/>
    </row>
    <row r="505" spans="2:32" x14ac:dyDescent="0.25">
      <c r="B505" s="566" t="str">
        <f t="shared" si="39"/>
        <v/>
      </c>
      <c r="C505" s="472">
        <f>'BD4'!C502</f>
        <v>0</v>
      </c>
      <c r="D505" s="125" t="str">
        <f t="shared" si="36"/>
        <v/>
      </c>
      <c r="E505" s="126" t="str">
        <f>IF('BD4'!O502=0,"",'BD4'!O502)</f>
        <v/>
      </c>
      <c r="F505" s="127" t="str">
        <f>REPT('BD4'!N502,1)</f>
        <v/>
      </c>
      <c r="G505" s="469">
        <f>('BD4'!J502)</f>
        <v>0</v>
      </c>
      <c r="I505" s="568" t="str">
        <f t="shared" si="37"/>
        <v/>
      </c>
      <c r="J505" s="568" t="str">
        <f>IF(L505&gt;0,'BD1'!$K$6,"")</f>
        <v/>
      </c>
      <c r="K505" s="568" t="str">
        <f>IF(L505&gt;0,'BD1'!$K$8,"")</f>
        <v/>
      </c>
      <c r="L505" s="101"/>
      <c r="M505" s="101"/>
      <c r="N505" s="101"/>
      <c r="O505" s="101"/>
      <c r="P505" s="363"/>
      <c r="Q505" s="363"/>
      <c r="R505" s="361"/>
      <c r="S505" s="570" t="str">
        <f t="shared" si="40"/>
        <v/>
      </c>
      <c r="U505" s="124" t="str">
        <f t="shared" si="38"/>
        <v/>
      </c>
      <c r="V505" s="124" t="str">
        <f>IF(X505&gt;0,'BD1'!$K$6,"")</f>
        <v/>
      </c>
      <c r="W505" s="121" t="str">
        <f>IF(X505&gt;0,'BD1'!$K$8,"")</f>
        <v/>
      </c>
      <c r="X505" s="101"/>
      <c r="Y505" s="474"/>
      <c r="Z505" s="101"/>
      <c r="AA505" s="101"/>
      <c r="AB505" s="101"/>
      <c r="AC505" s="101"/>
      <c r="AD505" s="101"/>
      <c r="AE505" s="361"/>
      <c r="AF505" s="522"/>
    </row>
    <row r="506" spans="2:32" x14ac:dyDescent="0.25">
      <c r="B506" s="566" t="str">
        <f t="shared" si="39"/>
        <v/>
      </c>
      <c r="C506" s="472">
        <f>'BD4'!C503</f>
        <v>0</v>
      </c>
      <c r="D506" s="125" t="str">
        <f t="shared" si="36"/>
        <v/>
      </c>
      <c r="E506" s="126" t="str">
        <f>IF('BD4'!O503=0,"",'BD4'!O503)</f>
        <v/>
      </c>
      <c r="F506" s="127" t="str">
        <f>REPT('BD4'!N503,1)</f>
        <v/>
      </c>
      <c r="G506" s="469">
        <f>('BD4'!J503)</f>
        <v>0</v>
      </c>
      <c r="I506" s="568" t="str">
        <f t="shared" si="37"/>
        <v/>
      </c>
      <c r="J506" s="568" t="str">
        <f>IF(L506&gt;0,'BD1'!$K$6,"")</f>
        <v/>
      </c>
      <c r="K506" s="568" t="str">
        <f>IF(L506&gt;0,'BD1'!$K$8,"")</f>
        <v/>
      </c>
      <c r="L506" s="101"/>
      <c r="M506" s="101"/>
      <c r="N506" s="101"/>
      <c r="O506" s="101"/>
      <c r="P506" s="363"/>
      <c r="Q506" s="363"/>
      <c r="R506" s="361"/>
      <c r="S506" s="570" t="str">
        <f t="shared" si="40"/>
        <v/>
      </c>
      <c r="U506" s="124" t="str">
        <f t="shared" si="38"/>
        <v/>
      </c>
      <c r="V506" s="124" t="str">
        <f>IF(X506&gt;0,'BD1'!$K$6,"")</f>
        <v/>
      </c>
      <c r="W506" s="121" t="str">
        <f>IF(X506&gt;0,'BD1'!$K$8,"")</f>
        <v/>
      </c>
      <c r="X506" s="101"/>
      <c r="Y506" s="474"/>
      <c r="Z506" s="101"/>
      <c r="AA506" s="101"/>
      <c r="AB506" s="101"/>
      <c r="AC506" s="101"/>
      <c r="AD506" s="101"/>
      <c r="AE506" s="361"/>
      <c r="AF506" s="522"/>
    </row>
    <row r="507" spans="2:32" x14ac:dyDescent="0.25">
      <c r="B507" s="566" t="str">
        <f t="shared" si="39"/>
        <v/>
      </c>
      <c r="C507" s="472">
        <f>'BD4'!C504</f>
        <v>0</v>
      </c>
      <c r="D507" s="125" t="str">
        <f t="shared" si="36"/>
        <v/>
      </c>
      <c r="E507" s="126" t="str">
        <f>IF('BD4'!O504=0,"",'BD4'!O504)</f>
        <v/>
      </c>
      <c r="F507" s="127" t="str">
        <f>REPT('BD4'!N504,1)</f>
        <v/>
      </c>
      <c r="G507" s="469">
        <f>('BD4'!J504)</f>
        <v>0</v>
      </c>
      <c r="I507" s="568" t="str">
        <f t="shared" si="37"/>
        <v/>
      </c>
      <c r="J507" s="568" t="str">
        <f>IF(L507&gt;0,'BD1'!$K$6,"")</f>
        <v/>
      </c>
      <c r="K507" s="568" t="str">
        <f>IF(L507&gt;0,'BD1'!$K$8,"")</f>
        <v/>
      </c>
      <c r="L507" s="101"/>
      <c r="M507" s="101"/>
      <c r="N507" s="101"/>
      <c r="O507" s="101"/>
      <c r="P507" s="363"/>
      <c r="Q507" s="363"/>
      <c r="R507" s="361"/>
      <c r="S507" s="570" t="str">
        <f t="shared" si="40"/>
        <v/>
      </c>
      <c r="U507" s="124" t="str">
        <f t="shared" si="38"/>
        <v/>
      </c>
      <c r="V507" s="124" t="str">
        <f>IF(X507&gt;0,'BD1'!$K$6,"")</f>
        <v/>
      </c>
      <c r="W507" s="121" t="str">
        <f>IF(X507&gt;0,'BD1'!$K$8,"")</f>
        <v/>
      </c>
      <c r="X507" s="101"/>
      <c r="Y507" s="474"/>
      <c r="Z507" s="101"/>
      <c r="AA507" s="101"/>
      <c r="AB507" s="101"/>
      <c r="AC507" s="101"/>
      <c r="AD507" s="101"/>
      <c r="AE507" s="361"/>
      <c r="AF507" s="522"/>
    </row>
    <row r="508" spans="2:32" x14ac:dyDescent="0.25">
      <c r="B508" s="566" t="str">
        <f t="shared" si="39"/>
        <v/>
      </c>
      <c r="C508" s="472">
        <f>'BD4'!C505</f>
        <v>0</v>
      </c>
      <c r="D508" s="125" t="str">
        <f t="shared" si="36"/>
        <v/>
      </c>
      <c r="E508" s="126" t="str">
        <f>IF('BD4'!O505=0,"",'BD4'!O505)</f>
        <v/>
      </c>
      <c r="F508" s="127" t="str">
        <f>REPT('BD4'!N505,1)</f>
        <v/>
      </c>
      <c r="G508" s="469">
        <f>('BD4'!J505)</f>
        <v>0</v>
      </c>
      <c r="I508" s="568" t="str">
        <f t="shared" si="37"/>
        <v/>
      </c>
      <c r="J508" s="568" t="str">
        <f>IF(L508&gt;0,'BD1'!$K$6,"")</f>
        <v/>
      </c>
      <c r="K508" s="568" t="str">
        <f>IF(L508&gt;0,'BD1'!$K$8,"")</f>
        <v/>
      </c>
      <c r="L508" s="101"/>
      <c r="M508" s="101"/>
      <c r="N508" s="101"/>
      <c r="O508" s="101"/>
      <c r="P508" s="363"/>
      <c r="Q508" s="363"/>
      <c r="R508" s="361"/>
      <c r="S508" s="570" t="str">
        <f t="shared" si="40"/>
        <v/>
      </c>
      <c r="U508" s="124" t="str">
        <f t="shared" si="38"/>
        <v/>
      </c>
      <c r="V508" s="124" t="str">
        <f>IF(X508&gt;0,'BD1'!$K$6,"")</f>
        <v/>
      </c>
      <c r="W508" s="121" t="str">
        <f>IF(X508&gt;0,'BD1'!$K$8,"")</f>
        <v/>
      </c>
      <c r="X508" s="101"/>
      <c r="Y508" s="474"/>
      <c r="Z508" s="101"/>
      <c r="AA508" s="101"/>
      <c r="AB508" s="101"/>
      <c r="AC508" s="101"/>
      <c r="AD508" s="101"/>
      <c r="AE508" s="361"/>
      <c r="AF508" s="522"/>
    </row>
    <row r="509" spans="2:32" x14ac:dyDescent="0.25">
      <c r="B509" s="566" t="str">
        <f t="shared" si="39"/>
        <v/>
      </c>
      <c r="C509" s="472">
        <f>'BD4'!C506</f>
        <v>0</v>
      </c>
      <c r="D509" s="125" t="str">
        <f t="shared" si="36"/>
        <v/>
      </c>
      <c r="E509" s="126" t="str">
        <f>IF('BD4'!O506=0,"",'BD4'!O506)</f>
        <v/>
      </c>
      <c r="F509" s="127" t="str">
        <f>REPT('BD4'!N506,1)</f>
        <v/>
      </c>
      <c r="G509" s="469">
        <f>('BD4'!J506)</f>
        <v>0</v>
      </c>
      <c r="I509" s="568" t="str">
        <f t="shared" si="37"/>
        <v/>
      </c>
      <c r="J509" s="568" t="str">
        <f>IF(L509&gt;0,'BD1'!$K$6,"")</f>
        <v/>
      </c>
      <c r="K509" s="568" t="str">
        <f>IF(L509&gt;0,'BD1'!$K$8,"")</f>
        <v/>
      </c>
      <c r="L509" s="101"/>
      <c r="M509" s="101"/>
      <c r="N509" s="101"/>
      <c r="O509" s="101"/>
      <c r="P509" s="363"/>
      <c r="Q509" s="363"/>
      <c r="R509" s="361"/>
      <c r="S509" s="570" t="str">
        <f t="shared" si="40"/>
        <v/>
      </c>
      <c r="U509" s="124" t="str">
        <f t="shared" si="38"/>
        <v/>
      </c>
      <c r="V509" s="124" t="str">
        <f>IF(X509&gt;0,'BD1'!$K$6,"")</f>
        <v/>
      </c>
      <c r="W509" s="121" t="str">
        <f>IF(X509&gt;0,'BD1'!$K$8,"")</f>
        <v/>
      </c>
      <c r="X509" s="101"/>
      <c r="Y509" s="474"/>
      <c r="Z509" s="101"/>
      <c r="AA509" s="101"/>
      <c r="AB509" s="101"/>
      <c r="AC509" s="101"/>
      <c r="AD509" s="101"/>
      <c r="AE509" s="361"/>
      <c r="AF509" s="522"/>
    </row>
    <row r="510" spans="2:32" x14ac:dyDescent="0.25">
      <c r="B510" s="566" t="str">
        <f t="shared" si="39"/>
        <v/>
      </c>
      <c r="C510" s="472">
        <f>'BD4'!C507</f>
        <v>0</v>
      </c>
      <c r="D510" s="125" t="str">
        <f t="shared" si="36"/>
        <v/>
      </c>
      <c r="E510" s="126" t="str">
        <f>IF('BD4'!O507=0,"",'BD4'!O507)</f>
        <v/>
      </c>
      <c r="F510" s="127" t="str">
        <f>REPT('BD4'!N507,1)</f>
        <v/>
      </c>
      <c r="G510" s="469">
        <f>('BD4'!J507)</f>
        <v>0</v>
      </c>
      <c r="I510" s="568" t="str">
        <f t="shared" si="37"/>
        <v/>
      </c>
      <c r="J510" s="568" t="str">
        <f>IF(L510&gt;0,'BD1'!$K$6,"")</f>
        <v/>
      </c>
      <c r="K510" s="568" t="str">
        <f>IF(L510&gt;0,'BD1'!$K$8,"")</f>
        <v/>
      </c>
      <c r="L510" s="101"/>
      <c r="M510" s="101"/>
      <c r="N510" s="101"/>
      <c r="O510" s="101"/>
      <c r="P510" s="363"/>
      <c r="Q510" s="363"/>
      <c r="R510" s="361"/>
      <c r="S510" s="570" t="str">
        <f t="shared" si="40"/>
        <v/>
      </c>
      <c r="U510" s="124" t="str">
        <f t="shared" si="38"/>
        <v/>
      </c>
      <c r="V510" s="124" t="str">
        <f>IF(X510&gt;0,'BD1'!$K$6,"")</f>
        <v/>
      </c>
      <c r="W510" s="121" t="str">
        <f>IF(X510&gt;0,'BD1'!$K$8,"")</f>
        <v/>
      </c>
      <c r="X510" s="101"/>
      <c r="Y510" s="474"/>
      <c r="Z510" s="101"/>
      <c r="AA510" s="101"/>
      <c r="AB510" s="101"/>
      <c r="AC510" s="101"/>
      <c r="AD510" s="101"/>
      <c r="AE510" s="361"/>
      <c r="AF510" s="522"/>
    </row>
    <row r="511" spans="2:32" x14ac:dyDescent="0.25">
      <c r="B511" s="566" t="str">
        <f t="shared" si="39"/>
        <v/>
      </c>
      <c r="C511" s="472">
        <f>'BD4'!C508</f>
        <v>0</v>
      </c>
      <c r="D511" s="125" t="str">
        <f t="shared" si="36"/>
        <v/>
      </c>
      <c r="E511" s="126" t="str">
        <f>IF('BD4'!O508=0,"",'BD4'!O508)</f>
        <v/>
      </c>
      <c r="F511" s="127" t="str">
        <f>REPT('BD4'!N508,1)</f>
        <v/>
      </c>
      <c r="G511" s="469">
        <f>('BD4'!J508)</f>
        <v>0</v>
      </c>
      <c r="I511" s="568" t="str">
        <f t="shared" si="37"/>
        <v/>
      </c>
      <c r="J511" s="568" t="str">
        <f>IF(L511&gt;0,'BD1'!$K$6,"")</f>
        <v/>
      </c>
      <c r="K511" s="568" t="str">
        <f>IF(L511&gt;0,'BD1'!$K$8,"")</f>
        <v/>
      </c>
      <c r="L511" s="101"/>
      <c r="M511" s="101"/>
      <c r="N511" s="101"/>
      <c r="O511" s="101"/>
      <c r="P511" s="363"/>
      <c r="Q511" s="363"/>
      <c r="R511" s="361"/>
      <c r="S511" s="570" t="str">
        <f t="shared" si="40"/>
        <v/>
      </c>
      <c r="U511" s="124" t="str">
        <f t="shared" si="38"/>
        <v/>
      </c>
      <c r="V511" s="124" t="str">
        <f>IF(X511&gt;0,'BD1'!$K$6,"")</f>
        <v/>
      </c>
      <c r="W511" s="121" t="str">
        <f>IF(X511&gt;0,'BD1'!$K$8,"")</f>
        <v/>
      </c>
      <c r="X511" s="101"/>
      <c r="Y511" s="474"/>
      <c r="Z511" s="101"/>
      <c r="AA511" s="101"/>
      <c r="AB511" s="101"/>
      <c r="AC511" s="101"/>
      <c r="AD511" s="101"/>
      <c r="AE511" s="361"/>
      <c r="AF511" s="522"/>
    </row>
    <row r="512" spans="2:32" x14ac:dyDescent="0.25">
      <c r="B512" s="566" t="str">
        <f t="shared" si="39"/>
        <v/>
      </c>
      <c r="C512" s="472">
        <f>'BD4'!C509</f>
        <v>0</v>
      </c>
      <c r="D512" s="125" t="str">
        <f t="shared" si="36"/>
        <v/>
      </c>
      <c r="E512" s="126" t="str">
        <f>IF('BD4'!O509=0,"",'BD4'!O509)</f>
        <v/>
      </c>
      <c r="F512" s="127" t="str">
        <f>REPT('BD4'!N509,1)</f>
        <v/>
      </c>
      <c r="G512" s="469">
        <f>('BD4'!J509)</f>
        <v>0</v>
      </c>
      <c r="I512" s="568" t="str">
        <f t="shared" si="37"/>
        <v/>
      </c>
      <c r="J512" s="568" t="str">
        <f>IF(L512&gt;0,'BD1'!$K$6,"")</f>
        <v/>
      </c>
      <c r="K512" s="568" t="str">
        <f>IF(L512&gt;0,'BD1'!$K$8,"")</f>
        <v/>
      </c>
      <c r="L512" s="101"/>
      <c r="M512" s="101"/>
      <c r="N512" s="101"/>
      <c r="O512" s="101"/>
      <c r="P512" s="363"/>
      <c r="Q512" s="363"/>
      <c r="R512" s="361"/>
      <c r="S512" s="570" t="str">
        <f t="shared" si="40"/>
        <v/>
      </c>
      <c r="U512" s="124" t="str">
        <f t="shared" si="38"/>
        <v/>
      </c>
      <c r="V512" s="124" t="str">
        <f>IF(X512&gt;0,'BD1'!$K$6,"")</f>
        <v/>
      </c>
      <c r="W512" s="121" t="str">
        <f>IF(X512&gt;0,'BD1'!$K$8,"")</f>
        <v/>
      </c>
      <c r="X512" s="101"/>
      <c r="Y512" s="474"/>
      <c r="Z512" s="101"/>
      <c r="AA512" s="101"/>
      <c r="AB512" s="101"/>
      <c r="AC512" s="101"/>
      <c r="AD512" s="101"/>
      <c r="AE512" s="361"/>
      <c r="AF512" s="522"/>
    </row>
    <row r="513" spans="2:32" x14ac:dyDescent="0.25">
      <c r="B513" s="566" t="str">
        <f t="shared" si="39"/>
        <v/>
      </c>
      <c r="C513" s="472">
        <f>'BD4'!C510</f>
        <v>0</v>
      </c>
      <c r="D513" s="125" t="str">
        <f t="shared" si="36"/>
        <v/>
      </c>
      <c r="E513" s="126" t="str">
        <f>IF('BD4'!O510=0,"",'BD4'!O510)</f>
        <v/>
      </c>
      <c r="F513" s="127" t="str">
        <f>REPT('BD4'!N510,1)</f>
        <v/>
      </c>
      <c r="G513" s="469">
        <f>('BD4'!J510)</f>
        <v>0</v>
      </c>
      <c r="I513" s="568" t="str">
        <f t="shared" si="37"/>
        <v/>
      </c>
      <c r="J513" s="568" t="str">
        <f>IF(L513&gt;0,'BD1'!$K$6,"")</f>
        <v/>
      </c>
      <c r="K513" s="568" t="str">
        <f>IF(L513&gt;0,'BD1'!$K$8,"")</f>
        <v/>
      </c>
      <c r="L513" s="101"/>
      <c r="M513" s="101"/>
      <c r="N513" s="101"/>
      <c r="O513" s="101"/>
      <c r="P513" s="363"/>
      <c r="Q513" s="363"/>
      <c r="R513" s="361"/>
      <c r="S513" s="570" t="str">
        <f t="shared" si="40"/>
        <v/>
      </c>
      <c r="U513" s="124" t="str">
        <f t="shared" si="38"/>
        <v/>
      </c>
      <c r="V513" s="124" t="str">
        <f>IF(X513&gt;0,'BD1'!$K$6,"")</f>
        <v/>
      </c>
      <c r="W513" s="121" t="str">
        <f>IF(X513&gt;0,'BD1'!$K$8,"")</f>
        <v/>
      </c>
      <c r="X513" s="101"/>
      <c r="Y513" s="474"/>
      <c r="Z513" s="101"/>
      <c r="AA513" s="101"/>
      <c r="AB513" s="101"/>
      <c r="AC513" s="101"/>
      <c r="AD513" s="101"/>
      <c r="AE513" s="361"/>
      <c r="AF513" s="522"/>
    </row>
    <row r="514" spans="2:32" x14ac:dyDescent="0.25">
      <c r="B514" s="566" t="str">
        <f t="shared" si="39"/>
        <v/>
      </c>
      <c r="C514" s="472">
        <f>'BD4'!C511</f>
        <v>0</v>
      </c>
      <c r="D514" s="125" t="str">
        <f t="shared" si="36"/>
        <v/>
      </c>
      <c r="E514" s="126" t="str">
        <f>IF('BD4'!O511=0,"",'BD4'!O511)</f>
        <v/>
      </c>
      <c r="F514" s="127" t="str">
        <f>REPT('BD4'!N511,1)</f>
        <v/>
      </c>
      <c r="G514" s="469">
        <f>('BD4'!J511)</f>
        <v>0</v>
      </c>
      <c r="I514" s="568" t="str">
        <f t="shared" si="37"/>
        <v/>
      </c>
      <c r="J514" s="568" t="str">
        <f>IF(L514&gt;0,'BD1'!$K$6,"")</f>
        <v/>
      </c>
      <c r="K514" s="568" t="str">
        <f>IF(L514&gt;0,'BD1'!$K$8,"")</f>
        <v/>
      </c>
      <c r="L514" s="101"/>
      <c r="M514" s="101"/>
      <c r="N514" s="101"/>
      <c r="O514" s="101"/>
      <c r="P514" s="363"/>
      <c r="Q514" s="363"/>
      <c r="R514" s="361"/>
      <c r="S514" s="570" t="str">
        <f t="shared" si="40"/>
        <v/>
      </c>
      <c r="U514" s="124" t="str">
        <f t="shared" si="38"/>
        <v/>
      </c>
      <c r="V514" s="124" t="str">
        <f>IF(X514&gt;0,'BD1'!$K$6,"")</f>
        <v/>
      </c>
      <c r="W514" s="121" t="str">
        <f>IF(X514&gt;0,'BD1'!$K$8,"")</f>
        <v/>
      </c>
      <c r="X514" s="101"/>
      <c r="Y514" s="474"/>
      <c r="Z514" s="101"/>
      <c r="AA514" s="101"/>
      <c r="AB514" s="101"/>
      <c r="AC514" s="101"/>
      <c r="AD514" s="101"/>
      <c r="AE514" s="361"/>
      <c r="AF514" s="522"/>
    </row>
    <row r="515" spans="2:32" x14ac:dyDescent="0.25">
      <c r="B515" s="566" t="str">
        <f t="shared" si="39"/>
        <v/>
      </c>
      <c r="C515" s="472">
        <f>'BD4'!C512</f>
        <v>0</v>
      </c>
      <c r="D515" s="125" t="str">
        <f t="shared" si="36"/>
        <v/>
      </c>
      <c r="E515" s="126" t="str">
        <f>IF('BD4'!O512=0,"",'BD4'!O512)</f>
        <v/>
      </c>
      <c r="F515" s="127" t="str">
        <f>REPT('BD4'!N512,1)</f>
        <v/>
      </c>
      <c r="G515" s="469">
        <f>('BD4'!J512)</f>
        <v>0</v>
      </c>
      <c r="I515" s="568" t="str">
        <f t="shared" si="37"/>
        <v/>
      </c>
      <c r="J515" s="568" t="str">
        <f>IF(L515&gt;0,'BD1'!$K$6,"")</f>
        <v/>
      </c>
      <c r="K515" s="568" t="str">
        <f>IF(L515&gt;0,'BD1'!$K$8,"")</f>
        <v/>
      </c>
      <c r="L515" s="101"/>
      <c r="M515" s="101"/>
      <c r="N515" s="101"/>
      <c r="O515" s="101"/>
      <c r="P515" s="363"/>
      <c r="Q515" s="363"/>
      <c r="R515" s="361"/>
      <c r="S515" s="570" t="str">
        <f t="shared" si="40"/>
        <v/>
      </c>
      <c r="U515" s="124" t="str">
        <f t="shared" si="38"/>
        <v/>
      </c>
      <c r="V515" s="124" t="str">
        <f>IF(X515&gt;0,'BD1'!$K$6,"")</f>
        <v/>
      </c>
      <c r="W515" s="121" t="str">
        <f>IF(X515&gt;0,'BD1'!$K$8,"")</f>
        <v/>
      </c>
      <c r="X515" s="101"/>
      <c r="Y515" s="474"/>
      <c r="Z515" s="101"/>
      <c r="AA515" s="101"/>
      <c r="AB515" s="101"/>
      <c r="AC515" s="101"/>
      <c r="AD515" s="101"/>
      <c r="AE515" s="361"/>
      <c r="AF515" s="522"/>
    </row>
    <row r="516" spans="2:32" x14ac:dyDescent="0.25">
      <c r="B516" s="566" t="str">
        <f t="shared" si="39"/>
        <v/>
      </c>
      <c r="C516" s="472">
        <f>'BD4'!C513</f>
        <v>0</v>
      </c>
      <c r="D516" s="125" t="str">
        <f t="shared" si="36"/>
        <v/>
      </c>
      <c r="E516" s="126" t="str">
        <f>IF('BD4'!O513=0,"",'BD4'!O513)</f>
        <v/>
      </c>
      <c r="F516" s="127" t="str">
        <f>REPT('BD4'!N513,1)</f>
        <v/>
      </c>
      <c r="G516" s="469">
        <f>('BD4'!J513)</f>
        <v>0</v>
      </c>
      <c r="I516" s="568" t="str">
        <f t="shared" si="37"/>
        <v/>
      </c>
      <c r="J516" s="568" t="str">
        <f>IF(L516&gt;0,'BD1'!$K$6,"")</f>
        <v/>
      </c>
      <c r="K516" s="568" t="str">
        <f>IF(L516&gt;0,'BD1'!$K$8,"")</f>
        <v/>
      </c>
      <c r="L516" s="101"/>
      <c r="M516" s="101"/>
      <c r="N516" s="101"/>
      <c r="O516" s="101"/>
      <c r="P516" s="363"/>
      <c r="Q516" s="363"/>
      <c r="R516" s="361"/>
      <c r="S516" s="570" t="str">
        <f t="shared" si="40"/>
        <v/>
      </c>
      <c r="U516" s="124" t="str">
        <f t="shared" si="38"/>
        <v/>
      </c>
      <c r="V516" s="124" t="str">
        <f>IF(X516&gt;0,'BD1'!$K$6,"")</f>
        <v/>
      </c>
      <c r="W516" s="121" t="str">
        <f>IF(X516&gt;0,'BD1'!$K$8,"")</f>
        <v/>
      </c>
      <c r="X516" s="101"/>
      <c r="Y516" s="474"/>
      <c r="Z516" s="101"/>
      <c r="AA516" s="101"/>
      <c r="AB516" s="101"/>
      <c r="AC516" s="101"/>
      <c r="AD516" s="101"/>
      <c r="AE516" s="361"/>
      <c r="AF516" s="522"/>
    </row>
    <row r="517" spans="2:32" x14ac:dyDescent="0.25">
      <c r="B517" s="566" t="str">
        <f t="shared" si="39"/>
        <v/>
      </c>
      <c r="C517" s="472">
        <f>'BD4'!C514</f>
        <v>0</v>
      </c>
      <c r="D517" s="125" t="str">
        <f t="shared" si="36"/>
        <v/>
      </c>
      <c r="E517" s="126" t="str">
        <f>IF('BD4'!O514=0,"",'BD4'!O514)</f>
        <v/>
      </c>
      <c r="F517" s="127" t="str">
        <f>REPT('BD4'!N514,1)</f>
        <v/>
      </c>
      <c r="G517" s="469">
        <f>('BD4'!J514)</f>
        <v>0</v>
      </c>
      <c r="I517" s="568" t="str">
        <f t="shared" si="37"/>
        <v/>
      </c>
      <c r="J517" s="568" t="str">
        <f>IF(L517&gt;0,'BD1'!$K$6,"")</f>
        <v/>
      </c>
      <c r="K517" s="568" t="str">
        <f>IF(L517&gt;0,'BD1'!$K$8,"")</f>
        <v/>
      </c>
      <c r="L517" s="101"/>
      <c r="M517" s="101"/>
      <c r="N517" s="101"/>
      <c r="O517" s="101"/>
      <c r="P517" s="363"/>
      <c r="Q517" s="363"/>
      <c r="R517" s="361"/>
      <c r="S517" s="570" t="str">
        <f t="shared" si="40"/>
        <v/>
      </c>
      <c r="U517" s="124" t="str">
        <f t="shared" si="38"/>
        <v/>
      </c>
      <c r="V517" s="124" t="str">
        <f>IF(X517&gt;0,'BD1'!$K$6,"")</f>
        <v/>
      </c>
      <c r="W517" s="121" t="str">
        <f>IF(X517&gt;0,'BD1'!$K$8,"")</f>
        <v/>
      </c>
      <c r="X517" s="101"/>
      <c r="Y517" s="474"/>
      <c r="Z517" s="101"/>
      <c r="AA517" s="101"/>
      <c r="AB517" s="101"/>
      <c r="AC517" s="101"/>
      <c r="AD517" s="101"/>
      <c r="AE517" s="361"/>
      <c r="AF517" s="522"/>
    </row>
    <row r="518" spans="2:32" x14ac:dyDescent="0.25">
      <c r="B518" s="566" t="str">
        <f t="shared" si="39"/>
        <v/>
      </c>
      <c r="C518" s="472">
        <f>'BD4'!C515</f>
        <v>0</v>
      </c>
      <c r="D518" s="125" t="str">
        <f t="shared" si="36"/>
        <v/>
      </c>
      <c r="E518" s="126" t="str">
        <f>IF('BD4'!O515=0,"",'BD4'!O515)</f>
        <v/>
      </c>
      <c r="F518" s="127" t="str">
        <f>REPT('BD4'!N515,1)</f>
        <v/>
      </c>
      <c r="G518" s="469">
        <f>('BD4'!J515)</f>
        <v>0</v>
      </c>
      <c r="I518" s="568" t="str">
        <f t="shared" si="37"/>
        <v/>
      </c>
      <c r="J518" s="568" t="str">
        <f>IF(L518&gt;0,'BD1'!$K$6,"")</f>
        <v/>
      </c>
      <c r="K518" s="568" t="str">
        <f>IF(L518&gt;0,'BD1'!$K$8,"")</f>
        <v/>
      </c>
      <c r="L518" s="101"/>
      <c r="M518" s="101"/>
      <c r="N518" s="101"/>
      <c r="O518" s="101"/>
      <c r="P518" s="363"/>
      <c r="Q518" s="363"/>
      <c r="R518" s="361"/>
      <c r="S518" s="570" t="str">
        <f t="shared" si="40"/>
        <v/>
      </c>
      <c r="U518" s="124" t="str">
        <f t="shared" si="38"/>
        <v/>
      </c>
      <c r="V518" s="124" t="str">
        <f>IF(X518&gt;0,'BD1'!$K$6,"")</f>
        <v/>
      </c>
      <c r="W518" s="121" t="str">
        <f>IF(X518&gt;0,'BD1'!$K$8,"")</f>
        <v/>
      </c>
      <c r="X518" s="101"/>
      <c r="Y518" s="474"/>
      <c r="Z518" s="101"/>
      <c r="AA518" s="101"/>
      <c r="AB518" s="101"/>
      <c r="AC518" s="101"/>
      <c r="AD518" s="101"/>
      <c r="AE518" s="361"/>
      <c r="AF518" s="522"/>
    </row>
    <row r="519" spans="2:32" x14ac:dyDescent="0.25">
      <c r="B519" s="566" t="str">
        <f t="shared" si="39"/>
        <v/>
      </c>
      <c r="C519" s="472">
        <f>'BD4'!C516</f>
        <v>0</v>
      </c>
      <c r="D519" s="125" t="str">
        <f t="shared" si="36"/>
        <v/>
      </c>
      <c r="E519" s="126" t="str">
        <f>IF('BD4'!O516=0,"",'BD4'!O516)</f>
        <v/>
      </c>
      <c r="F519" s="127" t="str">
        <f>REPT('BD4'!N516,1)</f>
        <v/>
      </c>
      <c r="G519" s="469">
        <f>('BD4'!J516)</f>
        <v>0</v>
      </c>
      <c r="I519" s="568" t="str">
        <f t="shared" si="37"/>
        <v/>
      </c>
      <c r="J519" s="568" t="str">
        <f>IF(L519&gt;0,'BD1'!$K$6,"")</f>
        <v/>
      </c>
      <c r="K519" s="568" t="str">
        <f>IF(L519&gt;0,'BD1'!$K$8,"")</f>
        <v/>
      </c>
      <c r="L519" s="101"/>
      <c r="M519" s="101"/>
      <c r="N519" s="101"/>
      <c r="O519" s="101"/>
      <c r="P519" s="363"/>
      <c r="Q519" s="363"/>
      <c r="R519" s="361"/>
      <c r="S519" s="570" t="str">
        <f t="shared" si="40"/>
        <v/>
      </c>
      <c r="U519" s="124" t="str">
        <f t="shared" si="38"/>
        <v/>
      </c>
      <c r="V519" s="124" t="str">
        <f>IF(X519&gt;0,'BD1'!$K$6,"")</f>
        <v/>
      </c>
      <c r="W519" s="121" t="str">
        <f>IF(X519&gt;0,'BD1'!$K$8,"")</f>
        <v/>
      </c>
      <c r="X519" s="101"/>
      <c r="Y519" s="474"/>
      <c r="Z519" s="101"/>
      <c r="AA519" s="101"/>
      <c r="AB519" s="101"/>
      <c r="AC519" s="101"/>
      <c r="AD519" s="101"/>
      <c r="AE519" s="361"/>
      <c r="AF519" s="522"/>
    </row>
    <row r="520" spans="2:32" x14ac:dyDescent="0.25">
      <c r="B520" s="566" t="str">
        <f t="shared" si="39"/>
        <v/>
      </c>
      <c r="C520" s="472">
        <f>'BD4'!C517</f>
        <v>0</v>
      </c>
      <c r="D520" s="125" t="str">
        <f t="shared" si="36"/>
        <v/>
      </c>
      <c r="E520" s="126" t="str">
        <f>IF('BD4'!O517=0,"",'BD4'!O517)</f>
        <v/>
      </c>
      <c r="F520" s="127" t="str">
        <f>REPT('BD4'!N517,1)</f>
        <v/>
      </c>
      <c r="G520" s="469">
        <f>('BD4'!J517)</f>
        <v>0</v>
      </c>
      <c r="I520" s="568" t="str">
        <f t="shared" si="37"/>
        <v/>
      </c>
      <c r="J520" s="568" t="str">
        <f>IF(L520&gt;0,'BD1'!$K$6,"")</f>
        <v/>
      </c>
      <c r="K520" s="568" t="str">
        <f>IF(L520&gt;0,'BD1'!$K$8,"")</f>
        <v/>
      </c>
      <c r="L520" s="101"/>
      <c r="M520" s="101"/>
      <c r="N520" s="101"/>
      <c r="O520" s="101"/>
      <c r="P520" s="363"/>
      <c r="Q520" s="363"/>
      <c r="R520" s="361"/>
      <c r="S520" s="570" t="str">
        <f t="shared" si="40"/>
        <v/>
      </c>
      <c r="U520" s="124" t="str">
        <f t="shared" si="38"/>
        <v/>
      </c>
      <c r="V520" s="124" t="str">
        <f>IF(X520&gt;0,'BD1'!$K$6,"")</f>
        <v/>
      </c>
      <c r="W520" s="121" t="str">
        <f>IF(X520&gt;0,'BD1'!$K$8,"")</f>
        <v/>
      </c>
      <c r="X520" s="101"/>
      <c r="Y520" s="474"/>
      <c r="Z520" s="101"/>
      <c r="AA520" s="101"/>
      <c r="AB520" s="101"/>
      <c r="AC520" s="101"/>
      <c r="AD520" s="101"/>
      <c r="AE520" s="361"/>
      <c r="AF520" s="522"/>
    </row>
    <row r="521" spans="2:32" x14ac:dyDescent="0.25">
      <c r="B521" s="566" t="str">
        <f t="shared" si="39"/>
        <v/>
      </c>
      <c r="C521" s="472">
        <f>'BD4'!C518</f>
        <v>0</v>
      </c>
      <c r="D521" s="125" t="str">
        <f t="shared" si="36"/>
        <v/>
      </c>
      <c r="E521" s="126" t="str">
        <f>IF('BD4'!O518=0,"",'BD4'!O518)</f>
        <v/>
      </c>
      <c r="F521" s="127" t="str">
        <f>REPT('BD4'!N518,1)</f>
        <v/>
      </c>
      <c r="G521" s="469">
        <f>('BD4'!J518)</f>
        <v>0</v>
      </c>
      <c r="I521" s="568" t="str">
        <f t="shared" si="37"/>
        <v/>
      </c>
      <c r="J521" s="568" t="str">
        <f>IF(L521&gt;0,'BD1'!$K$6,"")</f>
        <v/>
      </c>
      <c r="K521" s="568" t="str">
        <f>IF(L521&gt;0,'BD1'!$K$8,"")</f>
        <v/>
      </c>
      <c r="L521" s="101"/>
      <c r="M521" s="101"/>
      <c r="N521" s="101"/>
      <c r="O521" s="101"/>
      <c r="P521" s="363"/>
      <c r="Q521" s="363"/>
      <c r="R521" s="361"/>
      <c r="S521" s="570" t="str">
        <f t="shared" si="40"/>
        <v/>
      </c>
      <c r="U521" s="124" t="str">
        <f t="shared" si="38"/>
        <v/>
      </c>
      <c r="V521" s="124" t="str">
        <f>IF(X521&gt;0,'BD1'!$K$6,"")</f>
        <v/>
      </c>
      <c r="W521" s="121" t="str">
        <f>IF(X521&gt;0,'BD1'!$K$8,"")</f>
        <v/>
      </c>
      <c r="X521" s="101"/>
      <c r="Y521" s="474"/>
      <c r="Z521" s="101"/>
      <c r="AA521" s="101"/>
      <c r="AB521" s="101"/>
      <c r="AC521" s="101"/>
      <c r="AD521" s="101"/>
      <c r="AE521" s="361"/>
      <c r="AF521" s="522"/>
    </row>
    <row r="522" spans="2:32" x14ac:dyDescent="0.25">
      <c r="B522" s="566" t="str">
        <f t="shared" si="39"/>
        <v/>
      </c>
      <c r="C522" s="472">
        <f>'BD4'!C519</f>
        <v>0</v>
      </c>
      <c r="D522" s="125" t="str">
        <f t="shared" si="36"/>
        <v/>
      </c>
      <c r="E522" s="126" t="str">
        <f>IF('BD4'!O519=0,"",'BD4'!O519)</f>
        <v/>
      </c>
      <c r="F522" s="127" t="str">
        <f>REPT('BD4'!N519,1)</f>
        <v/>
      </c>
      <c r="G522" s="469">
        <f>('BD4'!J519)</f>
        <v>0</v>
      </c>
      <c r="I522" s="568" t="str">
        <f t="shared" si="37"/>
        <v/>
      </c>
      <c r="J522" s="568" t="str">
        <f>IF(L522&gt;0,'BD1'!$K$6,"")</f>
        <v/>
      </c>
      <c r="K522" s="568" t="str">
        <f>IF(L522&gt;0,'BD1'!$K$8,"")</f>
        <v/>
      </c>
      <c r="L522" s="101"/>
      <c r="M522" s="101"/>
      <c r="N522" s="101"/>
      <c r="O522" s="101"/>
      <c r="P522" s="363"/>
      <c r="Q522" s="363"/>
      <c r="R522" s="361"/>
      <c r="S522" s="570" t="str">
        <f t="shared" si="40"/>
        <v/>
      </c>
      <c r="U522" s="124" t="str">
        <f t="shared" si="38"/>
        <v/>
      </c>
      <c r="V522" s="124" t="str">
        <f>IF(X522&gt;0,'BD1'!$K$6,"")</f>
        <v/>
      </c>
      <c r="W522" s="121" t="str">
        <f>IF(X522&gt;0,'BD1'!$K$8,"")</f>
        <v/>
      </c>
      <c r="X522" s="101"/>
      <c r="Y522" s="474"/>
      <c r="Z522" s="101"/>
      <c r="AA522" s="101"/>
      <c r="AB522" s="101"/>
      <c r="AC522" s="101"/>
      <c r="AD522" s="101"/>
      <c r="AE522" s="361"/>
      <c r="AF522" s="522"/>
    </row>
    <row r="523" spans="2:32" x14ac:dyDescent="0.25">
      <c r="B523" s="566" t="str">
        <f t="shared" si="39"/>
        <v/>
      </c>
      <c r="C523" s="472">
        <f>'BD4'!C520</f>
        <v>0</v>
      </c>
      <c r="D523" s="125" t="str">
        <f t="shared" si="36"/>
        <v/>
      </c>
      <c r="E523" s="126" t="str">
        <f>IF('BD4'!O520=0,"",'BD4'!O520)</f>
        <v/>
      </c>
      <c r="F523" s="127" t="str">
        <f>REPT('BD4'!N520,1)</f>
        <v/>
      </c>
      <c r="G523" s="469">
        <f>('BD4'!J520)</f>
        <v>0</v>
      </c>
      <c r="I523" s="568" t="str">
        <f t="shared" si="37"/>
        <v/>
      </c>
      <c r="J523" s="568" t="str">
        <f>IF(L523&gt;0,'BD1'!$K$6,"")</f>
        <v/>
      </c>
      <c r="K523" s="568" t="str">
        <f>IF(L523&gt;0,'BD1'!$K$8,"")</f>
        <v/>
      </c>
      <c r="L523" s="101"/>
      <c r="M523" s="101"/>
      <c r="N523" s="101"/>
      <c r="O523" s="101"/>
      <c r="P523" s="363"/>
      <c r="Q523" s="363"/>
      <c r="R523" s="361"/>
      <c r="S523" s="570" t="str">
        <f t="shared" si="40"/>
        <v/>
      </c>
      <c r="U523" s="124" t="str">
        <f t="shared" si="38"/>
        <v/>
      </c>
      <c r="V523" s="124" t="str">
        <f>IF(X523&gt;0,'BD1'!$K$6,"")</f>
        <v/>
      </c>
      <c r="W523" s="121" t="str">
        <f>IF(X523&gt;0,'BD1'!$K$8,"")</f>
        <v/>
      </c>
      <c r="X523" s="101"/>
      <c r="Y523" s="474"/>
      <c r="Z523" s="101"/>
      <c r="AA523" s="101"/>
      <c r="AB523" s="101"/>
      <c r="AC523" s="101"/>
      <c r="AD523" s="101"/>
      <c r="AE523" s="361"/>
      <c r="AF523" s="522"/>
    </row>
    <row r="524" spans="2:32" x14ac:dyDescent="0.25">
      <c r="B524" s="566" t="str">
        <f t="shared" si="39"/>
        <v/>
      </c>
      <c r="C524" s="472">
        <f>'BD4'!C521</f>
        <v>0</v>
      </c>
      <c r="D524" s="125" t="str">
        <f t="shared" si="36"/>
        <v/>
      </c>
      <c r="E524" s="126" t="str">
        <f>IF('BD4'!O521=0,"",'BD4'!O521)</f>
        <v/>
      </c>
      <c r="F524" s="127" t="str">
        <f>REPT('BD4'!N521,1)</f>
        <v/>
      </c>
      <c r="G524" s="469">
        <f>('BD4'!J521)</f>
        <v>0</v>
      </c>
      <c r="I524" s="568" t="str">
        <f t="shared" si="37"/>
        <v/>
      </c>
      <c r="J524" s="568" t="str">
        <f>IF(L524&gt;0,'BD1'!$K$6,"")</f>
        <v/>
      </c>
      <c r="K524" s="568" t="str">
        <f>IF(L524&gt;0,'BD1'!$K$8,"")</f>
        <v/>
      </c>
      <c r="L524" s="101"/>
      <c r="M524" s="101"/>
      <c r="N524" s="101"/>
      <c r="O524" s="101"/>
      <c r="P524" s="363"/>
      <c r="Q524" s="363"/>
      <c r="R524" s="361"/>
      <c r="S524" s="570" t="str">
        <f t="shared" si="40"/>
        <v/>
      </c>
      <c r="U524" s="124" t="str">
        <f t="shared" si="38"/>
        <v/>
      </c>
      <c r="V524" s="124" t="str">
        <f>IF(X524&gt;0,'BD1'!$K$6,"")</f>
        <v/>
      </c>
      <c r="W524" s="121" t="str">
        <f>IF(X524&gt;0,'BD1'!$K$8,"")</f>
        <v/>
      </c>
      <c r="X524" s="101"/>
      <c r="Y524" s="474"/>
      <c r="Z524" s="101"/>
      <c r="AA524" s="101"/>
      <c r="AB524" s="101"/>
      <c r="AC524" s="101"/>
      <c r="AD524" s="101"/>
      <c r="AE524" s="361"/>
      <c r="AF524" s="522"/>
    </row>
    <row r="525" spans="2:32" x14ac:dyDescent="0.25">
      <c r="B525" s="566" t="str">
        <f t="shared" si="39"/>
        <v/>
      </c>
      <c r="C525" s="472">
        <f>'BD4'!C522</f>
        <v>0</v>
      </c>
      <c r="D525" s="125" t="str">
        <f t="shared" si="36"/>
        <v/>
      </c>
      <c r="E525" s="126" t="str">
        <f>IF('BD4'!O522=0,"",'BD4'!O522)</f>
        <v/>
      </c>
      <c r="F525" s="127" t="str">
        <f>REPT('BD4'!N522,1)</f>
        <v/>
      </c>
      <c r="G525" s="469">
        <f>('BD4'!J522)</f>
        <v>0</v>
      </c>
      <c r="I525" s="568" t="str">
        <f t="shared" si="37"/>
        <v/>
      </c>
      <c r="J525" s="568" t="str">
        <f>IF(L525&gt;0,'BD1'!$K$6,"")</f>
        <v/>
      </c>
      <c r="K525" s="568" t="str">
        <f>IF(L525&gt;0,'BD1'!$K$8,"")</f>
        <v/>
      </c>
      <c r="L525" s="101"/>
      <c r="M525" s="101"/>
      <c r="N525" s="101"/>
      <c r="O525" s="101"/>
      <c r="P525" s="363"/>
      <c r="Q525" s="363"/>
      <c r="R525" s="361"/>
      <c r="S525" s="570" t="str">
        <f t="shared" si="40"/>
        <v/>
      </c>
      <c r="U525" s="124" t="str">
        <f t="shared" si="38"/>
        <v/>
      </c>
      <c r="V525" s="124" t="str">
        <f>IF(X525&gt;0,'BD1'!$K$6,"")</f>
        <v/>
      </c>
      <c r="W525" s="121" t="str">
        <f>IF(X525&gt;0,'BD1'!$K$8,"")</f>
        <v/>
      </c>
      <c r="X525" s="101"/>
      <c r="Y525" s="474"/>
      <c r="Z525" s="101"/>
      <c r="AA525" s="101"/>
      <c r="AB525" s="101"/>
      <c r="AC525" s="101"/>
      <c r="AD525" s="101"/>
      <c r="AE525" s="361"/>
      <c r="AF525" s="522"/>
    </row>
    <row r="526" spans="2:32" x14ac:dyDescent="0.25">
      <c r="B526" s="566" t="str">
        <f t="shared" si="39"/>
        <v/>
      </c>
      <c r="C526" s="472">
        <f>'BD4'!C523</f>
        <v>0</v>
      </c>
      <c r="D526" s="125" t="str">
        <f t="shared" si="36"/>
        <v/>
      </c>
      <c r="E526" s="126" t="str">
        <f>IF('BD4'!O523=0,"",'BD4'!O523)</f>
        <v/>
      </c>
      <c r="F526" s="127" t="str">
        <f>REPT('BD4'!N523,1)</f>
        <v/>
      </c>
      <c r="G526" s="469">
        <f>('BD4'!J523)</f>
        <v>0</v>
      </c>
      <c r="I526" s="568" t="str">
        <f t="shared" si="37"/>
        <v/>
      </c>
      <c r="J526" s="568" t="str">
        <f>IF(L526&gt;0,'BD1'!$K$6,"")</f>
        <v/>
      </c>
      <c r="K526" s="568" t="str">
        <f>IF(L526&gt;0,'BD1'!$K$8,"")</f>
        <v/>
      </c>
      <c r="L526" s="101"/>
      <c r="M526" s="101"/>
      <c r="N526" s="101"/>
      <c r="O526" s="101"/>
      <c r="P526" s="363"/>
      <c r="Q526" s="363"/>
      <c r="R526" s="361"/>
      <c r="S526" s="570" t="str">
        <f t="shared" si="40"/>
        <v/>
      </c>
      <c r="U526" s="124" t="str">
        <f t="shared" si="38"/>
        <v/>
      </c>
      <c r="V526" s="124" t="str">
        <f>IF(X526&gt;0,'BD1'!$K$6,"")</f>
        <v/>
      </c>
      <c r="W526" s="121" t="str">
        <f>IF(X526&gt;0,'BD1'!$K$8,"")</f>
        <v/>
      </c>
      <c r="X526" s="101"/>
      <c r="Y526" s="474"/>
      <c r="Z526" s="101"/>
      <c r="AA526" s="101"/>
      <c r="AB526" s="101"/>
      <c r="AC526" s="101"/>
      <c r="AD526" s="101"/>
      <c r="AE526" s="361"/>
      <c r="AF526" s="522"/>
    </row>
    <row r="527" spans="2:32" x14ac:dyDescent="0.25">
      <c r="B527" s="566" t="str">
        <f t="shared" si="39"/>
        <v/>
      </c>
      <c r="C527" s="472">
        <f>'BD4'!C524</f>
        <v>0</v>
      </c>
      <c r="D527" s="125" t="str">
        <f t="shared" ref="D527:D590" si="41">IF(IF(G527&gt;=1,1,0)=0,"",IF(G527&gt;=1,1,0))</f>
        <v/>
      </c>
      <c r="E527" s="126" t="str">
        <f>IF('BD4'!O524=0,"",'BD4'!O524)</f>
        <v/>
      </c>
      <c r="F527" s="127" t="str">
        <f>REPT('BD4'!N524,1)</f>
        <v/>
      </c>
      <c r="G527" s="469">
        <f>('BD4'!J524)</f>
        <v>0</v>
      </c>
      <c r="I527" s="568" t="str">
        <f t="shared" ref="I527:I590" si="42">IF(L527&gt;0,ROW()-13,"")</f>
        <v/>
      </c>
      <c r="J527" s="568" t="str">
        <f>IF(L527&gt;0,'BD1'!$K$6,"")</f>
        <v/>
      </c>
      <c r="K527" s="568" t="str">
        <f>IF(L527&gt;0,'BD1'!$K$8,"")</f>
        <v/>
      </c>
      <c r="L527" s="101"/>
      <c r="M527" s="101"/>
      <c r="N527" s="101"/>
      <c r="O527" s="101"/>
      <c r="P527" s="363"/>
      <c r="Q527" s="363"/>
      <c r="R527" s="361"/>
      <c r="S527" s="570" t="str">
        <f t="shared" si="40"/>
        <v/>
      </c>
      <c r="U527" s="124" t="str">
        <f t="shared" ref="U527:U590" si="43">IF(X527&gt;0,ROW()-13,"")</f>
        <v/>
      </c>
      <c r="V527" s="124" t="str">
        <f>IF(X527&gt;0,'BD1'!$K$6,"")</f>
        <v/>
      </c>
      <c r="W527" s="121" t="str">
        <f>IF(X527&gt;0,'BD1'!$K$8,"")</f>
        <v/>
      </c>
      <c r="X527" s="101"/>
      <c r="Y527" s="474"/>
      <c r="Z527" s="101"/>
      <c r="AA527" s="101"/>
      <c r="AB527" s="101"/>
      <c r="AC527" s="101"/>
      <c r="AD527" s="101"/>
      <c r="AE527" s="361"/>
      <c r="AF527" s="522"/>
    </row>
    <row r="528" spans="2:32" x14ac:dyDescent="0.25">
      <c r="B528" s="566" t="str">
        <f t="shared" ref="B528:B591" si="44">IF(G528&gt;0,ROW()-13,"")</f>
        <v/>
      </c>
      <c r="C528" s="472">
        <f>'BD4'!C525</f>
        <v>0</v>
      </c>
      <c r="D528" s="125" t="str">
        <f t="shared" si="41"/>
        <v/>
      </c>
      <c r="E528" s="126" t="str">
        <f>IF('BD4'!O525=0,"",'BD4'!O525)</f>
        <v/>
      </c>
      <c r="F528" s="127" t="str">
        <f>REPT('BD4'!N525,1)</f>
        <v/>
      </c>
      <c r="G528" s="469">
        <f>('BD4'!J525)</f>
        <v>0</v>
      </c>
      <c r="I528" s="568" t="str">
        <f t="shared" si="42"/>
        <v/>
      </c>
      <c r="J528" s="568" t="str">
        <f>IF(L528&gt;0,'BD1'!$K$6,"")</f>
        <v/>
      </c>
      <c r="K528" s="568" t="str">
        <f>IF(L528&gt;0,'BD1'!$K$8,"")</f>
        <v/>
      </c>
      <c r="L528" s="101"/>
      <c r="M528" s="101"/>
      <c r="N528" s="101"/>
      <c r="O528" s="101"/>
      <c r="P528" s="363"/>
      <c r="Q528" s="363"/>
      <c r="R528" s="361"/>
      <c r="S528" s="570" t="str">
        <f t="shared" ref="S528:S591" si="45">IF(AND(M528="",N528="",O528=""),"",SUM(M528:O528))</f>
        <v/>
      </c>
      <c r="U528" s="124" t="str">
        <f t="shared" si="43"/>
        <v/>
      </c>
      <c r="V528" s="124" t="str">
        <f>IF(X528&gt;0,'BD1'!$K$6,"")</f>
        <v/>
      </c>
      <c r="W528" s="121" t="str">
        <f>IF(X528&gt;0,'BD1'!$K$8,"")</f>
        <v/>
      </c>
      <c r="X528" s="101"/>
      <c r="Y528" s="474"/>
      <c r="Z528" s="101"/>
      <c r="AA528" s="101"/>
      <c r="AB528" s="101"/>
      <c r="AC528" s="101"/>
      <c r="AD528" s="101"/>
      <c r="AE528" s="361"/>
      <c r="AF528" s="522"/>
    </row>
    <row r="529" spans="2:32" x14ac:dyDescent="0.25">
      <c r="B529" s="566" t="str">
        <f t="shared" si="44"/>
        <v/>
      </c>
      <c r="C529" s="472">
        <f>'BD4'!C526</f>
        <v>0</v>
      </c>
      <c r="D529" s="125" t="str">
        <f t="shared" si="41"/>
        <v/>
      </c>
      <c r="E529" s="126" t="str">
        <f>IF('BD4'!O526=0,"",'BD4'!O526)</f>
        <v/>
      </c>
      <c r="F529" s="127" t="str">
        <f>REPT('BD4'!N526,1)</f>
        <v/>
      </c>
      <c r="G529" s="469">
        <f>('BD4'!J526)</f>
        <v>0</v>
      </c>
      <c r="I529" s="568" t="str">
        <f t="shared" si="42"/>
        <v/>
      </c>
      <c r="J529" s="568" t="str">
        <f>IF(L529&gt;0,'BD1'!$K$6,"")</f>
        <v/>
      </c>
      <c r="K529" s="568" t="str">
        <f>IF(L529&gt;0,'BD1'!$K$8,"")</f>
        <v/>
      </c>
      <c r="L529" s="101"/>
      <c r="M529" s="101"/>
      <c r="N529" s="101"/>
      <c r="O529" s="101"/>
      <c r="P529" s="363"/>
      <c r="Q529" s="363"/>
      <c r="R529" s="361"/>
      <c r="S529" s="570" t="str">
        <f t="shared" si="45"/>
        <v/>
      </c>
      <c r="U529" s="124" t="str">
        <f t="shared" si="43"/>
        <v/>
      </c>
      <c r="V529" s="124" t="str">
        <f>IF(X529&gt;0,'BD1'!$K$6,"")</f>
        <v/>
      </c>
      <c r="W529" s="121" t="str">
        <f>IF(X529&gt;0,'BD1'!$K$8,"")</f>
        <v/>
      </c>
      <c r="X529" s="101"/>
      <c r="Y529" s="474"/>
      <c r="Z529" s="101"/>
      <c r="AA529" s="101"/>
      <c r="AB529" s="101"/>
      <c r="AC529" s="101"/>
      <c r="AD529" s="101"/>
      <c r="AE529" s="361"/>
      <c r="AF529" s="522"/>
    </row>
    <row r="530" spans="2:32" x14ac:dyDescent="0.25">
      <c r="B530" s="566" t="str">
        <f t="shared" si="44"/>
        <v/>
      </c>
      <c r="C530" s="472">
        <f>'BD4'!C527</f>
        <v>0</v>
      </c>
      <c r="D530" s="125" t="str">
        <f t="shared" si="41"/>
        <v/>
      </c>
      <c r="E530" s="126" t="str">
        <f>IF('BD4'!O527=0,"",'BD4'!O527)</f>
        <v/>
      </c>
      <c r="F530" s="127" t="str">
        <f>REPT('BD4'!N527,1)</f>
        <v/>
      </c>
      <c r="G530" s="469">
        <f>('BD4'!J527)</f>
        <v>0</v>
      </c>
      <c r="I530" s="568" t="str">
        <f t="shared" si="42"/>
        <v/>
      </c>
      <c r="J530" s="568" t="str">
        <f>IF(L530&gt;0,'BD1'!$K$6,"")</f>
        <v/>
      </c>
      <c r="K530" s="568" t="str">
        <f>IF(L530&gt;0,'BD1'!$K$8,"")</f>
        <v/>
      </c>
      <c r="L530" s="101"/>
      <c r="M530" s="101"/>
      <c r="N530" s="101"/>
      <c r="O530" s="101"/>
      <c r="P530" s="363"/>
      <c r="Q530" s="363"/>
      <c r="R530" s="361"/>
      <c r="S530" s="570" t="str">
        <f t="shared" si="45"/>
        <v/>
      </c>
      <c r="U530" s="124" t="str">
        <f t="shared" si="43"/>
        <v/>
      </c>
      <c r="V530" s="124" t="str">
        <f>IF(X530&gt;0,'BD1'!$K$6,"")</f>
        <v/>
      </c>
      <c r="W530" s="121" t="str">
        <f>IF(X530&gt;0,'BD1'!$K$8,"")</f>
        <v/>
      </c>
      <c r="X530" s="101"/>
      <c r="Y530" s="474"/>
      <c r="Z530" s="101"/>
      <c r="AA530" s="101"/>
      <c r="AB530" s="101"/>
      <c r="AC530" s="101"/>
      <c r="AD530" s="101"/>
      <c r="AE530" s="361"/>
      <c r="AF530" s="522"/>
    </row>
    <row r="531" spans="2:32" x14ac:dyDescent="0.25">
      <c r="B531" s="566" t="str">
        <f t="shared" si="44"/>
        <v/>
      </c>
      <c r="C531" s="472">
        <f>'BD4'!C528</f>
        <v>0</v>
      </c>
      <c r="D531" s="125" t="str">
        <f t="shared" si="41"/>
        <v/>
      </c>
      <c r="E531" s="126" t="str">
        <f>IF('BD4'!O528=0,"",'BD4'!O528)</f>
        <v/>
      </c>
      <c r="F531" s="127" t="str">
        <f>REPT('BD4'!N528,1)</f>
        <v/>
      </c>
      <c r="G531" s="469">
        <f>('BD4'!J528)</f>
        <v>0</v>
      </c>
      <c r="I531" s="568" t="str">
        <f t="shared" si="42"/>
        <v/>
      </c>
      <c r="J531" s="568" t="str">
        <f>IF(L531&gt;0,'BD1'!$K$6,"")</f>
        <v/>
      </c>
      <c r="K531" s="568" t="str">
        <f>IF(L531&gt;0,'BD1'!$K$8,"")</f>
        <v/>
      </c>
      <c r="L531" s="101"/>
      <c r="M531" s="101"/>
      <c r="N531" s="101"/>
      <c r="O531" s="101"/>
      <c r="P531" s="363"/>
      <c r="Q531" s="363"/>
      <c r="R531" s="361"/>
      <c r="S531" s="570" t="str">
        <f t="shared" si="45"/>
        <v/>
      </c>
      <c r="U531" s="124" t="str">
        <f t="shared" si="43"/>
        <v/>
      </c>
      <c r="V531" s="124" t="str">
        <f>IF(X531&gt;0,'BD1'!$K$6,"")</f>
        <v/>
      </c>
      <c r="W531" s="121" t="str">
        <f>IF(X531&gt;0,'BD1'!$K$8,"")</f>
        <v/>
      </c>
      <c r="X531" s="101"/>
      <c r="Y531" s="474"/>
      <c r="Z531" s="101"/>
      <c r="AA531" s="101"/>
      <c r="AB531" s="101"/>
      <c r="AC531" s="101"/>
      <c r="AD531" s="101"/>
      <c r="AE531" s="361"/>
      <c r="AF531" s="522"/>
    </row>
    <row r="532" spans="2:32" x14ac:dyDescent="0.25">
      <c r="B532" s="566" t="str">
        <f t="shared" si="44"/>
        <v/>
      </c>
      <c r="C532" s="472">
        <f>'BD4'!C529</f>
        <v>0</v>
      </c>
      <c r="D532" s="125" t="str">
        <f t="shared" si="41"/>
        <v/>
      </c>
      <c r="E532" s="126" t="str">
        <f>IF('BD4'!O529=0,"",'BD4'!O529)</f>
        <v/>
      </c>
      <c r="F532" s="127" t="str">
        <f>REPT('BD4'!N529,1)</f>
        <v/>
      </c>
      <c r="G532" s="469">
        <f>('BD4'!J529)</f>
        <v>0</v>
      </c>
      <c r="I532" s="568" t="str">
        <f t="shared" si="42"/>
        <v/>
      </c>
      <c r="J532" s="568" t="str">
        <f>IF(L532&gt;0,'BD1'!$K$6,"")</f>
        <v/>
      </c>
      <c r="K532" s="568" t="str">
        <f>IF(L532&gt;0,'BD1'!$K$8,"")</f>
        <v/>
      </c>
      <c r="L532" s="101"/>
      <c r="M532" s="101"/>
      <c r="N532" s="101"/>
      <c r="O532" s="101"/>
      <c r="P532" s="363"/>
      <c r="Q532" s="363"/>
      <c r="R532" s="361"/>
      <c r="S532" s="570" t="str">
        <f t="shared" si="45"/>
        <v/>
      </c>
      <c r="U532" s="124" t="str">
        <f t="shared" si="43"/>
        <v/>
      </c>
      <c r="V532" s="124" t="str">
        <f>IF(X532&gt;0,'BD1'!$K$6,"")</f>
        <v/>
      </c>
      <c r="W532" s="121" t="str">
        <f>IF(X532&gt;0,'BD1'!$K$8,"")</f>
        <v/>
      </c>
      <c r="X532" s="101"/>
      <c r="Y532" s="474"/>
      <c r="Z532" s="101"/>
      <c r="AA532" s="101"/>
      <c r="AB532" s="101"/>
      <c r="AC532" s="101"/>
      <c r="AD532" s="101"/>
      <c r="AE532" s="361"/>
      <c r="AF532" s="522"/>
    </row>
    <row r="533" spans="2:32" x14ac:dyDescent="0.25">
      <c r="B533" s="566" t="str">
        <f t="shared" si="44"/>
        <v/>
      </c>
      <c r="C533" s="472">
        <f>'BD4'!C530</f>
        <v>0</v>
      </c>
      <c r="D533" s="125" t="str">
        <f t="shared" si="41"/>
        <v/>
      </c>
      <c r="E533" s="126" t="str">
        <f>IF('BD4'!O530=0,"",'BD4'!O530)</f>
        <v/>
      </c>
      <c r="F533" s="127" t="str">
        <f>REPT('BD4'!N530,1)</f>
        <v/>
      </c>
      <c r="G533" s="469">
        <f>('BD4'!J530)</f>
        <v>0</v>
      </c>
      <c r="I533" s="568" t="str">
        <f t="shared" si="42"/>
        <v/>
      </c>
      <c r="J533" s="568" t="str">
        <f>IF(L533&gt;0,'BD1'!$K$6,"")</f>
        <v/>
      </c>
      <c r="K533" s="568" t="str">
        <f>IF(L533&gt;0,'BD1'!$K$8,"")</f>
        <v/>
      </c>
      <c r="L533" s="101"/>
      <c r="M533" s="101"/>
      <c r="N533" s="101"/>
      <c r="O533" s="101"/>
      <c r="P533" s="363"/>
      <c r="Q533" s="363"/>
      <c r="R533" s="361"/>
      <c r="S533" s="570" t="str">
        <f t="shared" si="45"/>
        <v/>
      </c>
      <c r="U533" s="124" t="str">
        <f t="shared" si="43"/>
        <v/>
      </c>
      <c r="V533" s="124" t="str">
        <f>IF(X533&gt;0,'BD1'!$K$6,"")</f>
        <v/>
      </c>
      <c r="W533" s="121" t="str">
        <f>IF(X533&gt;0,'BD1'!$K$8,"")</f>
        <v/>
      </c>
      <c r="X533" s="101"/>
      <c r="Y533" s="474"/>
      <c r="Z533" s="101"/>
      <c r="AA533" s="101"/>
      <c r="AB533" s="101"/>
      <c r="AC533" s="101"/>
      <c r="AD533" s="101"/>
      <c r="AE533" s="361"/>
      <c r="AF533" s="522"/>
    </row>
    <row r="534" spans="2:32" x14ac:dyDescent="0.25">
      <c r="B534" s="566" t="str">
        <f t="shared" si="44"/>
        <v/>
      </c>
      <c r="C534" s="472">
        <f>'BD4'!C531</f>
        <v>0</v>
      </c>
      <c r="D534" s="125" t="str">
        <f t="shared" si="41"/>
        <v/>
      </c>
      <c r="E534" s="126" t="str">
        <f>IF('BD4'!O531=0,"",'BD4'!O531)</f>
        <v/>
      </c>
      <c r="F534" s="127" t="str">
        <f>REPT('BD4'!N531,1)</f>
        <v/>
      </c>
      <c r="G534" s="469">
        <f>('BD4'!J531)</f>
        <v>0</v>
      </c>
      <c r="I534" s="568" t="str">
        <f t="shared" si="42"/>
        <v/>
      </c>
      <c r="J534" s="568" t="str">
        <f>IF(L534&gt;0,'BD1'!$K$6,"")</f>
        <v/>
      </c>
      <c r="K534" s="568" t="str">
        <f>IF(L534&gt;0,'BD1'!$K$8,"")</f>
        <v/>
      </c>
      <c r="L534" s="101"/>
      <c r="M534" s="101"/>
      <c r="N534" s="101"/>
      <c r="O534" s="101"/>
      <c r="P534" s="363"/>
      <c r="Q534" s="363"/>
      <c r="R534" s="361"/>
      <c r="S534" s="570" t="str">
        <f t="shared" si="45"/>
        <v/>
      </c>
      <c r="U534" s="124" t="str">
        <f t="shared" si="43"/>
        <v/>
      </c>
      <c r="V534" s="124" t="str">
        <f>IF(X534&gt;0,'BD1'!$K$6,"")</f>
        <v/>
      </c>
      <c r="W534" s="121" t="str">
        <f>IF(X534&gt;0,'BD1'!$K$8,"")</f>
        <v/>
      </c>
      <c r="X534" s="101"/>
      <c r="Y534" s="474"/>
      <c r="Z534" s="101"/>
      <c r="AA534" s="101"/>
      <c r="AB534" s="101"/>
      <c r="AC534" s="101"/>
      <c r="AD534" s="101"/>
      <c r="AE534" s="361"/>
      <c r="AF534" s="522"/>
    </row>
    <row r="535" spans="2:32" x14ac:dyDescent="0.25">
      <c r="B535" s="566" t="str">
        <f t="shared" si="44"/>
        <v/>
      </c>
      <c r="C535" s="472">
        <f>'BD4'!C532</f>
        <v>0</v>
      </c>
      <c r="D535" s="125" t="str">
        <f t="shared" si="41"/>
        <v/>
      </c>
      <c r="E535" s="126" t="str">
        <f>IF('BD4'!O532=0,"",'BD4'!O532)</f>
        <v/>
      </c>
      <c r="F535" s="127" t="str">
        <f>REPT('BD4'!N532,1)</f>
        <v/>
      </c>
      <c r="G535" s="469">
        <f>('BD4'!J532)</f>
        <v>0</v>
      </c>
      <c r="I535" s="568" t="str">
        <f t="shared" si="42"/>
        <v/>
      </c>
      <c r="J535" s="568" t="str">
        <f>IF(L535&gt;0,'BD1'!$K$6,"")</f>
        <v/>
      </c>
      <c r="K535" s="568" t="str">
        <f>IF(L535&gt;0,'BD1'!$K$8,"")</f>
        <v/>
      </c>
      <c r="L535" s="101"/>
      <c r="M535" s="101"/>
      <c r="N535" s="101"/>
      <c r="O535" s="101"/>
      <c r="P535" s="363"/>
      <c r="Q535" s="363"/>
      <c r="R535" s="361"/>
      <c r="S535" s="570" t="str">
        <f t="shared" si="45"/>
        <v/>
      </c>
      <c r="U535" s="124" t="str">
        <f t="shared" si="43"/>
        <v/>
      </c>
      <c r="V535" s="124" t="str">
        <f>IF(X535&gt;0,'BD1'!$K$6,"")</f>
        <v/>
      </c>
      <c r="W535" s="121" t="str">
        <f>IF(X535&gt;0,'BD1'!$K$8,"")</f>
        <v/>
      </c>
      <c r="X535" s="101"/>
      <c r="Y535" s="474"/>
      <c r="Z535" s="101"/>
      <c r="AA535" s="101"/>
      <c r="AB535" s="101"/>
      <c r="AC535" s="101"/>
      <c r="AD535" s="101"/>
      <c r="AE535" s="361"/>
      <c r="AF535" s="522"/>
    </row>
    <row r="536" spans="2:32" x14ac:dyDescent="0.25">
      <c r="B536" s="566" t="str">
        <f t="shared" si="44"/>
        <v/>
      </c>
      <c r="C536" s="472">
        <f>'BD4'!C533</f>
        <v>0</v>
      </c>
      <c r="D536" s="125" t="str">
        <f t="shared" si="41"/>
        <v/>
      </c>
      <c r="E536" s="126" t="str">
        <f>IF('BD4'!O533=0,"",'BD4'!O533)</f>
        <v/>
      </c>
      <c r="F536" s="127" t="str">
        <f>REPT('BD4'!N533,1)</f>
        <v/>
      </c>
      <c r="G536" s="469">
        <f>('BD4'!J533)</f>
        <v>0</v>
      </c>
      <c r="I536" s="568" t="str">
        <f t="shared" si="42"/>
        <v/>
      </c>
      <c r="J536" s="568" t="str">
        <f>IF(L536&gt;0,'BD1'!$K$6,"")</f>
        <v/>
      </c>
      <c r="K536" s="568" t="str">
        <f>IF(L536&gt;0,'BD1'!$K$8,"")</f>
        <v/>
      </c>
      <c r="L536" s="101"/>
      <c r="M536" s="101"/>
      <c r="N536" s="101"/>
      <c r="O536" s="101"/>
      <c r="P536" s="363"/>
      <c r="Q536" s="363"/>
      <c r="R536" s="361"/>
      <c r="S536" s="570" t="str">
        <f t="shared" si="45"/>
        <v/>
      </c>
      <c r="U536" s="124" t="str">
        <f t="shared" si="43"/>
        <v/>
      </c>
      <c r="V536" s="124" t="str">
        <f>IF(X536&gt;0,'BD1'!$K$6,"")</f>
        <v/>
      </c>
      <c r="W536" s="121" t="str">
        <f>IF(X536&gt;0,'BD1'!$K$8,"")</f>
        <v/>
      </c>
      <c r="X536" s="101"/>
      <c r="Y536" s="474"/>
      <c r="Z536" s="101"/>
      <c r="AA536" s="101"/>
      <c r="AB536" s="101"/>
      <c r="AC536" s="101"/>
      <c r="AD536" s="101"/>
      <c r="AE536" s="361"/>
      <c r="AF536" s="522"/>
    </row>
    <row r="537" spans="2:32" x14ac:dyDescent="0.25">
      <c r="B537" s="566" t="str">
        <f t="shared" si="44"/>
        <v/>
      </c>
      <c r="C537" s="472">
        <f>'BD4'!C534</f>
        <v>0</v>
      </c>
      <c r="D537" s="125" t="str">
        <f t="shared" si="41"/>
        <v/>
      </c>
      <c r="E537" s="126" t="str">
        <f>IF('BD4'!O534=0,"",'BD4'!O534)</f>
        <v/>
      </c>
      <c r="F537" s="127" t="str">
        <f>REPT('BD4'!N534,1)</f>
        <v/>
      </c>
      <c r="G537" s="469">
        <f>('BD4'!J534)</f>
        <v>0</v>
      </c>
      <c r="I537" s="568" t="str">
        <f t="shared" si="42"/>
        <v/>
      </c>
      <c r="J537" s="568" t="str">
        <f>IF(L537&gt;0,'BD1'!$K$6,"")</f>
        <v/>
      </c>
      <c r="K537" s="568" t="str">
        <f>IF(L537&gt;0,'BD1'!$K$8,"")</f>
        <v/>
      </c>
      <c r="L537" s="101"/>
      <c r="M537" s="101"/>
      <c r="N537" s="101"/>
      <c r="O537" s="101"/>
      <c r="P537" s="363"/>
      <c r="Q537" s="363"/>
      <c r="R537" s="361"/>
      <c r="S537" s="570" t="str">
        <f t="shared" si="45"/>
        <v/>
      </c>
      <c r="U537" s="124" t="str">
        <f t="shared" si="43"/>
        <v/>
      </c>
      <c r="V537" s="124" t="str">
        <f>IF(X537&gt;0,'BD1'!$K$6,"")</f>
        <v/>
      </c>
      <c r="W537" s="121" t="str">
        <f>IF(X537&gt;0,'BD1'!$K$8,"")</f>
        <v/>
      </c>
      <c r="X537" s="101"/>
      <c r="Y537" s="474"/>
      <c r="Z537" s="101"/>
      <c r="AA537" s="101"/>
      <c r="AB537" s="101"/>
      <c r="AC537" s="101"/>
      <c r="AD537" s="101"/>
      <c r="AE537" s="361"/>
      <c r="AF537" s="522"/>
    </row>
    <row r="538" spans="2:32" x14ac:dyDescent="0.25">
      <c r="B538" s="566" t="str">
        <f t="shared" si="44"/>
        <v/>
      </c>
      <c r="C538" s="472">
        <f>'BD4'!C535</f>
        <v>0</v>
      </c>
      <c r="D538" s="125" t="str">
        <f t="shared" si="41"/>
        <v/>
      </c>
      <c r="E538" s="126" t="str">
        <f>IF('BD4'!O535=0,"",'BD4'!O535)</f>
        <v/>
      </c>
      <c r="F538" s="127" t="str">
        <f>REPT('BD4'!N535,1)</f>
        <v/>
      </c>
      <c r="G538" s="469">
        <f>('BD4'!J535)</f>
        <v>0</v>
      </c>
      <c r="I538" s="568" t="str">
        <f t="shared" si="42"/>
        <v/>
      </c>
      <c r="J538" s="568" t="str">
        <f>IF(L538&gt;0,'BD1'!$K$6,"")</f>
        <v/>
      </c>
      <c r="K538" s="568" t="str">
        <f>IF(L538&gt;0,'BD1'!$K$8,"")</f>
        <v/>
      </c>
      <c r="L538" s="101"/>
      <c r="M538" s="101"/>
      <c r="N538" s="101"/>
      <c r="O538" s="101"/>
      <c r="P538" s="363"/>
      <c r="Q538" s="363"/>
      <c r="R538" s="361"/>
      <c r="S538" s="570" t="str">
        <f t="shared" si="45"/>
        <v/>
      </c>
      <c r="U538" s="124" t="str">
        <f t="shared" si="43"/>
        <v/>
      </c>
      <c r="V538" s="124" t="str">
        <f>IF(X538&gt;0,'BD1'!$K$6,"")</f>
        <v/>
      </c>
      <c r="W538" s="121" t="str">
        <f>IF(X538&gt;0,'BD1'!$K$8,"")</f>
        <v/>
      </c>
      <c r="X538" s="101"/>
      <c r="Y538" s="474"/>
      <c r="Z538" s="101"/>
      <c r="AA538" s="101"/>
      <c r="AB538" s="101"/>
      <c r="AC538" s="101"/>
      <c r="AD538" s="101"/>
      <c r="AE538" s="361"/>
      <c r="AF538" s="522"/>
    </row>
    <row r="539" spans="2:32" x14ac:dyDescent="0.25">
      <c r="B539" s="566" t="str">
        <f t="shared" si="44"/>
        <v/>
      </c>
      <c r="C539" s="472">
        <f>'BD4'!C536</f>
        <v>0</v>
      </c>
      <c r="D539" s="125" t="str">
        <f t="shared" si="41"/>
        <v/>
      </c>
      <c r="E539" s="126" t="str">
        <f>IF('BD4'!O536=0,"",'BD4'!O536)</f>
        <v/>
      </c>
      <c r="F539" s="127" t="str">
        <f>REPT('BD4'!N536,1)</f>
        <v/>
      </c>
      <c r="G539" s="469">
        <f>('BD4'!J536)</f>
        <v>0</v>
      </c>
      <c r="I539" s="568" t="str">
        <f t="shared" si="42"/>
        <v/>
      </c>
      <c r="J539" s="568" t="str">
        <f>IF(L539&gt;0,'BD1'!$K$6,"")</f>
        <v/>
      </c>
      <c r="K539" s="568" t="str">
        <f>IF(L539&gt;0,'BD1'!$K$8,"")</f>
        <v/>
      </c>
      <c r="L539" s="101"/>
      <c r="M539" s="101"/>
      <c r="N539" s="101"/>
      <c r="O539" s="101"/>
      <c r="P539" s="363"/>
      <c r="Q539" s="363"/>
      <c r="R539" s="361"/>
      <c r="S539" s="570" t="str">
        <f t="shared" si="45"/>
        <v/>
      </c>
      <c r="U539" s="124" t="str">
        <f t="shared" si="43"/>
        <v/>
      </c>
      <c r="V539" s="124" t="str">
        <f>IF(X539&gt;0,'BD1'!$K$6,"")</f>
        <v/>
      </c>
      <c r="W539" s="121" t="str">
        <f>IF(X539&gt;0,'BD1'!$K$8,"")</f>
        <v/>
      </c>
      <c r="X539" s="101"/>
      <c r="Y539" s="474"/>
      <c r="Z539" s="101"/>
      <c r="AA539" s="101"/>
      <c r="AB539" s="101"/>
      <c r="AC539" s="101"/>
      <c r="AD539" s="101"/>
      <c r="AE539" s="361"/>
      <c r="AF539" s="522"/>
    </row>
    <row r="540" spans="2:32" x14ac:dyDescent="0.25">
      <c r="B540" s="566" t="str">
        <f t="shared" si="44"/>
        <v/>
      </c>
      <c r="C540" s="472">
        <f>'BD4'!C537</f>
        <v>0</v>
      </c>
      <c r="D540" s="125" t="str">
        <f t="shared" si="41"/>
        <v/>
      </c>
      <c r="E540" s="126" t="str">
        <f>IF('BD4'!O537=0,"",'BD4'!O537)</f>
        <v/>
      </c>
      <c r="F540" s="127" t="str">
        <f>REPT('BD4'!N537,1)</f>
        <v/>
      </c>
      <c r="G540" s="469">
        <f>('BD4'!J537)</f>
        <v>0</v>
      </c>
      <c r="I540" s="568" t="str">
        <f t="shared" si="42"/>
        <v/>
      </c>
      <c r="J540" s="568" t="str">
        <f>IF(L540&gt;0,'BD1'!$K$6,"")</f>
        <v/>
      </c>
      <c r="K540" s="568" t="str">
        <f>IF(L540&gt;0,'BD1'!$K$8,"")</f>
        <v/>
      </c>
      <c r="L540" s="101"/>
      <c r="M540" s="101"/>
      <c r="N540" s="101"/>
      <c r="O540" s="101"/>
      <c r="P540" s="363"/>
      <c r="Q540" s="363"/>
      <c r="R540" s="361"/>
      <c r="S540" s="570" t="str">
        <f t="shared" si="45"/>
        <v/>
      </c>
      <c r="U540" s="124" t="str">
        <f t="shared" si="43"/>
        <v/>
      </c>
      <c r="V540" s="124" t="str">
        <f>IF(X540&gt;0,'BD1'!$K$6,"")</f>
        <v/>
      </c>
      <c r="W540" s="121" t="str">
        <f>IF(X540&gt;0,'BD1'!$K$8,"")</f>
        <v/>
      </c>
      <c r="X540" s="101"/>
      <c r="Y540" s="474"/>
      <c r="Z540" s="101"/>
      <c r="AA540" s="101"/>
      <c r="AB540" s="101"/>
      <c r="AC540" s="101"/>
      <c r="AD540" s="101"/>
      <c r="AE540" s="361"/>
      <c r="AF540" s="522"/>
    </row>
    <row r="541" spans="2:32" x14ac:dyDescent="0.25">
      <c r="B541" s="566" t="str">
        <f t="shared" si="44"/>
        <v/>
      </c>
      <c r="C541" s="472">
        <f>'BD4'!C538</f>
        <v>0</v>
      </c>
      <c r="D541" s="125" t="str">
        <f t="shared" si="41"/>
        <v/>
      </c>
      <c r="E541" s="126" t="str">
        <f>IF('BD4'!O538=0,"",'BD4'!O538)</f>
        <v/>
      </c>
      <c r="F541" s="127" t="str">
        <f>REPT('BD4'!N538,1)</f>
        <v/>
      </c>
      <c r="G541" s="469">
        <f>('BD4'!J538)</f>
        <v>0</v>
      </c>
      <c r="I541" s="568" t="str">
        <f t="shared" si="42"/>
        <v/>
      </c>
      <c r="J541" s="568" t="str">
        <f>IF(L541&gt;0,'BD1'!$K$6,"")</f>
        <v/>
      </c>
      <c r="K541" s="568" t="str">
        <f>IF(L541&gt;0,'BD1'!$K$8,"")</f>
        <v/>
      </c>
      <c r="L541" s="101"/>
      <c r="M541" s="101"/>
      <c r="N541" s="101"/>
      <c r="O541" s="101"/>
      <c r="P541" s="363"/>
      <c r="Q541" s="363"/>
      <c r="R541" s="361"/>
      <c r="S541" s="570" t="str">
        <f t="shared" si="45"/>
        <v/>
      </c>
      <c r="U541" s="124" t="str">
        <f t="shared" si="43"/>
        <v/>
      </c>
      <c r="V541" s="124" t="str">
        <f>IF(X541&gt;0,'BD1'!$K$6,"")</f>
        <v/>
      </c>
      <c r="W541" s="121" t="str">
        <f>IF(X541&gt;0,'BD1'!$K$8,"")</f>
        <v/>
      </c>
      <c r="X541" s="101"/>
      <c r="Y541" s="474"/>
      <c r="Z541" s="101"/>
      <c r="AA541" s="101"/>
      <c r="AB541" s="101"/>
      <c r="AC541" s="101"/>
      <c r="AD541" s="101"/>
      <c r="AE541" s="361"/>
      <c r="AF541" s="522"/>
    </row>
    <row r="542" spans="2:32" x14ac:dyDescent="0.25">
      <c r="B542" s="566" t="str">
        <f t="shared" si="44"/>
        <v/>
      </c>
      <c r="C542" s="472">
        <f>'BD4'!C539</f>
        <v>0</v>
      </c>
      <c r="D542" s="125" t="str">
        <f t="shared" si="41"/>
        <v/>
      </c>
      <c r="E542" s="126" t="str">
        <f>IF('BD4'!O539=0,"",'BD4'!O539)</f>
        <v/>
      </c>
      <c r="F542" s="127" t="str">
        <f>REPT('BD4'!N539,1)</f>
        <v/>
      </c>
      <c r="G542" s="469">
        <f>('BD4'!J539)</f>
        <v>0</v>
      </c>
      <c r="I542" s="568" t="str">
        <f t="shared" si="42"/>
        <v/>
      </c>
      <c r="J542" s="568" t="str">
        <f>IF(L542&gt;0,'BD1'!$K$6,"")</f>
        <v/>
      </c>
      <c r="K542" s="568" t="str">
        <f>IF(L542&gt;0,'BD1'!$K$8,"")</f>
        <v/>
      </c>
      <c r="L542" s="101"/>
      <c r="M542" s="101"/>
      <c r="N542" s="101"/>
      <c r="O542" s="101"/>
      <c r="P542" s="363"/>
      <c r="Q542" s="363"/>
      <c r="R542" s="361"/>
      <c r="S542" s="570" t="str">
        <f t="shared" si="45"/>
        <v/>
      </c>
      <c r="U542" s="124" t="str">
        <f t="shared" si="43"/>
        <v/>
      </c>
      <c r="V542" s="124" t="str">
        <f>IF(X542&gt;0,'BD1'!$K$6,"")</f>
        <v/>
      </c>
      <c r="W542" s="121" t="str">
        <f>IF(X542&gt;0,'BD1'!$K$8,"")</f>
        <v/>
      </c>
      <c r="X542" s="101"/>
      <c r="Y542" s="474"/>
      <c r="Z542" s="101"/>
      <c r="AA542" s="101"/>
      <c r="AB542" s="101"/>
      <c r="AC542" s="101"/>
      <c r="AD542" s="101"/>
      <c r="AE542" s="361"/>
      <c r="AF542" s="522"/>
    </row>
    <row r="543" spans="2:32" x14ac:dyDescent="0.25">
      <c r="B543" s="566" t="str">
        <f t="shared" si="44"/>
        <v/>
      </c>
      <c r="C543" s="472">
        <f>'BD4'!C540</f>
        <v>0</v>
      </c>
      <c r="D543" s="125" t="str">
        <f t="shared" si="41"/>
        <v/>
      </c>
      <c r="E543" s="126" t="str">
        <f>IF('BD4'!O540=0,"",'BD4'!O540)</f>
        <v/>
      </c>
      <c r="F543" s="127" t="str">
        <f>REPT('BD4'!N540,1)</f>
        <v/>
      </c>
      <c r="G543" s="469">
        <f>('BD4'!J540)</f>
        <v>0</v>
      </c>
      <c r="I543" s="568" t="str">
        <f t="shared" si="42"/>
        <v/>
      </c>
      <c r="J543" s="568" t="str">
        <f>IF(L543&gt;0,'BD1'!$K$6,"")</f>
        <v/>
      </c>
      <c r="K543" s="568" t="str">
        <f>IF(L543&gt;0,'BD1'!$K$8,"")</f>
        <v/>
      </c>
      <c r="L543" s="101"/>
      <c r="M543" s="101"/>
      <c r="N543" s="101"/>
      <c r="O543" s="101"/>
      <c r="P543" s="363"/>
      <c r="Q543" s="363"/>
      <c r="R543" s="361"/>
      <c r="S543" s="570" t="str">
        <f t="shared" si="45"/>
        <v/>
      </c>
      <c r="U543" s="124" t="str">
        <f t="shared" si="43"/>
        <v/>
      </c>
      <c r="V543" s="124" t="str">
        <f>IF(X543&gt;0,'BD1'!$K$6,"")</f>
        <v/>
      </c>
      <c r="W543" s="121" t="str">
        <f>IF(X543&gt;0,'BD1'!$K$8,"")</f>
        <v/>
      </c>
      <c r="X543" s="101"/>
      <c r="Y543" s="474"/>
      <c r="Z543" s="101"/>
      <c r="AA543" s="101"/>
      <c r="AB543" s="101"/>
      <c r="AC543" s="101"/>
      <c r="AD543" s="101"/>
      <c r="AE543" s="361"/>
      <c r="AF543" s="522"/>
    </row>
    <row r="544" spans="2:32" x14ac:dyDescent="0.25">
      <c r="B544" s="566" t="str">
        <f t="shared" si="44"/>
        <v/>
      </c>
      <c r="C544" s="472">
        <f>'BD4'!C541</f>
        <v>0</v>
      </c>
      <c r="D544" s="125" t="str">
        <f t="shared" si="41"/>
        <v/>
      </c>
      <c r="E544" s="126" t="str">
        <f>IF('BD4'!O541=0,"",'BD4'!O541)</f>
        <v/>
      </c>
      <c r="F544" s="127" t="str">
        <f>REPT('BD4'!N541,1)</f>
        <v/>
      </c>
      <c r="G544" s="469">
        <f>('BD4'!J541)</f>
        <v>0</v>
      </c>
      <c r="I544" s="568" t="str">
        <f t="shared" si="42"/>
        <v/>
      </c>
      <c r="J544" s="568" t="str">
        <f>IF(L544&gt;0,'BD1'!$K$6,"")</f>
        <v/>
      </c>
      <c r="K544" s="568" t="str">
        <f>IF(L544&gt;0,'BD1'!$K$8,"")</f>
        <v/>
      </c>
      <c r="L544" s="101"/>
      <c r="M544" s="101"/>
      <c r="N544" s="101"/>
      <c r="O544" s="101"/>
      <c r="P544" s="363"/>
      <c r="Q544" s="363"/>
      <c r="R544" s="361"/>
      <c r="S544" s="570" t="str">
        <f t="shared" si="45"/>
        <v/>
      </c>
      <c r="U544" s="124" t="str">
        <f t="shared" si="43"/>
        <v/>
      </c>
      <c r="V544" s="124" t="str">
        <f>IF(X544&gt;0,'BD1'!$K$6,"")</f>
        <v/>
      </c>
      <c r="W544" s="121" t="str">
        <f>IF(X544&gt;0,'BD1'!$K$8,"")</f>
        <v/>
      </c>
      <c r="X544" s="101"/>
      <c r="Y544" s="474"/>
      <c r="Z544" s="101"/>
      <c r="AA544" s="101"/>
      <c r="AB544" s="101"/>
      <c r="AC544" s="101"/>
      <c r="AD544" s="101"/>
      <c r="AE544" s="361"/>
      <c r="AF544" s="522"/>
    </row>
    <row r="545" spans="2:32" x14ac:dyDescent="0.25">
      <c r="B545" s="566" t="str">
        <f t="shared" si="44"/>
        <v/>
      </c>
      <c r="C545" s="472">
        <f>'BD4'!C542</f>
        <v>0</v>
      </c>
      <c r="D545" s="125" t="str">
        <f t="shared" si="41"/>
        <v/>
      </c>
      <c r="E545" s="126" t="str">
        <f>IF('BD4'!O542=0,"",'BD4'!O542)</f>
        <v/>
      </c>
      <c r="F545" s="127" t="str">
        <f>REPT('BD4'!N542,1)</f>
        <v/>
      </c>
      <c r="G545" s="469">
        <f>('BD4'!J542)</f>
        <v>0</v>
      </c>
      <c r="I545" s="568" t="str">
        <f t="shared" si="42"/>
        <v/>
      </c>
      <c r="J545" s="568" t="str">
        <f>IF(L545&gt;0,'BD1'!$K$6,"")</f>
        <v/>
      </c>
      <c r="K545" s="568" t="str">
        <f>IF(L545&gt;0,'BD1'!$K$8,"")</f>
        <v/>
      </c>
      <c r="L545" s="101"/>
      <c r="M545" s="101"/>
      <c r="N545" s="101"/>
      <c r="O545" s="101"/>
      <c r="P545" s="363"/>
      <c r="Q545" s="363"/>
      <c r="R545" s="361"/>
      <c r="S545" s="570" t="str">
        <f t="shared" si="45"/>
        <v/>
      </c>
      <c r="U545" s="124" t="str">
        <f t="shared" si="43"/>
        <v/>
      </c>
      <c r="V545" s="124" t="str">
        <f>IF(X545&gt;0,'BD1'!$K$6,"")</f>
        <v/>
      </c>
      <c r="W545" s="121" t="str">
        <f>IF(X545&gt;0,'BD1'!$K$8,"")</f>
        <v/>
      </c>
      <c r="X545" s="101"/>
      <c r="Y545" s="474"/>
      <c r="Z545" s="101"/>
      <c r="AA545" s="101"/>
      <c r="AB545" s="101"/>
      <c r="AC545" s="101"/>
      <c r="AD545" s="101"/>
      <c r="AE545" s="361"/>
      <c r="AF545" s="522"/>
    </row>
    <row r="546" spans="2:32" x14ac:dyDescent="0.25">
      <c r="B546" s="566" t="str">
        <f t="shared" si="44"/>
        <v/>
      </c>
      <c r="C546" s="472">
        <f>'BD4'!C543</f>
        <v>0</v>
      </c>
      <c r="D546" s="125" t="str">
        <f t="shared" si="41"/>
        <v/>
      </c>
      <c r="E546" s="126" t="str">
        <f>IF('BD4'!O543=0,"",'BD4'!O543)</f>
        <v/>
      </c>
      <c r="F546" s="127" t="str">
        <f>REPT('BD4'!N543,1)</f>
        <v/>
      </c>
      <c r="G546" s="469">
        <f>('BD4'!J543)</f>
        <v>0</v>
      </c>
      <c r="I546" s="568" t="str">
        <f t="shared" si="42"/>
        <v/>
      </c>
      <c r="J546" s="568" t="str">
        <f>IF(L546&gt;0,'BD1'!$K$6,"")</f>
        <v/>
      </c>
      <c r="K546" s="568" t="str">
        <f>IF(L546&gt;0,'BD1'!$K$8,"")</f>
        <v/>
      </c>
      <c r="L546" s="101"/>
      <c r="M546" s="101"/>
      <c r="N546" s="101"/>
      <c r="O546" s="101"/>
      <c r="P546" s="363"/>
      <c r="Q546" s="363"/>
      <c r="R546" s="361"/>
      <c r="S546" s="570" t="str">
        <f t="shared" si="45"/>
        <v/>
      </c>
      <c r="U546" s="124" t="str">
        <f t="shared" si="43"/>
        <v/>
      </c>
      <c r="V546" s="124" t="str">
        <f>IF(X546&gt;0,'BD1'!$K$6,"")</f>
        <v/>
      </c>
      <c r="W546" s="121" t="str">
        <f>IF(X546&gt;0,'BD1'!$K$8,"")</f>
        <v/>
      </c>
      <c r="X546" s="101"/>
      <c r="Y546" s="474"/>
      <c r="Z546" s="101"/>
      <c r="AA546" s="101"/>
      <c r="AB546" s="101"/>
      <c r="AC546" s="101"/>
      <c r="AD546" s="101"/>
      <c r="AE546" s="361"/>
      <c r="AF546" s="522"/>
    </row>
    <row r="547" spans="2:32" x14ac:dyDescent="0.25">
      <c r="B547" s="566" t="str">
        <f t="shared" si="44"/>
        <v/>
      </c>
      <c r="C547" s="472">
        <f>'BD4'!C544</f>
        <v>0</v>
      </c>
      <c r="D547" s="125" t="str">
        <f t="shared" si="41"/>
        <v/>
      </c>
      <c r="E547" s="126" t="str">
        <f>IF('BD4'!O544=0,"",'BD4'!O544)</f>
        <v/>
      </c>
      <c r="F547" s="127" t="str">
        <f>REPT('BD4'!N544,1)</f>
        <v/>
      </c>
      <c r="G547" s="469">
        <f>('BD4'!J544)</f>
        <v>0</v>
      </c>
      <c r="I547" s="568" t="str">
        <f t="shared" si="42"/>
        <v/>
      </c>
      <c r="J547" s="568" t="str">
        <f>IF(L547&gt;0,'BD1'!$K$6,"")</f>
        <v/>
      </c>
      <c r="K547" s="568" t="str">
        <f>IF(L547&gt;0,'BD1'!$K$8,"")</f>
        <v/>
      </c>
      <c r="L547" s="101"/>
      <c r="M547" s="101"/>
      <c r="N547" s="101"/>
      <c r="O547" s="101"/>
      <c r="P547" s="363"/>
      <c r="Q547" s="363"/>
      <c r="R547" s="361"/>
      <c r="S547" s="570" t="str">
        <f t="shared" si="45"/>
        <v/>
      </c>
      <c r="U547" s="124" t="str">
        <f t="shared" si="43"/>
        <v/>
      </c>
      <c r="V547" s="124" t="str">
        <f>IF(X547&gt;0,'BD1'!$K$6,"")</f>
        <v/>
      </c>
      <c r="W547" s="121" t="str">
        <f>IF(X547&gt;0,'BD1'!$K$8,"")</f>
        <v/>
      </c>
      <c r="X547" s="101"/>
      <c r="Y547" s="474"/>
      <c r="Z547" s="101"/>
      <c r="AA547" s="101"/>
      <c r="AB547" s="101"/>
      <c r="AC547" s="101"/>
      <c r="AD547" s="101"/>
      <c r="AE547" s="361"/>
      <c r="AF547" s="522"/>
    </row>
    <row r="548" spans="2:32" x14ac:dyDescent="0.25">
      <c r="B548" s="566" t="str">
        <f t="shared" si="44"/>
        <v/>
      </c>
      <c r="C548" s="472">
        <f>'BD4'!C545</f>
        <v>0</v>
      </c>
      <c r="D548" s="125" t="str">
        <f t="shared" si="41"/>
        <v/>
      </c>
      <c r="E548" s="126" t="str">
        <f>IF('BD4'!O545=0,"",'BD4'!O545)</f>
        <v/>
      </c>
      <c r="F548" s="127" t="str">
        <f>REPT('BD4'!N545,1)</f>
        <v/>
      </c>
      <c r="G548" s="469">
        <f>('BD4'!J545)</f>
        <v>0</v>
      </c>
      <c r="I548" s="568" t="str">
        <f t="shared" si="42"/>
        <v/>
      </c>
      <c r="J548" s="568" t="str">
        <f>IF(L548&gt;0,'BD1'!$K$6,"")</f>
        <v/>
      </c>
      <c r="K548" s="568" t="str">
        <f>IF(L548&gt;0,'BD1'!$K$8,"")</f>
        <v/>
      </c>
      <c r="L548" s="101"/>
      <c r="M548" s="101"/>
      <c r="N548" s="101"/>
      <c r="O548" s="101"/>
      <c r="P548" s="363"/>
      <c r="Q548" s="363"/>
      <c r="R548" s="361"/>
      <c r="S548" s="570" t="str">
        <f t="shared" si="45"/>
        <v/>
      </c>
      <c r="U548" s="124" t="str">
        <f t="shared" si="43"/>
        <v/>
      </c>
      <c r="V548" s="124" t="str">
        <f>IF(X548&gt;0,'BD1'!$K$6,"")</f>
        <v/>
      </c>
      <c r="W548" s="121" t="str">
        <f>IF(X548&gt;0,'BD1'!$K$8,"")</f>
        <v/>
      </c>
      <c r="X548" s="101"/>
      <c r="Y548" s="474"/>
      <c r="Z548" s="101"/>
      <c r="AA548" s="101"/>
      <c r="AB548" s="101"/>
      <c r="AC548" s="101"/>
      <c r="AD548" s="101"/>
      <c r="AE548" s="361"/>
      <c r="AF548" s="522"/>
    </row>
    <row r="549" spans="2:32" x14ac:dyDescent="0.25">
      <c r="B549" s="566" t="str">
        <f t="shared" si="44"/>
        <v/>
      </c>
      <c r="C549" s="472">
        <f>'BD4'!C546</f>
        <v>0</v>
      </c>
      <c r="D549" s="125" t="str">
        <f t="shared" si="41"/>
        <v/>
      </c>
      <c r="E549" s="126" t="str">
        <f>IF('BD4'!O546=0,"",'BD4'!O546)</f>
        <v/>
      </c>
      <c r="F549" s="127" t="str">
        <f>REPT('BD4'!N546,1)</f>
        <v/>
      </c>
      <c r="G549" s="469">
        <f>('BD4'!J546)</f>
        <v>0</v>
      </c>
      <c r="I549" s="568" t="str">
        <f t="shared" si="42"/>
        <v/>
      </c>
      <c r="J549" s="568" t="str">
        <f>IF(L549&gt;0,'BD1'!$K$6,"")</f>
        <v/>
      </c>
      <c r="K549" s="568" t="str">
        <f>IF(L549&gt;0,'BD1'!$K$8,"")</f>
        <v/>
      </c>
      <c r="L549" s="101"/>
      <c r="M549" s="101"/>
      <c r="N549" s="101"/>
      <c r="O549" s="101"/>
      <c r="P549" s="363"/>
      <c r="Q549" s="363"/>
      <c r="R549" s="361"/>
      <c r="S549" s="570" t="str">
        <f t="shared" si="45"/>
        <v/>
      </c>
      <c r="U549" s="124" t="str">
        <f t="shared" si="43"/>
        <v/>
      </c>
      <c r="V549" s="124" t="str">
        <f>IF(X549&gt;0,'BD1'!$K$6,"")</f>
        <v/>
      </c>
      <c r="W549" s="121" t="str">
        <f>IF(X549&gt;0,'BD1'!$K$8,"")</f>
        <v/>
      </c>
      <c r="X549" s="101"/>
      <c r="Y549" s="474"/>
      <c r="Z549" s="101"/>
      <c r="AA549" s="101"/>
      <c r="AB549" s="101"/>
      <c r="AC549" s="101"/>
      <c r="AD549" s="101"/>
      <c r="AE549" s="361"/>
      <c r="AF549" s="522"/>
    </row>
    <row r="550" spans="2:32" x14ac:dyDescent="0.25">
      <c r="B550" s="566" t="str">
        <f t="shared" si="44"/>
        <v/>
      </c>
      <c r="C550" s="472">
        <f>'BD4'!C547</f>
        <v>0</v>
      </c>
      <c r="D550" s="125" t="str">
        <f t="shared" si="41"/>
        <v/>
      </c>
      <c r="E550" s="126" t="str">
        <f>IF('BD4'!O547=0,"",'BD4'!O547)</f>
        <v/>
      </c>
      <c r="F550" s="127" t="str">
        <f>REPT('BD4'!N547,1)</f>
        <v/>
      </c>
      <c r="G550" s="469">
        <f>('BD4'!J547)</f>
        <v>0</v>
      </c>
      <c r="I550" s="568" t="str">
        <f t="shared" si="42"/>
        <v/>
      </c>
      <c r="J550" s="568" t="str">
        <f>IF(L550&gt;0,'BD1'!$K$6,"")</f>
        <v/>
      </c>
      <c r="K550" s="568" t="str">
        <f>IF(L550&gt;0,'BD1'!$K$8,"")</f>
        <v/>
      </c>
      <c r="L550" s="101"/>
      <c r="M550" s="101"/>
      <c r="N550" s="101"/>
      <c r="O550" s="101"/>
      <c r="P550" s="363"/>
      <c r="Q550" s="363"/>
      <c r="R550" s="361"/>
      <c r="S550" s="570" t="str">
        <f t="shared" si="45"/>
        <v/>
      </c>
      <c r="U550" s="124" t="str">
        <f t="shared" si="43"/>
        <v/>
      </c>
      <c r="V550" s="124" t="str">
        <f>IF(X550&gt;0,'BD1'!$K$6,"")</f>
        <v/>
      </c>
      <c r="W550" s="121" t="str">
        <f>IF(X550&gt;0,'BD1'!$K$8,"")</f>
        <v/>
      </c>
      <c r="X550" s="101"/>
      <c r="Y550" s="474"/>
      <c r="Z550" s="101"/>
      <c r="AA550" s="101"/>
      <c r="AB550" s="101"/>
      <c r="AC550" s="101"/>
      <c r="AD550" s="101"/>
      <c r="AE550" s="361"/>
      <c r="AF550" s="522"/>
    </row>
    <row r="551" spans="2:32" x14ac:dyDescent="0.25">
      <c r="B551" s="566" t="str">
        <f t="shared" si="44"/>
        <v/>
      </c>
      <c r="C551" s="472">
        <f>'BD4'!C548</f>
        <v>0</v>
      </c>
      <c r="D551" s="125" t="str">
        <f t="shared" si="41"/>
        <v/>
      </c>
      <c r="E551" s="126" t="str">
        <f>IF('BD4'!O548=0,"",'BD4'!O548)</f>
        <v/>
      </c>
      <c r="F551" s="127" t="str">
        <f>REPT('BD4'!N548,1)</f>
        <v/>
      </c>
      <c r="G551" s="469">
        <f>('BD4'!J548)</f>
        <v>0</v>
      </c>
      <c r="I551" s="568" t="str">
        <f t="shared" si="42"/>
        <v/>
      </c>
      <c r="J551" s="568" t="str">
        <f>IF(L551&gt;0,'BD1'!$K$6,"")</f>
        <v/>
      </c>
      <c r="K551" s="568" t="str">
        <f>IF(L551&gt;0,'BD1'!$K$8,"")</f>
        <v/>
      </c>
      <c r="L551" s="101"/>
      <c r="M551" s="101"/>
      <c r="N551" s="101"/>
      <c r="O551" s="101"/>
      <c r="P551" s="363"/>
      <c r="Q551" s="363"/>
      <c r="R551" s="361"/>
      <c r="S551" s="570" t="str">
        <f t="shared" si="45"/>
        <v/>
      </c>
      <c r="U551" s="124" t="str">
        <f t="shared" si="43"/>
        <v/>
      </c>
      <c r="V551" s="124" t="str">
        <f>IF(X551&gt;0,'BD1'!$K$6,"")</f>
        <v/>
      </c>
      <c r="W551" s="121" t="str">
        <f>IF(X551&gt;0,'BD1'!$K$8,"")</f>
        <v/>
      </c>
      <c r="X551" s="101"/>
      <c r="Y551" s="474"/>
      <c r="Z551" s="101"/>
      <c r="AA551" s="101"/>
      <c r="AB551" s="101"/>
      <c r="AC551" s="101"/>
      <c r="AD551" s="101"/>
      <c r="AE551" s="361"/>
      <c r="AF551" s="522"/>
    </row>
    <row r="552" spans="2:32" x14ac:dyDescent="0.25">
      <c r="B552" s="566" t="str">
        <f t="shared" si="44"/>
        <v/>
      </c>
      <c r="C552" s="472">
        <f>'BD4'!C549</f>
        <v>0</v>
      </c>
      <c r="D552" s="125" t="str">
        <f t="shared" si="41"/>
        <v/>
      </c>
      <c r="E552" s="126" t="str">
        <f>IF('BD4'!O549=0,"",'BD4'!O549)</f>
        <v/>
      </c>
      <c r="F552" s="127" t="str">
        <f>REPT('BD4'!N549,1)</f>
        <v/>
      </c>
      <c r="G552" s="469">
        <f>('BD4'!J549)</f>
        <v>0</v>
      </c>
      <c r="I552" s="568" t="str">
        <f t="shared" si="42"/>
        <v/>
      </c>
      <c r="J552" s="568" t="str">
        <f>IF(L552&gt;0,'BD1'!$K$6,"")</f>
        <v/>
      </c>
      <c r="K552" s="568" t="str">
        <f>IF(L552&gt;0,'BD1'!$K$8,"")</f>
        <v/>
      </c>
      <c r="L552" s="101"/>
      <c r="M552" s="101"/>
      <c r="N552" s="101"/>
      <c r="O552" s="101"/>
      <c r="P552" s="363"/>
      <c r="Q552" s="363"/>
      <c r="R552" s="361"/>
      <c r="S552" s="570" t="str">
        <f t="shared" si="45"/>
        <v/>
      </c>
      <c r="U552" s="124" t="str">
        <f t="shared" si="43"/>
        <v/>
      </c>
      <c r="V552" s="124" t="str">
        <f>IF(X552&gt;0,'BD1'!$K$6,"")</f>
        <v/>
      </c>
      <c r="W552" s="121" t="str">
        <f>IF(X552&gt;0,'BD1'!$K$8,"")</f>
        <v/>
      </c>
      <c r="X552" s="101"/>
      <c r="Y552" s="474"/>
      <c r="Z552" s="101"/>
      <c r="AA552" s="101"/>
      <c r="AB552" s="101"/>
      <c r="AC552" s="101"/>
      <c r="AD552" s="101"/>
      <c r="AE552" s="361"/>
      <c r="AF552" s="522"/>
    </row>
    <row r="553" spans="2:32" x14ac:dyDescent="0.25">
      <c r="B553" s="566" t="str">
        <f t="shared" si="44"/>
        <v/>
      </c>
      <c r="C553" s="472">
        <f>'BD4'!C550</f>
        <v>0</v>
      </c>
      <c r="D553" s="125" t="str">
        <f t="shared" si="41"/>
        <v/>
      </c>
      <c r="E553" s="126" t="str">
        <f>IF('BD4'!O550=0,"",'BD4'!O550)</f>
        <v/>
      </c>
      <c r="F553" s="127" t="str">
        <f>REPT('BD4'!N550,1)</f>
        <v/>
      </c>
      <c r="G553" s="469">
        <f>('BD4'!J550)</f>
        <v>0</v>
      </c>
      <c r="I553" s="568" t="str">
        <f t="shared" si="42"/>
        <v/>
      </c>
      <c r="J553" s="568" t="str">
        <f>IF(L553&gt;0,'BD1'!$K$6,"")</f>
        <v/>
      </c>
      <c r="K553" s="568" t="str">
        <f>IF(L553&gt;0,'BD1'!$K$8,"")</f>
        <v/>
      </c>
      <c r="L553" s="101"/>
      <c r="M553" s="101"/>
      <c r="N553" s="101"/>
      <c r="O553" s="101"/>
      <c r="P553" s="363"/>
      <c r="Q553" s="363"/>
      <c r="R553" s="361"/>
      <c r="S553" s="570" t="str">
        <f t="shared" si="45"/>
        <v/>
      </c>
      <c r="U553" s="124" t="str">
        <f t="shared" si="43"/>
        <v/>
      </c>
      <c r="V553" s="124" t="str">
        <f>IF(X553&gt;0,'BD1'!$K$6,"")</f>
        <v/>
      </c>
      <c r="W553" s="121" t="str">
        <f>IF(X553&gt;0,'BD1'!$K$8,"")</f>
        <v/>
      </c>
      <c r="X553" s="101"/>
      <c r="Y553" s="474"/>
      <c r="Z553" s="101"/>
      <c r="AA553" s="101"/>
      <c r="AB553" s="101"/>
      <c r="AC553" s="101"/>
      <c r="AD553" s="101"/>
      <c r="AE553" s="361"/>
      <c r="AF553" s="522"/>
    </row>
    <row r="554" spans="2:32" x14ac:dyDescent="0.25">
      <c r="B554" s="566" t="str">
        <f t="shared" si="44"/>
        <v/>
      </c>
      <c r="C554" s="472">
        <f>'BD4'!C551</f>
        <v>0</v>
      </c>
      <c r="D554" s="125" t="str">
        <f t="shared" si="41"/>
        <v/>
      </c>
      <c r="E554" s="126" t="str">
        <f>IF('BD4'!O551=0,"",'BD4'!O551)</f>
        <v/>
      </c>
      <c r="F554" s="127" t="str">
        <f>REPT('BD4'!N551,1)</f>
        <v/>
      </c>
      <c r="G554" s="469">
        <f>('BD4'!J551)</f>
        <v>0</v>
      </c>
      <c r="I554" s="568" t="str">
        <f t="shared" si="42"/>
        <v/>
      </c>
      <c r="J554" s="568" t="str">
        <f>IF(L554&gt;0,'BD1'!$K$6,"")</f>
        <v/>
      </c>
      <c r="K554" s="568" t="str">
        <f>IF(L554&gt;0,'BD1'!$K$8,"")</f>
        <v/>
      </c>
      <c r="L554" s="101"/>
      <c r="M554" s="101"/>
      <c r="N554" s="101"/>
      <c r="O554" s="101"/>
      <c r="P554" s="363"/>
      <c r="Q554" s="363"/>
      <c r="R554" s="361"/>
      <c r="S554" s="570" t="str">
        <f t="shared" si="45"/>
        <v/>
      </c>
      <c r="U554" s="124" t="str">
        <f t="shared" si="43"/>
        <v/>
      </c>
      <c r="V554" s="124" t="str">
        <f>IF(X554&gt;0,'BD1'!$K$6,"")</f>
        <v/>
      </c>
      <c r="W554" s="121" t="str">
        <f>IF(X554&gt;0,'BD1'!$K$8,"")</f>
        <v/>
      </c>
      <c r="X554" s="101"/>
      <c r="Y554" s="474"/>
      <c r="Z554" s="101"/>
      <c r="AA554" s="101"/>
      <c r="AB554" s="101"/>
      <c r="AC554" s="101"/>
      <c r="AD554" s="101"/>
      <c r="AE554" s="361"/>
      <c r="AF554" s="522"/>
    </row>
    <row r="555" spans="2:32" x14ac:dyDescent="0.25">
      <c r="B555" s="566" t="str">
        <f t="shared" si="44"/>
        <v/>
      </c>
      <c r="C555" s="472">
        <f>'BD4'!C552</f>
        <v>0</v>
      </c>
      <c r="D555" s="125" t="str">
        <f t="shared" si="41"/>
        <v/>
      </c>
      <c r="E555" s="126" t="str">
        <f>IF('BD4'!O552=0,"",'BD4'!O552)</f>
        <v/>
      </c>
      <c r="F555" s="127" t="str">
        <f>REPT('BD4'!N552,1)</f>
        <v/>
      </c>
      <c r="G555" s="469">
        <f>('BD4'!J552)</f>
        <v>0</v>
      </c>
      <c r="I555" s="568" t="str">
        <f t="shared" si="42"/>
        <v/>
      </c>
      <c r="J555" s="568" t="str">
        <f>IF(L555&gt;0,'BD1'!$K$6,"")</f>
        <v/>
      </c>
      <c r="K555" s="568" t="str">
        <f>IF(L555&gt;0,'BD1'!$K$8,"")</f>
        <v/>
      </c>
      <c r="L555" s="101"/>
      <c r="M555" s="101"/>
      <c r="N555" s="101"/>
      <c r="O555" s="101"/>
      <c r="P555" s="363"/>
      <c r="Q555" s="363"/>
      <c r="R555" s="361"/>
      <c r="S555" s="570" t="str">
        <f t="shared" si="45"/>
        <v/>
      </c>
      <c r="U555" s="124" t="str">
        <f t="shared" si="43"/>
        <v/>
      </c>
      <c r="V555" s="124" t="str">
        <f>IF(X555&gt;0,'BD1'!$K$6,"")</f>
        <v/>
      </c>
      <c r="W555" s="121" t="str">
        <f>IF(X555&gt;0,'BD1'!$K$8,"")</f>
        <v/>
      </c>
      <c r="X555" s="101"/>
      <c r="Y555" s="474"/>
      <c r="Z555" s="101"/>
      <c r="AA555" s="101"/>
      <c r="AB555" s="101"/>
      <c r="AC555" s="101"/>
      <c r="AD555" s="101"/>
      <c r="AE555" s="361"/>
      <c r="AF555" s="522"/>
    </row>
    <row r="556" spans="2:32" x14ac:dyDescent="0.25">
      <c r="B556" s="566" t="str">
        <f t="shared" si="44"/>
        <v/>
      </c>
      <c r="C556" s="472">
        <f>'BD4'!C553</f>
        <v>0</v>
      </c>
      <c r="D556" s="125" t="str">
        <f t="shared" si="41"/>
        <v/>
      </c>
      <c r="E556" s="126" t="str">
        <f>IF('BD4'!O553=0,"",'BD4'!O553)</f>
        <v/>
      </c>
      <c r="F556" s="127" t="str">
        <f>REPT('BD4'!N553,1)</f>
        <v/>
      </c>
      <c r="G556" s="469">
        <f>('BD4'!J553)</f>
        <v>0</v>
      </c>
      <c r="I556" s="568" t="str">
        <f t="shared" si="42"/>
        <v/>
      </c>
      <c r="J556" s="568" t="str">
        <f>IF(L556&gt;0,'BD1'!$K$6,"")</f>
        <v/>
      </c>
      <c r="K556" s="568" t="str">
        <f>IF(L556&gt;0,'BD1'!$K$8,"")</f>
        <v/>
      </c>
      <c r="L556" s="101"/>
      <c r="M556" s="101"/>
      <c r="N556" s="101"/>
      <c r="O556" s="101"/>
      <c r="P556" s="363"/>
      <c r="Q556" s="363"/>
      <c r="R556" s="361"/>
      <c r="S556" s="570" t="str">
        <f t="shared" si="45"/>
        <v/>
      </c>
      <c r="U556" s="124" t="str">
        <f t="shared" si="43"/>
        <v/>
      </c>
      <c r="V556" s="124" t="str">
        <f>IF(X556&gt;0,'BD1'!$K$6,"")</f>
        <v/>
      </c>
      <c r="W556" s="121" t="str">
        <f>IF(X556&gt;0,'BD1'!$K$8,"")</f>
        <v/>
      </c>
      <c r="X556" s="101"/>
      <c r="Y556" s="474"/>
      <c r="Z556" s="101"/>
      <c r="AA556" s="101"/>
      <c r="AB556" s="101"/>
      <c r="AC556" s="101"/>
      <c r="AD556" s="101"/>
      <c r="AE556" s="361"/>
      <c r="AF556" s="522"/>
    </row>
    <row r="557" spans="2:32" x14ac:dyDescent="0.25">
      <c r="B557" s="566" t="str">
        <f t="shared" si="44"/>
        <v/>
      </c>
      <c r="C557" s="472">
        <f>'BD4'!C554</f>
        <v>0</v>
      </c>
      <c r="D557" s="125" t="str">
        <f t="shared" si="41"/>
        <v/>
      </c>
      <c r="E557" s="126" t="str">
        <f>IF('BD4'!O554=0,"",'BD4'!O554)</f>
        <v/>
      </c>
      <c r="F557" s="127" t="str">
        <f>REPT('BD4'!N554,1)</f>
        <v/>
      </c>
      <c r="G557" s="469">
        <f>('BD4'!J554)</f>
        <v>0</v>
      </c>
      <c r="I557" s="568" t="str">
        <f t="shared" si="42"/>
        <v/>
      </c>
      <c r="J557" s="568" t="str">
        <f>IF(L557&gt;0,'BD1'!$K$6,"")</f>
        <v/>
      </c>
      <c r="K557" s="568" t="str">
        <f>IF(L557&gt;0,'BD1'!$K$8,"")</f>
        <v/>
      </c>
      <c r="L557" s="101"/>
      <c r="M557" s="101"/>
      <c r="N557" s="101"/>
      <c r="O557" s="101"/>
      <c r="P557" s="363"/>
      <c r="Q557" s="363"/>
      <c r="R557" s="361"/>
      <c r="S557" s="570" t="str">
        <f t="shared" si="45"/>
        <v/>
      </c>
      <c r="U557" s="124" t="str">
        <f t="shared" si="43"/>
        <v/>
      </c>
      <c r="V557" s="124" t="str">
        <f>IF(X557&gt;0,'BD1'!$K$6,"")</f>
        <v/>
      </c>
      <c r="W557" s="121" t="str">
        <f>IF(X557&gt;0,'BD1'!$K$8,"")</f>
        <v/>
      </c>
      <c r="X557" s="101"/>
      <c r="Y557" s="474"/>
      <c r="Z557" s="101"/>
      <c r="AA557" s="101"/>
      <c r="AB557" s="101"/>
      <c r="AC557" s="101"/>
      <c r="AD557" s="101"/>
      <c r="AE557" s="361"/>
      <c r="AF557" s="522"/>
    </row>
    <row r="558" spans="2:32" x14ac:dyDescent="0.25">
      <c r="B558" s="566" t="str">
        <f t="shared" si="44"/>
        <v/>
      </c>
      <c r="C558" s="472">
        <f>'BD4'!C555</f>
        <v>0</v>
      </c>
      <c r="D558" s="125" t="str">
        <f t="shared" si="41"/>
        <v/>
      </c>
      <c r="E558" s="126" t="str">
        <f>IF('BD4'!O555=0,"",'BD4'!O555)</f>
        <v/>
      </c>
      <c r="F558" s="127" t="str">
        <f>REPT('BD4'!N555,1)</f>
        <v/>
      </c>
      <c r="G558" s="469">
        <f>('BD4'!J555)</f>
        <v>0</v>
      </c>
      <c r="I558" s="568" t="str">
        <f t="shared" si="42"/>
        <v/>
      </c>
      <c r="J558" s="568" t="str">
        <f>IF(L558&gt;0,'BD1'!$K$6,"")</f>
        <v/>
      </c>
      <c r="K558" s="568" t="str">
        <f>IF(L558&gt;0,'BD1'!$K$8,"")</f>
        <v/>
      </c>
      <c r="L558" s="101"/>
      <c r="M558" s="101"/>
      <c r="N558" s="101"/>
      <c r="O558" s="101"/>
      <c r="P558" s="363"/>
      <c r="Q558" s="363"/>
      <c r="R558" s="361"/>
      <c r="S558" s="570" t="str">
        <f t="shared" si="45"/>
        <v/>
      </c>
      <c r="U558" s="124" t="str">
        <f t="shared" si="43"/>
        <v/>
      </c>
      <c r="V558" s="124" t="str">
        <f>IF(X558&gt;0,'BD1'!$K$6,"")</f>
        <v/>
      </c>
      <c r="W558" s="121" t="str">
        <f>IF(X558&gt;0,'BD1'!$K$8,"")</f>
        <v/>
      </c>
      <c r="X558" s="101"/>
      <c r="Y558" s="474"/>
      <c r="Z558" s="101"/>
      <c r="AA558" s="101"/>
      <c r="AB558" s="101"/>
      <c r="AC558" s="101"/>
      <c r="AD558" s="101"/>
      <c r="AE558" s="361"/>
      <c r="AF558" s="522"/>
    </row>
    <row r="559" spans="2:32" x14ac:dyDescent="0.25">
      <c r="B559" s="566" t="str">
        <f t="shared" si="44"/>
        <v/>
      </c>
      <c r="C559" s="472">
        <f>'BD4'!C556</f>
        <v>0</v>
      </c>
      <c r="D559" s="125" t="str">
        <f t="shared" si="41"/>
        <v/>
      </c>
      <c r="E559" s="126" t="str">
        <f>IF('BD4'!O556=0,"",'BD4'!O556)</f>
        <v/>
      </c>
      <c r="F559" s="127" t="str">
        <f>REPT('BD4'!N556,1)</f>
        <v/>
      </c>
      <c r="G559" s="469">
        <f>('BD4'!J556)</f>
        <v>0</v>
      </c>
      <c r="I559" s="568" t="str">
        <f t="shared" si="42"/>
        <v/>
      </c>
      <c r="J559" s="568" t="str">
        <f>IF(L559&gt;0,'BD1'!$K$6,"")</f>
        <v/>
      </c>
      <c r="K559" s="568" t="str">
        <f>IF(L559&gt;0,'BD1'!$K$8,"")</f>
        <v/>
      </c>
      <c r="L559" s="101"/>
      <c r="M559" s="101"/>
      <c r="N559" s="101"/>
      <c r="O559" s="101"/>
      <c r="P559" s="363"/>
      <c r="Q559" s="363"/>
      <c r="R559" s="361"/>
      <c r="S559" s="570" t="str">
        <f t="shared" si="45"/>
        <v/>
      </c>
      <c r="U559" s="124" t="str">
        <f t="shared" si="43"/>
        <v/>
      </c>
      <c r="V559" s="124" t="str">
        <f>IF(X559&gt;0,'BD1'!$K$6,"")</f>
        <v/>
      </c>
      <c r="W559" s="121" t="str">
        <f>IF(X559&gt;0,'BD1'!$K$8,"")</f>
        <v/>
      </c>
      <c r="X559" s="101"/>
      <c r="Y559" s="474"/>
      <c r="Z559" s="101"/>
      <c r="AA559" s="101"/>
      <c r="AB559" s="101"/>
      <c r="AC559" s="101"/>
      <c r="AD559" s="101"/>
      <c r="AE559" s="361"/>
      <c r="AF559" s="522"/>
    </row>
    <row r="560" spans="2:32" x14ac:dyDescent="0.25">
      <c r="B560" s="566" t="str">
        <f t="shared" si="44"/>
        <v/>
      </c>
      <c r="C560" s="472">
        <f>'BD4'!C557</f>
        <v>0</v>
      </c>
      <c r="D560" s="125" t="str">
        <f t="shared" si="41"/>
        <v/>
      </c>
      <c r="E560" s="126" t="str">
        <f>IF('BD4'!O557=0,"",'BD4'!O557)</f>
        <v/>
      </c>
      <c r="F560" s="127" t="str">
        <f>REPT('BD4'!N557,1)</f>
        <v/>
      </c>
      <c r="G560" s="469">
        <f>('BD4'!J557)</f>
        <v>0</v>
      </c>
      <c r="I560" s="568" t="str">
        <f t="shared" si="42"/>
        <v/>
      </c>
      <c r="J560" s="568" t="str">
        <f>IF(L560&gt;0,'BD1'!$K$6,"")</f>
        <v/>
      </c>
      <c r="K560" s="568" t="str">
        <f>IF(L560&gt;0,'BD1'!$K$8,"")</f>
        <v/>
      </c>
      <c r="L560" s="101"/>
      <c r="M560" s="101"/>
      <c r="N560" s="101"/>
      <c r="O560" s="101"/>
      <c r="P560" s="363"/>
      <c r="Q560" s="363"/>
      <c r="R560" s="361"/>
      <c r="S560" s="570" t="str">
        <f t="shared" si="45"/>
        <v/>
      </c>
      <c r="U560" s="124" t="str">
        <f t="shared" si="43"/>
        <v/>
      </c>
      <c r="V560" s="124" t="str">
        <f>IF(X560&gt;0,'BD1'!$K$6,"")</f>
        <v/>
      </c>
      <c r="W560" s="121" t="str">
        <f>IF(X560&gt;0,'BD1'!$K$8,"")</f>
        <v/>
      </c>
      <c r="X560" s="101"/>
      <c r="Y560" s="474"/>
      <c r="Z560" s="101"/>
      <c r="AA560" s="101"/>
      <c r="AB560" s="101"/>
      <c r="AC560" s="101"/>
      <c r="AD560" s="101"/>
      <c r="AE560" s="361"/>
      <c r="AF560" s="522"/>
    </row>
    <row r="561" spans="2:32" x14ac:dyDescent="0.25">
      <c r="B561" s="566" t="str">
        <f t="shared" si="44"/>
        <v/>
      </c>
      <c r="C561" s="472">
        <f>'BD4'!C558</f>
        <v>0</v>
      </c>
      <c r="D561" s="125" t="str">
        <f t="shared" si="41"/>
        <v/>
      </c>
      <c r="E561" s="126" t="str">
        <f>IF('BD4'!O558=0,"",'BD4'!O558)</f>
        <v/>
      </c>
      <c r="F561" s="127" t="str">
        <f>REPT('BD4'!N558,1)</f>
        <v/>
      </c>
      <c r="G561" s="469">
        <f>('BD4'!J558)</f>
        <v>0</v>
      </c>
      <c r="I561" s="568" t="str">
        <f t="shared" si="42"/>
        <v/>
      </c>
      <c r="J561" s="568" t="str">
        <f>IF(L561&gt;0,'BD1'!$K$6,"")</f>
        <v/>
      </c>
      <c r="K561" s="568" t="str">
        <f>IF(L561&gt;0,'BD1'!$K$8,"")</f>
        <v/>
      </c>
      <c r="L561" s="101"/>
      <c r="M561" s="101"/>
      <c r="N561" s="101"/>
      <c r="O561" s="101"/>
      <c r="P561" s="363"/>
      <c r="Q561" s="363"/>
      <c r="R561" s="361"/>
      <c r="S561" s="570" t="str">
        <f t="shared" si="45"/>
        <v/>
      </c>
      <c r="U561" s="124" t="str">
        <f t="shared" si="43"/>
        <v/>
      </c>
      <c r="V561" s="124" t="str">
        <f>IF(X561&gt;0,'BD1'!$K$6,"")</f>
        <v/>
      </c>
      <c r="W561" s="121" t="str">
        <f>IF(X561&gt;0,'BD1'!$K$8,"")</f>
        <v/>
      </c>
      <c r="X561" s="101"/>
      <c r="Y561" s="474"/>
      <c r="Z561" s="101"/>
      <c r="AA561" s="101"/>
      <c r="AB561" s="101"/>
      <c r="AC561" s="101"/>
      <c r="AD561" s="101"/>
      <c r="AE561" s="361"/>
      <c r="AF561" s="522"/>
    </row>
    <row r="562" spans="2:32" x14ac:dyDescent="0.25">
      <c r="B562" s="566" t="str">
        <f t="shared" si="44"/>
        <v/>
      </c>
      <c r="C562" s="472">
        <f>'BD4'!C559</f>
        <v>0</v>
      </c>
      <c r="D562" s="125" t="str">
        <f t="shared" si="41"/>
        <v/>
      </c>
      <c r="E562" s="126" t="str">
        <f>IF('BD4'!O559=0,"",'BD4'!O559)</f>
        <v/>
      </c>
      <c r="F562" s="127" t="str">
        <f>REPT('BD4'!N559,1)</f>
        <v/>
      </c>
      <c r="G562" s="469">
        <f>('BD4'!J559)</f>
        <v>0</v>
      </c>
      <c r="I562" s="568" t="str">
        <f t="shared" si="42"/>
        <v/>
      </c>
      <c r="J562" s="568" t="str">
        <f>IF(L562&gt;0,'BD1'!$K$6,"")</f>
        <v/>
      </c>
      <c r="K562" s="568" t="str">
        <f>IF(L562&gt;0,'BD1'!$K$8,"")</f>
        <v/>
      </c>
      <c r="L562" s="101"/>
      <c r="M562" s="101"/>
      <c r="N562" s="101"/>
      <c r="O562" s="101"/>
      <c r="P562" s="363"/>
      <c r="Q562" s="363"/>
      <c r="R562" s="361"/>
      <c r="S562" s="570" t="str">
        <f t="shared" si="45"/>
        <v/>
      </c>
      <c r="U562" s="124" t="str">
        <f t="shared" si="43"/>
        <v/>
      </c>
      <c r="V562" s="124" t="str">
        <f>IF(X562&gt;0,'BD1'!$K$6,"")</f>
        <v/>
      </c>
      <c r="W562" s="121" t="str">
        <f>IF(X562&gt;0,'BD1'!$K$8,"")</f>
        <v/>
      </c>
      <c r="X562" s="101"/>
      <c r="Y562" s="474"/>
      <c r="Z562" s="101"/>
      <c r="AA562" s="101"/>
      <c r="AB562" s="101"/>
      <c r="AC562" s="101"/>
      <c r="AD562" s="101"/>
      <c r="AE562" s="361"/>
      <c r="AF562" s="522"/>
    </row>
    <row r="563" spans="2:32" x14ac:dyDescent="0.25">
      <c r="B563" s="566" t="str">
        <f t="shared" si="44"/>
        <v/>
      </c>
      <c r="C563" s="472">
        <f>'BD4'!C560</f>
        <v>0</v>
      </c>
      <c r="D563" s="125" t="str">
        <f t="shared" si="41"/>
        <v/>
      </c>
      <c r="E563" s="126" t="str">
        <f>IF('BD4'!O560=0,"",'BD4'!O560)</f>
        <v/>
      </c>
      <c r="F563" s="127" t="str">
        <f>REPT('BD4'!N560,1)</f>
        <v/>
      </c>
      <c r="G563" s="469">
        <f>('BD4'!J560)</f>
        <v>0</v>
      </c>
      <c r="I563" s="568" t="str">
        <f t="shared" si="42"/>
        <v/>
      </c>
      <c r="J563" s="568" t="str">
        <f>IF(L563&gt;0,'BD1'!$K$6,"")</f>
        <v/>
      </c>
      <c r="K563" s="568" t="str">
        <f>IF(L563&gt;0,'BD1'!$K$8,"")</f>
        <v/>
      </c>
      <c r="L563" s="101"/>
      <c r="M563" s="101"/>
      <c r="N563" s="101"/>
      <c r="O563" s="101"/>
      <c r="P563" s="363"/>
      <c r="Q563" s="363"/>
      <c r="R563" s="361"/>
      <c r="S563" s="570" t="str">
        <f t="shared" si="45"/>
        <v/>
      </c>
      <c r="U563" s="124" t="str">
        <f t="shared" si="43"/>
        <v/>
      </c>
      <c r="V563" s="124" t="str">
        <f>IF(X563&gt;0,'BD1'!$K$6,"")</f>
        <v/>
      </c>
      <c r="W563" s="121" t="str">
        <f>IF(X563&gt;0,'BD1'!$K$8,"")</f>
        <v/>
      </c>
      <c r="X563" s="101"/>
      <c r="Y563" s="474"/>
      <c r="Z563" s="101"/>
      <c r="AA563" s="101"/>
      <c r="AB563" s="101"/>
      <c r="AC563" s="101"/>
      <c r="AD563" s="101"/>
      <c r="AE563" s="361"/>
      <c r="AF563" s="522"/>
    </row>
    <row r="564" spans="2:32" x14ac:dyDescent="0.25">
      <c r="B564" s="566" t="str">
        <f t="shared" si="44"/>
        <v/>
      </c>
      <c r="C564" s="472">
        <f>'BD4'!C561</f>
        <v>0</v>
      </c>
      <c r="D564" s="125" t="str">
        <f t="shared" si="41"/>
        <v/>
      </c>
      <c r="E564" s="126" t="str">
        <f>IF('BD4'!O561=0,"",'BD4'!O561)</f>
        <v/>
      </c>
      <c r="F564" s="127" t="str">
        <f>REPT('BD4'!N561,1)</f>
        <v/>
      </c>
      <c r="G564" s="469">
        <f>('BD4'!J561)</f>
        <v>0</v>
      </c>
      <c r="I564" s="568" t="str">
        <f t="shared" si="42"/>
        <v/>
      </c>
      <c r="J564" s="568" t="str">
        <f>IF(L564&gt;0,'BD1'!$K$6,"")</f>
        <v/>
      </c>
      <c r="K564" s="568" t="str">
        <f>IF(L564&gt;0,'BD1'!$K$8,"")</f>
        <v/>
      </c>
      <c r="L564" s="101"/>
      <c r="M564" s="101"/>
      <c r="N564" s="101"/>
      <c r="O564" s="101"/>
      <c r="P564" s="363"/>
      <c r="Q564" s="363"/>
      <c r="R564" s="361"/>
      <c r="S564" s="570" t="str">
        <f t="shared" si="45"/>
        <v/>
      </c>
      <c r="U564" s="124" t="str">
        <f t="shared" si="43"/>
        <v/>
      </c>
      <c r="V564" s="124" t="str">
        <f>IF(X564&gt;0,'BD1'!$K$6,"")</f>
        <v/>
      </c>
      <c r="W564" s="121" t="str">
        <f>IF(X564&gt;0,'BD1'!$K$8,"")</f>
        <v/>
      </c>
      <c r="X564" s="101"/>
      <c r="Y564" s="474"/>
      <c r="Z564" s="101"/>
      <c r="AA564" s="101"/>
      <c r="AB564" s="101"/>
      <c r="AC564" s="101"/>
      <c r="AD564" s="101"/>
      <c r="AE564" s="361"/>
      <c r="AF564" s="522"/>
    </row>
    <row r="565" spans="2:32" x14ac:dyDescent="0.25">
      <c r="B565" s="566" t="str">
        <f t="shared" si="44"/>
        <v/>
      </c>
      <c r="C565" s="472">
        <f>'BD4'!C562</f>
        <v>0</v>
      </c>
      <c r="D565" s="125" t="str">
        <f t="shared" si="41"/>
        <v/>
      </c>
      <c r="E565" s="126" t="str">
        <f>IF('BD4'!O562=0,"",'BD4'!O562)</f>
        <v/>
      </c>
      <c r="F565" s="127" t="str">
        <f>REPT('BD4'!N562,1)</f>
        <v/>
      </c>
      <c r="G565" s="469">
        <f>('BD4'!J562)</f>
        <v>0</v>
      </c>
      <c r="I565" s="568" t="str">
        <f t="shared" si="42"/>
        <v/>
      </c>
      <c r="J565" s="568" t="str">
        <f>IF(L565&gt;0,'BD1'!$K$6,"")</f>
        <v/>
      </c>
      <c r="K565" s="568" t="str">
        <f>IF(L565&gt;0,'BD1'!$K$8,"")</f>
        <v/>
      </c>
      <c r="L565" s="101"/>
      <c r="M565" s="101"/>
      <c r="N565" s="101"/>
      <c r="O565" s="101"/>
      <c r="P565" s="363"/>
      <c r="Q565" s="363"/>
      <c r="R565" s="361"/>
      <c r="S565" s="570" t="str">
        <f t="shared" si="45"/>
        <v/>
      </c>
      <c r="U565" s="124" t="str">
        <f t="shared" si="43"/>
        <v/>
      </c>
      <c r="V565" s="124" t="str">
        <f>IF(X565&gt;0,'BD1'!$K$6,"")</f>
        <v/>
      </c>
      <c r="W565" s="121" t="str">
        <f>IF(X565&gt;0,'BD1'!$K$8,"")</f>
        <v/>
      </c>
      <c r="X565" s="101"/>
      <c r="Y565" s="474"/>
      <c r="Z565" s="101"/>
      <c r="AA565" s="101"/>
      <c r="AB565" s="101"/>
      <c r="AC565" s="101"/>
      <c r="AD565" s="101"/>
      <c r="AE565" s="361"/>
      <c r="AF565" s="522"/>
    </row>
    <row r="566" spans="2:32" x14ac:dyDescent="0.25">
      <c r="B566" s="566" t="str">
        <f t="shared" si="44"/>
        <v/>
      </c>
      <c r="C566" s="472">
        <f>'BD4'!C563</f>
        <v>0</v>
      </c>
      <c r="D566" s="125" t="str">
        <f t="shared" si="41"/>
        <v/>
      </c>
      <c r="E566" s="126" t="str">
        <f>IF('BD4'!O563=0,"",'BD4'!O563)</f>
        <v/>
      </c>
      <c r="F566" s="127" t="str">
        <f>REPT('BD4'!N563,1)</f>
        <v/>
      </c>
      <c r="G566" s="469">
        <f>('BD4'!J563)</f>
        <v>0</v>
      </c>
      <c r="I566" s="568" t="str">
        <f t="shared" si="42"/>
        <v/>
      </c>
      <c r="J566" s="568" t="str">
        <f>IF(L566&gt;0,'BD1'!$K$6,"")</f>
        <v/>
      </c>
      <c r="K566" s="568" t="str">
        <f>IF(L566&gt;0,'BD1'!$K$8,"")</f>
        <v/>
      </c>
      <c r="L566" s="101"/>
      <c r="M566" s="101"/>
      <c r="N566" s="101"/>
      <c r="O566" s="101"/>
      <c r="P566" s="363"/>
      <c r="Q566" s="363"/>
      <c r="R566" s="361"/>
      <c r="S566" s="570" t="str">
        <f t="shared" si="45"/>
        <v/>
      </c>
      <c r="U566" s="124" t="str">
        <f t="shared" si="43"/>
        <v/>
      </c>
      <c r="V566" s="124" t="str">
        <f>IF(X566&gt;0,'BD1'!$K$6,"")</f>
        <v/>
      </c>
      <c r="W566" s="121" t="str">
        <f>IF(X566&gt;0,'BD1'!$K$8,"")</f>
        <v/>
      </c>
      <c r="X566" s="101"/>
      <c r="Y566" s="474"/>
      <c r="Z566" s="101"/>
      <c r="AA566" s="101"/>
      <c r="AB566" s="101"/>
      <c r="AC566" s="101"/>
      <c r="AD566" s="101"/>
      <c r="AE566" s="361"/>
      <c r="AF566" s="522"/>
    </row>
    <row r="567" spans="2:32" x14ac:dyDescent="0.25">
      <c r="B567" s="566" t="str">
        <f t="shared" si="44"/>
        <v/>
      </c>
      <c r="C567" s="472">
        <f>'BD4'!C564</f>
        <v>0</v>
      </c>
      <c r="D567" s="125" t="str">
        <f t="shared" si="41"/>
        <v/>
      </c>
      <c r="E567" s="126" t="str">
        <f>IF('BD4'!O564=0,"",'BD4'!O564)</f>
        <v/>
      </c>
      <c r="F567" s="127" t="str">
        <f>REPT('BD4'!N564,1)</f>
        <v/>
      </c>
      <c r="G567" s="469">
        <f>('BD4'!J564)</f>
        <v>0</v>
      </c>
      <c r="I567" s="568" t="str">
        <f t="shared" si="42"/>
        <v/>
      </c>
      <c r="J567" s="568" t="str">
        <f>IF(L567&gt;0,'BD1'!$K$6,"")</f>
        <v/>
      </c>
      <c r="K567" s="568" t="str">
        <f>IF(L567&gt;0,'BD1'!$K$8,"")</f>
        <v/>
      </c>
      <c r="L567" s="101"/>
      <c r="M567" s="101"/>
      <c r="N567" s="101"/>
      <c r="O567" s="101"/>
      <c r="P567" s="363"/>
      <c r="Q567" s="363"/>
      <c r="R567" s="361"/>
      <c r="S567" s="570" t="str">
        <f t="shared" si="45"/>
        <v/>
      </c>
      <c r="U567" s="124" t="str">
        <f t="shared" si="43"/>
        <v/>
      </c>
      <c r="V567" s="124" t="str">
        <f>IF(X567&gt;0,'BD1'!$K$6,"")</f>
        <v/>
      </c>
      <c r="W567" s="121" t="str">
        <f>IF(X567&gt;0,'BD1'!$K$8,"")</f>
        <v/>
      </c>
      <c r="X567" s="101"/>
      <c r="Y567" s="474"/>
      <c r="Z567" s="101"/>
      <c r="AA567" s="101"/>
      <c r="AB567" s="101"/>
      <c r="AC567" s="101"/>
      <c r="AD567" s="101"/>
      <c r="AE567" s="361"/>
      <c r="AF567" s="522"/>
    </row>
    <row r="568" spans="2:32" x14ac:dyDescent="0.25">
      <c r="B568" s="566" t="str">
        <f t="shared" si="44"/>
        <v/>
      </c>
      <c r="C568" s="472">
        <f>'BD4'!C565</f>
        <v>0</v>
      </c>
      <c r="D568" s="125" t="str">
        <f t="shared" si="41"/>
        <v/>
      </c>
      <c r="E568" s="126" t="str">
        <f>IF('BD4'!O565=0,"",'BD4'!O565)</f>
        <v/>
      </c>
      <c r="F568" s="127" t="str">
        <f>REPT('BD4'!N565,1)</f>
        <v/>
      </c>
      <c r="G568" s="469">
        <f>('BD4'!J565)</f>
        <v>0</v>
      </c>
      <c r="I568" s="568" t="str">
        <f t="shared" si="42"/>
        <v/>
      </c>
      <c r="J568" s="568" t="str">
        <f>IF(L568&gt;0,'BD1'!$K$6,"")</f>
        <v/>
      </c>
      <c r="K568" s="568" t="str">
        <f>IF(L568&gt;0,'BD1'!$K$8,"")</f>
        <v/>
      </c>
      <c r="L568" s="101"/>
      <c r="M568" s="101"/>
      <c r="N568" s="101"/>
      <c r="O568" s="101"/>
      <c r="P568" s="363"/>
      <c r="Q568" s="363"/>
      <c r="R568" s="361"/>
      <c r="S568" s="570" t="str">
        <f t="shared" si="45"/>
        <v/>
      </c>
      <c r="U568" s="124" t="str">
        <f t="shared" si="43"/>
        <v/>
      </c>
      <c r="V568" s="124" t="str">
        <f>IF(X568&gt;0,'BD1'!$K$6,"")</f>
        <v/>
      </c>
      <c r="W568" s="121" t="str">
        <f>IF(X568&gt;0,'BD1'!$K$8,"")</f>
        <v/>
      </c>
      <c r="X568" s="101"/>
      <c r="Y568" s="474"/>
      <c r="Z568" s="101"/>
      <c r="AA568" s="101"/>
      <c r="AB568" s="101"/>
      <c r="AC568" s="101"/>
      <c r="AD568" s="101"/>
      <c r="AE568" s="361"/>
      <c r="AF568" s="522"/>
    </row>
    <row r="569" spans="2:32" x14ac:dyDescent="0.25">
      <c r="B569" s="566" t="str">
        <f t="shared" si="44"/>
        <v/>
      </c>
      <c r="C569" s="472">
        <f>'BD4'!C566</f>
        <v>0</v>
      </c>
      <c r="D569" s="125" t="str">
        <f t="shared" si="41"/>
        <v/>
      </c>
      <c r="E569" s="126" t="str">
        <f>IF('BD4'!O566=0,"",'BD4'!O566)</f>
        <v/>
      </c>
      <c r="F569" s="127" t="str">
        <f>REPT('BD4'!N566,1)</f>
        <v/>
      </c>
      <c r="G569" s="469">
        <f>('BD4'!J566)</f>
        <v>0</v>
      </c>
      <c r="I569" s="568" t="str">
        <f t="shared" si="42"/>
        <v/>
      </c>
      <c r="J569" s="568" t="str">
        <f>IF(L569&gt;0,'BD1'!$K$6,"")</f>
        <v/>
      </c>
      <c r="K569" s="568" t="str">
        <f>IF(L569&gt;0,'BD1'!$K$8,"")</f>
        <v/>
      </c>
      <c r="L569" s="101"/>
      <c r="M569" s="101"/>
      <c r="N569" s="101"/>
      <c r="O569" s="101"/>
      <c r="P569" s="363"/>
      <c r="Q569" s="363"/>
      <c r="R569" s="361"/>
      <c r="S569" s="570" t="str">
        <f t="shared" si="45"/>
        <v/>
      </c>
      <c r="U569" s="124" t="str">
        <f t="shared" si="43"/>
        <v/>
      </c>
      <c r="V569" s="124" t="str">
        <f>IF(X569&gt;0,'BD1'!$K$6,"")</f>
        <v/>
      </c>
      <c r="W569" s="121" t="str">
        <f>IF(X569&gt;0,'BD1'!$K$8,"")</f>
        <v/>
      </c>
      <c r="X569" s="101"/>
      <c r="Y569" s="474"/>
      <c r="Z569" s="101"/>
      <c r="AA569" s="101"/>
      <c r="AB569" s="101"/>
      <c r="AC569" s="101"/>
      <c r="AD569" s="101"/>
      <c r="AE569" s="361"/>
      <c r="AF569" s="522"/>
    </row>
    <row r="570" spans="2:32" x14ac:dyDescent="0.25">
      <c r="B570" s="566" t="str">
        <f t="shared" si="44"/>
        <v/>
      </c>
      <c r="C570" s="472">
        <f>'BD4'!C567</f>
        <v>0</v>
      </c>
      <c r="D570" s="125" t="str">
        <f t="shared" si="41"/>
        <v/>
      </c>
      <c r="E570" s="126" t="str">
        <f>IF('BD4'!O567=0,"",'BD4'!O567)</f>
        <v/>
      </c>
      <c r="F570" s="127" t="str">
        <f>REPT('BD4'!N567,1)</f>
        <v/>
      </c>
      <c r="G570" s="469">
        <f>('BD4'!J567)</f>
        <v>0</v>
      </c>
      <c r="I570" s="568" t="str">
        <f t="shared" si="42"/>
        <v/>
      </c>
      <c r="J570" s="568" t="str">
        <f>IF(L570&gt;0,'BD1'!$K$6,"")</f>
        <v/>
      </c>
      <c r="K570" s="568" t="str">
        <f>IF(L570&gt;0,'BD1'!$K$8,"")</f>
        <v/>
      </c>
      <c r="L570" s="101"/>
      <c r="M570" s="101"/>
      <c r="N570" s="101"/>
      <c r="O570" s="101"/>
      <c r="P570" s="363"/>
      <c r="Q570" s="363"/>
      <c r="R570" s="361"/>
      <c r="S570" s="570" t="str">
        <f t="shared" si="45"/>
        <v/>
      </c>
      <c r="U570" s="124" t="str">
        <f t="shared" si="43"/>
        <v/>
      </c>
      <c r="V570" s="124" t="str">
        <f>IF(X570&gt;0,'BD1'!$K$6,"")</f>
        <v/>
      </c>
      <c r="W570" s="121" t="str">
        <f>IF(X570&gt;0,'BD1'!$K$8,"")</f>
        <v/>
      </c>
      <c r="X570" s="101"/>
      <c r="Y570" s="474"/>
      <c r="Z570" s="101"/>
      <c r="AA570" s="101"/>
      <c r="AB570" s="101"/>
      <c r="AC570" s="101"/>
      <c r="AD570" s="101"/>
      <c r="AE570" s="361"/>
      <c r="AF570" s="522"/>
    </row>
    <row r="571" spans="2:32" x14ac:dyDescent="0.25">
      <c r="B571" s="566" t="str">
        <f t="shared" si="44"/>
        <v/>
      </c>
      <c r="C571" s="472">
        <f>'BD4'!C568</f>
        <v>0</v>
      </c>
      <c r="D571" s="125" t="str">
        <f t="shared" si="41"/>
        <v/>
      </c>
      <c r="E571" s="126" t="str">
        <f>IF('BD4'!O568=0,"",'BD4'!O568)</f>
        <v/>
      </c>
      <c r="F571" s="127" t="str">
        <f>REPT('BD4'!N568,1)</f>
        <v/>
      </c>
      <c r="G571" s="469">
        <f>('BD4'!J568)</f>
        <v>0</v>
      </c>
      <c r="I571" s="568" t="str">
        <f t="shared" si="42"/>
        <v/>
      </c>
      <c r="J571" s="568" t="str">
        <f>IF(L571&gt;0,'BD1'!$K$6,"")</f>
        <v/>
      </c>
      <c r="K571" s="568" t="str">
        <f>IF(L571&gt;0,'BD1'!$K$8,"")</f>
        <v/>
      </c>
      <c r="L571" s="101"/>
      <c r="M571" s="101"/>
      <c r="N571" s="101"/>
      <c r="O571" s="101"/>
      <c r="P571" s="363"/>
      <c r="Q571" s="363"/>
      <c r="R571" s="361"/>
      <c r="S571" s="570" t="str">
        <f t="shared" si="45"/>
        <v/>
      </c>
      <c r="U571" s="124" t="str">
        <f t="shared" si="43"/>
        <v/>
      </c>
      <c r="V571" s="124" t="str">
        <f>IF(X571&gt;0,'BD1'!$K$6,"")</f>
        <v/>
      </c>
      <c r="W571" s="121" t="str">
        <f>IF(X571&gt;0,'BD1'!$K$8,"")</f>
        <v/>
      </c>
      <c r="X571" s="101"/>
      <c r="Y571" s="474"/>
      <c r="Z571" s="101"/>
      <c r="AA571" s="101"/>
      <c r="AB571" s="101"/>
      <c r="AC571" s="101"/>
      <c r="AD571" s="101"/>
      <c r="AE571" s="361"/>
      <c r="AF571" s="522"/>
    </row>
    <row r="572" spans="2:32" x14ac:dyDescent="0.25">
      <c r="B572" s="566" t="str">
        <f t="shared" si="44"/>
        <v/>
      </c>
      <c r="C572" s="472">
        <f>'BD4'!C569</f>
        <v>0</v>
      </c>
      <c r="D572" s="125" t="str">
        <f t="shared" si="41"/>
        <v/>
      </c>
      <c r="E572" s="126" t="str">
        <f>IF('BD4'!O569=0,"",'BD4'!O569)</f>
        <v/>
      </c>
      <c r="F572" s="127" t="str">
        <f>REPT('BD4'!N569,1)</f>
        <v/>
      </c>
      <c r="G572" s="469">
        <f>('BD4'!J569)</f>
        <v>0</v>
      </c>
      <c r="I572" s="568" t="str">
        <f t="shared" si="42"/>
        <v/>
      </c>
      <c r="J572" s="568" t="str">
        <f>IF(L572&gt;0,'BD1'!$K$6,"")</f>
        <v/>
      </c>
      <c r="K572" s="568" t="str">
        <f>IF(L572&gt;0,'BD1'!$K$8,"")</f>
        <v/>
      </c>
      <c r="L572" s="101"/>
      <c r="M572" s="101"/>
      <c r="N572" s="101"/>
      <c r="O572" s="101"/>
      <c r="P572" s="363"/>
      <c r="Q572" s="363"/>
      <c r="R572" s="361"/>
      <c r="S572" s="570" t="str">
        <f t="shared" si="45"/>
        <v/>
      </c>
      <c r="U572" s="124" t="str">
        <f t="shared" si="43"/>
        <v/>
      </c>
      <c r="V572" s="124" t="str">
        <f>IF(X572&gt;0,'BD1'!$K$6,"")</f>
        <v/>
      </c>
      <c r="W572" s="121" t="str">
        <f>IF(X572&gt;0,'BD1'!$K$8,"")</f>
        <v/>
      </c>
      <c r="X572" s="101"/>
      <c r="Y572" s="474"/>
      <c r="Z572" s="101"/>
      <c r="AA572" s="101"/>
      <c r="AB572" s="101"/>
      <c r="AC572" s="101"/>
      <c r="AD572" s="101"/>
      <c r="AE572" s="361"/>
      <c r="AF572" s="522"/>
    </row>
    <row r="573" spans="2:32" x14ac:dyDescent="0.25">
      <c r="B573" s="566" t="str">
        <f t="shared" si="44"/>
        <v/>
      </c>
      <c r="C573" s="472">
        <f>'BD4'!C570</f>
        <v>0</v>
      </c>
      <c r="D573" s="125" t="str">
        <f t="shared" si="41"/>
        <v/>
      </c>
      <c r="E573" s="126" t="str">
        <f>IF('BD4'!O570=0,"",'BD4'!O570)</f>
        <v/>
      </c>
      <c r="F573" s="127" t="str">
        <f>REPT('BD4'!N570,1)</f>
        <v/>
      </c>
      <c r="G573" s="469">
        <f>('BD4'!J570)</f>
        <v>0</v>
      </c>
      <c r="I573" s="568" t="str">
        <f t="shared" si="42"/>
        <v/>
      </c>
      <c r="J573" s="568" t="str">
        <f>IF(L573&gt;0,'BD1'!$K$6,"")</f>
        <v/>
      </c>
      <c r="K573" s="568" t="str">
        <f>IF(L573&gt;0,'BD1'!$K$8,"")</f>
        <v/>
      </c>
      <c r="L573" s="101"/>
      <c r="M573" s="101"/>
      <c r="N573" s="101"/>
      <c r="O573" s="101"/>
      <c r="P573" s="363"/>
      <c r="Q573" s="363"/>
      <c r="R573" s="361"/>
      <c r="S573" s="570" t="str">
        <f t="shared" si="45"/>
        <v/>
      </c>
      <c r="U573" s="124" t="str">
        <f t="shared" si="43"/>
        <v/>
      </c>
      <c r="V573" s="124" t="str">
        <f>IF(X573&gt;0,'BD1'!$K$6,"")</f>
        <v/>
      </c>
      <c r="W573" s="121" t="str">
        <f>IF(X573&gt;0,'BD1'!$K$8,"")</f>
        <v/>
      </c>
      <c r="X573" s="101"/>
      <c r="Y573" s="474"/>
      <c r="Z573" s="101"/>
      <c r="AA573" s="101"/>
      <c r="AB573" s="101"/>
      <c r="AC573" s="101"/>
      <c r="AD573" s="101"/>
      <c r="AE573" s="361"/>
      <c r="AF573" s="522"/>
    </row>
    <row r="574" spans="2:32" x14ac:dyDescent="0.25">
      <c r="B574" s="566" t="str">
        <f t="shared" si="44"/>
        <v/>
      </c>
      <c r="C574" s="472">
        <f>'BD4'!C571</f>
        <v>0</v>
      </c>
      <c r="D574" s="125" t="str">
        <f t="shared" si="41"/>
        <v/>
      </c>
      <c r="E574" s="126" t="str">
        <f>IF('BD4'!O571=0,"",'BD4'!O571)</f>
        <v/>
      </c>
      <c r="F574" s="127" t="str">
        <f>REPT('BD4'!N571,1)</f>
        <v/>
      </c>
      <c r="G574" s="469">
        <f>('BD4'!J571)</f>
        <v>0</v>
      </c>
      <c r="I574" s="568" t="str">
        <f t="shared" si="42"/>
        <v/>
      </c>
      <c r="J574" s="568" t="str">
        <f>IF(L574&gt;0,'BD1'!$K$6,"")</f>
        <v/>
      </c>
      <c r="K574" s="568" t="str">
        <f>IF(L574&gt;0,'BD1'!$K$8,"")</f>
        <v/>
      </c>
      <c r="L574" s="101"/>
      <c r="M574" s="101"/>
      <c r="N574" s="101"/>
      <c r="O574" s="101"/>
      <c r="P574" s="363"/>
      <c r="Q574" s="363"/>
      <c r="R574" s="361"/>
      <c r="S574" s="570" t="str">
        <f t="shared" si="45"/>
        <v/>
      </c>
      <c r="U574" s="124" t="str">
        <f t="shared" si="43"/>
        <v/>
      </c>
      <c r="V574" s="124" t="str">
        <f>IF(X574&gt;0,'BD1'!$K$6,"")</f>
        <v/>
      </c>
      <c r="W574" s="121" t="str">
        <f>IF(X574&gt;0,'BD1'!$K$8,"")</f>
        <v/>
      </c>
      <c r="X574" s="101"/>
      <c r="Y574" s="474"/>
      <c r="Z574" s="101"/>
      <c r="AA574" s="101"/>
      <c r="AB574" s="101"/>
      <c r="AC574" s="101"/>
      <c r="AD574" s="101"/>
      <c r="AE574" s="361"/>
      <c r="AF574" s="522"/>
    </row>
    <row r="575" spans="2:32" x14ac:dyDescent="0.25">
      <c r="B575" s="566" t="str">
        <f t="shared" si="44"/>
        <v/>
      </c>
      <c r="C575" s="472">
        <f>'BD4'!C572</f>
        <v>0</v>
      </c>
      <c r="D575" s="125" t="str">
        <f t="shared" si="41"/>
        <v/>
      </c>
      <c r="E575" s="126" t="str">
        <f>IF('BD4'!O572=0,"",'BD4'!O572)</f>
        <v/>
      </c>
      <c r="F575" s="127" t="str">
        <f>REPT('BD4'!N572,1)</f>
        <v/>
      </c>
      <c r="G575" s="469">
        <f>('BD4'!J572)</f>
        <v>0</v>
      </c>
      <c r="I575" s="568" t="str">
        <f t="shared" si="42"/>
        <v/>
      </c>
      <c r="J575" s="568" t="str">
        <f>IF(L575&gt;0,'BD1'!$K$6,"")</f>
        <v/>
      </c>
      <c r="K575" s="568" t="str">
        <f>IF(L575&gt;0,'BD1'!$K$8,"")</f>
        <v/>
      </c>
      <c r="L575" s="101"/>
      <c r="M575" s="101"/>
      <c r="N575" s="101"/>
      <c r="O575" s="101"/>
      <c r="P575" s="363"/>
      <c r="Q575" s="363"/>
      <c r="R575" s="361"/>
      <c r="S575" s="570" t="str">
        <f t="shared" si="45"/>
        <v/>
      </c>
      <c r="U575" s="124" t="str">
        <f t="shared" si="43"/>
        <v/>
      </c>
      <c r="V575" s="124" t="str">
        <f>IF(X575&gt;0,'BD1'!$K$6,"")</f>
        <v/>
      </c>
      <c r="W575" s="121" t="str">
        <f>IF(X575&gt;0,'BD1'!$K$8,"")</f>
        <v/>
      </c>
      <c r="X575" s="101"/>
      <c r="Y575" s="474"/>
      <c r="Z575" s="101"/>
      <c r="AA575" s="101"/>
      <c r="AB575" s="101"/>
      <c r="AC575" s="101"/>
      <c r="AD575" s="101"/>
      <c r="AE575" s="361"/>
      <c r="AF575" s="522"/>
    </row>
    <row r="576" spans="2:32" x14ac:dyDescent="0.25">
      <c r="B576" s="566" t="str">
        <f t="shared" si="44"/>
        <v/>
      </c>
      <c r="C576" s="472">
        <f>'BD4'!C573</f>
        <v>0</v>
      </c>
      <c r="D576" s="125" t="str">
        <f t="shared" si="41"/>
        <v/>
      </c>
      <c r="E576" s="126" t="str">
        <f>IF('BD4'!O573=0,"",'BD4'!O573)</f>
        <v/>
      </c>
      <c r="F576" s="127" t="str">
        <f>REPT('BD4'!N573,1)</f>
        <v/>
      </c>
      <c r="G576" s="469">
        <f>('BD4'!J573)</f>
        <v>0</v>
      </c>
      <c r="I576" s="568" t="str">
        <f t="shared" si="42"/>
        <v/>
      </c>
      <c r="J576" s="568" t="str">
        <f>IF(L576&gt;0,'BD1'!$K$6,"")</f>
        <v/>
      </c>
      <c r="K576" s="568" t="str">
        <f>IF(L576&gt;0,'BD1'!$K$8,"")</f>
        <v/>
      </c>
      <c r="L576" s="101"/>
      <c r="M576" s="101"/>
      <c r="N576" s="101"/>
      <c r="O576" s="101"/>
      <c r="P576" s="363"/>
      <c r="Q576" s="363"/>
      <c r="R576" s="361"/>
      <c r="S576" s="570" t="str">
        <f t="shared" si="45"/>
        <v/>
      </c>
      <c r="U576" s="124" t="str">
        <f t="shared" si="43"/>
        <v/>
      </c>
      <c r="V576" s="124" t="str">
        <f>IF(X576&gt;0,'BD1'!$K$6,"")</f>
        <v/>
      </c>
      <c r="W576" s="121" t="str">
        <f>IF(X576&gt;0,'BD1'!$K$8,"")</f>
        <v/>
      </c>
      <c r="X576" s="101"/>
      <c r="Y576" s="474"/>
      <c r="Z576" s="101"/>
      <c r="AA576" s="101"/>
      <c r="AB576" s="101"/>
      <c r="AC576" s="101"/>
      <c r="AD576" s="101"/>
      <c r="AE576" s="361"/>
      <c r="AF576" s="522"/>
    </row>
    <row r="577" spans="2:32" x14ac:dyDescent="0.25">
      <c r="B577" s="566" t="str">
        <f t="shared" si="44"/>
        <v/>
      </c>
      <c r="C577" s="472">
        <f>'BD4'!C574</f>
        <v>0</v>
      </c>
      <c r="D577" s="125" t="str">
        <f t="shared" si="41"/>
        <v/>
      </c>
      <c r="E577" s="126" t="str">
        <f>IF('BD4'!O574=0,"",'BD4'!O574)</f>
        <v/>
      </c>
      <c r="F577" s="127" t="str">
        <f>REPT('BD4'!N574,1)</f>
        <v/>
      </c>
      <c r="G577" s="469">
        <f>('BD4'!J574)</f>
        <v>0</v>
      </c>
      <c r="I577" s="568" t="str">
        <f t="shared" si="42"/>
        <v/>
      </c>
      <c r="J577" s="568" t="str">
        <f>IF(L577&gt;0,'BD1'!$K$6,"")</f>
        <v/>
      </c>
      <c r="K577" s="568" t="str">
        <f>IF(L577&gt;0,'BD1'!$K$8,"")</f>
        <v/>
      </c>
      <c r="L577" s="101"/>
      <c r="M577" s="101"/>
      <c r="N577" s="101"/>
      <c r="O577" s="101"/>
      <c r="P577" s="363"/>
      <c r="Q577" s="363"/>
      <c r="R577" s="361"/>
      <c r="S577" s="570" t="str">
        <f t="shared" si="45"/>
        <v/>
      </c>
      <c r="U577" s="124" t="str">
        <f t="shared" si="43"/>
        <v/>
      </c>
      <c r="V577" s="124" t="str">
        <f>IF(X577&gt;0,'BD1'!$K$6,"")</f>
        <v/>
      </c>
      <c r="W577" s="121" t="str">
        <f>IF(X577&gt;0,'BD1'!$K$8,"")</f>
        <v/>
      </c>
      <c r="X577" s="101"/>
      <c r="Y577" s="474"/>
      <c r="Z577" s="101"/>
      <c r="AA577" s="101"/>
      <c r="AB577" s="101"/>
      <c r="AC577" s="101"/>
      <c r="AD577" s="101"/>
      <c r="AE577" s="361"/>
      <c r="AF577" s="522"/>
    </row>
    <row r="578" spans="2:32" x14ac:dyDescent="0.25">
      <c r="B578" s="566" t="str">
        <f t="shared" si="44"/>
        <v/>
      </c>
      <c r="C578" s="472">
        <f>'BD4'!C575</f>
        <v>0</v>
      </c>
      <c r="D578" s="125" t="str">
        <f t="shared" si="41"/>
        <v/>
      </c>
      <c r="E578" s="126" t="str">
        <f>IF('BD4'!O575=0,"",'BD4'!O575)</f>
        <v/>
      </c>
      <c r="F578" s="127" t="str">
        <f>REPT('BD4'!N575,1)</f>
        <v/>
      </c>
      <c r="G578" s="469">
        <f>('BD4'!J575)</f>
        <v>0</v>
      </c>
      <c r="I578" s="568" t="str">
        <f t="shared" si="42"/>
        <v/>
      </c>
      <c r="J578" s="568" t="str">
        <f>IF(L578&gt;0,'BD1'!$K$6,"")</f>
        <v/>
      </c>
      <c r="K578" s="568" t="str">
        <f>IF(L578&gt;0,'BD1'!$K$8,"")</f>
        <v/>
      </c>
      <c r="L578" s="101"/>
      <c r="M578" s="101"/>
      <c r="N578" s="101"/>
      <c r="O578" s="101"/>
      <c r="P578" s="363"/>
      <c r="Q578" s="363"/>
      <c r="R578" s="361"/>
      <c r="S578" s="570" t="str">
        <f t="shared" si="45"/>
        <v/>
      </c>
      <c r="U578" s="124" t="str">
        <f t="shared" si="43"/>
        <v/>
      </c>
      <c r="V578" s="124" t="str">
        <f>IF(X578&gt;0,'BD1'!$K$6,"")</f>
        <v/>
      </c>
      <c r="W578" s="121" t="str">
        <f>IF(X578&gt;0,'BD1'!$K$8,"")</f>
        <v/>
      </c>
      <c r="X578" s="101"/>
      <c r="Y578" s="474"/>
      <c r="Z578" s="101"/>
      <c r="AA578" s="101"/>
      <c r="AB578" s="101"/>
      <c r="AC578" s="101"/>
      <c r="AD578" s="101"/>
      <c r="AE578" s="361"/>
      <c r="AF578" s="522"/>
    </row>
    <row r="579" spans="2:32" x14ac:dyDescent="0.25">
      <c r="B579" s="566" t="str">
        <f t="shared" si="44"/>
        <v/>
      </c>
      <c r="C579" s="472">
        <f>'BD4'!C576</f>
        <v>0</v>
      </c>
      <c r="D579" s="125" t="str">
        <f t="shared" si="41"/>
        <v/>
      </c>
      <c r="E579" s="126" t="str">
        <f>IF('BD4'!O576=0,"",'BD4'!O576)</f>
        <v/>
      </c>
      <c r="F579" s="127" t="str">
        <f>REPT('BD4'!N576,1)</f>
        <v/>
      </c>
      <c r="G579" s="469">
        <f>('BD4'!J576)</f>
        <v>0</v>
      </c>
      <c r="I579" s="568" t="str">
        <f t="shared" si="42"/>
        <v/>
      </c>
      <c r="J579" s="568" t="str">
        <f>IF(L579&gt;0,'BD1'!$K$6,"")</f>
        <v/>
      </c>
      <c r="K579" s="568" t="str">
        <f>IF(L579&gt;0,'BD1'!$K$8,"")</f>
        <v/>
      </c>
      <c r="L579" s="101"/>
      <c r="M579" s="101"/>
      <c r="N579" s="101"/>
      <c r="O579" s="101"/>
      <c r="P579" s="363"/>
      <c r="Q579" s="363"/>
      <c r="R579" s="361"/>
      <c r="S579" s="570" t="str">
        <f t="shared" si="45"/>
        <v/>
      </c>
      <c r="U579" s="124" t="str">
        <f t="shared" si="43"/>
        <v/>
      </c>
      <c r="V579" s="124" t="str">
        <f>IF(X579&gt;0,'BD1'!$K$6,"")</f>
        <v/>
      </c>
      <c r="W579" s="121" t="str">
        <f>IF(X579&gt;0,'BD1'!$K$8,"")</f>
        <v/>
      </c>
      <c r="X579" s="101"/>
      <c r="Y579" s="474"/>
      <c r="Z579" s="101"/>
      <c r="AA579" s="101"/>
      <c r="AB579" s="101"/>
      <c r="AC579" s="101"/>
      <c r="AD579" s="101"/>
      <c r="AE579" s="361"/>
      <c r="AF579" s="522"/>
    </row>
    <row r="580" spans="2:32" x14ac:dyDescent="0.25">
      <c r="B580" s="566" t="str">
        <f t="shared" si="44"/>
        <v/>
      </c>
      <c r="C580" s="472">
        <f>'BD4'!C577</f>
        <v>0</v>
      </c>
      <c r="D580" s="125" t="str">
        <f t="shared" si="41"/>
        <v/>
      </c>
      <c r="E580" s="126" t="str">
        <f>IF('BD4'!O577=0,"",'BD4'!O577)</f>
        <v/>
      </c>
      <c r="F580" s="127" t="str">
        <f>REPT('BD4'!N577,1)</f>
        <v/>
      </c>
      <c r="G580" s="469">
        <f>('BD4'!J577)</f>
        <v>0</v>
      </c>
      <c r="I580" s="568" t="str">
        <f t="shared" si="42"/>
        <v/>
      </c>
      <c r="J580" s="568" t="str">
        <f>IF(L580&gt;0,'BD1'!$K$6,"")</f>
        <v/>
      </c>
      <c r="K580" s="568" t="str">
        <f>IF(L580&gt;0,'BD1'!$K$8,"")</f>
        <v/>
      </c>
      <c r="L580" s="101"/>
      <c r="M580" s="101"/>
      <c r="N580" s="101"/>
      <c r="O580" s="101"/>
      <c r="P580" s="363"/>
      <c r="Q580" s="363"/>
      <c r="R580" s="361"/>
      <c r="S580" s="570" t="str">
        <f t="shared" si="45"/>
        <v/>
      </c>
      <c r="U580" s="124" t="str">
        <f t="shared" si="43"/>
        <v/>
      </c>
      <c r="V580" s="124" t="str">
        <f>IF(X580&gt;0,'BD1'!$K$6,"")</f>
        <v/>
      </c>
      <c r="W580" s="121" t="str">
        <f>IF(X580&gt;0,'BD1'!$K$8,"")</f>
        <v/>
      </c>
      <c r="X580" s="101"/>
      <c r="Y580" s="474"/>
      <c r="Z580" s="101"/>
      <c r="AA580" s="101"/>
      <c r="AB580" s="101"/>
      <c r="AC580" s="101"/>
      <c r="AD580" s="101"/>
      <c r="AE580" s="361"/>
      <c r="AF580" s="522"/>
    </row>
    <row r="581" spans="2:32" x14ac:dyDescent="0.25">
      <c r="B581" s="566" t="str">
        <f t="shared" si="44"/>
        <v/>
      </c>
      <c r="C581" s="472">
        <f>'BD4'!C578</f>
        <v>0</v>
      </c>
      <c r="D581" s="125" t="str">
        <f t="shared" si="41"/>
        <v/>
      </c>
      <c r="E581" s="126" t="str">
        <f>IF('BD4'!O578=0,"",'BD4'!O578)</f>
        <v/>
      </c>
      <c r="F581" s="127" t="str">
        <f>REPT('BD4'!N578,1)</f>
        <v/>
      </c>
      <c r="G581" s="469">
        <f>('BD4'!J578)</f>
        <v>0</v>
      </c>
      <c r="I581" s="568" t="str">
        <f t="shared" si="42"/>
        <v/>
      </c>
      <c r="J581" s="568" t="str">
        <f>IF(L581&gt;0,'BD1'!$K$6,"")</f>
        <v/>
      </c>
      <c r="K581" s="568" t="str">
        <f>IF(L581&gt;0,'BD1'!$K$8,"")</f>
        <v/>
      </c>
      <c r="L581" s="101"/>
      <c r="M581" s="101"/>
      <c r="N581" s="101"/>
      <c r="O581" s="101"/>
      <c r="P581" s="363"/>
      <c r="Q581" s="363"/>
      <c r="R581" s="361"/>
      <c r="S581" s="570" t="str">
        <f t="shared" si="45"/>
        <v/>
      </c>
      <c r="U581" s="124" t="str">
        <f t="shared" si="43"/>
        <v/>
      </c>
      <c r="V581" s="124" t="str">
        <f>IF(X581&gt;0,'BD1'!$K$6,"")</f>
        <v/>
      </c>
      <c r="W581" s="121" t="str">
        <f>IF(X581&gt;0,'BD1'!$K$8,"")</f>
        <v/>
      </c>
      <c r="X581" s="101"/>
      <c r="Y581" s="474"/>
      <c r="Z581" s="101"/>
      <c r="AA581" s="101"/>
      <c r="AB581" s="101"/>
      <c r="AC581" s="101"/>
      <c r="AD581" s="101"/>
      <c r="AE581" s="361"/>
      <c r="AF581" s="522"/>
    </row>
    <row r="582" spans="2:32" x14ac:dyDescent="0.25">
      <c r="B582" s="566" t="str">
        <f t="shared" si="44"/>
        <v/>
      </c>
      <c r="C582" s="472">
        <f>'BD4'!C579</f>
        <v>0</v>
      </c>
      <c r="D582" s="125" t="str">
        <f t="shared" si="41"/>
        <v/>
      </c>
      <c r="E582" s="126" t="str">
        <f>IF('BD4'!O579=0,"",'BD4'!O579)</f>
        <v/>
      </c>
      <c r="F582" s="127" t="str">
        <f>REPT('BD4'!N579,1)</f>
        <v/>
      </c>
      <c r="G582" s="469">
        <f>('BD4'!J579)</f>
        <v>0</v>
      </c>
      <c r="I582" s="568" t="str">
        <f t="shared" si="42"/>
        <v/>
      </c>
      <c r="J582" s="568" t="str">
        <f>IF(L582&gt;0,'BD1'!$K$6,"")</f>
        <v/>
      </c>
      <c r="K582" s="568" t="str">
        <f>IF(L582&gt;0,'BD1'!$K$8,"")</f>
        <v/>
      </c>
      <c r="L582" s="101"/>
      <c r="M582" s="101"/>
      <c r="N582" s="101"/>
      <c r="O582" s="101"/>
      <c r="P582" s="363"/>
      <c r="Q582" s="363"/>
      <c r="R582" s="361"/>
      <c r="S582" s="570" t="str">
        <f t="shared" si="45"/>
        <v/>
      </c>
      <c r="U582" s="124" t="str">
        <f t="shared" si="43"/>
        <v/>
      </c>
      <c r="V582" s="124" t="str">
        <f>IF(X582&gt;0,'BD1'!$K$6,"")</f>
        <v/>
      </c>
      <c r="W582" s="121" t="str">
        <f>IF(X582&gt;0,'BD1'!$K$8,"")</f>
        <v/>
      </c>
      <c r="X582" s="101"/>
      <c r="Y582" s="474"/>
      <c r="Z582" s="101"/>
      <c r="AA582" s="101"/>
      <c r="AB582" s="101"/>
      <c r="AC582" s="101"/>
      <c r="AD582" s="101"/>
      <c r="AE582" s="361"/>
      <c r="AF582" s="522"/>
    </row>
    <row r="583" spans="2:32" x14ac:dyDescent="0.25">
      <c r="B583" s="566" t="str">
        <f t="shared" si="44"/>
        <v/>
      </c>
      <c r="C583" s="472">
        <f>'BD4'!C580</f>
        <v>0</v>
      </c>
      <c r="D583" s="125" t="str">
        <f t="shared" si="41"/>
        <v/>
      </c>
      <c r="E583" s="126" t="str">
        <f>IF('BD4'!O580=0,"",'BD4'!O580)</f>
        <v/>
      </c>
      <c r="F583" s="127" t="str">
        <f>REPT('BD4'!N580,1)</f>
        <v/>
      </c>
      <c r="G583" s="469">
        <f>('BD4'!J580)</f>
        <v>0</v>
      </c>
      <c r="I583" s="568" t="str">
        <f t="shared" si="42"/>
        <v/>
      </c>
      <c r="J583" s="568" t="str">
        <f>IF(L583&gt;0,'BD1'!$K$6,"")</f>
        <v/>
      </c>
      <c r="K583" s="568" t="str">
        <f>IF(L583&gt;0,'BD1'!$K$8,"")</f>
        <v/>
      </c>
      <c r="L583" s="101"/>
      <c r="M583" s="101"/>
      <c r="N583" s="101"/>
      <c r="O583" s="101"/>
      <c r="P583" s="363"/>
      <c r="Q583" s="363"/>
      <c r="R583" s="361"/>
      <c r="S583" s="570" t="str">
        <f t="shared" si="45"/>
        <v/>
      </c>
      <c r="U583" s="124" t="str">
        <f t="shared" si="43"/>
        <v/>
      </c>
      <c r="V583" s="124" t="str">
        <f>IF(X583&gt;0,'BD1'!$K$6,"")</f>
        <v/>
      </c>
      <c r="W583" s="121" t="str">
        <f>IF(X583&gt;0,'BD1'!$K$8,"")</f>
        <v/>
      </c>
      <c r="X583" s="101"/>
      <c r="Y583" s="474"/>
      <c r="Z583" s="101"/>
      <c r="AA583" s="101"/>
      <c r="AB583" s="101"/>
      <c r="AC583" s="101"/>
      <c r="AD583" s="101"/>
      <c r="AE583" s="361"/>
      <c r="AF583" s="522"/>
    </row>
    <row r="584" spans="2:32" x14ac:dyDescent="0.25">
      <c r="B584" s="566" t="str">
        <f t="shared" si="44"/>
        <v/>
      </c>
      <c r="C584" s="472">
        <f>'BD4'!C581</f>
        <v>0</v>
      </c>
      <c r="D584" s="125" t="str">
        <f t="shared" si="41"/>
        <v/>
      </c>
      <c r="E584" s="126" t="str">
        <f>IF('BD4'!O581=0,"",'BD4'!O581)</f>
        <v/>
      </c>
      <c r="F584" s="127" t="str">
        <f>REPT('BD4'!N581,1)</f>
        <v/>
      </c>
      <c r="G584" s="469">
        <f>('BD4'!J581)</f>
        <v>0</v>
      </c>
      <c r="I584" s="568" t="str">
        <f t="shared" si="42"/>
        <v/>
      </c>
      <c r="J584" s="568" t="str">
        <f>IF(L584&gt;0,'BD1'!$K$6,"")</f>
        <v/>
      </c>
      <c r="K584" s="568" t="str">
        <f>IF(L584&gt;0,'BD1'!$K$8,"")</f>
        <v/>
      </c>
      <c r="L584" s="101"/>
      <c r="M584" s="101"/>
      <c r="N584" s="101"/>
      <c r="O584" s="101"/>
      <c r="P584" s="363"/>
      <c r="Q584" s="363"/>
      <c r="R584" s="361"/>
      <c r="S584" s="570" t="str">
        <f t="shared" si="45"/>
        <v/>
      </c>
      <c r="U584" s="124" t="str">
        <f t="shared" si="43"/>
        <v/>
      </c>
      <c r="V584" s="124" t="str">
        <f>IF(X584&gt;0,'BD1'!$K$6,"")</f>
        <v/>
      </c>
      <c r="W584" s="121" t="str">
        <f>IF(X584&gt;0,'BD1'!$K$8,"")</f>
        <v/>
      </c>
      <c r="X584" s="101"/>
      <c r="Y584" s="474"/>
      <c r="Z584" s="101"/>
      <c r="AA584" s="101"/>
      <c r="AB584" s="101"/>
      <c r="AC584" s="101"/>
      <c r="AD584" s="101"/>
      <c r="AE584" s="361"/>
      <c r="AF584" s="522"/>
    </row>
    <row r="585" spans="2:32" x14ac:dyDescent="0.25">
      <c r="B585" s="566" t="str">
        <f t="shared" si="44"/>
        <v/>
      </c>
      <c r="C585" s="472">
        <f>'BD4'!C582</f>
        <v>0</v>
      </c>
      <c r="D585" s="125" t="str">
        <f t="shared" si="41"/>
        <v/>
      </c>
      <c r="E585" s="126" t="str">
        <f>IF('BD4'!O582=0,"",'BD4'!O582)</f>
        <v/>
      </c>
      <c r="F585" s="127" t="str">
        <f>REPT('BD4'!N582,1)</f>
        <v/>
      </c>
      <c r="G585" s="469">
        <f>('BD4'!J582)</f>
        <v>0</v>
      </c>
      <c r="I585" s="568" t="str">
        <f t="shared" si="42"/>
        <v/>
      </c>
      <c r="J585" s="568" t="str">
        <f>IF(L585&gt;0,'BD1'!$K$6,"")</f>
        <v/>
      </c>
      <c r="K585" s="568" t="str">
        <f>IF(L585&gt;0,'BD1'!$K$8,"")</f>
        <v/>
      </c>
      <c r="L585" s="101"/>
      <c r="M585" s="101"/>
      <c r="N585" s="101"/>
      <c r="O585" s="101"/>
      <c r="P585" s="363"/>
      <c r="Q585" s="363"/>
      <c r="R585" s="361"/>
      <c r="S585" s="570" t="str">
        <f t="shared" si="45"/>
        <v/>
      </c>
      <c r="U585" s="124" t="str">
        <f t="shared" si="43"/>
        <v/>
      </c>
      <c r="V585" s="124" t="str">
        <f>IF(X585&gt;0,'BD1'!$K$6,"")</f>
        <v/>
      </c>
      <c r="W585" s="121" t="str">
        <f>IF(X585&gt;0,'BD1'!$K$8,"")</f>
        <v/>
      </c>
      <c r="X585" s="101"/>
      <c r="Y585" s="474"/>
      <c r="Z585" s="101"/>
      <c r="AA585" s="101"/>
      <c r="AB585" s="101"/>
      <c r="AC585" s="101"/>
      <c r="AD585" s="101"/>
      <c r="AE585" s="361"/>
      <c r="AF585" s="522"/>
    </row>
    <row r="586" spans="2:32" x14ac:dyDescent="0.25">
      <c r="B586" s="566" t="str">
        <f t="shared" si="44"/>
        <v/>
      </c>
      <c r="C586" s="472">
        <f>'BD4'!C583</f>
        <v>0</v>
      </c>
      <c r="D586" s="125" t="str">
        <f t="shared" si="41"/>
        <v/>
      </c>
      <c r="E586" s="126" t="str">
        <f>IF('BD4'!O583=0,"",'BD4'!O583)</f>
        <v/>
      </c>
      <c r="F586" s="127" t="str">
        <f>REPT('BD4'!N583,1)</f>
        <v/>
      </c>
      <c r="G586" s="469">
        <f>('BD4'!J583)</f>
        <v>0</v>
      </c>
      <c r="I586" s="568" t="str">
        <f t="shared" si="42"/>
        <v/>
      </c>
      <c r="J586" s="568" t="str">
        <f>IF(L586&gt;0,'BD1'!$K$6,"")</f>
        <v/>
      </c>
      <c r="K586" s="568" t="str">
        <f>IF(L586&gt;0,'BD1'!$K$8,"")</f>
        <v/>
      </c>
      <c r="L586" s="101"/>
      <c r="M586" s="101"/>
      <c r="N586" s="101"/>
      <c r="O586" s="101"/>
      <c r="P586" s="363"/>
      <c r="Q586" s="363"/>
      <c r="R586" s="361"/>
      <c r="S586" s="570" t="str">
        <f t="shared" si="45"/>
        <v/>
      </c>
      <c r="U586" s="124" t="str">
        <f t="shared" si="43"/>
        <v/>
      </c>
      <c r="V586" s="124" t="str">
        <f>IF(X586&gt;0,'BD1'!$K$6,"")</f>
        <v/>
      </c>
      <c r="W586" s="121" t="str">
        <f>IF(X586&gt;0,'BD1'!$K$8,"")</f>
        <v/>
      </c>
      <c r="X586" s="101"/>
      <c r="Y586" s="474"/>
      <c r="Z586" s="101"/>
      <c r="AA586" s="101"/>
      <c r="AB586" s="101"/>
      <c r="AC586" s="101"/>
      <c r="AD586" s="101"/>
      <c r="AE586" s="361"/>
      <c r="AF586" s="522"/>
    </row>
    <row r="587" spans="2:32" x14ac:dyDescent="0.25">
      <c r="B587" s="566" t="str">
        <f t="shared" si="44"/>
        <v/>
      </c>
      <c r="C587" s="472">
        <f>'BD4'!C584</f>
        <v>0</v>
      </c>
      <c r="D587" s="125" t="str">
        <f t="shared" si="41"/>
        <v/>
      </c>
      <c r="E587" s="126" t="str">
        <f>IF('BD4'!O584=0,"",'BD4'!O584)</f>
        <v/>
      </c>
      <c r="F587" s="127" t="str">
        <f>REPT('BD4'!N584,1)</f>
        <v/>
      </c>
      <c r="G587" s="469">
        <f>('BD4'!J584)</f>
        <v>0</v>
      </c>
      <c r="I587" s="568" t="str">
        <f t="shared" si="42"/>
        <v/>
      </c>
      <c r="J587" s="568" t="str">
        <f>IF(L587&gt;0,'BD1'!$K$6,"")</f>
        <v/>
      </c>
      <c r="K587" s="568" t="str">
        <f>IF(L587&gt;0,'BD1'!$K$8,"")</f>
        <v/>
      </c>
      <c r="L587" s="101"/>
      <c r="M587" s="101"/>
      <c r="N587" s="101"/>
      <c r="O587" s="101"/>
      <c r="P587" s="363"/>
      <c r="Q587" s="363"/>
      <c r="R587" s="361"/>
      <c r="S587" s="570" t="str">
        <f t="shared" si="45"/>
        <v/>
      </c>
      <c r="U587" s="124" t="str">
        <f t="shared" si="43"/>
        <v/>
      </c>
      <c r="V587" s="124" t="str">
        <f>IF(X587&gt;0,'BD1'!$K$6,"")</f>
        <v/>
      </c>
      <c r="W587" s="121" t="str">
        <f>IF(X587&gt;0,'BD1'!$K$8,"")</f>
        <v/>
      </c>
      <c r="X587" s="101"/>
      <c r="Y587" s="474"/>
      <c r="Z587" s="101"/>
      <c r="AA587" s="101"/>
      <c r="AB587" s="101"/>
      <c r="AC587" s="101"/>
      <c r="AD587" s="101"/>
      <c r="AE587" s="361"/>
      <c r="AF587" s="522"/>
    </row>
    <row r="588" spans="2:32" x14ac:dyDescent="0.25">
      <c r="B588" s="566" t="str">
        <f t="shared" si="44"/>
        <v/>
      </c>
      <c r="C588" s="472">
        <f>'BD4'!C585</f>
        <v>0</v>
      </c>
      <c r="D588" s="125" t="str">
        <f t="shared" si="41"/>
        <v/>
      </c>
      <c r="E588" s="126" t="str">
        <f>IF('BD4'!O585=0,"",'BD4'!O585)</f>
        <v/>
      </c>
      <c r="F588" s="127" t="str">
        <f>REPT('BD4'!N585,1)</f>
        <v/>
      </c>
      <c r="G588" s="469">
        <f>('BD4'!J585)</f>
        <v>0</v>
      </c>
      <c r="I588" s="568" t="str">
        <f t="shared" si="42"/>
        <v/>
      </c>
      <c r="J588" s="568" t="str">
        <f>IF(L588&gt;0,'BD1'!$K$6,"")</f>
        <v/>
      </c>
      <c r="K588" s="568" t="str">
        <f>IF(L588&gt;0,'BD1'!$K$8,"")</f>
        <v/>
      </c>
      <c r="L588" s="101"/>
      <c r="M588" s="101"/>
      <c r="N588" s="101"/>
      <c r="O588" s="101"/>
      <c r="P588" s="363"/>
      <c r="Q588" s="363"/>
      <c r="R588" s="361"/>
      <c r="S588" s="570" t="str">
        <f t="shared" si="45"/>
        <v/>
      </c>
      <c r="U588" s="124" t="str">
        <f t="shared" si="43"/>
        <v/>
      </c>
      <c r="V588" s="124" t="str">
        <f>IF(X588&gt;0,'BD1'!$K$6,"")</f>
        <v/>
      </c>
      <c r="W588" s="121" t="str">
        <f>IF(X588&gt;0,'BD1'!$K$8,"")</f>
        <v/>
      </c>
      <c r="X588" s="101"/>
      <c r="Y588" s="474"/>
      <c r="Z588" s="101"/>
      <c r="AA588" s="101"/>
      <c r="AB588" s="101"/>
      <c r="AC588" s="101"/>
      <c r="AD588" s="101"/>
      <c r="AE588" s="361"/>
      <c r="AF588" s="522"/>
    </row>
    <row r="589" spans="2:32" x14ac:dyDescent="0.25">
      <c r="B589" s="566" t="str">
        <f t="shared" si="44"/>
        <v/>
      </c>
      <c r="C589" s="472">
        <f>'BD4'!C586</f>
        <v>0</v>
      </c>
      <c r="D589" s="125" t="str">
        <f t="shared" si="41"/>
        <v/>
      </c>
      <c r="E589" s="126" t="str">
        <f>IF('BD4'!O586=0,"",'BD4'!O586)</f>
        <v/>
      </c>
      <c r="F589" s="127" t="str">
        <f>REPT('BD4'!N586,1)</f>
        <v/>
      </c>
      <c r="G589" s="469">
        <f>('BD4'!J586)</f>
        <v>0</v>
      </c>
      <c r="I589" s="568" t="str">
        <f t="shared" si="42"/>
        <v/>
      </c>
      <c r="J589" s="568" t="str">
        <f>IF(L589&gt;0,'BD1'!$K$6,"")</f>
        <v/>
      </c>
      <c r="K589" s="568" t="str">
        <f>IF(L589&gt;0,'BD1'!$K$8,"")</f>
        <v/>
      </c>
      <c r="L589" s="101"/>
      <c r="M589" s="101"/>
      <c r="N589" s="101"/>
      <c r="O589" s="101"/>
      <c r="P589" s="363"/>
      <c r="Q589" s="363"/>
      <c r="R589" s="361"/>
      <c r="S589" s="570" t="str">
        <f t="shared" si="45"/>
        <v/>
      </c>
      <c r="U589" s="124" t="str">
        <f t="shared" si="43"/>
        <v/>
      </c>
      <c r="V589" s="124" t="str">
        <f>IF(X589&gt;0,'BD1'!$K$6,"")</f>
        <v/>
      </c>
      <c r="W589" s="121" t="str">
        <f>IF(X589&gt;0,'BD1'!$K$8,"")</f>
        <v/>
      </c>
      <c r="X589" s="101"/>
      <c r="Y589" s="474"/>
      <c r="Z589" s="101"/>
      <c r="AA589" s="101"/>
      <c r="AB589" s="101"/>
      <c r="AC589" s="101"/>
      <c r="AD589" s="101"/>
      <c r="AE589" s="361"/>
      <c r="AF589" s="522"/>
    </row>
    <row r="590" spans="2:32" x14ac:dyDescent="0.25">
      <c r="B590" s="566" t="str">
        <f t="shared" si="44"/>
        <v/>
      </c>
      <c r="C590" s="472">
        <f>'BD4'!C587</f>
        <v>0</v>
      </c>
      <c r="D590" s="125" t="str">
        <f t="shared" si="41"/>
        <v/>
      </c>
      <c r="E590" s="126" t="str">
        <f>IF('BD4'!O587=0,"",'BD4'!O587)</f>
        <v/>
      </c>
      <c r="F590" s="127" t="str">
        <f>REPT('BD4'!N587,1)</f>
        <v/>
      </c>
      <c r="G590" s="469">
        <f>('BD4'!J587)</f>
        <v>0</v>
      </c>
      <c r="I590" s="568" t="str">
        <f t="shared" si="42"/>
        <v/>
      </c>
      <c r="J590" s="568" t="str">
        <f>IF(L590&gt;0,'BD1'!$K$6,"")</f>
        <v/>
      </c>
      <c r="K590" s="568" t="str">
        <f>IF(L590&gt;0,'BD1'!$K$8,"")</f>
        <v/>
      </c>
      <c r="L590" s="101"/>
      <c r="M590" s="101"/>
      <c r="N590" s="101"/>
      <c r="O590" s="101"/>
      <c r="P590" s="363"/>
      <c r="Q590" s="363"/>
      <c r="R590" s="361"/>
      <c r="S590" s="570" t="str">
        <f t="shared" si="45"/>
        <v/>
      </c>
      <c r="U590" s="124" t="str">
        <f t="shared" si="43"/>
        <v/>
      </c>
      <c r="V590" s="124" t="str">
        <f>IF(X590&gt;0,'BD1'!$K$6,"")</f>
        <v/>
      </c>
      <c r="W590" s="121" t="str">
        <f>IF(X590&gt;0,'BD1'!$K$8,"")</f>
        <v/>
      </c>
      <c r="X590" s="101"/>
      <c r="Y590" s="474"/>
      <c r="Z590" s="101"/>
      <c r="AA590" s="101"/>
      <c r="AB590" s="101"/>
      <c r="AC590" s="101"/>
      <c r="AD590" s="101"/>
      <c r="AE590" s="361"/>
      <c r="AF590" s="522"/>
    </row>
    <row r="591" spans="2:32" x14ac:dyDescent="0.25">
      <c r="B591" s="566" t="str">
        <f t="shared" si="44"/>
        <v/>
      </c>
      <c r="C591" s="472">
        <f>'BD4'!C588</f>
        <v>0</v>
      </c>
      <c r="D591" s="125" t="str">
        <f t="shared" ref="D591:D654" si="46">IF(IF(G591&gt;=1,1,0)=0,"",IF(G591&gt;=1,1,0))</f>
        <v/>
      </c>
      <c r="E591" s="126" t="str">
        <f>IF('BD4'!O588=0,"",'BD4'!O588)</f>
        <v/>
      </c>
      <c r="F591" s="127" t="str">
        <f>REPT('BD4'!N588,1)</f>
        <v/>
      </c>
      <c r="G591" s="469">
        <f>('BD4'!J588)</f>
        <v>0</v>
      </c>
      <c r="I591" s="568" t="str">
        <f t="shared" ref="I591:I654" si="47">IF(L591&gt;0,ROW()-13,"")</f>
        <v/>
      </c>
      <c r="J591" s="568" t="str">
        <f>IF(L591&gt;0,'BD1'!$K$6,"")</f>
        <v/>
      </c>
      <c r="K591" s="568" t="str">
        <f>IF(L591&gt;0,'BD1'!$K$8,"")</f>
        <v/>
      </c>
      <c r="L591" s="101"/>
      <c r="M591" s="101"/>
      <c r="N591" s="101"/>
      <c r="O591" s="101"/>
      <c r="P591" s="363"/>
      <c r="Q591" s="363"/>
      <c r="R591" s="361"/>
      <c r="S591" s="570" t="str">
        <f t="shared" si="45"/>
        <v/>
      </c>
      <c r="U591" s="124" t="str">
        <f t="shared" ref="U591:U654" si="48">IF(X591&gt;0,ROW()-13,"")</f>
        <v/>
      </c>
      <c r="V591" s="124" t="str">
        <f>IF(X591&gt;0,'BD1'!$K$6,"")</f>
        <v/>
      </c>
      <c r="W591" s="121" t="str">
        <f>IF(X591&gt;0,'BD1'!$K$8,"")</f>
        <v/>
      </c>
      <c r="X591" s="101"/>
      <c r="Y591" s="474"/>
      <c r="Z591" s="101"/>
      <c r="AA591" s="101"/>
      <c r="AB591" s="101"/>
      <c r="AC591" s="101"/>
      <c r="AD591" s="101"/>
      <c r="AE591" s="361"/>
      <c r="AF591" s="522"/>
    </row>
    <row r="592" spans="2:32" x14ac:dyDescent="0.25">
      <c r="B592" s="566" t="str">
        <f t="shared" ref="B592:B655" si="49">IF(G592&gt;0,ROW()-13,"")</f>
        <v/>
      </c>
      <c r="C592" s="472">
        <f>'BD4'!C589</f>
        <v>0</v>
      </c>
      <c r="D592" s="125" t="str">
        <f t="shared" si="46"/>
        <v/>
      </c>
      <c r="E592" s="126" t="str">
        <f>IF('BD4'!O589=0,"",'BD4'!O589)</f>
        <v/>
      </c>
      <c r="F592" s="127" t="str">
        <f>REPT('BD4'!N589,1)</f>
        <v/>
      </c>
      <c r="G592" s="469">
        <f>('BD4'!J589)</f>
        <v>0</v>
      </c>
      <c r="I592" s="568" t="str">
        <f t="shared" si="47"/>
        <v/>
      </c>
      <c r="J592" s="568" t="str">
        <f>IF(L592&gt;0,'BD1'!$K$6,"")</f>
        <v/>
      </c>
      <c r="K592" s="568" t="str">
        <f>IF(L592&gt;0,'BD1'!$K$8,"")</f>
        <v/>
      </c>
      <c r="L592" s="101"/>
      <c r="M592" s="101"/>
      <c r="N592" s="101"/>
      <c r="O592" s="101"/>
      <c r="P592" s="363"/>
      <c r="Q592" s="363"/>
      <c r="R592" s="361"/>
      <c r="S592" s="570" t="str">
        <f t="shared" ref="S592:S655" si="50">IF(AND(M592="",N592="",O592=""),"",SUM(M592:O592))</f>
        <v/>
      </c>
      <c r="U592" s="124" t="str">
        <f t="shared" si="48"/>
        <v/>
      </c>
      <c r="V592" s="124" t="str">
        <f>IF(X592&gt;0,'BD1'!$K$6,"")</f>
        <v/>
      </c>
      <c r="W592" s="121" t="str">
        <f>IF(X592&gt;0,'BD1'!$K$8,"")</f>
        <v/>
      </c>
      <c r="X592" s="101"/>
      <c r="Y592" s="474"/>
      <c r="Z592" s="101"/>
      <c r="AA592" s="101"/>
      <c r="AB592" s="101"/>
      <c r="AC592" s="101"/>
      <c r="AD592" s="101"/>
      <c r="AE592" s="361"/>
      <c r="AF592" s="522"/>
    </row>
    <row r="593" spans="2:32" x14ac:dyDescent="0.25">
      <c r="B593" s="566" t="str">
        <f t="shared" si="49"/>
        <v/>
      </c>
      <c r="C593" s="472">
        <f>'BD4'!C590</f>
        <v>0</v>
      </c>
      <c r="D593" s="125" t="str">
        <f t="shared" si="46"/>
        <v/>
      </c>
      <c r="E593" s="126" t="str">
        <f>IF('BD4'!O590=0,"",'BD4'!O590)</f>
        <v/>
      </c>
      <c r="F593" s="127" t="str">
        <f>REPT('BD4'!N590,1)</f>
        <v/>
      </c>
      <c r="G593" s="469">
        <f>('BD4'!J590)</f>
        <v>0</v>
      </c>
      <c r="I593" s="568" t="str">
        <f t="shared" si="47"/>
        <v/>
      </c>
      <c r="J593" s="568" t="str">
        <f>IF(L593&gt;0,'BD1'!$K$6,"")</f>
        <v/>
      </c>
      <c r="K593" s="568" t="str">
        <f>IF(L593&gt;0,'BD1'!$K$8,"")</f>
        <v/>
      </c>
      <c r="L593" s="101"/>
      <c r="M593" s="101"/>
      <c r="N593" s="101"/>
      <c r="O593" s="101"/>
      <c r="P593" s="363"/>
      <c r="Q593" s="363"/>
      <c r="R593" s="361"/>
      <c r="S593" s="570" t="str">
        <f t="shared" si="50"/>
        <v/>
      </c>
      <c r="U593" s="124" t="str">
        <f t="shared" si="48"/>
        <v/>
      </c>
      <c r="V593" s="124" t="str">
        <f>IF(X593&gt;0,'BD1'!$K$6,"")</f>
        <v/>
      </c>
      <c r="W593" s="121" t="str">
        <f>IF(X593&gt;0,'BD1'!$K$8,"")</f>
        <v/>
      </c>
      <c r="X593" s="101"/>
      <c r="Y593" s="474"/>
      <c r="Z593" s="101"/>
      <c r="AA593" s="101"/>
      <c r="AB593" s="101"/>
      <c r="AC593" s="101"/>
      <c r="AD593" s="101"/>
      <c r="AE593" s="361"/>
      <c r="AF593" s="522"/>
    </row>
    <row r="594" spans="2:32" x14ac:dyDescent="0.25">
      <c r="B594" s="566" t="str">
        <f t="shared" si="49"/>
        <v/>
      </c>
      <c r="C594" s="472">
        <f>'BD4'!C591</f>
        <v>0</v>
      </c>
      <c r="D594" s="125" t="str">
        <f t="shared" si="46"/>
        <v/>
      </c>
      <c r="E594" s="126" t="str">
        <f>IF('BD4'!O591=0,"",'BD4'!O591)</f>
        <v/>
      </c>
      <c r="F594" s="127" t="str">
        <f>REPT('BD4'!N591,1)</f>
        <v/>
      </c>
      <c r="G594" s="469">
        <f>('BD4'!J591)</f>
        <v>0</v>
      </c>
      <c r="I594" s="568" t="str">
        <f t="shared" si="47"/>
        <v/>
      </c>
      <c r="J594" s="568" t="str">
        <f>IF(L594&gt;0,'BD1'!$K$6,"")</f>
        <v/>
      </c>
      <c r="K594" s="568" t="str">
        <f>IF(L594&gt;0,'BD1'!$K$8,"")</f>
        <v/>
      </c>
      <c r="L594" s="101"/>
      <c r="M594" s="101"/>
      <c r="N594" s="101"/>
      <c r="O594" s="101"/>
      <c r="P594" s="363"/>
      <c r="Q594" s="363"/>
      <c r="R594" s="361"/>
      <c r="S594" s="570" t="str">
        <f t="shared" si="50"/>
        <v/>
      </c>
      <c r="U594" s="124" t="str">
        <f t="shared" si="48"/>
        <v/>
      </c>
      <c r="V594" s="124" t="str">
        <f>IF(X594&gt;0,'BD1'!$K$6,"")</f>
        <v/>
      </c>
      <c r="W594" s="121" t="str">
        <f>IF(X594&gt;0,'BD1'!$K$8,"")</f>
        <v/>
      </c>
      <c r="X594" s="101"/>
      <c r="Y594" s="474"/>
      <c r="Z594" s="101"/>
      <c r="AA594" s="101"/>
      <c r="AB594" s="101"/>
      <c r="AC594" s="101"/>
      <c r="AD594" s="101"/>
      <c r="AE594" s="361"/>
      <c r="AF594" s="522"/>
    </row>
    <row r="595" spans="2:32" x14ac:dyDescent="0.25">
      <c r="B595" s="566" t="str">
        <f t="shared" si="49"/>
        <v/>
      </c>
      <c r="C595" s="472">
        <f>'BD4'!C592</f>
        <v>0</v>
      </c>
      <c r="D595" s="125" t="str">
        <f t="shared" si="46"/>
        <v/>
      </c>
      <c r="E595" s="126" t="str">
        <f>IF('BD4'!O592=0,"",'BD4'!O592)</f>
        <v/>
      </c>
      <c r="F595" s="127" t="str">
        <f>REPT('BD4'!N592,1)</f>
        <v/>
      </c>
      <c r="G595" s="469">
        <f>('BD4'!J592)</f>
        <v>0</v>
      </c>
      <c r="I595" s="568" t="str">
        <f t="shared" si="47"/>
        <v/>
      </c>
      <c r="J595" s="568" t="str">
        <f>IF(L595&gt;0,'BD1'!$K$6,"")</f>
        <v/>
      </c>
      <c r="K595" s="568" t="str">
        <f>IF(L595&gt;0,'BD1'!$K$8,"")</f>
        <v/>
      </c>
      <c r="L595" s="101"/>
      <c r="M595" s="101"/>
      <c r="N595" s="101"/>
      <c r="O595" s="101"/>
      <c r="P595" s="363"/>
      <c r="Q595" s="363"/>
      <c r="R595" s="361"/>
      <c r="S595" s="570" t="str">
        <f t="shared" si="50"/>
        <v/>
      </c>
      <c r="U595" s="124" t="str">
        <f t="shared" si="48"/>
        <v/>
      </c>
      <c r="V595" s="124" t="str">
        <f>IF(X595&gt;0,'BD1'!$K$6,"")</f>
        <v/>
      </c>
      <c r="W595" s="121" t="str">
        <f>IF(X595&gt;0,'BD1'!$K$8,"")</f>
        <v/>
      </c>
      <c r="X595" s="101"/>
      <c r="Y595" s="474"/>
      <c r="Z595" s="101"/>
      <c r="AA595" s="101"/>
      <c r="AB595" s="101"/>
      <c r="AC595" s="101"/>
      <c r="AD595" s="101"/>
      <c r="AE595" s="361"/>
      <c r="AF595" s="522"/>
    </row>
    <row r="596" spans="2:32" x14ac:dyDescent="0.25">
      <c r="B596" s="566" t="str">
        <f t="shared" si="49"/>
        <v/>
      </c>
      <c r="C596" s="472">
        <f>'BD4'!C593</f>
        <v>0</v>
      </c>
      <c r="D596" s="125" t="str">
        <f t="shared" si="46"/>
        <v/>
      </c>
      <c r="E596" s="126" t="str">
        <f>IF('BD4'!O593=0,"",'BD4'!O593)</f>
        <v/>
      </c>
      <c r="F596" s="127" t="str">
        <f>REPT('BD4'!N593,1)</f>
        <v/>
      </c>
      <c r="G596" s="469">
        <f>('BD4'!J593)</f>
        <v>0</v>
      </c>
      <c r="I596" s="568" t="str">
        <f t="shared" si="47"/>
        <v/>
      </c>
      <c r="J596" s="568" t="str">
        <f>IF(L596&gt;0,'BD1'!$K$6,"")</f>
        <v/>
      </c>
      <c r="K596" s="568" t="str">
        <f>IF(L596&gt;0,'BD1'!$K$8,"")</f>
        <v/>
      </c>
      <c r="L596" s="101"/>
      <c r="M596" s="101"/>
      <c r="N596" s="101"/>
      <c r="O596" s="101"/>
      <c r="P596" s="363"/>
      <c r="Q596" s="363"/>
      <c r="R596" s="361"/>
      <c r="S596" s="570" t="str">
        <f t="shared" si="50"/>
        <v/>
      </c>
      <c r="U596" s="124" t="str">
        <f t="shared" si="48"/>
        <v/>
      </c>
      <c r="V596" s="124" t="str">
        <f>IF(X596&gt;0,'BD1'!$K$6,"")</f>
        <v/>
      </c>
      <c r="W596" s="121" t="str">
        <f>IF(X596&gt;0,'BD1'!$K$8,"")</f>
        <v/>
      </c>
      <c r="X596" s="101"/>
      <c r="Y596" s="474"/>
      <c r="Z596" s="101"/>
      <c r="AA596" s="101"/>
      <c r="AB596" s="101"/>
      <c r="AC596" s="101"/>
      <c r="AD596" s="101"/>
      <c r="AE596" s="361"/>
      <c r="AF596" s="522"/>
    </row>
    <row r="597" spans="2:32" x14ac:dyDescent="0.25">
      <c r="B597" s="566" t="str">
        <f t="shared" si="49"/>
        <v/>
      </c>
      <c r="C597" s="472">
        <f>'BD4'!C594</f>
        <v>0</v>
      </c>
      <c r="D597" s="125" t="str">
        <f t="shared" si="46"/>
        <v/>
      </c>
      <c r="E597" s="126" t="str">
        <f>IF('BD4'!O594=0,"",'BD4'!O594)</f>
        <v/>
      </c>
      <c r="F597" s="127" t="str">
        <f>REPT('BD4'!N594,1)</f>
        <v/>
      </c>
      <c r="G597" s="469">
        <f>('BD4'!J594)</f>
        <v>0</v>
      </c>
      <c r="I597" s="568" t="str">
        <f t="shared" si="47"/>
        <v/>
      </c>
      <c r="J597" s="568" t="str">
        <f>IF(L597&gt;0,'BD1'!$K$6,"")</f>
        <v/>
      </c>
      <c r="K597" s="568" t="str">
        <f>IF(L597&gt;0,'BD1'!$K$8,"")</f>
        <v/>
      </c>
      <c r="L597" s="101"/>
      <c r="M597" s="101"/>
      <c r="N597" s="101"/>
      <c r="O597" s="101"/>
      <c r="P597" s="363"/>
      <c r="Q597" s="363"/>
      <c r="R597" s="361"/>
      <c r="S597" s="570" t="str">
        <f t="shared" si="50"/>
        <v/>
      </c>
      <c r="U597" s="124" t="str">
        <f t="shared" si="48"/>
        <v/>
      </c>
      <c r="V597" s="124" t="str">
        <f>IF(X597&gt;0,'BD1'!$K$6,"")</f>
        <v/>
      </c>
      <c r="W597" s="121" t="str">
        <f>IF(X597&gt;0,'BD1'!$K$8,"")</f>
        <v/>
      </c>
      <c r="X597" s="101"/>
      <c r="Y597" s="474"/>
      <c r="Z597" s="101"/>
      <c r="AA597" s="101"/>
      <c r="AB597" s="101"/>
      <c r="AC597" s="101"/>
      <c r="AD597" s="101"/>
      <c r="AE597" s="361"/>
      <c r="AF597" s="522"/>
    </row>
    <row r="598" spans="2:32" x14ac:dyDescent="0.25">
      <c r="B598" s="566" t="str">
        <f t="shared" si="49"/>
        <v/>
      </c>
      <c r="C598" s="472">
        <f>'BD4'!C595</f>
        <v>0</v>
      </c>
      <c r="D598" s="125" t="str">
        <f t="shared" si="46"/>
        <v/>
      </c>
      <c r="E598" s="126" t="str">
        <f>IF('BD4'!O595=0,"",'BD4'!O595)</f>
        <v/>
      </c>
      <c r="F598" s="127" t="str">
        <f>REPT('BD4'!N595,1)</f>
        <v/>
      </c>
      <c r="G598" s="469">
        <f>('BD4'!J595)</f>
        <v>0</v>
      </c>
      <c r="I598" s="568" t="str">
        <f t="shared" si="47"/>
        <v/>
      </c>
      <c r="J598" s="568" t="str">
        <f>IF(L598&gt;0,'BD1'!$K$6,"")</f>
        <v/>
      </c>
      <c r="K598" s="568" t="str">
        <f>IF(L598&gt;0,'BD1'!$K$8,"")</f>
        <v/>
      </c>
      <c r="L598" s="101"/>
      <c r="M598" s="101"/>
      <c r="N598" s="101"/>
      <c r="O598" s="101"/>
      <c r="P598" s="363"/>
      <c r="Q598" s="363"/>
      <c r="R598" s="361"/>
      <c r="S598" s="570" t="str">
        <f t="shared" si="50"/>
        <v/>
      </c>
      <c r="U598" s="124" t="str">
        <f t="shared" si="48"/>
        <v/>
      </c>
      <c r="V598" s="124" t="str">
        <f>IF(X598&gt;0,'BD1'!$K$6,"")</f>
        <v/>
      </c>
      <c r="W598" s="121" t="str">
        <f>IF(X598&gt;0,'BD1'!$K$8,"")</f>
        <v/>
      </c>
      <c r="X598" s="101"/>
      <c r="Y598" s="474"/>
      <c r="Z598" s="101"/>
      <c r="AA598" s="101"/>
      <c r="AB598" s="101"/>
      <c r="AC598" s="101"/>
      <c r="AD598" s="101"/>
      <c r="AE598" s="361"/>
      <c r="AF598" s="522"/>
    </row>
    <row r="599" spans="2:32" x14ac:dyDescent="0.25">
      <c r="B599" s="566" t="str">
        <f t="shared" si="49"/>
        <v/>
      </c>
      <c r="C599" s="472">
        <f>'BD4'!C596</f>
        <v>0</v>
      </c>
      <c r="D599" s="125" t="str">
        <f t="shared" si="46"/>
        <v/>
      </c>
      <c r="E599" s="126" t="str">
        <f>IF('BD4'!O596=0,"",'BD4'!O596)</f>
        <v/>
      </c>
      <c r="F599" s="127" t="str">
        <f>REPT('BD4'!N596,1)</f>
        <v/>
      </c>
      <c r="G599" s="469">
        <f>('BD4'!J596)</f>
        <v>0</v>
      </c>
      <c r="I599" s="568" t="str">
        <f t="shared" si="47"/>
        <v/>
      </c>
      <c r="J599" s="568" t="str">
        <f>IF(L599&gt;0,'BD1'!$K$6,"")</f>
        <v/>
      </c>
      <c r="K599" s="568" t="str">
        <f>IF(L599&gt;0,'BD1'!$K$8,"")</f>
        <v/>
      </c>
      <c r="L599" s="101"/>
      <c r="M599" s="101"/>
      <c r="N599" s="101"/>
      <c r="O599" s="101"/>
      <c r="P599" s="363"/>
      <c r="Q599" s="363"/>
      <c r="R599" s="361"/>
      <c r="S599" s="570" t="str">
        <f t="shared" si="50"/>
        <v/>
      </c>
      <c r="U599" s="124" t="str">
        <f t="shared" si="48"/>
        <v/>
      </c>
      <c r="V599" s="124" t="str">
        <f>IF(X599&gt;0,'BD1'!$K$6,"")</f>
        <v/>
      </c>
      <c r="W599" s="121" t="str">
        <f>IF(X599&gt;0,'BD1'!$K$8,"")</f>
        <v/>
      </c>
      <c r="X599" s="101"/>
      <c r="Y599" s="474"/>
      <c r="Z599" s="101"/>
      <c r="AA599" s="101"/>
      <c r="AB599" s="101"/>
      <c r="AC599" s="101"/>
      <c r="AD599" s="101"/>
      <c r="AE599" s="361"/>
      <c r="AF599" s="522"/>
    </row>
    <row r="600" spans="2:32" x14ac:dyDescent="0.25">
      <c r="B600" s="566" t="str">
        <f t="shared" si="49"/>
        <v/>
      </c>
      <c r="C600" s="472">
        <f>'BD4'!C597</f>
        <v>0</v>
      </c>
      <c r="D600" s="125" t="str">
        <f t="shared" si="46"/>
        <v/>
      </c>
      <c r="E600" s="126" t="str">
        <f>IF('BD4'!O597=0,"",'BD4'!O597)</f>
        <v/>
      </c>
      <c r="F600" s="127" t="str">
        <f>REPT('BD4'!N597,1)</f>
        <v/>
      </c>
      <c r="G600" s="469">
        <f>('BD4'!J597)</f>
        <v>0</v>
      </c>
      <c r="I600" s="568" t="str">
        <f t="shared" si="47"/>
        <v/>
      </c>
      <c r="J600" s="568" t="str">
        <f>IF(L600&gt;0,'BD1'!$K$6,"")</f>
        <v/>
      </c>
      <c r="K600" s="568" t="str">
        <f>IF(L600&gt;0,'BD1'!$K$8,"")</f>
        <v/>
      </c>
      <c r="L600" s="101"/>
      <c r="M600" s="101"/>
      <c r="N600" s="101"/>
      <c r="O600" s="101"/>
      <c r="P600" s="363"/>
      <c r="Q600" s="363"/>
      <c r="R600" s="361"/>
      <c r="S600" s="570" t="str">
        <f t="shared" si="50"/>
        <v/>
      </c>
      <c r="U600" s="124" t="str">
        <f t="shared" si="48"/>
        <v/>
      </c>
      <c r="V600" s="124" t="str">
        <f>IF(X600&gt;0,'BD1'!$K$6,"")</f>
        <v/>
      </c>
      <c r="W600" s="121" t="str">
        <f>IF(X600&gt;0,'BD1'!$K$8,"")</f>
        <v/>
      </c>
      <c r="X600" s="101"/>
      <c r="Y600" s="474"/>
      <c r="Z600" s="101"/>
      <c r="AA600" s="101"/>
      <c r="AB600" s="101"/>
      <c r="AC600" s="101"/>
      <c r="AD600" s="101"/>
      <c r="AE600" s="361"/>
      <c r="AF600" s="522"/>
    </row>
    <row r="601" spans="2:32" x14ac:dyDescent="0.25">
      <c r="B601" s="566" t="str">
        <f t="shared" si="49"/>
        <v/>
      </c>
      <c r="C601" s="472">
        <f>'BD4'!C598</f>
        <v>0</v>
      </c>
      <c r="D601" s="125" t="str">
        <f t="shared" si="46"/>
        <v/>
      </c>
      <c r="E601" s="126" t="str">
        <f>IF('BD4'!O598=0,"",'BD4'!O598)</f>
        <v/>
      </c>
      <c r="F601" s="127" t="str">
        <f>REPT('BD4'!N598,1)</f>
        <v/>
      </c>
      <c r="G601" s="469">
        <f>('BD4'!J598)</f>
        <v>0</v>
      </c>
      <c r="I601" s="568" t="str">
        <f t="shared" si="47"/>
        <v/>
      </c>
      <c r="J601" s="568" t="str">
        <f>IF(L601&gt;0,'BD1'!$K$6,"")</f>
        <v/>
      </c>
      <c r="K601" s="568" t="str">
        <f>IF(L601&gt;0,'BD1'!$K$8,"")</f>
        <v/>
      </c>
      <c r="L601" s="101"/>
      <c r="M601" s="101"/>
      <c r="N601" s="101"/>
      <c r="O601" s="101"/>
      <c r="P601" s="363"/>
      <c r="Q601" s="363"/>
      <c r="R601" s="361"/>
      <c r="S601" s="570" t="str">
        <f t="shared" si="50"/>
        <v/>
      </c>
      <c r="U601" s="124" t="str">
        <f t="shared" si="48"/>
        <v/>
      </c>
      <c r="V601" s="124" t="str">
        <f>IF(X601&gt;0,'BD1'!$K$6,"")</f>
        <v/>
      </c>
      <c r="W601" s="121" t="str">
        <f>IF(X601&gt;0,'BD1'!$K$8,"")</f>
        <v/>
      </c>
      <c r="X601" s="101"/>
      <c r="Y601" s="474"/>
      <c r="Z601" s="101"/>
      <c r="AA601" s="101"/>
      <c r="AB601" s="101"/>
      <c r="AC601" s="101"/>
      <c r="AD601" s="101"/>
      <c r="AE601" s="361"/>
      <c r="AF601" s="522"/>
    </row>
    <row r="602" spans="2:32" x14ac:dyDescent="0.25">
      <c r="B602" s="566" t="str">
        <f t="shared" si="49"/>
        <v/>
      </c>
      <c r="C602" s="472">
        <f>'BD4'!C599</f>
        <v>0</v>
      </c>
      <c r="D602" s="125" t="str">
        <f t="shared" si="46"/>
        <v/>
      </c>
      <c r="E602" s="126" t="str">
        <f>IF('BD4'!O599=0,"",'BD4'!O599)</f>
        <v/>
      </c>
      <c r="F602" s="127" t="str">
        <f>REPT('BD4'!N599,1)</f>
        <v/>
      </c>
      <c r="G602" s="469">
        <f>('BD4'!J599)</f>
        <v>0</v>
      </c>
      <c r="I602" s="568" t="str">
        <f t="shared" si="47"/>
        <v/>
      </c>
      <c r="J602" s="568" t="str">
        <f>IF(L602&gt;0,'BD1'!$K$6,"")</f>
        <v/>
      </c>
      <c r="K602" s="568" t="str">
        <f>IF(L602&gt;0,'BD1'!$K$8,"")</f>
        <v/>
      </c>
      <c r="L602" s="101"/>
      <c r="M602" s="101"/>
      <c r="N602" s="101"/>
      <c r="O602" s="101"/>
      <c r="P602" s="363"/>
      <c r="Q602" s="363"/>
      <c r="R602" s="361"/>
      <c r="S602" s="570" t="str">
        <f t="shared" si="50"/>
        <v/>
      </c>
      <c r="U602" s="124" t="str">
        <f t="shared" si="48"/>
        <v/>
      </c>
      <c r="V602" s="124" t="str">
        <f>IF(X602&gt;0,'BD1'!$K$6,"")</f>
        <v/>
      </c>
      <c r="W602" s="121" t="str">
        <f>IF(X602&gt;0,'BD1'!$K$8,"")</f>
        <v/>
      </c>
      <c r="X602" s="101"/>
      <c r="Y602" s="474"/>
      <c r="Z602" s="101"/>
      <c r="AA602" s="101"/>
      <c r="AB602" s="101"/>
      <c r="AC602" s="101"/>
      <c r="AD602" s="101"/>
      <c r="AE602" s="361"/>
      <c r="AF602" s="522"/>
    </row>
    <row r="603" spans="2:32" x14ac:dyDescent="0.25">
      <c r="B603" s="566" t="str">
        <f t="shared" si="49"/>
        <v/>
      </c>
      <c r="C603" s="472">
        <f>'BD4'!C600</f>
        <v>0</v>
      </c>
      <c r="D603" s="125" t="str">
        <f t="shared" si="46"/>
        <v/>
      </c>
      <c r="E603" s="126" t="str">
        <f>IF('BD4'!O600=0,"",'BD4'!O600)</f>
        <v/>
      </c>
      <c r="F603" s="127" t="str">
        <f>REPT('BD4'!N600,1)</f>
        <v/>
      </c>
      <c r="G603" s="469">
        <f>('BD4'!J600)</f>
        <v>0</v>
      </c>
      <c r="I603" s="568" t="str">
        <f t="shared" si="47"/>
        <v/>
      </c>
      <c r="J603" s="568" t="str">
        <f>IF(L603&gt;0,'BD1'!$K$6,"")</f>
        <v/>
      </c>
      <c r="K603" s="568" t="str">
        <f>IF(L603&gt;0,'BD1'!$K$8,"")</f>
        <v/>
      </c>
      <c r="L603" s="101"/>
      <c r="M603" s="101"/>
      <c r="N603" s="101"/>
      <c r="O603" s="101"/>
      <c r="P603" s="363"/>
      <c r="Q603" s="363"/>
      <c r="R603" s="361"/>
      <c r="S603" s="570" t="str">
        <f t="shared" si="50"/>
        <v/>
      </c>
      <c r="U603" s="124" t="str">
        <f t="shared" si="48"/>
        <v/>
      </c>
      <c r="V603" s="124" t="str">
        <f>IF(X603&gt;0,'BD1'!$K$6,"")</f>
        <v/>
      </c>
      <c r="W603" s="121" t="str">
        <f>IF(X603&gt;0,'BD1'!$K$8,"")</f>
        <v/>
      </c>
      <c r="X603" s="101"/>
      <c r="Y603" s="474"/>
      <c r="Z603" s="101"/>
      <c r="AA603" s="101"/>
      <c r="AB603" s="101"/>
      <c r="AC603" s="101"/>
      <c r="AD603" s="101"/>
      <c r="AE603" s="361"/>
      <c r="AF603" s="522"/>
    </row>
    <row r="604" spans="2:32" x14ac:dyDescent="0.25">
      <c r="B604" s="566" t="str">
        <f t="shared" si="49"/>
        <v/>
      </c>
      <c r="C604" s="472">
        <f>'BD4'!C601</f>
        <v>0</v>
      </c>
      <c r="D604" s="125" t="str">
        <f t="shared" si="46"/>
        <v/>
      </c>
      <c r="E604" s="126" t="str">
        <f>IF('BD4'!O601=0,"",'BD4'!O601)</f>
        <v/>
      </c>
      <c r="F604" s="127" t="str">
        <f>REPT('BD4'!N601,1)</f>
        <v/>
      </c>
      <c r="G604" s="469">
        <f>('BD4'!J601)</f>
        <v>0</v>
      </c>
      <c r="I604" s="568" t="str">
        <f t="shared" si="47"/>
        <v/>
      </c>
      <c r="J604" s="568" t="str">
        <f>IF(L604&gt;0,'BD1'!$K$6,"")</f>
        <v/>
      </c>
      <c r="K604" s="568" t="str">
        <f>IF(L604&gt;0,'BD1'!$K$8,"")</f>
        <v/>
      </c>
      <c r="L604" s="101"/>
      <c r="M604" s="101"/>
      <c r="N604" s="101"/>
      <c r="O604" s="101"/>
      <c r="P604" s="363"/>
      <c r="Q604" s="363"/>
      <c r="R604" s="361"/>
      <c r="S604" s="570" t="str">
        <f t="shared" si="50"/>
        <v/>
      </c>
      <c r="U604" s="124" t="str">
        <f t="shared" si="48"/>
        <v/>
      </c>
      <c r="V604" s="124" t="str">
        <f>IF(X604&gt;0,'BD1'!$K$6,"")</f>
        <v/>
      </c>
      <c r="W604" s="121" t="str">
        <f>IF(X604&gt;0,'BD1'!$K$8,"")</f>
        <v/>
      </c>
      <c r="X604" s="101"/>
      <c r="Y604" s="474"/>
      <c r="Z604" s="101"/>
      <c r="AA604" s="101"/>
      <c r="AB604" s="101"/>
      <c r="AC604" s="101"/>
      <c r="AD604" s="101"/>
      <c r="AE604" s="361"/>
      <c r="AF604" s="522"/>
    </row>
    <row r="605" spans="2:32" x14ac:dyDescent="0.25">
      <c r="B605" s="566" t="str">
        <f t="shared" si="49"/>
        <v/>
      </c>
      <c r="C605" s="472">
        <f>'BD4'!C602</f>
        <v>0</v>
      </c>
      <c r="D605" s="125" t="str">
        <f t="shared" si="46"/>
        <v/>
      </c>
      <c r="E605" s="126" t="str">
        <f>IF('BD4'!O602=0,"",'BD4'!O602)</f>
        <v/>
      </c>
      <c r="F605" s="127" t="str">
        <f>REPT('BD4'!N602,1)</f>
        <v/>
      </c>
      <c r="G605" s="469">
        <f>('BD4'!J602)</f>
        <v>0</v>
      </c>
      <c r="I605" s="568" t="str">
        <f t="shared" si="47"/>
        <v/>
      </c>
      <c r="J605" s="568" t="str">
        <f>IF(L605&gt;0,'BD1'!$K$6,"")</f>
        <v/>
      </c>
      <c r="K605" s="568" t="str">
        <f>IF(L605&gt;0,'BD1'!$K$8,"")</f>
        <v/>
      </c>
      <c r="L605" s="101"/>
      <c r="M605" s="101"/>
      <c r="N605" s="101"/>
      <c r="O605" s="101"/>
      <c r="P605" s="363"/>
      <c r="Q605" s="363"/>
      <c r="R605" s="361"/>
      <c r="S605" s="570" t="str">
        <f t="shared" si="50"/>
        <v/>
      </c>
      <c r="U605" s="124" t="str">
        <f t="shared" si="48"/>
        <v/>
      </c>
      <c r="V605" s="124" t="str">
        <f>IF(X605&gt;0,'BD1'!$K$6,"")</f>
        <v/>
      </c>
      <c r="W605" s="121" t="str">
        <f>IF(X605&gt;0,'BD1'!$K$8,"")</f>
        <v/>
      </c>
      <c r="X605" s="101"/>
      <c r="Y605" s="474"/>
      <c r="Z605" s="101"/>
      <c r="AA605" s="101"/>
      <c r="AB605" s="101"/>
      <c r="AC605" s="101"/>
      <c r="AD605" s="101"/>
      <c r="AE605" s="361"/>
      <c r="AF605" s="522"/>
    </row>
    <row r="606" spans="2:32" x14ac:dyDescent="0.25">
      <c r="B606" s="566" t="str">
        <f t="shared" si="49"/>
        <v/>
      </c>
      <c r="C606" s="472">
        <f>'BD4'!C603</f>
        <v>0</v>
      </c>
      <c r="D606" s="125" t="str">
        <f t="shared" si="46"/>
        <v/>
      </c>
      <c r="E606" s="126" t="str">
        <f>IF('BD4'!O603=0,"",'BD4'!O603)</f>
        <v/>
      </c>
      <c r="F606" s="127" t="str">
        <f>REPT('BD4'!N603,1)</f>
        <v/>
      </c>
      <c r="G606" s="469">
        <f>('BD4'!J603)</f>
        <v>0</v>
      </c>
      <c r="I606" s="568" t="str">
        <f t="shared" si="47"/>
        <v/>
      </c>
      <c r="J606" s="568" t="str">
        <f>IF(L606&gt;0,'BD1'!$K$6,"")</f>
        <v/>
      </c>
      <c r="K606" s="568" t="str">
        <f>IF(L606&gt;0,'BD1'!$K$8,"")</f>
        <v/>
      </c>
      <c r="L606" s="101"/>
      <c r="M606" s="101"/>
      <c r="N606" s="101"/>
      <c r="O606" s="101"/>
      <c r="P606" s="363"/>
      <c r="Q606" s="363"/>
      <c r="R606" s="361"/>
      <c r="S606" s="570" t="str">
        <f t="shared" si="50"/>
        <v/>
      </c>
      <c r="U606" s="124" t="str">
        <f t="shared" si="48"/>
        <v/>
      </c>
      <c r="V606" s="124" t="str">
        <f>IF(X606&gt;0,'BD1'!$K$6,"")</f>
        <v/>
      </c>
      <c r="W606" s="121" t="str">
        <f>IF(X606&gt;0,'BD1'!$K$8,"")</f>
        <v/>
      </c>
      <c r="X606" s="101"/>
      <c r="Y606" s="474"/>
      <c r="Z606" s="101"/>
      <c r="AA606" s="101"/>
      <c r="AB606" s="101"/>
      <c r="AC606" s="101"/>
      <c r="AD606" s="101"/>
      <c r="AE606" s="361"/>
      <c r="AF606" s="522"/>
    </row>
    <row r="607" spans="2:32" x14ac:dyDescent="0.25">
      <c r="B607" s="566" t="str">
        <f t="shared" si="49"/>
        <v/>
      </c>
      <c r="C607" s="472">
        <f>'BD4'!C604</f>
        <v>0</v>
      </c>
      <c r="D607" s="125" t="str">
        <f t="shared" si="46"/>
        <v/>
      </c>
      <c r="E607" s="126" t="str">
        <f>IF('BD4'!O604=0,"",'BD4'!O604)</f>
        <v/>
      </c>
      <c r="F607" s="127" t="str">
        <f>REPT('BD4'!N604,1)</f>
        <v/>
      </c>
      <c r="G607" s="469">
        <f>('BD4'!J604)</f>
        <v>0</v>
      </c>
      <c r="I607" s="568" t="str">
        <f t="shared" si="47"/>
        <v/>
      </c>
      <c r="J607" s="568" t="str">
        <f>IF(L607&gt;0,'BD1'!$K$6,"")</f>
        <v/>
      </c>
      <c r="K607" s="568" t="str">
        <f>IF(L607&gt;0,'BD1'!$K$8,"")</f>
        <v/>
      </c>
      <c r="L607" s="101"/>
      <c r="M607" s="101"/>
      <c r="N607" s="101"/>
      <c r="O607" s="101"/>
      <c r="P607" s="363"/>
      <c r="Q607" s="363"/>
      <c r="R607" s="361"/>
      <c r="S607" s="570" t="str">
        <f t="shared" si="50"/>
        <v/>
      </c>
      <c r="U607" s="124" t="str">
        <f t="shared" si="48"/>
        <v/>
      </c>
      <c r="V607" s="124" t="str">
        <f>IF(X607&gt;0,'BD1'!$K$6,"")</f>
        <v/>
      </c>
      <c r="W607" s="121" t="str">
        <f>IF(X607&gt;0,'BD1'!$K$8,"")</f>
        <v/>
      </c>
      <c r="X607" s="101"/>
      <c r="Y607" s="474"/>
      <c r="Z607" s="101"/>
      <c r="AA607" s="101"/>
      <c r="AB607" s="101"/>
      <c r="AC607" s="101"/>
      <c r="AD607" s="101"/>
      <c r="AE607" s="361"/>
      <c r="AF607" s="522"/>
    </row>
    <row r="608" spans="2:32" x14ac:dyDescent="0.25">
      <c r="B608" s="566" t="str">
        <f t="shared" si="49"/>
        <v/>
      </c>
      <c r="C608" s="472">
        <f>'BD4'!C605</f>
        <v>0</v>
      </c>
      <c r="D608" s="125" t="str">
        <f t="shared" si="46"/>
        <v/>
      </c>
      <c r="E608" s="126" t="str">
        <f>IF('BD4'!O605=0,"",'BD4'!O605)</f>
        <v/>
      </c>
      <c r="F608" s="127" t="str">
        <f>REPT('BD4'!N605,1)</f>
        <v/>
      </c>
      <c r="G608" s="469">
        <f>('BD4'!J605)</f>
        <v>0</v>
      </c>
      <c r="I608" s="568" t="str">
        <f t="shared" si="47"/>
        <v/>
      </c>
      <c r="J608" s="568" t="str">
        <f>IF(L608&gt;0,'BD1'!$K$6,"")</f>
        <v/>
      </c>
      <c r="K608" s="568" t="str">
        <f>IF(L608&gt;0,'BD1'!$K$8,"")</f>
        <v/>
      </c>
      <c r="L608" s="101"/>
      <c r="M608" s="101"/>
      <c r="N608" s="101"/>
      <c r="O608" s="101"/>
      <c r="P608" s="363"/>
      <c r="Q608" s="363"/>
      <c r="R608" s="361"/>
      <c r="S608" s="570" t="str">
        <f t="shared" si="50"/>
        <v/>
      </c>
      <c r="U608" s="124" t="str">
        <f t="shared" si="48"/>
        <v/>
      </c>
      <c r="V608" s="124" t="str">
        <f>IF(X608&gt;0,'BD1'!$K$6,"")</f>
        <v/>
      </c>
      <c r="W608" s="121" t="str">
        <f>IF(X608&gt;0,'BD1'!$K$8,"")</f>
        <v/>
      </c>
      <c r="X608" s="101"/>
      <c r="Y608" s="474"/>
      <c r="Z608" s="101"/>
      <c r="AA608" s="101"/>
      <c r="AB608" s="101"/>
      <c r="AC608" s="101"/>
      <c r="AD608" s="101"/>
      <c r="AE608" s="361"/>
      <c r="AF608" s="522"/>
    </row>
    <row r="609" spans="2:32" x14ac:dyDescent="0.25">
      <c r="B609" s="566" t="str">
        <f t="shared" si="49"/>
        <v/>
      </c>
      <c r="C609" s="472">
        <f>'BD4'!C606</f>
        <v>0</v>
      </c>
      <c r="D609" s="125" t="str">
        <f t="shared" si="46"/>
        <v/>
      </c>
      <c r="E609" s="126" t="str">
        <f>IF('BD4'!O606=0,"",'BD4'!O606)</f>
        <v/>
      </c>
      <c r="F609" s="127" t="str">
        <f>REPT('BD4'!N606,1)</f>
        <v/>
      </c>
      <c r="G609" s="469">
        <f>('BD4'!J606)</f>
        <v>0</v>
      </c>
      <c r="I609" s="568" t="str">
        <f t="shared" si="47"/>
        <v/>
      </c>
      <c r="J609" s="568" t="str">
        <f>IF(L609&gt;0,'BD1'!$K$6,"")</f>
        <v/>
      </c>
      <c r="K609" s="568" t="str">
        <f>IF(L609&gt;0,'BD1'!$K$8,"")</f>
        <v/>
      </c>
      <c r="L609" s="101"/>
      <c r="M609" s="101"/>
      <c r="N609" s="101"/>
      <c r="O609" s="101"/>
      <c r="P609" s="363"/>
      <c r="Q609" s="363"/>
      <c r="R609" s="361"/>
      <c r="S609" s="570" t="str">
        <f t="shared" si="50"/>
        <v/>
      </c>
      <c r="U609" s="124" t="str">
        <f t="shared" si="48"/>
        <v/>
      </c>
      <c r="V609" s="124" t="str">
        <f>IF(X609&gt;0,'BD1'!$K$6,"")</f>
        <v/>
      </c>
      <c r="W609" s="121" t="str">
        <f>IF(X609&gt;0,'BD1'!$K$8,"")</f>
        <v/>
      </c>
      <c r="X609" s="101"/>
      <c r="Y609" s="474"/>
      <c r="Z609" s="101"/>
      <c r="AA609" s="101"/>
      <c r="AB609" s="101"/>
      <c r="AC609" s="101"/>
      <c r="AD609" s="101"/>
      <c r="AE609" s="361"/>
      <c r="AF609" s="522"/>
    </row>
    <row r="610" spans="2:32" x14ac:dyDescent="0.25">
      <c r="B610" s="566" t="str">
        <f t="shared" si="49"/>
        <v/>
      </c>
      <c r="C610" s="472">
        <f>'BD4'!C607</f>
        <v>0</v>
      </c>
      <c r="D610" s="125" t="str">
        <f t="shared" si="46"/>
        <v/>
      </c>
      <c r="E610" s="126" t="str">
        <f>IF('BD4'!O607=0,"",'BD4'!O607)</f>
        <v/>
      </c>
      <c r="F610" s="127" t="str">
        <f>REPT('BD4'!N607,1)</f>
        <v/>
      </c>
      <c r="G610" s="469">
        <f>('BD4'!J607)</f>
        <v>0</v>
      </c>
      <c r="I610" s="568" t="str">
        <f t="shared" si="47"/>
        <v/>
      </c>
      <c r="J610" s="568" t="str">
        <f>IF(L610&gt;0,'BD1'!$K$6,"")</f>
        <v/>
      </c>
      <c r="K610" s="568" t="str">
        <f>IF(L610&gt;0,'BD1'!$K$8,"")</f>
        <v/>
      </c>
      <c r="L610" s="101"/>
      <c r="M610" s="101"/>
      <c r="N610" s="101"/>
      <c r="O610" s="101"/>
      <c r="P610" s="363"/>
      <c r="Q610" s="363"/>
      <c r="R610" s="361"/>
      <c r="S610" s="570" t="str">
        <f t="shared" si="50"/>
        <v/>
      </c>
      <c r="U610" s="124" t="str">
        <f t="shared" si="48"/>
        <v/>
      </c>
      <c r="V610" s="124" t="str">
        <f>IF(X610&gt;0,'BD1'!$K$6,"")</f>
        <v/>
      </c>
      <c r="W610" s="121" t="str">
        <f>IF(X610&gt;0,'BD1'!$K$8,"")</f>
        <v/>
      </c>
      <c r="X610" s="101"/>
      <c r="Y610" s="474"/>
      <c r="Z610" s="101"/>
      <c r="AA610" s="101"/>
      <c r="AB610" s="101"/>
      <c r="AC610" s="101"/>
      <c r="AD610" s="101"/>
      <c r="AE610" s="361"/>
      <c r="AF610" s="522"/>
    </row>
    <row r="611" spans="2:32" x14ac:dyDescent="0.25">
      <c r="B611" s="566" t="str">
        <f t="shared" si="49"/>
        <v/>
      </c>
      <c r="C611" s="472">
        <f>'BD4'!C608</f>
        <v>0</v>
      </c>
      <c r="D611" s="125" t="str">
        <f t="shared" si="46"/>
        <v/>
      </c>
      <c r="E611" s="126" t="str">
        <f>IF('BD4'!O608=0,"",'BD4'!O608)</f>
        <v/>
      </c>
      <c r="F611" s="127" t="str">
        <f>REPT('BD4'!N608,1)</f>
        <v/>
      </c>
      <c r="G611" s="469">
        <f>('BD4'!J608)</f>
        <v>0</v>
      </c>
      <c r="I611" s="568" t="str">
        <f t="shared" si="47"/>
        <v/>
      </c>
      <c r="J611" s="568" t="str">
        <f>IF(L611&gt;0,'BD1'!$K$6,"")</f>
        <v/>
      </c>
      <c r="K611" s="568" t="str">
        <f>IF(L611&gt;0,'BD1'!$K$8,"")</f>
        <v/>
      </c>
      <c r="L611" s="101"/>
      <c r="M611" s="101"/>
      <c r="N611" s="101"/>
      <c r="O611" s="101"/>
      <c r="P611" s="363"/>
      <c r="Q611" s="363"/>
      <c r="R611" s="361"/>
      <c r="S611" s="570" t="str">
        <f t="shared" si="50"/>
        <v/>
      </c>
      <c r="U611" s="124" t="str">
        <f t="shared" si="48"/>
        <v/>
      </c>
      <c r="V611" s="124" t="str">
        <f>IF(X611&gt;0,'BD1'!$K$6,"")</f>
        <v/>
      </c>
      <c r="W611" s="121" t="str">
        <f>IF(X611&gt;0,'BD1'!$K$8,"")</f>
        <v/>
      </c>
      <c r="X611" s="101"/>
      <c r="Y611" s="474"/>
      <c r="Z611" s="101"/>
      <c r="AA611" s="101"/>
      <c r="AB611" s="101"/>
      <c r="AC611" s="101"/>
      <c r="AD611" s="101"/>
      <c r="AE611" s="361"/>
      <c r="AF611" s="522"/>
    </row>
    <row r="612" spans="2:32" x14ac:dyDescent="0.25">
      <c r="B612" s="566" t="str">
        <f t="shared" si="49"/>
        <v/>
      </c>
      <c r="C612" s="472">
        <f>'BD4'!C609</f>
        <v>0</v>
      </c>
      <c r="D612" s="125" t="str">
        <f t="shared" si="46"/>
        <v/>
      </c>
      <c r="E612" s="126" t="str">
        <f>IF('BD4'!O609=0,"",'BD4'!O609)</f>
        <v/>
      </c>
      <c r="F612" s="127" t="str">
        <f>REPT('BD4'!N609,1)</f>
        <v/>
      </c>
      <c r="G612" s="469">
        <f>('BD4'!J609)</f>
        <v>0</v>
      </c>
      <c r="I612" s="568" t="str">
        <f t="shared" si="47"/>
        <v/>
      </c>
      <c r="J612" s="568" t="str">
        <f>IF(L612&gt;0,'BD1'!$K$6,"")</f>
        <v/>
      </c>
      <c r="K612" s="568" t="str">
        <f>IF(L612&gt;0,'BD1'!$K$8,"")</f>
        <v/>
      </c>
      <c r="L612" s="101"/>
      <c r="M612" s="101"/>
      <c r="N612" s="101"/>
      <c r="O612" s="101"/>
      <c r="P612" s="363"/>
      <c r="Q612" s="363"/>
      <c r="R612" s="361"/>
      <c r="S612" s="570" t="str">
        <f t="shared" si="50"/>
        <v/>
      </c>
      <c r="U612" s="124" t="str">
        <f t="shared" si="48"/>
        <v/>
      </c>
      <c r="V612" s="124" t="str">
        <f>IF(X612&gt;0,'BD1'!$K$6,"")</f>
        <v/>
      </c>
      <c r="W612" s="121" t="str">
        <f>IF(X612&gt;0,'BD1'!$K$8,"")</f>
        <v/>
      </c>
      <c r="X612" s="101"/>
      <c r="Y612" s="474"/>
      <c r="Z612" s="101"/>
      <c r="AA612" s="101"/>
      <c r="AB612" s="101"/>
      <c r="AC612" s="101"/>
      <c r="AD612" s="101"/>
      <c r="AE612" s="361"/>
      <c r="AF612" s="522"/>
    </row>
    <row r="613" spans="2:32" x14ac:dyDescent="0.25">
      <c r="B613" s="566" t="str">
        <f t="shared" si="49"/>
        <v/>
      </c>
      <c r="C613" s="472">
        <f>'BD4'!C610</f>
        <v>0</v>
      </c>
      <c r="D613" s="125" t="str">
        <f t="shared" si="46"/>
        <v/>
      </c>
      <c r="E613" s="126" t="str">
        <f>IF('BD4'!O610=0,"",'BD4'!O610)</f>
        <v/>
      </c>
      <c r="F613" s="127" t="str">
        <f>REPT('BD4'!N610,1)</f>
        <v/>
      </c>
      <c r="G613" s="469">
        <f>('BD4'!J610)</f>
        <v>0</v>
      </c>
      <c r="I613" s="568" t="str">
        <f t="shared" si="47"/>
        <v/>
      </c>
      <c r="J613" s="568" t="str">
        <f>IF(L613&gt;0,'BD1'!$K$6,"")</f>
        <v/>
      </c>
      <c r="K613" s="568" t="str">
        <f>IF(L613&gt;0,'BD1'!$K$8,"")</f>
        <v/>
      </c>
      <c r="L613" s="101"/>
      <c r="M613" s="101"/>
      <c r="N613" s="101"/>
      <c r="O613" s="101"/>
      <c r="P613" s="363"/>
      <c r="Q613" s="363"/>
      <c r="R613" s="361"/>
      <c r="S613" s="570" t="str">
        <f t="shared" si="50"/>
        <v/>
      </c>
      <c r="U613" s="124" t="str">
        <f t="shared" si="48"/>
        <v/>
      </c>
      <c r="V613" s="124" t="str">
        <f>IF(X613&gt;0,'BD1'!$K$6,"")</f>
        <v/>
      </c>
      <c r="W613" s="121" t="str">
        <f>IF(X613&gt;0,'BD1'!$K$8,"")</f>
        <v/>
      </c>
      <c r="X613" s="101"/>
      <c r="Y613" s="474"/>
      <c r="Z613" s="101"/>
      <c r="AA613" s="101"/>
      <c r="AB613" s="101"/>
      <c r="AC613" s="101"/>
      <c r="AD613" s="101"/>
      <c r="AE613" s="361"/>
      <c r="AF613" s="522"/>
    </row>
    <row r="614" spans="2:32" x14ac:dyDescent="0.25">
      <c r="B614" s="566" t="str">
        <f t="shared" si="49"/>
        <v/>
      </c>
      <c r="C614" s="472">
        <f>'BD4'!C611</f>
        <v>0</v>
      </c>
      <c r="D614" s="125" t="str">
        <f t="shared" si="46"/>
        <v/>
      </c>
      <c r="E614" s="126" t="str">
        <f>IF('BD4'!O611=0,"",'BD4'!O611)</f>
        <v/>
      </c>
      <c r="F614" s="127" t="str">
        <f>REPT('BD4'!N611,1)</f>
        <v/>
      </c>
      <c r="G614" s="469">
        <f>('BD4'!J611)</f>
        <v>0</v>
      </c>
      <c r="I614" s="568" t="str">
        <f t="shared" si="47"/>
        <v/>
      </c>
      <c r="J614" s="568" t="str">
        <f>IF(L614&gt;0,'BD1'!$K$6,"")</f>
        <v/>
      </c>
      <c r="K614" s="568" t="str">
        <f>IF(L614&gt;0,'BD1'!$K$8,"")</f>
        <v/>
      </c>
      <c r="L614" s="101"/>
      <c r="M614" s="101"/>
      <c r="N614" s="101"/>
      <c r="O614" s="101"/>
      <c r="P614" s="363"/>
      <c r="Q614" s="363"/>
      <c r="R614" s="361"/>
      <c r="S614" s="570" t="str">
        <f t="shared" si="50"/>
        <v/>
      </c>
      <c r="U614" s="124" t="str">
        <f t="shared" si="48"/>
        <v/>
      </c>
      <c r="V614" s="124" t="str">
        <f>IF(X614&gt;0,'BD1'!$K$6,"")</f>
        <v/>
      </c>
      <c r="W614" s="121" t="str">
        <f>IF(X614&gt;0,'BD1'!$K$8,"")</f>
        <v/>
      </c>
      <c r="X614" s="101"/>
      <c r="Y614" s="474"/>
      <c r="Z614" s="101"/>
      <c r="AA614" s="101"/>
      <c r="AB614" s="101"/>
      <c r="AC614" s="101"/>
      <c r="AD614" s="101"/>
      <c r="AE614" s="361"/>
      <c r="AF614" s="522"/>
    </row>
    <row r="615" spans="2:32" x14ac:dyDescent="0.25">
      <c r="B615" s="566" t="str">
        <f t="shared" si="49"/>
        <v/>
      </c>
      <c r="C615" s="472">
        <f>'BD4'!C612</f>
        <v>0</v>
      </c>
      <c r="D615" s="125" t="str">
        <f t="shared" si="46"/>
        <v/>
      </c>
      <c r="E615" s="126" t="str">
        <f>IF('BD4'!O612=0,"",'BD4'!O612)</f>
        <v/>
      </c>
      <c r="F615" s="127" t="str">
        <f>REPT('BD4'!N612,1)</f>
        <v/>
      </c>
      <c r="G615" s="469">
        <f>('BD4'!J612)</f>
        <v>0</v>
      </c>
      <c r="I615" s="568" t="str">
        <f t="shared" si="47"/>
        <v/>
      </c>
      <c r="J615" s="568" t="str">
        <f>IF(L615&gt;0,'BD1'!$K$6,"")</f>
        <v/>
      </c>
      <c r="K615" s="568" t="str">
        <f>IF(L615&gt;0,'BD1'!$K$8,"")</f>
        <v/>
      </c>
      <c r="L615" s="101"/>
      <c r="M615" s="101"/>
      <c r="N615" s="101"/>
      <c r="O615" s="101"/>
      <c r="P615" s="363"/>
      <c r="Q615" s="363"/>
      <c r="R615" s="361"/>
      <c r="S615" s="570" t="str">
        <f t="shared" si="50"/>
        <v/>
      </c>
      <c r="U615" s="124" t="str">
        <f t="shared" si="48"/>
        <v/>
      </c>
      <c r="V615" s="124" t="str">
        <f>IF(X615&gt;0,'BD1'!$K$6,"")</f>
        <v/>
      </c>
      <c r="W615" s="121" t="str">
        <f>IF(X615&gt;0,'BD1'!$K$8,"")</f>
        <v/>
      </c>
      <c r="X615" s="101"/>
      <c r="Y615" s="474"/>
      <c r="Z615" s="101"/>
      <c r="AA615" s="101"/>
      <c r="AB615" s="101"/>
      <c r="AC615" s="101"/>
      <c r="AD615" s="101"/>
      <c r="AE615" s="361"/>
      <c r="AF615" s="522"/>
    </row>
    <row r="616" spans="2:32" x14ac:dyDescent="0.25">
      <c r="B616" s="566" t="str">
        <f t="shared" si="49"/>
        <v/>
      </c>
      <c r="C616" s="472">
        <f>'BD4'!C613</f>
        <v>0</v>
      </c>
      <c r="D616" s="125" t="str">
        <f t="shared" si="46"/>
        <v/>
      </c>
      <c r="E616" s="126" t="str">
        <f>IF('BD4'!O613=0,"",'BD4'!O613)</f>
        <v/>
      </c>
      <c r="F616" s="127" t="str">
        <f>REPT('BD4'!N613,1)</f>
        <v/>
      </c>
      <c r="G616" s="469">
        <f>('BD4'!J613)</f>
        <v>0</v>
      </c>
      <c r="I616" s="568" t="str">
        <f t="shared" si="47"/>
        <v/>
      </c>
      <c r="J616" s="568" t="str">
        <f>IF(L616&gt;0,'BD1'!$K$6,"")</f>
        <v/>
      </c>
      <c r="K616" s="568" t="str">
        <f>IF(L616&gt;0,'BD1'!$K$8,"")</f>
        <v/>
      </c>
      <c r="L616" s="101"/>
      <c r="M616" s="101"/>
      <c r="N616" s="101"/>
      <c r="O616" s="101"/>
      <c r="P616" s="363"/>
      <c r="Q616" s="363"/>
      <c r="R616" s="361"/>
      <c r="S616" s="570" t="str">
        <f t="shared" si="50"/>
        <v/>
      </c>
      <c r="U616" s="124" t="str">
        <f t="shared" si="48"/>
        <v/>
      </c>
      <c r="V616" s="124" t="str">
        <f>IF(X616&gt;0,'BD1'!$K$6,"")</f>
        <v/>
      </c>
      <c r="W616" s="121" t="str">
        <f>IF(X616&gt;0,'BD1'!$K$8,"")</f>
        <v/>
      </c>
      <c r="X616" s="101"/>
      <c r="Y616" s="474"/>
      <c r="Z616" s="101"/>
      <c r="AA616" s="101"/>
      <c r="AB616" s="101"/>
      <c r="AC616" s="101"/>
      <c r="AD616" s="101"/>
      <c r="AE616" s="361"/>
      <c r="AF616" s="522"/>
    </row>
    <row r="617" spans="2:32" x14ac:dyDescent="0.25">
      <c r="B617" s="566" t="str">
        <f t="shared" si="49"/>
        <v/>
      </c>
      <c r="C617" s="472">
        <f>'BD4'!C614</f>
        <v>0</v>
      </c>
      <c r="D617" s="125" t="str">
        <f t="shared" si="46"/>
        <v/>
      </c>
      <c r="E617" s="126" t="str">
        <f>IF('BD4'!O614=0,"",'BD4'!O614)</f>
        <v/>
      </c>
      <c r="F617" s="127" t="str">
        <f>REPT('BD4'!N614,1)</f>
        <v/>
      </c>
      <c r="G617" s="469">
        <f>('BD4'!J614)</f>
        <v>0</v>
      </c>
      <c r="I617" s="568" t="str">
        <f t="shared" si="47"/>
        <v/>
      </c>
      <c r="J617" s="568" t="str">
        <f>IF(L617&gt;0,'BD1'!$K$6,"")</f>
        <v/>
      </c>
      <c r="K617" s="568" t="str">
        <f>IF(L617&gt;0,'BD1'!$K$8,"")</f>
        <v/>
      </c>
      <c r="L617" s="101"/>
      <c r="M617" s="101"/>
      <c r="N617" s="101"/>
      <c r="O617" s="101"/>
      <c r="P617" s="363"/>
      <c r="Q617" s="363"/>
      <c r="R617" s="361"/>
      <c r="S617" s="570" t="str">
        <f t="shared" si="50"/>
        <v/>
      </c>
      <c r="U617" s="124" t="str">
        <f t="shared" si="48"/>
        <v/>
      </c>
      <c r="V617" s="124" t="str">
        <f>IF(X617&gt;0,'BD1'!$K$6,"")</f>
        <v/>
      </c>
      <c r="W617" s="121" t="str">
        <f>IF(X617&gt;0,'BD1'!$K$8,"")</f>
        <v/>
      </c>
      <c r="X617" s="101"/>
      <c r="Y617" s="474"/>
      <c r="Z617" s="101"/>
      <c r="AA617" s="101"/>
      <c r="AB617" s="101"/>
      <c r="AC617" s="101"/>
      <c r="AD617" s="101"/>
      <c r="AE617" s="361"/>
      <c r="AF617" s="522"/>
    </row>
    <row r="618" spans="2:32" x14ac:dyDescent="0.25">
      <c r="B618" s="566" t="str">
        <f t="shared" si="49"/>
        <v/>
      </c>
      <c r="C618" s="472">
        <f>'BD4'!C615</f>
        <v>0</v>
      </c>
      <c r="D618" s="125" t="str">
        <f t="shared" si="46"/>
        <v/>
      </c>
      <c r="E618" s="126" t="str">
        <f>IF('BD4'!O615=0,"",'BD4'!O615)</f>
        <v/>
      </c>
      <c r="F618" s="127" t="str">
        <f>REPT('BD4'!N615,1)</f>
        <v/>
      </c>
      <c r="G618" s="469">
        <f>('BD4'!J615)</f>
        <v>0</v>
      </c>
      <c r="I618" s="568" t="str">
        <f t="shared" si="47"/>
        <v/>
      </c>
      <c r="J618" s="568" t="str">
        <f>IF(L618&gt;0,'BD1'!$K$6,"")</f>
        <v/>
      </c>
      <c r="K618" s="568" t="str">
        <f>IF(L618&gt;0,'BD1'!$K$8,"")</f>
        <v/>
      </c>
      <c r="L618" s="101"/>
      <c r="M618" s="101"/>
      <c r="N618" s="101"/>
      <c r="O618" s="101"/>
      <c r="P618" s="363"/>
      <c r="Q618" s="363"/>
      <c r="R618" s="361"/>
      <c r="S618" s="570" t="str">
        <f t="shared" si="50"/>
        <v/>
      </c>
      <c r="U618" s="124" t="str">
        <f t="shared" si="48"/>
        <v/>
      </c>
      <c r="V618" s="124" t="str">
        <f>IF(X618&gt;0,'BD1'!$K$6,"")</f>
        <v/>
      </c>
      <c r="W618" s="121" t="str">
        <f>IF(X618&gt;0,'BD1'!$K$8,"")</f>
        <v/>
      </c>
      <c r="X618" s="101"/>
      <c r="Y618" s="474"/>
      <c r="Z618" s="101"/>
      <c r="AA618" s="101"/>
      <c r="AB618" s="101"/>
      <c r="AC618" s="101"/>
      <c r="AD618" s="101"/>
      <c r="AE618" s="361"/>
      <c r="AF618" s="522"/>
    </row>
    <row r="619" spans="2:32" x14ac:dyDescent="0.25">
      <c r="B619" s="566" t="str">
        <f t="shared" si="49"/>
        <v/>
      </c>
      <c r="C619" s="472">
        <f>'BD4'!C616</f>
        <v>0</v>
      </c>
      <c r="D619" s="125" t="str">
        <f t="shared" si="46"/>
        <v/>
      </c>
      <c r="E619" s="126" t="str">
        <f>IF('BD4'!O616=0,"",'BD4'!O616)</f>
        <v/>
      </c>
      <c r="F619" s="127" t="str">
        <f>REPT('BD4'!N616,1)</f>
        <v/>
      </c>
      <c r="G619" s="469">
        <f>('BD4'!J616)</f>
        <v>0</v>
      </c>
      <c r="I619" s="568" t="str">
        <f t="shared" si="47"/>
        <v/>
      </c>
      <c r="J619" s="568" t="str">
        <f>IF(L619&gt;0,'BD1'!$K$6,"")</f>
        <v/>
      </c>
      <c r="K619" s="568" t="str">
        <f>IF(L619&gt;0,'BD1'!$K$8,"")</f>
        <v/>
      </c>
      <c r="L619" s="101"/>
      <c r="M619" s="101"/>
      <c r="N619" s="101"/>
      <c r="O619" s="101"/>
      <c r="P619" s="363"/>
      <c r="Q619" s="363"/>
      <c r="R619" s="361"/>
      <c r="S619" s="570" t="str">
        <f t="shared" si="50"/>
        <v/>
      </c>
      <c r="U619" s="124" t="str">
        <f t="shared" si="48"/>
        <v/>
      </c>
      <c r="V619" s="124" t="str">
        <f>IF(X619&gt;0,'BD1'!$K$6,"")</f>
        <v/>
      </c>
      <c r="W619" s="121" t="str">
        <f>IF(X619&gt;0,'BD1'!$K$8,"")</f>
        <v/>
      </c>
      <c r="X619" s="101"/>
      <c r="Y619" s="474"/>
      <c r="Z619" s="101"/>
      <c r="AA619" s="101"/>
      <c r="AB619" s="101"/>
      <c r="AC619" s="101"/>
      <c r="AD619" s="101"/>
      <c r="AE619" s="361"/>
      <c r="AF619" s="522"/>
    </row>
    <row r="620" spans="2:32" x14ac:dyDescent="0.25">
      <c r="B620" s="566" t="str">
        <f t="shared" si="49"/>
        <v/>
      </c>
      <c r="C620" s="472">
        <f>'BD4'!C617</f>
        <v>0</v>
      </c>
      <c r="D620" s="125" t="str">
        <f t="shared" si="46"/>
        <v/>
      </c>
      <c r="E620" s="126" t="str">
        <f>IF('BD4'!O617=0,"",'BD4'!O617)</f>
        <v/>
      </c>
      <c r="F620" s="127" t="str">
        <f>REPT('BD4'!N617,1)</f>
        <v/>
      </c>
      <c r="G620" s="469">
        <f>('BD4'!J617)</f>
        <v>0</v>
      </c>
      <c r="I620" s="568" t="str">
        <f t="shared" si="47"/>
        <v/>
      </c>
      <c r="J620" s="568" t="str">
        <f>IF(L620&gt;0,'BD1'!$K$6,"")</f>
        <v/>
      </c>
      <c r="K620" s="568" t="str">
        <f>IF(L620&gt;0,'BD1'!$K$8,"")</f>
        <v/>
      </c>
      <c r="L620" s="101"/>
      <c r="M620" s="101"/>
      <c r="N620" s="101"/>
      <c r="O620" s="101"/>
      <c r="P620" s="363"/>
      <c r="Q620" s="363"/>
      <c r="R620" s="361"/>
      <c r="S620" s="570" t="str">
        <f t="shared" si="50"/>
        <v/>
      </c>
      <c r="U620" s="124" t="str">
        <f t="shared" si="48"/>
        <v/>
      </c>
      <c r="V620" s="124" t="str">
        <f>IF(X620&gt;0,'BD1'!$K$6,"")</f>
        <v/>
      </c>
      <c r="W620" s="121" t="str">
        <f>IF(X620&gt;0,'BD1'!$K$8,"")</f>
        <v/>
      </c>
      <c r="X620" s="101"/>
      <c r="Y620" s="474"/>
      <c r="Z620" s="101"/>
      <c r="AA620" s="101"/>
      <c r="AB620" s="101"/>
      <c r="AC620" s="101"/>
      <c r="AD620" s="101"/>
      <c r="AE620" s="361"/>
      <c r="AF620" s="522"/>
    </row>
    <row r="621" spans="2:32" x14ac:dyDescent="0.25">
      <c r="B621" s="566" t="str">
        <f t="shared" si="49"/>
        <v/>
      </c>
      <c r="C621" s="472">
        <f>'BD4'!C618</f>
        <v>0</v>
      </c>
      <c r="D621" s="125" t="str">
        <f t="shared" si="46"/>
        <v/>
      </c>
      <c r="E621" s="126" t="str">
        <f>IF('BD4'!O618=0,"",'BD4'!O618)</f>
        <v/>
      </c>
      <c r="F621" s="127" t="str">
        <f>REPT('BD4'!N618,1)</f>
        <v/>
      </c>
      <c r="G621" s="469">
        <f>('BD4'!J618)</f>
        <v>0</v>
      </c>
      <c r="I621" s="568" t="str">
        <f t="shared" si="47"/>
        <v/>
      </c>
      <c r="J621" s="568" t="str">
        <f>IF(L621&gt;0,'BD1'!$K$6,"")</f>
        <v/>
      </c>
      <c r="K621" s="568" t="str">
        <f>IF(L621&gt;0,'BD1'!$K$8,"")</f>
        <v/>
      </c>
      <c r="L621" s="101"/>
      <c r="M621" s="101"/>
      <c r="N621" s="101"/>
      <c r="O621" s="101"/>
      <c r="P621" s="363"/>
      <c r="Q621" s="363"/>
      <c r="R621" s="361"/>
      <c r="S621" s="570" t="str">
        <f t="shared" si="50"/>
        <v/>
      </c>
      <c r="U621" s="124" t="str">
        <f t="shared" si="48"/>
        <v/>
      </c>
      <c r="V621" s="124" t="str">
        <f>IF(X621&gt;0,'BD1'!$K$6,"")</f>
        <v/>
      </c>
      <c r="W621" s="121" t="str">
        <f>IF(X621&gt;0,'BD1'!$K$8,"")</f>
        <v/>
      </c>
      <c r="X621" s="101"/>
      <c r="Y621" s="474"/>
      <c r="Z621" s="101"/>
      <c r="AA621" s="101"/>
      <c r="AB621" s="101"/>
      <c r="AC621" s="101"/>
      <c r="AD621" s="101"/>
      <c r="AE621" s="361"/>
      <c r="AF621" s="522"/>
    </row>
    <row r="622" spans="2:32" x14ac:dyDescent="0.25">
      <c r="B622" s="566" t="str">
        <f t="shared" si="49"/>
        <v/>
      </c>
      <c r="C622" s="472">
        <f>'BD4'!C619</f>
        <v>0</v>
      </c>
      <c r="D622" s="125" t="str">
        <f t="shared" si="46"/>
        <v/>
      </c>
      <c r="E622" s="126" t="str">
        <f>IF('BD4'!O619=0,"",'BD4'!O619)</f>
        <v/>
      </c>
      <c r="F622" s="127" t="str">
        <f>REPT('BD4'!N619,1)</f>
        <v/>
      </c>
      <c r="G622" s="469">
        <f>('BD4'!J619)</f>
        <v>0</v>
      </c>
      <c r="I622" s="568" t="str">
        <f t="shared" si="47"/>
        <v/>
      </c>
      <c r="J622" s="568" t="str">
        <f>IF(L622&gt;0,'BD1'!$K$6,"")</f>
        <v/>
      </c>
      <c r="K622" s="568" t="str">
        <f>IF(L622&gt;0,'BD1'!$K$8,"")</f>
        <v/>
      </c>
      <c r="L622" s="101"/>
      <c r="M622" s="101"/>
      <c r="N622" s="101"/>
      <c r="O622" s="101"/>
      <c r="P622" s="363"/>
      <c r="Q622" s="363"/>
      <c r="R622" s="361"/>
      <c r="S622" s="570" t="str">
        <f t="shared" si="50"/>
        <v/>
      </c>
      <c r="U622" s="124" t="str">
        <f t="shared" si="48"/>
        <v/>
      </c>
      <c r="V622" s="124" t="str">
        <f>IF(X622&gt;0,'BD1'!$K$6,"")</f>
        <v/>
      </c>
      <c r="W622" s="121" t="str">
        <f>IF(X622&gt;0,'BD1'!$K$8,"")</f>
        <v/>
      </c>
      <c r="X622" s="101"/>
      <c r="Y622" s="474"/>
      <c r="Z622" s="101"/>
      <c r="AA622" s="101"/>
      <c r="AB622" s="101"/>
      <c r="AC622" s="101"/>
      <c r="AD622" s="101"/>
      <c r="AE622" s="361"/>
      <c r="AF622" s="522"/>
    </row>
    <row r="623" spans="2:32" x14ac:dyDescent="0.25">
      <c r="B623" s="566" t="str">
        <f t="shared" si="49"/>
        <v/>
      </c>
      <c r="C623" s="472">
        <f>'BD4'!C620</f>
        <v>0</v>
      </c>
      <c r="D623" s="125" t="str">
        <f t="shared" si="46"/>
        <v/>
      </c>
      <c r="E623" s="126" t="str">
        <f>IF('BD4'!O620=0,"",'BD4'!O620)</f>
        <v/>
      </c>
      <c r="F623" s="127" t="str">
        <f>REPT('BD4'!N620,1)</f>
        <v/>
      </c>
      <c r="G623" s="469">
        <f>('BD4'!J620)</f>
        <v>0</v>
      </c>
      <c r="I623" s="568" t="str">
        <f t="shared" si="47"/>
        <v/>
      </c>
      <c r="J623" s="568" t="str">
        <f>IF(L623&gt;0,'BD1'!$K$6,"")</f>
        <v/>
      </c>
      <c r="K623" s="568" t="str">
        <f>IF(L623&gt;0,'BD1'!$K$8,"")</f>
        <v/>
      </c>
      <c r="L623" s="101"/>
      <c r="M623" s="101"/>
      <c r="N623" s="101"/>
      <c r="O623" s="101"/>
      <c r="P623" s="363"/>
      <c r="Q623" s="363"/>
      <c r="R623" s="361"/>
      <c r="S623" s="570" t="str">
        <f t="shared" si="50"/>
        <v/>
      </c>
      <c r="U623" s="124" t="str">
        <f t="shared" si="48"/>
        <v/>
      </c>
      <c r="V623" s="124" t="str">
        <f>IF(X623&gt;0,'BD1'!$K$6,"")</f>
        <v/>
      </c>
      <c r="W623" s="121" t="str">
        <f>IF(X623&gt;0,'BD1'!$K$8,"")</f>
        <v/>
      </c>
      <c r="X623" s="101"/>
      <c r="Y623" s="474"/>
      <c r="Z623" s="101"/>
      <c r="AA623" s="101"/>
      <c r="AB623" s="101"/>
      <c r="AC623" s="101"/>
      <c r="AD623" s="101"/>
      <c r="AE623" s="361"/>
      <c r="AF623" s="522"/>
    </row>
    <row r="624" spans="2:32" x14ac:dyDescent="0.25">
      <c r="B624" s="566" t="str">
        <f t="shared" si="49"/>
        <v/>
      </c>
      <c r="C624" s="472">
        <f>'BD4'!C621</f>
        <v>0</v>
      </c>
      <c r="D624" s="125" t="str">
        <f t="shared" si="46"/>
        <v/>
      </c>
      <c r="E624" s="126" t="str">
        <f>IF('BD4'!O621=0,"",'BD4'!O621)</f>
        <v/>
      </c>
      <c r="F624" s="127" t="str">
        <f>REPT('BD4'!N621,1)</f>
        <v/>
      </c>
      <c r="G624" s="469">
        <f>('BD4'!J621)</f>
        <v>0</v>
      </c>
      <c r="I624" s="568" t="str">
        <f t="shared" si="47"/>
        <v/>
      </c>
      <c r="J624" s="568" t="str">
        <f>IF(L624&gt;0,'BD1'!$K$6,"")</f>
        <v/>
      </c>
      <c r="K624" s="568" t="str">
        <f>IF(L624&gt;0,'BD1'!$K$8,"")</f>
        <v/>
      </c>
      <c r="L624" s="101"/>
      <c r="M624" s="101"/>
      <c r="N624" s="101"/>
      <c r="O624" s="101"/>
      <c r="P624" s="363"/>
      <c r="Q624" s="363"/>
      <c r="R624" s="361"/>
      <c r="S624" s="570" t="str">
        <f t="shared" si="50"/>
        <v/>
      </c>
      <c r="U624" s="124" t="str">
        <f t="shared" si="48"/>
        <v/>
      </c>
      <c r="V624" s="124" t="str">
        <f>IF(X624&gt;0,'BD1'!$K$6,"")</f>
        <v/>
      </c>
      <c r="W624" s="121" t="str">
        <f>IF(X624&gt;0,'BD1'!$K$8,"")</f>
        <v/>
      </c>
      <c r="X624" s="101"/>
      <c r="Y624" s="474"/>
      <c r="Z624" s="101"/>
      <c r="AA624" s="101"/>
      <c r="AB624" s="101"/>
      <c r="AC624" s="101"/>
      <c r="AD624" s="101"/>
      <c r="AE624" s="361"/>
      <c r="AF624" s="522"/>
    </row>
    <row r="625" spans="2:32" x14ac:dyDescent="0.25">
      <c r="B625" s="566" t="str">
        <f t="shared" si="49"/>
        <v/>
      </c>
      <c r="C625" s="472">
        <f>'BD4'!C622</f>
        <v>0</v>
      </c>
      <c r="D625" s="125" t="str">
        <f t="shared" si="46"/>
        <v/>
      </c>
      <c r="E625" s="126" t="str">
        <f>IF('BD4'!O622=0,"",'BD4'!O622)</f>
        <v/>
      </c>
      <c r="F625" s="127" t="str">
        <f>REPT('BD4'!N622,1)</f>
        <v/>
      </c>
      <c r="G625" s="469">
        <f>('BD4'!J622)</f>
        <v>0</v>
      </c>
      <c r="I625" s="568" t="str">
        <f t="shared" si="47"/>
        <v/>
      </c>
      <c r="J625" s="568" t="str">
        <f>IF(L625&gt;0,'BD1'!$K$6,"")</f>
        <v/>
      </c>
      <c r="K625" s="568" t="str">
        <f>IF(L625&gt;0,'BD1'!$K$8,"")</f>
        <v/>
      </c>
      <c r="L625" s="101"/>
      <c r="M625" s="101"/>
      <c r="N625" s="101"/>
      <c r="O625" s="101"/>
      <c r="P625" s="363"/>
      <c r="Q625" s="363"/>
      <c r="R625" s="361"/>
      <c r="S625" s="570" t="str">
        <f t="shared" si="50"/>
        <v/>
      </c>
      <c r="U625" s="124" t="str">
        <f t="shared" si="48"/>
        <v/>
      </c>
      <c r="V625" s="124" t="str">
        <f>IF(X625&gt;0,'BD1'!$K$6,"")</f>
        <v/>
      </c>
      <c r="W625" s="121" t="str">
        <f>IF(X625&gt;0,'BD1'!$K$8,"")</f>
        <v/>
      </c>
      <c r="X625" s="101"/>
      <c r="Y625" s="474"/>
      <c r="Z625" s="101"/>
      <c r="AA625" s="101"/>
      <c r="AB625" s="101"/>
      <c r="AC625" s="101"/>
      <c r="AD625" s="101"/>
      <c r="AE625" s="361"/>
      <c r="AF625" s="522"/>
    </row>
    <row r="626" spans="2:32" x14ac:dyDescent="0.25">
      <c r="B626" s="566" t="str">
        <f t="shared" si="49"/>
        <v/>
      </c>
      <c r="C626" s="472">
        <f>'BD4'!C623</f>
        <v>0</v>
      </c>
      <c r="D626" s="125" t="str">
        <f t="shared" si="46"/>
        <v/>
      </c>
      <c r="E626" s="126" t="str">
        <f>IF('BD4'!O623=0,"",'BD4'!O623)</f>
        <v/>
      </c>
      <c r="F626" s="127" t="str">
        <f>REPT('BD4'!N623,1)</f>
        <v/>
      </c>
      <c r="G626" s="469">
        <f>('BD4'!J623)</f>
        <v>0</v>
      </c>
      <c r="I626" s="568" t="str">
        <f t="shared" si="47"/>
        <v/>
      </c>
      <c r="J626" s="568" t="str">
        <f>IF(L626&gt;0,'BD1'!$K$6,"")</f>
        <v/>
      </c>
      <c r="K626" s="568" t="str">
        <f>IF(L626&gt;0,'BD1'!$K$8,"")</f>
        <v/>
      </c>
      <c r="L626" s="101"/>
      <c r="M626" s="101"/>
      <c r="N626" s="101"/>
      <c r="O626" s="101"/>
      <c r="P626" s="363"/>
      <c r="Q626" s="363"/>
      <c r="R626" s="361"/>
      <c r="S626" s="570" t="str">
        <f t="shared" si="50"/>
        <v/>
      </c>
      <c r="U626" s="124" t="str">
        <f t="shared" si="48"/>
        <v/>
      </c>
      <c r="V626" s="124" t="str">
        <f>IF(X626&gt;0,'BD1'!$K$6,"")</f>
        <v/>
      </c>
      <c r="W626" s="121" t="str">
        <f>IF(X626&gt;0,'BD1'!$K$8,"")</f>
        <v/>
      </c>
      <c r="X626" s="101"/>
      <c r="Y626" s="474"/>
      <c r="Z626" s="101"/>
      <c r="AA626" s="101"/>
      <c r="AB626" s="101"/>
      <c r="AC626" s="101"/>
      <c r="AD626" s="101"/>
      <c r="AE626" s="361"/>
      <c r="AF626" s="522"/>
    </row>
    <row r="627" spans="2:32" x14ac:dyDescent="0.25">
      <c r="B627" s="566" t="str">
        <f t="shared" si="49"/>
        <v/>
      </c>
      <c r="C627" s="472">
        <f>'BD4'!C624</f>
        <v>0</v>
      </c>
      <c r="D627" s="125" t="str">
        <f t="shared" si="46"/>
        <v/>
      </c>
      <c r="E627" s="126" t="str">
        <f>IF('BD4'!O624=0,"",'BD4'!O624)</f>
        <v/>
      </c>
      <c r="F627" s="127" t="str">
        <f>REPT('BD4'!N624,1)</f>
        <v/>
      </c>
      <c r="G627" s="469">
        <f>('BD4'!J624)</f>
        <v>0</v>
      </c>
      <c r="I627" s="568" t="str">
        <f t="shared" si="47"/>
        <v/>
      </c>
      <c r="J627" s="568" t="str">
        <f>IF(L627&gt;0,'BD1'!$K$6,"")</f>
        <v/>
      </c>
      <c r="K627" s="568" t="str">
        <f>IF(L627&gt;0,'BD1'!$K$8,"")</f>
        <v/>
      </c>
      <c r="L627" s="101"/>
      <c r="M627" s="101"/>
      <c r="N627" s="101"/>
      <c r="O627" s="101"/>
      <c r="P627" s="363"/>
      <c r="Q627" s="363"/>
      <c r="R627" s="361"/>
      <c r="S627" s="570" t="str">
        <f t="shared" si="50"/>
        <v/>
      </c>
      <c r="U627" s="124" t="str">
        <f t="shared" si="48"/>
        <v/>
      </c>
      <c r="V627" s="124" t="str">
        <f>IF(X627&gt;0,'BD1'!$K$6,"")</f>
        <v/>
      </c>
      <c r="W627" s="121" t="str">
        <f>IF(X627&gt;0,'BD1'!$K$8,"")</f>
        <v/>
      </c>
      <c r="X627" s="101"/>
      <c r="Y627" s="474"/>
      <c r="Z627" s="101"/>
      <c r="AA627" s="101"/>
      <c r="AB627" s="101"/>
      <c r="AC627" s="101"/>
      <c r="AD627" s="101"/>
      <c r="AE627" s="361"/>
      <c r="AF627" s="522"/>
    </row>
    <row r="628" spans="2:32" x14ac:dyDescent="0.25">
      <c r="B628" s="566" t="str">
        <f t="shared" si="49"/>
        <v/>
      </c>
      <c r="C628" s="472">
        <f>'BD4'!C625</f>
        <v>0</v>
      </c>
      <c r="D628" s="125" t="str">
        <f t="shared" si="46"/>
        <v/>
      </c>
      <c r="E628" s="126" t="str">
        <f>IF('BD4'!O625=0,"",'BD4'!O625)</f>
        <v/>
      </c>
      <c r="F628" s="127" t="str">
        <f>REPT('BD4'!N625,1)</f>
        <v/>
      </c>
      <c r="G628" s="469">
        <f>('BD4'!J625)</f>
        <v>0</v>
      </c>
      <c r="I628" s="568" t="str">
        <f t="shared" si="47"/>
        <v/>
      </c>
      <c r="J628" s="568" t="str">
        <f>IF(L628&gt;0,'BD1'!$K$6,"")</f>
        <v/>
      </c>
      <c r="K628" s="568" t="str">
        <f>IF(L628&gt;0,'BD1'!$K$8,"")</f>
        <v/>
      </c>
      <c r="L628" s="101"/>
      <c r="M628" s="101"/>
      <c r="N628" s="101"/>
      <c r="O628" s="101"/>
      <c r="P628" s="363"/>
      <c r="Q628" s="363"/>
      <c r="R628" s="361"/>
      <c r="S628" s="570" t="str">
        <f t="shared" si="50"/>
        <v/>
      </c>
      <c r="U628" s="124" t="str">
        <f t="shared" si="48"/>
        <v/>
      </c>
      <c r="V628" s="124" t="str">
        <f>IF(X628&gt;0,'BD1'!$K$6,"")</f>
        <v/>
      </c>
      <c r="W628" s="121" t="str">
        <f>IF(X628&gt;0,'BD1'!$K$8,"")</f>
        <v/>
      </c>
      <c r="X628" s="101"/>
      <c r="Y628" s="474"/>
      <c r="Z628" s="101"/>
      <c r="AA628" s="101"/>
      <c r="AB628" s="101"/>
      <c r="AC628" s="101"/>
      <c r="AD628" s="101"/>
      <c r="AE628" s="361"/>
      <c r="AF628" s="522"/>
    </row>
    <row r="629" spans="2:32" x14ac:dyDescent="0.25">
      <c r="B629" s="566" t="str">
        <f t="shared" si="49"/>
        <v/>
      </c>
      <c r="C629" s="472">
        <f>'BD4'!C626</f>
        <v>0</v>
      </c>
      <c r="D629" s="125" t="str">
        <f t="shared" si="46"/>
        <v/>
      </c>
      <c r="E629" s="126" t="str">
        <f>IF('BD4'!O626=0,"",'BD4'!O626)</f>
        <v/>
      </c>
      <c r="F629" s="127" t="str">
        <f>REPT('BD4'!N626,1)</f>
        <v/>
      </c>
      <c r="G629" s="469">
        <f>('BD4'!J626)</f>
        <v>0</v>
      </c>
      <c r="I629" s="568" t="str">
        <f t="shared" si="47"/>
        <v/>
      </c>
      <c r="J629" s="568" t="str">
        <f>IF(L629&gt;0,'BD1'!$K$6,"")</f>
        <v/>
      </c>
      <c r="K629" s="568" t="str">
        <f>IF(L629&gt;0,'BD1'!$K$8,"")</f>
        <v/>
      </c>
      <c r="L629" s="101"/>
      <c r="M629" s="101"/>
      <c r="N629" s="101"/>
      <c r="O629" s="101"/>
      <c r="P629" s="363"/>
      <c r="Q629" s="363"/>
      <c r="R629" s="361"/>
      <c r="S629" s="570" t="str">
        <f t="shared" si="50"/>
        <v/>
      </c>
      <c r="U629" s="124" t="str">
        <f t="shared" si="48"/>
        <v/>
      </c>
      <c r="V629" s="124" t="str">
        <f>IF(X629&gt;0,'BD1'!$K$6,"")</f>
        <v/>
      </c>
      <c r="W629" s="121" t="str">
        <f>IF(X629&gt;0,'BD1'!$K$8,"")</f>
        <v/>
      </c>
      <c r="X629" s="101"/>
      <c r="Y629" s="474"/>
      <c r="Z629" s="101"/>
      <c r="AA629" s="101"/>
      <c r="AB629" s="101"/>
      <c r="AC629" s="101"/>
      <c r="AD629" s="101"/>
      <c r="AE629" s="361"/>
      <c r="AF629" s="522"/>
    </row>
    <row r="630" spans="2:32" x14ac:dyDescent="0.25">
      <c r="B630" s="566" t="str">
        <f t="shared" si="49"/>
        <v/>
      </c>
      <c r="C630" s="472">
        <f>'BD4'!C627</f>
        <v>0</v>
      </c>
      <c r="D630" s="125" t="str">
        <f t="shared" si="46"/>
        <v/>
      </c>
      <c r="E630" s="126" t="str">
        <f>IF('BD4'!O627=0,"",'BD4'!O627)</f>
        <v/>
      </c>
      <c r="F630" s="127" t="str">
        <f>REPT('BD4'!N627,1)</f>
        <v/>
      </c>
      <c r="G630" s="469">
        <f>('BD4'!J627)</f>
        <v>0</v>
      </c>
      <c r="I630" s="568" t="str">
        <f t="shared" si="47"/>
        <v/>
      </c>
      <c r="J630" s="568" t="str">
        <f>IF(L630&gt;0,'BD1'!$K$6,"")</f>
        <v/>
      </c>
      <c r="K630" s="568" t="str">
        <f>IF(L630&gt;0,'BD1'!$K$8,"")</f>
        <v/>
      </c>
      <c r="L630" s="101"/>
      <c r="M630" s="101"/>
      <c r="N630" s="101"/>
      <c r="O630" s="101"/>
      <c r="P630" s="363"/>
      <c r="Q630" s="363"/>
      <c r="R630" s="361"/>
      <c r="S630" s="570" t="str">
        <f t="shared" si="50"/>
        <v/>
      </c>
      <c r="U630" s="124" t="str">
        <f t="shared" si="48"/>
        <v/>
      </c>
      <c r="V630" s="124" t="str">
        <f>IF(X630&gt;0,'BD1'!$K$6,"")</f>
        <v/>
      </c>
      <c r="W630" s="121" t="str">
        <f>IF(X630&gt;0,'BD1'!$K$8,"")</f>
        <v/>
      </c>
      <c r="X630" s="101"/>
      <c r="Y630" s="474"/>
      <c r="Z630" s="101"/>
      <c r="AA630" s="101"/>
      <c r="AB630" s="101"/>
      <c r="AC630" s="101"/>
      <c r="AD630" s="101"/>
      <c r="AE630" s="361"/>
      <c r="AF630" s="522"/>
    </row>
    <row r="631" spans="2:32" x14ac:dyDescent="0.25">
      <c r="B631" s="566" t="str">
        <f t="shared" si="49"/>
        <v/>
      </c>
      <c r="C631" s="472">
        <f>'BD4'!C628</f>
        <v>0</v>
      </c>
      <c r="D631" s="125" t="str">
        <f t="shared" si="46"/>
        <v/>
      </c>
      <c r="E631" s="126" t="str">
        <f>IF('BD4'!O628=0,"",'BD4'!O628)</f>
        <v/>
      </c>
      <c r="F631" s="127" t="str">
        <f>REPT('BD4'!N628,1)</f>
        <v/>
      </c>
      <c r="G631" s="469">
        <f>('BD4'!J628)</f>
        <v>0</v>
      </c>
      <c r="I631" s="568" t="str">
        <f t="shared" si="47"/>
        <v/>
      </c>
      <c r="J631" s="568" t="str">
        <f>IF(L631&gt;0,'BD1'!$K$6,"")</f>
        <v/>
      </c>
      <c r="K631" s="568" t="str">
        <f>IF(L631&gt;0,'BD1'!$K$8,"")</f>
        <v/>
      </c>
      <c r="L631" s="101"/>
      <c r="M631" s="101"/>
      <c r="N631" s="101"/>
      <c r="O631" s="101"/>
      <c r="P631" s="363"/>
      <c r="Q631" s="363"/>
      <c r="R631" s="361"/>
      <c r="S631" s="570" t="str">
        <f t="shared" si="50"/>
        <v/>
      </c>
      <c r="U631" s="124" t="str">
        <f t="shared" si="48"/>
        <v/>
      </c>
      <c r="V631" s="124" t="str">
        <f>IF(X631&gt;0,'BD1'!$K$6,"")</f>
        <v/>
      </c>
      <c r="W631" s="121" t="str">
        <f>IF(X631&gt;0,'BD1'!$K$8,"")</f>
        <v/>
      </c>
      <c r="X631" s="101"/>
      <c r="Y631" s="474"/>
      <c r="Z631" s="101"/>
      <c r="AA631" s="101"/>
      <c r="AB631" s="101"/>
      <c r="AC631" s="101"/>
      <c r="AD631" s="101"/>
      <c r="AE631" s="361"/>
      <c r="AF631" s="522"/>
    </row>
    <row r="632" spans="2:32" x14ac:dyDescent="0.25">
      <c r="B632" s="566" t="str">
        <f t="shared" si="49"/>
        <v/>
      </c>
      <c r="C632" s="472">
        <f>'BD4'!C629</f>
        <v>0</v>
      </c>
      <c r="D632" s="125" t="str">
        <f t="shared" si="46"/>
        <v/>
      </c>
      <c r="E632" s="126" t="str">
        <f>IF('BD4'!O629=0,"",'BD4'!O629)</f>
        <v/>
      </c>
      <c r="F632" s="127" t="str">
        <f>REPT('BD4'!N629,1)</f>
        <v/>
      </c>
      <c r="G632" s="469">
        <f>('BD4'!J629)</f>
        <v>0</v>
      </c>
      <c r="I632" s="568" t="str">
        <f t="shared" si="47"/>
        <v/>
      </c>
      <c r="J632" s="568" t="str">
        <f>IF(L632&gt;0,'BD1'!$K$6,"")</f>
        <v/>
      </c>
      <c r="K632" s="568" t="str">
        <f>IF(L632&gt;0,'BD1'!$K$8,"")</f>
        <v/>
      </c>
      <c r="L632" s="101"/>
      <c r="M632" s="101"/>
      <c r="N632" s="101"/>
      <c r="O632" s="101"/>
      <c r="P632" s="363"/>
      <c r="Q632" s="363"/>
      <c r="R632" s="361"/>
      <c r="S632" s="570" t="str">
        <f t="shared" si="50"/>
        <v/>
      </c>
      <c r="U632" s="124" t="str">
        <f t="shared" si="48"/>
        <v/>
      </c>
      <c r="V632" s="124" t="str">
        <f>IF(X632&gt;0,'BD1'!$K$6,"")</f>
        <v/>
      </c>
      <c r="W632" s="121" t="str">
        <f>IF(X632&gt;0,'BD1'!$K$8,"")</f>
        <v/>
      </c>
      <c r="X632" s="101"/>
      <c r="Y632" s="474"/>
      <c r="Z632" s="101"/>
      <c r="AA632" s="101"/>
      <c r="AB632" s="101"/>
      <c r="AC632" s="101"/>
      <c r="AD632" s="101"/>
      <c r="AE632" s="361"/>
      <c r="AF632" s="522"/>
    </row>
    <row r="633" spans="2:32" x14ac:dyDescent="0.25">
      <c r="B633" s="566" t="str">
        <f t="shared" si="49"/>
        <v/>
      </c>
      <c r="C633" s="472">
        <f>'BD4'!C630</f>
        <v>0</v>
      </c>
      <c r="D633" s="125" t="str">
        <f t="shared" si="46"/>
        <v/>
      </c>
      <c r="E633" s="126" t="str">
        <f>IF('BD4'!O630=0,"",'BD4'!O630)</f>
        <v/>
      </c>
      <c r="F633" s="127" t="str">
        <f>REPT('BD4'!N630,1)</f>
        <v/>
      </c>
      <c r="G633" s="469">
        <f>('BD4'!J630)</f>
        <v>0</v>
      </c>
      <c r="I633" s="568" t="str">
        <f t="shared" si="47"/>
        <v/>
      </c>
      <c r="J633" s="568" t="str">
        <f>IF(L633&gt;0,'BD1'!$K$6,"")</f>
        <v/>
      </c>
      <c r="K633" s="568" t="str">
        <f>IF(L633&gt;0,'BD1'!$K$8,"")</f>
        <v/>
      </c>
      <c r="L633" s="101"/>
      <c r="M633" s="101"/>
      <c r="N633" s="101"/>
      <c r="O633" s="101"/>
      <c r="P633" s="363"/>
      <c r="Q633" s="363"/>
      <c r="R633" s="361"/>
      <c r="S633" s="570" t="str">
        <f t="shared" si="50"/>
        <v/>
      </c>
      <c r="U633" s="124" t="str">
        <f t="shared" si="48"/>
        <v/>
      </c>
      <c r="V633" s="124" t="str">
        <f>IF(X633&gt;0,'BD1'!$K$6,"")</f>
        <v/>
      </c>
      <c r="W633" s="121" t="str">
        <f>IF(X633&gt;0,'BD1'!$K$8,"")</f>
        <v/>
      </c>
      <c r="X633" s="101"/>
      <c r="Y633" s="474"/>
      <c r="Z633" s="101"/>
      <c r="AA633" s="101"/>
      <c r="AB633" s="101"/>
      <c r="AC633" s="101"/>
      <c r="AD633" s="101"/>
      <c r="AE633" s="361"/>
      <c r="AF633" s="522"/>
    </row>
    <row r="634" spans="2:32" x14ac:dyDescent="0.25">
      <c r="B634" s="566" t="str">
        <f t="shared" si="49"/>
        <v/>
      </c>
      <c r="C634" s="472">
        <f>'BD4'!C631</f>
        <v>0</v>
      </c>
      <c r="D634" s="125" t="str">
        <f t="shared" si="46"/>
        <v/>
      </c>
      <c r="E634" s="126" t="str">
        <f>IF('BD4'!O631=0,"",'BD4'!O631)</f>
        <v/>
      </c>
      <c r="F634" s="127" t="str">
        <f>REPT('BD4'!N631,1)</f>
        <v/>
      </c>
      <c r="G634" s="469">
        <f>('BD4'!J631)</f>
        <v>0</v>
      </c>
      <c r="I634" s="568" t="str">
        <f t="shared" si="47"/>
        <v/>
      </c>
      <c r="J634" s="568" t="str">
        <f>IF(L634&gt;0,'BD1'!$K$6,"")</f>
        <v/>
      </c>
      <c r="K634" s="568" t="str">
        <f>IF(L634&gt;0,'BD1'!$K$8,"")</f>
        <v/>
      </c>
      <c r="L634" s="101"/>
      <c r="M634" s="101"/>
      <c r="N634" s="101"/>
      <c r="O634" s="101"/>
      <c r="P634" s="363"/>
      <c r="Q634" s="363"/>
      <c r="R634" s="361"/>
      <c r="S634" s="570" t="str">
        <f t="shared" si="50"/>
        <v/>
      </c>
      <c r="U634" s="124" t="str">
        <f t="shared" si="48"/>
        <v/>
      </c>
      <c r="V634" s="124" t="str">
        <f>IF(X634&gt;0,'BD1'!$K$6,"")</f>
        <v/>
      </c>
      <c r="W634" s="121" t="str">
        <f>IF(X634&gt;0,'BD1'!$K$8,"")</f>
        <v/>
      </c>
      <c r="X634" s="101"/>
      <c r="Y634" s="474"/>
      <c r="Z634" s="101"/>
      <c r="AA634" s="101"/>
      <c r="AB634" s="101"/>
      <c r="AC634" s="101"/>
      <c r="AD634" s="101"/>
      <c r="AE634" s="361"/>
      <c r="AF634" s="522"/>
    </row>
    <row r="635" spans="2:32" x14ac:dyDescent="0.25">
      <c r="B635" s="566" t="str">
        <f t="shared" si="49"/>
        <v/>
      </c>
      <c r="C635" s="472">
        <f>'BD4'!C632</f>
        <v>0</v>
      </c>
      <c r="D635" s="125" t="str">
        <f t="shared" si="46"/>
        <v/>
      </c>
      <c r="E635" s="126" t="str">
        <f>IF('BD4'!O632=0,"",'BD4'!O632)</f>
        <v/>
      </c>
      <c r="F635" s="127" t="str">
        <f>REPT('BD4'!N632,1)</f>
        <v/>
      </c>
      <c r="G635" s="469">
        <f>('BD4'!J632)</f>
        <v>0</v>
      </c>
      <c r="I635" s="568" t="str">
        <f t="shared" si="47"/>
        <v/>
      </c>
      <c r="J635" s="568" t="str">
        <f>IF(L635&gt;0,'BD1'!$K$6,"")</f>
        <v/>
      </c>
      <c r="K635" s="568" t="str">
        <f>IF(L635&gt;0,'BD1'!$K$8,"")</f>
        <v/>
      </c>
      <c r="L635" s="101"/>
      <c r="M635" s="101"/>
      <c r="N635" s="101"/>
      <c r="O635" s="101"/>
      <c r="P635" s="363"/>
      <c r="Q635" s="363"/>
      <c r="R635" s="361"/>
      <c r="S635" s="570" t="str">
        <f t="shared" si="50"/>
        <v/>
      </c>
      <c r="U635" s="124" t="str">
        <f t="shared" si="48"/>
        <v/>
      </c>
      <c r="V635" s="124" t="str">
        <f>IF(X635&gt;0,'BD1'!$K$6,"")</f>
        <v/>
      </c>
      <c r="W635" s="121" t="str">
        <f>IF(X635&gt;0,'BD1'!$K$8,"")</f>
        <v/>
      </c>
      <c r="X635" s="101"/>
      <c r="Y635" s="474"/>
      <c r="Z635" s="101"/>
      <c r="AA635" s="101"/>
      <c r="AB635" s="101"/>
      <c r="AC635" s="101"/>
      <c r="AD635" s="101"/>
      <c r="AE635" s="361"/>
      <c r="AF635" s="522"/>
    </row>
    <row r="636" spans="2:32" x14ac:dyDescent="0.25">
      <c r="B636" s="566" t="str">
        <f t="shared" si="49"/>
        <v/>
      </c>
      <c r="C636" s="472">
        <f>'BD4'!C633</f>
        <v>0</v>
      </c>
      <c r="D636" s="125" t="str">
        <f t="shared" si="46"/>
        <v/>
      </c>
      <c r="E636" s="126" t="str">
        <f>IF('BD4'!O633=0,"",'BD4'!O633)</f>
        <v/>
      </c>
      <c r="F636" s="127" t="str">
        <f>REPT('BD4'!N633,1)</f>
        <v/>
      </c>
      <c r="G636" s="469">
        <f>('BD4'!J633)</f>
        <v>0</v>
      </c>
      <c r="I636" s="568" t="str">
        <f t="shared" si="47"/>
        <v/>
      </c>
      <c r="J636" s="568" t="str">
        <f>IF(L636&gt;0,'BD1'!$K$6,"")</f>
        <v/>
      </c>
      <c r="K636" s="568" t="str">
        <f>IF(L636&gt;0,'BD1'!$K$8,"")</f>
        <v/>
      </c>
      <c r="L636" s="101"/>
      <c r="M636" s="101"/>
      <c r="N636" s="101"/>
      <c r="O636" s="101"/>
      <c r="P636" s="363"/>
      <c r="Q636" s="363"/>
      <c r="R636" s="361"/>
      <c r="S636" s="570" t="str">
        <f t="shared" si="50"/>
        <v/>
      </c>
      <c r="U636" s="124" t="str">
        <f t="shared" si="48"/>
        <v/>
      </c>
      <c r="V636" s="124" t="str">
        <f>IF(X636&gt;0,'BD1'!$K$6,"")</f>
        <v/>
      </c>
      <c r="W636" s="121" t="str">
        <f>IF(X636&gt;0,'BD1'!$K$8,"")</f>
        <v/>
      </c>
      <c r="X636" s="101"/>
      <c r="Y636" s="474"/>
      <c r="Z636" s="101"/>
      <c r="AA636" s="101"/>
      <c r="AB636" s="101"/>
      <c r="AC636" s="101"/>
      <c r="AD636" s="101"/>
      <c r="AE636" s="361"/>
      <c r="AF636" s="522"/>
    </row>
    <row r="637" spans="2:32" x14ac:dyDescent="0.25">
      <c r="B637" s="566" t="str">
        <f t="shared" si="49"/>
        <v/>
      </c>
      <c r="C637" s="472">
        <f>'BD4'!C634</f>
        <v>0</v>
      </c>
      <c r="D637" s="125" t="str">
        <f t="shared" si="46"/>
        <v/>
      </c>
      <c r="E637" s="126" t="str">
        <f>IF('BD4'!O634=0,"",'BD4'!O634)</f>
        <v/>
      </c>
      <c r="F637" s="127" t="str">
        <f>REPT('BD4'!N634,1)</f>
        <v/>
      </c>
      <c r="G637" s="469">
        <f>('BD4'!J634)</f>
        <v>0</v>
      </c>
      <c r="I637" s="568" t="str">
        <f t="shared" si="47"/>
        <v/>
      </c>
      <c r="J637" s="568" t="str">
        <f>IF(L637&gt;0,'BD1'!$K$6,"")</f>
        <v/>
      </c>
      <c r="K637" s="568" t="str">
        <f>IF(L637&gt;0,'BD1'!$K$8,"")</f>
        <v/>
      </c>
      <c r="L637" s="101"/>
      <c r="M637" s="101"/>
      <c r="N637" s="101"/>
      <c r="O637" s="101"/>
      <c r="P637" s="363"/>
      <c r="Q637" s="363"/>
      <c r="R637" s="361"/>
      <c r="S637" s="570" t="str">
        <f t="shared" si="50"/>
        <v/>
      </c>
      <c r="U637" s="124" t="str">
        <f t="shared" si="48"/>
        <v/>
      </c>
      <c r="V637" s="124" t="str">
        <f>IF(X637&gt;0,'BD1'!$K$6,"")</f>
        <v/>
      </c>
      <c r="W637" s="121" t="str">
        <f>IF(X637&gt;0,'BD1'!$K$8,"")</f>
        <v/>
      </c>
      <c r="X637" s="101"/>
      <c r="Y637" s="474"/>
      <c r="Z637" s="101"/>
      <c r="AA637" s="101"/>
      <c r="AB637" s="101"/>
      <c r="AC637" s="101"/>
      <c r="AD637" s="101"/>
      <c r="AE637" s="361"/>
      <c r="AF637" s="522"/>
    </row>
    <row r="638" spans="2:32" x14ac:dyDescent="0.25">
      <c r="B638" s="566" t="str">
        <f t="shared" si="49"/>
        <v/>
      </c>
      <c r="C638" s="472">
        <f>'BD4'!C635</f>
        <v>0</v>
      </c>
      <c r="D638" s="125" t="str">
        <f t="shared" si="46"/>
        <v/>
      </c>
      <c r="E638" s="126" t="str">
        <f>IF('BD4'!O635=0,"",'BD4'!O635)</f>
        <v/>
      </c>
      <c r="F638" s="127" t="str">
        <f>REPT('BD4'!N635,1)</f>
        <v/>
      </c>
      <c r="G638" s="469">
        <f>('BD4'!J635)</f>
        <v>0</v>
      </c>
      <c r="I638" s="568" t="str">
        <f t="shared" si="47"/>
        <v/>
      </c>
      <c r="J638" s="568" t="str">
        <f>IF(L638&gt;0,'BD1'!$K$6,"")</f>
        <v/>
      </c>
      <c r="K638" s="568" t="str">
        <f>IF(L638&gt;0,'BD1'!$K$8,"")</f>
        <v/>
      </c>
      <c r="L638" s="101"/>
      <c r="M638" s="101"/>
      <c r="N638" s="101"/>
      <c r="O638" s="101"/>
      <c r="P638" s="363"/>
      <c r="Q638" s="363"/>
      <c r="R638" s="361"/>
      <c r="S638" s="570" t="str">
        <f t="shared" si="50"/>
        <v/>
      </c>
      <c r="U638" s="124" t="str">
        <f t="shared" si="48"/>
        <v/>
      </c>
      <c r="V638" s="124" t="str">
        <f>IF(X638&gt;0,'BD1'!$K$6,"")</f>
        <v/>
      </c>
      <c r="W638" s="121" t="str">
        <f>IF(X638&gt;0,'BD1'!$K$8,"")</f>
        <v/>
      </c>
      <c r="X638" s="101"/>
      <c r="Y638" s="474"/>
      <c r="Z638" s="101"/>
      <c r="AA638" s="101"/>
      <c r="AB638" s="101"/>
      <c r="AC638" s="101"/>
      <c r="AD638" s="101"/>
      <c r="AE638" s="361"/>
      <c r="AF638" s="522"/>
    </row>
    <row r="639" spans="2:32" x14ac:dyDescent="0.25">
      <c r="B639" s="566" t="str">
        <f t="shared" si="49"/>
        <v/>
      </c>
      <c r="C639" s="472">
        <f>'BD4'!C636</f>
        <v>0</v>
      </c>
      <c r="D639" s="125" t="str">
        <f t="shared" si="46"/>
        <v/>
      </c>
      <c r="E639" s="126" t="str">
        <f>IF('BD4'!O636=0,"",'BD4'!O636)</f>
        <v/>
      </c>
      <c r="F639" s="127" t="str">
        <f>REPT('BD4'!N636,1)</f>
        <v/>
      </c>
      <c r="G639" s="469">
        <f>('BD4'!J636)</f>
        <v>0</v>
      </c>
      <c r="I639" s="568" t="str">
        <f t="shared" si="47"/>
        <v/>
      </c>
      <c r="J639" s="568" t="str">
        <f>IF(L639&gt;0,'BD1'!$K$6,"")</f>
        <v/>
      </c>
      <c r="K639" s="568" t="str">
        <f>IF(L639&gt;0,'BD1'!$K$8,"")</f>
        <v/>
      </c>
      <c r="L639" s="101"/>
      <c r="M639" s="101"/>
      <c r="N639" s="101"/>
      <c r="O639" s="101"/>
      <c r="P639" s="363"/>
      <c r="Q639" s="363"/>
      <c r="R639" s="361"/>
      <c r="S639" s="570" t="str">
        <f t="shared" si="50"/>
        <v/>
      </c>
      <c r="U639" s="124" t="str">
        <f t="shared" si="48"/>
        <v/>
      </c>
      <c r="V639" s="124" t="str">
        <f>IF(X639&gt;0,'BD1'!$K$6,"")</f>
        <v/>
      </c>
      <c r="W639" s="121" t="str">
        <f>IF(X639&gt;0,'BD1'!$K$8,"")</f>
        <v/>
      </c>
      <c r="X639" s="101"/>
      <c r="Y639" s="474"/>
      <c r="Z639" s="101"/>
      <c r="AA639" s="101"/>
      <c r="AB639" s="101"/>
      <c r="AC639" s="101"/>
      <c r="AD639" s="101"/>
      <c r="AE639" s="361"/>
      <c r="AF639" s="522"/>
    </row>
    <row r="640" spans="2:32" x14ac:dyDescent="0.25">
      <c r="B640" s="566" t="str">
        <f t="shared" si="49"/>
        <v/>
      </c>
      <c r="C640" s="472">
        <f>'BD4'!C637</f>
        <v>0</v>
      </c>
      <c r="D640" s="125" t="str">
        <f t="shared" si="46"/>
        <v/>
      </c>
      <c r="E640" s="126" t="str">
        <f>IF('BD4'!O637=0,"",'BD4'!O637)</f>
        <v/>
      </c>
      <c r="F640" s="127" t="str">
        <f>REPT('BD4'!N637,1)</f>
        <v/>
      </c>
      <c r="G640" s="469">
        <f>('BD4'!J637)</f>
        <v>0</v>
      </c>
      <c r="I640" s="568" t="str">
        <f t="shared" si="47"/>
        <v/>
      </c>
      <c r="J640" s="568" t="str">
        <f>IF(L640&gt;0,'BD1'!$K$6,"")</f>
        <v/>
      </c>
      <c r="K640" s="568" t="str">
        <f>IF(L640&gt;0,'BD1'!$K$8,"")</f>
        <v/>
      </c>
      <c r="L640" s="101"/>
      <c r="M640" s="101"/>
      <c r="N640" s="101"/>
      <c r="O640" s="101"/>
      <c r="P640" s="363"/>
      <c r="Q640" s="363"/>
      <c r="R640" s="361"/>
      <c r="S640" s="570" t="str">
        <f t="shared" si="50"/>
        <v/>
      </c>
      <c r="U640" s="124" t="str">
        <f t="shared" si="48"/>
        <v/>
      </c>
      <c r="V640" s="124" t="str">
        <f>IF(X640&gt;0,'BD1'!$K$6,"")</f>
        <v/>
      </c>
      <c r="W640" s="121" t="str">
        <f>IF(X640&gt;0,'BD1'!$K$8,"")</f>
        <v/>
      </c>
      <c r="X640" s="101"/>
      <c r="Y640" s="474"/>
      <c r="Z640" s="101"/>
      <c r="AA640" s="101"/>
      <c r="AB640" s="101"/>
      <c r="AC640" s="101"/>
      <c r="AD640" s="101"/>
      <c r="AE640" s="361"/>
      <c r="AF640" s="522"/>
    </row>
    <row r="641" spans="2:32" x14ac:dyDescent="0.25">
      <c r="B641" s="566" t="str">
        <f t="shared" si="49"/>
        <v/>
      </c>
      <c r="C641" s="472">
        <f>'BD4'!C638</f>
        <v>0</v>
      </c>
      <c r="D641" s="125" t="str">
        <f t="shared" si="46"/>
        <v/>
      </c>
      <c r="E641" s="126" t="str">
        <f>IF('BD4'!O638=0,"",'BD4'!O638)</f>
        <v/>
      </c>
      <c r="F641" s="127" t="str">
        <f>REPT('BD4'!N638,1)</f>
        <v/>
      </c>
      <c r="G641" s="469">
        <f>('BD4'!J638)</f>
        <v>0</v>
      </c>
      <c r="I641" s="568" t="str">
        <f t="shared" si="47"/>
        <v/>
      </c>
      <c r="J641" s="568" t="str">
        <f>IF(L641&gt;0,'BD1'!$K$6,"")</f>
        <v/>
      </c>
      <c r="K641" s="568" t="str">
        <f>IF(L641&gt;0,'BD1'!$K$8,"")</f>
        <v/>
      </c>
      <c r="L641" s="101"/>
      <c r="M641" s="101"/>
      <c r="N641" s="101"/>
      <c r="O641" s="101"/>
      <c r="P641" s="363"/>
      <c r="Q641" s="363"/>
      <c r="R641" s="361"/>
      <c r="S641" s="570" t="str">
        <f t="shared" si="50"/>
        <v/>
      </c>
      <c r="U641" s="124" t="str">
        <f t="shared" si="48"/>
        <v/>
      </c>
      <c r="V641" s="124" t="str">
        <f>IF(X641&gt;0,'BD1'!$K$6,"")</f>
        <v/>
      </c>
      <c r="W641" s="121" t="str">
        <f>IF(X641&gt;0,'BD1'!$K$8,"")</f>
        <v/>
      </c>
      <c r="X641" s="101"/>
      <c r="Y641" s="474"/>
      <c r="Z641" s="101"/>
      <c r="AA641" s="101"/>
      <c r="AB641" s="101"/>
      <c r="AC641" s="101"/>
      <c r="AD641" s="101"/>
      <c r="AE641" s="361"/>
      <c r="AF641" s="522"/>
    </row>
    <row r="642" spans="2:32" x14ac:dyDescent="0.25">
      <c r="B642" s="566" t="str">
        <f t="shared" si="49"/>
        <v/>
      </c>
      <c r="C642" s="472">
        <f>'BD4'!C639</f>
        <v>0</v>
      </c>
      <c r="D642" s="125" t="str">
        <f t="shared" si="46"/>
        <v/>
      </c>
      <c r="E642" s="126" t="str">
        <f>IF('BD4'!O639=0,"",'BD4'!O639)</f>
        <v/>
      </c>
      <c r="F642" s="127" t="str">
        <f>REPT('BD4'!N639,1)</f>
        <v/>
      </c>
      <c r="G642" s="469">
        <f>('BD4'!J639)</f>
        <v>0</v>
      </c>
      <c r="I642" s="568" t="str">
        <f t="shared" si="47"/>
        <v/>
      </c>
      <c r="J642" s="568" t="str">
        <f>IF(L642&gt;0,'BD1'!$K$6,"")</f>
        <v/>
      </c>
      <c r="K642" s="568" t="str">
        <f>IF(L642&gt;0,'BD1'!$K$8,"")</f>
        <v/>
      </c>
      <c r="L642" s="101"/>
      <c r="M642" s="101"/>
      <c r="N642" s="101"/>
      <c r="O642" s="101"/>
      <c r="P642" s="363"/>
      <c r="Q642" s="363"/>
      <c r="R642" s="361"/>
      <c r="S642" s="570" t="str">
        <f t="shared" si="50"/>
        <v/>
      </c>
      <c r="U642" s="124" t="str">
        <f t="shared" si="48"/>
        <v/>
      </c>
      <c r="V642" s="124" t="str">
        <f>IF(X642&gt;0,'BD1'!$K$6,"")</f>
        <v/>
      </c>
      <c r="W642" s="121" t="str">
        <f>IF(X642&gt;0,'BD1'!$K$8,"")</f>
        <v/>
      </c>
      <c r="X642" s="101"/>
      <c r="Y642" s="474"/>
      <c r="Z642" s="101"/>
      <c r="AA642" s="101"/>
      <c r="AB642" s="101"/>
      <c r="AC642" s="101"/>
      <c r="AD642" s="101"/>
      <c r="AE642" s="361"/>
      <c r="AF642" s="522"/>
    </row>
    <row r="643" spans="2:32" x14ac:dyDescent="0.25">
      <c r="B643" s="566" t="str">
        <f t="shared" si="49"/>
        <v/>
      </c>
      <c r="C643" s="472">
        <f>'BD4'!C640</f>
        <v>0</v>
      </c>
      <c r="D643" s="125" t="str">
        <f t="shared" si="46"/>
        <v/>
      </c>
      <c r="E643" s="126" t="str">
        <f>IF('BD4'!O640=0,"",'BD4'!O640)</f>
        <v/>
      </c>
      <c r="F643" s="127" t="str">
        <f>REPT('BD4'!N640,1)</f>
        <v/>
      </c>
      <c r="G643" s="469">
        <f>('BD4'!J640)</f>
        <v>0</v>
      </c>
      <c r="I643" s="568" t="str">
        <f t="shared" si="47"/>
        <v/>
      </c>
      <c r="J643" s="568" t="str">
        <f>IF(L643&gt;0,'BD1'!$K$6,"")</f>
        <v/>
      </c>
      <c r="K643" s="568" t="str">
        <f>IF(L643&gt;0,'BD1'!$K$8,"")</f>
        <v/>
      </c>
      <c r="L643" s="101"/>
      <c r="M643" s="101"/>
      <c r="N643" s="101"/>
      <c r="O643" s="101"/>
      <c r="P643" s="363"/>
      <c r="Q643" s="363"/>
      <c r="R643" s="361"/>
      <c r="S643" s="570" t="str">
        <f t="shared" si="50"/>
        <v/>
      </c>
      <c r="U643" s="124" t="str">
        <f t="shared" si="48"/>
        <v/>
      </c>
      <c r="V643" s="124" t="str">
        <f>IF(X643&gt;0,'BD1'!$K$6,"")</f>
        <v/>
      </c>
      <c r="W643" s="121" t="str">
        <f>IF(X643&gt;0,'BD1'!$K$8,"")</f>
        <v/>
      </c>
      <c r="X643" s="101"/>
      <c r="Y643" s="474"/>
      <c r="Z643" s="101"/>
      <c r="AA643" s="101"/>
      <c r="AB643" s="101"/>
      <c r="AC643" s="101"/>
      <c r="AD643" s="101"/>
      <c r="AE643" s="361"/>
      <c r="AF643" s="522"/>
    </row>
    <row r="644" spans="2:32" x14ac:dyDescent="0.25">
      <c r="B644" s="566" t="str">
        <f t="shared" si="49"/>
        <v/>
      </c>
      <c r="C644" s="472">
        <f>'BD4'!C641</f>
        <v>0</v>
      </c>
      <c r="D644" s="125" t="str">
        <f t="shared" si="46"/>
        <v/>
      </c>
      <c r="E644" s="126" t="str">
        <f>IF('BD4'!O641=0,"",'BD4'!O641)</f>
        <v/>
      </c>
      <c r="F644" s="127" t="str">
        <f>REPT('BD4'!N641,1)</f>
        <v/>
      </c>
      <c r="G644" s="469">
        <f>('BD4'!J641)</f>
        <v>0</v>
      </c>
      <c r="I644" s="568" t="str">
        <f t="shared" si="47"/>
        <v/>
      </c>
      <c r="J644" s="568" t="str">
        <f>IF(L644&gt;0,'BD1'!$K$6,"")</f>
        <v/>
      </c>
      <c r="K644" s="568" t="str">
        <f>IF(L644&gt;0,'BD1'!$K$8,"")</f>
        <v/>
      </c>
      <c r="L644" s="101"/>
      <c r="M644" s="101"/>
      <c r="N644" s="101"/>
      <c r="O644" s="101"/>
      <c r="P644" s="363"/>
      <c r="Q644" s="363"/>
      <c r="R644" s="361"/>
      <c r="S644" s="570" t="str">
        <f t="shared" si="50"/>
        <v/>
      </c>
      <c r="U644" s="124" t="str">
        <f t="shared" si="48"/>
        <v/>
      </c>
      <c r="V644" s="124" t="str">
        <f>IF(X644&gt;0,'BD1'!$K$6,"")</f>
        <v/>
      </c>
      <c r="W644" s="121" t="str">
        <f>IF(X644&gt;0,'BD1'!$K$8,"")</f>
        <v/>
      </c>
      <c r="X644" s="101"/>
      <c r="Y644" s="474"/>
      <c r="Z644" s="101"/>
      <c r="AA644" s="101"/>
      <c r="AB644" s="101"/>
      <c r="AC644" s="101"/>
      <c r="AD644" s="101"/>
      <c r="AE644" s="361"/>
      <c r="AF644" s="522"/>
    </row>
    <row r="645" spans="2:32" x14ac:dyDescent="0.25">
      <c r="B645" s="566" t="str">
        <f t="shared" si="49"/>
        <v/>
      </c>
      <c r="C645" s="472">
        <f>'BD4'!C642</f>
        <v>0</v>
      </c>
      <c r="D645" s="125" t="str">
        <f t="shared" si="46"/>
        <v/>
      </c>
      <c r="E645" s="126" t="str">
        <f>IF('BD4'!O642=0,"",'BD4'!O642)</f>
        <v/>
      </c>
      <c r="F645" s="127" t="str">
        <f>REPT('BD4'!N642,1)</f>
        <v/>
      </c>
      <c r="G645" s="469">
        <f>('BD4'!J642)</f>
        <v>0</v>
      </c>
      <c r="I645" s="568" t="str">
        <f t="shared" si="47"/>
        <v/>
      </c>
      <c r="J645" s="568" t="str">
        <f>IF(L645&gt;0,'BD1'!$K$6,"")</f>
        <v/>
      </c>
      <c r="K645" s="568" t="str">
        <f>IF(L645&gt;0,'BD1'!$K$8,"")</f>
        <v/>
      </c>
      <c r="L645" s="101"/>
      <c r="M645" s="101"/>
      <c r="N645" s="101"/>
      <c r="O645" s="101"/>
      <c r="P645" s="363"/>
      <c r="Q645" s="363"/>
      <c r="R645" s="361"/>
      <c r="S645" s="570" t="str">
        <f t="shared" si="50"/>
        <v/>
      </c>
      <c r="U645" s="124" t="str">
        <f t="shared" si="48"/>
        <v/>
      </c>
      <c r="V645" s="124" t="str">
        <f>IF(X645&gt;0,'BD1'!$K$6,"")</f>
        <v/>
      </c>
      <c r="W645" s="121" t="str">
        <f>IF(X645&gt;0,'BD1'!$K$8,"")</f>
        <v/>
      </c>
      <c r="X645" s="101"/>
      <c r="Y645" s="474"/>
      <c r="Z645" s="101"/>
      <c r="AA645" s="101"/>
      <c r="AB645" s="101"/>
      <c r="AC645" s="101"/>
      <c r="AD645" s="101"/>
      <c r="AE645" s="361"/>
      <c r="AF645" s="522"/>
    </row>
    <row r="646" spans="2:32" x14ac:dyDescent="0.25">
      <c r="B646" s="566" t="str">
        <f t="shared" si="49"/>
        <v/>
      </c>
      <c r="C646" s="472">
        <f>'BD4'!C643</f>
        <v>0</v>
      </c>
      <c r="D646" s="125" t="str">
        <f t="shared" si="46"/>
        <v/>
      </c>
      <c r="E646" s="126" t="str">
        <f>IF('BD4'!O643=0,"",'BD4'!O643)</f>
        <v/>
      </c>
      <c r="F646" s="127" t="str">
        <f>REPT('BD4'!N643,1)</f>
        <v/>
      </c>
      <c r="G646" s="469">
        <f>('BD4'!J643)</f>
        <v>0</v>
      </c>
      <c r="I646" s="568" t="str">
        <f t="shared" si="47"/>
        <v/>
      </c>
      <c r="J646" s="568" t="str">
        <f>IF(L646&gt;0,'BD1'!$K$6,"")</f>
        <v/>
      </c>
      <c r="K646" s="568" t="str">
        <f>IF(L646&gt;0,'BD1'!$K$8,"")</f>
        <v/>
      </c>
      <c r="L646" s="101"/>
      <c r="M646" s="101"/>
      <c r="N646" s="101"/>
      <c r="O646" s="101"/>
      <c r="P646" s="363"/>
      <c r="Q646" s="363"/>
      <c r="R646" s="361"/>
      <c r="S646" s="570" t="str">
        <f t="shared" si="50"/>
        <v/>
      </c>
      <c r="U646" s="124" t="str">
        <f t="shared" si="48"/>
        <v/>
      </c>
      <c r="V646" s="124" t="str">
        <f>IF(X646&gt;0,'BD1'!$K$6,"")</f>
        <v/>
      </c>
      <c r="W646" s="121" t="str">
        <f>IF(X646&gt;0,'BD1'!$K$8,"")</f>
        <v/>
      </c>
      <c r="X646" s="101"/>
      <c r="Y646" s="474"/>
      <c r="Z646" s="101"/>
      <c r="AA646" s="101"/>
      <c r="AB646" s="101"/>
      <c r="AC646" s="101"/>
      <c r="AD646" s="101"/>
      <c r="AE646" s="361"/>
      <c r="AF646" s="522"/>
    </row>
    <row r="647" spans="2:32" x14ac:dyDescent="0.25">
      <c r="B647" s="566" t="str">
        <f t="shared" si="49"/>
        <v/>
      </c>
      <c r="C647" s="472">
        <f>'BD4'!C644</f>
        <v>0</v>
      </c>
      <c r="D647" s="125" t="str">
        <f t="shared" si="46"/>
        <v/>
      </c>
      <c r="E647" s="126" t="str">
        <f>IF('BD4'!O644=0,"",'BD4'!O644)</f>
        <v/>
      </c>
      <c r="F647" s="127" t="str">
        <f>REPT('BD4'!N644,1)</f>
        <v/>
      </c>
      <c r="G647" s="469">
        <f>('BD4'!J644)</f>
        <v>0</v>
      </c>
      <c r="I647" s="568" t="str">
        <f t="shared" si="47"/>
        <v/>
      </c>
      <c r="J647" s="568" t="str">
        <f>IF(L647&gt;0,'BD1'!$K$6,"")</f>
        <v/>
      </c>
      <c r="K647" s="568" t="str">
        <f>IF(L647&gt;0,'BD1'!$K$8,"")</f>
        <v/>
      </c>
      <c r="L647" s="101"/>
      <c r="M647" s="101"/>
      <c r="N647" s="101"/>
      <c r="O647" s="101"/>
      <c r="P647" s="363"/>
      <c r="Q647" s="363"/>
      <c r="R647" s="361"/>
      <c r="S647" s="570" t="str">
        <f t="shared" si="50"/>
        <v/>
      </c>
      <c r="U647" s="124" t="str">
        <f t="shared" si="48"/>
        <v/>
      </c>
      <c r="V647" s="124" t="str">
        <f>IF(X647&gt;0,'BD1'!$K$6,"")</f>
        <v/>
      </c>
      <c r="W647" s="121" t="str">
        <f>IF(X647&gt;0,'BD1'!$K$8,"")</f>
        <v/>
      </c>
      <c r="X647" s="101"/>
      <c r="Y647" s="474"/>
      <c r="Z647" s="101"/>
      <c r="AA647" s="101"/>
      <c r="AB647" s="101"/>
      <c r="AC647" s="101"/>
      <c r="AD647" s="101"/>
      <c r="AE647" s="361"/>
      <c r="AF647" s="522"/>
    </row>
    <row r="648" spans="2:32" x14ac:dyDescent="0.25">
      <c r="B648" s="566" t="str">
        <f t="shared" si="49"/>
        <v/>
      </c>
      <c r="C648" s="472">
        <f>'BD4'!C645</f>
        <v>0</v>
      </c>
      <c r="D648" s="125" t="str">
        <f t="shared" si="46"/>
        <v/>
      </c>
      <c r="E648" s="126" t="str">
        <f>IF('BD4'!O645=0,"",'BD4'!O645)</f>
        <v/>
      </c>
      <c r="F648" s="127" t="str">
        <f>REPT('BD4'!N645,1)</f>
        <v/>
      </c>
      <c r="G648" s="469">
        <f>('BD4'!J645)</f>
        <v>0</v>
      </c>
      <c r="I648" s="568" t="str">
        <f t="shared" si="47"/>
        <v/>
      </c>
      <c r="J648" s="568" t="str">
        <f>IF(L648&gt;0,'BD1'!$K$6,"")</f>
        <v/>
      </c>
      <c r="K648" s="568" t="str">
        <f>IF(L648&gt;0,'BD1'!$K$8,"")</f>
        <v/>
      </c>
      <c r="L648" s="101"/>
      <c r="M648" s="101"/>
      <c r="N648" s="101"/>
      <c r="O648" s="101"/>
      <c r="P648" s="363"/>
      <c r="Q648" s="363"/>
      <c r="R648" s="361"/>
      <c r="S648" s="570" t="str">
        <f t="shared" si="50"/>
        <v/>
      </c>
      <c r="U648" s="124" t="str">
        <f t="shared" si="48"/>
        <v/>
      </c>
      <c r="V648" s="124" t="str">
        <f>IF(X648&gt;0,'BD1'!$K$6,"")</f>
        <v/>
      </c>
      <c r="W648" s="121" t="str">
        <f>IF(X648&gt;0,'BD1'!$K$8,"")</f>
        <v/>
      </c>
      <c r="X648" s="101"/>
      <c r="Y648" s="474"/>
      <c r="Z648" s="101"/>
      <c r="AA648" s="101"/>
      <c r="AB648" s="101"/>
      <c r="AC648" s="101"/>
      <c r="AD648" s="101"/>
      <c r="AE648" s="361"/>
      <c r="AF648" s="522"/>
    </row>
    <row r="649" spans="2:32" x14ac:dyDescent="0.25">
      <c r="B649" s="566" t="str">
        <f t="shared" si="49"/>
        <v/>
      </c>
      <c r="C649" s="472">
        <f>'BD4'!C646</f>
        <v>0</v>
      </c>
      <c r="D649" s="125" t="str">
        <f t="shared" si="46"/>
        <v/>
      </c>
      <c r="E649" s="126" t="str">
        <f>IF('BD4'!O646=0,"",'BD4'!O646)</f>
        <v/>
      </c>
      <c r="F649" s="127" t="str">
        <f>REPT('BD4'!N646,1)</f>
        <v/>
      </c>
      <c r="G649" s="469">
        <f>('BD4'!J646)</f>
        <v>0</v>
      </c>
      <c r="I649" s="568" t="str">
        <f t="shared" si="47"/>
        <v/>
      </c>
      <c r="J649" s="568" t="str">
        <f>IF(L649&gt;0,'BD1'!$K$6,"")</f>
        <v/>
      </c>
      <c r="K649" s="568" t="str">
        <f>IF(L649&gt;0,'BD1'!$K$8,"")</f>
        <v/>
      </c>
      <c r="L649" s="101"/>
      <c r="M649" s="101"/>
      <c r="N649" s="101"/>
      <c r="O649" s="101"/>
      <c r="P649" s="363"/>
      <c r="Q649" s="363"/>
      <c r="R649" s="361"/>
      <c r="S649" s="570" t="str">
        <f t="shared" si="50"/>
        <v/>
      </c>
      <c r="U649" s="124" t="str">
        <f t="shared" si="48"/>
        <v/>
      </c>
      <c r="V649" s="124" t="str">
        <f>IF(X649&gt;0,'BD1'!$K$6,"")</f>
        <v/>
      </c>
      <c r="W649" s="121" t="str">
        <f>IF(X649&gt;0,'BD1'!$K$8,"")</f>
        <v/>
      </c>
      <c r="X649" s="101"/>
      <c r="Y649" s="474"/>
      <c r="Z649" s="101"/>
      <c r="AA649" s="101"/>
      <c r="AB649" s="101"/>
      <c r="AC649" s="101"/>
      <c r="AD649" s="101"/>
      <c r="AE649" s="361"/>
      <c r="AF649" s="522"/>
    </row>
    <row r="650" spans="2:32" x14ac:dyDescent="0.25">
      <c r="B650" s="566" t="str">
        <f t="shared" si="49"/>
        <v/>
      </c>
      <c r="C650" s="472">
        <f>'BD4'!C647</f>
        <v>0</v>
      </c>
      <c r="D650" s="125" t="str">
        <f t="shared" si="46"/>
        <v/>
      </c>
      <c r="E650" s="126" t="str">
        <f>IF('BD4'!O647=0,"",'BD4'!O647)</f>
        <v/>
      </c>
      <c r="F650" s="127" t="str">
        <f>REPT('BD4'!N647,1)</f>
        <v/>
      </c>
      <c r="G650" s="469">
        <f>('BD4'!J647)</f>
        <v>0</v>
      </c>
      <c r="I650" s="568" t="str">
        <f t="shared" si="47"/>
        <v/>
      </c>
      <c r="J650" s="568" t="str">
        <f>IF(L650&gt;0,'BD1'!$K$6,"")</f>
        <v/>
      </c>
      <c r="K650" s="568" t="str">
        <f>IF(L650&gt;0,'BD1'!$K$8,"")</f>
        <v/>
      </c>
      <c r="L650" s="101"/>
      <c r="M650" s="101"/>
      <c r="N650" s="101"/>
      <c r="O650" s="101"/>
      <c r="P650" s="363"/>
      <c r="Q650" s="363"/>
      <c r="R650" s="361"/>
      <c r="S650" s="570" t="str">
        <f t="shared" si="50"/>
        <v/>
      </c>
      <c r="U650" s="124" t="str">
        <f t="shared" si="48"/>
        <v/>
      </c>
      <c r="V650" s="124" t="str">
        <f>IF(X650&gt;0,'BD1'!$K$6,"")</f>
        <v/>
      </c>
      <c r="W650" s="121" t="str">
        <f>IF(X650&gt;0,'BD1'!$K$8,"")</f>
        <v/>
      </c>
      <c r="X650" s="101"/>
      <c r="Y650" s="474"/>
      <c r="Z650" s="101"/>
      <c r="AA650" s="101"/>
      <c r="AB650" s="101"/>
      <c r="AC650" s="101"/>
      <c r="AD650" s="101"/>
      <c r="AE650" s="361"/>
      <c r="AF650" s="522"/>
    </row>
    <row r="651" spans="2:32" x14ac:dyDescent="0.25">
      <c r="B651" s="566" t="str">
        <f t="shared" si="49"/>
        <v/>
      </c>
      <c r="C651" s="472">
        <f>'BD4'!C648</f>
        <v>0</v>
      </c>
      <c r="D651" s="125" t="str">
        <f t="shared" si="46"/>
        <v/>
      </c>
      <c r="E651" s="126" t="str">
        <f>IF('BD4'!O648=0,"",'BD4'!O648)</f>
        <v/>
      </c>
      <c r="F651" s="127" t="str">
        <f>REPT('BD4'!N648,1)</f>
        <v/>
      </c>
      <c r="G651" s="469">
        <f>('BD4'!J648)</f>
        <v>0</v>
      </c>
      <c r="I651" s="568" t="str">
        <f t="shared" si="47"/>
        <v/>
      </c>
      <c r="J651" s="568" t="str">
        <f>IF(L651&gt;0,'BD1'!$K$6,"")</f>
        <v/>
      </c>
      <c r="K651" s="568" t="str">
        <f>IF(L651&gt;0,'BD1'!$K$8,"")</f>
        <v/>
      </c>
      <c r="L651" s="101"/>
      <c r="M651" s="101"/>
      <c r="N651" s="101"/>
      <c r="O651" s="101"/>
      <c r="P651" s="363"/>
      <c r="Q651" s="363"/>
      <c r="R651" s="361"/>
      <c r="S651" s="570" t="str">
        <f t="shared" si="50"/>
        <v/>
      </c>
      <c r="U651" s="124" t="str">
        <f t="shared" si="48"/>
        <v/>
      </c>
      <c r="V651" s="124" t="str">
        <f>IF(X651&gt;0,'BD1'!$K$6,"")</f>
        <v/>
      </c>
      <c r="W651" s="121" t="str">
        <f>IF(X651&gt;0,'BD1'!$K$8,"")</f>
        <v/>
      </c>
      <c r="X651" s="101"/>
      <c r="Y651" s="474"/>
      <c r="Z651" s="101"/>
      <c r="AA651" s="101"/>
      <c r="AB651" s="101"/>
      <c r="AC651" s="101"/>
      <c r="AD651" s="101"/>
      <c r="AE651" s="361"/>
      <c r="AF651" s="522"/>
    </row>
    <row r="652" spans="2:32" x14ac:dyDescent="0.25">
      <c r="B652" s="566" t="str">
        <f t="shared" si="49"/>
        <v/>
      </c>
      <c r="C652" s="472">
        <f>'BD4'!C649</f>
        <v>0</v>
      </c>
      <c r="D652" s="125" t="str">
        <f t="shared" si="46"/>
        <v/>
      </c>
      <c r="E652" s="126" t="str">
        <f>IF('BD4'!O649=0,"",'BD4'!O649)</f>
        <v/>
      </c>
      <c r="F652" s="127" t="str">
        <f>REPT('BD4'!N649,1)</f>
        <v/>
      </c>
      <c r="G652" s="469">
        <f>('BD4'!J649)</f>
        <v>0</v>
      </c>
      <c r="I652" s="568" t="str">
        <f t="shared" si="47"/>
        <v/>
      </c>
      <c r="J652" s="568" t="str">
        <f>IF(L652&gt;0,'BD1'!$K$6,"")</f>
        <v/>
      </c>
      <c r="K652" s="568" t="str">
        <f>IF(L652&gt;0,'BD1'!$K$8,"")</f>
        <v/>
      </c>
      <c r="L652" s="101"/>
      <c r="M652" s="101"/>
      <c r="N652" s="101"/>
      <c r="O652" s="101"/>
      <c r="P652" s="363"/>
      <c r="Q652" s="363"/>
      <c r="R652" s="361"/>
      <c r="S652" s="570" t="str">
        <f t="shared" si="50"/>
        <v/>
      </c>
      <c r="U652" s="124" t="str">
        <f t="shared" si="48"/>
        <v/>
      </c>
      <c r="V652" s="124" t="str">
        <f>IF(X652&gt;0,'BD1'!$K$6,"")</f>
        <v/>
      </c>
      <c r="W652" s="121" t="str">
        <f>IF(X652&gt;0,'BD1'!$K$8,"")</f>
        <v/>
      </c>
      <c r="X652" s="101"/>
      <c r="Y652" s="474"/>
      <c r="Z652" s="101"/>
      <c r="AA652" s="101"/>
      <c r="AB652" s="101"/>
      <c r="AC652" s="101"/>
      <c r="AD652" s="101"/>
      <c r="AE652" s="361"/>
      <c r="AF652" s="522"/>
    </row>
    <row r="653" spans="2:32" x14ac:dyDescent="0.25">
      <c r="B653" s="566" t="str">
        <f t="shared" si="49"/>
        <v/>
      </c>
      <c r="C653" s="472">
        <f>'BD4'!C650</f>
        <v>0</v>
      </c>
      <c r="D653" s="125" t="str">
        <f t="shared" si="46"/>
        <v/>
      </c>
      <c r="E653" s="126" t="str">
        <f>IF('BD4'!O650=0,"",'BD4'!O650)</f>
        <v/>
      </c>
      <c r="F653" s="127" t="str">
        <f>REPT('BD4'!N650,1)</f>
        <v/>
      </c>
      <c r="G653" s="469">
        <f>('BD4'!J650)</f>
        <v>0</v>
      </c>
      <c r="I653" s="568" t="str">
        <f t="shared" si="47"/>
        <v/>
      </c>
      <c r="J653" s="568" t="str">
        <f>IF(L653&gt;0,'BD1'!$K$6,"")</f>
        <v/>
      </c>
      <c r="K653" s="568" t="str">
        <f>IF(L653&gt;0,'BD1'!$K$8,"")</f>
        <v/>
      </c>
      <c r="L653" s="101"/>
      <c r="M653" s="101"/>
      <c r="N653" s="101"/>
      <c r="O653" s="101"/>
      <c r="P653" s="363"/>
      <c r="Q653" s="363"/>
      <c r="R653" s="361"/>
      <c r="S653" s="570" t="str">
        <f t="shared" si="50"/>
        <v/>
      </c>
      <c r="U653" s="124" t="str">
        <f t="shared" si="48"/>
        <v/>
      </c>
      <c r="V653" s="124" t="str">
        <f>IF(X653&gt;0,'BD1'!$K$6,"")</f>
        <v/>
      </c>
      <c r="W653" s="121" t="str">
        <f>IF(X653&gt;0,'BD1'!$K$8,"")</f>
        <v/>
      </c>
      <c r="X653" s="101"/>
      <c r="Y653" s="474"/>
      <c r="Z653" s="101"/>
      <c r="AA653" s="101"/>
      <c r="AB653" s="101"/>
      <c r="AC653" s="101"/>
      <c r="AD653" s="101"/>
      <c r="AE653" s="361"/>
      <c r="AF653" s="522"/>
    </row>
    <row r="654" spans="2:32" x14ac:dyDescent="0.25">
      <c r="B654" s="566" t="str">
        <f t="shared" si="49"/>
        <v/>
      </c>
      <c r="C654" s="472">
        <f>'BD4'!C651</f>
        <v>0</v>
      </c>
      <c r="D654" s="125" t="str">
        <f t="shared" si="46"/>
        <v/>
      </c>
      <c r="E654" s="126" t="str">
        <f>IF('BD4'!O651=0,"",'BD4'!O651)</f>
        <v/>
      </c>
      <c r="F654" s="127" t="str">
        <f>REPT('BD4'!N651,1)</f>
        <v/>
      </c>
      <c r="G654" s="469">
        <f>('BD4'!J651)</f>
        <v>0</v>
      </c>
      <c r="I654" s="568" t="str">
        <f t="shared" si="47"/>
        <v/>
      </c>
      <c r="J654" s="568" t="str">
        <f>IF(L654&gt;0,'BD1'!$K$6,"")</f>
        <v/>
      </c>
      <c r="K654" s="568" t="str">
        <f>IF(L654&gt;0,'BD1'!$K$8,"")</f>
        <v/>
      </c>
      <c r="L654" s="101"/>
      <c r="M654" s="101"/>
      <c r="N654" s="101"/>
      <c r="O654" s="101"/>
      <c r="P654" s="363"/>
      <c r="Q654" s="363"/>
      <c r="R654" s="361"/>
      <c r="S654" s="570" t="str">
        <f t="shared" si="50"/>
        <v/>
      </c>
      <c r="U654" s="124" t="str">
        <f t="shared" si="48"/>
        <v/>
      </c>
      <c r="V654" s="124" t="str">
        <f>IF(X654&gt;0,'BD1'!$K$6,"")</f>
        <v/>
      </c>
      <c r="W654" s="121" t="str">
        <f>IF(X654&gt;0,'BD1'!$K$8,"")</f>
        <v/>
      </c>
      <c r="X654" s="101"/>
      <c r="Y654" s="474"/>
      <c r="Z654" s="101"/>
      <c r="AA654" s="101"/>
      <c r="AB654" s="101"/>
      <c r="AC654" s="101"/>
      <c r="AD654" s="101"/>
      <c r="AE654" s="361"/>
      <c r="AF654" s="522"/>
    </row>
    <row r="655" spans="2:32" x14ac:dyDescent="0.25">
      <c r="B655" s="566" t="str">
        <f t="shared" si="49"/>
        <v/>
      </c>
      <c r="C655" s="472">
        <f>'BD4'!C652</f>
        <v>0</v>
      </c>
      <c r="D655" s="125" t="str">
        <f t="shared" ref="D655:D718" si="51">IF(IF(G655&gt;=1,1,0)=0,"",IF(G655&gt;=1,1,0))</f>
        <v/>
      </c>
      <c r="E655" s="126" t="str">
        <f>IF('BD4'!O652=0,"",'BD4'!O652)</f>
        <v/>
      </c>
      <c r="F655" s="127" t="str">
        <f>REPT('BD4'!N652,1)</f>
        <v/>
      </c>
      <c r="G655" s="469">
        <f>('BD4'!J652)</f>
        <v>0</v>
      </c>
      <c r="I655" s="568" t="str">
        <f t="shared" ref="I655:I718" si="52">IF(L655&gt;0,ROW()-13,"")</f>
        <v/>
      </c>
      <c r="J655" s="568" t="str">
        <f>IF(L655&gt;0,'BD1'!$K$6,"")</f>
        <v/>
      </c>
      <c r="K655" s="568" t="str">
        <f>IF(L655&gt;0,'BD1'!$K$8,"")</f>
        <v/>
      </c>
      <c r="L655" s="101"/>
      <c r="M655" s="101"/>
      <c r="N655" s="101"/>
      <c r="O655" s="101"/>
      <c r="P655" s="363"/>
      <c r="Q655" s="363"/>
      <c r="R655" s="361"/>
      <c r="S655" s="570" t="str">
        <f t="shared" si="50"/>
        <v/>
      </c>
      <c r="U655" s="124" t="str">
        <f t="shared" ref="U655:U718" si="53">IF(X655&gt;0,ROW()-13,"")</f>
        <v/>
      </c>
      <c r="V655" s="124" t="str">
        <f>IF(X655&gt;0,'BD1'!$K$6,"")</f>
        <v/>
      </c>
      <c r="W655" s="121" t="str">
        <f>IF(X655&gt;0,'BD1'!$K$8,"")</f>
        <v/>
      </c>
      <c r="X655" s="101"/>
      <c r="Y655" s="474"/>
      <c r="Z655" s="101"/>
      <c r="AA655" s="101"/>
      <c r="AB655" s="101"/>
      <c r="AC655" s="101"/>
      <c r="AD655" s="101"/>
      <c r="AE655" s="361"/>
      <c r="AF655" s="522"/>
    </row>
    <row r="656" spans="2:32" x14ac:dyDescent="0.25">
      <c r="B656" s="566" t="str">
        <f t="shared" ref="B656:B719" si="54">IF(G656&gt;0,ROW()-13,"")</f>
        <v/>
      </c>
      <c r="C656" s="472">
        <f>'BD4'!C653</f>
        <v>0</v>
      </c>
      <c r="D656" s="125" t="str">
        <f t="shared" si="51"/>
        <v/>
      </c>
      <c r="E656" s="126" t="str">
        <f>IF('BD4'!O653=0,"",'BD4'!O653)</f>
        <v/>
      </c>
      <c r="F656" s="127" t="str">
        <f>REPT('BD4'!N653,1)</f>
        <v/>
      </c>
      <c r="G656" s="469">
        <f>('BD4'!J653)</f>
        <v>0</v>
      </c>
      <c r="I656" s="568" t="str">
        <f t="shared" si="52"/>
        <v/>
      </c>
      <c r="J656" s="568" t="str">
        <f>IF(L656&gt;0,'BD1'!$K$6,"")</f>
        <v/>
      </c>
      <c r="K656" s="568" t="str">
        <f>IF(L656&gt;0,'BD1'!$K$8,"")</f>
        <v/>
      </c>
      <c r="L656" s="101"/>
      <c r="M656" s="101"/>
      <c r="N656" s="101"/>
      <c r="O656" s="101"/>
      <c r="P656" s="363"/>
      <c r="Q656" s="363"/>
      <c r="R656" s="361"/>
      <c r="S656" s="570" t="str">
        <f t="shared" ref="S656:S719" si="55">IF(AND(M656="",N656="",O656=""),"",SUM(M656:O656))</f>
        <v/>
      </c>
      <c r="U656" s="124" t="str">
        <f t="shared" si="53"/>
        <v/>
      </c>
      <c r="V656" s="124" t="str">
        <f>IF(X656&gt;0,'BD1'!$K$6,"")</f>
        <v/>
      </c>
      <c r="W656" s="121" t="str">
        <f>IF(X656&gt;0,'BD1'!$K$8,"")</f>
        <v/>
      </c>
      <c r="X656" s="101"/>
      <c r="Y656" s="474"/>
      <c r="Z656" s="101"/>
      <c r="AA656" s="101"/>
      <c r="AB656" s="101"/>
      <c r="AC656" s="101"/>
      <c r="AD656" s="101"/>
      <c r="AE656" s="361"/>
      <c r="AF656" s="522"/>
    </row>
    <row r="657" spans="2:32" x14ac:dyDescent="0.25">
      <c r="B657" s="566" t="str">
        <f t="shared" si="54"/>
        <v/>
      </c>
      <c r="C657" s="472">
        <f>'BD4'!C654</f>
        <v>0</v>
      </c>
      <c r="D657" s="125" t="str">
        <f t="shared" si="51"/>
        <v/>
      </c>
      <c r="E657" s="126" t="str">
        <f>IF('BD4'!O654=0,"",'BD4'!O654)</f>
        <v/>
      </c>
      <c r="F657" s="127" t="str">
        <f>REPT('BD4'!N654,1)</f>
        <v/>
      </c>
      <c r="G657" s="469">
        <f>('BD4'!J654)</f>
        <v>0</v>
      </c>
      <c r="I657" s="568" t="str">
        <f t="shared" si="52"/>
        <v/>
      </c>
      <c r="J657" s="568" t="str">
        <f>IF(L657&gt;0,'BD1'!$K$6,"")</f>
        <v/>
      </c>
      <c r="K657" s="568" t="str">
        <f>IF(L657&gt;0,'BD1'!$K$8,"")</f>
        <v/>
      </c>
      <c r="L657" s="101"/>
      <c r="M657" s="101"/>
      <c r="N657" s="101"/>
      <c r="O657" s="101"/>
      <c r="P657" s="363"/>
      <c r="Q657" s="363"/>
      <c r="R657" s="361"/>
      <c r="S657" s="570" t="str">
        <f t="shared" si="55"/>
        <v/>
      </c>
      <c r="U657" s="124" t="str">
        <f t="shared" si="53"/>
        <v/>
      </c>
      <c r="V657" s="124" t="str">
        <f>IF(X657&gt;0,'BD1'!$K$6,"")</f>
        <v/>
      </c>
      <c r="W657" s="121" t="str">
        <f>IF(X657&gt;0,'BD1'!$K$8,"")</f>
        <v/>
      </c>
      <c r="X657" s="101"/>
      <c r="Y657" s="474"/>
      <c r="Z657" s="101"/>
      <c r="AA657" s="101"/>
      <c r="AB657" s="101"/>
      <c r="AC657" s="101"/>
      <c r="AD657" s="101"/>
      <c r="AE657" s="361"/>
      <c r="AF657" s="522"/>
    </row>
    <row r="658" spans="2:32" x14ac:dyDescent="0.25">
      <c r="B658" s="566" t="str">
        <f t="shared" si="54"/>
        <v/>
      </c>
      <c r="C658" s="472">
        <f>'BD4'!C655</f>
        <v>0</v>
      </c>
      <c r="D658" s="125" t="str">
        <f t="shared" si="51"/>
        <v/>
      </c>
      <c r="E658" s="126" t="str">
        <f>IF('BD4'!O655=0,"",'BD4'!O655)</f>
        <v/>
      </c>
      <c r="F658" s="127" t="str">
        <f>REPT('BD4'!N655,1)</f>
        <v/>
      </c>
      <c r="G658" s="469">
        <f>('BD4'!J655)</f>
        <v>0</v>
      </c>
      <c r="I658" s="568" t="str">
        <f t="shared" si="52"/>
        <v/>
      </c>
      <c r="J658" s="568" t="str">
        <f>IF(L658&gt;0,'BD1'!$K$6,"")</f>
        <v/>
      </c>
      <c r="K658" s="568" t="str">
        <f>IF(L658&gt;0,'BD1'!$K$8,"")</f>
        <v/>
      </c>
      <c r="L658" s="101"/>
      <c r="M658" s="101"/>
      <c r="N658" s="101"/>
      <c r="O658" s="101"/>
      <c r="P658" s="363"/>
      <c r="Q658" s="363"/>
      <c r="R658" s="361"/>
      <c r="S658" s="570" t="str">
        <f t="shared" si="55"/>
        <v/>
      </c>
      <c r="U658" s="124" t="str">
        <f t="shared" si="53"/>
        <v/>
      </c>
      <c r="V658" s="124" t="str">
        <f>IF(X658&gt;0,'BD1'!$K$6,"")</f>
        <v/>
      </c>
      <c r="W658" s="121" t="str">
        <f>IF(X658&gt;0,'BD1'!$K$8,"")</f>
        <v/>
      </c>
      <c r="X658" s="101"/>
      <c r="Y658" s="474"/>
      <c r="Z658" s="101"/>
      <c r="AA658" s="101"/>
      <c r="AB658" s="101"/>
      <c r="AC658" s="101"/>
      <c r="AD658" s="101"/>
      <c r="AE658" s="361"/>
      <c r="AF658" s="522"/>
    </row>
    <row r="659" spans="2:32" x14ac:dyDescent="0.25">
      <c r="B659" s="566" t="str">
        <f t="shared" si="54"/>
        <v/>
      </c>
      <c r="C659" s="472">
        <f>'BD4'!C656</f>
        <v>0</v>
      </c>
      <c r="D659" s="125" t="str">
        <f t="shared" si="51"/>
        <v/>
      </c>
      <c r="E659" s="126" t="str">
        <f>IF('BD4'!O656=0,"",'BD4'!O656)</f>
        <v/>
      </c>
      <c r="F659" s="127" t="str">
        <f>REPT('BD4'!N656,1)</f>
        <v/>
      </c>
      <c r="G659" s="469">
        <f>('BD4'!J656)</f>
        <v>0</v>
      </c>
      <c r="I659" s="568" t="str">
        <f t="shared" si="52"/>
        <v/>
      </c>
      <c r="J659" s="568" t="str">
        <f>IF(L659&gt;0,'BD1'!$K$6,"")</f>
        <v/>
      </c>
      <c r="K659" s="568" t="str">
        <f>IF(L659&gt;0,'BD1'!$K$8,"")</f>
        <v/>
      </c>
      <c r="L659" s="101"/>
      <c r="M659" s="101"/>
      <c r="N659" s="101"/>
      <c r="O659" s="101"/>
      <c r="P659" s="363"/>
      <c r="Q659" s="363"/>
      <c r="R659" s="361"/>
      <c r="S659" s="570" t="str">
        <f t="shared" si="55"/>
        <v/>
      </c>
      <c r="U659" s="124" t="str">
        <f t="shared" si="53"/>
        <v/>
      </c>
      <c r="V659" s="124" t="str">
        <f>IF(X659&gt;0,'BD1'!$K$6,"")</f>
        <v/>
      </c>
      <c r="W659" s="121" t="str">
        <f>IF(X659&gt;0,'BD1'!$K$8,"")</f>
        <v/>
      </c>
      <c r="X659" s="101"/>
      <c r="Y659" s="474"/>
      <c r="Z659" s="101"/>
      <c r="AA659" s="101"/>
      <c r="AB659" s="101"/>
      <c r="AC659" s="101"/>
      <c r="AD659" s="101"/>
      <c r="AE659" s="361"/>
      <c r="AF659" s="522"/>
    </row>
    <row r="660" spans="2:32" x14ac:dyDescent="0.25">
      <c r="B660" s="566" t="str">
        <f t="shared" si="54"/>
        <v/>
      </c>
      <c r="C660" s="472">
        <f>'BD4'!C657</f>
        <v>0</v>
      </c>
      <c r="D660" s="125" t="str">
        <f t="shared" si="51"/>
        <v/>
      </c>
      <c r="E660" s="126" t="str">
        <f>IF('BD4'!O657=0,"",'BD4'!O657)</f>
        <v/>
      </c>
      <c r="F660" s="127" t="str">
        <f>REPT('BD4'!N657,1)</f>
        <v/>
      </c>
      <c r="G660" s="469">
        <f>('BD4'!J657)</f>
        <v>0</v>
      </c>
      <c r="I660" s="568" t="str">
        <f t="shared" si="52"/>
        <v/>
      </c>
      <c r="J660" s="568" t="str">
        <f>IF(L660&gt;0,'BD1'!$K$6,"")</f>
        <v/>
      </c>
      <c r="K660" s="568" t="str">
        <f>IF(L660&gt;0,'BD1'!$K$8,"")</f>
        <v/>
      </c>
      <c r="L660" s="101"/>
      <c r="M660" s="101"/>
      <c r="N660" s="101"/>
      <c r="O660" s="101"/>
      <c r="P660" s="363"/>
      <c r="Q660" s="363"/>
      <c r="R660" s="361"/>
      <c r="S660" s="570" t="str">
        <f t="shared" si="55"/>
        <v/>
      </c>
      <c r="U660" s="124" t="str">
        <f t="shared" si="53"/>
        <v/>
      </c>
      <c r="V660" s="124" t="str">
        <f>IF(X660&gt;0,'BD1'!$K$6,"")</f>
        <v/>
      </c>
      <c r="W660" s="121" t="str">
        <f>IF(X660&gt;0,'BD1'!$K$8,"")</f>
        <v/>
      </c>
      <c r="X660" s="101"/>
      <c r="Y660" s="474"/>
      <c r="Z660" s="101"/>
      <c r="AA660" s="101"/>
      <c r="AB660" s="101"/>
      <c r="AC660" s="101"/>
      <c r="AD660" s="101"/>
      <c r="AE660" s="361"/>
      <c r="AF660" s="522"/>
    </row>
    <row r="661" spans="2:32" x14ac:dyDescent="0.25">
      <c r="B661" s="566" t="str">
        <f t="shared" si="54"/>
        <v/>
      </c>
      <c r="C661" s="472">
        <f>'BD4'!C658</f>
        <v>0</v>
      </c>
      <c r="D661" s="125" t="str">
        <f t="shared" si="51"/>
        <v/>
      </c>
      <c r="E661" s="126" t="str">
        <f>IF('BD4'!O658=0,"",'BD4'!O658)</f>
        <v/>
      </c>
      <c r="F661" s="127" t="str">
        <f>REPT('BD4'!N658,1)</f>
        <v/>
      </c>
      <c r="G661" s="469">
        <f>('BD4'!J658)</f>
        <v>0</v>
      </c>
      <c r="I661" s="568" t="str">
        <f t="shared" si="52"/>
        <v/>
      </c>
      <c r="J661" s="568" t="str">
        <f>IF(L661&gt;0,'BD1'!$K$6,"")</f>
        <v/>
      </c>
      <c r="K661" s="568" t="str">
        <f>IF(L661&gt;0,'BD1'!$K$8,"")</f>
        <v/>
      </c>
      <c r="L661" s="101"/>
      <c r="M661" s="101"/>
      <c r="N661" s="101"/>
      <c r="O661" s="101"/>
      <c r="P661" s="363"/>
      <c r="Q661" s="363"/>
      <c r="R661" s="361"/>
      <c r="S661" s="570" t="str">
        <f t="shared" si="55"/>
        <v/>
      </c>
      <c r="U661" s="124" t="str">
        <f t="shared" si="53"/>
        <v/>
      </c>
      <c r="V661" s="124" t="str">
        <f>IF(X661&gt;0,'BD1'!$K$6,"")</f>
        <v/>
      </c>
      <c r="W661" s="121" t="str">
        <f>IF(X661&gt;0,'BD1'!$K$8,"")</f>
        <v/>
      </c>
      <c r="X661" s="101"/>
      <c r="Y661" s="474"/>
      <c r="Z661" s="101"/>
      <c r="AA661" s="101"/>
      <c r="AB661" s="101"/>
      <c r="AC661" s="101"/>
      <c r="AD661" s="101"/>
      <c r="AE661" s="361"/>
      <c r="AF661" s="522"/>
    </row>
    <row r="662" spans="2:32" x14ac:dyDescent="0.25">
      <c r="B662" s="566" t="str">
        <f t="shared" si="54"/>
        <v/>
      </c>
      <c r="C662" s="472">
        <f>'BD4'!C659</f>
        <v>0</v>
      </c>
      <c r="D662" s="125" t="str">
        <f t="shared" si="51"/>
        <v/>
      </c>
      <c r="E662" s="126" t="str">
        <f>IF('BD4'!O659=0,"",'BD4'!O659)</f>
        <v/>
      </c>
      <c r="F662" s="127" t="str">
        <f>REPT('BD4'!N659,1)</f>
        <v/>
      </c>
      <c r="G662" s="469">
        <f>('BD4'!J659)</f>
        <v>0</v>
      </c>
      <c r="I662" s="568" t="str">
        <f t="shared" si="52"/>
        <v/>
      </c>
      <c r="J662" s="568" t="str">
        <f>IF(L662&gt;0,'BD1'!$K$6,"")</f>
        <v/>
      </c>
      <c r="K662" s="568" t="str">
        <f>IF(L662&gt;0,'BD1'!$K$8,"")</f>
        <v/>
      </c>
      <c r="L662" s="101"/>
      <c r="M662" s="101"/>
      <c r="N662" s="101"/>
      <c r="O662" s="101"/>
      <c r="P662" s="363"/>
      <c r="Q662" s="363"/>
      <c r="R662" s="361"/>
      <c r="S662" s="570" t="str">
        <f t="shared" si="55"/>
        <v/>
      </c>
      <c r="U662" s="124" t="str">
        <f t="shared" si="53"/>
        <v/>
      </c>
      <c r="V662" s="124" t="str">
        <f>IF(X662&gt;0,'BD1'!$K$6,"")</f>
        <v/>
      </c>
      <c r="W662" s="121" t="str">
        <f>IF(X662&gt;0,'BD1'!$K$8,"")</f>
        <v/>
      </c>
      <c r="X662" s="101"/>
      <c r="Y662" s="474"/>
      <c r="Z662" s="101"/>
      <c r="AA662" s="101"/>
      <c r="AB662" s="101"/>
      <c r="AC662" s="101"/>
      <c r="AD662" s="101"/>
      <c r="AE662" s="361"/>
      <c r="AF662" s="522"/>
    </row>
    <row r="663" spans="2:32" x14ac:dyDescent="0.25">
      <c r="B663" s="566" t="str">
        <f t="shared" si="54"/>
        <v/>
      </c>
      <c r="C663" s="472">
        <f>'BD4'!C660</f>
        <v>0</v>
      </c>
      <c r="D663" s="125" t="str">
        <f t="shared" si="51"/>
        <v/>
      </c>
      <c r="E663" s="126" t="str">
        <f>IF('BD4'!O660=0,"",'BD4'!O660)</f>
        <v/>
      </c>
      <c r="F663" s="127" t="str">
        <f>REPT('BD4'!N660,1)</f>
        <v/>
      </c>
      <c r="G663" s="469">
        <f>('BD4'!J660)</f>
        <v>0</v>
      </c>
      <c r="I663" s="568" t="str">
        <f t="shared" si="52"/>
        <v/>
      </c>
      <c r="J663" s="568" t="str">
        <f>IF(L663&gt;0,'BD1'!$K$6,"")</f>
        <v/>
      </c>
      <c r="K663" s="568" t="str">
        <f>IF(L663&gt;0,'BD1'!$K$8,"")</f>
        <v/>
      </c>
      <c r="L663" s="101"/>
      <c r="M663" s="101"/>
      <c r="N663" s="101"/>
      <c r="O663" s="101"/>
      <c r="P663" s="363"/>
      <c r="Q663" s="363"/>
      <c r="R663" s="361"/>
      <c r="S663" s="570" t="str">
        <f t="shared" si="55"/>
        <v/>
      </c>
      <c r="U663" s="124" t="str">
        <f t="shared" si="53"/>
        <v/>
      </c>
      <c r="V663" s="124" t="str">
        <f>IF(X663&gt;0,'BD1'!$K$6,"")</f>
        <v/>
      </c>
      <c r="W663" s="121" t="str">
        <f>IF(X663&gt;0,'BD1'!$K$8,"")</f>
        <v/>
      </c>
      <c r="X663" s="101"/>
      <c r="Y663" s="474"/>
      <c r="Z663" s="101"/>
      <c r="AA663" s="101"/>
      <c r="AB663" s="101"/>
      <c r="AC663" s="101"/>
      <c r="AD663" s="101"/>
      <c r="AE663" s="361"/>
      <c r="AF663" s="522"/>
    </row>
    <row r="664" spans="2:32" x14ac:dyDescent="0.25">
      <c r="B664" s="566" t="str">
        <f t="shared" si="54"/>
        <v/>
      </c>
      <c r="C664" s="472">
        <f>'BD4'!C661</f>
        <v>0</v>
      </c>
      <c r="D664" s="125" t="str">
        <f t="shared" si="51"/>
        <v/>
      </c>
      <c r="E664" s="126" t="str">
        <f>IF('BD4'!O661=0,"",'BD4'!O661)</f>
        <v/>
      </c>
      <c r="F664" s="127" t="str">
        <f>REPT('BD4'!N661,1)</f>
        <v/>
      </c>
      <c r="G664" s="469">
        <f>('BD4'!J661)</f>
        <v>0</v>
      </c>
      <c r="I664" s="568" t="str">
        <f t="shared" si="52"/>
        <v/>
      </c>
      <c r="J664" s="568" t="str">
        <f>IF(L664&gt;0,'BD1'!$K$6,"")</f>
        <v/>
      </c>
      <c r="K664" s="568" t="str">
        <f>IF(L664&gt;0,'BD1'!$K$8,"")</f>
        <v/>
      </c>
      <c r="L664" s="101"/>
      <c r="M664" s="101"/>
      <c r="N664" s="101"/>
      <c r="O664" s="101"/>
      <c r="P664" s="363"/>
      <c r="Q664" s="363"/>
      <c r="R664" s="361"/>
      <c r="S664" s="570" t="str">
        <f t="shared" si="55"/>
        <v/>
      </c>
      <c r="U664" s="124" t="str">
        <f t="shared" si="53"/>
        <v/>
      </c>
      <c r="V664" s="124" t="str">
        <f>IF(X664&gt;0,'BD1'!$K$6,"")</f>
        <v/>
      </c>
      <c r="W664" s="121" t="str">
        <f>IF(X664&gt;0,'BD1'!$K$8,"")</f>
        <v/>
      </c>
      <c r="X664" s="101"/>
      <c r="Y664" s="474"/>
      <c r="Z664" s="101"/>
      <c r="AA664" s="101"/>
      <c r="AB664" s="101"/>
      <c r="AC664" s="101"/>
      <c r="AD664" s="101"/>
      <c r="AE664" s="361"/>
      <c r="AF664" s="522"/>
    </row>
    <row r="665" spans="2:32" x14ac:dyDescent="0.25">
      <c r="B665" s="566" t="str">
        <f t="shared" si="54"/>
        <v/>
      </c>
      <c r="C665" s="472">
        <f>'BD4'!C662</f>
        <v>0</v>
      </c>
      <c r="D665" s="125" t="str">
        <f t="shared" si="51"/>
        <v/>
      </c>
      <c r="E665" s="126" t="str">
        <f>IF('BD4'!O662=0,"",'BD4'!O662)</f>
        <v/>
      </c>
      <c r="F665" s="127" t="str">
        <f>REPT('BD4'!N662,1)</f>
        <v/>
      </c>
      <c r="G665" s="469">
        <f>('BD4'!J662)</f>
        <v>0</v>
      </c>
      <c r="I665" s="568" t="str">
        <f t="shared" si="52"/>
        <v/>
      </c>
      <c r="J665" s="568" t="str">
        <f>IF(L665&gt;0,'BD1'!$K$6,"")</f>
        <v/>
      </c>
      <c r="K665" s="568" t="str">
        <f>IF(L665&gt;0,'BD1'!$K$8,"")</f>
        <v/>
      </c>
      <c r="L665" s="101"/>
      <c r="M665" s="101"/>
      <c r="N665" s="101"/>
      <c r="O665" s="101"/>
      <c r="P665" s="363"/>
      <c r="Q665" s="363"/>
      <c r="R665" s="361"/>
      <c r="S665" s="570" t="str">
        <f t="shared" si="55"/>
        <v/>
      </c>
      <c r="U665" s="124" t="str">
        <f t="shared" si="53"/>
        <v/>
      </c>
      <c r="V665" s="124" t="str">
        <f>IF(X665&gt;0,'BD1'!$K$6,"")</f>
        <v/>
      </c>
      <c r="W665" s="121" t="str">
        <f>IF(X665&gt;0,'BD1'!$K$8,"")</f>
        <v/>
      </c>
      <c r="X665" s="101"/>
      <c r="Y665" s="474"/>
      <c r="Z665" s="101"/>
      <c r="AA665" s="101"/>
      <c r="AB665" s="101"/>
      <c r="AC665" s="101"/>
      <c r="AD665" s="101"/>
      <c r="AE665" s="361"/>
      <c r="AF665" s="522"/>
    </row>
    <row r="666" spans="2:32" x14ac:dyDescent="0.25">
      <c r="B666" s="566" t="str">
        <f t="shared" si="54"/>
        <v/>
      </c>
      <c r="C666" s="472">
        <f>'BD4'!C663</f>
        <v>0</v>
      </c>
      <c r="D666" s="125" t="str">
        <f t="shared" si="51"/>
        <v/>
      </c>
      <c r="E666" s="126" t="str">
        <f>IF('BD4'!O663=0,"",'BD4'!O663)</f>
        <v/>
      </c>
      <c r="F666" s="127" t="str">
        <f>REPT('BD4'!N663,1)</f>
        <v/>
      </c>
      <c r="G666" s="469">
        <f>('BD4'!J663)</f>
        <v>0</v>
      </c>
      <c r="I666" s="568" t="str">
        <f t="shared" si="52"/>
        <v/>
      </c>
      <c r="J666" s="568" t="str">
        <f>IF(L666&gt;0,'BD1'!$K$6,"")</f>
        <v/>
      </c>
      <c r="K666" s="568" t="str">
        <f>IF(L666&gt;0,'BD1'!$K$8,"")</f>
        <v/>
      </c>
      <c r="L666" s="101"/>
      <c r="M666" s="101"/>
      <c r="N666" s="101"/>
      <c r="O666" s="101"/>
      <c r="P666" s="363"/>
      <c r="Q666" s="363"/>
      <c r="R666" s="361"/>
      <c r="S666" s="570" t="str">
        <f t="shared" si="55"/>
        <v/>
      </c>
      <c r="U666" s="124" t="str">
        <f t="shared" si="53"/>
        <v/>
      </c>
      <c r="V666" s="124" t="str">
        <f>IF(X666&gt;0,'BD1'!$K$6,"")</f>
        <v/>
      </c>
      <c r="W666" s="121" t="str">
        <f>IF(X666&gt;0,'BD1'!$K$8,"")</f>
        <v/>
      </c>
      <c r="X666" s="101"/>
      <c r="Y666" s="474"/>
      <c r="Z666" s="101"/>
      <c r="AA666" s="101"/>
      <c r="AB666" s="101"/>
      <c r="AC666" s="101"/>
      <c r="AD666" s="101"/>
      <c r="AE666" s="361"/>
      <c r="AF666" s="522"/>
    </row>
    <row r="667" spans="2:32" x14ac:dyDescent="0.25">
      <c r="B667" s="566" t="str">
        <f t="shared" si="54"/>
        <v/>
      </c>
      <c r="C667" s="472">
        <f>'BD4'!C664</f>
        <v>0</v>
      </c>
      <c r="D667" s="125" t="str">
        <f t="shared" si="51"/>
        <v/>
      </c>
      <c r="E667" s="126" t="str">
        <f>IF('BD4'!O664=0,"",'BD4'!O664)</f>
        <v/>
      </c>
      <c r="F667" s="127" t="str">
        <f>REPT('BD4'!N664,1)</f>
        <v/>
      </c>
      <c r="G667" s="469">
        <f>('BD4'!J664)</f>
        <v>0</v>
      </c>
      <c r="I667" s="568" t="str">
        <f t="shared" si="52"/>
        <v/>
      </c>
      <c r="J667" s="568" t="str">
        <f>IF(L667&gt;0,'BD1'!$K$6,"")</f>
        <v/>
      </c>
      <c r="K667" s="568" t="str">
        <f>IF(L667&gt;0,'BD1'!$K$8,"")</f>
        <v/>
      </c>
      <c r="L667" s="101"/>
      <c r="M667" s="101"/>
      <c r="N667" s="101"/>
      <c r="O667" s="101"/>
      <c r="P667" s="363"/>
      <c r="Q667" s="363"/>
      <c r="R667" s="361"/>
      <c r="S667" s="570" t="str">
        <f t="shared" si="55"/>
        <v/>
      </c>
      <c r="U667" s="124" t="str">
        <f t="shared" si="53"/>
        <v/>
      </c>
      <c r="V667" s="124" t="str">
        <f>IF(X667&gt;0,'BD1'!$K$6,"")</f>
        <v/>
      </c>
      <c r="W667" s="121" t="str">
        <f>IF(X667&gt;0,'BD1'!$K$8,"")</f>
        <v/>
      </c>
      <c r="X667" s="101"/>
      <c r="Y667" s="474"/>
      <c r="Z667" s="101"/>
      <c r="AA667" s="101"/>
      <c r="AB667" s="101"/>
      <c r="AC667" s="101"/>
      <c r="AD667" s="101"/>
      <c r="AE667" s="361"/>
      <c r="AF667" s="522"/>
    </row>
    <row r="668" spans="2:32" x14ac:dyDescent="0.25">
      <c r="B668" s="566" t="str">
        <f t="shared" si="54"/>
        <v/>
      </c>
      <c r="C668" s="472">
        <f>'BD4'!C665</f>
        <v>0</v>
      </c>
      <c r="D668" s="125" t="str">
        <f t="shared" si="51"/>
        <v/>
      </c>
      <c r="E668" s="126" t="str">
        <f>IF('BD4'!O665=0,"",'BD4'!O665)</f>
        <v/>
      </c>
      <c r="F668" s="127" t="str">
        <f>REPT('BD4'!N665,1)</f>
        <v/>
      </c>
      <c r="G668" s="469">
        <f>('BD4'!J665)</f>
        <v>0</v>
      </c>
      <c r="I668" s="568" t="str">
        <f t="shared" si="52"/>
        <v/>
      </c>
      <c r="J668" s="568" t="str">
        <f>IF(L668&gt;0,'BD1'!$K$6,"")</f>
        <v/>
      </c>
      <c r="K668" s="568" t="str">
        <f>IF(L668&gt;0,'BD1'!$K$8,"")</f>
        <v/>
      </c>
      <c r="L668" s="101"/>
      <c r="M668" s="101"/>
      <c r="N668" s="101"/>
      <c r="O668" s="101"/>
      <c r="P668" s="363"/>
      <c r="Q668" s="363"/>
      <c r="R668" s="361"/>
      <c r="S668" s="570" t="str">
        <f t="shared" si="55"/>
        <v/>
      </c>
      <c r="U668" s="124" t="str">
        <f t="shared" si="53"/>
        <v/>
      </c>
      <c r="V668" s="124" t="str">
        <f>IF(X668&gt;0,'BD1'!$K$6,"")</f>
        <v/>
      </c>
      <c r="W668" s="121" t="str">
        <f>IF(X668&gt;0,'BD1'!$K$8,"")</f>
        <v/>
      </c>
      <c r="X668" s="101"/>
      <c r="Y668" s="474"/>
      <c r="Z668" s="101"/>
      <c r="AA668" s="101"/>
      <c r="AB668" s="101"/>
      <c r="AC668" s="101"/>
      <c r="AD668" s="101"/>
      <c r="AE668" s="361"/>
      <c r="AF668" s="522"/>
    </row>
    <row r="669" spans="2:32" x14ac:dyDescent="0.25">
      <c r="B669" s="566" t="str">
        <f t="shared" si="54"/>
        <v/>
      </c>
      <c r="C669" s="472">
        <f>'BD4'!C666</f>
        <v>0</v>
      </c>
      <c r="D669" s="125" t="str">
        <f t="shared" si="51"/>
        <v/>
      </c>
      <c r="E669" s="126" t="str">
        <f>IF('BD4'!O666=0,"",'BD4'!O666)</f>
        <v/>
      </c>
      <c r="F669" s="127" t="str">
        <f>REPT('BD4'!N666,1)</f>
        <v/>
      </c>
      <c r="G669" s="469">
        <f>('BD4'!J666)</f>
        <v>0</v>
      </c>
      <c r="I669" s="568" t="str">
        <f t="shared" si="52"/>
        <v/>
      </c>
      <c r="J669" s="568" t="str">
        <f>IF(L669&gt;0,'BD1'!$K$6,"")</f>
        <v/>
      </c>
      <c r="K669" s="568" t="str">
        <f>IF(L669&gt;0,'BD1'!$K$8,"")</f>
        <v/>
      </c>
      <c r="L669" s="101"/>
      <c r="M669" s="101"/>
      <c r="N669" s="101"/>
      <c r="O669" s="101"/>
      <c r="P669" s="363"/>
      <c r="Q669" s="363"/>
      <c r="R669" s="361"/>
      <c r="S669" s="570" t="str">
        <f t="shared" si="55"/>
        <v/>
      </c>
      <c r="U669" s="124" t="str">
        <f t="shared" si="53"/>
        <v/>
      </c>
      <c r="V669" s="124" t="str">
        <f>IF(X669&gt;0,'BD1'!$K$6,"")</f>
        <v/>
      </c>
      <c r="W669" s="121" t="str">
        <f>IF(X669&gt;0,'BD1'!$K$8,"")</f>
        <v/>
      </c>
      <c r="X669" s="101"/>
      <c r="Y669" s="474"/>
      <c r="Z669" s="101"/>
      <c r="AA669" s="101"/>
      <c r="AB669" s="101"/>
      <c r="AC669" s="101"/>
      <c r="AD669" s="101"/>
      <c r="AE669" s="361"/>
      <c r="AF669" s="522"/>
    </row>
    <row r="670" spans="2:32" x14ac:dyDescent="0.25">
      <c r="B670" s="566" t="str">
        <f t="shared" si="54"/>
        <v/>
      </c>
      <c r="C670" s="472">
        <f>'BD4'!C667</f>
        <v>0</v>
      </c>
      <c r="D670" s="125" t="str">
        <f t="shared" si="51"/>
        <v/>
      </c>
      <c r="E670" s="126" t="str">
        <f>IF('BD4'!O667=0,"",'BD4'!O667)</f>
        <v/>
      </c>
      <c r="F670" s="127" t="str">
        <f>REPT('BD4'!N667,1)</f>
        <v/>
      </c>
      <c r="G670" s="469">
        <f>('BD4'!J667)</f>
        <v>0</v>
      </c>
      <c r="I670" s="568" t="str">
        <f t="shared" si="52"/>
        <v/>
      </c>
      <c r="J670" s="568" t="str">
        <f>IF(L670&gt;0,'BD1'!$K$6,"")</f>
        <v/>
      </c>
      <c r="K670" s="568" t="str">
        <f>IF(L670&gt;0,'BD1'!$K$8,"")</f>
        <v/>
      </c>
      <c r="L670" s="101"/>
      <c r="M670" s="101"/>
      <c r="N670" s="101"/>
      <c r="O670" s="101"/>
      <c r="P670" s="363"/>
      <c r="Q670" s="363"/>
      <c r="R670" s="361"/>
      <c r="S670" s="570" t="str">
        <f t="shared" si="55"/>
        <v/>
      </c>
      <c r="U670" s="124" t="str">
        <f t="shared" si="53"/>
        <v/>
      </c>
      <c r="V670" s="124" t="str">
        <f>IF(X670&gt;0,'BD1'!$K$6,"")</f>
        <v/>
      </c>
      <c r="W670" s="121" t="str">
        <f>IF(X670&gt;0,'BD1'!$K$8,"")</f>
        <v/>
      </c>
      <c r="X670" s="101"/>
      <c r="Y670" s="474"/>
      <c r="Z670" s="101"/>
      <c r="AA670" s="101"/>
      <c r="AB670" s="101"/>
      <c r="AC670" s="101"/>
      <c r="AD670" s="101"/>
      <c r="AE670" s="361"/>
      <c r="AF670" s="522"/>
    </row>
    <row r="671" spans="2:32" x14ac:dyDescent="0.25">
      <c r="B671" s="566" t="str">
        <f t="shared" si="54"/>
        <v/>
      </c>
      <c r="C671" s="472">
        <f>'BD4'!C668</f>
        <v>0</v>
      </c>
      <c r="D671" s="125" t="str">
        <f t="shared" si="51"/>
        <v/>
      </c>
      <c r="E671" s="126" t="str">
        <f>IF('BD4'!O668=0,"",'BD4'!O668)</f>
        <v/>
      </c>
      <c r="F671" s="127" t="str">
        <f>REPT('BD4'!N668,1)</f>
        <v/>
      </c>
      <c r="G671" s="469">
        <f>('BD4'!J668)</f>
        <v>0</v>
      </c>
      <c r="I671" s="568" t="str">
        <f t="shared" si="52"/>
        <v/>
      </c>
      <c r="J671" s="568" t="str">
        <f>IF(L671&gt;0,'BD1'!$K$6,"")</f>
        <v/>
      </c>
      <c r="K671" s="568" t="str">
        <f>IF(L671&gt;0,'BD1'!$K$8,"")</f>
        <v/>
      </c>
      <c r="L671" s="101"/>
      <c r="M671" s="101"/>
      <c r="N671" s="101"/>
      <c r="O671" s="101"/>
      <c r="P671" s="363"/>
      <c r="Q671" s="363"/>
      <c r="R671" s="361"/>
      <c r="S671" s="570" t="str">
        <f t="shared" si="55"/>
        <v/>
      </c>
      <c r="U671" s="124" t="str">
        <f t="shared" si="53"/>
        <v/>
      </c>
      <c r="V671" s="124" t="str">
        <f>IF(X671&gt;0,'BD1'!$K$6,"")</f>
        <v/>
      </c>
      <c r="W671" s="121" t="str">
        <f>IF(X671&gt;0,'BD1'!$K$8,"")</f>
        <v/>
      </c>
      <c r="X671" s="101"/>
      <c r="Y671" s="474"/>
      <c r="Z671" s="101"/>
      <c r="AA671" s="101"/>
      <c r="AB671" s="101"/>
      <c r="AC671" s="101"/>
      <c r="AD671" s="101"/>
      <c r="AE671" s="361"/>
      <c r="AF671" s="522"/>
    </row>
    <row r="672" spans="2:32" x14ac:dyDescent="0.25">
      <c r="B672" s="566" t="str">
        <f t="shared" si="54"/>
        <v/>
      </c>
      <c r="C672" s="472">
        <f>'BD4'!C669</f>
        <v>0</v>
      </c>
      <c r="D672" s="125" t="str">
        <f t="shared" si="51"/>
        <v/>
      </c>
      <c r="E672" s="126" t="str">
        <f>IF('BD4'!O669=0,"",'BD4'!O669)</f>
        <v/>
      </c>
      <c r="F672" s="127" t="str">
        <f>REPT('BD4'!N669,1)</f>
        <v/>
      </c>
      <c r="G672" s="469">
        <f>('BD4'!J669)</f>
        <v>0</v>
      </c>
      <c r="I672" s="568" t="str">
        <f t="shared" si="52"/>
        <v/>
      </c>
      <c r="J672" s="568" t="str">
        <f>IF(L672&gt;0,'BD1'!$K$6,"")</f>
        <v/>
      </c>
      <c r="K672" s="568" t="str">
        <f>IF(L672&gt;0,'BD1'!$K$8,"")</f>
        <v/>
      </c>
      <c r="L672" s="101"/>
      <c r="M672" s="101"/>
      <c r="N672" s="101"/>
      <c r="O672" s="101"/>
      <c r="P672" s="363"/>
      <c r="Q672" s="363"/>
      <c r="R672" s="361"/>
      <c r="S672" s="570" t="str">
        <f t="shared" si="55"/>
        <v/>
      </c>
      <c r="U672" s="124" t="str">
        <f t="shared" si="53"/>
        <v/>
      </c>
      <c r="V672" s="124" t="str">
        <f>IF(X672&gt;0,'BD1'!$K$6,"")</f>
        <v/>
      </c>
      <c r="W672" s="121" t="str">
        <f>IF(X672&gt;0,'BD1'!$K$8,"")</f>
        <v/>
      </c>
      <c r="X672" s="101"/>
      <c r="Y672" s="474"/>
      <c r="Z672" s="101"/>
      <c r="AA672" s="101"/>
      <c r="AB672" s="101"/>
      <c r="AC672" s="101"/>
      <c r="AD672" s="101"/>
      <c r="AE672" s="361"/>
      <c r="AF672" s="522"/>
    </row>
    <row r="673" spans="2:32" x14ac:dyDescent="0.25">
      <c r="B673" s="566" t="str">
        <f t="shared" si="54"/>
        <v/>
      </c>
      <c r="C673" s="472">
        <f>'BD4'!C670</f>
        <v>0</v>
      </c>
      <c r="D673" s="125" t="str">
        <f t="shared" si="51"/>
        <v/>
      </c>
      <c r="E673" s="126" t="str">
        <f>IF('BD4'!O670=0,"",'BD4'!O670)</f>
        <v/>
      </c>
      <c r="F673" s="127" t="str">
        <f>REPT('BD4'!N670,1)</f>
        <v/>
      </c>
      <c r="G673" s="469">
        <f>('BD4'!J670)</f>
        <v>0</v>
      </c>
      <c r="I673" s="568" t="str">
        <f t="shared" si="52"/>
        <v/>
      </c>
      <c r="J673" s="568" t="str">
        <f>IF(L673&gt;0,'BD1'!$K$6,"")</f>
        <v/>
      </c>
      <c r="K673" s="568" t="str">
        <f>IF(L673&gt;0,'BD1'!$K$8,"")</f>
        <v/>
      </c>
      <c r="L673" s="101"/>
      <c r="M673" s="101"/>
      <c r="N673" s="101"/>
      <c r="O673" s="101"/>
      <c r="P673" s="363"/>
      <c r="Q673" s="363"/>
      <c r="R673" s="361"/>
      <c r="S673" s="570" t="str">
        <f t="shared" si="55"/>
        <v/>
      </c>
      <c r="U673" s="124" t="str">
        <f t="shared" si="53"/>
        <v/>
      </c>
      <c r="V673" s="124" t="str">
        <f>IF(X673&gt;0,'BD1'!$K$6,"")</f>
        <v/>
      </c>
      <c r="W673" s="121" t="str">
        <f>IF(X673&gt;0,'BD1'!$K$8,"")</f>
        <v/>
      </c>
      <c r="X673" s="101"/>
      <c r="Y673" s="474"/>
      <c r="Z673" s="101"/>
      <c r="AA673" s="101"/>
      <c r="AB673" s="101"/>
      <c r="AC673" s="101"/>
      <c r="AD673" s="101"/>
      <c r="AE673" s="361"/>
      <c r="AF673" s="522"/>
    </row>
    <row r="674" spans="2:32" x14ac:dyDescent="0.25">
      <c r="B674" s="566" t="str">
        <f t="shared" si="54"/>
        <v/>
      </c>
      <c r="C674" s="472">
        <f>'BD4'!C671</f>
        <v>0</v>
      </c>
      <c r="D674" s="125" t="str">
        <f t="shared" si="51"/>
        <v/>
      </c>
      <c r="E674" s="126" t="str">
        <f>IF('BD4'!O671=0,"",'BD4'!O671)</f>
        <v/>
      </c>
      <c r="F674" s="127" t="str">
        <f>REPT('BD4'!N671,1)</f>
        <v/>
      </c>
      <c r="G674" s="469">
        <f>('BD4'!J671)</f>
        <v>0</v>
      </c>
      <c r="I674" s="568" t="str">
        <f t="shared" si="52"/>
        <v/>
      </c>
      <c r="J674" s="568" t="str">
        <f>IF(L674&gt;0,'BD1'!$K$6,"")</f>
        <v/>
      </c>
      <c r="K674" s="568" t="str">
        <f>IF(L674&gt;0,'BD1'!$K$8,"")</f>
        <v/>
      </c>
      <c r="L674" s="101"/>
      <c r="M674" s="101"/>
      <c r="N674" s="101"/>
      <c r="O674" s="101"/>
      <c r="P674" s="363"/>
      <c r="Q674" s="363"/>
      <c r="R674" s="361"/>
      <c r="S674" s="570" t="str">
        <f t="shared" si="55"/>
        <v/>
      </c>
      <c r="U674" s="124" t="str">
        <f t="shared" si="53"/>
        <v/>
      </c>
      <c r="V674" s="124" t="str">
        <f>IF(X674&gt;0,'BD1'!$K$6,"")</f>
        <v/>
      </c>
      <c r="W674" s="121" t="str">
        <f>IF(X674&gt;0,'BD1'!$K$8,"")</f>
        <v/>
      </c>
      <c r="X674" s="101"/>
      <c r="Y674" s="474"/>
      <c r="Z674" s="101"/>
      <c r="AA674" s="101"/>
      <c r="AB674" s="101"/>
      <c r="AC674" s="101"/>
      <c r="AD674" s="101"/>
      <c r="AE674" s="361"/>
      <c r="AF674" s="522"/>
    </row>
    <row r="675" spans="2:32" x14ac:dyDescent="0.25">
      <c r="B675" s="566" t="str">
        <f t="shared" si="54"/>
        <v/>
      </c>
      <c r="C675" s="472">
        <f>'BD4'!C672</f>
        <v>0</v>
      </c>
      <c r="D675" s="125" t="str">
        <f t="shared" si="51"/>
        <v/>
      </c>
      <c r="E675" s="126" t="str">
        <f>IF('BD4'!O672=0,"",'BD4'!O672)</f>
        <v/>
      </c>
      <c r="F675" s="127" t="str">
        <f>REPT('BD4'!N672,1)</f>
        <v/>
      </c>
      <c r="G675" s="469">
        <f>('BD4'!J672)</f>
        <v>0</v>
      </c>
      <c r="I675" s="568" t="str">
        <f t="shared" si="52"/>
        <v/>
      </c>
      <c r="J675" s="568" t="str">
        <f>IF(L675&gt;0,'BD1'!$K$6,"")</f>
        <v/>
      </c>
      <c r="K675" s="568" t="str">
        <f>IF(L675&gt;0,'BD1'!$K$8,"")</f>
        <v/>
      </c>
      <c r="L675" s="101"/>
      <c r="M675" s="101"/>
      <c r="N675" s="101"/>
      <c r="O675" s="101"/>
      <c r="P675" s="363"/>
      <c r="Q675" s="363"/>
      <c r="R675" s="361"/>
      <c r="S675" s="570" t="str">
        <f t="shared" si="55"/>
        <v/>
      </c>
      <c r="U675" s="124" t="str">
        <f t="shared" si="53"/>
        <v/>
      </c>
      <c r="V675" s="124" t="str">
        <f>IF(X675&gt;0,'BD1'!$K$6,"")</f>
        <v/>
      </c>
      <c r="W675" s="121" t="str">
        <f>IF(X675&gt;0,'BD1'!$K$8,"")</f>
        <v/>
      </c>
      <c r="X675" s="101"/>
      <c r="Y675" s="474"/>
      <c r="Z675" s="101"/>
      <c r="AA675" s="101"/>
      <c r="AB675" s="101"/>
      <c r="AC675" s="101"/>
      <c r="AD675" s="101"/>
      <c r="AE675" s="361"/>
      <c r="AF675" s="522"/>
    </row>
    <row r="676" spans="2:32" x14ac:dyDescent="0.25">
      <c r="B676" s="566" t="str">
        <f t="shared" si="54"/>
        <v/>
      </c>
      <c r="C676" s="472">
        <f>'BD4'!C673</f>
        <v>0</v>
      </c>
      <c r="D676" s="125" t="str">
        <f t="shared" si="51"/>
        <v/>
      </c>
      <c r="E676" s="126" t="str">
        <f>IF('BD4'!O673=0,"",'BD4'!O673)</f>
        <v/>
      </c>
      <c r="F676" s="127" t="str">
        <f>REPT('BD4'!N673,1)</f>
        <v/>
      </c>
      <c r="G676" s="469">
        <f>('BD4'!J673)</f>
        <v>0</v>
      </c>
      <c r="I676" s="568" t="str">
        <f t="shared" si="52"/>
        <v/>
      </c>
      <c r="J676" s="568" t="str">
        <f>IF(L676&gt;0,'BD1'!$K$6,"")</f>
        <v/>
      </c>
      <c r="K676" s="568" t="str">
        <f>IF(L676&gt;0,'BD1'!$K$8,"")</f>
        <v/>
      </c>
      <c r="L676" s="101"/>
      <c r="M676" s="101"/>
      <c r="N676" s="101"/>
      <c r="O676" s="101"/>
      <c r="P676" s="363"/>
      <c r="Q676" s="363"/>
      <c r="R676" s="361"/>
      <c r="S676" s="570" t="str">
        <f t="shared" si="55"/>
        <v/>
      </c>
      <c r="U676" s="124" t="str">
        <f t="shared" si="53"/>
        <v/>
      </c>
      <c r="V676" s="124" t="str">
        <f>IF(X676&gt;0,'BD1'!$K$6,"")</f>
        <v/>
      </c>
      <c r="W676" s="121" t="str">
        <f>IF(X676&gt;0,'BD1'!$K$8,"")</f>
        <v/>
      </c>
      <c r="X676" s="101"/>
      <c r="Y676" s="474"/>
      <c r="Z676" s="101"/>
      <c r="AA676" s="101"/>
      <c r="AB676" s="101"/>
      <c r="AC676" s="101"/>
      <c r="AD676" s="101"/>
      <c r="AE676" s="361"/>
      <c r="AF676" s="522"/>
    </row>
    <row r="677" spans="2:32" x14ac:dyDescent="0.25">
      <c r="B677" s="566" t="str">
        <f t="shared" si="54"/>
        <v/>
      </c>
      <c r="C677" s="472">
        <f>'BD4'!C674</f>
        <v>0</v>
      </c>
      <c r="D677" s="125" t="str">
        <f t="shared" si="51"/>
        <v/>
      </c>
      <c r="E677" s="126" t="str">
        <f>IF('BD4'!O674=0,"",'BD4'!O674)</f>
        <v/>
      </c>
      <c r="F677" s="127" t="str">
        <f>REPT('BD4'!N674,1)</f>
        <v/>
      </c>
      <c r="G677" s="469">
        <f>('BD4'!J674)</f>
        <v>0</v>
      </c>
      <c r="I677" s="568" t="str">
        <f t="shared" si="52"/>
        <v/>
      </c>
      <c r="J677" s="568" t="str">
        <f>IF(L677&gt;0,'BD1'!$K$6,"")</f>
        <v/>
      </c>
      <c r="K677" s="568" t="str">
        <f>IF(L677&gt;0,'BD1'!$K$8,"")</f>
        <v/>
      </c>
      <c r="L677" s="101"/>
      <c r="M677" s="101"/>
      <c r="N677" s="101"/>
      <c r="O677" s="101"/>
      <c r="P677" s="363"/>
      <c r="Q677" s="363"/>
      <c r="R677" s="361"/>
      <c r="S677" s="570" t="str">
        <f t="shared" si="55"/>
        <v/>
      </c>
      <c r="U677" s="124" t="str">
        <f t="shared" si="53"/>
        <v/>
      </c>
      <c r="V677" s="124" t="str">
        <f>IF(X677&gt;0,'BD1'!$K$6,"")</f>
        <v/>
      </c>
      <c r="W677" s="121" t="str">
        <f>IF(X677&gt;0,'BD1'!$K$8,"")</f>
        <v/>
      </c>
      <c r="X677" s="101"/>
      <c r="Y677" s="474"/>
      <c r="Z677" s="101"/>
      <c r="AA677" s="101"/>
      <c r="AB677" s="101"/>
      <c r="AC677" s="101"/>
      <c r="AD677" s="101"/>
      <c r="AE677" s="361"/>
      <c r="AF677" s="522"/>
    </row>
    <row r="678" spans="2:32" x14ac:dyDescent="0.25">
      <c r="B678" s="566" t="str">
        <f t="shared" si="54"/>
        <v/>
      </c>
      <c r="C678" s="472">
        <f>'BD4'!C675</f>
        <v>0</v>
      </c>
      <c r="D678" s="125" t="str">
        <f t="shared" si="51"/>
        <v/>
      </c>
      <c r="E678" s="126" t="str">
        <f>IF('BD4'!O675=0,"",'BD4'!O675)</f>
        <v/>
      </c>
      <c r="F678" s="127" t="str">
        <f>REPT('BD4'!N675,1)</f>
        <v/>
      </c>
      <c r="G678" s="469">
        <f>('BD4'!J675)</f>
        <v>0</v>
      </c>
      <c r="I678" s="568" t="str">
        <f t="shared" si="52"/>
        <v/>
      </c>
      <c r="J678" s="568" t="str">
        <f>IF(L678&gt;0,'BD1'!$K$6,"")</f>
        <v/>
      </c>
      <c r="K678" s="568" t="str">
        <f>IF(L678&gt;0,'BD1'!$K$8,"")</f>
        <v/>
      </c>
      <c r="L678" s="101"/>
      <c r="M678" s="101"/>
      <c r="N678" s="101"/>
      <c r="O678" s="101"/>
      <c r="P678" s="363"/>
      <c r="Q678" s="363"/>
      <c r="R678" s="361"/>
      <c r="S678" s="570" t="str">
        <f t="shared" si="55"/>
        <v/>
      </c>
      <c r="U678" s="124" t="str">
        <f t="shared" si="53"/>
        <v/>
      </c>
      <c r="V678" s="124" t="str">
        <f>IF(X678&gt;0,'BD1'!$K$6,"")</f>
        <v/>
      </c>
      <c r="W678" s="121" t="str">
        <f>IF(X678&gt;0,'BD1'!$K$8,"")</f>
        <v/>
      </c>
      <c r="X678" s="101"/>
      <c r="Y678" s="474"/>
      <c r="Z678" s="101"/>
      <c r="AA678" s="101"/>
      <c r="AB678" s="101"/>
      <c r="AC678" s="101"/>
      <c r="AD678" s="101"/>
      <c r="AE678" s="361"/>
      <c r="AF678" s="522"/>
    </row>
    <row r="679" spans="2:32" x14ac:dyDescent="0.25">
      <c r="B679" s="566" t="str">
        <f t="shared" si="54"/>
        <v/>
      </c>
      <c r="C679" s="472">
        <f>'BD4'!C676</f>
        <v>0</v>
      </c>
      <c r="D679" s="125" t="str">
        <f t="shared" si="51"/>
        <v/>
      </c>
      <c r="E679" s="126" t="str">
        <f>IF('BD4'!O676=0,"",'BD4'!O676)</f>
        <v/>
      </c>
      <c r="F679" s="127" t="str">
        <f>REPT('BD4'!N676,1)</f>
        <v/>
      </c>
      <c r="G679" s="469">
        <f>('BD4'!J676)</f>
        <v>0</v>
      </c>
      <c r="I679" s="568" t="str">
        <f t="shared" si="52"/>
        <v/>
      </c>
      <c r="J679" s="568" t="str">
        <f>IF(L679&gt;0,'BD1'!$K$6,"")</f>
        <v/>
      </c>
      <c r="K679" s="568" t="str">
        <f>IF(L679&gt;0,'BD1'!$K$8,"")</f>
        <v/>
      </c>
      <c r="L679" s="101"/>
      <c r="M679" s="101"/>
      <c r="N679" s="101"/>
      <c r="O679" s="101"/>
      <c r="P679" s="363"/>
      <c r="Q679" s="363"/>
      <c r="R679" s="361"/>
      <c r="S679" s="570" t="str">
        <f t="shared" si="55"/>
        <v/>
      </c>
      <c r="U679" s="124" t="str">
        <f t="shared" si="53"/>
        <v/>
      </c>
      <c r="V679" s="124" t="str">
        <f>IF(X679&gt;0,'BD1'!$K$6,"")</f>
        <v/>
      </c>
      <c r="W679" s="121" t="str">
        <f>IF(X679&gt;0,'BD1'!$K$8,"")</f>
        <v/>
      </c>
      <c r="X679" s="101"/>
      <c r="Y679" s="474"/>
      <c r="Z679" s="101"/>
      <c r="AA679" s="101"/>
      <c r="AB679" s="101"/>
      <c r="AC679" s="101"/>
      <c r="AD679" s="101"/>
      <c r="AE679" s="361"/>
      <c r="AF679" s="522"/>
    </row>
    <row r="680" spans="2:32" x14ac:dyDescent="0.25">
      <c r="B680" s="566" t="str">
        <f t="shared" si="54"/>
        <v/>
      </c>
      <c r="C680" s="472">
        <f>'BD4'!C677</f>
        <v>0</v>
      </c>
      <c r="D680" s="125" t="str">
        <f t="shared" si="51"/>
        <v/>
      </c>
      <c r="E680" s="126" t="str">
        <f>IF('BD4'!O677=0,"",'BD4'!O677)</f>
        <v/>
      </c>
      <c r="F680" s="127" t="str">
        <f>REPT('BD4'!N677,1)</f>
        <v/>
      </c>
      <c r="G680" s="469">
        <f>('BD4'!J677)</f>
        <v>0</v>
      </c>
      <c r="I680" s="568" t="str">
        <f t="shared" si="52"/>
        <v/>
      </c>
      <c r="J680" s="568" t="str">
        <f>IF(L680&gt;0,'BD1'!$K$6,"")</f>
        <v/>
      </c>
      <c r="K680" s="568" t="str">
        <f>IF(L680&gt;0,'BD1'!$K$8,"")</f>
        <v/>
      </c>
      <c r="L680" s="101"/>
      <c r="M680" s="101"/>
      <c r="N680" s="101"/>
      <c r="O680" s="101"/>
      <c r="P680" s="363"/>
      <c r="Q680" s="363"/>
      <c r="R680" s="361"/>
      <c r="S680" s="570" t="str">
        <f t="shared" si="55"/>
        <v/>
      </c>
      <c r="U680" s="124" t="str">
        <f t="shared" si="53"/>
        <v/>
      </c>
      <c r="V680" s="124" t="str">
        <f>IF(X680&gt;0,'BD1'!$K$6,"")</f>
        <v/>
      </c>
      <c r="W680" s="121" t="str">
        <f>IF(X680&gt;0,'BD1'!$K$8,"")</f>
        <v/>
      </c>
      <c r="X680" s="101"/>
      <c r="Y680" s="474"/>
      <c r="Z680" s="101"/>
      <c r="AA680" s="101"/>
      <c r="AB680" s="101"/>
      <c r="AC680" s="101"/>
      <c r="AD680" s="101"/>
      <c r="AE680" s="361"/>
      <c r="AF680" s="522"/>
    </row>
    <row r="681" spans="2:32" x14ac:dyDescent="0.25">
      <c r="B681" s="566" t="str">
        <f t="shared" si="54"/>
        <v/>
      </c>
      <c r="C681" s="472">
        <f>'BD4'!C678</f>
        <v>0</v>
      </c>
      <c r="D681" s="125" t="str">
        <f t="shared" si="51"/>
        <v/>
      </c>
      <c r="E681" s="126" t="str">
        <f>IF('BD4'!O678=0,"",'BD4'!O678)</f>
        <v/>
      </c>
      <c r="F681" s="127" t="str">
        <f>REPT('BD4'!N678,1)</f>
        <v/>
      </c>
      <c r="G681" s="469">
        <f>('BD4'!J678)</f>
        <v>0</v>
      </c>
      <c r="I681" s="568" t="str">
        <f t="shared" si="52"/>
        <v/>
      </c>
      <c r="J681" s="568" t="str">
        <f>IF(L681&gt;0,'BD1'!$K$6,"")</f>
        <v/>
      </c>
      <c r="K681" s="568" t="str">
        <f>IF(L681&gt;0,'BD1'!$K$8,"")</f>
        <v/>
      </c>
      <c r="L681" s="101"/>
      <c r="M681" s="101"/>
      <c r="N681" s="101"/>
      <c r="O681" s="101"/>
      <c r="P681" s="363"/>
      <c r="Q681" s="363"/>
      <c r="R681" s="361"/>
      <c r="S681" s="570" t="str">
        <f t="shared" si="55"/>
        <v/>
      </c>
      <c r="U681" s="124" t="str">
        <f t="shared" si="53"/>
        <v/>
      </c>
      <c r="V681" s="124" t="str">
        <f>IF(X681&gt;0,'BD1'!$K$6,"")</f>
        <v/>
      </c>
      <c r="W681" s="121" t="str">
        <f>IF(X681&gt;0,'BD1'!$K$8,"")</f>
        <v/>
      </c>
      <c r="X681" s="101"/>
      <c r="Y681" s="474"/>
      <c r="Z681" s="101"/>
      <c r="AA681" s="101"/>
      <c r="AB681" s="101"/>
      <c r="AC681" s="101"/>
      <c r="AD681" s="101"/>
      <c r="AE681" s="361"/>
      <c r="AF681" s="522"/>
    </row>
    <row r="682" spans="2:32" x14ac:dyDescent="0.25">
      <c r="B682" s="566" t="str">
        <f t="shared" si="54"/>
        <v/>
      </c>
      <c r="C682" s="472">
        <f>'BD4'!C679</f>
        <v>0</v>
      </c>
      <c r="D682" s="125" t="str">
        <f t="shared" si="51"/>
        <v/>
      </c>
      <c r="E682" s="126" t="str">
        <f>IF('BD4'!O679=0,"",'BD4'!O679)</f>
        <v/>
      </c>
      <c r="F682" s="127" t="str">
        <f>REPT('BD4'!N679,1)</f>
        <v/>
      </c>
      <c r="G682" s="469">
        <f>('BD4'!J679)</f>
        <v>0</v>
      </c>
      <c r="I682" s="568" t="str">
        <f t="shared" si="52"/>
        <v/>
      </c>
      <c r="J682" s="568" t="str">
        <f>IF(L682&gt;0,'BD1'!$K$6,"")</f>
        <v/>
      </c>
      <c r="K682" s="568" t="str">
        <f>IF(L682&gt;0,'BD1'!$K$8,"")</f>
        <v/>
      </c>
      <c r="L682" s="101"/>
      <c r="M682" s="101"/>
      <c r="N682" s="101"/>
      <c r="O682" s="101"/>
      <c r="P682" s="363"/>
      <c r="Q682" s="363"/>
      <c r="R682" s="361"/>
      <c r="S682" s="570" t="str">
        <f t="shared" si="55"/>
        <v/>
      </c>
      <c r="U682" s="124" t="str">
        <f t="shared" si="53"/>
        <v/>
      </c>
      <c r="V682" s="124" t="str">
        <f>IF(X682&gt;0,'BD1'!$K$6,"")</f>
        <v/>
      </c>
      <c r="W682" s="121" t="str">
        <f>IF(X682&gt;0,'BD1'!$K$8,"")</f>
        <v/>
      </c>
      <c r="X682" s="101"/>
      <c r="Y682" s="474"/>
      <c r="Z682" s="101"/>
      <c r="AA682" s="101"/>
      <c r="AB682" s="101"/>
      <c r="AC682" s="101"/>
      <c r="AD682" s="101"/>
      <c r="AE682" s="361"/>
      <c r="AF682" s="522"/>
    </row>
    <row r="683" spans="2:32" x14ac:dyDescent="0.25">
      <c r="B683" s="566" t="str">
        <f t="shared" si="54"/>
        <v/>
      </c>
      <c r="C683" s="472">
        <f>'BD4'!C680</f>
        <v>0</v>
      </c>
      <c r="D683" s="125" t="str">
        <f t="shared" si="51"/>
        <v/>
      </c>
      <c r="E683" s="126" t="str">
        <f>IF('BD4'!O680=0,"",'BD4'!O680)</f>
        <v/>
      </c>
      <c r="F683" s="127" t="str">
        <f>REPT('BD4'!N680,1)</f>
        <v/>
      </c>
      <c r="G683" s="469">
        <f>('BD4'!J680)</f>
        <v>0</v>
      </c>
      <c r="I683" s="568" t="str">
        <f t="shared" si="52"/>
        <v/>
      </c>
      <c r="J683" s="568" t="str">
        <f>IF(L683&gt;0,'BD1'!$K$6,"")</f>
        <v/>
      </c>
      <c r="K683" s="568" t="str">
        <f>IF(L683&gt;0,'BD1'!$K$8,"")</f>
        <v/>
      </c>
      <c r="L683" s="101"/>
      <c r="M683" s="101"/>
      <c r="N683" s="101"/>
      <c r="O683" s="101"/>
      <c r="P683" s="363"/>
      <c r="Q683" s="363"/>
      <c r="R683" s="361"/>
      <c r="S683" s="570" t="str">
        <f t="shared" si="55"/>
        <v/>
      </c>
      <c r="U683" s="124" t="str">
        <f t="shared" si="53"/>
        <v/>
      </c>
      <c r="V683" s="124" t="str">
        <f>IF(X683&gt;0,'BD1'!$K$6,"")</f>
        <v/>
      </c>
      <c r="W683" s="121" t="str">
        <f>IF(X683&gt;0,'BD1'!$K$8,"")</f>
        <v/>
      </c>
      <c r="X683" s="101"/>
      <c r="Y683" s="474"/>
      <c r="Z683" s="101"/>
      <c r="AA683" s="101"/>
      <c r="AB683" s="101"/>
      <c r="AC683" s="101"/>
      <c r="AD683" s="101"/>
      <c r="AE683" s="361"/>
      <c r="AF683" s="522"/>
    </row>
    <row r="684" spans="2:32" x14ac:dyDescent="0.25">
      <c r="B684" s="566" t="str">
        <f t="shared" si="54"/>
        <v/>
      </c>
      <c r="C684" s="472">
        <f>'BD4'!C681</f>
        <v>0</v>
      </c>
      <c r="D684" s="125" t="str">
        <f t="shared" si="51"/>
        <v/>
      </c>
      <c r="E684" s="126" t="str">
        <f>IF('BD4'!O681=0,"",'BD4'!O681)</f>
        <v/>
      </c>
      <c r="F684" s="127" t="str">
        <f>REPT('BD4'!N681,1)</f>
        <v/>
      </c>
      <c r="G684" s="469">
        <f>('BD4'!J681)</f>
        <v>0</v>
      </c>
      <c r="I684" s="568" t="str">
        <f t="shared" si="52"/>
        <v/>
      </c>
      <c r="J684" s="568" t="str">
        <f>IF(L684&gt;0,'BD1'!$K$6,"")</f>
        <v/>
      </c>
      <c r="K684" s="568" t="str">
        <f>IF(L684&gt;0,'BD1'!$K$8,"")</f>
        <v/>
      </c>
      <c r="L684" s="101"/>
      <c r="M684" s="101"/>
      <c r="N684" s="101"/>
      <c r="O684" s="101"/>
      <c r="P684" s="363"/>
      <c r="Q684" s="363"/>
      <c r="R684" s="361"/>
      <c r="S684" s="570" t="str">
        <f t="shared" si="55"/>
        <v/>
      </c>
      <c r="U684" s="124" t="str">
        <f t="shared" si="53"/>
        <v/>
      </c>
      <c r="V684" s="124" t="str">
        <f>IF(X684&gt;0,'BD1'!$K$6,"")</f>
        <v/>
      </c>
      <c r="W684" s="121" t="str">
        <f>IF(X684&gt;0,'BD1'!$K$8,"")</f>
        <v/>
      </c>
      <c r="X684" s="101"/>
      <c r="Y684" s="474"/>
      <c r="Z684" s="101"/>
      <c r="AA684" s="101"/>
      <c r="AB684" s="101"/>
      <c r="AC684" s="101"/>
      <c r="AD684" s="101"/>
      <c r="AE684" s="361"/>
      <c r="AF684" s="522"/>
    </row>
    <row r="685" spans="2:32" x14ac:dyDescent="0.25">
      <c r="B685" s="566" t="str">
        <f t="shared" si="54"/>
        <v/>
      </c>
      <c r="C685" s="472">
        <f>'BD4'!C682</f>
        <v>0</v>
      </c>
      <c r="D685" s="125" t="str">
        <f t="shared" si="51"/>
        <v/>
      </c>
      <c r="E685" s="126" t="str">
        <f>IF('BD4'!O682=0,"",'BD4'!O682)</f>
        <v/>
      </c>
      <c r="F685" s="127" t="str">
        <f>REPT('BD4'!N682,1)</f>
        <v/>
      </c>
      <c r="G685" s="469">
        <f>('BD4'!J682)</f>
        <v>0</v>
      </c>
      <c r="I685" s="568" t="str">
        <f t="shared" si="52"/>
        <v/>
      </c>
      <c r="J685" s="568" t="str">
        <f>IF(L685&gt;0,'BD1'!$K$6,"")</f>
        <v/>
      </c>
      <c r="K685" s="568" t="str">
        <f>IF(L685&gt;0,'BD1'!$K$8,"")</f>
        <v/>
      </c>
      <c r="L685" s="101"/>
      <c r="M685" s="101"/>
      <c r="N685" s="101"/>
      <c r="O685" s="101"/>
      <c r="P685" s="363"/>
      <c r="Q685" s="363"/>
      <c r="R685" s="361"/>
      <c r="S685" s="570" t="str">
        <f t="shared" si="55"/>
        <v/>
      </c>
      <c r="U685" s="124" t="str">
        <f t="shared" si="53"/>
        <v/>
      </c>
      <c r="V685" s="124" t="str">
        <f>IF(X685&gt;0,'BD1'!$K$6,"")</f>
        <v/>
      </c>
      <c r="W685" s="121" t="str">
        <f>IF(X685&gt;0,'BD1'!$K$8,"")</f>
        <v/>
      </c>
      <c r="X685" s="101"/>
      <c r="Y685" s="474"/>
      <c r="Z685" s="101"/>
      <c r="AA685" s="101"/>
      <c r="AB685" s="101"/>
      <c r="AC685" s="101"/>
      <c r="AD685" s="101"/>
      <c r="AE685" s="361"/>
      <c r="AF685" s="522"/>
    </row>
    <row r="686" spans="2:32" x14ac:dyDescent="0.25">
      <c r="B686" s="566" t="str">
        <f t="shared" si="54"/>
        <v/>
      </c>
      <c r="C686" s="472">
        <f>'BD4'!C683</f>
        <v>0</v>
      </c>
      <c r="D686" s="125" t="str">
        <f t="shared" si="51"/>
        <v/>
      </c>
      <c r="E686" s="126" t="str">
        <f>IF('BD4'!O683=0,"",'BD4'!O683)</f>
        <v/>
      </c>
      <c r="F686" s="127" t="str">
        <f>REPT('BD4'!N683,1)</f>
        <v/>
      </c>
      <c r="G686" s="469">
        <f>('BD4'!J683)</f>
        <v>0</v>
      </c>
      <c r="I686" s="568" t="str">
        <f t="shared" si="52"/>
        <v/>
      </c>
      <c r="J686" s="568" t="str">
        <f>IF(L686&gt;0,'BD1'!$K$6,"")</f>
        <v/>
      </c>
      <c r="K686" s="568" t="str">
        <f>IF(L686&gt;0,'BD1'!$K$8,"")</f>
        <v/>
      </c>
      <c r="L686" s="101"/>
      <c r="M686" s="101"/>
      <c r="N686" s="101"/>
      <c r="O686" s="101"/>
      <c r="P686" s="363"/>
      <c r="Q686" s="363"/>
      <c r="R686" s="361"/>
      <c r="S686" s="570" t="str">
        <f t="shared" si="55"/>
        <v/>
      </c>
      <c r="U686" s="124" t="str">
        <f t="shared" si="53"/>
        <v/>
      </c>
      <c r="V686" s="124" t="str">
        <f>IF(X686&gt;0,'BD1'!$K$6,"")</f>
        <v/>
      </c>
      <c r="W686" s="121" t="str">
        <f>IF(X686&gt;0,'BD1'!$K$8,"")</f>
        <v/>
      </c>
      <c r="X686" s="101"/>
      <c r="Y686" s="474"/>
      <c r="Z686" s="101"/>
      <c r="AA686" s="101"/>
      <c r="AB686" s="101"/>
      <c r="AC686" s="101"/>
      <c r="AD686" s="101"/>
      <c r="AE686" s="361"/>
      <c r="AF686" s="522"/>
    </row>
    <row r="687" spans="2:32" x14ac:dyDescent="0.25">
      <c r="B687" s="566" t="str">
        <f t="shared" si="54"/>
        <v/>
      </c>
      <c r="C687" s="472">
        <f>'BD4'!C684</f>
        <v>0</v>
      </c>
      <c r="D687" s="125" t="str">
        <f t="shared" si="51"/>
        <v/>
      </c>
      <c r="E687" s="126" t="str">
        <f>IF('BD4'!O684=0,"",'BD4'!O684)</f>
        <v/>
      </c>
      <c r="F687" s="127" t="str">
        <f>REPT('BD4'!N684,1)</f>
        <v/>
      </c>
      <c r="G687" s="469">
        <f>('BD4'!J684)</f>
        <v>0</v>
      </c>
      <c r="I687" s="568" t="str">
        <f t="shared" si="52"/>
        <v/>
      </c>
      <c r="J687" s="568" t="str">
        <f>IF(L687&gt;0,'BD1'!$K$6,"")</f>
        <v/>
      </c>
      <c r="K687" s="568" t="str">
        <f>IF(L687&gt;0,'BD1'!$K$8,"")</f>
        <v/>
      </c>
      <c r="L687" s="101"/>
      <c r="M687" s="101"/>
      <c r="N687" s="101"/>
      <c r="O687" s="101"/>
      <c r="P687" s="363"/>
      <c r="Q687" s="363"/>
      <c r="R687" s="361"/>
      <c r="S687" s="570" t="str">
        <f t="shared" si="55"/>
        <v/>
      </c>
      <c r="U687" s="124" t="str">
        <f t="shared" si="53"/>
        <v/>
      </c>
      <c r="V687" s="124" t="str">
        <f>IF(X687&gt;0,'BD1'!$K$6,"")</f>
        <v/>
      </c>
      <c r="W687" s="121" t="str">
        <f>IF(X687&gt;0,'BD1'!$K$8,"")</f>
        <v/>
      </c>
      <c r="X687" s="101"/>
      <c r="Y687" s="474"/>
      <c r="Z687" s="101"/>
      <c r="AA687" s="101"/>
      <c r="AB687" s="101"/>
      <c r="AC687" s="101"/>
      <c r="AD687" s="101"/>
      <c r="AE687" s="361"/>
      <c r="AF687" s="522"/>
    </row>
    <row r="688" spans="2:32" x14ac:dyDescent="0.25">
      <c r="B688" s="566" t="str">
        <f t="shared" si="54"/>
        <v/>
      </c>
      <c r="C688" s="472">
        <f>'BD4'!C685</f>
        <v>0</v>
      </c>
      <c r="D688" s="125" t="str">
        <f t="shared" si="51"/>
        <v/>
      </c>
      <c r="E688" s="126" t="str">
        <f>IF('BD4'!O685=0,"",'BD4'!O685)</f>
        <v/>
      </c>
      <c r="F688" s="127" t="str">
        <f>REPT('BD4'!N685,1)</f>
        <v/>
      </c>
      <c r="G688" s="469">
        <f>('BD4'!J685)</f>
        <v>0</v>
      </c>
      <c r="I688" s="568" t="str">
        <f t="shared" si="52"/>
        <v/>
      </c>
      <c r="J688" s="568" t="str">
        <f>IF(L688&gt;0,'BD1'!$K$6,"")</f>
        <v/>
      </c>
      <c r="K688" s="568" t="str">
        <f>IF(L688&gt;0,'BD1'!$K$8,"")</f>
        <v/>
      </c>
      <c r="L688" s="101"/>
      <c r="M688" s="101"/>
      <c r="N688" s="101"/>
      <c r="O688" s="101"/>
      <c r="P688" s="363"/>
      <c r="Q688" s="363"/>
      <c r="R688" s="361"/>
      <c r="S688" s="570" t="str">
        <f t="shared" si="55"/>
        <v/>
      </c>
      <c r="U688" s="124" t="str">
        <f t="shared" si="53"/>
        <v/>
      </c>
      <c r="V688" s="124" t="str">
        <f>IF(X688&gt;0,'BD1'!$K$6,"")</f>
        <v/>
      </c>
      <c r="W688" s="121" t="str">
        <f>IF(X688&gt;0,'BD1'!$K$8,"")</f>
        <v/>
      </c>
      <c r="X688" s="101"/>
      <c r="Y688" s="474"/>
      <c r="Z688" s="101"/>
      <c r="AA688" s="101"/>
      <c r="AB688" s="101"/>
      <c r="AC688" s="101"/>
      <c r="AD688" s="101"/>
      <c r="AE688" s="361"/>
      <c r="AF688" s="522"/>
    </row>
    <row r="689" spans="2:32" x14ac:dyDescent="0.25">
      <c r="B689" s="566" t="str">
        <f t="shared" si="54"/>
        <v/>
      </c>
      <c r="C689" s="472">
        <f>'BD4'!C686</f>
        <v>0</v>
      </c>
      <c r="D689" s="125" t="str">
        <f t="shared" si="51"/>
        <v/>
      </c>
      <c r="E689" s="126" t="str">
        <f>IF('BD4'!O686=0,"",'BD4'!O686)</f>
        <v/>
      </c>
      <c r="F689" s="127" t="str">
        <f>REPT('BD4'!N686,1)</f>
        <v/>
      </c>
      <c r="G689" s="469">
        <f>('BD4'!J686)</f>
        <v>0</v>
      </c>
      <c r="I689" s="568" t="str">
        <f t="shared" si="52"/>
        <v/>
      </c>
      <c r="J689" s="568" t="str">
        <f>IF(L689&gt;0,'BD1'!$K$6,"")</f>
        <v/>
      </c>
      <c r="K689" s="568" t="str">
        <f>IF(L689&gt;0,'BD1'!$K$8,"")</f>
        <v/>
      </c>
      <c r="L689" s="101"/>
      <c r="M689" s="101"/>
      <c r="N689" s="101"/>
      <c r="O689" s="101"/>
      <c r="P689" s="363"/>
      <c r="Q689" s="363"/>
      <c r="R689" s="361"/>
      <c r="S689" s="570" t="str">
        <f t="shared" si="55"/>
        <v/>
      </c>
      <c r="U689" s="124" t="str">
        <f t="shared" si="53"/>
        <v/>
      </c>
      <c r="V689" s="124" t="str">
        <f>IF(X689&gt;0,'BD1'!$K$6,"")</f>
        <v/>
      </c>
      <c r="W689" s="121" t="str">
        <f>IF(X689&gt;0,'BD1'!$K$8,"")</f>
        <v/>
      </c>
      <c r="X689" s="101"/>
      <c r="Y689" s="474"/>
      <c r="Z689" s="101"/>
      <c r="AA689" s="101"/>
      <c r="AB689" s="101"/>
      <c r="AC689" s="101"/>
      <c r="AD689" s="101"/>
      <c r="AE689" s="361"/>
      <c r="AF689" s="522"/>
    </row>
    <row r="690" spans="2:32" x14ac:dyDescent="0.25">
      <c r="B690" s="566" t="str">
        <f t="shared" si="54"/>
        <v/>
      </c>
      <c r="C690" s="472">
        <f>'BD4'!C687</f>
        <v>0</v>
      </c>
      <c r="D690" s="125" t="str">
        <f t="shared" si="51"/>
        <v/>
      </c>
      <c r="E690" s="126" t="str">
        <f>IF('BD4'!O687=0,"",'BD4'!O687)</f>
        <v/>
      </c>
      <c r="F690" s="127" t="str">
        <f>REPT('BD4'!N687,1)</f>
        <v/>
      </c>
      <c r="G690" s="469">
        <f>('BD4'!J687)</f>
        <v>0</v>
      </c>
      <c r="I690" s="568" t="str">
        <f t="shared" si="52"/>
        <v/>
      </c>
      <c r="J690" s="568" t="str">
        <f>IF(L690&gt;0,'BD1'!$K$6,"")</f>
        <v/>
      </c>
      <c r="K690" s="568" t="str">
        <f>IF(L690&gt;0,'BD1'!$K$8,"")</f>
        <v/>
      </c>
      <c r="L690" s="101"/>
      <c r="M690" s="101"/>
      <c r="N690" s="101"/>
      <c r="O690" s="101"/>
      <c r="P690" s="363"/>
      <c r="Q690" s="363"/>
      <c r="R690" s="361"/>
      <c r="S690" s="570" t="str">
        <f t="shared" si="55"/>
        <v/>
      </c>
      <c r="U690" s="124" t="str">
        <f t="shared" si="53"/>
        <v/>
      </c>
      <c r="V690" s="124" t="str">
        <f>IF(X690&gt;0,'BD1'!$K$6,"")</f>
        <v/>
      </c>
      <c r="W690" s="121" t="str">
        <f>IF(X690&gt;0,'BD1'!$K$8,"")</f>
        <v/>
      </c>
      <c r="X690" s="101"/>
      <c r="Y690" s="474"/>
      <c r="Z690" s="101"/>
      <c r="AA690" s="101"/>
      <c r="AB690" s="101"/>
      <c r="AC690" s="101"/>
      <c r="AD690" s="101"/>
      <c r="AE690" s="361"/>
      <c r="AF690" s="522"/>
    </row>
    <row r="691" spans="2:32" x14ac:dyDescent="0.25">
      <c r="B691" s="566" t="str">
        <f t="shared" si="54"/>
        <v/>
      </c>
      <c r="C691" s="472">
        <f>'BD4'!C688</f>
        <v>0</v>
      </c>
      <c r="D691" s="125" t="str">
        <f t="shared" si="51"/>
        <v/>
      </c>
      <c r="E691" s="126" t="str">
        <f>IF('BD4'!O688=0,"",'BD4'!O688)</f>
        <v/>
      </c>
      <c r="F691" s="127" t="str">
        <f>REPT('BD4'!N688,1)</f>
        <v/>
      </c>
      <c r="G691" s="469">
        <f>('BD4'!J688)</f>
        <v>0</v>
      </c>
      <c r="I691" s="568" t="str">
        <f t="shared" si="52"/>
        <v/>
      </c>
      <c r="J691" s="568" t="str">
        <f>IF(L691&gt;0,'BD1'!$K$6,"")</f>
        <v/>
      </c>
      <c r="K691" s="568" t="str">
        <f>IF(L691&gt;0,'BD1'!$K$8,"")</f>
        <v/>
      </c>
      <c r="L691" s="101"/>
      <c r="M691" s="101"/>
      <c r="N691" s="101"/>
      <c r="O691" s="101"/>
      <c r="P691" s="363"/>
      <c r="Q691" s="363"/>
      <c r="R691" s="361"/>
      <c r="S691" s="570" t="str">
        <f t="shared" si="55"/>
        <v/>
      </c>
      <c r="U691" s="124" t="str">
        <f t="shared" si="53"/>
        <v/>
      </c>
      <c r="V691" s="124" t="str">
        <f>IF(X691&gt;0,'BD1'!$K$6,"")</f>
        <v/>
      </c>
      <c r="W691" s="121" t="str">
        <f>IF(X691&gt;0,'BD1'!$K$8,"")</f>
        <v/>
      </c>
      <c r="X691" s="101"/>
      <c r="Y691" s="474"/>
      <c r="Z691" s="101"/>
      <c r="AA691" s="101"/>
      <c r="AB691" s="101"/>
      <c r="AC691" s="101"/>
      <c r="AD691" s="101"/>
      <c r="AE691" s="361"/>
      <c r="AF691" s="522"/>
    </row>
    <row r="692" spans="2:32" x14ac:dyDescent="0.25">
      <c r="B692" s="566" t="str">
        <f t="shared" si="54"/>
        <v/>
      </c>
      <c r="C692" s="472">
        <f>'BD4'!C689</f>
        <v>0</v>
      </c>
      <c r="D692" s="125" t="str">
        <f t="shared" si="51"/>
        <v/>
      </c>
      <c r="E692" s="126" t="str">
        <f>IF('BD4'!O689=0,"",'BD4'!O689)</f>
        <v/>
      </c>
      <c r="F692" s="127" t="str">
        <f>REPT('BD4'!N689,1)</f>
        <v/>
      </c>
      <c r="G692" s="469">
        <f>('BD4'!J689)</f>
        <v>0</v>
      </c>
      <c r="I692" s="568" t="str">
        <f t="shared" si="52"/>
        <v/>
      </c>
      <c r="J692" s="568" t="str">
        <f>IF(L692&gt;0,'BD1'!$K$6,"")</f>
        <v/>
      </c>
      <c r="K692" s="568" t="str">
        <f>IF(L692&gt;0,'BD1'!$K$8,"")</f>
        <v/>
      </c>
      <c r="L692" s="101"/>
      <c r="M692" s="101"/>
      <c r="N692" s="101"/>
      <c r="O692" s="101"/>
      <c r="P692" s="363"/>
      <c r="Q692" s="363"/>
      <c r="R692" s="361"/>
      <c r="S692" s="570" t="str">
        <f t="shared" si="55"/>
        <v/>
      </c>
      <c r="U692" s="124" t="str">
        <f t="shared" si="53"/>
        <v/>
      </c>
      <c r="V692" s="124" t="str">
        <f>IF(X692&gt;0,'BD1'!$K$6,"")</f>
        <v/>
      </c>
      <c r="W692" s="121" t="str">
        <f>IF(X692&gt;0,'BD1'!$K$8,"")</f>
        <v/>
      </c>
      <c r="X692" s="101"/>
      <c r="Y692" s="474"/>
      <c r="Z692" s="101"/>
      <c r="AA692" s="101"/>
      <c r="AB692" s="101"/>
      <c r="AC692" s="101"/>
      <c r="AD692" s="101"/>
      <c r="AE692" s="361"/>
      <c r="AF692" s="522"/>
    </row>
    <row r="693" spans="2:32" x14ac:dyDescent="0.25">
      <c r="B693" s="566" t="str">
        <f t="shared" si="54"/>
        <v/>
      </c>
      <c r="C693" s="472">
        <f>'BD4'!C690</f>
        <v>0</v>
      </c>
      <c r="D693" s="125" t="str">
        <f t="shared" si="51"/>
        <v/>
      </c>
      <c r="E693" s="126" t="str">
        <f>IF('BD4'!O690=0,"",'BD4'!O690)</f>
        <v/>
      </c>
      <c r="F693" s="127" t="str">
        <f>REPT('BD4'!N690,1)</f>
        <v/>
      </c>
      <c r="G693" s="469">
        <f>('BD4'!J690)</f>
        <v>0</v>
      </c>
      <c r="I693" s="568" t="str">
        <f t="shared" si="52"/>
        <v/>
      </c>
      <c r="J693" s="568" t="str">
        <f>IF(L693&gt;0,'BD1'!$K$6,"")</f>
        <v/>
      </c>
      <c r="K693" s="568" t="str">
        <f>IF(L693&gt;0,'BD1'!$K$8,"")</f>
        <v/>
      </c>
      <c r="L693" s="101"/>
      <c r="M693" s="101"/>
      <c r="N693" s="101"/>
      <c r="O693" s="101"/>
      <c r="P693" s="363"/>
      <c r="Q693" s="363"/>
      <c r="R693" s="361"/>
      <c r="S693" s="570" t="str">
        <f t="shared" si="55"/>
        <v/>
      </c>
      <c r="U693" s="124" t="str">
        <f t="shared" si="53"/>
        <v/>
      </c>
      <c r="V693" s="124" t="str">
        <f>IF(X693&gt;0,'BD1'!$K$6,"")</f>
        <v/>
      </c>
      <c r="W693" s="121" t="str">
        <f>IF(X693&gt;0,'BD1'!$K$8,"")</f>
        <v/>
      </c>
      <c r="X693" s="101"/>
      <c r="Y693" s="474"/>
      <c r="Z693" s="101"/>
      <c r="AA693" s="101"/>
      <c r="AB693" s="101"/>
      <c r="AC693" s="101"/>
      <c r="AD693" s="101"/>
      <c r="AE693" s="361"/>
      <c r="AF693" s="522"/>
    </row>
    <row r="694" spans="2:32" x14ac:dyDescent="0.25">
      <c r="B694" s="566" t="str">
        <f t="shared" si="54"/>
        <v/>
      </c>
      <c r="C694" s="472">
        <f>'BD4'!C691</f>
        <v>0</v>
      </c>
      <c r="D694" s="125" t="str">
        <f t="shared" si="51"/>
        <v/>
      </c>
      <c r="E694" s="126" t="str">
        <f>IF('BD4'!O691=0,"",'BD4'!O691)</f>
        <v/>
      </c>
      <c r="F694" s="127" t="str">
        <f>REPT('BD4'!N691,1)</f>
        <v/>
      </c>
      <c r="G694" s="469">
        <f>('BD4'!J691)</f>
        <v>0</v>
      </c>
      <c r="I694" s="568" t="str">
        <f t="shared" si="52"/>
        <v/>
      </c>
      <c r="J694" s="568" t="str">
        <f>IF(L694&gt;0,'BD1'!$K$6,"")</f>
        <v/>
      </c>
      <c r="K694" s="568" t="str">
        <f>IF(L694&gt;0,'BD1'!$K$8,"")</f>
        <v/>
      </c>
      <c r="L694" s="101"/>
      <c r="M694" s="101"/>
      <c r="N694" s="101"/>
      <c r="O694" s="101"/>
      <c r="P694" s="363"/>
      <c r="Q694" s="363"/>
      <c r="R694" s="361"/>
      <c r="S694" s="570" t="str">
        <f t="shared" si="55"/>
        <v/>
      </c>
      <c r="U694" s="124" t="str">
        <f t="shared" si="53"/>
        <v/>
      </c>
      <c r="V694" s="124" t="str">
        <f>IF(X694&gt;0,'BD1'!$K$6,"")</f>
        <v/>
      </c>
      <c r="W694" s="121" t="str">
        <f>IF(X694&gt;0,'BD1'!$K$8,"")</f>
        <v/>
      </c>
      <c r="X694" s="101"/>
      <c r="Y694" s="474"/>
      <c r="Z694" s="101"/>
      <c r="AA694" s="101"/>
      <c r="AB694" s="101"/>
      <c r="AC694" s="101"/>
      <c r="AD694" s="101"/>
      <c r="AE694" s="361"/>
      <c r="AF694" s="522"/>
    </row>
    <row r="695" spans="2:32" x14ac:dyDescent="0.25">
      <c r="B695" s="566" t="str">
        <f t="shared" si="54"/>
        <v/>
      </c>
      <c r="C695" s="472">
        <f>'BD4'!C692</f>
        <v>0</v>
      </c>
      <c r="D695" s="125" t="str">
        <f t="shared" si="51"/>
        <v/>
      </c>
      <c r="E695" s="126" t="str">
        <f>IF('BD4'!O692=0,"",'BD4'!O692)</f>
        <v/>
      </c>
      <c r="F695" s="127" t="str">
        <f>REPT('BD4'!N692,1)</f>
        <v/>
      </c>
      <c r="G695" s="469">
        <f>('BD4'!J692)</f>
        <v>0</v>
      </c>
      <c r="I695" s="568" t="str">
        <f t="shared" si="52"/>
        <v/>
      </c>
      <c r="J695" s="568" t="str">
        <f>IF(L695&gt;0,'BD1'!$K$6,"")</f>
        <v/>
      </c>
      <c r="K695" s="568" t="str">
        <f>IF(L695&gt;0,'BD1'!$K$8,"")</f>
        <v/>
      </c>
      <c r="L695" s="101"/>
      <c r="M695" s="101"/>
      <c r="N695" s="101"/>
      <c r="O695" s="101"/>
      <c r="P695" s="363"/>
      <c r="Q695" s="363"/>
      <c r="R695" s="361"/>
      <c r="S695" s="570" t="str">
        <f t="shared" si="55"/>
        <v/>
      </c>
      <c r="U695" s="124" t="str">
        <f t="shared" si="53"/>
        <v/>
      </c>
      <c r="V695" s="124" t="str">
        <f>IF(X695&gt;0,'BD1'!$K$6,"")</f>
        <v/>
      </c>
      <c r="W695" s="121" t="str">
        <f>IF(X695&gt;0,'BD1'!$K$8,"")</f>
        <v/>
      </c>
      <c r="X695" s="101"/>
      <c r="Y695" s="474"/>
      <c r="Z695" s="101"/>
      <c r="AA695" s="101"/>
      <c r="AB695" s="101"/>
      <c r="AC695" s="101"/>
      <c r="AD695" s="101"/>
      <c r="AE695" s="361"/>
      <c r="AF695" s="522"/>
    </row>
    <row r="696" spans="2:32" x14ac:dyDescent="0.25">
      <c r="B696" s="566" t="str">
        <f t="shared" si="54"/>
        <v/>
      </c>
      <c r="C696" s="472">
        <f>'BD4'!C693</f>
        <v>0</v>
      </c>
      <c r="D696" s="125" t="str">
        <f t="shared" si="51"/>
        <v/>
      </c>
      <c r="E696" s="126" t="str">
        <f>IF('BD4'!O693=0,"",'BD4'!O693)</f>
        <v/>
      </c>
      <c r="F696" s="127" t="str">
        <f>REPT('BD4'!N693,1)</f>
        <v/>
      </c>
      <c r="G696" s="469">
        <f>('BD4'!J693)</f>
        <v>0</v>
      </c>
      <c r="I696" s="568" t="str">
        <f t="shared" si="52"/>
        <v/>
      </c>
      <c r="J696" s="568" t="str">
        <f>IF(L696&gt;0,'BD1'!$K$6,"")</f>
        <v/>
      </c>
      <c r="K696" s="568" t="str">
        <f>IF(L696&gt;0,'BD1'!$K$8,"")</f>
        <v/>
      </c>
      <c r="L696" s="101"/>
      <c r="M696" s="101"/>
      <c r="N696" s="101"/>
      <c r="O696" s="101"/>
      <c r="P696" s="363"/>
      <c r="Q696" s="363"/>
      <c r="R696" s="361"/>
      <c r="S696" s="570" t="str">
        <f t="shared" si="55"/>
        <v/>
      </c>
      <c r="U696" s="124" t="str">
        <f t="shared" si="53"/>
        <v/>
      </c>
      <c r="V696" s="124" t="str">
        <f>IF(X696&gt;0,'BD1'!$K$6,"")</f>
        <v/>
      </c>
      <c r="W696" s="121" t="str">
        <f>IF(X696&gt;0,'BD1'!$K$8,"")</f>
        <v/>
      </c>
      <c r="X696" s="101"/>
      <c r="Y696" s="474"/>
      <c r="Z696" s="101"/>
      <c r="AA696" s="101"/>
      <c r="AB696" s="101"/>
      <c r="AC696" s="101"/>
      <c r="AD696" s="101"/>
      <c r="AE696" s="361"/>
      <c r="AF696" s="522"/>
    </row>
    <row r="697" spans="2:32" x14ac:dyDescent="0.25">
      <c r="B697" s="566" t="str">
        <f t="shared" si="54"/>
        <v/>
      </c>
      <c r="C697" s="472">
        <f>'BD4'!C694</f>
        <v>0</v>
      </c>
      <c r="D697" s="125" t="str">
        <f t="shared" si="51"/>
        <v/>
      </c>
      <c r="E697" s="126" t="str">
        <f>IF('BD4'!O694=0,"",'BD4'!O694)</f>
        <v/>
      </c>
      <c r="F697" s="127" t="str">
        <f>REPT('BD4'!N694,1)</f>
        <v/>
      </c>
      <c r="G697" s="469">
        <f>('BD4'!J694)</f>
        <v>0</v>
      </c>
      <c r="I697" s="568" t="str">
        <f t="shared" si="52"/>
        <v/>
      </c>
      <c r="J697" s="568" t="str">
        <f>IF(L697&gt;0,'BD1'!$K$6,"")</f>
        <v/>
      </c>
      <c r="K697" s="568" t="str">
        <f>IF(L697&gt;0,'BD1'!$K$8,"")</f>
        <v/>
      </c>
      <c r="L697" s="101"/>
      <c r="M697" s="101"/>
      <c r="N697" s="101"/>
      <c r="O697" s="101"/>
      <c r="P697" s="363"/>
      <c r="Q697" s="363"/>
      <c r="R697" s="361"/>
      <c r="S697" s="570" t="str">
        <f t="shared" si="55"/>
        <v/>
      </c>
      <c r="U697" s="124" t="str">
        <f t="shared" si="53"/>
        <v/>
      </c>
      <c r="V697" s="124" t="str">
        <f>IF(X697&gt;0,'BD1'!$K$6,"")</f>
        <v/>
      </c>
      <c r="W697" s="121" t="str">
        <f>IF(X697&gt;0,'BD1'!$K$8,"")</f>
        <v/>
      </c>
      <c r="X697" s="101"/>
      <c r="Y697" s="474"/>
      <c r="Z697" s="101"/>
      <c r="AA697" s="101"/>
      <c r="AB697" s="101"/>
      <c r="AC697" s="101"/>
      <c r="AD697" s="101"/>
      <c r="AE697" s="361"/>
      <c r="AF697" s="522"/>
    </row>
    <row r="698" spans="2:32" x14ac:dyDescent="0.25">
      <c r="B698" s="566" t="str">
        <f t="shared" si="54"/>
        <v/>
      </c>
      <c r="C698" s="472">
        <f>'BD4'!C695</f>
        <v>0</v>
      </c>
      <c r="D698" s="125" t="str">
        <f t="shared" si="51"/>
        <v/>
      </c>
      <c r="E698" s="126" t="str">
        <f>IF('BD4'!O695=0,"",'BD4'!O695)</f>
        <v/>
      </c>
      <c r="F698" s="127" t="str">
        <f>REPT('BD4'!N695,1)</f>
        <v/>
      </c>
      <c r="G698" s="469">
        <f>('BD4'!J695)</f>
        <v>0</v>
      </c>
      <c r="I698" s="568" t="str">
        <f t="shared" si="52"/>
        <v/>
      </c>
      <c r="J698" s="568" t="str">
        <f>IF(L698&gt;0,'BD1'!$K$6,"")</f>
        <v/>
      </c>
      <c r="K698" s="568" t="str">
        <f>IF(L698&gt;0,'BD1'!$K$8,"")</f>
        <v/>
      </c>
      <c r="L698" s="101"/>
      <c r="M698" s="101"/>
      <c r="N698" s="101"/>
      <c r="O698" s="101"/>
      <c r="P698" s="363"/>
      <c r="Q698" s="363"/>
      <c r="R698" s="361"/>
      <c r="S698" s="570" t="str">
        <f t="shared" si="55"/>
        <v/>
      </c>
      <c r="U698" s="124" t="str">
        <f t="shared" si="53"/>
        <v/>
      </c>
      <c r="V698" s="124" t="str">
        <f>IF(X698&gt;0,'BD1'!$K$6,"")</f>
        <v/>
      </c>
      <c r="W698" s="121" t="str">
        <f>IF(X698&gt;0,'BD1'!$K$8,"")</f>
        <v/>
      </c>
      <c r="X698" s="101"/>
      <c r="Y698" s="474"/>
      <c r="Z698" s="101"/>
      <c r="AA698" s="101"/>
      <c r="AB698" s="101"/>
      <c r="AC698" s="101"/>
      <c r="AD698" s="101"/>
      <c r="AE698" s="361"/>
      <c r="AF698" s="522"/>
    </row>
    <row r="699" spans="2:32" x14ac:dyDescent="0.25">
      <c r="B699" s="566" t="str">
        <f t="shared" si="54"/>
        <v/>
      </c>
      <c r="C699" s="472">
        <f>'BD4'!C696</f>
        <v>0</v>
      </c>
      <c r="D699" s="125" t="str">
        <f t="shared" si="51"/>
        <v/>
      </c>
      <c r="E699" s="126" t="str">
        <f>IF('BD4'!O696=0,"",'BD4'!O696)</f>
        <v/>
      </c>
      <c r="F699" s="127" t="str">
        <f>REPT('BD4'!N696,1)</f>
        <v/>
      </c>
      <c r="G699" s="469">
        <f>('BD4'!J696)</f>
        <v>0</v>
      </c>
      <c r="I699" s="568" t="str">
        <f t="shared" si="52"/>
        <v/>
      </c>
      <c r="J699" s="568" t="str">
        <f>IF(L699&gt;0,'BD1'!$K$6,"")</f>
        <v/>
      </c>
      <c r="K699" s="568" t="str">
        <f>IF(L699&gt;0,'BD1'!$K$8,"")</f>
        <v/>
      </c>
      <c r="L699" s="101"/>
      <c r="M699" s="101"/>
      <c r="N699" s="101"/>
      <c r="O699" s="101"/>
      <c r="P699" s="363"/>
      <c r="Q699" s="363"/>
      <c r="R699" s="361"/>
      <c r="S699" s="570" t="str">
        <f t="shared" si="55"/>
        <v/>
      </c>
      <c r="U699" s="124" t="str">
        <f t="shared" si="53"/>
        <v/>
      </c>
      <c r="V699" s="124" t="str">
        <f>IF(X699&gt;0,'BD1'!$K$6,"")</f>
        <v/>
      </c>
      <c r="W699" s="121" t="str">
        <f>IF(X699&gt;0,'BD1'!$K$8,"")</f>
        <v/>
      </c>
      <c r="X699" s="101"/>
      <c r="Y699" s="474"/>
      <c r="Z699" s="101"/>
      <c r="AA699" s="101"/>
      <c r="AB699" s="101"/>
      <c r="AC699" s="101"/>
      <c r="AD699" s="101"/>
      <c r="AE699" s="361"/>
      <c r="AF699" s="522"/>
    </row>
    <row r="700" spans="2:32" x14ac:dyDescent="0.25">
      <c r="B700" s="566" t="str">
        <f t="shared" si="54"/>
        <v/>
      </c>
      <c r="C700" s="472">
        <f>'BD4'!C697</f>
        <v>0</v>
      </c>
      <c r="D700" s="125" t="str">
        <f t="shared" si="51"/>
        <v/>
      </c>
      <c r="E700" s="126" t="str">
        <f>IF('BD4'!O697=0,"",'BD4'!O697)</f>
        <v/>
      </c>
      <c r="F700" s="127" t="str">
        <f>REPT('BD4'!N697,1)</f>
        <v/>
      </c>
      <c r="G700" s="469">
        <f>('BD4'!J697)</f>
        <v>0</v>
      </c>
      <c r="I700" s="568" t="str">
        <f t="shared" si="52"/>
        <v/>
      </c>
      <c r="J700" s="568" t="str">
        <f>IF(L700&gt;0,'BD1'!$K$6,"")</f>
        <v/>
      </c>
      <c r="K700" s="568" t="str">
        <f>IF(L700&gt;0,'BD1'!$K$8,"")</f>
        <v/>
      </c>
      <c r="L700" s="101"/>
      <c r="M700" s="101"/>
      <c r="N700" s="101"/>
      <c r="O700" s="101"/>
      <c r="P700" s="363"/>
      <c r="Q700" s="363"/>
      <c r="R700" s="361"/>
      <c r="S700" s="570" t="str">
        <f t="shared" si="55"/>
        <v/>
      </c>
      <c r="U700" s="124" t="str">
        <f t="shared" si="53"/>
        <v/>
      </c>
      <c r="V700" s="124" t="str">
        <f>IF(X700&gt;0,'BD1'!$K$6,"")</f>
        <v/>
      </c>
      <c r="W700" s="121" t="str">
        <f>IF(X700&gt;0,'BD1'!$K$8,"")</f>
        <v/>
      </c>
      <c r="X700" s="101"/>
      <c r="Y700" s="474"/>
      <c r="Z700" s="101"/>
      <c r="AA700" s="101"/>
      <c r="AB700" s="101"/>
      <c r="AC700" s="101"/>
      <c r="AD700" s="101"/>
      <c r="AE700" s="361"/>
      <c r="AF700" s="522"/>
    </row>
    <row r="701" spans="2:32" x14ac:dyDescent="0.25">
      <c r="B701" s="566" t="str">
        <f t="shared" si="54"/>
        <v/>
      </c>
      <c r="C701" s="472">
        <f>'BD4'!C698</f>
        <v>0</v>
      </c>
      <c r="D701" s="125" t="str">
        <f t="shared" si="51"/>
        <v/>
      </c>
      <c r="E701" s="126" t="str">
        <f>IF('BD4'!O698=0,"",'BD4'!O698)</f>
        <v/>
      </c>
      <c r="F701" s="127" t="str">
        <f>REPT('BD4'!N698,1)</f>
        <v/>
      </c>
      <c r="G701" s="469">
        <f>('BD4'!J698)</f>
        <v>0</v>
      </c>
      <c r="I701" s="568" t="str">
        <f t="shared" si="52"/>
        <v/>
      </c>
      <c r="J701" s="568" t="str">
        <f>IF(L701&gt;0,'BD1'!$K$6,"")</f>
        <v/>
      </c>
      <c r="K701" s="568" t="str">
        <f>IF(L701&gt;0,'BD1'!$K$8,"")</f>
        <v/>
      </c>
      <c r="L701" s="101"/>
      <c r="M701" s="101"/>
      <c r="N701" s="101"/>
      <c r="O701" s="101"/>
      <c r="P701" s="363"/>
      <c r="Q701" s="363"/>
      <c r="R701" s="361"/>
      <c r="S701" s="570" t="str">
        <f t="shared" si="55"/>
        <v/>
      </c>
      <c r="U701" s="124" t="str">
        <f t="shared" si="53"/>
        <v/>
      </c>
      <c r="V701" s="124" t="str">
        <f>IF(X701&gt;0,'BD1'!$K$6,"")</f>
        <v/>
      </c>
      <c r="W701" s="121" t="str">
        <f>IF(X701&gt;0,'BD1'!$K$8,"")</f>
        <v/>
      </c>
      <c r="X701" s="101"/>
      <c r="Y701" s="474"/>
      <c r="Z701" s="101"/>
      <c r="AA701" s="101"/>
      <c r="AB701" s="101"/>
      <c r="AC701" s="101"/>
      <c r="AD701" s="101"/>
      <c r="AE701" s="361"/>
      <c r="AF701" s="522"/>
    </row>
    <row r="702" spans="2:32" x14ac:dyDescent="0.25">
      <c r="B702" s="566" t="str">
        <f t="shared" si="54"/>
        <v/>
      </c>
      <c r="C702" s="472">
        <f>'BD4'!C699</f>
        <v>0</v>
      </c>
      <c r="D702" s="125" t="str">
        <f t="shared" si="51"/>
        <v/>
      </c>
      <c r="E702" s="126" t="str">
        <f>IF('BD4'!O699=0,"",'BD4'!O699)</f>
        <v/>
      </c>
      <c r="F702" s="127" t="str">
        <f>REPT('BD4'!N699,1)</f>
        <v/>
      </c>
      <c r="G702" s="469">
        <f>('BD4'!J699)</f>
        <v>0</v>
      </c>
      <c r="I702" s="568" t="str">
        <f t="shared" si="52"/>
        <v/>
      </c>
      <c r="J702" s="568" t="str">
        <f>IF(L702&gt;0,'BD1'!$K$6,"")</f>
        <v/>
      </c>
      <c r="K702" s="568" t="str">
        <f>IF(L702&gt;0,'BD1'!$K$8,"")</f>
        <v/>
      </c>
      <c r="L702" s="101"/>
      <c r="M702" s="101"/>
      <c r="N702" s="101"/>
      <c r="O702" s="101"/>
      <c r="P702" s="363"/>
      <c r="Q702" s="363"/>
      <c r="R702" s="361"/>
      <c r="S702" s="570" t="str">
        <f t="shared" si="55"/>
        <v/>
      </c>
      <c r="U702" s="124" t="str">
        <f t="shared" si="53"/>
        <v/>
      </c>
      <c r="V702" s="124" t="str">
        <f>IF(X702&gt;0,'BD1'!$K$6,"")</f>
        <v/>
      </c>
      <c r="W702" s="121" t="str">
        <f>IF(X702&gt;0,'BD1'!$K$8,"")</f>
        <v/>
      </c>
      <c r="X702" s="101"/>
      <c r="Y702" s="474"/>
      <c r="Z702" s="101"/>
      <c r="AA702" s="101"/>
      <c r="AB702" s="101"/>
      <c r="AC702" s="101"/>
      <c r="AD702" s="101"/>
      <c r="AE702" s="361"/>
      <c r="AF702" s="522"/>
    </row>
    <row r="703" spans="2:32" x14ac:dyDescent="0.25">
      <c r="B703" s="566" t="str">
        <f t="shared" si="54"/>
        <v/>
      </c>
      <c r="C703" s="472">
        <f>'BD4'!C700</f>
        <v>0</v>
      </c>
      <c r="D703" s="125" t="str">
        <f t="shared" si="51"/>
        <v/>
      </c>
      <c r="E703" s="126" t="str">
        <f>IF('BD4'!O700=0,"",'BD4'!O700)</f>
        <v/>
      </c>
      <c r="F703" s="127" t="str">
        <f>REPT('BD4'!N700,1)</f>
        <v/>
      </c>
      <c r="G703" s="469">
        <f>('BD4'!J700)</f>
        <v>0</v>
      </c>
      <c r="I703" s="568" t="str">
        <f t="shared" si="52"/>
        <v/>
      </c>
      <c r="J703" s="568" t="str">
        <f>IF(L703&gt;0,'BD1'!$K$6,"")</f>
        <v/>
      </c>
      <c r="K703" s="568" t="str">
        <f>IF(L703&gt;0,'BD1'!$K$8,"")</f>
        <v/>
      </c>
      <c r="L703" s="101"/>
      <c r="M703" s="101"/>
      <c r="N703" s="101"/>
      <c r="O703" s="101"/>
      <c r="P703" s="363"/>
      <c r="Q703" s="363"/>
      <c r="R703" s="361"/>
      <c r="S703" s="570" t="str">
        <f t="shared" si="55"/>
        <v/>
      </c>
      <c r="U703" s="124" t="str">
        <f t="shared" si="53"/>
        <v/>
      </c>
      <c r="V703" s="124" t="str">
        <f>IF(X703&gt;0,'BD1'!$K$6,"")</f>
        <v/>
      </c>
      <c r="W703" s="121" t="str">
        <f>IF(X703&gt;0,'BD1'!$K$8,"")</f>
        <v/>
      </c>
      <c r="X703" s="101"/>
      <c r="Y703" s="474"/>
      <c r="Z703" s="101"/>
      <c r="AA703" s="101"/>
      <c r="AB703" s="101"/>
      <c r="AC703" s="101"/>
      <c r="AD703" s="101"/>
      <c r="AE703" s="361"/>
      <c r="AF703" s="522"/>
    </row>
    <row r="704" spans="2:32" x14ac:dyDescent="0.25">
      <c r="B704" s="566" t="str">
        <f t="shared" si="54"/>
        <v/>
      </c>
      <c r="C704" s="472">
        <f>'BD4'!C701</f>
        <v>0</v>
      </c>
      <c r="D704" s="125" t="str">
        <f t="shared" si="51"/>
        <v/>
      </c>
      <c r="E704" s="126" t="str">
        <f>IF('BD4'!O701=0,"",'BD4'!O701)</f>
        <v/>
      </c>
      <c r="F704" s="127" t="str">
        <f>REPT('BD4'!N701,1)</f>
        <v/>
      </c>
      <c r="G704" s="469">
        <f>('BD4'!J701)</f>
        <v>0</v>
      </c>
      <c r="I704" s="568" t="str">
        <f t="shared" si="52"/>
        <v/>
      </c>
      <c r="J704" s="568" t="str">
        <f>IF(L704&gt;0,'BD1'!$K$6,"")</f>
        <v/>
      </c>
      <c r="K704" s="568" t="str">
        <f>IF(L704&gt;0,'BD1'!$K$8,"")</f>
        <v/>
      </c>
      <c r="L704" s="101"/>
      <c r="M704" s="101"/>
      <c r="N704" s="101"/>
      <c r="O704" s="101"/>
      <c r="P704" s="363"/>
      <c r="Q704" s="363"/>
      <c r="R704" s="361"/>
      <c r="S704" s="570" t="str">
        <f t="shared" si="55"/>
        <v/>
      </c>
      <c r="U704" s="124" t="str">
        <f t="shared" si="53"/>
        <v/>
      </c>
      <c r="V704" s="124" t="str">
        <f>IF(X704&gt;0,'BD1'!$K$6,"")</f>
        <v/>
      </c>
      <c r="W704" s="121" t="str">
        <f>IF(X704&gt;0,'BD1'!$K$8,"")</f>
        <v/>
      </c>
      <c r="X704" s="101"/>
      <c r="Y704" s="474"/>
      <c r="Z704" s="101"/>
      <c r="AA704" s="101"/>
      <c r="AB704" s="101"/>
      <c r="AC704" s="101"/>
      <c r="AD704" s="101"/>
      <c r="AE704" s="361"/>
      <c r="AF704" s="522"/>
    </row>
    <row r="705" spans="2:32" x14ac:dyDescent="0.25">
      <c r="B705" s="566" t="str">
        <f t="shared" si="54"/>
        <v/>
      </c>
      <c r="C705" s="472">
        <f>'BD4'!C702</f>
        <v>0</v>
      </c>
      <c r="D705" s="125" t="str">
        <f t="shared" si="51"/>
        <v/>
      </c>
      <c r="E705" s="126" t="str">
        <f>IF('BD4'!O702=0,"",'BD4'!O702)</f>
        <v/>
      </c>
      <c r="F705" s="127" t="str">
        <f>REPT('BD4'!N702,1)</f>
        <v/>
      </c>
      <c r="G705" s="469">
        <f>('BD4'!J702)</f>
        <v>0</v>
      </c>
      <c r="I705" s="568" t="str">
        <f t="shared" si="52"/>
        <v/>
      </c>
      <c r="J705" s="568" t="str">
        <f>IF(L705&gt;0,'BD1'!$K$6,"")</f>
        <v/>
      </c>
      <c r="K705" s="568" t="str">
        <f>IF(L705&gt;0,'BD1'!$K$8,"")</f>
        <v/>
      </c>
      <c r="L705" s="101"/>
      <c r="M705" s="101"/>
      <c r="N705" s="101"/>
      <c r="O705" s="101"/>
      <c r="P705" s="363"/>
      <c r="Q705" s="363"/>
      <c r="R705" s="361"/>
      <c r="S705" s="570" t="str">
        <f t="shared" si="55"/>
        <v/>
      </c>
      <c r="U705" s="124" t="str">
        <f t="shared" si="53"/>
        <v/>
      </c>
      <c r="V705" s="124" t="str">
        <f>IF(X705&gt;0,'BD1'!$K$6,"")</f>
        <v/>
      </c>
      <c r="W705" s="121" t="str">
        <f>IF(X705&gt;0,'BD1'!$K$8,"")</f>
        <v/>
      </c>
      <c r="X705" s="101"/>
      <c r="Y705" s="474"/>
      <c r="Z705" s="101"/>
      <c r="AA705" s="101"/>
      <c r="AB705" s="101"/>
      <c r="AC705" s="101"/>
      <c r="AD705" s="101"/>
      <c r="AE705" s="361"/>
      <c r="AF705" s="522"/>
    </row>
    <row r="706" spans="2:32" x14ac:dyDescent="0.25">
      <c r="B706" s="566" t="str">
        <f t="shared" si="54"/>
        <v/>
      </c>
      <c r="C706" s="472">
        <f>'BD4'!C703</f>
        <v>0</v>
      </c>
      <c r="D706" s="125" t="str">
        <f t="shared" si="51"/>
        <v/>
      </c>
      <c r="E706" s="126" t="str">
        <f>IF('BD4'!O703=0,"",'BD4'!O703)</f>
        <v/>
      </c>
      <c r="F706" s="127" t="str">
        <f>REPT('BD4'!N703,1)</f>
        <v/>
      </c>
      <c r="G706" s="469">
        <f>('BD4'!J703)</f>
        <v>0</v>
      </c>
      <c r="I706" s="568" t="str">
        <f t="shared" si="52"/>
        <v/>
      </c>
      <c r="J706" s="568" t="str">
        <f>IF(L706&gt;0,'BD1'!$K$6,"")</f>
        <v/>
      </c>
      <c r="K706" s="568" t="str">
        <f>IF(L706&gt;0,'BD1'!$K$8,"")</f>
        <v/>
      </c>
      <c r="L706" s="101"/>
      <c r="M706" s="101"/>
      <c r="N706" s="101"/>
      <c r="O706" s="101"/>
      <c r="P706" s="363"/>
      <c r="Q706" s="363"/>
      <c r="R706" s="361"/>
      <c r="S706" s="570" t="str">
        <f t="shared" si="55"/>
        <v/>
      </c>
      <c r="U706" s="124" t="str">
        <f t="shared" si="53"/>
        <v/>
      </c>
      <c r="V706" s="124" t="str">
        <f>IF(X706&gt;0,'BD1'!$K$6,"")</f>
        <v/>
      </c>
      <c r="W706" s="121" t="str">
        <f>IF(X706&gt;0,'BD1'!$K$8,"")</f>
        <v/>
      </c>
      <c r="X706" s="101"/>
      <c r="Y706" s="474"/>
      <c r="Z706" s="101"/>
      <c r="AA706" s="101"/>
      <c r="AB706" s="101"/>
      <c r="AC706" s="101"/>
      <c r="AD706" s="101"/>
      <c r="AE706" s="361"/>
      <c r="AF706" s="522"/>
    </row>
    <row r="707" spans="2:32" x14ac:dyDescent="0.25">
      <c r="B707" s="566" t="str">
        <f t="shared" si="54"/>
        <v/>
      </c>
      <c r="C707" s="472">
        <f>'BD4'!C704</f>
        <v>0</v>
      </c>
      <c r="D707" s="125" t="str">
        <f t="shared" si="51"/>
        <v/>
      </c>
      <c r="E707" s="126" t="str">
        <f>IF('BD4'!O704=0,"",'BD4'!O704)</f>
        <v/>
      </c>
      <c r="F707" s="127" t="str">
        <f>REPT('BD4'!N704,1)</f>
        <v/>
      </c>
      <c r="G707" s="469">
        <f>('BD4'!J704)</f>
        <v>0</v>
      </c>
      <c r="I707" s="568" t="str">
        <f t="shared" si="52"/>
        <v/>
      </c>
      <c r="J707" s="568" t="str">
        <f>IF(L707&gt;0,'BD1'!$K$6,"")</f>
        <v/>
      </c>
      <c r="K707" s="568" t="str">
        <f>IF(L707&gt;0,'BD1'!$K$8,"")</f>
        <v/>
      </c>
      <c r="L707" s="101"/>
      <c r="M707" s="101"/>
      <c r="N707" s="101"/>
      <c r="O707" s="101"/>
      <c r="P707" s="363"/>
      <c r="Q707" s="363"/>
      <c r="R707" s="361"/>
      <c r="S707" s="570" t="str">
        <f t="shared" si="55"/>
        <v/>
      </c>
      <c r="U707" s="124" t="str">
        <f t="shared" si="53"/>
        <v/>
      </c>
      <c r="V707" s="124" t="str">
        <f>IF(X707&gt;0,'BD1'!$K$6,"")</f>
        <v/>
      </c>
      <c r="W707" s="121" t="str">
        <f>IF(X707&gt;0,'BD1'!$K$8,"")</f>
        <v/>
      </c>
      <c r="X707" s="101"/>
      <c r="Y707" s="474"/>
      <c r="Z707" s="101"/>
      <c r="AA707" s="101"/>
      <c r="AB707" s="101"/>
      <c r="AC707" s="101"/>
      <c r="AD707" s="101"/>
      <c r="AE707" s="361"/>
      <c r="AF707" s="522"/>
    </row>
    <row r="708" spans="2:32" x14ac:dyDescent="0.25">
      <c r="B708" s="566" t="str">
        <f t="shared" si="54"/>
        <v/>
      </c>
      <c r="C708" s="472">
        <f>'BD4'!C705</f>
        <v>0</v>
      </c>
      <c r="D708" s="125" t="str">
        <f t="shared" si="51"/>
        <v/>
      </c>
      <c r="E708" s="126" t="str">
        <f>IF('BD4'!O705=0,"",'BD4'!O705)</f>
        <v/>
      </c>
      <c r="F708" s="127" t="str">
        <f>REPT('BD4'!N705,1)</f>
        <v/>
      </c>
      <c r="G708" s="469">
        <f>('BD4'!J705)</f>
        <v>0</v>
      </c>
      <c r="I708" s="568" t="str">
        <f t="shared" si="52"/>
        <v/>
      </c>
      <c r="J708" s="568" t="str">
        <f>IF(L708&gt;0,'BD1'!$K$6,"")</f>
        <v/>
      </c>
      <c r="K708" s="568" t="str">
        <f>IF(L708&gt;0,'BD1'!$K$8,"")</f>
        <v/>
      </c>
      <c r="L708" s="101"/>
      <c r="M708" s="101"/>
      <c r="N708" s="101"/>
      <c r="O708" s="101"/>
      <c r="P708" s="363"/>
      <c r="Q708" s="363"/>
      <c r="R708" s="361"/>
      <c r="S708" s="570" t="str">
        <f t="shared" si="55"/>
        <v/>
      </c>
      <c r="U708" s="124" t="str">
        <f t="shared" si="53"/>
        <v/>
      </c>
      <c r="V708" s="124" t="str">
        <f>IF(X708&gt;0,'BD1'!$K$6,"")</f>
        <v/>
      </c>
      <c r="W708" s="121" t="str">
        <f>IF(X708&gt;0,'BD1'!$K$8,"")</f>
        <v/>
      </c>
      <c r="X708" s="101"/>
      <c r="Y708" s="474"/>
      <c r="Z708" s="101"/>
      <c r="AA708" s="101"/>
      <c r="AB708" s="101"/>
      <c r="AC708" s="101"/>
      <c r="AD708" s="101"/>
      <c r="AE708" s="361"/>
      <c r="AF708" s="522"/>
    </row>
    <row r="709" spans="2:32" x14ac:dyDescent="0.25">
      <c r="B709" s="566" t="str">
        <f t="shared" si="54"/>
        <v/>
      </c>
      <c r="C709" s="472">
        <f>'BD4'!C706</f>
        <v>0</v>
      </c>
      <c r="D709" s="125" t="str">
        <f t="shared" si="51"/>
        <v/>
      </c>
      <c r="E709" s="126" t="str">
        <f>IF('BD4'!O706=0,"",'BD4'!O706)</f>
        <v/>
      </c>
      <c r="F709" s="127" t="str">
        <f>REPT('BD4'!N706,1)</f>
        <v/>
      </c>
      <c r="G709" s="469">
        <f>('BD4'!J706)</f>
        <v>0</v>
      </c>
      <c r="I709" s="568" t="str">
        <f t="shared" si="52"/>
        <v/>
      </c>
      <c r="J709" s="568" t="str">
        <f>IF(L709&gt;0,'BD1'!$K$6,"")</f>
        <v/>
      </c>
      <c r="K709" s="568" t="str">
        <f>IF(L709&gt;0,'BD1'!$K$8,"")</f>
        <v/>
      </c>
      <c r="L709" s="101"/>
      <c r="M709" s="101"/>
      <c r="N709" s="101"/>
      <c r="O709" s="101"/>
      <c r="P709" s="363"/>
      <c r="Q709" s="363"/>
      <c r="R709" s="361"/>
      <c r="S709" s="570" t="str">
        <f t="shared" si="55"/>
        <v/>
      </c>
      <c r="U709" s="124" t="str">
        <f t="shared" si="53"/>
        <v/>
      </c>
      <c r="V709" s="124" t="str">
        <f>IF(X709&gt;0,'BD1'!$K$6,"")</f>
        <v/>
      </c>
      <c r="W709" s="121" t="str">
        <f>IF(X709&gt;0,'BD1'!$K$8,"")</f>
        <v/>
      </c>
      <c r="X709" s="101"/>
      <c r="Y709" s="474"/>
      <c r="Z709" s="101"/>
      <c r="AA709" s="101"/>
      <c r="AB709" s="101"/>
      <c r="AC709" s="101"/>
      <c r="AD709" s="101"/>
      <c r="AE709" s="361"/>
      <c r="AF709" s="522"/>
    </row>
    <row r="710" spans="2:32" x14ac:dyDescent="0.25">
      <c r="B710" s="566" t="str">
        <f t="shared" si="54"/>
        <v/>
      </c>
      <c r="C710" s="472">
        <f>'BD4'!C707</f>
        <v>0</v>
      </c>
      <c r="D710" s="125" t="str">
        <f t="shared" si="51"/>
        <v/>
      </c>
      <c r="E710" s="126" t="str">
        <f>IF('BD4'!O707=0,"",'BD4'!O707)</f>
        <v/>
      </c>
      <c r="F710" s="127" t="str">
        <f>REPT('BD4'!N707,1)</f>
        <v/>
      </c>
      <c r="G710" s="469">
        <f>('BD4'!J707)</f>
        <v>0</v>
      </c>
      <c r="I710" s="568" t="str">
        <f t="shared" si="52"/>
        <v/>
      </c>
      <c r="J710" s="568" t="str">
        <f>IF(L710&gt;0,'BD1'!$K$6,"")</f>
        <v/>
      </c>
      <c r="K710" s="568" t="str">
        <f>IF(L710&gt;0,'BD1'!$K$8,"")</f>
        <v/>
      </c>
      <c r="L710" s="101"/>
      <c r="M710" s="101"/>
      <c r="N710" s="101"/>
      <c r="O710" s="101"/>
      <c r="P710" s="363"/>
      <c r="Q710" s="363"/>
      <c r="R710" s="361"/>
      <c r="S710" s="570" t="str">
        <f t="shared" si="55"/>
        <v/>
      </c>
      <c r="U710" s="124" t="str">
        <f t="shared" si="53"/>
        <v/>
      </c>
      <c r="V710" s="124" t="str">
        <f>IF(X710&gt;0,'BD1'!$K$6,"")</f>
        <v/>
      </c>
      <c r="W710" s="121" t="str">
        <f>IF(X710&gt;0,'BD1'!$K$8,"")</f>
        <v/>
      </c>
      <c r="X710" s="101"/>
      <c r="Y710" s="474"/>
      <c r="Z710" s="101"/>
      <c r="AA710" s="101"/>
      <c r="AB710" s="101"/>
      <c r="AC710" s="101"/>
      <c r="AD710" s="101"/>
      <c r="AE710" s="361"/>
      <c r="AF710" s="522"/>
    </row>
    <row r="711" spans="2:32" x14ac:dyDescent="0.25">
      <c r="B711" s="566" t="str">
        <f t="shared" si="54"/>
        <v/>
      </c>
      <c r="C711" s="472">
        <f>'BD4'!C708</f>
        <v>0</v>
      </c>
      <c r="D711" s="125" t="str">
        <f t="shared" si="51"/>
        <v/>
      </c>
      <c r="E711" s="126" t="str">
        <f>IF('BD4'!O708=0,"",'BD4'!O708)</f>
        <v/>
      </c>
      <c r="F711" s="127" t="str">
        <f>REPT('BD4'!N708,1)</f>
        <v/>
      </c>
      <c r="G711" s="469">
        <f>('BD4'!J708)</f>
        <v>0</v>
      </c>
      <c r="I711" s="568" t="str">
        <f t="shared" si="52"/>
        <v/>
      </c>
      <c r="J711" s="568" t="str">
        <f>IF(L711&gt;0,'BD1'!$K$6,"")</f>
        <v/>
      </c>
      <c r="K711" s="568" t="str">
        <f>IF(L711&gt;0,'BD1'!$K$8,"")</f>
        <v/>
      </c>
      <c r="L711" s="101"/>
      <c r="M711" s="101"/>
      <c r="N711" s="101"/>
      <c r="O711" s="101"/>
      <c r="P711" s="363"/>
      <c r="Q711" s="363"/>
      <c r="R711" s="361"/>
      <c r="S711" s="570" t="str">
        <f t="shared" si="55"/>
        <v/>
      </c>
      <c r="U711" s="124" t="str">
        <f t="shared" si="53"/>
        <v/>
      </c>
      <c r="V711" s="124" t="str">
        <f>IF(X711&gt;0,'BD1'!$K$6,"")</f>
        <v/>
      </c>
      <c r="W711" s="121" t="str">
        <f>IF(X711&gt;0,'BD1'!$K$8,"")</f>
        <v/>
      </c>
      <c r="X711" s="101"/>
      <c r="Y711" s="474"/>
      <c r="Z711" s="101"/>
      <c r="AA711" s="101"/>
      <c r="AB711" s="101"/>
      <c r="AC711" s="101"/>
      <c r="AD711" s="101"/>
      <c r="AE711" s="361"/>
      <c r="AF711" s="522"/>
    </row>
    <row r="712" spans="2:32" x14ac:dyDescent="0.25">
      <c r="B712" s="566" t="str">
        <f t="shared" si="54"/>
        <v/>
      </c>
      <c r="C712" s="472">
        <f>'BD4'!C709</f>
        <v>0</v>
      </c>
      <c r="D712" s="125" t="str">
        <f t="shared" si="51"/>
        <v/>
      </c>
      <c r="E712" s="126" t="str">
        <f>IF('BD4'!O709=0,"",'BD4'!O709)</f>
        <v/>
      </c>
      <c r="F712" s="127" t="str">
        <f>REPT('BD4'!N709,1)</f>
        <v/>
      </c>
      <c r="G712" s="469">
        <f>('BD4'!J709)</f>
        <v>0</v>
      </c>
      <c r="I712" s="568" t="str">
        <f t="shared" si="52"/>
        <v/>
      </c>
      <c r="J712" s="568" t="str">
        <f>IF(L712&gt;0,'BD1'!$K$6,"")</f>
        <v/>
      </c>
      <c r="K712" s="568" t="str">
        <f>IF(L712&gt;0,'BD1'!$K$8,"")</f>
        <v/>
      </c>
      <c r="L712" s="101"/>
      <c r="M712" s="101"/>
      <c r="N712" s="101"/>
      <c r="O712" s="101"/>
      <c r="P712" s="363"/>
      <c r="Q712" s="363"/>
      <c r="R712" s="361"/>
      <c r="S712" s="570" t="str">
        <f t="shared" si="55"/>
        <v/>
      </c>
      <c r="U712" s="124" t="str">
        <f t="shared" si="53"/>
        <v/>
      </c>
      <c r="V712" s="124" t="str">
        <f>IF(X712&gt;0,'BD1'!$K$6,"")</f>
        <v/>
      </c>
      <c r="W712" s="121" t="str">
        <f>IF(X712&gt;0,'BD1'!$K$8,"")</f>
        <v/>
      </c>
      <c r="X712" s="101"/>
      <c r="Y712" s="474"/>
      <c r="Z712" s="101"/>
      <c r="AA712" s="101"/>
      <c r="AB712" s="101"/>
      <c r="AC712" s="101"/>
      <c r="AD712" s="101"/>
      <c r="AE712" s="361"/>
      <c r="AF712" s="522"/>
    </row>
    <row r="713" spans="2:32" x14ac:dyDescent="0.25">
      <c r="B713" s="566" t="str">
        <f t="shared" si="54"/>
        <v/>
      </c>
      <c r="C713" s="472">
        <f>'BD4'!C710</f>
        <v>0</v>
      </c>
      <c r="D713" s="125" t="str">
        <f t="shared" si="51"/>
        <v/>
      </c>
      <c r="E713" s="126" t="str">
        <f>IF('BD4'!O710=0,"",'BD4'!O710)</f>
        <v/>
      </c>
      <c r="F713" s="127" t="str">
        <f>REPT('BD4'!N710,1)</f>
        <v/>
      </c>
      <c r="G713" s="469">
        <f>('BD4'!J710)</f>
        <v>0</v>
      </c>
      <c r="I713" s="568" t="str">
        <f t="shared" si="52"/>
        <v/>
      </c>
      <c r="J713" s="568" t="str">
        <f>IF(L713&gt;0,'BD1'!$K$6,"")</f>
        <v/>
      </c>
      <c r="K713" s="568" t="str">
        <f>IF(L713&gt;0,'BD1'!$K$8,"")</f>
        <v/>
      </c>
      <c r="L713" s="101"/>
      <c r="M713" s="101"/>
      <c r="N713" s="101"/>
      <c r="O713" s="101"/>
      <c r="P713" s="363"/>
      <c r="Q713" s="363"/>
      <c r="R713" s="361"/>
      <c r="S713" s="570" t="str">
        <f t="shared" si="55"/>
        <v/>
      </c>
      <c r="U713" s="124" t="str">
        <f t="shared" si="53"/>
        <v/>
      </c>
      <c r="V713" s="124" t="str">
        <f>IF(X713&gt;0,'BD1'!$K$6,"")</f>
        <v/>
      </c>
      <c r="W713" s="121" t="str">
        <f>IF(X713&gt;0,'BD1'!$K$8,"")</f>
        <v/>
      </c>
      <c r="X713" s="101"/>
      <c r="Y713" s="474"/>
      <c r="Z713" s="101"/>
      <c r="AA713" s="101"/>
      <c r="AB713" s="101"/>
      <c r="AC713" s="101"/>
      <c r="AD713" s="101"/>
      <c r="AE713" s="361"/>
      <c r="AF713" s="522"/>
    </row>
    <row r="714" spans="2:32" x14ac:dyDescent="0.25">
      <c r="B714" s="566" t="str">
        <f t="shared" si="54"/>
        <v/>
      </c>
      <c r="C714" s="472">
        <f>'BD4'!C711</f>
        <v>0</v>
      </c>
      <c r="D714" s="125" t="str">
        <f t="shared" si="51"/>
        <v/>
      </c>
      <c r="E714" s="126" t="str">
        <f>IF('BD4'!O711=0,"",'BD4'!O711)</f>
        <v/>
      </c>
      <c r="F714" s="127" t="str">
        <f>REPT('BD4'!N711,1)</f>
        <v/>
      </c>
      <c r="G714" s="469">
        <f>('BD4'!J711)</f>
        <v>0</v>
      </c>
      <c r="I714" s="568" t="str">
        <f t="shared" si="52"/>
        <v/>
      </c>
      <c r="J714" s="568" t="str">
        <f>IF(L714&gt;0,'BD1'!$K$6,"")</f>
        <v/>
      </c>
      <c r="K714" s="568" t="str">
        <f>IF(L714&gt;0,'BD1'!$K$8,"")</f>
        <v/>
      </c>
      <c r="L714" s="101"/>
      <c r="M714" s="101"/>
      <c r="N714" s="101"/>
      <c r="O714" s="101"/>
      <c r="P714" s="363"/>
      <c r="Q714" s="363"/>
      <c r="R714" s="361"/>
      <c r="S714" s="570" t="str">
        <f t="shared" si="55"/>
        <v/>
      </c>
      <c r="U714" s="124" t="str">
        <f t="shared" si="53"/>
        <v/>
      </c>
      <c r="V714" s="124" t="str">
        <f>IF(X714&gt;0,'BD1'!$K$6,"")</f>
        <v/>
      </c>
      <c r="W714" s="121" t="str">
        <f>IF(X714&gt;0,'BD1'!$K$8,"")</f>
        <v/>
      </c>
      <c r="X714" s="101"/>
      <c r="Y714" s="474"/>
      <c r="Z714" s="101"/>
      <c r="AA714" s="101"/>
      <c r="AB714" s="101"/>
      <c r="AC714" s="101"/>
      <c r="AD714" s="101"/>
      <c r="AE714" s="361"/>
      <c r="AF714" s="522"/>
    </row>
    <row r="715" spans="2:32" x14ac:dyDescent="0.25">
      <c r="B715" s="566" t="str">
        <f t="shared" si="54"/>
        <v/>
      </c>
      <c r="C715" s="472">
        <f>'BD4'!C712</f>
        <v>0</v>
      </c>
      <c r="D715" s="125" t="str">
        <f t="shared" si="51"/>
        <v/>
      </c>
      <c r="E715" s="126" t="str">
        <f>IF('BD4'!O712=0,"",'BD4'!O712)</f>
        <v/>
      </c>
      <c r="F715" s="127" t="str">
        <f>REPT('BD4'!N712,1)</f>
        <v/>
      </c>
      <c r="G715" s="469">
        <f>('BD4'!J712)</f>
        <v>0</v>
      </c>
      <c r="I715" s="568" t="str">
        <f t="shared" si="52"/>
        <v/>
      </c>
      <c r="J715" s="568" t="str">
        <f>IF(L715&gt;0,'BD1'!$K$6,"")</f>
        <v/>
      </c>
      <c r="K715" s="568" t="str">
        <f>IF(L715&gt;0,'BD1'!$K$8,"")</f>
        <v/>
      </c>
      <c r="L715" s="101"/>
      <c r="M715" s="101"/>
      <c r="N715" s="101"/>
      <c r="O715" s="101"/>
      <c r="P715" s="363"/>
      <c r="Q715" s="363"/>
      <c r="R715" s="361"/>
      <c r="S715" s="570" t="str">
        <f t="shared" si="55"/>
        <v/>
      </c>
      <c r="U715" s="124" t="str">
        <f t="shared" si="53"/>
        <v/>
      </c>
      <c r="V715" s="124" t="str">
        <f>IF(X715&gt;0,'BD1'!$K$6,"")</f>
        <v/>
      </c>
      <c r="W715" s="121" t="str">
        <f>IF(X715&gt;0,'BD1'!$K$8,"")</f>
        <v/>
      </c>
      <c r="X715" s="101"/>
      <c r="Y715" s="474"/>
      <c r="Z715" s="101"/>
      <c r="AA715" s="101"/>
      <c r="AB715" s="101"/>
      <c r="AC715" s="101"/>
      <c r="AD715" s="101"/>
      <c r="AE715" s="361"/>
      <c r="AF715" s="522"/>
    </row>
    <row r="716" spans="2:32" x14ac:dyDescent="0.25">
      <c r="B716" s="566" t="str">
        <f t="shared" si="54"/>
        <v/>
      </c>
      <c r="C716" s="472">
        <f>'BD4'!C713</f>
        <v>0</v>
      </c>
      <c r="D716" s="125" t="str">
        <f t="shared" si="51"/>
        <v/>
      </c>
      <c r="E716" s="126" t="str">
        <f>IF('BD4'!O713=0,"",'BD4'!O713)</f>
        <v/>
      </c>
      <c r="F716" s="127" t="str">
        <f>REPT('BD4'!N713,1)</f>
        <v/>
      </c>
      <c r="G716" s="469">
        <f>('BD4'!J713)</f>
        <v>0</v>
      </c>
      <c r="I716" s="568" t="str">
        <f t="shared" si="52"/>
        <v/>
      </c>
      <c r="J716" s="568" t="str">
        <f>IF(L716&gt;0,'BD1'!$K$6,"")</f>
        <v/>
      </c>
      <c r="K716" s="568" t="str">
        <f>IF(L716&gt;0,'BD1'!$K$8,"")</f>
        <v/>
      </c>
      <c r="L716" s="101"/>
      <c r="M716" s="101"/>
      <c r="N716" s="101"/>
      <c r="O716" s="101"/>
      <c r="P716" s="363"/>
      <c r="Q716" s="363"/>
      <c r="R716" s="361"/>
      <c r="S716" s="570" t="str">
        <f t="shared" si="55"/>
        <v/>
      </c>
      <c r="U716" s="124" t="str">
        <f t="shared" si="53"/>
        <v/>
      </c>
      <c r="V716" s="124" t="str">
        <f>IF(X716&gt;0,'BD1'!$K$6,"")</f>
        <v/>
      </c>
      <c r="W716" s="121" t="str">
        <f>IF(X716&gt;0,'BD1'!$K$8,"")</f>
        <v/>
      </c>
      <c r="X716" s="101"/>
      <c r="Y716" s="474"/>
      <c r="Z716" s="101"/>
      <c r="AA716" s="101"/>
      <c r="AB716" s="101"/>
      <c r="AC716" s="101"/>
      <c r="AD716" s="101"/>
      <c r="AE716" s="361"/>
      <c r="AF716" s="522"/>
    </row>
    <row r="717" spans="2:32" x14ac:dyDescent="0.25">
      <c r="B717" s="566" t="str">
        <f t="shared" si="54"/>
        <v/>
      </c>
      <c r="C717" s="472">
        <f>'BD4'!C714</f>
        <v>0</v>
      </c>
      <c r="D717" s="125" t="str">
        <f t="shared" si="51"/>
        <v/>
      </c>
      <c r="E717" s="126" t="str">
        <f>IF('BD4'!O714=0,"",'BD4'!O714)</f>
        <v/>
      </c>
      <c r="F717" s="127" t="str">
        <f>REPT('BD4'!N714,1)</f>
        <v/>
      </c>
      <c r="G717" s="469">
        <f>('BD4'!J714)</f>
        <v>0</v>
      </c>
      <c r="I717" s="568" t="str">
        <f t="shared" si="52"/>
        <v/>
      </c>
      <c r="J717" s="568" t="str">
        <f>IF(L717&gt;0,'BD1'!$K$6,"")</f>
        <v/>
      </c>
      <c r="K717" s="568" t="str">
        <f>IF(L717&gt;0,'BD1'!$K$8,"")</f>
        <v/>
      </c>
      <c r="L717" s="101"/>
      <c r="M717" s="101"/>
      <c r="N717" s="101"/>
      <c r="O717" s="101"/>
      <c r="P717" s="363"/>
      <c r="Q717" s="363"/>
      <c r="R717" s="361"/>
      <c r="S717" s="570" t="str">
        <f t="shared" si="55"/>
        <v/>
      </c>
      <c r="U717" s="124" t="str">
        <f t="shared" si="53"/>
        <v/>
      </c>
      <c r="V717" s="124" t="str">
        <f>IF(X717&gt;0,'BD1'!$K$6,"")</f>
        <v/>
      </c>
      <c r="W717" s="121" t="str">
        <f>IF(X717&gt;0,'BD1'!$K$8,"")</f>
        <v/>
      </c>
      <c r="X717" s="101"/>
      <c r="Y717" s="474"/>
      <c r="Z717" s="101"/>
      <c r="AA717" s="101"/>
      <c r="AB717" s="101"/>
      <c r="AC717" s="101"/>
      <c r="AD717" s="101"/>
      <c r="AE717" s="361"/>
      <c r="AF717" s="522"/>
    </row>
    <row r="718" spans="2:32" x14ac:dyDescent="0.25">
      <c r="B718" s="566" t="str">
        <f t="shared" si="54"/>
        <v/>
      </c>
      <c r="C718" s="472">
        <f>'BD4'!C715</f>
        <v>0</v>
      </c>
      <c r="D718" s="125" t="str">
        <f t="shared" si="51"/>
        <v/>
      </c>
      <c r="E718" s="126" t="str">
        <f>IF('BD4'!O715=0,"",'BD4'!O715)</f>
        <v/>
      </c>
      <c r="F718" s="127" t="str">
        <f>REPT('BD4'!N715,1)</f>
        <v/>
      </c>
      <c r="G718" s="469">
        <f>('BD4'!J715)</f>
        <v>0</v>
      </c>
      <c r="I718" s="568" t="str">
        <f t="shared" si="52"/>
        <v/>
      </c>
      <c r="J718" s="568" t="str">
        <f>IF(L718&gt;0,'BD1'!$K$6,"")</f>
        <v/>
      </c>
      <c r="K718" s="568" t="str">
        <f>IF(L718&gt;0,'BD1'!$K$8,"")</f>
        <v/>
      </c>
      <c r="L718" s="101"/>
      <c r="M718" s="101"/>
      <c r="N718" s="101"/>
      <c r="O718" s="101"/>
      <c r="P718" s="363"/>
      <c r="Q718" s="363"/>
      <c r="R718" s="361"/>
      <c r="S718" s="570" t="str">
        <f t="shared" si="55"/>
        <v/>
      </c>
      <c r="U718" s="124" t="str">
        <f t="shared" si="53"/>
        <v/>
      </c>
      <c r="V718" s="124" t="str">
        <f>IF(X718&gt;0,'BD1'!$K$6,"")</f>
        <v/>
      </c>
      <c r="W718" s="121" t="str">
        <f>IF(X718&gt;0,'BD1'!$K$8,"")</f>
        <v/>
      </c>
      <c r="X718" s="101"/>
      <c r="Y718" s="474"/>
      <c r="Z718" s="101"/>
      <c r="AA718" s="101"/>
      <c r="AB718" s="101"/>
      <c r="AC718" s="101"/>
      <c r="AD718" s="101"/>
      <c r="AE718" s="361"/>
      <c r="AF718" s="522"/>
    </row>
    <row r="719" spans="2:32" x14ac:dyDescent="0.25">
      <c r="B719" s="566" t="str">
        <f t="shared" si="54"/>
        <v/>
      </c>
      <c r="C719" s="472">
        <f>'BD4'!C716</f>
        <v>0</v>
      </c>
      <c r="D719" s="125" t="str">
        <f t="shared" ref="D719:D782" si="56">IF(IF(G719&gt;=1,1,0)=0,"",IF(G719&gt;=1,1,0))</f>
        <v/>
      </c>
      <c r="E719" s="126" t="str">
        <f>IF('BD4'!O716=0,"",'BD4'!O716)</f>
        <v/>
      </c>
      <c r="F719" s="127" t="str">
        <f>REPT('BD4'!N716,1)</f>
        <v/>
      </c>
      <c r="G719" s="469">
        <f>('BD4'!J716)</f>
        <v>0</v>
      </c>
      <c r="I719" s="568" t="str">
        <f t="shared" ref="I719:I782" si="57">IF(L719&gt;0,ROW()-13,"")</f>
        <v/>
      </c>
      <c r="J719" s="568" t="str">
        <f>IF(L719&gt;0,'BD1'!$K$6,"")</f>
        <v/>
      </c>
      <c r="K719" s="568" t="str">
        <f>IF(L719&gt;0,'BD1'!$K$8,"")</f>
        <v/>
      </c>
      <c r="L719" s="101"/>
      <c r="M719" s="101"/>
      <c r="N719" s="101"/>
      <c r="O719" s="101"/>
      <c r="P719" s="363"/>
      <c r="Q719" s="363"/>
      <c r="R719" s="361"/>
      <c r="S719" s="570" t="str">
        <f t="shared" si="55"/>
        <v/>
      </c>
      <c r="U719" s="124" t="str">
        <f t="shared" ref="U719:U782" si="58">IF(X719&gt;0,ROW()-13,"")</f>
        <v/>
      </c>
      <c r="V719" s="124" t="str">
        <f>IF(X719&gt;0,'BD1'!$K$6,"")</f>
        <v/>
      </c>
      <c r="W719" s="121" t="str">
        <f>IF(X719&gt;0,'BD1'!$K$8,"")</f>
        <v/>
      </c>
      <c r="X719" s="101"/>
      <c r="Y719" s="474"/>
      <c r="Z719" s="101"/>
      <c r="AA719" s="101"/>
      <c r="AB719" s="101"/>
      <c r="AC719" s="101"/>
      <c r="AD719" s="101"/>
      <c r="AE719" s="361"/>
      <c r="AF719" s="522"/>
    </row>
    <row r="720" spans="2:32" x14ac:dyDescent="0.25">
      <c r="B720" s="566" t="str">
        <f t="shared" ref="B720:B783" si="59">IF(G720&gt;0,ROW()-13,"")</f>
        <v/>
      </c>
      <c r="C720" s="472">
        <f>'BD4'!C717</f>
        <v>0</v>
      </c>
      <c r="D720" s="125" t="str">
        <f t="shared" si="56"/>
        <v/>
      </c>
      <c r="E720" s="126" t="str">
        <f>IF('BD4'!O717=0,"",'BD4'!O717)</f>
        <v/>
      </c>
      <c r="F720" s="127" t="str">
        <f>REPT('BD4'!N717,1)</f>
        <v/>
      </c>
      <c r="G720" s="469">
        <f>('BD4'!J717)</f>
        <v>0</v>
      </c>
      <c r="I720" s="568" t="str">
        <f t="shared" si="57"/>
        <v/>
      </c>
      <c r="J720" s="568" t="str">
        <f>IF(L720&gt;0,'BD1'!$K$6,"")</f>
        <v/>
      </c>
      <c r="K720" s="568" t="str">
        <f>IF(L720&gt;0,'BD1'!$K$8,"")</f>
        <v/>
      </c>
      <c r="L720" s="101"/>
      <c r="M720" s="101"/>
      <c r="N720" s="101"/>
      <c r="O720" s="101"/>
      <c r="P720" s="363"/>
      <c r="Q720" s="363"/>
      <c r="R720" s="361"/>
      <c r="S720" s="570" t="str">
        <f t="shared" ref="S720:S783" si="60">IF(AND(M720="",N720="",O720=""),"",SUM(M720:O720))</f>
        <v/>
      </c>
      <c r="U720" s="124" t="str">
        <f t="shared" si="58"/>
        <v/>
      </c>
      <c r="V720" s="124" t="str">
        <f>IF(X720&gt;0,'BD1'!$K$6,"")</f>
        <v/>
      </c>
      <c r="W720" s="121" t="str">
        <f>IF(X720&gt;0,'BD1'!$K$8,"")</f>
        <v/>
      </c>
      <c r="X720" s="101"/>
      <c r="Y720" s="474"/>
      <c r="Z720" s="101"/>
      <c r="AA720" s="101"/>
      <c r="AB720" s="101"/>
      <c r="AC720" s="101"/>
      <c r="AD720" s="101"/>
      <c r="AE720" s="361"/>
      <c r="AF720" s="522"/>
    </row>
    <row r="721" spans="2:32" x14ac:dyDescent="0.25">
      <c r="B721" s="566" t="str">
        <f t="shared" si="59"/>
        <v/>
      </c>
      <c r="C721" s="472">
        <f>'BD4'!C718</f>
        <v>0</v>
      </c>
      <c r="D721" s="125" t="str">
        <f t="shared" si="56"/>
        <v/>
      </c>
      <c r="E721" s="126" t="str">
        <f>IF('BD4'!O718=0,"",'BD4'!O718)</f>
        <v/>
      </c>
      <c r="F721" s="127" t="str">
        <f>REPT('BD4'!N718,1)</f>
        <v/>
      </c>
      <c r="G721" s="469">
        <f>('BD4'!J718)</f>
        <v>0</v>
      </c>
      <c r="I721" s="568" t="str">
        <f t="shared" si="57"/>
        <v/>
      </c>
      <c r="J721" s="568" t="str">
        <f>IF(L721&gt;0,'BD1'!$K$6,"")</f>
        <v/>
      </c>
      <c r="K721" s="568" t="str">
        <f>IF(L721&gt;0,'BD1'!$K$8,"")</f>
        <v/>
      </c>
      <c r="L721" s="101"/>
      <c r="M721" s="101"/>
      <c r="N721" s="101"/>
      <c r="O721" s="101"/>
      <c r="P721" s="363"/>
      <c r="Q721" s="363"/>
      <c r="R721" s="361"/>
      <c r="S721" s="570" t="str">
        <f t="shared" si="60"/>
        <v/>
      </c>
      <c r="U721" s="124" t="str">
        <f t="shared" si="58"/>
        <v/>
      </c>
      <c r="V721" s="124" t="str">
        <f>IF(X721&gt;0,'BD1'!$K$6,"")</f>
        <v/>
      </c>
      <c r="W721" s="121" t="str">
        <f>IF(X721&gt;0,'BD1'!$K$8,"")</f>
        <v/>
      </c>
      <c r="X721" s="101"/>
      <c r="Y721" s="474"/>
      <c r="Z721" s="101"/>
      <c r="AA721" s="101"/>
      <c r="AB721" s="101"/>
      <c r="AC721" s="101"/>
      <c r="AD721" s="101"/>
      <c r="AE721" s="361"/>
      <c r="AF721" s="522"/>
    </row>
    <row r="722" spans="2:32" x14ac:dyDescent="0.25">
      <c r="B722" s="566" t="str">
        <f t="shared" si="59"/>
        <v/>
      </c>
      <c r="C722" s="472">
        <f>'BD4'!C719</f>
        <v>0</v>
      </c>
      <c r="D722" s="125" t="str">
        <f t="shared" si="56"/>
        <v/>
      </c>
      <c r="E722" s="126" t="str">
        <f>IF('BD4'!O719=0,"",'BD4'!O719)</f>
        <v/>
      </c>
      <c r="F722" s="127" t="str">
        <f>REPT('BD4'!N719,1)</f>
        <v/>
      </c>
      <c r="G722" s="469">
        <f>('BD4'!J719)</f>
        <v>0</v>
      </c>
      <c r="I722" s="568" t="str">
        <f t="shared" si="57"/>
        <v/>
      </c>
      <c r="J722" s="568" t="str">
        <f>IF(L722&gt;0,'BD1'!$K$6,"")</f>
        <v/>
      </c>
      <c r="K722" s="568" t="str">
        <f>IF(L722&gt;0,'BD1'!$K$8,"")</f>
        <v/>
      </c>
      <c r="L722" s="101"/>
      <c r="M722" s="101"/>
      <c r="N722" s="101"/>
      <c r="O722" s="101"/>
      <c r="P722" s="363"/>
      <c r="Q722" s="363"/>
      <c r="R722" s="361"/>
      <c r="S722" s="570" t="str">
        <f t="shared" si="60"/>
        <v/>
      </c>
      <c r="U722" s="124" t="str">
        <f t="shared" si="58"/>
        <v/>
      </c>
      <c r="V722" s="124" t="str">
        <f>IF(X722&gt;0,'BD1'!$K$6,"")</f>
        <v/>
      </c>
      <c r="W722" s="121" t="str">
        <f>IF(X722&gt;0,'BD1'!$K$8,"")</f>
        <v/>
      </c>
      <c r="X722" s="101"/>
      <c r="Y722" s="474"/>
      <c r="Z722" s="101"/>
      <c r="AA722" s="101"/>
      <c r="AB722" s="101"/>
      <c r="AC722" s="101"/>
      <c r="AD722" s="101"/>
      <c r="AE722" s="361"/>
      <c r="AF722" s="522"/>
    </row>
    <row r="723" spans="2:32" x14ac:dyDescent="0.25">
      <c r="B723" s="566" t="str">
        <f t="shared" si="59"/>
        <v/>
      </c>
      <c r="C723" s="472">
        <f>'BD4'!C720</f>
        <v>0</v>
      </c>
      <c r="D723" s="125" t="str">
        <f t="shared" si="56"/>
        <v/>
      </c>
      <c r="E723" s="126" t="str">
        <f>IF('BD4'!O720=0,"",'BD4'!O720)</f>
        <v/>
      </c>
      <c r="F723" s="127" t="str">
        <f>REPT('BD4'!N720,1)</f>
        <v/>
      </c>
      <c r="G723" s="469">
        <f>('BD4'!J720)</f>
        <v>0</v>
      </c>
      <c r="I723" s="568" t="str">
        <f t="shared" si="57"/>
        <v/>
      </c>
      <c r="J723" s="568" t="str">
        <f>IF(L723&gt;0,'BD1'!$K$6,"")</f>
        <v/>
      </c>
      <c r="K723" s="568" t="str">
        <f>IF(L723&gt;0,'BD1'!$K$8,"")</f>
        <v/>
      </c>
      <c r="L723" s="101"/>
      <c r="M723" s="101"/>
      <c r="N723" s="101"/>
      <c r="O723" s="101"/>
      <c r="P723" s="363"/>
      <c r="Q723" s="363"/>
      <c r="R723" s="361"/>
      <c r="S723" s="570" t="str">
        <f t="shared" si="60"/>
        <v/>
      </c>
      <c r="U723" s="124" t="str">
        <f t="shared" si="58"/>
        <v/>
      </c>
      <c r="V723" s="124" t="str">
        <f>IF(X723&gt;0,'BD1'!$K$6,"")</f>
        <v/>
      </c>
      <c r="W723" s="121" t="str">
        <f>IF(X723&gt;0,'BD1'!$K$8,"")</f>
        <v/>
      </c>
      <c r="X723" s="101"/>
      <c r="Y723" s="474"/>
      <c r="Z723" s="101"/>
      <c r="AA723" s="101"/>
      <c r="AB723" s="101"/>
      <c r="AC723" s="101"/>
      <c r="AD723" s="101"/>
      <c r="AE723" s="361"/>
      <c r="AF723" s="522"/>
    </row>
    <row r="724" spans="2:32" x14ac:dyDescent="0.25">
      <c r="B724" s="566" t="str">
        <f t="shared" si="59"/>
        <v/>
      </c>
      <c r="C724" s="472">
        <f>'BD4'!C721</f>
        <v>0</v>
      </c>
      <c r="D724" s="125" t="str">
        <f t="shared" si="56"/>
        <v/>
      </c>
      <c r="E724" s="126" t="str">
        <f>IF('BD4'!O721=0,"",'BD4'!O721)</f>
        <v/>
      </c>
      <c r="F724" s="127" t="str">
        <f>REPT('BD4'!N721,1)</f>
        <v/>
      </c>
      <c r="G724" s="469">
        <f>('BD4'!J721)</f>
        <v>0</v>
      </c>
      <c r="I724" s="568" t="str">
        <f t="shared" si="57"/>
        <v/>
      </c>
      <c r="J724" s="568" t="str">
        <f>IF(L724&gt;0,'BD1'!$K$6,"")</f>
        <v/>
      </c>
      <c r="K724" s="568" t="str">
        <f>IF(L724&gt;0,'BD1'!$K$8,"")</f>
        <v/>
      </c>
      <c r="L724" s="101"/>
      <c r="M724" s="101"/>
      <c r="N724" s="101"/>
      <c r="O724" s="101"/>
      <c r="P724" s="363"/>
      <c r="Q724" s="363"/>
      <c r="R724" s="361"/>
      <c r="S724" s="570" t="str">
        <f t="shared" si="60"/>
        <v/>
      </c>
      <c r="U724" s="124" t="str">
        <f t="shared" si="58"/>
        <v/>
      </c>
      <c r="V724" s="124" t="str">
        <f>IF(X724&gt;0,'BD1'!$K$6,"")</f>
        <v/>
      </c>
      <c r="W724" s="121" t="str">
        <f>IF(X724&gt;0,'BD1'!$K$8,"")</f>
        <v/>
      </c>
      <c r="X724" s="101"/>
      <c r="Y724" s="474"/>
      <c r="Z724" s="101"/>
      <c r="AA724" s="101"/>
      <c r="AB724" s="101"/>
      <c r="AC724" s="101"/>
      <c r="AD724" s="101"/>
      <c r="AE724" s="361"/>
      <c r="AF724" s="522"/>
    </row>
    <row r="725" spans="2:32" x14ac:dyDescent="0.25">
      <c r="B725" s="566" t="str">
        <f t="shared" si="59"/>
        <v/>
      </c>
      <c r="C725" s="472">
        <f>'BD4'!C722</f>
        <v>0</v>
      </c>
      <c r="D725" s="125" t="str">
        <f t="shared" si="56"/>
        <v/>
      </c>
      <c r="E725" s="126" t="str">
        <f>IF('BD4'!O722=0,"",'BD4'!O722)</f>
        <v/>
      </c>
      <c r="F725" s="127" t="str">
        <f>REPT('BD4'!N722,1)</f>
        <v/>
      </c>
      <c r="G725" s="469">
        <f>('BD4'!J722)</f>
        <v>0</v>
      </c>
      <c r="I725" s="568" t="str">
        <f t="shared" si="57"/>
        <v/>
      </c>
      <c r="J725" s="568" t="str">
        <f>IF(L725&gt;0,'BD1'!$K$6,"")</f>
        <v/>
      </c>
      <c r="K725" s="568" t="str">
        <f>IF(L725&gt;0,'BD1'!$K$8,"")</f>
        <v/>
      </c>
      <c r="L725" s="101"/>
      <c r="M725" s="101"/>
      <c r="N725" s="101"/>
      <c r="O725" s="101"/>
      <c r="P725" s="363"/>
      <c r="Q725" s="363"/>
      <c r="R725" s="361"/>
      <c r="S725" s="570" t="str">
        <f t="shared" si="60"/>
        <v/>
      </c>
      <c r="U725" s="124" t="str">
        <f t="shared" si="58"/>
        <v/>
      </c>
      <c r="V725" s="124" t="str">
        <f>IF(X725&gt;0,'BD1'!$K$6,"")</f>
        <v/>
      </c>
      <c r="W725" s="121" t="str">
        <f>IF(X725&gt;0,'BD1'!$K$8,"")</f>
        <v/>
      </c>
      <c r="X725" s="101"/>
      <c r="Y725" s="474"/>
      <c r="Z725" s="101"/>
      <c r="AA725" s="101"/>
      <c r="AB725" s="101"/>
      <c r="AC725" s="101"/>
      <c r="AD725" s="101"/>
      <c r="AE725" s="361"/>
      <c r="AF725" s="522"/>
    </row>
    <row r="726" spans="2:32" x14ac:dyDescent="0.25">
      <c r="B726" s="566" t="str">
        <f t="shared" si="59"/>
        <v/>
      </c>
      <c r="C726" s="472">
        <f>'BD4'!C723</f>
        <v>0</v>
      </c>
      <c r="D726" s="125" t="str">
        <f t="shared" si="56"/>
        <v/>
      </c>
      <c r="E726" s="126" t="str">
        <f>IF('BD4'!O723=0,"",'BD4'!O723)</f>
        <v/>
      </c>
      <c r="F726" s="127" t="str">
        <f>REPT('BD4'!N723,1)</f>
        <v/>
      </c>
      <c r="G726" s="469">
        <f>('BD4'!J723)</f>
        <v>0</v>
      </c>
      <c r="I726" s="568" t="str">
        <f t="shared" si="57"/>
        <v/>
      </c>
      <c r="J726" s="568" t="str">
        <f>IF(L726&gt;0,'BD1'!$K$6,"")</f>
        <v/>
      </c>
      <c r="K726" s="568" t="str">
        <f>IF(L726&gt;0,'BD1'!$K$8,"")</f>
        <v/>
      </c>
      <c r="L726" s="101"/>
      <c r="M726" s="101"/>
      <c r="N726" s="101"/>
      <c r="O726" s="101"/>
      <c r="P726" s="363"/>
      <c r="Q726" s="363"/>
      <c r="R726" s="361"/>
      <c r="S726" s="570" t="str">
        <f t="shared" si="60"/>
        <v/>
      </c>
      <c r="U726" s="124" t="str">
        <f t="shared" si="58"/>
        <v/>
      </c>
      <c r="V726" s="124" t="str">
        <f>IF(X726&gt;0,'BD1'!$K$6,"")</f>
        <v/>
      </c>
      <c r="W726" s="121" t="str">
        <f>IF(X726&gt;0,'BD1'!$K$8,"")</f>
        <v/>
      </c>
      <c r="X726" s="101"/>
      <c r="Y726" s="474"/>
      <c r="Z726" s="101"/>
      <c r="AA726" s="101"/>
      <c r="AB726" s="101"/>
      <c r="AC726" s="101"/>
      <c r="AD726" s="101"/>
      <c r="AE726" s="361"/>
      <c r="AF726" s="522"/>
    </row>
    <row r="727" spans="2:32" x14ac:dyDescent="0.25">
      <c r="B727" s="566" t="str">
        <f t="shared" si="59"/>
        <v/>
      </c>
      <c r="C727" s="472">
        <f>'BD4'!C724</f>
        <v>0</v>
      </c>
      <c r="D727" s="125" t="str">
        <f t="shared" si="56"/>
        <v/>
      </c>
      <c r="E727" s="126" t="str">
        <f>IF('BD4'!O724=0,"",'BD4'!O724)</f>
        <v/>
      </c>
      <c r="F727" s="127" t="str">
        <f>REPT('BD4'!N724,1)</f>
        <v/>
      </c>
      <c r="G727" s="469">
        <f>('BD4'!J724)</f>
        <v>0</v>
      </c>
      <c r="I727" s="568" t="str">
        <f t="shared" si="57"/>
        <v/>
      </c>
      <c r="J727" s="568" t="str">
        <f>IF(L727&gt;0,'BD1'!$K$6,"")</f>
        <v/>
      </c>
      <c r="K727" s="568" t="str">
        <f>IF(L727&gt;0,'BD1'!$K$8,"")</f>
        <v/>
      </c>
      <c r="L727" s="101"/>
      <c r="M727" s="101"/>
      <c r="N727" s="101"/>
      <c r="O727" s="101"/>
      <c r="P727" s="363"/>
      <c r="Q727" s="363"/>
      <c r="R727" s="361"/>
      <c r="S727" s="570" t="str">
        <f t="shared" si="60"/>
        <v/>
      </c>
      <c r="U727" s="124" t="str">
        <f t="shared" si="58"/>
        <v/>
      </c>
      <c r="V727" s="124" t="str">
        <f>IF(X727&gt;0,'BD1'!$K$6,"")</f>
        <v/>
      </c>
      <c r="W727" s="121" t="str">
        <f>IF(X727&gt;0,'BD1'!$K$8,"")</f>
        <v/>
      </c>
      <c r="X727" s="101"/>
      <c r="Y727" s="474"/>
      <c r="Z727" s="101"/>
      <c r="AA727" s="101"/>
      <c r="AB727" s="101"/>
      <c r="AC727" s="101"/>
      <c r="AD727" s="101"/>
      <c r="AE727" s="361"/>
      <c r="AF727" s="522"/>
    </row>
    <row r="728" spans="2:32" x14ac:dyDescent="0.25">
      <c r="B728" s="566" t="str">
        <f t="shared" si="59"/>
        <v/>
      </c>
      <c r="C728" s="472">
        <f>'BD4'!C725</f>
        <v>0</v>
      </c>
      <c r="D728" s="125" t="str">
        <f t="shared" si="56"/>
        <v/>
      </c>
      <c r="E728" s="126" t="str">
        <f>IF('BD4'!O725=0,"",'BD4'!O725)</f>
        <v/>
      </c>
      <c r="F728" s="127" t="str">
        <f>REPT('BD4'!N725,1)</f>
        <v/>
      </c>
      <c r="G728" s="469">
        <f>('BD4'!J725)</f>
        <v>0</v>
      </c>
      <c r="I728" s="568" t="str">
        <f t="shared" si="57"/>
        <v/>
      </c>
      <c r="J728" s="568" t="str">
        <f>IF(L728&gt;0,'BD1'!$K$6,"")</f>
        <v/>
      </c>
      <c r="K728" s="568" t="str">
        <f>IF(L728&gt;0,'BD1'!$K$8,"")</f>
        <v/>
      </c>
      <c r="L728" s="101"/>
      <c r="M728" s="101"/>
      <c r="N728" s="101"/>
      <c r="O728" s="101"/>
      <c r="P728" s="363"/>
      <c r="Q728" s="363"/>
      <c r="R728" s="361"/>
      <c r="S728" s="570" t="str">
        <f t="shared" si="60"/>
        <v/>
      </c>
      <c r="U728" s="124" t="str">
        <f t="shared" si="58"/>
        <v/>
      </c>
      <c r="V728" s="124" t="str">
        <f>IF(X728&gt;0,'BD1'!$K$6,"")</f>
        <v/>
      </c>
      <c r="W728" s="121" t="str">
        <f>IF(X728&gt;0,'BD1'!$K$8,"")</f>
        <v/>
      </c>
      <c r="X728" s="101"/>
      <c r="Y728" s="474"/>
      <c r="Z728" s="101"/>
      <c r="AA728" s="101"/>
      <c r="AB728" s="101"/>
      <c r="AC728" s="101"/>
      <c r="AD728" s="101"/>
      <c r="AE728" s="361"/>
      <c r="AF728" s="522"/>
    </row>
    <row r="729" spans="2:32" x14ac:dyDescent="0.25">
      <c r="B729" s="566" t="str">
        <f t="shared" si="59"/>
        <v/>
      </c>
      <c r="C729" s="472">
        <f>'BD4'!C726</f>
        <v>0</v>
      </c>
      <c r="D729" s="125" t="str">
        <f t="shared" si="56"/>
        <v/>
      </c>
      <c r="E729" s="126" t="str">
        <f>IF('BD4'!O726=0,"",'BD4'!O726)</f>
        <v/>
      </c>
      <c r="F729" s="127" t="str">
        <f>REPT('BD4'!N726,1)</f>
        <v/>
      </c>
      <c r="G729" s="469">
        <f>('BD4'!J726)</f>
        <v>0</v>
      </c>
      <c r="I729" s="568" t="str">
        <f t="shared" si="57"/>
        <v/>
      </c>
      <c r="J729" s="568" t="str">
        <f>IF(L729&gt;0,'BD1'!$K$6,"")</f>
        <v/>
      </c>
      <c r="K729" s="568" t="str">
        <f>IF(L729&gt;0,'BD1'!$K$8,"")</f>
        <v/>
      </c>
      <c r="L729" s="101"/>
      <c r="M729" s="101"/>
      <c r="N729" s="101"/>
      <c r="O729" s="101"/>
      <c r="P729" s="363"/>
      <c r="Q729" s="363"/>
      <c r="R729" s="361"/>
      <c r="S729" s="570" t="str">
        <f t="shared" si="60"/>
        <v/>
      </c>
      <c r="U729" s="124" t="str">
        <f t="shared" si="58"/>
        <v/>
      </c>
      <c r="V729" s="124" t="str">
        <f>IF(X729&gt;0,'BD1'!$K$6,"")</f>
        <v/>
      </c>
      <c r="W729" s="121" t="str">
        <f>IF(X729&gt;0,'BD1'!$K$8,"")</f>
        <v/>
      </c>
      <c r="X729" s="101"/>
      <c r="Y729" s="474"/>
      <c r="Z729" s="101"/>
      <c r="AA729" s="101"/>
      <c r="AB729" s="101"/>
      <c r="AC729" s="101"/>
      <c r="AD729" s="101"/>
      <c r="AE729" s="361"/>
      <c r="AF729" s="522"/>
    </row>
    <row r="730" spans="2:32" x14ac:dyDescent="0.25">
      <c r="B730" s="566" t="str">
        <f t="shared" si="59"/>
        <v/>
      </c>
      <c r="C730" s="472">
        <f>'BD4'!C727</f>
        <v>0</v>
      </c>
      <c r="D730" s="125" t="str">
        <f t="shared" si="56"/>
        <v/>
      </c>
      <c r="E730" s="126" t="str">
        <f>IF('BD4'!O727=0,"",'BD4'!O727)</f>
        <v/>
      </c>
      <c r="F730" s="127" t="str">
        <f>REPT('BD4'!N727,1)</f>
        <v/>
      </c>
      <c r="G730" s="469">
        <f>('BD4'!J727)</f>
        <v>0</v>
      </c>
      <c r="I730" s="568" t="str">
        <f t="shared" si="57"/>
        <v/>
      </c>
      <c r="J730" s="568" t="str">
        <f>IF(L730&gt;0,'BD1'!$K$6,"")</f>
        <v/>
      </c>
      <c r="K730" s="568" t="str">
        <f>IF(L730&gt;0,'BD1'!$K$8,"")</f>
        <v/>
      </c>
      <c r="L730" s="101"/>
      <c r="M730" s="101"/>
      <c r="N730" s="101"/>
      <c r="O730" s="101"/>
      <c r="P730" s="363"/>
      <c r="Q730" s="363"/>
      <c r="R730" s="361"/>
      <c r="S730" s="570" t="str">
        <f t="shared" si="60"/>
        <v/>
      </c>
      <c r="U730" s="124" t="str">
        <f t="shared" si="58"/>
        <v/>
      </c>
      <c r="V730" s="124" t="str">
        <f>IF(X730&gt;0,'BD1'!$K$6,"")</f>
        <v/>
      </c>
      <c r="W730" s="121" t="str">
        <f>IF(X730&gt;0,'BD1'!$K$8,"")</f>
        <v/>
      </c>
      <c r="X730" s="101"/>
      <c r="Y730" s="474"/>
      <c r="Z730" s="101"/>
      <c r="AA730" s="101"/>
      <c r="AB730" s="101"/>
      <c r="AC730" s="101"/>
      <c r="AD730" s="101"/>
      <c r="AE730" s="361"/>
      <c r="AF730" s="522"/>
    </row>
    <row r="731" spans="2:32" x14ac:dyDescent="0.25">
      <c r="B731" s="566" t="str">
        <f t="shared" si="59"/>
        <v/>
      </c>
      <c r="C731" s="472">
        <f>'BD4'!C728</f>
        <v>0</v>
      </c>
      <c r="D731" s="125" t="str">
        <f t="shared" si="56"/>
        <v/>
      </c>
      <c r="E731" s="126" t="str">
        <f>IF('BD4'!O728=0,"",'BD4'!O728)</f>
        <v/>
      </c>
      <c r="F731" s="127" t="str">
        <f>REPT('BD4'!N728,1)</f>
        <v/>
      </c>
      <c r="G731" s="469">
        <f>('BD4'!J728)</f>
        <v>0</v>
      </c>
      <c r="I731" s="568" t="str">
        <f t="shared" si="57"/>
        <v/>
      </c>
      <c r="J731" s="568" t="str">
        <f>IF(L731&gt;0,'BD1'!$K$6,"")</f>
        <v/>
      </c>
      <c r="K731" s="568" t="str">
        <f>IF(L731&gt;0,'BD1'!$K$8,"")</f>
        <v/>
      </c>
      <c r="L731" s="101"/>
      <c r="M731" s="101"/>
      <c r="N731" s="101"/>
      <c r="O731" s="101"/>
      <c r="P731" s="363"/>
      <c r="Q731" s="363"/>
      <c r="R731" s="361"/>
      <c r="S731" s="570" t="str">
        <f t="shared" si="60"/>
        <v/>
      </c>
      <c r="U731" s="124" t="str">
        <f t="shared" si="58"/>
        <v/>
      </c>
      <c r="V731" s="124" t="str">
        <f>IF(X731&gt;0,'BD1'!$K$6,"")</f>
        <v/>
      </c>
      <c r="W731" s="121" t="str">
        <f>IF(X731&gt;0,'BD1'!$K$8,"")</f>
        <v/>
      </c>
      <c r="X731" s="101"/>
      <c r="Y731" s="474"/>
      <c r="Z731" s="101"/>
      <c r="AA731" s="101"/>
      <c r="AB731" s="101"/>
      <c r="AC731" s="101"/>
      <c r="AD731" s="101"/>
      <c r="AE731" s="361"/>
      <c r="AF731" s="522"/>
    </row>
    <row r="732" spans="2:32" x14ac:dyDescent="0.25">
      <c r="B732" s="566" t="str">
        <f t="shared" si="59"/>
        <v/>
      </c>
      <c r="C732" s="472">
        <f>'BD4'!C729</f>
        <v>0</v>
      </c>
      <c r="D732" s="125" t="str">
        <f t="shared" si="56"/>
        <v/>
      </c>
      <c r="E732" s="126" t="str">
        <f>IF('BD4'!O729=0,"",'BD4'!O729)</f>
        <v/>
      </c>
      <c r="F732" s="127" t="str">
        <f>REPT('BD4'!N729,1)</f>
        <v/>
      </c>
      <c r="G732" s="469">
        <f>('BD4'!J729)</f>
        <v>0</v>
      </c>
      <c r="I732" s="568" t="str">
        <f t="shared" si="57"/>
        <v/>
      </c>
      <c r="J732" s="568" t="str">
        <f>IF(L732&gt;0,'BD1'!$K$6,"")</f>
        <v/>
      </c>
      <c r="K732" s="568" t="str">
        <f>IF(L732&gt;0,'BD1'!$K$8,"")</f>
        <v/>
      </c>
      <c r="L732" s="101"/>
      <c r="M732" s="101"/>
      <c r="N732" s="101"/>
      <c r="O732" s="101"/>
      <c r="P732" s="363"/>
      <c r="Q732" s="363"/>
      <c r="R732" s="361"/>
      <c r="S732" s="570" t="str">
        <f t="shared" si="60"/>
        <v/>
      </c>
      <c r="U732" s="124" t="str">
        <f t="shared" si="58"/>
        <v/>
      </c>
      <c r="V732" s="124" t="str">
        <f>IF(X732&gt;0,'BD1'!$K$6,"")</f>
        <v/>
      </c>
      <c r="W732" s="121" t="str">
        <f>IF(X732&gt;0,'BD1'!$K$8,"")</f>
        <v/>
      </c>
      <c r="X732" s="101"/>
      <c r="Y732" s="474"/>
      <c r="Z732" s="101"/>
      <c r="AA732" s="101"/>
      <c r="AB732" s="101"/>
      <c r="AC732" s="101"/>
      <c r="AD732" s="101"/>
      <c r="AE732" s="361"/>
      <c r="AF732" s="522"/>
    </row>
    <row r="733" spans="2:32" x14ac:dyDescent="0.25">
      <c r="B733" s="566" t="str">
        <f t="shared" si="59"/>
        <v/>
      </c>
      <c r="C733" s="472">
        <f>'BD4'!C730</f>
        <v>0</v>
      </c>
      <c r="D733" s="125" t="str">
        <f t="shared" si="56"/>
        <v/>
      </c>
      <c r="E733" s="126" t="str">
        <f>IF('BD4'!O730=0,"",'BD4'!O730)</f>
        <v/>
      </c>
      <c r="F733" s="127" t="str">
        <f>REPT('BD4'!N730,1)</f>
        <v/>
      </c>
      <c r="G733" s="469">
        <f>('BD4'!J730)</f>
        <v>0</v>
      </c>
      <c r="I733" s="568" t="str">
        <f t="shared" si="57"/>
        <v/>
      </c>
      <c r="J733" s="568" t="str">
        <f>IF(L733&gt;0,'BD1'!$K$6,"")</f>
        <v/>
      </c>
      <c r="K733" s="568" t="str">
        <f>IF(L733&gt;0,'BD1'!$K$8,"")</f>
        <v/>
      </c>
      <c r="L733" s="101"/>
      <c r="M733" s="101"/>
      <c r="N733" s="101"/>
      <c r="O733" s="101"/>
      <c r="P733" s="363"/>
      <c r="Q733" s="363"/>
      <c r="R733" s="361"/>
      <c r="S733" s="570" t="str">
        <f t="shared" si="60"/>
        <v/>
      </c>
      <c r="U733" s="124" t="str">
        <f t="shared" si="58"/>
        <v/>
      </c>
      <c r="V733" s="124" t="str">
        <f>IF(X733&gt;0,'BD1'!$K$6,"")</f>
        <v/>
      </c>
      <c r="W733" s="121" t="str">
        <f>IF(X733&gt;0,'BD1'!$K$8,"")</f>
        <v/>
      </c>
      <c r="X733" s="101"/>
      <c r="Y733" s="474"/>
      <c r="Z733" s="101"/>
      <c r="AA733" s="101"/>
      <c r="AB733" s="101"/>
      <c r="AC733" s="101"/>
      <c r="AD733" s="101"/>
      <c r="AE733" s="361"/>
      <c r="AF733" s="522"/>
    </row>
    <row r="734" spans="2:32" x14ac:dyDescent="0.25">
      <c r="B734" s="566" t="str">
        <f t="shared" si="59"/>
        <v/>
      </c>
      <c r="C734" s="472">
        <f>'BD4'!C731</f>
        <v>0</v>
      </c>
      <c r="D734" s="125" t="str">
        <f t="shared" si="56"/>
        <v/>
      </c>
      <c r="E734" s="126" t="str">
        <f>IF('BD4'!O731=0,"",'BD4'!O731)</f>
        <v/>
      </c>
      <c r="F734" s="127" t="str">
        <f>REPT('BD4'!N731,1)</f>
        <v/>
      </c>
      <c r="G734" s="469">
        <f>('BD4'!J731)</f>
        <v>0</v>
      </c>
      <c r="I734" s="568" t="str">
        <f t="shared" si="57"/>
        <v/>
      </c>
      <c r="J734" s="568" t="str">
        <f>IF(L734&gt;0,'BD1'!$K$6,"")</f>
        <v/>
      </c>
      <c r="K734" s="568" t="str">
        <f>IF(L734&gt;0,'BD1'!$K$8,"")</f>
        <v/>
      </c>
      <c r="L734" s="101"/>
      <c r="M734" s="101"/>
      <c r="N734" s="101"/>
      <c r="O734" s="101"/>
      <c r="P734" s="363"/>
      <c r="Q734" s="363"/>
      <c r="R734" s="361"/>
      <c r="S734" s="570" t="str">
        <f t="shared" si="60"/>
        <v/>
      </c>
      <c r="U734" s="124" t="str">
        <f t="shared" si="58"/>
        <v/>
      </c>
      <c r="V734" s="124" t="str">
        <f>IF(X734&gt;0,'BD1'!$K$6,"")</f>
        <v/>
      </c>
      <c r="W734" s="121" t="str">
        <f>IF(X734&gt;0,'BD1'!$K$8,"")</f>
        <v/>
      </c>
      <c r="X734" s="101"/>
      <c r="Y734" s="474"/>
      <c r="Z734" s="101"/>
      <c r="AA734" s="101"/>
      <c r="AB734" s="101"/>
      <c r="AC734" s="101"/>
      <c r="AD734" s="101"/>
      <c r="AE734" s="361"/>
      <c r="AF734" s="522"/>
    </row>
    <row r="735" spans="2:32" x14ac:dyDescent="0.25">
      <c r="B735" s="566" t="str">
        <f t="shared" si="59"/>
        <v/>
      </c>
      <c r="C735" s="472">
        <f>'BD4'!C732</f>
        <v>0</v>
      </c>
      <c r="D735" s="125" t="str">
        <f t="shared" si="56"/>
        <v/>
      </c>
      <c r="E735" s="126" t="str">
        <f>IF('BD4'!O732=0,"",'BD4'!O732)</f>
        <v/>
      </c>
      <c r="F735" s="127" t="str">
        <f>REPT('BD4'!N732,1)</f>
        <v/>
      </c>
      <c r="G735" s="469">
        <f>('BD4'!J732)</f>
        <v>0</v>
      </c>
      <c r="I735" s="568" t="str">
        <f t="shared" si="57"/>
        <v/>
      </c>
      <c r="J735" s="568" t="str">
        <f>IF(L735&gt;0,'BD1'!$K$6,"")</f>
        <v/>
      </c>
      <c r="K735" s="568" t="str">
        <f>IF(L735&gt;0,'BD1'!$K$8,"")</f>
        <v/>
      </c>
      <c r="L735" s="101"/>
      <c r="M735" s="101"/>
      <c r="N735" s="101"/>
      <c r="O735" s="101"/>
      <c r="P735" s="363"/>
      <c r="Q735" s="363"/>
      <c r="R735" s="361"/>
      <c r="S735" s="570" t="str">
        <f t="shared" si="60"/>
        <v/>
      </c>
      <c r="U735" s="124" t="str">
        <f t="shared" si="58"/>
        <v/>
      </c>
      <c r="V735" s="124" t="str">
        <f>IF(X735&gt;0,'BD1'!$K$6,"")</f>
        <v/>
      </c>
      <c r="W735" s="121" t="str">
        <f>IF(X735&gt;0,'BD1'!$K$8,"")</f>
        <v/>
      </c>
      <c r="X735" s="101"/>
      <c r="Y735" s="474"/>
      <c r="Z735" s="101"/>
      <c r="AA735" s="101"/>
      <c r="AB735" s="101"/>
      <c r="AC735" s="101"/>
      <c r="AD735" s="101"/>
      <c r="AE735" s="361"/>
      <c r="AF735" s="522"/>
    </row>
    <row r="736" spans="2:32" x14ac:dyDescent="0.25">
      <c r="B736" s="566" t="str">
        <f t="shared" si="59"/>
        <v/>
      </c>
      <c r="C736" s="472">
        <f>'BD4'!C733</f>
        <v>0</v>
      </c>
      <c r="D736" s="125" t="str">
        <f t="shared" si="56"/>
        <v/>
      </c>
      <c r="E736" s="126" t="str">
        <f>IF('BD4'!O733=0,"",'BD4'!O733)</f>
        <v/>
      </c>
      <c r="F736" s="127" t="str">
        <f>REPT('BD4'!N733,1)</f>
        <v/>
      </c>
      <c r="G736" s="469">
        <f>('BD4'!J733)</f>
        <v>0</v>
      </c>
      <c r="I736" s="568" t="str">
        <f t="shared" si="57"/>
        <v/>
      </c>
      <c r="J736" s="568" t="str">
        <f>IF(L736&gt;0,'BD1'!$K$6,"")</f>
        <v/>
      </c>
      <c r="K736" s="568" t="str">
        <f>IF(L736&gt;0,'BD1'!$K$8,"")</f>
        <v/>
      </c>
      <c r="L736" s="101"/>
      <c r="M736" s="101"/>
      <c r="N736" s="101"/>
      <c r="O736" s="101"/>
      <c r="P736" s="363"/>
      <c r="Q736" s="363"/>
      <c r="R736" s="361"/>
      <c r="S736" s="570" t="str">
        <f t="shared" si="60"/>
        <v/>
      </c>
      <c r="U736" s="124" t="str">
        <f t="shared" si="58"/>
        <v/>
      </c>
      <c r="V736" s="124" t="str">
        <f>IF(X736&gt;0,'BD1'!$K$6,"")</f>
        <v/>
      </c>
      <c r="W736" s="121" t="str">
        <f>IF(X736&gt;0,'BD1'!$K$8,"")</f>
        <v/>
      </c>
      <c r="X736" s="101"/>
      <c r="Y736" s="474"/>
      <c r="Z736" s="101"/>
      <c r="AA736" s="101"/>
      <c r="AB736" s="101"/>
      <c r="AC736" s="101"/>
      <c r="AD736" s="101"/>
      <c r="AE736" s="361"/>
      <c r="AF736" s="522"/>
    </row>
    <row r="737" spans="2:32" x14ac:dyDescent="0.25">
      <c r="B737" s="566" t="str">
        <f t="shared" si="59"/>
        <v/>
      </c>
      <c r="C737" s="472">
        <f>'BD4'!C734</f>
        <v>0</v>
      </c>
      <c r="D737" s="125" t="str">
        <f t="shared" si="56"/>
        <v/>
      </c>
      <c r="E737" s="126" t="str">
        <f>IF('BD4'!O734=0,"",'BD4'!O734)</f>
        <v/>
      </c>
      <c r="F737" s="127" t="str">
        <f>REPT('BD4'!N734,1)</f>
        <v/>
      </c>
      <c r="G737" s="469">
        <f>('BD4'!J734)</f>
        <v>0</v>
      </c>
      <c r="I737" s="568" t="str">
        <f t="shared" si="57"/>
        <v/>
      </c>
      <c r="J737" s="568" t="str">
        <f>IF(L737&gt;0,'BD1'!$K$6,"")</f>
        <v/>
      </c>
      <c r="K737" s="568" t="str">
        <f>IF(L737&gt;0,'BD1'!$K$8,"")</f>
        <v/>
      </c>
      <c r="L737" s="101"/>
      <c r="M737" s="101"/>
      <c r="N737" s="101"/>
      <c r="O737" s="101"/>
      <c r="P737" s="363"/>
      <c r="Q737" s="363"/>
      <c r="R737" s="361"/>
      <c r="S737" s="570" t="str">
        <f t="shared" si="60"/>
        <v/>
      </c>
      <c r="U737" s="124" t="str">
        <f t="shared" si="58"/>
        <v/>
      </c>
      <c r="V737" s="124" t="str">
        <f>IF(X737&gt;0,'BD1'!$K$6,"")</f>
        <v/>
      </c>
      <c r="W737" s="121" t="str">
        <f>IF(X737&gt;0,'BD1'!$K$8,"")</f>
        <v/>
      </c>
      <c r="X737" s="101"/>
      <c r="Y737" s="474"/>
      <c r="Z737" s="101"/>
      <c r="AA737" s="101"/>
      <c r="AB737" s="101"/>
      <c r="AC737" s="101"/>
      <c r="AD737" s="101"/>
      <c r="AE737" s="361"/>
      <c r="AF737" s="522"/>
    </row>
    <row r="738" spans="2:32" x14ac:dyDescent="0.25">
      <c r="B738" s="566" t="str">
        <f t="shared" si="59"/>
        <v/>
      </c>
      <c r="C738" s="472">
        <f>'BD4'!C735</f>
        <v>0</v>
      </c>
      <c r="D738" s="125" t="str">
        <f t="shared" si="56"/>
        <v/>
      </c>
      <c r="E738" s="126" t="str">
        <f>IF('BD4'!O735=0,"",'BD4'!O735)</f>
        <v/>
      </c>
      <c r="F738" s="127" t="str">
        <f>REPT('BD4'!N735,1)</f>
        <v/>
      </c>
      <c r="G738" s="469">
        <f>('BD4'!J735)</f>
        <v>0</v>
      </c>
      <c r="I738" s="568" t="str">
        <f t="shared" si="57"/>
        <v/>
      </c>
      <c r="J738" s="568" t="str">
        <f>IF(L738&gt;0,'BD1'!$K$6,"")</f>
        <v/>
      </c>
      <c r="K738" s="568" t="str">
        <f>IF(L738&gt;0,'BD1'!$K$8,"")</f>
        <v/>
      </c>
      <c r="L738" s="101"/>
      <c r="M738" s="101"/>
      <c r="N738" s="101"/>
      <c r="O738" s="101"/>
      <c r="P738" s="363"/>
      <c r="Q738" s="363"/>
      <c r="R738" s="361"/>
      <c r="S738" s="570" t="str">
        <f t="shared" si="60"/>
        <v/>
      </c>
      <c r="U738" s="124" t="str">
        <f t="shared" si="58"/>
        <v/>
      </c>
      <c r="V738" s="124" t="str">
        <f>IF(X738&gt;0,'BD1'!$K$6,"")</f>
        <v/>
      </c>
      <c r="W738" s="121" t="str">
        <f>IF(X738&gt;0,'BD1'!$K$8,"")</f>
        <v/>
      </c>
      <c r="X738" s="101"/>
      <c r="Y738" s="474"/>
      <c r="Z738" s="101"/>
      <c r="AA738" s="101"/>
      <c r="AB738" s="101"/>
      <c r="AC738" s="101"/>
      <c r="AD738" s="101"/>
      <c r="AE738" s="361"/>
      <c r="AF738" s="522"/>
    </row>
    <row r="739" spans="2:32" x14ac:dyDescent="0.25">
      <c r="B739" s="566" t="str">
        <f t="shared" si="59"/>
        <v/>
      </c>
      <c r="C739" s="472">
        <f>'BD4'!C736</f>
        <v>0</v>
      </c>
      <c r="D739" s="125" t="str">
        <f t="shared" si="56"/>
        <v/>
      </c>
      <c r="E739" s="126" t="str">
        <f>IF('BD4'!O736=0,"",'BD4'!O736)</f>
        <v/>
      </c>
      <c r="F739" s="127" t="str">
        <f>REPT('BD4'!N736,1)</f>
        <v/>
      </c>
      <c r="G739" s="469">
        <f>('BD4'!J736)</f>
        <v>0</v>
      </c>
      <c r="I739" s="568" t="str">
        <f t="shared" si="57"/>
        <v/>
      </c>
      <c r="J739" s="568" t="str">
        <f>IF(L739&gt;0,'BD1'!$K$6,"")</f>
        <v/>
      </c>
      <c r="K739" s="568" t="str">
        <f>IF(L739&gt;0,'BD1'!$K$8,"")</f>
        <v/>
      </c>
      <c r="L739" s="101"/>
      <c r="M739" s="101"/>
      <c r="N739" s="101"/>
      <c r="O739" s="101"/>
      <c r="P739" s="363"/>
      <c r="Q739" s="363"/>
      <c r="R739" s="361"/>
      <c r="S739" s="570" t="str">
        <f t="shared" si="60"/>
        <v/>
      </c>
      <c r="U739" s="124" t="str">
        <f t="shared" si="58"/>
        <v/>
      </c>
      <c r="V739" s="124" t="str">
        <f>IF(X739&gt;0,'BD1'!$K$6,"")</f>
        <v/>
      </c>
      <c r="W739" s="121" t="str">
        <f>IF(X739&gt;0,'BD1'!$K$8,"")</f>
        <v/>
      </c>
      <c r="X739" s="101"/>
      <c r="Y739" s="474"/>
      <c r="Z739" s="101"/>
      <c r="AA739" s="101"/>
      <c r="AB739" s="101"/>
      <c r="AC739" s="101"/>
      <c r="AD739" s="101"/>
      <c r="AE739" s="361"/>
      <c r="AF739" s="522"/>
    </row>
    <row r="740" spans="2:32" x14ac:dyDescent="0.25">
      <c r="B740" s="566" t="str">
        <f t="shared" si="59"/>
        <v/>
      </c>
      <c r="C740" s="472">
        <f>'BD4'!C737</f>
        <v>0</v>
      </c>
      <c r="D740" s="125" t="str">
        <f t="shared" si="56"/>
        <v/>
      </c>
      <c r="E740" s="126" t="str">
        <f>IF('BD4'!O737=0,"",'BD4'!O737)</f>
        <v/>
      </c>
      <c r="F740" s="127" t="str">
        <f>REPT('BD4'!N737,1)</f>
        <v/>
      </c>
      <c r="G740" s="469">
        <f>('BD4'!J737)</f>
        <v>0</v>
      </c>
      <c r="I740" s="568" t="str">
        <f t="shared" si="57"/>
        <v/>
      </c>
      <c r="J740" s="568" t="str">
        <f>IF(L740&gt;0,'BD1'!$K$6,"")</f>
        <v/>
      </c>
      <c r="K740" s="568" t="str">
        <f>IF(L740&gt;0,'BD1'!$K$8,"")</f>
        <v/>
      </c>
      <c r="L740" s="101"/>
      <c r="M740" s="101"/>
      <c r="N740" s="101"/>
      <c r="O740" s="101"/>
      <c r="P740" s="363"/>
      <c r="Q740" s="363"/>
      <c r="R740" s="361"/>
      <c r="S740" s="570" t="str">
        <f t="shared" si="60"/>
        <v/>
      </c>
      <c r="U740" s="124" t="str">
        <f t="shared" si="58"/>
        <v/>
      </c>
      <c r="V740" s="124" t="str">
        <f>IF(X740&gt;0,'BD1'!$K$6,"")</f>
        <v/>
      </c>
      <c r="W740" s="121" t="str">
        <f>IF(X740&gt;0,'BD1'!$K$8,"")</f>
        <v/>
      </c>
      <c r="X740" s="101"/>
      <c r="Y740" s="474"/>
      <c r="Z740" s="101"/>
      <c r="AA740" s="101"/>
      <c r="AB740" s="101"/>
      <c r="AC740" s="101"/>
      <c r="AD740" s="101"/>
      <c r="AE740" s="361"/>
      <c r="AF740" s="522"/>
    </row>
    <row r="741" spans="2:32" x14ac:dyDescent="0.25">
      <c r="B741" s="566" t="str">
        <f t="shared" si="59"/>
        <v/>
      </c>
      <c r="C741" s="472">
        <f>'BD4'!C738</f>
        <v>0</v>
      </c>
      <c r="D741" s="125" t="str">
        <f t="shared" si="56"/>
        <v/>
      </c>
      <c r="E741" s="126" t="str">
        <f>IF('BD4'!O738=0,"",'BD4'!O738)</f>
        <v/>
      </c>
      <c r="F741" s="127" t="str">
        <f>REPT('BD4'!N738,1)</f>
        <v/>
      </c>
      <c r="G741" s="469">
        <f>('BD4'!J738)</f>
        <v>0</v>
      </c>
      <c r="I741" s="568" t="str">
        <f t="shared" si="57"/>
        <v/>
      </c>
      <c r="J741" s="568" t="str">
        <f>IF(L741&gt;0,'BD1'!$K$6,"")</f>
        <v/>
      </c>
      <c r="K741" s="568" t="str">
        <f>IF(L741&gt;0,'BD1'!$K$8,"")</f>
        <v/>
      </c>
      <c r="L741" s="101"/>
      <c r="M741" s="101"/>
      <c r="N741" s="101"/>
      <c r="O741" s="101"/>
      <c r="P741" s="363"/>
      <c r="Q741" s="363"/>
      <c r="R741" s="361"/>
      <c r="S741" s="570" t="str">
        <f t="shared" si="60"/>
        <v/>
      </c>
      <c r="U741" s="124" t="str">
        <f t="shared" si="58"/>
        <v/>
      </c>
      <c r="V741" s="124" t="str">
        <f>IF(X741&gt;0,'BD1'!$K$6,"")</f>
        <v/>
      </c>
      <c r="W741" s="121" t="str">
        <f>IF(X741&gt;0,'BD1'!$K$8,"")</f>
        <v/>
      </c>
      <c r="X741" s="101"/>
      <c r="Y741" s="474"/>
      <c r="Z741" s="101"/>
      <c r="AA741" s="101"/>
      <c r="AB741" s="101"/>
      <c r="AC741" s="101"/>
      <c r="AD741" s="101"/>
      <c r="AE741" s="361"/>
      <c r="AF741" s="522"/>
    </row>
    <row r="742" spans="2:32" x14ac:dyDescent="0.25">
      <c r="B742" s="566" t="str">
        <f t="shared" si="59"/>
        <v/>
      </c>
      <c r="C742" s="472">
        <f>'BD4'!C739</f>
        <v>0</v>
      </c>
      <c r="D742" s="125" t="str">
        <f t="shared" si="56"/>
        <v/>
      </c>
      <c r="E742" s="126" t="str">
        <f>IF('BD4'!O739=0,"",'BD4'!O739)</f>
        <v/>
      </c>
      <c r="F742" s="127" t="str">
        <f>REPT('BD4'!N739,1)</f>
        <v/>
      </c>
      <c r="G742" s="469">
        <f>('BD4'!J739)</f>
        <v>0</v>
      </c>
      <c r="I742" s="568" t="str">
        <f t="shared" si="57"/>
        <v/>
      </c>
      <c r="J742" s="568" t="str">
        <f>IF(L742&gt;0,'BD1'!$K$6,"")</f>
        <v/>
      </c>
      <c r="K742" s="568" t="str">
        <f>IF(L742&gt;0,'BD1'!$K$8,"")</f>
        <v/>
      </c>
      <c r="L742" s="101"/>
      <c r="M742" s="101"/>
      <c r="N742" s="101"/>
      <c r="O742" s="101"/>
      <c r="P742" s="363"/>
      <c r="Q742" s="363"/>
      <c r="R742" s="361"/>
      <c r="S742" s="570" t="str">
        <f t="shared" si="60"/>
        <v/>
      </c>
      <c r="U742" s="124" t="str">
        <f t="shared" si="58"/>
        <v/>
      </c>
      <c r="V742" s="124" t="str">
        <f>IF(X742&gt;0,'BD1'!$K$6,"")</f>
        <v/>
      </c>
      <c r="W742" s="121" t="str">
        <f>IF(X742&gt;0,'BD1'!$K$8,"")</f>
        <v/>
      </c>
      <c r="X742" s="101"/>
      <c r="Y742" s="474"/>
      <c r="Z742" s="101"/>
      <c r="AA742" s="101"/>
      <c r="AB742" s="101"/>
      <c r="AC742" s="101"/>
      <c r="AD742" s="101"/>
      <c r="AE742" s="361"/>
      <c r="AF742" s="522"/>
    </row>
    <row r="743" spans="2:32" x14ac:dyDescent="0.25">
      <c r="B743" s="566" t="str">
        <f t="shared" si="59"/>
        <v/>
      </c>
      <c r="C743" s="472">
        <f>'BD4'!C740</f>
        <v>0</v>
      </c>
      <c r="D743" s="125" t="str">
        <f t="shared" si="56"/>
        <v/>
      </c>
      <c r="E743" s="126" t="str">
        <f>IF('BD4'!O740=0,"",'BD4'!O740)</f>
        <v/>
      </c>
      <c r="F743" s="127" t="str">
        <f>REPT('BD4'!N740,1)</f>
        <v/>
      </c>
      <c r="G743" s="469">
        <f>('BD4'!J740)</f>
        <v>0</v>
      </c>
      <c r="I743" s="568" t="str">
        <f t="shared" si="57"/>
        <v/>
      </c>
      <c r="J743" s="568" t="str">
        <f>IF(L743&gt;0,'BD1'!$K$6,"")</f>
        <v/>
      </c>
      <c r="K743" s="568" t="str">
        <f>IF(L743&gt;0,'BD1'!$K$8,"")</f>
        <v/>
      </c>
      <c r="L743" s="101"/>
      <c r="M743" s="101"/>
      <c r="N743" s="101"/>
      <c r="O743" s="101"/>
      <c r="P743" s="363"/>
      <c r="Q743" s="363"/>
      <c r="R743" s="361"/>
      <c r="S743" s="570" t="str">
        <f t="shared" si="60"/>
        <v/>
      </c>
      <c r="U743" s="124" t="str">
        <f t="shared" si="58"/>
        <v/>
      </c>
      <c r="V743" s="124" t="str">
        <f>IF(X743&gt;0,'BD1'!$K$6,"")</f>
        <v/>
      </c>
      <c r="W743" s="121" t="str">
        <f>IF(X743&gt;0,'BD1'!$K$8,"")</f>
        <v/>
      </c>
      <c r="X743" s="101"/>
      <c r="Y743" s="474"/>
      <c r="Z743" s="101"/>
      <c r="AA743" s="101"/>
      <c r="AB743" s="101"/>
      <c r="AC743" s="101"/>
      <c r="AD743" s="101"/>
      <c r="AE743" s="361"/>
      <c r="AF743" s="522"/>
    </row>
    <row r="744" spans="2:32" x14ac:dyDescent="0.25">
      <c r="B744" s="566" t="str">
        <f t="shared" si="59"/>
        <v/>
      </c>
      <c r="C744" s="472">
        <f>'BD4'!C741</f>
        <v>0</v>
      </c>
      <c r="D744" s="125" t="str">
        <f t="shared" si="56"/>
        <v/>
      </c>
      <c r="E744" s="126" t="str">
        <f>IF('BD4'!O741=0,"",'BD4'!O741)</f>
        <v/>
      </c>
      <c r="F744" s="127" t="str">
        <f>REPT('BD4'!N741,1)</f>
        <v/>
      </c>
      <c r="G744" s="469">
        <f>('BD4'!J741)</f>
        <v>0</v>
      </c>
      <c r="I744" s="568" t="str">
        <f t="shared" si="57"/>
        <v/>
      </c>
      <c r="J744" s="568" t="str">
        <f>IF(L744&gt;0,'BD1'!$K$6,"")</f>
        <v/>
      </c>
      <c r="K744" s="568" t="str">
        <f>IF(L744&gt;0,'BD1'!$K$8,"")</f>
        <v/>
      </c>
      <c r="L744" s="101"/>
      <c r="M744" s="101"/>
      <c r="N744" s="101"/>
      <c r="O744" s="101"/>
      <c r="P744" s="363"/>
      <c r="Q744" s="363"/>
      <c r="R744" s="361"/>
      <c r="S744" s="570" t="str">
        <f t="shared" si="60"/>
        <v/>
      </c>
      <c r="U744" s="124" t="str">
        <f t="shared" si="58"/>
        <v/>
      </c>
      <c r="V744" s="124" t="str">
        <f>IF(X744&gt;0,'BD1'!$K$6,"")</f>
        <v/>
      </c>
      <c r="W744" s="121" t="str">
        <f>IF(X744&gt;0,'BD1'!$K$8,"")</f>
        <v/>
      </c>
      <c r="X744" s="101"/>
      <c r="Y744" s="474"/>
      <c r="Z744" s="101"/>
      <c r="AA744" s="101"/>
      <c r="AB744" s="101"/>
      <c r="AC744" s="101"/>
      <c r="AD744" s="101"/>
      <c r="AE744" s="361"/>
      <c r="AF744" s="522"/>
    </row>
    <row r="745" spans="2:32" x14ac:dyDescent="0.25">
      <c r="B745" s="566" t="str">
        <f t="shared" si="59"/>
        <v/>
      </c>
      <c r="C745" s="472">
        <f>'BD4'!C742</f>
        <v>0</v>
      </c>
      <c r="D745" s="125" t="str">
        <f t="shared" si="56"/>
        <v/>
      </c>
      <c r="E745" s="126" t="str">
        <f>IF('BD4'!O742=0,"",'BD4'!O742)</f>
        <v/>
      </c>
      <c r="F745" s="127" t="str">
        <f>REPT('BD4'!N742,1)</f>
        <v/>
      </c>
      <c r="G745" s="469">
        <f>('BD4'!J742)</f>
        <v>0</v>
      </c>
      <c r="I745" s="568" t="str">
        <f t="shared" si="57"/>
        <v/>
      </c>
      <c r="J745" s="568" t="str">
        <f>IF(L745&gt;0,'BD1'!$K$6,"")</f>
        <v/>
      </c>
      <c r="K745" s="568" t="str">
        <f>IF(L745&gt;0,'BD1'!$K$8,"")</f>
        <v/>
      </c>
      <c r="L745" s="101"/>
      <c r="M745" s="101"/>
      <c r="N745" s="101"/>
      <c r="O745" s="101"/>
      <c r="P745" s="363"/>
      <c r="Q745" s="363"/>
      <c r="R745" s="361"/>
      <c r="S745" s="570" t="str">
        <f t="shared" si="60"/>
        <v/>
      </c>
      <c r="U745" s="124" t="str">
        <f t="shared" si="58"/>
        <v/>
      </c>
      <c r="V745" s="124" t="str">
        <f>IF(X745&gt;0,'BD1'!$K$6,"")</f>
        <v/>
      </c>
      <c r="W745" s="121" t="str">
        <f>IF(X745&gt;0,'BD1'!$K$8,"")</f>
        <v/>
      </c>
      <c r="X745" s="101"/>
      <c r="Y745" s="474"/>
      <c r="Z745" s="101"/>
      <c r="AA745" s="101"/>
      <c r="AB745" s="101"/>
      <c r="AC745" s="101"/>
      <c r="AD745" s="101"/>
      <c r="AE745" s="361"/>
      <c r="AF745" s="522"/>
    </row>
    <row r="746" spans="2:32" x14ac:dyDescent="0.25">
      <c r="B746" s="566" t="str">
        <f t="shared" si="59"/>
        <v/>
      </c>
      <c r="C746" s="472">
        <f>'BD4'!C743</f>
        <v>0</v>
      </c>
      <c r="D746" s="125" t="str">
        <f t="shared" si="56"/>
        <v/>
      </c>
      <c r="E746" s="126" t="str">
        <f>IF('BD4'!O743=0,"",'BD4'!O743)</f>
        <v/>
      </c>
      <c r="F746" s="127" t="str">
        <f>REPT('BD4'!N743,1)</f>
        <v/>
      </c>
      <c r="G746" s="469">
        <f>('BD4'!J743)</f>
        <v>0</v>
      </c>
      <c r="I746" s="568" t="str">
        <f t="shared" si="57"/>
        <v/>
      </c>
      <c r="J746" s="568" t="str">
        <f>IF(L746&gt;0,'BD1'!$K$6,"")</f>
        <v/>
      </c>
      <c r="K746" s="568" t="str">
        <f>IF(L746&gt;0,'BD1'!$K$8,"")</f>
        <v/>
      </c>
      <c r="L746" s="101"/>
      <c r="M746" s="101"/>
      <c r="N746" s="101"/>
      <c r="O746" s="101"/>
      <c r="P746" s="363"/>
      <c r="Q746" s="363"/>
      <c r="R746" s="361"/>
      <c r="S746" s="570" t="str">
        <f t="shared" si="60"/>
        <v/>
      </c>
      <c r="U746" s="124" t="str">
        <f t="shared" si="58"/>
        <v/>
      </c>
      <c r="V746" s="124" t="str">
        <f>IF(X746&gt;0,'BD1'!$K$6,"")</f>
        <v/>
      </c>
      <c r="W746" s="121" t="str">
        <f>IF(X746&gt;0,'BD1'!$K$8,"")</f>
        <v/>
      </c>
      <c r="X746" s="101"/>
      <c r="Y746" s="474"/>
      <c r="Z746" s="101"/>
      <c r="AA746" s="101"/>
      <c r="AB746" s="101"/>
      <c r="AC746" s="101"/>
      <c r="AD746" s="101"/>
      <c r="AE746" s="361"/>
      <c r="AF746" s="522"/>
    </row>
    <row r="747" spans="2:32" x14ac:dyDescent="0.25">
      <c r="B747" s="566" t="str">
        <f t="shared" si="59"/>
        <v/>
      </c>
      <c r="C747" s="472">
        <f>'BD4'!C744</f>
        <v>0</v>
      </c>
      <c r="D747" s="125" t="str">
        <f t="shared" si="56"/>
        <v/>
      </c>
      <c r="E747" s="126" t="str">
        <f>IF('BD4'!O744=0,"",'BD4'!O744)</f>
        <v/>
      </c>
      <c r="F747" s="127" t="str">
        <f>REPT('BD4'!N744,1)</f>
        <v/>
      </c>
      <c r="G747" s="469">
        <f>('BD4'!J744)</f>
        <v>0</v>
      </c>
      <c r="I747" s="568" t="str">
        <f t="shared" si="57"/>
        <v/>
      </c>
      <c r="J747" s="568" t="str">
        <f>IF(L747&gt;0,'BD1'!$K$6,"")</f>
        <v/>
      </c>
      <c r="K747" s="568" t="str">
        <f>IF(L747&gt;0,'BD1'!$K$8,"")</f>
        <v/>
      </c>
      <c r="L747" s="101"/>
      <c r="M747" s="101"/>
      <c r="N747" s="101"/>
      <c r="O747" s="101"/>
      <c r="P747" s="363"/>
      <c r="Q747" s="363"/>
      <c r="R747" s="361"/>
      <c r="S747" s="570" t="str">
        <f t="shared" si="60"/>
        <v/>
      </c>
      <c r="U747" s="124" t="str">
        <f t="shared" si="58"/>
        <v/>
      </c>
      <c r="V747" s="124" t="str">
        <f>IF(X747&gt;0,'BD1'!$K$6,"")</f>
        <v/>
      </c>
      <c r="W747" s="121" t="str">
        <f>IF(X747&gt;0,'BD1'!$K$8,"")</f>
        <v/>
      </c>
      <c r="X747" s="101"/>
      <c r="Y747" s="474"/>
      <c r="Z747" s="101"/>
      <c r="AA747" s="101"/>
      <c r="AB747" s="101"/>
      <c r="AC747" s="101"/>
      <c r="AD747" s="101"/>
      <c r="AE747" s="361"/>
      <c r="AF747" s="522"/>
    </row>
    <row r="748" spans="2:32" x14ac:dyDescent="0.25">
      <c r="B748" s="566" t="str">
        <f t="shared" si="59"/>
        <v/>
      </c>
      <c r="C748" s="472">
        <f>'BD4'!C745</f>
        <v>0</v>
      </c>
      <c r="D748" s="125" t="str">
        <f t="shared" si="56"/>
        <v/>
      </c>
      <c r="E748" s="126" t="str">
        <f>IF('BD4'!O745=0,"",'BD4'!O745)</f>
        <v/>
      </c>
      <c r="F748" s="127" t="str">
        <f>REPT('BD4'!N745,1)</f>
        <v/>
      </c>
      <c r="G748" s="469">
        <f>('BD4'!J745)</f>
        <v>0</v>
      </c>
      <c r="I748" s="568" t="str">
        <f t="shared" si="57"/>
        <v/>
      </c>
      <c r="J748" s="568" t="str">
        <f>IF(L748&gt;0,'BD1'!$K$6,"")</f>
        <v/>
      </c>
      <c r="K748" s="568" t="str">
        <f>IF(L748&gt;0,'BD1'!$K$8,"")</f>
        <v/>
      </c>
      <c r="L748" s="101"/>
      <c r="M748" s="101"/>
      <c r="N748" s="101"/>
      <c r="O748" s="101"/>
      <c r="P748" s="363"/>
      <c r="Q748" s="363"/>
      <c r="R748" s="361"/>
      <c r="S748" s="570" t="str">
        <f t="shared" si="60"/>
        <v/>
      </c>
      <c r="U748" s="124" t="str">
        <f t="shared" si="58"/>
        <v/>
      </c>
      <c r="V748" s="124" t="str">
        <f>IF(X748&gt;0,'BD1'!$K$6,"")</f>
        <v/>
      </c>
      <c r="W748" s="121" t="str">
        <f>IF(X748&gt;0,'BD1'!$K$8,"")</f>
        <v/>
      </c>
      <c r="X748" s="101"/>
      <c r="Y748" s="474"/>
      <c r="Z748" s="101"/>
      <c r="AA748" s="101"/>
      <c r="AB748" s="101"/>
      <c r="AC748" s="101"/>
      <c r="AD748" s="101"/>
      <c r="AE748" s="361"/>
      <c r="AF748" s="522"/>
    </row>
    <row r="749" spans="2:32" x14ac:dyDescent="0.25">
      <c r="B749" s="566" t="str">
        <f t="shared" si="59"/>
        <v/>
      </c>
      <c r="C749" s="472">
        <f>'BD4'!C746</f>
        <v>0</v>
      </c>
      <c r="D749" s="125" t="str">
        <f t="shared" si="56"/>
        <v/>
      </c>
      <c r="E749" s="126" t="str">
        <f>IF('BD4'!O746=0,"",'BD4'!O746)</f>
        <v/>
      </c>
      <c r="F749" s="127" t="str">
        <f>REPT('BD4'!N746,1)</f>
        <v/>
      </c>
      <c r="G749" s="469">
        <f>('BD4'!J746)</f>
        <v>0</v>
      </c>
      <c r="I749" s="568" t="str">
        <f t="shared" si="57"/>
        <v/>
      </c>
      <c r="J749" s="568" t="str">
        <f>IF(L749&gt;0,'BD1'!$K$6,"")</f>
        <v/>
      </c>
      <c r="K749" s="568" t="str">
        <f>IF(L749&gt;0,'BD1'!$K$8,"")</f>
        <v/>
      </c>
      <c r="L749" s="101"/>
      <c r="M749" s="101"/>
      <c r="N749" s="101"/>
      <c r="O749" s="101"/>
      <c r="P749" s="363"/>
      <c r="Q749" s="363"/>
      <c r="R749" s="361"/>
      <c r="S749" s="570" t="str">
        <f t="shared" si="60"/>
        <v/>
      </c>
      <c r="U749" s="124" t="str">
        <f t="shared" si="58"/>
        <v/>
      </c>
      <c r="V749" s="124" t="str">
        <f>IF(X749&gt;0,'BD1'!$K$6,"")</f>
        <v/>
      </c>
      <c r="W749" s="121" t="str">
        <f>IF(X749&gt;0,'BD1'!$K$8,"")</f>
        <v/>
      </c>
      <c r="X749" s="101"/>
      <c r="Y749" s="474"/>
      <c r="Z749" s="101"/>
      <c r="AA749" s="101"/>
      <c r="AB749" s="101"/>
      <c r="AC749" s="101"/>
      <c r="AD749" s="101"/>
      <c r="AE749" s="361"/>
      <c r="AF749" s="522"/>
    </row>
    <row r="750" spans="2:32" x14ac:dyDescent="0.25">
      <c r="B750" s="566" t="str">
        <f t="shared" si="59"/>
        <v/>
      </c>
      <c r="C750" s="472">
        <f>'BD4'!C747</f>
        <v>0</v>
      </c>
      <c r="D750" s="125" t="str">
        <f t="shared" si="56"/>
        <v/>
      </c>
      <c r="E750" s="126" t="str">
        <f>IF('BD4'!O747=0,"",'BD4'!O747)</f>
        <v/>
      </c>
      <c r="F750" s="127" t="str">
        <f>REPT('BD4'!N747,1)</f>
        <v/>
      </c>
      <c r="G750" s="469">
        <f>('BD4'!J747)</f>
        <v>0</v>
      </c>
      <c r="I750" s="568" t="str">
        <f t="shared" si="57"/>
        <v/>
      </c>
      <c r="J750" s="568" t="str">
        <f>IF(L750&gt;0,'BD1'!$K$6,"")</f>
        <v/>
      </c>
      <c r="K750" s="568" t="str">
        <f>IF(L750&gt;0,'BD1'!$K$8,"")</f>
        <v/>
      </c>
      <c r="L750" s="101"/>
      <c r="M750" s="101"/>
      <c r="N750" s="101"/>
      <c r="O750" s="101"/>
      <c r="P750" s="363"/>
      <c r="Q750" s="363"/>
      <c r="R750" s="361"/>
      <c r="S750" s="570" t="str">
        <f t="shared" si="60"/>
        <v/>
      </c>
      <c r="U750" s="124" t="str">
        <f t="shared" si="58"/>
        <v/>
      </c>
      <c r="V750" s="124" t="str">
        <f>IF(X750&gt;0,'BD1'!$K$6,"")</f>
        <v/>
      </c>
      <c r="W750" s="121" t="str">
        <f>IF(X750&gt;0,'BD1'!$K$8,"")</f>
        <v/>
      </c>
      <c r="X750" s="101"/>
      <c r="Y750" s="474"/>
      <c r="Z750" s="101"/>
      <c r="AA750" s="101"/>
      <c r="AB750" s="101"/>
      <c r="AC750" s="101"/>
      <c r="AD750" s="101"/>
      <c r="AE750" s="361"/>
      <c r="AF750" s="522"/>
    </row>
    <row r="751" spans="2:32" x14ac:dyDescent="0.25">
      <c r="B751" s="566" t="str">
        <f t="shared" si="59"/>
        <v/>
      </c>
      <c r="C751" s="472">
        <f>'BD4'!C748</f>
        <v>0</v>
      </c>
      <c r="D751" s="125" t="str">
        <f t="shared" si="56"/>
        <v/>
      </c>
      <c r="E751" s="126" t="str">
        <f>IF('BD4'!O748=0,"",'BD4'!O748)</f>
        <v/>
      </c>
      <c r="F751" s="127" t="str">
        <f>REPT('BD4'!N748,1)</f>
        <v/>
      </c>
      <c r="G751" s="469">
        <f>('BD4'!J748)</f>
        <v>0</v>
      </c>
      <c r="I751" s="568" t="str">
        <f t="shared" si="57"/>
        <v/>
      </c>
      <c r="J751" s="568" t="str">
        <f>IF(L751&gt;0,'BD1'!$K$6,"")</f>
        <v/>
      </c>
      <c r="K751" s="568" t="str">
        <f>IF(L751&gt;0,'BD1'!$K$8,"")</f>
        <v/>
      </c>
      <c r="L751" s="101"/>
      <c r="M751" s="101"/>
      <c r="N751" s="101"/>
      <c r="O751" s="101"/>
      <c r="P751" s="363"/>
      <c r="Q751" s="363"/>
      <c r="R751" s="361"/>
      <c r="S751" s="570" t="str">
        <f t="shared" si="60"/>
        <v/>
      </c>
      <c r="U751" s="124" t="str">
        <f t="shared" si="58"/>
        <v/>
      </c>
      <c r="V751" s="124" t="str">
        <f>IF(X751&gt;0,'BD1'!$K$6,"")</f>
        <v/>
      </c>
      <c r="W751" s="121" t="str">
        <f>IF(X751&gt;0,'BD1'!$K$8,"")</f>
        <v/>
      </c>
      <c r="X751" s="101"/>
      <c r="Y751" s="474"/>
      <c r="Z751" s="101"/>
      <c r="AA751" s="101"/>
      <c r="AB751" s="101"/>
      <c r="AC751" s="101"/>
      <c r="AD751" s="101"/>
      <c r="AE751" s="361"/>
      <c r="AF751" s="522"/>
    </row>
    <row r="752" spans="2:32" x14ac:dyDescent="0.25">
      <c r="B752" s="566" t="str">
        <f t="shared" si="59"/>
        <v/>
      </c>
      <c r="C752" s="472">
        <f>'BD4'!C749</f>
        <v>0</v>
      </c>
      <c r="D752" s="125" t="str">
        <f t="shared" si="56"/>
        <v/>
      </c>
      <c r="E752" s="126" t="str">
        <f>IF('BD4'!O749=0,"",'BD4'!O749)</f>
        <v/>
      </c>
      <c r="F752" s="127" t="str">
        <f>REPT('BD4'!N749,1)</f>
        <v/>
      </c>
      <c r="G752" s="469">
        <f>('BD4'!J749)</f>
        <v>0</v>
      </c>
      <c r="I752" s="568" t="str">
        <f t="shared" si="57"/>
        <v/>
      </c>
      <c r="J752" s="568" t="str">
        <f>IF(L752&gt;0,'BD1'!$K$6,"")</f>
        <v/>
      </c>
      <c r="K752" s="568" t="str">
        <f>IF(L752&gt;0,'BD1'!$K$8,"")</f>
        <v/>
      </c>
      <c r="L752" s="101"/>
      <c r="M752" s="101"/>
      <c r="N752" s="101"/>
      <c r="O752" s="101"/>
      <c r="P752" s="363"/>
      <c r="Q752" s="363"/>
      <c r="R752" s="361"/>
      <c r="S752" s="570" t="str">
        <f t="shared" si="60"/>
        <v/>
      </c>
      <c r="U752" s="124" t="str">
        <f t="shared" si="58"/>
        <v/>
      </c>
      <c r="V752" s="124" t="str">
        <f>IF(X752&gt;0,'BD1'!$K$6,"")</f>
        <v/>
      </c>
      <c r="W752" s="121" t="str">
        <f>IF(X752&gt;0,'BD1'!$K$8,"")</f>
        <v/>
      </c>
      <c r="X752" s="101"/>
      <c r="Y752" s="474"/>
      <c r="Z752" s="101"/>
      <c r="AA752" s="101"/>
      <c r="AB752" s="101"/>
      <c r="AC752" s="101"/>
      <c r="AD752" s="101"/>
      <c r="AE752" s="361"/>
      <c r="AF752" s="522"/>
    </row>
    <row r="753" spans="2:32" x14ac:dyDescent="0.25">
      <c r="B753" s="566" t="str">
        <f t="shared" si="59"/>
        <v/>
      </c>
      <c r="C753" s="472">
        <f>'BD4'!C750</f>
        <v>0</v>
      </c>
      <c r="D753" s="125" t="str">
        <f t="shared" si="56"/>
        <v/>
      </c>
      <c r="E753" s="126" t="str">
        <f>IF('BD4'!O750=0,"",'BD4'!O750)</f>
        <v/>
      </c>
      <c r="F753" s="127" t="str">
        <f>REPT('BD4'!N750,1)</f>
        <v/>
      </c>
      <c r="G753" s="469">
        <f>('BD4'!J750)</f>
        <v>0</v>
      </c>
      <c r="I753" s="568" t="str">
        <f t="shared" si="57"/>
        <v/>
      </c>
      <c r="J753" s="568" t="str">
        <f>IF(L753&gt;0,'BD1'!$K$6,"")</f>
        <v/>
      </c>
      <c r="K753" s="568" t="str">
        <f>IF(L753&gt;0,'BD1'!$K$8,"")</f>
        <v/>
      </c>
      <c r="L753" s="101"/>
      <c r="M753" s="101"/>
      <c r="N753" s="101"/>
      <c r="O753" s="101"/>
      <c r="P753" s="363"/>
      <c r="Q753" s="363"/>
      <c r="R753" s="361"/>
      <c r="S753" s="570" t="str">
        <f t="shared" si="60"/>
        <v/>
      </c>
      <c r="U753" s="124" t="str">
        <f t="shared" si="58"/>
        <v/>
      </c>
      <c r="V753" s="124" t="str">
        <f>IF(X753&gt;0,'BD1'!$K$6,"")</f>
        <v/>
      </c>
      <c r="W753" s="121" t="str">
        <f>IF(X753&gt;0,'BD1'!$K$8,"")</f>
        <v/>
      </c>
      <c r="X753" s="101"/>
      <c r="Y753" s="474"/>
      <c r="Z753" s="101"/>
      <c r="AA753" s="101"/>
      <c r="AB753" s="101"/>
      <c r="AC753" s="101"/>
      <c r="AD753" s="101"/>
      <c r="AE753" s="361"/>
      <c r="AF753" s="522"/>
    </row>
    <row r="754" spans="2:32" x14ac:dyDescent="0.25">
      <c r="B754" s="566" t="str">
        <f t="shared" si="59"/>
        <v/>
      </c>
      <c r="C754" s="472">
        <f>'BD4'!C751</f>
        <v>0</v>
      </c>
      <c r="D754" s="125" t="str">
        <f t="shared" si="56"/>
        <v/>
      </c>
      <c r="E754" s="126" t="str">
        <f>IF('BD4'!O751=0,"",'BD4'!O751)</f>
        <v/>
      </c>
      <c r="F754" s="127" t="str">
        <f>REPT('BD4'!N751,1)</f>
        <v/>
      </c>
      <c r="G754" s="469">
        <f>('BD4'!J751)</f>
        <v>0</v>
      </c>
      <c r="I754" s="568" t="str">
        <f t="shared" si="57"/>
        <v/>
      </c>
      <c r="J754" s="568" t="str">
        <f>IF(L754&gt;0,'BD1'!$K$6,"")</f>
        <v/>
      </c>
      <c r="K754" s="568" t="str">
        <f>IF(L754&gt;0,'BD1'!$K$8,"")</f>
        <v/>
      </c>
      <c r="L754" s="101"/>
      <c r="M754" s="101"/>
      <c r="N754" s="101"/>
      <c r="O754" s="101"/>
      <c r="P754" s="363"/>
      <c r="Q754" s="363"/>
      <c r="R754" s="361"/>
      <c r="S754" s="570" t="str">
        <f t="shared" si="60"/>
        <v/>
      </c>
      <c r="U754" s="124" t="str">
        <f t="shared" si="58"/>
        <v/>
      </c>
      <c r="V754" s="124" t="str">
        <f>IF(X754&gt;0,'BD1'!$K$6,"")</f>
        <v/>
      </c>
      <c r="W754" s="121" t="str">
        <f>IF(X754&gt;0,'BD1'!$K$8,"")</f>
        <v/>
      </c>
      <c r="X754" s="101"/>
      <c r="Y754" s="474"/>
      <c r="Z754" s="101"/>
      <c r="AA754" s="101"/>
      <c r="AB754" s="101"/>
      <c r="AC754" s="101"/>
      <c r="AD754" s="101"/>
      <c r="AE754" s="361"/>
      <c r="AF754" s="522"/>
    </row>
    <row r="755" spans="2:32" x14ac:dyDescent="0.25">
      <c r="B755" s="566" t="str">
        <f t="shared" si="59"/>
        <v/>
      </c>
      <c r="C755" s="472">
        <f>'BD4'!C752</f>
        <v>0</v>
      </c>
      <c r="D755" s="125" t="str">
        <f t="shared" si="56"/>
        <v/>
      </c>
      <c r="E755" s="126" t="str">
        <f>IF('BD4'!O752=0,"",'BD4'!O752)</f>
        <v/>
      </c>
      <c r="F755" s="127" t="str">
        <f>REPT('BD4'!N752,1)</f>
        <v/>
      </c>
      <c r="G755" s="469">
        <f>('BD4'!J752)</f>
        <v>0</v>
      </c>
      <c r="I755" s="568" t="str">
        <f t="shared" si="57"/>
        <v/>
      </c>
      <c r="J755" s="568" t="str">
        <f>IF(L755&gt;0,'BD1'!$K$6,"")</f>
        <v/>
      </c>
      <c r="K755" s="568" t="str">
        <f>IF(L755&gt;0,'BD1'!$K$8,"")</f>
        <v/>
      </c>
      <c r="L755" s="101"/>
      <c r="M755" s="101"/>
      <c r="N755" s="101"/>
      <c r="O755" s="101"/>
      <c r="P755" s="363"/>
      <c r="Q755" s="363"/>
      <c r="R755" s="361"/>
      <c r="S755" s="570" t="str">
        <f t="shared" si="60"/>
        <v/>
      </c>
      <c r="U755" s="124" t="str">
        <f t="shared" si="58"/>
        <v/>
      </c>
      <c r="V755" s="124" t="str">
        <f>IF(X755&gt;0,'BD1'!$K$6,"")</f>
        <v/>
      </c>
      <c r="W755" s="121" t="str">
        <f>IF(X755&gt;0,'BD1'!$K$8,"")</f>
        <v/>
      </c>
      <c r="X755" s="101"/>
      <c r="Y755" s="474"/>
      <c r="Z755" s="101"/>
      <c r="AA755" s="101"/>
      <c r="AB755" s="101"/>
      <c r="AC755" s="101"/>
      <c r="AD755" s="101"/>
      <c r="AE755" s="361"/>
      <c r="AF755" s="522"/>
    </row>
    <row r="756" spans="2:32" x14ac:dyDescent="0.25">
      <c r="B756" s="566" t="str">
        <f t="shared" si="59"/>
        <v/>
      </c>
      <c r="C756" s="472">
        <f>'BD4'!C753</f>
        <v>0</v>
      </c>
      <c r="D756" s="125" t="str">
        <f t="shared" si="56"/>
        <v/>
      </c>
      <c r="E756" s="126" t="str">
        <f>IF('BD4'!O753=0,"",'BD4'!O753)</f>
        <v/>
      </c>
      <c r="F756" s="127" t="str">
        <f>REPT('BD4'!N753,1)</f>
        <v/>
      </c>
      <c r="G756" s="469">
        <f>('BD4'!J753)</f>
        <v>0</v>
      </c>
      <c r="I756" s="568" t="str">
        <f t="shared" si="57"/>
        <v/>
      </c>
      <c r="J756" s="568" t="str">
        <f>IF(L756&gt;0,'BD1'!$K$6,"")</f>
        <v/>
      </c>
      <c r="K756" s="568" t="str">
        <f>IF(L756&gt;0,'BD1'!$K$8,"")</f>
        <v/>
      </c>
      <c r="L756" s="101"/>
      <c r="M756" s="101"/>
      <c r="N756" s="101"/>
      <c r="O756" s="101"/>
      <c r="P756" s="363"/>
      <c r="Q756" s="363"/>
      <c r="R756" s="361"/>
      <c r="S756" s="570" t="str">
        <f t="shared" si="60"/>
        <v/>
      </c>
      <c r="U756" s="124" t="str">
        <f t="shared" si="58"/>
        <v/>
      </c>
      <c r="V756" s="124" t="str">
        <f>IF(X756&gt;0,'BD1'!$K$6,"")</f>
        <v/>
      </c>
      <c r="W756" s="121" t="str">
        <f>IF(X756&gt;0,'BD1'!$K$8,"")</f>
        <v/>
      </c>
      <c r="X756" s="101"/>
      <c r="Y756" s="474"/>
      <c r="Z756" s="101"/>
      <c r="AA756" s="101"/>
      <c r="AB756" s="101"/>
      <c r="AC756" s="101"/>
      <c r="AD756" s="101"/>
      <c r="AE756" s="361"/>
      <c r="AF756" s="522"/>
    </row>
    <row r="757" spans="2:32" x14ac:dyDescent="0.25">
      <c r="B757" s="566" t="str">
        <f t="shared" si="59"/>
        <v/>
      </c>
      <c r="C757" s="472">
        <f>'BD4'!C754</f>
        <v>0</v>
      </c>
      <c r="D757" s="125" t="str">
        <f t="shared" si="56"/>
        <v/>
      </c>
      <c r="E757" s="126" t="str">
        <f>IF('BD4'!O754=0,"",'BD4'!O754)</f>
        <v/>
      </c>
      <c r="F757" s="127" t="str">
        <f>REPT('BD4'!N754,1)</f>
        <v/>
      </c>
      <c r="G757" s="469">
        <f>('BD4'!J754)</f>
        <v>0</v>
      </c>
      <c r="I757" s="568" t="str">
        <f t="shared" si="57"/>
        <v/>
      </c>
      <c r="J757" s="568" t="str">
        <f>IF(L757&gt;0,'BD1'!$K$6,"")</f>
        <v/>
      </c>
      <c r="K757" s="568" t="str">
        <f>IF(L757&gt;0,'BD1'!$K$8,"")</f>
        <v/>
      </c>
      <c r="L757" s="101"/>
      <c r="M757" s="101"/>
      <c r="N757" s="101"/>
      <c r="O757" s="101"/>
      <c r="P757" s="363"/>
      <c r="Q757" s="363"/>
      <c r="R757" s="361"/>
      <c r="S757" s="570" t="str">
        <f t="shared" si="60"/>
        <v/>
      </c>
      <c r="U757" s="124" t="str">
        <f t="shared" si="58"/>
        <v/>
      </c>
      <c r="V757" s="124" t="str">
        <f>IF(X757&gt;0,'BD1'!$K$6,"")</f>
        <v/>
      </c>
      <c r="W757" s="121" t="str">
        <f>IF(X757&gt;0,'BD1'!$K$8,"")</f>
        <v/>
      </c>
      <c r="X757" s="101"/>
      <c r="Y757" s="474"/>
      <c r="Z757" s="101"/>
      <c r="AA757" s="101"/>
      <c r="AB757" s="101"/>
      <c r="AC757" s="101"/>
      <c r="AD757" s="101"/>
      <c r="AE757" s="361"/>
      <c r="AF757" s="522"/>
    </row>
    <row r="758" spans="2:32" x14ac:dyDescent="0.25">
      <c r="B758" s="566" t="str">
        <f t="shared" si="59"/>
        <v/>
      </c>
      <c r="C758" s="472">
        <f>'BD4'!C755</f>
        <v>0</v>
      </c>
      <c r="D758" s="125" t="str">
        <f t="shared" si="56"/>
        <v/>
      </c>
      <c r="E758" s="126" t="str">
        <f>IF('BD4'!O755=0,"",'BD4'!O755)</f>
        <v/>
      </c>
      <c r="F758" s="127" t="str">
        <f>REPT('BD4'!N755,1)</f>
        <v/>
      </c>
      <c r="G758" s="469">
        <f>('BD4'!J755)</f>
        <v>0</v>
      </c>
      <c r="I758" s="568" t="str">
        <f t="shared" si="57"/>
        <v/>
      </c>
      <c r="J758" s="568" t="str">
        <f>IF(L758&gt;0,'BD1'!$K$6,"")</f>
        <v/>
      </c>
      <c r="K758" s="568" t="str">
        <f>IF(L758&gt;0,'BD1'!$K$8,"")</f>
        <v/>
      </c>
      <c r="L758" s="101"/>
      <c r="M758" s="101"/>
      <c r="N758" s="101"/>
      <c r="O758" s="101"/>
      <c r="P758" s="363"/>
      <c r="Q758" s="363"/>
      <c r="R758" s="361"/>
      <c r="S758" s="570" t="str">
        <f t="shared" si="60"/>
        <v/>
      </c>
      <c r="U758" s="124" t="str">
        <f t="shared" si="58"/>
        <v/>
      </c>
      <c r="V758" s="124" t="str">
        <f>IF(X758&gt;0,'BD1'!$K$6,"")</f>
        <v/>
      </c>
      <c r="W758" s="121" t="str">
        <f>IF(X758&gt;0,'BD1'!$K$8,"")</f>
        <v/>
      </c>
      <c r="X758" s="101"/>
      <c r="Y758" s="474"/>
      <c r="Z758" s="101"/>
      <c r="AA758" s="101"/>
      <c r="AB758" s="101"/>
      <c r="AC758" s="101"/>
      <c r="AD758" s="101"/>
      <c r="AE758" s="361"/>
      <c r="AF758" s="522"/>
    </row>
    <row r="759" spans="2:32" x14ac:dyDescent="0.25">
      <c r="B759" s="566" t="str">
        <f t="shared" si="59"/>
        <v/>
      </c>
      <c r="C759" s="472">
        <f>'BD4'!C756</f>
        <v>0</v>
      </c>
      <c r="D759" s="125" t="str">
        <f t="shared" si="56"/>
        <v/>
      </c>
      <c r="E759" s="126" t="str">
        <f>IF('BD4'!O756=0,"",'BD4'!O756)</f>
        <v/>
      </c>
      <c r="F759" s="127" t="str">
        <f>REPT('BD4'!N756,1)</f>
        <v/>
      </c>
      <c r="G759" s="469">
        <f>('BD4'!J756)</f>
        <v>0</v>
      </c>
      <c r="I759" s="568" t="str">
        <f t="shared" si="57"/>
        <v/>
      </c>
      <c r="J759" s="568" t="str">
        <f>IF(L759&gt;0,'BD1'!$K$6,"")</f>
        <v/>
      </c>
      <c r="K759" s="568" t="str">
        <f>IF(L759&gt;0,'BD1'!$K$8,"")</f>
        <v/>
      </c>
      <c r="L759" s="101"/>
      <c r="M759" s="101"/>
      <c r="N759" s="101"/>
      <c r="O759" s="101"/>
      <c r="P759" s="363"/>
      <c r="Q759" s="363"/>
      <c r="R759" s="361"/>
      <c r="S759" s="570" t="str">
        <f t="shared" si="60"/>
        <v/>
      </c>
      <c r="U759" s="124" t="str">
        <f t="shared" si="58"/>
        <v/>
      </c>
      <c r="V759" s="124" t="str">
        <f>IF(X759&gt;0,'BD1'!$K$6,"")</f>
        <v/>
      </c>
      <c r="W759" s="121" t="str">
        <f>IF(X759&gt;0,'BD1'!$K$8,"")</f>
        <v/>
      </c>
      <c r="X759" s="101"/>
      <c r="Y759" s="474"/>
      <c r="Z759" s="101"/>
      <c r="AA759" s="101"/>
      <c r="AB759" s="101"/>
      <c r="AC759" s="101"/>
      <c r="AD759" s="101"/>
      <c r="AE759" s="361"/>
      <c r="AF759" s="522"/>
    </row>
    <row r="760" spans="2:32" x14ac:dyDescent="0.25">
      <c r="B760" s="566" t="str">
        <f t="shared" si="59"/>
        <v/>
      </c>
      <c r="C760" s="472">
        <f>'BD4'!C757</f>
        <v>0</v>
      </c>
      <c r="D760" s="125" t="str">
        <f t="shared" si="56"/>
        <v/>
      </c>
      <c r="E760" s="126" t="str">
        <f>IF('BD4'!O757=0,"",'BD4'!O757)</f>
        <v/>
      </c>
      <c r="F760" s="127" t="str">
        <f>REPT('BD4'!N757,1)</f>
        <v/>
      </c>
      <c r="G760" s="469">
        <f>('BD4'!J757)</f>
        <v>0</v>
      </c>
      <c r="I760" s="568" t="str">
        <f t="shared" si="57"/>
        <v/>
      </c>
      <c r="J760" s="568" t="str">
        <f>IF(L760&gt;0,'BD1'!$K$6,"")</f>
        <v/>
      </c>
      <c r="K760" s="568" t="str">
        <f>IF(L760&gt;0,'BD1'!$K$8,"")</f>
        <v/>
      </c>
      <c r="L760" s="101"/>
      <c r="M760" s="101"/>
      <c r="N760" s="101"/>
      <c r="O760" s="101"/>
      <c r="P760" s="363"/>
      <c r="Q760" s="363"/>
      <c r="R760" s="361"/>
      <c r="S760" s="570" t="str">
        <f t="shared" si="60"/>
        <v/>
      </c>
      <c r="U760" s="124" t="str">
        <f t="shared" si="58"/>
        <v/>
      </c>
      <c r="V760" s="124" t="str">
        <f>IF(X760&gt;0,'BD1'!$K$6,"")</f>
        <v/>
      </c>
      <c r="W760" s="121" t="str">
        <f>IF(X760&gt;0,'BD1'!$K$8,"")</f>
        <v/>
      </c>
      <c r="X760" s="101"/>
      <c r="Y760" s="474"/>
      <c r="Z760" s="101"/>
      <c r="AA760" s="101"/>
      <c r="AB760" s="101"/>
      <c r="AC760" s="101"/>
      <c r="AD760" s="101"/>
      <c r="AE760" s="361"/>
      <c r="AF760" s="522"/>
    </row>
    <row r="761" spans="2:32" x14ac:dyDescent="0.25">
      <c r="B761" s="566" t="str">
        <f t="shared" si="59"/>
        <v/>
      </c>
      <c r="C761" s="472">
        <f>'BD4'!C758</f>
        <v>0</v>
      </c>
      <c r="D761" s="125" t="str">
        <f t="shared" si="56"/>
        <v/>
      </c>
      <c r="E761" s="126" t="str">
        <f>IF('BD4'!O758=0,"",'BD4'!O758)</f>
        <v/>
      </c>
      <c r="F761" s="127" t="str">
        <f>REPT('BD4'!N758,1)</f>
        <v/>
      </c>
      <c r="G761" s="469">
        <f>('BD4'!J758)</f>
        <v>0</v>
      </c>
      <c r="I761" s="568" t="str">
        <f t="shared" si="57"/>
        <v/>
      </c>
      <c r="J761" s="568" t="str">
        <f>IF(L761&gt;0,'BD1'!$K$6,"")</f>
        <v/>
      </c>
      <c r="K761" s="568" t="str">
        <f>IF(L761&gt;0,'BD1'!$K$8,"")</f>
        <v/>
      </c>
      <c r="L761" s="101"/>
      <c r="M761" s="101"/>
      <c r="N761" s="101"/>
      <c r="O761" s="101"/>
      <c r="P761" s="363"/>
      <c r="Q761" s="363"/>
      <c r="R761" s="361"/>
      <c r="S761" s="570" t="str">
        <f t="shared" si="60"/>
        <v/>
      </c>
      <c r="U761" s="124" t="str">
        <f t="shared" si="58"/>
        <v/>
      </c>
      <c r="V761" s="124" t="str">
        <f>IF(X761&gt;0,'BD1'!$K$6,"")</f>
        <v/>
      </c>
      <c r="W761" s="121" t="str">
        <f>IF(X761&gt;0,'BD1'!$K$8,"")</f>
        <v/>
      </c>
      <c r="X761" s="101"/>
      <c r="Y761" s="474"/>
      <c r="Z761" s="101"/>
      <c r="AA761" s="101"/>
      <c r="AB761" s="101"/>
      <c r="AC761" s="101"/>
      <c r="AD761" s="101"/>
      <c r="AE761" s="361"/>
      <c r="AF761" s="522"/>
    </row>
    <row r="762" spans="2:32" x14ac:dyDescent="0.25">
      <c r="B762" s="566" t="str">
        <f t="shared" si="59"/>
        <v/>
      </c>
      <c r="C762" s="472">
        <f>'BD4'!C759</f>
        <v>0</v>
      </c>
      <c r="D762" s="125" t="str">
        <f t="shared" si="56"/>
        <v/>
      </c>
      <c r="E762" s="126" t="str">
        <f>IF('BD4'!O759=0,"",'BD4'!O759)</f>
        <v/>
      </c>
      <c r="F762" s="127" t="str">
        <f>REPT('BD4'!N759,1)</f>
        <v/>
      </c>
      <c r="G762" s="469">
        <f>('BD4'!J759)</f>
        <v>0</v>
      </c>
      <c r="I762" s="568" t="str">
        <f t="shared" si="57"/>
        <v/>
      </c>
      <c r="J762" s="568" t="str">
        <f>IF(L762&gt;0,'BD1'!$K$6,"")</f>
        <v/>
      </c>
      <c r="K762" s="568" t="str">
        <f>IF(L762&gt;0,'BD1'!$K$8,"")</f>
        <v/>
      </c>
      <c r="L762" s="101"/>
      <c r="M762" s="101"/>
      <c r="N762" s="101"/>
      <c r="O762" s="101"/>
      <c r="P762" s="363"/>
      <c r="Q762" s="363"/>
      <c r="R762" s="361"/>
      <c r="S762" s="570" t="str">
        <f t="shared" si="60"/>
        <v/>
      </c>
      <c r="U762" s="124" t="str">
        <f t="shared" si="58"/>
        <v/>
      </c>
      <c r="V762" s="124" t="str">
        <f>IF(X762&gt;0,'BD1'!$K$6,"")</f>
        <v/>
      </c>
      <c r="W762" s="121" t="str">
        <f>IF(X762&gt;0,'BD1'!$K$8,"")</f>
        <v/>
      </c>
      <c r="X762" s="101"/>
      <c r="Y762" s="474"/>
      <c r="Z762" s="101"/>
      <c r="AA762" s="101"/>
      <c r="AB762" s="101"/>
      <c r="AC762" s="101"/>
      <c r="AD762" s="101"/>
      <c r="AE762" s="361"/>
      <c r="AF762" s="522"/>
    </row>
    <row r="763" spans="2:32" x14ac:dyDescent="0.25">
      <c r="B763" s="566" t="str">
        <f t="shared" si="59"/>
        <v/>
      </c>
      <c r="C763" s="472">
        <f>'BD4'!C760</f>
        <v>0</v>
      </c>
      <c r="D763" s="125" t="str">
        <f t="shared" si="56"/>
        <v/>
      </c>
      <c r="E763" s="126" t="str">
        <f>IF('BD4'!O760=0,"",'BD4'!O760)</f>
        <v/>
      </c>
      <c r="F763" s="127" t="str">
        <f>REPT('BD4'!N760,1)</f>
        <v/>
      </c>
      <c r="G763" s="469">
        <f>('BD4'!J760)</f>
        <v>0</v>
      </c>
      <c r="I763" s="568" t="str">
        <f t="shared" si="57"/>
        <v/>
      </c>
      <c r="J763" s="568" t="str">
        <f>IF(L763&gt;0,'BD1'!$K$6,"")</f>
        <v/>
      </c>
      <c r="K763" s="568" t="str">
        <f>IF(L763&gt;0,'BD1'!$K$8,"")</f>
        <v/>
      </c>
      <c r="L763" s="101"/>
      <c r="M763" s="101"/>
      <c r="N763" s="101"/>
      <c r="O763" s="101"/>
      <c r="P763" s="363"/>
      <c r="Q763" s="363"/>
      <c r="R763" s="361"/>
      <c r="S763" s="570" t="str">
        <f t="shared" si="60"/>
        <v/>
      </c>
      <c r="U763" s="124" t="str">
        <f t="shared" si="58"/>
        <v/>
      </c>
      <c r="V763" s="124" t="str">
        <f>IF(X763&gt;0,'BD1'!$K$6,"")</f>
        <v/>
      </c>
      <c r="W763" s="121" t="str">
        <f>IF(X763&gt;0,'BD1'!$K$8,"")</f>
        <v/>
      </c>
      <c r="X763" s="101"/>
      <c r="Y763" s="474"/>
      <c r="Z763" s="101"/>
      <c r="AA763" s="101"/>
      <c r="AB763" s="101"/>
      <c r="AC763" s="101"/>
      <c r="AD763" s="101"/>
      <c r="AE763" s="361"/>
      <c r="AF763" s="522"/>
    </row>
    <row r="764" spans="2:32" x14ac:dyDescent="0.25">
      <c r="B764" s="566" t="str">
        <f t="shared" si="59"/>
        <v/>
      </c>
      <c r="C764" s="472">
        <f>'BD4'!C761</f>
        <v>0</v>
      </c>
      <c r="D764" s="125" t="str">
        <f t="shared" si="56"/>
        <v/>
      </c>
      <c r="E764" s="126" t="str">
        <f>IF('BD4'!O761=0,"",'BD4'!O761)</f>
        <v/>
      </c>
      <c r="F764" s="127" t="str">
        <f>REPT('BD4'!N761,1)</f>
        <v/>
      </c>
      <c r="G764" s="469">
        <f>('BD4'!J761)</f>
        <v>0</v>
      </c>
      <c r="I764" s="568" t="str">
        <f t="shared" si="57"/>
        <v/>
      </c>
      <c r="J764" s="568" t="str">
        <f>IF(L764&gt;0,'BD1'!$K$6,"")</f>
        <v/>
      </c>
      <c r="K764" s="568" t="str">
        <f>IF(L764&gt;0,'BD1'!$K$8,"")</f>
        <v/>
      </c>
      <c r="L764" s="101"/>
      <c r="M764" s="101"/>
      <c r="N764" s="101"/>
      <c r="O764" s="101"/>
      <c r="P764" s="363"/>
      <c r="Q764" s="363"/>
      <c r="R764" s="361"/>
      <c r="S764" s="570" t="str">
        <f t="shared" si="60"/>
        <v/>
      </c>
      <c r="U764" s="124" t="str">
        <f t="shared" si="58"/>
        <v/>
      </c>
      <c r="V764" s="124" t="str">
        <f>IF(X764&gt;0,'BD1'!$K$6,"")</f>
        <v/>
      </c>
      <c r="W764" s="121" t="str">
        <f>IF(X764&gt;0,'BD1'!$K$8,"")</f>
        <v/>
      </c>
      <c r="X764" s="101"/>
      <c r="Y764" s="474"/>
      <c r="Z764" s="101"/>
      <c r="AA764" s="101"/>
      <c r="AB764" s="101"/>
      <c r="AC764" s="101"/>
      <c r="AD764" s="101"/>
      <c r="AE764" s="361"/>
      <c r="AF764" s="522"/>
    </row>
    <row r="765" spans="2:32" x14ac:dyDescent="0.25">
      <c r="B765" s="566" t="str">
        <f t="shared" si="59"/>
        <v/>
      </c>
      <c r="C765" s="472">
        <f>'BD4'!C762</f>
        <v>0</v>
      </c>
      <c r="D765" s="125" t="str">
        <f t="shared" si="56"/>
        <v/>
      </c>
      <c r="E765" s="126" t="str">
        <f>IF('BD4'!O762=0,"",'BD4'!O762)</f>
        <v/>
      </c>
      <c r="F765" s="127" t="str">
        <f>REPT('BD4'!N762,1)</f>
        <v/>
      </c>
      <c r="G765" s="469">
        <f>('BD4'!J762)</f>
        <v>0</v>
      </c>
      <c r="I765" s="568" t="str">
        <f t="shared" si="57"/>
        <v/>
      </c>
      <c r="J765" s="568" t="str">
        <f>IF(L765&gt;0,'BD1'!$K$6,"")</f>
        <v/>
      </c>
      <c r="K765" s="568" t="str">
        <f>IF(L765&gt;0,'BD1'!$K$8,"")</f>
        <v/>
      </c>
      <c r="L765" s="101"/>
      <c r="M765" s="101"/>
      <c r="N765" s="101"/>
      <c r="O765" s="101"/>
      <c r="P765" s="363"/>
      <c r="Q765" s="363"/>
      <c r="R765" s="361"/>
      <c r="S765" s="570" t="str">
        <f t="shared" si="60"/>
        <v/>
      </c>
      <c r="U765" s="124" t="str">
        <f t="shared" si="58"/>
        <v/>
      </c>
      <c r="V765" s="124" t="str">
        <f>IF(X765&gt;0,'BD1'!$K$6,"")</f>
        <v/>
      </c>
      <c r="W765" s="121" t="str">
        <f>IF(X765&gt;0,'BD1'!$K$8,"")</f>
        <v/>
      </c>
      <c r="X765" s="101"/>
      <c r="Y765" s="474"/>
      <c r="Z765" s="101"/>
      <c r="AA765" s="101"/>
      <c r="AB765" s="101"/>
      <c r="AC765" s="101"/>
      <c r="AD765" s="101"/>
      <c r="AE765" s="361"/>
      <c r="AF765" s="522"/>
    </row>
    <row r="766" spans="2:32" x14ac:dyDescent="0.25">
      <c r="B766" s="566" t="str">
        <f t="shared" si="59"/>
        <v/>
      </c>
      <c r="C766" s="472">
        <f>'BD4'!C763</f>
        <v>0</v>
      </c>
      <c r="D766" s="125" t="str">
        <f t="shared" si="56"/>
        <v/>
      </c>
      <c r="E766" s="126" t="str">
        <f>IF('BD4'!O763=0,"",'BD4'!O763)</f>
        <v/>
      </c>
      <c r="F766" s="127" t="str">
        <f>REPT('BD4'!N763,1)</f>
        <v/>
      </c>
      <c r="G766" s="469">
        <f>('BD4'!J763)</f>
        <v>0</v>
      </c>
      <c r="I766" s="568" t="str">
        <f t="shared" si="57"/>
        <v/>
      </c>
      <c r="J766" s="568" t="str">
        <f>IF(L766&gt;0,'BD1'!$K$6,"")</f>
        <v/>
      </c>
      <c r="K766" s="568" t="str">
        <f>IF(L766&gt;0,'BD1'!$K$8,"")</f>
        <v/>
      </c>
      <c r="L766" s="101"/>
      <c r="M766" s="101"/>
      <c r="N766" s="101"/>
      <c r="O766" s="101"/>
      <c r="P766" s="363"/>
      <c r="Q766" s="363"/>
      <c r="R766" s="361"/>
      <c r="S766" s="570" t="str">
        <f t="shared" si="60"/>
        <v/>
      </c>
      <c r="U766" s="124" t="str">
        <f t="shared" si="58"/>
        <v/>
      </c>
      <c r="V766" s="124" t="str">
        <f>IF(X766&gt;0,'BD1'!$K$6,"")</f>
        <v/>
      </c>
      <c r="W766" s="121" t="str">
        <f>IF(X766&gt;0,'BD1'!$K$8,"")</f>
        <v/>
      </c>
      <c r="X766" s="101"/>
      <c r="Y766" s="474"/>
      <c r="Z766" s="101"/>
      <c r="AA766" s="101"/>
      <c r="AB766" s="101"/>
      <c r="AC766" s="101"/>
      <c r="AD766" s="101"/>
      <c r="AE766" s="361"/>
      <c r="AF766" s="522"/>
    </row>
    <row r="767" spans="2:32" x14ac:dyDescent="0.25">
      <c r="B767" s="566" t="str">
        <f t="shared" si="59"/>
        <v/>
      </c>
      <c r="C767" s="472">
        <f>'BD4'!C764</f>
        <v>0</v>
      </c>
      <c r="D767" s="125" t="str">
        <f t="shared" si="56"/>
        <v/>
      </c>
      <c r="E767" s="126" t="str">
        <f>IF('BD4'!O764=0,"",'BD4'!O764)</f>
        <v/>
      </c>
      <c r="F767" s="127" t="str">
        <f>REPT('BD4'!N764,1)</f>
        <v/>
      </c>
      <c r="G767" s="469">
        <f>('BD4'!J764)</f>
        <v>0</v>
      </c>
      <c r="I767" s="568" t="str">
        <f t="shared" si="57"/>
        <v/>
      </c>
      <c r="J767" s="568" t="str">
        <f>IF(L767&gt;0,'BD1'!$K$6,"")</f>
        <v/>
      </c>
      <c r="K767" s="568" t="str">
        <f>IF(L767&gt;0,'BD1'!$K$8,"")</f>
        <v/>
      </c>
      <c r="L767" s="101"/>
      <c r="M767" s="101"/>
      <c r="N767" s="101"/>
      <c r="O767" s="101"/>
      <c r="P767" s="363"/>
      <c r="Q767" s="363"/>
      <c r="R767" s="361"/>
      <c r="S767" s="570" t="str">
        <f t="shared" si="60"/>
        <v/>
      </c>
      <c r="U767" s="124" t="str">
        <f t="shared" si="58"/>
        <v/>
      </c>
      <c r="V767" s="124" t="str">
        <f>IF(X767&gt;0,'BD1'!$K$6,"")</f>
        <v/>
      </c>
      <c r="W767" s="121" t="str">
        <f>IF(X767&gt;0,'BD1'!$K$8,"")</f>
        <v/>
      </c>
      <c r="X767" s="101"/>
      <c r="Y767" s="474"/>
      <c r="Z767" s="101"/>
      <c r="AA767" s="101"/>
      <c r="AB767" s="101"/>
      <c r="AC767" s="101"/>
      <c r="AD767" s="101"/>
      <c r="AE767" s="361"/>
      <c r="AF767" s="522"/>
    </row>
    <row r="768" spans="2:32" x14ac:dyDescent="0.25">
      <c r="B768" s="566" t="str">
        <f t="shared" si="59"/>
        <v/>
      </c>
      <c r="C768" s="472">
        <f>'BD4'!C765</f>
        <v>0</v>
      </c>
      <c r="D768" s="125" t="str">
        <f t="shared" si="56"/>
        <v/>
      </c>
      <c r="E768" s="126" t="str">
        <f>IF('BD4'!O765=0,"",'BD4'!O765)</f>
        <v/>
      </c>
      <c r="F768" s="127" t="str">
        <f>REPT('BD4'!N765,1)</f>
        <v/>
      </c>
      <c r="G768" s="469">
        <f>('BD4'!J765)</f>
        <v>0</v>
      </c>
      <c r="I768" s="568" t="str">
        <f t="shared" si="57"/>
        <v/>
      </c>
      <c r="J768" s="568" t="str">
        <f>IF(L768&gt;0,'BD1'!$K$6,"")</f>
        <v/>
      </c>
      <c r="K768" s="568" t="str">
        <f>IF(L768&gt;0,'BD1'!$K$8,"")</f>
        <v/>
      </c>
      <c r="L768" s="101"/>
      <c r="M768" s="101"/>
      <c r="N768" s="101"/>
      <c r="O768" s="101"/>
      <c r="P768" s="363"/>
      <c r="Q768" s="363"/>
      <c r="R768" s="361"/>
      <c r="S768" s="570" t="str">
        <f t="shared" si="60"/>
        <v/>
      </c>
      <c r="U768" s="124" t="str">
        <f t="shared" si="58"/>
        <v/>
      </c>
      <c r="V768" s="124" t="str">
        <f>IF(X768&gt;0,'BD1'!$K$6,"")</f>
        <v/>
      </c>
      <c r="W768" s="121" t="str">
        <f>IF(X768&gt;0,'BD1'!$K$8,"")</f>
        <v/>
      </c>
      <c r="X768" s="101"/>
      <c r="Y768" s="474"/>
      <c r="Z768" s="101"/>
      <c r="AA768" s="101"/>
      <c r="AB768" s="101"/>
      <c r="AC768" s="101"/>
      <c r="AD768" s="101"/>
      <c r="AE768" s="361"/>
      <c r="AF768" s="522"/>
    </row>
    <row r="769" spans="2:32" x14ac:dyDescent="0.25">
      <c r="B769" s="566" t="str">
        <f t="shared" si="59"/>
        <v/>
      </c>
      <c r="C769" s="472">
        <f>'BD4'!C766</f>
        <v>0</v>
      </c>
      <c r="D769" s="125" t="str">
        <f t="shared" si="56"/>
        <v/>
      </c>
      <c r="E769" s="126" t="str">
        <f>IF('BD4'!O766=0,"",'BD4'!O766)</f>
        <v/>
      </c>
      <c r="F769" s="127" t="str">
        <f>REPT('BD4'!N766,1)</f>
        <v/>
      </c>
      <c r="G769" s="469">
        <f>('BD4'!J766)</f>
        <v>0</v>
      </c>
      <c r="I769" s="568" t="str">
        <f t="shared" si="57"/>
        <v/>
      </c>
      <c r="J769" s="568" t="str">
        <f>IF(L769&gt;0,'BD1'!$K$6,"")</f>
        <v/>
      </c>
      <c r="K769" s="568" t="str">
        <f>IF(L769&gt;0,'BD1'!$K$8,"")</f>
        <v/>
      </c>
      <c r="L769" s="101"/>
      <c r="M769" s="101"/>
      <c r="N769" s="101"/>
      <c r="O769" s="101"/>
      <c r="P769" s="363"/>
      <c r="Q769" s="363"/>
      <c r="R769" s="361"/>
      <c r="S769" s="570" t="str">
        <f t="shared" si="60"/>
        <v/>
      </c>
      <c r="U769" s="124" t="str">
        <f t="shared" si="58"/>
        <v/>
      </c>
      <c r="V769" s="124" t="str">
        <f>IF(X769&gt;0,'BD1'!$K$6,"")</f>
        <v/>
      </c>
      <c r="W769" s="121" t="str">
        <f>IF(X769&gt;0,'BD1'!$K$8,"")</f>
        <v/>
      </c>
      <c r="X769" s="101"/>
      <c r="Y769" s="474"/>
      <c r="Z769" s="101"/>
      <c r="AA769" s="101"/>
      <c r="AB769" s="101"/>
      <c r="AC769" s="101"/>
      <c r="AD769" s="101"/>
      <c r="AE769" s="361"/>
      <c r="AF769" s="522"/>
    </row>
    <row r="770" spans="2:32" x14ac:dyDescent="0.25">
      <c r="B770" s="566" t="str">
        <f t="shared" si="59"/>
        <v/>
      </c>
      <c r="C770" s="472">
        <f>'BD4'!C767</f>
        <v>0</v>
      </c>
      <c r="D770" s="125" t="str">
        <f t="shared" si="56"/>
        <v/>
      </c>
      <c r="E770" s="126" t="str">
        <f>IF('BD4'!O767=0,"",'BD4'!O767)</f>
        <v/>
      </c>
      <c r="F770" s="127" t="str">
        <f>REPT('BD4'!N767,1)</f>
        <v/>
      </c>
      <c r="G770" s="469">
        <f>('BD4'!J767)</f>
        <v>0</v>
      </c>
      <c r="I770" s="568" t="str">
        <f t="shared" si="57"/>
        <v/>
      </c>
      <c r="J770" s="568" t="str">
        <f>IF(L770&gt;0,'BD1'!$K$6,"")</f>
        <v/>
      </c>
      <c r="K770" s="568" t="str">
        <f>IF(L770&gt;0,'BD1'!$K$8,"")</f>
        <v/>
      </c>
      <c r="L770" s="101"/>
      <c r="M770" s="101"/>
      <c r="N770" s="101"/>
      <c r="O770" s="101"/>
      <c r="P770" s="363"/>
      <c r="Q770" s="363"/>
      <c r="R770" s="361"/>
      <c r="S770" s="570" t="str">
        <f t="shared" si="60"/>
        <v/>
      </c>
      <c r="U770" s="124" t="str">
        <f t="shared" si="58"/>
        <v/>
      </c>
      <c r="V770" s="124" t="str">
        <f>IF(X770&gt;0,'BD1'!$K$6,"")</f>
        <v/>
      </c>
      <c r="W770" s="121" t="str">
        <f>IF(X770&gt;0,'BD1'!$K$8,"")</f>
        <v/>
      </c>
      <c r="X770" s="101"/>
      <c r="Y770" s="474"/>
      <c r="Z770" s="101"/>
      <c r="AA770" s="101"/>
      <c r="AB770" s="101"/>
      <c r="AC770" s="101"/>
      <c r="AD770" s="101"/>
      <c r="AE770" s="361"/>
      <c r="AF770" s="522"/>
    </row>
    <row r="771" spans="2:32" x14ac:dyDescent="0.25">
      <c r="B771" s="566" t="str">
        <f t="shared" si="59"/>
        <v/>
      </c>
      <c r="C771" s="472">
        <f>'BD4'!C768</f>
        <v>0</v>
      </c>
      <c r="D771" s="125" t="str">
        <f t="shared" si="56"/>
        <v/>
      </c>
      <c r="E771" s="126" t="str">
        <f>IF('BD4'!O768=0,"",'BD4'!O768)</f>
        <v/>
      </c>
      <c r="F771" s="127" t="str">
        <f>REPT('BD4'!N768,1)</f>
        <v/>
      </c>
      <c r="G771" s="469">
        <f>('BD4'!J768)</f>
        <v>0</v>
      </c>
      <c r="I771" s="568" t="str">
        <f t="shared" si="57"/>
        <v/>
      </c>
      <c r="J771" s="568" t="str">
        <f>IF(L771&gt;0,'BD1'!$K$6,"")</f>
        <v/>
      </c>
      <c r="K771" s="568" t="str">
        <f>IF(L771&gt;0,'BD1'!$K$8,"")</f>
        <v/>
      </c>
      <c r="L771" s="101"/>
      <c r="M771" s="101"/>
      <c r="N771" s="101"/>
      <c r="O771" s="101"/>
      <c r="P771" s="363"/>
      <c r="Q771" s="363"/>
      <c r="R771" s="361"/>
      <c r="S771" s="570" t="str">
        <f t="shared" si="60"/>
        <v/>
      </c>
      <c r="U771" s="124" t="str">
        <f t="shared" si="58"/>
        <v/>
      </c>
      <c r="V771" s="124" t="str">
        <f>IF(X771&gt;0,'BD1'!$K$6,"")</f>
        <v/>
      </c>
      <c r="W771" s="121" t="str">
        <f>IF(X771&gt;0,'BD1'!$K$8,"")</f>
        <v/>
      </c>
      <c r="X771" s="101"/>
      <c r="Y771" s="474"/>
      <c r="Z771" s="101"/>
      <c r="AA771" s="101"/>
      <c r="AB771" s="101"/>
      <c r="AC771" s="101"/>
      <c r="AD771" s="101"/>
      <c r="AE771" s="361"/>
      <c r="AF771" s="522"/>
    </row>
    <row r="772" spans="2:32" x14ac:dyDescent="0.25">
      <c r="B772" s="566" t="str">
        <f t="shared" si="59"/>
        <v/>
      </c>
      <c r="C772" s="472">
        <f>'BD4'!C769</f>
        <v>0</v>
      </c>
      <c r="D772" s="125" t="str">
        <f t="shared" si="56"/>
        <v/>
      </c>
      <c r="E772" s="126" t="str">
        <f>IF('BD4'!O769=0,"",'BD4'!O769)</f>
        <v/>
      </c>
      <c r="F772" s="127" t="str">
        <f>REPT('BD4'!N769,1)</f>
        <v/>
      </c>
      <c r="G772" s="469">
        <f>('BD4'!J769)</f>
        <v>0</v>
      </c>
      <c r="I772" s="568" t="str">
        <f t="shared" si="57"/>
        <v/>
      </c>
      <c r="J772" s="568" t="str">
        <f>IF(L772&gt;0,'BD1'!$K$6,"")</f>
        <v/>
      </c>
      <c r="K772" s="568" t="str">
        <f>IF(L772&gt;0,'BD1'!$K$8,"")</f>
        <v/>
      </c>
      <c r="L772" s="101"/>
      <c r="M772" s="101"/>
      <c r="N772" s="101"/>
      <c r="O772" s="101"/>
      <c r="P772" s="363"/>
      <c r="Q772" s="363"/>
      <c r="R772" s="361"/>
      <c r="S772" s="570" t="str">
        <f t="shared" si="60"/>
        <v/>
      </c>
      <c r="U772" s="124" t="str">
        <f t="shared" si="58"/>
        <v/>
      </c>
      <c r="V772" s="124" t="str">
        <f>IF(X772&gt;0,'BD1'!$K$6,"")</f>
        <v/>
      </c>
      <c r="W772" s="121" t="str">
        <f>IF(X772&gt;0,'BD1'!$K$8,"")</f>
        <v/>
      </c>
      <c r="X772" s="101"/>
      <c r="Y772" s="474"/>
      <c r="Z772" s="101"/>
      <c r="AA772" s="101"/>
      <c r="AB772" s="101"/>
      <c r="AC772" s="101"/>
      <c r="AD772" s="101"/>
      <c r="AE772" s="361"/>
      <c r="AF772" s="522"/>
    </row>
    <row r="773" spans="2:32" x14ac:dyDescent="0.25">
      <c r="B773" s="566" t="str">
        <f t="shared" si="59"/>
        <v/>
      </c>
      <c r="C773" s="472">
        <f>'BD4'!C770</f>
        <v>0</v>
      </c>
      <c r="D773" s="125" t="str">
        <f t="shared" si="56"/>
        <v/>
      </c>
      <c r="E773" s="126" t="str">
        <f>IF('BD4'!O770=0,"",'BD4'!O770)</f>
        <v/>
      </c>
      <c r="F773" s="127" t="str">
        <f>REPT('BD4'!N770,1)</f>
        <v/>
      </c>
      <c r="G773" s="469">
        <f>('BD4'!J770)</f>
        <v>0</v>
      </c>
      <c r="I773" s="568" t="str">
        <f t="shared" si="57"/>
        <v/>
      </c>
      <c r="J773" s="568" t="str">
        <f>IF(L773&gt;0,'BD1'!$K$6,"")</f>
        <v/>
      </c>
      <c r="K773" s="568" t="str">
        <f>IF(L773&gt;0,'BD1'!$K$8,"")</f>
        <v/>
      </c>
      <c r="L773" s="101"/>
      <c r="M773" s="101"/>
      <c r="N773" s="101"/>
      <c r="O773" s="101"/>
      <c r="P773" s="363"/>
      <c r="Q773" s="363"/>
      <c r="R773" s="361"/>
      <c r="S773" s="570" t="str">
        <f t="shared" si="60"/>
        <v/>
      </c>
      <c r="U773" s="124" t="str">
        <f t="shared" si="58"/>
        <v/>
      </c>
      <c r="V773" s="124" t="str">
        <f>IF(X773&gt;0,'BD1'!$K$6,"")</f>
        <v/>
      </c>
      <c r="W773" s="121" t="str">
        <f>IF(X773&gt;0,'BD1'!$K$8,"")</f>
        <v/>
      </c>
      <c r="X773" s="101"/>
      <c r="Y773" s="474"/>
      <c r="Z773" s="101"/>
      <c r="AA773" s="101"/>
      <c r="AB773" s="101"/>
      <c r="AC773" s="101"/>
      <c r="AD773" s="101"/>
      <c r="AE773" s="361"/>
      <c r="AF773" s="522"/>
    </row>
    <row r="774" spans="2:32" x14ac:dyDescent="0.25">
      <c r="B774" s="566" t="str">
        <f t="shared" si="59"/>
        <v/>
      </c>
      <c r="C774" s="472">
        <f>'BD4'!C771</f>
        <v>0</v>
      </c>
      <c r="D774" s="125" t="str">
        <f t="shared" si="56"/>
        <v/>
      </c>
      <c r="E774" s="126" t="str">
        <f>IF('BD4'!O771=0,"",'BD4'!O771)</f>
        <v/>
      </c>
      <c r="F774" s="127" t="str">
        <f>REPT('BD4'!N771,1)</f>
        <v/>
      </c>
      <c r="G774" s="469">
        <f>('BD4'!J771)</f>
        <v>0</v>
      </c>
      <c r="I774" s="568" t="str">
        <f t="shared" si="57"/>
        <v/>
      </c>
      <c r="J774" s="568" t="str">
        <f>IF(L774&gt;0,'BD1'!$K$6,"")</f>
        <v/>
      </c>
      <c r="K774" s="568" t="str">
        <f>IF(L774&gt;0,'BD1'!$K$8,"")</f>
        <v/>
      </c>
      <c r="L774" s="101"/>
      <c r="M774" s="101"/>
      <c r="N774" s="101"/>
      <c r="O774" s="101"/>
      <c r="P774" s="363"/>
      <c r="Q774" s="363"/>
      <c r="R774" s="361"/>
      <c r="S774" s="570" t="str">
        <f t="shared" si="60"/>
        <v/>
      </c>
      <c r="U774" s="124" t="str">
        <f t="shared" si="58"/>
        <v/>
      </c>
      <c r="V774" s="124" t="str">
        <f>IF(X774&gt;0,'BD1'!$K$6,"")</f>
        <v/>
      </c>
      <c r="W774" s="121" t="str">
        <f>IF(X774&gt;0,'BD1'!$K$8,"")</f>
        <v/>
      </c>
      <c r="X774" s="101"/>
      <c r="Y774" s="474"/>
      <c r="Z774" s="101"/>
      <c r="AA774" s="101"/>
      <c r="AB774" s="101"/>
      <c r="AC774" s="101"/>
      <c r="AD774" s="101"/>
      <c r="AE774" s="361"/>
      <c r="AF774" s="522"/>
    </row>
    <row r="775" spans="2:32" x14ac:dyDescent="0.25">
      <c r="B775" s="566" t="str">
        <f t="shared" si="59"/>
        <v/>
      </c>
      <c r="C775" s="472">
        <f>'BD4'!C772</f>
        <v>0</v>
      </c>
      <c r="D775" s="125" t="str">
        <f t="shared" si="56"/>
        <v/>
      </c>
      <c r="E775" s="126" t="str">
        <f>IF('BD4'!O772=0,"",'BD4'!O772)</f>
        <v/>
      </c>
      <c r="F775" s="127" t="str">
        <f>REPT('BD4'!N772,1)</f>
        <v/>
      </c>
      <c r="G775" s="469">
        <f>('BD4'!J772)</f>
        <v>0</v>
      </c>
      <c r="I775" s="568" t="str">
        <f t="shared" si="57"/>
        <v/>
      </c>
      <c r="J775" s="568" t="str">
        <f>IF(L775&gt;0,'BD1'!$K$6,"")</f>
        <v/>
      </c>
      <c r="K775" s="568" t="str">
        <f>IF(L775&gt;0,'BD1'!$K$8,"")</f>
        <v/>
      </c>
      <c r="L775" s="101"/>
      <c r="M775" s="101"/>
      <c r="N775" s="101"/>
      <c r="O775" s="101"/>
      <c r="P775" s="363"/>
      <c r="Q775" s="363"/>
      <c r="R775" s="361"/>
      <c r="S775" s="570" t="str">
        <f t="shared" si="60"/>
        <v/>
      </c>
      <c r="U775" s="124" t="str">
        <f t="shared" si="58"/>
        <v/>
      </c>
      <c r="V775" s="124" t="str">
        <f>IF(X775&gt;0,'BD1'!$K$6,"")</f>
        <v/>
      </c>
      <c r="W775" s="121" t="str">
        <f>IF(X775&gt;0,'BD1'!$K$8,"")</f>
        <v/>
      </c>
      <c r="X775" s="101"/>
      <c r="Y775" s="474"/>
      <c r="Z775" s="101"/>
      <c r="AA775" s="101"/>
      <c r="AB775" s="101"/>
      <c r="AC775" s="101"/>
      <c r="AD775" s="101"/>
      <c r="AE775" s="361"/>
      <c r="AF775" s="522"/>
    </row>
    <row r="776" spans="2:32" x14ac:dyDescent="0.25">
      <c r="B776" s="566" t="str">
        <f t="shared" si="59"/>
        <v/>
      </c>
      <c r="C776" s="472">
        <f>'BD4'!C773</f>
        <v>0</v>
      </c>
      <c r="D776" s="125" t="str">
        <f t="shared" si="56"/>
        <v/>
      </c>
      <c r="E776" s="126" t="str">
        <f>IF('BD4'!O773=0,"",'BD4'!O773)</f>
        <v/>
      </c>
      <c r="F776" s="127" t="str">
        <f>REPT('BD4'!N773,1)</f>
        <v/>
      </c>
      <c r="G776" s="469">
        <f>('BD4'!J773)</f>
        <v>0</v>
      </c>
      <c r="I776" s="568" t="str">
        <f t="shared" si="57"/>
        <v/>
      </c>
      <c r="J776" s="568" t="str">
        <f>IF(L776&gt;0,'BD1'!$K$6,"")</f>
        <v/>
      </c>
      <c r="K776" s="568" t="str">
        <f>IF(L776&gt;0,'BD1'!$K$8,"")</f>
        <v/>
      </c>
      <c r="L776" s="101"/>
      <c r="M776" s="101"/>
      <c r="N776" s="101"/>
      <c r="O776" s="101"/>
      <c r="P776" s="363"/>
      <c r="Q776" s="363"/>
      <c r="R776" s="361"/>
      <c r="S776" s="570" t="str">
        <f t="shared" si="60"/>
        <v/>
      </c>
      <c r="U776" s="124" t="str">
        <f t="shared" si="58"/>
        <v/>
      </c>
      <c r="V776" s="124" t="str">
        <f>IF(X776&gt;0,'BD1'!$K$6,"")</f>
        <v/>
      </c>
      <c r="W776" s="121" t="str">
        <f>IF(X776&gt;0,'BD1'!$K$8,"")</f>
        <v/>
      </c>
      <c r="X776" s="101"/>
      <c r="Y776" s="474"/>
      <c r="Z776" s="101"/>
      <c r="AA776" s="101"/>
      <c r="AB776" s="101"/>
      <c r="AC776" s="101"/>
      <c r="AD776" s="101"/>
      <c r="AE776" s="361"/>
      <c r="AF776" s="522"/>
    </row>
    <row r="777" spans="2:32" x14ac:dyDescent="0.25">
      <c r="B777" s="566" t="str">
        <f t="shared" si="59"/>
        <v/>
      </c>
      <c r="C777" s="472">
        <f>'BD4'!C774</f>
        <v>0</v>
      </c>
      <c r="D777" s="125" t="str">
        <f t="shared" si="56"/>
        <v/>
      </c>
      <c r="E777" s="126" t="str">
        <f>IF('BD4'!O774=0,"",'BD4'!O774)</f>
        <v/>
      </c>
      <c r="F777" s="127" t="str">
        <f>REPT('BD4'!N774,1)</f>
        <v/>
      </c>
      <c r="G777" s="469">
        <f>('BD4'!J774)</f>
        <v>0</v>
      </c>
      <c r="I777" s="568" t="str">
        <f t="shared" si="57"/>
        <v/>
      </c>
      <c r="J777" s="568" t="str">
        <f>IF(L777&gt;0,'BD1'!$K$6,"")</f>
        <v/>
      </c>
      <c r="K777" s="568" t="str">
        <f>IF(L777&gt;0,'BD1'!$K$8,"")</f>
        <v/>
      </c>
      <c r="L777" s="101"/>
      <c r="M777" s="101"/>
      <c r="N777" s="101"/>
      <c r="O777" s="101"/>
      <c r="P777" s="363"/>
      <c r="Q777" s="363"/>
      <c r="R777" s="361"/>
      <c r="S777" s="570" t="str">
        <f t="shared" si="60"/>
        <v/>
      </c>
      <c r="U777" s="124" t="str">
        <f t="shared" si="58"/>
        <v/>
      </c>
      <c r="V777" s="124" t="str">
        <f>IF(X777&gt;0,'BD1'!$K$6,"")</f>
        <v/>
      </c>
      <c r="W777" s="121" t="str">
        <f>IF(X777&gt;0,'BD1'!$K$8,"")</f>
        <v/>
      </c>
      <c r="X777" s="101"/>
      <c r="Y777" s="474"/>
      <c r="Z777" s="101"/>
      <c r="AA777" s="101"/>
      <c r="AB777" s="101"/>
      <c r="AC777" s="101"/>
      <c r="AD777" s="101"/>
      <c r="AE777" s="361"/>
      <c r="AF777" s="522"/>
    </row>
    <row r="778" spans="2:32" x14ac:dyDescent="0.25">
      <c r="B778" s="566" t="str">
        <f t="shared" si="59"/>
        <v/>
      </c>
      <c r="C778" s="472">
        <f>'BD4'!C775</f>
        <v>0</v>
      </c>
      <c r="D778" s="125" t="str">
        <f t="shared" si="56"/>
        <v/>
      </c>
      <c r="E778" s="126" t="str">
        <f>IF('BD4'!O775=0,"",'BD4'!O775)</f>
        <v/>
      </c>
      <c r="F778" s="127" t="str">
        <f>REPT('BD4'!N775,1)</f>
        <v/>
      </c>
      <c r="G778" s="469">
        <f>('BD4'!J775)</f>
        <v>0</v>
      </c>
      <c r="I778" s="568" t="str">
        <f t="shared" si="57"/>
        <v/>
      </c>
      <c r="J778" s="568" t="str">
        <f>IF(L778&gt;0,'BD1'!$K$6,"")</f>
        <v/>
      </c>
      <c r="K778" s="568" t="str">
        <f>IF(L778&gt;0,'BD1'!$K$8,"")</f>
        <v/>
      </c>
      <c r="L778" s="101"/>
      <c r="M778" s="101"/>
      <c r="N778" s="101"/>
      <c r="O778" s="101"/>
      <c r="P778" s="363"/>
      <c r="Q778" s="363"/>
      <c r="R778" s="361"/>
      <c r="S778" s="570" t="str">
        <f t="shared" si="60"/>
        <v/>
      </c>
      <c r="U778" s="124" t="str">
        <f t="shared" si="58"/>
        <v/>
      </c>
      <c r="V778" s="124" t="str">
        <f>IF(X778&gt;0,'BD1'!$K$6,"")</f>
        <v/>
      </c>
      <c r="W778" s="121" t="str">
        <f>IF(X778&gt;0,'BD1'!$K$8,"")</f>
        <v/>
      </c>
      <c r="X778" s="101"/>
      <c r="Y778" s="474"/>
      <c r="Z778" s="101"/>
      <c r="AA778" s="101"/>
      <c r="AB778" s="101"/>
      <c r="AC778" s="101"/>
      <c r="AD778" s="101"/>
      <c r="AE778" s="361"/>
      <c r="AF778" s="522"/>
    </row>
    <row r="779" spans="2:32" x14ac:dyDescent="0.25">
      <c r="B779" s="566" t="str">
        <f t="shared" si="59"/>
        <v/>
      </c>
      <c r="C779" s="472">
        <f>'BD4'!C776</f>
        <v>0</v>
      </c>
      <c r="D779" s="125" t="str">
        <f t="shared" si="56"/>
        <v/>
      </c>
      <c r="E779" s="126" t="str">
        <f>IF('BD4'!O776=0,"",'BD4'!O776)</f>
        <v/>
      </c>
      <c r="F779" s="127" t="str">
        <f>REPT('BD4'!N776,1)</f>
        <v/>
      </c>
      <c r="G779" s="469">
        <f>('BD4'!J776)</f>
        <v>0</v>
      </c>
      <c r="I779" s="568" t="str">
        <f t="shared" si="57"/>
        <v/>
      </c>
      <c r="J779" s="568" t="str">
        <f>IF(L779&gt;0,'BD1'!$K$6,"")</f>
        <v/>
      </c>
      <c r="K779" s="568" t="str">
        <f>IF(L779&gt;0,'BD1'!$K$8,"")</f>
        <v/>
      </c>
      <c r="L779" s="101"/>
      <c r="M779" s="101"/>
      <c r="N779" s="101"/>
      <c r="O779" s="101"/>
      <c r="P779" s="363"/>
      <c r="Q779" s="363"/>
      <c r="R779" s="361"/>
      <c r="S779" s="570" t="str">
        <f t="shared" si="60"/>
        <v/>
      </c>
      <c r="U779" s="124" t="str">
        <f t="shared" si="58"/>
        <v/>
      </c>
      <c r="V779" s="124" t="str">
        <f>IF(X779&gt;0,'BD1'!$K$6,"")</f>
        <v/>
      </c>
      <c r="W779" s="121" t="str">
        <f>IF(X779&gt;0,'BD1'!$K$8,"")</f>
        <v/>
      </c>
      <c r="X779" s="101"/>
      <c r="Y779" s="474"/>
      <c r="Z779" s="101"/>
      <c r="AA779" s="101"/>
      <c r="AB779" s="101"/>
      <c r="AC779" s="101"/>
      <c r="AD779" s="101"/>
      <c r="AE779" s="361"/>
      <c r="AF779" s="522"/>
    </row>
    <row r="780" spans="2:32" x14ac:dyDescent="0.25">
      <c r="B780" s="566" t="str">
        <f t="shared" si="59"/>
        <v/>
      </c>
      <c r="C780" s="472">
        <f>'BD4'!C777</f>
        <v>0</v>
      </c>
      <c r="D780" s="125" t="str">
        <f t="shared" si="56"/>
        <v/>
      </c>
      <c r="E780" s="126" t="str">
        <f>IF('BD4'!O777=0,"",'BD4'!O777)</f>
        <v/>
      </c>
      <c r="F780" s="127" t="str">
        <f>REPT('BD4'!N777,1)</f>
        <v/>
      </c>
      <c r="G780" s="469">
        <f>('BD4'!J777)</f>
        <v>0</v>
      </c>
      <c r="I780" s="568" t="str">
        <f t="shared" si="57"/>
        <v/>
      </c>
      <c r="J780" s="568" t="str">
        <f>IF(L780&gt;0,'BD1'!$K$6,"")</f>
        <v/>
      </c>
      <c r="K780" s="568" t="str">
        <f>IF(L780&gt;0,'BD1'!$K$8,"")</f>
        <v/>
      </c>
      <c r="L780" s="101"/>
      <c r="M780" s="101"/>
      <c r="N780" s="101"/>
      <c r="O780" s="101"/>
      <c r="P780" s="363"/>
      <c r="Q780" s="363"/>
      <c r="R780" s="361"/>
      <c r="S780" s="570" t="str">
        <f t="shared" si="60"/>
        <v/>
      </c>
      <c r="U780" s="124" t="str">
        <f t="shared" si="58"/>
        <v/>
      </c>
      <c r="V780" s="124" t="str">
        <f>IF(X780&gt;0,'BD1'!$K$6,"")</f>
        <v/>
      </c>
      <c r="W780" s="121" t="str">
        <f>IF(X780&gt;0,'BD1'!$K$8,"")</f>
        <v/>
      </c>
      <c r="X780" s="101"/>
      <c r="Y780" s="474"/>
      <c r="Z780" s="101"/>
      <c r="AA780" s="101"/>
      <c r="AB780" s="101"/>
      <c r="AC780" s="101"/>
      <c r="AD780" s="101"/>
      <c r="AE780" s="361"/>
      <c r="AF780" s="522"/>
    </row>
    <row r="781" spans="2:32" x14ac:dyDescent="0.25">
      <c r="B781" s="566" t="str">
        <f t="shared" si="59"/>
        <v/>
      </c>
      <c r="C781" s="472">
        <f>'BD4'!C778</f>
        <v>0</v>
      </c>
      <c r="D781" s="125" t="str">
        <f t="shared" si="56"/>
        <v/>
      </c>
      <c r="E781" s="126" t="str">
        <f>IF('BD4'!O778=0,"",'BD4'!O778)</f>
        <v/>
      </c>
      <c r="F781" s="127" t="str">
        <f>REPT('BD4'!N778,1)</f>
        <v/>
      </c>
      <c r="G781" s="469">
        <f>('BD4'!J778)</f>
        <v>0</v>
      </c>
      <c r="I781" s="568" t="str">
        <f t="shared" si="57"/>
        <v/>
      </c>
      <c r="J781" s="568" t="str">
        <f>IF(L781&gt;0,'BD1'!$K$6,"")</f>
        <v/>
      </c>
      <c r="K781" s="568" t="str">
        <f>IF(L781&gt;0,'BD1'!$K$8,"")</f>
        <v/>
      </c>
      <c r="L781" s="101"/>
      <c r="M781" s="101"/>
      <c r="N781" s="101"/>
      <c r="O781" s="101"/>
      <c r="P781" s="363"/>
      <c r="Q781" s="363"/>
      <c r="R781" s="361"/>
      <c r="S781" s="570" t="str">
        <f t="shared" si="60"/>
        <v/>
      </c>
      <c r="U781" s="124" t="str">
        <f t="shared" si="58"/>
        <v/>
      </c>
      <c r="V781" s="124" t="str">
        <f>IF(X781&gt;0,'BD1'!$K$6,"")</f>
        <v/>
      </c>
      <c r="W781" s="121" t="str">
        <f>IF(X781&gt;0,'BD1'!$K$8,"")</f>
        <v/>
      </c>
      <c r="X781" s="101"/>
      <c r="Y781" s="474"/>
      <c r="Z781" s="101"/>
      <c r="AA781" s="101"/>
      <c r="AB781" s="101"/>
      <c r="AC781" s="101"/>
      <c r="AD781" s="101"/>
      <c r="AE781" s="361"/>
      <c r="AF781" s="522"/>
    </row>
    <row r="782" spans="2:32" x14ac:dyDescent="0.25">
      <c r="B782" s="566" t="str">
        <f t="shared" si="59"/>
        <v/>
      </c>
      <c r="C782" s="472">
        <f>'BD4'!C779</f>
        <v>0</v>
      </c>
      <c r="D782" s="125" t="str">
        <f t="shared" si="56"/>
        <v/>
      </c>
      <c r="E782" s="126" t="str">
        <f>IF('BD4'!O779=0,"",'BD4'!O779)</f>
        <v/>
      </c>
      <c r="F782" s="127" t="str">
        <f>REPT('BD4'!N779,1)</f>
        <v/>
      </c>
      <c r="G782" s="469">
        <f>('BD4'!J779)</f>
        <v>0</v>
      </c>
      <c r="I782" s="568" t="str">
        <f t="shared" si="57"/>
        <v/>
      </c>
      <c r="J782" s="568" t="str">
        <f>IF(L782&gt;0,'BD1'!$K$6,"")</f>
        <v/>
      </c>
      <c r="K782" s="568" t="str">
        <f>IF(L782&gt;0,'BD1'!$K$8,"")</f>
        <v/>
      </c>
      <c r="L782" s="101"/>
      <c r="M782" s="101"/>
      <c r="N782" s="101"/>
      <c r="O782" s="101"/>
      <c r="P782" s="363"/>
      <c r="Q782" s="363"/>
      <c r="R782" s="361"/>
      <c r="S782" s="570" t="str">
        <f t="shared" si="60"/>
        <v/>
      </c>
      <c r="U782" s="124" t="str">
        <f t="shared" si="58"/>
        <v/>
      </c>
      <c r="V782" s="124" t="str">
        <f>IF(X782&gt;0,'BD1'!$K$6,"")</f>
        <v/>
      </c>
      <c r="W782" s="121" t="str">
        <f>IF(X782&gt;0,'BD1'!$K$8,"")</f>
        <v/>
      </c>
      <c r="X782" s="101"/>
      <c r="Y782" s="474"/>
      <c r="Z782" s="101"/>
      <c r="AA782" s="101"/>
      <c r="AB782" s="101"/>
      <c r="AC782" s="101"/>
      <c r="AD782" s="101"/>
      <c r="AE782" s="361"/>
      <c r="AF782" s="522"/>
    </row>
    <row r="783" spans="2:32" x14ac:dyDescent="0.25">
      <c r="B783" s="566" t="str">
        <f t="shared" si="59"/>
        <v/>
      </c>
      <c r="C783" s="472">
        <f>'BD4'!C780</f>
        <v>0</v>
      </c>
      <c r="D783" s="125" t="str">
        <f t="shared" ref="D783:D846" si="61">IF(IF(G783&gt;=1,1,0)=0,"",IF(G783&gt;=1,1,0))</f>
        <v/>
      </c>
      <c r="E783" s="126" t="str">
        <f>IF('BD4'!O780=0,"",'BD4'!O780)</f>
        <v/>
      </c>
      <c r="F783" s="127" t="str">
        <f>REPT('BD4'!N780,1)</f>
        <v/>
      </c>
      <c r="G783" s="469">
        <f>('BD4'!J780)</f>
        <v>0</v>
      </c>
      <c r="I783" s="568" t="str">
        <f t="shared" ref="I783:I846" si="62">IF(L783&gt;0,ROW()-13,"")</f>
        <v/>
      </c>
      <c r="J783" s="568" t="str">
        <f>IF(L783&gt;0,'BD1'!$K$6,"")</f>
        <v/>
      </c>
      <c r="K783" s="568" t="str">
        <f>IF(L783&gt;0,'BD1'!$K$8,"")</f>
        <v/>
      </c>
      <c r="L783" s="101"/>
      <c r="M783" s="101"/>
      <c r="N783" s="101"/>
      <c r="O783" s="101"/>
      <c r="P783" s="363"/>
      <c r="Q783" s="363"/>
      <c r="R783" s="361"/>
      <c r="S783" s="570" t="str">
        <f t="shared" si="60"/>
        <v/>
      </c>
      <c r="U783" s="124" t="str">
        <f t="shared" ref="U783:U846" si="63">IF(X783&gt;0,ROW()-13,"")</f>
        <v/>
      </c>
      <c r="V783" s="124" t="str">
        <f>IF(X783&gt;0,'BD1'!$K$6,"")</f>
        <v/>
      </c>
      <c r="W783" s="121" t="str">
        <f>IF(X783&gt;0,'BD1'!$K$8,"")</f>
        <v/>
      </c>
      <c r="X783" s="101"/>
      <c r="Y783" s="474"/>
      <c r="Z783" s="101"/>
      <c r="AA783" s="101"/>
      <c r="AB783" s="101"/>
      <c r="AC783" s="101"/>
      <c r="AD783" s="101"/>
      <c r="AE783" s="361"/>
      <c r="AF783" s="522"/>
    </row>
    <row r="784" spans="2:32" x14ac:dyDescent="0.25">
      <c r="B784" s="566" t="str">
        <f t="shared" ref="B784:B847" si="64">IF(G784&gt;0,ROW()-13,"")</f>
        <v/>
      </c>
      <c r="C784" s="472">
        <f>'BD4'!C781</f>
        <v>0</v>
      </c>
      <c r="D784" s="125" t="str">
        <f t="shared" si="61"/>
        <v/>
      </c>
      <c r="E784" s="126" t="str">
        <f>IF('BD4'!O781=0,"",'BD4'!O781)</f>
        <v/>
      </c>
      <c r="F784" s="127" t="str">
        <f>REPT('BD4'!N781,1)</f>
        <v/>
      </c>
      <c r="G784" s="469">
        <f>('BD4'!J781)</f>
        <v>0</v>
      </c>
      <c r="I784" s="568" t="str">
        <f t="shared" si="62"/>
        <v/>
      </c>
      <c r="J784" s="568" t="str">
        <f>IF(L784&gt;0,'BD1'!$K$6,"")</f>
        <v/>
      </c>
      <c r="K784" s="568" t="str">
        <f>IF(L784&gt;0,'BD1'!$K$8,"")</f>
        <v/>
      </c>
      <c r="L784" s="101"/>
      <c r="M784" s="101"/>
      <c r="N784" s="101"/>
      <c r="O784" s="101"/>
      <c r="P784" s="363"/>
      <c r="Q784" s="363"/>
      <c r="R784" s="361"/>
      <c r="S784" s="570" t="str">
        <f t="shared" ref="S784:S847" si="65">IF(AND(M784="",N784="",O784=""),"",SUM(M784:O784))</f>
        <v/>
      </c>
      <c r="U784" s="124" t="str">
        <f t="shared" si="63"/>
        <v/>
      </c>
      <c r="V784" s="124" t="str">
        <f>IF(X784&gt;0,'BD1'!$K$6,"")</f>
        <v/>
      </c>
      <c r="W784" s="121" t="str">
        <f>IF(X784&gt;0,'BD1'!$K$8,"")</f>
        <v/>
      </c>
      <c r="X784" s="101"/>
      <c r="Y784" s="474"/>
      <c r="Z784" s="101"/>
      <c r="AA784" s="101"/>
      <c r="AB784" s="101"/>
      <c r="AC784" s="101"/>
      <c r="AD784" s="101"/>
      <c r="AE784" s="361"/>
      <c r="AF784" s="522"/>
    </row>
    <row r="785" spans="2:32" x14ac:dyDescent="0.25">
      <c r="B785" s="566" t="str">
        <f t="shared" si="64"/>
        <v/>
      </c>
      <c r="C785" s="472">
        <f>'BD4'!C782</f>
        <v>0</v>
      </c>
      <c r="D785" s="125" t="str">
        <f t="shared" si="61"/>
        <v/>
      </c>
      <c r="E785" s="126" t="str">
        <f>IF('BD4'!O782=0,"",'BD4'!O782)</f>
        <v/>
      </c>
      <c r="F785" s="127" t="str">
        <f>REPT('BD4'!N782,1)</f>
        <v/>
      </c>
      <c r="G785" s="469">
        <f>('BD4'!J782)</f>
        <v>0</v>
      </c>
      <c r="I785" s="568" t="str">
        <f t="shared" si="62"/>
        <v/>
      </c>
      <c r="J785" s="568" t="str">
        <f>IF(L785&gt;0,'BD1'!$K$6,"")</f>
        <v/>
      </c>
      <c r="K785" s="568" t="str">
        <f>IF(L785&gt;0,'BD1'!$K$8,"")</f>
        <v/>
      </c>
      <c r="L785" s="101"/>
      <c r="M785" s="101"/>
      <c r="N785" s="101"/>
      <c r="O785" s="101"/>
      <c r="P785" s="363"/>
      <c r="Q785" s="363"/>
      <c r="R785" s="361"/>
      <c r="S785" s="570" t="str">
        <f t="shared" si="65"/>
        <v/>
      </c>
      <c r="U785" s="124" t="str">
        <f t="shared" si="63"/>
        <v/>
      </c>
      <c r="V785" s="124" t="str">
        <f>IF(X785&gt;0,'BD1'!$K$6,"")</f>
        <v/>
      </c>
      <c r="W785" s="121" t="str">
        <f>IF(X785&gt;0,'BD1'!$K$8,"")</f>
        <v/>
      </c>
      <c r="X785" s="101"/>
      <c r="Y785" s="474"/>
      <c r="Z785" s="101"/>
      <c r="AA785" s="101"/>
      <c r="AB785" s="101"/>
      <c r="AC785" s="101"/>
      <c r="AD785" s="101"/>
      <c r="AE785" s="361"/>
      <c r="AF785" s="522"/>
    </row>
    <row r="786" spans="2:32" x14ac:dyDescent="0.25">
      <c r="B786" s="566" t="str">
        <f t="shared" si="64"/>
        <v/>
      </c>
      <c r="C786" s="472">
        <f>'BD4'!C783</f>
        <v>0</v>
      </c>
      <c r="D786" s="125" t="str">
        <f t="shared" si="61"/>
        <v/>
      </c>
      <c r="E786" s="126" t="str">
        <f>IF('BD4'!O783=0,"",'BD4'!O783)</f>
        <v/>
      </c>
      <c r="F786" s="127" t="str">
        <f>REPT('BD4'!N783,1)</f>
        <v/>
      </c>
      <c r="G786" s="469">
        <f>('BD4'!J783)</f>
        <v>0</v>
      </c>
      <c r="I786" s="568" t="str">
        <f t="shared" si="62"/>
        <v/>
      </c>
      <c r="J786" s="568" t="str">
        <f>IF(L786&gt;0,'BD1'!$K$6,"")</f>
        <v/>
      </c>
      <c r="K786" s="568" t="str">
        <f>IF(L786&gt;0,'BD1'!$K$8,"")</f>
        <v/>
      </c>
      <c r="L786" s="101"/>
      <c r="M786" s="101"/>
      <c r="N786" s="101"/>
      <c r="O786" s="101"/>
      <c r="P786" s="363"/>
      <c r="Q786" s="363"/>
      <c r="R786" s="361"/>
      <c r="S786" s="570" t="str">
        <f t="shared" si="65"/>
        <v/>
      </c>
      <c r="U786" s="124" t="str">
        <f t="shared" si="63"/>
        <v/>
      </c>
      <c r="V786" s="124" t="str">
        <f>IF(X786&gt;0,'BD1'!$K$6,"")</f>
        <v/>
      </c>
      <c r="W786" s="121" t="str">
        <f>IF(X786&gt;0,'BD1'!$K$8,"")</f>
        <v/>
      </c>
      <c r="X786" s="101"/>
      <c r="Y786" s="474"/>
      <c r="Z786" s="101"/>
      <c r="AA786" s="101"/>
      <c r="AB786" s="101"/>
      <c r="AC786" s="101"/>
      <c r="AD786" s="101"/>
      <c r="AE786" s="361"/>
      <c r="AF786" s="522"/>
    </row>
    <row r="787" spans="2:32" x14ac:dyDescent="0.25">
      <c r="B787" s="566" t="str">
        <f t="shared" si="64"/>
        <v/>
      </c>
      <c r="C787" s="472">
        <f>'BD4'!C784</f>
        <v>0</v>
      </c>
      <c r="D787" s="125" t="str">
        <f t="shared" si="61"/>
        <v/>
      </c>
      <c r="E787" s="126" t="str">
        <f>IF('BD4'!O784=0,"",'BD4'!O784)</f>
        <v/>
      </c>
      <c r="F787" s="127" t="str">
        <f>REPT('BD4'!N784,1)</f>
        <v/>
      </c>
      <c r="G787" s="469">
        <f>('BD4'!J784)</f>
        <v>0</v>
      </c>
      <c r="I787" s="568" t="str">
        <f t="shared" si="62"/>
        <v/>
      </c>
      <c r="J787" s="568" t="str">
        <f>IF(L787&gt;0,'BD1'!$K$6,"")</f>
        <v/>
      </c>
      <c r="K787" s="568" t="str">
        <f>IF(L787&gt;0,'BD1'!$K$8,"")</f>
        <v/>
      </c>
      <c r="L787" s="101"/>
      <c r="M787" s="101"/>
      <c r="N787" s="101"/>
      <c r="O787" s="101"/>
      <c r="P787" s="363"/>
      <c r="Q787" s="363"/>
      <c r="R787" s="361"/>
      <c r="S787" s="570" t="str">
        <f t="shared" si="65"/>
        <v/>
      </c>
      <c r="U787" s="124" t="str">
        <f t="shared" si="63"/>
        <v/>
      </c>
      <c r="V787" s="124" t="str">
        <f>IF(X787&gt;0,'BD1'!$K$6,"")</f>
        <v/>
      </c>
      <c r="W787" s="121" t="str">
        <f>IF(X787&gt;0,'BD1'!$K$8,"")</f>
        <v/>
      </c>
      <c r="X787" s="101"/>
      <c r="Y787" s="474"/>
      <c r="Z787" s="101"/>
      <c r="AA787" s="101"/>
      <c r="AB787" s="101"/>
      <c r="AC787" s="101"/>
      <c r="AD787" s="101"/>
      <c r="AE787" s="361"/>
      <c r="AF787" s="522"/>
    </row>
    <row r="788" spans="2:32" x14ac:dyDescent="0.25">
      <c r="B788" s="566" t="str">
        <f t="shared" si="64"/>
        <v/>
      </c>
      <c r="C788" s="472">
        <f>'BD4'!C785</f>
        <v>0</v>
      </c>
      <c r="D788" s="125" t="str">
        <f t="shared" si="61"/>
        <v/>
      </c>
      <c r="E788" s="126" t="str">
        <f>IF('BD4'!O785=0,"",'BD4'!O785)</f>
        <v/>
      </c>
      <c r="F788" s="127" t="str">
        <f>REPT('BD4'!N785,1)</f>
        <v/>
      </c>
      <c r="G788" s="469">
        <f>('BD4'!J785)</f>
        <v>0</v>
      </c>
      <c r="I788" s="568" t="str">
        <f t="shared" si="62"/>
        <v/>
      </c>
      <c r="J788" s="568" t="str">
        <f>IF(L788&gt;0,'BD1'!$K$6,"")</f>
        <v/>
      </c>
      <c r="K788" s="568" t="str">
        <f>IF(L788&gt;0,'BD1'!$K$8,"")</f>
        <v/>
      </c>
      <c r="L788" s="101"/>
      <c r="M788" s="101"/>
      <c r="N788" s="101"/>
      <c r="O788" s="101"/>
      <c r="P788" s="363"/>
      <c r="Q788" s="363"/>
      <c r="R788" s="361"/>
      <c r="S788" s="570" t="str">
        <f t="shared" si="65"/>
        <v/>
      </c>
      <c r="U788" s="124" t="str">
        <f t="shared" si="63"/>
        <v/>
      </c>
      <c r="V788" s="124" t="str">
        <f>IF(X788&gt;0,'BD1'!$K$6,"")</f>
        <v/>
      </c>
      <c r="W788" s="121" t="str">
        <f>IF(X788&gt;0,'BD1'!$K$8,"")</f>
        <v/>
      </c>
      <c r="X788" s="101"/>
      <c r="Y788" s="474"/>
      <c r="Z788" s="101"/>
      <c r="AA788" s="101"/>
      <c r="AB788" s="101"/>
      <c r="AC788" s="101"/>
      <c r="AD788" s="101"/>
      <c r="AE788" s="361"/>
      <c r="AF788" s="522"/>
    </row>
    <row r="789" spans="2:32" x14ac:dyDescent="0.25">
      <c r="B789" s="566" t="str">
        <f t="shared" si="64"/>
        <v/>
      </c>
      <c r="C789" s="472">
        <f>'BD4'!C786</f>
        <v>0</v>
      </c>
      <c r="D789" s="125" t="str">
        <f t="shared" si="61"/>
        <v/>
      </c>
      <c r="E789" s="126" t="str">
        <f>IF('BD4'!O786=0,"",'BD4'!O786)</f>
        <v/>
      </c>
      <c r="F789" s="127" t="str">
        <f>REPT('BD4'!N786,1)</f>
        <v/>
      </c>
      <c r="G789" s="469">
        <f>('BD4'!J786)</f>
        <v>0</v>
      </c>
      <c r="I789" s="568" t="str">
        <f t="shared" si="62"/>
        <v/>
      </c>
      <c r="J789" s="568" t="str">
        <f>IF(L789&gt;0,'BD1'!$K$6,"")</f>
        <v/>
      </c>
      <c r="K789" s="568" t="str">
        <f>IF(L789&gt;0,'BD1'!$K$8,"")</f>
        <v/>
      </c>
      <c r="L789" s="101"/>
      <c r="M789" s="101"/>
      <c r="N789" s="101"/>
      <c r="O789" s="101"/>
      <c r="P789" s="363"/>
      <c r="Q789" s="363"/>
      <c r="R789" s="361"/>
      <c r="S789" s="570" t="str">
        <f t="shared" si="65"/>
        <v/>
      </c>
      <c r="U789" s="124" t="str">
        <f t="shared" si="63"/>
        <v/>
      </c>
      <c r="V789" s="124" t="str">
        <f>IF(X789&gt;0,'BD1'!$K$6,"")</f>
        <v/>
      </c>
      <c r="W789" s="121" t="str">
        <f>IF(X789&gt;0,'BD1'!$K$8,"")</f>
        <v/>
      </c>
      <c r="X789" s="101"/>
      <c r="Y789" s="474"/>
      <c r="Z789" s="101"/>
      <c r="AA789" s="101"/>
      <c r="AB789" s="101"/>
      <c r="AC789" s="101"/>
      <c r="AD789" s="101"/>
      <c r="AE789" s="361"/>
      <c r="AF789" s="522"/>
    </row>
    <row r="790" spans="2:32" x14ac:dyDescent="0.25">
      <c r="B790" s="566" t="str">
        <f t="shared" si="64"/>
        <v/>
      </c>
      <c r="C790" s="472">
        <f>'BD4'!C787</f>
        <v>0</v>
      </c>
      <c r="D790" s="125" t="str">
        <f t="shared" si="61"/>
        <v/>
      </c>
      <c r="E790" s="126" t="str">
        <f>IF('BD4'!O787=0,"",'BD4'!O787)</f>
        <v/>
      </c>
      <c r="F790" s="127" t="str">
        <f>REPT('BD4'!N787,1)</f>
        <v/>
      </c>
      <c r="G790" s="469">
        <f>('BD4'!J787)</f>
        <v>0</v>
      </c>
      <c r="I790" s="568" t="str">
        <f t="shared" si="62"/>
        <v/>
      </c>
      <c r="J790" s="568" t="str">
        <f>IF(L790&gt;0,'BD1'!$K$6,"")</f>
        <v/>
      </c>
      <c r="K790" s="568" t="str">
        <f>IF(L790&gt;0,'BD1'!$K$8,"")</f>
        <v/>
      </c>
      <c r="L790" s="101"/>
      <c r="M790" s="101"/>
      <c r="N790" s="101"/>
      <c r="O790" s="101"/>
      <c r="P790" s="363"/>
      <c r="Q790" s="363"/>
      <c r="R790" s="361"/>
      <c r="S790" s="570" t="str">
        <f t="shared" si="65"/>
        <v/>
      </c>
      <c r="U790" s="124" t="str">
        <f t="shared" si="63"/>
        <v/>
      </c>
      <c r="V790" s="124" t="str">
        <f>IF(X790&gt;0,'BD1'!$K$6,"")</f>
        <v/>
      </c>
      <c r="W790" s="121" t="str">
        <f>IF(X790&gt;0,'BD1'!$K$8,"")</f>
        <v/>
      </c>
      <c r="X790" s="101"/>
      <c r="Y790" s="474"/>
      <c r="Z790" s="101"/>
      <c r="AA790" s="101"/>
      <c r="AB790" s="101"/>
      <c r="AC790" s="101"/>
      <c r="AD790" s="101"/>
      <c r="AE790" s="361"/>
      <c r="AF790" s="522"/>
    </row>
    <row r="791" spans="2:32" x14ac:dyDescent="0.25">
      <c r="B791" s="566" t="str">
        <f t="shared" si="64"/>
        <v/>
      </c>
      <c r="C791" s="472">
        <f>'BD4'!C788</f>
        <v>0</v>
      </c>
      <c r="D791" s="125" t="str">
        <f t="shared" si="61"/>
        <v/>
      </c>
      <c r="E791" s="126" t="str">
        <f>IF('BD4'!O788=0,"",'BD4'!O788)</f>
        <v/>
      </c>
      <c r="F791" s="127" t="str">
        <f>REPT('BD4'!N788,1)</f>
        <v/>
      </c>
      <c r="G791" s="469">
        <f>('BD4'!J788)</f>
        <v>0</v>
      </c>
      <c r="I791" s="568" t="str">
        <f t="shared" si="62"/>
        <v/>
      </c>
      <c r="J791" s="568" t="str">
        <f>IF(L791&gt;0,'BD1'!$K$6,"")</f>
        <v/>
      </c>
      <c r="K791" s="568" t="str">
        <f>IF(L791&gt;0,'BD1'!$K$8,"")</f>
        <v/>
      </c>
      <c r="L791" s="101"/>
      <c r="M791" s="101"/>
      <c r="N791" s="101"/>
      <c r="O791" s="101"/>
      <c r="P791" s="363"/>
      <c r="Q791" s="363"/>
      <c r="R791" s="361"/>
      <c r="S791" s="570" t="str">
        <f t="shared" si="65"/>
        <v/>
      </c>
      <c r="U791" s="124" t="str">
        <f t="shared" si="63"/>
        <v/>
      </c>
      <c r="V791" s="124" t="str">
        <f>IF(X791&gt;0,'BD1'!$K$6,"")</f>
        <v/>
      </c>
      <c r="W791" s="121" t="str">
        <f>IF(X791&gt;0,'BD1'!$K$8,"")</f>
        <v/>
      </c>
      <c r="X791" s="101"/>
      <c r="Y791" s="474"/>
      <c r="Z791" s="101"/>
      <c r="AA791" s="101"/>
      <c r="AB791" s="101"/>
      <c r="AC791" s="101"/>
      <c r="AD791" s="101"/>
      <c r="AE791" s="361"/>
      <c r="AF791" s="522"/>
    </row>
    <row r="792" spans="2:32" x14ac:dyDescent="0.25">
      <c r="B792" s="566" t="str">
        <f t="shared" si="64"/>
        <v/>
      </c>
      <c r="C792" s="472">
        <f>'BD4'!C789</f>
        <v>0</v>
      </c>
      <c r="D792" s="125" t="str">
        <f t="shared" si="61"/>
        <v/>
      </c>
      <c r="E792" s="126" t="str">
        <f>IF('BD4'!O789=0,"",'BD4'!O789)</f>
        <v/>
      </c>
      <c r="F792" s="127" t="str">
        <f>REPT('BD4'!N789,1)</f>
        <v/>
      </c>
      <c r="G792" s="469">
        <f>('BD4'!J789)</f>
        <v>0</v>
      </c>
      <c r="I792" s="568" t="str">
        <f t="shared" si="62"/>
        <v/>
      </c>
      <c r="J792" s="568" t="str">
        <f>IF(L792&gt;0,'BD1'!$K$6,"")</f>
        <v/>
      </c>
      <c r="K792" s="568" t="str">
        <f>IF(L792&gt;0,'BD1'!$K$8,"")</f>
        <v/>
      </c>
      <c r="L792" s="101"/>
      <c r="M792" s="101"/>
      <c r="N792" s="101"/>
      <c r="O792" s="101"/>
      <c r="P792" s="363"/>
      <c r="Q792" s="363"/>
      <c r="R792" s="361"/>
      <c r="S792" s="570" t="str">
        <f t="shared" si="65"/>
        <v/>
      </c>
      <c r="U792" s="124" t="str">
        <f t="shared" si="63"/>
        <v/>
      </c>
      <c r="V792" s="124" t="str">
        <f>IF(X792&gt;0,'BD1'!$K$6,"")</f>
        <v/>
      </c>
      <c r="W792" s="121" t="str">
        <f>IF(X792&gt;0,'BD1'!$K$8,"")</f>
        <v/>
      </c>
      <c r="X792" s="101"/>
      <c r="Y792" s="474"/>
      <c r="Z792" s="101"/>
      <c r="AA792" s="101"/>
      <c r="AB792" s="101"/>
      <c r="AC792" s="101"/>
      <c r="AD792" s="101"/>
      <c r="AE792" s="361"/>
      <c r="AF792" s="522"/>
    </row>
    <row r="793" spans="2:32" x14ac:dyDescent="0.25">
      <c r="B793" s="566" t="str">
        <f t="shared" si="64"/>
        <v/>
      </c>
      <c r="C793" s="472">
        <f>'BD4'!C790</f>
        <v>0</v>
      </c>
      <c r="D793" s="125" t="str">
        <f t="shared" si="61"/>
        <v/>
      </c>
      <c r="E793" s="126" t="str">
        <f>IF('BD4'!O790=0,"",'BD4'!O790)</f>
        <v/>
      </c>
      <c r="F793" s="127" t="str">
        <f>REPT('BD4'!N790,1)</f>
        <v/>
      </c>
      <c r="G793" s="469">
        <f>('BD4'!J790)</f>
        <v>0</v>
      </c>
      <c r="I793" s="568" t="str">
        <f t="shared" si="62"/>
        <v/>
      </c>
      <c r="J793" s="568" t="str">
        <f>IF(L793&gt;0,'BD1'!$K$6,"")</f>
        <v/>
      </c>
      <c r="K793" s="568" t="str">
        <f>IF(L793&gt;0,'BD1'!$K$8,"")</f>
        <v/>
      </c>
      <c r="L793" s="101"/>
      <c r="M793" s="101"/>
      <c r="N793" s="101"/>
      <c r="O793" s="101"/>
      <c r="P793" s="363"/>
      <c r="Q793" s="363"/>
      <c r="R793" s="361"/>
      <c r="S793" s="570" t="str">
        <f t="shared" si="65"/>
        <v/>
      </c>
      <c r="U793" s="124" t="str">
        <f t="shared" si="63"/>
        <v/>
      </c>
      <c r="V793" s="124" t="str">
        <f>IF(X793&gt;0,'BD1'!$K$6,"")</f>
        <v/>
      </c>
      <c r="W793" s="121" t="str">
        <f>IF(X793&gt;0,'BD1'!$K$8,"")</f>
        <v/>
      </c>
      <c r="X793" s="101"/>
      <c r="Y793" s="474"/>
      <c r="Z793" s="101"/>
      <c r="AA793" s="101"/>
      <c r="AB793" s="101"/>
      <c r="AC793" s="101"/>
      <c r="AD793" s="101"/>
      <c r="AE793" s="361"/>
      <c r="AF793" s="522"/>
    </row>
    <row r="794" spans="2:32" x14ac:dyDescent="0.25">
      <c r="B794" s="566" t="str">
        <f t="shared" si="64"/>
        <v/>
      </c>
      <c r="C794" s="472">
        <f>'BD4'!C791</f>
        <v>0</v>
      </c>
      <c r="D794" s="125" t="str">
        <f t="shared" si="61"/>
        <v/>
      </c>
      <c r="E794" s="126" t="str">
        <f>IF('BD4'!O791=0,"",'BD4'!O791)</f>
        <v/>
      </c>
      <c r="F794" s="127" t="str">
        <f>REPT('BD4'!N791,1)</f>
        <v/>
      </c>
      <c r="G794" s="469">
        <f>('BD4'!J791)</f>
        <v>0</v>
      </c>
      <c r="I794" s="568" t="str">
        <f t="shared" si="62"/>
        <v/>
      </c>
      <c r="J794" s="568" t="str">
        <f>IF(L794&gt;0,'BD1'!$K$6,"")</f>
        <v/>
      </c>
      <c r="K794" s="568" t="str">
        <f>IF(L794&gt;0,'BD1'!$K$8,"")</f>
        <v/>
      </c>
      <c r="L794" s="101"/>
      <c r="M794" s="101"/>
      <c r="N794" s="101"/>
      <c r="O794" s="101"/>
      <c r="P794" s="363"/>
      <c r="Q794" s="363"/>
      <c r="R794" s="361"/>
      <c r="S794" s="570" t="str">
        <f t="shared" si="65"/>
        <v/>
      </c>
      <c r="U794" s="124" t="str">
        <f t="shared" si="63"/>
        <v/>
      </c>
      <c r="V794" s="124" t="str">
        <f>IF(X794&gt;0,'BD1'!$K$6,"")</f>
        <v/>
      </c>
      <c r="W794" s="121" t="str">
        <f>IF(X794&gt;0,'BD1'!$K$8,"")</f>
        <v/>
      </c>
      <c r="X794" s="101"/>
      <c r="Y794" s="474"/>
      <c r="Z794" s="101"/>
      <c r="AA794" s="101"/>
      <c r="AB794" s="101"/>
      <c r="AC794" s="101"/>
      <c r="AD794" s="101"/>
      <c r="AE794" s="361"/>
      <c r="AF794" s="522"/>
    </row>
    <row r="795" spans="2:32" x14ac:dyDescent="0.25">
      <c r="B795" s="566" t="str">
        <f t="shared" si="64"/>
        <v/>
      </c>
      <c r="C795" s="472">
        <f>'BD4'!C792</f>
        <v>0</v>
      </c>
      <c r="D795" s="125" t="str">
        <f t="shared" si="61"/>
        <v/>
      </c>
      <c r="E795" s="126" t="str">
        <f>IF('BD4'!O792=0,"",'BD4'!O792)</f>
        <v/>
      </c>
      <c r="F795" s="127" t="str">
        <f>REPT('BD4'!N792,1)</f>
        <v/>
      </c>
      <c r="G795" s="469">
        <f>('BD4'!J792)</f>
        <v>0</v>
      </c>
      <c r="I795" s="568" t="str">
        <f t="shared" si="62"/>
        <v/>
      </c>
      <c r="J795" s="568" t="str">
        <f>IF(L795&gt;0,'BD1'!$K$6,"")</f>
        <v/>
      </c>
      <c r="K795" s="568" t="str">
        <f>IF(L795&gt;0,'BD1'!$K$8,"")</f>
        <v/>
      </c>
      <c r="L795" s="101"/>
      <c r="M795" s="101"/>
      <c r="N795" s="101"/>
      <c r="O795" s="101"/>
      <c r="P795" s="363"/>
      <c r="Q795" s="363"/>
      <c r="R795" s="361"/>
      <c r="S795" s="570" t="str">
        <f t="shared" si="65"/>
        <v/>
      </c>
      <c r="U795" s="124" t="str">
        <f t="shared" si="63"/>
        <v/>
      </c>
      <c r="V795" s="124" t="str">
        <f>IF(X795&gt;0,'BD1'!$K$6,"")</f>
        <v/>
      </c>
      <c r="W795" s="121" t="str">
        <f>IF(X795&gt;0,'BD1'!$K$8,"")</f>
        <v/>
      </c>
      <c r="X795" s="101"/>
      <c r="Y795" s="474"/>
      <c r="Z795" s="101"/>
      <c r="AA795" s="101"/>
      <c r="AB795" s="101"/>
      <c r="AC795" s="101"/>
      <c r="AD795" s="101"/>
      <c r="AE795" s="361"/>
      <c r="AF795" s="522"/>
    </row>
    <row r="796" spans="2:32" x14ac:dyDescent="0.25">
      <c r="B796" s="566" t="str">
        <f t="shared" si="64"/>
        <v/>
      </c>
      <c r="C796" s="472">
        <f>'BD4'!C793</f>
        <v>0</v>
      </c>
      <c r="D796" s="125" t="str">
        <f t="shared" si="61"/>
        <v/>
      </c>
      <c r="E796" s="126" t="str">
        <f>IF('BD4'!O793=0,"",'BD4'!O793)</f>
        <v/>
      </c>
      <c r="F796" s="127" t="str">
        <f>REPT('BD4'!N793,1)</f>
        <v/>
      </c>
      <c r="G796" s="469">
        <f>('BD4'!J793)</f>
        <v>0</v>
      </c>
      <c r="I796" s="568" t="str">
        <f t="shared" si="62"/>
        <v/>
      </c>
      <c r="J796" s="568" t="str">
        <f>IF(L796&gt;0,'BD1'!$K$6,"")</f>
        <v/>
      </c>
      <c r="K796" s="568" t="str">
        <f>IF(L796&gt;0,'BD1'!$K$8,"")</f>
        <v/>
      </c>
      <c r="L796" s="101"/>
      <c r="M796" s="101"/>
      <c r="N796" s="101"/>
      <c r="O796" s="101"/>
      <c r="P796" s="363"/>
      <c r="Q796" s="363"/>
      <c r="R796" s="361"/>
      <c r="S796" s="570" t="str">
        <f t="shared" si="65"/>
        <v/>
      </c>
      <c r="U796" s="124" t="str">
        <f t="shared" si="63"/>
        <v/>
      </c>
      <c r="V796" s="124" t="str">
        <f>IF(X796&gt;0,'BD1'!$K$6,"")</f>
        <v/>
      </c>
      <c r="W796" s="121" t="str">
        <f>IF(X796&gt;0,'BD1'!$K$8,"")</f>
        <v/>
      </c>
      <c r="X796" s="101"/>
      <c r="Y796" s="474"/>
      <c r="Z796" s="101"/>
      <c r="AA796" s="101"/>
      <c r="AB796" s="101"/>
      <c r="AC796" s="101"/>
      <c r="AD796" s="101"/>
      <c r="AE796" s="361"/>
      <c r="AF796" s="522"/>
    </row>
    <row r="797" spans="2:32" x14ac:dyDescent="0.25">
      <c r="B797" s="566" t="str">
        <f t="shared" si="64"/>
        <v/>
      </c>
      <c r="C797" s="472">
        <f>'BD4'!C794</f>
        <v>0</v>
      </c>
      <c r="D797" s="125" t="str">
        <f t="shared" si="61"/>
        <v/>
      </c>
      <c r="E797" s="126" t="str">
        <f>IF('BD4'!O794=0,"",'BD4'!O794)</f>
        <v/>
      </c>
      <c r="F797" s="127" t="str">
        <f>REPT('BD4'!N794,1)</f>
        <v/>
      </c>
      <c r="G797" s="469">
        <f>('BD4'!J794)</f>
        <v>0</v>
      </c>
      <c r="I797" s="568" t="str">
        <f t="shared" si="62"/>
        <v/>
      </c>
      <c r="J797" s="568" t="str">
        <f>IF(L797&gt;0,'BD1'!$K$6,"")</f>
        <v/>
      </c>
      <c r="K797" s="568" t="str">
        <f>IF(L797&gt;0,'BD1'!$K$8,"")</f>
        <v/>
      </c>
      <c r="L797" s="101"/>
      <c r="M797" s="101"/>
      <c r="N797" s="101"/>
      <c r="O797" s="101"/>
      <c r="P797" s="363"/>
      <c r="Q797" s="363"/>
      <c r="R797" s="361"/>
      <c r="S797" s="570" t="str">
        <f t="shared" si="65"/>
        <v/>
      </c>
      <c r="U797" s="124" t="str">
        <f t="shared" si="63"/>
        <v/>
      </c>
      <c r="V797" s="124" t="str">
        <f>IF(X797&gt;0,'BD1'!$K$6,"")</f>
        <v/>
      </c>
      <c r="W797" s="121" t="str">
        <f>IF(X797&gt;0,'BD1'!$K$8,"")</f>
        <v/>
      </c>
      <c r="X797" s="101"/>
      <c r="Y797" s="474"/>
      <c r="Z797" s="101"/>
      <c r="AA797" s="101"/>
      <c r="AB797" s="101"/>
      <c r="AC797" s="101"/>
      <c r="AD797" s="101"/>
      <c r="AE797" s="361"/>
      <c r="AF797" s="522"/>
    </row>
    <row r="798" spans="2:32" x14ac:dyDescent="0.25">
      <c r="B798" s="566" t="str">
        <f t="shared" si="64"/>
        <v/>
      </c>
      <c r="C798" s="472">
        <f>'BD4'!C795</f>
        <v>0</v>
      </c>
      <c r="D798" s="125" t="str">
        <f t="shared" si="61"/>
        <v/>
      </c>
      <c r="E798" s="126" t="str">
        <f>IF('BD4'!O795=0,"",'BD4'!O795)</f>
        <v/>
      </c>
      <c r="F798" s="127" t="str">
        <f>REPT('BD4'!N795,1)</f>
        <v/>
      </c>
      <c r="G798" s="469">
        <f>('BD4'!J795)</f>
        <v>0</v>
      </c>
      <c r="I798" s="568" t="str">
        <f t="shared" si="62"/>
        <v/>
      </c>
      <c r="J798" s="568" t="str">
        <f>IF(L798&gt;0,'BD1'!$K$6,"")</f>
        <v/>
      </c>
      <c r="K798" s="568" t="str">
        <f>IF(L798&gt;0,'BD1'!$K$8,"")</f>
        <v/>
      </c>
      <c r="L798" s="101"/>
      <c r="M798" s="101"/>
      <c r="N798" s="101"/>
      <c r="O798" s="101"/>
      <c r="P798" s="363"/>
      <c r="Q798" s="363"/>
      <c r="R798" s="361"/>
      <c r="S798" s="570" t="str">
        <f t="shared" si="65"/>
        <v/>
      </c>
      <c r="U798" s="124" t="str">
        <f t="shared" si="63"/>
        <v/>
      </c>
      <c r="V798" s="124" t="str">
        <f>IF(X798&gt;0,'BD1'!$K$6,"")</f>
        <v/>
      </c>
      <c r="W798" s="121" t="str">
        <f>IF(X798&gt;0,'BD1'!$K$8,"")</f>
        <v/>
      </c>
      <c r="X798" s="101"/>
      <c r="Y798" s="474"/>
      <c r="Z798" s="101"/>
      <c r="AA798" s="101"/>
      <c r="AB798" s="101"/>
      <c r="AC798" s="101"/>
      <c r="AD798" s="101"/>
      <c r="AE798" s="361"/>
      <c r="AF798" s="522"/>
    </row>
    <row r="799" spans="2:32" x14ac:dyDescent="0.25">
      <c r="B799" s="566" t="str">
        <f t="shared" si="64"/>
        <v/>
      </c>
      <c r="C799" s="472">
        <f>'BD4'!C796</f>
        <v>0</v>
      </c>
      <c r="D799" s="125" t="str">
        <f t="shared" si="61"/>
        <v/>
      </c>
      <c r="E799" s="126" t="str">
        <f>IF('BD4'!O796=0,"",'BD4'!O796)</f>
        <v/>
      </c>
      <c r="F799" s="127" t="str">
        <f>REPT('BD4'!N796,1)</f>
        <v/>
      </c>
      <c r="G799" s="469">
        <f>('BD4'!J796)</f>
        <v>0</v>
      </c>
      <c r="I799" s="568" t="str">
        <f t="shared" si="62"/>
        <v/>
      </c>
      <c r="J799" s="568" t="str">
        <f>IF(L799&gt;0,'BD1'!$K$6,"")</f>
        <v/>
      </c>
      <c r="K799" s="568" t="str">
        <f>IF(L799&gt;0,'BD1'!$K$8,"")</f>
        <v/>
      </c>
      <c r="L799" s="101"/>
      <c r="M799" s="101"/>
      <c r="N799" s="101"/>
      <c r="O799" s="101"/>
      <c r="P799" s="363"/>
      <c r="Q799" s="363"/>
      <c r="R799" s="361"/>
      <c r="S799" s="570" t="str">
        <f t="shared" si="65"/>
        <v/>
      </c>
      <c r="U799" s="124" t="str">
        <f t="shared" si="63"/>
        <v/>
      </c>
      <c r="V799" s="124" t="str">
        <f>IF(X799&gt;0,'BD1'!$K$6,"")</f>
        <v/>
      </c>
      <c r="W799" s="121" t="str">
        <f>IF(X799&gt;0,'BD1'!$K$8,"")</f>
        <v/>
      </c>
      <c r="X799" s="101"/>
      <c r="Y799" s="474"/>
      <c r="Z799" s="101"/>
      <c r="AA799" s="101"/>
      <c r="AB799" s="101"/>
      <c r="AC799" s="101"/>
      <c r="AD799" s="101"/>
      <c r="AE799" s="361"/>
      <c r="AF799" s="522"/>
    </row>
    <row r="800" spans="2:32" x14ac:dyDescent="0.25">
      <c r="B800" s="566" t="str">
        <f t="shared" si="64"/>
        <v/>
      </c>
      <c r="C800" s="472">
        <f>'BD4'!C797</f>
        <v>0</v>
      </c>
      <c r="D800" s="125" t="str">
        <f t="shared" si="61"/>
        <v/>
      </c>
      <c r="E800" s="126" t="str">
        <f>IF('BD4'!O797=0,"",'BD4'!O797)</f>
        <v/>
      </c>
      <c r="F800" s="127" t="str">
        <f>REPT('BD4'!N797,1)</f>
        <v/>
      </c>
      <c r="G800" s="469">
        <f>('BD4'!J797)</f>
        <v>0</v>
      </c>
      <c r="I800" s="568" t="str">
        <f t="shared" si="62"/>
        <v/>
      </c>
      <c r="J800" s="568" t="str">
        <f>IF(L800&gt;0,'BD1'!$K$6,"")</f>
        <v/>
      </c>
      <c r="K800" s="568" t="str">
        <f>IF(L800&gt;0,'BD1'!$K$8,"")</f>
        <v/>
      </c>
      <c r="L800" s="101"/>
      <c r="M800" s="101"/>
      <c r="N800" s="101"/>
      <c r="O800" s="101"/>
      <c r="P800" s="363"/>
      <c r="Q800" s="363"/>
      <c r="R800" s="361"/>
      <c r="S800" s="570" t="str">
        <f t="shared" si="65"/>
        <v/>
      </c>
      <c r="U800" s="124" t="str">
        <f t="shared" si="63"/>
        <v/>
      </c>
      <c r="V800" s="124" t="str">
        <f>IF(X800&gt;0,'BD1'!$K$6,"")</f>
        <v/>
      </c>
      <c r="W800" s="121" t="str">
        <f>IF(X800&gt;0,'BD1'!$K$8,"")</f>
        <v/>
      </c>
      <c r="X800" s="101"/>
      <c r="Y800" s="474"/>
      <c r="Z800" s="101"/>
      <c r="AA800" s="101"/>
      <c r="AB800" s="101"/>
      <c r="AC800" s="101"/>
      <c r="AD800" s="101"/>
      <c r="AE800" s="361"/>
      <c r="AF800" s="522"/>
    </row>
    <row r="801" spans="2:32" x14ac:dyDescent="0.25">
      <c r="B801" s="566" t="str">
        <f t="shared" si="64"/>
        <v/>
      </c>
      <c r="C801" s="472">
        <f>'BD4'!C798</f>
        <v>0</v>
      </c>
      <c r="D801" s="125" t="str">
        <f t="shared" si="61"/>
        <v/>
      </c>
      <c r="E801" s="126" t="str">
        <f>IF('BD4'!O798=0,"",'BD4'!O798)</f>
        <v/>
      </c>
      <c r="F801" s="127" t="str">
        <f>REPT('BD4'!N798,1)</f>
        <v/>
      </c>
      <c r="G801" s="469">
        <f>('BD4'!J798)</f>
        <v>0</v>
      </c>
      <c r="I801" s="568" t="str">
        <f t="shared" si="62"/>
        <v/>
      </c>
      <c r="J801" s="568" t="str">
        <f>IF(L801&gt;0,'BD1'!$K$6,"")</f>
        <v/>
      </c>
      <c r="K801" s="568" t="str">
        <f>IF(L801&gt;0,'BD1'!$K$8,"")</f>
        <v/>
      </c>
      <c r="L801" s="101"/>
      <c r="M801" s="101"/>
      <c r="N801" s="101"/>
      <c r="O801" s="101"/>
      <c r="P801" s="363"/>
      <c r="Q801" s="363"/>
      <c r="R801" s="361"/>
      <c r="S801" s="570" t="str">
        <f t="shared" si="65"/>
        <v/>
      </c>
      <c r="U801" s="124" t="str">
        <f t="shared" si="63"/>
        <v/>
      </c>
      <c r="V801" s="124" t="str">
        <f>IF(X801&gt;0,'BD1'!$K$6,"")</f>
        <v/>
      </c>
      <c r="W801" s="121" t="str">
        <f>IF(X801&gt;0,'BD1'!$K$8,"")</f>
        <v/>
      </c>
      <c r="X801" s="101"/>
      <c r="Y801" s="474"/>
      <c r="Z801" s="101"/>
      <c r="AA801" s="101"/>
      <c r="AB801" s="101"/>
      <c r="AC801" s="101"/>
      <c r="AD801" s="101"/>
      <c r="AE801" s="361"/>
      <c r="AF801" s="522"/>
    </row>
    <row r="802" spans="2:32" x14ac:dyDescent="0.25">
      <c r="B802" s="566" t="str">
        <f t="shared" si="64"/>
        <v/>
      </c>
      <c r="C802" s="472">
        <f>'BD4'!C799</f>
        <v>0</v>
      </c>
      <c r="D802" s="125" t="str">
        <f t="shared" si="61"/>
        <v/>
      </c>
      <c r="E802" s="126" t="str">
        <f>IF('BD4'!O799=0,"",'BD4'!O799)</f>
        <v/>
      </c>
      <c r="F802" s="127" t="str">
        <f>REPT('BD4'!N799,1)</f>
        <v/>
      </c>
      <c r="G802" s="469">
        <f>('BD4'!J799)</f>
        <v>0</v>
      </c>
      <c r="I802" s="568" t="str">
        <f t="shared" si="62"/>
        <v/>
      </c>
      <c r="J802" s="568" t="str">
        <f>IF(L802&gt;0,'BD1'!$K$6,"")</f>
        <v/>
      </c>
      <c r="K802" s="568" t="str">
        <f>IF(L802&gt;0,'BD1'!$K$8,"")</f>
        <v/>
      </c>
      <c r="L802" s="101"/>
      <c r="M802" s="101"/>
      <c r="N802" s="101"/>
      <c r="O802" s="101"/>
      <c r="P802" s="363"/>
      <c r="Q802" s="363"/>
      <c r="R802" s="361"/>
      <c r="S802" s="570" t="str">
        <f t="shared" si="65"/>
        <v/>
      </c>
      <c r="U802" s="124" t="str">
        <f t="shared" si="63"/>
        <v/>
      </c>
      <c r="V802" s="124" t="str">
        <f>IF(X802&gt;0,'BD1'!$K$6,"")</f>
        <v/>
      </c>
      <c r="W802" s="121" t="str">
        <f>IF(X802&gt;0,'BD1'!$K$8,"")</f>
        <v/>
      </c>
      <c r="X802" s="101"/>
      <c r="Y802" s="474"/>
      <c r="Z802" s="101"/>
      <c r="AA802" s="101"/>
      <c r="AB802" s="101"/>
      <c r="AC802" s="101"/>
      <c r="AD802" s="101"/>
      <c r="AE802" s="361"/>
      <c r="AF802" s="522"/>
    </row>
    <row r="803" spans="2:32" x14ac:dyDescent="0.25">
      <c r="B803" s="566" t="str">
        <f t="shared" si="64"/>
        <v/>
      </c>
      <c r="C803" s="472">
        <f>'BD4'!C800</f>
        <v>0</v>
      </c>
      <c r="D803" s="125" t="str">
        <f t="shared" si="61"/>
        <v/>
      </c>
      <c r="E803" s="126" t="str">
        <f>IF('BD4'!O800=0,"",'BD4'!O800)</f>
        <v/>
      </c>
      <c r="F803" s="127" t="str">
        <f>REPT('BD4'!N800,1)</f>
        <v/>
      </c>
      <c r="G803" s="469">
        <f>('BD4'!J800)</f>
        <v>0</v>
      </c>
      <c r="I803" s="568" t="str">
        <f t="shared" si="62"/>
        <v/>
      </c>
      <c r="J803" s="568" t="str">
        <f>IF(L803&gt;0,'BD1'!$K$6,"")</f>
        <v/>
      </c>
      <c r="K803" s="568" t="str">
        <f>IF(L803&gt;0,'BD1'!$K$8,"")</f>
        <v/>
      </c>
      <c r="L803" s="101"/>
      <c r="M803" s="101"/>
      <c r="N803" s="101"/>
      <c r="O803" s="101"/>
      <c r="P803" s="363"/>
      <c r="Q803" s="363"/>
      <c r="R803" s="361"/>
      <c r="S803" s="570" t="str">
        <f t="shared" si="65"/>
        <v/>
      </c>
      <c r="U803" s="124" t="str">
        <f t="shared" si="63"/>
        <v/>
      </c>
      <c r="V803" s="124" t="str">
        <f>IF(X803&gt;0,'BD1'!$K$6,"")</f>
        <v/>
      </c>
      <c r="W803" s="121" t="str">
        <f>IF(X803&gt;0,'BD1'!$K$8,"")</f>
        <v/>
      </c>
      <c r="X803" s="101"/>
      <c r="Y803" s="474"/>
      <c r="Z803" s="101"/>
      <c r="AA803" s="101"/>
      <c r="AB803" s="101"/>
      <c r="AC803" s="101"/>
      <c r="AD803" s="101"/>
      <c r="AE803" s="361"/>
      <c r="AF803" s="522"/>
    </row>
    <row r="804" spans="2:32" x14ac:dyDescent="0.25">
      <c r="B804" s="566" t="str">
        <f t="shared" si="64"/>
        <v/>
      </c>
      <c r="C804" s="472">
        <f>'BD4'!C801</f>
        <v>0</v>
      </c>
      <c r="D804" s="125" t="str">
        <f t="shared" si="61"/>
        <v/>
      </c>
      <c r="E804" s="126" t="str">
        <f>IF('BD4'!O801=0,"",'BD4'!O801)</f>
        <v/>
      </c>
      <c r="F804" s="127" t="str">
        <f>REPT('BD4'!N801,1)</f>
        <v/>
      </c>
      <c r="G804" s="469">
        <f>('BD4'!J801)</f>
        <v>0</v>
      </c>
      <c r="I804" s="568" t="str">
        <f t="shared" si="62"/>
        <v/>
      </c>
      <c r="J804" s="568" t="str">
        <f>IF(L804&gt;0,'BD1'!$K$6,"")</f>
        <v/>
      </c>
      <c r="K804" s="568" t="str">
        <f>IF(L804&gt;0,'BD1'!$K$8,"")</f>
        <v/>
      </c>
      <c r="L804" s="101"/>
      <c r="M804" s="101"/>
      <c r="N804" s="101"/>
      <c r="O804" s="101"/>
      <c r="P804" s="363"/>
      <c r="Q804" s="363"/>
      <c r="R804" s="361"/>
      <c r="S804" s="570" t="str">
        <f t="shared" si="65"/>
        <v/>
      </c>
      <c r="U804" s="124" t="str">
        <f t="shared" si="63"/>
        <v/>
      </c>
      <c r="V804" s="124" t="str">
        <f>IF(X804&gt;0,'BD1'!$K$6,"")</f>
        <v/>
      </c>
      <c r="W804" s="121" t="str">
        <f>IF(X804&gt;0,'BD1'!$K$8,"")</f>
        <v/>
      </c>
      <c r="X804" s="101"/>
      <c r="Y804" s="474"/>
      <c r="Z804" s="101"/>
      <c r="AA804" s="101"/>
      <c r="AB804" s="101"/>
      <c r="AC804" s="101"/>
      <c r="AD804" s="101"/>
      <c r="AE804" s="361"/>
      <c r="AF804" s="522"/>
    </row>
    <row r="805" spans="2:32" x14ac:dyDescent="0.25">
      <c r="B805" s="566" t="str">
        <f t="shared" si="64"/>
        <v/>
      </c>
      <c r="C805" s="472">
        <f>'BD4'!C802</f>
        <v>0</v>
      </c>
      <c r="D805" s="125" t="str">
        <f t="shared" si="61"/>
        <v/>
      </c>
      <c r="E805" s="126" t="str">
        <f>IF('BD4'!O802=0,"",'BD4'!O802)</f>
        <v/>
      </c>
      <c r="F805" s="127" t="str">
        <f>REPT('BD4'!N802,1)</f>
        <v/>
      </c>
      <c r="G805" s="469">
        <f>('BD4'!J802)</f>
        <v>0</v>
      </c>
      <c r="I805" s="568" t="str">
        <f t="shared" si="62"/>
        <v/>
      </c>
      <c r="J805" s="568" t="str">
        <f>IF(L805&gt;0,'BD1'!$K$6,"")</f>
        <v/>
      </c>
      <c r="K805" s="568" t="str">
        <f>IF(L805&gt;0,'BD1'!$K$8,"")</f>
        <v/>
      </c>
      <c r="L805" s="101"/>
      <c r="M805" s="101"/>
      <c r="N805" s="101"/>
      <c r="O805" s="101"/>
      <c r="P805" s="363"/>
      <c r="Q805" s="363"/>
      <c r="R805" s="361"/>
      <c r="S805" s="570" t="str">
        <f t="shared" si="65"/>
        <v/>
      </c>
      <c r="U805" s="124" t="str">
        <f t="shared" si="63"/>
        <v/>
      </c>
      <c r="V805" s="124" t="str">
        <f>IF(X805&gt;0,'BD1'!$K$6,"")</f>
        <v/>
      </c>
      <c r="W805" s="121" t="str">
        <f>IF(X805&gt;0,'BD1'!$K$8,"")</f>
        <v/>
      </c>
      <c r="X805" s="101"/>
      <c r="Y805" s="474"/>
      <c r="Z805" s="101"/>
      <c r="AA805" s="101"/>
      <c r="AB805" s="101"/>
      <c r="AC805" s="101"/>
      <c r="AD805" s="101"/>
      <c r="AE805" s="361"/>
      <c r="AF805" s="522"/>
    </row>
    <row r="806" spans="2:32" x14ac:dyDescent="0.25">
      <c r="B806" s="566" t="str">
        <f t="shared" si="64"/>
        <v/>
      </c>
      <c r="C806" s="472">
        <f>'BD4'!C803</f>
        <v>0</v>
      </c>
      <c r="D806" s="125" t="str">
        <f t="shared" si="61"/>
        <v/>
      </c>
      <c r="E806" s="126" t="str">
        <f>IF('BD4'!O803=0,"",'BD4'!O803)</f>
        <v/>
      </c>
      <c r="F806" s="127" t="str">
        <f>REPT('BD4'!N803,1)</f>
        <v/>
      </c>
      <c r="G806" s="469">
        <f>('BD4'!J803)</f>
        <v>0</v>
      </c>
      <c r="I806" s="568" t="str">
        <f t="shared" si="62"/>
        <v/>
      </c>
      <c r="J806" s="568" t="str">
        <f>IF(L806&gt;0,'BD1'!$K$6,"")</f>
        <v/>
      </c>
      <c r="K806" s="568" t="str">
        <f>IF(L806&gt;0,'BD1'!$K$8,"")</f>
        <v/>
      </c>
      <c r="L806" s="101"/>
      <c r="M806" s="101"/>
      <c r="N806" s="101"/>
      <c r="O806" s="101"/>
      <c r="P806" s="363"/>
      <c r="Q806" s="363"/>
      <c r="R806" s="361"/>
      <c r="S806" s="570" t="str">
        <f t="shared" si="65"/>
        <v/>
      </c>
      <c r="U806" s="124" t="str">
        <f t="shared" si="63"/>
        <v/>
      </c>
      <c r="V806" s="124" t="str">
        <f>IF(X806&gt;0,'BD1'!$K$6,"")</f>
        <v/>
      </c>
      <c r="W806" s="121" t="str">
        <f>IF(X806&gt;0,'BD1'!$K$8,"")</f>
        <v/>
      </c>
      <c r="X806" s="101"/>
      <c r="Y806" s="474"/>
      <c r="Z806" s="101"/>
      <c r="AA806" s="101"/>
      <c r="AB806" s="101"/>
      <c r="AC806" s="101"/>
      <c r="AD806" s="101"/>
      <c r="AE806" s="361"/>
      <c r="AF806" s="522"/>
    </row>
    <row r="807" spans="2:32" x14ac:dyDescent="0.25">
      <c r="B807" s="566" t="str">
        <f t="shared" si="64"/>
        <v/>
      </c>
      <c r="C807" s="472">
        <f>'BD4'!C804</f>
        <v>0</v>
      </c>
      <c r="D807" s="125" t="str">
        <f t="shared" si="61"/>
        <v/>
      </c>
      <c r="E807" s="126" t="str">
        <f>IF('BD4'!O804=0,"",'BD4'!O804)</f>
        <v/>
      </c>
      <c r="F807" s="127" t="str">
        <f>REPT('BD4'!N804,1)</f>
        <v/>
      </c>
      <c r="G807" s="469">
        <f>('BD4'!J804)</f>
        <v>0</v>
      </c>
      <c r="I807" s="568" t="str">
        <f t="shared" si="62"/>
        <v/>
      </c>
      <c r="J807" s="568" t="str">
        <f>IF(L807&gt;0,'BD1'!$K$6,"")</f>
        <v/>
      </c>
      <c r="K807" s="568" t="str">
        <f>IF(L807&gt;0,'BD1'!$K$8,"")</f>
        <v/>
      </c>
      <c r="L807" s="101"/>
      <c r="M807" s="101"/>
      <c r="N807" s="101"/>
      <c r="O807" s="101"/>
      <c r="P807" s="363"/>
      <c r="Q807" s="363"/>
      <c r="R807" s="361"/>
      <c r="S807" s="570" t="str">
        <f t="shared" si="65"/>
        <v/>
      </c>
      <c r="U807" s="124" t="str">
        <f t="shared" si="63"/>
        <v/>
      </c>
      <c r="V807" s="124" t="str">
        <f>IF(X807&gt;0,'BD1'!$K$6,"")</f>
        <v/>
      </c>
      <c r="W807" s="121" t="str">
        <f>IF(X807&gt;0,'BD1'!$K$8,"")</f>
        <v/>
      </c>
      <c r="X807" s="101"/>
      <c r="Y807" s="474"/>
      <c r="Z807" s="101"/>
      <c r="AA807" s="101"/>
      <c r="AB807" s="101"/>
      <c r="AC807" s="101"/>
      <c r="AD807" s="101"/>
      <c r="AE807" s="361"/>
      <c r="AF807" s="522"/>
    </row>
    <row r="808" spans="2:32" x14ac:dyDescent="0.25">
      <c r="B808" s="566" t="str">
        <f t="shared" si="64"/>
        <v/>
      </c>
      <c r="C808" s="472">
        <f>'BD4'!C805</f>
        <v>0</v>
      </c>
      <c r="D808" s="125" t="str">
        <f t="shared" si="61"/>
        <v/>
      </c>
      <c r="E808" s="126" t="str">
        <f>IF('BD4'!O805=0,"",'BD4'!O805)</f>
        <v/>
      </c>
      <c r="F808" s="127" t="str">
        <f>REPT('BD4'!N805,1)</f>
        <v/>
      </c>
      <c r="G808" s="469">
        <f>('BD4'!J805)</f>
        <v>0</v>
      </c>
      <c r="I808" s="568" t="str">
        <f t="shared" si="62"/>
        <v/>
      </c>
      <c r="J808" s="568" t="str">
        <f>IF(L808&gt;0,'BD1'!$K$6,"")</f>
        <v/>
      </c>
      <c r="K808" s="568" t="str">
        <f>IF(L808&gt;0,'BD1'!$K$8,"")</f>
        <v/>
      </c>
      <c r="L808" s="101"/>
      <c r="M808" s="101"/>
      <c r="N808" s="101"/>
      <c r="O808" s="101"/>
      <c r="P808" s="363"/>
      <c r="Q808" s="363"/>
      <c r="R808" s="361"/>
      <c r="S808" s="570" t="str">
        <f t="shared" si="65"/>
        <v/>
      </c>
      <c r="U808" s="124" t="str">
        <f t="shared" si="63"/>
        <v/>
      </c>
      <c r="V808" s="124" t="str">
        <f>IF(X808&gt;0,'BD1'!$K$6,"")</f>
        <v/>
      </c>
      <c r="W808" s="121" t="str">
        <f>IF(X808&gt;0,'BD1'!$K$8,"")</f>
        <v/>
      </c>
      <c r="X808" s="101"/>
      <c r="Y808" s="474"/>
      <c r="Z808" s="101"/>
      <c r="AA808" s="101"/>
      <c r="AB808" s="101"/>
      <c r="AC808" s="101"/>
      <c r="AD808" s="101"/>
      <c r="AE808" s="361"/>
      <c r="AF808" s="522"/>
    </row>
    <row r="809" spans="2:32" x14ac:dyDescent="0.25">
      <c r="B809" s="566" t="str">
        <f t="shared" si="64"/>
        <v/>
      </c>
      <c r="C809" s="472">
        <f>'BD4'!C806</f>
        <v>0</v>
      </c>
      <c r="D809" s="125" t="str">
        <f t="shared" si="61"/>
        <v/>
      </c>
      <c r="E809" s="126" t="str">
        <f>IF('BD4'!O806=0,"",'BD4'!O806)</f>
        <v/>
      </c>
      <c r="F809" s="127" t="str">
        <f>REPT('BD4'!N806,1)</f>
        <v/>
      </c>
      <c r="G809" s="469">
        <f>('BD4'!J806)</f>
        <v>0</v>
      </c>
      <c r="I809" s="568" t="str">
        <f t="shared" si="62"/>
        <v/>
      </c>
      <c r="J809" s="568" t="str">
        <f>IF(L809&gt;0,'BD1'!$K$6,"")</f>
        <v/>
      </c>
      <c r="K809" s="568" t="str">
        <f>IF(L809&gt;0,'BD1'!$K$8,"")</f>
        <v/>
      </c>
      <c r="L809" s="101"/>
      <c r="M809" s="101"/>
      <c r="N809" s="101"/>
      <c r="O809" s="101"/>
      <c r="P809" s="363"/>
      <c r="Q809" s="363"/>
      <c r="R809" s="361"/>
      <c r="S809" s="570" t="str">
        <f t="shared" si="65"/>
        <v/>
      </c>
      <c r="U809" s="124" t="str">
        <f t="shared" si="63"/>
        <v/>
      </c>
      <c r="V809" s="124" t="str">
        <f>IF(X809&gt;0,'BD1'!$K$6,"")</f>
        <v/>
      </c>
      <c r="W809" s="121" t="str">
        <f>IF(X809&gt;0,'BD1'!$K$8,"")</f>
        <v/>
      </c>
      <c r="X809" s="101"/>
      <c r="Y809" s="474"/>
      <c r="Z809" s="101"/>
      <c r="AA809" s="101"/>
      <c r="AB809" s="101"/>
      <c r="AC809" s="101"/>
      <c r="AD809" s="101"/>
      <c r="AE809" s="361"/>
      <c r="AF809" s="522"/>
    </row>
    <row r="810" spans="2:32" x14ac:dyDescent="0.25">
      <c r="B810" s="566" t="str">
        <f t="shared" si="64"/>
        <v/>
      </c>
      <c r="C810" s="472">
        <f>'BD4'!C807</f>
        <v>0</v>
      </c>
      <c r="D810" s="125" t="str">
        <f t="shared" si="61"/>
        <v/>
      </c>
      <c r="E810" s="126" t="str">
        <f>IF('BD4'!O807=0,"",'BD4'!O807)</f>
        <v/>
      </c>
      <c r="F810" s="127" t="str">
        <f>REPT('BD4'!N807,1)</f>
        <v/>
      </c>
      <c r="G810" s="469">
        <f>('BD4'!J807)</f>
        <v>0</v>
      </c>
      <c r="I810" s="568" t="str">
        <f t="shared" si="62"/>
        <v/>
      </c>
      <c r="J810" s="568" t="str">
        <f>IF(L810&gt;0,'BD1'!$K$6,"")</f>
        <v/>
      </c>
      <c r="K810" s="568" t="str">
        <f>IF(L810&gt;0,'BD1'!$K$8,"")</f>
        <v/>
      </c>
      <c r="L810" s="101"/>
      <c r="M810" s="101"/>
      <c r="N810" s="101"/>
      <c r="O810" s="101"/>
      <c r="P810" s="363"/>
      <c r="Q810" s="363"/>
      <c r="R810" s="361"/>
      <c r="S810" s="570" t="str">
        <f t="shared" si="65"/>
        <v/>
      </c>
      <c r="U810" s="124" t="str">
        <f t="shared" si="63"/>
        <v/>
      </c>
      <c r="V810" s="124" t="str">
        <f>IF(X810&gt;0,'BD1'!$K$6,"")</f>
        <v/>
      </c>
      <c r="W810" s="121" t="str">
        <f>IF(X810&gt;0,'BD1'!$K$8,"")</f>
        <v/>
      </c>
      <c r="X810" s="101"/>
      <c r="Y810" s="474"/>
      <c r="Z810" s="101"/>
      <c r="AA810" s="101"/>
      <c r="AB810" s="101"/>
      <c r="AC810" s="101"/>
      <c r="AD810" s="101"/>
      <c r="AE810" s="361"/>
      <c r="AF810" s="522"/>
    </row>
    <row r="811" spans="2:32" x14ac:dyDescent="0.25">
      <c r="B811" s="566" t="str">
        <f t="shared" si="64"/>
        <v/>
      </c>
      <c r="C811" s="472">
        <f>'BD4'!C808</f>
        <v>0</v>
      </c>
      <c r="D811" s="125" t="str">
        <f t="shared" si="61"/>
        <v/>
      </c>
      <c r="E811" s="126" t="str">
        <f>IF('BD4'!O808=0,"",'BD4'!O808)</f>
        <v/>
      </c>
      <c r="F811" s="127" t="str">
        <f>REPT('BD4'!N808,1)</f>
        <v/>
      </c>
      <c r="G811" s="469">
        <f>('BD4'!J808)</f>
        <v>0</v>
      </c>
      <c r="I811" s="568" t="str">
        <f t="shared" si="62"/>
        <v/>
      </c>
      <c r="J811" s="568" t="str">
        <f>IF(L811&gt;0,'BD1'!$K$6,"")</f>
        <v/>
      </c>
      <c r="K811" s="568" t="str">
        <f>IF(L811&gt;0,'BD1'!$K$8,"")</f>
        <v/>
      </c>
      <c r="L811" s="101"/>
      <c r="M811" s="101"/>
      <c r="N811" s="101"/>
      <c r="O811" s="101"/>
      <c r="P811" s="363"/>
      <c r="Q811" s="363"/>
      <c r="R811" s="361"/>
      <c r="S811" s="570" t="str">
        <f t="shared" si="65"/>
        <v/>
      </c>
      <c r="U811" s="124" t="str">
        <f t="shared" si="63"/>
        <v/>
      </c>
      <c r="V811" s="124" t="str">
        <f>IF(X811&gt;0,'BD1'!$K$6,"")</f>
        <v/>
      </c>
      <c r="W811" s="121" t="str">
        <f>IF(X811&gt;0,'BD1'!$K$8,"")</f>
        <v/>
      </c>
      <c r="X811" s="101"/>
      <c r="Y811" s="474"/>
      <c r="Z811" s="101"/>
      <c r="AA811" s="101"/>
      <c r="AB811" s="101"/>
      <c r="AC811" s="101"/>
      <c r="AD811" s="101"/>
      <c r="AE811" s="361"/>
      <c r="AF811" s="522"/>
    </row>
    <row r="812" spans="2:32" x14ac:dyDescent="0.25">
      <c r="B812" s="566" t="str">
        <f t="shared" si="64"/>
        <v/>
      </c>
      <c r="C812" s="472">
        <f>'BD4'!C809</f>
        <v>0</v>
      </c>
      <c r="D812" s="125" t="str">
        <f t="shared" si="61"/>
        <v/>
      </c>
      <c r="E812" s="126" t="str">
        <f>IF('BD4'!O809=0,"",'BD4'!O809)</f>
        <v/>
      </c>
      <c r="F812" s="127" t="str">
        <f>REPT('BD4'!N809,1)</f>
        <v/>
      </c>
      <c r="G812" s="469">
        <f>('BD4'!J809)</f>
        <v>0</v>
      </c>
      <c r="I812" s="568" t="str">
        <f t="shared" si="62"/>
        <v/>
      </c>
      <c r="J812" s="568" t="str">
        <f>IF(L812&gt;0,'BD1'!$K$6,"")</f>
        <v/>
      </c>
      <c r="K812" s="568" t="str">
        <f>IF(L812&gt;0,'BD1'!$K$8,"")</f>
        <v/>
      </c>
      <c r="L812" s="101"/>
      <c r="M812" s="101"/>
      <c r="N812" s="101"/>
      <c r="O812" s="101"/>
      <c r="P812" s="363"/>
      <c r="Q812" s="363"/>
      <c r="R812" s="361"/>
      <c r="S812" s="570" t="str">
        <f t="shared" si="65"/>
        <v/>
      </c>
      <c r="U812" s="124" t="str">
        <f t="shared" si="63"/>
        <v/>
      </c>
      <c r="V812" s="124" t="str">
        <f>IF(X812&gt;0,'BD1'!$K$6,"")</f>
        <v/>
      </c>
      <c r="W812" s="121" t="str">
        <f>IF(X812&gt;0,'BD1'!$K$8,"")</f>
        <v/>
      </c>
      <c r="X812" s="101"/>
      <c r="Y812" s="474"/>
      <c r="Z812" s="101"/>
      <c r="AA812" s="101"/>
      <c r="AB812" s="101"/>
      <c r="AC812" s="101"/>
      <c r="AD812" s="101"/>
      <c r="AE812" s="361"/>
      <c r="AF812" s="522"/>
    </row>
    <row r="813" spans="2:32" x14ac:dyDescent="0.25">
      <c r="B813" s="566" t="str">
        <f t="shared" si="64"/>
        <v/>
      </c>
      <c r="C813" s="472">
        <f>'BD4'!C810</f>
        <v>0</v>
      </c>
      <c r="D813" s="125" t="str">
        <f t="shared" si="61"/>
        <v/>
      </c>
      <c r="E813" s="126" t="str">
        <f>IF('BD4'!O810=0,"",'BD4'!O810)</f>
        <v/>
      </c>
      <c r="F813" s="127" t="str">
        <f>REPT('BD4'!N810,1)</f>
        <v/>
      </c>
      <c r="G813" s="469">
        <f>('BD4'!J810)</f>
        <v>0</v>
      </c>
      <c r="I813" s="568" t="str">
        <f t="shared" si="62"/>
        <v/>
      </c>
      <c r="J813" s="568" t="str">
        <f>IF(L813&gt;0,'BD1'!$K$6,"")</f>
        <v/>
      </c>
      <c r="K813" s="568" t="str">
        <f>IF(L813&gt;0,'BD1'!$K$8,"")</f>
        <v/>
      </c>
      <c r="L813" s="101"/>
      <c r="M813" s="101"/>
      <c r="N813" s="101"/>
      <c r="O813" s="101"/>
      <c r="P813" s="363"/>
      <c r="Q813" s="363"/>
      <c r="R813" s="361"/>
      <c r="S813" s="570" t="str">
        <f t="shared" si="65"/>
        <v/>
      </c>
      <c r="U813" s="124" t="str">
        <f t="shared" si="63"/>
        <v/>
      </c>
      <c r="V813" s="124" t="str">
        <f>IF(X813&gt;0,'BD1'!$K$6,"")</f>
        <v/>
      </c>
      <c r="W813" s="121" t="str">
        <f>IF(X813&gt;0,'BD1'!$K$8,"")</f>
        <v/>
      </c>
      <c r="X813" s="101"/>
      <c r="Y813" s="474"/>
      <c r="Z813" s="101"/>
      <c r="AA813" s="101"/>
      <c r="AB813" s="101"/>
      <c r="AC813" s="101"/>
      <c r="AD813" s="101"/>
      <c r="AE813" s="361"/>
      <c r="AF813" s="522"/>
    </row>
    <row r="814" spans="2:32" x14ac:dyDescent="0.25">
      <c r="B814" s="566" t="str">
        <f t="shared" si="64"/>
        <v/>
      </c>
      <c r="C814" s="472">
        <f>'BD4'!C811</f>
        <v>0</v>
      </c>
      <c r="D814" s="125" t="str">
        <f t="shared" si="61"/>
        <v/>
      </c>
      <c r="E814" s="126" t="str">
        <f>IF('BD4'!O811=0,"",'BD4'!O811)</f>
        <v/>
      </c>
      <c r="F814" s="127" t="str">
        <f>REPT('BD4'!N811,1)</f>
        <v/>
      </c>
      <c r="G814" s="469">
        <f>('BD4'!J811)</f>
        <v>0</v>
      </c>
      <c r="I814" s="568" t="str">
        <f t="shared" si="62"/>
        <v/>
      </c>
      <c r="J814" s="568" t="str">
        <f>IF(L814&gt;0,'BD1'!$K$6,"")</f>
        <v/>
      </c>
      <c r="K814" s="568" t="str">
        <f>IF(L814&gt;0,'BD1'!$K$8,"")</f>
        <v/>
      </c>
      <c r="L814" s="101"/>
      <c r="M814" s="101"/>
      <c r="N814" s="101"/>
      <c r="O814" s="101"/>
      <c r="P814" s="363"/>
      <c r="Q814" s="363"/>
      <c r="R814" s="361"/>
      <c r="S814" s="570" t="str">
        <f t="shared" si="65"/>
        <v/>
      </c>
      <c r="U814" s="124" t="str">
        <f t="shared" si="63"/>
        <v/>
      </c>
      <c r="V814" s="124" t="str">
        <f>IF(X814&gt;0,'BD1'!$K$6,"")</f>
        <v/>
      </c>
      <c r="W814" s="121" t="str">
        <f>IF(X814&gt;0,'BD1'!$K$8,"")</f>
        <v/>
      </c>
      <c r="X814" s="101"/>
      <c r="Y814" s="474"/>
      <c r="Z814" s="101"/>
      <c r="AA814" s="101"/>
      <c r="AB814" s="101"/>
      <c r="AC814" s="101"/>
      <c r="AD814" s="101"/>
      <c r="AE814" s="361"/>
      <c r="AF814" s="522"/>
    </row>
    <row r="815" spans="2:32" x14ac:dyDescent="0.25">
      <c r="B815" s="566" t="str">
        <f t="shared" si="64"/>
        <v/>
      </c>
      <c r="C815" s="472">
        <f>'BD4'!C812</f>
        <v>0</v>
      </c>
      <c r="D815" s="125" t="str">
        <f t="shared" si="61"/>
        <v/>
      </c>
      <c r="E815" s="126" t="str">
        <f>IF('BD4'!O812=0,"",'BD4'!O812)</f>
        <v/>
      </c>
      <c r="F815" s="127" t="str">
        <f>REPT('BD4'!N812,1)</f>
        <v/>
      </c>
      <c r="G815" s="469">
        <f>('BD4'!J812)</f>
        <v>0</v>
      </c>
      <c r="I815" s="568" t="str">
        <f t="shared" si="62"/>
        <v/>
      </c>
      <c r="J815" s="568" t="str">
        <f>IF(L815&gt;0,'BD1'!$K$6,"")</f>
        <v/>
      </c>
      <c r="K815" s="568" t="str">
        <f>IF(L815&gt;0,'BD1'!$K$8,"")</f>
        <v/>
      </c>
      <c r="L815" s="101"/>
      <c r="M815" s="101"/>
      <c r="N815" s="101"/>
      <c r="O815" s="101"/>
      <c r="P815" s="363"/>
      <c r="Q815" s="363"/>
      <c r="R815" s="361"/>
      <c r="S815" s="570" t="str">
        <f t="shared" si="65"/>
        <v/>
      </c>
      <c r="U815" s="124" t="str">
        <f t="shared" si="63"/>
        <v/>
      </c>
      <c r="V815" s="124" t="str">
        <f>IF(X815&gt;0,'BD1'!$K$6,"")</f>
        <v/>
      </c>
      <c r="W815" s="121" t="str">
        <f>IF(X815&gt;0,'BD1'!$K$8,"")</f>
        <v/>
      </c>
      <c r="X815" s="101"/>
      <c r="Y815" s="474"/>
      <c r="Z815" s="101"/>
      <c r="AA815" s="101"/>
      <c r="AB815" s="101"/>
      <c r="AC815" s="101"/>
      <c r="AD815" s="101"/>
      <c r="AE815" s="361"/>
      <c r="AF815" s="522"/>
    </row>
    <row r="816" spans="2:32" x14ac:dyDescent="0.25">
      <c r="B816" s="566" t="str">
        <f t="shared" si="64"/>
        <v/>
      </c>
      <c r="C816" s="472">
        <f>'BD4'!C813</f>
        <v>0</v>
      </c>
      <c r="D816" s="125" t="str">
        <f t="shared" si="61"/>
        <v/>
      </c>
      <c r="E816" s="126" t="str">
        <f>IF('BD4'!O813=0,"",'BD4'!O813)</f>
        <v/>
      </c>
      <c r="F816" s="127" t="str">
        <f>REPT('BD4'!N813,1)</f>
        <v/>
      </c>
      <c r="G816" s="469">
        <f>('BD4'!J813)</f>
        <v>0</v>
      </c>
      <c r="I816" s="568" t="str">
        <f t="shared" si="62"/>
        <v/>
      </c>
      <c r="J816" s="568" t="str">
        <f>IF(L816&gt;0,'BD1'!$K$6,"")</f>
        <v/>
      </c>
      <c r="K816" s="568" t="str">
        <f>IF(L816&gt;0,'BD1'!$K$8,"")</f>
        <v/>
      </c>
      <c r="L816" s="101"/>
      <c r="M816" s="101"/>
      <c r="N816" s="101"/>
      <c r="O816" s="101"/>
      <c r="P816" s="363"/>
      <c r="Q816" s="363"/>
      <c r="R816" s="361"/>
      <c r="S816" s="570" t="str">
        <f t="shared" si="65"/>
        <v/>
      </c>
      <c r="U816" s="124" t="str">
        <f t="shared" si="63"/>
        <v/>
      </c>
      <c r="V816" s="124" t="str">
        <f>IF(X816&gt;0,'BD1'!$K$6,"")</f>
        <v/>
      </c>
      <c r="W816" s="121" t="str">
        <f>IF(X816&gt;0,'BD1'!$K$8,"")</f>
        <v/>
      </c>
      <c r="X816" s="101"/>
      <c r="Y816" s="474"/>
      <c r="Z816" s="101"/>
      <c r="AA816" s="101"/>
      <c r="AB816" s="101"/>
      <c r="AC816" s="101"/>
      <c r="AD816" s="101"/>
      <c r="AE816" s="361"/>
      <c r="AF816" s="522"/>
    </row>
    <row r="817" spans="2:32" x14ac:dyDescent="0.25">
      <c r="B817" s="566" t="str">
        <f t="shared" si="64"/>
        <v/>
      </c>
      <c r="C817" s="472">
        <f>'BD4'!C814</f>
        <v>0</v>
      </c>
      <c r="D817" s="125" t="str">
        <f t="shared" si="61"/>
        <v/>
      </c>
      <c r="E817" s="126" t="str">
        <f>IF('BD4'!O814=0,"",'BD4'!O814)</f>
        <v/>
      </c>
      <c r="F817" s="127" t="str">
        <f>REPT('BD4'!N814,1)</f>
        <v/>
      </c>
      <c r="G817" s="469">
        <f>('BD4'!J814)</f>
        <v>0</v>
      </c>
      <c r="I817" s="568" t="str">
        <f t="shared" si="62"/>
        <v/>
      </c>
      <c r="J817" s="568" t="str">
        <f>IF(L817&gt;0,'BD1'!$K$6,"")</f>
        <v/>
      </c>
      <c r="K817" s="568" t="str">
        <f>IF(L817&gt;0,'BD1'!$K$8,"")</f>
        <v/>
      </c>
      <c r="L817" s="101"/>
      <c r="M817" s="101"/>
      <c r="N817" s="101"/>
      <c r="O817" s="101"/>
      <c r="P817" s="363"/>
      <c r="Q817" s="363"/>
      <c r="R817" s="361"/>
      <c r="S817" s="570" t="str">
        <f t="shared" si="65"/>
        <v/>
      </c>
      <c r="U817" s="124" t="str">
        <f t="shared" si="63"/>
        <v/>
      </c>
      <c r="V817" s="124" t="str">
        <f>IF(X817&gt;0,'BD1'!$K$6,"")</f>
        <v/>
      </c>
      <c r="W817" s="121" t="str">
        <f>IF(X817&gt;0,'BD1'!$K$8,"")</f>
        <v/>
      </c>
      <c r="X817" s="101"/>
      <c r="Y817" s="474"/>
      <c r="Z817" s="101"/>
      <c r="AA817" s="101"/>
      <c r="AB817" s="101"/>
      <c r="AC817" s="101"/>
      <c r="AD817" s="101"/>
      <c r="AE817" s="361"/>
      <c r="AF817" s="522"/>
    </row>
    <row r="818" spans="2:32" x14ac:dyDescent="0.25">
      <c r="B818" s="566" t="str">
        <f t="shared" si="64"/>
        <v/>
      </c>
      <c r="C818" s="472">
        <f>'BD4'!C815</f>
        <v>0</v>
      </c>
      <c r="D818" s="125" t="str">
        <f t="shared" si="61"/>
        <v/>
      </c>
      <c r="E818" s="126" t="str">
        <f>IF('BD4'!O815=0,"",'BD4'!O815)</f>
        <v/>
      </c>
      <c r="F818" s="127" t="str">
        <f>REPT('BD4'!N815,1)</f>
        <v/>
      </c>
      <c r="G818" s="469">
        <f>('BD4'!J815)</f>
        <v>0</v>
      </c>
      <c r="I818" s="568" t="str">
        <f t="shared" si="62"/>
        <v/>
      </c>
      <c r="J818" s="568" t="str">
        <f>IF(L818&gt;0,'BD1'!$K$6,"")</f>
        <v/>
      </c>
      <c r="K818" s="568" t="str">
        <f>IF(L818&gt;0,'BD1'!$K$8,"")</f>
        <v/>
      </c>
      <c r="L818" s="101"/>
      <c r="M818" s="101"/>
      <c r="N818" s="101"/>
      <c r="O818" s="101"/>
      <c r="P818" s="363"/>
      <c r="Q818" s="363"/>
      <c r="R818" s="361"/>
      <c r="S818" s="570" t="str">
        <f t="shared" si="65"/>
        <v/>
      </c>
      <c r="U818" s="124" t="str">
        <f t="shared" si="63"/>
        <v/>
      </c>
      <c r="V818" s="124" t="str">
        <f>IF(X818&gt;0,'BD1'!$K$6,"")</f>
        <v/>
      </c>
      <c r="W818" s="121" t="str">
        <f>IF(X818&gt;0,'BD1'!$K$8,"")</f>
        <v/>
      </c>
      <c r="X818" s="101"/>
      <c r="Y818" s="474"/>
      <c r="Z818" s="101"/>
      <c r="AA818" s="101"/>
      <c r="AB818" s="101"/>
      <c r="AC818" s="101"/>
      <c r="AD818" s="101"/>
      <c r="AE818" s="361"/>
      <c r="AF818" s="522"/>
    </row>
    <row r="819" spans="2:32" x14ac:dyDescent="0.25">
      <c r="B819" s="566" t="str">
        <f t="shared" si="64"/>
        <v/>
      </c>
      <c r="C819" s="472">
        <f>'BD4'!C816</f>
        <v>0</v>
      </c>
      <c r="D819" s="125" t="str">
        <f t="shared" si="61"/>
        <v/>
      </c>
      <c r="E819" s="126" t="str">
        <f>IF('BD4'!O816=0,"",'BD4'!O816)</f>
        <v/>
      </c>
      <c r="F819" s="127" t="str">
        <f>REPT('BD4'!N816,1)</f>
        <v/>
      </c>
      <c r="G819" s="469">
        <f>('BD4'!J816)</f>
        <v>0</v>
      </c>
      <c r="I819" s="568" t="str">
        <f t="shared" si="62"/>
        <v/>
      </c>
      <c r="J819" s="568" t="str">
        <f>IF(L819&gt;0,'BD1'!$K$6,"")</f>
        <v/>
      </c>
      <c r="K819" s="568" t="str">
        <f>IF(L819&gt;0,'BD1'!$K$8,"")</f>
        <v/>
      </c>
      <c r="L819" s="101"/>
      <c r="M819" s="101"/>
      <c r="N819" s="101"/>
      <c r="O819" s="101"/>
      <c r="P819" s="363"/>
      <c r="Q819" s="363"/>
      <c r="R819" s="361"/>
      <c r="S819" s="570" t="str">
        <f t="shared" si="65"/>
        <v/>
      </c>
      <c r="U819" s="124" t="str">
        <f t="shared" si="63"/>
        <v/>
      </c>
      <c r="V819" s="124" t="str">
        <f>IF(X819&gt;0,'BD1'!$K$6,"")</f>
        <v/>
      </c>
      <c r="W819" s="121" t="str">
        <f>IF(X819&gt;0,'BD1'!$K$8,"")</f>
        <v/>
      </c>
      <c r="X819" s="101"/>
      <c r="Y819" s="474"/>
      <c r="Z819" s="101"/>
      <c r="AA819" s="101"/>
      <c r="AB819" s="101"/>
      <c r="AC819" s="101"/>
      <c r="AD819" s="101"/>
      <c r="AE819" s="361"/>
      <c r="AF819" s="522"/>
    </row>
    <row r="820" spans="2:32" x14ac:dyDescent="0.25">
      <c r="B820" s="566" t="str">
        <f t="shared" si="64"/>
        <v/>
      </c>
      <c r="C820" s="472">
        <f>'BD4'!C817</f>
        <v>0</v>
      </c>
      <c r="D820" s="125" t="str">
        <f t="shared" si="61"/>
        <v/>
      </c>
      <c r="E820" s="126" t="str">
        <f>IF('BD4'!O817=0,"",'BD4'!O817)</f>
        <v/>
      </c>
      <c r="F820" s="127" t="str">
        <f>REPT('BD4'!N817,1)</f>
        <v/>
      </c>
      <c r="G820" s="469">
        <f>('BD4'!J817)</f>
        <v>0</v>
      </c>
      <c r="I820" s="568" t="str">
        <f t="shared" si="62"/>
        <v/>
      </c>
      <c r="J820" s="568" t="str">
        <f>IF(L820&gt;0,'BD1'!$K$6,"")</f>
        <v/>
      </c>
      <c r="K820" s="568" t="str">
        <f>IF(L820&gt;0,'BD1'!$K$8,"")</f>
        <v/>
      </c>
      <c r="L820" s="101"/>
      <c r="M820" s="101"/>
      <c r="N820" s="101"/>
      <c r="O820" s="101"/>
      <c r="P820" s="363"/>
      <c r="Q820" s="363"/>
      <c r="R820" s="361"/>
      <c r="S820" s="570" t="str">
        <f t="shared" si="65"/>
        <v/>
      </c>
      <c r="U820" s="124" t="str">
        <f t="shared" si="63"/>
        <v/>
      </c>
      <c r="V820" s="124" t="str">
        <f>IF(X820&gt;0,'BD1'!$K$6,"")</f>
        <v/>
      </c>
      <c r="W820" s="121" t="str">
        <f>IF(X820&gt;0,'BD1'!$K$8,"")</f>
        <v/>
      </c>
      <c r="X820" s="101"/>
      <c r="Y820" s="474"/>
      <c r="Z820" s="101"/>
      <c r="AA820" s="101"/>
      <c r="AB820" s="101"/>
      <c r="AC820" s="101"/>
      <c r="AD820" s="101"/>
      <c r="AE820" s="361"/>
      <c r="AF820" s="522"/>
    </row>
    <row r="821" spans="2:32" x14ac:dyDescent="0.25">
      <c r="B821" s="566" t="str">
        <f t="shared" si="64"/>
        <v/>
      </c>
      <c r="C821" s="472">
        <f>'BD4'!C818</f>
        <v>0</v>
      </c>
      <c r="D821" s="125" t="str">
        <f t="shared" si="61"/>
        <v/>
      </c>
      <c r="E821" s="126" t="str">
        <f>IF('BD4'!O818=0,"",'BD4'!O818)</f>
        <v/>
      </c>
      <c r="F821" s="127" t="str">
        <f>REPT('BD4'!N818,1)</f>
        <v/>
      </c>
      <c r="G821" s="469">
        <f>('BD4'!J818)</f>
        <v>0</v>
      </c>
      <c r="I821" s="568" t="str">
        <f t="shared" si="62"/>
        <v/>
      </c>
      <c r="J821" s="568" t="str">
        <f>IF(L821&gt;0,'BD1'!$K$6,"")</f>
        <v/>
      </c>
      <c r="K821" s="568" t="str">
        <f>IF(L821&gt;0,'BD1'!$K$8,"")</f>
        <v/>
      </c>
      <c r="L821" s="101"/>
      <c r="M821" s="101"/>
      <c r="N821" s="101"/>
      <c r="O821" s="101"/>
      <c r="P821" s="363"/>
      <c r="Q821" s="363"/>
      <c r="R821" s="361"/>
      <c r="S821" s="570" t="str">
        <f t="shared" si="65"/>
        <v/>
      </c>
      <c r="U821" s="124" t="str">
        <f t="shared" si="63"/>
        <v/>
      </c>
      <c r="V821" s="124" t="str">
        <f>IF(X821&gt;0,'BD1'!$K$6,"")</f>
        <v/>
      </c>
      <c r="W821" s="121" t="str">
        <f>IF(X821&gt;0,'BD1'!$K$8,"")</f>
        <v/>
      </c>
      <c r="X821" s="101"/>
      <c r="Y821" s="474"/>
      <c r="Z821" s="101"/>
      <c r="AA821" s="101"/>
      <c r="AB821" s="101"/>
      <c r="AC821" s="101"/>
      <c r="AD821" s="101"/>
      <c r="AE821" s="361"/>
      <c r="AF821" s="522"/>
    </row>
    <row r="822" spans="2:32" x14ac:dyDescent="0.25">
      <c r="B822" s="566" t="str">
        <f t="shared" si="64"/>
        <v/>
      </c>
      <c r="C822" s="472">
        <f>'BD4'!C819</f>
        <v>0</v>
      </c>
      <c r="D822" s="125" t="str">
        <f t="shared" si="61"/>
        <v/>
      </c>
      <c r="E822" s="126" t="str">
        <f>IF('BD4'!O819=0,"",'BD4'!O819)</f>
        <v/>
      </c>
      <c r="F822" s="127" t="str">
        <f>REPT('BD4'!N819,1)</f>
        <v/>
      </c>
      <c r="G822" s="469">
        <f>('BD4'!J819)</f>
        <v>0</v>
      </c>
      <c r="I822" s="568" t="str">
        <f t="shared" si="62"/>
        <v/>
      </c>
      <c r="J822" s="568" t="str">
        <f>IF(L822&gt;0,'BD1'!$K$6,"")</f>
        <v/>
      </c>
      <c r="K822" s="568" t="str">
        <f>IF(L822&gt;0,'BD1'!$K$8,"")</f>
        <v/>
      </c>
      <c r="L822" s="101"/>
      <c r="M822" s="101"/>
      <c r="N822" s="101"/>
      <c r="O822" s="101"/>
      <c r="P822" s="363"/>
      <c r="Q822" s="363"/>
      <c r="R822" s="361"/>
      <c r="S822" s="570" t="str">
        <f t="shared" si="65"/>
        <v/>
      </c>
      <c r="U822" s="124" t="str">
        <f t="shared" si="63"/>
        <v/>
      </c>
      <c r="V822" s="124" t="str">
        <f>IF(X822&gt;0,'BD1'!$K$6,"")</f>
        <v/>
      </c>
      <c r="W822" s="121" t="str">
        <f>IF(X822&gt;0,'BD1'!$K$8,"")</f>
        <v/>
      </c>
      <c r="X822" s="101"/>
      <c r="Y822" s="474"/>
      <c r="Z822" s="101"/>
      <c r="AA822" s="101"/>
      <c r="AB822" s="101"/>
      <c r="AC822" s="101"/>
      <c r="AD822" s="101"/>
      <c r="AE822" s="361"/>
      <c r="AF822" s="522"/>
    </row>
    <row r="823" spans="2:32" x14ac:dyDescent="0.25">
      <c r="B823" s="566" t="str">
        <f t="shared" si="64"/>
        <v/>
      </c>
      <c r="C823" s="472">
        <f>'BD4'!C820</f>
        <v>0</v>
      </c>
      <c r="D823" s="125" t="str">
        <f t="shared" si="61"/>
        <v/>
      </c>
      <c r="E823" s="126" t="str">
        <f>IF('BD4'!O820=0,"",'BD4'!O820)</f>
        <v/>
      </c>
      <c r="F823" s="127" t="str">
        <f>REPT('BD4'!N820,1)</f>
        <v/>
      </c>
      <c r="G823" s="469">
        <f>('BD4'!J820)</f>
        <v>0</v>
      </c>
      <c r="I823" s="568" t="str">
        <f t="shared" si="62"/>
        <v/>
      </c>
      <c r="J823" s="568" t="str">
        <f>IF(L823&gt;0,'BD1'!$K$6,"")</f>
        <v/>
      </c>
      <c r="K823" s="568" t="str">
        <f>IF(L823&gt;0,'BD1'!$K$8,"")</f>
        <v/>
      </c>
      <c r="L823" s="101"/>
      <c r="M823" s="101"/>
      <c r="N823" s="101"/>
      <c r="O823" s="101"/>
      <c r="P823" s="363"/>
      <c r="Q823" s="363"/>
      <c r="R823" s="361"/>
      <c r="S823" s="570" t="str">
        <f t="shared" si="65"/>
        <v/>
      </c>
      <c r="U823" s="124" t="str">
        <f t="shared" si="63"/>
        <v/>
      </c>
      <c r="V823" s="124" t="str">
        <f>IF(X823&gt;0,'BD1'!$K$6,"")</f>
        <v/>
      </c>
      <c r="W823" s="121" t="str">
        <f>IF(X823&gt;0,'BD1'!$K$8,"")</f>
        <v/>
      </c>
      <c r="X823" s="101"/>
      <c r="Y823" s="474"/>
      <c r="Z823" s="101"/>
      <c r="AA823" s="101"/>
      <c r="AB823" s="101"/>
      <c r="AC823" s="101"/>
      <c r="AD823" s="101"/>
      <c r="AE823" s="361"/>
      <c r="AF823" s="522"/>
    </row>
    <row r="824" spans="2:32" x14ac:dyDescent="0.25">
      <c r="B824" s="566" t="str">
        <f t="shared" si="64"/>
        <v/>
      </c>
      <c r="C824" s="472">
        <f>'BD4'!C821</f>
        <v>0</v>
      </c>
      <c r="D824" s="125" t="str">
        <f t="shared" si="61"/>
        <v/>
      </c>
      <c r="E824" s="126" t="str">
        <f>IF('BD4'!O821=0,"",'BD4'!O821)</f>
        <v/>
      </c>
      <c r="F824" s="127" t="str">
        <f>REPT('BD4'!N821,1)</f>
        <v/>
      </c>
      <c r="G824" s="469">
        <f>('BD4'!J821)</f>
        <v>0</v>
      </c>
      <c r="I824" s="568" t="str">
        <f t="shared" si="62"/>
        <v/>
      </c>
      <c r="J824" s="568" t="str">
        <f>IF(L824&gt;0,'BD1'!$K$6,"")</f>
        <v/>
      </c>
      <c r="K824" s="568" t="str">
        <f>IF(L824&gt;0,'BD1'!$K$8,"")</f>
        <v/>
      </c>
      <c r="L824" s="101"/>
      <c r="M824" s="101"/>
      <c r="N824" s="101"/>
      <c r="O824" s="101"/>
      <c r="P824" s="363"/>
      <c r="Q824" s="363"/>
      <c r="R824" s="361"/>
      <c r="S824" s="570" t="str">
        <f t="shared" si="65"/>
        <v/>
      </c>
      <c r="U824" s="124" t="str">
        <f t="shared" si="63"/>
        <v/>
      </c>
      <c r="V824" s="124" t="str">
        <f>IF(X824&gt;0,'BD1'!$K$6,"")</f>
        <v/>
      </c>
      <c r="W824" s="121" t="str">
        <f>IF(X824&gt;0,'BD1'!$K$8,"")</f>
        <v/>
      </c>
      <c r="X824" s="101"/>
      <c r="Y824" s="474"/>
      <c r="Z824" s="101"/>
      <c r="AA824" s="101"/>
      <c r="AB824" s="101"/>
      <c r="AC824" s="101"/>
      <c r="AD824" s="101"/>
      <c r="AE824" s="361"/>
      <c r="AF824" s="522"/>
    </row>
    <row r="825" spans="2:32" x14ac:dyDescent="0.25">
      <c r="B825" s="566" t="str">
        <f t="shared" si="64"/>
        <v/>
      </c>
      <c r="C825" s="472">
        <f>'BD4'!C822</f>
        <v>0</v>
      </c>
      <c r="D825" s="125" t="str">
        <f t="shared" si="61"/>
        <v/>
      </c>
      <c r="E825" s="126" t="str">
        <f>IF('BD4'!O822=0,"",'BD4'!O822)</f>
        <v/>
      </c>
      <c r="F825" s="127" t="str">
        <f>REPT('BD4'!N822,1)</f>
        <v/>
      </c>
      <c r="G825" s="469">
        <f>('BD4'!J822)</f>
        <v>0</v>
      </c>
      <c r="I825" s="568" t="str">
        <f t="shared" si="62"/>
        <v/>
      </c>
      <c r="J825" s="568" t="str">
        <f>IF(L825&gt;0,'BD1'!$K$6,"")</f>
        <v/>
      </c>
      <c r="K825" s="568" t="str">
        <f>IF(L825&gt;0,'BD1'!$K$8,"")</f>
        <v/>
      </c>
      <c r="L825" s="101"/>
      <c r="M825" s="101"/>
      <c r="N825" s="101"/>
      <c r="O825" s="101"/>
      <c r="P825" s="363"/>
      <c r="Q825" s="363"/>
      <c r="R825" s="361"/>
      <c r="S825" s="570" t="str">
        <f t="shared" si="65"/>
        <v/>
      </c>
      <c r="U825" s="124" t="str">
        <f t="shared" si="63"/>
        <v/>
      </c>
      <c r="V825" s="124" t="str">
        <f>IF(X825&gt;0,'BD1'!$K$6,"")</f>
        <v/>
      </c>
      <c r="W825" s="121" t="str">
        <f>IF(X825&gt;0,'BD1'!$K$8,"")</f>
        <v/>
      </c>
      <c r="X825" s="101"/>
      <c r="Y825" s="474"/>
      <c r="Z825" s="101"/>
      <c r="AA825" s="101"/>
      <c r="AB825" s="101"/>
      <c r="AC825" s="101"/>
      <c r="AD825" s="101"/>
      <c r="AE825" s="361"/>
      <c r="AF825" s="522"/>
    </row>
    <row r="826" spans="2:32" x14ac:dyDescent="0.25">
      <c r="B826" s="566" t="str">
        <f t="shared" si="64"/>
        <v/>
      </c>
      <c r="C826" s="472">
        <f>'BD4'!C823</f>
        <v>0</v>
      </c>
      <c r="D826" s="125" t="str">
        <f t="shared" si="61"/>
        <v/>
      </c>
      <c r="E826" s="126" t="str">
        <f>IF('BD4'!O823=0,"",'BD4'!O823)</f>
        <v/>
      </c>
      <c r="F826" s="127" t="str">
        <f>REPT('BD4'!N823,1)</f>
        <v/>
      </c>
      <c r="G826" s="469">
        <f>('BD4'!J823)</f>
        <v>0</v>
      </c>
      <c r="I826" s="568" t="str">
        <f t="shared" si="62"/>
        <v/>
      </c>
      <c r="J826" s="568" t="str">
        <f>IF(L826&gt;0,'BD1'!$K$6,"")</f>
        <v/>
      </c>
      <c r="K826" s="568" t="str">
        <f>IF(L826&gt;0,'BD1'!$K$8,"")</f>
        <v/>
      </c>
      <c r="L826" s="101"/>
      <c r="M826" s="101"/>
      <c r="N826" s="101"/>
      <c r="O826" s="101"/>
      <c r="P826" s="363"/>
      <c r="Q826" s="363"/>
      <c r="R826" s="361"/>
      <c r="S826" s="570" t="str">
        <f t="shared" si="65"/>
        <v/>
      </c>
      <c r="U826" s="124" t="str">
        <f t="shared" si="63"/>
        <v/>
      </c>
      <c r="V826" s="124" t="str">
        <f>IF(X826&gt;0,'BD1'!$K$6,"")</f>
        <v/>
      </c>
      <c r="W826" s="121" t="str">
        <f>IF(X826&gt;0,'BD1'!$K$8,"")</f>
        <v/>
      </c>
      <c r="X826" s="101"/>
      <c r="Y826" s="474"/>
      <c r="Z826" s="101"/>
      <c r="AA826" s="101"/>
      <c r="AB826" s="101"/>
      <c r="AC826" s="101"/>
      <c r="AD826" s="101"/>
      <c r="AE826" s="361"/>
      <c r="AF826" s="522"/>
    </row>
    <row r="827" spans="2:32" x14ac:dyDescent="0.25">
      <c r="B827" s="566" t="str">
        <f t="shared" si="64"/>
        <v/>
      </c>
      <c r="C827" s="472">
        <f>'BD4'!C824</f>
        <v>0</v>
      </c>
      <c r="D827" s="125" t="str">
        <f t="shared" si="61"/>
        <v/>
      </c>
      <c r="E827" s="126" t="str">
        <f>IF('BD4'!O824=0,"",'BD4'!O824)</f>
        <v/>
      </c>
      <c r="F827" s="127" t="str">
        <f>REPT('BD4'!N824,1)</f>
        <v/>
      </c>
      <c r="G827" s="469">
        <f>('BD4'!J824)</f>
        <v>0</v>
      </c>
      <c r="I827" s="568" t="str">
        <f t="shared" si="62"/>
        <v/>
      </c>
      <c r="J827" s="568" t="str">
        <f>IF(L827&gt;0,'BD1'!$K$6,"")</f>
        <v/>
      </c>
      <c r="K827" s="568" t="str">
        <f>IF(L827&gt;0,'BD1'!$K$8,"")</f>
        <v/>
      </c>
      <c r="L827" s="101"/>
      <c r="M827" s="101"/>
      <c r="N827" s="101"/>
      <c r="O827" s="101"/>
      <c r="P827" s="363"/>
      <c r="Q827" s="363"/>
      <c r="R827" s="361"/>
      <c r="S827" s="570" t="str">
        <f t="shared" si="65"/>
        <v/>
      </c>
      <c r="U827" s="124" t="str">
        <f t="shared" si="63"/>
        <v/>
      </c>
      <c r="V827" s="124" t="str">
        <f>IF(X827&gt;0,'BD1'!$K$6,"")</f>
        <v/>
      </c>
      <c r="W827" s="121" t="str">
        <f>IF(X827&gt;0,'BD1'!$K$8,"")</f>
        <v/>
      </c>
      <c r="X827" s="101"/>
      <c r="Y827" s="474"/>
      <c r="Z827" s="101"/>
      <c r="AA827" s="101"/>
      <c r="AB827" s="101"/>
      <c r="AC827" s="101"/>
      <c r="AD827" s="101"/>
      <c r="AE827" s="361"/>
      <c r="AF827" s="522"/>
    </row>
    <row r="828" spans="2:32" x14ac:dyDescent="0.25">
      <c r="B828" s="566" t="str">
        <f t="shared" si="64"/>
        <v/>
      </c>
      <c r="C828" s="472">
        <f>'BD4'!C825</f>
        <v>0</v>
      </c>
      <c r="D828" s="125" t="str">
        <f t="shared" si="61"/>
        <v/>
      </c>
      <c r="E828" s="126" t="str">
        <f>IF('BD4'!O825=0,"",'BD4'!O825)</f>
        <v/>
      </c>
      <c r="F828" s="127" t="str">
        <f>REPT('BD4'!N825,1)</f>
        <v/>
      </c>
      <c r="G828" s="469">
        <f>('BD4'!J825)</f>
        <v>0</v>
      </c>
      <c r="I828" s="568" t="str">
        <f t="shared" si="62"/>
        <v/>
      </c>
      <c r="J828" s="568" t="str">
        <f>IF(L828&gt;0,'BD1'!$K$6,"")</f>
        <v/>
      </c>
      <c r="K828" s="568" t="str">
        <f>IF(L828&gt;0,'BD1'!$K$8,"")</f>
        <v/>
      </c>
      <c r="L828" s="101"/>
      <c r="M828" s="101"/>
      <c r="N828" s="101"/>
      <c r="O828" s="101"/>
      <c r="P828" s="363"/>
      <c r="Q828" s="363"/>
      <c r="R828" s="361"/>
      <c r="S828" s="570" t="str">
        <f t="shared" si="65"/>
        <v/>
      </c>
      <c r="U828" s="124" t="str">
        <f t="shared" si="63"/>
        <v/>
      </c>
      <c r="V828" s="124" t="str">
        <f>IF(X828&gt;0,'BD1'!$K$6,"")</f>
        <v/>
      </c>
      <c r="W828" s="121" t="str">
        <f>IF(X828&gt;0,'BD1'!$K$8,"")</f>
        <v/>
      </c>
      <c r="X828" s="101"/>
      <c r="Y828" s="474"/>
      <c r="Z828" s="101"/>
      <c r="AA828" s="101"/>
      <c r="AB828" s="101"/>
      <c r="AC828" s="101"/>
      <c r="AD828" s="101"/>
      <c r="AE828" s="361"/>
      <c r="AF828" s="522"/>
    </row>
    <row r="829" spans="2:32" x14ac:dyDescent="0.25">
      <c r="B829" s="566" t="str">
        <f t="shared" si="64"/>
        <v/>
      </c>
      <c r="C829" s="472">
        <f>'BD4'!C826</f>
        <v>0</v>
      </c>
      <c r="D829" s="125" t="str">
        <f t="shared" si="61"/>
        <v/>
      </c>
      <c r="E829" s="126" t="str">
        <f>IF('BD4'!O826=0,"",'BD4'!O826)</f>
        <v/>
      </c>
      <c r="F829" s="127" t="str">
        <f>REPT('BD4'!N826,1)</f>
        <v/>
      </c>
      <c r="G829" s="469">
        <f>('BD4'!J826)</f>
        <v>0</v>
      </c>
      <c r="I829" s="568" t="str">
        <f t="shared" si="62"/>
        <v/>
      </c>
      <c r="J829" s="568" t="str">
        <f>IF(L829&gt;0,'BD1'!$K$6,"")</f>
        <v/>
      </c>
      <c r="K829" s="568" t="str">
        <f>IF(L829&gt;0,'BD1'!$K$8,"")</f>
        <v/>
      </c>
      <c r="L829" s="101"/>
      <c r="M829" s="101"/>
      <c r="N829" s="101"/>
      <c r="O829" s="101"/>
      <c r="P829" s="363"/>
      <c r="Q829" s="363"/>
      <c r="R829" s="361"/>
      <c r="S829" s="570" t="str">
        <f t="shared" si="65"/>
        <v/>
      </c>
      <c r="U829" s="124" t="str">
        <f t="shared" si="63"/>
        <v/>
      </c>
      <c r="V829" s="124" t="str">
        <f>IF(X829&gt;0,'BD1'!$K$6,"")</f>
        <v/>
      </c>
      <c r="W829" s="121" t="str">
        <f>IF(X829&gt;0,'BD1'!$K$8,"")</f>
        <v/>
      </c>
      <c r="X829" s="101"/>
      <c r="Y829" s="474"/>
      <c r="Z829" s="101"/>
      <c r="AA829" s="101"/>
      <c r="AB829" s="101"/>
      <c r="AC829" s="101"/>
      <c r="AD829" s="101"/>
      <c r="AE829" s="361"/>
      <c r="AF829" s="522"/>
    </row>
    <row r="830" spans="2:32" x14ac:dyDescent="0.25">
      <c r="B830" s="566" t="str">
        <f t="shared" si="64"/>
        <v/>
      </c>
      <c r="C830" s="472">
        <f>'BD4'!C827</f>
        <v>0</v>
      </c>
      <c r="D830" s="125" t="str">
        <f t="shared" si="61"/>
        <v/>
      </c>
      <c r="E830" s="126" t="str">
        <f>IF('BD4'!O827=0,"",'BD4'!O827)</f>
        <v/>
      </c>
      <c r="F830" s="127" t="str">
        <f>REPT('BD4'!N827,1)</f>
        <v/>
      </c>
      <c r="G830" s="469">
        <f>('BD4'!J827)</f>
        <v>0</v>
      </c>
      <c r="I830" s="568" t="str">
        <f t="shared" si="62"/>
        <v/>
      </c>
      <c r="J830" s="568" t="str">
        <f>IF(L830&gt;0,'BD1'!$K$6,"")</f>
        <v/>
      </c>
      <c r="K830" s="568" t="str">
        <f>IF(L830&gt;0,'BD1'!$K$8,"")</f>
        <v/>
      </c>
      <c r="L830" s="101"/>
      <c r="M830" s="101"/>
      <c r="N830" s="101"/>
      <c r="O830" s="101"/>
      <c r="P830" s="363"/>
      <c r="Q830" s="363"/>
      <c r="R830" s="361"/>
      <c r="S830" s="570" t="str">
        <f t="shared" si="65"/>
        <v/>
      </c>
      <c r="U830" s="124" t="str">
        <f t="shared" si="63"/>
        <v/>
      </c>
      <c r="V830" s="124" t="str">
        <f>IF(X830&gt;0,'BD1'!$K$6,"")</f>
        <v/>
      </c>
      <c r="W830" s="121" t="str">
        <f>IF(X830&gt;0,'BD1'!$K$8,"")</f>
        <v/>
      </c>
      <c r="X830" s="101"/>
      <c r="Y830" s="474"/>
      <c r="Z830" s="101"/>
      <c r="AA830" s="101"/>
      <c r="AB830" s="101"/>
      <c r="AC830" s="101"/>
      <c r="AD830" s="101"/>
      <c r="AE830" s="361"/>
      <c r="AF830" s="522"/>
    </row>
    <row r="831" spans="2:32" x14ac:dyDescent="0.25">
      <c r="B831" s="566" t="str">
        <f t="shared" si="64"/>
        <v/>
      </c>
      <c r="C831" s="472">
        <f>'BD4'!C828</f>
        <v>0</v>
      </c>
      <c r="D831" s="125" t="str">
        <f t="shared" si="61"/>
        <v/>
      </c>
      <c r="E831" s="126" t="str">
        <f>IF('BD4'!O828=0,"",'BD4'!O828)</f>
        <v/>
      </c>
      <c r="F831" s="127" t="str">
        <f>REPT('BD4'!N828,1)</f>
        <v/>
      </c>
      <c r="G831" s="469">
        <f>('BD4'!J828)</f>
        <v>0</v>
      </c>
      <c r="I831" s="568" t="str">
        <f t="shared" si="62"/>
        <v/>
      </c>
      <c r="J831" s="568" t="str">
        <f>IF(L831&gt;0,'BD1'!$K$6,"")</f>
        <v/>
      </c>
      <c r="K831" s="568" t="str">
        <f>IF(L831&gt;0,'BD1'!$K$8,"")</f>
        <v/>
      </c>
      <c r="L831" s="101"/>
      <c r="M831" s="101"/>
      <c r="N831" s="101"/>
      <c r="O831" s="101"/>
      <c r="P831" s="363"/>
      <c r="Q831" s="363"/>
      <c r="R831" s="361"/>
      <c r="S831" s="570" t="str">
        <f t="shared" si="65"/>
        <v/>
      </c>
      <c r="U831" s="124" t="str">
        <f t="shared" si="63"/>
        <v/>
      </c>
      <c r="V831" s="124" t="str">
        <f>IF(X831&gt;0,'BD1'!$K$6,"")</f>
        <v/>
      </c>
      <c r="W831" s="121" t="str">
        <f>IF(X831&gt;0,'BD1'!$K$8,"")</f>
        <v/>
      </c>
      <c r="X831" s="101"/>
      <c r="Y831" s="474"/>
      <c r="Z831" s="101"/>
      <c r="AA831" s="101"/>
      <c r="AB831" s="101"/>
      <c r="AC831" s="101"/>
      <c r="AD831" s="101"/>
      <c r="AE831" s="361"/>
      <c r="AF831" s="522"/>
    </row>
    <row r="832" spans="2:32" x14ac:dyDescent="0.25">
      <c r="B832" s="566" t="str">
        <f t="shared" si="64"/>
        <v/>
      </c>
      <c r="C832" s="472">
        <f>'BD4'!C829</f>
        <v>0</v>
      </c>
      <c r="D832" s="125" t="str">
        <f t="shared" si="61"/>
        <v/>
      </c>
      <c r="E832" s="126" t="str">
        <f>IF('BD4'!O829=0,"",'BD4'!O829)</f>
        <v/>
      </c>
      <c r="F832" s="127" t="str">
        <f>REPT('BD4'!N829,1)</f>
        <v/>
      </c>
      <c r="G832" s="469">
        <f>('BD4'!J829)</f>
        <v>0</v>
      </c>
      <c r="I832" s="568" t="str">
        <f t="shared" si="62"/>
        <v/>
      </c>
      <c r="J832" s="568" t="str">
        <f>IF(L832&gt;0,'BD1'!$K$6,"")</f>
        <v/>
      </c>
      <c r="K832" s="568" t="str">
        <f>IF(L832&gt;0,'BD1'!$K$8,"")</f>
        <v/>
      </c>
      <c r="L832" s="101"/>
      <c r="M832" s="101"/>
      <c r="N832" s="101"/>
      <c r="O832" s="101"/>
      <c r="P832" s="363"/>
      <c r="Q832" s="363"/>
      <c r="R832" s="361"/>
      <c r="S832" s="570" t="str">
        <f t="shared" si="65"/>
        <v/>
      </c>
      <c r="U832" s="124" t="str">
        <f t="shared" si="63"/>
        <v/>
      </c>
      <c r="V832" s="124" t="str">
        <f>IF(X832&gt;0,'BD1'!$K$6,"")</f>
        <v/>
      </c>
      <c r="W832" s="121" t="str">
        <f>IF(X832&gt;0,'BD1'!$K$8,"")</f>
        <v/>
      </c>
      <c r="X832" s="101"/>
      <c r="Y832" s="474"/>
      <c r="Z832" s="101"/>
      <c r="AA832" s="101"/>
      <c r="AB832" s="101"/>
      <c r="AC832" s="101"/>
      <c r="AD832" s="101"/>
      <c r="AE832" s="361"/>
      <c r="AF832" s="522"/>
    </row>
    <row r="833" spans="2:32" x14ac:dyDescent="0.25">
      <c r="B833" s="566" t="str">
        <f t="shared" si="64"/>
        <v/>
      </c>
      <c r="C833" s="472">
        <f>'BD4'!C830</f>
        <v>0</v>
      </c>
      <c r="D833" s="125" t="str">
        <f t="shared" si="61"/>
        <v/>
      </c>
      <c r="E833" s="126" t="str">
        <f>IF('BD4'!O830=0,"",'BD4'!O830)</f>
        <v/>
      </c>
      <c r="F833" s="127" t="str">
        <f>REPT('BD4'!N830,1)</f>
        <v/>
      </c>
      <c r="G833" s="469">
        <f>('BD4'!J830)</f>
        <v>0</v>
      </c>
      <c r="I833" s="568" t="str">
        <f t="shared" si="62"/>
        <v/>
      </c>
      <c r="J833" s="568" t="str">
        <f>IF(L833&gt;0,'BD1'!$K$6,"")</f>
        <v/>
      </c>
      <c r="K833" s="568" t="str">
        <f>IF(L833&gt;0,'BD1'!$K$8,"")</f>
        <v/>
      </c>
      <c r="L833" s="101"/>
      <c r="M833" s="101"/>
      <c r="N833" s="101"/>
      <c r="O833" s="101"/>
      <c r="P833" s="363"/>
      <c r="Q833" s="363"/>
      <c r="R833" s="361"/>
      <c r="S833" s="570" t="str">
        <f t="shared" si="65"/>
        <v/>
      </c>
      <c r="U833" s="124" t="str">
        <f t="shared" si="63"/>
        <v/>
      </c>
      <c r="V833" s="124" t="str">
        <f>IF(X833&gt;0,'BD1'!$K$6,"")</f>
        <v/>
      </c>
      <c r="W833" s="121" t="str">
        <f>IF(X833&gt;0,'BD1'!$K$8,"")</f>
        <v/>
      </c>
      <c r="X833" s="101"/>
      <c r="Y833" s="474"/>
      <c r="Z833" s="101"/>
      <c r="AA833" s="101"/>
      <c r="AB833" s="101"/>
      <c r="AC833" s="101"/>
      <c r="AD833" s="101"/>
      <c r="AE833" s="361"/>
      <c r="AF833" s="522"/>
    </row>
    <row r="834" spans="2:32" x14ac:dyDescent="0.25">
      <c r="B834" s="566" t="str">
        <f t="shared" si="64"/>
        <v/>
      </c>
      <c r="C834" s="472">
        <f>'BD4'!C831</f>
        <v>0</v>
      </c>
      <c r="D834" s="125" t="str">
        <f t="shared" si="61"/>
        <v/>
      </c>
      <c r="E834" s="126" t="str">
        <f>IF('BD4'!O831=0,"",'BD4'!O831)</f>
        <v/>
      </c>
      <c r="F834" s="127" t="str">
        <f>REPT('BD4'!N831,1)</f>
        <v/>
      </c>
      <c r="G834" s="469">
        <f>('BD4'!J831)</f>
        <v>0</v>
      </c>
      <c r="I834" s="568" t="str">
        <f t="shared" si="62"/>
        <v/>
      </c>
      <c r="J834" s="568" t="str">
        <f>IF(L834&gt;0,'BD1'!$K$6,"")</f>
        <v/>
      </c>
      <c r="K834" s="568" t="str">
        <f>IF(L834&gt;0,'BD1'!$K$8,"")</f>
        <v/>
      </c>
      <c r="L834" s="101"/>
      <c r="M834" s="101"/>
      <c r="N834" s="101"/>
      <c r="O834" s="101"/>
      <c r="P834" s="363"/>
      <c r="Q834" s="363"/>
      <c r="R834" s="361"/>
      <c r="S834" s="570" t="str">
        <f t="shared" si="65"/>
        <v/>
      </c>
      <c r="U834" s="124" t="str">
        <f t="shared" si="63"/>
        <v/>
      </c>
      <c r="V834" s="124" t="str">
        <f>IF(X834&gt;0,'BD1'!$K$6,"")</f>
        <v/>
      </c>
      <c r="W834" s="121" t="str">
        <f>IF(X834&gt;0,'BD1'!$K$8,"")</f>
        <v/>
      </c>
      <c r="X834" s="101"/>
      <c r="Y834" s="474"/>
      <c r="Z834" s="101"/>
      <c r="AA834" s="101"/>
      <c r="AB834" s="101"/>
      <c r="AC834" s="101"/>
      <c r="AD834" s="101"/>
      <c r="AE834" s="361"/>
      <c r="AF834" s="522"/>
    </row>
    <row r="835" spans="2:32" x14ac:dyDescent="0.25">
      <c r="B835" s="566" t="str">
        <f t="shared" si="64"/>
        <v/>
      </c>
      <c r="C835" s="472">
        <f>'BD4'!C832</f>
        <v>0</v>
      </c>
      <c r="D835" s="125" t="str">
        <f t="shared" si="61"/>
        <v/>
      </c>
      <c r="E835" s="126" t="str">
        <f>IF('BD4'!O832=0,"",'BD4'!O832)</f>
        <v/>
      </c>
      <c r="F835" s="127" t="str">
        <f>REPT('BD4'!N832,1)</f>
        <v/>
      </c>
      <c r="G835" s="469">
        <f>('BD4'!J832)</f>
        <v>0</v>
      </c>
      <c r="I835" s="568" t="str">
        <f t="shared" si="62"/>
        <v/>
      </c>
      <c r="J835" s="568" t="str">
        <f>IF(L835&gt;0,'BD1'!$K$6,"")</f>
        <v/>
      </c>
      <c r="K835" s="568" t="str">
        <f>IF(L835&gt;0,'BD1'!$K$8,"")</f>
        <v/>
      </c>
      <c r="L835" s="101"/>
      <c r="M835" s="101"/>
      <c r="N835" s="101"/>
      <c r="O835" s="101"/>
      <c r="P835" s="363"/>
      <c r="Q835" s="363"/>
      <c r="R835" s="361"/>
      <c r="S835" s="570" t="str">
        <f t="shared" si="65"/>
        <v/>
      </c>
      <c r="U835" s="124" t="str">
        <f t="shared" si="63"/>
        <v/>
      </c>
      <c r="V835" s="124" t="str">
        <f>IF(X835&gt;0,'BD1'!$K$6,"")</f>
        <v/>
      </c>
      <c r="W835" s="121" t="str">
        <f>IF(X835&gt;0,'BD1'!$K$8,"")</f>
        <v/>
      </c>
      <c r="X835" s="101"/>
      <c r="Y835" s="474"/>
      <c r="Z835" s="101"/>
      <c r="AA835" s="101"/>
      <c r="AB835" s="101"/>
      <c r="AC835" s="101"/>
      <c r="AD835" s="101"/>
      <c r="AE835" s="361"/>
      <c r="AF835" s="522"/>
    </row>
    <row r="836" spans="2:32" x14ac:dyDescent="0.25">
      <c r="B836" s="566" t="str">
        <f t="shared" si="64"/>
        <v/>
      </c>
      <c r="C836" s="472">
        <f>'BD4'!C833</f>
        <v>0</v>
      </c>
      <c r="D836" s="125" t="str">
        <f t="shared" si="61"/>
        <v/>
      </c>
      <c r="E836" s="126" t="str">
        <f>IF('BD4'!O833=0,"",'BD4'!O833)</f>
        <v/>
      </c>
      <c r="F836" s="127" t="str">
        <f>REPT('BD4'!N833,1)</f>
        <v/>
      </c>
      <c r="G836" s="469">
        <f>('BD4'!J833)</f>
        <v>0</v>
      </c>
      <c r="I836" s="568" t="str">
        <f t="shared" si="62"/>
        <v/>
      </c>
      <c r="J836" s="568" t="str">
        <f>IF(L836&gt;0,'BD1'!$K$6,"")</f>
        <v/>
      </c>
      <c r="K836" s="568" t="str">
        <f>IF(L836&gt;0,'BD1'!$K$8,"")</f>
        <v/>
      </c>
      <c r="L836" s="101"/>
      <c r="M836" s="101"/>
      <c r="N836" s="101"/>
      <c r="O836" s="101"/>
      <c r="P836" s="363"/>
      <c r="Q836" s="363"/>
      <c r="R836" s="361"/>
      <c r="S836" s="570" t="str">
        <f t="shared" si="65"/>
        <v/>
      </c>
      <c r="U836" s="124" t="str">
        <f t="shared" si="63"/>
        <v/>
      </c>
      <c r="V836" s="124" t="str">
        <f>IF(X836&gt;0,'BD1'!$K$6,"")</f>
        <v/>
      </c>
      <c r="W836" s="121" t="str">
        <f>IF(X836&gt;0,'BD1'!$K$8,"")</f>
        <v/>
      </c>
      <c r="X836" s="101"/>
      <c r="Y836" s="474"/>
      <c r="Z836" s="101"/>
      <c r="AA836" s="101"/>
      <c r="AB836" s="101"/>
      <c r="AC836" s="101"/>
      <c r="AD836" s="101"/>
      <c r="AE836" s="361"/>
      <c r="AF836" s="522"/>
    </row>
    <row r="837" spans="2:32" x14ac:dyDescent="0.25">
      <c r="B837" s="566" t="str">
        <f t="shared" si="64"/>
        <v/>
      </c>
      <c r="C837" s="472">
        <f>'BD4'!C834</f>
        <v>0</v>
      </c>
      <c r="D837" s="125" t="str">
        <f t="shared" si="61"/>
        <v/>
      </c>
      <c r="E837" s="126" t="str">
        <f>IF('BD4'!O834=0,"",'BD4'!O834)</f>
        <v/>
      </c>
      <c r="F837" s="127" t="str">
        <f>REPT('BD4'!N834,1)</f>
        <v/>
      </c>
      <c r="G837" s="469">
        <f>('BD4'!J834)</f>
        <v>0</v>
      </c>
      <c r="I837" s="568" t="str">
        <f t="shared" si="62"/>
        <v/>
      </c>
      <c r="J837" s="568" t="str">
        <f>IF(L837&gt;0,'BD1'!$K$6,"")</f>
        <v/>
      </c>
      <c r="K837" s="568" t="str">
        <f>IF(L837&gt;0,'BD1'!$K$8,"")</f>
        <v/>
      </c>
      <c r="L837" s="101"/>
      <c r="M837" s="101"/>
      <c r="N837" s="101"/>
      <c r="O837" s="101"/>
      <c r="P837" s="363"/>
      <c r="Q837" s="363"/>
      <c r="R837" s="361"/>
      <c r="S837" s="570" t="str">
        <f t="shared" si="65"/>
        <v/>
      </c>
      <c r="U837" s="124" t="str">
        <f t="shared" si="63"/>
        <v/>
      </c>
      <c r="V837" s="124" t="str">
        <f>IF(X837&gt;0,'BD1'!$K$6,"")</f>
        <v/>
      </c>
      <c r="W837" s="121" t="str">
        <f>IF(X837&gt;0,'BD1'!$K$8,"")</f>
        <v/>
      </c>
      <c r="X837" s="101"/>
      <c r="Y837" s="474"/>
      <c r="Z837" s="101"/>
      <c r="AA837" s="101"/>
      <c r="AB837" s="101"/>
      <c r="AC837" s="101"/>
      <c r="AD837" s="101"/>
      <c r="AE837" s="361"/>
      <c r="AF837" s="522"/>
    </row>
    <row r="838" spans="2:32" x14ac:dyDescent="0.25">
      <c r="B838" s="566" t="str">
        <f t="shared" si="64"/>
        <v/>
      </c>
      <c r="C838" s="472">
        <f>'BD4'!C835</f>
        <v>0</v>
      </c>
      <c r="D838" s="125" t="str">
        <f t="shared" si="61"/>
        <v/>
      </c>
      <c r="E838" s="126" t="str">
        <f>IF('BD4'!O835=0,"",'BD4'!O835)</f>
        <v/>
      </c>
      <c r="F838" s="127" t="str">
        <f>REPT('BD4'!N835,1)</f>
        <v/>
      </c>
      <c r="G838" s="469">
        <f>('BD4'!J835)</f>
        <v>0</v>
      </c>
      <c r="I838" s="568" t="str">
        <f t="shared" si="62"/>
        <v/>
      </c>
      <c r="J838" s="568" t="str">
        <f>IF(L838&gt;0,'BD1'!$K$6,"")</f>
        <v/>
      </c>
      <c r="K838" s="568" t="str">
        <f>IF(L838&gt;0,'BD1'!$K$8,"")</f>
        <v/>
      </c>
      <c r="L838" s="101"/>
      <c r="M838" s="101"/>
      <c r="N838" s="101"/>
      <c r="O838" s="101"/>
      <c r="P838" s="363"/>
      <c r="Q838" s="363"/>
      <c r="R838" s="361"/>
      <c r="S838" s="570" t="str">
        <f t="shared" si="65"/>
        <v/>
      </c>
      <c r="U838" s="124" t="str">
        <f t="shared" si="63"/>
        <v/>
      </c>
      <c r="V838" s="124" t="str">
        <f>IF(X838&gt;0,'BD1'!$K$6,"")</f>
        <v/>
      </c>
      <c r="W838" s="121" t="str">
        <f>IF(X838&gt;0,'BD1'!$K$8,"")</f>
        <v/>
      </c>
      <c r="X838" s="101"/>
      <c r="Y838" s="474"/>
      <c r="Z838" s="101"/>
      <c r="AA838" s="101"/>
      <c r="AB838" s="101"/>
      <c r="AC838" s="101"/>
      <c r="AD838" s="101"/>
      <c r="AE838" s="361"/>
      <c r="AF838" s="522"/>
    </row>
    <row r="839" spans="2:32" x14ac:dyDescent="0.25">
      <c r="B839" s="566" t="str">
        <f t="shared" si="64"/>
        <v/>
      </c>
      <c r="C839" s="472">
        <f>'BD4'!C836</f>
        <v>0</v>
      </c>
      <c r="D839" s="125" t="str">
        <f t="shared" si="61"/>
        <v/>
      </c>
      <c r="E839" s="126" t="str">
        <f>IF('BD4'!O836=0,"",'BD4'!O836)</f>
        <v/>
      </c>
      <c r="F839" s="127" t="str">
        <f>REPT('BD4'!N836,1)</f>
        <v/>
      </c>
      <c r="G839" s="469">
        <f>('BD4'!J836)</f>
        <v>0</v>
      </c>
      <c r="I839" s="568" t="str">
        <f t="shared" si="62"/>
        <v/>
      </c>
      <c r="J839" s="568" t="str">
        <f>IF(L839&gt;0,'BD1'!$K$6,"")</f>
        <v/>
      </c>
      <c r="K839" s="568" t="str">
        <f>IF(L839&gt;0,'BD1'!$K$8,"")</f>
        <v/>
      </c>
      <c r="L839" s="101"/>
      <c r="M839" s="101"/>
      <c r="N839" s="101"/>
      <c r="O839" s="101"/>
      <c r="P839" s="363"/>
      <c r="Q839" s="363"/>
      <c r="R839" s="361"/>
      <c r="S839" s="570" t="str">
        <f t="shared" si="65"/>
        <v/>
      </c>
      <c r="U839" s="124" t="str">
        <f t="shared" si="63"/>
        <v/>
      </c>
      <c r="V839" s="124" t="str">
        <f>IF(X839&gt;0,'BD1'!$K$6,"")</f>
        <v/>
      </c>
      <c r="W839" s="121" t="str">
        <f>IF(X839&gt;0,'BD1'!$K$8,"")</f>
        <v/>
      </c>
      <c r="X839" s="101"/>
      <c r="Y839" s="474"/>
      <c r="Z839" s="101"/>
      <c r="AA839" s="101"/>
      <c r="AB839" s="101"/>
      <c r="AC839" s="101"/>
      <c r="AD839" s="101"/>
      <c r="AE839" s="361"/>
      <c r="AF839" s="522"/>
    </row>
    <row r="840" spans="2:32" x14ac:dyDescent="0.25">
      <c r="B840" s="566" t="str">
        <f t="shared" si="64"/>
        <v/>
      </c>
      <c r="C840" s="472">
        <f>'BD4'!C837</f>
        <v>0</v>
      </c>
      <c r="D840" s="125" t="str">
        <f t="shared" si="61"/>
        <v/>
      </c>
      <c r="E840" s="126" t="str">
        <f>IF('BD4'!O837=0,"",'BD4'!O837)</f>
        <v/>
      </c>
      <c r="F840" s="127" t="str">
        <f>REPT('BD4'!N837,1)</f>
        <v/>
      </c>
      <c r="G840" s="469">
        <f>('BD4'!J837)</f>
        <v>0</v>
      </c>
      <c r="I840" s="568" t="str">
        <f t="shared" si="62"/>
        <v/>
      </c>
      <c r="J840" s="568" t="str">
        <f>IF(L840&gt;0,'BD1'!$K$6,"")</f>
        <v/>
      </c>
      <c r="K840" s="568" t="str">
        <f>IF(L840&gt;0,'BD1'!$K$8,"")</f>
        <v/>
      </c>
      <c r="L840" s="101"/>
      <c r="M840" s="101"/>
      <c r="N840" s="101"/>
      <c r="O840" s="101"/>
      <c r="P840" s="363"/>
      <c r="Q840" s="363"/>
      <c r="R840" s="361"/>
      <c r="S840" s="570" t="str">
        <f t="shared" si="65"/>
        <v/>
      </c>
      <c r="U840" s="124" t="str">
        <f t="shared" si="63"/>
        <v/>
      </c>
      <c r="V840" s="124" t="str">
        <f>IF(X840&gt;0,'BD1'!$K$6,"")</f>
        <v/>
      </c>
      <c r="W840" s="121" t="str">
        <f>IF(X840&gt;0,'BD1'!$K$8,"")</f>
        <v/>
      </c>
      <c r="X840" s="101"/>
      <c r="Y840" s="474"/>
      <c r="Z840" s="101"/>
      <c r="AA840" s="101"/>
      <c r="AB840" s="101"/>
      <c r="AC840" s="101"/>
      <c r="AD840" s="101"/>
      <c r="AE840" s="361"/>
      <c r="AF840" s="522"/>
    </row>
    <row r="841" spans="2:32" x14ac:dyDescent="0.25">
      <c r="B841" s="566" t="str">
        <f t="shared" si="64"/>
        <v/>
      </c>
      <c r="C841" s="472">
        <f>'BD4'!C838</f>
        <v>0</v>
      </c>
      <c r="D841" s="125" t="str">
        <f t="shared" si="61"/>
        <v/>
      </c>
      <c r="E841" s="126" t="str">
        <f>IF('BD4'!O838=0,"",'BD4'!O838)</f>
        <v/>
      </c>
      <c r="F841" s="127" t="str">
        <f>REPT('BD4'!N838,1)</f>
        <v/>
      </c>
      <c r="G841" s="469">
        <f>('BD4'!J838)</f>
        <v>0</v>
      </c>
      <c r="I841" s="568" t="str">
        <f t="shared" si="62"/>
        <v/>
      </c>
      <c r="J841" s="568" t="str">
        <f>IF(L841&gt;0,'BD1'!$K$6,"")</f>
        <v/>
      </c>
      <c r="K841" s="568" t="str">
        <f>IF(L841&gt;0,'BD1'!$K$8,"")</f>
        <v/>
      </c>
      <c r="L841" s="101"/>
      <c r="M841" s="101"/>
      <c r="N841" s="101"/>
      <c r="O841" s="101"/>
      <c r="P841" s="363"/>
      <c r="Q841" s="363"/>
      <c r="R841" s="361"/>
      <c r="S841" s="570" t="str">
        <f t="shared" si="65"/>
        <v/>
      </c>
      <c r="U841" s="124" t="str">
        <f t="shared" si="63"/>
        <v/>
      </c>
      <c r="V841" s="124" t="str">
        <f>IF(X841&gt;0,'BD1'!$K$6,"")</f>
        <v/>
      </c>
      <c r="W841" s="121" t="str">
        <f>IF(X841&gt;0,'BD1'!$K$8,"")</f>
        <v/>
      </c>
      <c r="X841" s="101"/>
      <c r="Y841" s="474"/>
      <c r="Z841" s="101"/>
      <c r="AA841" s="101"/>
      <c r="AB841" s="101"/>
      <c r="AC841" s="101"/>
      <c r="AD841" s="101"/>
      <c r="AE841" s="361"/>
      <c r="AF841" s="522"/>
    </row>
    <row r="842" spans="2:32" x14ac:dyDescent="0.25">
      <c r="B842" s="566" t="str">
        <f t="shared" si="64"/>
        <v/>
      </c>
      <c r="C842" s="472">
        <f>'BD4'!C839</f>
        <v>0</v>
      </c>
      <c r="D842" s="125" t="str">
        <f t="shared" si="61"/>
        <v/>
      </c>
      <c r="E842" s="126" t="str">
        <f>IF('BD4'!O839=0,"",'BD4'!O839)</f>
        <v/>
      </c>
      <c r="F842" s="127" t="str">
        <f>REPT('BD4'!N839,1)</f>
        <v/>
      </c>
      <c r="G842" s="469">
        <f>('BD4'!J839)</f>
        <v>0</v>
      </c>
      <c r="I842" s="568" t="str">
        <f t="shared" si="62"/>
        <v/>
      </c>
      <c r="J842" s="568" t="str">
        <f>IF(L842&gt;0,'BD1'!$K$6,"")</f>
        <v/>
      </c>
      <c r="K842" s="568" t="str">
        <f>IF(L842&gt;0,'BD1'!$K$8,"")</f>
        <v/>
      </c>
      <c r="L842" s="101"/>
      <c r="M842" s="101"/>
      <c r="N842" s="101"/>
      <c r="O842" s="101"/>
      <c r="P842" s="363"/>
      <c r="Q842" s="363"/>
      <c r="R842" s="361"/>
      <c r="S842" s="570" t="str">
        <f t="shared" si="65"/>
        <v/>
      </c>
      <c r="U842" s="124" t="str">
        <f t="shared" si="63"/>
        <v/>
      </c>
      <c r="V842" s="124" t="str">
        <f>IF(X842&gt;0,'BD1'!$K$6,"")</f>
        <v/>
      </c>
      <c r="W842" s="121" t="str">
        <f>IF(X842&gt;0,'BD1'!$K$8,"")</f>
        <v/>
      </c>
      <c r="X842" s="101"/>
      <c r="Y842" s="474"/>
      <c r="Z842" s="101"/>
      <c r="AA842" s="101"/>
      <c r="AB842" s="101"/>
      <c r="AC842" s="101"/>
      <c r="AD842" s="101"/>
      <c r="AE842" s="361"/>
      <c r="AF842" s="522"/>
    </row>
    <row r="843" spans="2:32" x14ac:dyDescent="0.25">
      <c r="B843" s="566" t="str">
        <f t="shared" si="64"/>
        <v/>
      </c>
      <c r="C843" s="472">
        <f>'BD4'!C840</f>
        <v>0</v>
      </c>
      <c r="D843" s="125" t="str">
        <f t="shared" si="61"/>
        <v/>
      </c>
      <c r="E843" s="126" t="str">
        <f>IF('BD4'!O840=0,"",'BD4'!O840)</f>
        <v/>
      </c>
      <c r="F843" s="127" t="str">
        <f>REPT('BD4'!N840,1)</f>
        <v/>
      </c>
      <c r="G843" s="469">
        <f>('BD4'!J840)</f>
        <v>0</v>
      </c>
      <c r="I843" s="568" t="str">
        <f t="shared" si="62"/>
        <v/>
      </c>
      <c r="J843" s="568" t="str">
        <f>IF(L843&gt;0,'BD1'!$K$6,"")</f>
        <v/>
      </c>
      <c r="K843" s="568" t="str">
        <f>IF(L843&gt;0,'BD1'!$K$8,"")</f>
        <v/>
      </c>
      <c r="L843" s="101"/>
      <c r="M843" s="101"/>
      <c r="N843" s="101"/>
      <c r="O843" s="101"/>
      <c r="P843" s="363"/>
      <c r="Q843" s="363"/>
      <c r="R843" s="361"/>
      <c r="S843" s="570" t="str">
        <f t="shared" si="65"/>
        <v/>
      </c>
      <c r="U843" s="124" t="str">
        <f t="shared" si="63"/>
        <v/>
      </c>
      <c r="V843" s="124" t="str">
        <f>IF(X843&gt;0,'BD1'!$K$6,"")</f>
        <v/>
      </c>
      <c r="W843" s="121" t="str">
        <f>IF(X843&gt;0,'BD1'!$K$8,"")</f>
        <v/>
      </c>
      <c r="X843" s="101"/>
      <c r="Y843" s="474"/>
      <c r="Z843" s="101"/>
      <c r="AA843" s="101"/>
      <c r="AB843" s="101"/>
      <c r="AC843" s="101"/>
      <c r="AD843" s="101"/>
      <c r="AE843" s="361"/>
      <c r="AF843" s="522"/>
    </row>
    <row r="844" spans="2:32" x14ac:dyDescent="0.25">
      <c r="B844" s="566" t="str">
        <f t="shared" si="64"/>
        <v/>
      </c>
      <c r="C844" s="472">
        <f>'BD4'!C841</f>
        <v>0</v>
      </c>
      <c r="D844" s="125" t="str">
        <f t="shared" si="61"/>
        <v/>
      </c>
      <c r="E844" s="126" t="str">
        <f>IF('BD4'!O841=0,"",'BD4'!O841)</f>
        <v/>
      </c>
      <c r="F844" s="127" t="str">
        <f>REPT('BD4'!N841,1)</f>
        <v/>
      </c>
      <c r="G844" s="469">
        <f>('BD4'!J841)</f>
        <v>0</v>
      </c>
      <c r="I844" s="568" t="str">
        <f t="shared" si="62"/>
        <v/>
      </c>
      <c r="J844" s="568" t="str">
        <f>IF(L844&gt;0,'BD1'!$K$6,"")</f>
        <v/>
      </c>
      <c r="K844" s="568" t="str">
        <f>IF(L844&gt;0,'BD1'!$K$8,"")</f>
        <v/>
      </c>
      <c r="L844" s="101"/>
      <c r="M844" s="101"/>
      <c r="N844" s="101"/>
      <c r="O844" s="101"/>
      <c r="P844" s="363"/>
      <c r="Q844" s="363"/>
      <c r="R844" s="361"/>
      <c r="S844" s="570" t="str">
        <f t="shared" si="65"/>
        <v/>
      </c>
      <c r="U844" s="124" t="str">
        <f t="shared" si="63"/>
        <v/>
      </c>
      <c r="V844" s="124" t="str">
        <f>IF(X844&gt;0,'BD1'!$K$6,"")</f>
        <v/>
      </c>
      <c r="W844" s="121" t="str">
        <f>IF(X844&gt;0,'BD1'!$K$8,"")</f>
        <v/>
      </c>
      <c r="X844" s="101"/>
      <c r="Y844" s="474"/>
      <c r="Z844" s="101"/>
      <c r="AA844" s="101"/>
      <c r="AB844" s="101"/>
      <c r="AC844" s="101"/>
      <c r="AD844" s="101"/>
      <c r="AE844" s="361"/>
      <c r="AF844" s="522"/>
    </row>
    <row r="845" spans="2:32" x14ac:dyDescent="0.25">
      <c r="B845" s="566" t="str">
        <f t="shared" si="64"/>
        <v/>
      </c>
      <c r="C845" s="472">
        <f>'BD4'!C842</f>
        <v>0</v>
      </c>
      <c r="D845" s="125" t="str">
        <f t="shared" si="61"/>
        <v/>
      </c>
      <c r="E845" s="126" t="str">
        <f>IF('BD4'!O842=0,"",'BD4'!O842)</f>
        <v/>
      </c>
      <c r="F845" s="127" t="str">
        <f>REPT('BD4'!N842,1)</f>
        <v/>
      </c>
      <c r="G845" s="469">
        <f>('BD4'!J842)</f>
        <v>0</v>
      </c>
      <c r="I845" s="568" t="str">
        <f t="shared" si="62"/>
        <v/>
      </c>
      <c r="J845" s="568" t="str">
        <f>IF(L845&gt;0,'BD1'!$K$6,"")</f>
        <v/>
      </c>
      <c r="K845" s="568" t="str">
        <f>IF(L845&gt;0,'BD1'!$K$8,"")</f>
        <v/>
      </c>
      <c r="L845" s="101"/>
      <c r="M845" s="101"/>
      <c r="N845" s="101"/>
      <c r="O845" s="101"/>
      <c r="P845" s="363"/>
      <c r="Q845" s="363"/>
      <c r="R845" s="361"/>
      <c r="S845" s="570" t="str">
        <f t="shared" si="65"/>
        <v/>
      </c>
      <c r="U845" s="124" t="str">
        <f t="shared" si="63"/>
        <v/>
      </c>
      <c r="V845" s="124" t="str">
        <f>IF(X845&gt;0,'BD1'!$K$6,"")</f>
        <v/>
      </c>
      <c r="W845" s="121" t="str">
        <f>IF(X845&gt;0,'BD1'!$K$8,"")</f>
        <v/>
      </c>
      <c r="X845" s="101"/>
      <c r="Y845" s="474"/>
      <c r="Z845" s="101"/>
      <c r="AA845" s="101"/>
      <c r="AB845" s="101"/>
      <c r="AC845" s="101"/>
      <c r="AD845" s="101"/>
      <c r="AE845" s="361"/>
      <c r="AF845" s="522"/>
    </row>
    <row r="846" spans="2:32" x14ac:dyDescent="0.25">
      <c r="B846" s="566" t="str">
        <f t="shared" si="64"/>
        <v/>
      </c>
      <c r="C846" s="472">
        <f>'BD4'!C843</f>
        <v>0</v>
      </c>
      <c r="D846" s="125" t="str">
        <f t="shared" si="61"/>
        <v/>
      </c>
      <c r="E846" s="126" t="str">
        <f>IF('BD4'!O843=0,"",'BD4'!O843)</f>
        <v/>
      </c>
      <c r="F846" s="127" t="str">
        <f>REPT('BD4'!N843,1)</f>
        <v/>
      </c>
      <c r="G846" s="469">
        <f>('BD4'!J843)</f>
        <v>0</v>
      </c>
      <c r="I846" s="568" t="str">
        <f t="shared" si="62"/>
        <v/>
      </c>
      <c r="J846" s="568" t="str">
        <f>IF(L846&gt;0,'BD1'!$K$6,"")</f>
        <v/>
      </c>
      <c r="K846" s="568" t="str">
        <f>IF(L846&gt;0,'BD1'!$K$8,"")</f>
        <v/>
      </c>
      <c r="L846" s="101"/>
      <c r="M846" s="101"/>
      <c r="N846" s="101"/>
      <c r="O846" s="101"/>
      <c r="P846" s="363"/>
      <c r="Q846" s="363"/>
      <c r="R846" s="361"/>
      <c r="S846" s="570" t="str">
        <f t="shared" si="65"/>
        <v/>
      </c>
      <c r="U846" s="124" t="str">
        <f t="shared" si="63"/>
        <v/>
      </c>
      <c r="V846" s="124" t="str">
        <f>IF(X846&gt;0,'BD1'!$K$6,"")</f>
        <v/>
      </c>
      <c r="W846" s="121" t="str">
        <f>IF(X846&gt;0,'BD1'!$K$8,"")</f>
        <v/>
      </c>
      <c r="X846" s="101"/>
      <c r="Y846" s="474"/>
      <c r="Z846" s="101"/>
      <c r="AA846" s="101"/>
      <c r="AB846" s="101"/>
      <c r="AC846" s="101"/>
      <c r="AD846" s="101"/>
      <c r="AE846" s="361"/>
      <c r="AF846" s="522"/>
    </row>
    <row r="847" spans="2:32" x14ac:dyDescent="0.25">
      <c r="B847" s="566" t="str">
        <f t="shared" si="64"/>
        <v/>
      </c>
      <c r="C847" s="472">
        <f>'BD4'!C844</f>
        <v>0</v>
      </c>
      <c r="D847" s="125" t="str">
        <f t="shared" ref="D847:D910" si="66">IF(IF(G847&gt;=1,1,0)=0,"",IF(G847&gt;=1,1,0))</f>
        <v/>
      </c>
      <c r="E847" s="126" t="str">
        <f>IF('BD4'!O844=0,"",'BD4'!O844)</f>
        <v/>
      </c>
      <c r="F847" s="127" t="str">
        <f>REPT('BD4'!N844,1)</f>
        <v/>
      </c>
      <c r="G847" s="469">
        <f>('BD4'!J844)</f>
        <v>0</v>
      </c>
      <c r="I847" s="568" t="str">
        <f t="shared" ref="I847:I910" si="67">IF(L847&gt;0,ROW()-13,"")</f>
        <v/>
      </c>
      <c r="J847" s="568" t="str">
        <f>IF(L847&gt;0,'BD1'!$K$6,"")</f>
        <v/>
      </c>
      <c r="K847" s="568" t="str">
        <f>IF(L847&gt;0,'BD1'!$K$8,"")</f>
        <v/>
      </c>
      <c r="L847" s="101"/>
      <c r="M847" s="101"/>
      <c r="N847" s="101"/>
      <c r="O847" s="101"/>
      <c r="P847" s="363"/>
      <c r="Q847" s="363"/>
      <c r="R847" s="361"/>
      <c r="S847" s="570" t="str">
        <f t="shared" si="65"/>
        <v/>
      </c>
      <c r="U847" s="124" t="str">
        <f t="shared" ref="U847:U910" si="68">IF(X847&gt;0,ROW()-13,"")</f>
        <v/>
      </c>
      <c r="V847" s="124" t="str">
        <f>IF(X847&gt;0,'BD1'!$K$6,"")</f>
        <v/>
      </c>
      <c r="W847" s="121" t="str">
        <f>IF(X847&gt;0,'BD1'!$K$8,"")</f>
        <v/>
      </c>
      <c r="X847" s="101"/>
      <c r="Y847" s="474"/>
      <c r="Z847" s="101"/>
      <c r="AA847" s="101"/>
      <c r="AB847" s="101"/>
      <c r="AC847" s="101"/>
      <c r="AD847" s="101"/>
      <c r="AE847" s="361"/>
      <c r="AF847" s="522"/>
    </row>
    <row r="848" spans="2:32" x14ac:dyDescent="0.25">
      <c r="B848" s="566" t="str">
        <f t="shared" ref="B848:B911" si="69">IF(G848&gt;0,ROW()-13,"")</f>
        <v/>
      </c>
      <c r="C848" s="472">
        <f>'BD4'!C845</f>
        <v>0</v>
      </c>
      <c r="D848" s="125" t="str">
        <f t="shared" si="66"/>
        <v/>
      </c>
      <c r="E848" s="126" t="str">
        <f>IF('BD4'!O845=0,"",'BD4'!O845)</f>
        <v/>
      </c>
      <c r="F848" s="127" t="str">
        <f>REPT('BD4'!N845,1)</f>
        <v/>
      </c>
      <c r="G848" s="469">
        <f>('BD4'!J845)</f>
        <v>0</v>
      </c>
      <c r="I848" s="568" t="str">
        <f t="shared" si="67"/>
        <v/>
      </c>
      <c r="J848" s="568" t="str">
        <f>IF(L848&gt;0,'BD1'!$K$6,"")</f>
        <v/>
      </c>
      <c r="K848" s="568" t="str">
        <f>IF(L848&gt;0,'BD1'!$K$8,"")</f>
        <v/>
      </c>
      <c r="L848" s="101"/>
      <c r="M848" s="101"/>
      <c r="N848" s="101"/>
      <c r="O848" s="101"/>
      <c r="P848" s="363"/>
      <c r="Q848" s="363"/>
      <c r="R848" s="361"/>
      <c r="S848" s="570" t="str">
        <f t="shared" ref="S848:S911" si="70">IF(AND(M848="",N848="",O848=""),"",SUM(M848:O848))</f>
        <v/>
      </c>
      <c r="U848" s="124" t="str">
        <f t="shared" si="68"/>
        <v/>
      </c>
      <c r="V848" s="124" t="str">
        <f>IF(X848&gt;0,'BD1'!$K$6,"")</f>
        <v/>
      </c>
      <c r="W848" s="121" t="str">
        <f>IF(X848&gt;0,'BD1'!$K$8,"")</f>
        <v/>
      </c>
      <c r="X848" s="101"/>
      <c r="Y848" s="474"/>
      <c r="Z848" s="101"/>
      <c r="AA848" s="101"/>
      <c r="AB848" s="101"/>
      <c r="AC848" s="101"/>
      <c r="AD848" s="101"/>
      <c r="AE848" s="361"/>
      <c r="AF848" s="522"/>
    </row>
    <row r="849" spans="2:32" x14ac:dyDescent="0.25">
      <c r="B849" s="566" t="str">
        <f t="shared" si="69"/>
        <v/>
      </c>
      <c r="C849" s="472">
        <f>'BD4'!C846</f>
        <v>0</v>
      </c>
      <c r="D849" s="125" t="str">
        <f t="shared" si="66"/>
        <v/>
      </c>
      <c r="E849" s="126" t="str">
        <f>IF('BD4'!O846=0,"",'BD4'!O846)</f>
        <v/>
      </c>
      <c r="F849" s="127" t="str">
        <f>REPT('BD4'!N846,1)</f>
        <v/>
      </c>
      <c r="G849" s="469">
        <f>('BD4'!J846)</f>
        <v>0</v>
      </c>
      <c r="I849" s="568" t="str">
        <f t="shared" si="67"/>
        <v/>
      </c>
      <c r="J849" s="568" t="str">
        <f>IF(L849&gt;0,'BD1'!$K$6,"")</f>
        <v/>
      </c>
      <c r="K849" s="568" t="str">
        <f>IF(L849&gt;0,'BD1'!$K$8,"")</f>
        <v/>
      </c>
      <c r="L849" s="101"/>
      <c r="M849" s="101"/>
      <c r="N849" s="101"/>
      <c r="O849" s="101"/>
      <c r="P849" s="363"/>
      <c r="Q849" s="363"/>
      <c r="R849" s="361"/>
      <c r="S849" s="570" t="str">
        <f t="shared" si="70"/>
        <v/>
      </c>
      <c r="U849" s="124" t="str">
        <f t="shared" si="68"/>
        <v/>
      </c>
      <c r="V849" s="124" t="str">
        <f>IF(X849&gt;0,'BD1'!$K$6,"")</f>
        <v/>
      </c>
      <c r="W849" s="121" t="str">
        <f>IF(X849&gt;0,'BD1'!$K$8,"")</f>
        <v/>
      </c>
      <c r="X849" s="101"/>
      <c r="Y849" s="474"/>
      <c r="Z849" s="101"/>
      <c r="AA849" s="101"/>
      <c r="AB849" s="101"/>
      <c r="AC849" s="101"/>
      <c r="AD849" s="101"/>
      <c r="AE849" s="361"/>
      <c r="AF849" s="522"/>
    </row>
    <row r="850" spans="2:32" x14ac:dyDescent="0.25">
      <c r="B850" s="566" t="str">
        <f t="shared" si="69"/>
        <v/>
      </c>
      <c r="C850" s="472">
        <f>'BD4'!C847</f>
        <v>0</v>
      </c>
      <c r="D850" s="125" t="str">
        <f t="shared" si="66"/>
        <v/>
      </c>
      <c r="E850" s="126" t="str">
        <f>IF('BD4'!O847=0,"",'BD4'!O847)</f>
        <v/>
      </c>
      <c r="F850" s="127" t="str">
        <f>REPT('BD4'!N847,1)</f>
        <v/>
      </c>
      <c r="G850" s="469">
        <f>('BD4'!J847)</f>
        <v>0</v>
      </c>
      <c r="I850" s="568" t="str">
        <f t="shared" si="67"/>
        <v/>
      </c>
      <c r="J850" s="568" t="str">
        <f>IF(L850&gt;0,'BD1'!$K$6,"")</f>
        <v/>
      </c>
      <c r="K850" s="568" t="str">
        <f>IF(L850&gt;0,'BD1'!$K$8,"")</f>
        <v/>
      </c>
      <c r="L850" s="101"/>
      <c r="M850" s="101"/>
      <c r="N850" s="101"/>
      <c r="O850" s="101"/>
      <c r="P850" s="363"/>
      <c r="Q850" s="363"/>
      <c r="R850" s="361"/>
      <c r="S850" s="570" t="str">
        <f t="shared" si="70"/>
        <v/>
      </c>
      <c r="U850" s="124" t="str">
        <f t="shared" si="68"/>
        <v/>
      </c>
      <c r="V850" s="124" t="str">
        <f>IF(X850&gt;0,'BD1'!$K$6,"")</f>
        <v/>
      </c>
      <c r="W850" s="121" t="str">
        <f>IF(X850&gt;0,'BD1'!$K$8,"")</f>
        <v/>
      </c>
      <c r="X850" s="101"/>
      <c r="Y850" s="474"/>
      <c r="Z850" s="101"/>
      <c r="AA850" s="101"/>
      <c r="AB850" s="101"/>
      <c r="AC850" s="101"/>
      <c r="AD850" s="101"/>
      <c r="AE850" s="361"/>
      <c r="AF850" s="522"/>
    </row>
    <row r="851" spans="2:32" x14ac:dyDescent="0.25">
      <c r="B851" s="566" t="str">
        <f t="shared" si="69"/>
        <v/>
      </c>
      <c r="C851" s="472">
        <f>'BD4'!C848</f>
        <v>0</v>
      </c>
      <c r="D851" s="125" t="str">
        <f t="shared" si="66"/>
        <v/>
      </c>
      <c r="E851" s="126" t="str">
        <f>IF('BD4'!O848=0,"",'BD4'!O848)</f>
        <v/>
      </c>
      <c r="F851" s="127" t="str">
        <f>REPT('BD4'!N848,1)</f>
        <v/>
      </c>
      <c r="G851" s="469">
        <f>('BD4'!J848)</f>
        <v>0</v>
      </c>
      <c r="I851" s="568" t="str">
        <f t="shared" si="67"/>
        <v/>
      </c>
      <c r="J851" s="568" t="str">
        <f>IF(L851&gt;0,'BD1'!$K$6,"")</f>
        <v/>
      </c>
      <c r="K851" s="568" t="str">
        <f>IF(L851&gt;0,'BD1'!$K$8,"")</f>
        <v/>
      </c>
      <c r="L851" s="101"/>
      <c r="M851" s="101"/>
      <c r="N851" s="101"/>
      <c r="O851" s="101"/>
      <c r="P851" s="363"/>
      <c r="Q851" s="363"/>
      <c r="R851" s="361"/>
      <c r="S851" s="570" t="str">
        <f t="shared" si="70"/>
        <v/>
      </c>
      <c r="U851" s="124" t="str">
        <f t="shared" si="68"/>
        <v/>
      </c>
      <c r="V851" s="124" t="str">
        <f>IF(X851&gt;0,'BD1'!$K$6,"")</f>
        <v/>
      </c>
      <c r="W851" s="121" t="str">
        <f>IF(X851&gt;0,'BD1'!$K$8,"")</f>
        <v/>
      </c>
      <c r="X851" s="101"/>
      <c r="Y851" s="474"/>
      <c r="Z851" s="101"/>
      <c r="AA851" s="101"/>
      <c r="AB851" s="101"/>
      <c r="AC851" s="101"/>
      <c r="AD851" s="101"/>
      <c r="AE851" s="361"/>
      <c r="AF851" s="522"/>
    </row>
    <row r="852" spans="2:32" x14ac:dyDescent="0.25">
      <c r="B852" s="566" t="str">
        <f t="shared" si="69"/>
        <v/>
      </c>
      <c r="C852" s="472">
        <f>'BD4'!C849</f>
        <v>0</v>
      </c>
      <c r="D852" s="125" t="str">
        <f t="shared" si="66"/>
        <v/>
      </c>
      <c r="E852" s="126" t="str">
        <f>IF('BD4'!O849=0,"",'BD4'!O849)</f>
        <v/>
      </c>
      <c r="F852" s="127" t="str">
        <f>REPT('BD4'!N849,1)</f>
        <v/>
      </c>
      <c r="G852" s="469">
        <f>('BD4'!J849)</f>
        <v>0</v>
      </c>
      <c r="I852" s="568" t="str">
        <f t="shared" si="67"/>
        <v/>
      </c>
      <c r="J852" s="568" t="str">
        <f>IF(L852&gt;0,'BD1'!$K$6,"")</f>
        <v/>
      </c>
      <c r="K852" s="568" t="str">
        <f>IF(L852&gt;0,'BD1'!$K$8,"")</f>
        <v/>
      </c>
      <c r="L852" s="101"/>
      <c r="M852" s="101"/>
      <c r="N852" s="101"/>
      <c r="O852" s="101"/>
      <c r="P852" s="363"/>
      <c r="Q852" s="363"/>
      <c r="R852" s="361"/>
      <c r="S852" s="570" t="str">
        <f t="shared" si="70"/>
        <v/>
      </c>
      <c r="U852" s="124" t="str">
        <f t="shared" si="68"/>
        <v/>
      </c>
      <c r="V852" s="124" t="str">
        <f>IF(X852&gt;0,'BD1'!$K$6,"")</f>
        <v/>
      </c>
      <c r="W852" s="121" t="str">
        <f>IF(X852&gt;0,'BD1'!$K$8,"")</f>
        <v/>
      </c>
      <c r="X852" s="101"/>
      <c r="Y852" s="474"/>
      <c r="Z852" s="101"/>
      <c r="AA852" s="101"/>
      <c r="AB852" s="101"/>
      <c r="AC852" s="101"/>
      <c r="AD852" s="101"/>
      <c r="AE852" s="361"/>
      <c r="AF852" s="522"/>
    </row>
    <row r="853" spans="2:32" x14ac:dyDescent="0.25">
      <c r="B853" s="566" t="str">
        <f t="shared" si="69"/>
        <v/>
      </c>
      <c r="C853" s="472">
        <f>'BD4'!C850</f>
        <v>0</v>
      </c>
      <c r="D853" s="125" t="str">
        <f t="shared" si="66"/>
        <v/>
      </c>
      <c r="E853" s="126" t="str">
        <f>IF('BD4'!O850=0,"",'BD4'!O850)</f>
        <v/>
      </c>
      <c r="F853" s="127" t="str">
        <f>REPT('BD4'!N850,1)</f>
        <v/>
      </c>
      <c r="G853" s="469">
        <f>('BD4'!J850)</f>
        <v>0</v>
      </c>
      <c r="I853" s="568" t="str">
        <f t="shared" si="67"/>
        <v/>
      </c>
      <c r="J853" s="568" t="str">
        <f>IF(L853&gt;0,'BD1'!$K$6,"")</f>
        <v/>
      </c>
      <c r="K853" s="568" t="str">
        <f>IF(L853&gt;0,'BD1'!$K$8,"")</f>
        <v/>
      </c>
      <c r="L853" s="101"/>
      <c r="M853" s="101"/>
      <c r="N853" s="101"/>
      <c r="O853" s="101"/>
      <c r="P853" s="363"/>
      <c r="Q853" s="363"/>
      <c r="R853" s="361"/>
      <c r="S853" s="570" t="str">
        <f t="shared" si="70"/>
        <v/>
      </c>
      <c r="U853" s="124" t="str">
        <f t="shared" si="68"/>
        <v/>
      </c>
      <c r="V853" s="124" t="str">
        <f>IF(X853&gt;0,'BD1'!$K$6,"")</f>
        <v/>
      </c>
      <c r="W853" s="121" t="str">
        <f>IF(X853&gt;0,'BD1'!$K$8,"")</f>
        <v/>
      </c>
      <c r="X853" s="101"/>
      <c r="Y853" s="474"/>
      <c r="Z853" s="101"/>
      <c r="AA853" s="101"/>
      <c r="AB853" s="101"/>
      <c r="AC853" s="101"/>
      <c r="AD853" s="101"/>
      <c r="AE853" s="361"/>
      <c r="AF853" s="522"/>
    </row>
    <row r="854" spans="2:32" x14ac:dyDescent="0.25">
      <c r="B854" s="566" t="str">
        <f t="shared" si="69"/>
        <v/>
      </c>
      <c r="C854" s="472">
        <f>'BD4'!C851</f>
        <v>0</v>
      </c>
      <c r="D854" s="125" t="str">
        <f t="shared" si="66"/>
        <v/>
      </c>
      <c r="E854" s="126" t="str">
        <f>IF('BD4'!O851=0,"",'BD4'!O851)</f>
        <v/>
      </c>
      <c r="F854" s="127" t="str">
        <f>REPT('BD4'!N851,1)</f>
        <v/>
      </c>
      <c r="G854" s="469">
        <f>('BD4'!J851)</f>
        <v>0</v>
      </c>
      <c r="I854" s="568" t="str">
        <f t="shared" si="67"/>
        <v/>
      </c>
      <c r="J854" s="568" t="str">
        <f>IF(L854&gt;0,'BD1'!$K$6,"")</f>
        <v/>
      </c>
      <c r="K854" s="568" t="str">
        <f>IF(L854&gt;0,'BD1'!$K$8,"")</f>
        <v/>
      </c>
      <c r="L854" s="101"/>
      <c r="M854" s="101"/>
      <c r="N854" s="101"/>
      <c r="O854" s="101"/>
      <c r="P854" s="363"/>
      <c r="Q854" s="363"/>
      <c r="R854" s="361"/>
      <c r="S854" s="570" t="str">
        <f t="shared" si="70"/>
        <v/>
      </c>
      <c r="U854" s="124" t="str">
        <f t="shared" si="68"/>
        <v/>
      </c>
      <c r="V854" s="124" t="str">
        <f>IF(X854&gt;0,'BD1'!$K$6,"")</f>
        <v/>
      </c>
      <c r="W854" s="121" t="str">
        <f>IF(X854&gt;0,'BD1'!$K$8,"")</f>
        <v/>
      </c>
      <c r="X854" s="101"/>
      <c r="Y854" s="474"/>
      <c r="Z854" s="101"/>
      <c r="AA854" s="101"/>
      <c r="AB854" s="101"/>
      <c r="AC854" s="101"/>
      <c r="AD854" s="101"/>
      <c r="AE854" s="361"/>
      <c r="AF854" s="522"/>
    </row>
    <row r="855" spans="2:32" x14ac:dyDescent="0.25">
      <c r="B855" s="566" t="str">
        <f t="shared" si="69"/>
        <v/>
      </c>
      <c r="C855" s="472">
        <f>'BD4'!C852</f>
        <v>0</v>
      </c>
      <c r="D855" s="125" t="str">
        <f t="shared" si="66"/>
        <v/>
      </c>
      <c r="E855" s="126" t="str">
        <f>IF('BD4'!O852=0,"",'BD4'!O852)</f>
        <v/>
      </c>
      <c r="F855" s="127" t="str">
        <f>REPT('BD4'!N852,1)</f>
        <v/>
      </c>
      <c r="G855" s="469">
        <f>('BD4'!J852)</f>
        <v>0</v>
      </c>
      <c r="I855" s="568" t="str">
        <f t="shared" si="67"/>
        <v/>
      </c>
      <c r="J855" s="568" t="str">
        <f>IF(L855&gt;0,'BD1'!$K$6,"")</f>
        <v/>
      </c>
      <c r="K855" s="568" t="str">
        <f>IF(L855&gt;0,'BD1'!$K$8,"")</f>
        <v/>
      </c>
      <c r="L855" s="101"/>
      <c r="M855" s="101"/>
      <c r="N855" s="101"/>
      <c r="O855" s="101"/>
      <c r="P855" s="363"/>
      <c r="Q855" s="363"/>
      <c r="R855" s="361"/>
      <c r="S855" s="570" t="str">
        <f t="shared" si="70"/>
        <v/>
      </c>
      <c r="U855" s="124" t="str">
        <f t="shared" si="68"/>
        <v/>
      </c>
      <c r="V855" s="124" t="str">
        <f>IF(X855&gt;0,'BD1'!$K$6,"")</f>
        <v/>
      </c>
      <c r="W855" s="121" t="str">
        <f>IF(X855&gt;0,'BD1'!$K$8,"")</f>
        <v/>
      </c>
      <c r="X855" s="101"/>
      <c r="Y855" s="474"/>
      <c r="Z855" s="101"/>
      <c r="AA855" s="101"/>
      <c r="AB855" s="101"/>
      <c r="AC855" s="101"/>
      <c r="AD855" s="101"/>
      <c r="AE855" s="361"/>
      <c r="AF855" s="522"/>
    </row>
    <row r="856" spans="2:32" x14ac:dyDescent="0.25">
      <c r="B856" s="566" t="str">
        <f t="shared" si="69"/>
        <v/>
      </c>
      <c r="C856" s="472">
        <f>'BD4'!C853</f>
        <v>0</v>
      </c>
      <c r="D856" s="125" t="str">
        <f t="shared" si="66"/>
        <v/>
      </c>
      <c r="E856" s="126" t="str">
        <f>IF('BD4'!O853=0,"",'BD4'!O853)</f>
        <v/>
      </c>
      <c r="F856" s="127" t="str">
        <f>REPT('BD4'!N853,1)</f>
        <v/>
      </c>
      <c r="G856" s="469">
        <f>('BD4'!J853)</f>
        <v>0</v>
      </c>
      <c r="I856" s="568" t="str">
        <f t="shared" si="67"/>
        <v/>
      </c>
      <c r="J856" s="568" t="str">
        <f>IF(L856&gt;0,'BD1'!$K$6,"")</f>
        <v/>
      </c>
      <c r="K856" s="568" t="str">
        <f>IF(L856&gt;0,'BD1'!$K$8,"")</f>
        <v/>
      </c>
      <c r="L856" s="101"/>
      <c r="M856" s="101"/>
      <c r="N856" s="101"/>
      <c r="O856" s="101"/>
      <c r="P856" s="363"/>
      <c r="Q856" s="363"/>
      <c r="R856" s="361"/>
      <c r="S856" s="570" t="str">
        <f t="shared" si="70"/>
        <v/>
      </c>
      <c r="U856" s="124" t="str">
        <f t="shared" si="68"/>
        <v/>
      </c>
      <c r="V856" s="124" t="str">
        <f>IF(X856&gt;0,'BD1'!$K$6,"")</f>
        <v/>
      </c>
      <c r="W856" s="121" t="str">
        <f>IF(X856&gt;0,'BD1'!$K$8,"")</f>
        <v/>
      </c>
      <c r="X856" s="101"/>
      <c r="Y856" s="474"/>
      <c r="Z856" s="101"/>
      <c r="AA856" s="101"/>
      <c r="AB856" s="101"/>
      <c r="AC856" s="101"/>
      <c r="AD856" s="101"/>
      <c r="AE856" s="361"/>
      <c r="AF856" s="522"/>
    </row>
    <row r="857" spans="2:32" x14ac:dyDescent="0.25">
      <c r="B857" s="566" t="str">
        <f t="shared" si="69"/>
        <v/>
      </c>
      <c r="C857" s="472">
        <f>'BD4'!C854</f>
        <v>0</v>
      </c>
      <c r="D857" s="125" t="str">
        <f t="shared" si="66"/>
        <v/>
      </c>
      <c r="E857" s="126" t="str">
        <f>IF('BD4'!O854=0,"",'BD4'!O854)</f>
        <v/>
      </c>
      <c r="F857" s="127" t="str">
        <f>REPT('BD4'!N854,1)</f>
        <v/>
      </c>
      <c r="G857" s="469">
        <f>('BD4'!J854)</f>
        <v>0</v>
      </c>
      <c r="I857" s="568" t="str">
        <f t="shared" si="67"/>
        <v/>
      </c>
      <c r="J857" s="568" t="str">
        <f>IF(L857&gt;0,'BD1'!$K$6,"")</f>
        <v/>
      </c>
      <c r="K857" s="568" t="str">
        <f>IF(L857&gt;0,'BD1'!$K$8,"")</f>
        <v/>
      </c>
      <c r="L857" s="101"/>
      <c r="M857" s="101"/>
      <c r="N857" s="101"/>
      <c r="O857" s="101"/>
      <c r="P857" s="363"/>
      <c r="Q857" s="363"/>
      <c r="R857" s="361"/>
      <c r="S857" s="570" t="str">
        <f t="shared" si="70"/>
        <v/>
      </c>
      <c r="U857" s="124" t="str">
        <f t="shared" si="68"/>
        <v/>
      </c>
      <c r="V857" s="124" t="str">
        <f>IF(X857&gt;0,'BD1'!$K$6,"")</f>
        <v/>
      </c>
      <c r="W857" s="121" t="str">
        <f>IF(X857&gt;0,'BD1'!$K$8,"")</f>
        <v/>
      </c>
      <c r="X857" s="101"/>
      <c r="Y857" s="474"/>
      <c r="Z857" s="101"/>
      <c r="AA857" s="101"/>
      <c r="AB857" s="101"/>
      <c r="AC857" s="101"/>
      <c r="AD857" s="101"/>
      <c r="AE857" s="361"/>
      <c r="AF857" s="522"/>
    </row>
    <row r="858" spans="2:32" x14ac:dyDescent="0.25">
      <c r="B858" s="566" t="str">
        <f t="shared" si="69"/>
        <v/>
      </c>
      <c r="C858" s="472">
        <f>'BD4'!C855</f>
        <v>0</v>
      </c>
      <c r="D858" s="125" t="str">
        <f t="shared" si="66"/>
        <v/>
      </c>
      <c r="E858" s="126" t="str">
        <f>IF('BD4'!O855=0,"",'BD4'!O855)</f>
        <v/>
      </c>
      <c r="F858" s="127" t="str">
        <f>REPT('BD4'!N855,1)</f>
        <v/>
      </c>
      <c r="G858" s="469">
        <f>('BD4'!J855)</f>
        <v>0</v>
      </c>
      <c r="I858" s="568" t="str">
        <f t="shared" si="67"/>
        <v/>
      </c>
      <c r="J858" s="568" t="str">
        <f>IF(L858&gt;0,'BD1'!$K$6,"")</f>
        <v/>
      </c>
      <c r="K858" s="568" t="str">
        <f>IF(L858&gt;0,'BD1'!$K$8,"")</f>
        <v/>
      </c>
      <c r="L858" s="101"/>
      <c r="M858" s="101"/>
      <c r="N858" s="101"/>
      <c r="O858" s="101"/>
      <c r="P858" s="363"/>
      <c r="Q858" s="363"/>
      <c r="R858" s="361"/>
      <c r="S858" s="570" t="str">
        <f t="shared" si="70"/>
        <v/>
      </c>
      <c r="U858" s="124" t="str">
        <f t="shared" si="68"/>
        <v/>
      </c>
      <c r="V858" s="124" t="str">
        <f>IF(X858&gt;0,'BD1'!$K$6,"")</f>
        <v/>
      </c>
      <c r="W858" s="121" t="str">
        <f>IF(X858&gt;0,'BD1'!$K$8,"")</f>
        <v/>
      </c>
      <c r="X858" s="101"/>
      <c r="Y858" s="474"/>
      <c r="Z858" s="101"/>
      <c r="AA858" s="101"/>
      <c r="AB858" s="101"/>
      <c r="AC858" s="101"/>
      <c r="AD858" s="101"/>
      <c r="AE858" s="361"/>
      <c r="AF858" s="522"/>
    </row>
    <row r="859" spans="2:32" x14ac:dyDescent="0.25">
      <c r="B859" s="566" t="str">
        <f t="shared" si="69"/>
        <v/>
      </c>
      <c r="C859" s="472">
        <f>'BD4'!C856</f>
        <v>0</v>
      </c>
      <c r="D859" s="125" t="str">
        <f t="shared" si="66"/>
        <v/>
      </c>
      <c r="E859" s="126" t="str">
        <f>IF('BD4'!O856=0,"",'BD4'!O856)</f>
        <v/>
      </c>
      <c r="F859" s="127" t="str">
        <f>REPT('BD4'!N856,1)</f>
        <v/>
      </c>
      <c r="G859" s="469">
        <f>('BD4'!J856)</f>
        <v>0</v>
      </c>
      <c r="I859" s="568" t="str">
        <f t="shared" si="67"/>
        <v/>
      </c>
      <c r="J859" s="568" t="str">
        <f>IF(L859&gt;0,'BD1'!$K$6,"")</f>
        <v/>
      </c>
      <c r="K859" s="568" t="str">
        <f>IF(L859&gt;0,'BD1'!$K$8,"")</f>
        <v/>
      </c>
      <c r="L859" s="101"/>
      <c r="M859" s="101"/>
      <c r="N859" s="101"/>
      <c r="O859" s="101"/>
      <c r="P859" s="363"/>
      <c r="Q859" s="363"/>
      <c r="R859" s="361"/>
      <c r="S859" s="570" t="str">
        <f t="shared" si="70"/>
        <v/>
      </c>
      <c r="U859" s="124" t="str">
        <f t="shared" si="68"/>
        <v/>
      </c>
      <c r="V859" s="124" t="str">
        <f>IF(X859&gt;0,'BD1'!$K$6,"")</f>
        <v/>
      </c>
      <c r="W859" s="121" t="str">
        <f>IF(X859&gt;0,'BD1'!$K$8,"")</f>
        <v/>
      </c>
      <c r="X859" s="101"/>
      <c r="Y859" s="474"/>
      <c r="Z859" s="101"/>
      <c r="AA859" s="101"/>
      <c r="AB859" s="101"/>
      <c r="AC859" s="101"/>
      <c r="AD859" s="101"/>
      <c r="AE859" s="361"/>
      <c r="AF859" s="522"/>
    </row>
    <row r="860" spans="2:32" x14ac:dyDescent="0.25">
      <c r="B860" s="566" t="str">
        <f t="shared" si="69"/>
        <v/>
      </c>
      <c r="C860" s="472">
        <f>'BD4'!C857</f>
        <v>0</v>
      </c>
      <c r="D860" s="125" t="str">
        <f t="shared" si="66"/>
        <v/>
      </c>
      <c r="E860" s="126" t="str">
        <f>IF('BD4'!O857=0,"",'BD4'!O857)</f>
        <v/>
      </c>
      <c r="F860" s="127" t="str">
        <f>REPT('BD4'!N857,1)</f>
        <v/>
      </c>
      <c r="G860" s="469">
        <f>('BD4'!J857)</f>
        <v>0</v>
      </c>
      <c r="I860" s="568" t="str">
        <f t="shared" si="67"/>
        <v/>
      </c>
      <c r="J860" s="568" t="str">
        <f>IF(L860&gt;0,'BD1'!$K$6,"")</f>
        <v/>
      </c>
      <c r="K860" s="568" t="str">
        <f>IF(L860&gt;0,'BD1'!$K$8,"")</f>
        <v/>
      </c>
      <c r="L860" s="101"/>
      <c r="M860" s="101"/>
      <c r="N860" s="101"/>
      <c r="O860" s="101"/>
      <c r="P860" s="363"/>
      <c r="Q860" s="363"/>
      <c r="R860" s="361"/>
      <c r="S860" s="570" t="str">
        <f t="shared" si="70"/>
        <v/>
      </c>
      <c r="U860" s="124" t="str">
        <f t="shared" si="68"/>
        <v/>
      </c>
      <c r="V860" s="124" t="str">
        <f>IF(X860&gt;0,'BD1'!$K$6,"")</f>
        <v/>
      </c>
      <c r="W860" s="121" t="str">
        <f>IF(X860&gt;0,'BD1'!$K$8,"")</f>
        <v/>
      </c>
      <c r="X860" s="101"/>
      <c r="Y860" s="474"/>
      <c r="Z860" s="101"/>
      <c r="AA860" s="101"/>
      <c r="AB860" s="101"/>
      <c r="AC860" s="101"/>
      <c r="AD860" s="101"/>
      <c r="AE860" s="361"/>
      <c r="AF860" s="522"/>
    </row>
    <row r="861" spans="2:32" x14ac:dyDescent="0.25">
      <c r="B861" s="566" t="str">
        <f t="shared" si="69"/>
        <v/>
      </c>
      <c r="C861" s="472">
        <f>'BD4'!C858</f>
        <v>0</v>
      </c>
      <c r="D861" s="125" t="str">
        <f t="shared" si="66"/>
        <v/>
      </c>
      <c r="E861" s="126" t="str">
        <f>IF('BD4'!O858=0,"",'BD4'!O858)</f>
        <v/>
      </c>
      <c r="F861" s="127" t="str">
        <f>REPT('BD4'!N858,1)</f>
        <v/>
      </c>
      <c r="G861" s="469">
        <f>('BD4'!J858)</f>
        <v>0</v>
      </c>
      <c r="I861" s="568" t="str">
        <f t="shared" si="67"/>
        <v/>
      </c>
      <c r="J861" s="568" t="str">
        <f>IF(L861&gt;0,'BD1'!$K$6,"")</f>
        <v/>
      </c>
      <c r="K861" s="568" t="str">
        <f>IF(L861&gt;0,'BD1'!$K$8,"")</f>
        <v/>
      </c>
      <c r="L861" s="101"/>
      <c r="M861" s="101"/>
      <c r="N861" s="101"/>
      <c r="O861" s="101"/>
      <c r="P861" s="363"/>
      <c r="Q861" s="363"/>
      <c r="R861" s="361"/>
      <c r="S861" s="570" t="str">
        <f t="shared" si="70"/>
        <v/>
      </c>
      <c r="U861" s="124" t="str">
        <f t="shared" si="68"/>
        <v/>
      </c>
      <c r="V861" s="124" t="str">
        <f>IF(X861&gt;0,'BD1'!$K$6,"")</f>
        <v/>
      </c>
      <c r="W861" s="121" t="str">
        <f>IF(X861&gt;0,'BD1'!$K$8,"")</f>
        <v/>
      </c>
      <c r="X861" s="101"/>
      <c r="Y861" s="474"/>
      <c r="Z861" s="101"/>
      <c r="AA861" s="101"/>
      <c r="AB861" s="101"/>
      <c r="AC861" s="101"/>
      <c r="AD861" s="101"/>
      <c r="AE861" s="361"/>
      <c r="AF861" s="522"/>
    </row>
    <row r="862" spans="2:32" x14ac:dyDescent="0.25">
      <c r="B862" s="566" t="str">
        <f t="shared" si="69"/>
        <v/>
      </c>
      <c r="C862" s="472">
        <f>'BD4'!C859</f>
        <v>0</v>
      </c>
      <c r="D862" s="125" t="str">
        <f t="shared" si="66"/>
        <v/>
      </c>
      <c r="E862" s="126" t="str">
        <f>IF('BD4'!O859=0,"",'BD4'!O859)</f>
        <v/>
      </c>
      <c r="F862" s="127" t="str">
        <f>REPT('BD4'!N859,1)</f>
        <v/>
      </c>
      <c r="G862" s="469">
        <f>('BD4'!J859)</f>
        <v>0</v>
      </c>
      <c r="I862" s="568" t="str">
        <f t="shared" si="67"/>
        <v/>
      </c>
      <c r="J862" s="568" t="str">
        <f>IF(L862&gt;0,'BD1'!$K$6,"")</f>
        <v/>
      </c>
      <c r="K862" s="568" t="str">
        <f>IF(L862&gt;0,'BD1'!$K$8,"")</f>
        <v/>
      </c>
      <c r="L862" s="101"/>
      <c r="M862" s="101"/>
      <c r="N862" s="101"/>
      <c r="O862" s="101"/>
      <c r="P862" s="363"/>
      <c r="Q862" s="363"/>
      <c r="R862" s="361"/>
      <c r="S862" s="570" t="str">
        <f t="shared" si="70"/>
        <v/>
      </c>
      <c r="U862" s="124" t="str">
        <f t="shared" si="68"/>
        <v/>
      </c>
      <c r="V862" s="124" t="str">
        <f>IF(X862&gt;0,'BD1'!$K$6,"")</f>
        <v/>
      </c>
      <c r="W862" s="121" t="str">
        <f>IF(X862&gt;0,'BD1'!$K$8,"")</f>
        <v/>
      </c>
      <c r="X862" s="101"/>
      <c r="Y862" s="474"/>
      <c r="Z862" s="101"/>
      <c r="AA862" s="101"/>
      <c r="AB862" s="101"/>
      <c r="AC862" s="101"/>
      <c r="AD862" s="101"/>
      <c r="AE862" s="361"/>
      <c r="AF862" s="522"/>
    </row>
    <row r="863" spans="2:32" x14ac:dyDescent="0.25">
      <c r="B863" s="566" t="str">
        <f t="shared" si="69"/>
        <v/>
      </c>
      <c r="C863" s="472">
        <f>'BD4'!C860</f>
        <v>0</v>
      </c>
      <c r="D863" s="125" t="str">
        <f t="shared" si="66"/>
        <v/>
      </c>
      <c r="E863" s="126" t="str">
        <f>IF('BD4'!O860=0,"",'BD4'!O860)</f>
        <v/>
      </c>
      <c r="F863" s="127" t="str">
        <f>REPT('BD4'!N860,1)</f>
        <v/>
      </c>
      <c r="G863" s="469">
        <f>('BD4'!J860)</f>
        <v>0</v>
      </c>
      <c r="I863" s="568" t="str">
        <f t="shared" si="67"/>
        <v/>
      </c>
      <c r="J863" s="568" t="str">
        <f>IF(L863&gt;0,'BD1'!$K$6,"")</f>
        <v/>
      </c>
      <c r="K863" s="568" t="str">
        <f>IF(L863&gt;0,'BD1'!$K$8,"")</f>
        <v/>
      </c>
      <c r="L863" s="101"/>
      <c r="M863" s="101"/>
      <c r="N863" s="101"/>
      <c r="O863" s="101"/>
      <c r="P863" s="363"/>
      <c r="Q863" s="363"/>
      <c r="R863" s="361"/>
      <c r="S863" s="570" t="str">
        <f t="shared" si="70"/>
        <v/>
      </c>
      <c r="U863" s="124" t="str">
        <f t="shared" si="68"/>
        <v/>
      </c>
      <c r="V863" s="124" t="str">
        <f>IF(X863&gt;0,'BD1'!$K$6,"")</f>
        <v/>
      </c>
      <c r="W863" s="121" t="str">
        <f>IF(X863&gt;0,'BD1'!$K$8,"")</f>
        <v/>
      </c>
      <c r="X863" s="101"/>
      <c r="Y863" s="474"/>
      <c r="Z863" s="101"/>
      <c r="AA863" s="101"/>
      <c r="AB863" s="101"/>
      <c r="AC863" s="101"/>
      <c r="AD863" s="101"/>
      <c r="AE863" s="361"/>
      <c r="AF863" s="522"/>
    </row>
    <row r="864" spans="2:32" x14ac:dyDescent="0.25">
      <c r="B864" s="566" t="str">
        <f t="shared" si="69"/>
        <v/>
      </c>
      <c r="C864" s="472">
        <f>'BD4'!C861</f>
        <v>0</v>
      </c>
      <c r="D864" s="125" t="str">
        <f t="shared" si="66"/>
        <v/>
      </c>
      <c r="E864" s="126" t="str">
        <f>IF('BD4'!O861=0,"",'BD4'!O861)</f>
        <v/>
      </c>
      <c r="F864" s="127" t="str">
        <f>REPT('BD4'!N861,1)</f>
        <v/>
      </c>
      <c r="G864" s="469">
        <f>('BD4'!J861)</f>
        <v>0</v>
      </c>
      <c r="I864" s="568" t="str">
        <f t="shared" si="67"/>
        <v/>
      </c>
      <c r="J864" s="568" t="str">
        <f>IF(L864&gt;0,'BD1'!$K$6,"")</f>
        <v/>
      </c>
      <c r="K864" s="568" t="str">
        <f>IF(L864&gt;0,'BD1'!$K$8,"")</f>
        <v/>
      </c>
      <c r="L864" s="101"/>
      <c r="M864" s="101"/>
      <c r="N864" s="101"/>
      <c r="O864" s="101"/>
      <c r="P864" s="363"/>
      <c r="Q864" s="363"/>
      <c r="R864" s="361"/>
      <c r="S864" s="570" t="str">
        <f t="shared" si="70"/>
        <v/>
      </c>
      <c r="U864" s="124" t="str">
        <f t="shared" si="68"/>
        <v/>
      </c>
      <c r="V864" s="124" t="str">
        <f>IF(X864&gt;0,'BD1'!$K$6,"")</f>
        <v/>
      </c>
      <c r="W864" s="121" t="str">
        <f>IF(X864&gt;0,'BD1'!$K$8,"")</f>
        <v/>
      </c>
      <c r="X864" s="101"/>
      <c r="Y864" s="474"/>
      <c r="Z864" s="101"/>
      <c r="AA864" s="101"/>
      <c r="AB864" s="101"/>
      <c r="AC864" s="101"/>
      <c r="AD864" s="101"/>
      <c r="AE864" s="361"/>
      <c r="AF864" s="522"/>
    </row>
    <row r="865" spans="2:32" x14ac:dyDescent="0.25">
      <c r="B865" s="566" t="str">
        <f t="shared" si="69"/>
        <v/>
      </c>
      <c r="C865" s="472">
        <f>'BD4'!C862</f>
        <v>0</v>
      </c>
      <c r="D865" s="125" t="str">
        <f t="shared" si="66"/>
        <v/>
      </c>
      <c r="E865" s="126" t="str">
        <f>IF('BD4'!O862=0,"",'BD4'!O862)</f>
        <v/>
      </c>
      <c r="F865" s="127" t="str">
        <f>REPT('BD4'!N862,1)</f>
        <v/>
      </c>
      <c r="G865" s="469">
        <f>('BD4'!J862)</f>
        <v>0</v>
      </c>
      <c r="I865" s="568" t="str">
        <f t="shared" si="67"/>
        <v/>
      </c>
      <c r="J865" s="568" t="str">
        <f>IF(L865&gt;0,'BD1'!$K$6,"")</f>
        <v/>
      </c>
      <c r="K865" s="568" t="str">
        <f>IF(L865&gt;0,'BD1'!$K$8,"")</f>
        <v/>
      </c>
      <c r="L865" s="101"/>
      <c r="M865" s="101"/>
      <c r="N865" s="101"/>
      <c r="O865" s="101"/>
      <c r="P865" s="363"/>
      <c r="Q865" s="363"/>
      <c r="R865" s="361"/>
      <c r="S865" s="570" t="str">
        <f t="shared" si="70"/>
        <v/>
      </c>
      <c r="U865" s="124" t="str">
        <f t="shared" si="68"/>
        <v/>
      </c>
      <c r="V865" s="124" t="str">
        <f>IF(X865&gt;0,'BD1'!$K$6,"")</f>
        <v/>
      </c>
      <c r="W865" s="121" t="str">
        <f>IF(X865&gt;0,'BD1'!$K$8,"")</f>
        <v/>
      </c>
      <c r="X865" s="101"/>
      <c r="Y865" s="474"/>
      <c r="Z865" s="101"/>
      <c r="AA865" s="101"/>
      <c r="AB865" s="101"/>
      <c r="AC865" s="101"/>
      <c r="AD865" s="101"/>
      <c r="AE865" s="361"/>
      <c r="AF865" s="522"/>
    </row>
    <row r="866" spans="2:32" x14ac:dyDescent="0.25">
      <c r="B866" s="566" t="str">
        <f t="shared" si="69"/>
        <v/>
      </c>
      <c r="C866" s="472">
        <f>'BD4'!C863</f>
        <v>0</v>
      </c>
      <c r="D866" s="125" t="str">
        <f t="shared" si="66"/>
        <v/>
      </c>
      <c r="E866" s="126" t="str">
        <f>IF('BD4'!O863=0,"",'BD4'!O863)</f>
        <v/>
      </c>
      <c r="F866" s="127" t="str">
        <f>REPT('BD4'!N863,1)</f>
        <v/>
      </c>
      <c r="G866" s="469">
        <f>('BD4'!J863)</f>
        <v>0</v>
      </c>
      <c r="I866" s="568" t="str">
        <f t="shared" si="67"/>
        <v/>
      </c>
      <c r="J866" s="568" t="str">
        <f>IF(L866&gt;0,'BD1'!$K$6,"")</f>
        <v/>
      </c>
      <c r="K866" s="568" t="str">
        <f>IF(L866&gt;0,'BD1'!$K$8,"")</f>
        <v/>
      </c>
      <c r="L866" s="101"/>
      <c r="M866" s="101"/>
      <c r="N866" s="101"/>
      <c r="O866" s="101"/>
      <c r="P866" s="363"/>
      <c r="Q866" s="363"/>
      <c r="R866" s="361"/>
      <c r="S866" s="570" t="str">
        <f t="shared" si="70"/>
        <v/>
      </c>
      <c r="U866" s="124" t="str">
        <f t="shared" si="68"/>
        <v/>
      </c>
      <c r="V866" s="124" t="str">
        <f>IF(X866&gt;0,'BD1'!$K$6,"")</f>
        <v/>
      </c>
      <c r="W866" s="121" t="str">
        <f>IF(X866&gt;0,'BD1'!$K$8,"")</f>
        <v/>
      </c>
      <c r="X866" s="101"/>
      <c r="Y866" s="474"/>
      <c r="Z866" s="101"/>
      <c r="AA866" s="101"/>
      <c r="AB866" s="101"/>
      <c r="AC866" s="101"/>
      <c r="AD866" s="101"/>
      <c r="AE866" s="361"/>
      <c r="AF866" s="522"/>
    </row>
    <row r="867" spans="2:32" x14ac:dyDescent="0.25">
      <c r="B867" s="566" t="str">
        <f t="shared" si="69"/>
        <v/>
      </c>
      <c r="C867" s="472">
        <f>'BD4'!C864</f>
        <v>0</v>
      </c>
      <c r="D867" s="125" t="str">
        <f t="shared" si="66"/>
        <v/>
      </c>
      <c r="E867" s="126" t="str">
        <f>IF('BD4'!O864=0,"",'BD4'!O864)</f>
        <v/>
      </c>
      <c r="F867" s="127" t="str">
        <f>REPT('BD4'!N864,1)</f>
        <v/>
      </c>
      <c r="G867" s="469">
        <f>('BD4'!J864)</f>
        <v>0</v>
      </c>
      <c r="I867" s="568" t="str">
        <f t="shared" si="67"/>
        <v/>
      </c>
      <c r="J867" s="568" t="str">
        <f>IF(L867&gt;0,'BD1'!$K$6,"")</f>
        <v/>
      </c>
      <c r="K867" s="568" t="str">
        <f>IF(L867&gt;0,'BD1'!$K$8,"")</f>
        <v/>
      </c>
      <c r="L867" s="101"/>
      <c r="M867" s="101"/>
      <c r="N867" s="101"/>
      <c r="O867" s="101"/>
      <c r="P867" s="363"/>
      <c r="Q867" s="363"/>
      <c r="R867" s="361"/>
      <c r="S867" s="570" t="str">
        <f t="shared" si="70"/>
        <v/>
      </c>
      <c r="U867" s="124" t="str">
        <f t="shared" si="68"/>
        <v/>
      </c>
      <c r="V867" s="124" t="str">
        <f>IF(X867&gt;0,'BD1'!$K$6,"")</f>
        <v/>
      </c>
      <c r="W867" s="121" t="str">
        <f>IF(X867&gt;0,'BD1'!$K$8,"")</f>
        <v/>
      </c>
      <c r="X867" s="101"/>
      <c r="Y867" s="474"/>
      <c r="Z867" s="101"/>
      <c r="AA867" s="101"/>
      <c r="AB867" s="101"/>
      <c r="AC867" s="101"/>
      <c r="AD867" s="101"/>
      <c r="AE867" s="361"/>
      <c r="AF867" s="522"/>
    </row>
    <row r="868" spans="2:32" x14ac:dyDescent="0.25">
      <c r="B868" s="566" t="str">
        <f t="shared" si="69"/>
        <v/>
      </c>
      <c r="C868" s="472">
        <f>'BD4'!C865</f>
        <v>0</v>
      </c>
      <c r="D868" s="125" t="str">
        <f t="shared" si="66"/>
        <v/>
      </c>
      <c r="E868" s="126" t="str">
        <f>IF('BD4'!O865=0,"",'BD4'!O865)</f>
        <v/>
      </c>
      <c r="F868" s="127" t="str">
        <f>REPT('BD4'!N865,1)</f>
        <v/>
      </c>
      <c r="G868" s="469">
        <f>('BD4'!J865)</f>
        <v>0</v>
      </c>
      <c r="I868" s="568" t="str">
        <f t="shared" si="67"/>
        <v/>
      </c>
      <c r="J868" s="568" t="str">
        <f>IF(L868&gt;0,'BD1'!$K$6,"")</f>
        <v/>
      </c>
      <c r="K868" s="568" t="str">
        <f>IF(L868&gt;0,'BD1'!$K$8,"")</f>
        <v/>
      </c>
      <c r="L868" s="101"/>
      <c r="M868" s="101"/>
      <c r="N868" s="101"/>
      <c r="O868" s="101"/>
      <c r="P868" s="363"/>
      <c r="Q868" s="363"/>
      <c r="R868" s="361"/>
      <c r="S868" s="570" t="str">
        <f t="shared" si="70"/>
        <v/>
      </c>
      <c r="U868" s="124" t="str">
        <f t="shared" si="68"/>
        <v/>
      </c>
      <c r="V868" s="124" t="str">
        <f>IF(X868&gt;0,'BD1'!$K$6,"")</f>
        <v/>
      </c>
      <c r="W868" s="121" t="str">
        <f>IF(X868&gt;0,'BD1'!$K$8,"")</f>
        <v/>
      </c>
      <c r="X868" s="101"/>
      <c r="Y868" s="474"/>
      <c r="Z868" s="101"/>
      <c r="AA868" s="101"/>
      <c r="AB868" s="101"/>
      <c r="AC868" s="101"/>
      <c r="AD868" s="101"/>
      <c r="AE868" s="361"/>
      <c r="AF868" s="522"/>
    </row>
    <row r="869" spans="2:32" x14ac:dyDescent="0.25">
      <c r="B869" s="566" t="str">
        <f t="shared" si="69"/>
        <v/>
      </c>
      <c r="C869" s="472">
        <f>'BD4'!C866</f>
        <v>0</v>
      </c>
      <c r="D869" s="125" t="str">
        <f t="shared" si="66"/>
        <v/>
      </c>
      <c r="E869" s="126" t="str">
        <f>IF('BD4'!O866=0,"",'BD4'!O866)</f>
        <v/>
      </c>
      <c r="F869" s="127" t="str">
        <f>REPT('BD4'!N866,1)</f>
        <v/>
      </c>
      <c r="G869" s="469">
        <f>('BD4'!J866)</f>
        <v>0</v>
      </c>
      <c r="I869" s="568" t="str">
        <f t="shared" si="67"/>
        <v/>
      </c>
      <c r="J869" s="568" t="str">
        <f>IF(L869&gt;0,'BD1'!$K$6,"")</f>
        <v/>
      </c>
      <c r="K869" s="568" t="str">
        <f>IF(L869&gt;0,'BD1'!$K$8,"")</f>
        <v/>
      </c>
      <c r="L869" s="101"/>
      <c r="M869" s="101"/>
      <c r="N869" s="101"/>
      <c r="O869" s="101"/>
      <c r="P869" s="363"/>
      <c r="Q869" s="363"/>
      <c r="R869" s="361"/>
      <c r="S869" s="570" t="str">
        <f t="shared" si="70"/>
        <v/>
      </c>
      <c r="U869" s="124" t="str">
        <f t="shared" si="68"/>
        <v/>
      </c>
      <c r="V869" s="124" t="str">
        <f>IF(X869&gt;0,'BD1'!$K$6,"")</f>
        <v/>
      </c>
      <c r="W869" s="121" t="str">
        <f>IF(X869&gt;0,'BD1'!$K$8,"")</f>
        <v/>
      </c>
      <c r="X869" s="101"/>
      <c r="Y869" s="474"/>
      <c r="Z869" s="101"/>
      <c r="AA869" s="101"/>
      <c r="AB869" s="101"/>
      <c r="AC869" s="101"/>
      <c r="AD869" s="101"/>
      <c r="AE869" s="361"/>
      <c r="AF869" s="522"/>
    </row>
    <row r="870" spans="2:32" x14ac:dyDescent="0.25">
      <c r="B870" s="566" t="str">
        <f t="shared" si="69"/>
        <v/>
      </c>
      <c r="C870" s="472">
        <f>'BD4'!C867</f>
        <v>0</v>
      </c>
      <c r="D870" s="125" t="str">
        <f t="shared" si="66"/>
        <v/>
      </c>
      <c r="E870" s="126" t="str">
        <f>IF('BD4'!O867=0,"",'BD4'!O867)</f>
        <v/>
      </c>
      <c r="F870" s="127" t="str">
        <f>REPT('BD4'!N867,1)</f>
        <v/>
      </c>
      <c r="G870" s="469">
        <f>('BD4'!J867)</f>
        <v>0</v>
      </c>
      <c r="I870" s="568" t="str">
        <f t="shared" si="67"/>
        <v/>
      </c>
      <c r="J870" s="568" t="str">
        <f>IF(L870&gt;0,'BD1'!$K$6,"")</f>
        <v/>
      </c>
      <c r="K870" s="568" t="str">
        <f>IF(L870&gt;0,'BD1'!$K$8,"")</f>
        <v/>
      </c>
      <c r="L870" s="101"/>
      <c r="M870" s="101"/>
      <c r="N870" s="101"/>
      <c r="O870" s="101"/>
      <c r="P870" s="363"/>
      <c r="Q870" s="363"/>
      <c r="R870" s="361"/>
      <c r="S870" s="570" t="str">
        <f t="shared" si="70"/>
        <v/>
      </c>
      <c r="U870" s="124" t="str">
        <f t="shared" si="68"/>
        <v/>
      </c>
      <c r="V870" s="124" t="str">
        <f>IF(X870&gt;0,'BD1'!$K$6,"")</f>
        <v/>
      </c>
      <c r="W870" s="121" t="str">
        <f>IF(X870&gt;0,'BD1'!$K$8,"")</f>
        <v/>
      </c>
      <c r="X870" s="101"/>
      <c r="Y870" s="474"/>
      <c r="Z870" s="101"/>
      <c r="AA870" s="101"/>
      <c r="AB870" s="101"/>
      <c r="AC870" s="101"/>
      <c r="AD870" s="101"/>
      <c r="AE870" s="361"/>
      <c r="AF870" s="522"/>
    </row>
    <row r="871" spans="2:32" x14ac:dyDescent="0.25">
      <c r="B871" s="566" t="str">
        <f t="shared" si="69"/>
        <v/>
      </c>
      <c r="C871" s="472">
        <f>'BD4'!C868</f>
        <v>0</v>
      </c>
      <c r="D871" s="125" t="str">
        <f t="shared" si="66"/>
        <v/>
      </c>
      <c r="E871" s="126" t="str">
        <f>IF('BD4'!O868=0,"",'BD4'!O868)</f>
        <v/>
      </c>
      <c r="F871" s="127" t="str">
        <f>REPT('BD4'!N868,1)</f>
        <v/>
      </c>
      <c r="G871" s="469">
        <f>('BD4'!J868)</f>
        <v>0</v>
      </c>
      <c r="I871" s="568" t="str">
        <f t="shared" si="67"/>
        <v/>
      </c>
      <c r="J871" s="568" t="str">
        <f>IF(L871&gt;0,'BD1'!$K$6,"")</f>
        <v/>
      </c>
      <c r="K871" s="568" t="str">
        <f>IF(L871&gt;0,'BD1'!$K$8,"")</f>
        <v/>
      </c>
      <c r="L871" s="101"/>
      <c r="M871" s="101"/>
      <c r="N871" s="101"/>
      <c r="O871" s="101"/>
      <c r="P871" s="363"/>
      <c r="Q871" s="363"/>
      <c r="R871" s="361"/>
      <c r="S871" s="570" t="str">
        <f t="shared" si="70"/>
        <v/>
      </c>
      <c r="U871" s="124" t="str">
        <f t="shared" si="68"/>
        <v/>
      </c>
      <c r="V871" s="124" t="str">
        <f>IF(X871&gt;0,'BD1'!$K$6,"")</f>
        <v/>
      </c>
      <c r="W871" s="121" t="str">
        <f>IF(X871&gt;0,'BD1'!$K$8,"")</f>
        <v/>
      </c>
      <c r="X871" s="101"/>
      <c r="Y871" s="474"/>
      <c r="Z871" s="101"/>
      <c r="AA871" s="101"/>
      <c r="AB871" s="101"/>
      <c r="AC871" s="101"/>
      <c r="AD871" s="101"/>
      <c r="AE871" s="361"/>
      <c r="AF871" s="522"/>
    </row>
    <row r="872" spans="2:32" x14ac:dyDescent="0.25">
      <c r="B872" s="566" t="str">
        <f t="shared" si="69"/>
        <v/>
      </c>
      <c r="C872" s="472">
        <f>'BD4'!C869</f>
        <v>0</v>
      </c>
      <c r="D872" s="125" t="str">
        <f t="shared" si="66"/>
        <v/>
      </c>
      <c r="E872" s="126" t="str">
        <f>IF('BD4'!O869=0,"",'BD4'!O869)</f>
        <v/>
      </c>
      <c r="F872" s="127" t="str">
        <f>REPT('BD4'!N869,1)</f>
        <v/>
      </c>
      <c r="G872" s="469">
        <f>('BD4'!J869)</f>
        <v>0</v>
      </c>
      <c r="I872" s="568" t="str">
        <f t="shared" si="67"/>
        <v/>
      </c>
      <c r="J872" s="568" t="str">
        <f>IF(L872&gt;0,'BD1'!$K$6,"")</f>
        <v/>
      </c>
      <c r="K872" s="568" t="str">
        <f>IF(L872&gt;0,'BD1'!$K$8,"")</f>
        <v/>
      </c>
      <c r="L872" s="101"/>
      <c r="M872" s="101"/>
      <c r="N872" s="101"/>
      <c r="O872" s="101"/>
      <c r="P872" s="363"/>
      <c r="Q872" s="363"/>
      <c r="R872" s="361"/>
      <c r="S872" s="570" t="str">
        <f t="shared" si="70"/>
        <v/>
      </c>
      <c r="U872" s="124" t="str">
        <f t="shared" si="68"/>
        <v/>
      </c>
      <c r="V872" s="124" t="str">
        <f>IF(X872&gt;0,'BD1'!$K$6,"")</f>
        <v/>
      </c>
      <c r="W872" s="121" t="str">
        <f>IF(X872&gt;0,'BD1'!$K$8,"")</f>
        <v/>
      </c>
      <c r="X872" s="101"/>
      <c r="Y872" s="474"/>
      <c r="Z872" s="101"/>
      <c r="AA872" s="101"/>
      <c r="AB872" s="101"/>
      <c r="AC872" s="101"/>
      <c r="AD872" s="101"/>
      <c r="AE872" s="361"/>
      <c r="AF872" s="522"/>
    </row>
    <row r="873" spans="2:32" x14ac:dyDescent="0.25">
      <c r="B873" s="566" t="str">
        <f t="shared" si="69"/>
        <v/>
      </c>
      <c r="C873" s="472">
        <f>'BD4'!C870</f>
        <v>0</v>
      </c>
      <c r="D873" s="125" t="str">
        <f t="shared" si="66"/>
        <v/>
      </c>
      <c r="E873" s="126" t="str">
        <f>IF('BD4'!O870=0,"",'BD4'!O870)</f>
        <v/>
      </c>
      <c r="F873" s="127" t="str">
        <f>REPT('BD4'!N870,1)</f>
        <v/>
      </c>
      <c r="G873" s="469">
        <f>('BD4'!J870)</f>
        <v>0</v>
      </c>
      <c r="I873" s="568" t="str">
        <f t="shared" si="67"/>
        <v/>
      </c>
      <c r="J873" s="568" t="str">
        <f>IF(L873&gt;0,'BD1'!$K$6,"")</f>
        <v/>
      </c>
      <c r="K873" s="568" t="str">
        <f>IF(L873&gt;0,'BD1'!$K$8,"")</f>
        <v/>
      </c>
      <c r="L873" s="101"/>
      <c r="M873" s="101"/>
      <c r="N873" s="101"/>
      <c r="O873" s="101"/>
      <c r="P873" s="363"/>
      <c r="Q873" s="363"/>
      <c r="R873" s="361"/>
      <c r="S873" s="570" t="str">
        <f t="shared" si="70"/>
        <v/>
      </c>
      <c r="U873" s="124" t="str">
        <f t="shared" si="68"/>
        <v/>
      </c>
      <c r="V873" s="124" t="str">
        <f>IF(X873&gt;0,'BD1'!$K$6,"")</f>
        <v/>
      </c>
      <c r="W873" s="121" t="str">
        <f>IF(X873&gt;0,'BD1'!$K$8,"")</f>
        <v/>
      </c>
      <c r="X873" s="101"/>
      <c r="Y873" s="474"/>
      <c r="Z873" s="101"/>
      <c r="AA873" s="101"/>
      <c r="AB873" s="101"/>
      <c r="AC873" s="101"/>
      <c r="AD873" s="101"/>
      <c r="AE873" s="361"/>
      <c r="AF873" s="522"/>
    </row>
    <row r="874" spans="2:32" x14ac:dyDescent="0.25">
      <c r="B874" s="566" t="str">
        <f t="shared" si="69"/>
        <v/>
      </c>
      <c r="C874" s="472">
        <f>'BD4'!C871</f>
        <v>0</v>
      </c>
      <c r="D874" s="125" t="str">
        <f t="shared" si="66"/>
        <v/>
      </c>
      <c r="E874" s="126" t="str">
        <f>IF('BD4'!O871=0,"",'BD4'!O871)</f>
        <v/>
      </c>
      <c r="F874" s="127" t="str">
        <f>REPT('BD4'!N871,1)</f>
        <v/>
      </c>
      <c r="G874" s="469">
        <f>('BD4'!J871)</f>
        <v>0</v>
      </c>
      <c r="I874" s="568" t="str">
        <f t="shared" si="67"/>
        <v/>
      </c>
      <c r="J874" s="568" t="str">
        <f>IF(L874&gt;0,'BD1'!$K$6,"")</f>
        <v/>
      </c>
      <c r="K874" s="568" t="str">
        <f>IF(L874&gt;0,'BD1'!$K$8,"")</f>
        <v/>
      </c>
      <c r="L874" s="101"/>
      <c r="M874" s="101"/>
      <c r="N874" s="101"/>
      <c r="O874" s="101"/>
      <c r="P874" s="363"/>
      <c r="Q874" s="363"/>
      <c r="R874" s="361"/>
      <c r="S874" s="570" t="str">
        <f t="shared" si="70"/>
        <v/>
      </c>
      <c r="U874" s="124" t="str">
        <f t="shared" si="68"/>
        <v/>
      </c>
      <c r="V874" s="124" t="str">
        <f>IF(X874&gt;0,'BD1'!$K$6,"")</f>
        <v/>
      </c>
      <c r="W874" s="121" t="str">
        <f>IF(X874&gt;0,'BD1'!$K$8,"")</f>
        <v/>
      </c>
      <c r="X874" s="101"/>
      <c r="Y874" s="474"/>
      <c r="Z874" s="101"/>
      <c r="AA874" s="101"/>
      <c r="AB874" s="101"/>
      <c r="AC874" s="101"/>
      <c r="AD874" s="101"/>
      <c r="AE874" s="361"/>
      <c r="AF874" s="522"/>
    </row>
    <row r="875" spans="2:32" x14ac:dyDescent="0.25">
      <c r="B875" s="566" t="str">
        <f t="shared" si="69"/>
        <v/>
      </c>
      <c r="C875" s="472">
        <f>'BD4'!C872</f>
        <v>0</v>
      </c>
      <c r="D875" s="125" t="str">
        <f t="shared" si="66"/>
        <v/>
      </c>
      <c r="E875" s="126" t="str">
        <f>IF('BD4'!O872=0,"",'BD4'!O872)</f>
        <v/>
      </c>
      <c r="F875" s="127" t="str">
        <f>REPT('BD4'!N872,1)</f>
        <v/>
      </c>
      <c r="G875" s="469">
        <f>('BD4'!J872)</f>
        <v>0</v>
      </c>
      <c r="I875" s="568" t="str">
        <f t="shared" si="67"/>
        <v/>
      </c>
      <c r="J875" s="568" t="str">
        <f>IF(L875&gt;0,'BD1'!$K$6,"")</f>
        <v/>
      </c>
      <c r="K875" s="568" t="str">
        <f>IF(L875&gt;0,'BD1'!$K$8,"")</f>
        <v/>
      </c>
      <c r="L875" s="101"/>
      <c r="M875" s="101"/>
      <c r="N875" s="101"/>
      <c r="O875" s="101"/>
      <c r="P875" s="363"/>
      <c r="Q875" s="363"/>
      <c r="R875" s="361"/>
      <c r="S875" s="570" t="str">
        <f t="shared" si="70"/>
        <v/>
      </c>
      <c r="U875" s="124" t="str">
        <f t="shared" si="68"/>
        <v/>
      </c>
      <c r="V875" s="124" t="str">
        <f>IF(X875&gt;0,'BD1'!$K$6,"")</f>
        <v/>
      </c>
      <c r="W875" s="121" t="str">
        <f>IF(X875&gt;0,'BD1'!$K$8,"")</f>
        <v/>
      </c>
      <c r="X875" s="101"/>
      <c r="Y875" s="474"/>
      <c r="Z875" s="101"/>
      <c r="AA875" s="101"/>
      <c r="AB875" s="101"/>
      <c r="AC875" s="101"/>
      <c r="AD875" s="101"/>
      <c r="AE875" s="361"/>
      <c r="AF875" s="522"/>
    </row>
    <row r="876" spans="2:32" x14ac:dyDescent="0.25">
      <c r="B876" s="566" t="str">
        <f t="shared" si="69"/>
        <v/>
      </c>
      <c r="C876" s="472">
        <f>'BD4'!C873</f>
        <v>0</v>
      </c>
      <c r="D876" s="125" t="str">
        <f t="shared" si="66"/>
        <v/>
      </c>
      <c r="E876" s="126" t="str">
        <f>IF('BD4'!O873=0,"",'BD4'!O873)</f>
        <v/>
      </c>
      <c r="F876" s="127" t="str">
        <f>REPT('BD4'!N873,1)</f>
        <v/>
      </c>
      <c r="G876" s="469">
        <f>('BD4'!J873)</f>
        <v>0</v>
      </c>
      <c r="I876" s="568" t="str">
        <f t="shared" si="67"/>
        <v/>
      </c>
      <c r="J876" s="568" t="str">
        <f>IF(L876&gt;0,'BD1'!$K$6,"")</f>
        <v/>
      </c>
      <c r="K876" s="568" t="str">
        <f>IF(L876&gt;0,'BD1'!$K$8,"")</f>
        <v/>
      </c>
      <c r="L876" s="101"/>
      <c r="M876" s="101"/>
      <c r="N876" s="101"/>
      <c r="O876" s="101"/>
      <c r="P876" s="363"/>
      <c r="Q876" s="363"/>
      <c r="R876" s="361"/>
      <c r="S876" s="570" t="str">
        <f t="shared" si="70"/>
        <v/>
      </c>
      <c r="U876" s="124" t="str">
        <f t="shared" si="68"/>
        <v/>
      </c>
      <c r="V876" s="124" t="str">
        <f>IF(X876&gt;0,'BD1'!$K$6,"")</f>
        <v/>
      </c>
      <c r="W876" s="121" t="str">
        <f>IF(X876&gt;0,'BD1'!$K$8,"")</f>
        <v/>
      </c>
      <c r="X876" s="101"/>
      <c r="Y876" s="474"/>
      <c r="Z876" s="101"/>
      <c r="AA876" s="101"/>
      <c r="AB876" s="101"/>
      <c r="AC876" s="101"/>
      <c r="AD876" s="101"/>
      <c r="AE876" s="361"/>
      <c r="AF876" s="522"/>
    </row>
    <row r="877" spans="2:32" x14ac:dyDescent="0.25">
      <c r="B877" s="566" t="str">
        <f t="shared" si="69"/>
        <v/>
      </c>
      <c r="C877" s="472">
        <f>'BD4'!C874</f>
        <v>0</v>
      </c>
      <c r="D877" s="125" t="str">
        <f t="shared" si="66"/>
        <v/>
      </c>
      <c r="E877" s="126" t="str">
        <f>IF('BD4'!O874=0,"",'BD4'!O874)</f>
        <v/>
      </c>
      <c r="F877" s="127" t="str">
        <f>REPT('BD4'!N874,1)</f>
        <v/>
      </c>
      <c r="G877" s="469">
        <f>('BD4'!J874)</f>
        <v>0</v>
      </c>
      <c r="I877" s="568" t="str">
        <f t="shared" si="67"/>
        <v/>
      </c>
      <c r="J877" s="568" t="str">
        <f>IF(L877&gt;0,'BD1'!$K$6,"")</f>
        <v/>
      </c>
      <c r="K877" s="568" t="str">
        <f>IF(L877&gt;0,'BD1'!$K$8,"")</f>
        <v/>
      </c>
      <c r="L877" s="101"/>
      <c r="M877" s="101"/>
      <c r="N877" s="101"/>
      <c r="O877" s="101"/>
      <c r="P877" s="363"/>
      <c r="Q877" s="363"/>
      <c r="R877" s="361"/>
      <c r="S877" s="570" t="str">
        <f t="shared" si="70"/>
        <v/>
      </c>
      <c r="U877" s="124" t="str">
        <f t="shared" si="68"/>
        <v/>
      </c>
      <c r="V877" s="124" t="str">
        <f>IF(X877&gt;0,'BD1'!$K$6,"")</f>
        <v/>
      </c>
      <c r="W877" s="121" t="str">
        <f>IF(X877&gt;0,'BD1'!$K$8,"")</f>
        <v/>
      </c>
      <c r="X877" s="101"/>
      <c r="Y877" s="474"/>
      <c r="Z877" s="101"/>
      <c r="AA877" s="101"/>
      <c r="AB877" s="101"/>
      <c r="AC877" s="101"/>
      <c r="AD877" s="101"/>
      <c r="AE877" s="361"/>
      <c r="AF877" s="522"/>
    </row>
    <row r="878" spans="2:32" x14ac:dyDescent="0.25">
      <c r="B878" s="566" t="str">
        <f t="shared" si="69"/>
        <v/>
      </c>
      <c r="C878" s="472">
        <f>'BD4'!C875</f>
        <v>0</v>
      </c>
      <c r="D878" s="125" t="str">
        <f t="shared" si="66"/>
        <v/>
      </c>
      <c r="E878" s="126" t="str">
        <f>IF('BD4'!O875=0,"",'BD4'!O875)</f>
        <v/>
      </c>
      <c r="F878" s="127" t="str">
        <f>REPT('BD4'!N875,1)</f>
        <v/>
      </c>
      <c r="G878" s="469">
        <f>('BD4'!J875)</f>
        <v>0</v>
      </c>
      <c r="I878" s="568" t="str">
        <f t="shared" si="67"/>
        <v/>
      </c>
      <c r="J878" s="568" t="str">
        <f>IF(L878&gt;0,'BD1'!$K$6,"")</f>
        <v/>
      </c>
      <c r="K878" s="568" t="str">
        <f>IF(L878&gt;0,'BD1'!$K$8,"")</f>
        <v/>
      </c>
      <c r="L878" s="101"/>
      <c r="M878" s="101"/>
      <c r="N878" s="101"/>
      <c r="O878" s="101"/>
      <c r="P878" s="363"/>
      <c r="Q878" s="363"/>
      <c r="R878" s="361"/>
      <c r="S878" s="570" t="str">
        <f t="shared" si="70"/>
        <v/>
      </c>
      <c r="U878" s="124" t="str">
        <f t="shared" si="68"/>
        <v/>
      </c>
      <c r="V878" s="124" t="str">
        <f>IF(X878&gt;0,'BD1'!$K$6,"")</f>
        <v/>
      </c>
      <c r="W878" s="121" t="str">
        <f>IF(X878&gt;0,'BD1'!$K$8,"")</f>
        <v/>
      </c>
      <c r="X878" s="101"/>
      <c r="Y878" s="474"/>
      <c r="Z878" s="101"/>
      <c r="AA878" s="101"/>
      <c r="AB878" s="101"/>
      <c r="AC878" s="101"/>
      <c r="AD878" s="101"/>
      <c r="AE878" s="361"/>
      <c r="AF878" s="522"/>
    </row>
    <row r="879" spans="2:32" x14ac:dyDescent="0.25">
      <c r="B879" s="566" t="str">
        <f t="shared" si="69"/>
        <v/>
      </c>
      <c r="C879" s="472">
        <f>'BD4'!C876</f>
        <v>0</v>
      </c>
      <c r="D879" s="125" t="str">
        <f t="shared" si="66"/>
        <v/>
      </c>
      <c r="E879" s="126" t="str">
        <f>IF('BD4'!O876=0,"",'BD4'!O876)</f>
        <v/>
      </c>
      <c r="F879" s="127" t="str">
        <f>REPT('BD4'!N876,1)</f>
        <v/>
      </c>
      <c r="G879" s="469">
        <f>('BD4'!J876)</f>
        <v>0</v>
      </c>
      <c r="I879" s="568" t="str">
        <f t="shared" si="67"/>
        <v/>
      </c>
      <c r="J879" s="568" t="str">
        <f>IF(L879&gt;0,'BD1'!$K$6,"")</f>
        <v/>
      </c>
      <c r="K879" s="568" t="str">
        <f>IF(L879&gt;0,'BD1'!$K$8,"")</f>
        <v/>
      </c>
      <c r="L879" s="101"/>
      <c r="M879" s="101"/>
      <c r="N879" s="101"/>
      <c r="O879" s="101"/>
      <c r="P879" s="363"/>
      <c r="Q879" s="363"/>
      <c r="R879" s="361"/>
      <c r="S879" s="570" t="str">
        <f t="shared" si="70"/>
        <v/>
      </c>
      <c r="U879" s="124" t="str">
        <f t="shared" si="68"/>
        <v/>
      </c>
      <c r="V879" s="124" t="str">
        <f>IF(X879&gt;0,'BD1'!$K$6,"")</f>
        <v/>
      </c>
      <c r="W879" s="121" t="str">
        <f>IF(X879&gt;0,'BD1'!$K$8,"")</f>
        <v/>
      </c>
      <c r="X879" s="101"/>
      <c r="Y879" s="474"/>
      <c r="Z879" s="101"/>
      <c r="AA879" s="101"/>
      <c r="AB879" s="101"/>
      <c r="AC879" s="101"/>
      <c r="AD879" s="101"/>
      <c r="AE879" s="361"/>
      <c r="AF879" s="522"/>
    </row>
    <row r="880" spans="2:32" x14ac:dyDescent="0.25">
      <c r="B880" s="566" t="str">
        <f t="shared" si="69"/>
        <v/>
      </c>
      <c r="C880" s="472">
        <f>'BD4'!C877</f>
        <v>0</v>
      </c>
      <c r="D880" s="125" t="str">
        <f t="shared" si="66"/>
        <v/>
      </c>
      <c r="E880" s="126" t="str">
        <f>IF('BD4'!O877=0,"",'BD4'!O877)</f>
        <v/>
      </c>
      <c r="F880" s="127" t="str">
        <f>REPT('BD4'!N877,1)</f>
        <v/>
      </c>
      <c r="G880" s="469">
        <f>('BD4'!J877)</f>
        <v>0</v>
      </c>
      <c r="I880" s="568" t="str">
        <f t="shared" si="67"/>
        <v/>
      </c>
      <c r="J880" s="568" t="str">
        <f>IF(L880&gt;0,'BD1'!$K$6,"")</f>
        <v/>
      </c>
      <c r="K880" s="568" t="str">
        <f>IF(L880&gt;0,'BD1'!$K$8,"")</f>
        <v/>
      </c>
      <c r="L880" s="101"/>
      <c r="M880" s="101"/>
      <c r="N880" s="101"/>
      <c r="O880" s="101"/>
      <c r="P880" s="363"/>
      <c r="Q880" s="363"/>
      <c r="R880" s="361"/>
      <c r="S880" s="570" t="str">
        <f t="shared" si="70"/>
        <v/>
      </c>
      <c r="U880" s="124" t="str">
        <f t="shared" si="68"/>
        <v/>
      </c>
      <c r="V880" s="124" t="str">
        <f>IF(X880&gt;0,'BD1'!$K$6,"")</f>
        <v/>
      </c>
      <c r="W880" s="121" t="str">
        <f>IF(X880&gt;0,'BD1'!$K$8,"")</f>
        <v/>
      </c>
      <c r="X880" s="101"/>
      <c r="Y880" s="474"/>
      <c r="Z880" s="101"/>
      <c r="AA880" s="101"/>
      <c r="AB880" s="101"/>
      <c r="AC880" s="101"/>
      <c r="AD880" s="101"/>
      <c r="AE880" s="361"/>
      <c r="AF880" s="522"/>
    </row>
    <row r="881" spans="2:32" x14ac:dyDescent="0.25">
      <c r="B881" s="566" t="str">
        <f t="shared" si="69"/>
        <v/>
      </c>
      <c r="C881" s="472">
        <f>'BD4'!C878</f>
        <v>0</v>
      </c>
      <c r="D881" s="125" t="str">
        <f t="shared" si="66"/>
        <v/>
      </c>
      <c r="E881" s="126" t="str">
        <f>IF('BD4'!O878=0,"",'BD4'!O878)</f>
        <v/>
      </c>
      <c r="F881" s="127" t="str">
        <f>REPT('BD4'!N878,1)</f>
        <v/>
      </c>
      <c r="G881" s="469">
        <f>('BD4'!J878)</f>
        <v>0</v>
      </c>
      <c r="I881" s="568" t="str">
        <f t="shared" si="67"/>
        <v/>
      </c>
      <c r="J881" s="568" t="str">
        <f>IF(L881&gt;0,'BD1'!$K$6,"")</f>
        <v/>
      </c>
      <c r="K881" s="568" t="str">
        <f>IF(L881&gt;0,'BD1'!$K$8,"")</f>
        <v/>
      </c>
      <c r="L881" s="101"/>
      <c r="M881" s="101"/>
      <c r="N881" s="101"/>
      <c r="O881" s="101"/>
      <c r="P881" s="363"/>
      <c r="Q881" s="363"/>
      <c r="R881" s="361"/>
      <c r="S881" s="570" t="str">
        <f t="shared" si="70"/>
        <v/>
      </c>
      <c r="U881" s="124" t="str">
        <f t="shared" si="68"/>
        <v/>
      </c>
      <c r="V881" s="124" t="str">
        <f>IF(X881&gt;0,'BD1'!$K$6,"")</f>
        <v/>
      </c>
      <c r="W881" s="121" t="str">
        <f>IF(X881&gt;0,'BD1'!$K$8,"")</f>
        <v/>
      </c>
      <c r="X881" s="101"/>
      <c r="Y881" s="474"/>
      <c r="Z881" s="101"/>
      <c r="AA881" s="101"/>
      <c r="AB881" s="101"/>
      <c r="AC881" s="101"/>
      <c r="AD881" s="101"/>
      <c r="AE881" s="361"/>
      <c r="AF881" s="522"/>
    </row>
    <row r="882" spans="2:32" x14ac:dyDescent="0.25">
      <c r="B882" s="566" t="str">
        <f t="shared" si="69"/>
        <v/>
      </c>
      <c r="C882" s="472">
        <f>'BD4'!C879</f>
        <v>0</v>
      </c>
      <c r="D882" s="125" t="str">
        <f t="shared" si="66"/>
        <v/>
      </c>
      <c r="E882" s="126" t="str">
        <f>IF('BD4'!O879=0,"",'BD4'!O879)</f>
        <v/>
      </c>
      <c r="F882" s="127" t="str">
        <f>REPT('BD4'!N879,1)</f>
        <v/>
      </c>
      <c r="G882" s="469">
        <f>('BD4'!J879)</f>
        <v>0</v>
      </c>
      <c r="I882" s="568" t="str">
        <f t="shared" si="67"/>
        <v/>
      </c>
      <c r="J882" s="568" t="str">
        <f>IF(L882&gt;0,'BD1'!$K$6,"")</f>
        <v/>
      </c>
      <c r="K882" s="568" t="str">
        <f>IF(L882&gt;0,'BD1'!$K$8,"")</f>
        <v/>
      </c>
      <c r="L882" s="101"/>
      <c r="M882" s="101"/>
      <c r="N882" s="101"/>
      <c r="O882" s="101"/>
      <c r="P882" s="363"/>
      <c r="Q882" s="363"/>
      <c r="R882" s="361"/>
      <c r="S882" s="570" t="str">
        <f t="shared" si="70"/>
        <v/>
      </c>
      <c r="U882" s="124" t="str">
        <f t="shared" si="68"/>
        <v/>
      </c>
      <c r="V882" s="124" t="str">
        <f>IF(X882&gt;0,'BD1'!$K$6,"")</f>
        <v/>
      </c>
      <c r="W882" s="121" t="str">
        <f>IF(X882&gt;0,'BD1'!$K$8,"")</f>
        <v/>
      </c>
      <c r="X882" s="101"/>
      <c r="Y882" s="474"/>
      <c r="Z882" s="101"/>
      <c r="AA882" s="101"/>
      <c r="AB882" s="101"/>
      <c r="AC882" s="101"/>
      <c r="AD882" s="101"/>
      <c r="AE882" s="361"/>
      <c r="AF882" s="522"/>
    </row>
    <row r="883" spans="2:32" x14ac:dyDescent="0.25">
      <c r="B883" s="566" t="str">
        <f t="shared" si="69"/>
        <v/>
      </c>
      <c r="C883" s="472">
        <f>'BD4'!C880</f>
        <v>0</v>
      </c>
      <c r="D883" s="125" t="str">
        <f t="shared" si="66"/>
        <v/>
      </c>
      <c r="E883" s="126" t="str">
        <f>IF('BD4'!O880=0,"",'BD4'!O880)</f>
        <v/>
      </c>
      <c r="F883" s="127" t="str">
        <f>REPT('BD4'!N880,1)</f>
        <v/>
      </c>
      <c r="G883" s="469">
        <f>('BD4'!J880)</f>
        <v>0</v>
      </c>
      <c r="I883" s="568" t="str">
        <f t="shared" si="67"/>
        <v/>
      </c>
      <c r="J883" s="568" t="str">
        <f>IF(L883&gt;0,'BD1'!$K$6,"")</f>
        <v/>
      </c>
      <c r="K883" s="568" t="str">
        <f>IF(L883&gt;0,'BD1'!$K$8,"")</f>
        <v/>
      </c>
      <c r="L883" s="101"/>
      <c r="M883" s="101"/>
      <c r="N883" s="101"/>
      <c r="O883" s="101"/>
      <c r="P883" s="363"/>
      <c r="Q883" s="363"/>
      <c r="R883" s="361"/>
      <c r="S883" s="570" t="str">
        <f t="shared" si="70"/>
        <v/>
      </c>
      <c r="U883" s="124" t="str">
        <f t="shared" si="68"/>
        <v/>
      </c>
      <c r="V883" s="124" t="str">
        <f>IF(X883&gt;0,'BD1'!$K$6,"")</f>
        <v/>
      </c>
      <c r="W883" s="121" t="str">
        <f>IF(X883&gt;0,'BD1'!$K$8,"")</f>
        <v/>
      </c>
      <c r="X883" s="101"/>
      <c r="Y883" s="474"/>
      <c r="Z883" s="101"/>
      <c r="AA883" s="101"/>
      <c r="AB883" s="101"/>
      <c r="AC883" s="101"/>
      <c r="AD883" s="101"/>
      <c r="AE883" s="361"/>
      <c r="AF883" s="522"/>
    </row>
    <row r="884" spans="2:32" x14ac:dyDescent="0.25">
      <c r="B884" s="566" t="str">
        <f t="shared" si="69"/>
        <v/>
      </c>
      <c r="C884" s="472">
        <f>'BD4'!C881</f>
        <v>0</v>
      </c>
      <c r="D884" s="125" t="str">
        <f t="shared" si="66"/>
        <v/>
      </c>
      <c r="E884" s="126" t="str">
        <f>IF('BD4'!O881=0,"",'BD4'!O881)</f>
        <v/>
      </c>
      <c r="F884" s="127" t="str">
        <f>REPT('BD4'!N881,1)</f>
        <v/>
      </c>
      <c r="G884" s="469">
        <f>('BD4'!J881)</f>
        <v>0</v>
      </c>
      <c r="I884" s="568" t="str">
        <f t="shared" si="67"/>
        <v/>
      </c>
      <c r="J884" s="568" t="str">
        <f>IF(L884&gt;0,'BD1'!$K$6,"")</f>
        <v/>
      </c>
      <c r="K884" s="568" t="str">
        <f>IF(L884&gt;0,'BD1'!$K$8,"")</f>
        <v/>
      </c>
      <c r="L884" s="101"/>
      <c r="M884" s="101"/>
      <c r="N884" s="101"/>
      <c r="O884" s="101"/>
      <c r="P884" s="363"/>
      <c r="Q884" s="363"/>
      <c r="R884" s="361"/>
      <c r="S884" s="570" t="str">
        <f t="shared" si="70"/>
        <v/>
      </c>
      <c r="U884" s="124" t="str">
        <f t="shared" si="68"/>
        <v/>
      </c>
      <c r="V884" s="124" t="str">
        <f>IF(X884&gt;0,'BD1'!$K$6,"")</f>
        <v/>
      </c>
      <c r="W884" s="121" t="str">
        <f>IF(X884&gt;0,'BD1'!$K$8,"")</f>
        <v/>
      </c>
      <c r="X884" s="101"/>
      <c r="Y884" s="474"/>
      <c r="Z884" s="101"/>
      <c r="AA884" s="101"/>
      <c r="AB884" s="101"/>
      <c r="AC884" s="101"/>
      <c r="AD884" s="101"/>
      <c r="AE884" s="361"/>
      <c r="AF884" s="522"/>
    </row>
    <row r="885" spans="2:32" x14ac:dyDescent="0.25">
      <c r="B885" s="566" t="str">
        <f t="shared" si="69"/>
        <v/>
      </c>
      <c r="C885" s="472">
        <f>'BD4'!C882</f>
        <v>0</v>
      </c>
      <c r="D885" s="125" t="str">
        <f t="shared" si="66"/>
        <v/>
      </c>
      <c r="E885" s="126" t="str">
        <f>IF('BD4'!O882=0,"",'BD4'!O882)</f>
        <v/>
      </c>
      <c r="F885" s="127" t="str">
        <f>REPT('BD4'!N882,1)</f>
        <v/>
      </c>
      <c r="G885" s="469">
        <f>('BD4'!J882)</f>
        <v>0</v>
      </c>
      <c r="I885" s="568" t="str">
        <f t="shared" si="67"/>
        <v/>
      </c>
      <c r="J885" s="568" t="str">
        <f>IF(L885&gt;0,'BD1'!$K$6,"")</f>
        <v/>
      </c>
      <c r="K885" s="568" t="str">
        <f>IF(L885&gt;0,'BD1'!$K$8,"")</f>
        <v/>
      </c>
      <c r="L885" s="101"/>
      <c r="M885" s="101"/>
      <c r="N885" s="101"/>
      <c r="O885" s="101"/>
      <c r="P885" s="363"/>
      <c r="Q885" s="363"/>
      <c r="R885" s="361"/>
      <c r="S885" s="570" t="str">
        <f t="shared" si="70"/>
        <v/>
      </c>
      <c r="U885" s="124" t="str">
        <f t="shared" si="68"/>
        <v/>
      </c>
      <c r="V885" s="124" t="str">
        <f>IF(X885&gt;0,'BD1'!$K$6,"")</f>
        <v/>
      </c>
      <c r="W885" s="121" t="str">
        <f>IF(X885&gt;0,'BD1'!$K$8,"")</f>
        <v/>
      </c>
      <c r="X885" s="101"/>
      <c r="Y885" s="474"/>
      <c r="Z885" s="101"/>
      <c r="AA885" s="101"/>
      <c r="AB885" s="101"/>
      <c r="AC885" s="101"/>
      <c r="AD885" s="101"/>
      <c r="AE885" s="361"/>
      <c r="AF885" s="522"/>
    </row>
    <row r="886" spans="2:32" x14ac:dyDescent="0.25">
      <c r="B886" s="566" t="str">
        <f t="shared" si="69"/>
        <v/>
      </c>
      <c r="C886" s="472">
        <f>'BD4'!C883</f>
        <v>0</v>
      </c>
      <c r="D886" s="125" t="str">
        <f t="shared" si="66"/>
        <v/>
      </c>
      <c r="E886" s="126" t="str">
        <f>IF('BD4'!O883=0,"",'BD4'!O883)</f>
        <v/>
      </c>
      <c r="F886" s="127" t="str">
        <f>REPT('BD4'!N883,1)</f>
        <v/>
      </c>
      <c r="G886" s="469">
        <f>('BD4'!J883)</f>
        <v>0</v>
      </c>
      <c r="I886" s="568" t="str">
        <f t="shared" si="67"/>
        <v/>
      </c>
      <c r="J886" s="568" t="str">
        <f>IF(L886&gt;0,'BD1'!$K$6,"")</f>
        <v/>
      </c>
      <c r="K886" s="568" t="str">
        <f>IF(L886&gt;0,'BD1'!$K$8,"")</f>
        <v/>
      </c>
      <c r="L886" s="101"/>
      <c r="M886" s="101"/>
      <c r="N886" s="101"/>
      <c r="O886" s="101"/>
      <c r="P886" s="363"/>
      <c r="Q886" s="363"/>
      <c r="R886" s="361"/>
      <c r="S886" s="570" t="str">
        <f t="shared" si="70"/>
        <v/>
      </c>
      <c r="U886" s="124" t="str">
        <f t="shared" si="68"/>
        <v/>
      </c>
      <c r="V886" s="124" t="str">
        <f>IF(X886&gt;0,'BD1'!$K$6,"")</f>
        <v/>
      </c>
      <c r="W886" s="121" t="str">
        <f>IF(X886&gt;0,'BD1'!$K$8,"")</f>
        <v/>
      </c>
      <c r="X886" s="101"/>
      <c r="Y886" s="474"/>
      <c r="Z886" s="101"/>
      <c r="AA886" s="101"/>
      <c r="AB886" s="101"/>
      <c r="AC886" s="101"/>
      <c r="AD886" s="101"/>
      <c r="AE886" s="361"/>
      <c r="AF886" s="522"/>
    </row>
    <row r="887" spans="2:32" x14ac:dyDescent="0.25">
      <c r="B887" s="566" t="str">
        <f t="shared" si="69"/>
        <v/>
      </c>
      <c r="C887" s="472">
        <f>'BD4'!C884</f>
        <v>0</v>
      </c>
      <c r="D887" s="125" t="str">
        <f t="shared" si="66"/>
        <v/>
      </c>
      <c r="E887" s="126" t="str">
        <f>IF('BD4'!O884=0,"",'BD4'!O884)</f>
        <v/>
      </c>
      <c r="F887" s="127" t="str">
        <f>REPT('BD4'!N884,1)</f>
        <v/>
      </c>
      <c r="G887" s="469">
        <f>('BD4'!J884)</f>
        <v>0</v>
      </c>
      <c r="I887" s="568" t="str">
        <f t="shared" si="67"/>
        <v/>
      </c>
      <c r="J887" s="568" t="str">
        <f>IF(L887&gt;0,'BD1'!$K$6,"")</f>
        <v/>
      </c>
      <c r="K887" s="568" t="str">
        <f>IF(L887&gt;0,'BD1'!$K$8,"")</f>
        <v/>
      </c>
      <c r="L887" s="101"/>
      <c r="M887" s="101"/>
      <c r="N887" s="101"/>
      <c r="O887" s="101"/>
      <c r="P887" s="363"/>
      <c r="Q887" s="363"/>
      <c r="R887" s="361"/>
      <c r="S887" s="570" t="str">
        <f t="shared" si="70"/>
        <v/>
      </c>
      <c r="U887" s="124" t="str">
        <f t="shared" si="68"/>
        <v/>
      </c>
      <c r="V887" s="124" t="str">
        <f>IF(X887&gt;0,'BD1'!$K$6,"")</f>
        <v/>
      </c>
      <c r="W887" s="121" t="str">
        <f>IF(X887&gt;0,'BD1'!$K$8,"")</f>
        <v/>
      </c>
      <c r="X887" s="101"/>
      <c r="Y887" s="474"/>
      <c r="Z887" s="101"/>
      <c r="AA887" s="101"/>
      <c r="AB887" s="101"/>
      <c r="AC887" s="101"/>
      <c r="AD887" s="101"/>
      <c r="AE887" s="361"/>
      <c r="AF887" s="522"/>
    </row>
    <row r="888" spans="2:32" x14ac:dyDescent="0.25">
      <c r="B888" s="566" t="str">
        <f t="shared" si="69"/>
        <v/>
      </c>
      <c r="C888" s="472">
        <f>'BD4'!C885</f>
        <v>0</v>
      </c>
      <c r="D888" s="125" t="str">
        <f t="shared" si="66"/>
        <v/>
      </c>
      <c r="E888" s="126" t="str">
        <f>IF('BD4'!O885=0,"",'BD4'!O885)</f>
        <v/>
      </c>
      <c r="F888" s="127" t="str">
        <f>REPT('BD4'!N885,1)</f>
        <v/>
      </c>
      <c r="G888" s="469">
        <f>('BD4'!J885)</f>
        <v>0</v>
      </c>
      <c r="I888" s="568" t="str">
        <f t="shared" si="67"/>
        <v/>
      </c>
      <c r="J888" s="568" t="str">
        <f>IF(L888&gt;0,'BD1'!$K$6,"")</f>
        <v/>
      </c>
      <c r="K888" s="568" t="str">
        <f>IF(L888&gt;0,'BD1'!$K$8,"")</f>
        <v/>
      </c>
      <c r="L888" s="101"/>
      <c r="M888" s="101"/>
      <c r="N888" s="101"/>
      <c r="O888" s="101"/>
      <c r="P888" s="363"/>
      <c r="Q888" s="363"/>
      <c r="R888" s="361"/>
      <c r="S888" s="570" t="str">
        <f t="shared" si="70"/>
        <v/>
      </c>
      <c r="U888" s="124" t="str">
        <f t="shared" si="68"/>
        <v/>
      </c>
      <c r="V888" s="124" t="str">
        <f>IF(X888&gt;0,'BD1'!$K$6,"")</f>
        <v/>
      </c>
      <c r="W888" s="121" t="str">
        <f>IF(X888&gt;0,'BD1'!$K$8,"")</f>
        <v/>
      </c>
      <c r="X888" s="101"/>
      <c r="Y888" s="474"/>
      <c r="Z888" s="101"/>
      <c r="AA888" s="101"/>
      <c r="AB888" s="101"/>
      <c r="AC888" s="101"/>
      <c r="AD888" s="101"/>
      <c r="AE888" s="361"/>
      <c r="AF888" s="522"/>
    </row>
    <row r="889" spans="2:32" x14ac:dyDescent="0.25">
      <c r="B889" s="566" t="str">
        <f t="shared" si="69"/>
        <v/>
      </c>
      <c r="C889" s="472">
        <f>'BD4'!C886</f>
        <v>0</v>
      </c>
      <c r="D889" s="125" t="str">
        <f t="shared" si="66"/>
        <v/>
      </c>
      <c r="E889" s="126" t="str">
        <f>IF('BD4'!O886=0,"",'BD4'!O886)</f>
        <v/>
      </c>
      <c r="F889" s="127" t="str">
        <f>REPT('BD4'!N886,1)</f>
        <v/>
      </c>
      <c r="G889" s="469">
        <f>('BD4'!J886)</f>
        <v>0</v>
      </c>
      <c r="I889" s="568" t="str">
        <f t="shared" si="67"/>
        <v/>
      </c>
      <c r="J889" s="568" t="str">
        <f>IF(L889&gt;0,'BD1'!$K$6,"")</f>
        <v/>
      </c>
      <c r="K889" s="568" t="str">
        <f>IF(L889&gt;0,'BD1'!$K$8,"")</f>
        <v/>
      </c>
      <c r="L889" s="101"/>
      <c r="M889" s="101"/>
      <c r="N889" s="101"/>
      <c r="O889" s="101"/>
      <c r="P889" s="363"/>
      <c r="Q889" s="363"/>
      <c r="R889" s="361"/>
      <c r="S889" s="570" t="str">
        <f t="shared" si="70"/>
        <v/>
      </c>
      <c r="U889" s="124" t="str">
        <f t="shared" si="68"/>
        <v/>
      </c>
      <c r="V889" s="124" t="str">
        <f>IF(X889&gt;0,'BD1'!$K$6,"")</f>
        <v/>
      </c>
      <c r="W889" s="121" t="str">
        <f>IF(X889&gt;0,'BD1'!$K$8,"")</f>
        <v/>
      </c>
      <c r="X889" s="101"/>
      <c r="Y889" s="474"/>
      <c r="Z889" s="101"/>
      <c r="AA889" s="101"/>
      <c r="AB889" s="101"/>
      <c r="AC889" s="101"/>
      <c r="AD889" s="101"/>
      <c r="AE889" s="361"/>
      <c r="AF889" s="522"/>
    </row>
    <row r="890" spans="2:32" x14ac:dyDescent="0.25">
      <c r="B890" s="566" t="str">
        <f t="shared" si="69"/>
        <v/>
      </c>
      <c r="C890" s="472">
        <f>'BD4'!C887</f>
        <v>0</v>
      </c>
      <c r="D890" s="125" t="str">
        <f t="shared" si="66"/>
        <v/>
      </c>
      <c r="E890" s="126" t="str">
        <f>IF('BD4'!O887=0,"",'BD4'!O887)</f>
        <v/>
      </c>
      <c r="F890" s="127" t="str">
        <f>REPT('BD4'!N887,1)</f>
        <v/>
      </c>
      <c r="G890" s="469">
        <f>('BD4'!J887)</f>
        <v>0</v>
      </c>
      <c r="I890" s="568" t="str">
        <f t="shared" si="67"/>
        <v/>
      </c>
      <c r="J890" s="568" t="str">
        <f>IF(L890&gt;0,'BD1'!$K$6,"")</f>
        <v/>
      </c>
      <c r="K890" s="568" t="str">
        <f>IF(L890&gt;0,'BD1'!$K$8,"")</f>
        <v/>
      </c>
      <c r="L890" s="101"/>
      <c r="M890" s="101"/>
      <c r="N890" s="101"/>
      <c r="O890" s="101"/>
      <c r="P890" s="363"/>
      <c r="Q890" s="363"/>
      <c r="R890" s="361"/>
      <c r="S890" s="570" t="str">
        <f t="shared" si="70"/>
        <v/>
      </c>
      <c r="U890" s="124" t="str">
        <f t="shared" si="68"/>
        <v/>
      </c>
      <c r="V890" s="124" t="str">
        <f>IF(X890&gt;0,'BD1'!$K$6,"")</f>
        <v/>
      </c>
      <c r="W890" s="121" t="str">
        <f>IF(X890&gt;0,'BD1'!$K$8,"")</f>
        <v/>
      </c>
      <c r="X890" s="101"/>
      <c r="Y890" s="474"/>
      <c r="Z890" s="101"/>
      <c r="AA890" s="101"/>
      <c r="AB890" s="101"/>
      <c r="AC890" s="101"/>
      <c r="AD890" s="101"/>
      <c r="AE890" s="361"/>
      <c r="AF890" s="522"/>
    </row>
    <row r="891" spans="2:32" x14ac:dyDescent="0.25">
      <c r="B891" s="566" t="str">
        <f t="shared" si="69"/>
        <v/>
      </c>
      <c r="C891" s="472">
        <f>'BD4'!C888</f>
        <v>0</v>
      </c>
      <c r="D891" s="125" t="str">
        <f t="shared" si="66"/>
        <v/>
      </c>
      <c r="E891" s="126" t="str">
        <f>IF('BD4'!O888=0,"",'BD4'!O888)</f>
        <v/>
      </c>
      <c r="F891" s="127" t="str">
        <f>REPT('BD4'!N888,1)</f>
        <v/>
      </c>
      <c r="G891" s="469">
        <f>('BD4'!J888)</f>
        <v>0</v>
      </c>
      <c r="I891" s="568" t="str">
        <f t="shared" si="67"/>
        <v/>
      </c>
      <c r="J891" s="568" t="str">
        <f>IF(L891&gt;0,'BD1'!$K$6,"")</f>
        <v/>
      </c>
      <c r="K891" s="568" t="str">
        <f>IF(L891&gt;0,'BD1'!$K$8,"")</f>
        <v/>
      </c>
      <c r="L891" s="101"/>
      <c r="M891" s="101"/>
      <c r="N891" s="101"/>
      <c r="O891" s="101"/>
      <c r="P891" s="363"/>
      <c r="Q891" s="363"/>
      <c r="R891" s="361"/>
      <c r="S891" s="570" t="str">
        <f t="shared" si="70"/>
        <v/>
      </c>
      <c r="U891" s="124" t="str">
        <f t="shared" si="68"/>
        <v/>
      </c>
      <c r="V891" s="124" t="str">
        <f>IF(X891&gt;0,'BD1'!$K$6,"")</f>
        <v/>
      </c>
      <c r="W891" s="121" t="str">
        <f>IF(X891&gt;0,'BD1'!$K$8,"")</f>
        <v/>
      </c>
      <c r="X891" s="101"/>
      <c r="Y891" s="474"/>
      <c r="Z891" s="101"/>
      <c r="AA891" s="101"/>
      <c r="AB891" s="101"/>
      <c r="AC891" s="101"/>
      <c r="AD891" s="101"/>
      <c r="AE891" s="361"/>
      <c r="AF891" s="522"/>
    </row>
    <row r="892" spans="2:32" x14ac:dyDescent="0.25">
      <c r="B892" s="566" t="str">
        <f t="shared" si="69"/>
        <v/>
      </c>
      <c r="C892" s="472">
        <f>'BD4'!C889</f>
        <v>0</v>
      </c>
      <c r="D892" s="125" t="str">
        <f t="shared" si="66"/>
        <v/>
      </c>
      <c r="E892" s="126" t="str">
        <f>IF('BD4'!O889=0,"",'BD4'!O889)</f>
        <v/>
      </c>
      <c r="F892" s="127" t="str">
        <f>REPT('BD4'!N889,1)</f>
        <v/>
      </c>
      <c r="G892" s="469">
        <f>('BD4'!J889)</f>
        <v>0</v>
      </c>
      <c r="I892" s="568" t="str">
        <f t="shared" si="67"/>
        <v/>
      </c>
      <c r="J892" s="568" t="str">
        <f>IF(L892&gt;0,'BD1'!$K$6,"")</f>
        <v/>
      </c>
      <c r="K892" s="568" t="str">
        <f>IF(L892&gt;0,'BD1'!$K$8,"")</f>
        <v/>
      </c>
      <c r="L892" s="101"/>
      <c r="M892" s="101"/>
      <c r="N892" s="101"/>
      <c r="O892" s="101"/>
      <c r="P892" s="363"/>
      <c r="Q892" s="363"/>
      <c r="R892" s="361"/>
      <c r="S892" s="570" t="str">
        <f t="shared" si="70"/>
        <v/>
      </c>
      <c r="U892" s="124" t="str">
        <f t="shared" si="68"/>
        <v/>
      </c>
      <c r="V892" s="124" t="str">
        <f>IF(X892&gt;0,'BD1'!$K$6,"")</f>
        <v/>
      </c>
      <c r="W892" s="121" t="str">
        <f>IF(X892&gt;0,'BD1'!$K$8,"")</f>
        <v/>
      </c>
      <c r="X892" s="101"/>
      <c r="Y892" s="474"/>
      <c r="Z892" s="101"/>
      <c r="AA892" s="101"/>
      <c r="AB892" s="101"/>
      <c r="AC892" s="101"/>
      <c r="AD892" s="101"/>
      <c r="AE892" s="361"/>
      <c r="AF892" s="522"/>
    </row>
    <row r="893" spans="2:32" x14ac:dyDescent="0.25">
      <c r="B893" s="566" t="str">
        <f t="shared" si="69"/>
        <v/>
      </c>
      <c r="C893" s="472">
        <f>'BD4'!C890</f>
        <v>0</v>
      </c>
      <c r="D893" s="125" t="str">
        <f t="shared" si="66"/>
        <v/>
      </c>
      <c r="E893" s="126" t="str">
        <f>IF('BD4'!O890=0,"",'BD4'!O890)</f>
        <v/>
      </c>
      <c r="F893" s="127" t="str">
        <f>REPT('BD4'!N890,1)</f>
        <v/>
      </c>
      <c r="G893" s="469">
        <f>('BD4'!J890)</f>
        <v>0</v>
      </c>
      <c r="I893" s="568" t="str">
        <f t="shared" si="67"/>
        <v/>
      </c>
      <c r="J893" s="568" t="str">
        <f>IF(L893&gt;0,'BD1'!$K$6,"")</f>
        <v/>
      </c>
      <c r="K893" s="568" t="str">
        <f>IF(L893&gt;0,'BD1'!$K$8,"")</f>
        <v/>
      </c>
      <c r="L893" s="101"/>
      <c r="M893" s="101"/>
      <c r="N893" s="101"/>
      <c r="O893" s="101"/>
      <c r="P893" s="363"/>
      <c r="Q893" s="363"/>
      <c r="R893" s="361"/>
      <c r="S893" s="570" t="str">
        <f t="shared" si="70"/>
        <v/>
      </c>
      <c r="U893" s="124" t="str">
        <f t="shared" si="68"/>
        <v/>
      </c>
      <c r="V893" s="124" t="str">
        <f>IF(X893&gt;0,'BD1'!$K$6,"")</f>
        <v/>
      </c>
      <c r="W893" s="121" t="str">
        <f>IF(X893&gt;0,'BD1'!$K$8,"")</f>
        <v/>
      </c>
      <c r="X893" s="101"/>
      <c r="Y893" s="474"/>
      <c r="Z893" s="101"/>
      <c r="AA893" s="101"/>
      <c r="AB893" s="101"/>
      <c r="AC893" s="101"/>
      <c r="AD893" s="101"/>
      <c r="AE893" s="361"/>
      <c r="AF893" s="522"/>
    </row>
    <row r="894" spans="2:32" x14ac:dyDescent="0.25">
      <c r="B894" s="566" t="str">
        <f t="shared" si="69"/>
        <v/>
      </c>
      <c r="C894" s="472">
        <f>'BD4'!C891</f>
        <v>0</v>
      </c>
      <c r="D894" s="125" t="str">
        <f t="shared" si="66"/>
        <v/>
      </c>
      <c r="E894" s="126" t="str">
        <f>IF('BD4'!O891=0,"",'BD4'!O891)</f>
        <v/>
      </c>
      <c r="F894" s="127" t="str">
        <f>REPT('BD4'!N891,1)</f>
        <v/>
      </c>
      <c r="G894" s="469">
        <f>('BD4'!J891)</f>
        <v>0</v>
      </c>
      <c r="I894" s="568" t="str">
        <f t="shared" si="67"/>
        <v/>
      </c>
      <c r="J894" s="568" t="str">
        <f>IF(L894&gt;0,'BD1'!$K$6,"")</f>
        <v/>
      </c>
      <c r="K894" s="568" t="str">
        <f>IF(L894&gt;0,'BD1'!$K$8,"")</f>
        <v/>
      </c>
      <c r="L894" s="101"/>
      <c r="M894" s="101"/>
      <c r="N894" s="101"/>
      <c r="O894" s="101"/>
      <c r="P894" s="363"/>
      <c r="Q894" s="363"/>
      <c r="R894" s="361"/>
      <c r="S894" s="570" t="str">
        <f t="shared" si="70"/>
        <v/>
      </c>
      <c r="U894" s="124" t="str">
        <f t="shared" si="68"/>
        <v/>
      </c>
      <c r="V894" s="124" t="str">
        <f>IF(X894&gt;0,'BD1'!$K$6,"")</f>
        <v/>
      </c>
      <c r="W894" s="121" t="str">
        <f>IF(X894&gt;0,'BD1'!$K$8,"")</f>
        <v/>
      </c>
      <c r="X894" s="101"/>
      <c r="Y894" s="474"/>
      <c r="Z894" s="101"/>
      <c r="AA894" s="101"/>
      <c r="AB894" s="101"/>
      <c r="AC894" s="101"/>
      <c r="AD894" s="101"/>
      <c r="AE894" s="361"/>
      <c r="AF894" s="522"/>
    </row>
    <row r="895" spans="2:32" x14ac:dyDescent="0.25">
      <c r="B895" s="566" t="str">
        <f t="shared" si="69"/>
        <v/>
      </c>
      <c r="C895" s="472">
        <f>'BD4'!C892</f>
        <v>0</v>
      </c>
      <c r="D895" s="125" t="str">
        <f t="shared" si="66"/>
        <v/>
      </c>
      <c r="E895" s="126" t="str">
        <f>IF('BD4'!O892=0,"",'BD4'!O892)</f>
        <v/>
      </c>
      <c r="F895" s="127" t="str">
        <f>REPT('BD4'!N892,1)</f>
        <v/>
      </c>
      <c r="G895" s="469">
        <f>('BD4'!J892)</f>
        <v>0</v>
      </c>
      <c r="I895" s="568" t="str">
        <f t="shared" si="67"/>
        <v/>
      </c>
      <c r="J895" s="568" t="str">
        <f>IF(L895&gt;0,'BD1'!$K$6,"")</f>
        <v/>
      </c>
      <c r="K895" s="568" t="str">
        <f>IF(L895&gt;0,'BD1'!$K$8,"")</f>
        <v/>
      </c>
      <c r="L895" s="101"/>
      <c r="M895" s="101"/>
      <c r="N895" s="101"/>
      <c r="O895" s="101"/>
      <c r="P895" s="363"/>
      <c r="Q895" s="363"/>
      <c r="R895" s="361"/>
      <c r="S895" s="570" t="str">
        <f t="shared" si="70"/>
        <v/>
      </c>
      <c r="U895" s="124" t="str">
        <f t="shared" si="68"/>
        <v/>
      </c>
      <c r="V895" s="124" t="str">
        <f>IF(X895&gt;0,'BD1'!$K$6,"")</f>
        <v/>
      </c>
      <c r="W895" s="121" t="str">
        <f>IF(X895&gt;0,'BD1'!$K$8,"")</f>
        <v/>
      </c>
      <c r="X895" s="101"/>
      <c r="Y895" s="474"/>
      <c r="Z895" s="101"/>
      <c r="AA895" s="101"/>
      <c r="AB895" s="101"/>
      <c r="AC895" s="101"/>
      <c r="AD895" s="101"/>
      <c r="AE895" s="361"/>
      <c r="AF895" s="522"/>
    </row>
    <row r="896" spans="2:32" x14ac:dyDescent="0.25">
      <c r="B896" s="566" t="str">
        <f t="shared" si="69"/>
        <v/>
      </c>
      <c r="C896" s="472">
        <f>'BD4'!C893</f>
        <v>0</v>
      </c>
      <c r="D896" s="125" t="str">
        <f t="shared" si="66"/>
        <v/>
      </c>
      <c r="E896" s="126" t="str">
        <f>IF('BD4'!O893=0,"",'BD4'!O893)</f>
        <v/>
      </c>
      <c r="F896" s="127" t="str">
        <f>REPT('BD4'!N893,1)</f>
        <v/>
      </c>
      <c r="G896" s="469">
        <f>('BD4'!J893)</f>
        <v>0</v>
      </c>
      <c r="I896" s="568" t="str">
        <f t="shared" si="67"/>
        <v/>
      </c>
      <c r="J896" s="568" t="str">
        <f>IF(L896&gt;0,'BD1'!$K$6,"")</f>
        <v/>
      </c>
      <c r="K896" s="568" t="str">
        <f>IF(L896&gt;0,'BD1'!$K$8,"")</f>
        <v/>
      </c>
      <c r="L896" s="101"/>
      <c r="M896" s="101"/>
      <c r="N896" s="101"/>
      <c r="O896" s="101"/>
      <c r="P896" s="363"/>
      <c r="Q896" s="363"/>
      <c r="R896" s="361"/>
      <c r="S896" s="570" t="str">
        <f t="shared" si="70"/>
        <v/>
      </c>
      <c r="U896" s="124" t="str">
        <f t="shared" si="68"/>
        <v/>
      </c>
      <c r="V896" s="124" t="str">
        <f>IF(X896&gt;0,'BD1'!$K$6,"")</f>
        <v/>
      </c>
      <c r="W896" s="121" t="str">
        <f>IF(X896&gt;0,'BD1'!$K$8,"")</f>
        <v/>
      </c>
      <c r="X896" s="101"/>
      <c r="Y896" s="474"/>
      <c r="Z896" s="101"/>
      <c r="AA896" s="101"/>
      <c r="AB896" s="101"/>
      <c r="AC896" s="101"/>
      <c r="AD896" s="101"/>
      <c r="AE896" s="361"/>
      <c r="AF896" s="522"/>
    </row>
    <row r="897" spans="2:32" x14ac:dyDescent="0.25">
      <c r="B897" s="566" t="str">
        <f t="shared" si="69"/>
        <v/>
      </c>
      <c r="C897" s="472">
        <f>'BD4'!C894</f>
        <v>0</v>
      </c>
      <c r="D897" s="125" t="str">
        <f t="shared" si="66"/>
        <v/>
      </c>
      <c r="E897" s="126" t="str">
        <f>IF('BD4'!O894=0,"",'BD4'!O894)</f>
        <v/>
      </c>
      <c r="F897" s="127" t="str">
        <f>REPT('BD4'!N894,1)</f>
        <v/>
      </c>
      <c r="G897" s="469">
        <f>('BD4'!J894)</f>
        <v>0</v>
      </c>
      <c r="I897" s="568" t="str">
        <f t="shared" si="67"/>
        <v/>
      </c>
      <c r="J897" s="568" t="str">
        <f>IF(L897&gt;0,'BD1'!$K$6,"")</f>
        <v/>
      </c>
      <c r="K897" s="568" t="str">
        <f>IF(L897&gt;0,'BD1'!$K$8,"")</f>
        <v/>
      </c>
      <c r="L897" s="101"/>
      <c r="M897" s="101"/>
      <c r="N897" s="101"/>
      <c r="O897" s="101"/>
      <c r="P897" s="363"/>
      <c r="Q897" s="363"/>
      <c r="R897" s="361"/>
      <c r="S897" s="570" t="str">
        <f t="shared" si="70"/>
        <v/>
      </c>
      <c r="U897" s="124" t="str">
        <f t="shared" si="68"/>
        <v/>
      </c>
      <c r="V897" s="124" t="str">
        <f>IF(X897&gt;0,'BD1'!$K$6,"")</f>
        <v/>
      </c>
      <c r="W897" s="121" t="str">
        <f>IF(X897&gt;0,'BD1'!$K$8,"")</f>
        <v/>
      </c>
      <c r="X897" s="101"/>
      <c r="Y897" s="474"/>
      <c r="Z897" s="101"/>
      <c r="AA897" s="101"/>
      <c r="AB897" s="101"/>
      <c r="AC897" s="101"/>
      <c r="AD897" s="101"/>
      <c r="AE897" s="361"/>
      <c r="AF897" s="522"/>
    </row>
    <row r="898" spans="2:32" x14ac:dyDescent="0.25">
      <c r="B898" s="566" t="str">
        <f t="shared" si="69"/>
        <v/>
      </c>
      <c r="C898" s="472">
        <f>'BD4'!C895</f>
        <v>0</v>
      </c>
      <c r="D898" s="125" t="str">
        <f t="shared" si="66"/>
        <v/>
      </c>
      <c r="E898" s="126" t="str">
        <f>IF('BD4'!O895=0,"",'BD4'!O895)</f>
        <v/>
      </c>
      <c r="F898" s="127" t="str">
        <f>REPT('BD4'!N895,1)</f>
        <v/>
      </c>
      <c r="G898" s="469">
        <f>('BD4'!J895)</f>
        <v>0</v>
      </c>
      <c r="I898" s="568" t="str">
        <f t="shared" si="67"/>
        <v/>
      </c>
      <c r="J898" s="568" t="str">
        <f>IF(L898&gt;0,'BD1'!$K$6,"")</f>
        <v/>
      </c>
      <c r="K898" s="568" t="str">
        <f>IF(L898&gt;0,'BD1'!$K$8,"")</f>
        <v/>
      </c>
      <c r="L898" s="101"/>
      <c r="M898" s="101"/>
      <c r="N898" s="101"/>
      <c r="O898" s="101"/>
      <c r="P898" s="363"/>
      <c r="Q898" s="363"/>
      <c r="R898" s="361"/>
      <c r="S898" s="570" t="str">
        <f t="shared" si="70"/>
        <v/>
      </c>
      <c r="U898" s="124" t="str">
        <f t="shared" si="68"/>
        <v/>
      </c>
      <c r="V898" s="124" t="str">
        <f>IF(X898&gt;0,'BD1'!$K$6,"")</f>
        <v/>
      </c>
      <c r="W898" s="121" t="str">
        <f>IF(X898&gt;0,'BD1'!$K$8,"")</f>
        <v/>
      </c>
      <c r="X898" s="101"/>
      <c r="Y898" s="474"/>
      <c r="Z898" s="101"/>
      <c r="AA898" s="101"/>
      <c r="AB898" s="101"/>
      <c r="AC898" s="101"/>
      <c r="AD898" s="101"/>
      <c r="AE898" s="361"/>
      <c r="AF898" s="522"/>
    </row>
    <row r="899" spans="2:32" x14ac:dyDescent="0.25">
      <c r="B899" s="566" t="str">
        <f t="shared" si="69"/>
        <v/>
      </c>
      <c r="C899" s="472">
        <f>'BD4'!C896</f>
        <v>0</v>
      </c>
      <c r="D899" s="125" t="str">
        <f t="shared" si="66"/>
        <v/>
      </c>
      <c r="E899" s="126" t="str">
        <f>IF('BD4'!O896=0,"",'BD4'!O896)</f>
        <v/>
      </c>
      <c r="F899" s="127" t="str">
        <f>REPT('BD4'!N896,1)</f>
        <v/>
      </c>
      <c r="G899" s="469">
        <f>('BD4'!J896)</f>
        <v>0</v>
      </c>
      <c r="I899" s="568" t="str">
        <f t="shared" si="67"/>
        <v/>
      </c>
      <c r="J899" s="568" t="str">
        <f>IF(L899&gt;0,'BD1'!$K$6,"")</f>
        <v/>
      </c>
      <c r="K899" s="568" t="str">
        <f>IF(L899&gt;0,'BD1'!$K$8,"")</f>
        <v/>
      </c>
      <c r="L899" s="101"/>
      <c r="M899" s="101"/>
      <c r="N899" s="101"/>
      <c r="O899" s="101"/>
      <c r="P899" s="363"/>
      <c r="Q899" s="363"/>
      <c r="R899" s="361"/>
      <c r="S899" s="570" t="str">
        <f t="shared" si="70"/>
        <v/>
      </c>
      <c r="U899" s="124" t="str">
        <f t="shared" si="68"/>
        <v/>
      </c>
      <c r="V899" s="124" t="str">
        <f>IF(X899&gt;0,'BD1'!$K$6,"")</f>
        <v/>
      </c>
      <c r="W899" s="121" t="str">
        <f>IF(X899&gt;0,'BD1'!$K$8,"")</f>
        <v/>
      </c>
      <c r="X899" s="101"/>
      <c r="Y899" s="474"/>
      <c r="Z899" s="101"/>
      <c r="AA899" s="101"/>
      <c r="AB899" s="101"/>
      <c r="AC899" s="101"/>
      <c r="AD899" s="101"/>
      <c r="AE899" s="361"/>
      <c r="AF899" s="522"/>
    </row>
    <row r="900" spans="2:32" x14ac:dyDescent="0.25">
      <c r="B900" s="566" t="str">
        <f t="shared" si="69"/>
        <v/>
      </c>
      <c r="C900" s="472">
        <f>'BD4'!C897</f>
        <v>0</v>
      </c>
      <c r="D900" s="125" t="str">
        <f t="shared" si="66"/>
        <v/>
      </c>
      <c r="E900" s="126" t="str">
        <f>IF('BD4'!O897=0,"",'BD4'!O897)</f>
        <v/>
      </c>
      <c r="F900" s="127" t="str">
        <f>REPT('BD4'!N897,1)</f>
        <v/>
      </c>
      <c r="G900" s="469">
        <f>('BD4'!J897)</f>
        <v>0</v>
      </c>
      <c r="I900" s="568" t="str">
        <f t="shared" si="67"/>
        <v/>
      </c>
      <c r="J900" s="568" t="str">
        <f>IF(L900&gt;0,'BD1'!$K$6,"")</f>
        <v/>
      </c>
      <c r="K900" s="568" t="str">
        <f>IF(L900&gt;0,'BD1'!$K$8,"")</f>
        <v/>
      </c>
      <c r="L900" s="101"/>
      <c r="M900" s="101"/>
      <c r="N900" s="101"/>
      <c r="O900" s="101"/>
      <c r="P900" s="363"/>
      <c r="Q900" s="363"/>
      <c r="R900" s="361"/>
      <c r="S900" s="570" t="str">
        <f t="shared" si="70"/>
        <v/>
      </c>
      <c r="U900" s="124" t="str">
        <f t="shared" si="68"/>
        <v/>
      </c>
      <c r="V900" s="124" t="str">
        <f>IF(X900&gt;0,'BD1'!$K$6,"")</f>
        <v/>
      </c>
      <c r="W900" s="121" t="str">
        <f>IF(X900&gt;0,'BD1'!$K$8,"")</f>
        <v/>
      </c>
      <c r="X900" s="101"/>
      <c r="Y900" s="474"/>
      <c r="Z900" s="101"/>
      <c r="AA900" s="101"/>
      <c r="AB900" s="101"/>
      <c r="AC900" s="101"/>
      <c r="AD900" s="101"/>
      <c r="AE900" s="361"/>
      <c r="AF900" s="522"/>
    </row>
    <row r="901" spans="2:32" x14ac:dyDescent="0.25">
      <c r="B901" s="566" t="str">
        <f t="shared" si="69"/>
        <v/>
      </c>
      <c r="C901" s="472">
        <f>'BD4'!C898</f>
        <v>0</v>
      </c>
      <c r="D901" s="125" t="str">
        <f t="shared" si="66"/>
        <v/>
      </c>
      <c r="E901" s="126" t="str">
        <f>IF('BD4'!O898=0,"",'BD4'!O898)</f>
        <v/>
      </c>
      <c r="F901" s="127" t="str">
        <f>REPT('BD4'!N898,1)</f>
        <v/>
      </c>
      <c r="G901" s="469">
        <f>('BD4'!J898)</f>
        <v>0</v>
      </c>
      <c r="I901" s="568" t="str">
        <f t="shared" si="67"/>
        <v/>
      </c>
      <c r="J901" s="568" t="str">
        <f>IF(L901&gt;0,'BD1'!$K$6,"")</f>
        <v/>
      </c>
      <c r="K901" s="568" t="str">
        <f>IF(L901&gt;0,'BD1'!$K$8,"")</f>
        <v/>
      </c>
      <c r="L901" s="101"/>
      <c r="M901" s="101"/>
      <c r="N901" s="101"/>
      <c r="O901" s="101"/>
      <c r="P901" s="363"/>
      <c r="Q901" s="363"/>
      <c r="R901" s="361"/>
      <c r="S901" s="570" t="str">
        <f t="shared" si="70"/>
        <v/>
      </c>
      <c r="U901" s="124" t="str">
        <f t="shared" si="68"/>
        <v/>
      </c>
      <c r="V901" s="124" t="str">
        <f>IF(X901&gt;0,'BD1'!$K$6,"")</f>
        <v/>
      </c>
      <c r="W901" s="121" t="str">
        <f>IF(X901&gt;0,'BD1'!$K$8,"")</f>
        <v/>
      </c>
      <c r="X901" s="101"/>
      <c r="Y901" s="474"/>
      <c r="Z901" s="101"/>
      <c r="AA901" s="101"/>
      <c r="AB901" s="101"/>
      <c r="AC901" s="101"/>
      <c r="AD901" s="101"/>
      <c r="AE901" s="361"/>
      <c r="AF901" s="522"/>
    </row>
    <row r="902" spans="2:32" x14ac:dyDescent="0.25">
      <c r="B902" s="566" t="str">
        <f t="shared" si="69"/>
        <v/>
      </c>
      <c r="C902" s="472">
        <f>'BD4'!C899</f>
        <v>0</v>
      </c>
      <c r="D902" s="125" t="str">
        <f t="shared" si="66"/>
        <v/>
      </c>
      <c r="E902" s="126" t="str">
        <f>IF('BD4'!O899=0,"",'BD4'!O899)</f>
        <v/>
      </c>
      <c r="F902" s="127" t="str">
        <f>REPT('BD4'!N899,1)</f>
        <v/>
      </c>
      <c r="G902" s="469">
        <f>('BD4'!J899)</f>
        <v>0</v>
      </c>
      <c r="I902" s="568" t="str">
        <f t="shared" si="67"/>
        <v/>
      </c>
      <c r="J902" s="568" t="str">
        <f>IF(L902&gt;0,'BD1'!$K$6,"")</f>
        <v/>
      </c>
      <c r="K902" s="568" t="str">
        <f>IF(L902&gt;0,'BD1'!$K$8,"")</f>
        <v/>
      </c>
      <c r="L902" s="101"/>
      <c r="M902" s="101"/>
      <c r="N902" s="101"/>
      <c r="O902" s="101"/>
      <c r="P902" s="363"/>
      <c r="Q902" s="363"/>
      <c r="R902" s="361"/>
      <c r="S902" s="570" t="str">
        <f t="shared" si="70"/>
        <v/>
      </c>
      <c r="U902" s="124" t="str">
        <f t="shared" si="68"/>
        <v/>
      </c>
      <c r="V902" s="124" t="str">
        <f>IF(X902&gt;0,'BD1'!$K$6,"")</f>
        <v/>
      </c>
      <c r="W902" s="121" t="str">
        <f>IF(X902&gt;0,'BD1'!$K$8,"")</f>
        <v/>
      </c>
      <c r="X902" s="101"/>
      <c r="Y902" s="474"/>
      <c r="Z902" s="101"/>
      <c r="AA902" s="101"/>
      <c r="AB902" s="101"/>
      <c r="AC902" s="101"/>
      <c r="AD902" s="101"/>
      <c r="AE902" s="361"/>
      <c r="AF902" s="522"/>
    </row>
    <row r="903" spans="2:32" x14ac:dyDescent="0.25">
      <c r="B903" s="566" t="str">
        <f t="shared" si="69"/>
        <v/>
      </c>
      <c r="C903" s="472">
        <f>'BD4'!C900</f>
        <v>0</v>
      </c>
      <c r="D903" s="125" t="str">
        <f t="shared" si="66"/>
        <v/>
      </c>
      <c r="E903" s="126" t="str">
        <f>IF('BD4'!O900=0,"",'BD4'!O900)</f>
        <v/>
      </c>
      <c r="F903" s="127" t="str">
        <f>REPT('BD4'!N900,1)</f>
        <v/>
      </c>
      <c r="G903" s="469">
        <f>('BD4'!J900)</f>
        <v>0</v>
      </c>
      <c r="I903" s="568" t="str">
        <f t="shared" si="67"/>
        <v/>
      </c>
      <c r="J903" s="568" t="str">
        <f>IF(L903&gt;0,'BD1'!$K$6,"")</f>
        <v/>
      </c>
      <c r="K903" s="568" t="str">
        <f>IF(L903&gt;0,'BD1'!$K$8,"")</f>
        <v/>
      </c>
      <c r="L903" s="101"/>
      <c r="M903" s="101"/>
      <c r="N903" s="101"/>
      <c r="O903" s="101"/>
      <c r="P903" s="363"/>
      <c r="Q903" s="363"/>
      <c r="R903" s="361"/>
      <c r="S903" s="570" t="str">
        <f t="shared" si="70"/>
        <v/>
      </c>
      <c r="U903" s="124" t="str">
        <f t="shared" si="68"/>
        <v/>
      </c>
      <c r="V903" s="124" t="str">
        <f>IF(X903&gt;0,'BD1'!$K$6,"")</f>
        <v/>
      </c>
      <c r="W903" s="121" t="str">
        <f>IF(X903&gt;0,'BD1'!$K$8,"")</f>
        <v/>
      </c>
      <c r="X903" s="101"/>
      <c r="Y903" s="474"/>
      <c r="Z903" s="101"/>
      <c r="AA903" s="101"/>
      <c r="AB903" s="101"/>
      <c r="AC903" s="101"/>
      <c r="AD903" s="101"/>
      <c r="AE903" s="361"/>
      <c r="AF903" s="522"/>
    </row>
    <row r="904" spans="2:32" x14ac:dyDescent="0.25">
      <c r="B904" s="566" t="str">
        <f t="shared" si="69"/>
        <v/>
      </c>
      <c r="C904" s="472">
        <f>'BD4'!C901</f>
        <v>0</v>
      </c>
      <c r="D904" s="125" t="str">
        <f t="shared" si="66"/>
        <v/>
      </c>
      <c r="E904" s="126" t="str">
        <f>IF('BD4'!O901=0,"",'BD4'!O901)</f>
        <v/>
      </c>
      <c r="F904" s="127" t="str">
        <f>REPT('BD4'!N901,1)</f>
        <v/>
      </c>
      <c r="G904" s="469">
        <f>('BD4'!J901)</f>
        <v>0</v>
      </c>
      <c r="I904" s="568" t="str">
        <f t="shared" si="67"/>
        <v/>
      </c>
      <c r="J904" s="568" t="str">
        <f>IF(L904&gt;0,'BD1'!$K$6,"")</f>
        <v/>
      </c>
      <c r="K904" s="568" t="str">
        <f>IF(L904&gt;0,'BD1'!$K$8,"")</f>
        <v/>
      </c>
      <c r="L904" s="101"/>
      <c r="M904" s="101"/>
      <c r="N904" s="101"/>
      <c r="O904" s="101"/>
      <c r="P904" s="363"/>
      <c r="Q904" s="363"/>
      <c r="R904" s="361"/>
      <c r="S904" s="570" t="str">
        <f t="shared" si="70"/>
        <v/>
      </c>
      <c r="U904" s="124" t="str">
        <f t="shared" si="68"/>
        <v/>
      </c>
      <c r="V904" s="124" t="str">
        <f>IF(X904&gt;0,'BD1'!$K$6,"")</f>
        <v/>
      </c>
      <c r="W904" s="121" t="str">
        <f>IF(X904&gt;0,'BD1'!$K$8,"")</f>
        <v/>
      </c>
      <c r="X904" s="101"/>
      <c r="Y904" s="474"/>
      <c r="Z904" s="101"/>
      <c r="AA904" s="101"/>
      <c r="AB904" s="101"/>
      <c r="AC904" s="101"/>
      <c r="AD904" s="101"/>
      <c r="AE904" s="361"/>
      <c r="AF904" s="522"/>
    </row>
    <row r="905" spans="2:32" x14ac:dyDescent="0.25">
      <c r="B905" s="566" t="str">
        <f t="shared" si="69"/>
        <v/>
      </c>
      <c r="C905" s="472">
        <f>'BD4'!C902</f>
        <v>0</v>
      </c>
      <c r="D905" s="125" t="str">
        <f t="shared" si="66"/>
        <v/>
      </c>
      <c r="E905" s="126" t="str">
        <f>IF('BD4'!O902=0,"",'BD4'!O902)</f>
        <v/>
      </c>
      <c r="F905" s="127" t="str">
        <f>REPT('BD4'!N902,1)</f>
        <v/>
      </c>
      <c r="G905" s="469">
        <f>('BD4'!J902)</f>
        <v>0</v>
      </c>
      <c r="I905" s="568" t="str">
        <f t="shared" si="67"/>
        <v/>
      </c>
      <c r="J905" s="568" t="str">
        <f>IF(L905&gt;0,'BD1'!$K$6,"")</f>
        <v/>
      </c>
      <c r="K905" s="568" t="str">
        <f>IF(L905&gt;0,'BD1'!$K$8,"")</f>
        <v/>
      </c>
      <c r="L905" s="101"/>
      <c r="M905" s="101"/>
      <c r="N905" s="101"/>
      <c r="O905" s="101"/>
      <c r="P905" s="363"/>
      <c r="Q905" s="363"/>
      <c r="R905" s="361"/>
      <c r="S905" s="570" t="str">
        <f t="shared" si="70"/>
        <v/>
      </c>
      <c r="U905" s="124" t="str">
        <f t="shared" si="68"/>
        <v/>
      </c>
      <c r="V905" s="124" t="str">
        <f>IF(X905&gt;0,'BD1'!$K$6,"")</f>
        <v/>
      </c>
      <c r="W905" s="121" t="str">
        <f>IF(X905&gt;0,'BD1'!$K$8,"")</f>
        <v/>
      </c>
      <c r="X905" s="101"/>
      <c r="Y905" s="474"/>
      <c r="Z905" s="101"/>
      <c r="AA905" s="101"/>
      <c r="AB905" s="101"/>
      <c r="AC905" s="101"/>
      <c r="AD905" s="101"/>
      <c r="AE905" s="361"/>
      <c r="AF905" s="522"/>
    </row>
    <row r="906" spans="2:32" x14ac:dyDescent="0.25">
      <c r="B906" s="566" t="str">
        <f t="shared" si="69"/>
        <v/>
      </c>
      <c r="C906" s="472">
        <f>'BD4'!C903</f>
        <v>0</v>
      </c>
      <c r="D906" s="125" t="str">
        <f t="shared" si="66"/>
        <v/>
      </c>
      <c r="E906" s="126" t="str">
        <f>IF('BD4'!O903=0,"",'BD4'!O903)</f>
        <v/>
      </c>
      <c r="F906" s="127" t="str">
        <f>REPT('BD4'!N903,1)</f>
        <v/>
      </c>
      <c r="G906" s="469">
        <f>('BD4'!J903)</f>
        <v>0</v>
      </c>
      <c r="I906" s="568" t="str">
        <f t="shared" si="67"/>
        <v/>
      </c>
      <c r="J906" s="568" t="str">
        <f>IF(L906&gt;0,'BD1'!$K$6,"")</f>
        <v/>
      </c>
      <c r="K906" s="568" t="str">
        <f>IF(L906&gt;0,'BD1'!$K$8,"")</f>
        <v/>
      </c>
      <c r="L906" s="101"/>
      <c r="M906" s="101"/>
      <c r="N906" s="101"/>
      <c r="O906" s="101"/>
      <c r="P906" s="363"/>
      <c r="Q906" s="363"/>
      <c r="R906" s="361"/>
      <c r="S906" s="570" t="str">
        <f t="shared" si="70"/>
        <v/>
      </c>
      <c r="U906" s="124" t="str">
        <f t="shared" si="68"/>
        <v/>
      </c>
      <c r="V906" s="124" t="str">
        <f>IF(X906&gt;0,'BD1'!$K$6,"")</f>
        <v/>
      </c>
      <c r="W906" s="121" t="str">
        <f>IF(X906&gt;0,'BD1'!$K$8,"")</f>
        <v/>
      </c>
      <c r="X906" s="101"/>
      <c r="Y906" s="474"/>
      <c r="Z906" s="101"/>
      <c r="AA906" s="101"/>
      <c r="AB906" s="101"/>
      <c r="AC906" s="101"/>
      <c r="AD906" s="101"/>
      <c r="AE906" s="361"/>
      <c r="AF906" s="522"/>
    </row>
    <row r="907" spans="2:32" x14ac:dyDescent="0.25">
      <c r="B907" s="566" t="str">
        <f t="shared" si="69"/>
        <v/>
      </c>
      <c r="C907" s="472">
        <f>'BD4'!C904</f>
        <v>0</v>
      </c>
      <c r="D907" s="125" t="str">
        <f t="shared" si="66"/>
        <v/>
      </c>
      <c r="E907" s="126" t="str">
        <f>IF('BD4'!O904=0,"",'BD4'!O904)</f>
        <v/>
      </c>
      <c r="F907" s="127" t="str">
        <f>REPT('BD4'!N904,1)</f>
        <v/>
      </c>
      <c r="G907" s="469">
        <f>('BD4'!J904)</f>
        <v>0</v>
      </c>
      <c r="I907" s="568" t="str">
        <f t="shared" si="67"/>
        <v/>
      </c>
      <c r="J907" s="568" t="str">
        <f>IF(L907&gt;0,'BD1'!$K$6,"")</f>
        <v/>
      </c>
      <c r="K907" s="568" t="str">
        <f>IF(L907&gt;0,'BD1'!$K$8,"")</f>
        <v/>
      </c>
      <c r="L907" s="101"/>
      <c r="M907" s="101"/>
      <c r="N907" s="101"/>
      <c r="O907" s="101"/>
      <c r="P907" s="363"/>
      <c r="Q907" s="363"/>
      <c r="R907" s="361"/>
      <c r="S907" s="570" t="str">
        <f t="shared" si="70"/>
        <v/>
      </c>
      <c r="U907" s="124" t="str">
        <f t="shared" si="68"/>
        <v/>
      </c>
      <c r="V907" s="124" t="str">
        <f>IF(X907&gt;0,'BD1'!$K$6,"")</f>
        <v/>
      </c>
      <c r="W907" s="121" t="str">
        <f>IF(X907&gt;0,'BD1'!$K$8,"")</f>
        <v/>
      </c>
      <c r="X907" s="101"/>
      <c r="Y907" s="474"/>
      <c r="Z907" s="101"/>
      <c r="AA907" s="101"/>
      <c r="AB907" s="101"/>
      <c r="AC907" s="101"/>
      <c r="AD907" s="101"/>
      <c r="AE907" s="361"/>
      <c r="AF907" s="522"/>
    </row>
    <row r="908" spans="2:32" x14ac:dyDescent="0.25">
      <c r="B908" s="566" t="str">
        <f t="shared" si="69"/>
        <v/>
      </c>
      <c r="C908" s="472">
        <f>'BD4'!C905</f>
        <v>0</v>
      </c>
      <c r="D908" s="125" t="str">
        <f t="shared" si="66"/>
        <v/>
      </c>
      <c r="E908" s="126" t="str">
        <f>IF('BD4'!O905=0,"",'BD4'!O905)</f>
        <v/>
      </c>
      <c r="F908" s="127" t="str">
        <f>REPT('BD4'!N905,1)</f>
        <v/>
      </c>
      <c r="G908" s="469">
        <f>('BD4'!J905)</f>
        <v>0</v>
      </c>
      <c r="I908" s="568" t="str">
        <f t="shared" si="67"/>
        <v/>
      </c>
      <c r="J908" s="568" t="str">
        <f>IF(L908&gt;0,'BD1'!$K$6,"")</f>
        <v/>
      </c>
      <c r="K908" s="568" t="str">
        <f>IF(L908&gt;0,'BD1'!$K$8,"")</f>
        <v/>
      </c>
      <c r="L908" s="101"/>
      <c r="M908" s="101"/>
      <c r="N908" s="101"/>
      <c r="O908" s="101"/>
      <c r="P908" s="363"/>
      <c r="Q908" s="363"/>
      <c r="R908" s="361"/>
      <c r="S908" s="570" t="str">
        <f t="shared" si="70"/>
        <v/>
      </c>
      <c r="U908" s="124" t="str">
        <f t="shared" si="68"/>
        <v/>
      </c>
      <c r="V908" s="124" t="str">
        <f>IF(X908&gt;0,'BD1'!$K$6,"")</f>
        <v/>
      </c>
      <c r="W908" s="121" t="str">
        <f>IF(X908&gt;0,'BD1'!$K$8,"")</f>
        <v/>
      </c>
      <c r="X908" s="101"/>
      <c r="Y908" s="474"/>
      <c r="Z908" s="101"/>
      <c r="AA908" s="101"/>
      <c r="AB908" s="101"/>
      <c r="AC908" s="101"/>
      <c r="AD908" s="101"/>
      <c r="AE908" s="361"/>
      <c r="AF908" s="522"/>
    </row>
    <row r="909" spans="2:32" x14ac:dyDescent="0.25">
      <c r="B909" s="566" t="str">
        <f t="shared" si="69"/>
        <v/>
      </c>
      <c r="C909" s="472">
        <f>'BD4'!C906</f>
        <v>0</v>
      </c>
      <c r="D909" s="125" t="str">
        <f t="shared" si="66"/>
        <v/>
      </c>
      <c r="E909" s="126" t="str">
        <f>IF('BD4'!O906=0,"",'BD4'!O906)</f>
        <v/>
      </c>
      <c r="F909" s="127" t="str">
        <f>REPT('BD4'!N906,1)</f>
        <v/>
      </c>
      <c r="G909" s="469">
        <f>('BD4'!J906)</f>
        <v>0</v>
      </c>
      <c r="I909" s="568" t="str">
        <f t="shared" si="67"/>
        <v/>
      </c>
      <c r="J909" s="568" t="str">
        <f>IF(L909&gt;0,'BD1'!$K$6,"")</f>
        <v/>
      </c>
      <c r="K909" s="568" t="str">
        <f>IF(L909&gt;0,'BD1'!$K$8,"")</f>
        <v/>
      </c>
      <c r="L909" s="101"/>
      <c r="M909" s="101"/>
      <c r="N909" s="101"/>
      <c r="O909" s="101"/>
      <c r="P909" s="363"/>
      <c r="Q909" s="363"/>
      <c r="R909" s="361"/>
      <c r="S909" s="570" t="str">
        <f t="shared" si="70"/>
        <v/>
      </c>
      <c r="U909" s="124" t="str">
        <f t="shared" si="68"/>
        <v/>
      </c>
      <c r="V909" s="124" t="str">
        <f>IF(X909&gt;0,'BD1'!$K$6,"")</f>
        <v/>
      </c>
      <c r="W909" s="121" t="str">
        <f>IF(X909&gt;0,'BD1'!$K$8,"")</f>
        <v/>
      </c>
      <c r="X909" s="101"/>
      <c r="Y909" s="474"/>
      <c r="Z909" s="101"/>
      <c r="AA909" s="101"/>
      <c r="AB909" s="101"/>
      <c r="AC909" s="101"/>
      <c r="AD909" s="101"/>
      <c r="AE909" s="361"/>
      <c r="AF909" s="522"/>
    </row>
    <row r="910" spans="2:32" x14ac:dyDescent="0.25">
      <c r="B910" s="566" t="str">
        <f t="shared" si="69"/>
        <v/>
      </c>
      <c r="C910" s="472">
        <f>'BD4'!C907</f>
        <v>0</v>
      </c>
      <c r="D910" s="125" t="str">
        <f t="shared" si="66"/>
        <v/>
      </c>
      <c r="E910" s="126" t="str">
        <f>IF('BD4'!O907=0,"",'BD4'!O907)</f>
        <v/>
      </c>
      <c r="F910" s="127" t="str">
        <f>REPT('BD4'!N907,1)</f>
        <v/>
      </c>
      <c r="G910" s="469">
        <f>('BD4'!J907)</f>
        <v>0</v>
      </c>
      <c r="I910" s="568" t="str">
        <f t="shared" si="67"/>
        <v/>
      </c>
      <c r="J910" s="568" t="str">
        <f>IF(L910&gt;0,'BD1'!$K$6,"")</f>
        <v/>
      </c>
      <c r="K910" s="568" t="str">
        <f>IF(L910&gt;0,'BD1'!$K$8,"")</f>
        <v/>
      </c>
      <c r="L910" s="101"/>
      <c r="M910" s="101"/>
      <c r="N910" s="101"/>
      <c r="O910" s="101"/>
      <c r="P910" s="363"/>
      <c r="Q910" s="363"/>
      <c r="R910" s="361"/>
      <c r="S910" s="570" t="str">
        <f t="shared" si="70"/>
        <v/>
      </c>
      <c r="U910" s="124" t="str">
        <f t="shared" si="68"/>
        <v/>
      </c>
      <c r="V910" s="124" t="str">
        <f>IF(X910&gt;0,'BD1'!$K$6,"")</f>
        <v/>
      </c>
      <c r="W910" s="121" t="str">
        <f>IF(X910&gt;0,'BD1'!$K$8,"")</f>
        <v/>
      </c>
      <c r="X910" s="101"/>
      <c r="Y910" s="474"/>
      <c r="Z910" s="101"/>
      <c r="AA910" s="101"/>
      <c r="AB910" s="101"/>
      <c r="AC910" s="101"/>
      <c r="AD910" s="101"/>
      <c r="AE910" s="361"/>
      <c r="AF910" s="522"/>
    </row>
    <row r="911" spans="2:32" x14ac:dyDescent="0.25">
      <c r="B911" s="566" t="str">
        <f t="shared" si="69"/>
        <v/>
      </c>
      <c r="C911" s="472">
        <f>'BD4'!C908</f>
        <v>0</v>
      </c>
      <c r="D911" s="125" t="str">
        <f t="shared" ref="D911:D974" si="71">IF(IF(G911&gt;=1,1,0)=0,"",IF(G911&gt;=1,1,0))</f>
        <v/>
      </c>
      <c r="E911" s="126" t="str">
        <f>IF('BD4'!O908=0,"",'BD4'!O908)</f>
        <v/>
      </c>
      <c r="F911" s="127" t="str">
        <f>REPT('BD4'!N908,1)</f>
        <v/>
      </c>
      <c r="G911" s="469">
        <f>('BD4'!J908)</f>
        <v>0</v>
      </c>
      <c r="I911" s="568" t="str">
        <f t="shared" ref="I911:I974" si="72">IF(L911&gt;0,ROW()-13,"")</f>
        <v/>
      </c>
      <c r="J911" s="568" t="str">
        <f>IF(L911&gt;0,'BD1'!$K$6,"")</f>
        <v/>
      </c>
      <c r="K911" s="568" t="str">
        <f>IF(L911&gt;0,'BD1'!$K$8,"")</f>
        <v/>
      </c>
      <c r="L911" s="101"/>
      <c r="M911" s="101"/>
      <c r="N911" s="101"/>
      <c r="O911" s="101"/>
      <c r="P911" s="363"/>
      <c r="Q911" s="363"/>
      <c r="R911" s="361"/>
      <c r="S911" s="570" t="str">
        <f t="shared" si="70"/>
        <v/>
      </c>
      <c r="U911" s="124" t="str">
        <f t="shared" ref="U911:U974" si="73">IF(X911&gt;0,ROW()-13,"")</f>
        <v/>
      </c>
      <c r="V911" s="124" t="str">
        <f>IF(X911&gt;0,'BD1'!$K$6,"")</f>
        <v/>
      </c>
      <c r="W911" s="121" t="str">
        <f>IF(X911&gt;0,'BD1'!$K$8,"")</f>
        <v/>
      </c>
      <c r="X911" s="101"/>
      <c r="Y911" s="474"/>
      <c r="Z911" s="101"/>
      <c r="AA911" s="101"/>
      <c r="AB911" s="101"/>
      <c r="AC911" s="101"/>
      <c r="AD911" s="101"/>
      <c r="AE911" s="361"/>
      <c r="AF911" s="522"/>
    </row>
    <row r="912" spans="2:32" x14ac:dyDescent="0.25">
      <c r="B912" s="566" t="str">
        <f t="shared" ref="B912:B975" si="74">IF(G912&gt;0,ROW()-13,"")</f>
        <v/>
      </c>
      <c r="C912" s="472">
        <f>'BD4'!C909</f>
        <v>0</v>
      </c>
      <c r="D912" s="125" t="str">
        <f t="shared" si="71"/>
        <v/>
      </c>
      <c r="E912" s="126" t="str">
        <f>IF('BD4'!O909=0,"",'BD4'!O909)</f>
        <v/>
      </c>
      <c r="F912" s="127" t="str">
        <f>REPT('BD4'!N909,1)</f>
        <v/>
      </c>
      <c r="G912" s="469">
        <f>('BD4'!J909)</f>
        <v>0</v>
      </c>
      <c r="I912" s="568" t="str">
        <f t="shared" si="72"/>
        <v/>
      </c>
      <c r="J912" s="568" t="str">
        <f>IF(L912&gt;0,'BD1'!$K$6,"")</f>
        <v/>
      </c>
      <c r="K912" s="568" t="str">
        <f>IF(L912&gt;0,'BD1'!$K$8,"")</f>
        <v/>
      </c>
      <c r="L912" s="101"/>
      <c r="M912" s="101"/>
      <c r="N912" s="101"/>
      <c r="O912" s="101"/>
      <c r="P912" s="363"/>
      <c r="Q912" s="363"/>
      <c r="R912" s="361"/>
      <c r="S912" s="570" t="str">
        <f t="shared" ref="S912:S975" si="75">IF(AND(M912="",N912="",O912=""),"",SUM(M912:O912))</f>
        <v/>
      </c>
      <c r="U912" s="124" t="str">
        <f t="shared" si="73"/>
        <v/>
      </c>
      <c r="V912" s="124" t="str">
        <f>IF(X912&gt;0,'BD1'!$K$6,"")</f>
        <v/>
      </c>
      <c r="W912" s="121" t="str">
        <f>IF(X912&gt;0,'BD1'!$K$8,"")</f>
        <v/>
      </c>
      <c r="X912" s="101"/>
      <c r="Y912" s="474"/>
      <c r="Z912" s="101"/>
      <c r="AA912" s="101"/>
      <c r="AB912" s="101"/>
      <c r="AC912" s="101"/>
      <c r="AD912" s="101"/>
      <c r="AE912" s="361"/>
      <c r="AF912" s="522"/>
    </row>
    <row r="913" spans="2:32" x14ac:dyDescent="0.25">
      <c r="B913" s="566" t="str">
        <f t="shared" si="74"/>
        <v/>
      </c>
      <c r="C913" s="472">
        <f>'BD4'!C910</f>
        <v>0</v>
      </c>
      <c r="D913" s="125" t="str">
        <f t="shared" si="71"/>
        <v/>
      </c>
      <c r="E913" s="126" t="str">
        <f>IF('BD4'!O910=0,"",'BD4'!O910)</f>
        <v/>
      </c>
      <c r="F913" s="127" t="str">
        <f>REPT('BD4'!N910,1)</f>
        <v/>
      </c>
      <c r="G913" s="469">
        <f>('BD4'!J910)</f>
        <v>0</v>
      </c>
      <c r="I913" s="568" t="str">
        <f t="shared" si="72"/>
        <v/>
      </c>
      <c r="J913" s="568" t="str">
        <f>IF(L913&gt;0,'BD1'!$K$6,"")</f>
        <v/>
      </c>
      <c r="K913" s="568" t="str">
        <f>IF(L913&gt;0,'BD1'!$K$8,"")</f>
        <v/>
      </c>
      <c r="L913" s="101"/>
      <c r="M913" s="101"/>
      <c r="N913" s="101"/>
      <c r="O913" s="101"/>
      <c r="P913" s="363"/>
      <c r="Q913" s="363"/>
      <c r="R913" s="361"/>
      <c r="S913" s="570" t="str">
        <f t="shared" si="75"/>
        <v/>
      </c>
      <c r="U913" s="124" t="str">
        <f t="shared" si="73"/>
        <v/>
      </c>
      <c r="V913" s="124" t="str">
        <f>IF(X913&gt;0,'BD1'!$K$6,"")</f>
        <v/>
      </c>
      <c r="W913" s="121" t="str">
        <f>IF(X913&gt;0,'BD1'!$K$8,"")</f>
        <v/>
      </c>
      <c r="X913" s="101"/>
      <c r="Y913" s="474"/>
      <c r="Z913" s="101"/>
      <c r="AA913" s="101"/>
      <c r="AB913" s="101"/>
      <c r="AC913" s="101"/>
      <c r="AD913" s="101"/>
      <c r="AE913" s="361"/>
      <c r="AF913" s="522"/>
    </row>
    <row r="914" spans="2:32" x14ac:dyDescent="0.25">
      <c r="B914" s="566" t="str">
        <f t="shared" si="74"/>
        <v/>
      </c>
      <c r="C914" s="472">
        <f>'BD4'!C911</f>
        <v>0</v>
      </c>
      <c r="D914" s="125" t="str">
        <f t="shared" si="71"/>
        <v/>
      </c>
      <c r="E914" s="126" t="str">
        <f>IF('BD4'!O911=0,"",'BD4'!O911)</f>
        <v/>
      </c>
      <c r="F914" s="127" t="str">
        <f>REPT('BD4'!N911,1)</f>
        <v/>
      </c>
      <c r="G914" s="469">
        <f>('BD4'!J911)</f>
        <v>0</v>
      </c>
      <c r="I914" s="568" t="str">
        <f t="shared" si="72"/>
        <v/>
      </c>
      <c r="J914" s="568" t="str">
        <f>IF(L914&gt;0,'BD1'!$K$6,"")</f>
        <v/>
      </c>
      <c r="K914" s="568" t="str">
        <f>IF(L914&gt;0,'BD1'!$K$8,"")</f>
        <v/>
      </c>
      <c r="L914" s="101"/>
      <c r="M914" s="101"/>
      <c r="N914" s="101"/>
      <c r="O914" s="101"/>
      <c r="P914" s="363"/>
      <c r="Q914" s="363"/>
      <c r="R914" s="361"/>
      <c r="S914" s="570" t="str">
        <f t="shared" si="75"/>
        <v/>
      </c>
      <c r="U914" s="124" t="str">
        <f t="shared" si="73"/>
        <v/>
      </c>
      <c r="V914" s="124" t="str">
        <f>IF(X914&gt;0,'BD1'!$K$6,"")</f>
        <v/>
      </c>
      <c r="W914" s="121" t="str">
        <f>IF(X914&gt;0,'BD1'!$K$8,"")</f>
        <v/>
      </c>
      <c r="X914" s="101"/>
      <c r="Y914" s="474"/>
      <c r="Z914" s="101"/>
      <c r="AA914" s="101"/>
      <c r="AB914" s="101"/>
      <c r="AC914" s="101"/>
      <c r="AD914" s="101"/>
      <c r="AE914" s="361"/>
      <c r="AF914" s="522"/>
    </row>
    <row r="915" spans="2:32" x14ac:dyDescent="0.25">
      <c r="B915" s="566" t="str">
        <f t="shared" si="74"/>
        <v/>
      </c>
      <c r="C915" s="472">
        <f>'BD4'!C912</f>
        <v>0</v>
      </c>
      <c r="D915" s="125" t="str">
        <f t="shared" si="71"/>
        <v/>
      </c>
      <c r="E915" s="126" t="str">
        <f>IF('BD4'!O912=0,"",'BD4'!O912)</f>
        <v/>
      </c>
      <c r="F915" s="127" t="str">
        <f>REPT('BD4'!N912,1)</f>
        <v/>
      </c>
      <c r="G915" s="469">
        <f>('BD4'!J912)</f>
        <v>0</v>
      </c>
      <c r="I915" s="568" t="str">
        <f t="shared" si="72"/>
        <v/>
      </c>
      <c r="J915" s="568" t="str">
        <f>IF(L915&gt;0,'BD1'!$K$6,"")</f>
        <v/>
      </c>
      <c r="K915" s="568" t="str">
        <f>IF(L915&gt;0,'BD1'!$K$8,"")</f>
        <v/>
      </c>
      <c r="L915" s="101"/>
      <c r="M915" s="101"/>
      <c r="N915" s="101"/>
      <c r="O915" s="101"/>
      <c r="P915" s="363"/>
      <c r="Q915" s="363"/>
      <c r="R915" s="361"/>
      <c r="S915" s="570" t="str">
        <f t="shared" si="75"/>
        <v/>
      </c>
      <c r="U915" s="124" t="str">
        <f t="shared" si="73"/>
        <v/>
      </c>
      <c r="V915" s="124" t="str">
        <f>IF(X915&gt;0,'BD1'!$K$6,"")</f>
        <v/>
      </c>
      <c r="W915" s="121" t="str">
        <f>IF(X915&gt;0,'BD1'!$K$8,"")</f>
        <v/>
      </c>
      <c r="X915" s="101"/>
      <c r="Y915" s="474"/>
      <c r="Z915" s="101"/>
      <c r="AA915" s="101"/>
      <c r="AB915" s="101"/>
      <c r="AC915" s="101"/>
      <c r="AD915" s="101"/>
      <c r="AE915" s="361"/>
      <c r="AF915" s="522"/>
    </row>
    <row r="916" spans="2:32" x14ac:dyDescent="0.25">
      <c r="B916" s="566" t="str">
        <f t="shared" si="74"/>
        <v/>
      </c>
      <c r="C916" s="472">
        <f>'BD4'!C913</f>
        <v>0</v>
      </c>
      <c r="D916" s="125" t="str">
        <f t="shared" si="71"/>
        <v/>
      </c>
      <c r="E916" s="126" t="str">
        <f>IF('BD4'!O913=0,"",'BD4'!O913)</f>
        <v/>
      </c>
      <c r="F916" s="127" t="str">
        <f>REPT('BD4'!N913,1)</f>
        <v/>
      </c>
      <c r="G916" s="469">
        <f>('BD4'!J913)</f>
        <v>0</v>
      </c>
      <c r="I916" s="568" t="str">
        <f t="shared" si="72"/>
        <v/>
      </c>
      <c r="J916" s="568" t="str">
        <f>IF(L916&gt;0,'BD1'!$K$6,"")</f>
        <v/>
      </c>
      <c r="K916" s="568" t="str">
        <f>IF(L916&gt;0,'BD1'!$K$8,"")</f>
        <v/>
      </c>
      <c r="L916" s="101"/>
      <c r="M916" s="101"/>
      <c r="N916" s="101"/>
      <c r="O916" s="101"/>
      <c r="P916" s="363"/>
      <c r="Q916" s="363"/>
      <c r="R916" s="361"/>
      <c r="S916" s="570" t="str">
        <f t="shared" si="75"/>
        <v/>
      </c>
      <c r="U916" s="124" t="str">
        <f t="shared" si="73"/>
        <v/>
      </c>
      <c r="V916" s="124" t="str">
        <f>IF(X916&gt;0,'BD1'!$K$6,"")</f>
        <v/>
      </c>
      <c r="W916" s="121" t="str">
        <f>IF(X916&gt;0,'BD1'!$K$8,"")</f>
        <v/>
      </c>
      <c r="X916" s="101"/>
      <c r="Y916" s="474"/>
      <c r="Z916" s="101"/>
      <c r="AA916" s="101"/>
      <c r="AB916" s="101"/>
      <c r="AC916" s="101"/>
      <c r="AD916" s="101"/>
      <c r="AE916" s="361"/>
      <c r="AF916" s="522"/>
    </row>
    <row r="917" spans="2:32" x14ac:dyDescent="0.25">
      <c r="B917" s="566" t="str">
        <f t="shared" si="74"/>
        <v/>
      </c>
      <c r="C917" s="472">
        <f>'BD4'!C914</f>
        <v>0</v>
      </c>
      <c r="D917" s="125" t="str">
        <f t="shared" si="71"/>
        <v/>
      </c>
      <c r="E917" s="126" t="str">
        <f>IF('BD4'!O914=0,"",'BD4'!O914)</f>
        <v/>
      </c>
      <c r="F917" s="127" t="str">
        <f>REPT('BD4'!N914,1)</f>
        <v/>
      </c>
      <c r="G917" s="469">
        <f>('BD4'!J914)</f>
        <v>0</v>
      </c>
      <c r="I917" s="568" t="str">
        <f t="shared" si="72"/>
        <v/>
      </c>
      <c r="J917" s="568" t="str">
        <f>IF(L917&gt;0,'BD1'!$K$6,"")</f>
        <v/>
      </c>
      <c r="K917" s="568" t="str">
        <f>IF(L917&gt;0,'BD1'!$K$8,"")</f>
        <v/>
      </c>
      <c r="L917" s="101"/>
      <c r="M917" s="101"/>
      <c r="N917" s="101"/>
      <c r="O917" s="101"/>
      <c r="P917" s="363"/>
      <c r="Q917" s="363"/>
      <c r="R917" s="361"/>
      <c r="S917" s="570" t="str">
        <f t="shared" si="75"/>
        <v/>
      </c>
      <c r="U917" s="124" t="str">
        <f t="shared" si="73"/>
        <v/>
      </c>
      <c r="V917" s="124" t="str">
        <f>IF(X917&gt;0,'BD1'!$K$6,"")</f>
        <v/>
      </c>
      <c r="W917" s="121" t="str">
        <f>IF(X917&gt;0,'BD1'!$K$8,"")</f>
        <v/>
      </c>
      <c r="X917" s="101"/>
      <c r="Y917" s="474"/>
      <c r="Z917" s="101"/>
      <c r="AA917" s="101"/>
      <c r="AB917" s="101"/>
      <c r="AC917" s="101"/>
      <c r="AD917" s="101"/>
      <c r="AE917" s="361"/>
      <c r="AF917" s="522"/>
    </row>
    <row r="918" spans="2:32" x14ac:dyDescent="0.25">
      <c r="B918" s="566" t="str">
        <f t="shared" si="74"/>
        <v/>
      </c>
      <c r="C918" s="472">
        <f>'BD4'!C915</f>
        <v>0</v>
      </c>
      <c r="D918" s="125" t="str">
        <f t="shared" si="71"/>
        <v/>
      </c>
      <c r="E918" s="126" t="str">
        <f>IF('BD4'!O915=0,"",'BD4'!O915)</f>
        <v/>
      </c>
      <c r="F918" s="127" t="str">
        <f>REPT('BD4'!N915,1)</f>
        <v/>
      </c>
      <c r="G918" s="469">
        <f>('BD4'!J915)</f>
        <v>0</v>
      </c>
      <c r="I918" s="568" t="str">
        <f t="shared" si="72"/>
        <v/>
      </c>
      <c r="J918" s="568" t="str">
        <f>IF(L918&gt;0,'BD1'!$K$6,"")</f>
        <v/>
      </c>
      <c r="K918" s="568" t="str">
        <f>IF(L918&gt;0,'BD1'!$K$8,"")</f>
        <v/>
      </c>
      <c r="L918" s="101"/>
      <c r="M918" s="101"/>
      <c r="N918" s="101"/>
      <c r="O918" s="101"/>
      <c r="P918" s="363"/>
      <c r="Q918" s="363"/>
      <c r="R918" s="361"/>
      <c r="S918" s="570" t="str">
        <f t="shared" si="75"/>
        <v/>
      </c>
      <c r="U918" s="124" t="str">
        <f t="shared" si="73"/>
        <v/>
      </c>
      <c r="V918" s="124" t="str">
        <f>IF(X918&gt;0,'BD1'!$K$6,"")</f>
        <v/>
      </c>
      <c r="W918" s="121" t="str">
        <f>IF(X918&gt;0,'BD1'!$K$8,"")</f>
        <v/>
      </c>
      <c r="X918" s="101"/>
      <c r="Y918" s="474"/>
      <c r="Z918" s="101"/>
      <c r="AA918" s="101"/>
      <c r="AB918" s="101"/>
      <c r="AC918" s="101"/>
      <c r="AD918" s="101"/>
      <c r="AE918" s="361"/>
      <c r="AF918" s="522"/>
    </row>
    <row r="919" spans="2:32" x14ac:dyDescent="0.25">
      <c r="B919" s="566" t="str">
        <f t="shared" si="74"/>
        <v/>
      </c>
      <c r="C919" s="472">
        <f>'BD4'!C916</f>
        <v>0</v>
      </c>
      <c r="D919" s="125" t="str">
        <f t="shared" si="71"/>
        <v/>
      </c>
      <c r="E919" s="126" t="str">
        <f>IF('BD4'!O916=0,"",'BD4'!O916)</f>
        <v/>
      </c>
      <c r="F919" s="127" t="str">
        <f>REPT('BD4'!N916,1)</f>
        <v/>
      </c>
      <c r="G919" s="469">
        <f>('BD4'!J916)</f>
        <v>0</v>
      </c>
      <c r="I919" s="568" t="str">
        <f t="shared" si="72"/>
        <v/>
      </c>
      <c r="J919" s="568" t="str">
        <f>IF(L919&gt;0,'BD1'!$K$6,"")</f>
        <v/>
      </c>
      <c r="K919" s="568" t="str">
        <f>IF(L919&gt;0,'BD1'!$K$8,"")</f>
        <v/>
      </c>
      <c r="L919" s="101"/>
      <c r="M919" s="101"/>
      <c r="N919" s="101"/>
      <c r="O919" s="101"/>
      <c r="P919" s="363"/>
      <c r="Q919" s="363"/>
      <c r="R919" s="361"/>
      <c r="S919" s="570" t="str">
        <f t="shared" si="75"/>
        <v/>
      </c>
      <c r="U919" s="124" t="str">
        <f t="shared" si="73"/>
        <v/>
      </c>
      <c r="V919" s="124" t="str">
        <f>IF(X919&gt;0,'BD1'!$K$6,"")</f>
        <v/>
      </c>
      <c r="W919" s="121" t="str">
        <f>IF(X919&gt;0,'BD1'!$K$8,"")</f>
        <v/>
      </c>
      <c r="X919" s="101"/>
      <c r="Y919" s="474"/>
      <c r="Z919" s="101"/>
      <c r="AA919" s="101"/>
      <c r="AB919" s="101"/>
      <c r="AC919" s="101"/>
      <c r="AD919" s="101"/>
      <c r="AE919" s="361"/>
      <c r="AF919" s="522"/>
    </row>
    <row r="920" spans="2:32" x14ac:dyDescent="0.25">
      <c r="B920" s="566" t="str">
        <f t="shared" si="74"/>
        <v/>
      </c>
      <c r="C920" s="472">
        <f>'BD4'!C917</f>
        <v>0</v>
      </c>
      <c r="D920" s="125" t="str">
        <f t="shared" si="71"/>
        <v/>
      </c>
      <c r="E920" s="126" t="str">
        <f>IF('BD4'!O917=0,"",'BD4'!O917)</f>
        <v/>
      </c>
      <c r="F920" s="127" t="str">
        <f>REPT('BD4'!N917,1)</f>
        <v/>
      </c>
      <c r="G920" s="469">
        <f>('BD4'!J917)</f>
        <v>0</v>
      </c>
      <c r="I920" s="568" t="str">
        <f t="shared" si="72"/>
        <v/>
      </c>
      <c r="J920" s="568" t="str">
        <f>IF(L920&gt;0,'BD1'!$K$6,"")</f>
        <v/>
      </c>
      <c r="K920" s="568" t="str">
        <f>IF(L920&gt;0,'BD1'!$K$8,"")</f>
        <v/>
      </c>
      <c r="L920" s="101"/>
      <c r="M920" s="101"/>
      <c r="N920" s="101"/>
      <c r="O920" s="101"/>
      <c r="P920" s="363"/>
      <c r="Q920" s="363"/>
      <c r="R920" s="361"/>
      <c r="S920" s="570" t="str">
        <f t="shared" si="75"/>
        <v/>
      </c>
      <c r="U920" s="124" t="str">
        <f t="shared" si="73"/>
        <v/>
      </c>
      <c r="V920" s="124" t="str">
        <f>IF(X920&gt;0,'BD1'!$K$6,"")</f>
        <v/>
      </c>
      <c r="W920" s="121" t="str">
        <f>IF(X920&gt;0,'BD1'!$K$8,"")</f>
        <v/>
      </c>
      <c r="X920" s="101"/>
      <c r="Y920" s="474"/>
      <c r="Z920" s="101"/>
      <c r="AA920" s="101"/>
      <c r="AB920" s="101"/>
      <c r="AC920" s="101"/>
      <c r="AD920" s="101"/>
      <c r="AE920" s="361"/>
      <c r="AF920" s="522"/>
    </row>
    <row r="921" spans="2:32" x14ac:dyDescent="0.25">
      <c r="B921" s="566" t="str">
        <f t="shared" si="74"/>
        <v/>
      </c>
      <c r="C921" s="472">
        <f>'BD4'!C918</f>
        <v>0</v>
      </c>
      <c r="D921" s="125" t="str">
        <f t="shared" si="71"/>
        <v/>
      </c>
      <c r="E921" s="126" t="str">
        <f>IF('BD4'!O918=0,"",'BD4'!O918)</f>
        <v/>
      </c>
      <c r="F921" s="127" t="str">
        <f>REPT('BD4'!N918,1)</f>
        <v/>
      </c>
      <c r="G921" s="469">
        <f>('BD4'!J918)</f>
        <v>0</v>
      </c>
      <c r="I921" s="568" t="str">
        <f t="shared" si="72"/>
        <v/>
      </c>
      <c r="J921" s="568" t="str">
        <f>IF(L921&gt;0,'BD1'!$K$6,"")</f>
        <v/>
      </c>
      <c r="K921" s="568" t="str">
        <f>IF(L921&gt;0,'BD1'!$K$8,"")</f>
        <v/>
      </c>
      <c r="L921" s="101"/>
      <c r="M921" s="101"/>
      <c r="N921" s="101"/>
      <c r="O921" s="101"/>
      <c r="P921" s="363"/>
      <c r="Q921" s="363"/>
      <c r="R921" s="361"/>
      <c r="S921" s="570" t="str">
        <f t="shared" si="75"/>
        <v/>
      </c>
      <c r="U921" s="124" t="str">
        <f t="shared" si="73"/>
        <v/>
      </c>
      <c r="V921" s="124" t="str">
        <f>IF(X921&gt;0,'BD1'!$K$6,"")</f>
        <v/>
      </c>
      <c r="W921" s="121" t="str">
        <f>IF(X921&gt;0,'BD1'!$K$8,"")</f>
        <v/>
      </c>
      <c r="X921" s="101"/>
      <c r="Y921" s="474"/>
      <c r="Z921" s="101"/>
      <c r="AA921" s="101"/>
      <c r="AB921" s="101"/>
      <c r="AC921" s="101"/>
      <c r="AD921" s="101"/>
      <c r="AE921" s="361"/>
      <c r="AF921" s="522"/>
    </row>
    <row r="922" spans="2:32" x14ac:dyDescent="0.25">
      <c r="B922" s="566" t="str">
        <f t="shared" si="74"/>
        <v/>
      </c>
      <c r="C922" s="472">
        <f>'BD4'!C919</f>
        <v>0</v>
      </c>
      <c r="D922" s="125" t="str">
        <f t="shared" si="71"/>
        <v/>
      </c>
      <c r="E922" s="126" t="str">
        <f>IF('BD4'!O919=0,"",'BD4'!O919)</f>
        <v/>
      </c>
      <c r="F922" s="127" t="str">
        <f>REPT('BD4'!N919,1)</f>
        <v/>
      </c>
      <c r="G922" s="469">
        <f>('BD4'!J919)</f>
        <v>0</v>
      </c>
      <c r="I922" s="568" t="str">
        <f t="shared" si="72"/>
        <v/>
      </c>
      <c r="J922" s="568" t="str">
        <f>IF(L922&gt;0,'BD1'!$K$6,"")</f>
        <v/>
      </c>
      <c r="K922" s="568" t="str">
        <f>IF(L922&gt;0,'BD1'!$K$8,"")</f>
        <v/>
      </c>
      <c r="L922" s="101"/>
      <c r="M922" s="101"/>
      <c r="N922" s="101"/>
      <c r="O922" s="101"/>
      <c r="P922" s="363"/>
      <c r="Q922" s="363"/>
      <c r="R922" s="361"/>
      <c r="S922" s="570" t="str">
        <f t="shared" si="75"/>
        <v/>
      </c>
      <c r="U922" s="124" t="str">
        <f t="shared" si="73"/>
        <v/>
      </c>
      <c r="V922" s="124" t="str">
        <f>IF(X922&gt;0,'BD1'!$K$6,"")</f>
        <v/>
      </c>
      <c r="W922" s="121" t="str">
        <f>IF(X922&gt;0,'BD1'!$K$8,"")</f>
        <v/>
      </c>
      <c r="X922" s="101"/>
      <c r="Y922" s="474"/>
      <c r="Z922" s="101"/>
      <c r="AA922" s="101"/>
      <c r="AB922" s="101"/>
      <c r="AC922" s="101"/>
      <c r="AD922" s="101"/>
      <c r="AE922" s="361"/>
      <c r="AF922" s="522"/>
    </row>
    <row r="923" spans="2:32" x14ac:dyDescent="0.25">
      <c r="B923" s="566" t="str">
        <f t="shared" si="74"/>
        <v/>
      </c>
      <c r="C923" s="472">
        <f>'BD4'!C920</f>
        <v>0</v>
      </c>
      <c r="D923" s="125" t="str">
        <f t="shared" si="71"/>
        <v/>
      </c>
      <c r="E923" s="126" t="str">
        <f>IF('BD4'!O920=0,"",'BD4'!O920)</f>
        <v/>
      </c>
      <c r="F923" s="127" t="str">
        <f>REPT('BD4'!N920,1)</f>
        <v/>
      </c>
      <c r="G923" s="469">
        <f>('BD4'!J920)</f>
        <v>0</v>
      </c>
      <c r="I923" s="568" t="str">
        <f t="shared" si="72"/>
        <v/>
      </c>
      <c r="J923" s="568" t="str">
        <f>IF(L923&gt;0,'BD1'!$K$6,"")</f>
        <v/>
      </c>
      <c r="K923" s="568" t="str">
        <f>IF(L923&gt;0,'BD1'!$K$8,"")</f>
        <v/>
      </c>
      <c r="L923" s="101"/>
      <c r="M923" s="101"/>
      <c r="N923" s="101"/>
      <c r="O923" s="101"/>
      <c r="P923" s="363"/>
      <c r="Q923" s="363"/>
      <c r="R923" s="361"/>
      <c r="S923" s="570" t="str">
        <f t="shared" si="75"/>
        <v/>
      </c>
      <c r="U923" s="124" t="str">
        <f t="shared" si="73"/>
        <v/>
      </c>
      <c r="V923" s="124" t="str">
        <f>IF(X923&gt;0,'BD1'!$K$6,"")</f>
        <v/>
      </c>
      <c r="W923" s="121" t="str">
        <f>IF(X923&gt;0,'BD1'!$K$8,"")</f>
        <v/>
      </c>
      <c r="X923" s="101"/>
      <c r="Y923" s="474"/>
      <c r="Z923" s="101"/>
      <c r="AA923" s="101"/>
      <c r="AB923" s="101"/>
      <c r="AC923" s="101"/>
      <c r="AD923" s="101"/>
      <c r="AE923" s="361"/>
      <c r="AF923" s="522"/>
    </row>
    <row r="924" spans="2:32" x14ac:dyDescent="0.25">
      <c r="B924" s="566" t="str">
        <f t="shared" si="74"/>
        <v/>
      </c>
      <c r="C924" s="472">
        <f>'BD4'!C921</f>
        <v>0</v>
      </c>
      <c r="D924" s="125" t="str">
        <f t="shared" si="71"/>
        <v/>
      </c>
      <c r="E924" s="126" t="str">
        <f>IF('BD4'!O921=0,"",'BD4'!O921)</f>
        <v/>
      </c>
      <c r="F924" s="127" t="str">
        <f>REPT('BD4'!N921,1)</f>
        <v/>
      </c>
      <c r="G924" s="469">
        <f>('BD4'!J921)</f>
        <v>0</v>
      </c>
      <c r="I924" s="568" t="str">
        <f t="shared" si="72"/>
        <v/>
      </c>
      <c r="J924" s="568" t="str">
        <f>IF(L924&gt;0,'BD1'!$K$6,"")</f>
        <v/>
      </c>
      <c r="K924" s="568" t="str">
        <f>IF(L924&gt;0,'BD1'!$K$8,"")</f>
        <v/>
      </c>
      <c r="L924" s="101"/>
      <c r="M924" s="101"/>
      <c r="N924" s="101"/>
      <c r="O924" s="101"/>
      <c r="P924" s="363"/>
      <c r="Q924" s="363"/>
      <c r="R924" s="361"/>
      <c r="S924" s="570" t="str">
        <f t="shared" si="75"/>
        <v/>
      </c>
      <c r="U924" s="124" t="str">
        <f t="shared" si="73"/>
        <v/>
      </c>
      <c r="V924" s="124" t="str">
        <f>IF(X924&gt;0,'BD1'!$K$6,"")</f>
        <v/>
      </c>
      <c r="W924" s="121" t="str">
        <f>IF(X924&gt;0,'BD1'!$K$8,"")</f>
        <v/>
      </c>
      <c r="X924" s="101"/>
      <c r="Y924" s="474"/>
      <c r="Z924" s="101"/>
      <c r="AA924" s="101"/>
      <c r="AB924" s="101"/>
      <c r="AC924" s="101"/>
      <c r="AD924" s="101"/>
      <c r="AE924" s="361"/>
      <c r="AF924" s="522"/>
    </row>
    <row r="925" spans="2:32" x14ac:dyDescent="0.25">
      <c r="B925" s="566" t="str">
        <f t="shared" si="74"/>
        <v/>
      </c>
      <c r="C925" s="472">
        <f>'BD4'!C922</f>
        <v>0</v>
      </c>
      <c r="D925" s="125" t="str">
        <f t="shared" si="71"/>
        <v/>
      </c>
      <c r="E925" s="126" t="str">
        <f>IF('BD4'!O922=0,"",'BD4'!O922)</f>
        <v/>
      </c>
      <c r="F925" s="127" t="str">
        <f>REPT('BD4'!N922,1)</f>
        <v/>
      </c>
      <c r="G925" s="469">
        <f>('BD4'!J922)</f>
        <v>0</v>
      </c>
      <c r="I925" s="568" t="str">
        <f t="shared" si="72"/>
        <v/>
      </c>
      <c r="J925" s="568" t="str">
        <f>IF(L925&gt;0,'BD1'!$K$6,"")</f>
        <v/>
      </c>
      <c r="K925" s="568" t="str">
        <f>IF(L925&gt;0,'BD1'!$K$8,"")</f>
        <v/>
      </c>
      <c r="L925" s="101"/>
      <c r="M925" s="101"/>
      <c r="N925" s="101"/>
      <c r="O925" s="101"/>
      <c r="P925" s="363"/>
      <c r="Q925" s="363"/>
      <c r="R925" s="361"/>
      <c r="S925" s="570" t="str">
        <f t="shared" si="75"/>
        <v/>
      </c>
      <c r="U925" s="124" t="str">
        <f t="shared" si="73"/>
        <v/>
      </c>
      <c r="V925" s="124" t="str">
        <f>IF(X925&gt;0,'BD1'!$K$6,"")</f>
        <v/>
      </c>
      <c r="W925" s="121" t="str">
        <f>IF(X925&gt;0,'BD1'!$K$8,"")</f>
        <v/>
      </c>
      <c r="X925" s="101"/>
      <c r="Y925" s="474"/>
      <c r="Z925" s="101"/>
      <c r="AA925" s="101"/>
      <c r="AB925" s="101"/>
      <c r="AC925" s="101"/>
      <c r="AD925" s="101"/>
      <c r="AE925" s="361"/>
      <c r="AF925" s="522"/>
    </row>
    <row r="926" spans="2:32" x14ac:dyDescent="0.25">
      <c r="B926" s="566" t="str">
        <f t="shared" si="74"/>
        <v/>
      </c>
      <c r="C926" s="472">
        <f>'BD4'!C923</f>
        <v>0</v>
      </c>
      <c r="D926" s="125" t="str">
        <f t="shared" si="71"/>
        <v/>
      </c>
      <c r="E926" s="126" t="str">
        <f>IF('BD4'!O923=0,"",'BD4'!O923)</f>
        <v/>
      </c>
      <c r="F926" s="127" t="str">
        <f>REPT('BD4'!N923,1)</f>
        <v/>
      </c>
      <c r="G926" s="469">
        <f>('BD4'!J923)</f>
        <v>0</v>
      </c>
      <c r="I926" s="568" t="str">
        <f t="shared" si="72"/>
        <v/>
      </c>
      <c r="J926" s="568" t="str">
        <f>IF(L926&gt;0,'BD1'!$K$6,"")</f>
        <v/>
      </c>
      <c r="K926" s="568" t="str">
        <f>IF(L926&gt;0,'BD1'!$K$8,"")</f>
        <v/>
      </c>
      <c r="L926" s="101"/>
      <c r="M926" s="101"/>
      <c r="N926" s="101"/>
      <c r="O926" s="101"/>
      <c r="P926" s="363"/>
      <c r="Q926" s="363"/>
      <c r="R926" s="361"/>
      <c r="S926" s="570" t="str">
        <f t="shared" si="75"/>
        <v/>
      </c>
      <c r="U926" s="124" t="str">
        <f t="shared" si="73"/>
        <v/>
      </c>
      <c r="V926" s="124" t="str">
        <f>IF(X926&gt;0,'BD1'!$K$6,"")</f>
        <v/>
      </c>
      <c r="W926" s="121" t="str">
        <f>IF(X926&gt;0,'BD1'!$K$8,"")</f>
        <v/>
      </c>
      <c r="X926" s="101"/>
      <c r="Y926" s="474"/>
      <c r="Z926" s="101"/>
      <c r="AA926" s="101"/>
      <c r="AB926" s="101"/>
      <c r="AC926" s="101"/>
      <c r="AD926" s="101"/>
      <c r="AE926" s="361"/>
      <c r="AF926" s="522"/>
    </row>
    <row r="927" spans="2:32" x14ac:dyDescent="0.25">
      <c r="B927" s="566" t="str">
        <f t="shared" si="74"/>
        <v/>
      </c>
      <c r="C927" s="472">
        <f>'BD4'!C924</f>
        <v>0</v>
      </c>
      <c r="D927" s="125" t="str">
        <f t="shared" si="71"/>
        <v/>
      </c>
      <c r="E927" s="126" t="str">
        <f>IF('BD4'!O924=0,"",'BD4'!O924)</f>
        <v/>
      </c>
      <c r="F927" s="127" t="str">
        <f>REPT('BD4'!N924,1)</f>
        <v/>
      </c>
      <c r="G927" s="469">
        <f>('BD4'!J924)</f>
        <v>0</v>
      </c>
      <c r="I927" s="568" t="str">
        <f t="shared" si="72"/>
        <v/>
      </c>
      <c r="J927" s="568" t="str">
        <f>IF(L927&gt;0,'BD1'!$K$6,"")</f>
        <v/>
      </c>
      <c r="K927" s="568" t="str">
        <f>IF(L927&gt;0,'BD1'!$K$8,"")</f>
        <v/>
      </c>
      <c r="L927" s="101"/>
      <c r="M927" s="101"/>
      <c r="N927" s="101"/>
      <c r="O927" s="101"/>
      <c r="P927" s="363"/>
      <c r="Q927" s="363"/>
      <c r="R927" s="361"/>
      <c r="S927" s="570" t="str">
        <f t="shared" si="75"/>
        <v/>
      </c>
      <c r="U927" s="124" t="str">
        <f t="shared" si="73"/>
        <v/>
      </c>
      <c r="V927" s="124" t="str">
        <f>IF(X927&gt;0,'BD1'!$K$6,"")</f>
        <v/>
      </c>
      <c r="W927" s="121" t="str">
        <f>IF(X927&gt;0,'BD1'!$K$8,"")</f>
        <v/>
      </c>
      <c r="X927" s="101"/>
      <c r="Y927" s="474"/>
      <c r="Z927" s="101"/>
      <c r="AA927" s="101"/>
      <c r="AB927" s="101"/>
      <c r="AC927" s="101"/>
      <c r="AD927" s="101"/>
      <c r="AE927" s="361"/>
      <c r="AF927" s="522"/>
    </row>
    <row r="928" spans="2:32" x14ac:dyDescent="0.25">
      <c r="B928" s="566" t="str">
        <f t="shared" si="74"/>
        <v/>
      </c>
      <c r="C928" s="472">
        <f>'BD4'!C925</f>
        <v>0</v>
      </c>
      <c r="D928" s="125" t="str">
        <f t="shared" si="71"/>
        <v/>
      </c>
      <c r="E928" s="126" t="str">
        <f>IF('BD4'!O925=0,"",'BD4'!O925)</f>
        <v/>
      </c>
      <c r="F928" s="127" t="str">
        <f>REPT('BD4'!N925,1)</f>
        <v/>
      </c>
      <c r="G928" s="469">
        <f>('BD4'!J925)</f>
        <v>0</v>
      </c>
      <c r="I928" s="568" t="str">
        <f t="shared" si="72"/>
        <v/>
      </c>
      <c r="J928" s="568" t="str">
        <f>IF(L928&gt;0,'BD1'!$K$6,"")</f>
        <v/>
      </c>
      <c r="K928" s="568" t="str">
        <f>IF(L928&gt;0,'BD1'!$K$8,"")</f>
        <v/>
      </c>
      <c r="L928" s="101"/>
      <c r="M928" s="101"/>
      <c r="N928" s="101"/>
      <c r="O928" s="101"/>
      <c r="P928" s="363"/>
      <c r="Q928" s="363"/>
      <c r="R928" s="361"/>
      <c r="S928" s="570" t="str">
        <f t="shared" si="75"/>
        <v/>
      </c>
      <c r="U928" s="124" t="str">
        <f t="shared" si="73"/>
        <v/>
      </c>
      <c r="V928" s="124" t="str">
        <f>IF(X928&gt;0,'BD1'!$K$6,"")</f>
        <v/>
      </c>
      <c r="W928" s="121" t="str">
        <f>IF(X928&gt;0,'BD1'!$K$8,"")</f>
        <v/>
      </c>
      <c r="X928" s="101"/>
      <c r="Y928" s="474"/>
      <c r="Z928" s="101"/>
      <c r="AA928" s="101"/>
      <c r="AB928" s="101"/>
      <c r="AC928" s="101"/>
      <c r="AD928" s="101"/>
      <c r="AE928" s="361"/>
      <c r="AF928" s="522"/>
    </row>
    <row r="929" spans="2:32" x14ac:dyDescent="0.25">
      <c r="B929" s="566" t="str">
        <f t="shared" si="74"/>
        <v/>
      </c>
      <c r="C929" s="472">
        <f>'BD4'!C926</f>
        <v>0</v>
      </c>
      <c r="D929" s="125" t="str">
        <f t="shared" si="71"/>
        <v/>
      </c>
      <c r="E929" s="126" t="str">
        <f>IF('BD4'!O926=0,"",'BD4'!O926)</f>
        <v/>
      </c>
      <c r="F929" s="127" t="str">
        <f>REPT('BD4'!N926,1)</f>
        <v/>
      </c>
      <c r="G929" s="469">
        <f>('BD4'!J926)</f>
        <v>0</v>
      </c>
      <c r="I929" s="568" t="str">
        <f t="shared" si="72"/>
        <v/>
      </c>
      <c r="J929" s="568" t="str">
        <f>IF(L929&gt;0,'BD1'!$K$6,"")</f>
        <v/>
      </c>
      <c r="K929" s="568" t="str">
        <f>IF(L929&gt;0,'BD1'!$K$8,"")</f>
        <v/>
      </c>
      <c r="L929" s="101"/>
      <c r="M929" s="101"/>
      <c r="N929" s="101"/>
      <c r="O929" s="101"/>
      <c r="P929" s="363"/>
      <c r="Q929" s="363"/>
      <c r="R929" s="361"/>
      <c r="S929" s="570" t="str">
        <f t="shared" si="75"/>
        <v/>
      </c>
      <c r="U929" s="124" t="str">
        <f t="shared" si="73"/>
        <v/>
      </c>
      <c r="V929" s="124" t="str">
        <f>IF(X929&gt;0,'BD1'!$K$6,"")</f>
        <v/>
      </c>
      <c r="W929" s="121" t="str">
        <f>IF(X929&gt;0,'BD1'!$K$8,"")</f>
        <v/>
      </c>
      <c r="X929" s="101"/>
      <c r="Y929" s="474"/>
      <c r="Z929" s="101"/>
      <c r="AA929" s="101"/>
      <c r="AB929" s="101"/>
      <c r="AC929" s="101"/>
      <c r="AD929" s="101"/>
      <c r="AE929" s="361"/>
      <c r="AF929" s="522"/>
    </row>
    <row r="930" spans="2:32" x14ac:dyDescent="0.25">
      <c r="B930" s="566" t="str">
        <f t="shared" si="74"/>
        <v/>
      </c>
      <c r="C930" s="472">
        <f>'BD4'!C927</f>
        <v>0</v>
      </c>
      <c r="D930" s="125" t="str">
        <f t="shared" si="71"/>
        <v/>
      </c>
      <c r="E930" s="126" t="str">
        <f>IF('BD4'!O927=0,"",'BD4'!O927)</f>
        <v/>
      </c>
      <c r="F930" s="127" t="str">
        <f>REPT('BD4'!N927,1)</f>
        <v/>
      </c>
      <c r="G930" s="469">
        <f>('BD4'!J927)</f>
        <v>0</v>
      </c>
      <c r="I930" s="568" t="str">
        <f t="shared" si="72"/>
        <v/>
      </c>
      <c r="J930" s="568" t="str">
        <f>IF(L930&gt;0,'BD1'!$K$6,"")</f>
        <v/>
      </c>
      <c r="K930" s="568" t="str">
        <f>IF(L930&gt;0,'BD1'!$K$8,"")</f>
        <v/>
      </c>
      <c r="L930" s="101"/>
      <c r="M930" s="101"/>
      <c r="N930" s="101"/>
      <c r="O930" s="101"/>
      <c r="P930" s="363"/>
      <c r="Q930" s="363"/>
      <c r="R930" s="361"/>
      <c r="S930" s="570" t="str">
        <f t="shared" si="75"/>
        <v/>
      </c>
      <c r="U930" s="124" t="str">
        <f t="shared" si="73"/>
        <v/>
      </c>
      <c r="V930" s="124" t="str">
        <f>IF(X930&gt;0,'BD1'!$K$6,"")</f>
        <v/>
      </c>
      <c r="W930" s="121" t="str">
        <f>IF(X930&gt;0,'BD1'!$K$8,"")</f>
        <v/>
      </c>
      <c r="X930" s="101"/>
      <c r="Y930" s="474"/>
      <c r="Z930" s="101"/>
      <c r="AA930" s="101"/>
      <c r="AB930" s="101"/>
      <c r="AC930" s="101"/>
      <c r="AD930" s="101"/>
      <c r="AE930" s="361"/>
      <c r="AF930" s="522"/>
    </row>
    <row r="931" spans="2:32" x14ac:dyDescent="0.25">
      <c r="B931" s="566" t="str">
        <f t="shared" si="74"/>
        <v/>
      </c>
      <c r="C931" s="472">
        <f>'BD4'!C928</f>
        <v>0</v>
      </c>
      <c r="D931" s="125" t="str">
        <f t="shared" si="71"/>
        <v/>
      </c>
      <c r="E931" s="126" t="str">
        <f>IF('BD4'!O928=0,"",'BD4'!O928)</f>
        <v/>
      </c>
      <c r="F931" s="127" t="str">
        <f>REPT('BD4'!N928,1)</f>
        <v/>
      </c>
      <c r="G931" s="469">
        <f>('BD4'!J928)</f>
        <v>0</v>
      </c>
      <c r="I931" s="568" t="str">
        <f t="shared" si="72"/>
        <v/>
      </c>
      <c r="J931" s="568" t="str">
        <f>IF(L931&gt;0,'BD1'!$K$6,"")</f>
        <v/>
      </c>
      <c r="K931" s="568" t="str">
        <f>IF(L931&gt;0,'BD1'!$K$8,"")</f>
        <v/>
      </c>
      <c r="L931" s="101"/>
      <c r="M931" s="101"/>
      <c r="N931" s="101"/>
      <c r="O931" s="101"/>
      <c r="P931" s="363"/>
      <c r="Q931" s="363"/>
      <c r="R931" s="361"/>
      <c r="S931" s="570" t="str">
        <f t="shared" si="75"/>
        <v/>
      </c>
      <c r="U931" s="124" t="str">
        <f t="shared" si="73"/>
        <v/>
      </c>
      <c r="V931" s="124" t="str">
        <f>IF(X931&gt;0,'BD1'!$K$6,"")</f>
        <v/>
      </c>
      <c r="W931" s="121" t="str">
        <f>IF(X931&gt;0,'BD1'!$K$8,"")</f>
        <v/>
      </c>
      <c r="X931" s="101"/>
      <c r="Y931" s="474"/>
      <c r="Z931" s="101"/>
      <c r="AA931" s="101"/>
      <c r="AB931" s="101"/>
      <c r="AC931" s="101"/>
      <c r="AD931" s="101"/>
      <c r="AE931" s="361"/>
      <c r="AF931" s="522"/>
    </row>
    <row r="932" spans="2:32" x14ac:dyDescent="0.25">
      <c r="B932" s="566" t="str">
        <f t="shared" si="74"/>
        <v/>
      </c>
      <c r="C932" s="472">
        <f>'BD4'!C929</f>
        <v>0</v>
      </c>
      <c r="D932" s="125" t="str">
        <f t="shared" si="71"/>
        <v/>
      </c>
      <c r="E932" s="126" t="str">
        <f>IF('BD4'!O929=0,"",'BD4'!O929)</f>
        <v/>
      </c>
      <c r="F932" s="127" t="str">
        <f>REPT('BD4'!N929,1)</f>
        <v/>
      </c>
      <c r="G932" s="469">
        <f>('BD4'!J929)</f>
        <v>0</v>
      </c>
      <c r="I932" s="568" t="str">
        <f t="shared" si="72"/>
        <v/>
      </c>
      <c r="J932" s="568" t="str">
        <f>IF(L932&gt;0,'BD1'!$K$6,"")</f>
        <v/>
      </c>
      <c r="K932" s="568" t="str">
        <f>IF(L932&gt;0,'BD1'!$K$8,"")</f>
        <v/>
      </c>
      <c r="L932" s="101"/>
      <c r="M932" s="101"/>
      <c r="N932" s="101"/>
      <c r="O932" s="101"/>
      <c r="P932" s="363"/>
      <c r="Q932" s="363"/>
      <c r="R932" s="361"/>
      <c r="S932" s="570" t="str">
        <f t="shared" si="75"/>
        <v/>
      </c>
      <c r="U932" s="124" t="str">
        <f t="shared" si="73"/>
        <v/>
      </c>
      <c r="V932" s="124" t="str">
        <f>IF(X932&gt;0,'BD1'!$K$6,"")</f>
        <v/>
      </c>
      <c r="W932" s="121" t="str">
        <f>IF(X932&gt;0,'BD1'!$K$8,"")</f>
        <v/>
      </c>
      <c r="X932" s="101"/>
      <c r="Y932" s="474"/>
      <c r="Z932" s="101"/>
      <c r="AA932" s="101"/>
      <c r="AB932" s="101"/>
      <c r="AC932" s="101"/>
      <c r="AD932" s="101"/>
      <c r="AE932" s="361"/>
      <c r="AF932" s="522"/>
    </row>
    <row r="933" spans="2:32" x14ac:dyDescent="0.25">
      <c r="B933" s="566" t="str">
        <f t="shared" si="74"/>
        <v/>
      </c>
      <c r="C933" s="472">
        <f>'BD4'!C930</f>
        <v>0</v>
      </c>
      <c r="D933" s="125" t="str">
        <f t="shared" si="71"/>
        <v/>
      </c>
      <c r="E933" s="126" t="str">
        <f>IF('BD4'!O930=0,"",'BD4'!O930)</f>
        <v/>
      </c>
      <c r="F933" s="127" t="str">
        <f>REPT('BD4'!N930,1)</f>
        <v/>
      </c>
      <c r="G933" s="469">
        <f>('BD4'!J930)</f>
        <v>0</v>
      </c>
      <c r="I933" s="568" t="str">
        <f t="shared" si="72"/>
        <v/>
      </c>
      <c r="J933" s="568" t="str">
        <f>IF(L933&gt;0,'BD1'!$K$6,"")</f>
        <v/>
      </c>
      <c r="K933" s="568" t="str">
        <f>IF(L933&gt;0,'BD1'!$K$8,"")</f>
        <v/>
      </c>
      <c r="L933" s="101"/>
      <c r="M933" s="101"/>
      <c r="N933" s="101"/>
      <c r="O933" s="101"/>
      <c r="P933" s="363"/>
      <c r="Q933" s="363"/>
      <c r="R933" s="361"/>
      <c r="S933" s="570" t="str">
        <f t="shared" si="75"/>
        <v/>
      </c>
      <c r="U933" s="124" t="str">
        <f t="shared" si="73"/>
        <v/>
      </c>
      <c r="V933" s="124" t="str">
        <f>IF(X933&gt;0,'BD1'!$K$6,"")</f>
        <v/>
      </c>
      <c r="W933" s="121" t="str">
        <f>IF(X933&gt;0,'BD1'!$K$8,"")</f>
        <v/>
      </c>
      <c r="X933" s="101"/>
      <c r="Y933" s="474"/>
      <c r="Z933" s="101"/>
      <c r="AA933" s="101"/>
      <c r="AB933" s="101"/>
      <c r="AC933" s="101"/>
      <c r="AD933" s="101"/>
      <c r="AE933" s="361"/>
      <c r="AF933" s="522"/>
    </row>
    <row r="934" spans="2:32" x14ac:dyDescent="0.25">
      <c r="B934" s="566" t="str">
        <f t="shared" si="74"/>
        <v/>
      </c>
      <c r="C934" s="472">
        <f>'BD4'!C931</f>
        <v>0</v>
      </c>
      <c r="D934" s="125" t="str">
        <f t="shared" si="71"/>
        <v/>
      </c>
      <c r="E934" s="126" t="str">
        <f>IF('BD4'!O931=0,"",'BD4'!O931)</f>
        <v/>
      </c>
      <c r="F934" s="127" t="str">
        <f>REPT('BD4'!N931,1)</f>
        <v/>
      </c>
      <c r="G934" s="469">
        <f>('BD4'!J931)</f>
        <v>0</v>
      </c>
      <c r="I934" s="568" t="str">
        <f t="shared" si="72"/>
        <v/>
      </c>
      <c r="J934" s="568" t="str">
        <f>IF(L934&gt;0,'BD1'!$K$6,"")</f>
        <v/>
      </c>
      <c r="K934" s="568" t="str">
        <f>IF(L934&gt;0,'BD1'!$K$8,"")</f>
        <v/>
      </c>
      <c r="L934" s="101"/>
      <c r="M934" s="101"/>
      <c r="N934" s="101"/>
      <c r="O934" s="101"/>
      <c r="P934" s="363"/>
      <c r="Q934" s="363"/>
      <c r="R934" s="361"/>
      <c r="S934" s="570" t="str">
        <f t="shared" si="75"/>
        <v/>
      </c>
      <c r="U934" s="124" t="str">
        <f t="shared" si="73"/>
        <v/>
      </c>
      <c r="V934" s="124" t="str">
        <f>IF(X934&gt;0,'BD1'!$K$6,"")</f>
        <v/>
      </c>
      <c r="W934" s="121" t="str">
        <f>IF(X934&gt;0,'BD1'!$K$8,"")</f>
        <v/>
      </c>
      <c r="X934" s="101"/>
      <c r="Y934" s="474"/>
      <c r="Z934" s="101"/>
      <c r="AA934" s="101"/>
      <c r="AB934" s="101"/>
      <c r="AC934" s="101"/>
      <c r="AD934" s="101"/>
      <c r="AE934" s="361"/>
      <c r="AF934" s="522"/>
    </row>
    <row r="935" spans="2:32" x14ac:dyDescent="0.25">
      <c r="B935" s="566" t="str">
        <f t="shared" si="74"/>
        <v/>
      </c>
      <c r="C935" s="472">
        <f>'BD4'!C932</f>
        <v>0</v>
      </c>
      <c r="D935" s="125" t="str">
        <f t="shared" si="71"/>
        <v/>
      </c>
      <c r="E935" s="126" t="str">
        <f>IF('BD4'!O932=0,"",'BD4'!O932)</f>
        <v/>
      </c>
      <c r="F935" s="127" t="str">
        <f>REPT('BD4'!N932,1)</f>
        <v/>
      </c>
      <c r="G935" s="469">
        <f>('BD4'!J932)</f>
        <v>0</v>
      </c>
      <c r="I935" s="568" t="str">
        <f t="shared" si="72"/>
        <v/>
      </c>
      <c r="J935" s="568" t="str">
        <f>IF(L935&gt;0,'BD1'!$K$6,"")</f>
        <v/>
      </c>
      <c r="K935" s="568" t="str">
        <f>IF(L935&gt;0,'BD1'!$K$8,"")</f>
        <v/>
      </c>
      <c r="L935" s="101"/>
      <c r="M935" s="101"/>
      <c r="N935" s="101"/>
      <c r="O935" s="101"/>
      <c r="P935" s="363"/>
      <c r="Q935" s="363"/>
      <c r="R935" s="361"/>
      <c r="S935" s="570" t="str">
        <f t="shared" si="75"/>
        <v/>
      </c>
      <c r="U935" s="124" t="str">
        <f t="shared" si="73"/>
        <v/>
      </c>
      <c r="V935" s="124" t="str">
        <f>IF(X935&gt;0,'BD1'!$K$6,"")</f>
        <v/>
      </c>
      <c r="W935" s="121" t="str">
        <f>IF(X935&gt;0,'BD1'!$K$8,"")</f>
        <v/>
      </c>
      <c r="X935" s="101"/>
      <c r="Y935" s="474"/>
      <c r="Z935" s="101"/>
      <c r="AA935" s="101"/>
      <c r="AB935" s="101"/>
      <c r="AC935" s="101"/>
      <c r="AD935" s="101"/>
      <c r="AE935" s="361"/>
      <c r="AF935" s="522"/>
    </row>
    <row r="936" spans="2:32" x14ac:dyDescent="0.25">
      <c r="B936" s="566" t="str">
        <f t="shared" si="74"/>
        <v/>
      </c>
      <c r="C936" s="472">
        <f>'BD4'!C933</f>
        <v>0</v>
      </c>
      <c r="D936" s="125" t="str">
        <f t="shared" si="71"/>
        <v/>
      </c>
      <c r="E936" s="126" t="str">
        <f>IF('BD4'!O933=0,"",'BD4'!O933)</f>
        <v/>
      </c>
      <c r="F936" s="127" t="str">
        <f>REPT('BD4'!N933,1)</f>
        <v/>
      </c>
      <c r="G936" s="469">
        <f>('BD4'!J933)</f>
        <v>0</v>
      </c>
      <c r="I936" s="568" t="str">
        <f t="shared" si="72"/>
        <v/>
      </c>
      <c r="J936" s="568" t="str">
        <f>IF(L936&gt;0,'BD1'!$K$6,"")</f>
        <v/>
      </c>
      <c r="K936" s="568" t="str">
        <f>IF(L936&gt;0,'BD1'!$K$8,"")</f>
        <v/>
      </c>
      <c r="L936" s="101"/>
      <c r="M936" s="101"/>
      <c r="N936" s="101"/>
      <c r="O936" s="101"/>
      <c r="P936" s="363"/>
      <c r="Q936" s="363"/>
      <c r="R936" s="361"/>
      <c r="S936" s="570" t="str">
        <f t="shared" si="75"/>
        <v/>
      </c>
      <c r="U936" s="124" t="str">
        <f t="shared" si="73"/>
        <v/>
      </c>
      <c r="V936" s="124" t="str">
        <f>IF(X936&gt;0,'BD1'!$K$6,"")</f>
        <v/>
      </c>
      <c r="W936" s="121" t="str">
        <f>IF(X936&gt;0,'BD1'!$K$8,"")</f>
        <v/>
      </c>
      <c r="X936" s="101"/>
      <c r="Y936" s="474"/>
      <c r="Z936" s="101"/>
      <c r="AA936" s="101"/>
      <c r="AB936" s="101"/>
      <c r="AC936" s="101"/>
      <c r="AD936" s="101"/>
      <c r="AE936" s="361"/>
      <c r="AF936" s="522"/>
    </row>
    <row r="937" spans="2:32" x14ac:dyDescent="0.25">
      <c r="B937" s="566" t="str">
        <f t="shared" si="74"/>
        <v/>
      </c>
      <c r="C937" s="472">
        <f>'BD4'!C934</f>
        <v>0</v>
      </c>
      <c r="D937" s="125" t="str">
        <f t="shared" si="71"/>
        <v/>
      </c>
      <c r="E937" s="126" t="str">
        <f>IF('BD4'!O934=0,"",'BD4'!O934)</f>
        <v/>
      </c>
      <c r="F937" s="127" t="str">
        <f>REPT('BD4'!N934,1)</f>
        <v/>
      </c>
      <c r="G937" s="469">
        <f>('BD4'!J934)</f>
        <v>0</v>
      </c>
      <c r="I937" s="568" t="str">
        <f t="shared" si="72"/>
        <v/>
      </c>
      <c r="J937" s="568" t="str">
        <f>IF(L937&gt;0,'BD1'!$K$6,"")</f>
        <v/>
      </c>
      <c r="K937" s="568" t="str">
        <f>IF(L937&gt;0,'BD1'!$K$8,"")</f>
        <v/>
      </c>
      <c r="L937" s="101"/>
      <c r="M937" s="101"/>
      <c r="N937" s="101"/>
      <c r="O937" s="101"/>
      <c r="P937" s="363"/>
      <c r="Q937" s="363"/>
      <c r="R937" s="361"/>
      <c r="S937" s="570" t="str">
        <f t="shared" si="75"/>
        <v/>
      </c>
      <c r="U937" s="124" t="str">
        <f t="shared" si="73"/>
        <v/>
      </c>
      <c r="V937" s="124" t="str">
        <f>IF(X937&gt;0,'BD1'!$K$6,"")</f>
        <v/>
      </c>
      <c r="W937" s="121" t="str">
        <f>IF(X937&gt;0,'BD1'!$K$8,"")</f>
        <v/>
      </c>
      <c r="X937" s="101"/>
      <c r="Y937" s="474"/>
      <c r="Z937" s="101"/>
      <c r="AA937" s="101"/>
      <c r="AB937" s="101"/>
      <c r="AC937" s="101"/>
      <c r="AD937" s="101"/>
      <c r="AE937" s="361"/>
      <c r="AF937" s="522"/>
    </row>
    <row r="938" spans="2:32" x14ac:dyDescent="0.25">
      <c r="B938" s="566" t="str">
        <f t="shared" si="74"/>
        <v/>
      </c>
      <c r="C938" s="472">
        <f>'BD4'!C935</f>
        <v>0</v>
      </c>
      <c r="D938" s="125" t="str">
        <f t="shared" si="71"/>
        <v/>
      </c>
      <c r="E938" s="126" t="str">
        <f>IF('BD4'!O935=0,"",'BD4'!O935)</f>
        <v/>
      </c>
      <c r="F938" s="127" t="str">
        <f>REPT('BD4'!N935,1)</f>
        <v/>
      </c>
      <c r="G938" s="469">
        <f>('BD4'!J935)</f>
        <v>0</v>
      </c>
      <c r="I938" s="568" t="str">
        <f t="shared" si="72"/>
        <v/>
      </c>
      <c r="J938" s="568" t="str">
        <f>IF(L938&gt;0,'BD1'!$K$6,"")</f>
        <v/>
      </c>
      <c r="K938" s="568" t="str">
        <f>IF(L938&gt;0,'BD1'!$K$8,"")</f>
        <v/>
      </c>
      <c r="L938" s="101"/>
      <c r="M938" s="101"/>
      <c r="N938" s="101"/>
      <c r="O938" s="101"/>
      <c r="P938" s="363"/>
      <c r="Q938" s="363"/>
      <c r="R938" s="361"/>
      <c r="S938" s="570" t="str">
        <f t="shared" si="75"/>
        <v/>
      </c>
      <c r="U938" s="124" t="str">
        <f t="shared" si="73"/>
        <v/>
      </c>
      <c r="V938" s="124" t="str">
        <f>IF(X938&gt;0,'BD1'!$K$6,"")</f>
        <v/>
      </c>
      <c r="W938" s="121" t="str">
        <f>IF(X938&gt;0,'BD1'!$K$8,"")</f>
        <v/>
      </c>
      <c r="X938" s="101"/>
      <c r="Y938" s="474"/>
      <c r="Z938" s="101"/>
      <c r="AA938" s="101"/>
      <c r="AB938" s="101"/>
      <c r="AC938" s="101"/>
      <c r="AD938" s="101"/>
      <c r="AE938" s="361"/>
      <c r="AF938" s="522"/>
    </row>
    <row r="939" spans="2:32" x14ac:dyDescent="0.25">
      <c r="B939" s="566" t="str">
        <f t="shared" si="74"/>
        <v/>
      </c>
      <c r="C939" s="472">
        <f>'BD4'!C936</f>
        <v>0</v>
      </c>
      <c r="D939" s="125" t="str">
        <f t="shared" si="71"/>
        <v/>
      </c>
      <c r="E939" s="126" t="str">
        <f>IF('BD4'!O936=0,"",'BD4'!O936)</f>
        <v/>
      </c>
      <c r="F939" s="127" t="str">
        <f>REPT('BD4'!N936,1)</f>
        <v/>
      </c>
      <c r="G939" s="469">
        <f>('BD4'!J936)</f>
        <v>0</v>
      </c>
      <c r="I939" s="568" t="str">
        <f t="shared" si="72"/>
        <v/>
      </c>
      <c r="J939" s="568" t="str">
        <f>IF(L939&gt;0,'BD1'!$K$6,"")</f>
        <v/>
      </c>
      <c r="K939" s="568" t="str">
        <f>IF(L939&gt;0,'BD1'!$K$8,"")</f>
        <v/>
      </c>
      <c r="L939" s="101"/>
      <c r="M939" s="101"/>
      <c r="N939" s="101"/>
      <c r="O939" s="101"/>
      <c r="P939" s="363"/>
      <c r="Q939" s="363"/>
      <c r="R939" s="361"/>
      <c r="S939" s="570" t="str">
        <f t="shared" si="75"/>
        <v/>
      </c>
      <c r="U939" s="124" t="str">
        <f t="shared" si="73"/>
        <v/>
      </c>
      <c r="V939" s="124" t="str">
        <f>IF(X939&gt;0,'BD1'!$K$6,"")</f>
        <v/>
      </c>
      <c r="W939" s="121" t="str">
        <f>IF(X939&gt;0,'BD1'!$K$8,"")</f>
        <v/>
      </c>
      <c r="X939" s="101"/>
      <c r="Y939" s="474"/>
      <c r="Z939" s="101"/>
      <c r="AA939" s="101"/>
      <c r="AB939" s="101"/>
      <c r="AC939" s="101"/>
      <c r="AD939" s="101"/>
      <c r="AE939" s="361"/>
      <c r="AF939" s="522"/>
    </row>
    <row r="940" spans="2:32" x14ac:dyDescent="0.25">
      <c r="B940" s="566" t="str">
        <f t="shared" si="74"/>
        <v/>
      </c>
      <c r="C940" s="472">
        <f>'BD4'!C937</f>
        <v>0</v>
      </c>
      <c r="D940" s="125" t="str">
        <f t="shared" si="71"/>
        <v/>
      </c>
      <c r="E940" s="126" t="str">
        <f>IF('BD4'!O937=0,"",'BD4'!O937)</f>
        <v/>
      </c>
      <c r="F940" s="127" t="str">
        <f>REPT('BD4'!N937,1)</f>
        <v/>
      </c>
      <c r="G940" s="469">
        <f>('BD4'!J937)</f>
        <v>0</v>
      </c>
      <c r="I940" s="568" t="str">
        <f t="shared" si="72"/>
        <v/>
      </c>
      <c r="J940" s="568" t="str">
        <f>IF(L940&gt;0,'BD1'!$K$6,"")</f>
        <v/>
      </c>
      <c r="K940" s="568" t="str">
        <f>IF(L940&gt;0,'BD1'!$K$8,"")</f>
        <v/>
      </c>
      <c r="L940" s="101"/>
      <c r="M940" s="101"/>
      <c r="N940" s="101"/>
      <c r="O940" s="101"/>
      <c r="P940" s="363"/>
      <c r="Q940" s="363"/>
      <c r="R940" s="361"/>
      <c r="S940" s="570" t="str">
        <f t="shared" si="75"/>
        <v/>
      </c>
      <c r="U940" s="124" t="str">
        <f t="shared" si="73"/>
        <v/>
      </c>
      <c r="V940" s="124" t="str">
        <f>IF(X940&gt;0,'BD1'!$K$6,"")</f>
        <v/>
      </c>
      <c r="W940" s="121" t="str">
        <f>IF(X940&gt;0,'BD1'!$K$8,"")</f>
        <v/>
      </c>
      <c r="X940" s="101"/>
      <c r="Y940" s="474"/>
      <c r="Z940" s="101"/>
      <c r="AA940" s="101"/>
      <c r="AB940" s="101"/>
      <c r="AC940" s="101"/>
      <c r="AD940" s="101"/>
      <c r="AE940" s="361"/>
      <c r="AF940" s="522"/>
    </row>
    <row r="941" spans="2:32" x14ac:dyDescent="0.25">
      <c r="B941" s="566" t="str">
        <f t="shared" si="74"/>
        <v/>
      </c>
      <c r="C941" s="472">
        <f>'BD4'!C938</f>
        <v>0</v>
      </c>
      <c r="D941" s="125" t="str">
        <f t="shared" si="71"/>
        <v/>
      </c>
      <c r="E941" s="126" t="str">
        <f>IF('BD4'!O938=0,"",'BD4'!O938)</f>
        <v/>
      </c>
      <c r="F941" s="127" t="str">
        <f>REPT('BD4'!N938,1)</f>
        <v/>
      </c>
      <c r="G941" s="469">
        <f>('BD4'!J938)</f>
        <v>0</v>
      </c>
      <c r="I941" s="568" t="str">
        <f t="shared" si="72"/>
        <v/>
      </c>
      <c r="J941" s="568" t="str">
        <f>IF(L941&gt;0,'BD1'!$K$6,"")</f>
        <v/>
      </c>
      <c r="K941" s="568" t="str">
        <f>IF(L941&gt;0,'BD1'!$K$8,"")</f>
        <v/>
      </c>
      <c r="L941" s="101"/>
      <c r="M941" s="101"/>
      <c r="N941" s="101"/>
      <c r="O941" s="101"/>
      <c r="P941" s="363"/>
      <c r="Q941" s="363"/>
      <c r="R941" s="361"/>
      <c r="S941" s="570" t="str">
        <f t="shared" si="75"/>
        <v/>
      </c>
      <c r="U941" s="124" t="str">
        <f t="shared" si="73"/>
        <v/>
      </c>
      <c r="V941" s="124" t="str">
        <f>IF(X941&gt;0,'BD1'!$K$6,"")</f>
        <v/>
      </c>
      <c r="W941" s="121" t="str">
        <f>IF(X941&gt;0,'BD1'!$K$8,"")</f>
        <v/>
      </c>
      <c r="X941" s="101"/>
      <c r="Y941" s="474"/>
      <c r="Z941" s="101"/>
      <c r="AA941" s="101"/>
      <c r="AB941" s="101"/>
      <c r="AC941" s="101"/>
      <c r="AD941" s="101"/>
      <c r="AE941" s="361"/>
      <c r="AF941" s="522"/>
    </row>
    <row r="942" spans="2:32" x14ac:dyDescent="0.25">
      <c r="B942" s="566" t="str">
        <f t="shared" si="74"/>
        <v/>
      </c>
      <c r="C942" s="472">
        <f>'BD4'!C939</f>
        <v>0</v>
      </c>
      <c r="D942" s="125" t="str">
        <f t="shared" si="71"/>
        <v/>
      </c>
      <c r="E942" s="126" t="str">
        <f>IF('BD4'!O939=0,"",'BD4'!O939)</f>
        <v/>
      </c>
      <c r="F942" s="127" t="str">
        <f>REPT('BD4'!N939,1)</f>
        <v/>
      </c>
      <c r="G942" s="469">
        <f>('BD4'!J939)</f>
        <v>0</v>
      </c>
      <c r="I942" s="568" t="str">
        <f t="shared" si="72"/>
        <v/>
      </c>
      <c r="J942" s="568" t="str">
        <f>IF(L942&gt;0,'BD1'!$K$6,"")</f>
        <v/>
      </c>
      <c r="K942" s="568" t="str">
        <f>IF(L942&gt;0,'BD1'!$K$8,"")</f>
        <v/>
      </c>
      <c r="L942" s="101"/>
      <c r="M942" s="101"/>
      <c r="N942" s="101"/>
      <c r="O942" s="101"/>
      <c r="P942" s="363"/>
      <c r="Q942" s="363"/>
      <c r="R942" s="361"/>
      <c r="S942" s="570" t="str">
        <f t="shared" si="75"/>
        <v/>
      </c>
      <c r="U942" s="124" t="str">
        <f t="shared" si="73"/>
        <v/>
      </c>
      <c r="V942" s="124" t="str">
        <f>IF(X942&gt;0,'BD1'!$K$6,"")</f>
        <v/>
      </c>
      <c r="W942" s="121" t="str">
        <f>IF(X942&gt;0,'BD1'!$K$8,"")</f>
        <v/>
      </c>
      <c r="X942" s="101"/>
      <c r="Y942" s="474"/>
      <c r="Z942" s="101"/>
      <c r="AA942" s="101"/>
      <c r="AB942" s="101"/>
      <c r="AC942" s="101"/>
      <c r="AD942" s="101"/>
      <c r="AE942" s="361"/>
      <c r="AF942" s="522"/>
    </row>
    <row r="943" spans="2:32" x14ac:dyDescent="0.25">
      <c r="B943" s="566" t="str">
        <f t="shared" si="74"/>
        <v/>
      </c>
      <c r="C943" s="472">
        <f>'BD4'!C940</f>
        <v>0</v>
      </c>
      <c r="D943" s="125" t="str">
        <f t="shared" si="71"/>
        <v/>
      </c>
      <c r="E943" s="126" t="str">
        <f>IF('BD4'!O940=0,"",'BD4'!O940)</f>
        <v/>
      </c>
      <c r="F943" s="127" t="str">
        <f>REPT('BD4'!N940,1)</f>
        <v/>
      </c>
      <c r="G943" s="469">
        <f>('BD4'!J940)</f>
        <v>0</v>
      </c>
      <c r="I943" s="568" t="str">
        <f t="shared" si="72"/>
        <v/>
      </c>
      <c r="J943" s="568" t="str">
        <f>IF(L943&gt;0,'BD1'!$K$6,"")</f>
        <v/>
      </c>
      <c r="K943" s="568" t="str">
        <f>IF(L943&gt;0,'BD1'!$K$8,"")</f>
        <v/>
      </c>
      <c r="L943" s="101"/>
      <c r="M943" s="101"/>
      <c r="N943" s="101"/>
      <c r="O943" s="101"/>
      <c r="P943" s="363"/>
      <c r="Q943" s="363"/>
      <c r="R943" s="361"/>
      <c r="S943" s="570" t="str">
        <f t="shared" si="75"/>
        <v/>
      </c>
      <c r="U943" s="124" t="str">
        <f t="shared" si="73"/>
        <v/>
      </c>
      <c r="V943" s="124" t="str">
        <f>IF(X943&gt;0,'BD1'!$K$6,"")</f>
        <v/>
      </c>
      <c r="W943" s="121" t="str">
        <f>IF(X943&gt;0,'BD1'!$K$8,"")</f>
        <v/>
      </c>
      <c r="X943" s="101"/>
      <c r="Y943" s="474"/>
      <c r="Z943" s="101"/>
      <c r="AA943" s="101"/>
      <c r="AB943" s="101"/>
      <c r="AC943" s="101"/>
      <c r="AD943" s="101"/>
      <c r="AE943" s="361"/>
      <c r="AF943" s="522"/>
    </row>
    <row r="944" spans="2:32" x14ac:dyDescent="0.25">
      <c r="B944" s="566" t="str">
        <f t="shared" si="74"/>
        <v/>
      </c>
      <c r="C944" s="472">
        <f>'BD4'!C941</f>
        <v>0</v>
      </c>
      <c r="D944" s="125" t="str">
        <f t="shared" si="71"/>
        <v/>
      </c>
      <c r="E944" s="126" t="str">
        <f>IF('BD4'!O941=0,"",'BD4'!O941)</f>
        <v/>
      </c>
      <c r="F944" s="127" t="str">
        <f>REPT('BD4'!N941,1)</f>
        <v/>
      </c>
      <c r="G944" s="469">
        <f>('BD4'!J941)</f>
        <v>0</v>
      </c>
      <c r="I944" s="568" t="str">
        <f t="shared" si="72"/>
        <v/>
      </c>
      <c r="J944" s="568" t="str">
        <f>IF(L944&gt;0,'BD1'!$K$6,"")</f>
        <v/>
      </c>
      <c r="K944" s="568" t="str">
        <f>IF(L944&gt;0,'BD1'!$K$8,"")</f>
        <v/>
      </c>
      <c r="L944" s="101"/>
      <c r="M944" s="101"/>
      <c r="N944" s="101"/>
      <c r="O944" s="101"/>
      <c r="P944" s="363"/>
      <c r="Q944" s="363"/>
      <c r="R944" s="361"/>
      <c r="S944" s="570" t="str">
        <f t="shared" si="75"/>
        <v/>
      </c>
      <c r="U944" s="124" t="str">
        <f t="shared" si="73"/>
        <v/>
      </c>
      <c r="V944" s="124" t="str">
        <f>IF(X944&gt;0,'BD1'!$K$6,"")</f>
        <v/>
      </c>
      <c r="W944" s="121" t="str">
        <f>IF(X944&gt;0,'BD1'!$K$8,"")</f>
        <v/>
      </c>
      <c r="X944" s="101"/>
      <c r="Y944" s="474"/>
      <c r="Z944" s="101"/>
      <c r="AA944" s="101"/>
      <c r="AB944" s="101"/>
      <c r="AC944" s="101"/>
      <c r="AD944" s="101"/>
      <c r="AE944" s="361"/>
      <c r="AF944" s="522"/>
    </row>
    <row r="945" spans="2:32" x14ac:dyDescent="0.25">
      <c r="B945" s="566" t="str">
        <f t="shared" si="74"/>
        <v/>
      </c>
      <c r="C945" s="472">
        <f>'BD4'!C942</f>
        <v>0</v>
      </c>
      <c r="D945" s="125" t="str">
        <f t="shared" si="71"/>
        <v/>
      </c>
      <c r="E945" s="126" t="str">
        <f>IF('BD4'!O942=0,"",'BD4'!O942)</f>
        <v/>
      </c>
      <c r="F945" s="127" t="str">
        <f>REPT('BD4'!N942,1)</f>
        <v/>
      </c>
      <c r="G945" s="469">
        <f>('BD4'!J942)</f>
        <v>0</v>
      </c>
      <c r="I945" s="568" t="str">
        <f t="shared" si="72"/>
        <v/>
      </c>
      <c r="J945" s="568" t="str">
        <f>IF(L945&gt;0,'BD1'!$K$6,"")</f>
        <v/>
      </c>
      <c r="K945" s="568" t="str">
        <f>IF(L945&gt;0,'BD1'!$K$8,"")</f>
        <v/>
      </c>
      <c r="L945" s="101"/>
      <c r="M945" s="101"/>
      <c r="N945" s="101"/>
      <c r="O945" s="101"/>
      <c r="P945" s="363"/>
      <c r="Q945" s="363"/>
      <c r="R945" s="361"/>
      <c r="S945" s="570" t="str">
        <f t="shared" si="75"/>
        <v/>
      </c>
      <c r="U945" s="124" t="str">
        <f t="shared" si="73"/>
        <v/>
      </c>
      <c r="V945" s="124" t="str">
        <f>IF(X945&gt;0,'BD1'!$K$6,"")</f>
        <v/>
      </c>
      <c r="W945" s="121" t="str">
        <f>IF(X945&gt;0,'BD1'!$K$8,"")</f>
        <v/>
      </c>
      <c r="X945" s="101"/>
      <c r="Y945" s="474"/>
      <c r="Z945" s="101"/>
      <c r="AA945" s="101"/>
      <c r="AB945" s="101"/>
      <c r="AC945" s="101"/>
      <c r="AD945" s="101"/>
      <c r="AE945" s="361"/>
      <c r="AF945" s="522"/>
    </row>
    <row r="946" spans="2:32" x14ac:dyDescent="0.25">
      <c r="B946" s="566" t="str">
        <f t="shared" si="74"/>
        <v/>
      </c>
      <c r="C946" s="472">
        <f>'BD4'!C943</f>
        <v>0</v>
      </c>
      <c r="D946" s="125" t="str">
        <f t="shared" si="71"/>
        <v/>
      </c>
      <c r="E946" s="126" t="str">
        <f>IF('BD4'!O943=0,"",'BD4'!O943)</f>
        <v/>
      </c>
      <c r="F946" s="127" t="str">
        <f>REPT('BD4'!N943,1)</f>
        <v/>
      </c>
      <c r="G946" s="469">
        <f>('BD4'!J943)</f>
        <v>0</v>
      </c>
      <c r="I946" s="568" t="str">
        <f t="shared" si="72"/>
        <v/>
      </c>
      <c r="J946" s="568" t="str">
        <f>IF(L946&gt;0,'BD1'!$K$6,"")</f>
        <v/>
      </c>
      <c r="K946" s="568" t="str">
        <f>IF(L946&gt;0,'BD1'!$K$8,"")</f>
        <v/>
      </c>
      <c r="L946" s="101"/>
      <c r="M946" s="101"/>
      <c r="N946" s="101"/>
      <c r="O946" s="101"/>
      <c r="P946" s="363"/>
      <c r="Q946" s="363"/>
      <c r="R946" s="361"/>
      <c r="S946" s="570" t="str">
        <f t="shared" si="75"/>
        <v/>
      </c>
      <c r="U946" s="124" t="str">
        <f t="shared" si="73"/>
        <v/>
      </c>
      <c r="V946" s="124" t="str">
        <f>IF(X946&gt;0,'BD1'!$K$6,"")</f>
        <v/>
      </c>
      <c r="W946" s="121" t="str">
        <f>IF(X946&gt;0,'BD1'!$K$8,"")</f>
        <v/>
      </c>
      <c r="X946" s="101"/>
      <c r="Y946" s="474"/>
      <c r="Z946" s="101"/>
      <c r="AA946" s="101"/>
      <c r="AB946" s="101"/>
      <c r="AC946" s="101"/>
      <c r="AD946" s="101"/>
      <c r="AE946" s="361"/>
      <c r="AF946" s="522"/>
    </row>
    <row r="947" spans="2:32" x14ac:dyDescent="0.25">
      <c r="B947" s="566" t="str">
        <f t="shared" si="74"/>
        <v/>
      </c>
      <c r="C947" s="472">
        <f>'BD4'!C944</f>
        <v>0</v>
      </c>
      <c r="D947" s="125" t="str">
        <f t="shared" si="71"/>
        <v/>
      </c>
      <c r="E947" s="126" t="str">
        <f>IF('BD4'!O944=0,"",'BD4'!O944)</f>
        <v/>
      </c>
      <c r="F947" s="127" t="str">
        <f>REPT('BD4'!N944,1)</f>
        <v/>
      </c>
      <c r="G947" s="469">
        <f>('BD4'!J944)</f>
        <v>0</v>
      </c>
      <c r="I947" s="568" t="str">
        <f t="shared" si="72"/>
        <v/>
      </c>
      <c r="J947" s="568" t="str">
        <f>IF(L947&gt;0,'BD1'!$K$6,"")</f>
        <v/>
      </c>
      <c r="K947" s="568" t="str">
        <f>IF(L947&gt;0,'BD1'!$K$8,"")</f>
        <v/>
      </c>
      <c r="L947" s="101"/>
      <c r="M947" s="101"/>
      <c r="N947" s="101"/>
      <c r="O947" s="101"/>
      <c r="P947" s="363"/>
      <c r="Q947" s="363"/>
      <c r="R947" s="361"/>
      <c r="S947" s="570" t="str">
        <f t="shared" si="75"/>
        <v/>
      </c>
      <c r="U947" s="124" t="str">
        <f t="shared" si="73"/>
        <v/>
      </c>
      <c r="V947" s="124" t="str">
        <f>IF(X947&gt;0,'BD1'!$K$6,"")</f>
        <v/>
      </c>
      <c r="W947" s="121" t="str">
        <f>IF(X947&gt;0,'BD1'!$K$8,"")</f>
        <v/>
      </c>
      <c r="X947" s="101"/>
      <c r="Y947" s="474"/>
      <c r="Z947" s="101"/>
      <c r="AA947" s="101"/>
      <c r="AB947" s="101"/>
      <c r="AC947" s="101"/>
      <c r="AD947" s="101"/>
      <c r="AE947" s="361"/>
      <c r="AF947" s="522"/>
    </row>
    <row r="948" spans="2:32" x14ac:dyDescent="0.25">
      <c r="B948" s="566" t="str">
        <f t="shared" si="74"/>
        <v/>
      </c>
      <c r="C948" s="472">
        <f>'BD4'!C945</f>
        <v>0</v>
      </c>
      <c r="D948" s="125" t="str">
        <f t="shared" si="71"/>
        <v/>
      </c>
      <c r="E948" s="126" t="str">
        <f>IF('BD4'!O945=0,"",'BD4'!O945)</f>
        <v/>
      </c>
      <c r="F948" s="127" t="str">
        <f>REPT('BD4'!N945,1)</f>
        <v/>
      </c>
      <c r="G948" s="469">
        <f>('BD4'!J945)</f>
        <v>0</v>
      </c>
      <c r="I948" s="568" t="str">
        <f t="shared" si="72"/>
        <v/>
      </c>
      <c r="J948" s="568" t="str">
        <f>IF(L948&gt;0,'BD1'!$K$6,"")</f>
        <v/>
      </c>
      <c r="K948" s="568" t="str">
        <f>IF(L948&gt;0,'BD1'!$K$8,"")</f>
        <v/>
      </c>
      <c r="L948" s="101"/>
      <c r="M948" s="101"/>
      <c r="N948" s="101"/>
      <c r="O948" s="101"/>
      <c r="P948" s="363"/>
      <c r="Q948" s="363"/>
      <c r="R948" s="361"/>
      <c r="S948" s="570" t="str">
        <f t="shared" si="75"/>
        <v/>
      </c>
      <c r="U948" s="124" t="str">
        <f t="shared" si="73"/>
        <v/>
      </c>
      <c r="V948" s="124" t="str">
        <f>IF(X948&gt;0,'BD1'!$K$6,"")</f>
        <v/>
      </c>
      <c r="W948" s="121" t="str">
        <f>IF(X948&gt;0,'BD1'!$K$8,"")</f>
        <v/>
      </c>
      <c r="X948" s="101"/>
      <c r="Y948" s="474"/>
      <c r="Z948" s="101"/>
      <c r="AA948" s="101"/>
      <c r="AB948" s="101"/>
      <c r="AC948" s="101"/>
      <c r="AD948" s="101"/>
      <c r="AE948" s="361"/>
      <c r="AF948" s="522"/>
    </row>
    <row r="949" spans="2:32" x14ac:dyDescent="0.25">
      <c r="B949" s="566" t="str">
        <f t="shared" si="74"/>
        <v/>
      </c>
      <c r="C949" s="472">
        <f>'BD4'!C946</f>
        <v>0</v>
      </c>
      <c r="D949" s="125" t="str">
        <f t="shared" si="71"/>
        <v/>
      </c>
      <c r="E949" s="126" t="str">
        <f>IF('BD4'!O946=0,"",'BD4'!O946)</f>
        <v/>
      </c>
      <c r="F949" s="127" t="str">
        <f>REPT('BD4'!N946,1)</f>
        <v/>
      </c>
      <c r="G949" s="469">
        <f>('BD4'!J946)</f>
        <v>0</v>
      </c>
      <c r="I949" s="568" t="str">
        <f t="shared" si="72"/>
        <v/>
      </c>
      <c r="J949" s="568" t="str">
        <f>IF(L949&gt;0,'BD1'!$K$6,"")</f>
        <v/>
      </c>
      <c r="K949" s="568" t="str">
        <f>IF(L949&gt;0,'BD1'!$K$8,"")</f>
        <v/>
      </c>
      <c r="L949" s="101"/>
      <c r="M949" s="101"/>
      <c r="N949" s="101"/>
      <c r="O949" s="101"/>
      <c r="P949" s="363"/>
      <c r="Q949" s="363"/>
      <c r="R949" s="361"/>
      <c r="S949" s="570" t="str">
        <f t="shared" si="75"/>
        <v/>
      </c>
      <c r="U949" s="124" t="str">
        <f t="shared" si="73"/>
        <v/>
      </c>
      <c r="V949" s="124" t="str">
        <f>IF(X949&gt;0,'BD1'!$K$6,"")</f>
        <v/>
      </c>
      <c r="W949" s="121" t="str">
        <f>IF(X949&gt;0,'BD1'!$K$8,"")</f>
        <v/>
      </c>
      <c r="X949" s="101"/>
      <c r="Y949" s="474"/>
      <c r="Z949" s="101"/>
      <c r="AA949" s="101"/>
      <c r="AB949" s="101"/>
      <c r="AC949" s="101"/>
      <c r="AD949" s="101"/>
      <c r="AE949" s="361"/>
      <c r="AF949" s="522"/>
    </row>
    <row r="950" spans="2:32" x14ac:dyDescent="0.25">
      <c r="B950" s="566" t="str">
        <f t="shared" si="74"/>
        <v/>
      </c>
      <c r="C950" s="472">
        <f>'BD4'!C947</f>
        <v>0</v>
      </c>
      <c r="D950" s="125" t="str">
        <f t="shared" si="71"/>
        <v/>
      </c>
      <c r="E950" s="126" t="str">
        <f>IF('BD4'!O947=0,"",'BD4'!O947)</f>
        <v/>
      </c>
      <c r="F950" s="127" t="str">
        <f>REPT('BD4'!N947,1)</f>
        <v/>
      </c>
      <c r="G950" s="469">
        <f>('BD4'!J947)</f>
        <v>0</v>
      </c>
      <c r="I950" s="568" t="str">
        <f t="shared" si="72"/>
        <v/>
      </c>
      <c r="J950" s="568" t="str">
        <f>IF(L950&gt;0,'BD1'!$K$6,"")</f>
        <v/>
      </c>
      <c r="K950" s="568" t="str">
        <f>IF(L950&gt;0,'BD1'!$K$8,"")</f>
        <v/>
      </c>
      <c r="L950" s="101"/>
      <c r="M950" s="101"/>
      <c r="N950" s="101"/>
      <c r="O950" s="101"/>
      <c r="P950" s="363"/>
      <c r="Q950" s="363"/>
      <c r="R950" s="361"/>
      <c r="S950" s="570" t="str">
        <f t="shared" si="75"/>
        <v/>
      </c>
      <c r="U950" s="124" t="str">
        <f t="shared" si="73"/>
        <v/>
      </c>
      <c r="V950" s="124" t="str">
        <f>IF(X950&gt;0,'BD1'!$K$6,"")</f>
        <v/>
      </c>
      <c r="W950" s="121" t="str">
        <f>IF(X950&gt;0,'BD1'!$K$8,"")</f>
        <v/>
      </c>
      <c r="X950" s="101"/>
      <c r="Y950" s="474"/>
      <c r="Z950" s="101"/>
      <c r="AA950" s="101"/>
      <c r="AB950" s="101"/>
      <c r="AC950" s="101"/>
      <c r="AD950" s="101"/>
      <c r="AE950" s="361"/>
      <c r="AF950" s="522"/>
    </row>
    <row r="951" spans="2:32" x14ac:dyDescent="0.25">
      <c r="B951" s="566" t="str">
        <f t="shared" si="74"/>
        <v/>
      </c>
      <c r="C951" s="472">
        <f>'BD4'!C948</f>
        <v>0</v>
      </c>
      <c r="D951" s="125" t="str">
        <f t="shared" si="71"/>
        <v/>
      </c>
      <c r="E951" s="126" t="str">
        <f>IF('BD4'!O948=0,"",'BD4'!O948)</f>
        <v/>
      </c>
      <c r="F951" s="127" t="str">
        <f>REPT('BD4'!N948,1)</f>
        <v/>
      </c>
      <c r="G951" s="469">
        <f>('BD4'!J948)</f>
        <v>0</v>
      </c>
      <c r="I951" s="568" t="str">
        <f t="shared" si="72"/>
        <v/>
      </c>
      <c r="J951" s="568" t="str">
        <f>IF(L951&gt;0,'BD1'!$K$6,"")</f>
        <v/>
      </c>
      <c r="K951" s="568" t="str">
        <f>IF(L951&gt;0,'BD1'!$K$8,"")</f>
        <v/>
      </c>
      <c r="L951" s="101"/>
      <c r="M951" s="101"/>
      <c r="N951" s="101"/>
      <c r="O951" s="101"/>
      <c r="P951" s="363"/>
      <c r="Q951" s="363"/>
      <c r="R951" s="361"/>
      <c r="S951" s="570" t="str">
        <f t="shared" si="75"/>
        <v/>
      </c>
      <c r="U951" s="124" t="str">
        <f t="shared" si="73"/>
        <v/>
      </c>
      <c r="V951" s="124" t="str">
        <f>IF(X951&gt;0,'BD1'!$K$6,"")</f>
        <v/>
      </c>
      <c r="W951" s="121" t="str">
        <f>IF(X951&gt;0,'BD1'!$K$8,"")</f>
        <v/>
      </c>
      <c r="X951" s="101"/>
      <c r="Y951" s="474"/>
      <c r="Z951" s="101"/>
      <c r="AA951" s="101"/>
      <c r="AB951" s="101"/>
      <c r="AC951" s="101"/>
      <c r="AD951" s="101"/>
      <c r="AE951" s="361"/>
      <c r="AF951" s="522"/>
    </row>
    <row r="952" spans="2:32" x14ac:dyDescent="0.25">
      <c r="B952" s="566" t="str">
        <f t="shared" si="74"/>
        <v/>
      </c>
      <c r="C952" s="472">
        <f>'BD4'!C949</f>
        <v>0</v>
      </c>
      <c r="D952" s="125" t="str">
        <f t="shared" si="71"/>
        <v/>
      </c>
      <c r="E952" s="126" t="str">
        <f>IF('BD4'!O949=0,"",'BD4'!O949)</f>
        <v/>
      </c>
      <c r="F952" s="127" t="str">
        <f>REPT('BD4'!N949,1)</f>
        <v/>
      </c>
      <c r="G952" s="469">
        <f>('BD4'!J949)</f>
        <v>0</v>
      </c>
      <c r="I952" s="568" t="str">
        <f t="shared" si="72"/>
        <v/>
      </c>
      <c r="J952" s="568" t="str">
        <f>IF(L952&gt;0,'BD1'!$K$6,"")</f>
        <v/>
      </c>
      <c r="K952" s="568" t="str">
        <f>IF(L952&gt;0,'BD1'!$K$8,"")</f>
        <v/>
      </c>
      <c r="L952" s="101"/>
      <c r="M952" s="101"/>
      <c r="N952" s="101"/>
      <c r="O952" s="101"/>
      <c r="P952" s="363"/>
      <c r="Q952" s="363"/>
      <c r="R952" s="361"/>
      <c r="S952" s="570" t="str">
        <f t="shared" si="75"/>
        <v/>
      </c>
      <c r="U952" s="124" t="str">
        <f t="shared" si="73"/>
        <v/>
      </c>
      <c r="V952" s="124" t="str">
        <f>IF(X952&gt;0,'BD1'!$K$6,"")</f>
        <v/>
      </c>
      <c r="W952" s="121" t="str">
        <f>IF(X952&gt;0,'BD1'!$K$8,"")</f>
        <v/>
      </c>
      <c r="X952" s="101"/>
      <c r="Y952" s="474"/>
      <c r="Z952" s="101"/>
      <c r="AA952" s="101"/>
      <c r="AB952" s="101"/>
      <c r="AC952" s="101"/>
      <c r="AD952" s="101"/>
      <c r="AE952" s="361"/>
      <c r="AF952" s="522"/>
    </row>
    <row r="953" spans="2:32" x14ac:dyDescent="0.25">
      <c r="B953" s="566" t="str">
        <f t="shared" si="74"/>
        <v/>
      </c>
      <c r="C953" s="472">
        <f>'BD4'!C950</f>
        <v>0</v>
      </c>
      <c r="D953" s="125" t="str">
        <f t="shared" si="71"/>
        <v/>
      </c>
      <c r="E953" s="126" t="str">
        <f>IF('BD4'!O950=0,"",'BD4'!O950)</f>
        <v/>
      </c>
      <c r="F953" s="127" t="str">
        <f>REPT('BD4'!N950,1)</f>
        <v/>
      </c>
      <c r="G953" s="469">
        <f>('BD4'!J950)</f>
        <v>0</v>
      </c>
      <c r="I953" s="568" t="str">
        <f t="shared" si="72"/>
        <v/>
      </c>
      <c r="J953" s="568" t="str">
        <f>IF(L953&gt;0,'BD1'!$K$6,"")</f>
        <v/>
      </c>
      <c r="K953" s="568" t="str">
        <f>IF(L953&gt;0,'BD1'!$K$8,"")</f>
        <v/>
      </c>
      <c r="L953" s="101"/>
      <c r="M953" s="101"/>
      <c r="N953" s="101"/>
      <c r="O953" s="101"/>
      <c r="P953" s="363"/>
      <c r="Q953" s="363"/>
      <c r="R953" s="361"/>
      <c r="S953" s="570" t="str">
        <f t="shared" si="75"/>
        <v/>
      </c>
      <c r="U953" s="124" t="str">
        <f t="shared" si="73"/>
        <v/>
      </c>
      <c r="V953" s="124" t="str">
        <f>IF(X953&gt;0,'BD1'!$K$6,"")</f>
        <v/>
      </c>
      <c r="W953" s="121" t="str">
        <f>IF(X953&gt;0,'BD1'!$K$8,"")</f>
        <v/>
      </c>
      <c r="X953" s="101"/>
      <c r="Y953" s="474"/>
      <c r="Z953" s="101"/>
      <c r="AA953" s="101"/>
      <c r="AB953" s="101"/>
      <c r="AC953" s="101"/>
      <c r="AD953" s="101"/>
      <c r="AE953" s="361"/>
      <c r="AF953" s="522"/>
    </row>
    <row r="954" spans="2:32" x14ac:dyDescent="0.25">
      <c r="B954" s="566" t="str">
        <f t="shared" si="74"/>
        <v/>
      </c>
      <c r="C954" s="472">
        <f>'BD4'!C951</f>
        <v>0</v>
      </c>
      <c r="D954" s="125" t="str">
        <f t="shared" si="71"/>
        <v/>
      </c>
      <c r="E954" s="126" t="str">
        <f>IF('BD4'!O951=0,"",'BD4'!O951)</f>
        <v/>
      </c>
      <c r="F954" s="127" t="str">
        <f>REPT('BD4'!N951,1)</f>
        <v/>
      </c>
      <c r="G954" s="469">
        <f>('BD4'!J951)</f>
        <v>0</v>
      </c>
      <c r="I954" s="568" t="str">
        <f t="shared" si="72"/>
        <v/>
      </c>
      <c r="J954" s="568" t="str">
        <f>IF(L954&gt;0,'BD1'!$K$6,"")</f>
        <v/>
      </c>
      <c r="K954" s="568" t="str">
        <f>IF(L954&gt;0,'BD1'!$K$8,"")</f>
        <v/>
      </c>
      <c r="L954" s="101"/>
      <c r="M954" s="101"/>
      <c r="N954" s="101"/>
      <c r="O954" s="101"/>
      <c r="P954" s="363"/>
      <c r="Q954" s="363"/>
      <c r="R954" s="361"/>
      <c r="S954" s="570" t="str">
        <f t="shared" si="75"/>
        <v/>
      </c>
      <c r="U954" s="124" t="str">
        <f t="shared" si="73"/>
        <v/>
      </c>
      <c r="V954" s="124" t="str">
        <f>IF(X954&gt;0,'BD1'!$K$6,"")</f>
        <v/>
      </c>
      <c r="W954" s="121" t="str">
        <f>IF(X954&gt;0,'BD1'!$K$8,"")</f>
        <v/>
      </c>
      <c r="X954" s="101"/>
      <c r="Y954" s="474"/>
      <c r="Z954" s="101"/>
      <c r="AA954" s="101"/>
      <c r="AB954" s="101"/>
      <c r="AC954" s="101"/>
      <c r="AD954" s="101"/>
      <c r="AE954" s="361"/>
      <c r="AF954" s="522"/>
    </row>
    <row r="955" spans="2:32" x14ac:dyDescent="0.25">
      <c r="B955" s="566" t="str">
        <f t="shared" si="74"/>
        <v/>
      </c>
      <c r="C955" s="472">
        <f>'BD4'!C952</f>
        <v>0</v>
      </c>
      <c r="D955" s="125" t="str">
        <f t="shared" si="71"/>
        <v/>
      </c>
      <c r="E955" s="126" t="str">
        <f>IF('BD4'!O952=0,"",'BD4'!O952)</f>
        <v/>
      </c>
      <c r="F955" s="127" t="str">
        <f>REPT('BD4'!N952,1)</f>
        <v/>
      </c>
      <c r="G955" s="469">
        <f>('BD4'!J952)</f>
        <v>0</v>
      </c>
      <c r="I955" s="568" t="str">
        <f t="shared" si="72"/>
        <v/>
      </c>
      <c r="J955" s="568" t="str">
        <f>IF(L955&gt;0,'BD1'!$K$6,"")</f>
        <v/>
      </c>
      <c r="K955" s="568" t="str">
        <f>IF(L955&gt;0,'BD1'!$K$8,"")</f>
        <v/>
      </c>
      <c r="L955" s="101"/>
      <c r="M955" s="101"/>
      <c r="N955" s="101"/>
      <c r="O955" s="101"/>
      <c r="P955" s="363"/>
      <c r="Q955" s="363"/>
      <c r="R955" s="361"/>
      <c r="S955" s="570" t="str">
        <f t="shared" si="75"/>
        <v/>
      </c>
      <c r="U955" s="124" t="str">
        <f t="shared" si="73"/>
        <v/>
      </c>
      <c r="V955" s="124" t="str">
        <f>IF(X955&gt;0,'BD1'!$K$6,"")</f>
        <v/>
      </c>
      <c r="W955" s="121" t="str">
        <f>IF(X955&gt;0,'BD1'!$K$8,"")</f>
        <v/>
      </c>
      <c r="X955" s="101"/>
      <c r="Y955" s="474"/>
      <c r="Z955" s="101"/>
      <c r="AA955" s="101"/>
      <c r="AB955" s="101"/>
      <c r="AC955" s="101"/>
      <c r="AD955" s="101"/>
      <c r="AE955" s="361"/>
      <c r="AF955" s="522"/>
    </row>
    <row r="956" spans="2:32" x14ac:dyDescent="0.25">
      <c r="B956" s="566" t="str">
        <f t="shared" si="74"/>
        <v/>
      </c>
      <c r="C956" s="472">
        <f>'BD4'!C953</f>
        <v>0</v>
      </c>
      <c r="D956" s="125" t="str">
        <f t="shared" si="71"/>
        <v/>
      </c>
      <c r="E956" s="126" t="str">
        <f>IF('BD4'!O953=0,"",'BD4'!O953)</f>
        <v/>
      </c>
      <c r="F956" s="127" t="str">
        <f>REPT('BD4'!N953,1)</f>
        <v/>
      </c>
      <c r="G956" s="469">
        <f>('BD4'!J953)</f>
        <v>0</v>
      </c>
      <c r="I956" s="568" t="str">
        <f t="shared" si="72"/>
        <v/>
      </c>
      <c r="J956" s="568" t="str">
        <f>IF(L956&gt;0,'BD1'!$K$6,"")</f>
        <v/>
      </c>
      <c r="K956" s="568" t="str">
        <f>IF(L956&gt;0,'BD1'!$K$8,"")</f>
        <v/>
      </c>
      <c r="L956" s="101"/>
      <c r="M956" s="101"/>
      <c r="N956" s="101"/>
      <c r="O956" s="101"/>
      <c r="P956" s="363"/>
      <c r="Q956" s="363"/>
      <c r="R956" s="361"/>
      <c r="S956" s="570" t="str">
        <f t="shared" si="75"/>
        <v/>
      </c>
      <c r="U956" s="124" t="str">
        <f t="shared" si="73"/>
        <v/>
      </c>
      <c r="V956" s="124" t="str">
        <f>IF(X956&gt;0,'BD1'!$K$6,"")</f>
        <v/>
      </c>
      <c r="W956" s="121" t="str">
        <f>IF(X956&gt;0,'BD1'!$K$8,"")</f>
        <v/>
      </c>
      <c r="X956" s="101"/>
      <c r="Y956" s="474"/>
      <c r="Z956" s="101"/>
      <c r="AA956" s="101"/>
      <c r="AB956" s="101"/>
      <c r="AC956" s="101"/>
      <c r="AD956" s="101"/>
      <c r="AE956" s="361"/>
      <c r="AF956" s="522"/>
    </row>
    <row r="957" spans="2:32" x14ac:dyDescent="0.25">
      <c r="B957" s="566" t="str">
        <f t="shared" si="74"/>
        <v/>
      </c>
      <c r="C957" s="472">
        <f>'BD4'!C954</f>
        <v>0</v>
      </c>
      <c r="D957" s="125" t="str">
        <f t="shared" si="71"/>
        <v/>
      </c>
      <c r="E957" s="126" t="str">
        <f>IF('BD4'!O954=0,"",'BD4'!O954)</f>
        <v/>
      </c>
      <c r="F957" s="127" t="str">
        <f>REPT('BD4'!N954,1)</f>
        <v/>
      </c>
      <c r="G957" s="469">
        <f>('BD4'!J954)</f>
        <v>0</v>
      </c>
      <c r="I957" s="568" t="str">
        <f t="shared" si="72"/>
        <v/>
      </c>
      <c r="J957" s="568" t="str">
        <f>IF(L957&gt;0,'BD1'!$K$6,"")</f>
        <v/>
      </c>
      <c r="K957" s="568" t="str">
        <f>IF(L957&gt;0,'BD1'!$K$8,"")</f>
        <v/>
      </c>
      <c r="L957" s="101"/>
      <c r="M957" s="101"/>
      <c r="N957" s="101"/>
      <c r="O957" s="101"/>
      <c r="P957" s="363"/>
      <c r="Q957" s="363"/>
      <c r="R957" s="361"/>
      <c r="S957" s="570" t="str">
        <f t="shared" si="75"/>
        <v/>
      </c>
      <c r="U957" s="124" t="str">
        <f t="shared" si="73"/>
        <v/>
      </c>
      <c r="V957" s="124" t="str">
        <f>IF(X957&gt;0,'BD1'!$K$6,"")</f>
        <v/>
      </c>
      <c r="W957" s="121" t="str">
        <f>IF(X957&gt;0,'BD1'!$K$8,"")</f>
        <v/>
      </c>
      <c r="X957" s="101"/>
      <c r="Y957" s="474"/>
      <c r="Z957" s="101"/>
      <c r="AA957" s="101"/>
      <c r="AB957" s="101"/>
      <c r="AC957" s="101"/>
      <c r="AD957" s="101"/>
      <c r="AE957" s="361"/>
      <c r="AF957" s="522"/>
    </row>
    <row r="958" spans="2:32" x14ac:dyDescent="0.25">
      <c r="B958" s="566" t="str">
        <f t="shared" si="74"/>
        <v/>
      </c>
      <c r="C958" s="472">
        <f>'BD4'!C955</f>
        <v>0</v>
      </c>
      <c r="D958" s="125" t="str">
        <f t="shared" si="71"/>
        <v/>
      </c>
      <c r="E958" s="126" t="str">
        <f>IF('BD4'!O955=0,"",'BD4'!O955)</f>
        <v/>
      </c>
      <c r="F958" s="127" t="str">
        <f>REPT('BD4'!N955,1)</f>
        <v/>
      </c>
      <c r="G958" s="469">
        <f>('BD4'!J955)</f>
        <v>0</v>
      </c>
      <c r="I958" s="568" t="str">
        <f t="shared" si="72"/>
        <v/>
      </c>
      <c r="J958" s="568" t="str">
        <f>IF(L958&gt;0,'BD1'!$K$6,"")</f>
        <v/>
      </c>
      <c r="K958" s="568" t="str">
        <f>IF(L958&gt;0,'BD1'!$K$8,"")</f>
        <v/>
      </c>
      <c r="L958" s="101"/>
      <c r="M958" s="101"/>
      <c r="N958" s="101"/>
      <c r="O958" s="101"/>
      <c r="P958" s="363"/>
      <c r="Q958" s="363"/>
      <c r="R958" s="361"/>
      <c r="S958" s="570" t="str">
        <f t="shared" si="75"/>
        <v/>
      </c>
      <c r="U958" s="124" t="str">
        <f t="shared" si="73"/>
        <v/>
      </c>
      <c r="V958" s="124" t="str">
        <f>IF(X958&gt;0,'BD1'!$K$6,"")</f>
        <v/>
      </c>
      <c r="W958" s="121" t="str">
        <f>IF(X958&gt;0,'BD1'!$K$8,"")</f>
        <v/>
      </c>
      <c r="X958" s="101"/>
      <c r="Y958" s="474"/>
      <c r="Z958" s="101"/>
      <c r="AA958" s="101"/>
      <c r="AB958" s="101"/>
      <c r="AC958" s="101"/>
      <c r="AD958" s="101"/>
      <c r="AE958" s="361"/>
      <c r="AF958" s="522"/>
    </row>
    <row r="959" spans="2:32" x14ac:dyDescent="0.25">
      <c r="B959" s="566" t="str">
        <f t="shared" si="74"/>
        <v/>
      </c>
      <c r="C959" s="472">
        <f>'BD4'!C956</f>
        <v>0</v>
      </c>
      <c r="D959" s="125" t="str">
        <f t="shared" si="71"/>
        <v/>
      </c>
      <c r="E959" s="126" t="str">
        <f>IF('BD4'!O956=0,"",'BD4'!O956)</f>
        <v/>
      </c>
      <c r="F959" s="127" t="str">
        <f>REPT('BD4'!N956,1)</f>
        <v/>
      </c>
      <c r="G959" s="469">
        <f>('BD4'!J956)</f>
        <v>0</v>
      </c>
      <c r="I959" s="568" t="str">
        <f t="shared" si="72"/>
        <v/>
      </c>
      <c r="J959" s="568" t="str">
        <f>IF(L959&gt;0,'BD1'!$K$6,"")</f>
        <v/>
      </c>
      <c r="K959" s="568" t="str">
        <f>IF(L959&gt;0,'BD1'!$K$8,"")</f>
        <v/>
      </c>
      <c r="L959" s="101"/>
      <c r="M959" s="101"/>
      <c r="N959" s="101"/>
      <c r="O959" s="101"/>
      <c r="P959" s="363"/>
      <c r="Q959" s="363"/>
      <c r="R959" s="361"/>
      <c r="S959" s="570" t="str">
        <f t="shared" si="75"/>
        <v/>
      </c>
      <c r="U959" s="124" t="str">
        <f t="shared" si="73"/>
        <v/>
      </c>
      <c r="V959" s="124" t="str">
        <f>IF(X959&gt;0,'BD1'!$K$6,"")</f>
        <v/>
      </c>
      <c r="W959" s="121" t="str">
        <f>IF(X959&gt;0,'BD1'!$K$8,"")</f>
        <v/>
      </c>
      <c r="X959" s="101"/>
      <c r="Y959" s="474"/>
      <c r="Z959" s="101"/>
      <c r="AA959" s="101"/>
      <c r="AB959" s="101"/>
      <c r="AC959" s="101"/>
      <c r="AD959" s="101"/>
      <c r="AE959" s="361"/>
      <c r="AF959" s="522"/>
    </row>
    <row r="960" spans="2:32" x14ac:dyDescent="0.25">
      <c r="B960" s="566" t="str">
        <f t="shared" si="74"/>
        <v/>
      </c>
      <c r="C960" s="472">
        <f>'BD4'!C957</f>
        <v>0</v>
      </c>
      <c r="D960" s="125" t="str">
        <f t="shared" si="71"/>
        <v/>
      </c>
      <c r="E960" s="126" t="str">
        <f>IF('BD4'!O957=0,"",'BD4'!O957)</f>
        <v/>
      </c>
      <c r="F960" s="127" t="str">
        <f>REPT('BD4'!N957,1)</f>
        <v/>
      </c>
      <c r="G960" s="469">
        <f>('BD4'!J957)</f>
        <v>0</v>
      </c>
      <c r="I960" s="568" t="str">
        <f t="shared" si="72"/>
        <v/>
      </c>
      <c r="J960" s="568" t="str">
        <f>IF(L960&gt;0,'BD1'!$K$6,"")</f>
        <v/>
      </c>
      <c r="K960" s="568" t="str">
        <f>IF(L960&gt;0,'BD1'!$K$8,"")</f>
        <v/>
      </c>
      <c r="L960" s="101"/>
      <c r="M960" s="101"/>
      <c r="N960" s="101"/>
      <c r="O960" s="101"/>
      <c r="P960" s="363"/>
      <c r="Q960" s="363"/>
      <c r="R960" s="361"/>
      <c r="S960" s="570" t="str">
        <f t="shared" si="75"/>
        <v/>
      </c>
      <c r="U960" s="124" t="str">
        <f t="shared" si="73"/>
        <v/>
      </c>
      <c r="V960" s="124" t="str">
        <f>IF(X960&gt;0,'BD1'!$K$6,"")</f>
        <v/>
      </c>
      <c r="W960" s="121" t="str">
        <f>IF(X960&gt;0,'BD1'!$K$8,"")</f>
        <v/>
      </c>
      <c r="X960" s="101"/>
      <c r="Y960" s="474"/>
      <c r="Z960" s="101"/>
      <c r="AA960" s="101"/>
      <c r="AB960" s="101"/>
      <c r="AC960" s="101"/>
      <c r="AD960" s="101"/>
      <c r="AE960" s="361"/>
      <c r="AF960" s="522"/>
    </row>
    <row r="961" spans="2:32" x14ac:dyDescent="0.25">
      <c r="B961" s="566" t="str">
        <f t="shared" si="74"/>
        <v/>
      </c>
      <c r="C961" s="472">
        <f>'BD4'!C958</f>
        <v>0</v>
      </c>
      <c r="D961" s="125" t="str">
        <f t="shared" si="71"/>
        <v/>
      </c>
      <c r="E961" s="126" t="str">
        <f>IF('BD4'!O958=0,"",'BD4'!O958)</f>
        <v/>
      </c>
      <c r="F961" s="127" t="str">
        <f>REPT('BD4'!N958,1)</f>
        <v/>
      </c>
      <c r="G961" s="469">
        <f>('BD4'!J958)</f>
        <v>0</v>
      </c>
      <c r="I961" s="568" t="str">
        <f t="shared" si="72"/>
        <v/>
      </c>
      <c r="J961" s="568" t="str">
        <f>IF(L961&gt;0,'BD1'!$K$6,"")</f>
        <v/>
      </c>
      <c r="K961" s="568" t="str">
        <f>IF(L961&gt;0,'BD1'!$K$8,"")</f>
        <v/>
      </c>
      <c r="L961" s="101"/>
      <c r="M961" s="101"/>
      <c r="N961" s="101"/>
      <c r="O961" s="101"/>
      <c r="P961" s="363"/>
      <c r="Q961" s="363"/>
      <c r="R961" s="361"/>
      <c r="S961" s="570" t="str">
        <f t="shared" si="75"/>
        <v/>
      </c>
      <c r="U961" s="124" t="str">
        <f t="shared" si="73"/>
        <v/>
      </c>
      <c r="V961" s="124" t="str">
        <f>IF(X961&gt;0,'BD1'!$K$6,"")</f>
        <v/>
      </c>
      <c r="W961" s="121" t="str">
        <f>IF(X961&gt;0,'BD1'!$K$8,"")</f>
        <v/>
      </c>
      <c r="X961" s="101"/>
      <c r="Y961" s="474"/>
      <c r="Z961" s="101"/>
      <c r="AA961" s="101"/>
      <c r="AB961" s="101"/>
      <c r="AC961" s="101"/>
      <c r="AD961" s="101"/>
      <c r="AE961" s="361"/>
      <c r="AF961" s="522"/>
    </row>
    <row r="962" spans="2:32" x14ac:dyDescent="0.25">
      <c r="B962" s="566" t="str">
        <f t="shared" si="74"/>
        <v/>
      </c>
      <c r="C962" s="472">
        <f>'BD4'!C959</f>
        <v>0</v>
      </c>
      <c r="D962" s="125" t="str">
        <f t="shared" si="71"/>
        <v/>
      </c>
      <c r="E962" s="126" t="str">
        <f>IF('BD4'!O959=0,"",'BD4'!O959)</f>
        <v/>
      </c>
      <c r="F962" s="127" t="str">
        <f>REPT('BD4'!N959,1)</f>
        <v/>
      </c>
      <c r="G962" s="469">
        <f>('BD4'!J959)</f>
        <v>0</v>
      </c>
      <c r="I962" s="568" t="str">
        <f t="shared" si="72"/>
        <v/>
      </c>
      <c r="J962" s="568" t="str">
        <f>IF(L962&gt;0,'BD1'!$K$6,"")</f>
        <v/>
      </c>
      <c r="K962" s="568" t="str">
        <f>IF(L962&gt;0,'BD1'!$K$8,"")</f>
        <v/>
      </c>
      <c r="L962" s="101"/>
      <c r="M962" s="101"/>
      <c r="N962" s="101"/>
      <c r="O962" s="101"/>
      <c r="P962" s="363"/>
      <c r="Q962" s="363"/>
      <c r="R962" s="361"/>
      <c r="S962" s="570" t="str">
        <f t="shared" si="75"/>
        <v/>
      </c>
      <c r="U962" s="124" t="str">
        <f t="shared" si="73"/>
        <v/>
      </c>
      <c r="V962" s="124" t="str">
        <f>IF(X962&gt;0,'BD1'!$K$6,"")</f>
        <v/>
      </c>
      <c r="W962" s="121" t="str">
        <f>IF(X962&gt;0,'BD1'!$K$8,"")</f>
        <v/>
      </c>
      <c r="X962" s="101"/>
      <c r="Y962" s="474"/>
      <c r="Z962" s="101"/>
      <c r="AA962" s="101"/>
      <c r="AB962" s="101"/>
      <c r="AC962" s="101"/>
      <c r="AD962" s="101"/>
      <c r="AE962" s="361"/>
      <c r="AF962" s="522"/>
    </row>
    <row r="963" spans="2:32" x14ac:dyDescent="0.25">
      <c r="B963" s="566" t="str">
        <f t="shared" si="74"/>
        <v/>
      </c>
      <c r="C963" s="472">
        <f>'BD4'!C960</f>
        <v>0</v>
      </c>
      <c r="D963" s="125" t="str">
        <f t="shared" si="71"/>
        <v/>
      </c>
      <c r="E963" s="126" t="str">
        <f>IF('BD4'!O960=0,"",'BD4'!O960)</f>
        <v/>
      </c>
      <c r="F963" s="127" t="str">
        <f>REPT('BD4'!N960,1)</f>
        <v/>
      </c>
      <c r="G963" s="469">
        <f>('BD4'!J960)</f>
        <v>0</v>
      </c>
      <c r="I963" s="568" t="str">
        <f t="shared" si="72"/>
        <v/>
      </c>
      <c r="J963" s="568" t="str">
        <f>IF(L963&gt;0,'BD1'!$K$6,"")</f>
        <v/>
      </c>
      <c r="K963" s="568" t="str">
        <f>IF(L963&gt;0,'BD1'!$K$8,"")</f>
        <v/>
      </c>
      <c r="L963" s="101"/>
      <c r="M963" s="101"/>
      <c r="N963" s="101"/>
      <c r="O963" s="101"/>
      <c r="P963" s="363"/>
      <c r="Q963" s="363"/>
      <c r="R963" s="361"/>
      <c r="S963" s="570" t="str">
        <f t="shared" si="75"/>
        <v/>
      </c>
      <c r="U963" s="124" t="str">
        <f t="shared" si="73"/>
        <v/>
      </c>
      <c r="V963" s="124" t="str">
        <f>IF(X963&gt;0,'BD1'!$K$6,"")</f>
        <v/>
      </c>
      <c r="W963" s="121" t="str">
        <f>IF(X963&gt;0,'BD1'!$K$8,"")</f>
        <v/>
      </c>
      <c r="X963" s="101"/>
      <c r="Y963" s="474"/>
      <c r="Z963" s="101"/>
      <c r="AA963" s="101"/>
      <c r="AB963" s="101"/>
      <c r="AC963" s="101"/>
      <c r="AD963" s="101"/>
      <c r="AE963" s="361"/>
      <c r="AF963" s="522"/>
    </row>
    <row r="964" spans="2:32" x14ac:dyDescent="0.25">
      <c r="B964" s="566" t="str">
        <f t="shared" si="74"/>
        <v/>
      </c>
      <c r="C964" s="472">
        <f>'BD4'!C961</f>
        <v>0</v>
      </c>
      <c r="D964" s="125" t="str">
        <f t="shared" si="71"/>
        <v/>
      </c>
      <c r="E964" s="126" t="str">
        <f>IF('BD4'!O961=0,"",'BD4'!O961)</f>
        <v/>
      </c>
      <c r="F964" s="127" t="str">
        <f>REPT('BD4'!N961,1)</f>
        <v/>
      </c>
      <c r="G964" s="469">
        <f>('BD4'!J961)</f>
        <v>0</v>
      </c>
      <c r="I964" s="568" t="str">
        <f t="shared" si="72"/>
        <v/>
      </c>
      <c r="J964" s="568" t="str">
        <f>IF(L964&gt;0,'BD1'!$K$6,"")</f>
        <v/>
      </c>
      <c r="K964" s="568" t="str">
        <f>IF(L964&gt;0,'BD1'!$K$8,"")</f>
        <v/>
      </c>
      <c r="L964" s="101"/>
      <c r="M964" s="101"/>
      <c r="N964" s="101"/>
      <c r="O964" s="101"/>
      <c r="P964" s="363"/>
      <c r="Q964" s="363"/>
      <c r="R964" s="361"/>
      <c r="S964" s="570" t="str">
        <f t="shared" si="75"/>
        <v/>
      </c>
      <c r="U964" s="124" t="str">
        <f t="shared" si="73"/>
        <v/>
      </c>
      <c r="V964" s="124" t="str">
        <f>IF(X964&gt;0,'BD1'!$K$6,"")</f>
        <v/>
      </c>
      <c r="W964" s="121" t="str">
        <f>IF(X964&gt;0,'BD1'!$K$8,"")</f>
        <v/>
      </c>
      <c r="X964" s="101"/>
      <c r="Y964" s="474"/>
      <c r="Z964" s="101"/>
      <c r="AA964" s="101"/>
      <c r="AB964" s="101"/>
      <c r="AC964" s="101"/>
      <c r="AD964" s="101"/>
      <c r="AE964" s="361"/>
      <c r="AF964" s="522"/>
    </row>
    <row r="965" spans="2:32" x14ac:dyDescent="0.25">
      <c r="B965" s="566" t="str">
        <f t="shared" si="74"/>
        <v/>
      </c>
      <c r="C965" s="472">
        <f>'BD4'!C962</f>
        <v>0</v>
      </c>
      <c r="D965" s="125" t="str">
        <f t="shared" si="71"/>
        <v/>
      </c>
      <c r="E965" s="126" t="str">
        <f>IF('BD4'!O962=0,"",'BD4'!O962)</f>
        <v/>
      </c>
      <c r="F965" s="127" t="str">
        <f>REPT('BD4'!N962,1)</f>
        <v/>
      </c>
      <c r="G965" s="469">
        <f>('BD4'!J962)</f>
        <v>0</v>
      </c>
      <c r="I965" s="568" t="str">
        <f t="shared" si="72"/>
        <v/>
      </c>
      <c r="J965" s="568" t="str">
        <f>IF(L965&gt;0,'BD1'!$K$6,"")</f>
        <v/>
      </c>
      <c r="K965" s="568" t="str">
        <f>IF(L965&gt;0,'BD1'!$K$8,"")</f>
        <v/>
      </c>
      <c r="L965" s="101"/>
      <c r="M965" s="101"/>
      <c r="N965" s="101"/>
      <c r="O965" s="101"/>
      <c r="P965" s="363"/>
      <c r="Q965" s="363"/>
      <c r="R965" s="361"/>
      <c r="S965" s="570" t="str">
        <f t="shared" si="75"/>
        <v/>
      </c>
      <c r="U965" s="124" t="str">
        <f t="shared" si="73"/>
        <v/>
      </c>
      <c r="V965" s="124" t="str">
        <f>IF(X965&gt;0,'BD1'!$K$6,"")</f>
        <v/>
      </c>
      <c r="W965" s="121" t="str">
        <f>IF(X965&gt;0,'BD1'!$K$8,"")</f>
        <v/>
      </c>
      <c r="X965" s="101"/>
      <c r="Y965" s="474"/>
      <c r="Z965" s="101"/>
      <c r="AA965" s="101"/>
      <c r="AB965" s="101"/>
      <c r="AC965" s="101"/>
      <c r="AD965" s="101"/>
      <c r="AE965" s="361"/>
      <c r="AF965" s="522"/>
    </row>
    <row r="966" spans="2:32" x14ac:dyDescent="0.25">
      <c r="B966" s="566" t="str">
        <f t="shared" si="74"/>
        <v/>
      </c>
      <c r="C966" s="472">
        <f>'BD4'!C963</f>
        <v>0</v>
      </c>
      <c r="D966" s="125" t="str">
        <f t="shared" si="71"/>
        <v/>
      </c>
      <c r="E966" s="126" t="str">
        <f>IF('BD4'!O963=0,"",'BD4'!O963)</f>
        <v/>
      </c>
      <c r="F966" s="127" t="str">
        <f>REPT('BD4'!N963,1)</f>
        <v/>
      </c>
      <c r="G966" s="469">
        <f>('BD4'!J963)</f>
        <v>0</v>
      </c>
      <c r="I966" s="568" t="str">
        <f t="shared" si="72"/>
        <v/>
      </c>
      <c r="J966" s="568" t="str">
        <f>IF(L966&gt;0,'BD1'!$K$6,"")</f>
        <v/>
      </c>
      <c r="K966" s="568" t="str">
        <f>IF(L966&gt;0,'BD1'!$K$8,"")</f>
        <v/>
      </c>
      <c r="L966" s="101"/>
      <c r="M966" s="101"/>
      <c r="N966" s="101"/>
      <c r="O966" s="101"/>
      <c r="P966" s="363"/>
      <c r="Q966" s="363"/>
      <c r="R966" s="361"/>
      <c r="S966" s="570" t="str">
        <f t="shared" si="75"/>
        <v/>
      </c>
      <c r="U966" s="124" t="str">
        <f t="shared" si="73"/>
        <v/>
      </c>
      <c r="V966" s="124" t="str">
        <f>IF(X966&gt;0,'BD1'!$K$6,"")</f>
        <v/>
      </c>
      <c r="W966" s="121" t="str">
        <f>IF(X966&gt;0,'BD1'!$K$8,"")</f>
        <v/>
      </c>
      <c r="X966" s="101"/>
      <c r="Y966" s="474"/>
      <c r="Z966" s="101"/>
      <c r="AA966" s="101"/>
      <c r="AB966" s="101"/>
      <c r="AC966" s="101"/>
      <c r="AD966" s="101"/>
      <c r="AE966" s="361"/>
      <c r="AF966" s="522"/>
    </row>
    <row r="967" spans="2:32" x14ac:dyDescent="0.25">
      <c r="B967" s="566" t="str">
        <f t="shared" si="74"/>
        <v/>
      </c>
      <c r="C967" s="472">
        <f>'BD4'!C964</f>
        <v>0</v>
      </c>
      <c r="D967" s="125" t="str">
        <f t="shared" si="71"/>
        <v/>
      </c>
      <c r="E967" s="126" t="str">
        <f>IF('BD4'!O964=0,"",'BD4'!O964)</f>
        <v/>
      </c>
      <c r="F967" s="127" t="str">
        <f>REPT('BD4'!N964,1)</f>
        <v/>
      </c>
      <c r="G967" s="469">
        <f>('BD4'!J964)</f>
        <v>0</v>
      </c>
      <c r="I967" s="568" t="str">
        <f t="shared" si="72"/>
        <v/>
      </c>
      <c r="J967" s="568" t="str">
        <f>IF(L967&gt;0,'BD1'!$K$6,"")</f>
        <v/>
      </c>
      <c r="K967" s="568" t="str">
        <f>IF(L967&gt;0,'BD1'!$K$8,"")</f>
        <v/>
      </c>
      <c r="L967" s="101"/>
      <c r="M967" s="101"/>
      <c r="N967" s="101"/>
      <c r="O967" s="101"/>
      <c r="P967" s="363"/>
      <c r="Q967" s="363"/>
      <c r="R967" s="361"/>
      <c r="S967" s="570" t="str">
        <f t="shared" si="75"/>
        <v/>
      </c>
      <c r="U967" s="124" t="str">
        <f t="shared" si="73"/>
        <v/>
      </c>
      <c r="V967" s="124" t="str">
        <f>IF(X967&gt;0,'BD1'!$K$6,"")</f>
        <v/>
      </c>
      <c r="W967" s="121" t="str">
        <f>IF(X967&gt;0,'BD1'!$K$8,"")</f>
        <v/>
      </c>
      <c r="X967" s="101"/>
      <c r="Y967" s="474"/>
      <c r="Z967" s="101"/>
      <c r="AA967" s="101"/>
      <c r="AB967" s="101"/>
      <c r="AC967" s="101"/>
      <c r="AD967" s="101"/>
      <c r="AE967" s="361"/>
      <c r="AF967" s="522"/>
    </row>
    <row r="968" spans="2:32" x14ac:dyDescent="0.25">
      <c r="B968" s="566" t="str">
        <f t="shared" si="74"/>
        <v/>
      </c>
      <c r="C968" s="472">
        <f>'BD4'!C965</f>
        <v>0</v>
      </c>
      <c r="D968" s="125" t="str">
        <f t="shared" si="71"/>
        <v/>
      </c>
      <c r="E968" s="126" t="str">
        <f>IF('BD4'!O965=0,"",'BD4'!O965)</f>
        <v/>
      </c>
      <c r="F968" s="127" t="str">
        <f>REPT('BD4'!N965,1)</f>
        <v/>
      </c>
      <c r="G968" s="469">
        <f>('BD4'!J965)</f>
        <v>0</v>
      </c>
      <c r="I968" s="568" t="str">
        <f t="shared" si="72"/>
        <v/>
      </c>
      <c r="J968" s="568" t="str">
        <f>IF(L968&gt;0,'BD1'!$K$6,"")</f>
        <v/>
      </c>
      <c r="K968" s="568" t="str">
        <f>IF(L968&gt;0,'BD1'!$K$8,"")</f>
        <v/>
      </c>
      <c r="L968" s="101"/>
      <c r="M968" s="101"/>
      <c r="N968" s="101"/>
      <c r="O968" s="101"/>
      <c r="P968" s="363"/>
      <c r="Q968" s="363"/>
      <c r="R968" s="361"/>
      <c r="S968" s="570" t="str">
        <f t="shared" si="75"/>
        <v/>
      </c>
      <c r="U968" s="124" t="str">
        <f t="shared" si="73"/>
        <v/>
      </c>
      <c r="V968" s="124" t="str">
        <f>IF(X968&gt;0,'BD1'!$K$6,"")</f>
        <v/>
      </c>
      <c r="W968" s="121" t="str">
        <f>IF(X968&gt;0,'BD1'!$K$8,"")</f>
        <v/>
      </c>
      <c r="X968" s="101"/>
      <c r="Y968" s="474"/>
      <c r="Z968" s="101"/>
      <c r="AA968" s="101"/>
      <c r="AB968" s="101"/>
      <c r="AC968" s="101"/>
      <c r="AD968" s="101"/>
      <c r="AE968" s="361"/>
      <c r="AF968" s="522"/>
    </row>
    <row r="969" spans="2:32" x14ac:dyDescent="0.25">
      <c r="B969" s="566" t="str">
        <f t="shared" si="74"/>
        <v/>
      </c>
      <c r="C969" s="472">
        <f>'BD4'!C966</f>
        <v>0</v>
      </c>
      <c r="D969" s="125" t="str">
        <f t="shared" si="71"/>
        <v/>
      </c>
      <c r="E969" s="126" t="str">
        <f>IF('BD4'!O966=0,"",'BD4'!O966)</f>
        <v/>
      </c>
      <c r="F969" s="127" t="str">
        <f>REPT('BD4'!N966,1)</f>
        <v/>
      </c>
      <c r="G969" s="469">
        <f>('BD4'!J966)</f>
        <v>0</v>
      </c>
      <c r="I969" s="568" t="str">
        <f t="shared" si="72"/>
        <v/>
      </c>
      <c r="J969" s="568" t="str">
        <f>IF(L969&gt;0,'BD1'!$K$6,"")</f>
        <v/>
      </c>
      <c r="K969" s="568" t="str">
        <f>IF(L969&gt;0,'BD1'!$K$8,"")</f>
        <v/>
      </c>
      <c r="L969" s="101"/>
      <c r="M969" s="101"/>
      <c r="N969" s="101"/>
      <c r="O969" s="101"/>
      <c r="P969" s="363"/>
      <c r="Q969" s="363"/>
      <c r="R969" s="361"/>
      <c r="S969" s="570" t="str">
        <f t="shared" si="75"/>
        <v/>
      </c>
      <c r="U969" s="124" t="str">
        <f t="shared" si="73"/>
        <v/>
      </c>
      <c r="V969" s="124" t="str">
        <f>IF(X969&gt;0,'BD1'!$K$6,"")</f>
        <v/>
      </c>
      <c r="W969" s="121" t="str">
        <f>IF(X969&gt;0,'BD1'!$K$8,"")</f>
        <v/>
      </c>
      <c r="X969" s="101"/>
      <c r="Y969" s="474"/>
      <c r="Z969" s="101"/>
      <c r="AA969" s="101"/>
      <c r="AB969" s="101"/>
      <c r="AC969" s="101"/>
      <c r="AD969" s="101"/>
      <c r="AE969" s="361"/>
      <c r="AF969" s="522"/>
    </row>
    <row r="970" spans="2:32" x14ac:dyDescent="0.25">
      <c r="B970" s="566" t="str">
        <f t="shared" si="74"/>
        <v/>
      </c>
      <c r="C970" s="472">
        <f>'BD4'!C967</f>
        <v>0</v>
      </c>
      <c r="D970" s="125" t="str">
        <f t="shared" si="71"/>
        <v/>
      </c>
      <c r="E970" s="126" t="str">
        <f>IF('BD4'!O967=0,"",'BD4'!O967)</f>
        <v/>
      </c>
      <c r="F970" s="127" t="str">
        <f>REPT('BD4'!N967,1)</f>
        <v/>
      </c>
      <c r="G970" s="469">
        <f>('BD4'!J967)</f>
        <v>0</v>
      </c>
      <c r="I970" s="568" t="str">
        <f t="shared" si="72"/>
        <v/>
      </c>
      <c r="J970" s="568" t="str">
        <f>IF(L970&gt;0,'BD1'!$K$6,"")</f>
        <v/>
      </c>
      <c r="K970" s="568" t="str">
        <f>IF(L970&gt;0,'BD1'!$K$8,"")</f>
        <v/>
      </c>
      <c r="L970" s="101"/>
      <c r="M970" s="101"/>
      <c r="N970" s="101"/>
      <c r="O970" s="101"/>
      <c r="P970" s="363"/>
      <c r="Q970" s="363"/>
      <c r="R970" s="361"/>
      <c r="S970" s="570" t="str">
        <f t="shared" si="75"/>
        <v/>
      </c>
      <c r="U970" s="124" t="str">
        <f t="shared" si="73"/>
        <v/>
      </c>
      <c r="V970" s="124" t="str">
        <f>IF(X970&gt;0,'BD1'!$K$6,"")</f>
        <v/>
      </c>
      <c r="W970" s="121" t="str">
        <f>IF(X970&gt;0,'BD1'!$K$8,"")</f>
        <v/>
      </c>
      <c r="X970" s="101"/>
      <c r="Y970" s="474"/>
      <c r="Z970" s="101"/>
      <c r="AA970" s="101"/>
      <c r="AB970" s="101"/>
      <c r="AC970" s="101"/>
      <c r="AD970" s="101"/>
      <c r="AE970" s="361"/>
      <c r="AF970" s="522"/>
    </row>
    <row r="971" spans="2:32" x14ac:dyDescent="0.25">
      <c r="B971" s="566" t="str">
        <f t="shared" si="74"/>
        <v/>
      </c>
      <c r="C971" s="472">
        <f>'BD4'!C968</f>
        <v>0</v>
      </c>
      <c r="D971" s="125" t="str">
        <f t="shared" si="71"/>
        <v/>
      </c>
      <c r="E971" s="126" t="str">
        <f>IF('BD4'!O968=0,"",'BD4'!O968)</f>
        <v/>
      </c>
      <c r="F971" s="127" t="str">
        <f>REPT('BD4'!N968,1)</f>
        <v/>
      </c>
      <c r="G971" s="469">
        <f>('BD4'!J968)</f>
        <v>0</v>
      </c>
      <c r="I971" s="568" t="str">
        <f t="shared" si="72"/>
        <v/>
      </c>
      <c r="J971" s="568" t="str">
        <f>IF(L971&gt;0,'BD1'!$K$6,"")</f>
        <v/>
      </c>
      <c r="K971" s="568" t="str">
        <f>IF(L971&gt;0,'BD1'!$K$8,"")</f>
        <v/>
      </c>
      <c r="L971" s="101"/>
      <c r="M971" s="101"/>
      <c r="N971" s="101"/>
      <c r="O971" s="101"/>
      <c r="P971" s="363"/>
      <c r="Q971" s="363"/>
      <c r="R971" s="361"/>
      <c r="S971" s="570" t="str">
        <f t="shared" si="75"/>
        <v/>
      </c>
      <c r="U971" s="124" t="str">
        <f t="shared" si="73"/>
        <v/>
      </c>
      <c r="V971" s="124" t="str">
        <f>IF(X971&gt;0,'BD1'!$K$6,"")</f>
        <v/>
      </c>
      <c r="W971" s="121" t="str">
        <f>IF(X971&gt;0,'BD1'!$K$8,"")</f>
        <v/>
      </c>
      <c r="X971" s="101"/>
      <c r="Y971" s="474"/>
      <c r="Z971" s="101"/>
      <c r="AA971" s="101"/>
      <c r="AB971" s="101"/>
      <c r="AC971" s="101"/>
      <c r="AD971" s="101"/>
      <c r="AE971" s="361"/>
      <c r="AF971" s="522"/>
    </row>
    <row r="972" spans="2:32" x14ac:dyDescent="0.25">
      <c r="B972" s="566" t="str">
        <f t="shared" si="74"/>
        <v/>
      </c>
      <c r="C972" s="472">
        <f>'BD4'!C969</f>
        <v>0</v>
      </c>
      <c r="D972" s="125" t="str">
        <f t="shared" si="71"/>
        <v/>
      </c>
      <c r="E972" s="126" t="str">
        <f>IF('BD4'!O969=0,"",'BD4'!O969)</f>
        <v/>
      </c>
      <c r="F972" s="127" t="str">
        <f>REPT('BD4'!N969,1)</f>
        <v/>
      </c>
      <c r="G972" s="469">
        <f>('BD4'!J969)</f>
        <v>0</v>
      </c>
      <c r="I972" s="568" t="str">
        <f t="shared" si="72"/>
        <v/>
      </c>
      <c r="J972" s="568" t="str">
        <f>IF(L972&gt;0,'BD1'!$K$6,"")</f>
        <v/>
      </c>
      <c r="K972" s="568" t="str">
        <f>IF(L972&gt;0,'BD1'!$K$8,"")</f>
        <v/>
      </c>
      <c r="L972" s="101"/>
      <c r="M972" s="101"/>
      <c r="N972" s="101"/>
      <c r="O972" s="101"/>
      <c r="P972" s="363"/>
      <c r="Q972" s="363"/>
      <c r="R972" s="361"/>
      <c r="S972" s="570" t="str">
        <f t="shared" si="75"/>
        <v/>
      </c>
      <c r="U972" s="124" t="str">
        <f t="shared" si="73"/>
        <v/>
      </c>
      <c r="V972" s="124" t="str">
        <f>IF(X972&gt;0,'BD1'!$K$6,"")</f>
        <v/>
      </c>
      <c r="W972" s="121" t="str">
        <f>IF(X972&gt;0,'BD1'!$K$8,"")</f>
        <v/>
      </c>
      <c r="X972" s="101"/>
      <c r="Y972" s="474"/>
      <c r="Z972" s="101"/>
      <c r="AA972" s="101"/>
      <c r="AB972" s="101"/>
      <c r="AC972" s="101"/>
      <c r="AD972" s="101"/>
      <c r="AE972" s="361"/>
      <c r="AF972" s="522"/>
    </row>
    <row r="973" spans="2:32" x14ac:dyDescent="0.25">
      <c r="B973" s="566" t="str">
        <f t="shared" si="74"/>
        <v/>
      </c>
      <c r="C973" s="472">
        <f>'BD4'!C970</f>
        <v>0</v>
      </c>
      <c r="D973" s="125" t="str">
        <f t="shared" si="71"/>
        <v/>
      </c>
      <c r="E973" s="126" t="str">
        <f>IF('BD4'!O970=0,"",'BD4'!O970)</f>
        <v/>
      </c>
      <c r="F973" s="127" t="str">
        <f>REPT('BD4'!N970,1)</f>
        <v/>
      </c>
      <c r="G973" s="469">
        <f>('BD4'!J970)</f>
        <v>0</v>
      </c>
      <c r="I973" s="568" t="str">
        <f t="shared" si="72"/>
        <v/>
      </c>
      <c r="J973" s="568" t="str">
        <f>IF(L973&gt;0,'BD1'!$K$6,"")</f>
        <v/>
      </c>
      <c r="K973" s="568" t="str">
        <f>IF(L973&gt;0,'BD1'!$K$8,"")</f>
        <v/>
      </c>
      <c r="L973" s="101"/>
      <c r="M973" s="101"/>
      <c r="N973" s="101"/>
      <c r="O973" s="101"/>
      <c r="P973" s="363"/>
      <c r="Q973" s="363"/>
      <c r="R973" s="361"/>
      <c r="S973" s="570" t="str">
        <f t="shared" si="75"/>
        <v/>
      </c>
      <c r="U973" s="124" t="str">
        <f t="shared" si="73"/>
        <v/>
      </c>
      <c r="V973" s="124" t="str">
        <f>IF(X973&gt;0,'BD1'!$K$6,"")</f>
        <v/>
      </c>
      <c r="W973" s="121" t="str">
        <f>IF(X973&gt;0,'BD1'!$K$8,"")</f>
        <v/>
      </c>
      <c r="X973" s="101"/>
      <c r="Y973" s="474"/>
      <c r="Z973" s="101"/>
      <c r="AA973" s="101"/>
      <c r="AB973" s="101"/>
      <c r="AC973" s="101"/>
      <c r="AD973" s="101"/>
      <c r="AE973" s="361"/>
      <c r="AF973" s="522"/>
    </row>
    <row r="974" spans="2:32" x14ac:dyDescent="0.25">
      <c r="B974" s="566" t="str">
        <f t="shared" si="74"/>
        <v/>
      </c>
      <c r="C974" s="472">
        <f>'BD4'!C971</f>
        <v>0</v>
      </c>
      <c r="D974" s="125" t="str">
        <f t="shared" si="71"/>
        <v/>
      </c>
      <c r="E974" s="126" t="str">
        <f>IF('BD4'!O971=0,"",'BD4'!O971)</f>
        <v/>
      </c>
      <c r="F974" s="127" t="str">
        <f>REPT('BD4'!N971,1)</f>
        <v/>
      </c>
      <c r="G974" s="469">
        <f>('BD4'!J971)</f>
        <v>0</v>
      </c>
      <c r="I974" s="568" t="str">
        <f t="shared" si="72"/>
        <v/>
      </c>
      <c r="J974" s="568" t="str">
        <f>IF(L974&gt;0,'BD1'!$K$6,"")</f>
        <v/>
      </c>
      <c r="K974" s="568" t="str">
        <f>IF(L974&gt;0,'BD1'!$K$8,"")</f>
        <v/>
      </c>
      <c r="L974" s="101"/>
      <c r="M974" s="101"/>
      <c r="N974" s="101"/>
      <c r="O974" s="101"/>
      <c r="P974" s="363"/>
      <c r="Q974" s="363"/>
      <c r="R974" s="361"/>
      <c r="S974" s="570" t="str">
        <f t="shared" si="75"/>
        <v/>
      </c>
      <c r="U974" s="124" t="str">
        <f t="shared" si="73"/>
        <v/>
      </c>
      <c r="V974" s="124" t="str">
        <f>IF(X974&gt;0,'BD1'!$K$6,"")</f>
        <v/>
      </c>
      <c r="W974" s="121" t="str">
        <f>IF(X974&gt;0,'BD1'!$K$8,"")</f>
        <v/>
      </c>
      <c r="X974" s="101"/>
      <c r="Y974" s="474"/>
      <c r="Z974" s="101"/>
      <c r="AA974" s="101"/>
      <c r="AB974" s="101"/>
      <c r="AC974" s="101"/>
      <c r="AD974" s="101"/>
      <c r="AE974" s="361"/>
      <c r="AF974" s="522"/>
    </row>
    <row r="975" spans="2:32" x14ac:dyDescent="0.25">
      <c r="B975" s="566" t="str">
        <f t="shared" si="74"/>
        <v/>
      </c>
      <c r="C975" s="472">
        <f>'BD4'!C972</f>
        <v>0</v>
      </c>
      <c r="D975" s="125" t="str">
        <f t="shared" ref="D975:D1038" si="76">IF(IF(G975&gt;=1,1,0)=0,"",IF(G975&gt;=1,1,0))</f>
        <v/>
      </c>
      <c r="E975" s="126" t="str">
        <f>IF('BD4'!O972=0,"",'BD4'!O972)</f>
        <v/>
      </c>
      <c r="F975" s="127" t="str">
        <f>REPT('BD4'!N972,1)</f>
        <v/>
      </c>
      <c r="G975" s="469">
        <f>('BD4'!J972)</f>
        <v>0</v>
      </c>
      <c r="I975" s="568" t="str">
        <f t="shared" ref="I975:I1038" si="77">IF(L975&gt;0,ROW()-13,"")</f>
        <v/>
      </c>
      <c r="J975" s="568" t="str">
        <f>IF(L975&gt;0,'BD1'!$K$6,"")</f>
        <v/>
      </c>
      <c r="K975" s="568" t="str">
        <f>IF(L975&gt;0,'BD1'!$K$8,"")</f>
        <v/>
      </c>
      <c r="L975" s="101"/>
      <c r="M975" s="101"/>
      <c r="N975" s="101"/>
      <c r="O975" s="101"/>
      <c r="P975" s="363"/>
      <c r="Q975" s="363"/>
      <c r="R975" s="361"/>
      <c r="S975" s="570" t="str">
        <f t="shared" si="75"/>
        <v/>
      </c>
      <c r="U975" s="124" t="str">
        <f t="shared" ref="U975:U1038" si="78">IF(X975&gt;0,ROW()-13,"")</f>
        <v/>
      </c>
      <c r="V975" s="124" t="str">
        <f>IF(X975&gt;0,'BD1'!$K$6,"")</f>
        <v/>
      </c>
      <c r="W975" s="121" t="str">
        <f>IF(X975&gt;0,'BD1'!$K$8,"")</f>
        <v/>
      </c>
      <c r="X975" s="101"/>
      <c r="Y975" s="474"/>
      <c r="Z975" s="101"/>
      <c r="AA975" s="101"/>
      <c r="AB975" s="101"/>
      <c r="AC975" s="101"/>
      <c r="AD975" s="101"/>
      <c r="AE975" s="361"/>
      <c r="AF975" s="522"/>
    </row>
    <row r="976" spans="2:32" x14ac:dyDescent="0.25">
      <c r="B976" s="566" t="str">
        <f t="shared" ref="B976:B1039" si="79">IF(G976&gt;0,ROW()-13,"")</f>
        <v/>
      </c>
      <c r="C976" s="472">
        <f>'BD4'!C973</f>
        <v>0</v>
      </c>
      <c r="D976" s="125" t="str">
        <f t="shared" si="76"/>
        <v/>
      </c>
      <c r="E976" s="126" t="str">
        <f>IF('BD4'!O973=0,"",'BD4'!O973)</f>
        <v/>
      </c>
      <c r="F976" s="127" t="str">
        <f>REPT('BD4'!N973,1)</f>
        <v/>
      </c>
      <c r="G976" s="469">
        <f>('BD4'!J973)</f>
        <v>0</v>
      </c>
      <c r="I976" s="568" t="str">
        <f t="shared" si="77"/>
        <v/>
      </c>
      <c r="J976" s="568" t="str">
        <f>IF(L976&gt;0,'BD1'!$K$6,"")</f>
        <v/>
      </c>
      <c r="K976" s="568" t="str">
        <f>IF(L976&gt;0,'BD1'!$K$8,"")</f>
        <v/>
      </c>
      <c r="L976" s="101"/>
      <c r="M976" s="101"/>
      <c r="N976" s="101"/>
      <c r="O976" s="101"/>
      <c r="P976" s="363"/>
      <c r="Q976" s="363"/>
      <c r="R976" s="361"/>
      <c r="S976" s="570" t="str">
        <f t="shared" ref="S976:S1039" si="80">IF(AND(M976="",N976="",O976=""),"",SUM(M976:O976))</f>
        <v/>
      </c>
      <c r="U976" s="124" t="str">
        <f t="shared" si="78"/>
        <v/>
      </c>
      <c r="V976" s="124" t="str">
        <f>IF(X976&gt;0,'BD1'!$K$6,"")</f>
        <v/>
      </c>
      <c r="W976" s="121" t="str">
        <f>IF(X976&gt;0,'BD1'!$K$8,"")</f>
        <v/>
      </c>
      <c r="X976" s="101"/>
      <c r="Y976" s="474"/>
      <c r="Z976" s="101"/>
      <c r="AA976" s="101"/>
      <c r="AB976" s="101"/>
      <c r="AC976" s="101"/>
      <c r="AD976" s="101"/>
      <c r="AE976" s="361"/>
      <c r="AF976" s="522"/>
    </row>
    <row r="977" spans="2:32" x14ac:dyDescent="0.25">
      <c r="B977" s="566" t="str">
        <f t="shared" si="79"/>
        <v/>
      </c>
      <c r="C977" s="472">
        <f>'BD4'!C974</f>
        <v>0</v>
      </c>
      <c r="D977" s="125" t="str">
        <f t="shared" si="76"/>
        <v/>
      </c>
      <c r="E977" s="126" t="str">
        <f>IF('BD4'!O974=0,"",'BD4'!O974)</f>
        <v/>
      </c>
      <c r="F977" s="127" t="str">
        <f>REPT('BD4'!N974,1)</f>
        <v/>
      </c>
      <c r="G977" s="469">
        <f>('BD4'!J974)</f>
        <v>0</v>
      </c>
      <c r="I977" s="568" t="str">
        <f t="shared" si="77"/>
        <v/>
      </c>
      <c r="J977" s="568" t="str">
        <f>IF(L977&gt;0,'BD1'!$K$6,"")</f>
        <v/>
      </c>
      <c r="K977" s="568" t="str">
        <f>IF(L977&gt;0,'BD1'!$K$8,"")</f>
        <v/>
      </c>
      <c r="L977" s="101"/>
      <c r="M977" s="101"/>
      <c r="N977" s="101"/>
      <c r="O977" s="101"/>
      <c r="P977" s="363"/>
      <c r="Q977" s="363"/>
      <c r="R977" s="361"/>
      <c r="S977" s="570" t="str">
        <f t="shared" si="80"/>
        <v/>
      </c>
      <c r="U977" s="124" t="str">
        <f t="shared" si="78"/>
        <v/>
      </c>
      <c r="V977" s="124" t="str">
        <f>IF(X977&gt;0,'BD1'!$K$6,"")</f>
        <v/>
      </c>
      <c r="W977" s="121" t="str">
        <f>IF(X977&gt;0,'BD1'!$K$8,"")</f>
        <v/>
      </c>
      <c r="X977" s="101"/>
      <c r="Y977" s="474"/>
      <c r="Z977" s="101"/>
      <c r="AA977" s="101"/>
      <c r="AB977" s="101"/>
      <c r="AC977" s="101"/>
      <c r="AD977" s="101"/>
      <c r="AE977" s="361"/>
      <c r="AF977" s="522"/>
    </row>
    <row r="978" spans="2:32" x14ac:dyDescent="0.25">
      <c r="B978" s="566" t="str">
        <f t="shared" si="79"/>
        <v/>
      </c>
      <c r="C978" s="472">
        <f>'BD4'!C975</f>
        <v>0</v>
      </c>
      <c r="D978" s="125" t="str">
        <f t="shared" si="76"/>
        <v/>
      </c>
      <c r="E978" s="126" t="str">
        <f>IF('BD4'!O975=0,"",'BD4'!O975)</f>
        <v/>
      </c>
      <c r="F978" s="127" t="str">
        <f>REPT('BD4'!N975,1)</f>
        <v/>
      </c>
      <c r="G978" s="469">
        <f>('BD4'!J975)</f>
        <v>0</v>
      </c>
      <c r="I978" s="568" t="str">
        <f t="shared" si="77"/>
        <v/>
      </c>
      <c r="J978" s="568" t="str">
        <f>IF(L978&gt;0,'BD1'!$K$6,"")</f>
        <v/>
      </c>
      <c r="K978" s="568" t="str">
        <f>IF(L978&gt;0,'BD1'!$K$8,"")</f>
        <v/>
      </c>
      <c r="L978" s="101"/>
      <c r="M978" s="101"/>
      <c r="N978" s="101"/>
      <c r="O978" s="101"/>
      <c r="P978" s="363"/>
      <c r="Q978" s="363"/>
      <c r="R978" s="361"/>
      <c r="S978" s="570" t="str">
        <f t="shared" si="80"/>
        <v/>
      </c>
      <c r="U978" s="124" t="str">
        <f t="shared" si="78"/>
        <v/>
      </c>
      <c r="V978" s="124" t="str">
        <f>IF(X978&gt;0,'BD1'!$K$6,"")</f>
        <v/>
      </c>
      <c r="W978" s="121" t="str">
        <f>IF(X978&gt;0,'BD1'!$K$8,"")</f>
        <v/>
      </c>
      <c r="X978" s="101"/>
      <c r="Y978" s="474"/>
      <c r="Z978" s="101"/>
      <c r="AA978" s="101"/>
      <c r="AB978" s="101"/>
      <c r="AC978" s="101"/>
      <c r="AD978" s="101"/>
      <c r="AE978" s="361"/>
      <c r="AF978" s="522"/>
    </row>
    <row r="979" spans="2:32" x14ac:dyDescent="0.25">
      <c r="B979" s="566" t="str">
        <f t="shared" si="79"/>
        <v/>
      </c>
      <c r="C979" s="472">
        <f>'BD4'!C976</f>
        <v>0</v>
      </c>
      <c r="D979" s="125" t="str">
        <f t="shared" si="76"/>
        <v/>
      </c>
      <c r="E979" s="126" t="str">
        <f>IF('BD4'!O976=0,"",'BD4'!O976)</f>
        <v/>
      </c>
      <c r="F979" s="127" t="str">
        <f>REPT('BD4'!N976,1)</f>
        <v/>
      </c>
      <c r="G979" s="469">
        <f>('BD4'!J976)</f>
        <v>0</v>
      </c>
      <c r="I979" s="568" t="str">
        <f t="shared" si="77"/>
        <v/>
      </c>
      <c r="J979" s="568" t="str">
        <f>IF(L979&gt;0,'BD1'!$K$6,"")</f>
        <v/>
      </c>
      <c r="K979" s="568" t="str">
        <f>IF(L979&gt;0,'BD1'!$K$8,"")</f>
        <v/>
      </c>
      <c r="L979" s="101"/>
      <c r="M979" s="101"/>
      <c r="N979" s="101"/>
      <c r="O979" s="101"/>
      <c r="P979" s="363"/>
      <c r="Q979" s="363"/>
      <c r="R979" s="361"/>
      <c r="S979" s="570" t="str">
        <f t="shared" si="80"/>
        <v/>
      </c>
      <c r="U979" s="124" t="str">
        <f t="shared" si="78"/>
        <v/>
      </c>
      <c r="V979" s="124" t="str">
        <f>IF(X979&gt;0,'BD1'!$K$6,"")</f>
        <v/>
      </c>
      <c r="W979" s="121" t="str">
        <f>IF(X979&gt;0,'BD1'!$K$8,"")</f>
        <v/>
      </c>
      <c r="X979" s="101"/>
      <c r="Y979" s="474"/>
      <c r="Z979" s="101"/>
      <c r="AA979" s="101"/>
      <c r="AB979" s="101"/>
      <c r="AC979" s="101"/>
      <c r="AD979" s="101"/>
      <c r="AE979" s="361"/>
      <c r="AF979" s="522"/>
    </row>
    <row r="980" spans="2:32" x14ac:dyDescent="0.25">
      <c r="B980" s="566" t="str">
        <f t="shared" si="79"/>
        <v/>
      </c>
      <c r="C980" s="472">
        <f>'BD4'!C977</f>
        <v>0</v>
      </c>
      <c r="D980" s="125" t="str">
        <f t="shared" si="76"/>
        <v/>
      </c>
      <c r="E980" s="126" t="str">
        <f>IF('BD4'!O977=0,"",'BD4'!O977)</f>
        <v/>
      </c>
      <c r="F980" s="127" t="str">
        <f>REPT('BD4'!N977,1)</f>
        <v/>
      </c>
      <c r="G980" s="469">
        <f>('BD4'!J977)</f>
        <v>0</v>
      </c>
      <c r="I980" s="568" t="str">
        <f t="shared" si="77"/>
        <v/>
      </c>
      <c r="J980" s="568" t="str">
        <f>IF(L980&gt;0,'BD1'!$K$6,"")</f>
        <v/>
      </c>
      <c r="K980" s="568" t="str">
        <f>IF(L980&gt;0,'BD1'!$K$8,"")</f>
        <v/>
      </c>
      <c r="L980" s="101"/>
      <c r="M980" s="101"/>
      <c r="N980" s="101"/>
      <c r="O980" s="101"/>
      <c r="P980" s="363"/>
      <c r="Q980" s="363"/>
      <c r="R980" s="361"/>
      <c r="S980" s="570" t="str">
        <f t="shared" si="80"/>
        <v/>
      </c>
      <c r="U980" s="124" t="str">
        <f t="shared" si="78"/>
        <v/>
      </c>
      <c r="V980" s="124" t="str">
        <f>IF(X980&gt;0,'BD1'!$K$6,"")</f>
        <v/>
      </c>
      <c r="W980" s="121" t="str">
        <f>IF(X980&gt;0,'BD1'!$K$8,"")</f>
        <v/>
      </c>
      <c r="X980" s="101"/>
      <c r="Y980" s="474"/>
      <c r="Z980" s="101"/>
      <c r="AA980" s="101"/>
      <c r="AB980" s="101"/>
      <c r="AC980" s="101"/>
      <c r="AD980" s="101"/>
      <c r="AE980" s="361"/>
      <c r="AF980" s="522"/>
    </row>
    <row r="981" spans="2:32" x14ac:dyDescent="0.25">
      <c r="B981" s="566" t="str">
        <f t="shared" si="79"/>
        <v/>
      </c>
      <c r="C981" s="472">
        <f>'BD4'!C978</f>
        <v>0</v>
      </c>
      <c r="D981" s="125" t="str">
        <f t="shared" si="76"/>
        <v/>
      </c>
      <c r="E981" s="126" t="str">
        <f>IF('BD4'!O978=0,"",'BD4'!O978)</f>
        <v/>
      </c>
      <c r="F981" s="127" t="str">
        <f>REPT('BD4'!N978,1)</f>
        <v/>
      </c>
      <c r="G981" s="469">
        <f>('BD4'!J978)</f>
        <v>0</v>
      </c>
      <c r="I981" s="568" t="str">
        <f t="shared" si="77"/>
        <v/>
      </c>
      <c r="J981" s="568" t="str">
        <f>IF(L981&gt;0,'BD1'!$K$6,"")</f>
        <v/>
      </c>
      <c r="K981" s="568" t="str">
        <f>IF(L981&gt;0,'BD1'!$K$8,"")</f>
        <v/>
      </c>
      <c r="L981" s="101"/>
      <c r="M981" s="101"/>
      <c r="N981" s="101"/>
      <c r="O981" s="101"/>
      <c r="P981" s="363"/>
      <c r="Q981" s="363"/>
      <c r="R981" s="361"/>
      <c r="S981" s="570" t="str">
        <f t="shared" si="80"/>
        <v/>
      </c>
      <c r="U981" s="124" t="str">
        <f t="shared" si="78"/>
        <v/>
      </c>
      <c r="V981" s="124" t="str">
        <f>IF(X981&gt;0,'BD1'!$K$6,"")</f>
        <v/>
      </c>
      <c r="W981" s="121" t="str">
        <f>IF(X981&gt;0,'BD1'!$K$8,"")</f>
        <v/>
      </c>
      <c r="X981" s="101"/>
      <c r="Y981" s="474"/>
      <c r="Z981" s="101"/>
      <c r="AA981" s="101"/>
      <c r="AB981" s="101"/>
      <c r="AC981" s="101"/>
      <c r="AD981" s="101"/>
      <c r="AE981" s="361"/>
      <c r="AF981" s="522"/>
    </row>
    <row r="982" spans="2:32" x14ac:dyDescent="0.25">
      <c r="B982" s="566" t="str">
        <f t="shared" si="79"/>
        <v/>
      </c>
      <c r="C982" s="472">
        <f>'BD4'!C979</f>
        <v>0</v>
      </c>
      <c r="D982" s="125" t="str">
        <f t="shared" si="76"/>
        <v/>
      </c>
      <c r="E982" s="126" t="str">
        <f>IF('BD4'!O979=0,"",'BD4'!O979)</f>
        <v/>
      </c>
      <c r="F982" s="127" t="str">
        <f>REPT('BD4'!N979,1)</f>
        <v/>
      </c>
      <c r="G982" s="469">
        <f>('BD4'!J979)</f>
        <v>0</v>
      </c>
      <c r="I982" s="568" t="str">
        <f t="shared" si="77"/>
        <v/>
      </c>
      <c r="J982" s="568" t="str">
        <f>IF(L982&gt;0,'BD1'!$K$6,"")</f>
        <v/>
      </c>
      <c r="K982" s="568" t="str">
        <f>IF(L982&gt;0,'BD1'!$K$8,"")</f>
        <v/>
      </c>
      <c r="L982" s="101"/>
      <c r="M982" s="101"/>
      <c r="N982" s="101"/>
      <c r="O982" s="101"/>
      <c r="P982" s="363"/>
      <c r="Q982" s="363"/>
      <c r="R982" s="361"/>
      <c r="S982" s="570" t="str">
        <f t="shared" si="80"/>
        <v/>
      </c>
      <c r="U982" s="124" t="str">
        <f t="shared" si="78"/>
        <v/>
      </c>
      <c r="V982" s="124" t="str">
        <f>IF(X982&gt;0,'BD1'!$K$6,"")</f>
        <v/>
      </c>
      <c r="W982" s="121" t="str">
        <f>IF(X982&gt;0,'BD1'!$K$8,"")</f>
        <v/>
      </c>
      <c r="X982" s="101"/>
      <c r="Y982" s="474"/>
      <c r="Z982" s="101"/>
      <c r="AA982" s="101"/>
      <c r="AB982" s="101"/>
      <c r="AC982" s="101"/>
      <c r="AD982" s="101"/>
      <c r="AE982" s="361"/>
      <c r="AF982" s="522"/>
    </row>
    <row r="983" spans="2:32" x14ac:dyDescent="0.25">
      <c r="B983" s="566" t="str">
        <f t="shared" si="79"/>
        <v/>
      </c>
      <c r="C983" s="472">
        <f>'BD4'!C980</f>
        <v>0</v>
      </c>
      <c r="D983" s="125" t="str">
        <f t="shared" si="76"/>
        <v/>
      </c>
      <c r="E983" s="126" t="str">
        <f>IF('BD4'!O980=0,"",'BD4'!O980)</f>
        <v/>
      </c>
      <c r="F983" s="127" t="str">
        <f>REPT('BD4'!N980,1)</f>
        <v/>
      </c>
      <c r="G983" s="469">
        <f>('BD4'!J980)</f>
        <v>0</v>
      </c>
      <c r="I983" s="568" t="str">
        <f t="shared" si="77"/>
        <v/>
      </c>
      <c r="J983" s="568" t="str">
        <f>IF(L983&gt;0,'BD1'!$K$6,"")</f>
        <v/>
      </c>
      <c r="K983" s="568" t="str">
        <f>IF(L983&gt;0,'BD1'!$K$8,"")</f>
        <v/>
      </c>
      <c r="L983" s="101"/>
      <c r="M983" s="101"/>
      <c r="N983" s="101"/>
      <c r="O983" s="101"/>
      <c r="P983" s="363"/>
      <c r="Q983" s="363"/>
      <c r="R983" s="361"/>
      <c r="S983" s="570" t="str">
        <f t="shared" si="80"/>
        <v/>
      </c>
      <c r="U983" s="124" t="str">
        <f t="shared" si="78"/>
        <v/>
      </c>
      <c r="V983" s="124" t="str">
        <f>IF(X983&gt;0,'BD1'!$K$6,"")</f>
        <v/>
      </c>
      <c r="W983" s="121" t="str">
        <f>IF(X983&gt;0,'BD1'!$K$8,"")</f>
        <v/>
      </c>
      <c r="X983" s="101"/>
      <c r="Y983" s="474"/>
      <c r="Z983" s="101"/>
      <c r="AA983" s="101"/>
      <c r="AB983" s="101"/>
      <c r="AC983" s="101"/>
      <c r="AD983" s="101"/>
      <c r="AE983" s="361"/>
      <c r="AF983" s="522"/>
    </row>
    <row r="984" spans="2:32" x14ac:dyDescent="0.25">
      <c r="B984" s="566" t="str">
        <f t="shared" si="79"/>
        <v/>
      </c>
      <c r="C984" s="472">
        <f>'BD4'!C981</f>
        <v>0</v>
      </c>
      <c r="D984" s="125" t="str">
        <f t="shared" si="76"/>
        <v/>
      </c>
      <c r="E984" s="126" t="str">
        <f>IF('BD4'!O981=0,"",'BD4'!O981)</f>
        <v/>
      </c>
      <c r="F984" s="127" t="str">
        <f>REPT('BD4'!N981,1)</f>
        <v/>
      </c>
      <c r="G984" s="469">
        <f>('BD4'!J981)</f>
        <v>0</v>
      </c>
      <c r="I984" s="568" t="str">
        <f t="shared" si="77"/>
        <v/>
      </c>
      <c r="J984" s="568" t="str">
        <f>IF(L984&gt;0,'BD1'!$K$6,"")</f>
        <v/>
      </c>
      <c r="K984" s="568" t="str">
        <f>IF(L984&gt;0,'BD1'!$K$8,"")</f>
        <v/>
      </c>
      <c r="L984" s="101"/>
      <c r="M984" s="101"/>
      <c r="N984" s="101"/>
      <c r="O984" s="101"/>
      <c r="P984" s="363"/>
      <c r="Q984" s="363"/>
      <c r="R984" s="361"/>
      <c r="S984" s="570" t="str">
        <f t="shared" si="80"/>
        <v/>
      </c>
      <c r="U984" s="124" t="str">
        <f t="shared" si="78"/>
        <v/>
      </c>
      <c r="V984" s="124" t="str">
        <f>IF(X984&gt;0,'BD1'!$K$6,"")</f>
        <v/>
      </c>
      <c r="W984" s="121" t="str">
        <f>IF(X984&gt;0,'BD1'!$K$8,"")</f>
        <v/>
      </c>
      <c r="X984" s="101"/>
      <c r="Y984" s="474"/>
      <c r="Z984" s="101"/>
      <c r="AA984" s="101"/>
      <c r="AB984" s="101"/>
      <c r="AC984" s="101"/>
      <c r="AD984" s="101"/>
      <c r="AE984" s="361"/>
      <c r="AF984" s="522"/>
    </row>
    <row r="985" spans="2:32" x14ac:dyDescent="0.25">
      <c r="B985" s="566" t="str">
        <f t="shared" si="79"/>
        <v/>
      </c>
      <c r="C985" s="472">
        <f>'BD4'!C982</f>
        <v>0</v>
      </c>
      <c r="D985" s="125" t="str">
        <f t="shared" si="76"/>
        <v/>
      </c>
      <c r="E985" s="126" t="str">
        <f>IF('BD4'!O982=0,"",'BD4'!O982)</f>
        <v/>
      </c>
      <c r="F985" s="127" t="str">
        <f>REPT('BD4'!N982,1)</f>
        <v/>
      </c>
      <c r="G985" s="469">
        <f>('BD4'!J982)</f>
        <v>0</v>
      </c>
      <c r="I985" s="568" t="str">
        <f t="shared" si="77"/>
        <v/>
      </c>
      <c r="J985" s="568" t="str">
        <f>IF(L985&gt;0,'BD1'!$K$6,"")</f>
        <v/>
      </c>
      <c r="K985" s="568" t="str">
        <f>IF(L985&gt;0,'BD1'!$K$8,"")</f>
        <v/>
      </c>
      <c r="L985" s="101"/>
      <c r="M985" s="101"/>
      <c r="N985" s="101"/>
      <c r="O985" s="101"/>
      <c r="P985" s="363"/>
      <c r="Q985" s="363"/>
      <c r="R985" s="361"/>
      <c r="S985" s="570" t="str">
        <f t="shared" si="80"/>
        <v/>
      </c>
      <c r="U985" s="124" t="str">
        <f t="shared" si="78"/>
        <v/>
      </c>
      <c r="V985" s="124" t="str">
        <f>IF(X985&gt;0,'BD1'!$K$6,"")</f>
        <v/>
      </c>
      <c r="W985" s="121" t="str">
        <f>IF(X985&gt;0,'BD1'!$K$8,"")</f>
        <v/>
      </c>
      <c r="X985" s="101"/>
      <c r="Y985" s="474"/>
      <c r="Z985" s="101"/>
      <c r="AA985" s="101"/>
      <c r="AB985" s="101"/>
      <c r="AC985" s="101"/>
      <c r="AD985" s="101"/>
      <c r="AE985" s="361"/>
      <c r="AF985" s="522"/>
    </row>
    <row r="986" spans="2:32" x14ac:dyDescent="0.25">
      <c r="B986" s="566" t="str">
        <f t="shared" si="79"/>
        <v/>
      </c>
      <c r="C986" s="472">
        <f>'BD4'!C983</f>
        <v>0</v>
      </c>
      <c r="D986" s="125" t="str">
        <f t="shared" si="76"/>
        <v/>
      </c>
      <c r="E986" s="126" t="str">
        <f>IF('BD4'!O983=0,"",'BD4'!O983)</f>
        <v/>
      </c>
      <c r="F986" s="127" t="str">
        <f>REPT('BD4'!N983,1)</f>
        <v/>
      </c>
      <c r="G986" s="469">
        <f>('BD4'!J983)</f>
        <v>0</v>
      </c>
      <c r="I986" s="568" t="str">
        <f t="shared" si="77"/>
        <v/>
      </c>
      <c r="J986" s="568" t="str">
        <f>IF(L986&gt;0,'BD1'!$K$6,"")</f>
        <v/>
      </c>
      <c r="K986" s="568" t="str">
        <f>IF(L986&gt;0,'BD1'!$K$8,"")</f>
        <v/>
      </c>
      <c r="L986" s="101"/>
      <c r="M986" s="101"/>
      <c r="N986" s="101"/>
      <c r="O986" s="101"/>
      <c r="P986" s="363"/>
      <c r="Q986" s="363"/>
      <c r="R986" s="361"/>
      <c r="S986" s="570" t="str">
        <f t="shared" si="80"/>
        <v/>
      </c>
      <c r="U986" s="124" t="str">
        <f t="shared" si="78"/>
        <v/>
      </c>
      <c r="V986" s="124" t="str">
        <f>IF(X986&gt;0,'BD1'!$K$6,"")</f>
        <v/>
      </c>
      <c r="W986" s="121" t="str">
        <f>IF(X986&gt;0,'BD1'!$K$8,"")</f>
        <v/>
      </c>
      <c r="X986" s="101"/>
      <c r="Y986" s="474"/>
      <c r="Z986" s="101"/>
      <c r="AA986" s="101"/>
      <c r="AB986" s="101"/>
      <c r="AC986" s="101"/>
      <c r="AD986" s="101"/>
      <c r="AE986" s="361"/>
      <c r="AF986" s="522"/>
    </row>
    <row r="987" spans="2:32" x14ac:dyDescent="0.25">
      <c r="B987" s="566" t="str">
        <f t="shared" si="79"/>
        <v/>
      </c>
      <c r="C987" s="472">
        <f>'BD4'!C984</f>
        <v>0</v>
      </c>
      <c r="D987" s="125" t="str">
        <f t="shared" si="76"/>
        <v/>
      </c>
      <c r="E987" s="126" t="str">
        <f>IF('BD4'!O984=0,"",'BD4'!O984)</f>
        <v/>
      </c>
      <c r="F987" s="127" t="str">
        <f>REPT('BD4'!N984,1)</f>
        <v/>
      </c>
      <c r="G987" s="469">
        <f>('BD4'!J984)</f>
        <v>0</v>
      </c>
      <c r="I987" s="568" t="str">
        <f t="shared" si="77"/>
        <v/>
      </c>
      <c r="J987" s="568" t="str">
        <f>IF(L987&gt;0,'BD1'!$K$6,"")</f>
        <v/>
      </c>
      <c r="K987" s="568" t="str">
        <f>IF(L987&gt;0,'BD1'!$K$8,"")</f>
        <v/>
      </c>
      <c r="L987" s="101"/>
      <c r="M987" s="101"/>
      <c r="N987" s="101"/>
      <c r="O987" s="101"/>
      <c r="P987" s="363"/>
      <c r="Q987" s="363"/>
      <c r="R987" s="361"/>
      <c r="S987" s="570" t="str">
        <f t="shared" si="80"/>
        <v/>
      </c>
      <c r="U987" s="124" t="str">
        <f t="shared" si="78"/>
        <v/>
      </c>
      <c r="V987" s="124" t="str">
        <f>IF(X987&gt;0,'BD1'!$K$6,"")</f>
        <v/>
      </c>
      <c r="W987" s="121" t="str">
        <f>IF(X987&gt;0,'BD1'!$K$8,"")</f>
        <v/>
      </c>
      <c r="X987" s="101"/>
      <c r="Y987" s="474"/>
      <c r="Z987" s="101"/>
      <c r="AA987" s="101"/>
      <c r="AB987" s="101"/>
      <c r="AC987" s="101"/>
      <c r="AD987" s="101"/>
      <c r="AE987" s="361"/>
      <c r="AF987" s="522"/>
    </row>
    <row r="988" spans="2:32" x14ac:dyDescent="0.25">
      <c r="B988" s="566" t="str">
        <f t="shared" si="79"/>
        <v/>
      </c>
      <c r="C988" s="472">
        <f>'BD4'!C985</f>
        <v>0</v>
      </c>
      <c r="D988" s="125" t="str">
        <f t="shared" si="76"/>
        <v/>
      </c>
      <c r="E988" s="126" t="str">
        <f>IF('BD4'!O985=0,"",'BD4'!O985)</f>
        <v/>
      </c>
      <c r="F988" s="127" t="str">
        <f>REPT('BD4'!N985,1)</f>
        <v/>
      </c>
      <c r="G988" s="469">
        <f>('BD4'!J985)</f>
        <v>0</v>
      </c>
      <c r="I988" s="568" t="str">
        <f t="shared" si="77"/>
        <v/>
      </c>
      <c r="J988" s="568" t="str">
        <f>IF(L988&gt;0,'BD1'!$K$6,"")</f>
        <v/>
      </c>
      <c r="K988" s="568" t="str">
        <f>IF(L988&gt;0,'BD1'!$K$8,"")</f>
        <v/>
      </c>
      <c r="L988" s="101"/>
      <c r="M988" s="101"/>
      <c r="N988" s="101"/>
      <c r="O988" s="101"/>
      <c r="P988" s="363"/>
      <c r="Q988" s="363"/>
      <c r="R988" s="361"/>
      <c r="S988" s="570" t="str">
        <f t="shared" si="80"/>
        <v/>
      </c>
      <c r="U988" s="124" t="str">
        <f t="shared" si="78"/>
        <v/>
      </c>
      <c r="V988" s="124" t="str">
        <f>IF(X988&gt;0,'BD1'!$K$6,"")</f>
        <v/>
      </c>
      <c r="W988" s="121" t="str">
        <f>IF(X988&gt;0,'BD1'!$K$8,"")</f>
        <v/>
      </c>
      <c r="X988" s="101"/>
      <c r="Y988" s="474"/>
      <c r="Z988" s="101"/>
      <c r="AA988" s="101"/>
      <c r="AB988" s="101"/>
      <c r="AC988" s="101"/>
      <c r="AD988" s="101"/>
      <c r="AE988" s="361"/>
      <c r="AF988" s="522"/>
    </row>
    <row r="989" spans="2:32" x14ac:dyDescent="0.25">
      <c r="B989" s="566" t="str">
        <f t="shared" si="79"/>
        <v/>
      </c>
      <c r="C989" s="472">
        <f>'BD4'!C986</f>
        <v>0</v>
      </c>
      <c r="D989" s="125" t="str">
        <f t="shared" si="76"/>
        <v/>
      </c>
      <c r="E989" s="126" t="str">
        <f>IF('BD4'!O986=0,"",'BD4'!O986)</f>
        <v/>
      </c>
      <c r="F989" s="127" t="str">
        <f>REPT('BD4'!N986,1)</f>
        <v/>
      </c>
      <c r="G989" s="469">
        <f>('BD4'!J986)</f>
        <v>0</v>
      </c>
      <c r="I989" s="568" t="str">
        <f t="shared" si="77"/>
        <v/>
      </c>
      <c r="J989" s="568" t="str">
        <f>IF(L989&gt;0,'BD1'!$K$6,"")</f>
        <v/>
      </c>
      <c r="K989" s="568" t="str">
        <f>IF(L989&gt;0,'BD1'!$K$8,"")</f>
        <v/>
      </c>
      <c r="L989" s="101"/>
      <c r="M989" s="101"/>
      <c r="N989" s="101"/>
      <c r="O989" s="101"/>
      <c r="P989" s="363"/>
      <c r="Q989" s="363"/>
      <c r="R989" s="361"/>
      <c r="S989" s="570" t="str">
        <f t="shared" si="80"/>
        <v/>
      </c>
      <c r="U989" s="124" t="str">
        <f t="shared" si="78"/>
        <v/>
      </c>
      <c r="V989" s="124" t="str">
        <f>IF(X989&gt;0,'BD1'!$K$6,"")</f>
        <v/>
      </c>
      <c r="W989" s="121" t="str">
        <f>IF(X989&gt;0,'BD1'!$K$8,"")</f>
        <v/>
      </c>
      <c r="X989" s="101"/>
      <c r="Y989" s="474"/>
      <c r="Z989" s="101"/>
      <c r="AA989" s="101"/>
      <c r="AB989" s="101"/>
      <c r="AC989" s="101"/>
      <c r="AD989" s="101"/>
      <c r="AE989" s="361"/>
      <c r="AF989" s="522"/>
    </row>
    <row r="990" spans="2:32" x14ac:dyDescent="0.25">
      <c r="B990" s="566" t="str">
        <f t="shared" si="79"/>
        <v/>
      </c>
      <c r="C990" s="472">
        <f>'BD4'!C987</f>
        <v>0</v>
      </c>
      <c r="D990" s="125" t="str">
        <f t="shared" si="76"/>
        <v/>
      </c>
      <c r="E990" s="126" t="str">
        <f>IF('BD4'!O987=0,"",'BD4'!O987)</f>
        <v/>
      </c>
      <c r="F990" s="127" t="str">
        <f>REPT('BD4'!N987,1)</f>
        <v/>
      </c>
      <c r="G990" s="469">
        <f>('BD4'!J987)</f>
        <v>0</v>
      </c>
      <c r="I990" s="568" t="str">
        <f t="shared" si="77"/>
        <v/>
      </c>
      <c r="J990" s="568" t="str">
        <f>IF(L990&gt;0,'BD1'!$K$6,"")</f>
        <v/>
      </c>
      <c r="K990" s="568" t="str">
        <f>IF(L990&gt;0,'BD1'!$K$8,"")</f>
        <v/>
      </c>
      <c r="L990" s="101"/>
      <c r="M990" s="101"/>
      <c r="N990" s="101"/>
      <c r="O990" s="101"/>
      <c r="P990" s="363"/>
      <c r="Q990" s="363"/>
      <c r="R990" s="361"/>
      <c r="S990" s="570" t="str">
        <f t="shared" si="80"/>
        <v/>
      </c>
      <c r="U990" s="124" t="str">
        <f t="shared" si="78"/>
        <v/>
      </c>
      <c r="V990" s="124" t="str">
        <f>IF(X990&gt;0,'BD1'!$K$6,"")</f>
        <v/>
      </c>
      <c r="W990" s="121" t="str">
        <f>IF(X990&gt;0,'BD1'!$K$8,"")</f>
        <v/>
      </c>
      <c r="X990" s="101"/>
      <c r="Y990" s="474"/>
      <c r="Z990" s="101"/>
      <c r="AA990" s="101"/>
      <c r="AB990" s="101"/>
      <c r="AC990" s="101"/>
      <c r="AD990" s="101"/>
      <c r="AE990" s="361"/>
      <c r="AF990" s="522"/>
    </row>
    <row r="991" spans="2:32" x14ac:dyDescent="0.25">
      <c r="B991" s="566" t="str">
        <f t="shared" si="79"/>
        <v/>
      </c>
      <c r="C991" s="472">
        <f>'BD4'!C988</f>
        <v>0</v>
      </c>
      <c r="D991" s="125" t="str">
        <f t="shared" si="76"/>
        <v/>
      </c>
      <c r="E991" s="126" t="str">
        <f>IF('BD4'!O988=0,"",'BD4'!O988)</f>
        <v/>
      </c>
      <c r="F991" s="127" t="str">
        <f>REPT('BD4'!N988,1)</f>
        <v/>
      </c>
      <c r="G991" s="469">
        <f>('BD4'!J988)</f>
        <v>0</v>
      </c>
      <c r="I991" s="568" t="str">
        <f t="shared" si="77"/>
        <v/>
      </c>
      <c r="J991" s="568" t="str">
        <f>IF(L991&gt;0,'BD1'!$K$6,"")</f>
        <v/>
      </c>
      <c r="K991" s="568" t="str">
        <f>IF(L991&gt;0,'BD1'!$K$8,"")</f>
        <v/>
      </c>
      <c r="L991" s="101"/>
      <c r="M991" s="101"/>
      <c r="N991" s="101"/>
      <c r="O991" s="101"/>
      <c r="P991" s="363"/>
      <c r="Q991" s="363"/>
      <c r="R991" s="361"/>
      <c r="S991" s="570" t="str">
        <f t="shared" si="80"/>
        <v/>
      </c>
      <c r="U991" s="124" t="str">
        <f t="shared" si="78"/>
        <v/>
      </c>
      <c r="V991" s="124" t="str">
        <f>IF(X991&gt;0,'BD1'!$K$6,"")</f>
        <v/>
      </c>
      <c r="W991" s="121" t="str">
        <f>IF(X991&gt;0,'BD1'!$K$8,"")</f>
        <v/>
      </c>
      <c r="X991" s="101"/>
      <c r="Y991" s="474"/>
      <c r="Z991" s="101"/>
      <c r="AA991" s="101"/>
      <c r="AB991" s="101"/>
      <c r="AC991" s="101"/>
      <c r="AD991" s="101"/>
      <c r="AE991" s="361"/>
      <c r="AF991" s="522"/>
    </row>
    <row r="992" spans="2:32" x14ac:dyDescent="0.25">
      <c r="B992" s="566" t="str">
        <f t="shared" si="79"/>
        <v/>
      </c>
      <c r="C992" s="472">
        <f>'BD4'!C989</f>
        <v>0</v>
      </c>
      <c r="D992" s="125" t="str">
        <f t="shared" si="76"/>
        <v/>
      </c>
      <c r="E992" s="126" t="str">
        <f>IF('BD4'!O989=0,"",'BD4'!O989)</f>
        <v/>
      </c>
      <c r="F992" s="127" t="str">
        <f>REPT('BD4'!N989,1)</f>
        <v/>
      </c>
      <c r="G992" s="469">
        <f>('BD4'!J989)</f>
        <v>0</v>
      </c>
      <c r="I992" s="568" t="str">
        <f t="shared" si="77"/>
        <v/>
      </c>
      <c r="J992" s="568" t="str">
        <f>IF(L992&gt;0,'BD1'!$K$6,"")</f>
        <v/>
      </c>
      <c r="K992" s="568" t="str">
        <f>IF(L992&gt;0,'BD1'!$K$8,"")</f>
        <v/>
      </c>
      <c r="L992" s="101"/>
      <c r="M992" s="101"/>
      <c r="N992" s="101"/>
      <c r="O992" s="101"/>
      <c r="P992" s="363"/>
      <c r="Q992" s="363"/>
      <c r="R992" s="361"/>
      <c r="S992" s="570" t="str">
        <f t="shared" si="80"/>
        <v/>
      </c>
      <c r="U992" s="124" t="str">
        <f t="shared" si="78"/>
        <v/>
      </c>
      <c r="V992" s="124" t="str">
        <f>IF(X992&gt;0,'BD1'!$K$6,"")</f>
        <v/>
      </c>
      <c r="W992" s="121" t="str">
        <f>IF(X992&gt;0,'BD1'!$K$8,"")</f>
        <v/>
      </c>
      <c r="X992" s="101"/>
      <c r="Y992" s="474"/>
      <c r="Z992" s="101"/>
      <c r="AA992" s="101"/>
      <c r="AB992" s="101"/>
      <c r="AC992" s="101"/>
      <c r="AD992" s="101"/>
      <c r="AE992" s="361"/>
      <c r="AF992" s="522"/>
    </row>
    <row r="993" spans="2:32" x14ac:dyDescent="0.25">
      <c r="B993" s="566" t="str">
        <f t="shared" si="79"/>
        <v/>
      </c>
      <c r="C993" s="472">
        <f>'BD4'!C990</f>
        <v>0</v>
      </c>
      <c r="D993" s="125" t="str">
        <f t="shared" si="76"/>
        <v/>
      </c>
      <c r="E993" s="126" t="str">
        <f>IF('BD4'!O990=0,"",'BD4'!O990)</f>
        <v/>
      </c>
      <c r="F993" s="127" t="str">
        <f>REPT('BD4'!N990,1)</f>
        <v/>
      </c>
      <c r="G993" s="469">
        <f>('BD4'!J990)</f>
        <v>0</v>
      </c>
      <c r="I993" s="568" t="str">
        <f t="shared" si="77"/>
        <v/>
      </c>
      <c r="J993" s="568" t="str">
        <f>IF(L993&gt;0,'BD1'!$K$6,"")</f>
        <v/>
      </c>
      <c r="K993" s="568" t="str">
        <f>IF(L993&gt;0,'BD1'!$K$8,"")</f>
        <v/>
      </c>
      <c r="L993" s="101"/>
      <c r="M993" s="101"/>
      <c r="N993" s="101"/>
      <c r="O993" s="101"/>
      <c r="P993" s="363"/>
      <c r="Q993" s="363"/>
      <c r="R993" s="361"/>
      <c r="S993" s="570" t="str">
        <f t="shared" si="80"/>
        <v/>
      </c>
      <c r="U993" s="124" t="str">
        <f t="shared" si="78"/>
        <v/>
      </c>
      <c r="V993" s="124" t="str">
        <f>IF(X993&gt;0,'BD1'!$K$6,"")</f>
        <v/>
      </c>
      <c r="W993" s="121" t="str">
        <f>IF(X993&gt;0,'BD1'!$K$8,"")</f>
        <v/>
      </c>
      <c r="X993" s="101"/>
      <c r="Y993" s="474"/>
      <c r="Z993" s="101"/>
      <c r="AA993" s="101"/>
      <c r="AB993" s="101"/>
      <c r="AC993" s="101"/>
      <c r="AD993" s="101"/>
      <c r="AE993" s="361"/>
      <c r="AF993" s="522"/>
    </row>
    <row r="994" spans="2:32" x14ac:dyDescent="0.25">
      <c r="B994" s="566" t="str">
        <f t="shared" si="79"/>
        <v/>
      </c>
      <c r="C994" s="472">
        <f>'BD4'!C991</f>
        <v>0</v>
      </c>
      <c r="D994" s="125" t="str">
        <f t="shared" si="76"/>
        <v/>
      </c>
      <c r="E994" s="126" t="str">
        <f>IF('BD4'!O991=0,"",'BD4'!O991)</f>
        <v/>
      </c>
      <c r="F994" s="127" t="str">
        <f>REPT('BD4'!N991,1)</f>
        <v/>
      </c>
      <c r="G994" s="469">
        <f>('BD4'!J991)</f>
        <v>0</v>
      </c>
      <c r="I994" s="568" t="str">
        <f t="shared" si="77"/>
        <v/>
      </c>
      <c r="J994" s="568" t="str">
        <f>IF(L994&gt;0,'BD1'!$K$6,"")</f>
        <v/>
      </c>
      <c r="K994" s="568" t="str">
        <f>IF(L994&gt;0,'BD1'!$K$8,"")</f>
        <v/>
      </c>
      <c r="L994" s="101"/>
      <c r="M994" s="101"/>
      <c r="N994" s="101"/>
      <c r="O994" s="101"/>
      <c r="P994" s="363"/>
      <c r="Q994" s="363"/>
      <c r="R994" s="361"/>
      <c r="S994" s="570" t="str">
        <f t="shared" si="80"/>
        <v/>
      </c>
      <c r="U994" s="124" t="str">
        <f t="shared" si="78"/>
        <v/>
      </c>
      <c r="V994" s="124" t="str">
        <f>IF(X994&gt;0,'BD1'!$K$6,"")</f>
        <v/>
      </c>
      <c r="W994" s="121" t="str">
        <f>IF(X994&gt;0,'BD1'!$K$8,"")</f>
        <v/>
      </c>
      <c r="X994" s="101"/>
      <c r="Y994" s="474"/>
      <c r="Z994" s="101"/>
      <c r="AA994" s="101"/>
      <c r="AB994" s="101"/>
      <c r="AC994" s="101"/>
      <c r="AD994" s="101"/>
      <c r="AE994" s="361"/>
      <c r="AF994" s="522"/>
    </row>
    <row r="995" spans="2:32" x14ac:dyDescent="0.25">
      <c r="B995" s="566" t="str">
        <f t="shared" si="79"/>
        <v/>
      </c>
      <c r="C995" s="472">
        <f>'BD4'!C992</f>
        <v>0</v>
      </c>
      <c r="D995" s="125" t="str">
        <f t="shared" si="76"/>
        <v/>
      </c>
      <c r="E995" s="126" t="str">
        <f>IF('BD4'!O992=0,"",'BD4'!O992)</f>
        <v/>
      </c>
      <c r="F995" s="127" t="str">
        <f>REPT('BD4'!N992,1)</f>
        <v/>
      </c>
      <c r="G995" s="469">
        <f>('BD4'!J992)</f>
        <v>0</v>
      </c>
      <c r="I995" s="568" t="str">
        <f t="shared" si="77"/>
        <v/>
      </c>
      <c r="J995" s="568" t="str">
        <f>IF(L995&gt;0,'BD1'!$K$6,"")</f>
        <v/>
      </c>
      <c r="K995" s="568" t="str">
        <f>IF(L995&gt;0,'BD1'!$K$8,"")</f>
        <v/>
      </c>
      <c r="L995" s="101"/>
      <c r="M995" s="101"/>
      <c r="N995" s="101"/>
      <c r="O995" s="101"/>
      <c r="P995" s="363"/>
      <c r="Q995" s="363"/>
      <c r="R995" s="361"/>
      <c r="S995" s="570" t="str">
        <f t="shared" si="80"/>
        <v/>
      </c>
      <c r="U995" s="124" t="str">
        <f t="shared" si="78"/>
        <v/>
      </c>
      <c r="V995" s="124" t="str">
        <f>IF(X995&gt;0,'BD1'!$K$6,"")</f>
        <v/>
      </c>
      <c r="W995" s="121" t="str">
        <f>IF(X995&gt;0,'BD1'!$K$8,"")</f>
        <v/>
      </c>
      <c r="X995" s="101"/>
      <c r="Y995" s="474"/>
      <c r="Z995" s="101"/>
      <c r="AA995" s="101"/>
      <c r="AB995" s="101"/>
      <c r="AC995" s="101"/>
      <c r="AD995" s="101"/>
      <c r="AE995" s="361"/>
      <c r="AF995" s="522"/>
    </row>
    <row r="996" spans="2:32" x14ac:dyDescent="0.25">
      <c r="B996" s="566" t="str">
        <f t="shared" si="79"/>
        <v/>
      </c>
      <c r="C996" s="472">
        <f>'BD4'!C993</f>
        <v>0</v>
      </c>
      <c r="D996" s="125" t="str">
        <f t="shared" si="76"/>
        <v/>
      </c>
      <c r="E996" s="126" t="str">
        <f>IF('BD4'!O993=0,"",'BD4'!O993)</f>
        <v/>
      </c>
      <c r="F996" s="127" t="str">
        <f>REPT('BD4'!N993,1)</f>
        <v/>
      </c>
      <c r="G996" s="469">
        <f>('BD4'!J993)</f>
        <v>0</v>
      </c>
      <c r="I996" s="568" t="str">
        <f t="shared" si="77"/>
        <v/>
      </c>
      <c r="J996" s="568" t="str">
        <f>IF(L996&gt;0,'BD1'!$K$6,"")</f>
        <v/>
      </c>
      <c r="K996" s="568" t="str">
        <f>IF(L996&gt;0,'BD1'!$K$8,"")</f>
        <v/>
      </c>
      <c r="L996" s="101"/>
      <c r="M996" s="101"/>
      <c r="N996" s="101"/>
      <c r="O996" s="101"/>
      <c r="P996" s="363"/>
      <c r="Q996" s="363"/>
      <c r="R996" s="361"/>
      <c r="S996" s="570" t="str">
        <f t="shared" si="80"/>
        <v/>
      </c>
      <c r="U996" s="124" t="str">
        <f t="shared" si="78"/>
        <v/>
      </c>
      <c r="V996" s="124" t="str">
        <f>IF(X996&gt;0,'BD1'!$K$6,"")</f>
        <v/>
      </c>
      <c r="W996" s="121" t="str">
        <f>IF(X996&gt;0,'BD1'!$K$8,"")</f>
        <v/>
      </c>
      <c r="X996" s="101"/>
      <c r="Y996" s="474"/>
      <c r="Z996" s="101"/>
      <c r="AA996" s="101"/>
      <c r="AB996" s="101"/>
      <c r="AC996" s="101"/>
      <c r="AD996" s="101"/>
      <c r="AE996" s="361"/>
      <c r="AF996" s="522"/>
    </row>
    <row r="997" spans="2:32" x14ac:dyDescent="0.25">
      <c r="B997" s="566" t="str">
        <f t="shared" si="79"/>
        <v/>
      </c>
      <c r="C997" s="472">
        <f>'BD4'!C994</f>
        <v>0</v>
      </c>
      <c r="D997" s="125" t="str">
        <f t="shared" si="76"/>
        <v/>
      </c>
      <c r="E997" s="126" t="str">
        <f>IF('BD4'!O994=0,"",'BD4'!O994)</f>
        <v/>
      </c>
      <c r="F997" s="127" t="str">
        <f>REPT('BD4'!N994,1)</f>
        <v/>
      </c>
      <c r="G997" s="469">
        <f>('BD4'!J994)</f>
        <v>0</v>
      </c>
      <c r="I997" s="568" t="str">
        <f t="shared" si="77"/>
        <v/>
      </c>
      <c r="J997" s="568" t="str">
        <f>IF(L997&gt;0,'BD1'!$K$6,"")</f>
        <v/>
      </c>
      <c r="K997" s="568" t="str">
        <f>IF(L997&gt;0,'BD1'!$K$8,"")</f>
        <v/>
      </c>
      <c r="L997" s="101"/>
      <c r="M997" s="101"/>
      <c r="N997" s="101"/>
      <c r="O997" s="101"/>
      <c r="P997" s="363"/>
      <c r="Q997" s="363"/>
      <c r="R997" s="361"/>
      <c r="S997" s="570" t="str">
        <f t="shared" si="80"/>
        <v/>
      </c>
      <c r="U997" s="124" t="str">
        <f t="shared" si="78"/>
        <v/>
      </c>
      <c r="V997" s="124" t="str">
        <f>IF(X997&gt;0,'BD1'!$K$6,"")</f>
        <v/>
      </c>
      <c r="W997" s="121" t="str">
        <f>IF(X997&gt;0,'BD1'!$K$8,"")</f>
        <v/>
      </c>
      <c r="X997" s="101"/>
      <c r="Y997" s="474"/>
      <c r="Z997" s="101"/>
      <c r="AA997" s="101"/>
      <c r="AB997" s="101"/>
      <c r="AC997" s="101"/>
      <c r="AD997" s="101"/>
      <c r="AE997" s="361"/>
      <c r="AF997" s="522"/>
    </row>
    <row r="998" spans="2:32" x14ac:dyDescent="0.25">
      <c r="B998" s="566" t="str">
        <f t="shared" si="79"/>
        <v/>
      </c>
      <c r="C998" s="472">
        <f>'BD4'!C995</f>
        <v>0</v>
      </c>
      <c r="D998" s="125" t="str">
        <f t="shared" si="76"/>
        <v/>
      </c>
      <c r="E998" s="126" t="str">
        <f>IF('BD4'!O995=0,"",'BD4'!O995)</f>
        <v/>
      </c>
      <c r="F998" s="127" t="str">
        <f>REPT('BD4'!N995,1)</f>
        <v/>
      </c>
      <c r="G998" s="469">
        <f>('BD4'!J995)</f>
        <v>0</v>
      </c>
      <c r="I998" s="568" t="str">
        <f t="shared" si="77"/>
        <v/>
      </c>
      <c r="J998" s="568" t="str">
        <f>IF(L998&gt;0,'BD1'!$K$6,"")</f>
        <v/>
      </c>
      <c r="K998" s="568" t="str">
        <f>IF(L998&gt;0,'BD1'!$K$8,"")</f>
        <v/>
      </c>
      <c r="L998" s="101"/>
      <c r="M998" s="101"/>
      <c r="N998" s="101"/>
      <c r="O998" s="101"/>
      <c r="P998" s="363"/>
      <c r="Q998" s="363"/>
      <c r="R998" s="361"/>
      <c r="S998" s="570" t="str">
        <f t="shared" si="80"/>
        <v/>
      </c>
      <c r="U998" s="124" t="str">
        <f t="shared" si="78"/>
        <v/>
      </c>
      <c r="V998" s="124" t="str">
        <f>IF(X998&gt;0,'BD1'!$K$6,"")</f>
        <v/>
      </c>
      <c r="W998" s="121" t="str">
        <f>IF(X998&gt;0,'BD1'!$K$8,"")</f>
        <v/>
      </c>
      <c r="X998" s="101"/>
      <c r="Y998" s="474"/>
      <c r="Z998" s="101"/>
      <c r="AA998" s="101"/>
      <c r="AB998" s="101"/>
      <c r="AC998" s="101"/>
      <c r="AD998" s="101"/>
      <c r="AE998" s="361"/>
      <c r="AF998" s="522"/>
    </row>
    <row r="999" spans="2:32" x14ac:dyDescent="0.25">
      <c r="B999" s="566" t="str">
        <f t="shared" si="79"/>
        <v/>
      </c>
      <c r="C999" s="472">
        <f>'BD4'!C996</f>
        <v>0</v>
      </c>
      <c r="D999" s="125" t="str">
        <f t="shared" si="76"/>
        <v/>
      </c>
      <c r="E999" s="126" t="str">
        <f>IF('BD4'!O996=0,"",'BD4'!O996)</f>
        <v/>
      </c>
      <c r="F999" s="127" t="str">
        <f>REPT('BD4'!N996,1)</f>
        <v/>
      </c>
      <c r="G999" s="469">
        <f>('BD4'!J996)</f>
        <v>0</v>
      </c>
      <c r="I999" s="568" t="str">
        <f t="shared" si="77"/>
        <v/>
      </c>
      <c r="J999" s="568" t="str">
        <f>IF(L999&gt;0,'BD1'!$K$6,"")</f>
        <v/>
      </c>
      <c r="K999" s="568" t="str">
        <f>IF(L999&gt;0,'BD1'!$K$8,"")</f>
        <v/>
      </c>
      <c r="L999" s="101"/>
      <c r="M999" s="101"/>
      <c r="N999" s="101"/>
      <c r="O999" s="101"/>
      <c r="P999" s="363"/>
      <c r="Q999" s="363"/>
      <c r="R999" s="361"/>
      <c r="S999" s="570" t="str">
        <f t="shared" si="80"/>
        <v/>
      </c>
      <c r="U999" s="124" t="str">
        <f t="shared" si="78"/>
        <v/>
      </c>
      <c r="V999" s="124" t="str">
        <f>IF(X999&gt;0,'BD1'!$K$6,"")</f>
        <v/>
      </c>
      <c r="W999" s="121" t="str">
        <f>IF(X999&gt;0,'BD1'!$K$8,"")</f>
        <v/>
      </c>
      <c r="X999" s="101"/>
      <c r="Y999" s="474"/>
      <c r="Z999" s="101"/>
      <c r="AA999" s="101"/>
      <c r="AB999" s="101"/>
      <c r="AC999" s="101"/>
      <c r="AD999" s="101"/>
      <c r="AE999" s="361"/>
      <c r="AF999" s="522"/>
    </row>
    <row r="1000" spans="2:32" x14ac:dyDescent="0.25">
      <c r="B1000" s="566" t="str">
        <f t="shared" si="79"/>
        <v/>
      </c>
      <c r="C1000" s="472">
        <f>'BD4'!C997</f>
        <v>0</v>
      </c>
      <c r="D1000" s="125" t="str">
        <f t="shared" si="76"/>
        <v/>
      </c>
      <c r="E1000" s="126" t="str">
        <f>IF('BD4'!O997=0,"",'BD4'!O997)</f>
        <v/>
      </c>
      <c r="F1000" s="127" t="str">
        <f>REPT('BD4'!N997,1)</f>
        <v/>
      </c>
      <c r="G1000" s="469">
        <f>('BD4'!J997)</f>
        <v>0</v>
      </c>
      <c r="I1000" s="568" t="str">
        <f t="shared" si="77"/>
        <v/>
      </c>
      <c r="J1000" s="568" t="str">
        <f>IF(L1000&gt;0,'BD1'!$K$6,"")</f>
        <v/>
      </c>
      <c r="K1000" s="568" t="str">
        <f>IF(L1000&gt;0,'BD1'!$K$8,"")</f>
        <v/>
      </c>
      <c r="L1000" s="101"/>
      <c r="M1000" s="101"/>
      <c r="N1000" s="101"/>
      <c r="O1000" s="101"/>
      <c r="P1000" s="363"/>
      <c r="Q1000" s="363"/>
      <c r="R1000" s="361"/>
      <c r="S1000" s="570" t="str">
        <f t="shared" si="80"/>
        <v/>
      </c>
      <c r="U1000" s="124" t="str">
        <f t="shared" si="78"/>
        <v/>
      </c>
      <c r="V1000" s="124" t="str">
        <f>IF(X1000&gt;0,'BD1'!$K$6,"")</f>
        <v/>
      </c>
      <c r="W1000" s="121" t="str">
        <f>IF(X1000&gt;0,'BD1'!$K$8,"")</f>
        <v/>
      </c>
      <c r="X1000" s="101"/>
      <c r="Y1000" s="474"/>
      <c r="Z1000" s="101"/>
      <c r="AA1000" s="101"/>
      <c r="AB1000" s="101"/>
      <c r="AC1000" s="101"/>
      <c r="AD1000" s="101"/>
      <c r="AE1000" s="361"/>
      <c r="AF1000" s="522"/>
    </row>
    <row r="1001" spans="2:32" x14ac:dyDescent="0.25">
      <c r="B1001" s="566" t="str">
        <f t="shared" si="79"/>
        <v/>
      </c>
      <c r="C1001" s="472">
        <f>'BD4'!C998</f>
        <v>0</v>
      </c>
      <c r="D1001" s="125" t="str">
        <f t="shared" si="76"/>
        <v/>
      </c>
      <c r="E1001" s="126" t="str">
        <f>IF('BD4'!O998=0,"",'BD4'!O998)</f>
        <v/>
      </c>
      <c r="F1001" s="127" t="str">
        <f>REPT('BD4'!N998,1)</f>
        <v/>
      </c>
      <c r="G1001" s="469">
        <f>('BD4'!J998)</f>
        <v>0</v>
      </c>
      <c r="I1001" s="568" t="str">
        <f t="shared" si="77"/>
        <v/>
      </c>
      <c r="J1001" s="568" t="str">
        <f>IF(L1001&gt;0,'BD1'!$K$6,"")</f>
        <v/>
      </c>
      <c r="K1001" s="568" t="str">
        <f>IF(L1001&gt;0,'BD1'!$K$8,"")</f>
        <v/>
      </c>
      <c r="L1001" s="101"/>
      <c r="M1001" s="101"/>
      <c r="N1001" s="101"/>
      <c r="O1001" s="101"/>
      <c r="P1001" s="363"/>
      <c r="Q1001" s="363"/>
      <c r="R1001" s="361"/>
      <c r="S1001" s="570" t="str">
        <f t="shared" si="80"/>
        <v/>
      </c>
      <c r="U1001" s="124" t="str">
        <f t="shared" si="78"/>
        <v/>
      </c>
      <c r="V1001" s="124" t="str">
        <f>IF(X1001&gt;0,'BD1'!$K$6,"")</f>
        <v/>
      </c>
      <c r="W1001" s="121" t="str">
        <f>IF(X1001&gt;0,'BD1'!$K$8,"")</f>
        <v/>
      </c>
      <c r="X1001" s="101"/>
      <c r="Y1001" s="474"/>
      <c r="Z1001" s="101"/>
      <c r="AA1001" s="101"/>
      <c r="AB1001" s="101"/>
      <c r="AC1001" s="101"/>
      <c r="AD1001" s="101"/>
      <c r="AE1001" s="361"/>
      <c r="AF1001" s="522"/>
    </row>
    <row r="1002" spans="2:32" x14ac:dyDescent="0.25">
      <c r="B1002" s="566" t="str">
        <f t="shared" si="79"/>
        <v/>
      </c>
      <c r="C1002" s="472">
        <f>'BD4'!C999</f>
        <v>0</v>
      </c>
      <c r="D1002" s="125" t="str">
        <f t="shared" si="76"/>
        <v/>
      </c>
      <c r="E1002" s="126" t="str">
        <f>IF('BD4'!O999=0,"",'BD4'!O999)</f>
        <v/>
      </c>
      <c r="F1002" s="127" t="str">
        <f>REPT('BD4'!N999,1)</f>
        <v/>
      </c>
      <c r="G1002" s="469">
        <f>('BD4'!J999)</f>
        <v>0</v>
      </c>
      <c r="I1002" s="568" t="str">
        <f t="shared" si="77"/>
        <v/>
      </c>
      <c r="J1002" s="568" t="str">
        <f>IF(L1002&gt;0,'BD1'!$K$6,"")</f>
        <v/>
      </c>
      <c r="K1002" s="568" t="str">
        <f>IF(L1002&gt;0,'BD1'!$K$8,"")</f>
        <v/>
      </c>
      <c r="L1002" s="101"/>
      <c r="M1002" s="101"/>
      <c r="N1002" s="101"/>
      <c r="O1002" s="101"/>
      <c r="P1002" s="363"/>
      <c r="Q1002" s="363"/>
      <c r="R1002" s="361"/>
      <c r="S1002" s="570" t="str">
        <f t="shared" si="80"/>
        <v/>
      </c>
      <c r="U1002" s="124" t="str">
        <f t="shared" si="78"/>
        <v/>
      </c>
      <c r="V1002" s="124" t="str">
        <f>IF(X1002&gt;0,'BD1'!$K$6,"")</f>
        <v/>
      </c>
      <c r="W1002" s="121" t="str">
        <f>IF(X1002&gt;0,'BD1'!$K$8,"")</f>
        <v/>
      </c>
      <c r="X1002" s="101"/>
      <c r="Y1002" s="474"/>
      <c r="Z1002" s="101"/>
      <c r="AA1002" s="101"/>
      <c r="AB1002" s="101"/>
      <c r="AC1002" s="101"/>
      <c r="AD1002" s="101"/>
      <c r="AE1002" s="361"/>
      <c r="AF1002" s="522"/>
    </row>
    <row r="1003" spans="2:32" x14ac:dyDescent="0.25">
      <c r="B1003" s="566" t="str">
        <f t="shared" si="79"/>
        <v/>
      </c>
      <c r="C1003" s="472">
        <f>'BD4'!C1000</f>
        <v>0</v>
      </c>
      <c r="D1003" s="125" t="str">
        <f t="shared" si="76"/>
        <v/>
      </c>
      <c r="E1003" s="126" t="str">
        <f>IF('BD4'!O1000=0,"",'BD4'!O1000)</f>
        <v/>
      </c>
      <c r="F1003" s="127" t="str">
        <f>REPT('BD4'!N1000,1)</f>
        <v/>
      </c>
      <c r="G1003" s="469">
        <f>('BD4'!J1000)</f>
        <v>0</v>
      </c>
      <c r="I1003" s="568" t="str">
        <f t="shared" si="77"/>
        <v/>
      </c>
      <c r="J1003" s="568" t="str">
        <f>IF(L1003&gt;0,'BD1'!$K$6,"")</f>
        <v/>
      </c>
      <c r="K1003" s="568" t="str">
        <f>IF(L1003&gt;0,'BD1'!$K$8,"")</f>
        <v/>
      </c>
      <c r="L1003" s="101"/>
      <c r="M1003" s="101"/>
      <c r="N1003" s="101"/>
      <c r="O1003" s="101"/>
      <c r="P1003" s="363"/>
      <c r="Q1003" s="363"/>
      <c r="R1003" s="361"/>
      <c r="S1003" s="570" t="str">
        <f t="shared" si="80"/>
        <v/>
      </c>
      <c r="U1003" s="124" t="str">
        <f t="shared" si="78"/>
        <v/>
      </c>
      <c r="V1003" s="124" t="str">
        <f>IF(X1003&gt;0,'BD1'!$K$6,"")</f>
        <v/>
      </c>
      <c r="W1003" s="121" t="str">
        <f>IF(X1003&gt;0,'BD1'!$K$8,"")</f>
        <v/>
      </c>
      <c r="X1003" s="101"/>
      <c r="Y1003" s="474"/>
      <c r="Z1003" s="101"/>
      <c r="AA1003" s="101"/>
      <c r="AB1003" s="101"/>
      <c r="AC1003" s="101"/>
      <c r="AD1003" s="101"/>
      <c r="AE1003" s="361"/>
      <c r="AF1003" s="522"/>
    </row>
    <row r="1004" spans="2:32" x14ac:dyDescent="0.25">
      <c r="B1004" s="566" t="str">
        <f t="shared" si="79"/>
        <v/>
      </c>
      <c r="C1004" s="472">
        <f>'BD4'!C1001</f>
        <v>0</v>
      </c>
      <c r="D1004" s="125" t="str">
        <f t="shared" si="76"/>
        <v/>
      </c>
      <c r="E1004" s="126" t="str">
        <f>IF('BD4'!O1001=0,"",'BD4'!O1001)</f>
        <v/>
      </c>
      <c r="F1004" s="127" t="str">
        <f>REPT('BD4'!N1001,1)</f>
        <v/>
      </c>
      <c r="G1004" s="469">
        <f>('BD4'!J1001)</f>
        <v>0</v>
      </c>
      <c r="I1004" s="568" t="str">
        <f t="shared" si="77"/>
        <v/>
      </c>
      <c r="J1004" s="568" t="str">
        <f>IF(L1004&gt;0,'BD1'!$K$6,"")</f>
        <v/>
      </c>
      <c r="K1004" s="568" t="str">
        <f>IF(L1004&gt;0,'BD1'!$K$8,"")</f>
        <v/>
      </c>
      <c r="L1004" s="101"/>
      <c r="M1004" s="101"/>
      <c r="N1004" s="101"/>
      <c r="O1004" s="101"/>
      <c r="P1004" s="363"/>
      <c r="Q1004" s="363"/>
      <c r="R1004" s="361"/>
      <c r="S1004" s="570" t="str">
        <f t="shared" si="80"/>
        <v/>
      </c>
      <c r="U1004" s="124" t="str">
        <f t="shared" si="78"/>
        <v/>
      </c>
      <c r="V1004" s="124" t="str">
        <f>IF(X1004&gt;0,'BD1'!$K$6,"")</f>
        <v/>
      </c>
      <c r="W1004" s="121" t="str">
        <f>IF(X1004&gt;0,'BD1'!$K$8,"")</f>
        <v/>
      </c>
      <c r="X1004" s="101"/>
      <c r="Y1004" s="474"/>
      <c r="Z1004" s="101"/>
      <c r="AA1004" s="101"/>
      <c r="AB1004" s="101"/>
      <c r="AC1004" s="101"/>
      <c r="AD1004" s="101"/>
      <c r="AE1004" s="361"/>
      <c r="AF1004" s="522"/>
    </row>
    <row r="1005" spans="2:32" x14ac:dyDescent="0.25">
      <c r="B1005" s="566" t="str">
        <f t="shared" si="79"/>
        <v/>
      </c>
      <c r="C1005" s="472">
        <f>'BD4'!C1002</f>
        <v>0</v>
      </c>
      <c r="D1005" s="125" t="str">
        <f t="shared" si="76"/>
        <v/>
      </c>
      <c r="E1005" s="126" t="str">
        <f>IF('BD4'!O1002=0,"",'BD4'!O1002)</f>
        <v/>
      </c>
      <c r="F1005" s="127" t="str">
        <f>REPT('BD4'!N1002,1)</f>
        <v/>
      </c>
      <c r="G1005" s="469">
        <f>('BD4'!J1002)</f>
        <v>0</v>
      </c>
      <c r="I1005" s="568" t="str">
        <f t="shared" si="77"/>
        <v/>
      </c>
      <c r="J1005" s="568" t="str">
        <f>IF(L1005&gt;0,'BD1'!$K$6,"")</f>
        <v/>
      </c>
      <c r="K1005" s="568" t="str">
        <f>IF(L1005&gt;0,'BD1'!$K$8,"")</f>
        <v/>
      </c>
      <c r="L1005" s="101"/>
      <c r="M1005" s="101"/>
      <c r="N1005" s="101"/>
      <c r="O1005" s="101"/>
      <c r="P1005" s="363"/>
      <c r="Q1005" s="363"/>
      <c r="R1005" s="361"/>
      <c r="S1005" s="570" t="str">
        <f t="shared" si="80"/>
        <v/>
      </c>
      <c r="U1005" s="124" t="str">
        <f t="shared" si="78"/>
        <v/>
      </c>
      <c r="V1005" s="124" t="str">
        <f>IF(X1005&gt;0,'BD1'!$K$6,"")</f>
        <v/>
      </c>
      <c r="W1005" s="121" t="str">
        <f>IF(X1005&gt;0,'BD1'!$K$8,"")</f>
        <v/>
      </c>
      <c r="X1005" s="101"/>
      <c r="Y1005" s="474"/>
      <c r="Z1005" s="101"/>
      <c r="AA1005" s="101"/>
      <c r="AB1005" s="101"/>
      <c r="AC1005" s="101"/>
      <c r="AD1005" s="101"/>
      <c r="AE1005" s="361"/>
      <c r="AF1005" s="522"/>
    </row>
    <row r="1006" spans="2:32" x14ac:dyDescent="0.25">
      <c r="B1006" s="566" t="str">
        <f t="shared" si="79"/>
        <v/>
      </c>
      <c r="C1006" s="472">
        <f>'BD4'!C1003</f>
        <v>0</v>
      </c>
      <c r="D1006" s="125" t="str">
        <f t="shared" si="76"/>
        <v/>
      </c>
      <c r="E1006" s="126" t="str">
        <f>IF('BD4'!O1003=0,"",'BD4'!O1003)</f>
        <v/>
      </c>
      <c r="F1006" s="127" t="str">
        <f>REPT('BD4'!N1003,1)</f>
        <v/>
      </c>
      <c r="G1006" s="469">
        <f>('BD4'!J1003)</f>
        <v>0</v>
      </c>
      <c r="I1006" s="568" t="str">
        <f t="shared" si="77"/>
        <v/>
      </c>
      <c r="J1006" s="568" t="str">
        <f>IF(L1006&gt;0,'BD1'!$K$6,"")</f>
        <v/>
      </c>
      <c r="K1006" s="568" t="str">
        <f>IF(L1006&gt;0,'BD1'!$K$8,"")</f>
        <v/>
      </c>
      <c r="L1006" s="101"/>
      <c r="M1006" s="101"/>
      <c r="N1006" s="101"/>
      <c r="O1006" s="101"/>
      <c r="P1006" s="363"/>
      <c r="Q1006" s="363"/>
      <c r="R1006" s="361"/>
      <c r="S1006" s="570" t="str">
        <f t="shared" si="80"/>
        <v/>
      </c>
      <c r="U1006" s="124" t="str">
        <f t="shared" si="78"/>
        <v/>
      </c>
      <c r="V1006" s="124" t="str">
        <f>IF(X1006&gt;0,'BD1'!$K$6,"")</f>
        <v/>
      </c>
      <c r="W1006" s="121" t="str">
        <f>IF(X1006&gt;0,'BD1'!$K$8,"")</f>
        <v/>
      </c>
      <c r="X1006" s="101"/>
      <c r="Y1006" s="474"/>
      <c r="Z1006" s="101"/>
      <c r="AA1006" s="101"/>
      <c r="AB1006" s="101"/>
      <c r="AC1006" s="101"/>
      <c r="AD1006" s="101"/>
      <c r="AE1006" s="361"/>
      <c r="AF1006" s="522"/>
    </row>
    <row r="1007" spans="2:32" x14ac:dyDescent="0.25">
      <c r="B1007" s="566" t="str">
        <f t="shared" si="79"/>
        <v/>
      </c>
      <c r="C1007" s="472">
        <f>'BD4'!C1004</f>
        <v>0</v>
      </c>
      <c r="D1007" s="125" t="str">
        <f t="shared" si="76"/>
        <v/>
      </c>
      <c r="E1007" s="126" t="str">
        <f>IF('BD4'!O1004=0,"",'BD4'!O1004)</f>
        <v/>
      </c>
      <c r="F1007" s="127" t="str">
        <f>REPT('BD4'!N1004,1)</f>
        <v/>
      </c>
      <c r="G1007" s="469">
        <f>('BD4'!J1004)</f>
        <v>0</v>
      </c>
      <c r="I1007" s="568" t="str">
        <f t="shared" si="77"/>
        <v/>
      </c>
      <c r="J1007" s="568" t="str">
        <f>IF(L1007&gt;0,'BD1'!$K$6,"")</f>
        <v/>
      </c>
      <c r="K1007" s="568" t="str">
        <f>IF(L1007&gt;0,'BD1'!$K$8,"")</f>
        <v/>
      </c>
      <c r="L1007" s="101"/>
      <c r="M1007" s="101"/>
      <c r="N1007" s="101"/>
      <c r="O1007" s="101"/>
      <c r="P1007" s="363"/>
      <c r="Q1007" s="363"/>
      <c r="R1007" s="361"/>
      <c r="S1007" s="570" t="str">
        <f t="shared" si="80"/>
        <v/>
      </c>
      <c r="U1007" s="124" t="str">
        <f t="shared" si="78"/>
        <v/>
      </c>
      <c r="V1007" s="124" t="str">
        <f>IF(X1007&gt;0,'BD1'!$K$6,"")</f>
        <v/>
      </c>
      <c r="W1007" s="121" t="str">
        <f>IF(X1007&gt;0,'BD1'!$K$8,"")</f>
        <v/>
      </c>
      <c r="X1007" s="101"/>
      <c r="Y1007" s="474"/>
      <c r="Z1007" s="101"/>
      <c r="AA1007" s="101"/>
      <c r="AB1007" s="101"/>
      <c r="AC1007" s="101"/>
      <c r="AD1007" s="101"/>
      <c r="AE1007" s="361"/>
      <c r="AF1007" s="522"/>
    </row>
    <row r="1008" spans="2:32" x14ac:dyDescent="0.25">
      <c r="B1008" s="566" t="str">
        <f t="shared" si="79"/>
        <v/>
      </c>
      <c r="C1008" s="472">
        <f>'BD4'!C1005</f>
        <v>0</v>
      </c>
      <c r="D1008" s="125" t="str">
        <f t="shared" si="76"/>
        <v/>
      </c>
      <c r="E1008" s="126" t="str">
        <f>IF('BD4'!O1005=0,"",'BD4'!O1005)</f>
        <v/>
      </c>
      <c r="F1008" s="127" t="str">
        <f>REPT('BD4'!N1005,1)</f>
        <v/>
      </c>
      <c r="G1008" s="469">
        <f>('BD4'!J1005)</f>
        <v>0</v>
      </c>
      <c r="I1008" s="568" t="str">
        <f t="shared" si="77"/>
        <v/>
      </c>
      <c r="J1008" s="568" t="str">
        <f>IF(L1008&gt;0,'BD1'!$K$6,"")</f>
        <v/>
      </c>
      <c r="K1008" s="568" t="str">
        <f>IF(L1008&gt;0,'BD1'!$K$8,"")</f>
        <v/>
      </c>
      <c r="L1008" s="101"/>
      <c r="M1008" s="101"/>
      <c r="N1008" s="101"/>
      <c r="O1008" s="101"/>
      <c r="P1008" s="363"/>
      <c r="Q1008" s="363"/>
      <c r="R1008" s="361"/>
      <c r="S1008" s="570" t="str">
        <f t="shared" si="80"/>
        <v/>
      </c>
      <c r="U1008" s="124" t="str">
        <f t="shared" si="78"/>
        <v/>
      </c>
      <c r="V1008" s="124" t="str">
        <f>IF(X1008&gt;0,'BD1'!$K$6,"")</f>
        <v/>
      </c>
      <c r="W1008" s="121" t="str">
        <f>IF(X1008&gt;0,'BD1'!$K$8,"")</f>
        <v/>
      </c>
      <c r="X1008" s="101"/>
      <c r="Y1008" s="474"/>
      <c r="Z1008" s="101"/>
      <c r="AA1008" s="101"/>
      <c r="AB1008" s="101"/>
      <c r="AC1008" s="101"/>
      <c r="AD1008" s="101"/>
      <c r="AE1008" s="361"/>
      <c r="AF1008" s="522"/>
    </row>
    <row r="1009" spans="2:32" x14ac:dyDescent="0.25">
      <c r="B1009" s="566" t="str">
        <f t="shared" si="79"/>
        <v/>
      </c>
      <c r="C1009" s="472">
        <f>'BD4'!C1006</f>
        <v>0</v>
      </c>
      <c r="D1009" s="125" t="str">
        <f t="shared" si="76"/>
        <v/>
      </c>
      <c r="E1009" s="126" t="str">
        <f>IF('BD4'!O1006=0,"",'BD4'!O1006)</f>
        <v/>
      </c>
      <c r="F1009" s="127" t="str">
        <f>REPT('BD4'!N1006,1)</f>
        <v/>
      </c>
      <c r="G1009" s="469">
        <f>('BD4'!J1006)</f>
        <v>0</v>
      </c>
      <c r="I1009" s="568" t="str">
        <f t="shared" si="77"/>
        <v/>
      </c>
      <c r="J1009" s="568" t="str">
        <f>IF(L1009&gt;0,'BD1'!$K$6,"")</f>
        <v/>
      </c>
      <c r="K1009" s="568" t="str">
        <f>IF(L1009&gt;0,'BD1'!$K$8,"")</f>
        <v/>
      </c>
      <c r="L1009" s="101"/>
      <c r="M1009" s="101"/>
      <c r="N1009" s="101"/>
      <c r="O1009" s="101"/>
      <c r="P1009" s="363"/>
      <c r="Q1009" s="363"/>
      <c r="R1009" s="361"/>
      <c r="S1009" s="570" t="str">
        <f t="shared" si="80"/>
        <v/>
      </c>
      <c r="U1009" s="124" t="str">
        <f t="shared" si="78"/>
        <v/>
      </c>
      <c r="V1009" s="124" t="str">
        <f>IF(X1009&gt;0,'BD1'!$K$6,"")</f>
        <v/>
      </c>
      <c r="W1009" s="121" t="str">
        <f>IF(X1009&gt;0,'BD1'!$K$8,"")</f>
        <v/>
      </c>
      <c r="X1009" s="101"/>
      <c r="Y1009" s="474"/>
      <c r="Z1009" s="101"/>
      <c r="AA1009" s="101"/>
      <c r="AB1009" s="101"/>
      <c r="AC1009" s="101"/>
      <c r="AD1009" s="101"/>
      <c r="AE1009" s="361"/>
      <c r="AF1009" s="522"/>
    </row>
    <row r="1010" spans="2:32" x14ac:dyDescent="0.25">
      <c r="B1010" s="566" t="str">
        <f t="shared" si="79"/>
        <v/>
      </c>
      <c r="C1010" s="472">
        <f>'BD4'!C1007</f>
        <v>0</v>
      </c>
      <c r="D1010" s="125" t="str">
        <f t="shared" si="76"/>
        <v/>
      </c>
      <c r="E1010" s="126" t="str">
        <f>IF('BD4'!O1007=0,"",'BD4'!O1007)</f>
        <v/>
      </c>
      <c r="F1010" s="127" t="str">
        <f>REPT('BD4'!N1007,1)</f>
        <v/>
      </c>
      <c r="G1010" s="469">
        <f>('BD4'!J1007)</f>
        <v>0</v>
      </c>
      <c r="I1010" s="568" t="str">
        <f t="shared" si="77"/>
        <v/>
      </c>
      <c r="J1010" s="568" t="str">
        <f>IF(L1010&gt;0,'BD1'!$K$6,"")</f>
        <v/>
      </c>
      <c r="K1010" s="568" t="str">
        <f>IF(L1010&gt;0,'BD1'!$K$8,"")</f>
        <v/>
      </c>
      <c r="L1010" s="101"/>
      <c r="M1010" s="101"/>
      <c r="N1010" s="101"/>
      <c r="O1010" s="101"/>
      <c r="P1010" s="363"/>
      <c r="Q1010" s="363"/>
      <c r="R1010" s="361"/>
      <c r="S1010" s="570" t="str">
        <f t="shared" si="80"/>
        <v/>
      </c>
      <c r="U1010" s="124" t="str">
        <f t="shared" si="78"/>
        <v/>
      </c>
      <c r="V1010" s="124" t="str">
        <f>IF(X1010&gt;0,'BD1'!$K$6,"")</f>
        <v/>
      </c>
      <c r="W1010" s="121" t="str">
        <f>IF(X1010&gt;0,'BD1'!$K$8,"")</f>
        <v/>
      </c>
      <c r="X1010" s="101"/>
      <c r="Y1010" s="474"/>
      <c r="Z1010" s="101"/>
      <c r="AA1010" s="101"/>
      <c r="AB1010" s="101"/>
      <c r="AC1010" s="101"/>
      <c r="AD1010" s="101"/>
      <c r="AE1010" s="361"/>
      <c r="AF1010" s="522"/>
    </row>
    <row r="1011" spans="2:32" x14ac:dyDescent="0.25">
      <c r="B1011" s="566" t="str">
        <f t="shared" si="79"/>
        <v/>
      </c>
      <c r="C1011" s="472">
        <f>'BD4'!C1008</f>
        <v>0</v>
      </c>
      <c r="D1011" s="125" t="str">
        <f t="shared" si="76"/>
        <v/>
      </c>
      <c r="E1011" s="126" t="str">
        <f>IF('BD4'!O1008=0,"",'BD4'!O1008)</f>
        <v/>
      </c>
      <c r="F1011" s="127" t="str">
        <f>REPT('BD4'!N1008,1)</f>
        <v/>
      </c>
      <c r="G1011" s="469">
        <f>('BD4'!J1008)</f>
        <v>0</v>
      </c>
      <c r="I1011" s="568" t="str">
        <f t="shared" si="77"/>
        <v/>
      </c>
      <c r="J1011" s="568" t="str">
        <f>IF(L1011&gt;0,'BD1'!$K$6,"")</f>
        <v/>
      </c>
      <c r="K1011" s="568" t="str">
        <f>IF(L1011&gt;0,'BD1'!$K$8,"")</f>
        <v/>
      </c>
      <c r="L1011" s="101"/>
      <c r="M1011" s="101"/>
      <c r="N1011" s="101"/>
      <c r="O1011" s="101"/>
      <c r="P1011" s="363"/>
      <c r="Q1011" s="363"/>
      <c r="R1011" s="361"/>
      <c r="S1011" s="570" t="str">
        <f t="shared" si="80"/>
        <v/>
      </c>
      <c r="U1011" s="124" t="str">
        <f t="shared" si="78"/>
        <v/>
      </c>
      <c r="V1011" s="124" t="str">
        <f>IF(X1011&gt;0,'BD1'!$K$6,"")</f>
        <v/>
      </c>
      <c r="W1011" s="121" t="str">
        <f>IF(X1011&gt;0,'BD1'!$K$8,"")</f>
        <v/>
      </c>
      <c r="X1011" s="101"/>
      <c r="Y1011" s="474"/>
      <c r="Z1011" s="101"/>
      <c r="AA1011" s="101"/>
      <c r="AB1011" s="101"/>
      <c r="AC1011" s="101"/>
      <c r="AD1011" s="101"/>
      <c r="AE1011" s="361"/>
      <c r="AF1011" s="522"/>
    </row>
    <row r="1012" spans="2:32" x14ac:dyDescent="0.25">
      <c r="B1012" s="566" t="str">
        <f t="shared" si="79"/>
        <v/>
      </c>
      <c r="C1012" s="472">
        <f>'BD4'!C1009</f>
        <v>0</v>
      </c>
      <c r="D1012" s="125" t="str">
        <f t="shared" si="76"/>
        <v/>
      </c>
      <c r="E1012" s="126" t="str">
        <f>IF('BD4'!O1009=0,"",'BD4'!O1009)</f>
        <v/>
      </c>
      <c r="F1012" s="127" t="str">
        <f>REPT('BD4'!N1009,1)</f>
        <v/>
      </c>
      <c r="G1012" s="469">
        <f>('BD4'!J1009)</f>
        <v>0</v>
      </c>
      <c r="I1012" s="568" t="str">
        <f t="shared" si="77"/>
        <v/>
      </c>
      <c r="J1012" s="568" t="str">
        <f>IF(L1012&gt;0,'BD1'!$K$6,"")</f>
        <v/>
      </c>
      <c r="K1012" s="568" t="str">
        <f>IF(L1012&gt;0,'BD1'!$K$8,"")</f>
        <v/>
      </c>
      <c r="L1012" s="101"/>
      <c r="M1012" s="101"/>
      <c r="N1012" s="101"/>
      <c r="O1012" s="101"/>
      <c r="P1012" s="363"/>
      <c r="Q1012" s="363"/>
      <c r="R1012" s="361"/>
      <c r="S1012" s="570" t="str">
        <f t="shared" si="80"/>
        <v/>
      </c>
      <c r="U1012" s="124" t="str">
        <f t="shared" si="78"/>
        <v/>
      </c>
      <c r="V1012" s="124" t="str">
        <f>IF(X1012&gt;0,'BD1'!$K$6,"")</f>
        <v/>
      </c>
      <c r="W1012" s="121" t="str">
        <f>IF(X1012&gt;0,'BD1'!$K$8,"")</f>
        <v/>
      </c>
      <c r="X1012" s="101"/>
      <c r="Y1012" s="474"/>
      <c r="Z1012" s="101"/>
      <c r="AA1012" s="101"/>
      <c r="AB1012" s="101"/>
      <c r="AC1012" s="101"/>
      <c r="AD1012" s="101"/>
      <c r="AE1012" s="361"/>
      <c r="AF1012" s="522"/>
    </row>
    <row r="1013" spans="2:32" x14ac:dyDescent="0.25">
      <c r="B1013" s="566" t="str">
        <f t="shared" si="79"/>
        <v/>
      </c>
      <c r="C1013" s="472">
        <f>'BD4'!C1010</f>
        <v>0</v>
      </c>
      <c r="D1013" s="125" t="str">
        <f t="shared" si="76"/>
        <v/>
      </c>
      <c r="E1013" s="126" t="str">
        <f>IF('BD4'!O1010=0,"",'BD4'!O1010)</f>
        <v/>
      </c>
      <c r="F1013" s="127" t="str">
        <f>REPT('BD4'!N1010,1)</f>
        <v/>
      </c>
      <c r="G1013" s="469">
        <f>('BD4'!J1010)</f>
        <v>0</v>
      </c>
      <c r="I1013" s="568" t="str">
        <f t="shared" si="77"/>
        <v/>
      </c>
      <c r="J1013" s="568" t="str">
        <f>IF(L1013&gt;0,'BD1'!$K$6,"")</f>
        <v/>
      </c>
      <c r="K1013" s="568" t="str">
        <f>IF(L1013&gt;0,'BD1'!$K$8,"")</f>
        <v/>
      </c>
      <c r="L1013" s="101"/>
      <c r="M1013" s="101"/>
      <c r="N1013" s="101"/>
      <c r="O1013" s="101"/>
      <c r="P1013" s="363"/>
      <c r="Q1013" s="363"/>
      <c r="R1013" s="361"/>
      <c r="S1013" s="570" t="str">
        <f t="shared" si="80"/>
        <v/>
      </c>
      <c r="U1013" s="124" t="str">
        <f t="shared" si="78"/>
        <v/>
      </c>
      <c r="V1013" s="124" t="str">
        <f>IF(X1013&gt;0,'BD1'!$K$6,"")</f>
        <v/>
      </c>
      <c r="W1013" s="121" t="str">
        <f>IF(X1013&gt;0,'BD1'!$K$8,"")</f>
        <v/>
      </c>
      <c r="X1013" s="101"/>
      <c r="Y1013" s="474"/>
      <c r="Z1013" s="101"/>
      <c r="AA1013" s="101"/>
      <c r="AB1013" s="101"/>
      <c r="AC1013" s="101"/>
      <c r="AD1013" s="101"/>
      <c r="AE1013" s="361"/>
      <c r="AF1013" s="522"/>
    </row>
    <row r="1014" spans="2:32" x14ac:dyDescent="0.25">
      <c r="B1014" s="566" t="str">
        <f t="shared" si="79"/>
        <v/>
      </c>
      <c r="C1014" s="472">
        <f>'BD4'!C1011</f>
        <v>0</v>
      </c>
      <c r="D1014" s="125" t="str">
        <f t="shared" si="76"/>
        <v/>
      </c>
      <c r="E1014" s="126" t="str">
        <f>IF('BD4'!O1011=0,"",'BD4'!O1011)</f>
        <v/>
      </c>
      <c r="F1014" s="127" t="str">
        <f>REPT('BD4'!N1011,1)</f>
        <v/>
      </c>
      <c r="G1014" s="469">
        <f>('BD4'!J1011)</f>
        <v>0</v>
      </c>
      <c r="I1014" s="568" t="str">
        <f t="shared" si="77"/>
        <v/>
      </c>
      <c r="J1014" s="568" t="str">
        <f>IF(L1014&gt;0,'BD1'!$K$6,"")</f>
        <v/>
      </c>
      <c r="K1014" s="568" t="str">
        <f>IF(L1014&gt;0,'BD1'!$K$8,"")</f>
        <v/>
      </c>
      <c r="L1014" s="101"/>
      <c r="M1014" s="101"/>
      <c r="N1014" s="101"/>
      <c r="O1014" s="101"/>
      <c r="P1014" s="363"/>
      <c r="Q1014" s="363"/>
      <c r="R1014" s="361"/>
      <c r="S1014" s="570" t="str">
        <f t="shared" si="80"/>
        <v/>
      </c>
      <c r="U1014" s="124" t="str">
        <f t="shared" si="78"/>
        <v/>
      </c>
      <c r="V1014" s="124" t="str">
        <f>IF(X1014&gt;0,'BD1'!$K$6,"")</f>
        <v/>
      </c>
      <c r="W1014" s="121" t="str">
        <f>IF(X1014&gt;0,'BD1'!$K$8,"")</f>
        <v/>
      </c>
      <c r="X1014" s="101"/>
      <c r="Y1014" s="474"/>
      <c r="Z1014" s="101"/>
      <c r="AA1014" s="101"/>
      <c r="AB1014" s="101"/>
      <c r="AC1014" s="101"/>
      <c r="AD1014" s="101"/>
      <c r="AE1014" s="361"/>
      <c r="AF1014" s="522"/>
    </row>
    <row r="1015" spans="2:32" x14ac:dyDescent="0.25">
      <c r="B1015" s="566" t="str">
        <f t="shared" si="79"/>
        <v/>
      </c>
      <c r="C1015" s="472">
        <f>'BD4'!C1012</f>
        <v>0</v>
      </c>
      <c r="D1015" s="125" t="str">
        <f t="shared" si="76"/>
        <v/>
      </c>
      <c r="E1015" s="126" t="str">
        <f>IF('BD4'!O1012=0,"",'BD4'!O1012)</f>
        <v/>
      </c>
      <c r="F1015" s="127" t="str">
        <f>REPT('BD4'!N1012,1)</f>
        <v/>
      </c>
      <c r="G1015" s="469">
        <f>('BD4'!J1012)</f>
        <v>0</v>
      </c>
      <c r="I1015" s="568" t="str">
        <f t="shared" si="77"/>
        <v/>
      </c>
      <c r="J1015" s="568" t="str">
        <f>IF(L1015&gt;0,'BD1'!$K$6,"")</f>
        <v/>
      </c>
      <c r="K1015" s="568" t="str">
        <f>IF(L1015&gt;0,'BD1'!$K$8,"")</f>
        <v/>
      </c>
      <c r="L1015" s="101"/>
      <c r="M1015" s="101"/>
      <c r="N1015" s="101"/>
      <c r="O1015" s="101"/>
      <c r="P1015" s="363"/>
      <c r="Q1015" s="363"/>
      <c r="R1015" s="361"/>
      <c r="S1015" s="570" t="str">
        <f t="shared" si="80"/>
        <v/>
      </c>
      <c r="U1015" s="124" t="str">
        <f t="shared" si="78"/>
        <v/>
      </c>
      <c r="V1015" s="124" t="str">
        <f>IF(X1015&gt;0,'BD1'!$K$6,"")</f>
        <v/>
      </c>
      <c r="W1015" s="121" t="str">
        <f>IF(X1015&gt;0,'BD1'!$K$8,"")</f>
        <v/>
      </c>
      <c r="X1015" s="101"/>
      <c r="Y1015" s="474"/>
      <c r="Z1015" s="101"/>
      <c r="AA1015" s="101"/>
      <c r="AB1015" s="101"/>
      <c r="AC1015" s="101"/>
      <c r="AD1015" s="101"/>
      <c r="AE1015" s="361"/>
      <c r="AF1015" s="522"/>
    </row>
    <row r="1016" spans="2:32" x14ac:dyDescent="0.25">
      <c r="B1016" s="566" t="str">
        <f t="shared" si="79"/>
        <v/>
      </c>
      <c r="C1016" s="472">
        <f>'BD4'!C1013</f>
        <v>0</v>
      </c>
      <c r="D1016" s="125" t="str">
        <f t="shared" si="76"/>
        <v/>
      </c>
      <c r="E1016" s="126" t="str">
        <f>IF('BD4'!O1013=0,"",'BD4'!O1013)</f>
        <v/>
      </c>
      <c r="F1016" s="127" t="str">
        <f>REPT('BD4'!N1013,1)</f>
        <v/>
      </c>
      <c r="G1016" s="469">
        <f>('BD4'!J1013)</f>
        <v>0</v>
      </c>
      <c r="I1016" s="568" t="str">
        <f t="shared" si="77"/>
        <v/>
      </c>
      <c r="J1016" s="568" t="str">
        <f>IF(L1016&gt;0,'BD1'!$K$6,"")</f>
        <v/>
      </c>
      <c r="K1016" s="568" t="str">
        <f>IF(L1016&gt;0,'BD1'!$K$8,"")</f>
        <v/>
      </c>
      <c r="L1016" s="101"/>
      <c r="M1016" s="101"/>
      <c r="N1016" s="101"/>
      <c r="O1016" s="101"/>
      <c r="P1016" s="363"/>
      <c r="Q1016" s="363"/>
      <c r="R1016" s="361"/>
      <c r="S1016" s="570" t="str">
        <f t="shared" si="80"/>
        <v/>
      </c>
      <c r="U1016" s="124" t="str">
        <f t="shared" si="78"/>
        <v/>
      </c>
      <c r="V1016" s="124" t="str">
        <f>IF(X1016&gt;0,'BD1'!$K$6,"")</f>
        <v/>
      </c>
      <c r="W1016" s="121" t="str">
        <f>IF(X1016&gt;0,'BD1'!$K$8,"")</f>
        <v/>
      </c>
      <c r="X1016" s="101"/>
      <c r="Y1016" s="474"/>
      <c r="Z1016" s="101"/>
      <c r="AA1016" s="101"/>
      <c r="AB1016" s="101"/>
      <c r="AC1016" s="101"/>
      <c r="AD1016" s="101"/>
      <c r="AE1016" s="361"/>
      <c r="AF1016" s="522"/>
    </row>
    <row r="1017" spans="2:32" x14ac:dyDescent="0.25">
      <c r="B1017" s="566" t="str">
        <f t="shared" si="79"/>
        <v/>
      </c>
      <c r="C1017" s="472">
        <f>'BD4'!C1014</f>
        <v>0</v>
      </c>
      <c r="D1017" s="125" t="str">
        <f t="shared" si="76"/>
        <v/>
      </c>
      <c r="E1017" s="126" t="str">
        <f>IF('BD4'!O1014=0,"",'BD4'!O1014)</f>
        <v/>
      </c>
      <c r="F1017" s="127" t="str">
        <f>REPT('BD4'!N1014,1)</f>
        <v/>
      </c>
      <c r="G1017" s="469">
        <f>('BD4'!J1014)</f>
        <v>0</v>
      </c>
      <c r="I1017" s="568" t="str">
        <f t="shared" si="77"/>
        <v/>
      </c>
      <c r="J1017" s="568" t="str">
        <f>IF(L1017&gt;0,'BD1'!$K$6,"")</f>
        <v/>
      </c>
      <c r="K1017" s="568" t="str">
        <f>IF(L1017&gt;0,'BD1'!$K$8,"")</f>
        <v/>
      </c>
      <c r="L1017" s="101"/>
      <c r="M1017" s="101"/>
      <c r="N1017" s="101"/>
      <c r="O1017" s="101"/>
      <c r="P1017" s="363"/>
      <c r="Q1017" s="363"/>
      <c r="R1017" s="361"/>
      <c r="S1017" s="570" t="str">
        <f t="shared" si="80"/>
        <v/>
      </c>
      <c r="U1017" s="124" t="str">
        <f t="shared" si="78"/>
        <v/>
      </c>
      <c r="V1017" s="124" t="str">
        <f>IF(X1017&gt;0,'BD1'!$K$6,"")</f>
        <v/>
      </c>
      <c r="W1017" s="121" t="str">
        <f>IF(X1017&gt;0,'BD1'!$K$8,"")</f>
        <v/>
      </c>
      <c r="X1017" s="101"/>
      <c r="Y1017" s="474"/>
      <c r="Z1017" s="101"/>
      <c r="AA1017" s="101"/>
      <c r="AB1017" s="101"/>
      <c r="AC1017" s="101"/>
      <c r="AD1017" s="101"/>
      <c r="AE1017" s="361"/>
      <c r="AF1017" s="522"/>
    </row>
    <row r="1018" spans="2:32" x14ac:dyDescent="0.25">
      <c r="B1018" s="566" t="str">
        <f t="shared" si="79"/>
        <v/>
      </c>
      <c r="C1018" s="472">
        <f>'BD4'!C1015</f>
        <v>0</v>
      </c>
      <c r="D1018" s="125" t="str">
        <f t="shared" si="76"/>
        <v/>
      </c>
      <c r="E1018" s="126" t="str">
        <f>IF('BD4'!O1015=0,"",'BD4'!O1015)</f>
        <v/>
      </c>
      <c r="F1018" s="127" t="str">
        <f>REPT('BD4'!N1015,1)</f>
        <v/>
      </c>
      <c r="G1018" s="469">
        <f>('BD4'!J1015)</f>
        <v>0</v>
      </c>
      <c r="I1018" s="568" t="str">
        <f t="shared" si="77"/>
        <v/>
      </c>
      <c r="J1018" s="568" t="str">
        <f>IF(L1018&gt;0,'BD1'!$K$6,"")</f>
        <v/>
      </c>
      <c r="K1018" s="568" t="str">
        <f>IF(L1018&gt;0,'BD1'!$K$8,"")</f>
        <v/>
      </c>
      <c r="L1018" s="101"/>
      <c r="M1018" s="101"/>
      <c r="N1018" s="101"/>
      <c r="O1018" s="101"/>
      <c r="P1018" s="363"/>
      <c r="Q1018" s="363"/>
      <c r="R1018" s="361"/>
      <c r="S1018" s="570" t="str">
        <f t="shared" si="80"/>
        <v/>
      </c>
      <c r="U1018" s="124" t="str">
        <f t="shared" si="78"/>
        <v/>
      </c>
      <c r="V1018" s="124" t="str">
        <f>IF(X1018&gt;0,'BD1'!$K$6,"")</f>
        <v/>
      </c>
      <c r="W1018" s="121" t="str">
        <f>IF(X1018&gt;0,'BD1'!$K$8,"")</f>
        <v/>
      </c>
      <c r="X1018" s="101"/>
      <c r="Y1018" s="474"/>
      <c r="Z1018" s="101"/>
      <c r="AA1018" s="101"/>
      <c r="AB1018" s="101"/>
      <c r="AC1018" s="101"/>
      <c r="AD1018" s="101"/>
      <c r="AE1018" s="361"/>
      <c r="AF1018" s="522"/>
    </row>
    <row r="1019" spans="2:32" x14ac:dyDescent="0.25">
      <c r="B1019" s="566" t="str">
        <f t="shared" si="79"/>
        <v/>
      </c>
      <c r="C1019" s="472">
        <f>'BD4'!C1016</f>
        <v>0</v>
      </c>
      <c r="D1019" s="125" t="str">
        <f t="shared" si="76"/>
        <v/>
      </c>
      <c r="E1019" s="126" t="str">
        <f>IF('BD4'!O1016=0,"",'BD4'!O1016)</f>
        <v/>
      </c>
      <c r="F1019" s="127" t="str">
        <f>REPT('BD4'!N1016,1)</f>
        <v/>
      </c>
      <c r="G1019" s="469">
        <f>('BD4'!J1016)</f>
        <v>0</v>
      </c>
      <c r="I1019" s="568" t="str">
        <f t="shared" si="77"/>
        <v/>
      </c>
      <c r="J1019" s="568" t="str">
        <f>IF(L1019&gt;0,'BD1'!$K$6,"")</f>
        <v/>
      </c>
      <c r="K1019" s="568" t="str">
        <f>IF(L1019&gt;0,'BD1'!$K$8,"")</f>
        <v/>
      </c>
      <c r="L1019" s="101"/>
      <c r="M1019" s="101"/>
      <c r="N1019" s="101"/>
      <c r="O1019" s="101"/>
      <c r="P1019" s="363"/>
      <c r="Q1019" s="363"/>
      <c r="R1019" s="361"/>
      <c r="S1019" s="570" t="str">
        <f t="shared" si="80"/>
        <v/>
      </c>
      <c r="U1019" s="124" t="str">
        <f t="shared" si="78"/>
        <v/>
      </c>
      <c r="V1019" s="124" t="str">
        <f>IF(X1019&gt;0,'BD1'!$K$6,"")</f>
        <v/>
      </c>
      <c r="W1019" s="121" t="str">
        <f>IF(X1019&gt;0,'BD1'!$K$8,"")</f>
        <v/>
      </c>
      <c r="X1019" s="101"/>
      <c r="Y1019" s="474"/>
      <c r="Z1019" s="101"/>
      <c r="AA1019" s="101"/>
      <c r="AB1019" s="101"/>
      <c r="AC1019" s="101"/>
      <c r="AD1019" s="101"/>
      <c r="AE1019" s="361"/>
      <c r="AF1019" s="522"/>
    </row>
    <row r="1020" spans="2:32" x14ac:dyDescent="0.25">
      <c r="B1020" s="566" t="str">
        <f t="shared" si="79"/>
        <v/>
      </c>
      <c r="C1020" s="472">
        <f>'BD4'!C1017</f>
        <v>0</v>
      </c>
      <c r="D1020" s="125" t="str">
        <f t="shared" si="76"/>
        <v/>
      </c>
      <c r="E1020" s="126" t="str">
        <f>IF('BD4'!O1017=0,"",'BD4'!O1017)</f>
        <v/>
      </c>
      <c r="F1020" s="127" t="str">
        <f>REPT('BD4'!N1017,1)</f>
        <v/>
      </c>
      <c r="G1020" s="469">
        <f>('BD4'!J1017)</f>
        <v>0</v>
      </c>
      <c r="I1020" s="568" t="str">
        <f t="shared" si="77"/>
        <v/>
      </c>
      <c r="J1020" s="568" t="str">
        <f>IF(L1020&gt;0,'BD1'!$K$6,"")</f>
        <v/>
      </c>
      <c r="K1020" s="568" t="str">
        <f>IF(L1020&gt;0,'BD1'!$K$8,"")</f>
        <v/>
      </c>
      <c r="L1020" s="101"/>
      <c r="M1020" s="101"/>
      <c r="N1020" s="101"/>
      <c r="O1020" s="101"/>
      <c r="P1020" s="363"/>
      <c r="Q1020" s="363"/>
      <c r="R1020" s="361"/>
      <c r="S1020" s="570" t="str">
        <f t="shared" si="80"/>
        <v/>
      </c>
      <c r="U1020" s="124" t="str">
        <f t="shared" si="78"/>
        <v/>
      </c>
      <c r="V1020" s="124" t="str">
        <f>IF(X1020&gt;0,'BD1'!$K$6,"")</f>
        <v/>
      </c>
      <c r="W1020" s="121" t="str">
        <f>IF(X1020&gt;0,'BD1'!$K$8,"")</f>
        <v/>
      </c>
      <c r="X1020" s="101"/>
      <c r="Y1020" s="474"/>
      <c r="Z1020" s="101"/>
      <c r="AA1020" s="101"/>
      <c r="AB1020" s="101"/>
      <c r="AC1020" s="101"/>
      <c r="AD1020" s="101"/>
      <c r="AE1020" s="361"/>
      <c r="AF1020" s="522"/>
    </row>
    <row r="1021" spans="2:32" x14ac:dyDescent="0.25">
      <c r="B1021" s="566" t="str">
        <f t="shared" si="79"/>
        <v/>
      </c>
      <c r="C1021" s="472">
        <f>'BD4'!C1018</f>
        <v>0</v>
      </c>
      <c r="D1021" s="125" t="str">
        <f t="shared" si="76"/>
        <v/>
      </c>
      <c r="E1021" s="126" t="str">
        <f>IF('BD4'!O1018=0,"",'BD4'!O1018)</f>
        <v/>
      </c>
      <c r="F1021" s="127" t="str">
        <f>REPT('BD4'!N1018,1)</f>
        <v/>
      </c>
      <c r="G1021" s="469">
        <f>('BD4'!J1018)</f>
        <v>0</v>
      </c>
      <c r="I1021" s="568" t="str">
        <f t="shared" si="77"/>
        <v/>
      </c>
      <c r="J1021" s="568" t="str">
        <f>IF(L1021&gt;0,'BD1'!$K$6,"")</f>
        <v/>
      </c>
      <c r="K1021" s="568" t="str">
        <f>IF(L1021&gt;0,'BD1'!$K$8,"")</f>
        <v/>
      </c>
      <c r="L1021" s="101"/>
      <c r="M1021" s="101"/>
      <c r="N1021" s="101"/>
      <c r="O1021" s="101"/>
      <c r="P1021" s="363"/>
      <c r="Q1021" s="363"/>
      <c r="R1021" s="361"/>
      <c r="S1021" s="570" t="str">
        <f t="shared" si="80"/>
        <v/>
      </c>
      <c r="U1021" s="124" t="str">
        <f t="shared" si="78"/>
        <v/>
      </c>
      <c r="V1021" s="124" t="str">
        <f>IF(X1021&gt;0,'BD1'!$K$6,"")</f>
        <v/>
      </c>
      <c r="W1021" s="121" t="str">
        <f>IF(X1021&gt;0,'BD1'!$K$8,"")</f>
        <v/>
      </c>
      <c r="X1021" s="101"/>
      <c r="Y1021" s="474"/>
      <c r="Z1021" s="101"/>
      <c r="AA1021" s="101"/>
      <c r="AB1021" s="101"/>
      <c r="AC1021" s="101"/>
      <c r="AD1021" s="101"/>
      <c r="AE1021" s="361"/>
      <c r="AF1021" s="522"/>
    </row>
    <row r="1022" spans="2:32" x14ac:dyDescent="0.25">
      <c r="B1022" s="566" t="str">
        <f t="shared" si="79"/>
        <v/>
      </c>
      <c r="C1022" s="472">
        <f>'BD4'!C1019</f>
        <v>0</v>
      </c>
      <c r="D1022" s="125" t="str">
        <f t="shared" si="76"/>
        <v/>
      </c>
      <c r="E1022" s="126" t="str">
        <f>IF('BD4'!O1019=0,"",'BD4'!O1019)</f>
        <v/>
      </c>
      <c r="F1022" s="127" t="str">
        <f>REPT('BD4'!N1019,1)</f>
        <v/>
      </c>
      <c r="G1022" s="469">
        <f>('BD4'!J1019)</f>
        <v>0</v>
      </c>
      <c r="I1022" s="568" t="str">
        <f t="shared" si="77"/>
        <v/>
      </c>
      <c r="J1022" s="568" t="str">
        <f>IF(L1022&gt;0,'BD1'!$K$6,"")</f>
        <v/>
      </c>
      <c r="K1022" s="568" t="str">
        <f>IF(L1022&gt;0,'BD1'!$K$8,"")</f>
        <v/>
      </c>
      <c r="L1022" s="101"/>
      <c r="M1022" s="101"/>
      <c r="N1022" s="101"/>
      <c r="O1022" s="101"/>
      <c r="P1022" s="363"/>
      <c r="Q1022" s="363"/>
      <c r="R1022" s="361"/>
      <c r="S1022" s="570" t="str">
        <f t="shared" si="80"/>
        <v/>
      </c>
      <c r="U1022" s="124" t="str">
        <f t="shared" si="78"/>
        <v/>
      </c>
      <c r="V1022" s="124" t="str">
        <f>IF(X1022&gt;0,'BD1'!$K$6,"")</f>
        <v/>
      </c>
      <c r="W1022" s="121" t="str">
        <f>IF(X1022&gt;0,'BD1'!$K$8,"")</f>
        <v/>
      </c>
      <c r="X1022" s="101"/>
      <c r="Y1022" s="474"/>
      <c r="Z1022" s="101"/>
      <c r="AA1022" s="101"/>
      <c r="AB1022" s="101"/>
      <c r="AC1022" s="101"/>
      <c r="AD1022" s="101"/>
      <c r="AE1022" s="361"/>
      <c r="AF1022" s="522"/>
    </row>
    <row r="1023" spans="2:32" x14ac:dyDescent="0.25">
      <c r="B1023" s="566" t="str">
        <f t="shared" si="79"/>
        <v/>
      </c>
      <c r="C1023" s="472">
        <f>'BD4'!C1020</f>
        <v>0</v>
      </c>
      <c r="D1023" s="125" t="str">
        <f t="shared" si="76"/>
        <v/>
      </c>
      <c r="E1023" s="126" t="str">
        <f>IF('BD4'!O1020=0,"",'BD4'!O1020)</f>
        <v/>
      </c>
      <c r="F1023" s="127" t="str">
        <f>REPT('BD4'!N1020,1)</f>
        <v/>
      </c>
      <c r="G1023" s="469">
        <f>('BD4'!J1020)</f>
        <v>0</v>
      </c>
      <c r="I1023" s="568" t="str">
        <f t="shared" si="77"/>
        <v/>
      </c>
      <c r="J1023" s="568" t="str">
        <f>IF(L1023&gt;0,'BD1'!$K$6,"")</f>
        <v/>
      </c>
      <c r="K1023" s="568" t="str">
        <f>IF(L1023&gt;0,'BD1'!$K$8,"")</f>
        <v/>
      </c>
      <c r="L1023" s="101"/>
      <c r="M1023" s="101"/>
      <c r="N1023" s="101"/>
      <c r="O1023" s="101"/>
      <c r="P1023" s="363"/>
      <c r="Q1023" s="363"/>
      <c r="R1023" s="361"/>
      <c r="S1023" s="570" t="str">
        <f t="shared" si="80"/>
        <v/>
      </c>
      <c r="U1023" s="124" t="str">
        <f t="shared" si="78"/>
        <v/>
      </c>
      <c r="V1023" s="124" t="str">
        <f>IF(X1023&gt;0,'BD1'!$K$6,"")</f>
        <v/>
      </c>
      <c r="W1023" s="121" t="str">
        <f>IF(X1023&gt;0,'BD1'!$K$8,"")</f>
        <v/>
      </c>
      <c r="X1023" s="101"/>
      <c r="Y1023" s="474"/>
      <c r="Z1023" s="101"/>
      <c r="AA1023" s="101"/>
      <c r="AB1023" s="101"/>
      <c r="AC1023" s="101"/>
      <c r="AD1023" s="101"/>
      <c r="AE1023" s="361"/>
      <c r="AF1023" s="522"/>
    </row>
    <row r="1024" spans="2:32" x14ac:dyDescent="0.25">
      <c r="B1024" s="566" t="str">
        <f t="shared" si="79"/>
        <v/>
      </c>
      <c r="C1024" s="472">
        <f>'BD4'!C1021</f>
        <v>0</v>
      </c>
      <c r="D1024" s="125" t="str">
        <f t="shared" si="76"/>
        <v/>
      </c>
      <c r="E1024" s="126" t="str">
        <f>IF('BD4'!O1021=0,"",'BD4'!O1021)</f>
        <v/>
      </c>
      <c r="F1024" s="127" t="str">
        <f>REPT('BD4'!N1021,1)</f>
        <v/>
      </c>
      <c r="G1024" s="469">
        <f>('BD4'!J1021)</f>
        <v>0</v>
      </c>
      <c r="I1024" s="568" t="str">
        <f t="shared" si="77"/>
        <v/>
      </c>
      <c r="J1024" s="568" t="str">
        <f>IF(L1024&gt;0,'BD1'!$K$6,"")</f>
        <v/>
      </c>
      <c r="K1024" s="568" t="str">
        <f>IF(L1024&gt;0,'BD1'!$K$8,"")</f>
        <v/>
      </c>
      <c r="L1024" s="101"/>
      <c r="M1024" s="101"/>
      <c r="N1024" s="101"/>
      <c r="O1024" s="101"/>
      <c r="P1024" s="363"/>
      <c r="Q1024" s="363"/>
      <c r="R1024" s="361"/>
      <c r="S1024" s="570" t="str">
        <f t="shared" si="80"/>
        <v/>
      </c>
      <c r="U1024" s="124" t="str">
        <f t="shared" si="78"/>
        <v/>
      </c>
      <c r="V1024" s="124" t="str">
        <f>IF(X1024&gt;0,'BD1'!$K$6,"")</f>
        <v/>
      </c>
      <c r="W1024" s="121" t="str">
        <f>IF(X1024&gt;0,'BD1'!$K$8,"")</f>
        <v/>
      </c>
      <c r="X1024" s="101"/>
      <c r="Y1024" s="474"/>
      <c r="Z1024" s="101"/>
      <c r="AA1024" s="101"/>
      <c r="AB1024" s="101"/>
      <c r="AC1024" s="101"/>
      <c r="AD1024" s="101"/>
      <c r="AE1024" s="361"/>
      <c r="AF1024" s="522"/>
    </row>
    <row r="1025" spans="2:32" x14ac:dyDescent="0.25">
      <c r="B1025" s="566" t="str">
        <f t="shared" si="79"/>
        <v/>
      </c>
      <c r="C1025" s="472">
        <f>'BD4'!C1022</f>
        <v>0</v>
      </c>
      <c r="D1025" s="125" t="str">
        <f t="shared" si="76"/>
        <v/>
      </c>
      <c r="E1025" s="126" t="str">
        <f>IF('BD4'!O1022=0,"",'BD4'!O1022)</f>
        <v/>
      </c>
      <c r="F1025" s="127" t="str">
        <f>REPT('BD4'!N1022,1)</f>
        <v/>
      </c>
      <c r="G1025" s="469">
        <f>('BD4'!J1022)</f>
        <v>0</v>
      </c>
      <c r="I1025" s="568" t="str">
        <f t="shared" si="77"/>
        <v/>
      </c>
      <c r="J1025" s="568" t="str">
        <f>IF(L1025&gt;0,'BD1'!$K$6,"")</f>
        <v/>
      </c>
      <c r="K1025" s="568" t="str">
        <f>IF(L1025&gt;0,'BD1'!$K$8,"")</f>
        <v/>
      </c>
      <c r="L1025" s="101"/>
      <c r="M1025" s="101"/>
      <c r="N1025" s="101"/>
      <c r="O1025" s="101"/>
      <c r="P1025" s="363"/>
      <c r="Q1025" s="363"/>
      <c r="R1025" s="361"/>
      <c r="S1025" s="570" t="str">
        <f t="shared" si="80"/>
        <v/>
      </c>
      <c r="U1025" s="124" t="str">
        <f t="shared" si="78"/>
        <v/>
      </c>
      <c r="V1025" s="124" t="str">
        <f>IF(X1025&gt;0,'BD1'!$K$6,"")</f>
        <v/>
      </c>
      <c r="W1025" s="121" t="str">
        <f>IF(X1025&gt;0,'BD1'!$K$8,"")</f>
        <v/>
      </c>
      <c r="X1025" s="101"/>
      <c r="Y1025" s="474"/>
      <c r="Z1025" s="101"/>
      <c r="AA1025" s="101"/>
      <c r="AB1025" s="101"/>
      <c r="AC1025" s="101"/>
      <c r="AD1025" s="101"/>
      <c r="AE1025" s="361"/>
      <c r="AF1025" s="522"/>
    </row>
    <row r="1026" spans="2:32" x14ac:dyDescent="0.25">
      <c r="B1026" s="566" t="str">
        <f t="shared" si="79"/>
        <v/>
      </c>
      <c r="C1026" s="472">
        <f>'BD4'!C1023</f>
        <v>0</v>
      </c>
      <c r="D1026" s="125" t="str">
        <f t="shared" si="76"/>
        <v/>
      </c>
      <c r="E1026" s="126" t="str">
        <f>IF('BD4'!O1023=0,"",'BD4'!O1023)</f>
        <v/>
      </c>
      <c r="F1026" s="127" t="str">
        <f>REPT('BD4'!N1023,1)</f>
        <v/>
      </c>
      <c r="G1026" s="469">
        <f>('BD4'!J1023)</f>
        <v>0</v>
      </c>
      <c r="I1026" s="568" t="str">
        <f t="shared" si="77"/>
        <v/>
      </c>
      <c r="J1026" s="568" t="str">
        <f>IF(L1026&gt;0,'BD1'!$K$6,"")</f>
        <v/>
      </c>
      <c r="K1026" s="568" t="str">
        <f>IF(L1026&gt;0,'BD1'!$K$8,"")</f>
        <v/>
      </c>
      <c r="L1026" s="101"/>
      <c r="M1026" s="101"/>
      <c r="N1026" s="101"/>
      <c r="O1026" s="101"/>
      <c r="P1026" s="363"/>
      <c r="Q1026" s="363"/>
      <c r="R1026" s="361"/>
      <c r="S1026" s="570" t="str">
        <f t="shared" si="80"/>
        <v/>
      </c>
      <c r="U1026" s="124" t="str">
        <f t="shared" si="78"/>
        <v/>
      </c>
      <c r="V1026" s="124" t="str">
        <f>IF(X1026&gt;0,'BD1'!$K$6,"")</f>
        <v/>
      </c>
      <c r="W1026" s="121" t="str">
        <f>IF(X1026&gt;0,'BD1'!$K$8,"")</f>
        <v/>
      </c>
      <c r="X1026" s="101"/>
      <c r="Y1026" s="474"/>
      <c r="Z1026" s="101"/>
      <c r="AA1026" s="101"/>
      <c r="AB1026" s="101"/>
      <c r="AC1026" s="101"/>
      <c r="AD1026" s="101"/>
      <c r="AE1026" s="361"/>
      <c r="AF1026" s="522"/>
    </row>
    <row r="1027" spans="2:32" x14ac:dyDescent="0.25">
      <c r="B1027" s="566" t="str">
        <f t="shared" si="79"/>
        <v/>
      </c>
      <c r="C1027" s="472">
        <f>'BD4'!C1024</f>
        <v>0</v>
      </c>
      <c r="D1027" s="125" t="str">
        <f t="shared" si="76"/>
        <v/>
      </c>
      <c r="E1027" s="126" t="str">
        <f>IF('BD4'!O1024=0,"",'BD4'!O1024)</f>
        <v/>
      </c>
      <c r="F1027" s="127" t="str">
        <f>REPT('BD4'!N1024,1)</f>
        <v/>
      </c>
      <c r="G1027" s="469">
        <f>('BD4'!J1024)</f>
        <v>0</v>
      </c>
      <c r="I1027" s="568" t="str">
        <f t="shared" si="77"/>
        <v/>
      </c>
      <c r="J1027" s="568" t="str">
        <f>IF(L1027&gt;0,'BD1'!$K$6,"")</f>
        <v/>
      </c>
      <c r="K1027" s="568" t="str">
        <f>IF(L1027&gt;0,'BD1'!$K$8,"")</f>
        <v/>
      </c>
      <c r="L1027" s="101"/>
      <c r="M1027" s="101"/>
      <c r="N1027" s="101"/>
      <c r="O1027" s="101"/>
      <c r="P1027" s="363"/>
      <c r="Q1027" s="363"/>
      <c r="R1027" s="361"/>
      <c r="S1027" s="570" t="str">
        <f t="shared" si="80"/>
        <v/>
      </c>
      <c r="U1027" s="124" t="str">
        <f t="shared" si="78"/>
        <v/>
      </c>
      <c r="V1027" s="124" t="str">
        <f>IF(X1027&gt;0,'BD1'!$K$6,"")</f>
        <v/>
      </c>
      <c r="W1027" s="121" t="str">
        <f>IF(X1027&gt;0,'BD1'!$K$8,"")</f>
        <v/>
      </c>
      <c r="X1027" s="101"/>
      <c r="Y1027" s="474"/>
      <c r="Z1027" s="101"/>
      <c r="AA1027" s="101"/>
      <c r="AB1027" s="101"/>
      <c r="AC1027" s="101"/>
      <c r="AD1027" s="101"/>
      <c r="AE1027" s="361"/>
      <c r="AF1027" s="522"/>
    </row>
    <row r="1028" spans="2:32" x14ac:dyDescent="0.25">
      <c r="B1028" s="566" t="str">
        <f t="shared" si="79"/>
        <v/>
      </c>
      <c r="C1028" s="472">
        <f>'BD4'!C1025</f>
        <v>0</v>
      </c>
      <c r="D1028" s="125" t="str">
        <f t="shared" si="76"/>
        <v/>
      </c>
      <c r="E1028" s="126" t="str">
        <f>IF('BD4'!O1025=0,"",'BD4'!O1025)</f>
        <v/>
      </c>
      <c r="F1028" s="127" t="str">
        <f>REPT('BD4'!N1025,1)</f>
        <v/>
      </c>
      <c r="G1028" s="469">
        <f>('BD4'!J1025)</f>
        <v>0</v>
      </c>
      <c r="I1028" s="568" t="str">
        <f t="shared" si="77"/>
        <v/>
      </c>
      <c r="J1028" s="568" t="str">
        <f>IF(L1028&gt;0,'BD1'!$K$6,"")</f>
        <v/>
      </c>
      <c r="K1028" s="568" t="str">
        <f>IF(L1028&gt;0,'BD1'!$K$8,"")</f>
        <v/>
      </c>
      <c r="L1028" s="101"/>
      <c r="M1028" s="101"/>
      <c r="N1028" s="101"/>
      <c r="O1028" s="101"/>
      <c r="P1028" s="363"/>
      <c r="Q1028" s="363"/>
      <c r="R1028" s="361"/>
      <c r="S1028" s="570" t="str">
        <f t="shared" si="80"/>
        <v/>
      </c>
      <c r="U1028" s="124" t="str">
        <f t="shared" si="78"/>
        <v/>
      </c>
      <c r="V1028" s="124" t="str">
        <f>IF(X1028&gt;0,'BD1'!$K$6,"")</f>
        <v/>
      </c>
      <c r="W1028" s="121" t="str">
        <f>IF(X1028&gt;0,'BD1'!$K$8,"")</f>
        <v/>
      </c>
      <c r="X1028" s="101"/>
      <c r="Y1028" s="474"/>
      <c r="Z1028" s="101"/>
      <c r="AA1028" s="101"/>
      <c r="AB1028" s="101"/>
      <c r="AC1028" s="101"/>
      <c r="AD1028" s="101"/>
      <c r="AE1028" s="361"/>
      <c r="AF1028" s="522"/>
    </row>
    <row r="1029" spans="2:32" x14ac:dyDescent="0.25">
      <c r="B1029" s="566" t="str">
        <f t="shared" si="79"/>
        <v/>
      </c>
      <c r="C1029" s="472">
        <f>'BD4'!C1026</f>
        <v>0</v>
      </c>
      <c r="D1029" s="125" t="str">
        <f t="shared" si="76"/>
        <v/>
      </c>
      <c r="E1029" s="126" t="str">
        <f>IF('BD4'!O1026=0,"",'BD4'!O1026)</f>
        <v/>
      </c>
      <c r="F1029" s="127" t="str">
        <f>REPT('BD4'!N1026,1)</f>
        <v/>
      </c>
      <c r="G1029" s="469">
        <f>('BD4'!J1026)</f>
        <v>0</v>
      </c>
      <c r="I1029" s="568" t="str">
        <f t="shared" si="77"/>
        <v/>
      </c>
      <c r="J1029" s="568" t="str">
        <f>IF(L1029&gt;0,'BD1'!$K$6,"")</f>
        <v/>
      </c>
      <c r="K1029" s="568" t="str">
        <f>IF(L1029&gt;0,'BD1'!$K$8,"")</f>
        <v/>
      </c>
      <c r="L1029" s="101"/>
      <c r="M1029" s="101"/>
      <c r="N1029" s="101"/>
      <c r="O1029" s="101"/>
      <c r="P1029" s="363"/>
      <c r="Q1029" s="363"/>
      <c r="R1029" s="361"/>
      <c r="S1029" s="570" t="str">
        <f t="shared" si="80"/>
        <v/>
      </c>
      <c r="U1029" s="124" t="str">
        <f t="shared" si="78"/>
        <v/>
      </c>
      <c r="V1029" s="124" t="str">
        <f>IF(X1029&gt;0,'BD1'!$K$6,"")</f>
        <v/>
      </c>
      <c r="W1029" s="121" t="str">
        <f>IF(X1029&gt;0,'BD1'!$K$8,"")</f>
        <v/>
      </c>
      <c r="X1029" s="101"/>
      <c r="Y1029" s="474"/>
      <c r="Z1029" s="101"/>
      <c r="AA1029" s="101"/>
      <c r="AB1029" s="101"/>
      <c r="AC1029" s="101"/>
      <c r="AD1029" s="101"/>
      <c r="AE1029" s="361"/>
      <c r="AF1029" s="522"/>
    </row>
    <row r="1030" spans="2:32" x14ac:dyDescent="0.25">
      <c r="B1030" s="566" t="str">
        <f t="shared" si="79"/>
        <v/>
      </c>
      <c r="C1030" s="472">
        <f>'BD4'!C1027</f>
        <v>0</v>
      </c>
      <c r="D1030" s="125" t="str">
        <f t="shared" si="76"/>
        <v/>
      </c>
      <c r="E1030" s="126" t="str">
        <f>IF('BD4'!O1027=0,"",'BD4'!O1027)</f>
        <v/>
      </c>
      <c r="F1030" s="127" t="str">
        <f>REPT('BD4'!N1027,1)</f>
        <v/>
      </c>
      <c r="G1030" s="469">
        <f>('BD4'!J1027)</f>
        <v>0</v>
      </c>
      <c r="I1030" s="568" t="str">
        <f t="shared" si="77"/>
        <v/>
      </c>
      <c r="J1030" s="568" t="str">
        <f>IF(L1030&gt;0,'BD1'!$K$6,"")</f>
        <v/>
      </c>
      <c r="K1030" s="568" t="str">
        <f>IF(L1030&gt;0,'BD1'!$K$8,"")</f>
        <v/>
      </c>
      <c r="L1030" s="101"/>
      <c r="M1030" s="101"/>
      <c r="N1030" s="101"/>
      <c r="O1030" s="101"/>
      <c r="P1030" s="363"/>
      <c r="Q1030" s="363"/>
      <c r="R1030" s="361"/>
      <c r="S1030" s="570" t="str">
        <f t="shared" si="80"/>
        <v/>
      </c>
      <c r="U1030" s="124" t="str">
        <f t="shared" si="78"/>
        <v/>
      </c>
      <c r="V1030" s="124" t="str">
        <f>IF(X1030&gt;0,'BD1'!$K$6,"")</f>
        <v/>
      </c>
      <c r="W1030" s="121" t="str">
        <f>IF(X1030&gt;0,'BD1'!$K$8,"")</f>
        <v/>
      </c>
      <c r="X1030" s="101"/>
      <c r="Y1030" s="474"/>
      <c r="Z1030" s="101"/>
      <c r="AA1030" s="101"/>
      <c r="AB1030" s="101"/>
      <c r="AC1030" s="101"/>
      <c r="AD1030" s="101"/>
      <c r="AE1030" s="361"/>
      <c r="AF1030" s="522"/>
    </row>
    <row r="1031" spans="2:32" x14ac:dyDescent="0.25">
      <c r="B1031" s="566" t="str">
        <f t="shared" si="79"/>
        <v/>
      </c>
      <c r="C1031" s="472">
        <f>'BD4'!C1028</f>
        <v>0</v>
      </c>
      <c r="D1031" s="125" t="str">
        <f t="shared" si="76"/>
        <v/>
      </c>
      <c r="E1031" s="126" t="str">
        <f>IF('BD4'!O1028=0,"",'BD4'!O1028)</f>
        <v/>
      </c>
      <c r="F1031" s="127" t="str">
        <f>REPT('BD4'!N1028,1)</f>
        <v/>
      </c>
      <c r="G1031" s="469">
        <f>('BD4'!J1028)</f>
        <v>0</v>
      </c>
      <c r="I1031" s="568" t="str">
        <f t="shared" si="77"/>
        <v/>
      </c>
      <c r="J1031" s="568" t="str">
        <f>IF(L1031&gt;0,'BD1'!$K$6,"")</f>
        <v/>
      </c>
      <c r="K1031" s="568" t="str">
        <f>IF(L1031&gt;0,'BD1'!$K$8,"")</f>
        <v/>
      </c>
      <c r="L1031" s="101"/>
      <c r="M1031" s="101"/>
      <c r="N1031" s="101"/>
      <c r="O1031" s="101"/>
      <c r="P1031" s="363"/>
      <c r="Q1031" s="363"/>
      <c r="R1031" s="361"/>
      <c r="S1031" s="570" t="str">
        <f t="shared" si="80"/>
        <v/>
      </c>
      <c r="U1031" s="124" t="str">
        <f t="shared" si="78"/>
        <v/>
      </c>
      <c r="V1031" s="124" t="str">
        <f>IF(X1031&gt;0,'BD1'!$K$6,"")</f>
        <v/>
      </c>
      <c r="W1031" s="121" t="str">
        <f>IF(X1031&gt;0,'BD1'!$K$8,"")</f>
        <v/>
      </c>
      <c r="X1031" s="101"/>
      <c r="Y1031" s="474"/>
      <c r="Z1031" s="101"/>
      <c r="AA1031" s="101"/>
      <c r="AB1031" s="101"/>
      <c r="AC1031" s="101"/>
      <c r="AD1031" s="101"/>
      <c r="AE1031" s="361"/>
      <c r="AF1031" s="522"/>
    </row>
    <row r="1032" spans="2:32" x14ac:dyDescent="0.25">
      <c r="B1032" s="566" t="str">
        <f t="shared" si="79"/>
        <v/>
      </c>
      <c r="C1032" s="472">
        <f>'BD4'!C1029</f>
        <v>0</v>
      </c>
      <c r="D1032" s="125" t="str">
        <f t="shared" si="76"/>
        <v/>
      </c>
      <c r="E1032" s="126" t="str">
        <f>IF('BD4'!O1029=0,"",'BD4'!O1029)</f>
        <v/>
      </c>
      <c r="F1032" s="127" t="str">
        <f>REPT('BD4'!N1029,1)</f>
        <v/>
      </c>
      <c r="G1032" s="469">
        <f>('BD4'!J1029)</f>
        <v>0</v>
      </c>
      <c r="I1032" s="568" t="str">
        <f t="shared" si="77"/>
        <v/>
      </c>
      <c r="J1032" s="568" t="str">
        <f>IF(L1032&gt;0,'BD1'!$K$6,"")</f>
        <v/>
      </c>
      <c r="K1032" s="568" t="str">
        <f>IF(L1032&gt;0,'BD1'!$K$8,"")</f>
        <v/>
      </c>
      <c r="L1032" s="101"/>
      <c r="M1032" s="101"/>
      <c r="N1032" s="101"/>
      <c r="O1032" s="101"/>
      <c r="P1032" s="363"/>
      <c r="Q1032" s="363"/>
      <c r="R1032" s="361"/>
      <c r="S1032" s="570" t="str">
        <f t="shared" si="80"/>
        <v/>
      </c>
      <c r="U1032" s="124" t="str">
        <f t="shared" si="78"/>
        <v/>
      </c>
      <c r="V1032" s="124" t="str">
        <f>IF(X1032&gt;0,'BD1'!$K$6,"")</f>
        <v/>
      </c>
      <c r="W1032" s="121" t="str">
        <f>IF(X1032&gt;0,'BD1'!$K$8,"")</f>
        <v/>
      </c>
      <c r="X1032" s="101"/>
      <c r="Y1032" s="474"/>
      <c r="Z1032" s="101"/>
      <c r="AA1032" s="101"/>
      <c r="AB1032" s="101"/>
      <c r="AC1032" s="101"/>
      <c r="AD1032" s="101"/>
      <c r="AE1032" s="361"/>
      <c r="AF1032" s="522"/>
    </row>
    <row r="1033" spans="2:32" x14ac:dyDescent="0.25">
      <c r="B1033" s="566" t="str">
        <f t="shared" si="79"/>
        <v/>
      </c>
      <c r="C1033" s="472">
        <f>'BD4'!C1030</f>
        <v>0</v>
      </c>
      <c r="D1033" s="125" t="str">
        <f t="shared" si="76"/>
        <v/>
      </c>
      <c r="E1033" s="126" t="str">
        <f>IF('BD4'!O1030=0,"",'BD4'!O1030)</f>
        <v/>
      </c>
      <c r="F1033" s="127" t="str">
        <f>REPT('BD4'!N1030,1)</f>
        <v/>
      </c>
      <c r="G1033" s="469">
        <f>('BD4'!J1030)</f>
        <v>0</v>
      </c>
      <c r="I1033" s="568" t="str">
        <f t="shared" si="77"/>
        <v/>
      </c>
      <c r="J1033" s="568" t="str">
        <f>IF(L1033&gt;0,'BD1'!$K$6,"")</f>
        <v/>
      </c>
      <c r="K1033" s="568" t="str">
        <f>IF(L1033&gt;0,'BD1'!$K$8,"")</f>
        <v/>
      </c>
      <c r="L1033" s="101"/>
      <c r="M1033" s="101"/>
      <c r="N1033" s="101"/>
      <c r="O1033" s="101"/>
      <c r="P1033" s="363"/>
      <c r="Q1033" s="363"/>
      <c r="R1033" s="361"/>
      <c r="S1033" s="570" t="str">
        <f t="shared" si="80"/>
        <v/>
      </c>
      <c r="U1033" s="124" t="str">
        <f t="shared" si="78"/>
        <v/>
      </c>
      <c r="V1033" s="124" t="str">
        <f>IF(X1033&gt;0,'BD1'!$K$6,"")</f>
        <v/>
      </c>
      <c r="W1033" s="121" t="str">
        <f>IF(X1033&gt;0,'BD1'!$K$8,"")</f>
        <v/>
      </c>
      <c r="X1033" s="101"/>
      <c r="Y1033" s="474"/>
      <c r="Z1033" s="101"/>
      <c r="AA1033" s="101"/>
      <c r="AB1033" s="101"/>
      <c r="AC1033" s="101"/>
      <c r="AD1033" s="101"/>
      <c r="AE1033" s="361"/>
      <c r="AF1033" s="522"/>
    </row>
    <row r="1034" spans="2:32" x14ac:dyDescent="0.25">
      <c r="B1034" s="566" t="str">
        <f t="shared" si="79"/>
        <v/>
      </c>
      <c r="C1034" s="472">
        <f>'BD4'!C1031</f>
        <v>0</v>
      </c>
      <c r="D1034" s="125" t="str">
        <f t="shared" si="76"/>
        <v/>
      </c>
      <c r="E1034" s="126" t="str">
        <f>IF('BD4'!O1031=0,"",'BD4'!O1031)</f>
        <v/>
      </c>
      <c r="F1034" s="127" t="str">
        <f>REPT('BD4'!N1031,1)</f>
        <v/>
      </c>
      <c r="G1034" s="469">
        <f>('BD4'!J1031)</f>
        <v>0</v>
      </c>
      <c r="I1034" s="568" t="str">
        <f t="shared" si="77"/>
        <v/>
      </c>
      <c r="J1034" s="568" t="str">
        <f>IF(L1034&gt;0,'BD1'!$K$6,"")</f>
        <v/>
      </c>
      <c r="K1034" s="568" t="str">
        <f>IF(L1034&gt;0,'BD1'!$K$8,"")</f>
        <v/>
      </c>
      <c r="L1034" s="101"/>
      <c r="M1034" s="101"/>
      <c r="N1034" s="101"/>
      <c r="O1034" s="101"/>
      <c r="P1034" s="363"/>
      <c r="Q1034" s="363"/>
      <c r="R1034" s="361"/>
      <c r="S1034" s="570" t="str">
        <f t="shared" si="80"/>
        <v/>
      </c>
      <c r="U1034" s="124" t="str">
        <f t="shared" si="78"/>
        <v/>
      </c>
      <c r="V1034" s="124" t="str">
        <f>IF(X1034&gt;0,'BD1'!$K$6,"")</f>
        <v/>
      </c>
      <c r="W1034" s="121" t="str">
        <f>IF(X1034&gt;0,'BD1'!$K$8,"")</f>
        <v/>
      </c>
      <c r="X1034" s="101"/>
      <c r="Y1034" s="474"/>
      <c r="Z1034" s="101"/>
      <c r="AA1034" s="101"/>
      <c r="AB1034" s="101"/>
      <c r="AC1034" s="101"/>
      <c r="AD1034" s="101"/>
      <c r="AE1034" s="361"/>
      <c r="AF1034" s="522"/>
    </row>
    <row r="1035" spans="2:32" x14ac:dyDescent="0.25">
      <c r="B1035" s="566" t="str">
        <f t="shared" si="79"/>
        <v/>
      </c>
      <c r="C1035" s="472">
        <f>'BD4'!C1032</f>
        <v>0</v>
      </c>
      <c r="D1035" s="125" t="str">
        <f t="shared" si="76"/>
        <v/>
      </c>
      <c r="E1035" s="126" t="str">
        <f>IF('BD4'!O1032=0,"",'BD4'!O1032)</f>
        <v/>
      </c>
      <c r="F1035" s="127" t="str">
        <f>REPT('BD4'!N1032,1)</f>
        <v/>
      </c>
      <c r="G1035" s="469">
        <f>('BD4'!J1032)</f>
        <v>0</v>
      </c>
      <c r="I1035" s="568" t="str">
        <f t="shared" si="77"/>
        <v/>
      </c>
      <c r="J1035" s="568" t="str">
        <f>IF(L1035&gt;0,'BD1'!$K$6,"")</f>
        <v/>
      </c>
      <c r="K1035" s="568" t="str">
        <f>IF(L1035&gt;0,'BD1'!$K$8,"")</f>
        <v/>
      </c>
      <c r="L1035" s="101"/>
      <c r="M1035" s="101"/>
      <c r="N1035" s="101"/>
      <c r="O1035" s="101"/>
      <c r="P1035" s="363"/>
      <c r="Q1035" s="363"/>
      <c r="R1035" s="361"/>
      <c r="S1035" s="570" t="str">
        <f t="shared" si="80"/>
        <v/>
      </c>
      <c r="U1035" s="124" t="str">
        <f t="shared" si="78"/>
        <v/>
      </c>
      <c r="V1035" s="124" t="str">
        <f>IF(X1035&gt;0,'BD1'!$K$6,"")</f>
        <v/>
      </c>
      <c r="W1035" s="121" t="str">
        <f>IF(X1035&gt;0,'BD1'!$K$8,"")</f>
        <v/>
      </c>
      <c r="X1035" s="101"/>
      <c r="Y1035" s="474"/>
      <c r="Z1035" s="101"/>
      <c r="AA1035" s="101"/>
      <c r="AB1035" s="101"/>
      <c r="AC1035" s="101"/>
      <c r="AD1035" s="101"/>
      <c r="AE1035" s="361"/>
      <c r="AF1035" s="522"/>
    </row>
    <row r="1036" spans="2:32" x14ac:dyDescent="0.25">
      <c r="B1036" s="566" t="str">
        <f t="shared" si="79"/>
        <v/>
      </c>
      <c r="C1036" s="472">
        <f>'BD4'!C1033</f>
        <v>0</v>
      </c>
      <c r="D1036" s="125" t="str">
        <f t="shared" si="76"/>
        <v/>
      </c>
      <c r="E1036" s="126" t="str">
        <f>IF('BD4'!O1033=0,"",'BD4'!O1033)</f>
        <v/>
      </c>
      <c r="F1036" s="127" t="str">
        <f>REPT('BD4'!N1033,1)</f>
        <v/>
      </c>
      <c r="G1036" s="469">
        <f>('BD4'!J1033)</f>
        <v>0</v>
      </c>
      <c r="I1036" s="568" t="str">
        <f t="shared" si="77"/>
        <v/>
      </c>
      <c r="J1036" s="568" t="str">
        <f>IF(L1036&gt;0,'BD1'!$K$6,"")</f>
        <v/>
      </c>
      <c r="K1036" s="568" t="str">
        <f>IF(L1036&gt;0,'BD1'!$K$8,"")</f>
        <v/>
      </c>
      <c r="L1036" s="101"/>
      <c r="M1036" s="101"/>
      <c r="N1036" s="101"/>
      <c r="O1036" s="101"/>
      <c r="P1036" s="363"/>
      <c r="Q1036" s="363"/>
      <c r="R1036" s="361"/>
      <c r="S1036" s="570" t="str">
        <f t="shared" si="80"/>
        <v/>
      </c>
      <c r="U1036" s="124" t="str">
        <f t="shared" si="78"/>
        <v/>
      </c>
      <c r="V1036" s="124" t="str">
        <f>IF(X1036&gt;0,'BD1'!$K$6,"")</f>
        <v/>
      </c>
      <c r="W1036" s="121" t="str">
        <f>IF(X1036&gt;0,'BD1'!$K$8,"")</f>
        <v/>
      </c>
      <c r="X1036" s="101"/>
      <c r="Y1036" s="474"/>
      <c r="Z1036" s="101"/>
      <c r="AA1036" s="101"/>
      <c r="AB1036" s="101"/>
      <c r="AC1036" s="101"/>
      <c r="AD1036" s="101"/>
      <c r="AE1036" s="361"/>
      <c r="AF1036" s="522"/>
    </row>
    <row r="1037" spans="2:32" x14ac:dyDescent="0.25">
      <c r="B1037" s="566" t="str">
        <f t="shared" si="79"/>
        <v/>
      </c>
      <c r="C1037" s="472">
        <f>'BD4'!C1034</f>
        <v>0</v>
      </c>
      <c r="D1037" s="125" t="str">
        <f t="shared" si="76"/>
        <v/>
      </c>
      <c r="E1037" s="126" t="str">
        <f>IF('BD4'!O1034=0,"",'BD4'!O1034)</f>
        <v/>
      </c>
      <c r="F1037" s="127" t="str">
        <f>REPT('BD4'!N1034,1)</f>
        <v/>
      </c>
      <c r="G1037" s="469">
        <f>('BD4'!J1034)</f>
        <v>0</v>
      </c>
      <c r="I1037" s="568" t="str">
        <f t="shared" si="77"/>
        <v/>
      </c>
      <c r="J1037" s="568" t="str">
        <f>IF(L1037&gt;0,'BD1'!$K$6,"")</f>
        <v/>
      </c>
      <c r="K1037" s="568" t="str">
        <f>IF(L1037&gt;0,'BD1'!$K$8,"")</f>
        <v/>
      </c>
      <c r="L1037" s="101"/>
      <c r="M1037" s="101"/>
      <c r="N1037" s="101"/>
      <c r="O1037" s="101"/>
      <c r="P1037" s="363"/>
      <c r="Q1037" s="363"/>
      <c r="R1037" s="361"/>
      <c r="S1037" s="570" t="str">
        <f t="shared" si="80"/>
        <v/>
      </c>
      <c r="U1037" s="124" t="str">
        <f t="shared" si="78"/>
        <v/>
      </c>
      <c r="V1037" s="124" t="str">
        <f>IF(X1037&gt;0,'BD1'!$K$6,"")</f>
        <v/>
      </c>
      <c r="W1037" s="121" t="str">
        <f>IF(X1037&gt;0,'BD1'!$K$8,"")</f>
        <v/>
      </c>
      <c r="X1037" s="101"/>
      <c r="Y1037" s="474"/>
      <c r="Z1037" s="101"/>
      <c r="AA1037" s="101"/>
      <c r="AB1037" s="101"/>
      <c r="AC1037" s="101"/>
      <c r="AD1037" s="101"/>
      <c r="AE1037" s="361"/>
      <c r="AF1037" s="522"/>
    </row>
    <row r="1038" spans="2:32" x14ac:dyDescent="0.25">
      <c r="B1038" s="566" t="str">
        <f t="shared" si="79"/>
        <v/>
      </c>
      <c r="C1038" s="472">
        <f>'BD4'!C1035</f>
        <v>0</v>
      </c>
      <c r="D1038" s="125" t="str">
        <f t="shared" si="76"/>
        <v/>
      </c>
      <c r="E1038" s="126" t="str">
        <f>IF('BD4'!O1035=0,"",'BD4'!O1035)</f>
        <v/>
      </c>
      <c r="F1038" s="127" t="str">
        <f>REPT('BD4'!N1035,1)</f>
        <v/>
      </c>
      <c r="G1038" s="469">
        <f>('BD4'!J1035)</f>
        <v>0</v>
      </c>
      <c r="I1038" s="568" t="str">
        <f t="shared" si="77"/>
        <v/>
      </c>
      <c r="J1038" s="568" t="str">
        <f>IF(L1038&gt;0,'BD1'!$K$6,"")</f>
        <v/>
      </c>
      <c r="K1038" s="568" t="str">
        <f>IF(L1038&gt;0,'BD1'!$K$8,"")</f>
        <v/>
      </c>
      <c r="L1038" s="101"/>
      <c r="M1038" s="101"/>
      <c r="N1038" s="101"/>
      <c r="O1038" s="101"/>
      <c r="P1038" s="363"/>
      <c r="Q1038" s="363"/>
      <c r="R1038" s="361"/>
      <c r="S1038" s="570" t="str">
        <f t="shared" si="80"/>
        <v/>
      </c>
      <c r="U1038" s="124" t="str">
        <f t="shared" si="78"/>
        <v/>
      </c>
      <c r="V1038" s="124" t="str">
        <f>IF(X1038&gt;0,'BD1'!$K$6,"")</f>
        <v/>
      </c>
      <c r="W1038" s="121" t="str">
        <f>IF(X1038&gt;0,'BD1'!$K$8,"")</f>
        <v/>
      </c>
      <c r="X1038" s="101"/>
      <c r="Y1038" s="474"/>
      <c r="Z1038" s="101"/>
      <c r="AA1038" s="101"/>
      <c r="AB1038" s="101"/>
      <c r="AC1038" s="101"/>
      <c r="AD1038" s="101"/>
      <c r="AE1038" s="361"/>
      <c r="AF1038" s="522"/>
    </row>
    <row r="1039" spans="2:32" x14ac:dyDescent="0.25">
      <c r="B1039" s="566" t="str">
        <f t="shared" si="79"/>
        <v/>
      </c>
      <c r="C1039" s="472">
        <f>'BD4'!C1036</f>
        <v>0</v>
      </c>
      <c r="D1039" s="125" t="str">
        <f t="shared" ref="D1039:D1102" si="81">IF(IF(G1039&gt;=1,1,0)=0,"",IF(G1039&gt;=1,1,0))</f>
        <v/>
      </c>
      <c r="E1039" s="126" t="str">
        <f>IF('BD4'!O1036=0,"",'BD4'!O1036)</f>
        <v/>
      </c>
      <c r="F1039" s="127" t="str">
        <f>REPT('BD4'!N1036,1)</f>
        <v/>
      </c>
      <c r="G1039" s="469">
        <f>('BD4'!J1036)</f>
        <v>0</v>
      </c>
      <c r="I1039" s="568" t="str">
        <f t="shared" ref="I1039:I1102" si="82">IF(L1039&gt;0,ROW()-13,"")</f>
        <v/>
      </c>
      <c r="J1039" s="568" t="str">
        <f>IF(L1039&gt;0,'BD1'!$K$6,"")</f>
        <v/>
      </c>
      <c r="K1039" s="568" t="str">
        <f>IF(L1039&gt;0,'BD1'!$K$8,"")</f>
        <v/>
      </c>
      <c r="L1039" s="101"/>
      <c r="M1039" s="101"/>
      <c r="N1039" s="101"/>
      <c r="O1039" s="101"/>
      <c r="P1039" s="363"/>
      <c r="Q1039" s="363"/>
      <c r="R1039" s="361"/>
      <c r="S1039" s="570" t="str">
        <f t="shared" si="80"/>
        <v/>
      </c>
      <c r="U1039" s="124" t="str">
        <f t="shared" ref="U1039:U1102" si="83">IF(X1039&gt;0,ROW()-13,"")</f>
        <v/>
      </c>
      <c r="V1039" s="124" t="str">
        <f>IF(X1039&gt;0,'BD1'!$K$6,"")</f>
        <v/>
      </c>
      <c r="W1039" s="121" t="str">
        <f>IF(X1039&gt;0,'BD1'!$K$8,"")</f>
        <v/>
      </c>
      <c r="X1039" s="101"/>
      <c r="Y1039" s="474"/>
      <c r="Z1039" s="101"/>
      <c r="AA1039" s="101"/>
      <c r="AB1039" s="101"/>
      <c r="AC1039" s="101"/>
      <c r="AD1039" s="101"/>
      <c r="AE1039" s="361"/>
      <c r="AF1039" s="522"/>
    </row>
    <row r="1040" spans="2:32" x14ac:dyDescent="0.25">
      <c r="B1040" s="566" t="str">
        <f t="shared" ref="B1040:B1103" si="84">IF(G1040&gt;0,ROW()-13,"")</f>
        <v/>
      </c>
      <c r="C1040" s="472">
        <f>'BD4'!C1037</f>
        <v>0</v>
      </c>
      <c r="D1040" s="125" t="str">
        <f t="shared" si="81"/>
        <v/>
      </c>
      <c r="E1040" s="126" t="str">
        <f>IF('BD4'!O1037=0,"",'BD4'!O1037)</f>
        <v/>
      </c>
      <c r="F1040" s="127" t="str">
        <f>REPT('BD4'!N1037,1)</f>
        <v/>
      </c>
      <c r="G1040" s="469">
        <f>('BD4'!J1037)</f>
        <v>0</v>
      </c>
      <c r="I1040" s="568" t="str">
        <f t="shared" si="82"/>
        <v/>
      </c>
      <c r="J1040" s="568" t="str">
        <f>IF(L1040&gt;0,'BD1'!$K$6,"")</f>
        <v/>
      </c>
      <c r="K1040" s="568" t="str">
        <f>IF(L1040&gt;0,'BD1'!$K$8,"")</f>
        <v/>
      </c>
      <c r="L1040" s="101"/>
      <c r="M1040" s="101"/>
      <c r="N1040" s="101"/>
      <c r="O1040" s="101"/>
      <c r="P1040" s="363"/>
      <c r="Q1040" s="363"/>
      <c r="R1040" s="361"/>
      <c r="S1040" s="570" t="str">
        <f t="shared" ref="S1040:S1103" si="85">IF(AND(M1040="",N1040="",O1040=""),"",SUM(M1040:O1040))</f>
        <v/>
      </c>
      <c r="U1040" s="124" t="str">
        <f t="shared" si="83"/>
        <v/>
      </c>
      <c r="V1040" s="124" t="str">
        <f>IF(X1040&gt;0,'BD1'!$K$6,"")</f>
        <v/>
      </c>
      <c r="W1040" s="121" t="str">
        <f>IF(X1040&gt;0,'BD1'!$K$8,"")</f>
        <v/>
      </c>
      <c r="X1040" s="101"/>
      <c r="Y1040" s="474"/>
      <c r="Z1040" s="101"/>
      <c r="AA1040" s="101"/>
      <c r="AB1040" s="101"/>
      <c r="AC1040" s="101"/>
      <c r="AD1040" s="101"/>
      <c r="AE1040" s="361"/>
      <c r="AF1040" s="522"/>
    </row>
    <row r="1041" spans="2:32" x14ac:dyDescent="0.25">
      <c r="B1041" s="566" t="str">
        <f t="shared" si="84"/>
        <v/>
      </c>
      <c r="C1041" s="472">
        <f>'BD4'!C1038</f>
        <v>0</v>
      </c>
      <c r="D1041" s="125" t="str">
        <f t="shared" si="81"/>
        <v/>
      </c>
      <c r="E1041" s="126" t="str">
        <f>IF('BD4'!O1038=0,"",'BD4'!O1038)</f>
        <v/>
      </c>
      <c r="F1041" s="127" t="str">
        <f>REPT('BD4'!N1038,1)</f>
        <v/>
      </c>
      <c r="G1041" s="469">
        <f>('BD4'!J1038)</f>
        <v>0</v>
      </c>
      <c r="I1041" s="568" t="str">
        <f t="shared" si="82"/>
        <v/>
      </c>
      <c r="J1041" s="568" t="str">
        <f>IF(L1041&gt;0,'BD1'!$K$6,"")</f>
        <v/>
      </c>
      <c r="K1041" s="568" t="str">
        <f>IF(L1041&gt;0,'BD1'!$K$8,"")</f>
        <v/>
      </c>
      <c r="L1041" s="101"/>
      <c r="M1041" s="101"/>
      <c r="N1041" s="101"/>
      <c r="O1041" s="101"/>
      <c r="P1041" s="363"/>
      <c r="Q1041" s="363"/>
      <c r="R1041" s="361"/>
      <c r="S1041" s="570" t="str">
        <f t="shared" si="85"/>
        <v/>
      </c>
      <c r="U1041" s="124" t="str">
        <f t="shared" si="83"/>
        <v/>
      </c>
      <c r="V1041" s="124" t="str">
        <f>IF(X1041&gt;0,'BD1'!$K$6,"")</f>
        <v/>
      </c>
      <c r="W1041" s="121" t="str">
        <f>IF(X1041&gt;0,'BD1'!$K$8,"")</f>
        <v/>
      </c>
      <c r="X1041" s="101"/>
      <c r="Y1041" s="474"/>
      <c r="Z1041" s="101"/>
      <c r="AA1041" s="101"/>
      <c r="AB1041" s="101"/>
      <c r="AC1041" s="101"/>
      <c r="AD1041" s="101"/>
      <c r="AE1041" s="361"/>
      <c r="AF1041" s="522"/>
    </row>
    <row r="1042" spans="2:32" x14ac:dyDescent="0.25">
      <c r="B1042" s="566" t="str">
        <f t="shared" si="84"/>
        <v/>
      </c>
      <c r="C1042" s="472">
        <f>'BD4'!C1039</f>
        <v>0</v>
      </c>
      <c r="D1042" s="125" t="str">
        <f t="shared" si="81"/>
        <v/>
      </c>
      <c r="E1042" s="126" t="str">
        <f>IF('BD4'!O1039=0,"",'BD4'!O1039)</f>
        <v/>
      </c>
      <c r="F1042" s="127" t="str">
        <f>REPT('BD4'!N1039,1)</f>
        <v/>
      </c>
      <c r="G1042" s="469">
        <f>('BD4'!J1039)</f>
        <v>0</v>
      </c>
      <c r="I1042" s="568" t="str">
        <f t="shared" si="82"/>
        <v/>
      </c>
      <c r="J1042" s="568" t="str">
        <f>IF(L1042&gt;0,'BD1'!$K$6,"")</f>
        <v/>
      </c>
      <c r="K1042" s="568" t="str">
        <f>IF(L1042&gt;0,'BD1'!$K$8,"")</f>
        <v/>
      </c>
      <c r="L1042" s="101"/>
      <c r="M1042" s="101"/>
      <c r="N1042" s="101"/>
      <c r="O1042" s="101"/>
      <c r="P1042" s="363"/>
      <c r="Q1042" s="363"/>
      <c r="R1042" s="361"/>
      <c r="S1042" s="570" t="str">
        <f t="shared" si="85"/>
        <v/>
      </c>
      <c r="U1042" s="124" t="str">
        <f t="shared" si="83"/>
        <v/>
      </c>
      <c r="V1042" s="124" t="str">
        <f>IF(X1042&gt;0,'BD1'!$K$6,"")</f>
        <v/>
      </c>
      <c r="W1042" s="121" t="str">
        <f>IF(X1042&gt;0,'BD1'!$K$8,"")</f>
        <v/>
      </c>
      <c r="X1042" s="101"/>
      <c r="Y1042" s="474"/>
      <c r="Z1042" s="101"/>
      <c r="AA1042" s="101"/>
      <c r="AB1042" s="101"/>
      <c r="AC1042" s="101"/>
      <c r="AD1042" s="101"/>
      <c r="AE1042" s="361"/>
      <c r="AF1042" s="522"/>
    </row>
    <row r="1043" spans="2:32" x14ac:dyDescent="0.25">
      <c r="B1043" s="566" t="str">
        <f t="shared" si="84"/>
        <v/>
      </c>
      <c r="C1043" s="472">
        <f>'BD4'!C1040</f>
        <v>0</v>
      </c>
      <c r="D1043" s="125" t="str">
        <f t="shared" si="81"/>
        <v/>
      </c>
      <c r="E1043" s="126" t="str">
        <f>IF('BD4'!O1040=0,"",'BD4'!O1040)</f>
        <v/>
      </c>
      <c r="F1043" s="127" t="str">
        <f>REPT('BD4'!N1040,1)</f>
        <v/>
      </c>
      <c r="G1043" s="469">
        <f>('BD4'!J1040)</f>
        <v>0</v>
      </c>
      <c r="I1043" s="568" t="str">
        <f t="shared" si="82"/>
        <v/>
      </c>
      <c r="J1043" s="568" t="str">
        <f>IF(L1043&gt;0,'BD1'!$K$6,"")</f>
        <v/>
      </c>
      <c r="K1043" s="568" t="str">
        <f>IF(L1043&gt;0,'BD1'!$K$8,"")</f>
        <v/>
      </c>
      <c r="L1043" s="101"/>
      <c r="M1043" s="101"/>
      <c r="N1043" s="101"/>
      <c r="O1043" s="101"/>
      <c r="P1043" s="363"/>
      <c r="Q1043" s="363"/>
      <c r="R1043" s="361"/>
      <c r="S1043" s="570" t="str">
        <f t="shared" si="85"/>
        <v/>
      </c>
      <c r="U1043" s="124" t="str">
        <f t="shared" si="83"/>
        <v/>
      </c>
      <c r="V1043" s="124" t="str">
        <f>IF(X1043&gt;0,'BD1'!$K$6,"")</f>
        <v/>
      </c>
      <c r="W1043" s="121" t="str">
        <f>IF(X1043&gt;0,'BD1'!$K$8,"")</f>
        <v/>
      </c>
      <c r="X1043" s="101"/>
      <c r="Y1043" s="474"/>
      <c r="Z1043" s="101"/>
      <c r="AA1043" s="101"/>
      <c r="AB1043" s="101"/>
      <c r="AC1043" s="101"/>
      <c r="AD1043" s="101"/>
      <c r="AE1043" s="361"/>
      <c r="AF1043" s="522"/>
    </row>
    <row r="1044" spans="2:32" x14ac:dyDescent="0.25">
      <c r="B1044" s="566" t="str">
        <f t="shared" si="84"/>
        <v/>
      </c>
      <c r="C1044" s="472">
        <f>'BD4'!C1041</f>
        <v>0</v>
      </c>
      <c r="D1044" s="125" t="str">
        <f t="shared" si="81"/>
        <v/>
      </c>
      <c r="E1044" s="126" t="str">
        <f>IF('BD4'!O1041=0,"",'BD4'!O1041)</f>
        <v/>
      </c>
      <c r="F1044" s="127" t="str">
        <f>REPT('BD4'!N1041,1)</f>
        <v/>
      </c>
      <c r="G1044" s="469">
        <f>('BD4'!J1041)</f>
        <v>0</v>
      </c>
      <c r="I1044" s="568" t="str">
        <f t="shared" si="82"/>
        <v/>
      </c>
      <c r="J1044" s="568" t="str">
        <f>IF(L1044&gt;0,'BD1'!$K$6,"")</f>
        <v/>
      </c>
      <c r="K1044" s="568" t="str">
        <f>IF(L1044&gt;0,'BD1'!$K$8,"")</f>
        <v/>
      </c>
      <c r="L1044" s="101"/>
      <c r="M1044" s="101"/>
      <c r="N1044" s="101"/>
      <c r="O1044" s="101"/>
      <c r="P1044" s="363"/>
      <c r="Q1044" s="363"/>
      <c r="R1044" s="361"/>
      <c r="S1044" s="570" t="str">
        <f t="shared" si="85"/>
        <v/>
      </c>
      <c r="U1044" s="124" t="str">
        <f t="shared" si="83"/>
        <v/>
      </c>
      <c r="V1044" s="124" t="str">
        <f>IF(X1044&gt;0,'BD1'!$K$6,"")</f>
        <v/>
      </c>
      <c r="W1044" s="121" t="str">
        <f>IF(X1044&gt;0,'BD1'!$K$8,"")</f>
        <v/>
      </c>
      <c r="X1044" s="101"/>
      <c r="Y1044" s="474"/>
      <c r="Z1044" s="101"/>
      <c r="AA1044" s="101"/>
      <c r="AB1044" s="101"/>
      <c r="AC1044" s="101"/>
      <c r="AD1044" s="101"/>
      <c r="AE1044" s="361"/>
      <c r="AF1044" s="522"/>
    </row>
    <row r="1045" spans="2:32" x14ac:dyDescent="0.25">
      <c r="B1045" s="566" t="str">
        <f t="shared" si="84"/>
        <v/>
      </c>
      <c r="C1045" s="472">
        <f>'BD4'!C1042</f>
        <v>0</v>
      </c>
      <c r="D1045" s="125" t="str">
        <f t="shared" si="81"/>
        <v/>
      </c>
      <c r="E1045" s="126" t="str">
        <f>IF('BD4'!O1042=0,"",'BD4'!O1042)</f>
        <v/>
      </c>
      <c r="F1045" s="127" t="str">
        <f>REPT('BD4'!N1042,1)</f>
        <v/>
      </c>
      <c r="G1045" s="469">
        <f>('BD4'!J1042)</f>
        <v>0</v>
      </c>
      <c r="I1045" s="568" t="str">
        <f t="shared" si="82"/>
        <v/>
      </c>
      <c r="J1045" s="568" t="str">
        <f>IF(L1045&gt;0,'BD1'!$K$6,"")</f>
        <v/>
      </c>
      <c r="K1045" s="568" t="str">
        <f>IF(L1045&gt;0,'BD1'!$K$8,"")</f>
        <v/>
      </c>
      <c r="L1045" s="101"/>
      <c r="M1045" s="101"/>
      <c r="N1045" s="101"/>
      <c r="O1045" s="101"/>
      <c r="P1045" s="363"/>
      <c r="Q1045" s="363"/>
      <c r="R1045" s="361"/>
      <c r="S1045" s="570" t="str">
        <f t="shared" si="85"/>
        <v/>
      </c>
      <c r="U1045" s="124" t="str">
        <f t="shared" si="83"/>
        <v/>
      </c>
      <c r="V1045" s="124" t="str">
        <f>IF(X1045&gt;0,'BD1'!$K$6,"")</f>
        <v/>
      </c>
      <c r="W1045" s="121" t="str">
        <f>IF(X1045&gt;0,'BD1'!$K$8,"")</f>
        <v/>
      </c>
      <c r="X1045" s="101"/>
      <c r="Y1045" s="474"/>
      <c r="Z1045" s="101"/>
      <c r="AA1045" s="101"/>
      <c r="AB1045" s="101"/>
      <c r="AC1045" s="101"/>
      <c r="AD1045" s="101"/>
      <c r="AE1045" s="361"/>
      <c r="AF1045" s="522"/>
    </row>
    <row r="1046" spans="2:32" x14ac:dyDescent="0.25">
      <c r="B1046" s="566" t="str">
        <f t="shared" si="84"/>
        <v/>
      </c>
      <c r="C1046" s="472">
        <f>'BD4'!C1043</f>
        <v>0</v>
      </c>
      <c r="D1046" s="125" t="str">
        <f t="shared" si="81"/>
        <v/>
      </c>
      <c r="E1046" s="126" t="str">
        <f>IF('BD4'!O1043=0,"",'BD4'!O1043)</f>
        <v/>
      </c>
      <c r="F1046" s="127" t="str">
        <f>REPT('BD4'!N1043,1)</f>
        <v/>
      </c>
      <c r="G1046" s="469">
        <f>('BD4'!J1043)</f>
        <v>0</v>
      </c>
      <c r="I1046" s="568" t="str">
        <f t="shared" si="82"/>
        <v/>
      </c>
      <c r="J1046" s="568" t="str">
        <f>IF(L1046&gt;0,'BD1'!$K$6,"")</f>
        <v/>
      </c>
      <c r="K1046" s="568" t="str">
        <f>IF(L1046&gt;0,'BD1'!$K$8,"")</f>
        <v/>
      </c>
      <c r="L1046" s="101"/>
      <c r="M1046" s="101"/>
      <c r="N1046" s="101"/>
      <c r="O1046" s="101"/>
      <c r="P1046" s="363"/>
      <c r="Q1046" s="363"/>
      <c r="R1046" s="361"/>
      <c r="S1046" s="570" t="str">
        <f t="shared" si="85"/>
        <v/>
      </c>
      <c r="U1046" s="124" t="str">
        <f t="shared" si="83"/>
        <v/>
      </c>
      <c r="V1046" s="124" t="str">
        <f>IF(X1046&gt;0,'BD1'!$K$6,"")</f>
        <v/>
      </c>
      <c r="W1046" s="121" t="str">
        <f>IF(X1046&gt;0,'BD1'!$K$8,"")</f>
        <v/>
      </c>
      <c r="X1046" s="101"/>
      <c r="Y1046" s="474"/>
      <c r="Z1046" s="101"/>
      <c r="AA1046" s="101"/>
      <c r="AB1046" s="101"/>
      <c r="AC1046" s="101"/>
      <c r="AD1046" s="101"/>
      <c r="AE1046" s="361"/>
      <c r="AF1046" s="522"/>
    </row>
    <row r="1047" spans="2:32" x14ac:dyDescent="0.25">
      <c r="B1047" s="566" t="str">
        <f t="shared" si="84"/>
        <v/>
      </c>
      <c r="C1047" s="472">
        <f>'BD4'!C1044</f>
        <v>0</v>
      </c>
      <c r="D1047" s="125" t="str">
        <f t="shared" si="81"/>
        <v/>
      </c>
      <c r="E1047" s="126" t="str">
        <f>IF('BD4'!O1044=0,"",'BD4'!O1044)</f>
        <v/>
      </c>
      <c r="F1047" s="127" t="str">
        <f>REPT('BD4'!N1044,1)</f>
        <v/>
      </c>
      <c r="G1047" s="469">
        <f>('BD4'!J1044)</f>
        <v>0</v>
      </c>
      <c r="I1047" s="568" t="str">
        <f t="shared" si="82"/>
        <v/>
      </c>
      <c r="J1047" s="568" t="str">
        <f>IF(L1047&gt;0,'BD1'!$K$6,"")</f>
        <v/>
      </c>
      <c r="K1047" s="568" t="str">
        <f>IF(L1047&gt;0,'BD1'!$K$8,"")</f>
        <v/>
      </c>
      <c r="L1047" s="101"/>
      <c r="M1047" s="101"/>
      <c r="N1047" s="101"/>
      <c r="O1047" s="101"/>
      <c r="P1047" s="363"/>
      <c r="Q1047" s="363"/>
      <c r="R1047" s="361"/>
      <c r="S1047" s="570" t="str">
        <f t="shared" si="85"/>
        <v/>
      </c>
      <c r="U1047" s="124" t="str">
        <f t="shared" si="83"/>
        <v/>
      </c>
      <c r="V1047" s="124" t="str">
        <f>IF(X1047&gt;0,'BD1'!$K$6,"")</f>
        <v/>
      </c>
      <c r="W1047" s="121" t="str">
        <f>IF(X1047&gt;0,'BD1'!$K$8,"")</f>
        <v/>
      </c>
      <c r="X1047" s="101"/>
      <c r="Y1047" s="474"/>
      <c r="Z1047" s="101"/>
      <c r="AA1047" s="101"/>
      <c r="AB1047" s="101"/>
      <c r="AC1047" s="101"/>
      <c r="AD1047" s="101"/>
      <c r="AE1047" s="361"/>
      <c r="AF1047" s="522"/>
    </row>
    <row r="1048" spans="2:32" x14ac:dyDescent="0.25">
      <c r="B1048" s="566" t="str">
        <f t="shared" si="84"/>
        <v/>
      </c>
      <c r="C1048" s="472">
        <f>'BD4'!C1045</f>
        <v>0</v>
      </c>
      <c r="D1048" s="125" t="str">
        <f t="shared" si="81"/>
        <v/>
      </c>
      <c r="E1048" s="126" t="str">
        <f>IF('BD4'!O1045=0,"",'BD4'!O1045)</f>
        <v/>
      </c>
      <c r="F1048" s="127" t="str">
        <f>REPT('BD4'!N1045,1)</f>
        <v/>
      </c>
      <c r="G1048" s="469">
        <f>('BD4'!J1045)</f>
        <v>0</v>
      </c>
      <c r="I1048" s="568" t="str">
        <f t="shared" si="82"/>
        <v/>
      </c>
      <c r="J1048" s="568" t="str">
        <f>IF(L1048&gt;0,'BD1'!$K$6,"")</f>
        <v/>
      </c>
      <c r="K1048" s="568" t="str">
        <f>IF(L1048&gt;0,'BD1'!$K$8,"")</f>
        <v/>
      </c>
      <c r="L1048" s="101"/>
      <c r="M1048" s="101"/>
      <c r="N1048" s="101"/>
      <c r="O1048" s="101"/>
      <c r="P1048" s="363"/>
      <c r="Q1048" s="363"/>
      <c r="R1048" s="361"/>
      <c r="S1048" s="570" t="str">
        <f t="shared" si="85"/>
        <v/>
      </c>
      <c r="U1048" s="124" t="str">
        <f t="shared" si="83"/>
        <v/>
      </c>
      <c r="V1048" s="124" t="str">
        <f>IF(X1048&gt;0,'BD1'!$K$6,"")</f>
        <v/>
      </c>
      <c r="W1048" s="121" t="str">
        <f>IF(X1048&gt;0,'BD1'!$K$8,"")</f>
        <v/>
      </c>
      <c r="X1048" s="101"/>
      <c r="Y1048" s="474"/>
      <c r="Z1048" s="101"/>
      <c r="AA1048" s="101"/>
      <c r="AB1048" s="101"/>
      <c r="AC1048" s="101"/>
      <c r="AD1048" s="101"/>
      <c r="AE1048" s="361"/>
      <c r="AF1048" s="522"/>
    </row>
    <row r="1049" spans="2:32" x14ac:dyDescent="0.25">
      <c r="B1049" s="566" t="str">
        <f t="shared" si="84"/>
        <v/>
      </c>
      <c r="C1049" s="472">
        <f>'BD4'!C1046</f>
        <v>0</v>
      </c>
      <c r="D1049" s="125" t="str">
        <f t="shared" si="81"/>
        <v/>
      </c>
      <c r="E1049" s="126" t="str">
        <f>IF('BD4'!O1046=0,"",'BD4'!O1046)</f>
        <v/>
      </c>
      <c r="F1049" s="127" t="str">
        <f>REPT('BD4'!N1046,1)</f>
        <v/>
      </c>
      <c r="G1049" s="469">
        <f>('BD4'!J1046)</f>
        <v>0</v>
      </c>
      <c r="I1049" s="568" t="str">
        <f t="shared" si="82"/>
        <v/>
      </c>
      <c r="J1049" s="568" t="str">
        <f>IF(L1049&gt;0,'BD1'!$K$6,"")</f>
        <v/>
      </c>
      <c r="K1049" s="568" t="str">
        <f>IF(L1049&gt;0,'BD1'!$K$8,"")</f>
        <v/>
      </c>
      <c r="L1049" s="101"/>
      <c r="M1049" s="101"/>
      <c r="N1049" s="101"/>
      <c r="O1049" s="101"/>
      <c r="P1049" s="363"/>
      <c r="Q1049" s="363"/>
      <c r="R1049" s="361"/>
      <c r="S1049" s="570" t="str">
        <f t="shared" si="85"/>
        <v/>
      </c>
      <c r="U1049" s="124" t="str">
        <f t="shared" si="83"/>
        <v/>
      </c>
      <c r="V1049" s="124" t="str">
        <f>IF(X1049&gt;0,'BD1'!$K$6,"")</f>
        <v/>
      </c>
      <c r="W1049" s="121" t="str">
        <f>IF(X1049&gt;0,'BD1'!$K$8,"")</f>
        <v/>
      </c>
      <c r="X1049" s="101"/>
      <c r="Y1049" s="474"/>
      <c r="Z1049" s="101"/>
      <c r="AA1049" s="101"/>
      <c r="AB1049" s="101"/>
      <c r="AC1049" s="101"/>
      <c r="AD1049" s="101"/>
      <c r="AE1049" s="361"/>
      <c r="AF1049" s="522"/>
    </row>
    <row r="1050" spans="2:32" x14ac:dyDescent="0.25">
      <c r="B1050" s="566" t="str">
        <f t="shared" si="84"/>
        <v/>
      </c>
      <c r="C1050" s="472">
        <f>'BD4'!C1047</f>
        <v>0</v>
      </c>
      <c r="D1050" s="125" t="str">
        <f t="shared" si="81"/>
        <v/>
      </c>
      <c r="E1050" s="126" t="str">
        <f>IF('BD4'!O1047=0,"",'BD4'!O1047)</f>
        <v/>
      </c>
      <c r="F1050" s="127" t="str">
        <f>REPT('BD4'!N1047,1)</f>
        <v/>
      </c>
      <c r="G1050" s="469">
        <f>('BD4'!J1047)</f>
        <v>0</v>
      </c>
      <c r="I1050" s="568" t="str">
        <f t="shared" si="82"/>
        <v/>
      </c>
      <c r="J1050" s="568" t="str">
        <f>IF(L1050&gt;0,'BD1'!$K$6,"")</f>
        <v/>
      </c>
      <c r="K1050" s="568" t="str">
        <f>IF(L1050&gt;0,'BD1'!$K$8,"")</f>
        <v/>
      </c>
      <c r="L1050" s="101"/>
      <c r="M1050" s="101"/>
      <c r="N1050" s="101"/>
      <c r="O1050" s="101"/>
      <c r="P1050" s="363"/>
      <c r="Q1050" s="363"/>
      <c r="R1050" s="361"/>
      <c r="S1050" s="570" t="str">
        <f t="shared" si="85"/>
        <v/>
      </c>
      <c r="U1050" s="124" t="str">
        <f t="shared" si="83"/>
        <v/>
      </c>
      <c r="V1050" s="124" t="str">
        <f>IF(X1050&gt;0,'BD1'!$K$6,"")</f>
        <v/>
      </c>
      <c r="W1050" s="121" t="str">
        <f>IF(X1050&gt;0,'BD1'!$K$8,"")</f>
        <v/>
      </c>
      <c r="X1050" s="101"/>
      <c r="Y1050" s="474"/>
      <c r="Z1050" s="101"/>
      <c r="AA1050" s="101"/>
      <c r="AB1050" s="101"/>
      <c r="AC1050" s="101"/>
      <c r="AD1050" s="101"/>
      <c r="AE1050" s="361"/>
      <c r="AF1050" s="522"/>
    </row>
    <row r="1051" spans="2:32" x14ac:dyDescent="0.25">
      <c r="B1051" s="566" t="str">
        <f t="shared" si="84"/>
        <v/>
      </c>
      <c r="C1051" s="472">
        <f>'BD4'!C1048</f>
        <v>0</v>
      </c>
      <c r="D1051" s="125" t="str">
        <f t="shared" si="81"/>
        <v/>
      </c>
      <c r="E1051" s="126" t="str">
        <f>IF('BD4'!O1048=0,"",'BD4'!O1048)</f>
        <v/>
      </c>
      <c r="F1051" s="127" t="str">
        <f>REPT('BD4'!N1048,1)</f>
        <v/>
      </c>
      <c r="G1051" s="469">
        <f>('BD4'!J1048)</f>
        <v>0</v>
      </c>
      <c r="I1051" s="568" t="str">
        <f t="shared" si="82"/>
        <v/>
      </c>
      <c r="J1051" s="568" t="str">
        <f>IF(L1051&gt;0,'BD1'!$K$6,"")</f>
        <v/>
      </c>
      <c r="K1051" s="568" t="str">
        <f>IF(L1051&gt;0,'BD1'!$K$8,"")</f>
        <v/>
      </c>
      <c r="L1051" s="101"/>
      <c r="M1051" s="101"/>
      <c r="N1051" s="101"/>
      <c r="O1051" s="101"/>
      <c r="P1051" s="363"/>
      <c r="Q1051" s="363"/>
      <c r="R1051" s="361"/>
      <c r="S1051" s="570" t="str">
        <f t="shared" si="85"/>
        <v/>
      </c>
      <c r="U1051" s="124" t="str">
        <f t="shared" si="83"/>
        <v/>
      </c>
      <c r="V1051" s="124" t="str">
        <f>IF(X1051&gt;0,'BD1'!$K$6,"")</f>
        <v/>
      </c>
      <c r="W1051" s="121" t="str">
        <f>IF(X1051&gt;0,'BD1'!$K$8,"")</f>
        <v/>
      </c>
      <c r="X1051" s="101"/>
      <c r="Y1051" s="474"/>
      <c r="Z1051" s="101"/>
      <c r="AA1051" s="101"/>
      <c r="AB1051" s="101"/>
      <c r="AC1051" s="101"/>
      <c r="AD1051" s="101"/>
      <c r="AE1051" s="361"/>
      <c r="AF1051" s="522"/>
    </row>
    <row r="1052" spans="2:32" x14ac:dyDescent="0.25">
      <c r="B1052" s="566" t="str">
        <f t="shared" si="84"/>
        <v/>
      </c>
      <c r="C1052" s="472">
        <f>'BD4'!C1049</f>
        <v>0</v>
      </c>
      <c r="D1052" s="125" t="str">
        <f t="shared" si="81"/>
        <v/>
      </c>
      <c r="E1052" s="126" t="str">
        <f>IF('BD4'!O1049=0,"",'BD4'!O1049)</f>
        <v/>
      </c>
      <c r="F1052" s="127" t="str">
        <f>REPT('BD4'!N1049,1)</f>
        <v/>
      </c>
      <c r="G1052" s="469">
        <f>('BD4'!J1049)</f>
        <v>0</v>
      </c>
      <c r="I1052" s="568" t="str">
        <f t="shared" si="82"/>
        <v/>
      </c>
      <c r="J1052" s="568" t="str">
        <f>IF(L1052&gt;0,'BD1'!$K$6,"")</f>
        <v/>
      </c>
      <c r="K1052" s="568" t="str">
        <f>IF(L1052&gt;0,'BD1'!$K$8,"")</f>
        <v/>
      </c>
      <c r="L1052" s="101"/>
      <c r="M1052" s="101"/>
      <c r="N1052" s="101"/>
      <c r="O1052" s="101"/>
      <c r="P1052" s="363"/>
      <c r="Q1052" s="363"/>
      <c r="R1052" s="361"/>
      <c r="S1052" s="570" t="str">
        <f t="shared" si="85"/>
        <v/>
      </c>
      <c r="U1052" s="124" t="str">
        <f t="shared" si="83"/>
        <v/>
      </c>
      <c r="V1052" s="124" t="str">
        <f>IF(X1052&gt;0,'BD1'!$K$6,"")</f>
        <v/>
      </c>
      <c r="W1052" s="121" t="str">
        <f>IF(X1052&gt;0,'BD1'!$K$8,"")</f>
        <v/>
      </c>
      <c r="X1052" s="101"/>
      <c r="Y1052" s="474"/>
      <c r="Z1052" s="101"/>
      <c r="AA1052" s="101"/>
      <c r="AB1052" s="101"/>
      <c r="AC1052" s="101"/>
      <c r="AD1052" s="101"/>
      <c r="AE1052" s="361"/>
      <c r="AF1052" s="522"/>
    </row>
    <row r="1053" spans="2:32" x14ac:dyDescent="0.25">
      <c r="B1053" s="566" t="str">
        <f t="shared" si="84"/>
        <v/>
      </c>
      <c r="C1053" s="472">
        <f>'BD4'!C1050</f>
        <v>0</v>
      </c>
      <c r="D1053" s="125" t="str">
        <f t="shared" si="81"/>
        <v/>
      </c>
      <c r="E1053" s="126" t="str">
        <f>IF('BD4'!O1050=0,"",'BD4'!O1050)</f>
        <v/>
      </c>
      <c r="F1053" s="127" t="str">
        <f>REPT('BD4'!N1050,1)</f>
        <v/>
      </c>
      <c r="G1053" s="469">
        <f>('BD4'!J1050)</f>
        <v>0</v>
      </c>
      <c r="I1053" s="568" t="str">
        <f t="shared" si="82"/>
        <v/>
      </c>
      <c r="J1053" s="568" t="str">
        <f>IF(L1053&gt;0,'BD1'!$K$6,"")</f>
        <v/>
      </c>
      <c r="K1053" s="568" t="str">
        <f>IF(L1053&gt;0,'BD1'!$K$8,"")</f>
        <v/>
      </c>
      <c r="L1053" s="101"/>
      <c r="M1053" s="101"/>
      <c r="N1053" s="101"/>
      <c r="O1053" s="101"/>
      <c r="P1053" s="363"/>
      <c r="Q1053" s="363"/>
      <c r="R1053" s="361"/>
      <c r="S1053" s="570" t="str">
        <f t="shared" si="85"/>
        <v/>
      </c>
      <c r="U1053" s="124" t="str">
        <f t="shared" si="83"/>
        <v/>
      </c>
      <c r="V1053" s="124" t="str">
        <f>IF(X1053&gt;0,'BD1'!$K$6,"")</f>
        <v/>
      </c>
      <c r="W1053" s="121" t="str">
        <f>IF(X1053&gt;0,'BD1'!$K$8,"")</f>
        <v/>
      </c>
      <c r="X1053" s="101"/>
      <c r="Y1053" s="474"/>
      <c r="Z1053" s="101"/>
      <c r="AA1053" s="101"/>
      <c r="AB1053" s="101"/>
      <c r="AC1053" s="101"/>
      <c r="AD1053" s="101"/>
      <c r="AE1053" s="361"/>
      <c r="AF1053" s="522"/>
    </row>
    <row r="1054" spans="2:32" x14ac:dyDescent="0.25">
      <c r="B1054" s="566" t="str">
        <f t="shared" si="84"/>
        <v/>
      </c>
      <c r="C1054" s="472">
        <f>'BD4'!C1051</f>
        <v>0</v>
      </c>
      <c r="D1054" s="125" t="str">
        <f t="shared" si="81"/>
        <v/>
      </c>
      <c r="E1054" s="126" t="str">
        <f>IF('BD4'!O1051=0,"",'BD4'!O1051)</f>
        <v/>
      </c>
      <c r="F1054" s="127" t="str">
        <f>REPT('BD4'!N1051,1)</f>
        <v/>
      </c>
      <c r="G1054" s="469">
        <f>('BD4'!J1051)</f>
        <v>0</v>
      </c>
      <c r="I1054" s="568" t="str">
        <f t="shared" si="82"/>
        <v/>
      </c>
      <c r="J1054" s="568" t="str">
        <f>IF(L1054&gt;0,'BD1'!$K$6,"")</f>
        <v/>
      </c>
      <c r="K1054" s="568" t="str">
        <f>IF(L1054&gt;0,'BD1'!$K$8,"")</f>
        <v/>
      </c>
      <c r="L1054" s="101"/>
      <c r="M1054" s="101"/>
      <c r="N1054" s="101"/>
      <c r="O1054" s="101"/>
      <c r="P1054" s="363"/>
      <c r="Q1054" s="363"/>
      <c r="R1054" s="361"/>
      <c r="S1054" s="570" t="str">
        <f t="shared" si="85"/>
        <v/>
      </c>
      <c r="U1054" s="124" t="str">
        <f t="shared" si="83"/>
        <v/>
      </c>
      <c r="V1054" s="124" t="str">
        <f>IF(X1054&gt;0,'BD1'!$K$6,"")</f>
        <v/>
      </c>
      <c r="W1054" s="121" t="str">
        <f>IF(X1054&gt;0,'BD1'!$K$8,"")</f>
        <v/>
      </c>
      <c r="X1054" s="101"/>
      <c r="Y1054" s="474"/>
      <c r="Z1054" s="101"/>
      <c r="AA1054" s="101"/>
      <c r="AB1054" s="101"/>
      <c r="AC1054" s="101"/>
      <c r="AD1054" s="101"/>
      <c r="AE1054" s="361"/>
      <c r="AF1054" s="522"/>
    </row>
    <row r="1055" spans="2:32" x14ac:dyDescent="0.25">
      <c r="B1055" s="566" t="str">
        <f t="shared" si="84"/>
        <v/>
      </c>
      <c r="C1055" s="472">
        <f>'BD4'!C1052</f>
        <v>0</v>
      </c>
      <c r="D1055" s="125" t="str">
        <f t="shared" si="81"/>
        <v/>
      </c>
      <c r="E1055" s="126" t="str">
        <f>IF('BD4'!O1052=0,"",'BD4'!O1052)</f>
        <v/>
      </c>
      <c r="F1055" s="127" t="str">
        <f>REPT('BD4'!N1052,1)</f>
        <v/>
      </c>
      <c r="G1055" s="469">
        <f>('BD4'!J1052)</f>
        <v>0</v>
      </c>
      <c r="I1055" s="568" t="str">
        <f t="shared" si="82"/>
        <v/>
      </c>
      <c r="J1055" s="568" t="str">
        <f>IF(L1055&gt;0,'BD1'!$K$6,"")</f>
        <v/>
      </c>
      <c r="K1055" s="568" t="str">
        <f>IF(L1055&gt;0,'BD1'!$K$8,"")</f>
        <v/>
      </c>
      <c r="L1055" s="101"/>
      <c r="M1055" s="101"/>
      <c r="N1055" s="101"/>
      <c r="O1055" s="101"/>
      <c r="P1055" s="363"/>
      <c r="Q1055" s="363"/>
      <c r="R1055" s="361"/>
      <c r="S1055" s="570" t="str">
        <f t="shared" si="85"/>
        <v/>
      </c>
      <c r="U1055" s="124" t="str">
        <f t="shared" si="83"/>
        <v/>
      </c>
      <c r="V1055" s="124" t="str">
        <f>IF(X1055&gt;0,'BD1'!$K$6,"")</f>
        <v/>
      </c>
      <c r="W1055" s="121" t="str">
        <f>IF(X1055&gt;0,'BD1'!$K$8,"")</f>
        <v/>
      </c>
      <c r="X1055" s="101"/>
      <c r="Y1055" s="474"/>
      <c r="Z1055" s="101"/>
      <c r="AA1055" s="101"/>
      <c r="AB1055" s="101"/>
      <c r="AC1055" s="101"/>
      <c r="AD1055" s="101"/>
      <c r="AE1055" s="361"/>
      <c r="AF1055" s="522"/>
    </row>
    <row r="1056" spans="2:32" x14ac:dyDescent="0.25">
      <c r="B1056" s="566" t="str">
        <f t="shared" si="84"/>
        <v/>
      </c>
      <c r="C1056" s="472">
        <f>'BD4'!C1053</f>
        <v>0</v>
      </c>
      <c r="D1056" s="125" t="str">
        <f t="shared" si="81"/>
        <v/>
      </c>
      <c r="E1056" s="126" t="str">
        <f>IF('BD4'!O1053=0,"",'BD4'!O1053)</f>
        <v/>
      </c>
      <c r="F1056" s="127" t="str">
        <f>REPT('BD4'!N1053,1)</f>
        <v/>
      </c>
      <c r="G1056" s="469">
        <f>('BD4'!J1053)</f>
        <v>0</v>
      </c>
      <c r="I1056" s="568" t="str">
        <f t="shared" si="82"/>
        <v/>
      </c>
      <c r="J1056" s="568" t="str">
        <f>IF(L1056&gt;0,'BD1'!$K$6,"")</f>
        <v/>
      </c>
      <c r="K1056" s="568" t="str">
        <f>IF(L1056&gt;0,'BD1'!$K$8,"")</f>
        <v/>
      </c>
      <c r="L1056" s="101"/>
      <c r="M1056" s="101"/>
      <c r="N1056" s="101"/>
      <c r="O1056" s="101"/>
      <c r="P1056" s="363"/>
      <c r="Q1056" s="363"/>
      <c r="R1056" s="361"/>
      <c r="S1056" s="570" t="str">
        <f t="shared" si="85"/>
        <v/>
      </c>
      <c r="U1056" s="124" t="str">
        <f t="shared" si="83"/>
        <v/>
      </c>
      <c r="V1056" s="124" t="str">
        <f>IF(X1056&gt;0,'BD1'!$K$6,"")</f>
        <v/>
      </c>
      <c r="W1056" s="121" t="str">
        <f>IF(X1056&gt;0,'BD1'!$K$8,"")</f>
        <v/>
      </c>
      <c r="X1056" s="101"/>
      <c r="Y1056" s="474"/>
      <c r="Z1056" s="101"/>
      <c r="AA1056" s="101"/>
      <c r="AB1056" s="101"/>
      <c r="AC1056" s="101"/>
      <c r="AD1056" s="101"/>
      <c r="AE1056" s="361"/>
      <c r="AF1056" s="522"/>
    </row>
    <row r="1057" spans="2:32" x14ac:dyDescent="0.25">
      <c r="B1057" s="566" t="str">
        <f t="shared" si="84"/>
        <v/>
      </c>
      <c r="C1057" s="472">
        <f>'BD4'!C1054</f>
        <v>0</v>
      </c>
      <c r="D1057" s="125" t="str">
        <f t="shared" si="81"/>
        <v/>
      </c>
      <c r="E1057" s="126" t="str">
        <f>IF('BD4'!O1054=0,"",'BD4'!O1054)</f>
        <v/>
      </c>
      <c r="F1057" s="127" t="str">
        <f>REPT('BD4'!N1054,1)</f>
        <v/>
      </c>
      <c r="G1057" s="469">
        <f>('BD4'!J1054)</f>
        <v>0</v>
      </c>
      <c r="I1057" s="568" t="str">
        <f t="shared" si="82"/>
        <v/>
      </c>
      <c r="J1057" s="568" t="str">
        <f>IF(L1057&gt;0,'BD1'!$K$6,"")</f>
        <v/>
      </c>
      <c r="K1057" s="568" t="str">
        <f>IF(L1057&gt;0,'BD1'!$K$8,"")</f>
        <v/>
      </c>
      <c r="L1057" s="101"/>
      <c r="M1057" s="101"/>
      <c r="N1057" s="101"/>
      <c r="O1057" s="101"/>
      <c r="P1057" s="363"/>
      <c r="Q1057" s="363"/>
      <c r="R1057" s="361"/>
      <c r="S1057" s="570" t="str">
        <f t="shared" si="85"/>
        <v/>
      </c>
      <c r="U1057" s="124" t="str">
        <f t="shared" si="83"/>
        <v/>
      </c>
      <c r="V1057" s="124" t="str">
        <f>IF(X1057&gt;0,'BD1'!$K$6,"")</f>
        <v/>
      </c>
      <c r="W1057" s="121" t="str">
        <f>IF(X1057&gt;0,'BD1'!$K$8,"")</f>
        <v/>
      </c>
      <c r="X1057" s="101"/>
      <c r="Y1057" s="474"/>
      <c r="Z1057" s="101"/>
      <c r="AA1057" s="101"/>
      <c r="AB1057" s="101"/>
      <c r="AC1057" s="101"/>
      <c r="AD1057" s="101"/>
      <c r="AE1057" s="361"/>
      <c r="AF1057" s="522"/>
    </row>
    <row r="1058" spans="2:32" x14ac:dyDescent="0.25">
      <c r="B1058" s="566" t="str">
        <f t="shared" si="84"/>
        <v/>
      </c>
      <c r="C1058" s="472">
        <f>'BD4'!C1055</f>
        <v>0</v>
      </c>
      <c r="D1058" s="125" t="str">
        <f t="shared" si="81"/>
        <v/>
      </c>
      <c r="E1058" s="126" t="str">
        <f>IF('BD4'!O1055=0,"",'BD4'!O1055)</f>
        <v/>
      </c>
      <c r="F1058" s="127" t="str">
        <f>REPT('BD4'!N1055,1)</f>
        <v/>
      </c>
      <c r="G1058" s="469">
        <f>('BD4'!J1055)</f>
        <v>0</v>
      </c>
      <c r="I1058" s="568" t="str">
        <f t="shared" si="82"/>
        <v/>
      </c>
      <c r="J1058" s="568" t="str">
        <f>IF(L1058&gt;0,'BD1'!$K$6,"")</f>
        <v/>
      </c>
      <c r="K1058" s="568" t="str">
        <f>IF(L1058&gt;0,'BD1'!$K$8,"")</f>
        <v/>
      </c>
      <c r="L1058" s="101"/>
      <c r="M1058" s="101"/>
      <c r="N1058" s="101"/>
      <c r="O1058" s="101"/>
      <c r="P1058" s="363"/>
      <c r="Q1058" s="363"/>
      <c r="R1058" s="361"/>
      <c r="S1058" s="570" t="str">
        <f t="shared" si="85"/>
        <v/>
      </c>
      <c r="U1058" s="124" t="str">
        <f t="shared" si="83"/>
        <v/>
      </c>
      <c r="V1058" s="124" t="str">
        <f>IF(X1058&gt;0,'BD1'!$K$6,"")</f>
        <v/>
      </c>
      <c r="W1058" s="121" t="str">
        <f>IF(X1058&gt;0,'BD1'!$K$8,"")</f>
        <v/>
      </c>
      <c r="X1058" s="101"/>
      <c r="Y1058" s="474"/>
      <c r="Z1058" s="101"/>
      <c r="AA1058" s="101"/>
      <c r="AB1058" s="101"/>
      <c r="AC1058" s="101"/>
      <c r="AD1058" s="101"/>
      <c r="AE1058" s="361"/>
      <c r="AF1058" s="522"/>
    </row>
    <row r="1059" spans="2:32" x14ac:dyDescent="0.25">
      <c r="B1059" s="566" t="str">
        <f t="shared" si="84"/>
        <v/>
      </c>
      <c r="C1059" s="472">
        <f>'BD4'!C1056</f>
        <v>0</v>
      </c>
      <c r="D1059" s="125" t="str">
        <f t="shared" si="81"/>
        <v/>
      </c>
      <c r="E1059" s="126" t="str">
        <f>IF('BD4'!O1056=0,"",'BD4'!O1056)</f>
        <v/>
      </c>
      <c r="F1059" s="127" t="str">
        <f>REPT('BD4'!N1056,1)</f>
        <v/>
      </c>
      <c r="G1059" s="469">
        <f>('BD4'!J1056)</f>
        <v>0</v>
      </c>
      <c r="I1059" s="568" t="str">
        <f t="shared" si="82"/>
        <v/>
      </c>
      <c r="J1059" s="568" t="str">
        <f>IF(L1059&gt;0,'BD1'!$K$6,"")</f>
        <v/>
      </c>
      <c r="K1059" s="568" t="str">
        <f>IF(L1059&gt;0,'BD1'!$K$8,"")</f>
        <v/>
      </c>
      <c r="L1059" s="101"/>
      <c r="M1059" s="101"/>
      <c r="N1059" s="101"/>
      <c r="O1059" s="101"/>
      <c r="P1059" s="363"/>
      <c r="Q1059" s="363"/>
      <c r="R1059" s="361"/>
      <c r="S1059" s="570" t="str">
        <f t="shared" si="85"/>
        <v/>
      </c>
      <c r="U1059" s="124" t="str">
        <f t="shared" si="83"/>
        <v/>
      </c>
      <c r="V1059" s="124" t="str">
        <f>IF(X1059&gt;0,'BD1'!$K$6,"")</f>
        <v/>
      </c>
      <c r="W1059" s="121" t="str">
        <f>IF(X1059&gt;0,'BD1'!$K$8,"")</f>
        <v/>
      </c>
      <c r="X1059" s="101"/>
      <c r="Y1059" s="474"/>
      <c r="Z1059" s="101"/>
      <c r="AA1059" s="101"/>
      <c r="AB1059" s="101"/>
      <c r="AC1059" s="101"/>
      <c r="AD1059" s="101"/>
      <c r="AE1059" s="361"/>
      <c r="AF1059" s="522"/>
    </row>
    <row r="1060" spans="2:32" x14ac:dyDescent="0.25">
      <c r="B1060" s="566" t="str">
        <f t="shared" si="84"/>
        <v/>
      </c>
      <c r="C1060" s="472">
        <f>'BD4'!C1057</f>
        <v>0</v>
      </c>
      <c r="D1060" s="125" t="str">
        <f t="shared" si="81"/>
        <v/>
      </c>
      <c r="E1060" s="126" t="str">
        <f>IF('BD4'!O1057=0,"",'BD4'!O1057)</f>
        <v/>
      </c>
      <c r="F1060" s="127" t="str">
        <f>REPT('BD4'!N1057,1)</f>
        <v/>
      </c>
      <c r="G1060" s="469">
        <f>('BD4'!J1057)</f>
        <v>0</v>
      </c>
      <c r="I1060" s="568" t="str">
        <f t="shared" si="82"/>
        <v/>
      </c>
      <c r="J1060" s="568" t="str">
        <f>IF(L1060&gt;0,'BD1'!$K$6,"")</f>
        <v/>
      </c>
      <c r="K1060" s="568" t="str">
        <f>IF(L1060&gt;0,'BD1'!$K$8,"")</f>
        <v/>
      </c>
      <c r="L1060" s="101"/>
      <c r="M1060" s="101"/>
      <c r="N1060" s="101"/>
      <c r="O1060" s="101"/>
      <c r="P1060" s="363"/>
      <c r="Q1060" s="363"/>
      <c r="R1060" s="361"/>
      <c r="S1060" s="570" t="str">
        <f t="shared" si="85"/>
        <v/>
      </c>
      <c r="U1060" s="124" t="str">
        <f t="shared" si="83"/>
        <v/>
      </c>
      <c r="V1060" s="124" t="str">
        <f>IF(X1060&gt;0,'BD1'!$K$6,"")</f>
        <v/>
      </c>
      <c r="W1060" s="121" t="str">
        <f>IF(X1060&gt;0,'BD1'!$K$8,"")</f>
        <v/>
      </c>
      <c r="X1060" s="101"/>
      <c r="Y1060" s="474"/>
      <c r="Z1060" s="101"/>
      <c r="AA1060" s="101"/>
      <c r="AB1060" s="101"/>
      <c r="AC1060" s="101"/>
      <c r="AD1060" s="101"/>
      <c r="AE1060" s="361"/>
      <c r="AF1060" s="522"/>
    </row>
    <row r="1061" spans="2:32" x14ac:dyDescent="0.25">
      <c r="B1061" s="566" t="str">
        <f t="shared" si="84"/>
        <v/>
      </c>
      <c r="C1061" s="472">
        <f>'BD4'!C1058</f>
        <v>0</v>
      </c>
      <c r="D1061" s="125" t="str">
        <f t="shared" si="81"/>
        <v/>
      </c>
      <c r="E1061" s="126" t="str">
        <f>IF('BD4'!O1058=0,"",'BD4'!O1058)</f>
        <v/>
      </c>
      <c r="F1061" s="127" t="str">
        <f>REPT('BD4'!N1058,1)</f>
        <v/>
      </c>
      <c r="G1061" s="469">
        <f>('BD4'!J1058)</f>
        <v>0</v>
      </c>
      <c r="I1061" s="568" t="str">
        <f t="shared" si="82"/>
        <v/>
      </c>
      <c r="J1061" s="568" t="str">
        <f>IF(L1061&gt;0,'BD1'!$K$6,"")</f>
        <v/>
      </c>
      <c r="K1061" s="568" t="str">
        <f>IF(L1061&gt;0,'BD1'!$K$8,"")</f>
        <v/>
      </c>
      <c r="L1061" s="101"/>
      <c r="M1061" s="101"/>
      <c r="N1061" s="101"/>
      <c r="O1061" s="101"/>
      <c r="P1061" s="363"/>
      <c r="Q1061" s="363"/>
      <c r="R1061" s="361"/>
      <c r="S1061" s="570" t="str">
        <f t="shared" si="85"/>
        <v/>
      </c>
      <c r="U1061" s="124" t="str">
        <f t="shared" si="83"/>
        <v/>
      </c>
      <c r="V1061" s="124" t="str">
        <f>IF(X1061&gt;0,'BD1'!$K$6,"")</f>
        <v/>
      </c>
      <c r="W1061" s="121" t="str">
        <f>IF(X1061&gt;0,'BD1'!$K$8,"")</f>
        <v/>
      </c>
      <c r="X1061" s="101"/>
      <c r="Y1061" s="474"/>
      <c r="Z1061" s="101"/>
      <c r="AA1061" s="101"/>
      <c r="AB1061" s="101"/>
      <c r="AC1061" s="101"/>
      <c r="AD1061" s="101"/>
      <c r="AE1061" s="361"/>
      <c r="AF1061" s="522"/>
    </row>
    <row r="1062" spans="2:32" x14ac:dyDescent="0.25">
      <c r="B1062" s="566" t="str">
        <f t="shared" si="84"/>
        <v/>
      </c>
      <c r="C1062" s="472">
        <f>'BD4'!C1059</f>
        <v>0</v>
      </c>
      <c r="D1062" s="125" t="str">
        <f t="shared" si="81"/>
        <v/>
      </c>
      <c r="E1062" s="126" t="str">
        <f>IF('BD4'!O1059=0,"",'BD4'!O1059)</f>
        <v/>
      </c>
      <c r="F1062" s="127" t="str">
        <f>REPT('BD4'!N1059,1)</f>
        <v/>
      </c>
      <c r="G1062" s="469">
        <f>('BD4'!J1059)</f>
        <v>0</v>
      </c>
      <c r="I1062" s="568" t="str">
        <f t="shared" si="82"/>
        <v/>
      </c>
      <c r="J1062" s="568" t="str">
        <f>IF(L1062&gt;0,'BD1'!$K$6,"")</f>
        <v/>
      </c>
      <c r="K1062" s="568" t="str">
        <f>IF(L1062&gt;0,'BD1'!$K$8,"")</f>
        <v/>
      </c>
      <c r="L1062" s="101"/>
      <c r="M1062" s="101"/>
      <c r="N1062" s="101"/>
      <c r="O1062" s="101"/>
      <c r="P1062" s="363"/>
      <c r="Q1062" s="363"/>
      <c r="R1062" s="361"/>
      <c r="S1062" s="570" t="str">
        <f t="shared" si="85"/>
        <v/>
      </c>
      <c r="U1062" s="124" t="str">
        <f t="shared" si="83"/>
        <v/>
      </c>
      <c r="V1062" s="124" t="str">
        <f>IF(X1062&gt;0,'BD1'!$K$6,"")</f>
        <v/>
      </c>
      <c r="W1062" s="121" t="str">
        <f>IF(X1062&gt;0,'BD1'!$K$8,"")</f>
        <v/>
      </c>
      <c r="X1062" s="101"/>
      <c r="Y1062" s="474"/>
      <c r="Z1062" s="101"/>
      <c r="AA1062" s="101"/>
      <c r="AB1062" s="101"/>
      <c r="AC1062" s="101"/>
      <c r="AD1062" s="101"/>
      <c r="AE1062" s="361"/>
      <c r="AF1062" s="522"/>
    </row>
    <row r="1063" spans="2:32" x14ac:dyDescent="0.25">
      <c r="B1063" s="566" t="str">
        <f t="shared" si="84"/>
        <v/>
      </c>
      <c r="C1063" s="472">
        <f>'BD4'!C1060</f>
        <v>0</v>
      </c>
      <c r="D1063" s="125" t="str">
        <f t="shared" si="81"/>
        <v/>
      </c>
      <c r="E1063" s="126" t="str">
        <f>IF('BD4'!O1060=0,"",'BD4'!O1060)</f>
        <v/>
      </c>
      <c r="F1063" s="127" t="str">
        <f>REPT('BD4'!N1060,1)</f>
        <v/>
      </c>
      <c r="G1063" s="469">
        <f>('BD4'!J1060)</f>
        <v>0</v>
      </c>
      <c r="I1063" s="568" t="str">
        <f t="shared" si="82"/>
        <v/>
      </c>
      <c r="J1063" s="568" t="str">
        <f>IF(L1063&gt;0,'BD1'!$K$6,"")</f>
        <v/>
      </c>
      <c r="K1063" s="568" t="str">
        <f>IF(L1063&gt;0,'BD1'!$K$8,"")</f>
        <v/>
      </c>
      <c r="L1063" s="101"/>
      <c r="M1063" s="101"/>
      <c r="N1063" s="101"/>
      <c r="O1063" s="101"/>
      <c r="P1063" s="363"/>
      <c r="Q1063" s="363"/>
      <c r="R1063" s="361"/>
      <c r="S1063" s="570" t="str">
        <f t="shared" si="85"/>
        <v/>
      </c>
      <c r="U1063" s="124" t="str">
        <f t="shared" si="83"/>
        <v/>
      </c>
      <c r="V1063" s="124" t="str">
        <f>IF(X1063&gt;0,'BD1'!$K$6,"")</f>
        <v/>
      </c>
      <c r="W1063" s="121" t="str">
        <f>IF(X1063&gt;0,'BD1'!$K$8,"")</f>
        <v/>
      </c>
      <c r="X1063" s="101"/>
      <c r="Y1063" s="474"/>
      <c r="Z1063" s="101"/>
      <c r="AA1063" s="101"/>
      <c r="AB1063" s="101"/>
      <c r="AC1063" s="101"/>
      <c r="AD1063" s="101"/>
      <c r="AE1063" s="361"/>
      <c r="AF1063" s="522"/>
    </row>
    <row r="1064" spans="2:32" x14ac:dyDescent="0.25">
      <c r="B1064" s="566" t="str">
        <f t="shared" si="84"/>
        <v/>
      </c>
      <c r="C1064" s="472">
        <f>'BD4'!C1061</f>
        <v>0</v>
      </c>
      <c r="D1064" s="125" t="str">
        <f t="shared" si="81"/>
        <v/>
      </c>
      <c r="E1064" s="126" t="str">
        <f>IF('BD4'!O1061=0,"",'BD4'!O1061)</f>
        <v/>
      </c>
      <c r="F1064" s="127" t="str">
        <f>REPT('BD4'!N1061,1)</f>
        <v/>
      </c>
      <c r="G1064" s="469">
        <f>('BD4'!J1061)</f>
        <v>0</v>
      </c>
      <c r="I1064" s="568" t="str">
        <f t="shared" si="82"/>
        <v/>
      </c>
      <c r="J1064" s="568" t="str">
        <f>IF(L1064&gt;0,'BD1'!$K$6,"")</f>
        <v/>
      </c>
      <c r="K1064" s="568" t="str">
        <f>IF(L1064&gt;0,'BD1'!$K$8,"")</f>
        <v/>
      </c>
      <c r="L1064" s="101"/>
      <c r="M1064" s="101"/>
      <c r="N1064" s="101"/>
      <c r="O1064" s="101"/>
      <c r="P1064" s="363"/>
      <c r="Q1064" s="363"/>
      <c r="R1064" s="361"/>
      <c r="S1064" s="570" t="str">
        <f t="shared" si="85"/>
        <v/>
      </c>
      <c r="U1064" s="124" t="str">
        <f t="shared" si="83"/>
        <v/>
      </c>
      <c r="V1064" s="124" t="str">
        <f>IF(X1064&gt;0,'BD1'!$K$6,"")</f>
        <v/>
      </c>
      <c r="W1064" s="121" t="str">
        <f>IF(X1064&gt;0,'BD1'!$K$8,"")</f>
        <v/>
      </c>
      <c r="X1064" s="101"/>
      <c r="Y1064" s="474"/>
      <c r="Z1064" s="101"/>
      <c r="AA1064" s="101"/>
      <c r="AB1064" s="101"/>
      <c r="AC1064" s="101"/>
      <c r="AD1064" s="101"/>
      <c r="AE1064" s="361"/>
      <c r="AF1064" s="522"/>
    </row>
    <row r="1065" spans="2:32" x14ac:dyDescent="0.25">
      <c r="B1065" s="566" t="str">
        <f t="shared" si="84"/>
        <v/>
      </c>
      <c r="C1065" s="472">
        <f>'BD4'!C1062</f>
        <v>0</v>
      </c>
      <c r="D1065" s="125" t="str">
        <f t="shared" si="81"/>
        <v/>
      </c>
      <c r="E1065" s="126" t="str">
        <f>IF('BD4'!O1062=0,"",'BD4'!O1062)</f>
        <v/>
      </c>
      <c r="F1065" s="127" t="str">
        <f>REPT('BD4'!N1062,1)</f>
        <v/>
      </c>
      <c r="G1065" s="469">
        <f>('BD4'!J1062)</f>
        <v>0</v>
      </c>
      <c r="I1065" s="568" t="str">
        <f t="shared" si="82"/>
        <v/>
      </c>
      <c r="J1065" s="568" t="str">
        <f>IF(L1065&gt;0,'BD1'!$K$6,"")</f>
        <v/>
      </c>
      <c r="K1065" s="568" t="str">
        <f>IF(L1065&gt;0,'BD1'!$K$8,"")</f>
        <v/>
      </c>
      <c r="L1065" s="101"/>
      <c r="M1065" s="101"/>
      <c r="N1065" s="101"/>
      <c r="O1065" s="101"/>
      <c r="P1065" s="363"/>
      <c r="Q1065" s="363"/>
      <c r="R1065" s="361"/>
      <c r="S1065" s="570" t="str">
        <f t="shared" si="85"/>
        <v/>
      </c>
      <c r="U1065" s="124" t="str">
        <f t="shared" si="83"/>
        <v/>
      </c>
      <c r="V1065" s="124" t="str">
        <f>IF(X1065&gt;0,'BD1'!$K$6,"")</f>
        <v/>
      </c>
      <c r="W1065" s="121" t="str">
        <f>IF(X1065&gt;0,'BD1'!$K$8,"")</f>
        <v/>
      </c>
      <c r="X1065" s="101"/>
      <c r="Y1065" s="474"/>
      <c r="Z1065" s="101"/>
      <c r="AA1065" s="101"/>
      <c r="AB1065" s="101"/>
      <c r="AC1065" s="101"/>
      <c r="AD1065" s="101"/>
      <c r="AE1065" s="361"/>
      <c r="AF1065" s="522"/>
    </row>
    <row r="1066" spans="2:32" x14ac:dyDescent="0.25">
      <c r="B1066" s="566" t="str">
        <f t="shared" si="84"/>
        <v/>
      </c>
      <c r="C1066" s="472">
        <f>'BD4'!C1063</f>
        <v>0</v>
      </c>
      <c r="D1066" s="125" t="str">
        <f t="shared" si="81"/>
        <v/>
      </c>
      <c r="E1066" s="126" t="str">
        <f>IF('BD4'!O1063=0,"",'BD4'!O1063)</f>
        <v/>
      </c>
      <c r="F1066" s="127" t="str">
        <f>REPT('BD4'!N1063,1)</f>
        <v/>
      </c>
      <c r="G1066" s="469">
        <f>('BD4'!J1063)</f>
        <v>0</v>
      </c>
      <c r="I1066" s="568" t="str">
        <f t="shared" si="82"/>
        <v/>
      </c>
      <c r="J1066" s="568" t="str">
        <f>IF(L1066&gt;0,'BD1'!$K$6,"")</f>
        <v/>
      </c>
      <c r="K1066" s="568" t="str">
        <f>IF(L1066&gt;0,'BD1'!$K$8,"")</f>
        <v/>
      </c>
      <c r="L1066" s="101"/>
      <c r="M1066" s="101"/>
      <c r="N1066" s="101"/>
      <c r="O1066" s="101"/>
      <c r="P1066" s="363"/>
      <c r="Q1066" s="363"/>
      <c r="R1066" s="361"/>
      <c r="S1066" s="570" t="str">
        <f t="shared" si="85"/>
        <v/>
      </c>
      <c r="U1066" s="124" t="str">
        <f t="shared" si="83"/>
        <v/>
      </c>
      <c r="V1066" s="124" t="str">
        <f>IF(X1066&gt;0,'BD1'!$K$6,"")</f>
        <v/>
      </c>
      <c r="W1066" s="121" t="str">
        <f>IF(X1066&gt;0,'BD1'!$K$8,"")</f>
        <v/>
      </c>
      <c r="X1066" s="101"/>
      <c r="Y1066" s="474"/>
      <c r="Z1066" s="101"/>
      <c r="AA1066" s="101"/>
      <c r="AB1066" s="101"/>
      <c r="AC1066" s="101"/>
      <c r="AD1066" s="101"/>
      <c r="AE1066" s="361"/>
      <c r="AF1066" s="522"/>
    </row>
    <row r="1067" spans="2:32" x14ac:dyDescent="0.25">
      <c r="B1067" s="566" t="str">
        <f t="shared" si="84"/>
        <v/>
      </c>
      <c r="C1067" s="472">
        <f>'BD4'!C1064</f>
        <v>0</v>
      </c>
      <c r="D1067" s="125" t="str">
        <f t="shared" si="81"/>
        <v/>
      </c>
      <c r="E1067" s="126" t="str">
        <f>IF('BD4'!O1064=0,"",'BD4'!O1064)</f>
        <v/>
      </c>
      <c r="F1067" s="127" t="str">
        <f>REPT('BD4'!N1064,1)</f>
        <v/>
      </c>
      <c r="G1067" s="469">
        <f>('BD4'!J1064)</f>
        <v>0</v>
      </c>
      <c r="I1067" s="568" t="str">
        <f t="shared" si="82"/>
        <v/>
      </c>
      <c r="J1067" s="568" t="str">
        <f>IF(L1067&gt;0,'BD1'!$K$6,"")</f>
        <v/>
      </c>
      <c r="K1067" s="568" t="str">
        <f>IF(L1067&gt;0,'BD1'!$K$8,"")</f>
        <v/>
      </c>
      <c r="L1067" s="101"/>
      <c r="M1067" s="101"/>
      <c r="N1067" s="101"/>
      <c r="O1067" s="101"/>
      <c r="P1067" s="363"/>
      <c r="Q1067" s="363"/>
      <c r="R1067" s="361"/>
      <c r="S1067" s="570" t="str">
        <f t="shared" si="85"/>
        <v/>
      </c>
      <c r="U1067" s="124" t="str">
        <f t="shared" si="83"/>
        <v/>
      </c>
      <c r="V1067" s="124" t="str">
        <f>IF(X1067&gt;0,'BD1'!$K$6,"")</f>
        <v/>
      </c>
      <c r="W1067" s="121" t="str">
        <f>IF(X1067&gt;0,'BD1'!$K$8,"")</f>
        <v/>
      </c>
      <c r="X1067" s="101"/>
      <c r="Y1067" s="474"/>
      <c r="Z1067" s="101"/>
      <c r="AA1067" s="101"/>
      <c r="AB1067" s="101"/>
      <c r="AC1067" s="101"/>
      <c r="AD1067" s="101"/>
      <c r="AE1067" s="361"/>
      <c r="AF1067" s="522"/>
    </row>
    <row r="1068" spans="2:32" x14ac:dyDescent="0.25">
      <c r="B1068" s="566" t="str">
        <f t="shared" si="84"/>
        <v/>
      </c>
      <c r="C1068" s="472">
        <f>'BD4'!C1065</f>
        <v>0</v>
      </c>
      <c r="D1068" s="125" t="str">
        <f t="shared" si="81"/>
        <v/>
      </c>
      <c r="E1068" s="126" t="str">
        <f>IF('BD4'!O1065=0,"",'BD4'!O1065)</f>
        <v/>
      </c>
      <c r="F1068" s="127" t="str">
        <f>REPT('BD4'!N1065,1)</f>
        <v/>
      </c>
      <c r="G1068" s="469">
        <f>('BD4'!J1065)</f>
        <v>0</v>
      </c>
      <c r="I1068" s="568" t="str">
        <f t="shared" si="82"/>
        <v/>
      </c>
      <c r="J1068" s="568" t="str">
        <f>IF(L1068&gt;0,'BD1'!$K$6,"")</f>
        <v/>
      </c>
      <c r="K1068" s="568" t="str">
        <f>IF(L1068&gt;0,'BD1'!$K$8,"")</f>
        <v/>
      </c>
      <c r="L1068" s="101"/>
      <c r="M1068" s="101"/>
      <c r="N1068" s="101"/>
      <c r="O1068" s="101"/>
      <c r="P1068" s="363"/>
      <c r="Q1068" s="363"/>
      <c r="R1068" s="361"/>
      <c r="S1068" s="570" t="str">
        <f t="shared" si="85"/>
        <v/>
      </c>
      <c r="U1068" s="124" t="str">
        <f t="shared" si="83"/>
        <v/>
      </c>
      <c r="V1068" s="124" t="str">
        <f>IF(X1068&gt;0,'BD1'!$K$6,"")</f>
        <v/>
      </c>
      <c r="W1068" s="121" t="str">
        <f>IF(X1068&gt;0,'BD1'!$K$8,"")</f>
        <v/>
      </c>
      <c r="X1068" s="101"/>
      <c r="Y1068" s="474"/>
      <c r="Z1068" s="101"/>
      <c r="AA1068" s="101"/>
      <c r="AB1068" s="101"/>
      <c r="AC1068" s="101"/>
      <c r="AD1068" s="101"/>
      <c r="AE1068" s="361"/>
      <c r="AF1068" s="522"/>
    </row>
    <row r="1069" spans="2:32" x14ac:dyDescent="0.25">
      <c r="B1069" s="566" t="str">
        <f t="shared" si="84"/>
        <v/>
      </c>
      <c r="C1069" s="472">
        <f>'BD4'!C1066</f>
        <v>0</v>
      </c>
      <c r="D1069" s="125" t="str">
        <f t="shared" si="81"/>
        <v/>
      </c>
      <c r="E1069" s="126" t="str">
        <f>IF('BD4'!O1066=0,"",'BD4'!O1066)</f>
        <v/>
      </c>
      <c r="F1069" s="127" t="str">
        <f>REPT('BD4'!N1066,1)</f>
        <v/>
      </c>
      <c r="G1069" s="469">
        <f>('BD4'!J1066)</f>
        <v>0</v>
      </c>
      <c r="I1069" s="568" t="str">
        <f t="shared" si="82"/>
        <v/>
      </c>
      <c r="J1069" s="568" t="str">
        <f>IF(L1069&gt;0,'BD1'!$K$6,"")</f>
        <v/>
      </c>
      <c r="K1069" s="568" t="str">
        <f>IF(L1069&gt;0,'BD1'!$K$8,"")</f>
        <v/>
      </c>
      <c r="L1069" s="101"/>
      <c r="M1069" s="101"/>
      <c r="N1069" s="101"/>
      <c r="O1069" s="101"/>
      <c r="P1069" s="363"/>
      <c r="Q1069" s="363"/>
      <c r="R1069" s="361"/>
      <c r="S1069" s="570" t="str">
        <f t="shared" si="85"/>
        <v/>
      </c>
      <c r="U1069" s="124" t="str">
        <f t="shared" si="83"/>
        <v/>
      </c>
      <c r="V1069" s="124" t="str">
        <f>IF(X1069&gt;0,'BD1'!$K$6,"")</f>
        <v/>
      </c>
      <c r="W1069" s="121" t="str">
        <f>IF(X1069&gt;0,'BD1'!$K$8,"")</f>
        <v/>
      </c>
      <c r="X1069" s="101"/>
      <c r="Y1069" s="474"/>
      <c r="Z1069" s="101"/>
      <c r="AA1069" s="101"/>
      <c r="AB1069" s="101"/>
      <c r="AC1069" s="101"/>
      <c r="AD1069" s="101"/>
      <c r="AE1069" s="361"/>
      <c r="AF1069" s="522"/>
    </row>
    <row r="1070" spans="2:32" x14ac:dyDescent="0.25">
      <c r="B1070" s="566" t="str">
        <f t="shared" si="84"/>
        <v/>
      </c>
      <c r="C1070" s="472">
        <f>'BD4'!C1067</f>
        <v>0</v>
      </c>
      <c r="D1070" s="125" t="str">
        <f t="shared" si="81"/>
        <v/>
      </c>
      <c r="E1070" s="126" t="str">
        <f>IF('BD4'!O1067=0,"",'BD4'!O1067)</f>
        <v/>
      </c>
      <c r="F1070" s="127" t="str">
        <f>REPT('BD4'!N1067,1)</f>
        <v/>
      </c>
      <c r="G1070" s="469">
        <f>('BD4'!J1067)</f>
        <v>0</v>
      </c>
      <c r="I1070" s="568" t="str">
        <f t="shared" si="82"/>
        <v/>
      </c>
      <c r="J1070" s="568" t="str">
        <f>IF(L1070&gt;0,'BD1'!$K$6,"")</f>
        <v/>
      </c>
      <c r="K1070" s="568" t="str">
        <f>IF(L1070&gt;0,'BD1'!$K$8,"")</f>
        <v/>
      </c>
      <c r="L1070" s="101"/>
      <c r="M1070" s="101"/>
      <c r="N1070" s="101"/>
      <c r="O1070" s="101"/>
      <c r="P1070" s="363"/>
      <c r="Q1070" s="363"/>
      <c r="R1070" s="361"/>
      <c r="S1070" s="570" t="str">
        <f t="shared" si="85"/>
        <v/>
      </c>
      <c r="U1070" s="124" t="str">
        <f t="shared" si="83"/>
        <v/>
      </c>
      <c r="V1070" s="124" t="str">
        <f>IF(X1070&gt;0,'BD1'!$K$6,"")</f>
        <v/>
      </c>
      <c r="W1070" s="121" t="str">
        <f>IF(X1070&gt;0,'BD1'!$K$8,"")</f>
        <v/>
      </c>
      <c r="X1070" s="101"/>
      <c r="Y1070" s="474"/>
      <c r="Z1070" s="101"/>
      <c r="AA1070" s="101"/>
      <c r="AB1070" s="101"/>
      <c r="AC1070" s="101"/>
      <c r="AD1070" s="101"/>
      <c r="AE1070" s="361"/>
      <c r="AF1070" s="522"/>
    </row>
    <row r="1071" spans="2:32" x14ac:dyDescent="0.25">
      <c r="B1071" s="566" t="str">
        <f t="shared" si="84"/>
        <v/>
      </c>
      <c r="C1071" s="472">
        <f>'BD4'!C1068</f>
        <v>0</v>
      </c>
      <c r="D1071" s="125" t="str">
        <f t="shared" si="81"/>
        <v/>
      </c>
      <c r="E1071" s="126" t="str">
        <f>IF('BD4'!O1068=0,"",'BD4'!O1068)</f>
        <v/>
      </c>
      <c r="F1071" s="127" t="str">
        <f>REPT('BD4'!N1068,1)</f>
        <v/>
      </c>
      <c r="G1071" s="469">
        <f>('BD4'!J1068)</f>
        <v>0</v>
      </c>
      <c r="I1071" s="568" t="str">
        <f t="shared" si="82"/>
        <v/>
      </c>
      <c r="J1071" s="568" t="str">
        <f>IF(L1071&gt;0,'BD1'!$K$6,"")</f>
        <v/>
      </c>
      <c r="K1071" s="568" t="str">
        <f>IF(L1071&gt;0,'BD1'!$K$8,"")</f>
        <v/>
      </c>
      <c r="L1071" s="101"/>
      <c r="M1071" s="101"/>
      <c r="N1071" s="101"/>
      <c r="O1071" s="101"/>
      <c r="P1071" s="363"/>
      <c r="Q1071" s="363"/>
      <c r="R1071" s="361"/>
      <c r="S1071" s="570" t="str">
        <f t="shared" si="85"/>
        <v/>
      </c>
      <c r="U1071" s="124" t="str">
        <f t="shared" si="83"/>
        <v/>
      </c>
      <c r="V1071" s="124" t="str">
        <f>IF(X1071&gt;0,'BD1'!$K$6,"")</f>
        <v/>
      </c>
      <c r="W1071" s="121" t="str">
        <f>IF(X1071&gt;0,'BD1'!$K$8,"")</f>
        <v/>
      </c>
      <c r="X1071" s="101"/>
      <c r="Y1071" s="474"/>
      <c r="Z1071" s="101"/>
      <c r="AA1071" s="101"/>
      <c r="AB1071" s="101"/>
      <c r="AC1071" s="101"/>
      <c r="AD1071" s="101"/>
      <c r="AE1071" s="361"/>
      <c r="AF1071" s="522"/>
    </row>
    <row r="1072" spans="2:32" x14ac:dyDescent="0.25">
      <c r="B1072" s="566" t="str">
        <f t="shared" si="84"/>
        <v/>
      </c>
      <c r="C1072" s="472">
        <f>'BD4'!C1069</f>
        <v>0</v>
      </c>
      <c r="D1072" s="125" t="str">
        <f t="shared" si="81"/>
        <v/>
      </c>
      <c r="E1072" s="126" t="str">
        <f>IF('BD4'!O1069=0,"",'BD4'!O1069)</f>
        <v/>
      </c>
      <c r="F1072" s="127" t="str">
        <f>REPT('BD4'!N1069,1)</f>
        <v/>
      </c>
      <c r="G1072" s="469">
        <f>('BD4'!J1069)</f>
        <v>0</v>
      </c>
      <c r="I1072" s="568" t="str">
        <f t="shared" si="82"/>
        <v/>
      </c>
      <c r="J1072" s="568" t="str">
        <f>IF(L1072&gt;0,'BD1'!$K$6,"")</f>
        <v/>
      </c>
      <c r="K1072" s="568" t="str">
        <f>IF(L1072&gt;0,'BD1'!$K$8,"")</f>
        <v/>
      </c>
      <c r="L1072" s="101"/>
      <c r="M1072" s="101"/>
      <c r="N1072" s="101"/>
      <c r="O1072" s="101"/>
      <c r="P1072" s="363"/>
      <c r="Q1072" s="363"/>
      <c r="R1072" s="361"/>
      <c r="S1072" s="570" t="str">
        <f t="shared" si="85"/>
        <v/>
      </c>
      <c r="U1072" s="124" t="str">
        <f t="shared" si="83"/>
        <v/>
      </c>
      <c r="V1072" s="124" t="str">
        <f>IF(X1072&gt;0,'BD1'!$K$6,"")</f>
        <v/>
      </c>
      <c r="W1072" s="121" t="str">
        <f>IF(X1072&gt;0,'BD1'!$K$8,"")</f>
        <v/>
      </c>
      <c r="X1072" s="101"/>
      <c r="Y1072" s="474"/>
      <c r="Z1072" s="101"/>
      <c r="AA1072" s="101"/>
      <c r="AB1072" s="101"/>
      <c r="AC1072" s="101"/>
      <c r="AD1072" s="101"/>
      <c r="AE1072" s="361"/>
      <c r="AF1072" s="522"/>
    </row>
    <row r="1073" spans="2:32" x14ac:dyDescent="0.25">
      <c r="B1073" s="566" t="str">
        <f t="shared" si="84"/>
        <v/>
      </c>
      <c r="C1073" s="472">
        <f>'BD4'!C1070</f>
        <v>0</v>
      </c>
      <c r="D1073" s="125" t="str">
        <f t="shared" si="81"/>
        <v/>
      </c>
      <c r="E1073" s="126" t="str">
        <f>IF('BD4'!O1070=0,"",'BD4'!O1070)</f>
        <v/>
      </c>
      <c r="F1073" s="127" t="str">
        <f>REPT('BD4'!N1070,1)</f>
        <v/>
      </c>
      <c r="G1073" s="469">
        <f>('BD4'!J1070)</f>
        <v>0</v>
      </c>
      <c r="I1073" s="568" t="str">
        <f t="shared" si="82"/>
        <v/>
      </c>
      <c r="J1073" s="568" t="str">
        <f>IF(L1073&gt;0,'BD1'!$K$6,"")</f>
        <v/>
      </c>
      <c r="K1073" s="568" t="str">
        <f>IF(L1073&gt;0,'BD1'!$K$8,"")</f>
        <v/>
      </c>
      <c r="L1073" s="101"/>
      <c r="M1073" s="101"/>
      <c r="N1073" s="101"/>
      <c r="O1073" s="101"/>
      <c r="P1073" s="363"/>
      <c r="Q1073" s="363"/>
      <c r="R1073" s="361"/>
      <c r="S1073" s="570" t="str">
        <f t="shared" si="85"/>
        <v/>
      </c>
      <c r="U1073" s="124" t="str">
        <f t="shared" si="83"/>
        <v/>
      </c>
      <c r="V1073" s="124" t="str">
        <f>IF(X1073&gt;0,'BD1'!$K$6,"")</f>
        <v/>
      </c>
      <c r="W1073" s="121" t="str">
        <f>IF(X1073&gt;0,'BD1'!$K$8,"")</f>
        <v/>
      </c>
      <c r="X1073" s="101"/>
      <c r="Y1073" s="474"/>
      <c r="Z1073" s="101"/>
      <c r="AA1073" s="101"/>
      <c r="AB1073" s="101"/>
      <c r="AC1073" s="101"/>
      <c r="AD1073" s="101"/>
      <c r="AE1073" s="361"/>
      <c r="AF1073" s="522"/>
    </row>
    <row r="1074" spans="2:32" x14ac:dyDescent="0.25">
      <c r="B1074" s="566" t="str">
        <f t="shared" si="84"/>
        <v/>
      </c>
      <c r="C1074" s="472">
        <f>'BD4'!C1071</f>
        <v>0</v>
      </c>
      <c r="D1074" s="125" t="str">
        <f t="shared" si="81"/>
        <v/>
      </c>
      <c r="E1074" s="126" t="str">
        <f>IF('BD4'!O1071=0,"",'BD4'!O1071)</f>
        <v/>
      </c>
      <c r="F1074" s="127" t="str">
        <f>REPT('BD4'!N1071,1)</f>
        <v/>
      </c>
      <c r="G1074" s="469">
        <f>('BD4'!J1071)</f>
        <v>0</v>
      </c>
      <c r="I1074" s="568" t="str">
        <f t="shared" si="82"/>
        <v/>
      </c>
      <c r="J1074" s="568" t="str">
        <f>IF(L1074&gt;0,'BD1'!$K$6,"")</f>
        <v/>
      </c>
      <c r="K1074" s="568" t="str">
        <f>IF(L1074&gt;0,'BD1'!$K$8,"")</f>
        <v/>
      </c>
      <c r="L1074" s="101"/>
      <c r="M1074" s="101"/>
      <c r="N1074" s="101"/>
      <c r="O1074" s="101"/>
      <c r="P1074" s="363"/>
      <c r="Q1074" s="363"/>
      <c r="R1074" s="361"/>
      <c r="S1074" s="570" t="str">
        <f t="shared" si="85"/>
        <v/>
      </c>
      <c r="U1074" s="124" t="str">
        <f t="shared" si="83"/>
        <v/>
      </c>
      <c r="V1074" s="124" t="str">
        <f>IF(X1074&gt;0,'BD1'!$K$6,"")</f>
        <v/>
      </c>
      <c r="W1074" s="121" t="str">
        <f>IF(X1074&gt;0,'BD1'!$K$8,"")</f>
        <v/>
      </c>
      <c r="X1074" s="101"/>
      <c r="Y1074" s="474"/>
      <c r="Z1074" s="101"/>
      <c r="AA1074" s="101"/>
      <c r="AB1074" s="101"/>
      <c r="AC1074" s="101"/>
      <c r="AD1074" s="101"/>
      <c r="AE1074" s="361"/>
      <c r="AF1074" s="522"/>
    </row>
    <row r="1075" spans="2:32" x14ac:dyDescent="0.25">
      <c r="B1075" s="566" t="str">
        <f t="shared" si="84"/>
        <v/>
      </c>
      <c r="C1075" s="472">
        <f>'BD4'!C1072</f>
        <v>0</v>
      </c>
      <c r="D1075" s="125" t="str">
        <f t="shared" si="81"/>
        <v/>
      </c>
      <c r="E1075" s="126" t="str">
        <f>IF('BD4'!O1072=0,"",'BD4'!O1072)</f>
        <v/>
      </c>
      <c r="F1075" s="127" t="str">
        <f>REPT('BD4'!N1072,1)</f>
        <v/>
      </c>
      <c r="G1075" s="469">
        <f>('BD4'!J1072)</f>
        <v>0</v>
      </c>
      <c r="I1075" s="568" t="str">
        <f t="shared" si="82"/>
        <v/>
      </c>
      <c r="J1075" s="568" t="str">
        <f>IF(L1075&gt;0,'BD1'!$K$6,"")</f>
        <v/>
      </c>
      <c r="K1075" s="568" t="str">
        <f>IF(L1075&gt;0,'BD1'!$K$8,"")</f>
        <v/>
      </c>
      <c r="L1075" s="101"/>
      <c r="M1075" s="101"/>
      <c r="N1075" s="101"/>
      <c r="O1075" s="101"/>
      <c r="P1075" s="363"/>
      <c r="Q1075" s="363"/>
      <c r="R1075" s="361"/>
      <c r="S1075" s="570" t="str">
        <f t="shared" si="85"/>
        <v/>
      </c>
      <c r="U1075" s="124" t="str">
        <f t="shared" si="83"/>
        <v/>
      </c>
      <c r="V1075" s="124" t="str">
        <f>IF(X1075&gt;0,'BD1'!$K$6,"")</f>
        <v/>
      </c>
      <c r="W1075" s="121" t="str">
        <f>IF(X1075&gt;0,'BD1'!$K$8,"")</f>
        <v/>
      </c>
      <c r="X1075" s="101"/>
      <c r="Y1075" s="474"/>
      <c r="Z1075" s="101"/>
      <c r="AA1075" s="101"/>
      <c r="AB1075" s="101"/>
      <c r="AC1075" s="101"/>
      <c r="AD1075" s="101"/>
      <c r="AE1075" s="361"/>
      <c r="AF1075" s="522"/>
    </row>
    <row r="1076" spans="2:32" x14ac:dyDescent="0.25">
      <c r="B1076" s="566" t="str">
        <f t="shared" si="84"/>
        <v/>
      </c>
      <c r="C1076" s="472">
        <f>'BD4'!C1073</f>
        <v>0</v>
      </c>
      <c r="D1076" s="125" t="str">
        <f t="shared" si="81"/>
        <v/>
      </c>
      <c r="E1076" s="126" t="str">
        <f>IF('BD4'!O1073=0,"",'BD4'!O1073)</f>
        <v/>
      </c>
      <c r="F1076" s="127" t="str">
        <f>REPT('BD4'!N1073,1)</f>
        <v/>
      </c>
      <c r="G1076" s="469">
        <f>('BD4'!J1073)</f>
        <v>0</v>
      </c>
      <c r="I1076" s="568" t="str">
        <f t="shared" si="82"/>
        <v/>
      </c>
      <c r="J1076" s="568" t="str">
        <f>IF(L1076&gt;0,'BD1'!$K$6,"")</f>
        <v/>
      </c>
      <c r="K1076" s="568" t="str">
        <f>IF(L1076&gt;0,'BD1'!$K$8,"")</f>
        <v/>
      </c>
      <c r="L1076" s="101"/>
      <c r="M1076" s="101"/>
      <c r="N1076" s="101"/>
      <c r="O1076" s="101"/>
      <c r="P1076" s="363"/>
      <c r="Q1076" s="363"/>
      <c r="R1076" s="361"/>
      <c r="S1076" s="570" t="str">
        <f t="shared" si="85"/>
        <v/>
      </c>
      <c r="U1076" s="124" t="str">
        <f t="shared" si="83"/>
        <v/>
      </c>
      <c r="V1076" s="124" t="str">
        <f>IF(X1076&gt;0,'BD1'!$K$6,"")</f>
        <v/>
      </c>
      <c r="W1076" s="121" t="str">
        <f>IF(X1076&gt;0,'BD1'!$K$8,"")</f>
        <v/>
      </c>
      <c r="X1076" s="101"/>
      <c r="Y1076" s="474"/>
      <c r="Z1076" s="101"/>
      <c r="AA1076" s="101"/>
      <c r="AB1076" s="101"/>
      <c r="AC1076" s="101"/>
      <c r="AD1076" s="101"/>
      <c r="AE1076" s="361"/>
      <c r="AF1076" s="522"/>
    </row>
    <row r="1077" spans="2:32" x14ac:dyDescent="0.25">
      <c r="B1077" s="566" t="str">
        <f t="shared" si="84"/>
        <v/>
      </c>
      <c r="C1077" s="472">
        <f>'BD4'!C1074</f>
        <v>0</v>
      </c>
      <c r="D1077" s="125" t="str">
        <f t="shared" si="81"/>
        <v/>
      </c>
      <c r="E1077" s="126" t="str">
        <f>IF('BD4'!O1074=0,"",'BD4'!O1074)</f>
        <v/>
      </c>
      <c r="F1077" s="127" t="str">
        <f>REPT('BD4'!N1074,1)</f>
        <v/>
      </c>
      <c r="G1077" s="469">
        <f>('BD4'!J1074)</f>
        <v>0</v>
      </c>
      <c r="I1077" s="568" t="str">
        <f t="shared" si="82"/>
        <v/>
      </c>
      <c r="J1077" s="568" t="str">
        <f>IF(L1077&gt;0,'BD1'!$K$6,"")</f>
        <v/>
      </c>
      <c r="K1077" s="568" t="str">
        <f>IF(L1077&gt;0,'BD1'!$K$8,"")</f>
        <v/>
      </c>
      <c r="L1077" s="101"/>
      <c r="M1077" s="101"/>
      <c r="N1077" s="101"/>
      <c r="O1077" s="101"/>
      <c r="P1077" s="363"/>
      <c r="Q1077" s="363"/>
      <c r="R1077" s="361"/>
      <c r="S1077" s="570" t="str">
        <f t="shared" si="85"/>
        <v/>
      </c>
      <c r="U1077" s="124" t="str">
        <f t="shared" si="83"/>
        <v/>
      </c>
      <c r="V1077" s="124" t="str">
        <f>IF(X1077&gt;0,'BD1'!$K$6,"")</f>
        <v/>
      </c>
      <c r="W1077" s="121" t="str">
        <f>IF(X1077&gt;0,'BD1'!$K$8,"")</f>
        <v/>
      </c>
      <c r="X1077" s="101"/>
      <c r="Y1077" s="474"/>
      <c r="Z1077" s="101"/>
      <c r="AA1077" s="101"/>
      <c r="AB1077" s="101"/>
      <c r="AC1077" s="101"/>
      <c r="AD1077" s="101"/>
      <c r="AE1077" s="361"/>
      <c r="AF1077" s="522"/>
    </row>
    <row r="1078" spans="2:32" x14ac:dyDescent="0.25">
      <c r="B1078" s="566" t="str">
        <f t="shared" si="84"/>
        <v/>
      </c>
      <c r="C1078" s="472">
        <f>'BD4'!C1075</f>
        <v>0</v>
      </c>
      <c r="D1078" s="125" t="str">
        <f t="shared" si="81"/>
        <v/>
      </c>
      <c r="E1078" s="126" t="str">
        <f>IF('BD4'!O1075=0,"",'BD4'!O1075)</f>
        <v/>
      </c>
      <c r="F1078" s="127" t="str">
        <f>REPT('BD4'!N1075,1)</f>
        <v/>
      </c>
      <c r="G1078" s="469">
        <f>('BD4'!J1075)</f>
        <v>0</v>
      </c>
      <c r="I1078" s="568" t="str">
        <f t="shared" si="82"/>
        <v/>
      </c>
      <c r="J1078" s="568" t="str">
        <f>IF(L1078&gt;0,'BD1'!$K$6,"")</f>
        <v/>
      </c>
      <c r="K1078" s="568" t="str">
        <f>IF(L1078&gt;0,'BD1'!$K$8,"")</f>
        <v/>
      </c>
      <c r="L1078" s="101"/>
      <c r="M1078" s="101"/>
      <c r="N1078" s="101"/>
      <c r="O1078" s="101"/>
      <c r="P1078" s="363"/>
      <c r="Q1078" s="363"/>
      <c r="R1078" s="361"/>
      <c r="S1078" s="570" t="str">
        <f t="shared" si="85"/>
        <v/>
      </c>
      <c r="U1078" s="124" t="str">
        <f t="shared" si="83"/>
        <v/>
      </c>
      <c r="V1078" s="124" t="str">
        <f>IF(X1078&gt;0,'BD1'!$K$6,"")</f>
        <v/>
      </c>
      <c r="W1078" s="121" t="str">
        <f>IF(X1078&gt;0,'BD1'!$K$8,"")</f>
        <v/>
      </c>
      <c r="X1078" s="101"/>
      <c r="Y1078" s="474"/>
      <c r="Z1078" s="101"/>
      <c r="AA1078" s="101"/>
      <c r="AB1078" s="101"/>
      <c r="AC1078" s="101"/>
      <c r="AD1078" s="101"/>
      <c r="AE1078" s="361"/>
      <c r="AF1078" s="522"/>
    </row>
    <row r="1079" spans="2:32" x14ac:dyDescent="0.25">
      <c r="B1079" s="566" t="str">
        <f t="shared" si="84"/>
        <v/>
      </c>
      <c r="C1079" s="472">
        <f>'BD4'!C1076</f>
        <v>0</v>
      </c>
      <c r="D1079" s="125" t="str">
        <f t="shared" si="81"/>
        <v/>
      </c>
      <c r="E1079" s="126" t="str">
        <f>IF('BD4'!O1076=0,"",'BD4'!O1076)</f>
        <v/>
      </c>
      <c r="F1079" s="127" t="str">
        <f>REPT('BD4'!N1076,1)</f>
        <v/>
      </c>
      <c r="G1079" s="469">
        <f>('BD4'!J1076)</f>
        <v>0</v>
      </c>
      <c r="I1079" s="568" t="str">
        <f t="shared" si="82"/>
        <v/>
      </c>
      <c r="J1079" s="568" t="str">
        <f>IF(L1079&gt;0,'BD1'!$K$6,"")</f>
        <v/>
      </c>
      <c r="K1079" s="568" t="str">
        <f>IF(L1079&gt;0,'BD1'!$K$8,"")</f>
        <v/>
      </c>
      <c r="L1079" s="101"/>
      <c r="M1079" s="101"/>
      <c r="N1079" s="101"/>
      <c r="O1079" s="101"/>
      <c r="P1079" s="363"/>
      <c r="Q1079" s="363"/>
      <c r="R1079" s="361"/>
      <c r="S1079" s="570" t="str">
        <f t="shared" si="85"/>
        <v/>
      </c>
      <c r="U1079" s="124" t="str">
        <f t="shared" si="83"/>
        <v/>
      </c>
      <c r="V1079" s="124" t="str">
        <f>IF(X1079&gt;0,'BD1'!$K$6,"")</f>
        <v/>
      </c>
      <c r="W1079" s="121" t="str">
        <f>IF(X1079&gt;0,'BD1'!$K$8,"")</f>
        <v/>
      </c>
      <c r="X1079" s="101"/>
      <c r="Y1079" s="474"/>
      <c r="Z1079" s="101"/>
      <c r="AA1079" s="101"/>
      <c r="AB1079" s="101"/>
      <c r="AC1079" s="101"/>
      <c r="AD1079" s="101"/>
      <c r="AE1079" s="361"/>
      <c r="AF1079" s="522"/>
    </row>
    <row r="1080" spans="2:32" x14ac:dyDescent="0.25">
      <c r="B1080" s="566" t="str">
        <f t="shared" si="84"/>
        <v/>
      </c>
      <c r="C1080" s="472">
        <f>'BD4'!C1077</f>
        <v>0</v>
      </c>
      <c r="D1080" s="125" t="str">
        <f t="shared" si="81"/>
        <v/>
      </c>
      <c r="E1080" s="126" t="str">
        <f>IF('BD4'!O1077=0,"",'BD4'!O1077)</f>
        <v/>
      </c>
      <c r="F1080" s="127" t="str">
        <f>REPT('BD4'!N1077,1)</f>
        <v/>
      </c>
      <c r="G1080" s="469">
        <f>('BD4'!J1077)</f>
        <v>0</v>
      </c>
      <c r="I1080" s="568" t="str">
        <f t="shared" si="82"/>
        <v/>
      </c>
      <c r="J1080" s="568" t="str">
        <f>IF(L1080&gt;0,'BD1'!$K$6,"")</f>
        <v/>
      </c>
      <c r="K1080" s="568" t="str">
        <f>IF(L1080&gt;0,'BD1'!$K$8,"")</f>
        <v/>
      </c>
      <c r="L1080" s="101"/>
      <c r="M1080" s="101"/>
      <c r="N1080" s="101"/>
      <c r="O1080" s="101"/>
      <c r="P1080" s="363"/>
      <c r="Q1080" s="363"/>
      <c r="R1080" s="361"/>
      <c r="S1080" s="570" t="str">
        <f t="shared" si="85"/>
        <v/>
      </c>
      <c r="U1080" s="124" t="str">
        <f t="shared" si="83"/>
        <v/>
      </c>
      <c r="V1080" s="124" t="str">
        <f>IF(X1080&gt;0,'BD1'!$K$6,"")</f>
        <v/>
      </c>
      <c r="W1080" s="121" t="str">
        <f>IF(X1080&gt;0,'BD1'!$K$8,"")</f>
        <v/>
      </c>
      <c r="X1080" s="101"/>
      <c r="Y1080" s="474"/>
      <c r="Z1080" s="101"/>
      <c r="AA1080" s="101"/>
      <c r="AB1080" s="101"/>
      <c r="AC1080" s="101"/>
      <c r="AD1080" s="101"/>
      <c r="AE1080" s="361"/>
      <c r="AF1080" s="522"/>
    </row>
    <row r="1081" spans="2:32" x14ac:dyDescent="0.25">
      <c r="B1081" s="566" t="str">
        <f t="shared" si="84"/>
        <v/>
      </c>
      <c r="C1081" s="472">
        <f>'BD4'!C1078</f>
        <v>0</v>
      </c>
      <c r="D1081" s="125" t="str">
        <f t="shared" si="81"/>
        <v/>
      </c>
      <c r="E1081" s="126" t="str">
        <f>IF('BD4'!O1078=0,"",'BD4'!O1078)</f>
        <v/>
      </c>
      <c r="F1081" s="127" t="str">
        <f>REPT('BD4'!N1078,1)</f>
        <v/>
      </c>
      <c r="G1081" s="469">
        <f>('BD4'!J1078)</f>
        <v>0</v>
      </c>
      <c r="I1081" s="568" t="str">
        <f t="shared" si="82"/>
        <v/>
      </c>
      <c r="J1081" s="568" t="str">
        <f>IF(L1081&gt;0,'BD1'!$K$6,"")</f>
        <v/>
      </c>
      <c r="K1081" s="568" t="str">
        <f>IF(L1081&gt;0,'BD1'!$K$8,"")</f>
        <v/>
      </c>
      <c r="L1081" s="101"/>
      <c r="M1081" s="101"/>
      <c r="N1081" s="101"/>
      <c r="O1081" s="101"/>
      <c r="P1081" s="363"/>
      <c r="Q1081" s="363"/>
      <c r="R1081" s="361"/>
      <c r="S1081" s="570" t="str">
        <f t="shared" si="85"/>
        <v/>
      </c>
      <c r="U1081" s="124" t="str">
        <f t="shared" si="83"/>
        <v/>
      </c>
      <c r="V1081" s="124" t="str">
        <f>IF(X1081&gt;0,'BD1'!$K$6,"")</f>
        <v/>
      </c>
      <c r="W1081" s="121" t="str">
        <f>IF(X1081&gt;0,'BD1'!$K$8,"")</f>
        <v/>
      </c>
      <c r="X1081" s="101"/>
      <c r="Y1081" s="474"/>
      <c r="Z1081" s="101"/>
      <c r="AA1081" s="101"/>
      <c r="AB1081" s="101"/>
      <c r="AC1081" s="101"/>
      <c r="AD1081" s="101"/>
      <c r="AE1081" s="361"/>
      <c r="AF1081" s="522"/>
    </row>
    <row r="1082" spans="2:32" x14ac:dyDescent="0.25">
      <c r="B1082" s="566" t="str">
        <f t="shared" si="84"/>
        <v/>
      </c>
      <c r="C1082" s="472">
        <f>'BD4'!C1079</f>
        <v>0</v>
      </c>
      <c r="D1082" s="125" t="str">
        <f t="shared" si="81"/>
        <v/>
      </c>
      <c r="E1082" s="126" t="str">
        <f>IF('BD4'!O1079=0,"",'BD4'!O1079)</f>
        <v/>
      </c>
      <c r="F1082" s="127" t="str">
        <f>REPT('BD4'!N1079,1)</f>
        <v/>
      </c>
      <c r="G1082" s="469">
        <f>('BD4'!J1079)</f>
        <v>0</v>
      </c>
      <c r="I1082" s="568" t="str">
        <f t="shared" si="82"/>
        <v/>
      </c>
      <c r="J1082" s="568" t="str">
        <f>IF(L1082&gt;0,'BD1'!$K$6,"")</f>
        <v/>
      </c>
      <c r="K1082" s="568" t="str">
        <f>IF(L1082&gt;0,'BD1'!$K$8,"")</f>
        <v/>
      </c>
      <c r="L1082" s="101"/>
      <c r="M1082" s="101"/>
      <c r="N1082" s="101"/>
      <c r="O1082" s="101"/>
      <c r="P1082" s="363"/>
      <c r="Q1082" s="363"/>
      <c r="R1082" s="361"/>
      <c r="S1082" s="570" t="str">
        <f t="shared" si="85"/>
        <v/>
      </c>
      <c r="U1082" s="124" t="str">
        <f t="shared" si="83"/>
        <v/>
      </c>
      <c r="V1082" s="124" t="str">
        <f>IF(X1082&gt;0,'BD1'!$K$6,"")</f>
        <v/>
      </c>
      <c r="W1082" s="121" t="str">
        <f>IF(X1082&gt;0,'BD1'!$K$8,"")</f>
        <v/>
      </c>
      <c r="X1082" s="101"/>
      <c r="Y1082" s="474"/>
      <c r="Z1082" s="101"/>
      <c r="AA1082" s="101"/>
      <c r="AB1082" s="101"/>
      <c r="AC1082" s="101"/>
      <c r="AD1082" s="101"/>
      <c r="AE1082" s="361"/>
      <c r="AF1082" s="522"/>
    </row>
    <row r="1083" spans="2:32" x14ac:dyDescent="0.25">
      <c r="B1083" s="566" t="str">
        <f t="shared" si="84"/>
        <v/>
      </c>
      <c r="C1083" s="472">
        <f>'BD4'!C1080</f>
        <v>0</v>
      </c>
      <c r="D1083" s="125" t="str">
        <f t="shared" si="81"/>
        <v/>
      </c>
      <c r="E1083" s="126" t="str">
        <f>IF('BD4'!O1080=0,"",'BD4'!O1080)</f>
        <v/>
      </c>
      <c r="F1083" s="127" t="str">
        <f>REPT('BD4'!N1080,1)</f>
        <v/>
      </c>
      <c r="G1083" s="469">
        <f>('BD4'!J1080)</f>
        <v>0</v>
      </c>
      <c r="I1083" s="568" t="str">
        <f t="shared" si="82"/>
        <v/>
      </c>
      <c r="J1083" s="568" t="str">
        <f>IF(L1083&gt;0,'BD1'!$K$6,"")</f>
        <v/>
      </c>
      <c r="K1083" s="568" t="str">
        <f>IF(L1083&gt;0,'BD1'!$K$8,"")</f>
        <v/>
      </c>
      <c r="L1083" s="101"/>
      <c r="M1083" s="101"/>
      <c r="N1083" s="101"/>
      <c r="O1083" s="101"/>
      <c r="P1083" s="363"/>
      <c r="Q1083" s="363"/>
      <c r="R1083" s="361"/>
      <c r="S1083" s="570" t="str">
        <f t="shared" si="85"/>
        <v/>
      </c>
      <c r="U1083" s="124" t="str">
        <f t="shared" si="83"/>
        <v/>
      </c>
      <c r="V1083" s="124" t="str">
        <f>IF(X1083&gt;0,'BD1'!$K$6,"")</f>
        <v/>
      </c>
      <c r="W1083" s="121" t="str">
        <f>IF(X1083&gt;0,'BD1'!$K$8,"")</f>
        <v/>
      </c>
      <c r="X1083" s="101"/>
      <c r="Y1083" s="474"/>
      <c r="Z1083" s="101"/>
      <c r="AA1083" s="101"/>
      <c r="AB1083" s="101"/>
      <c r="AC1083" s="101"/>
      <c r="AD1083" s="101"/>
      <c r="AE1083" s="361"/>
      <c r="AF1083" s="522"/>
    </row>
    <row r="1084" spans="2:32" x14ac:dyDescent="0.25">
      <c r="B1084" s="566" t="str">
        <f t="shared" si="84"/>
        <v/>
      </c>
      <c r="C1084" s="472">
        <f>'BD4'!C1081</f>
        <v>0</v>
      </c>
      <c r="D1084" s="125" t="str">
        <f t="shared" si="81"/>
        <v/>
      </c>
      <c r="E1084" s="126" t="str">
        <f>IF('BD4'!O1081=0,"",'BD4'!O1081)</f>
        <v/>
      </c>
      <c r="F1084" s="127" t="str">
        <f>REPT('BD4'!N1081,1)</f>
        <v/>
      </c>
      <c r="G1084" s="469">
        <f>('BD4'!J1081)</f>
        <v>0</v>
      </c>
      <c r="I1084" s="568" t="str">
        <f t="shared" si="82"/>
        <v/>
      </c>
      <c r="J1084" s="568" t="str">
        <f>IF(L1084&gt;0,'BD1'!$K$6,"")</f>
        <v/>
      </c>
      <c r="K1084" s="568" t="str">
        <f>IF(L1084&gt;0,'BD1'!$K$8,"")</f>
        <v/>
      </c>
      <c r="L1084" s="101"/>
      <c r="M1084" s="101"/>
      <c r="N1084" s="101"/>
      <c r="O1084" s="101"/>
      <c r="P1084" s="363"/>
      <c r="Q1084" s="363"/>
      <c r="R1084" s="361"/>
      <c r="S1084" s="570" t="str">
        <f t="shared" si="85"/>
        <v/>
      </c>
      <c r="U1084" s="124" t="str">
        <f t="shared" si="83"/>
        <v/>
      </c>
      <c r="V1084" s="124" t="str">
        <f>IF(X1084&gt;0,'BD1'!$K$6,"")</f>
        <v/>
      </c>
      <c r="W1084" s="121" t="str">
        <f>IF(X1084&gt;0,'BD1'!$K$8,"")</f>
        <v/>
      </c>
      <c r="X1084" s="101"/>
      <c r="Y1084" s="474"/>
      <c r="Z1084" s="101"/>
      <c r="AA1084" s="101"/>
      <c r="AB1084" s="101"/>
      <c r="AC1084" s="101"/>
      <c r="AD1084" s="101"/>
      <c r="AE1084" s="361"/>
      <c r="AF1084" s="522"/>
    </row>
    <row r="1085" spans="2:32" x14ac:dyDescent="0.25">
      <c r="B1085" s="566" t="str">
        <f t="shared" si="84"/>
        <v/>
      </c>
      <c r="C1085" s="472">
        <f>'BD4'!C1082</f>
        <v>0</v>
      </c>
      <c r="D1085" s="125" t="str">
        <f t="shared" si="81"/>
        <v/>
      </c>
      <c r="E1085" s="126" t="str">
        <f>IF('BD4'!O1082=0,"",'BD4'!O1082)</f>
        <v/>
      </c>
      <c r="F1085" s="127" t="str">
        <f>REPT('BD4'!N1082,1)</f>
        <v/>
      </c>
      <c r="G1085" s="469">
        <f>('BD4'!J1082)</f>
        <v>0</v>
      </c>
      <c r="I1085" s="568" t="str">
        <f t="shared" si="82"/>
        <v/>
      </c>
      <c r="J1085" s="568" t="str">
        <f>IF(L1085&gt;0,'BD1'!$K$6,"")</f>
        <v/>
      </c>
      <c r="K1085" s="568" t="str">
        <f>IF(L1085&gt;0,'BD1'!$K$8,"")</f>
        <v/>
      </c>
      <c r="L1085" s="101"/>
      <c r="M1085" s="101"/>
      <c r="N1085" s="101"/>
      <c r="O1085" s="101"/>
      <c r="P1085" s="363"/>
      <c r="Q1085" s="363"/>
      <c r="R1085" s="361"/>
      <c r="S1085" s="570" t="str">
        <f t="shared" si="85"/>
        <v/>
      </c>
      <c r="U1085" s="124" t="str">
        <f t="shared" si="83"/>
        <v/>
      </c>
      <c r="V1085" s="124" t="str">
        <f>IF(X1085&gt;0,'BD1'!$K$6,"")</f>
        <v/>
      </c>
      <c r="W1085" s="121" t="str">
        <f>IF(X1085&gt;0,'BD1'!$K$8,"")</f>
        <v/>
      </c>
      <c r="X1085" s="101"/>
      <c r="Y1085" s="474"/>
      <c r="Z1085" s="101"/>
      <c r="AA1085" s="101"/>
      <c r="AB1085" s="101"/>
      <c r="AC1085" s="101"/>
      <c r="AD1085" s="101"/>
      <c r="AE1085" s="361"/>
      <c r="AF1085" s="522"/>
    </row>
    <row r="1086" spans="2:32" x14ac:dyDescent="0.25">
      <c r="B1086" s="566" t="str">
        <f t="shared" si="84"/>
        <v/>
      </c>
      <c r="C1086" s="472">
        <f>'BD4'!C1083</f>
        <v>0</v>
      </c>
      <c r="D1086" s="125" t="str">
        <f t="shared" si="81"/>
        <v/>
      </c>
      <c r="E1086" s="126" t="str">
        <f>IF('BD4'!O1083=0,"",'BD4'!O1083)</f>
        <v/>
      </c>
      <c r="F1086" s="127" t="str">
        <f>REPT('BD4'!N1083,1)</f>
        <v/>
      </c>
      <c r="G1086" s="469">
        <f>('BD4'!J1083)</f>
        <v>0</v>
      </c>
      <c r="I1086" s="568" t="str">
        <f t="shared" si="82"/>
        <v/>
      </c>
      <c r="J1086" s="568" t="str">
        <f>IF(L1086&gt;0,'BD1'!$K$6,"")</f>
        <v/>
      </c>
      <c r="K1086" s="568" t="str">
        <f>IF(L1086&gt;0,'BD1'!$K$8,"")</f>
        <v/>
      </c>
      <c r="L1086" s="101"/>
      <c r="M1086" s="101"/>
      <c r="N1086" s="101"/>
      <c r="O1086" s="101"/>
      <c r="P1086" s="363"/>
      <c r="Q1086" s="363"/>
      <c r="R1086" s="361"/>
      <c r="S1086" s="570" t="str">
        <f t="shared" si="85"/>
        <v/>
      </c>
      <c r="U1086" s="124" t="str">
        <f t="shared" si="83"/>
        <v/>
      </c>
      <c r="V1086" s="124" t="str">
        <f>IF(X1086&gt;0,'BD1'!$K$6,"")</f>
        <v/>
      </c>
      <c r="W1086" s="121" t="str">
        <f>IF(X1086&gt;0,'BD1'!$K$8,"")</f>
        <v/>
      </c>
      <c r="X1086" s="101"/>
      <c r="Y1086" s="474"/>
      <c r="Z1086" s="101"/>
      <c r="AA1086" s="101"/>
      <c r="AB1086" s="101"/>
      <c r="AC1086" s="101"/>
      <c r="AD1086" s="101"/>
      <c r="AE1086" s="361"/>
      <c r="AF1086" s="522"/>
    </row>
    <row r="1087" spans="2:32" x14ac:dyDescent="0.25">
      <c r="B1087" s="566" t="str">
        <f t="shared" si="84"/>
        <v/>
      </c>
      <c r="C1087" s="472">
        <f>'BD4'!C1084</f>
        <v>0</v>
      </c>
      <c r="D1087" s="125" t="str">
        <f t="shared" si="81"/>
        <v/>
      </c>
      <c r="E1087" s="126" t="str">
        <f>IF('BD4'!O1084=0,"",'BD4'!O1084)</f>
        <v/>
      </c>
      <c r="F1087" s="127" t="str">
        <f>REPT('BD4'!N1084,1)</f>
        <v/>
      </c>
      <c r="G1087" s="469">
        <f>('BD4'!J1084)</f>
        <v>0</v>
      </c>
      <c r="I1087" s="568" t="str">
        <f t="shared" si="82"/>
        <v/>
      </c>
      <c r="J1087" s="568" t="str">
        <f>IF(L1087&gt;0,'BD1'!$K$6,"")</f>
        <v/>
      </c>
      <c r="K1087" s="568" t="str">
        <f>IF(L1087&gt;0,'BD1'!$K$8,"")</f>
        <v/>
      </c>
      <c r="L1087" s="101"/>
      <c r="M1087" s="101"/>
      <c r="N1087" s="101"/>
      <c r="O1087" s="101"/>
      <c r="P1087" s="363"/>
      <c r="Q1087" s="363"/>
      <c r="R1087" s="361"/>
      <c r="S1087" s="570" t="str">
        <f t="shared" si="85"/>
        <v/>
      </c>
      <c r="U1087" s="124" t="str">
        <f t="shared" si="83"/>
        <v/>
      </c>
      <c r="V1087" s="124" t="str">
        <f>IF(X1087&gt;0,'BD1'!$K$6,"")</f>
        <v/>
      </c>
      <c r="W1087" s="121" t="str">
        <f>IF(X1087&gt;0,'BD1'!$K$8,"")</f>
        <v/>
      </c>
      <c r="X1087" s="101"/>
      <c r="Y1087" s="474"/>
      <c r="Z1087" s="101"/>
      <c r="AA1087" s="101"/>
      <c r="AB1087" s="101"/>
      <c r="AC1087" s="101"/>
      <c r="AD1087" s="101"/>
      <c r="AE1087" s="361"/>
      <c r="AF1087" s="522"/>
    </row>
    <row r="1088" spans="2:32" x14ac:dyDescent="0.25">
      <c r="B1088" s="566" t="str">
        <f t="shared" si="84"/>
        <v/>
      </c>
      <c r="C1088" s="472">
        <f>'BD4'!C1085</f>
        <v>0</v>
      </c>
      <c r="D1088" s="125" t="str">
        <f t="shared" si="81"/>
        <v/>
      </c>
      <c r="E1088" s="126" t="str">
        <f>IF('BD4'!O1085=0,"",'BD4'!O1085)</f>
        <v/>
      </c>
      <c r="F1088" s="127" t="str">
        <f>REPT('BD4'!N1085,1)</f>
        <v/>
      </c>
      <c r="G1088" s="469">
        <f>('BD4'!J1085)</f>
        <v>0</v>
      </c>
      <c r="I1088" s="568" t="str">
        <f t="shared" si="82"/>
        <v/>
      </c>
      <c r="J1088" s="568" t="str">
        <f>IF(L1088&gt;0,'BD1'!$K$6,"")</f>
        <v/>
      </c>
      <c r="K1088" s="568" t="str">
        <f>IF(L1088&gt;0,'BD1'!$K$8,"")</f>
        <v/>
      </c>
      <c r="L1088" s="101"/>
      <c r="M1088" s="101"/>
      <c r="N1088" s="101"/>
      <c r="O1088" s="101"/>
      <c r="P1088" s="363"/>
      <c r="Q1088" s="363"/>
      <c r="R1088" s="361"/>
      <c r="S1088" s="570" t="str">
        <f t="shared" si="85"/>
        <v/>
      </c>
      <c r="U1088" s="124" t="str">
        <f t="shared" si="83"/>
        <v/>
      </c>
      <c r="V1088" s="124" t="str">
        <f>IF(X1088&gt;0,'BD1'!$K$6,"")</f>
        <v/>
      </c>
      <c r="W1088" s="121" t="str">
        <f>IF(X1088&gt;0,'BD1'!$K$8,"")</f>
        <v/>
      </c>
      <c r="X1088" s="101"/>
      <c r="Y1088" s="474"/>
      <c r="Z1088" s="101"/>
      <c r="AA1088" s="101"/>
      <c r="AB1088" s="101"/>
      <c r="AC1088" s="101"/>
      <c r="AD1088" s="101"/>
      <c r="AE1088" s="361"/>
      <c r="AF1088" s="522"/>
    </row>
    <row r="1089" spans="2:32" x14ac:dyDescent="0.25">
      <c r="B1089" s="566" t="str">
        <f t="shared" si="84"/>
        <v/>
      </c>
      <c r="C1089" s="472">
        <f>'BD4'!C1086</f>
        <v>0</v>
      </c>
      <c r="D1089" s="125" t="str">
        <f t="shared" si="81"/>
        <v/>
      </c>
      <c r="E1089" s="126" t="str">
        <f>IF('BD4'!O1086=0,"",'BD4'!O1086)</f>
        <v/>
      </c>
      <c r="F1089" s="127" t="str">
        <f>REPT('BD4'!N1086,1)</f>
        <v/>
      </c>
      <c r="G1089" s="469">
        <f>('BD4'!J1086)</f>
        <v>0</v>
      </c>
      <c r="I1089" s="568" t="str">
        <f t="shared" si="82"/>
        <v/>
      </c>
      <c r="J1089" s="568" t="str">
        <f>IF(L1089&gt;0,'BD1'!$K$6,"")</f>
        <v/>
      </c>
      <c r="K1089" s="568" t="str">
        <f>IF(L1089&gt;0,'BD1'!$K$8,"")</f>
        <v/>
      </c>
      <c r="L1089" s="101"/>
      <c r="M1089" s="101"/>
      <c r="N1089" s="101"/>
      <c r="O1089" s="101"/>
      <c r="P1089" s="363"/>
      <c r="Q1089" s="363"/>
      <c r="R1089" s="361"/>
      <c r="S1089" s="570" t="str">
        <f t="shared" si="85"/>
        <v/>
      </c>
      <c r="U1089" s="124" t="str">
        <f t="shared" si="83"/>
        <v/>
      </c>
      <c r="V1089" s="124" t="str">
        <f>IF(X1089&gt;0,'BD1'!$K$6,"")</f>
        <v/>
      </c>
      <c r="W1089" s="121" t="str">
        <f>IF(X1089&gt;0,'BD1'!$K$8,"")</f>
        <v/>
      </c>
      <c r="X1089" s="101"/>
      <c r="Y1089" s="474"/>
      <c r="Z1089" s="101"/>
      <c r="AA1089" s="101"/>
      <c r="AB1089" s="101"/>
      <c r="AC1089" s="101"/>
      <c r="AD1089" s="101"/>
      <c r="AE1089" s="361"/>
      <c r="AF1089" s="522"/>
    </row>
    <row r="1090" spans="2:32" x14ac:dyDescent="0.25">
      <c r="B1090" s="566" t="str">
        <f t="shared" si="84"/>
        <v/>
      </c>
      <c r="C1090" s="472">
        <f>'BD4'!C1087</f>
        <v>0</v>
      </c>
      <c r="D1090" s="125" t="str">
        <f t="shared" si="81"/>
        <v/>
      </c>
      <c r="E1090" s="126" t="str">
        <f>IF('BD4'!O1087=0,"",'BD4'!O1087)</f>
        <v/>
      </c>
      <c r="F1090" s="127" t="str">
        <f>REPT('BD4'!N1087,1)</f>
        <v/>
      </c>
      <c r="G1090" s="469">
        <f>('BD4'!J1087)</f>
        <v>0</v>
      </c>
      <c r="I1090" s="568" t="str">
        <f t="shared" si="82"/>
        <v/>
      </c>
      <c r="J1090" s="568" t="str">
        <f>IF(L1090&gt;0,'BD1'!$K$6,"")</f>
        <v/>
      </c>
      <c r="K1090" s="568" t="str">
        <f>IF(L1090&gt;0,'BD1'!$K$8,"")</f>
        <v/>
      </c>
      <c r="L1090" s="101"/>
      <c r="M1090" s="101"/>
      <c r="N1090" s="101"/>
      <c r="O1090" s="101"/>
      <c r="P1090" s="363"/>
      <c r="Q1090" s="363"/>
      <c r="R1090" s="361"/>
      <c r="S1090" s="570" t="str">
        <f t="shared" si="85"/>
        <v/>
      </c>
      <c r="U1090" s="124" t="str">
        <f t="shared" si="83"/>
        <v/>
      </c>
      <c r="V1090" s="124" t="str">
        <f>IF(X1090&gt;0,'BD1'!$K$6,"")</f>
        <v/>
      </c>
      <c r="W1090" s="121" t="str">
        <f>IF(X1090&gt;0,'BD1'!$K$8,"")</f>
        <v/>
      </c>
      <c r="X1090" s="101"/>
      <c r="Y1090" s="474"/>
      <c r="Z1090" s="101"/>
      <c r="AA1090" s="101"/>
      <c r="AB1090" s="101"/>
      <c r="AC1090" s="101"/>
      <c r="AD1090" s="101"/>
      <c r="AE1090" s="361"/>
      <c r="AF1090" s="522"/>
    </row>
    <row r="1091" spans="2:32" x14ac:dyDescent="0.25">
      <c r="B1091" s="566" t="str">
        <f t="shared" si="84"/>
        <v/>
      </c>
      <c r="C1091" s="472">
        <f>'BD4'!C1088</f>
        <v>0</v>
      </c>
      <c r="D1091" s="125" t="str">
        <f t="shared" si="81"/>
        <v/>
      </c>
      <c r="E1091" s="126" t="str">
        <f>IF('BD4'!O1088=0,"",'BD4'!O1088)</f>
        <v/>
      </c>
      <c r="F1091" s="127" t="str">
        <f>REPT('BD4'!N1088,1)</f>
        <v/>
      </c>
      <c r="G1091" s="469">
        <f>('BD4'!J1088)</f>
        <v>0</v>
      </c>
      <c r="I1091" s="568" t="str">
        <f t="shared" si="82"/>
        <v/>
      </c>
      <c r="J1091" s="568" t="str">
        <f>IF(L1091&gt;0,'BD1'!$K$6,"")</f>
        <v/>
      </c>
      <c r="K1091" s="568" t="str">
        <f>IF(L1091&gt;0,'BD1'!$K$8,"")</f>
        <v/>
      </c>
      <c r="L1091" s="101"/>
      <c r="M1091" s="101"/>
      <c r="N1091" s="101"/>
      <c r="O1091" s="101"/>
      <c r="P1091" s="363"/>
      <c r="Q1091" s="363"/>
      <c r="R1091" s="361"/>
      <c r="S1091" s="570" t="str">
        <f t="shared" si="85"/>
        <v/>
      </c>
      <c r="U1091" s="124" t="str">
        <f t="shared" si="83"/>
        <v/>
      </c>
      <c r="V1091" s="124" t="str">
        <f>IF(X1091&gt;0,'BD1'!$K$6,"")</f>
        <v/>
      </c>
      <c r="W1091" s="121" t="str">
        <f>IF(X1091&gt;0,'BD1'!$K$8,"")</f>
        <v/>
      </c>
      <c r="X1091" s="101"/>
      <c r="Y1091" s="474"/>
      <c r="Z1091" s="101"/>
      <c r="AA1091" s="101"/>
      <c r="AB1091" s="101"/>
      <c r="AC1091" s="101"/>
      <c r="AD1091" s="101"/>
      <c r="AE1091" s="361"/>
      <c r="AF1091" s="522"/>
    </row>
    <row r="1092" spans="2:32" x14ac:dyDescent="0.25">
      <c r="B1092" s="566" t="str">
        <f t="shared" si="84"/>
        <v/>
      </c>
      <c r="C1092" s="472">
        <f>'BD4'!C1089</f>
        <v>0</v>
      </c>
      <c r="D1092" s="125" t="str">
        <f t="shared" si="81"/>
        <v/>
      </c>
      <c r="E1092" s="126" t="str">
        <f>IF('BD4'!O1089=0,"",'BD4'!O1089)</f>
        <v/>
      </c>
      <c r="F1092" s="127" t="str">
        <f>REPT('BD4'!N1089,1)</f>
        <v/>
      </c>
      <c r="G1092" s="469">
        <f>('BD4'!J1089)</f>
        <v>0</v>
      </c>
      <c r="I1092" s="568" t="str">
        <f t="shared" si="82"/>
        <v/>
      </c>
      <c r="J1092" s="568" t="str">
        <f>IF(L1092&gt;0,'BD1'!$K$6,"")</f>
        <v/>
      </c>
      <c r="K1092" s="568" t="str">
        <f>IF(L1092&gt;0,'BD1'!$K$8,"")</f>
        <v/>
      </c>
      <c r="L1092" s="101"/>
      <c r="M1092" s="101"/>
      <c r="N1092" s="101"/>
      <c r="O1092" s="101"/>
      <c r="P1092" s="363"/>
      <c r="Q1092" s="363"/>
      <c r="R1092" s="361"/>
      <c r="S1092" s="570" t="str">
        <f t="shared" si="85"/>
        <v/>
      </c>
      <c r="U1092" s="124" t="str">
        <f t="shared" si="83"/>
        <v/>
      </c>
      <c r="V1092" s="124" t="str">
        <f>IF(X1092&gt;0,'BD1'!$K$6,"")</f>
        <v/>
      </c>
      <c r="W1092" s="121" t="str">
        <f>IF(X1092&gt;0,'BD1'!$K$8,"")</f>
        <v/>
      </c>
      <c r="X1092" s="101"/>
      <c r="Y1092" s="474"/>
      <c r="Z1092" s="101"/>
      <c r="AA1092" s="101"/>
      <c r="AB1092" s="101"/>
      <c r="AC1092" s="101"/>
      <c r="AD1092" s="101"/>
      <c r="AE1092" s="361"/>
      <c r="AF1092" s="522"/>
    </row>
    <row r="1093" spans="2:32" x14ac:dyDescent="0.25">
      <c r="B1093" s="566" t="str">
        <f t="shared" si="84"/>
        <v/>
      </c>
      <c r="C1093" s="472">
        <f>'BD4'!C1090</f>
        <v>0</v>
      </c>
      <c r="D1093" s="125" t="str">
        <f t="shared" si="81"/>
        <v/>
      </c>
      <c r="E1093" s="126" t="str">
        <f>IF('BD4'!O1090=0,"",'BD4'!O1090)</f>
        <v/>
      </c>
      <c r="F1093" s="127" t="str">
        <f>REPT('BD4'!N1090,1)</f>
        <v/>
      </c>
      <c r="G1093" s="469">
        <f>('BD4'!J1090)</f>
        <v>0</v>
      </c>
      <c r="I1093" s="568" t="str">
        <f t="shared" si="82"/>
        <v/>
      </c>
      <c r="J1093" s="568" t="str">
        <f>IF(L1093&gt;0,'BD1'!$K$6,"")</f>
        <v/>
      </c>
      <c r="K1093" s="568" t="str">
        <f>IF(L1093&gt;0,'BD1'!$K$8,"")</f>
        <v/>
      </c>
      <c r="L1093" s="101"/>
      <c r="M1093" s="101"/>
      <c r="N1093" s="101"/>
      <c r="O1093" s="101"/>
      <c r="P1093" s="363"/>
      <c r="Q1093" s="363"/>
      <c r="R1093" s="361"/>
      <c r="S1093" s="570" t="str">
        <f t="shared" si="85"/>
        <v/>
      </c>
      <c r="U1093" s="124" t="str">
        <f t="shared" si="83"/>
        <v/>
      </c>
      <c r="V1093" s="124" t="str">
        <f>IF(X1093&gt;0,'BD1'!$K$6,"")</f>
        <v/>
      </c>
      <c r="W1093" s="121" t="str">
        <f>IF(X1093&gt;0,'BD1'!$K$8,"")</f>
        <v/>
      </c>
      <c r="X1093" s="101"/>
      <c r="Y1093" s="474"/>
      <c r="Z1093" s="101"/>
      <c r="AA1093" s="101"/>
      <c r="AB1093" s="101"/>
      <c r="AC1093" s="101"/>
      <c r="AD1093" s="101"/>
      <c r="AE1093" s="361"/>
      <c r="AF1093" s="522"/>
    </row>
    <row r="1094" spans="2:32" x14ac:dyDescent="0.25">
      <c r="B1094" s="566" t="str">
        <f t="shared" si="84"/>
        <v/>
      </c>
      <c r="C1094" s="472">
        <f>'BD4'!C1091</f>
        <v>0</v>
      </c>
      <c r="D1094" s="125" t="str">
        <f t="shared" si="81"/>
        <v/>
      </c>
      <c r="E1094" s="126" t="str">
        <f>IF('BD4'!O1091=0,"",'BD4'!O1091)</f>
        <v/>
      </c>
      <c r="F1094" s="127" t="str">
        <f>REPT('BD4'!N1091,1)</f>
        <v/>
      </c>
      <c r="G1094" s="469">
        <f>('BD4'!J1091)</f>
        <v>0</v>
      </c>
      <c r="I1094" s="568" t="str">
        <f t="shared" si="82"/>
        <v/>
      </c>
      <c r="J1094" s="568" t="str">
        <f>IF(L1094&gt;0,'BD1'!$K$6,"")</f>
        <v/>
      </c>
      <c r="K1094" s="568" t="str">
        <f>IF(L1094&gt;0,'BD1'!$K$8,"")</f>
        <v/>
      </c>
      <c r="L1094" s="101"/>
      <c r="M1094" s="101"/>
      <c r="N1094" s="101"/>
      <c r="O1094" s="101"/>
      <c r="P1094" s="363"/>
      <c r="Q1094" s="363"/>
      <c r="R1094" s="361"/>
      <c r="S1094" s="570" t="str">
        <f t="shared" si="85"/>
        <v/>
      </c>
      <c r="U1094" s="124" t="str">
        <f t="shared" si="83"/>
        <v/>
      </c>
      <c r="V1094" s="124" t="str">
        <f>IF(X1094&gt;0,'BD1'!$K$6,"")</f>
        <v/>
      </c>
      <c r="W1094" s="121" t="str">
        <f>IF(X1094&gt;0,'BD1'!$K$8,"")</f>
        <v/>
      </c>
      <c r="X1094" s="101"/>
      <c r="Y1094" s="474"/>
      <c r="Z1094" s="101"/>
      <c r="AA1094" s="101"/>
      <c r="AB1094" s="101"/>
      <c r="AC1094" s="101"/>
      <c r="AD1094" s="101"/>
      <c r="AE1094" s="361"/>
      <c r="AF1094" s="522"/>
    </row>
    <row r="1095" spans="2:32" x14ac:dyDescent="0.25">
      <c r="B1095" s="566" t="str">
        <f t="shared" si="84"/>
        <v/>
      </c>
      <c r="C1095" s="472">
        <f>'BD4'!C1092</f>
        <v>0</v>
      </c>
      <c r="D1095" s="125" t="str">
        <f t="shared" si="81"/>
        <v/>
      </c>
      <c r="E1095" s="126" t="str">
        <f>IF('BD4'!O1092=0,"",'BD4'!O1092)</f>
        <v/>
      </c>
      <c r="F1095" s="127" t="str">
        <f>REPT('BD4'!N1092,1)</f>
        <v/>
      </c>
      <c r="G1095" s="469">
        <f>('BD4'!J1092)</f>
        <v>0</v>
      </c>
      <c r="I1095" s="568" t="str">
        <f t="shared" si="82"/>
        <v/>
      </c>
      <c r="J1095" s="568" t="str">
        <f>IF(L1095&gt;0,'BD1'!$K$6,"")</f>
        <v/>
      </c>
      <c r="K1095" s="568" t="str">
        <f>IF(L1095&gt;0,'BD1'!$K$8,"")</f>
        <v/>
      </c>
      <c r="L1095" s="101"/>
      <c r="M1095" s="101"/>
      <c r="N1095" s="101"/>
      <c r="O1095" s="101"/>
      <c r="P1095" s="363"/>
      <c r="Q1095" s="363"/>
      <c r="R1095" s="361"/>
      <c r="S1095" s="570" t="str">
        <f t="shared" si="85"/>
        <v/>
      </c>
      <c r="U1095" s="124" t="str">
        <f t="shared" si="83"/>
        <v/>
      </c>
      <c r="V1095" s="124" t="str">
        <f>IF(X1095&gt;0,'BD1'!$K$6,"")</f>
        <v/>
      </c>
      <c r="W1095" s="121" t="str">
        <f>IF(X1095&gt;0,'BD1'!$K$8,"")</f>
        <v/>
      </c>
      <c r="X1095" s="101"/>
      <c r="Y1095" s="474"/>
      <c r="Z1095" s="101"/>
      <c r="AA1095" s="101"/>
      <c r="AB1095" s="101"/>
      <c r="AC1095" s="101"/>
      <c r="AD1095" s="101"/>
      <c r="AE1095" s="361"/>
      <c r="AF1095" s="522"/>
    </row>
    <row r="1096" spans="2:32" x14ac:dyDescent="0.25">
      <c r="B1096" s="566" t="str">
        <f t="shared" si="84"/>
        <v/>
      </c>
      <c r="C1096" s="472">
        <f>'BD4'!C1093</f>
        <v>0</v>
      </c>
      <c r="D1096" s="125" t="str">
        <f t="shared" si="81"/>
        <v/>
      </c>
      <c r="E1096" s="126" t="str">
        <f>IF('BD4'!O1093=0,"",'BD4'!O1093)</f>
        <v/>
      </c>
      <c r="F1096" s="127" t="str">
        <f>REPT('BD4'!N1093,1)</f>
        <v/>
      </c>
      <c r="G1096" s="469">
        <f>('BD4'!J1093)</f>
        <v>0</v>
      </c>
      <c r="I1096" s="568" t="str">
        <f t="shared" si="82"/>
        <v/>
      </c>
      <c r="J1096" s="568" t="str">
        <f>IF(L1096&gt;0,'BD1'!$K$6,"")</f>
        <v/>
      </c>
      <c r="K1096" s="568" t="str">
        <f>IF(L1096&gt;0,'BD1'!$K$8,"")</f>
        <v/>
      </c>
      <c r="L1096" s="101"/>
      <c r="M1096" s="101"/>
      <c r="N1096" s="101"/>
      <c r="O1096" s="101"/>
      <c r="P1096" s="363"/>
      <c r="Q1096" s="363"/>
      <c r="R1096" s="361"/>
      <c r="S1096" s="570" t="str">
        <f t="shared" si="85"/>
        <v/>
      </c>
      <c r="U1096" s="124" t="str">
        <f t="shared" si="83"/>
        <v/>
      </c>
      <c r="V1096" s="124" t="str">
        <f>IF(X1096&gt;0,'BD1'!$K$6,"")</f>
        <v/>
      </c>
      <c r="W1096" s="121" t="str">
        <f>IF(X1096&gt;0,'BD1'!$K$8,"")</f>
        <v/>
      </c>
      <c r="X1096" s="101"/>
      <c r="Y1096" s="474"/>
      <c r="Z1096" s="101"/>
      <c r="AA1096" s="101"/>
      <c r="AB1096" s="101"/>
      <c r="AC1096" s="101"/>
      <c r="AD1096" s="101"/>
      <c r="AE1096" s="361"/>
      <c r="AF1096" s="522"/>
    </row>
    <row r="1097" spans="2:32" x14ac:dyDescent="0.25">
      <c r="B1097" s="566" t="str">
        <f t="shared" si="84"/>
        <v/>
      </c>
      <c r="C1097" s="472">
        <f>'BD4'!C1094</f>
        <v>0</v>
      </c>
      <c r="D1097" s="125" t="str">
        <f t="shared" si="81"/>
        <v/>
      </c>
      <c r="E1097" s="126" t="str">
        <f>IF('BD4'!O1094=0,"",'BD4'!O1094)</f>
        <v/>
      </c>
      <c r="F1097" s="127" t="str">
        <f>REPT('BD4'!N1094,1)</f>
        <v/>
      </c>
      <c r="G1097" s="469">
        <f>('BD4'!J1094)</f>
        <v>0</v>
      </c>
      <c r="I1097" s="568" t="str">
        <f t="shared" si="82"/>
        <v/>
      </c>
      <c r="J1097" s="568" t="str">
        <f>IF(L1097&gt;0,'BD1'!$K$6,"")</f>
        <v/>
      </c>
      <c r="K1097" s="568" t="str">
        <f>IF(L1097&gt;0,'BD1'!$K$8,"")</f>
        <v/>
      </c>
      <c r="L1097" s="101"/>
      <c r="M1097" s="101"/>
      <c r="N1097" s="101"/>
      <c r="O1097" s="101"/>
      <c r="P1097" s="363"/>
      <c r="Q1097" s="363"/>
      <c r="R1097" s="361"/>
      <c r="S1097" s="570" t="str">
        <f t="shared" si="85"/>
        <v/>
      </c>
      <c r="U1097" s="124" t="str">
        <f t="shared" si="83"/>
        <v/>
      </c>
      <c r="V1097" s="124" t="str">
        <f>IF(X1097&gt;0,'BD1'!$K$6,"")</f>
        <v/>
      </c>
      <c r="W1097" s="121" t="str">
        <f>IF(X1097&gt;0,'BD1'!$K$8,"")</f>
        <v/>
      </c>
      <c r="X1097" s="101"/>
      <c r="Y1097" s="474"/>
      <c r="Z1097" s="101"/>
      <c r="AA1097" s="101"/>
      <c r="AB1097" s="101"/>
      <c r="AC1097" s="101"/>
      <c r="AD1097" s="101"/>
      <c r="AE1097" s="361"/>
      <c r="AF1097" s="522"/>
    </row>
    <row r="1098" spans="2:32" x14ac:dyDescent="0.25">
      <c r="B1098" s="566" t="str">
        <f t="shared" si="84"/>
        <v/>
      </c>
      <c r="C1098" s="472">
        <f>'BD4'!C1095</f>
        <v>0</v>
      </c>
      <c r="D1098" s="125" t="str">
        <f t="shared" si="81"/>
        <v/>
      </c>
      <c r="E1098" s="126" t="str">
        <f>IF('BD4'!O1095=0,"",'BD4'!O1095)</f>
        <v/>
      </c>
      <c r="F1098" s="127" t="str">
        <f>REPT('BD4'!N1095,1)</f>
        <v/>
      </c>
      <c r="G1098" s="469">
        <f>('BD4'!J1095)</f>
        <v>0</v>
      </c>
      <c r="I1098" s="568" t="str">
        <f t="shared" si="82"/>
        <v/>
      </c>
      <c r="J1098" s="568" t="str">
        <f>IF(L1098&gt;0,'BD1'!$K$6,"")</f>
        <v/>
      </c>
      <c r="K1098" s="568" t="str">
        <f>IF(L1098&gt;0,'BD1'!$K$8,"")</f>
        <v/>
      </c>
      <c r="L1098" s="101"/>
      <c r="M1098" s="101"/>
      <c r="N1098" s="101"/>
      <c r="O1098" s="101"/>
      <c r="P1098" s="363"/>
      <c r="Q1098" s="363"/>
      <c r="R1098" s="361"/>
      <c r="S1098" s="570" t="str">
        <f t="shared" si="85"/>
        <v/>
      </c>
      <c r="U1098" s="124" t="str">
        <f t="shared" si="83"/>
        <v/>
      </c>
      <c r="V1098" s="124" t="str">
        <f>IF(X1098&gt;0,'BD1'!$K$6,"")</f>
        <v/>
      </c>
      <c r="W1098" s="121" t="str">
        <f>IF(X1098&gt;0,'BD1'!$K$8,"")</f>
        <v/>
      </c>
      <c r="X1098" s="101"/>
      <c r="Y1098" s="474"/>
      <c r="Z1098" s="101"/>
      <c r="AA1098" s="101"/>
      <c r="AB1098" s="101"/>
      <c r="AC1098" s="101"/>
      <c r="AD1098" s="101"/>
      <c r="AE1098" s="361"/>
      <c r="AF1098" s="522"/>
    </row>
    <row r="1099" spans="2:32" x14ac:dyDescent="0.25">
      <c r="B1099" s="566" t="str">
        <f t="shared" si="84"/>
        <v/>
      </c>
      <c r="C1099" s="472">
        <f>'BD4'!C1096</f>
        <v>0</v>
      </c>
      <c r="D1099" s="125" t="str">
        <f t="shared" si="81"/>
        <v/>
      </c>
      <c r="E1099" s="126" t="str">
        <f>IF('BD4'!O1096=0,"",'BD4'!O1096)</f>
        <v/>
      </c>
      <c r="F1099" s="127" t="str">
        <f>REPT('BD4'!N1096,1)</f>
        <v/>
      </c>
      <c r="G1099" s="469">
        <f>('BD4'!J1096)</f>
        <v>0</v>
      </c>
      <c r="I1099" s="568" t="str">
        <f t="shared" si="82"/>
        <v/>
      </c>
      <c r="J1099" s="568" t="str">
        <f>IF(L1099&gt;0,'BD1'!$K$6,"")</f>
        <v/>
      </c>
      <c r="K1099" s="568" t="str">
        <f>IF(L1099&gt;0,'BD1'!$K$8,"")</f>
        <v/>
      </c>
      <c r="L1099" s="101"/>
      <c r="M1099" s="101"/>
      <c r="N1099" s="101"/>
      <c r="O1099" s="101"/>
      <c r="P1099" s="363"/>
      <c r="Q1099" s="363"/>
      <c r="R1099" s="361"/>
      <c r="S1099" s="570" t="str">
        <f t="shared" si="85"/>
        <v/>
      </c>
      <c r="U1099" s="124" t="str">
        <f t="shared" si="83"/>
        <v/>
      </c>
      <c r="V1099" s="124" t="str">
        <f>IF(X1099&gt;0,'BD1'!$K$6,"")</f>
        <v/>
      </c>
      <c r="W1099" s="121" t="str">
        <f>IF(X1099&gt;0,'BD1'!$K$8,"")</f>
        <v/>
      </c>
      <c r="X1099" s="101"/>
      <c r="Y1099" s="474"/>
      <c r="Z1099" s="101"/>
      <c r="AA1099" s="101"/>
      <c r="AB1099" s="101"/>
      <c r="AC1099" s="101"/>
      <c r="AD1099" s="101"/>
      <c r="AE1099" s="361"/>
      <c r="AF1099" s="522"/>
    </row>
    <row r="1100" spans="2:32" x14ac:dyDescent="0.25">
      <c r="B1100" s="566" t="str">
        <f t="shared" si="84"/>
        <v/>
      </c>
      <c r="C1100" s="472">
        <f>'BD4'!C1097</f>
        <v>0</v>
      </c>
      <c r="D1100" s="125" t="str">
        <f t="shared" si="81"/>
        <v/>
      </c>
      <c r="E1100" s="126" t="str">
        <f>IF('BD4'!O1097=0,"",'BD4'!O1097)</f>
        <v/>
      </c>
      <c r="F1100" s="127" t="str">
        <f>REPT('BD4'!N1097,1)</f>
        <v/>
      </c>
      <c r="G1100" s="469">
        <f>('BD4'!J1097)</f>
        <v>0</v>
      </c>
      <c r="I1100" s="568" t="str">
        <f t="shared" si="82"/>
        <v/>
      </c>
      <c r="J1100" s="568" t="str">
        <f>IF(L1100&gt;0,'BD1'!$K$6,"")</f>
        <v/>
      </c>
      <c r="K1100" s="568" t="str">
        <f>IF(L1100&gt;0,'BD1'!$K$8,"")</f>
        <v/>
      </c>
      <c r="L1100" s="101"/>
      <c r="M1100" s="101"/>
      <c r="N1100" s="101"/>
      <c r="O1100" s="101"/>
      <c r="P1100" s="363"/>
      <c r="Q1100" s="363"/>
      <c r="R1100" s="361"/>
      <c r="S1100" s="570" t="str">
        <f t="shared" si="85"/>
        <v/>
      </c>
      <c r="U1100" s="124" t="str">
        <f t="shared" si="83"/>
        <v/>
      </c>
      <c r="V1100" s="124" t="str">
        <f>IF(X1100&gt;0,'BD1'!$K$6,"")</f>
        <v/>
      </c>
      <c r="W1100" s="121" t="str">
        <f>IF(X1100&gt;0,'BD1'!$K$8,"")</f>
        <v/>
      </c>
      <c r="X1100" s="101"/>
      <c r="Y1100" s="474"/>
      <c r="Z1100" s="101"/>
      <c r="AA1100" s="101"/>
      <c r="AB1100" s="101"/>
      <c r="AC1100" s="101"/>
      <c r="AD1100" s="101"/>
      <c r="AE1100" s="361"/>
      <c r="AF1100" s="522"/>
    </row>
    <row r="1101" spans="2:32" x14ac:dyDescent="0.25">
      <c r="B1101" s="566" t="str">
        <f t="shared" si="84"/>
        <v/>
      </c>
      <c r="C1101" s="472">
        <f>'BD4'!C1098</f>
        <v>0</v>
      </c>
      <c r="D1101" s="125" t="str">
        <f t="shared" si="81"/>
        <v/>
      </c>
      <c r="E1101" s="126" t="str">
        <f>IF('BD4'!O1098=0,"",'BD4'!O1098)</f>
        <v/>
      </c>
      <c r="F1101" s="127" t="str">
        <f>REPT('BD4'!N1098,1)</f>
        <v/>
      </c>
      <c r="G1101" s="469">
        <f>('BD4'!J1098)</f>
        <v>0</v>
      </c>
      <c r="I1101" s="568" t="str">
        <f t="shared" si="82"/>
        <v/>
      </c>
      <c r="J1101" s="568" t="str">
        <f>IF(L1101&gt;0,'BD1'!$K$6,"")</f>
        <v/>
      </c>
      <c r="K1101" s="568" t="str">
        <f>IF(L1101&gt;0,'BD1'!$K$8,"")</f>
        <v/>
      </c>
      <c r="L1101" s="101"/>
      <c r="M1101" s="101"/>
      <c r="N1101" s="101"/>
      <c r="O1101" s="101"/>
      <c r="P1101" s="363"/>
      <c r="Q1101" s="363"/>
      <c r="R1101" s="361"/>
      <c r="S1101" s="570" t="str">
        <f t="shared" si="85"/>
        <v/>
      </c>
      <c r="U1101" s="124" t="str">
        <f t="shared" si="83"/>
        <v/>
      </c>
      <c r="V1101" s="124" t="str">
        <f>IF(X1101&gt;0,'BD1'!$K$6,"")</f>
        <v/>
      </c>
      <c r="W1101" s="121" t="str">
        <f>IF(X1101&gt;0,'BD1'!$K$8,"")</f>
        <v/>
      </c>
      <c r="X1101" s="101"/>
      <c r="Y1101" s="474"/>
      <c r="Z1101" s="101"/>
      <c r="AA1101" s="101"/>
      <c r="AB1101" s="101"/>
      <c r="AC1101" s="101"/>
      <c r="AD1101" s="101"/>
      <c r="AE1101" s="361"/>
      <c r="AF1101" s="522"/>
    </row>
    <row r="1102" spans="2:32" x14ac:dyDescent="0.25">
      <c r="B1102" s="566" t="str">
        <f t="shared" si="84"/>
        <v/>
      </c>
      <c r="C1102" s="472">
        <f>'BD4'!C1099</f>
        <v>0</v>
      </c>
      <c r="D1102" s="125" t="str">
        <f t="shared" si="81"/>
        <v/>
      </c>
      <c r="E1102" s="126" t="str">
        <f>IF('BD4'!O1099=0,"",'BD4'!O1099)</f>
        <v/>
      </c>
      <c r="F1102" s="127" t="str">
        <f>REPT('BD4'!N1099,1)</f>
        <v/>
      </c>
      <c r="G1102" s="469">
        <f>('BD4'!J1099)</f>
        <v>0</v>
      </c>
      <c r="I1102" s="568" t="str">
        <f t="shared" si="82"/>
        <v/>
      </c>
      <c r="J1102" s="568" t="str">
        <f>IF(L1102&gt;0,'BD1'!$K$6,"")</f>
        <v/>
      </c>
      <c r="K1102" s="568" t="str">
        <f>IF(L1102&gt;0,'BD1'!$K$8,"")</f>
        <v/>
      </c>
      <c r="L1102" s="101"/>
      <c r="M1102" s="101"/>
      <c r="N1102" s="101"/>
      <c r="O1102" s="101"/>
      <c r="P1102" s="363"/>
      <c r="Q1102" s="363"/>
      <c r="R1102" s="361"/>
      <c r="S1102" s="570" t="str">
        <f t="shared" si="85"/>
        <v/>
      </c>
      <c r="U1102" s="124" t="str">
        <f t="shared" si="83"/>
        <v/>
      </c>
      <c r="V1102" s="124" t="str">
        <f>IF(X1102&gt;0,'BD1'!$K$6,"")</f>
        <v/>
      </c>
      <c r="W1102" s="121" t="str">
        <f>IF(X1102&gt;0,'BD1'!$K$8,"")</f>
        <v/>
      </c>
      <c r="X1102" s="101"/>
      <c r="Y1102" s="474"/>
      <c r="Z1102" s="101"/>
      <c r="AA1102" s="101"/>
      <c r="AB1102" s="101"/>
      <c r="AC1102" s="101"/>
      <c r="AD1102" s="101"/>
      <c r="AE1102" s="361"/>
      <c r="AF1102" s="522"/>
    </row>
    <row r="1103" spans="2:32" x14ac:dyDescent="0.25">
      <c r="B1103" s="566" t="str">
        <f t="shared" si="84"/>
        <v/>
      </c>
      <c r="C1103" s="472">
        <f>'BD4'!C1100</f>
        <v>0</v>
      </c>
      <c r="D1103" s="125" t="str">
        <f t="shared" ref="D1103:D1166" si="86">IF(IF(G1103&gt;=1,1,0)=0,"",IF(G1103&gt;=1,1,0))</f>
        <v/>
      </c>
      <c r="E1103" s="126" t="str">
        <f>IF('BD4'!O1100=0,"",'BD4'!O1100)</f>
        <v/>
      </c>
      <c r="F1103" s="127" t="str">
        <f>REPT('BD4'!N1100,1)</f>
        <v/>
      </c>
      <c r="G1103" s="469">
        <f>('BD4'!J1100)</f>
        <v>0</v>
      </c>
      <c r="I1103" s="568" t="str">
        <f t="shared" ref="I1103:I1166" si="87">IF(L1103&gt;0,ROW()-13,"")</f>
        <v/>
      </c>
      <c r="J1103" s="568" t="str">
        <f>IF(L1103&gt;0,'BD1'!$K$6,"")</f>
        <v/>
      </c>
      <c r="K1103" s="568" t="str">
        <f>IF(L1103&gt;0,'BD1'!$K$8,"")</f>
        <v/>
      </c>
      <c r="L1103" s="101"/>
      <c r="M1103" s="101"/>
      <c r="N1103" s="101"/>
      <c r="O1103" s="101"/>
      <c r="P1103" s="363"/>
      <c r="Q1103" s="363"/>
      <c r="R1103" s="361"/>
      <c r="S1103" s="570" t="str">
        <f t="shared" si="85"/>
        <v/>
      </c>
      <c r="U1103" s="124" t="str">
        <f t="shared" ref="U1103:U1166" si="88">IF(X1103&gt;0,ROW()-13,"")</f>
        <v/>
      </c>
      <c r="V1103" s="124" t="str">
        <f>IF(X1103&gt;0,'BD1'!$K$6,"")</f>
        <v/>
      </c>
      <c r="W1103" s="121" t="str">
        <f>IF(X1103&gt;0,'BD1'!$K$8,"")</f>
        <v/>
      </c>
      <c r="X1103" s="101"/>
      <c r="Y1103" s="474"/>
      <c r="Z1103" s="101"/>
      <c r="AA1103" s="101"/>
      <c r="AB1103" s="101"/>
      <c r="AC1103" s="101"/>
      <c r="AD1103" s="101"/>
      <c r="AE1103" s="361"/>
      <c r="AF1103" s="522"/>
    </row>
    <row r="1104" spans="2:32" x14ac:dyDescent="0.25">
      <c r="B1104" s="566" t="str">
        <f t="shared" ref="B1104:B1167" si="89">IF(G1104&gt;0,ROW()-13,"")</f>
        <v/>
      </c>
      <c r="C1104" s="472">
        <f>'BD4'!C1101</f>
        <v>0</v>
      </c>
      <c r="D1104" s="125" t="str">
        <f t="shared" si="86"/>
        <v/>
      </c>
      <c r="E1104" s="126" t="str">
        <f>IF('BD4'!O1101=0,"",'BD4'!O1101)</f>
        <v/>
      </c>
      <c r="F1104" s="127" t="str">
        <f>REPT('BD4'!N1101,1)</f>
        <v/>
      </c>
      <c r="G1104" s="469">
        <f>('BD4'!J1101)</f>
        <v>0</v>
      </c>
      <c r="I1104" s="568" t="str">
        <f t="shared" si="87"/>
        <v/>
      </c>
      <c r="J1104" s="568" t="str">
        <f>IF(L1104&gt;0,'BD1'!$K$6,"")</f>
        <v/>
      </c>
      <c r="K1104" s="568" t="str">
        <f>IF(L1104&gt;0,'BD1'!$K$8,"")</f>
        <v/>
      </c>
      <c r="L1104" s="101"/>
      <c r="M1104" s="101"/>
      <c r="N1104" s="101"/>
      <c r="O1104" s="101"/>
      <c r="P1104" s="363"/>
      <c r="Q1104" s="363"/>
      <c r="R1104" s="361"/>
      <c r="S1104" s="570" t="str">
        <f t="shared" ref="S1104:S1167" si="90">IF(AND(M1104="",N1104="",O1104=""),"",SUM(M1104:O1104))</f>
        <v/>
      </c>
      <c r="U1104" s="124" t="str">
        <f t="shared" si="88"/>
        <v/>
      </c>
      <c r="V1104" s="124" t="str">
        <f>IF(X1104&gt;0,'BD1'!$K$6,"")</f>
        <v/>
      </c>
      <c r="W1104" s="121" t="str">
        <f>IF(X1104&gt;0,'BD1'!$K$8,"")</f>
        <v/>
      </c>
      <c r="X1104" s="101"/>
      <c r="Y1104" s="474"/>
      <c r="Z1104" s="101"/>
      <c r="AA1104" s="101"/>
      <c r="AB1104" s="101"/>
      <c r="AC1104" s="101"/>
      <c r="AD1104" s="101"/>
      <c r="AE1104" s="361"/>
      <c r="AF1104" s="522"/>
    </row>
    <row r="1105" spans="2:32" x14ac:dyDescent="0.25">
      <c r="B1105" s="566" t="str">
        <f t="shared" si="89"/>
        <v/>
      </c>
      <c r="C1105" s="472">
        <f>'BD4'!C1102</f>
        <v>0</v>
      </c>
      <c r="D1105" s="125" t="str">
        <f t="shared" si="86"/>
        <v/>
      </c>
      <c r="E1105" s="126" t="str">
        <f>IF('BD4'!O1102=0,"",'BD4'!O1102)</f>
        <v/>
      </c>
      <c r="F1105" s="127" t="str">
        <f>REPT('BD4'!N1102,1)</f>
        <v/>
      </c>
      <c r="G1105" s="469">
        <f>('BD4'!J1102)</f>
        <v>0</v>
      </c>
      <c r="I1105" s="568" t="str">
        <f t="shared" si="87"/>
        <v/>
      </c>
      <c r="J1105" s="568" t="str">
        <f>IF(L1105&gt;0,'BD1'!$K$6,"")</f>
        <v/>
      </c>
      <c r="K1105" s="568" t="str">
        <f>IF(L1105&gt;0,'BD1'!$K$8,"")</f>
        <v/>
      </c>
      <c r="L1105" s="101"/>
      <c r="M1105" s="101"/>
      <c r="N1105" s="101"/>
      <c r="O1105" s="101"/>
      <c r="P1105" s="363"/>
      <c r="Q1105" s="363"/>
      <c r="R1105" s="361"/>
      <c r="S1105" s="570" t="str">
        <f t="shared" si="90"/>
        <v/>
      </c>
      <c r="U1105" s="124" t="str">
        <f t="shared" si="88"/>
        <v/>
      </c>
      <c r="V1105" s="124" t="str">
        <f>IF(X1105&gt;0,'BD1'!$K$6,"")</f>
        <v/>
      </c>
      <c r="W1105" s="121" t="str">
        <f>IF(X1105&gt;0,'BD1'!$K$8,"")</f>
        <v/>
      </c>
      <c r="X1105" s="101"/>
      <c r="Y1105" s="474"/>
      <c r="Z1105" s="101"/>
      <c r="AA1105" s="101"/>
      <c r="AB1105" s="101"/>
      <c r="AC1105" s="101"/>
      <c r="AD1105" s="101"/>
      <c r="AE1105" s="361"/>
      <c r="AF1105" s="522"/>
    </row>
    <row r="1106" spans="2:32" x14ac:dyDescent="0.25">
      <c r="B1106" s="566" t="str">
        <f t="shared" si="89"/>
        <v/>
      </c>
      <c r="C1106" s="472">
        <f>'BD4'!C1103</f>
        <v>0</v>
      </c>
      <c r="D1106" s="125" t="str">
        <f t="shared" si="86"/>
        <v/>
      </c>
      <c r="E1106" s="126" t="str">
        <f>IF('BD4'!O1103=0,"",'BD4'!O1103)</f>
        <v/>
      </c>
      <c r="F1106" s="127" t="str">
        <f>REPT('BD4'!N1103,1)</f>
        <v/>
      </c>
      <c r="G1106" s="469">
        <f>('BD4'!J1103)</f>
        <v>0</v>
      </c>
      <c r="I1106" s="568" t="str">
        <f t="shared" si="87"/>
        <v/>
      </c>
      <c r="J1106" s="568" t="str">
        <f>IF(L1106&gt;0,'BD1'!$K$6,"")</f>
        <v/>
      </c>
      <c r="K1106" s="568" t="str">
        <f>IF(L1106&gt;0,'BD1'!$K$8,"")</f>
        <v/>
      </c>
      <c r="L1106" s="101"/>
      <c r="M1106" s="101"/>
      <c r="N1106" s="101"/>
      <c r="O1106" s="101"/>
      <c r="P1106" s="363"/>
      <c r="Q1106" s="363"/>
      <c r="R1106" s="361"/>
      <c r="S1106" s="570" t="str">
        <f t="shared" si="90"/>
        <v/>
      </c>
      <c r="U1106" s="124" t="str">
        <f t="shared" si="88"/>
        <v/>
      </c>
      <c r="V1106" s="124" t="str">
        <f>IF(X1106&gt;0,'BD1'!$K$6,"")</f>
        <v/>
      </c>
      <c r="W1106" s="121" t="str">
        <f>IF(X1106&gt;0,'BD1'!$K$8,"")</f>
        <v/>
      </c>
      <c r="X1106" s="101"/>
      <c r="Y1106" s="474"/>
      <c r="Z1106" s="101"/>
      <c r="AA1106" s="101"/>
      <c r="AB1106" s="101"/>
      <c r="AC1106" s="101"/>
      <c r="AD1106" s="101"/>
      <c r="AE1106" s="361"/>
      <c r="AF1106" s="522"/>
    </row>
    <row r="1107" spans="2:32" x14ac:dyDescent="0.25">
      <c r="B1107" s="566" t="str">
        <f t="shared" si="89"/>
        <v/>
      </c>
      <c r="C1107" s="472">
        <f>'BD4'!C1104</f>
        <v>0</v>
      </c>
      <c r="D1107" s="125" t="str">
        <f t="shared" si="86"/>
        <v/>
      </c>
      <c r="E1107" s="126" t="str">
        <f>IF('BD4'!O1104=0,"",'BD4'!O1104)</f>
        <v/>
      </c>
      <c r="F1107" s="127" t="str">
        <f>REPT('BD4'!N1104,1)</f>
        <v/>
      </c>
      <c r="G1107" s="469">
        <f>('BD4'!J1104)</f>
        <v>0</v>
      </c>
      <c r="I1107" s="568" t="str">
        <f t="shared" si="87"/>
        <v/>
      </c>
      <c r="J1107" s="568" t="str">
        <f>IF(L1107&gt;0,'BD1'!$K$6,"")</f>
        <v/>
      </c>
      <c r="K1107" s="568" t="str">
        <f>IF(L1107&gt;0,'BD1'!$K$8,"")</f>
        <v/>
      </c>
      <c r="L1107" s="101"/>
      <c r="M1107" s="101"/>
      <c r="N1107" s="101"/>
      <c r="O1107" s="101"/>
      <c r="P1107" s="363"/>
      <c r="Q1107" s="363"/>
      <c r="R1107" s="361"/>
      <c r="S1107" s="570" t="str">
        <f t="shared" si="90"/>
        <v/>
      </c>
      <c r="U1107" s="124" t="str">
        <f t="shared" si="88"/>
        <v/>
      </c>
      <c r="V1107" s="124" t="str">
        <f>IF(X1107&gt;0,'BD1'!$K$6,"")</f>
        <v/>
      </c>
      <c r="W1107" s="121" t="str">
        <f>IF(X1107&gt;0,'BD1'!$K$8,"")</f>
        <v/>
      </c>
      <c r="X1107" s="101"/>
      <c r="Y1107" s="474"/>
      <c r="Z1107" s="101"/>
      <c r="AA1107" s="101"/>
      <c r="AB1107" s="101"/>
      <c r="AC1107" s="101"/>
      <c r="AD1107" s="101"/>
      <c r="AE1107" s="361"/>
      <c r="AF1107" s="522"/>
    </row>
    <row r="1108" spans="2:32" x14ac:dyDescent="0.25">
      <c r="B1108" s="566" t="str">
        <f t="shared" si="89"/>
        <v/>
      </c>
      <c r="C1108" s="472">
        <f>'BD4'!C1105</f>
        <v>0</v>
      </c>
      <c r="D1108" s="125" t="str">
        <f t="shared" si="86"/>
        <v/>
      </c>
      <c r="E1108" s="126" t="str">
        <f>IF('BD4'!O1105=0,"",'BD4'!O1105)</f>
        <v/>
      </c>
      <c r="F1108" s="127" t="str">
        <f>REPT('BD4'!N1105,1)</f>
        <v/>
      </c>
      <c r="G1108" s="469">
        <f>('BD4'!J1105)</f>
        <v>0</v>
      </c>
      <c r="I1108" s="568" t="str">
        <f t="shared" si="87"/>
        <v/>
      </c>
      <c r="J1108" s="568" t="str">
        <f>IF(L1108&gt;0,'BD1'!$K$6,"")</f>
        <v/>
      </c>
      <c r="K1108" s="568" t="str">
        <f>IF(L1108&gt;0,'BD1'!$K$8,"")</f>
        <v/>
      </c>
      <c r="L1108" s="101"/>
      <c r="M1108" s="101"/>
      <c r="N1108" s="101"/>
      <c r="O1108" s="101"/>
      <c r="P1108" s="363"/>
      <c r="Q1108" s="363"/>
      <c r="R1108" s="361"/>
      <c r="S1108" s="570" t="str">
        <f t="shared" si="90"/>
        <v/>
      </c>
      <c r="U1108" s="124" t="str">
        <f t="shared" si="88"/>
        <v/>
      </c>
      <c r="V1108" s="124" t="str">
        <f>IF(X1108&gt;0,'BD1'!$K$6,"")</f>
        <v/>
      </c>
      <c r="W1108" s="121" t="str">
        <f>IF(X1108&gt;0,'BD1'!$K$8,"")</f>
        <v/>
      </c>
      <c r="X1108" s="101"/>
      <c r="Y1108" s="474"/>
      <c r="Z1108" s="101"/>
      <c r="AA1108" s="101"/>
      <c r="AB1108" s="101"/>
      <c r="AC1108" s="101"/>
      <c r="AD1108" s="101"/>
      <c r="AE1108" s="361"/>
      <c r="AF1108" s="522"/>
    </row>
    <row r="1109" spans="2:32" x14ac:dyDescent="0.25">
      <c r="B1109" s="566" t="str">
        <f t="shared" si="89"/>
        <v/>
      </c>
      <c r="C1109" s="472">
        <f>'BD4'!C1106</f>
        <v>0</v>
      </c>
      <c r="D1109" s="125" t="str">
        <f t="shared" si="86"/>
        <v/>
      </c>
      <c r="E1109" s="126" t="str">
        <f>IF('BD4'!O1106=0,"",'BD4'!O1106)</f>
        <v/>
      </c>
      <c r="F1109" s="127" t="str">
        <f>REPT('BD4'!N1106,1)</f>
        <v/>
      </c>
      <c r="G1109" s="469">
        <f>('BD4'!J1106)</f>
        <v>0</v>
      </c>
      <c r="I1109" s="568" t="str">
        <f t="shared" si="87"/>
        <v/>
      </c>
      <c r="J1109" s="568" t="str">
        <f>IF(L1109&gt;0,'BD1'!$K$6,"")</f>
        <v/>
      </c>
      <c r="K1109" s="568" t="str">
        <f>IF(L1109&gt;0,'BD1'!$K$8,"")</f>
        <v/>
      </c>
      <c r="L1109" s="101"/>
      <c r="M1109" s="101"/>
      <c r="N1109" s="101"/>
      <c r="O1109" s="101"/>
      <c r="P1109" s="363"/>
      <c r="Q1109" s="363"/>
      <c r="R1109" s="361"/>
      <c r="S1109" s="570" t="str">
        <f t="shared" si="90"/>
        <v/>
      </c>
      <c r="U1109" s="124" t="str">
        <f t="shared" si="88"/>
        <v/>
      </c>
      <c r="V1109" s="124" t="str">
        <f>IF(X1109&gt;0,'BD1'!$K$6,"")</f>
        <v/>
      </c>
      <c r="W1109" s="121" t="str">
        <f>IF(X1109&gt;0,'BD1'!$K$8,"")</f>
        <v/>
      </c>
      <c r="X1109" s="101"/>
      <c r="Y1109" s="474"/>
      <c r="Z1109" s="101"/>
      <c r="AA1109" s="101"/>
      <c r="AB1109" s="101"/>
      <c r="AC1109" s="101"/>
      <c r="AD1109" s="101"/>
      <c r="AE1109" s="361"/>
      <c r="AF1109" s="522"/>
    </row>
    <row r="1110" spans="2:32" x14ac:dyDescent="0.25">
      <c r="B1110" s="566" t="str">
        <f t="shared" si="89"/>
        <v/>
      </c>
      <c r="C1110" s="472">
        <f>'BD4'!C1107</f>
        <v>0</v>
      </c>
      <c r="D1110" s="125" t="str">
        <f t="shared" si="86"/>
        <v/>
      </c>
      <c r="E1110" s="126" t="str">
        <f>IF('BD4'!O1107=0,"",'BD4'!O1107)</f>
        <v/>
      </c>
      <c r="F1110" s="127" t="str">
        <f>REPT('BD4'!N1107,1)</f>
        <v/>
      </c>
      <c r="G1110" s="469">
        <f>('BD4'!J1107)</f>
        <v>0</v>
      </c>
      <c r="I1110" s="568" t="str">
        <f t="shared" si="87"/>
        <v/>
      </c>
      <c r="J1110" s="568" t="str">
        <f>IF(L1110&gt;0,'BD1'!$K$6,"")</f>
        <v/>
      </c>
      <c r="K1110" s="568" t="str">
        <f>IF(L1110&gt;0,'BD1'!$K$8,"")</f>
        <v/>
      </c>
      <c r="L1110" s="101"/>
      <c r="M1110" s="101"/>
      <c r="N1110" s="101"/>
      <c r="O1110" s="101"/>
      <c r="P1110" s="363"/>
      <c r="Q1110" s="363"/>
      <c r="R1110" s="361"/>
      <c r="S1110" s="570" t="str">
        <f t="shared" si="90"/>
        <v/>
      </c>
      <c r="U1110" s="124" t="str">
        <f t="shared" si="88"/>
        <v/>
      </c>
      <c r="V1110" s="124" t="str">
        <f>IF(X1110&gt;0,'BD1'!$K$6,"")</f>
        <v/>
      </c>
      <c r="W1110" s="121" t="str">
        <f>IF(X1110&gt;0,'BD1'!$K$8,"")</f>
        <v/>
      </c>
      <c r="X1110" s="101"/>
      <c r="Y1110" s="474"/>
      <c r="Z1110" s="101"/>
      <c r="AA1110" s="101"/>
      <c r="AB1110" s="101"/>
      <c r="AC1110" s="101"/>
      <c r="AD1110" s="101"/>
      <c r="AE1110" s="361"/>
      <c r="AF1110" s="522"/>
    </row>
    <row r="1111" spans="2:32" x14ac:dyDescent="0.25">
      <c r="B1111" s="566" t="str">
        <f t="shared" si="89"/>
        <v/>
      </c>
      <c r="C1111" s="472">
        <f>'BD4'!C1108</f>
        <v>0</v>
      </c>
      <c r="D1111" s="125" t="str">
        <f t="shared" si="86"/>
        <v/>
      </c>
      <c r="E1111" s="126" t="str">
        <f>IF('BD4'!O1108=0,"",'BD4'!O1108)</f>
        <v/>
      </c>
      <c r="F1111" s="127" t="str">
        <f>REPT('BD4'!N1108,1)</f>
        <v/>
      </c>
      <c r="G1111" s="469">
        <f>('BD4'!J1108)</f>
        <v>0</v>
      </c>
      <c r="I1111" s="568" t="str">
        <f t="shared" si="87"/>
        <v/>
      </c>
      <c r="J1111" s="568" t="str">
        <f>IF(L1111&gt;0,'BD1'!$K$6,"")</f>
        <v/>
      </c>
      <c r="K1111" s="568" t="str">
        <f>IF(L1111&gt;0,'BD1'!$K$8,"")</f>
        <v/>
      </c>
      <c r="L1111" s="101"/>
      <c r="M1111" s="101"/>
      <c r="N1111" s="101"/>
      <c r="O1111" s="101"/>
      <c r="P1111" s="363"/>
      <c r="Q1111" s="363"/>
      <c r="R1111" s="361"/>
      <c r="S1111" s="570" t="str">
        <f t="shared" si="90"/>
        <v/>
      </c>
      <c r="U1111" s="124" t="str">
        <f t="shared" si="88"/>
        <v/>
      </c>
      <c r="V1111" s="124" t="str">
        <f>IF(X1111&gt;0,'BD1'!$K$6,"")</f>
        <v/>
      </c>
      <c r="W1111" s="121" t="str">
        <f>IF(X1111&gt;0,'BD1'!$K$8,"")</f>
        <v/>
      </c>
      <c r="X1111" s="101"/>
      <c r="Y1111" s="474"/>
      <c r="Z1111" s="101"/>
      <c r="AA1111" s="101"/>
      <c r="AB1111" s="101"/>
      <c r="AC1111" s="101"/>
      <c r="AD1111" s="101"/>
      <c r="AE1111" s="361"/>
      <c r="AF1111" s="522"/>
    </row>
    <row r="1112" spans="2:32" x14ac:dyDescent="0.25">
      <c r="B1112" s="566" t="str">
        <f t="shared" si="89"/>
        <v/>
      </c>
      <c r="C1112" s="472">
        <f>'BD4'!C1109</f>
        <v>0</v>
      </c>
      <c r="D1112" s="125" t="str">
        <f t="shared" si="86"/>
        <v/>
      </c>
      <c r="E1112" s="126" t="str">
        <f>IF('BD4'!O1109=0,"",'BD4'!O1109)</f>
        <v/>
      </c>
      <c r="F1112" s="127" t="str">
        <f>REPT('BD4'!N1109,1)</f>
        <v/>
      </c>
      <c r="G1112" s="469">
        <f>('BD4'!J1109)</f>
        <v>0</v>
      </c>
      <c r="I1112" s="568" t="str">
        <f t="shared" si="87"/>
        <v/>
      </c>
      <c r="J1112" s="568" t="str">
        <f>IF(L1112&gt;0,'BD1'!$K$6,"")</f>
        <v/>
      </c>
      <c r="K1112" s="568" t="str">
        <f>IF(L1112&gt;0,'BD1'!$K$8,"")</f>
        <v/>
      </c>
      <c r="L1112" s="101"/>
      <c r="M1112" s="101"/>
      <c r="N1112" s="101"/>
      <c r="O1112" s="101"/>
      <c r="P1112" s="363"/>
      <c r="Q1112" s="363"/>
      <c r="R1112" s="361"/>
      <c r="S1112" s="570" t="str">
        <f t="shared" si="90"/>
        <v/>
      </c>
      <c r="U1112" s="124" t="str">
        <f t="shared" si="88"/>
        <v/>
      </c>
      <c r="V1112" s="124" t="str">
        <f>IF(X1112&gt;0,'BD1'!$K$6,"")</f>
        <v/>
      </c>
      <c r="W1112" s="121" t="str">
        <f>IF(X1112&gt;0,'BD1'!$K$8,"")</f>
        <v/>
      </c>
      <c r="X1112" s="101"/>
      <c r="Y1112" s="474"/>
      <c r="Z1112" s="101"/>
      <c r="AA1112" s="101"/>
      <c r="AB1112" s="101"/>
      <c r="AC1112" s="101"/>
      <c r="AD1112" s="101"/>
      <c r="AE1112" s="361"/>
      <c r="AF1112" s="522"/>
    </row>
    <row r="1113" spans="2:32" x14ac:dyDescent="0.25">
      <c r="B1113" s="566" t="str">
        <f t="shared" si="89"/>
        <v/>
      </c>
      <c r="C1113" s="472">
        <f>'BD4'!C1110</f>
        <v>0</v>
      </c>
      <c r="D1113" s="125" t="str">
        <f t="shared" si="86"/>
        <v/>
      </c>
      <c r="E1113" s="126" t="str">
        <f>IF('BD4'!O1110=0,"",'BD4'!O1110)</f>
        <v/>
      </c>
      <c r="F1113" s="127" t="str">
        <f>REPT('BD4'!N1110,1)</f>
        <v/>
      </c>
      <c r="G1113" s="469">
        <f>('BD4'!J1110)</f>
        <v>0</v>
      </c>
      <c r="I1113" s="568" t="str">
        <f t="shared" si="87"/>
        <v/>
      </c>
      <c r="J1113" s="568" t="str">
        <f>IF(L1113&gt;0,'BD1'!$K$6,"")</f>
        <v/>
      </c>
      <c r="K1113" s="568" t="str">
        <f>IF(L1113&gt;0,'BD1'!$K$8,"")</f>
        <v/>
      </c>
      <c r="L1113" s="101"/>
      <c r="M1113" s="101"/>
      <c r="N1113" s="101"/>
      <c r="O1113" s="101"/>
      <c r="P1113" s="363"/>
      <c r="Q1113" s="363"/>
      <c r="R1113" s="361"/>
      <c r="S1113" s="570" t="str">
        <f t="shared" si="90"/>
        <v/>
      </c>
      <c r="U1113" s="124" t="str">
        <f t="shared" si="88"/>
        <v/>
      </c>
      <c r="V1113" s="124" t="str">
        <f>IF(X1113&gt;0,'BD1'!$K$6,"")</f>
        <v/>
      </c>
      <c r="W1113" s="121" t="str">
        <f>IF(X1113&gt;0,'BD1'!$K$8,"")</f>
        <v/>
      </c>
      <c r="X1113" s="101"/>
      <c r="Y1113" s="474"/>
      <c r="Z1113" s="101"/>
      <c r="AA1113" s="101"/>
      <c r="AB1113" s="101"/>
      <c r="AC1113" s="101"/>
      <c r="AD1113" s="101"/>
      <c r="AE1113" s="361"/>
      <c r="AF1113" s="522"/>
    </row>
    <row r="1114" spans="2:32" x14ac:dyDescent="0.25">
      <c r="B1114" s="566" t="str">
        <f t="shared" si="89"/>
        <v/>
      </c>
      <c r="C1114" s="472">
        <f>'BD4'!C1111</f>
        <v>0</v>
      </c>
      <c r="D1114" s="125" t="str">
        <f t="shared" si="86"/>
        <v/>
      </c>
      <c r="E1114" s="126" t="str">
        <f>IF('BD4'!O1111=0,"",'BD4'!O1111)</f>
        <v/>
      </c>
      <c r="F1114" s="127" t="str">
        <f>REPT('BD4'!N1111,1)</f>
        <v/>
      </c>
      <c r="G1114" s="469">
        <f>('BD4'!J1111)</f>
        <v>0</v>
      </c>
      <c r="I1114" s="568" t="str">
        <f t="shared" si="87"/>
        <v/>
      </c>
      <c r="J1114" s="568" t="str">
        <f>IF(L1114&gt;0,'BD1'!$K$6,"")</f>
        <v/>
      </c>
      <c r="K1114" s="568" t="str">
        <f>IF(L1114&gt;0,'BD1'!$K$8,"")</f>
        <v/>
      </c>
      <c r="L1114" s="101"/>
      <c r="M1114" s="101"/>
      <c r="N1114" s="101"/>
      <c r="O1114" s="101"/>
      <c r="P1114" s="363"/>
      <c r="Q1114" s="363"/>
      <c r="R1114" s="361"/>
      <c r="S1114" s="570" t="str">
        <f t="shared" si="90"/>
        <v/>
      </c>
      <c r="U1114" s="124" t="str">
        <f t="shared" si="88"/>
        <v/>
      </c>
      <c r="V1114" s="124" t="str">
        <f>IF(X1114&gt;0,'BD1'!$K$6,"")</f>
        <v/>
      </c>
      <c r="W1114" s="121" t="str">
        <f>IF(X1114&gt;0,'BD1'!$K$8,"")</f>
        <v/>
      </c>
      <c r="X1114" s="101"/>
      <c r="Y1114" s="474"/>
      <c r="Z1114" s="101"/>
      <c r="AA1114" s="101"/>
      <c r="AB1114" s="101"/>
      <c r="AC1114" s="101"/>
      <c r="AD1114" s="101"/>
      <c r="AE1114" s="361"/>
      <c r="AF1114" s="522"/>
    </row>
    <row r="1115" spans="2:32" x14ac:dyDescent="0.25">
      <c r="B1115" s="566" t="str">
        <f t="shared" si="89"/>
        <v/>
      </c>
      <c r="C1115" s="472">
        <f>'BD4'!C1112</f>
        <v>0</v>
      </c>
      <c r="D1115" s="125" t="str">
        <f t="shared" si="86"/>
        <v/>
      </c>
      <c r="E1115" s="126" t="str">
        <f>IF('BD4'!O1112=0,"",'BD4'!O1112)</f>
        <v/>
      </c>
      <c r="F1115" s="127" t="str">
        <f>REPT('BD4'!N1112,1)</f>
        <v/>
      </c>
      <c r="G1115" s="469">
        <f>('BD4'!J1112)</f>
        <v>0</v>
      </c>
      <c r="I1115" s="568" t="str">
        <f t="shared" si="87"/>
        <v/>
      </c>
      <c r="J1115" s="568" t="str">
        <f>IF(L1115&gt;0,'BD1'!$K$6,"")</f>
        <v/>
      </c>
      <c r="K1115" s="568" t="str">
        <f>IF(L1115&gt;0,'BD1'!$K$8,"")</f>
        <v/>
      </c>
      <c r="L1115" s="101"/>
      <c r="M1115" s="101"/>
      <c r="N1115" s="101"/>
      <c r="O1115" s="101"/>
      <c r="P1115" s="363"/>
      <c r="Q1115" s="363"/>
      <c r="R1115" s="361"/>
      <c r="S1115" s="570" t="str">
        <f t="shared" si="90"/>
        <v/>
      </c>
      <c r="U1115" s="124" t="str">
        <f t="shared" si="88"/>
        <v/>
      </c>
      <c r="V1115" s="124" t="str">
        <f>IF(X1115&gt;0,'BD1'!$K$6,"")</f>
        <v/>
      </c>
      <c r="W1115" s="121" t="str">
        <f>IF(X1115&gt;0,'BD1'!$K$8,"")</f>
        <v/>
      </c>
      <c r="X1115" s="101"/>
      <c r="Y1115" s="474"/>
      <c r="Z1115" s="101"/>
      <c r="AA1115" s="101"/>
      <c r="AB1115" s="101"/>
      <c r="AC1115" s="101"/>
      <c r="AD1115" s="101"/>
      <c r="AE1115" s="361"/>
      <c r="AF1115" s="522"/>
    </row>
    <row r="1116" spans="2:32" x14ac:dyDescent="0.25">
      <c r="B1116" s="566" t="str">
        <f t="shared" si="89"/>
        <v/>
      </c>
      <c r="C1116" s="472">
        <f>'BD4'!C1113</f>
        <v>0</v>
      </c>
      <c r="D1116" s="125" t="str">
        <f t="shared" si="86"/>
        <v/>
      </c>
      <c r="E1116" s="126" t="str">
        <f>IF('BD4'!O1113=0,"",'BD4'!O1113)</f>
        <v/>
      </c>
      <c r="F1116" s="127" t="str">
        <f>REPT('BD4'!N1113,1)</f>
        <v/>
      </c>
      <c r="G1116" s="469">
        <f>('BD4'!J1113)</f>
        <v>0</v>
      </c>
      <c r="I1116" s="568" t="str">
        <f t="shared" si="87"/>
        <v/>
      </c>
      <c r="J1116" s="568" t="str">
        <f>IF(L1116&gt;0,'BD1'!$K$6,"")</f>
        <v/>
      </c>
      <c r="K1116" s="568" t="str">
        <f>IF(L1116&gt;0,'BD1'!$K$8,"")</f>
        <v/>
      </c>
      <c r="L1116" s="101"/>
      <c r="M1116" s="101"/>
      <c r="N1116" s="101"/>
      <c r="O1116" s="101"/>
      <c r="P1116" s="363"/>
      <c r="Q1116" s="363"/>
      <c r="R1116" s="361"/>
      <c r="S1116" s="570" t="str">
        <f t="shared" si="90"/>
        <v/>
      </c>
      <c r="U1116" s="124" t="str">
        <f t="shared" si="88"/>
        <v/>
      </c>
      <c r="V1116" s="124" t="str">
        <f>IF(X1116&gt;0,'BD1'!$K$6,"")</f>
        <v/>
      </c>
      <c r="W1116" s="121" t="str">
        <f>IF(X1116&gt;0,'BD1'!$K$8,"")</f>
        <v/>
      </c>
      <c r="X1116" s="101"/>
      <c r="Y1116" s="474"/>
      <c r="Z1116" s="101"/>
      <c r="AA1116" s="101"/>
      <c r="AB1116" s="101"/>
      <c r="AC1116" s="101"/>
      <c r="AD1116" s="101"/>
      <c r="AE1116" s="361"/>
      <c r="AF1116" s="522"/>
    </row>
    <row r="1117" spans="2:32" x14ac:dyDescent="0.25">
      <c r="B1117" s="566" t="str">
        <f t="shared" si="89"/>
        <v/>
      </c>
      <c r="C1117" s="472">
        <f>'BD4'!C1114</f>
        <v>0</v>
      </c>
      <c r="D1117" s="125" t="str">
        <f t="shared" si="86"/>
        <v/>
      </c>
      <c r="E1117" s="126" t="str">
        <f>IF('BD4'!O1114=0,"",'BD4'!O1114)</f>
        <v/>
      </c>
      <c r="F1117" s="127" t="str">
        <f>REPT('BD4'!N1114,1)</f>
        <v/>
      </c>
      <c r="G1117" s="469">
        <f>('BD4'!J1114)</f>
        <v>0</v>
      </c>
      <c r="I1117" s="568" t="str">
        <f t="shared" si="87"/>
        <v/>
      </c>
      <c r="J1117" s="568" t="str">
        <f>IF(L1117&gt;0,'BD1'!$K$6,"")</f>
        <v/>
      </c>
      <c r="K1117" s="568" t="str">
        <f>IF(L1117&gt;0,'BD1'!$K$8,"")</f>
        <v/>
      </c>
      <c r="L1117" s="101"/>
      <c r="M1117" s="101"/>
      <c r="N1117" s="101"/>
      <c r="O1117" s="101"/>
      <c r="P1117" s="363"/>
      <c r="Q1117" s="363"/>
      <c r="R1117" s="361"/>
      <c r="S1117" s="570" t="str">
        <f t="shared" si="90"/>
        <v/>
      </c>
      <c r="U1117" s="124" t="str">
        <f t="shared" si="88"/>
        <v/>
      </c>
      <c r="V1117" s="124" t="str">
        <f>IF(X1117&gt;0,'BD1'!$K$6,"")</f>
        <v/>
      </c>
      <c r="W1117" s="121" t="str">
        <f>IF(X1117&gt;0,'BD1'!$K$8,"")</f>
        <v/>
      </c>
      <c r="X1117" s="101"/>
      <c r="Y1117" s="474"/>
      <c r="Z1117" s="101"/>
      <c r="AA1117" s="101"/>
      <c r="AB1117" s="101"/>
      <c r="AC1117" s="101"/>
      <c r="AD1117" s="101"/>
      <c r="AE1117" s="361"/>
      <c r="AF1117" s="522"/>
    </row>
    <row r="1118" spans="2:32" x14ac:dyDescent="0.25">
      <c r="B1118" s="566" t="str">
        <f t="shared" si="89"/>
        <v/>
      </c>
      <c r="C1118" s="472">
        <f>'BD4'!C1115</f>
        <v>0</v>
      </c>
      <c r="D1118" s="125" t="str">
        <f t="shared" si="86"/>
        <v/>
      </c>
      <c r="E1118" s="126" t="str">
        <f>IF('BD4'!O1115=0,"",'BD4'!O1115)</f>
        <v/>
      </c>
      <c r="F1118" s="127" t="str">
        <f>REPT('BD4'!N1115,1)</f>
        <v/>
      </c>
      <c r="G1118" s="469">
        <f>('BD4'!J1115)</f>
        <v>0</v>
      </c>
      <c r="I1118" s="568" t="str">
        <f t="shared" si="87"/>
        <v/>
      </c>
      <c r="J1118" s="568" t="str">
        <f>IF(L1118&gt;0,'BD1'!$K$6,"")</f>
        <v/>
      </c>
      <c r="K1118" s="568" t="str">
        <f>IF(L1118&gt;0,'BD1'!$K$8,"")</f>
        <v/>
      </c>
      <c r="L1118" s="101"/>
      <c r="M1118" s="101"/>
      <c r="N1118" s="101"/>
      <c r="O1118" s="101"/>
      <c r="P1118" s="363"/>
      <c r="Q1118" s="363"/>
      <c r="R1118" s="361"/>
      <c r="S1118" s="570" t="str">
        <f t="shared" si="90"/>
        <v/>
      </c>
      <c r="U1118" s="124" t="str">
        <f t="shared" si="88"/>
        <v/>
      </c>
      <c r="V1118" s="124" t="str">
        <f>IF(X1118&gt;0,'BD1'!$K$6,"")</f>
        <v/>
      </c>
      <c r="W1118" s="121" t="str">
        <f>IF(X1118&gt;0,'BD1'!$K$8,"")</f>
        <v/>
      </c>
      <c r="X1118" s="101"/>
      <c r="Y1118" s="474"/>
      <c r="Z1118" s="101"/>
      <c r="AA1118" s="101"/>
      <c r="AB1118" s="101"/>
      <c r="AC1118" s="101"/>
      <c r="AD1118" s="101"/>
      <c r="AE1118" s="361"/>
      <c r="AF1118" s="522"/>
    </row>
    <row r="1119" spans="2:32" x14ac:dyDescent="0.25">
      <c r="B1119" s="566" t="str">
        <f t="shared" si="89"/>
        <v/>
      </c>
      <c r="C1119" s="472">
        <f>'BD4'!C1116</f>
        <v>0</v>
      </c>
      <c r="D1119" s="125" t="str">
        <f t="shared" si="86"/>
        <v/>
      </c>
      <c r="E1119" s="126" t="str">
        <f>IF('BD4'!O1116=0,"",'BD4'!O1116)</f>
        <v/>
      </c>
      <c r="F1119" s="127" t="str">
        <f>REPT('BD4'!N1116,1)</f>
        <v/>
      </c>
      <c r="G1119" s="469">
        <f>('BD4'!J1116)</f>
        <v>0</v>
      </c>
      <c r="I1119" s="568" t="str">
        <f t="shared" si="87"/>
        <v/>
      </c>
      <c r="J1119" s="568" t="str">
        <f>IF(L1119&gt;0,'BD1'!$K$6,"")</f>
        <v/>
      </c>
      <c r="K1119" s="568" t="str">
        <f>IF(L1119&gt;0,'BD1'!$K$8,"")</f>
        <v/>
      </c>
      <c r="L1119" s="101"/>
      <c r="M1119" s="101"/>
      <c r="N1119" s="101"/>
      <c r="O1119" s="101"/>
      <c r="P1119" s="363"/>
      <c r="Q1119" s="363"/>
      <c r="R1119" s="361"/>
      <c r="S1119" s="570" t="str">
        <f t="shared" si="90"/>
        <v/>
      </c>
      <c r="U1119" s="124" t="str">
        <f t="shared" si="88"/>
        <v/>
      </c>
      <c r="V1119" s="124" t="str">
        <f>IF(X1119&gt;0,'BD1'!$K$6,"")</f>
        <v/>
      </c>
      <c r="W1119" s="121" t="str">
        <f>IF(X1119&gt;0,'BD1'!$K$8,"")</f>
        <v/>
      </c>
      <c r="X1119" s="101"/>
      <c r="Y1119" s="474"/>
      <c r="Z1119" s="101"/>
      <c r="AA1119" s="101"/>
      <c r="AB1119" s="101"/>
      <c r="AC1119" s="101"/>
      <c r="AD1119" s="101"/>
      <c r="AE1119" s="361"/>
      <c r="AF1119" s="522"/>
    </row>
    <row r="1120" spans="2:32" x14ac:dyDescent="0.25">
      <c r="B1120" s="566" t="str">
        <f t="shared" si="89"/>
        <v/>
      </c>
      <c r="C1120" s="472">
        <f>'BD4'!C1117</f>
        <v>0</v>
      </c>
      <c r="D1120" s="125" t="str">
        <f t="shared" si="86"/>
        <v/>
      </c>
      <c r="E1120" s="126" t="str">
        <f>IF('BD4'!O1117=0,"",'BD4'!O1117)</f>
        <v/>
      </c>
      <c r="F1120" s="127" t="str">
        <f>REPT('BD4'!N1117,1)</f>
        <v/>
      </c>
      <c r="G1120" s="469">
        <f>('BD4'!J1117)</f>
        <v>0</v>
      </c>
      <c r="I1120" s="568" t="str">
        <f t="shared" si="87"/>
        <v/>
      </c>
      <c r="J1120" s="568" t="str">
        <f>IF(L1120&gt;0,'BD1'!$K$6,"")</f>
        <v/>
      </c>
      <c r="K1120" s="568" t="str">
        <f>IF(L1120&gt;0,'BD1'!$K$8,"")</f>
        <v/>
      </c>
      <c r="L1120" s="101"/>
      <c r="M1120" s="101"/>
      <c r="N1120" s="101"/>
      <c r="O1120" s="101"/>
      <c r="P1120" s="363"/>
      <c r="Q1120" s="363"/>
      <c r="R1120" s="361"/>
      <c r="S1120" s="570" t="str">
        <f t="shared" si="90"/>
        <v/>
      </c>
      <c r="U1120" s="124" t="str">
        <f t="shared" si="88"/>
        <v/>
      </c>
      <c r="V1120" s="124" t="str">
        <f>IF(X1120&gt;0,'BD1'!$K$6,"")</f>
        <v/>
      </c>
      <c r="W1120" s="121" t="str">
        <f>IF(X1120&gt;0,'BD1'!$K$8,"")</f>
        <v/>
      </c>
      <c r="X1120" s="101"/>
      <c r="Y1120" s="474"/>
      <c r="Z1120" s="101"/>
      <c r="AA1120" s="101"/>
      <c r="AB1120" s="101"/>
      <c r="AC1120" s="101"/>
      <c r="AD1120" s="101"/>
      <c r="AE1120" s="361"/>
      <c r="AF1120" s="522"/>
    </row>
    <row r="1121" spans="2:32" x14ac:dyDescent="0.25">
      <c r="B1121" s="566" t="str">
        <f t="shared" si="89"/>
        <v/>
      </c>
      <c r="C1121" s="472">
        <f>'BD4'!C1118</f>
        <v>0</v>
      </c>
      <c r="D1121" s="125" t="str">
        <f t="shared" si="86"/>
        <v/>
      </c>
      <c r="E1121" s="126" t="str">
        <f>IF('BD4'!O1118=0,"",'BD4'!O1118)</f>
        <v/>
      </c>
      <c r="F1121" s="127" t="str">
        <f>REPT('BD4'!N1118,1)</f>
        <v/>
      </c>
      <c r="G1121" s="469">
        <f>('BD4'!J1118)</f>
        <v>0</v>
      </c>
      <c r="I1121" s="568" t="str">
        <f t="shared" si="87"/>
        <v/>
      </c>
      <c r="J1121" s="568" t="str">
        <f>IF(L1121&gt;0,'BD1'!$K$6,"")</f>
        <v/>
      </c>
      <c r="K1121" s="568" t="str">
        <f>IF(L1121&gt;0,'BD1'!$K$8,"")</f>
        <v/>
      </c>
      <c r="L1121" s="101"/>
      <c r="M1121" s="101"/>
      <c r="N1121" s="101"/>
      <c r="O1121" s="101"/>
      <c r="P1121" s="363"/>
      <c r="Q1121" s="363"/>
      <c r="R1121" s="361"/>
      <c r="S1121" s="570" t="str">
        <f t="shared" si="90"/>
        <v/>
      </c>
      <c r="U1121" s="124" t="str">
        <f t="shared" si="88"/>
        <v/>
      </c>
      <c r="V1121" s="124" t="str">
        <f>IF(X1121&gt;0,'BD1'!$K$6,"")</f>
        <v/>
      </c>
      <c r="W1121" s="121" t="str">
        <f>IF(X1121&gt;0,'BD1'!$K$8,"")</f>
        <v/>
      </c>
      <c r="X1121" s="101"/>
      <c r="Y1121" s="474"/>
      <c r="Z1121" s="101"/>
      <c r="AA1121" s="101"/>
      <c r="AB1121" s="101"/>
      <c r="AC1121" s="101"/>
      <c r="AD1121" s="101"/>
      <c r="AE1121" s="361"/>
      <c r="AF1121" s="522"/>
    </row>
    <row r="1122" spans="2:32" x14ac:dyDescent="0.25">
      <c r="B1122" s="566" t="str">
        <f t="shared" si="89"/>
        <v/>
      </c>
      <c r="C1122" s="472">
        <f>'BD4'!C1119</f>
        <v>0</v>
      </c>
      <c r="D1122" s="125" t="str">
        <f t="shared" si="86"/>
        <v/>
      </c>
      <c r="E1122" s="126" t="str">
        <f>IF('BD4'!O1119=0,"",'BD4'!O1119)</f>
        <v/>
      </c>
      <c r="F1122" s="127" t="str">
        <f>REPT('BD4'!N1119,1)</f>
        <v/>
      </c>
      <c r="G1122" s="469">
        <f>('BD4'!J1119)</f>
        <v>0</v>
      </c>
      <c r="I1122" s="568" t="str">
        <f t="shared" si="87"/>
        <v/>
      </c>
      <c r="J1122" s="568" t="str">
        <f>IF(L1122&gt;0,'BD1'!$K$6,"")</f>
        <v/>
      </c>
      <c r="K1122" s="568" t="str">
        <f>IF(L1122&gt;0,'BD1'!$K$8,"")</f>
        <v/>
      </c>
      <c r="L1122" s="101"/>
      <c r="M1122" s="101"/>
      <c r="N1122" s="101"/>
      <c r="O1122" s="101"/>
      <c r="P1122" s="363"/>
      <c r="Q1122" s="363"/>
      <c r="R1122" s="361"/>
      <c r="S1122" s="570" t="str">
        <f t="shared" si="90"/>
        <v/>
      </c>
      <c r="U1122" s="124" t="str">
        <f t="shared" si="88"/>
        <v/>
      </c>
      <c r="V1122" s="124" t="str">
        <f>IF(X1122&gt;0,'BD1'!$K$6,"")</f>
        <v/>
      </c>
      <c r="W1122" s="121" t="str">
        <f>IF(X1122&gt;0,'BD1'!$K$8,"")</f>
        <v/>
      </c>
      <c r="X1122" s="101"/>
      <c r="Y1122" s="474"/>
      <c r="Z1122" s="101"/>
      <c r="AA1122" s="101"/>
      <c r="AB1122" s="101"/>
      <c r="AC1122" s="101"/>
      <c r="AD1122" s="101"/>
      <c r="AE1122" s="361"/>
      <c r="AF1122" s="522"/>
    </row>
    <row r="1123" spans="2:32" x14ac:dyDescent="0.25">
      <c r="B1123" s="566" t="str">
        <f t="shared" si="89"/>
        <v/>
      </c>
      <c r="C1123" s="472">
        <f>'BD4'!C1120</f>
        <v>0</v>
      </c>
      <c r="D1123" s="125" t="str">
        <f t="shared" si="86"/>
        <v/>
      </c>
      <c r="E1123" s="126" t="str">
        <f>IF('BD4'!O1120=0,"",'BD4'!O1120)</f>
        <v/>
      </c>
      <c r="F1123" s="127" t="str">
        <f>REPT('BD4'!N1120,1)</f>
        <v/>
      </c>
      <c r="G1123" s="469">
        <f>('BD4'!J1120)</f>
        <v>0</v>
      </c>
      <c r="I1123" s="568" t="str">
        <f t="shared" si="87"/>
        <v/>
      </c>
      <c r="J1123" s="568" t="str">
        <f>IF(L1123&gt;0,'BD1'!$K$6,"")</f>
        <v/>
      </c>
      <c r="K1123" s="568" t="str">
        <f>IF(L1123&gt;0,'BD1'!$K$8,"")</f>
        <v/>
      </c>
      <c r="L1123" s="101"/>
      <c r="M1123" s="101"/>
      <c r="N1123" s="101"/>
      <c r="O1123" s="101"/>
      <c r="P1123" s="363"/>
      <c r="Q1123" s="363"/>
      <c r="R1123" s="361"/>
      <c r="S1123" s="570" t="str">
        <f t="shared" si="90"/>
        <v/>
      </c>
      <c r="U1123" s="124" t="str">
        <f t="shared" si="88"/>
        <v/>
      </c>
      <c r="V1123" s="124" t="str">
        <f>IF(X1123&gt;0,'BD1'!$K$6,"")</f>
        <v/>
      </c>
      <c r="W1123" s="121" t="str">
        <f>IF(X1123&gt;0,'BD1'!$K$8,"")</f>
        <v/>
      </c>
      <c r="X1123" s="101"/>
      <c r="Y1123" s="474"/>
      <c r="Z1123" s="101"/>
      <c r="AA1123" s="101"/>
      <c r="AB1123" s="101"/>
      <c r="AC1123" s="101"/>
      <c r="AD1123" s="101"/>
      <c r="AE1123" s="361"/>
      <c r="AF1123" s="522"/>
    </row>
    <row r="1124" spans="2:32" x14ac:dyDescent="0.25">
      <c r="B1124" s="566" t="str">
        <f t="shared" si="89"/>
        <v/>
      </c>
      <c r="C1124" s="472">
        <f>'BD4'!C1121</f>
        <v>0</v>
      </c>
      <c r="D1124" s="125" t="str">
        <f t="shared" si="86"/>
        <v/>
      </c>
      <c r="E1124" s="126" t="str">
        <f>IF('BD4'!O1121=0,"",'BD4'!O1121)</f>
        <v/>
      </c>
      <c r="F1124" s="127" t="str">
        <f>REPT('BD4'!N1121,1)</f>
        <v/>
      </c>
      <c r="G1124" s="469">
        <f>('BD4'!J1121)</f>
        <v>0</v>
      </c>
      <c r="I1124" s="568" t="str">
        <f t="shared" si="87"/>
        <v/>
      </c>
      <c r="J1124" s="568" t="str">
        <f>IF(L1124&gt;0,'BD1'!$K$6,"")</f>
        <v/>
      </c>
      <c r="K1124" s="568" t="str">
        <f>IF(L1124&gt;0,'BD1'!$K$8,"")</f>
        <v/>
      </c>
      <c r="L1124" s="101"/>
      <c r="M1124" s="101"/>
      <c r="N1124" s="101"/>
      <c r="O1124" s="101"/>
      <c r="P1124" s="363"/>
      <c r="Q1124" s="363"/>
      <c r="R1124" s="361"/>
      <c r="S1124" s="570" t="str">
        <f t="shared" si="90"/>
        <v/>
      </c>
      <c r="U1124" s="124" t="str">
        <f t="shared" si="88"/>
        <v/>
      </c>
      <c r="V1124" s="124" t="str">
        <f>IF(X1124&gt;0,'BD1'!$K$6,"")</f>
        <v/>
      </c>
      <c r="W1124" s="121" t="str">
        <f>IF(X1124&gt;0,'BD1'!$K$8,"")</f>
        <v/>
      </c>
      <c r="X1124" s="101"/>
      <c r="Y1124" s="474"/>
      <c r="Z1124" s="101"/>
      <c r="AA1124" s="101"/>
      <c r="AB1124" s="101"/>
      <c r="AC1124" s="101"/>
      <c r="AD1124" s="101"/>
      <c r="AE1124" s="361"/>
      <c r="AF1124" s="522"/>
    </row>
    <row r="1125" spans="2:32" x14ac:dyDescent="0.25">
      <c r="B1125" s="566" t="str">
        <f t="shared" si="89"/>
        <v/>
      </c>
      <c r="C1125" s="472">
        <f>'BD4'!C1122</f>
        <v>0</v>
      </c>
      <c r="D1125" s="125" t="str">
        <f t="shared" si="86"/>
        <v/>
      </c>
      <c r="E1125" s="126" t="str">
        <f>IF('BD4'!O1122=0,"",'BD4'!O1122)</f>
        <v/>
      </c>
      <c r="F1125" s="127" t="str">
        <f>REPT('BD4'!N1122,1)</f>
        <v/>
      </c>
      <c r="G1125" s="469">
        <f>('BD4'!J1122)</f>
        <v>0</v>
      </c>
      <c r="I1125" s="568" t="str">
        <f t="shared" si="87"/>
        <v/>
      </c>
      <c r="J1125" s="568" t="str">
        <f>IF(L1125&gt;0,'BD1'!$K$6,"")</f>
        <v/>
      </c>
      <c r="K1125" s="568" t="str">
        <f>IF(L1125&gt;0,'BD1'!$K$8,"")</f>
        <v/>
      </c>
      <c r="L1125" s="101"/>
      <c r="M1125" s="101"/>
      <c r="N1125" s="101"/>
      <c r="O1125" s="101"/>
      <c r="P1125" s="363"/>
      <c r="Q1125" s="363"/>
      <c r="R1125" s="361"/>
      <c r="S1125" s="570" t="str">
        <f t="shared" si="90"/>
        <v/>
      </c>
      <c r="U1125" s="124" t="str">
        <f t="shared" si="88"/>
        <v/>
      </c>
      <c r="V1125" s="124" t="str">
        <f>IF(X1125&gt;0,'BD1'!$K$6,"")</f>
        <v/>
      </c>
      <c r="W1125" s="121" t="str">
        <f>IF(X1125&gt;0,'BD1'!$K$8,"")</f>
        <v/>
      </c>
      <c r="X1125" s="101"/>
      <c r="Y1125" s="474"/>
      <c r="Z1125" s="101"/>
      <c r="AA1125" s="101"/>
      <c r="AB1125" s="101"/>
      <c r="AC1125" s="101"/>
      <c r="AD1125" s="101"/>
      <c r="AE1125" s="361"/>
      <c r="AF1125" s="522"/>
    </row>
    <row r="1126" spans="2:32" x14ac:dyDescent="0.25">
      <c r="B1126" s="566" t="str">
        <f t="shared" si="89"/>
        <v/>
      </c>
      <c r="C1126" s="472">
        <f>'BD4'!C1123</f>
        <v>0</v>
      </c>
      <c r="D1126" s="125" t="str">
        <f t="shared" si="86"/>
        <v/>
      </c>
      <c r="E1126" s="126" t="str">
        <f>IF('BD4'!O1123=0,"",'BD4'!O1123)</f>
        <v/>
      </c>
      <c r="F1126" s="127" t="str">
        <f>REPT('BD4'!N1123,1)</f>
        <v/>
      </c>
      <c r="G1126" s="469">
        <f>('BD4'!J1123)</f>
        <v>0</v>
      </c>
      <c r="I1126" s="568" t="str">
        <f t="shared" si="87"/>
        <v/>
      </c>
      <c r="J1126" s="568" t="str">
        <f>IF(L1126&gt;0,'BD1'!$K$6,"")</f>
        <v/>
      </c>
      <c r="K1126" s="568" t="str">
        <f>IF(L1126&gt;0,'BD1'!$K$8,"")</f>
        <v/>
      </c>
      <c r="L1126" s="101"/>
      <c r="M1126" s="101"/>
      <c r="N1126" s="101"/>
      <c r="O1126" s="101"/>
      <c r="P1126" s="363"/>
      <c r="Q1126" s="363"/>
      <c r="R1126" s="361"/>
      <c r="S1126" s="570" t="str">
        <f t="shared" si="90"/>
        <v/>
      </c>
      <c r="U1126" s="124" t="str">
        <f t="shared" si="88"/>
        <v/>
      </c>
      <c r="V1126" s="124" t="str">
        <f>IF(X1126&gt;0,'BD1'!$K$6,"")</f>
        <v/>
      </c>
      <c r="W1126" s="121" t="str">
        <f>IF(X1126&gt;0,'BD1'!$K$8,"")</f>
        <v/>
      </c>
      <c r="X1126" s="101"/>
      <c r="Y1126" s="474"/>
      <c r="Z1126" s="101"/>
      <c r="AA1126" s="101"/>
      <c r="AB1126" s="101"/>
      <c r="AC1126" s="101"/>
      <c r="AD1126" s="101"/>
      <c r="AE1126" s="361"/>
      <c r="AF1126" s="522"/>
    </row>
    <row r="1127" spans="2:32" x14ac:dyDescent="0.25">
      <c r="B1127" s="566" t="str">
        <f t="shared" si="89"/>
        <v/>
      </c>
      <c r="C1127" s="472">
        <f>'BD4'!C1124</f>
        <v>0</v>
      </c>
      <c r="D1127" s="125" t="str">
        <f t="shared" si="86"/>
        <v/>
      </c>
      <c r="E1127" s="126" t="str">
        <f>IF('BD4'!O1124=0,"",'BD4'!O1124)</f>
        <v/>
      </c>
      <c r="F1127" s="127" t="str">
        <f>REPT('BD4'!N1124,1)</f>
        <v/>
      </c>
      <c r="G1127" s="469">
        <f>('BD4'!J1124)</f>
        <v>0</v>
      </c>
      <c r="I1127" s="568" t="str">
        <f t="shared" si="87"/>
        <v/>
      </c>
      <c r="J1127" s="568" t="str">
        <f>IF(L1127&gt;0,'BD1'!$K$6,"")</f>
        <v/>
      </c>
      <c r="K1127" s="568" t="str">
        <f>IF(L1127&gt;0,'BD1'!$K$8,"")</f>
        <v/>
      </c>
      <c r="L1127" s="101"/>
      <c r="M1127" s="101"/>
      <c r="N1127" s="101"/>
      <c r="O1127" s="101"/>
      <c r="P1127" s="363"/>
      <c r="Q1127" s="363"/>
      <c r="R1127" s="361"/>
      <c r="S1127" s="570" t="str">
        <f t="shared" si="90"/>
        <v/>
      </c>
      <c r="U1127" s="124" t="str">
        <f t="shared" si="88"/>
        <v/>
      </c>
      <c r="V1127" s="124" t="str">
        <f>IF(X1127&gt;0,'BD1'!$K$6,"")</f>
        <v/>
      </c>
      <c r="W1127" s="121" t="str">
        <f>IF(X1127&gt;0,'BD1'!$K$8,"")</f>
        <v/>
      </c>
      <c r="X1127" s="101"/>
      <c r="Y1127" s="474"/>
      <c r="Z1127" s="101"/>
      <c r="AA1127" s="101"/>
      <c r="AB1127" s="101"/>
      <c r="AC1127" s="101"/>
      <c r="AD1127" s="101"/>
      <c r="AE1127" s="361"/>
      <c r="AF1127" s="522"/>
    </row>
    <row r="1128" spans="2:32" x14ac:dyDescent="0.25">
      <c r="B1128" s="566" t="str">
        <f t="shared" si="89"/>
        <v/>
      </c>
      <c r="C1128" s="472">
        <f>'BD4'!C1125</f>
        <v>0</v>
      </c>
      <c r="D1128" s="125" t="str">
        <f t="shared" si="86"/>
        <v/>
      </c>
      <c r="E1128" s="126" t="str">
        <f>IF('BD4'!O1125=0,"",'BD4'!O1125)</f>
        <v/>
      </c>
      <c r="F1128" s="127" t="str">
        <f>REPT('BD4'!N1125,1)</f>
        <v/>
      </c>
      <c r="G1128" s="469">
        <f>('BD4'!J1125)</f>
        <v>0</v>
      </c>
      <c r="I1128" s="568" t="str">
        <f t="shared" si="87"/>
        <v/>
      </c>
      <c r="J1128" s="568" t="str">
        <f>IF(L1128&gt;0,'BD1'!$K$6,"")</f>
        <v/>
      </c>
      <c r="K1128" s="568" t="str">
        <f>IF(L1128&gt;0,'BD1'!$K$8,"")</f>
        <v/>
      </c>
      <c r="L1128" s="101"/>
      <c r="M1128" s="101"/>
      <c r="N1128" s="101"/>
      <c r="O1128" s="101"/>
      <c r="P1128" s="363"/>
      <c r="Q1128" s="363"/>
      <c r="R1128" s="361"/>
      <c r="S1128" s="570" t="str">
        <f t="shared" si="90"/>
        <v/>
      </c>
      <c r="U1128" s="124" t="str">
        <f t="shared" si="88"/>
        <v/>
      </c>
      <c r="V1128" s="124" t="str">
        <f>IF(X1128&gt;0,'BD1'!$K$6,"")</f>
        <v/>
      </c>
      <c r="W1128" s="121" t="str">
        <f>IF(X1128&gt;0,'BD1'!$K$8,"")</f>
        <v/>
      </c>
      <c r="X1128" s="101"/>
      <c r="Y1128" s="474"/>
      <c r="Z1128" s="101"/>
      <c r="AA1128" s="101"/>
      <c r="AB1128" s="101"/>
      <c r="AC1128" s="101"/>
      <c r="AD1128" s="101"/>
      <c r="AE1128" s="361"/>
      <c r="AF1128" s="522"/>
    </row>
    <row r="1129" spans="2:32" x14ac:dyDescent="0.25">
      <c r="B1129" s="566" t="str">
        <f t="shared" si="89"/>
        <v/>
      </c>
      <c r="C1129" s="472">
        <f>'BD4'!C1126</f>
        <v>0</v>
      </c>
      <c r="D1129" s="125" t="str">
        <f t="shared" si="86"/>
        <v/>
      </c>
      <c r="E1129" s="126" t="str">
        <f>IF('BD4'!O1126=0,"",'BD4'!O1126)</f>
        <v/>
      </c>
      <c r="F1129" s="127" t="str">
        <f>REPT('BD4'!N1126,1)</f>
        <v/>
      </c>
      <c r="G1129" s="469">
        <f>('BD4'!J1126)</f>
        <v>0</v>
      </c>
      <c r="I1129" s="568" t="str">
        <f t="shared" si="87"/>
        <v/>
      </c>
      <c r="J1129" s="568" t="str">
        <f>IF(L1129&gt;0,'BD1'!$K$6,"")</f>
        <v/>
      </c>
      <c r="K1129" s="568" t="str">
        <f>IF(L1129&gt;0,'BD1'!$K$8,"")</f>
        <v/>
      </c>
      <c r="L1129" s="101"/>
      <c r="M1129" s="101"/>
      <c r="N1129" s="101"/>
      <c r="O1129" s="101"/>
      <c r="P1129" s="363"/>
      <c r="Q1129" s="363"/>
      <c r="R1129" s="361"/>
      <c r="S1129" s="570" t="str">
        <f t="shared" si="90"/>
        <v/>
      </c>
      <c r="U1129" s="124" t="str">
        <f t="shared" si="88"/>
        <v/>
      </c>
      <c r="V1129" s="124" t="str">
        <f>IF(X1129&gt;0,'BD1'!$K$6,"")</f>
        <v/>
      </c>
      <c r="W1129" s="121" t="str">
        <f>IF(X1129&gt;0,'BD1'!$K$8,"")</f>
        <v/>
      </c>
      <c r="X1129" s="101"/>
      <c r="Y1129" s="474"/>
      <c r="Z1129" s="101"/>
      <c r="AA1129" s="101"/>
      <c r="AB1129" s="101"/>
      <c r="AC1129" s="101"/>
      <c r="AD1129" s="101"/>
      <c r="AE1129" s="361"/>
      <c r="AF1129" s="522"/>
    </row>
    <row r="1130" spans="2:32" x14ac:dyDescent="0.25">
      <c r="B1130" s="566" t="str">
        <f t="shared" si="89"/>
        <v/>
      </c>
      <c r="C1130" s="472">
        <f>'BD4'!C1127</f>
        <v>0</v>
      </c>
      <c r="D1130" s="125" t="str">
        <f t="shared" si="86"/>
        <v/>
      </c>
      <c r="E1130" s="126" t="str">
        <f>IF('BD4'!O1127=0,"",'BD4'!O1127)</f>
        <v/>
      </c>
      <c r="F1130" s="127" t="str">
        <f>REPT('BD4'!N1127,1)</f>
        <v/>
      </c>
      <c r="G1130" s="469">
        <f>('BD4'!J1127)</f>
        <v>0</v>
      </c>
      <c r="I1130" s="568" t="str">
        <f t="shared" si="87"/>
        <v/>
      </c>
      <c r="J1130" s="568" t="str">
        <f>IF(L1130&gt;0,'BD1'!$K$6,"")</f>
        <v/>
      </c>
      <c r="K1130" s="568" t="str">
        <f>IF(L1130&gt;0,'BD1'!$K$8,"")</f>
        <v/>
      </c>
      <c r="L1130" s="101"/>
      <c r="M1130" s="101"/>
      <c r="N1130" s="101"/>
      <c r="O1130" s="101"/>
      <c r="P1130" s="363"/>
      <c r="Q1130" s="363"/>
      <c r="R1130" s="361"/>
      <c r="S1130" s="570" t="str">
        <f t="shared" si="90"/>
        <v/>
      </c>
      <c r="U1130" s="124" t="str">
        <f t="shared" si="88"/>
        <v/>
      </c>
      <c r="V1130" s="124" t="str">
        <f>IF(X1130&gt;0,'BD1'!$K$6,"")</f>
        <v/>
      </c>
      <c r="W1130" s="121" t="str">
        <f>IF(X1130&gt;0,'BD1'!$K$8,"")</f>
        <v/>
      </c>
      <c r="X1130" s="101"/>
      <c r="Y1130" s="474"/>
      <c r="Z1130" s="101"/>
      <c r="AA1130" s="101"/>
      <c r="AB1130" s="101"/>
      <c r="AC1130" s="101"/>
      <c r="AD1130" s="101"/>
      <c r="AE1130" s="361"/>
      <c r="AF1130" s="522"/>
    </row>
    <row r="1131" spans="2:32" x14ac:dyDescent="0.25">
      <c r="B1131" s="566" t="str">
        <f t="shared" si="89"/>
        <v/>
      </c>
      <c r="C1131" s="472">
        <f>'BD4'!C1128</f>
        <v>0</v>
      </c>
      <c r="D1131" s="125" t="str">
        <f t="shared" si="86"/>
        <v/>
      </c>
      <c r="E1131" s="126" t="str">
        <f>IF('BD4'!O1128=0,"",'BD4'!O1128)</f>
        <v/>
      </c>
      <c r="F1131" s="127" t="str">
        <f>REPT('BD4'!N1128,1)</f>
        <v/>
      </c>
      <c r="G1131" s="469">
        <f>('BD4'!J1128)</f>
        <v>0</v>
      </c>
      <c r="I1131" s="568" t="str">
        <f t="shared" si="87"/>
        <v/>
      </c>
      <c r="J1131" s="568" t="str">
        <f>IF(L1131&gt;0,'BD1'!$K$6,"")</f>
        <v/>
      </c>
      <c r="K1131" s="568" t="str">
        <f>IF(L1131&gt;0,'BD1'!$K$8,"")</f>
        <v/>
      </c>
      <c r="L1131" s="101"/>
      <c r="M1131" s="101"/>
      <c r="N1131" s="101"/>
      <c r="O1131" s="101"/>
      <c r="P1131" s="363"/>
      <c r="Q1131" s="363"/>
      <c r="R1131" s="361"/>
      <c r="S1131" s="570" t="str">
        <f t="shared" si="90"/>
        <v/>
      </c>
      <c r="U1131" s="124" t="str">
        <f t="shared" si="88"/>
        <v/>
      </c>
      <c r="V1131" s="124" t="str">
        <f>IF(X1131&gt;0,'BD1'!$K$6,"")</f>
        <v/>
      </c>
      <c r="W1131" s="121" t="str">
        <f>IF(X1131&gt;0,'BD1'!$K$8,"")</f>
        <v/>
      </c>
      <c r="X1131" s="101"/>
      <c r="Y1131" s="474"/>
      <c r="Z1131" s="101"/>
      <c r="AA1131" s="101"/>
      <c r="AB1131" s="101"/>
      <c r="AC1131" s="101"/>
      <c r="AD1131" s="101"/>
      <c r="AE1131" s="361"/>
      <c r="AF1131" s="522"/>
    </row>
    <row r="1132" spans="2:32" x14ac:dyDescent="0.25">
      <c r="B1132" s="566" t="str">
        <f t="shared" si="89"/>
        <v/>
      </c>
      <c r="C1132" s="472">
        <f>'BD4'!C1129</f>
        <v>0</v>
      </c>
      <c r="D1132" s="125" t="str">
        <f t="shared" si="86"/>
        <v/>
      </c>
      <c r="E1132" s="126" t="str">
        <f>IF('BD4'!O1129=0,"",'BD4'!O1129)</f>
        <v/>
      </c>
      <c r="F1132" s="127" t="str">
        <f>REPT('BD4'!N1129,1)</f>
        <v/>
      </c>
      <c r="G1132" s="469">
        <f>('BD4'!J1129)</f>
        <v>0</v>
      </c>
      <c r="I1132" s="568" t="str">
        <f t="shared" si="87"/>
        <v/>
      </c>
      <c r="J1132" s="568" t="str">
        <f>IF(L1132&gt;0,'BD1'!$K$6,"")</f>
        <v/>
      </c>
      <c r="K1132" s="568" t="str">
        <f>IF(L1132&gt;0,'BD1'!$K$8,"")</f>
        <v/>
      </c>
      <c r="L1132" s="101"/>
      <c r="M1132" s="101"/>
      <c r="N1132" s="101"/>
      <c r="O1132" s="101"/>
      <c r="P1132" s="363"/>
      <c r="Q1132" s="363"/>
      <c r="R1132" s="361"/>
      <c r="S1132" s="570" t="str">
        <f t="shared" si="90"/>
        <v/>
      </c>
      <c r="U1132" s="124" t="str">
        <f t="shared" si="88"/>
        <v/>
      </c>
      <c r="V1132" s="124" t="str">
        <f>IF(X1132&gt;0,'BD1'!$K$6,"")</f>
        <v/>
      </c>
      <c r="W1132" s="121" t="str">
        <f>IF(X1132&gt;0,'BD1'!$K$8,"")</f>
        <v/>
      </c>
      <c r="X1132" s="101"/>
      <c r="Y1132" s="474"/>
      <c r="Z1132" s="101"/>
      <c r="AA1132" s="101"/>
      <c r="AB1132" s="101"/>
      <c r="AC1132" s="101"/>
      <c r="AD1132" s="101"/>
      <c r="AE1132" s="361"/>
      <c r="AF1132" s="522"/>
    </row>
    <row r="1133" spans="2:32" x14ac:dyDescent="0.25">
      <c r="B1133" s="566" t="str">
        <f t="shared" si="89"/>
        <v/>
      </c>
      <c r="C1133" s="472">
        <f>'BD4'!C1130</f>
        <v>0</v>
      </c>
      <c r="D1133" s="125" t="str">
        <f t="shared" si="86"/>
        <v/>
      </c>
      <c r="E1133" s="126" t="str">
        <f>IF('BD4'!O1130=0,"",'BD4'!O1130)</f>
        <v/>
      </c>
      <c r="F1133" s="127" t="str">
        <f>REPT('BD4'!N1130,1)</f>
        <v/>
      </c>
      <c r="G1133" s="469">
        <f>('BD4'!J1130)</f>
        <v>0</v>
      </c>
      <c r="I1133" s="568" t="str">
        <f t="shared" si="87"/>
        <v/>
      </c>
      <c r="J1133" s="568" t="str">
        <f>IF(L1133&gt;0,'BD1'!$K$6,"")</f>
        <v/>
      </c>
      <c r="K1133" s="568" t="str">
        <f>IF(L1133&gt;0,'BD1'!$K$8,"")</f>
        <v/>
      </c>
      <c r="L1133" s="101"/>
      <c r="M1133" s="101"/>
      <c r="N1133" s="101"/>
      <c r="O1133" s="101"/>
      <c r="P1133" s="363"/>
      <c r="Q1133" s="363"/>
      <c r="R1133" s="361"/>
      <c r="S1133" s="570" t="str">
        <f t="shared" si="90"/>
        <v/>
      </c>
      <c r="U1133" s="124" t="str">
        <f t="shared" si="88"/>
        <v/>
      </c>
      <c r="V1133" s="124" t="str">
        <f>IF(X1133&gt;0,'BD1'!$K$6,"")</f>
        <v/>
      </c>
      <c r="W1133" s="121" t="str">
        <f>IF(X1133&gt;0,'BD1'!$K$8,"")</f>
        <v/>
      </c>
      <c r="X1133" s="101"/>
      <c r="Y1133" s="474"/>
      <c r="Z1133" s="101"/>
      <c r="AA1133" s="101"/>
      <c r="AB1133" s="101"/>
      <c r="AC1133" s="101"/>
      <c r="AD1133" s="101"/>
      <c r="AE1133" s="361"/>
      <c r="AF1133" s="522"/>
    </row>
    <row r="1134" spans="2:32" x14ac:dyDescent="0.25">
      <c r="B1134" s="566" t="str">
        <f t="shared" si="89"/>
        <v/>
      </c>
      <c r="C1134" s="472">
        <f>'BD4'!C1131</f>
        <v>0</v>
      </c>
      <c r="D1134" s="125" t="str">
        <f t="shared" si="86"/>
        <v/>
      </c>
      <c r="E1134" s="126" t="str">
        <f>IF('BD4'!O1131=0,"",'BD4'!O1131)</f>
        <v/>
      </c>
      <c r="F1134" s="127" t="str">
        <f>REPT('BD4'!N1131,1)</f>
        <v/>
      </c>
      <c r="G1134" s="469">
        <f>('BD4'!J1131)</f>
        <v>0</v>
      </c>
      <c r="I1134" s="568" t="str">
        <f t="shared" si="87"/>
        <v/>
      </c>
      <c r="J1134" s="568" t="str">
        <f>IF(L1134&gt;0,'BD1'!$K$6,"")</f>
        <v/>
      </c>
      <c r="K1134" s="568" t="str">
        <f>IF(L1134&gt;0,'BD1'!$K$8,"")</f>
        <v/>
      </c>
      <c r="L1134" s="101"/>
      <c r="M1134" s="101"/>
      <c r="N1134" s="101"/>
      <c r="O1134" s="101"/>
      <c r="P1134" s="363"/>
      <c r="Q1134" s="363"/>
      <c r="R1134" s="361"/>
      <c r="S1134" s="570" t="str">
        <f t="shared" si="90"/>
        <v/>
      </c>
      <c r="U1134" s="124" t="str">
        <f t="shared" si="88"/>
        <v/>
      </c>
      <c r="V1134" s="124" t="str">
        <f>IF(X1134&gt;0,'BD1'!$K$6,"")</f>
        <v/>
      </c>
      <c r="W1134" s="121" t="str">
        <f>IF(X1134&gt;0,'BD1'!$K$8,"")</f>
        <v/>
      </c>
      <c r="X1134" s="101"/>
      <c r="Y1134" s="474"/>
      <c r="Z1134" s="101"/>
      <c r="AA1134" s="101"/>
      <c r="AB1134" s="101"/>
      <c r="AC1134" s="101"/>
      <c r="AD1134" s="101"/>
      <c r="AE1134" s="361"/>
      <c r="AF1134" s="522"/>
    </row>
    <row r="1135" spans="2:32" x14ac:dyDescent="0.25">
      <c r="B1135" s="566" t="str">
        <f t="shared" si="89"/>
        <v/>
      </c>
      <c r="C1135" s="472">
        <f>'BD4'!C1132</f>
        <v>0</v>
      </c>
      <c r="D1135" s="125" t="str">
        <f t="shared" si="86"/>
        <v/>
      </c>
      <c r="E1135" s="126" t="str">
        <f>IF('BD4'!O1132=0,"",'BD4'!O1132)</f>
        <v/>
      </c>
      <c r="F1135" s="127" t="str">
        <f>REPT('BD4'!N1132,1)</f>
        <v/>
      </c>
      <c r="G1135" s="469">
        <f>('BD4'!J1132)</f>
        <v>0</v>
      </c>
      <c r="I1135" s="568" t="str">
        <f t="shared" si="87"/>
        <v/>
      </c>
      <c r="J1135" s="568" t="str">
        <f>IF(L1135&gt;0,'BD1'!$K$6,"")</f>
        <v/>
      </c>
      <c r="K1135" s="568" t="str">
        <f>IF(L1135&gt;0,'BD1'!$K$8,"")</f>
        <v/>
      </c>
      <c r="L1135" s="101"/>
      <c r="M1135" s="101"/>
      <c r="N1135" s="101"/>
      <c r="O1135" s="101"/>
      <c r="P1135" s="363"/>
      <c r="Q1135" s="363"/>
      <c r="R1135" s="361"/>
      <c r="S1135" s="570" t="str">
        <f t="shared" si="90"/>
        <v/>
      </c>
      <c r="U1135" s="124" t="str">
        <f t="shared" si="88"/>
        <v/>
      </c>
      <c r="V1135" s="124" t="str">
        <f>IF(X1135&gt;0,'BD1'!$K$6,"")</f>
        <v/>
      </c>
      <c r="W1135" s="121" t="str">
        <f>IF(X1135&gt;0,'BD1'!$K$8,"")</f>
        <v/>
      </c>
      <c r="X1135" s="101"/>
      <c r="Y1135" s="474"/>
      <c r="Z1135" s="101"/>
      <c r="AA1135" s="101"/>
      <c r="AB1135" s="101"/>
      <c r="AC1135" s="101"/>
      <c r="AD1135" s="101"/>
      <c r="AE1135" s="361"/>
      <c r="AF1135" s="522"/>
    </row>
    <row r="1136" spans="2:32" x14ac:dyDescent="0.25">
      <c r="B1136" s="566" t="str">
        <f t="shared" si="89"/>
        <v/>
      </c>
      <c r="C1136" s="472">
        <f>'BD4'!C1133</f>
        <v>0</v>
      </c>
      <c r="D1136" s="125" t="str">
        <f t="shared" si="86"/>
        <v/>
      </c>
      <c r="E1136" s="126" t="str">
        <f>IF('BD4'!O1133=0,"",'BD4'!O1133)</f>
        <v/>
      </c>
      <c r="F1136" s="127" t="str">
        <f>REPT('BD4'!N1133,1)</f>
        <v/>
      </c>
      <c r="G1136" s="469">
        <f>('BD4'!J1133)</f>
        <v>0</v>
      </c>
      <c r="I1136" s="568" t="str">
        <f t="shared" si="87"/>
        <v/>
      </c>
      <c r="J1136" s="568" t="str">
        <f>IF(L1136&gt;0,'BD1'!$K$6,"")</f>
        <v/>
      </c>
      <c r="K1136" s="568" t="str">
        <f>IF(L1136&gt;0,'BD1'!$K$8,"")</f>
        <v/>
      </c>
      <c r="L1136" s="101"/>
      <c r="M1136" s="101"/>
      <c r="N1136" s="101"/>
      <c r="O1136" s="101"/>
      <c r="P1136" s="363"/>
      <c r="Q1136" s="363"/>
      <c r="R1136" s="361"/>
      <c r="S1136" s="570" t="str">
        <f t="shared" si="90"/>
        <v/>
      </c>
      <c r="U1136" s="124" t="str">
        <f t="shared" si="88"/>
        <v/>
      </c>
      <c r="V1136" s="124" t="str">
        <f>IF(X1136&gt;0,'BD1'!$K$6,"")</f>
        <v/>
      </c>
      <c r="W1136" s="121" t="str">
        <f>IF(X1136&gt;0,'BD1'!$K$8,"")</f>
        <v/>
      </c>
      <c r="X1136" s="101"/>
      <c r="Y1136" s="474"/>
      <c r="Z1136" s="101"/>
      <c r="AA1136" s="101"/>
      <c r="AB1136" s="101"/>
      <c r="AC1136" s="101"/>
      <c r="AD1136" s="101"/>
      <c r="AE1136" s="361"/>
      <c r="AF1136" s="522"/>
    </row>
    <row r="1137" spans="2:32" x14ac:dyDescent="0.25">
      <c r="B1137" s="566" t="str">
        <f t="shared" si="89"/>
        <v/>
      </c>
      <c r="C1137" s="472">
        <f>'BD4'!C1134</f>
        <v>0</v>
      </c>
      <c r="D1137" s="125" t="str">
        <f t="shared" si="86"/>
        <v/>
      </c>
      <c r="E1137" s="126" t="str">
        <f>IF('BD4'!O1134=0,"",'BD4'!O1134)</f>
        <v/>
      </c>
      <c r="F1137" s="127" t="str">
        <f>REPT('BD4'!N1134,1)</f>
        <v/>
      </c>
      <c r="G1137" s="469">
        <f>('BD4'!J1134)</f>
        <v>0</v>
      </c>
      <c r="I1137" s="568" t="str">
        <f t="shared" si="87"/>
        <v/>
      </c>
      <c r="J1137" s="568" t="str">
        <f>IF(L1137&gt;0,'BD1'!$K$6,"")</f>
        <v/>
      </c>
      <c r="K1137" s="568" t="str">
        <f>IF(L1137&gt;0,'BD1'!$K$8,"")</f>
        <v/>
      </c>
      <c r="L1137" s="101"/>
      <c r="M1137" s="101"/>
      <c r="N1137" s="101"/>
      <c r="O1137" s="101"/>
      <c r="P1137" s="363"/>
      <c r="Q1137" s="363"/>
      <c r="R1137" s="361"/>
      <c r="S1137" s="570" t="str">
        <f t="shared" si="90"/>
        <v/>
      </c>
      <c r="U1137" s="124" t="str">
        <f t="shared" si="88"/>
        <v/>
      </c>
      <c r="V1137" s="124" t="str">
        <f>IF(X1137&gt;0,'BD1'!$K$6,"")</f>
        <v/>
      </c>
      <c r="W1137" s="121" t="str">
        <f>IF(X1137&gt;0,'BD1'!$K$8,"")</f>
        <v/>
      </c>
      <c r="X1137" s="101"/>
      <c r="Y1137" s="474"/>
      <c r="Z1137" s="101"/>
      <c r="AA1137" s="101"/>
      <c r="AB1137" s="101"/>
      <c r="AC1137" s="101"/>
      <c r="AD1137" s="101"/>
      <c r="AE1137" s="361"/>
      <c r="AF1137" s="522"/>
    </row>
    <row r="1138" spans="2:32" x14ac:dyDescent="0.25">
      <c r="B1138" s="566" t="str">
        <f t="shared" si="89"/>
        <v/>
      </c>
      <c r="C1138" s="472">
        <f>'BD4'!C1135</f>
        <v>0</v>
      </c>
      <c r="D1138" s="125" t="str">
        <f t="shared" si="86"/>
        <v/>
      </c>
      <c r="E1138" s="126" t="str">
        <f>IF('BD4'!O1135=0,"",'BD4'!O1135)</f>
        <v/>
      </c>
      <c r="F1138" s="127" t="str">
        <f>REPT('BD4'!N1135,1)</f>
        <v/>
      </c>
      <c r="G1138" s="469">
        <f>('BD4'!J1135)</f>
        <v>0</v>
      </c>
      <c r="I1138" s="568" t="str">
        <f t="shared" si="87"/>
        <v/>
      </c>
      <c r="J1138" s="568" t="str">
        <f>IF(L1138&gt;0,'BD1'!$K$6,"")</f>
        <v/>
      </c>
      <c r="K1138" s="568" t="str">
        <f>IF(L1138&gt;0,'BD1'!$K$8,"")</f>
        <v/>
      </c>
      <c r="L1138" s="101"/>
      <c r="M1138" s="101"/>
      <c r="N1138" s="101"/>
      <c r="O1138" s="101"/>
      <c r="P1138" s="363"/>
      <c r="Q1138" s="363"/>
      <c r="R1138" s="361"/>
      <c r="S1138" s="570" t="str">
        <f t="shared" si="90"/>
        <v/>
      </c>
      <c r="U1138" s="124" t="str">
        <f t="shared" si="88"/>
        <v/>
      </c>
      <c r="V1138" s="124" t="str">
        <f>IF(X1138&gt;0,'BD1'!$K$6,"")</f>
        <v/>
      </c>
      <c r="W1138" s="121" t="str">
        <f>IF(X1138&gt;0,'BD1'!$K$8,"")</f>
        <v/>
      </c>
      <c r="X1138" s="101"/>
      <c r="Y1138" s="474"/>
      <c r="Z1138" s="101"/>
      <c r="AA1138" s="101"/>
      <c r="AB1138" s="101"/>
      <c r="AC1138" s="101"/>
      <c r="AD1138" s="101"/>
      <c r="AE1138" s="361"/>
      <c r="AF1138" s="522"/>
    </row>
    <row r="1139" spans="2:32" x14ac:dyDescent="0.25">
      <c r="B1139" s="566" t="str">
        <f t="shared" si="89"/>
        <v/>
      </c>
      <c r="C1139" s="472">
        <f>'BD4'!C1136</f>
        <v>0</v>
      </c>
      <c r="D1139" s="125" t="str">
        <f t="shared" si="86"/>
        <v/>
      </c>
      <c r="E1139" s="126" t="str">
        <f>IF('BD4'!O1136=0,"",'BD4'!O1136)</f>
        <v/>
      </c>
      <c r="F1139" s="127" t="str">
        <f>REPT('BD4'!N1136,1)</f>
        <v/>
      </c>
      <c r="G1139" s="469">
        <f>('BD4'!J1136)</f>
        <v>0</v>
      </c>
      <c r="I1139" s="568" t="str">
        <f t="shared" si="87"/>
        <v/>
      </c>
      <c r="J1139" s="568" t="str">
        <f>IF(L1139&gt;0,'BD1'!$K$6,"")</f>
        <v/>
      </c>
      <c r="K1139" s="568" t="str">
        <f>IF(L1139&gt;0,'BD1'!$K$8,"")</f>
        <v/>
      </c>
      <c r="L1139" s="101"/>
      <c r="M1139" s="101"/>
      <c r="N1139" s="101"/>
      <c r="O1139" s="101"/>
      <c r="P1139" s="363"/>
      <c r="Q1139" s="363"/>
      <c r="R1139" s="361"/>
      <c r="S1139" s="570" t="str">
        <f t="shared" si="90"/>
        <v/>
      </c>
      <c r="U1139" s="124" t="str">
        <f t="shared" si="88"/>
        <v/>
      </c>
      <c r="V1139" s="124" t="str">
        <f>IF(X1139&gt;0,'BD1'!$K$6,"")</f>
        <v/>
      </c>
      <c r="W1139" s="121" t="str">
        <f>IF(X1139&gt;0,'BD1'!$K$8,"")</f>
        <v/>
      </c>
      <c r="X1139" s="101"/>
      <c r="Y1139" s="474"/>
      <c r="Z1139" s="101"/>
      <c r="AA1139" s="101"/>
      <c r="AB1139" s="101"/>
      <c r="AC1139" s="101"/>
      <c r="AD1139" s="101"/>
      <c r="AE1139" s="361"/>
      <c r="AF1139" s="522"/>
    </row>
    <row r="1140" spans="2:32" x14ac:dyDescent="0.25">
      <c r="B1140" s="566" t="str">
        <f t="shared" si="89"/>
        <v/>
      </c>
      <c r="C1140" s="472">
        <f>'BD4'!C1137</f>
        <v>0</v>
      </c>
      <c r="D1140" s="125" t="str">
        <f t="shared" si="86"/>
        <v/>
      </c>
      <c r="E1140" s="126" t="str">
        <f>IF('BD4'!O1137=0,"",'BD4'!O1137)</f>
        <v/>
      </c>
      <c r="F1140" s="127" t="str">
        <f>REPT('BD4'!N1137,1)</f>
        <v/>
      </c>
      <c r="G1140" s="469">
        <f>('BD4'!J1137)</f>
        <v>0</v>
      </c>
      <c r="I1140" s="568" t="str">
        <f t="shared" si="87"/>
        <v/>
      </c>
      <c r="J1140" s="568" t="str">
        <f>IF(L1140&gt;0,'BD1'!$K$6,"")</f>
        <v/>
      </c>
      <c r="K1140" s="568" t="str">
        <f>IF(L1140&gt;0,'BD1'!$K$8,"")</f>
        <v/>
      </c>
      <c r="L1140" s="101"/>
      <c r="M1140" s="101"/>
      <c r="N1140" s="101"/>
      <c r="O1140" s="101"/>
      <c r="P1140" s="363"/>
      <c r="Q1140" s="363"/>
      <c r="R1140" s="361"/>
      <c r="S1140" s="570" t="str">
        <f t="shared" si="90"/>
        <v/>
      </c>
      <c r="U1140" s="124" t="str">
        <f t="shared" si="88"/>
        <v/>
      </c>
      <c r="V1140" s="124" t="str">
        <f>IF(X1140&gt;0,'BD1'!$K$6,"")</f>
        <v/>
      </c>
      <c r="W1140" s="121" t="str">
        <f>IF(X1140&gt;0,'BD1'!$K$8,"")</f>
        <v/>
      </c>
      <c r="X1140" s="101"/>
      <c r="Y1140" s="474"/>
      <c r="Z1140" s="101"/>
      <c r="AA1140" s="101"/>
      <c r="AB1140" s="101"/>
      <c r="AC1140" s="101"/>
      <c r="AD1140" s="101"/>
      <c r="AE1140" s="361"/>
      <c r="AF1140" s="522"/>
    </row>
    <row r="1141" spans="2:32" x14ac:dyDescent="0.25">
      <c r="B1141" s="566" t="str">
        <f t="shared" si="89"/>
        <v/>
      </c>
      <c r="C1141" s="472">
        <f>'BD4'!C1138</f>
        <v>0</v>
      </c>
      <c r="D1141" s="125" t="str">
        <f t="shared" si="86"/>
        <v/>
      </c>
      <c r="E1141" s="126" t="str">
        <f>IF('BD4'!O1138=0,"",'BD4'!O1138)</f>
        <v/>
      </c>
      <c r="F1141" s="127" t="str">
        <f>REPT('BD4'!N1138,1)</f>
        <v/>
      </c>
      <c r="G1141" s="469">
        <f>('BD4'!J1138)</f>
        <v>0</v>
      </c>
      <c r="I1141" s="568" t="str">
        <f t="shared" si="87"/>
        <v/>
      </c>
      <c r="J1141" s="568" t="str">
        <f>IF(L1141&gt;0,'BD1'!$K$6,"")</f>
        <v/>
      </c>
      <c r="K1141" s="568" t="str">
        <f>IF(L1141&gt;0,'BD1'!$K$8,"")</f>
        <v/>
      </c>
      <c r="L1141" s="101"/>
      <c r="M1141" s="101"/>
      <c r="N1141" s="101"/>
      <c r="O1141" s="101"/>
      <c r="P1141" s="363"/>
      <c r="Q1141" s="363"/>
      <c r="R1141" s="361"/>
      <c r="S1141" s="570" t="str">
        <f t="shared" si="90"/>
        <v/>
      </c>
      <c r="U1141" s="124" t="str">
        <f t="shared" si="88"/>
        <v/>
      </c>
      <c r="V1141" s="124" t="str">
        <f>IF(X1141&gt;0,'BD1'!$K$6,"")</f>
        <v/>
      </c>
      <c r="W1141" s="121" t="str">
        <f>IF(X1141&gt;0,'BD1'!$K$8,"")</f>
        <v/>
      </c>
      <c r="X1141" s="101"/>
      <c r="Y1141" s="474"/>
      <c r="Z1141" s="101"/>
      <c r="AA1141" s="101"/>
      <c r="AB1141" s="101"/>
      <c r="AC1141" s="101"/>
      <c r="AD1141" s="101"/>
      <c r="AE1141" s="361"/>
      <c r="AF1141" s="522"/>
    </row>
    <row r="1142" spans="2:32" x14ac:dyDescent="0.25">
      <c r="B1142" s="566" t="str">
        <f t="shared" si="89"/>
        <v/>
      </c>
      <c r="C1142" s="472">
        <f>'BD4'!C1139</f>
        <v>0</v>
      </c>
      <c r="D1142" s="125" t="str">
        <f t="shared" si="86"/>
        <v/>
      </c>
      <c r="E1142" s="126" t="str">
        <f>IF('BD4'!O1139=0,"",'BD4'!O1139)</f>
        <v/>
      </c>
      <c r="F1142" s="127" t="str">
        <f>REPT('BD4'!N1139,1)</f>
        <v/>
      </c>
      <c r="G1142" s="469">
        <f>('BD4'!J1139)</f>
        <v>0</v>
      </c>
      <c r="I1142" s="568" t="str">
        <f t="shared" si="87"/>
        <v/>
      </c>
      <c r="J1142" s="568" t="str">
        <f>IF(L1142&gt;0,'BD1'!$K$6,"")</f>
        <v/>
      </c>
      <c r="K1142" s="568" t="str">
        <f>IF(L1142&gt;0,'BD1'!$K$8,"")</f>
        <v/>
      </c>
      <c r="L1142" s="101"/>
      <c r="M1142" s="101"/>
      <c r="N1142" s="101"/>
      <c r="O1142" s="101"/>
      <c r="P1142" s="363"/>
      <c r="Q1142" s="363"/>
      <c r="R1142" s="361"/>
      <c r="S1142" s="570" t="str">
        <f t="shared" si="90"/>
        <v/>
      </c>
      <c r="U1142" s="124" t="str">
        <f t="shared" si="88"/>
        <v/>
      </c>
      <c r="V1142" s="124" t="str">
        <f>IF(X1142&gt;0,'BD1'!$K$6,"")</f>
        <v/>
      </c>
      <c r="W1142" s="121" t="str">
        <f>IF(X1142&gt;0,'BD1'!$K$8,"")</f>
        <v/>
      </c>
      <c r="X1142" s="101"/>
      <c r="Y1142" s="474"/>
      <c r="Z1142" s="101"/>
      <c r="AA1142" s="101"/>
      <c r="AB1142" s="101"/>
      <c r="AC1142" s="101"/>
      <c r="AD1142" s="101"/>
      <c r="AE1142" s="361"/>
      <c r="AF1142" s="522"/>
    </row>
    <row r="1143" spans="2:32" x14ac:dyDescent="0.25">
      <c r="B1143" s="566" t="str">
        <f t="shared" si="89"/>
        <v/>
      </c>
      <c r="C1143" s="472">
        <f>'BD4'!C1140</f>
        <v>0</v>
      </c>
      <c r="D1143" s="125" t="str">
        <f t="shared" si="86"/>
        <v/>
      </c>
      <c r="E1143" s="126" t="str">
        <f>IF('BD4'!O1140=0,"",'BD4'!O1140)</f>
        <v/>
      </c>
      <c r="F1143" s="127" t="str">
        <f>REPT('BD4'!N1140,1)</f>
        <v/>
      </c>
      <c r="G1143" s="469">
        <f>('BD4'!J1140)</f>
        <v>0</v>
      </c>
      <c r="I1143" s="568" t="str">
        <f t="shared" si="87"/>
        <v/>
      </c>
      <c r="J1143" s="568" t="str">
        <f>IF(L1143&gt;0,'BD1'!$K$6,"")</f>
        <v/>
      </c>
      <c r="K1143" s="568" t="str">
        <f>IF(L1143&gt;0,'BD1'!$K$8,"")</f>
        <v/>
      </c>
      <c r="L1143" s="101"/>
      <c r="M1143" s="101"/>
      <c r="N1143" s="101"/>
      <c r="O1143" s="101"/>
      <c r="P1143" s="363"/>
      <c r="Q1143" s="363"/>
      <c r="R1143" s="361"/>
      <c r="S1143" s="570" t="str">
        <f t="shared" si="90"/>
        <v/>
      </c>
      <c r="U1143" s="124" t="str">
        <f t="shared" si="88"/>
        <v/>
      </c>
      <c r="V1143" s="124" t="str">
        <f>IF(X1143&gt;0,'BD1'!$K$6,"")</f>
        <v/>
      </c>
      <c r="W1143" s="121" t="str">
        <f>IF(X1143&gt;0,'BD1'!$K$8,"")</f>
        <v/>
      </c>
      <c r="X1143" s="101"/>
      <c r="Y1143" s="474"/>
      <c r="Z1143" s="101"/>
      <c r="AA1143" s="101"/>
      <c r="AB1143" s="101"/>
      <c r="AC1143" s="101"/>
      <c r="AD1143" s="101"/>
      <c r="AE1143" s="361"/>
      <c r="AF1143" s="522"/>
    </row>
    <row r="1144" spans="2:32" x14ac:dyDescent="0.25">
      <c r="B1144" s="566" t="str">
        <f t="shared" si="89"/>
        <v/>
      </c>
      <c r="C1144" s="472">
        <f>'BD4'!C1141</f>
        <v>0</v>
      </c>
      <c r="D1144" s="125" t="str">
        <f t="shared" si="86"/>
        <v/>
      </c>
      <c r="E1144" s="126" t="str">
        <f>IF('BD4'!O1141=0,"",'BD4'!O1141)</f>
        <v/>
      </c>
      <c r="F1144" s="127" t="str">
        <f>REPT('BD4'!N1141,1)</f>
        <v/>
      </c>
      <c r="G1144" s="469">
        <f>('BD4'!J1141)</f>
        <v>0</v>
      </c>
      <c r="I1144" s="568" t="str">
        <f t="shared" si="87"/>
        <v/>
      </c>
      <c r="J1144" s="568" t="str">
        <f>IF(L1144&gt;0,'BD1'!$K$6,"")</f>
        <v/>
      </c>
      <c r="K1144" s="568" t="str">
        <f>IF(L1144&gt;0,'BD1'!$K$8,"")</f>
        <v/>
      </c>
      <c r="L1144" s="101"/>
      <c r="M1144" s="101"/>
      <c r="N1144" s="101"/>
      <c r="O1144" s="101"/>
      <c r="P1144" s="363"/>
      <c r="Q1144" s="363"/>
      <c r="R1144" s="361"/>
      <c r="S1144" s="570" t="str">
        <f t="shared" si="90"/>
        <v/>
      </c>
      <c r="U1144" s="124" t="str">
        <f t="shared" si="88"/>
        <v/>
      </c>
      <c r="V1144" s="124" t="str">
        <f>IF(X1144&gt;0,'BD1'!$K$6,"")</f>
        <v/>
      </c>
      <c r="W1144" s="121" t="str">
        <f>IF(X1144&gt;0,'BD1'!$K$8,"")</f>
        <v/>
      </c>
      <c r="X1144" s="101"/>
      <c r="Y1144" s="474"/>
      <c r="Z1144" s="101"/>
      <c r="AA1144" s="101"/>
      <c r="AB1144" s="101"/>
      <c r="AC1144" s="101"/>
      <c r="AD1144" s="101"/>
      <c r="AE1144" s="361"/>
      <c r="AF1144" s="522"/>
    </row>
    <row r="1145" spans="2:32" x14ac:dyDescent="0.25">
      <c r="B1145" s="566" t="str">
        <f t="shared" si="89"/>
        <v/>
      </c>
      <c r="C1145" s="472">
        <f>'BD4'!C1142</f>
        <v>0</v>
      </c>
      <c r="D1145" s="125" t="str">
        <f t="shared" si="86"/>
        <v/>
      </c>
      <c r="E1145" s="126" t="str">
        <f>IF('BD4'!O1142=0,"",'BD4'!O1142)</f>
        <v/>
      </c>
      <c r="F1145" s="127" t="str">
        <f>REPT('BD4'!N1142,1)</f>
        <v/>
      </c>
      <c r="G1145" s="469">
        <f>('BD4'!J1142)</f>
        <v>0</v>
      </c>
      <c r="I1145" s="568" t="str">
        <f t="shared" si="87"/>
        <v/>
      </c>
      <c r="J1145" s="568" t="str">
        <f>IF(L1145&gt;0,'BD1'!$K$6,"")</f>
        <v/>
      </c>
      <c r="K1145" s="568" t="str">
        <f>IF(L1145&gt;0,'BD1'!$K$8,"")</f>
        <v/>
      </c>
      <c r="L1145" s="101"/>
      <c r="M1145" s="101"/>
      <c r="N1145" s="101"/>
      <c r="O1145" s="101"/>
      <c r="P1145" s="363"/>
      <c r="Q1145" s="363"/>
      <c r="R1145" s="361"/>
      <c r="S1145" s="570" t="str">
        <f t="shared" si="90"/>
        <v/>
      </c>
      <c r="U1145" s="124" t="str">
        <f t="shared" si="88"/>
        <v/>
      </c>
      <c r="V1145" s="124" t="str">
        <f>IF(X1145&gt;0,'BD1'!$K$6,"")</f>
        <v/>
      </c>
      <c r="W1145" s="121" t="str">
        <f>IF(X1145&gt;0,'BD1'!$K$8,"")</f>
        <v/>
      </c>
      <c r="X1145" s="101"/>
      <c r="Y1145" s="474"/>
      <c r="Z1145" s="101"/>
      <c r="AA1145" s="101"/>
      <c r="AB1145" s="101"/>
      <c r="AC1145" s="101"/>
      <c r="AD1145" s="101"/>
      <c r="AE1145" s="361"/>
      <c r="AF1145" s="522"/>
    </row>
    <row r="1146" spans="2:32" x14ac:dyDescent="0.25">
      <c r="B1146" s="566" t="str">
        <f t="shared" si="89"/>
        <v/>
      </c>
      <c r="C1146" s="472">
        <f>'BD4'!C1143</f>
        <v>0</v>
      </c>
      <c r="D1146" s="125" t="str">
        <f t="shared" si="86"/>
        <v/>
      </c>
      <c r="E1146" s="126" t="str">
        <f>IF('BD4'!O1143=0,"",'BD4'!O1143)</f>
        <v/>
      </c>
      <c r="F1146" s="127" t="str">
        <f>REPT('BD4'!N1143,1)</f>
        <v/>
      </c>
      <c r="G1146" s="469">
        <f>('BD4'!J1143)</f>
        <v>0</v>
      </c>
      <c r="I1146" s="568" t="str">
        <f t="shared" si="87"/>
        <v/>
      </c>
      <c r="J1146" s="568" t="str">
        <f>IF(L1146&gt;0,'BD1'!$K$6,"")</f>
        <v/>
      </c>
      <c r="K1146" s="568" t="str">
        <f>IF(L1146&gt;0,'BD1'!$K$8,"")</f>
        <v/>
      </c>
      <c r="L1146" s="101"/>
      <c r="M1146" s="101"/>
      <c r="N1146" s="101"/>
      <c r="O1146" s="101"/>
      <c r="P1146" s="363"/>
      <c r="Q1146" s="363"/>
      <c r="R1146" s="361"/>
      <c r="S1146" s="570" t="str">
        <f t="shared" si="90"/>
        <v/>
      </c>
      <c r="U1146" s="124" t="str">
        <f t="shared" si="88"/>
        <v/>
      </c>
      <c r="V1146" s="124" t="str">
        <f>IF(X1146&gt;0,'BD1'!$K$6,"")</f>
        <v/>
      </c>
      <c r="W1146" s="121" t="str">
        <f>IF(X1146&gt;0,'BD1'!$K$8,"")</f>
        <v/>
      </c>
      <c r="X1146" s="101"/>
      <c r="Y1146" s="474"/>
      <c r="Z1146" s="101"/>
      <c r="AA1146" s="101"/>
      <c r="AB1146" s="101"/>
      <c r="AC1146" s="101"/>
      <c r="AD1146" s="101"/>
      <c r="AE1146" s="361"/>
      <c r="AF1146" s="522"/>
    </row>
    <row r="1147" spans="2:32" x14ac:dyDescent="0.25">
      <c r="B1147" s="566" t="str">
        <f t="shared" si="89"/>
        <v/>
      </c>
      <c r="C1147" s="472">
        <f>'BD4'!C1144</f>
        <v>0</v>
      </c>
      <c r="D1147" s="125" t="str">
        <f t="shared" si="86"/>
        <v/>
      </c>
      <c r="E1147" s="126" t="str">
        <f>IF('BD4'!O1144=0,"",'BD4'!O1144)</f>
        <v/>
      </c>
      <c r="F1147" s="127" t="str">
        <f>REPT('BD4'!N1144,1)</f>
        <v/>
      </c>
      <c r="G1147" s="469">
        <f>('BD4'!J1144)</f>
        <v>0</v>
      </c>
      <c r="I1147" s="568" t="str">
        <f t="shared" si="87"/>
        <v/>
      </c>
      <c r="J1147" s="568" t="str">
        <f>IF(L1147&gt;0,'BD1'!$K$6,"")</f>
        <v/>
      </c>
      <c r="K1147" s="568" t="str">
        <f>IF(L1147&gt;0,'BD1'!$K$8,"")</f>
        <v/>
      </c>
      <c r="L1147" s="101"/>
      <c r="M1147" s="101"/>
      <c r="N1147" s="101"/>
      <c r="O1147" s="101"/>
      <c r="P1147" s="363"/>
      <c r="Q1147" s="363"/>
      <c r="R1147" s="361"/>
      <c r="S1147" s="570" t="str">
        <f t="shared" si="90"/>
        <v/>
      </c>
      <c r="U1147" s="124" t="str">
        <f t="shared" si="88"/>
        <v/>
      </c>
      <c r="V1147" s="124" t="str">
        <f>IF(X1147&gt;0,'BD1'!$K$6,"")</f>
        <v/>
      </c>
      <c r="W1147" s="121" t="str">
        <f>IF(X1147&gt;0,'BD1'!$K$8,"")</f>
        <v/>
      </c>
      <c r="X1147" s="101"/>
      <c r="Y1147" s="474"/>
      <c r="Z1147" s="101"/>
      <c r="AA1147" s="101"/>
      <c r="AB1147" s="101"/>
      <c r="AC1147" s="101"/>
      <c r="AD1147" s="101"/>
      <c r="AE1147" s="361"/>
      <c r="AF1147" s="522"/>
    </row>
    <row r="1148" spans="2:32" x14ac:dyDescent="0.25">
      <c r="B1148" s="566" t="str">
        <f t="shared" si="89"/>
        <v/>
      </c>
      <c r="C1148" s="472">
        <f>'BD4'!C1145</f>
        <v>0</v>
      </c>
      <c r="D1148" s="125" t="str">
        <f t="shared" si="86"/>
        <v/>
      </c>
      <c r="E1148" s="126" t="str">
        <f>IF('BD4'!O1145=0,"",'BD4'!O1145)</f>
        <v/>
      </c>
      <c r="F1148" s="127" t="str">
        <f>REPT('BD4'!N1145,1)</f>
        <v/>
      </c>
      <c r="G1148" s="469">
        <f>('BD4'!J1145)</f>
        <v>0</v>
      </c>
      <c r="I1148" s="568" t="str">
        <f t="shared" si="87"/>
        <v/>
      </c>
      <c r="J1148" s="568" t="str">
        <f>IF(L1148&gt;0,'BD1'!$K$6,"")</f>
        <v/>
      </c>
      <c r="K1148" s="568" t="str">
        <f>IF(L1148&gt;0,'BD1'!$K$8,"")</f>
        <v/>
      </c>
      <c r="L1148" s="101"/>
      <c r="M1148" s="101"/>
      <c r="N1148" s="101"/>
      <c r="O1148" s="101"/>
      <c r="P1148" s="363"/>
      <c r="Q1148" s="363"/>
      <c r="R1148" s="361"/>
      <c r="S1148" s="570" t="str">
        <f t="shared" si="90"/>
        <v/>
      </c>
      <c r="U1148" s="124" t="str">
        <f t="shared" si="88"/>
        <v/>
      </c>
      <c r="V1148" s="124" t="str">
        <f>IF(X1148&gt;0,'BD1'!$K$6,"")</f>
        <v/>
      </c>
      <c r="W1148" s="121" t="str">
        <f>IF(X1148&gt;0,'BD1'!$K$8,"")</f>
        <v/>
      </c>
      <c r="X1148" s="101"/>
      <c r="Y1148" s="474"/>
      <c r="Z1148" s="101"/>
      <c r="AA1148" s="101"/>
      <c r="AB1148" s="101"/>
      <c r="AC1148" s="101"/>
      <c r="AD1148" s="101"/>
      <c r="AE1148" s="361"/>
      <c r="AF1148" s="522"/>
    </row>
    <row r="1149" spans="2:32" x14ac:dyDescent="0.25">
      <c r="B1149" s="566" t="str">
        <f t="shared" si="89"/>
        <v/>
      </c>
      <c r="C1149" s="472">
        <f>'BD4'!C1146</f>
        <v>0</v>
      </c>
      <c r="D1149" s="125" t="str">
        <f t="shared" si="86"/>
        <v/>
      </c>
      <c r="E1149" s="126" t="str">
        <f>IF('BD4'!O1146=0,"",'BD4'!O1146)</f>
        <v/>
      </c>
      <c r="F1149" s="127" t="str">
        <f>REPT('BD4'!N1146,1)</f>
        <v/>
      </c>
      <c r="G1149" s="469">
        <f>('BD4'!J1146)</f>
        <v>0</v>
      </c>
      <c r="I1149" s="568" t="str">
        <f t="shared" si="87"/>
        <v/>
      </c>
      <c r="J1149" s="568" t="str">
        <f>IF(L1149&gt;0,'BD1'!$K$6,"")</f>
        <v/>
      </c>
      <c r="K1149" s="568" t="str">
        <f>IF(L1149&gt;0,'BD1'!$K$8,"")</f>
        <v/>
      </c>
      <c r="L1149" s="101"/>
      <c r="M1149" s="101"/>
      <c r="N1149" s="101"/>
      <c r="O1149" s="101"/>
      <c r="P1149" s="363"/>
      <c r="Q1149" s="363"/>
      <c r="R1149" s="361"/>
      <c r="S1149" s="570" t="str">
        <f t="shared" si="90"/>
        <v/>
      </c>
      <c r="U1149" s="124" t="str">
        <f t="shared" si="88"/>
        <v/>
      </c>
      <c r="V1149" s="124" t="str">
        <f>IF(X1149&gt;0,'BD1'!$K$6,"")</f>
        <v/>
      </c>
      <c r="W1149" s="121" t="str">
        <f>IF(X1149&gt;0,'BD1'!$K$8,"")</f>
        <v/>
      </c>
      <c r="X1149" s="101"/>
      <c r="Y1149" s="474"/>
      <c r="Z1149" s="101"/>
      <c r="AA1149" s="101"/>
      <c r="AB1149" s="101"/>
      <c r="AC1149" s="101"/>
      <c r="AD1149" s="101"/>
      <c r="AE1149" s="361"/>
      <c r="AF1149" s="522"/>
    </row>
    <row r="1150" spans="2:32" x14ac:dyDescent="0.25">
      <c r="B1150" s="566" t="str">
        <f t="shared" si="89"/>
        <v/>
      </c>
      <c r="C1150" s="472">
        <f>'BD4'!C1147</f>
        <v>0</v>
      </c>
      <c r="D1150" s="125" t="str">
        <f t="shared" si="86"/>
        <v/>
      </c>
      <c r="E1150" s="126" t="str">
        <f>IF('BD4'!O1147=0,"",'BD4'!O1147)</f>
        <v/>
      </c>
      <c r="F1150" s="127" t="str">
        <f>REPT('BD4'!N1147,1)</f>
        <v/>
      </c>
      <c r="G1150" s="469">
        <f>('BD4'!J1147)</f>
        <v>0</v>
      </c>
      <c r="I1150" s="568" t="str">
        <f t="shared" si="87"/>
        <v/>
      </c>
      <c r="J1150" s="568" t="str">
        <f>IF(L1150&gt;0,'BD1'!$K$6,"")</f>
        <v/>
      </c>
      <c r="K1150" s="568" t="str">
        <f>IF(L1150&gt;0,'BD1'!$K$8,"")</f>
        <v/>
      </c>
      <c r="L1150" s="101"/>
      <c r="M1150" s="101"/>
      <c r="N1150" s="101"/>
      <c r="O1150" s="101"/>
      <c r="P1150" s="363"/>
      <c r="Q1150" s="363"/>
      <c r="R1150" s="361"/>
      <c r="S1150" s="570" t="str">
        <f t="shared" si="90"/>
        <v/>
      </c>
      <c r="U1150" s="124" t="str">
        <f t="shared" si="88"/>
        <v/>
      </c>
      <c r="V1150" s="124" t="str">
        <f>IF(X1150&gt;0,'BD1'!$K$6,"")</f>
        <v/>
      </c>
      <c r="W1150" s="121" t="str">
        <f>IF(X1150&gt;0,'BD1'!$K$8,"")</f>
        <v/>
      </c>
      <c r="X1150" s="101"/>
      <c r="Y1150" s="474"/>
      <c r="Z1150" s="101"/>
      <c r="AA1150" s="101"/>
      <c r="AB1150" s="101"/>
      <c r="AC1150" s="101"/>
      <c r="AD1150" s="101"/>
      <c r="AE1150" s="361"/>
      <c r="AF1150" s="522"/>
    </row>
    <row r="1151" spans="2:32" x14ac:dyDescent="0.25">
      <c r="B1151" s="566" t="str">
        <f t="shared" si="89"/>
        <v/>
      </c>
      <c r="C1151" s="472">
        <f>'BD4'!C1148</f>
        <v>0</v>
      </c>
      <c r="D1151" s="125" t="str">
        <f t="shared" si="86"/>
        <v/>
      </c>
      <c r="E1151" s="126" t="str">
        <f>IF('BD4'!O1148=0,"",'BD4'!O1148)</f>
        <v/>
      </c>
      <c r="F1151" s="127" t="str">
        <f>REPT('BD4'!N1148,1)</f>
        <v/>
      </c>
      <c r="G1151" s="469">
        <f>('BD4'!J1148)</f>
        <v>0</v>
      </c>
      <c r="I1151" s="568" t="str">
        <f t="shared" si="87"/>
        <v/>
      </c>
      <c r="J1151" s="568" t="str">
        <f>IF(L1151&gt;0,'BD1'!$K$6,"")</f>
        <v/>
      </c>
      <c r="K1151" s="568" t="str">
        <f>IF(L1151&gt;0,'BD1'!$K$8,"")</f>
        <v/>
      </c>
      <c r="L1151" s="101"/>
      <c r="M1151" s="101"/>
      <c r="N1151" s="101"/>
      <c r="O1151" s="101"/>
      <c r="P1151" s="363"/>
      <c r="Q1151" s="363"/>
      <c r="R1151" s="361"/>
      <c r="S1151" s="570" t="str">
        <f t="shared" si="90"/>
        <v/>
      </c>
      <c r="U1151" s="124" t="str">
        <f t="shared" si="88"/>
        <v/>
      </c>
      <c r="V1151" s="124" t="str">
        <f>IF(X1151&gt;0,'BD1'!$K$6,"")</f>
        <v/>
      </c>
      <c r="W1151" s="121" t="str">
        <f>IF(X1151&gt;0,'BD1'!$K$8,"")</f>
        <v/>
      </c>
      <c r="X1151" s="101"/>
      <c r="Y1151" s="474"/>
      <c r="Z1151" s="101"/>
      <c r="AA1151" s="101"/>
      <c r="AB1151" s="101"/>
      <c r="AC1151" s="101"/>
      <c r="AD1151" s="101"/>
      <c r="AE1151" s="361"/>
      <c r="AF1151" s="522"/>
    </row>
    <row r="1152" spans="2:32" x14ac:dyDescent="0.25">
      <c r="B1152" s="566" t="str">
        <f t="shared" si="89"/>
        <v/>
      </c>
      <c r="C1152" s="472">
        <f>'BD4'!C1149</f>
        <v>0</v>
      </c>
      <c r="D1152" s="125" t="str">
        <f t="shared" si="86"/>
        <v/>
      </c>
      <c r="E1152" s="126" t="str">
        <f>IF('BD4'!O1149=0,"",'BD4'!O1149)</f>
        <v/>
      </c>
      <c r="F1152" s="127" t="str">
        <f>REPT('BD4'!N1149,1)</f>
        <v/>
      </c>
      <c r="G1152" s="469">
        <f>('BD4'!J1149)</f>
        <v>0</v>
      </c>
      <c r="I1152" s="568" t="str">
        <f t="shared" si="87"/>
        <v/>
      </c>
      <c r="J1152" s="568" t="str">
        <f>IF(L1152&gt;0,'BD1'!$K$6,"")</f>
        <v/>
      </c>
      <c r="K1152" s="568" t="str">
        <f>IF(L1152&gt;0,'BD1'!$K$8,"")</f>
        <v/>
      </c>
      <c r="L1152" s="101"/>
      <c r="M1152" s="101"/>
      <c r="N1152" s="101"/>
      <c r="O1152" s="101"/>
      <c r="P1152" s="363"/>
      <c r="Q1152" s="363"/>
      <c r="R1152" s="361"/>
      <c r="S1152" s="570" t="str">
        <f t="shared" si="90"/>
        <v/>
      </c>
      <c r="U1152" s="124" t="str">
        <f t="shared" si="88"/>
        <v/>
      </c>
      <c r="V1152" s="124" t="str">
        <f>IF(X1152&gt;0,'BD1'!$K$6,"")</f>
        <v/>
      </c>
      <c r="W1152" s="121" t="str">
        <f>IF(X1152&gt;0,'BD1'!$K$8,"")</f>
        <v/>
      </c>
      <c r="X1152" s="101"/>
      <c r="Y1152" s="474"/>
      <c r="Z1152" s="101"/>
      <c r="AA1152" s="101"/>
      <c r="AB1152" s="101"/>
      <c r="AC1152" s="101"/>
      <c r="AD1152" s="101"/>
      <c r="AE1152" s="361"/>
      <c r="AF1152" s="522"/>
    </row>
    <row r="1153" spans="2:32" x14ac:dyDescent="0.25">
      <c r="B1153" s="566" t="str">
        <f t="shared" si="89"/>
        <v/>
      </c>
      <c r="C1153" s="472">
        <f>'BD4'!C1150</f>
        <v>0</v>
      </c>
      <c r="D1153" s="125" t="str">
        <f t="shared" si="86"/>
        <v/>
      </c>
      <c r="E1153" s="126" t="str">
        <f>IF('BD4'!O1150=0,"",'BD4'!O1150)</f>
        <v/>
      </c>
      <c r="F1153" s="127" t="str">
        <f>REPT('BD4'!N1150,1)</f>
        <v/>
      </c>
      <c r="G1153" s="469">
        <f>('BD4'!J1150)</f>
        <v>0</v>
      </c>
      <c r="I1153" s="568" t="str">
        <f t="shared" si="87"/>
        <v/>
      </c>
      <c r="J1153" s="568" t="str">
        <f>IF(L1153&gt;0,'BD1'!$K$6,"")</f>
        <v/>
      </c>
      <c r="K1153" s="568" t="str">
        <f>IF(L1153&gt;0,'BD1'!$K$8,"")</f>
        <v/>
      </c>
      <c r="L1153" s="101"/>
      <c r="M1153" s="101"/>
      <c r="N1153" s="101"/>
      <c r="O1153" s="101"/>
      <c r="P1153" s="363"/>
      <c r="Q1153" s="363"/>
      <c r="R1153" s="361"/>
      <c r="S1153" s="570" t="str">
        <f t="shared" si="90"/>
        <v/>
      </c>
      <c r="U1153" s="124" t="str">
        <f t="shared" si="88"/>
        <v/>
      </c>
      <c r="V1153" s="124" t="str">
        <f>IF(X1153&gt;0,'BD1'!$K$6,"")</f>
        <v/>
      </c>
      <c r="W1153" s="121" t="str">
        <f>IF(X1153&gt;0,'BD1'!$K$8,"")</f>
        <v/>
      </c>
      <c r="X1153" s="101"/>
      <c r="Y1153" s="474"/>
      <c r="Z1153" s="101"/>
      <c r="AA1153" s="101"/>
      <c r="AB1153" s="101"/>
      <c r="AC1153" s="101"/>
      <c r="AD1153" s="101"/>
      <c r="AE1153" s="361"/>
      <c r="AF1153" s="522"/>
    </row>
    <row r="1154" spans="2:32" x14ac:dyDescent="0.25">
      <c r="B1154" s="566" t="str">
        <f t="shared" si="89"/>
        <v/>
      </c>
      <c r="C1154" s="472">
        <f>'BD4'!C1151</f>
        <v>0</v>
      </c>
      <c r="D1154" s="125" t="str">
        <f t="shared" si="86"/>
        <v/>
      </c>
      <c r="E1154" s="126" t="str">
        <f>IF('BD4'!O1151=0,"",'BD4'!O1151)</f>
        <v/>
      </c>
      <c r="F1154" s="127" t="str">
        <f>REPT('BD4'!N1151,1)</f>
        <v/>
      </c>
      <c r="G1154" s="469">
        <f>('BD4'!J1151)</f>
        <v>0</v>
      </c>
      <c r="I1154" s="568" t="str">
        <f t="shared" si="87"/>
        <v/>
      </c>
      <c r="J1154" s="568" t="str">
        <f>IF(L1154&gt;0,'BD1'!$K$6,"")</f>
        <v/>
      </c>
      <c r="K1154" s="568" t="str">
        <f>IF(L1154&gt;0,'BD1'!$K$8,"")</f>
        <v/>
      </c>
      <c r="L1154" s="101"/>
      <c r="M1154" s="101"/>
      <c r="N1154" s="101"/>
      <c r="O1154" s="101"/>
      <c r="P1154" s="363"/>
      <c r="Q1154" s="363"/>
      <c r="R1154" s="361"/>
      <c r="S1154" s="570" t="str">
        <f t="shared" si="90"/>
        <v/>
      </c>
      <c r="U1154" s="124" t="str">
        <f t="shared" si="88"/>
        <v/>
      </c>
      <c r="V1154" s="124" t="str">
        <f>IF(X1154&gt;0,'BD1'!$K$6,"")</f>
        <v/>
      </c>
      <c r="W1154" s="121" t="str">
        <f>IF(X1154&gt;0,'BD1'!$K$8,"")</f>
        <v/>
      </c>
      <c r="X1154" s="101"/>
      <c r="Y1154" s="474"/>
      <c r="Z1154" s="101"/>
      <c r="AA1154" s="101"/>
      <c r="AB1154" s="101"/>
      <c r="AC1154" s="101"/>
      <c r="AD1154" s="101"/>
      <c r="AE1154" s="361"/>
      <c r="AF1154" s="522"/>
    </row>
    <row r="1155" spans="2:32" x14ac:dyDescent="0.25">
      <c r="B1155" s="566" t="str">
        <f t="shared" si="89"/>
        <v/>
      </c>
      <c r="C1155" s="472">
        <f>'BD4'!C1152</f>
        <v>0</v>
      </c>
      <c r="D1155" s="125" t="str">
        <f t="shared" si="86"/>
        <v/>
      </c>
      <c r="E1155" s="126" t="str">
        <f>IF('BD4'!O1152=0,"",'BD4'!O1152)</f>
        <v/>
      </c>
      <c r="F1155" s="127" t="str">
        <f>REPT('BD4'!N1152,1)</f>
        <v/>
      </c>
      <c r="G1155" s="469">
        <f>('BD4'!J1152)</f>
        <v>0</v>
      </c>
      <c r="I1155" s="568" t="str">
        <f t="shared" si="87"/>
        <v/>
      </c>
      <c r="J1155" s="568" t="str">
        <f>IF(L1155&gt;0,'BD1'!$K$6,"")</f>
        <v/>
      </c>
      <c r="K1155" s="568" t="str">
        <f>IF(L1155&gt;0,'BD1'!$K$8,"")</f>
        <v/>
      </c>
      <c r="L1155" s="101"/>
      <c r="M1155" s="101"/>
      <c r="N1155" s="101"/>
      <c r="O1155" s="101"/>
      <c r="P1155" s="363"/>
      <c r="Q1155" s="363"/>
      <c r="R1155" s="361"/>
      <c r="S1155" s="570" t="str">
        <f t="shared" si="90"/>
        <v/>
      </c>
      <c r="U1155" s="124" t="str">
        <f t="shared" si="88"/>
        <v/>
      </c>
      <c r="V1155" s="124" t="str">
        <f>IF(X1155&gt;0,'BD1'!$K$6,"")</f>
        <v/>
      </c>
      <c r="W1155" s="121" t="str">
        <f>IF(X1155&gt;0,'BD1'!$K$8,"")</f>
        <v/>
      </c>
      <c r="X1155" s="101"/>
      <c r="Y1155" s="474"/>
      <c r="Z1155" s="101"/>
      <c r="AA1155" s="101"/>
      <c r="AB1155" s="101"/>
      <c r="AC1155" s="101"/>
      <c r="AD1155" s="101"/>
      <c r="AE1155" s="361"/>
      <c r="AF1155" s="522"/>
    </row>
    <row r="1156" spans="2:32" x14ac:dyDescent="0.25">
      <c r="B1156" s="566" t="str">
        <f t="shared" si="89"/>
        <v/>
      </c>
      <c r="C1156" s="472">
        <f>'BD4'!C1153</f>
        <v>0</v>
      </c>
      <c r="D1156" s="125" t="str">
        <f t="shared" si="86"/>
        <v/>
      </c>
      <c r="E1156" s="126" t="str">
        <f>IF('BD4'!O1153=0,"",'BD4'!O1153)</f>
        <v/>
      </c>
      <c r="F1156" s="127" t="str">
        <f>REPT('BD4'!N1153,1)</f>
        <v/>
      </c>
      <c r="G1156" s="469">
        <f>('BD4'!J1153)</f>
        <v>0</v>
      </c>
      <c r="I1156" s="568" t="str">
        <f t="shared" si="87"/>
        <v/>
      </c>
      <c r="J1156" s="568" t="str">
        <f>IF(L1156&gt;0,'BD1'!$K$6,"")</f>
        <v/>
      </c>
      <c r="K1156" s="568" t="str">
        <f>IF(L1156&gt;0,'BD1'!$K$8,"")</f>
        <v/>
      </c>
      <c r="L1156" s="101"/>
      <c r="M1156" s="101"/>
      <c r="N1156" s="101"/>
      <c r="O1156" s="101"/>
      <c r="P1156" s="363"/>
      <c r="Q1156" s="363"/>
      <c r="R1156" s="361"/>
      <c r="S1156" s="570" t="str">
        <f t="shared" si="90"/>
        <v/>
      </c>
      <c r="U1156" s="124" t="str">
        <f t="shared" si="88"/>
        <v/>
      </c>
      <c r="V1156" s="124" t="str">
        <f>IF(X1156&gt;0,'BD1'!$K$6,"")</f>
        <v/>
      </c>
      <c r="W1156" s="121" t="str">
        <f>IF(X1156&gt;0,'BD1'!$K$8,"")</f>
        <v/>
      </c>
      <c r="X1156" s="101"/>
      <c r="Y1156" s="474"/>
      <c r="Z1156" s="101"/>
      <c r="AA1156" s="101"/>
      <c r="AB1156" s="101"/>
      <c r="AC1156" s="101"/>
      <c r="AD1156" s="101"/>
      <c r="AE1156" s="361"/>
      <c r="AF1156" s="522"/>
    </row>
    <row r="1157" spans="2:32" x14ac:dyDescent="0.25">
      <c r="B1157" s="566" t="str">
        <f t="shared" si="89"/>
        <v/>
      </c>
      <c r="C1157" s="472">
        <f>'BD4'!C1154</f>
        <v>0</v>
      </c>
      <c r="D1157" s="125" t="str">
        <f t="shared" si="86"/>
        <v/>
      </c>
      <c r="E1157" s="126" t="str">
        <f>IF('BD4'!O1154=0,"",'BD4'!O1154)</f>
        <v/>
      </c>
      <c r="F1157" s="127" t="str">
        <f>REPT('BD4'!N1154,1)</f>
        <v/>
      </c>
      <c r="G1157" s="469">
        <f>('BD4'!J1154)</f>
        <v>0</v>
      </c>
      <c r="I1157" s="568" t="str">
        <f t="shared" si="87"/>
        <v/>
      </c>
      <c r="J1157" s="568" t="str">
        <f>IF(L1157&gt;0,'BD1'!$K$6,"")</f>
        <v/>
      </c>
      <c r="K1157" s="568" t="str">
        <f>IF(L1157&gt;0,'BD1'!$K$8,"")</f>
        <v/>
      </c>
      <c r="L1157" s="101"/>
      <c r="M1157" s="101"/>
      <c r="N1157" s="101"/>
      <c r="O1157" s="101"/>
      <c r="P1157" s="363"/>
      <c r="Q1157" s="363"/>
      <c r="R1157" s="361"/>
      <c r="S1157" s="570" t="str">
        <f t="shared" si="90"/>
        <v/>
      </c>
      <c r="U1157" s="124" t="str">
        <f t="shared" si="88"/>
        <v/>
      </c>
      <c r="V1157" s="124" t="str">
        <f>IF(X1157&gt;0,'BD1'!$K$6,"")</f>
        <v/>
      </c>
      <c r="W1157" s="121" t="str">
        <f>IF(X1157&gt;0,'BD1'!$K$8,"")</f>
        <v/>
      </c>
      <c r="X1157" s="101"/>
      <c r="Y1157" s="474"/>
      <c r="Z1157" s="101"/>
      <c r="AA1157" s="101"/>
      <c r="AB1157" s="101"/>
      <c r="AC1157" s="101"/>
      <c r="AD1157" s="101"/>
      <c r="AE1157" s="361"/>
      <c r="AF1157" s="522"/>
    </row>
    <row r="1158" spans="2:32" x14ac:dyDescent="0.25">
      <c r="B1158" s="566" t="str">
        <f t="shared" si="89"/>
        <v/>
      </c>
      <c r="C1158" s="472">
        <f>'BD4'!C1155</f>
        <v>0</v>
      </c>
      <c r="D1158" s="125" t="str">
        <f t="shared" si="86"/>
        <v/>
      </c>
      <c r="E1158" s="126" t="str">
        <f>IF('BD4'!O1155=0,"",'BD4'!O1155)</f>
        <v/>
      </c>
      <c r="F1158" s="127" t="str">
        <f>REPT('BD4'!N1155,1)</f>
        <v/>
      </c>
      <c r="G1158" s="469">
        <f>('BD4'!J1155)</f>
        <v>0</v>
      </c>
      <c r="I1158" s="568" t="str">
        <f t="shared" si="87"/>
        <v/>
      </c>
      <c r="J1158" s="568" t="str">
        <f>IF(L1158&gt;0,'BD1'!$K$6,"")</f>
        <v/>
      </c>
      <c r="K1158" s="568" t="str">
        <f>IF(L1158&gt;0,'BD1'!$K$8,"")</f>
        <v/>
      </c>
      <c r="L1158" s="101"/>
      <c r="M1158" s="101"/>
      <c r="N1158" s="101"/>
      <c r="O1158" s="101"/>
      <c r="P1158" s="363"/>
      <c r="Q1158" s="363"/>
      <c r="R1158" s="361"/>
      <c r="S1158" s="570" t="str">
        <f t="shared" si="90"/>
        <v/>
      </c>
      <c r="U1158" s="124" t="str">
        <f t="shared" si="88"/>
        <v/>
      </c>
      <c r="V1158" s="124" t="str">
        <f>IF(X1158&gt;0,'BD1'!$K$6,"")</f>
        <v/>
      </c>
      <c r="W1158" s="121" t="str">
        <f>IF(X1158&gt;0,'BD1'!$K$8,"")</f>
        <v/>
      </c>
      <c r="X1158" s="101"/>
      <c r="Y1158" s="474"/>
      <c r="Z1158" s="101"/>
      <c r="AA1158" s="101"/>
      <c r="AB1158" s="101"/>
      <c r="AC1158" s="101"/>
      <c r="AD1158" s="101"/>
      <c r="AE1158" s="361"/>
      <c r="AF1158" s="522"/>
    </row>
    <row r="1159" spans="2:32" x14ac:dyDescent="0.25">
      <c r="B1159" s="566" t="str">
        <f t="shared" si="89"/>
        <v/>
      </c>
      <c r="C1159" s="472">
        <f>'BD4'!C1156</f>
        <v>0</v>
      </c>
      <c r="D1159" s="125" t="str">
        <f t="shared" si="86"/>
        <v/>
      </c>
      <c r="E1159" s="126" t="str">
        <f>IF('BD4'!O1156=0,"",'BD4'!O1156)</f>
        <v/>
      </c>
      <c r="F1159" s="127" t="str">
        <f>REPT('BD4'!N1156,1)</f>
        <v/>
      </c>
      <c r="G1159" s="469">
        <f>('BD4'!J1156)</f>
        <v>0</v>
      </c>
      <c r="I1159" s="568" t="str">
        <f t="shared" si="87"/>
        <v/>
      </c>
      <c r="J1159" s="568" t="str">
        <f>IF(L1159&gt;0,'BD1'!$K$6,"")</f>
        <v/>
      </c>
      <c r="K1159" s="568" t="str">
        <f>IF(L1159&gt;0,'BD1'!$K$8,"")</f>
        <v/>
      </c>
      <c r="L1159" s="101"/>
      <c r="M1159" s="101"/>
      <c r="N1159" s="101"/>
      <c r="O1159" s="101"/>
      <c r="P1159" s="363"/>
      <c r="Q1159" s="363"/>
      <c r="R1159" s="361"/>
      <c r="S1159" s="570" t="str">
        <f t="shared" si="90"/>
        <v/>
      </c>
      <c r="U1159" s="124" t="str">
        <f t="shared" si="88"/>
        <v/>
      </c>
      <c r="V1159" s="124" t="str">
        <f>IF(X1159&gt;0,'BD1'!$K$6,"")</f>
        <v/>
      </c>
      <c r="W1159" s="121" t="str">
        <f>IF(X1159&gt;0,'BD1'!$K$8,"")</f>
        <v/>
      </c>
      <c r="X1159" s="101"/>
      <c r="Y1159" s="474"/>
      <c r="Z1159" s="101"/>
      <c r="AA1159" s="101"/>
      <c r="AB1159" s="101"/>
      <c r="AC1159" s="101"/>
      <c r="AD1159" s="101"/>
      <c r="AE1159" s="361"/>
      <c r="AF1159" s="522"/>
    </row>
    <row r="1160" spans="2:32" x14ac:dyDescent="0.25">
      <c r="B1160" s="566" t="str">
        <f t="shared" si="89"/>
        <v/>
      </c>
      <c r="C1160" s="472">
        <f>'BD4'!C1157</f>
        <v>0</v>
      </c>
      <c r="D1160" s="125" t="str">
        <f t="shared" si="86"/>
        <v/>
      </c>
      <c r="E1160" s="126" t="str">
        <f>IF('BD4'!O1157=0,"",'BD4'!O1157)</f>
        <v/>
      </c>
      <c r="F1160" s="127" t="str">
        <f>REPT('BD4'!N1157,1)</f>
        <v/>
      </c>
      <c r="G1160" s="469">
        <f>('BD4'!J1157)</f>
        <v>0</v>
      </c>
      <c r="I1160" s="568" t="str">
        <f t="shared" si="87"/>
        <v/>
      </c>
      <c r="J1160" s="568" t="str">
        <f>IF(L1160&gt;0,'BD1'!$K$6,"")</f>
        <v/>
      </c>
      <c r="K1160" s="568" t="str">
        <f>IF(L1160&gt;0,'BD1'!$K$8,"")</f>
        <v/>
      </c>
      <c r="L1160" s="101"/>
      <c r="M1160" s="101"/>
      <c r="N1160" s="101"/>
      <c r="O1160" s="101"/>
      <c r="P1160" s="363"/>
      <c r="Q1160" s="363"/>
      <c r="R1160" s="361"/>
      <c r="S1160" s="570" t="str">
        <f t="shared" si="90"/>
        <v/>
      </c>
      <c r="U1160" s="124" t="str">
        <f t="shared" si="88"/>
        <v/>
      </c>
      <c r="V1160" s="124" t="str">
        <f>IF(X1160&gt;0,'BD1'!$K$6,"")</f>
        <v/>
      </c>
      <c r="W1160" s="121" t="str">
        <f>IF(X1160&gt;0,'BD1'!$K$8,"")</f>
        <v/>
      </c>
      <c r="X1160" s="101"/>
      <c r="Y1160" s="474"/>
      <c r="Z1160" s="101"/>
      <c r="AA1160" s="101"/>
      <c r="AB1160" s="101"/>
      <c r="AC1160" s="101"/>
      <c r="AD1160" s="101"/>
      <c r="AE1160" s="361"/>
      <c r="AF1160" s="522"/>
    </row>
    <row r="1161" spans="2:32" x14ac:dyDescent="0.25">
      <c r="B1161" s="566" t="str">
        <f t="shared" si="89"/>
        <v/>
      </c>
      <c r="C1161" s="472">
        <f>'BD4'!C1158</f>
        <v>0</v>
      </c>
      <c r="D1161" s="125" t="str">
        <f t="shared" si="86"/>
        <v/>
      </c>
      <c r="E1161" s="126" t="str">
        <f>IF('BD4'!O1158=0,"",'BD4'!O1158)</f>
        <v/>
      </c>
      <c r="F1161" s="127" t="str">
        <f>REPT('BD4'!N1158,1)</f>
        <v/>
      </c>
      <c r="G1161" s="469">
        <f>('BD4'!J1158)</f>
        <v>0</v>
      </c>
      <c r="I1161" s="568" t="str">
        <f t="shared" si="87"/>
        <v/>
      </c>
      <c r="J1161" s="568" t="str">
        <f>IF(L1161&gt;0,'BD1'!$K$6,"")</f>
        <v/>
      </c>
      <c r="K1161" s="568" t="str">
        <f>IF(L1161&gt;0,'BD1'!$K$8,"")</f>
        <v/>
      </c>
      <c r="L1161" s="101"/>
      <c r="M1161" s="101"/>
      <c r="N1161" s="101"/>
      <c r="O1161" s="101"/>
      <c r="P1161" s="363"/>
      <c r="Q1161" s="363"/>
      <c r="R1161" s="361"/>
      <c r="S1161" s="570" t="str">
        <f t="shared" si="90"/>
        <v/>
      </c>
      <c r="U1161" s="124" t="str">
        <f t="shared" si="88"/>
        <v/>
      </c>
      <c r="V1161" s="124" t="str">
        <f>IF(X1161&gt;0,'BD1'!$K$6,"")</f>
        <v/>
      </c>
      <c r="W1161" s="121" t="str">
        <f>IF(X1161&gt;0,'BD1'!$K$8,"")</f>
        <v/>
      </c>
      <c r="X1161" s="101"/>
      <c r="Y1161" s="474"/>
      <c r="Z1161" s="101"/>
      <c r="AA1161" s="101"/>
      <c r="AB1161" s="101"/>
      <c r="AC1161" s="101"/>
      <c r="AD1161" s="101"/>
      <c r="AE1161" s="361"/>
      <c r="AF1161" s="522"/>
    </row>
    <row r="1162" spans="2:32" x14ac:dyDescent="0.25">
      <c r="B1162" s="566" t="str">
        <f t="shared" si="89"/>
        <v/>
      </c>
      <c r="C1162" s="472">
        <f>'BD4'!C1159</f>
        <v>0</v>
      </c>
      <c r="D1162" s="125" t="str">
        <f t="shared" si="86"/>
        <v/>
      </c>
      <c r="E1162" s="126" t="str">
        <f>IF('BD4'!O1159=0,"",'BD4'!O1159)</f>
        <v/>
      </c>
      <c r="F1162" s="127" t="str">
        <f>REPT('BD4'!N1159,1)</f>
        <v/>
      </c>
      <c r="G1162" s="469">
        <f>('BD4'!J1159)</f>
        <v>0</v>
      </c>
      <c r="I1162" s="568" t="str">
        <f t="shared" si="87"/>
        <v/>
      </c>
      <c r="J1162" s="568" t="str">
        <f>IF(L1162&gt;0,'BD1'!$K$6,"")</f>
        <v/>
      </c>
      <c r="K1162" s="568" t="str">
        <f>IF(L1162&gt;0,'BD1'!$K$8,"")</f>
        <v/>
      </c>
      <c r="L1162" s="101"/>
      <c r="M1162" s="101"/>
      <c r="N1162" s="101"/>
      <c r="O1162" s="101"/>
      <c r="P1162" s="363"/>
      <c r="Q1162" s="363"/>
      <c r="R1162" s="361"/>
      <c r="S1162" s="570" t="str">
        <f t="shared" si="90"/>
        <v/>
      </c>
      <c r="U1162" s="124" t="str">
        <f t="shared" si="88"/>
        <v/>
      </c>
      <c r="V1162" s="124" t="str">
        <f>IF(X1162&gt;0,'BD1'!$K$6,"")</f>
        <v/>
      </c>
      <c r="W1162" s="121" t="str">
        <f>IF(X1162&gt;0,'BD1'!$K$8,"")</f>
        <v/>
      </c>
      <c r="X1162" s="101"/>
      <c r="Y1162" s="474"/>
      <c r="Z1162" s="101"/>
      <c r="AA1162" s="101"/>
      <c r="AB1162" s="101"/>
      <c r="AC1162" s="101"/>
      <c r="AD1162" s="101"/>
      <c r="AE1162" s="361"/>
      <c r="AF1162" s="522"/>
    </row>
    <row r="1163" spans="2:32" x14ac:dyDescent="0.25">
      <c r="B1163" s="566" t="str">
        <f t="shared" si="89"/>
        <v/>
      </c>
      <c r="C1163" s="472">
        <f>'BD4'!C1160</f>
        <v>0</v>
      </c>
      <c r="D1163" s="125" t="str">
        <f t="shared" si="86"/>
        <v/>
      </c>
      <c r="E1163" s="126" t="str">
        <f>IF('BD4'!O1160=0,"",'BD4'!O1160)</f>
        <v/>
      </c>
      <c r="F1163" s="127" t="str">
        <f>REPT('BD4'!N1160,1)</f>
        <v/>
      </c>
      <c r="G1163" s="469">
        <f>('BD4'!J1160)</f>
        <v>0</v>
      </c>
      <c r="I1163" s="568" t="str">
        <f t="shared" si="87"/>
        <v/>
      </c>
      <c r="J1163" s="568" t="str">
        <f>IF(L1163&gt;0,'BD1'!$K$6,"")</f>
        <v/>
      </c>
      <c r="K1163" s="568" t="str">
        <f>IF(L1163&gt;0,'BD1'!$K$8,"")</f>
        <v/>
      </c>
      <c r="L1163" s="101"/>
      <c r="M1163" s="101"/>
      <c r="N1163" s="101"/>
      <c r="O1163" s="101"/>
      <c r="P1163" s="363"/>
      <c r="Q1163" s="363"/>
      <c r="R1163" s="361"/>
      <c r="S1163" s="570" t="str">
        <f t="shared" si="90"/>
        <v/>
      </c>
      <c r="U1163" s="124" t="str">
        <f t="shared" si="88"/>
        <v/>
      </c>
      <c r="V1163" s="124" t="str">
        <f>IF(X1163&gt;0,'BD1'!$K$6,"")</f>
        <v/>
      </c>
      <c r="W1163" s="121" t="str">
        <f>IF(X1163&gt;0,'BD1'!$K$8,"")</f>
        <v/>
      </c>
      <c r="X1163" s="101"/>
      <c r="Y1163" s="474"/>
      <c r="Z1163" s="101"/>
      <c r="AA1163" s="101"/>
      <c r="AB1163" s="101"/>
      <c r="AC1163" s="101"/>
      <c r="AD1163" s="101"/>
      <c r="AE1163" s="361"/>
      <c r="AF1163" s="522"/>
    </row>
    <row r="1164" spans="2:32" x14ac:dyDescent="0.25">
      <c r="B1164" s="566" t="str">
        <f t="shared" si="89"/>
        <v/>
      </c>
      <c r="C1164" s="472">
        <f>'BD4'!C1161</f>
        <v>0</v>
      </c>
      <c r="D1164" s="125" t="str">
        <f t="shared" si="86"/>
        <v/>
      </c>
      <c r="E1164" s="126" t="str">
        <f>IF('BD4'!O1161=0,"",'BD4'!O1161)</f>
        <v/>
      </c>
      <c r="F1164" s="127" t="str">
        <f>REPT('BD4'!N1161,1)</f>
        <v/>
      </c>
      <c r="G1164" s="469">
        <f>('BD4'!J1161)</f>
        <v>0</v>
      </c>
      <c r="I1164" s="568" t="str">
        <f t="shared" si="87"/>
        <v/>
      </c>
      <c r="J1164" s="568" t="str">
        <f>IF(L1164&gt;0,'BD1'!$K$6,"")</f>
        <v/>
      </c>
      <c r="K1164" s="568" t="str">
        <f>IF(L1164&gt;0,'BD1'!$K$8,"")</f>
        <v/>
      </c>
      <c r="L1164" s="101"/>
      <c r="M1164" s="101"/>
      <c r="N1164" s="101"/>
      <c r="O1164" s="101"/>
      <c r="P1164" s="363"/>
      <c r="Q1164" s="363"/>
      <c r="R1164" s="361"/>
      <c r="S1164" s="570" t="str">
        <f t="shared" si="90"/>
        <v/>
      </c>
      <c r="U1164" s="124" t="str">
        <f t="shared" si="88"/>
        <v/>
      </c>
      <c r="V1164" s="124" t="str">
        <f>IF(X1164&gt;0,'BD1'!$K$6,"")</f>
        <v/>
      </c>
      <c r="W1164" s="121" t="str">
        <f>IF(X1164&gt;0,'BD1'!$K$8,"")</f>
        <v/>
      </c>
      <c r="X1164" s="101"/>
      <c r="Y1164" s="474"/>
      <c r="Z1164" s="101"/>
      <c r="AA1164" s="101"/>
      <c r="AB1164" s="101"/>
      <c r="AC1164" s="101"/>
      <c r="AD1164" s="101"/>
      <c r="AE1164" s="361"/>
      <c r="AF1164" s="522"/>
    </row>
    <row r="1165" spans="2:32" x14ac:dyDescent="0.25">
      <c r="B1165" s="566" t="str">
        <f t="shared" si="89"/>
        <v/>
      </c>
      <c r="C1165" s="472">
        <f>'BD4'!C1162</f>
        <v>0</v>
      </c>
      <c r="D1165" s="125" t="str">
        <f t="shared" si="86"/>
        <v/>
      </c>
      <c r="E1165" s="126" t="str">
        <f>IF('BD4'!O1162=0,"",'BD4'!O1162)</f>
        <v/>
      </c>
      <c r="F1165" s="127" t="str">
        <f>REPT('BD4'!N1162,1)</f>
        <v/>
      </c>
      <c r="G1165" s="469">
        <f>('BD4'!J1162)</f>
        <v>0</v>
      </c>
      <c r="I1165" s="568" t="str">
        <f t="shared" si="87"/>
        <v/>
      </c>
      <c r="J1165" s="568" t="str">
        <f>IF(L1165&gt;0,'BD1'!$K$6,"")</f>
        <v/>
      </c>
      <c r="K1165" s="568" t="str">
        <f>IF(L1165&gt;0,'BD1'!$K$8,"")</f>
        <v/>
      </c>
      <c r="L1165" s="101"/>
      <c r="M1165" s="101"/>
      <c r="N1165" s="101"/>
      <c r="O1165" s="101"/>
      <c r="P1165" s="363"/>
      <c r="Q1165" s="363"/>
      <c r="R1165" s="361"/>
      <c r="S1165" s="570" t="str">
        <f t="shared" si="90"/>
        <v/>
      </c>
      <c r="U1165" s="124" t="str">
        <f t="shared" si="88"/>
        <v/>
      </c>
      <c r="V1165" s="124" t="str">
        <f>IF(X1165&gt;0,'BD1'!$K$6,"")</f>
        <v/>
      </c>
      <c r="W1165" s="121" t="str">
        <f>IF(X1165&gt;0,'BD1'!$K$8,"")</f>
        <v/>
      </c>
      <c r="X1165" s="101"/>
      <c r="Y1165" s="474"/>
      <c r="Z1165" s="101"/>
      <c r="AA1165" s="101"/>
      <c r="AB1165" s="101"/>
      <c r="AC1165" s="101"/>
      <c r="AD1165" s="101"/>
      <c r="AE1165" s="361"/>
      <c r="AF1165" s="522"/>
    </row>
    <row r="1166" spans="2:32" x14ac:dyDescent="0.25">
      <c r="B1166" s="566" t="str">
        <f t="shared" si="89"/>
        <v/>
      </c>
      <c r="C1166" s="472">
        <f>'BD4'!C1163</f>
        <v>0</v>
      </c>
      <c r="D1166" s="125" t="str">
        <f t="shared" si="86"/>
        <v/>
      </c>
      <c r="E1166" s="126" t="str">
        <f>IF('BD4'!O1163=0,"",'BD4'!O1163)</f>
        <v/>
      </c>
      <c r="F1166" s="127" t="str">
        <f>REPT('BD4'!N1163,1)</f>
        <v/>
      </c>
      <c r="G1166" s="469">
        <f>('BD4'!J1163)</f>
        <v>0</v>
      </c>
      <c r="I1166" s="568" t="str">
        <f t="shared" si="87"/>
        <v/>
      </c>
      <c r="J1166" s="568" t="str">
        <f>IF(L1166&gt;0,'BD1'!$K$6,"")</f>
        <v/>
      </c>
      <c r="K1166" s="568" t="str">
        <f>IF(L1166&gt;0,'BD1'!$K$8,"")</f>
        <v/>
      </c>
      <c r="L1166" s="101"/>
      <c r="M1166" s="101"/>
      <c r="N1166" s="101"/>
      <c r="O1166" s="101"/>
      <c r="P1166" s="363"/>
      <c r="Q1166" s="363"/>
      <c r="R1166" s="361"/>
      <c r="S1166" s="570" t="str">
        <f t="shared" si="90"/>
        <v/>
      </c>
      <c r="U1166" s="124" t="str">
        <f t="shared" si="88"/>
        <v/>
      </c>
      <c r="V1166" s="124" t="str">
        <f>IF(X1166&gt;0,'BD1'!$K$6,"")</f>
        <v/>
      </c>
      <c r="W1166" s="121" t="str">
        <f>IF(X1166&gt;0,'BD1'!$K$8,"")</f>
        <v/>
      </c>
      <c r="X1166" s="101"/>
      <c r="Y1166" s="474"/>
      <c r="Z1166" s="101"/>
      <c r="AA1166" s="101"/>
      <c r="AB1166" s="101"/>
      <c r="AC1166" s="101"/>
      <c r="AD1166" s="101"/>
      <c r="AE1166" s="361"/>
      <c r="AF1166" s="522"/>
    </row>
    <row r="1167" spans="2:32" x14ac:dyDescent="0.25">
      <c r="B1167" s="566" t="str">
        <f t="shared" si="89"/>
        <v/>
      </c>
      <c r="C1167" s="472">
        <f>'BD4'!C1164</f>
        <v>0</v>
      </c>
      <c r="D1167" s="125" t="str">
        <f t="shared" ref="D1167:D1230" si="91">IF(IF(G1167&gt;=1,1,0)=0,"",IF(G1167&gt;=1,1,0))</f>
        <v/>
      </c>
      <c r="E1167" s="126" t="str">
        <f>IF('BD4'!O1164=0,"",'BD4'!O1164)</f>
        <v/>
      </c>
      <c r="F1167" s="127" t="str">
        <f>REPT('BD4'!N1164,1)</f>
        <v/>
      </c>
      <c r="G1167" s="469">
        <f>('BD4'!J1164)</f>
        <v>0</v>
      </c>
      <c r="I1167" s="568" t="str">
        <f t="shared" ref="I1167:I1230" si="92">IF(L1167&gt;0,ROW()-13,"")</f>
        <v/>
      </c>
      <c r="J1167" s="568" t="str">
        <f>IF(L1167&gt;0,'BD1'!$K$6,"")</f>
        <v/>
      </c>
      <c r="K1167" s="568" t="str">
        <f>IF(L1167&gt;0,'BD1'!$K$8,"")</f>
        <v/>
      </c>
      <c r="L1167" s="101"/>
      <c r="M1167" s="101"/>
      <c r="N1167" s="101"/>
      <c r="O1167" s="101"/>
      <c r="P1167" s="363"/>
      <c r="Q1167" s="363"/>
      <c r="R1167" s="361"/>
      <c r="S1167" s="570" t="str">
        <f t="shared" si="90"/>
        <v/>
      </c>
      <c r="U1167" s="124" t="str">
        <f t="shared" ref="U1167:U1230" si="93">IF(X1167&gt;0,ROW()-13,"")</f>
        <v/>
      </c>
      <c r="V1167" s="124" t="str">
        <f>IF(X1167&gt;0,'BD1'!$K$6,"")</f>
        <v/>
      </c>
      <c r="W1167" s="121" t="str">
        <f>IF(X1167&gt;0,'BD1'!$K$8,"")</f>
        <v/>
      </c>
      <c r="X1167" s="101"/>
      <c r="Y1167" s="474"/>
      <c r="Z1167" s="101"/>
      <c r="AA1167" s="101"/>
      <c r="AB1167" s="101"/>
      <c r="AC1167" s="101"/>
      <c r="AD1167" s="101"/>
      <c r="AE1167" s="361"/>
      <c r="AF1167" s="522"/>
    </row>
    <row r="1168" spans="2:32" x14ac:dyDescent="0.25">
      <c r="B1168" s="566" t="str">
        <f t="shared" ref="B1168:B1231" si="94">IF(G1168&gt;0,ROW()-13,"")</f>
        <v/>
      </c>
      <c r="C1168" s="472">
        <f>'BD4'!C1165</f>
        <v>0</v>
      </c>
      <c r="D1168" s="125" t="str">
        <f t="shared" si="91"/>
        <v/>
      </c>
      <c r="E1168" s="126" t="str">
        <f>IF('BD4'!O1165=0,"",'BD4'!O1165)</f>
        <v/>
      </c>
      <c r="F1168" s="127" t="str">
        <f>REPT('BD4'!N1165,1)</f>
        <v/>
      </c>
      <c r="G1168" s="469">
        <f>('BD4'!J1165)</f>
        <v>0</v>
      </c>
      <c r="I1168" s="568" t="str">
        <f t="shared" si="92"/>
        <v/>
      </c>
      <c r="J1168" s="568" t="str">
        <f>IF(L1168&gt;0,'BD1'!$K$6,"")</f>
        <v/>
      </c>
      <c r="K1168" s="568" t="str">
        <f>IF(L1168&gt;0,'BD1'!$K$8,"")</f>
        <v/>
      </c>
      <c r="L1168" s="101"/>
      <c r="M1168" s="101"/>
      <c r="N1168" s="101"/>
      <c r="O1168" s="101"/>
      <c r="P1168" s="363"/>
      <c r="Q1168" s="363"/>
      <c r="R1168" s="361"/>
      <c r="S1168" s="570" t="str">
        <f t="shared" ref="S1168:S1231" si="95">IF(AND(M1168="",N1168="",O1168=""),"",SUM(M1168:O1168))</f>
        <v/>
      </c>
      <c r="U1168" s="124" t="str">
        <f t="shared" si="93"/>
        <v/>
      </c>
      <c r="V1168" s="124" t="str">
        <f>IF(X1168&gt;0,'BD1'!$K$6,"")</f>
        <v/>
      </c>
      <c r="W1168" s="121" t="str">
        <f>IF(X1168&gt;0,'BD1'!$K$8,"")</f>
        <v/>
      </c>
      <c r="X1168" s="101"/>
      <c r="Y1168" s="474"/>
      <c r="Z1168" s="101"/>
      <c r="AA1168" s="101"/>
      <c r="AB1168" s="101"/>
      <c r="AC1168" s="101"/>
      <c r="AD1168" s="101"/>
      <c r="AE1168" s="361"/>
      <c r="AF1168" s="522"/>
    </row>
    <row r="1169" spans="2:32" x14ac:dyDescent="0.25">
      <c r="B1169" s="566" t="str">
        <f t="shared" si="94"/>
        <v/>
      </c>
      <c r="C1169" s="472">
        <f>'BD4'!C1166</f>
        <v>0</v>
      </c>
      <c r="D1169" s="125" t="str">
        <f t="shared" si="91"/>
        <v/>
      </c>
      <c r="E1169" s="126" t="str">
        <f>IF('BD4'!O1166=0,"",'BD4'!O1166)</f>
        <v/>
      </c>
      <c r="F1169" s="127" t="str">
        <f>REPT('BD4'!N1166,1)</f>
        <v/>
      </c>
      <c r="G1169" s="469">
        <f>('BD4'!J1166)</f>
        <v>0</v>
      </c>
      <c r="I1169" s="568" t="str">
        <f t="shared" si="92"/>
        <v/>
      </c>
      <c r="J1169" s="568" t="str">
        <f>IF(L1169&gt;0,'BD1'!$K$6,"")</f>
        <v/>
      </c>
      <c r="K1169" s="568" t="str">
        <f>IF(L1169&gt;0,'BD1'!$K$8,"")</f>
        <v/>
      </c>
      <c r="L1169" s="101"/>
      <c r="M1169" s="101"/>
      <c r="N1169" s="101"/>
      <c r="O1169" s="101"/>
      <c r="P1169" s="363"/>
      <c r="Q1169" s="363"/>
      <c r="R1169" s="361"/>
      <c r="S1169" s="570" t="str">
        <f t="shared" si="95"/>
        <v/>
      </c>
      <c r="U1169" s="124" t="str">
        <f t="shared" si="93"/>
        <v/>
      </c>
      <c r="V1169" s="124" t="str">
        <f>IF(X1169&gt;0,'BD1'!$K$6,"")</f>
        <v/>
      </c>
      <c r="W1169" s="121" t="str">
        <f>IF(X1169&gt;0,'BD1'!$K$8,"")</f>
        <v/>
      </c>
      <c r="X1169" s="101"/>
      <c r="Y1169" s="474"/>
      <c r="Z1169" s="101"/>
      <c r="AA1169" s="101"/>
      <c r="AB1169" s="101"/>
      <c r="AC1169" s="101"/>
      <c r="AD1169" s="101"/>
      <c r="AE1169" s="361"/>
      <c r="AF1169" s="522"/>
    </row>
    <row r="1170" spans="2:32" x14ac:dyDescent="0.25">
      <c r="B1170" s="566" t="str">
        <f t="shared" si="94"/>
        <v/>
      </c>
      <c r="C1170" s="472">
        <f>'BD4'!C1167</f>
        <v>0</v>
      </c>
      <c r="D1170" s="125" t="str">
        <f t="shared" si="91"/>
        <v/>
      </c>
      <c r="E1170" s="126" t="str">
        <f>IF('BD4'!O1167=0,"",'BD4'!O1167)</f>
        <v/>
      </c>
      <c r="F1170" s="127" t="str">
        <f>REPT('BD4'!N1167,1)</f>
        <v/>
      </c>
      <c r="G1170" s="469">
        <f>('BD4'!J1167)</f>
        <v>0</v>
      </c>
      <c r="I1170" s="568" t="str">
        <f t="shared" si="92"/>
        <v/>
      </c>
      <c r="J1170" s="568" t="str">
        <f>IF(L1170&gt;0,'BD1'!$K$6,"")</f>
        <v/>
      </c>
      <c r="K1170" s="568" t="str">
        <f>IF(L1170&gt;0,'BD1'!$K$8,"")</f>
        <v/>
      </c>
      <c r="L1170" s="101"/>
      <c r="M1170" s="101"/>
      <c r="N1170" s="101"/>
      <c r="O1170" s="101"/>
      <c r="P1170" s="363"/>
      <c r="Q1170" s="363"/>
      <c r="R1170" s="361"/>
      <c r="S1170" s="570" t="str">
        <f t="shared" si="95"/>
        <v/>
      </c>
      <c r="U1170" s="124" t="str">
        <f t="shared" si="93"/>
        <v/>
      </c>
      <c r="V1170" s="124" t="str">
        <f>IF(X1170&gt;0,'BD1'!$K$6,"")</f>
        <v/>
      </c>
      <c r="W1170" s="121" t="str">
        <f>IF(X1170&gt;0,'BD1'!$K$8,"")</f>
        <v/>
      </c>
      <c r="X1170" s="101"/>
      <c r="Y1170" s="474"/>
      <c r="Z1170" s="101"/>
      <c r="AA1170" s="101"/>
      <c r="AB1170" s="101"/>
      <c r="AC1170" s="101"/>
      <c r="AD1170" s="101"/>
      <c r="AE1170" s="361"/>
      <c r="AF1170" s="522"/>
    </row>
    <row r="1171" spans="2:32" x14ac:dyDescent="0.25">
      <c r="B1171" s="566" t="str">
        <f t="shared" si="94"/>
        <v/>
      </c>
      <c r="C1171" s="472">
        <f>'BD4'!C1168</f>
        <v>0</v>
      </c>
      <c r="D1171" s="125" t="str">
        <f t="shared" si="91"/>
        <v/>
      </c>
      <c r="E1171" s="126" t="str">
        <f>IF('BD4'!O1168=0,"",'BD4'!O1168)</f>
        <v/>
      </c>
      <c r="F1171" s="127" t="str">
        <f>REPT('BD4'!N1168,1)</f>
        <v/>
      </c>
      <c r="G1171" s="469">
        <f>('BD4'!J1168)</f>
        <v>0</v>
      </c>
      <c r="I1171" s="568" t="str">
        <f t="shared" si="92"/>
        <v/>
      </c>
      <c r="J1171" s="568" t="str">
        <f>IF(L1171&gt;0,'BD1'!$K$6,"")</f>
        <v/>
      </c>
      <c r="K1171" s="568" t="str">
        <f>IF(L1171&gt;0,'BD1'!$K$8,"")</f>
        <v/>
      </c>
      <c r="L1171" s="101"/>
      <c r="M1171" s="101"/>
      <c r="N1171" s="101"/>
      <c r="O1171" s="101"/>
      <c r="P1171" s="363"/>
      <c r="Q1171" s="363"/>
      <c r="R1171" s="361"/>
      <c r="S1171" s="570" t="str">
        <f t="shared" si="95"/>
        <v/>
      </c>
      <c r="U1171" s="124" t="str">
        <f t="shared" si="93"/>
        <v/>
      </c>
      <c r="V1171" s="124" t="str">
        <f>IF(X1171&gt;0,'BD1'!$K$6,"")</f>
        <v/>
      </c>
      <c r="W1171" s="121" t="str">
        <f>IF(X1171&gt;0,'BD1'!$K$8,"")</f>
        <v/>
      </c>
      <c r="X1171" s="101"/>
      <c r="Y1171" s="474"/>
      <c r="Z1171" s="101"/>
      <c r="AA1171" s="101"/>
      <c r="AB1171" s="101"/>
      <c r="AC1171" s="101"/>
      <c r="AD1171" s="101"/>
      <c r="AE1171" s="361"/>
      <c r="AF1171" s="522"/>
    </row>
    <row r="1172" spans="2:32" x14ac:dyDescent="0.25">
      <c r="B1172" s="566" t="str">
        <f t="shared" si="94"/>
        <v/>
      </c>
      <c r="C1172" s="472">
        <f>'BD4'!C1169</f>
        <v>0</v>
      </c>
      <c r="D1172" s="125" t="str">
        <f t="shared" si="91"/>
        <v/>
      </c>
      <c r="E1172" s="126" t="str">
        <f>IF('BD4'!O1169=0,"",'BD4'!O1169)</f>
        <v/>
      </c>
      <c r="F1172" s="127" t="str">
        <f>REPT('BD4'!N1169,1)</f>
        <v/>
      </c>
      <c r="G1172" s="469">
        <f>('BD4'!J1169)</f>
        <v>0</v>
      </c>
      <c r="I1172" s="568" t="str">
        <f t="shared" si="92"/>
        <v/>
      </c>
      <c r="J1172" s="568" t="str">
        <f>IF(L1172&gt;0,'BD1'!$K$6,"")</f>
        <v/>
      </c>
      <c r="K1172" s="568" t="str">
        <f>IF(L1172&gt;0,'BD1'!$K$8,"")</f>
        <v/>
      </c>
      <c r="L1172" s="101"/>
      <c r="M1172" s="101"/>
      <c r="N1172" s="101"/>
      <c r="O1172" s="101"/>
      <c r="P1172" s="363"/>
      <c r="Q1172" s="363"/>
      <c r="R1172" s="361"/>
      <c r="S1172" s="570" t="str">
        <f t="shared" si="95"/>
        <v/>
      </c>
      <c r="U1172" s="124" t="str">
        <f t="shared" si="93"/>
        <v/>
      </c>
      <c r="V1172" s="124" t="str">
        <f>IF(X1172&gt;0,'BD1'!$K$6,"")</f>
        <v/>
      </c>
      <c r="W1172" s="121" t="str">
        <f>IF(X1172&gt;0,'BD1'!$K$8,"")</f>
        <v/>
      </c>
      <c r="X1172" s="101"/>
      <c r="Y1172" s="474"/>
      <c r="Z1172" s="101"/>
      <c r="AA1172" s="101"/>
      <c r="AB1172" s="101"/>
      <c r="AC1172" s="101"/>
      <c r="AD1172" s="101"/>
      <c r="AE1172" s="361"/>
      <c r="AF1172" s="522"/>
    </row>
    <row r="1173" spans="2:32" x14ac:dyDescent="0.25">
      <c r="B1173" s="566" t="str">
        <f t="shared" si="94"/>
        <v/>
      </c>
      <c r="C1173" s="472">
        <f>'BD4'!C1170</f>
        <v>0</v>
      </c>
      <c r="D1173" s="125" t="str">
        <f t="shared" si="91"/>
        <v/>
      </c>
      <c r="E1173" s="126" t="str">
        <f>IF('BD4'!O1170=0,"",'BD4'!O1170)</f>
        <v/>
      </c>
      <c r="F1173" s="127" t="str">
        <f>REPT('BD4'!N1170,1)</f>
        <v/>
      </c>
      <c r="G1173" s="469">
        <f>('BD4'!J1170)</f>
        <v>0</v>
      </c>
      <c r="I1173" s="568" t="str">
        <f t="shared" si="92"/>
        <v/>
      </c>
      <c r="J1173" s="568" t="str">
        <f>IF(L1173&gt;0,'BD1'!$K$6,"")</f>
        <v/>
      </c>
      <c r="K1173" s="568" t="str">
        <f>IF(L1173&gt;0,'BD1'!$K$8,"")</f>
        <v/>
      </c>
      <c r="L1173" s="101"/>
      <c r="M1173" s="101"/>
      <c r="N1173" s="101"/>
      <c r="O1173" s="101"/>
      <c r="P1173" s="363"/>
      <c r="Q1173" s="363"/>
      <c r="R1173" s="361"/>
      <c r="S1173" s="570" t="str">
        <f t="shared" si="95"/>
        <v/>
      </c>
      <c r="U1173" s="124" t="str">
        <f t="shared" si="93"/>
        <v/>
      </c>
      <c r="V1173" s="124" t="str">
        <f>IF(X1173&gt;0,'BD1'!$K$6,"")</f>
        <v/>
      </c>
      <c r="W1173" s="121" t="str">
        <f>IF(X1173&gt;0,'BD1'!$K$8,"")</f>
        <v/>
      </c>
      <c r="X1173" s="101"/>
      <c r="Y1173" s="474"/>
      <c r="Z1173" s="101"/>
      <c r="AA1173" s="101"/>
      <c r="AB1173" s="101"/>
      <c r="AC1173" s="101"/>
      <c r="AD1173" s="101"/>
      <c r="AE1173" s="361"/>
      <c r="AF1173" s="522"/>
    </row>
    <row r="1174" spans="2:32" x14ac:dyDescent="0.25">
      <c r="B1174" s="566" t="str">
        <f t="shared" si="94"/>
        <v/>
      </c>
      <c r="C1174" s="472">
        <f>'BD4'!C1171</f>
        <v>0</v>
      </c>
      <c r="D1174" s="125" t="str">
        <f t="shared" si="91"/>
        <v/>
      </c>
      <c r="E1174" s="126" t="str">
        <f>IF('BD4'!O1171=0,"",'BD4'!O1171)</f>
        <v/>
      </c>
      <c r="F1174" s="127" t="str">
        <f>REPT('BD4'!N1171,1)</f>
        <v/>
      </c>
      <c r="G1174" s="469">
        <f>('BD4'!J1171)</f>
        <v>0</v>
      </c>
      <c r="I1174" s="568" t="str">
        <f t="shared" si="92"/>
        <v/>
      </c>
      <c r="J1174" s="568" t="str">
        <f>IF(L1174&gt;0,'BD1'!$K$6,"")</f>
        <v/>
      </c>
      <c r="K1174" s="568" t="str">
        <f>IF(L1174&gt;0,'BD1'!$K$8,"")</f>
        <v/>
      </c>
      <c r="L1174" s="101"/>
      <c r="M1174" s="101"/>
      <c r="N1174" s="101"/>
      <c r="O1174" s="101"/>
      <c r="P1174" s="363"/>
      <c r="Q1174" s="363"/>
      <c r="R1174" s="361"/>
      <c r="S1174" s="570" t="str">
        <f t="shared" si="95"/>
        <v/>
      </c>
      <c r="U1174" s="124" t="str">
        <f t="shared" si="93"/>
        <v/>
      </c>
      <c r="V1174" s="124" t="str">
        <f>IF(X1174&gt;0,'BD1'!$K$6,"")</f>
        <v/>
      </c>
      <c r="W1174" s="121" t="str">
        <f>IF(X1174&gt;0,'BD1'!$K$8,"")</f>
        <v/>
      </c>
      <c r="X1174" s="101"/>
      <c r="Y1174" s="474"/>
      <c r="Z1174" s="101"/>
      <c r="AA1174" s="101"/>
      <c r="AB1174" s="101"/>
      <c r="AC1174" s="101"/>
      <c r="AD1174" s="101"/>
      <c r="AE1174" s="361"/>
      <c r="AF1174" s="522"/>
    </row>
    <row r="1175" spans="2:32" x14ac:dyDescent="0.25">
      <c r="B1175" s="566" t="str">
        <f t="shared" si="94"/>
        <v/>
      </c>
      <c r="C1175" s="472">
        <f>'BD4'!C1172</f>
        <v>0</v>
      </c>
      <c r="D1175" s="125" t="str">
        <f t="shared" si="91"/>
        <v/>
      </c>
      <c r="E1175" s="126" t="str">
        <f>IF('BD4'!O1172=0,"",'BD4'!O1172)</f>
        <v/>
      </c>
      <c r="F1175" s="127" t="str">
        <f>REPT('BD4'!N1172,1)</f>
        <v/>
      </c>
      <c r="G1175" s="469">
        <f>('BD4'!J1172)</f>
        <v>0</v>
      </c>
      <c r="I1175" s="568" t="str">
        <f t="shared" si="92"/>
        <v/>
      </c>
      <c r="J1175" s="568" t="str">
        <f>IF(L1175&gt;0,'BD1'!$K$6,"")</f>
        <v/>
      </c>
      <c r="K1175" s="568" t="str">
        <f>IF(L1175&gt;0,'BD1'!$K$8,"")</f>
        <v/>
      </c>
      <c r="L1175" s="101"/>
      <c r="M1175" s="101"/>
      <c r="N1175" s="101"/>
      <c r="O1175" s="101"/>
      <c r="P1175" s="363"/>
      <c r="Q1175" s="363"/>
      <c r="R1175" s="361"/>
      <c r="S1175" s="570" t="str">
        <f t="shared" si="95"/>
        <v/>
      </c>
      <c r="U1175" s="124" t="str">
        <f t="shared" si="93"/>
        <v/>
      </c>
      <c r="V1175" s="124" t="str">
        <f>IF(X1175&gt;0,'BD1'!$K$6,"")</f>
        <v/>
      </c>
      <c r="W1175" s="121" t="str">
        <f>IF(X1175&gt;0,'BD1'!$K$8,"")</f>
        <v/>
      </c>
      <c r="X1175" s="101"/>
      <c r="Y1175" s="474"/>
      <c r="Z1175" s="101"/>
      <c r="AA1175" s="101"/>
      <c r="AB1175" s="101"/>
      <c r="AC1175" s="101"/>
      <c r="AD1175" s="101"/>
      <c r="AE1175" s="361"/>
      <c r="AF1175" s="522"/>
    </row>
    <row r="1176" spans="2:32" x14ac:dyDescent="0.25">
      <c r="B1176" s="566" t="str">
        <f t="shared" si="94"/>
        <v/>
      </c>
      <c r="C1176" s="472">
        <f>'BD4'!C1173</f>
        <v>0</v>
      </c>
      <c r="D1176" s="125" t="str">
        <f t="shared" si="91"/>
        <v/>
      </c>
      <c r="E1176" s="126" t="str">
        <f>IF('BD4'!O1173=0,"",'BD4'!O1173)</f>
        <v/>
      </c>
      <c r="F1176" s="127" t="str">
        <f>REPT('BD4'!N1173,1)</f>
        <v/>
      </c>
      <c r="G1176" s="469">
        <f>('BD4'!J1173)</f>
        <v>0</v>
      </c>
      <c r="I1176" s="568" t="str">
        <f t="shared" si="92"/>
        <v/>
      </c>
      <c r="J1176" s="568" t="str">
        <f>IF(L1176&gt;0,'BD1'!$K$6,"")</f>
        <v/>
      </c>
      <c r="K1176" s="568" t="str">
        <f>IF(L1176&gt;0,'BD1'!$K$8,"")</f>
        <v/>
      </c>
      <c r="L1176" s="101"/>
      <c r="M1176" s="101"/>
      <c r="N1176" s="101"/>
      <c r="O1176" s="101"/>
      <c r="P1176" s="363"/>
      <c r="Q1176" s="363"/>
      <c r="R1176" s="361"/>
      <c r="S1176" s="570" t="str">
        <f t="shared" si="95"/>
        <v/>
      </c>
      <c r="U1176" s="124" t="str">
        <f t="shared" si="93"/>
        <v/>
      </c>
      <c r="V1176" s="124" t="str">
        <f>IF(X1176&gt;0,'BD1'!$K$6,"")</f>
        <v/>
      </c>
      <c r="W1176" s="121" t="str">
        <f>IF(X1176&gt;0,'BD1'!$K$8,"")</f>
        <v/>
      </c>
      <c r="X1176" s="101"/>
      <c r="Y1176" s="474"/>
      <c r="Z1176" s="101"/>
      <c r="AA1176" s="101"/>
      <c r="AB1176" s="101"/>
      <c r="AC1176" s="101"/>
      <c r="AD1176" s="101"/>
      <c r="AE1176" s="361"/>
      <c r="AF1176" s="522"/>
    </row>
    <row r="1177" spans="2:32" x14ac:dyDescent="0.25">
      <c r="B1177" s="566" t="str">
        <f t="shared" si="94"/>
        <v/>
      </c>
      <c r="C1177" s="472">
        <f>'BD4'!C1174</f>
        <v>0</v>
      </c>
      <c r="D1177" s="125" t="str">
        <f t="shared" si="91"/>
        <v/>
      </c>
      <c r="E1177" s="126" t="str">
        <f>IF('BD4'!O1174=0,"",'BD4'!O1174)</f>
        <v/>
      </c>
      <c r="F1177" s="127" t="str">
        <f>REPT('BD4'!N1174,1)</f>
        <v/>
      </c>
      <c r="G1177" s="469">
        <f>('BD4'!J1174)</f>
        <v>0</v>
      </c>
      <c r="I1177" s="568" t="str">
        <f t="shared" si="92"/>
        <v/>
      </c>
      <c r="J1177" s="568" t="str">
        <f>IF(L1177&gt;0,'BD1'!$K$6,"")</f>
        <v/>
      </c>
      <c r="K1177" s="568" t="str">
        <f>IF(L1177&gt;0,'BD1'!$K$8,"")</f>
        <v/>
      </c>
      <c r="L1177" s="101"/>
      <c r="M1177" s="101"/>
      <c r="N1177" s="101"/>
      <c r="O1177" s="101"/>
      <c r="P1177" s="363"/>
      <c r="Q1177" s="363"/>
      <c r="R1177" s="361"/>
      <c r="S1177" s="570" t="str">
        <f t="shared" si="95"/>
        <v/>
      </c>
      <c r="U1177" s="124" t="str">
        <f t="shared" si="93"/>
        <v/>
      </c>
      <c r="V1177" s="124" t="str">
        <f>IF(X1177&gt;0,'BD1'!$K$6,"")</f>
        <v/>
      </c>
      <c r="W1177" s="121" t="str">
        <f>IF(X1177&gt;0,'BD1'!$K$8,"")</f>
        <v/>
      </c>
      <c r="X1177" s="101"/>
      <c r="Y1177" s="474"/>
      <c r="Z1177" s="101"/>
      <c r="AA1177" s="101"/>
      <c r="AB1177" s="101"/>
      <c r="AC1177" s="101"/>
      <c r="AD1177" s="101"/>
      <c r="AE1177" s="361"/>
      <c r="AF1177" s="522"/>
    </row>
    <row r="1178" spans="2:32" x14ac:dyDescent="0.25">
      <c r="B1178" s="566" t="str">
        <f t="shared" si="94"/>
        <v/>
      </c>
      <c r="C1178" s="472">
        <f>'BD4'!C1175</f>
        <v>0</v>
      </c>
      <c r="D1178" s="125" t="str">
        <f t="shared" si="91"/>
        <v/>
      </c>
      <c r="E1178" s="126" t="str">
        <f>IF('BD4'!O1175=0,"",'BD4'!O1175)</f>
        <v/>
      </c>
      <c r="F1178" s="127" t="str">
        <f>REPT('BD4'!N1175,1)</f>
        <v/>
      </c>
      <c r="G1178" s="469">
        <f>('BD4'!J1175)</f>
        <v>0</v>
      </c>
      <c r="I1178" s="568" t="str">
        <f t="shared" si="92"/>
        <v/>
      </c>
      <c r="J1178" s="568" t="str">
        <f>IF(L1178&gt;0,'BD1'!$K$6,"")</f>
        <v/>
      </c>
      <c r="K1178" s="568" t="str">
        <f>IF(L1178&gt;0,'BD1'!$K$8,"")</f>
        <v/>
      </c>
      <c r="L1178" s="101"/>
      <c r="M1178" s="101"/>
      <c r="N1178" s="101"/>
      <c r="O1178" s="101"/>
      <c r="P1178" s="363"/>
      <c r="Q1178" s="363"/>
      <c r="R1178" s="361"/>
      <c r="S1178" s="570" t="str">
        <f t="shared" si="95"/>
        <v/>
      </c>
      <c r="U1178" s="124" t="str">
        <f t="shared" si="93"/>
        <v/>
      </c>
      <c r="V1178" s="124" t="str">
        <f>IF(X1178&gt;0,'BD1'!$K$6,"")</f>
        <v/>
      </c>
      <c r="W1178" s="121" t="str">
        <f>IF(X1178&gt;0,'BD1'!$K$8,"")</f>
        <v/>
      </c>
      <c r="X1178" s="101"/>
      <c r="Y1178" s="474"/>
      <c r="Z1178" s="101"/>
      <c r="AA1178" s="101"/>
      <c r="AB1178" s="101"/>
      <c r="AC1178" s="101"/>
      <c r="AD1178" s="101"/>
      <c r="AE1178" s="361"/>
      <c r="AF1178" s="522"/>
    </row>
    <row r="1179" spans="2:32" x14ac:dyDescent="0.25">
      <c r="B1179" s="566" t="str">
        <f t="shared" si="94"/>
        <v/>
      </c>
      <c r="C1179" s="472">
        <f>'BD4'!C1176</f>
        <v>0</v>
      </c>
      <c r="D1179" s="125" t="str">
        <f t="shared" si="91"/>
        <v/>
      </c>
      <c r="E1179" s="126" t="str">
        <f>IF('BD4'!O1176=0,"",'BD4'!O1176)</f>
        <v/>
      </c>
      <c r="F1179" s="127" t="str">
        <f>REPT('BD4'!N1176,1)</f>
        <v/>
      </c>
      <c r="G1179" s="469">
        <f>('BD4'!J1176)</f>
        <v>0</v>
      </c>
      <c r="I1179" s="568" t="str">
        <f t="shared" si="92"/>
        <v/>
      </c>
      <c r="J1179" s="568" t="str">
        <f>IF(L1179&gt;0,'BD1'!$K$6,"")</f>
        <v/>
      </c>
      <c r="K1179" s="568" t="str">
        <f>IF(L1179&gt;0,'BD1'!$K$8,"")</f>
        <v/>
      </c>
      <c r="L1179" s="101"/>
      <c r="M1179" s="101"/>
      <c r="N1179" s="101"/>
      <c r="O1179" s="101"/>
      <c r="P1179" s="363"/>
      <c r="Q1179" s="363"/>
      <c r="R1179" s="361"/>
      <c r="S1179" s="570" t="str">
        <f t="shared" si="95"/>
        <v/>
      </c>
      <c r="U1179" s="124" t="str">
        <f t="shared" si="93"/>
        <v/>
      </c>
      <c r="V1179" s="124" t="str">
        <f>IF(X1179&gt;0,'BD1'!$K$6,"")</f>
        <v/>
      </c>
      <c r="W1179" s="121" t="str">
        <f>IF(X1179&gt;0,'BD1'!$K$8,"")</f>
        <v/>
      </c>
      <c r="X1179" s="101"/>
      <c r="Y1179" s="474"/>
      <c r="Z1179" s="101"/>
      <c r="AA1179" s="101"/>
      <c r="AB1179" s="101"/>
      <c r="AC1179" s="101"/>
      <c r="AD1179" s="101"/>
      <c r="AE1179" s="361"/>
      <c r="AF1179" s="522"/>
    </row>
    <row r="1180" spans="2:32" x14ac:dyDescent="0.25">
      <c r="B1180" s="566" t="str">
        <f t="shared" si="94"/>
        <v/>
      </c>
      <c r="C1180" s="472">
        <f>'BD4'!C1177</f>
        <v>0</v>
      </c>
      <c r="D1180" s="125" t="str">
        <f t="shared" si="91"/>
        <v/>
      </c>
      <c r="E1180" s="126" t="str">
        <f>IF('BD4'!O1177=0,"",'BD4'!O1177)</f>
        <v/>
      </c>
      <c r="F1180" s="127" t="str">
        <f>REPT('BD4'!N1177,1)</f>
        <v/>
      </c>
      <c r="G1180" s="469">
        <f>('BD4'!J1177)</f>
        <v>0</v>
      </c>
      <c r="I1180" s="568" t="str">
        <f t="shared" si="92"/>
        <v/>
      </c>
      <c r="J1180" s="568" t="str">
        <f>IF(L1180&gt;0,'BD1'!$K$6,"")</f>
        <v/>
      </c>
      <c r="K1180" s="568" t="str">
        <f>IF(L1180&gt;0,'BD1'!$K$8,"")</f>
        <v/>
      </c>
      <c r="L1180" s="101"/>
      <c r="M1180" s="101"/>
      <c r="N1180" s="101"/>
      <c r="O1180" s="101"/>
      <c r="P1180" s="363"/>
      <c r="Q1180" s="363"/>
      <c r="R1180" s="361"/>
      <c r="S1180" s="570" t="str">
        <f t="shared" si="95"/>
        <v/>
      </c>
      <c r="U1180" s="124" t="str">
        <f t="shared" si="93"/>
        <v/>
      </c>
      <c r="V1180" s="124" t="str">
        <f>IF(X1180&gt;0,'BD1'!$K$6,"")</f>
        <v/>
      </c>
      <c r="W1180" s="121" t="str">
        <f>IF(X1180&gt;0,'BD1'!$K$8,"")</f>
        <v/>
      </c>
      <c r="X1180" s="101"/>
      <c r="Y1180" s="474"/>
      <c r="Z1180" s="101"/>
      <c r="AA1180" s="101"/>
      <c r="AB1180" s="101"/>
      <c r="AC1180" s="101"/>
      <c r="AD1180" s="101"/>
      <c r="AE1180" s="361"/>
      <c r="AF1180" s="522"/>
    </row>
    <row r="1181" spans="2:32" x14ac:dyDescent="0.25">
      <c r="B1181" s="566" t="str">
        <f t="shared" si="94"/>
        <v/>
      </c>
      <c r="C1181" s="472">
        <f>'BD4'!C1178</f>
        <v>0</v>
      </c>
      <c r="D1181" s="125" t="str">
        <f t="shared" si="91"/>
        <v/>
      </c>
      <c r="E1181" s="126" t="str">
        <f>IF('BD4'!O1178=0,"",'BD4'!O1178)</f>
        <v/>
      </c>
      <c r="F1181" s="127" t="str">
        <f>REPT('BD4'!N1178,1)</f>
        <v/>
      </c>
      <c r="G1181" s="469">
        <f>('BD4'!J1178)</f>
        <v>0</v>
      </c>
      <c r="I1181" s="568" t="str">
        <f t="shared" si="92"/>
        <v/>
      </c>
      <c r="J1181" s="568" t="str">
        <f>IF(L1181&gt;0,'BD1'!$K$6,"")</f>
        <v/>
      </c>
      <c r="K1181" s="568" t="str">
        <f>IF(L1181&gt;0,'BD1'!$K$8,"")</f>
        <v/>
      </c>
      <c r="L1181" s="101"/>
      <c r="M1181" s="101"/>
      <c r="N1181" s="101"/>
      <c r="O1181" s="101"/>
      <c r="P1181" s="363"/>
      <c r="Q1181" s="363"/>
      <c r="R1181" s="361"/>
      <c r="S1181" s="570" t="str">
        <f t="shared" si="95"/>
        <v/>
      </c>
      <c r="U1181" s="124" t="str">
        <f t="shared" si="93"/>
        <v/>
      </c>
      <c r="V1181" s="124" t="str">
        <f>IF(X1181&gt;0,'BD1'!$K$6,"")</f>
        <v/>
      </c>
      <c r="W1181" s="121" t="str">
        <f>IF(X1181&gt;0,'BD1'!$K$8,"")</f>
        <v/>
      </c>
      <c r="X1181" s="101"/>
      <c r="Y1181" s="474"/>
      <c r="Z1181" s="101"/>
      <c r="AA1181" s="101"/>
      <c r="AB1181" s="101"/>
      <c r="AC1181" s="101"/>
      <c r="AD1181" s="101"/>
      <c r="AE1181" s="361"/>
      <c r="AF1181" s="522"/>
    </row>
    <row r="1182" spans="2:32" x14ac:dyDescent="0.25">
      <c r="B1182" s="566" t="str">
        <f t="shared" si="94"/>
        <v/>
      </c>
      <c r="C1182" s="472">
        <f>'BD4'!C1179</f>
        <v>0</v>
      </c>
      <c r="D1182" s="125" t="str">
        <f t="shared" si="91"/>
        <v/>
      </c>
      <c r="E1182" s="126" t="str">
        <f>IF('BD4'!O1179=0,"",'BD4'!O1179)</f>
        <v/>
      </c>
      <c r="F1182" s="127" t="str">
        <f>REPT('BD4'!N1179,1)</f>
        <v/>
      </c>
      <c r="G1182" s="469">
        <f>('BD4'!J1179)</f>
        <v>0</v>
      </c>
      <c r="I1182" s="568" t="str">
        <f t="shared" si="92"/>
        <v/>
      </c>
      <c r="J1182" s="568" t="str">
        <f>IF(L1182&gt;0,'BD1'!$K$6,"")</f>
        <v/>
      </c>
      <c r="K1182" s="568" t="str">
        <f>IF(L1182&gt;0,'BD1'!$K$8,"")</f>
        <v/>
      </c>
      <c r="L1182" s="101"/>
      <c r="M1182" s="101"/>
      <c r="N1182" s="101"/>
      <c r="O1182" s="101"/>
      <c r="P1182" s="363"/>
      <c r="Q1182" s="363"/>
      <c r="R1182" s="361"/>
      <c r="S1182" s="570" t="str">
        <f t="shared" si="95"/>
        <v/>
      </c>
      <c r="U1182" s="124" t="str">
        <f t="shared" si="93"/>
        <v/>
      </c>
      <c r="V1182" s="124" t="str">
        <f>IF(X1182&gt;0,'BD1'!$K$6,"")</f>
        <v/>
      </c>
      <c r="W1182" s="121" t="str">
        <f>IF(X1182&gt;0,'BD1'!$K$8,"")</f>
        <v/>
      </c>
      <c r="X1182" s="101"/>
      <c r="Y1182" s="474"/>
      <c r="Z1182" s="101"/>
      <c r="AA1182" s="101"/>
      <c r="AB1182" s="101"/>
      <c r="AC1182" s="101"/>
      <c r="AD1182" s="101"/>
      <c r="AE1182" s="361"/>
      <c r="AF1182" s="522"/>
    </row>
    <row r="1183" spans="2:32" x14ac:dyDescent="0.25">
      <c r="B1183" s="566" t="str">
        <f t="shared" si="94"/>
        <v/>
      </c>
      <c r="C1183" s="472">
        <f>'BD4'!C1180</f>
        <v>0</v>
      </c>
      <c r="D1183" s="125" t="str">
        <f t="shared" si="91"/>
        <v/>
      </c>
      <c r="E1183" s="126" t="str">
        <f>IF('BD4'!O1180=0,"",'BD4'!O1180)</f>
        <v/>
      </c>
      <c r="F1183" s="127" t="str">
        <f>REPT('BD4'!N1180,1)</f>
        <v/>
      </c>
      <c r="G1183" s="469">
        <f>('BD4'!J1180)</f>
        <v>0</v>
      </c>
      <c r="I1183" s="568" t="str">
        <f t="shared" si="92"/>
        <v/>
      </c>
      <c r="J1183" s="568" t="str">
        <f>IF(L1183&gt;0,'BD1'!$K$6,"")</f>
        <v/>
      </c>
      <c r="K1183" s="568" t="str">
        <f>IF(L1183&gt;0,'BD1'!$K$8,"")</f>
        <v/>
      </c>
      <c r="L1183" s="101"/>
      <c r="M1183" s="101"/>
      <c r="N1183" s="101"/>
      <c r="O1183" s="101"/>
      <c r="P1183" s="363"/>
      <c r="Q1183" s="363"/>
      <c r="R1183" s="361"/>
      <c r="S1183" s="570" t="str">
        <f t="shared" si="95"/>
        <v/>
      </c>
      <c r="U1183" s="124" t="str">
        <f t="shared" si="93"/>
        <v/>
      </c>
      <c r="V1183" s="124" t="str">
        <f>IF(X1183&gt;0,'BD1'!$K$6,"")</f>
        <v/>
      </c>
      <c r="W1183" s="121" t="str">
        <f>IF(X1183&gt;0,'BD1'!$K$8,"")</f>
        <v/>
      </c>
      <c r="X1183" s="101"/>
      <c r="Y1183" s="474"/>
      <c r="Z1183" s="101"/>
      <c r="AA1183" s="101"/>
      <c r="AB1183" s="101"/>
      <c r="AC1183" s="101"/>
      <c r="AD1183" s="101"/>
      <c r="AE1183" s="361"/>
      <c r="AF1183" s="522"/>
    </row>
    <row r="1184" spans="2:32" x14ac:dyDescent="0.25">
      <c r="B1184" s="566" t="str">
        <f t="shared" si="94"/>
        <v/>
      </c>
      <c r="C1184" s="472">
        <f>'BD4'!C1181</f>
        <v>0</v>
      </c>
      <c r="D1184" s="125" t="str">
        <f t="shared" si="91"/>
        <v/>
      </c>
      <c r="E1184" s="126" t="str">
        <f>IF('BD4'!O1181=0,"",'BD4'!O1181)</f>
        <v/>
      </c>
      <c r="F1184" s="127" t="str">
        <f>REPT('BD4'!N1181,1)</f>
        <v/>
      </c>
      <c r="G1184" s="469">
        <f>('BD4'!J1181)</f>
        <v>0</v>
      </c>
      <c r="I1184" s="568" t="str">
        <f t="shared" si="92"/>
        <v/>
      </c>
      <c r="J1184" s="568" t="str">
        <f>IF(L1184&gt;0,'BD1'!$K$6,"")</f>
        <v/>
      </c>
      <c r="K1184" s="568" t="str">
        <f>IF(L1184&gt;0,'BD1'!$K$8,"")</f>
        <v/>
      </c>
      <c r="L1184" s="101"/>
      <c r="M1184" s="101"/>
      <c r="N1184" s="101"/>
      <c r="O1184" s="101"/>
      <c r="P1184" s="363"/>
      <c r="Q1184" s="363"/>
      <c r="R1184" s="361"/>
      <c r="S1184" s="570" t="str">
        <f t="shared" si="95"/>
        <v/>
      </c>
      <c r="U1184" s="124" t="str">
        <f t="shared" si="93"/>
        <v/>
      </c>
      <c r="V1184" s="124" t="str">
        <f>IF(X1184&gt;0,'BD1'!$K$6,"")</f>
        <v/>
      </c>
      <c r="W1184" s="121" t="str">
        <f>IF(X1184&gt;0,'BD1'!$K$8,"")</f>
        <v/>
      </c>
      <c r="X1184" s="101"/>
      <c r="Y1184" s="474"/>
      <c r="Z1184" s="101"/>
      <c r="AA1184" s="101"/>
      <c r="AB1184" s="101"/>
      <c r="AC1184" s="101"/>
      <c r="AD1184" s="101"/>
      <c r="AE1184" s="361"/>
      <c r="AF1184" s="522"/>
    </row>
    <row r="1185" spans="2:32" x14ac:dyDescent="0.25">
      <c r="B1185" s="566" t="str">
        <f t="shared" si="94"/>
        <v/>
      </c>
      <c r="C1185" s="472">
        <f>'BD4'!C1182</f>
        <v>0</v>
      </c>
      <c r="D1185" s="125" t="str">
        <f t="shared" si="91"/>
        <v/>
      </c>
      <c r="E1185" s="126" t="str">
        <f>IF('BD4'!O1182=0,"",'BD4'!O1182)</f>
        <v/>
      </c>
      <c r="F1185" s="127" t="str">
        <f>REPT('BD4'!N1182,1)</f>
        <v/>
      </c>
      <c r="G1185" s="469">
        <f>('BD4'!J1182)</f>
        <v>0</v>
      </c>
      <c r="I1185" s="568" t="str">
        <f t="shared" si="92"/>
        <v/>
      </c>
      <c r="J1185" s="568" t="str">
        <f>IF(L1185&gt;0,'BD1'!$K$6,"")</f>
        <v/>
      </c>
      <c r="K1185" s="568" t="str">
        <f>IF(L1185&gt;0,'BD1'!$K$8,"")</f>
        <v/>
      </c>
      <c r="L1185" s="101"/>
      <c r="M1185" s="101"/>
      <c r="N1185" s="101"/>
      <c r="O1185" s="101"/>
      <c r="P1185" s="363"/>
      <c r="Q1185" s="363"/>
      <c r="R1185" s="361"/>
      <c r="S1185" s="570" t="str">
        <f t="shared" si="95"/>
        <v/>
      </c>
      <c r="U1185" s="124" t="str">
        <f t="shared" si="93"/>
        <v/>
      </c>
      <c r="V1185" s="124" t="str">
        <f>IF(X1185&gt;0,'BD1'!$K$6,"")</f>
        <v/>
      </c>
      <c r="W1185" s="121" t="str">
        <f>IF(X1185&gt;0,'BD1'!$K$8,"")</f>
        <v/>
      </c>
      <c r="X1185" s="101"/>
      <c r="Y1185" s="474"/>
      <c r="Z1185" s="101"/>
      <c r="AA1185" s="101"/>
      <c r="AB1185" s="101"/>
      <c r="AC1185" s="101"/>
      <c r="AD1185" s="101"/>
      <c r="AE1185" s="361"/>
      <c r="AF1185" s="522"/>
    </row>
    <row r="1186" spans="2:32" x14ac:dyDescent="0.25">
      <c r="B1186" s="566" t="str">
        <f t="shared" si="94"/>
        <v/>
      </c>
      <c r="C1186" s="472">
        <f>'BD4'!C1183</f>
        <v>0</v>
      </c>
      <c r="D1186" s="125" t="str">
        <f t="shared" si="91"/>
        <v/>
      </c>
      <c r="E1186" s="126" t="str">
        <f>IF('BD4'!O1183=0,"",'BD4'!O1183)</f>
        <v/>
      </c>
      <c r="F1186" s="127" t="str">
        <f>REPT('BD4'!N1183,1)</f>
        <v/>
      </c>
      <c r="G1186" s="469">
        <f>('BD4'!J1183)</f>
        <v>0</v>
      </c>
      <c r="I1186" s="568" t="str">
        <f t="shared" si="92"/>
        <v/>
      </c>
      <c r="J1186" s="568" t="str">
        <f>IF(L1186&gt;0,'BD1'!$K$6,"")</f>
        <v/>
      </c>
      <c r="K1186" s="568" t="str">
        <f>IF(L1186&gt;0,'BD1'!$K$8,"")</f>
        <v/>
      </c>
      <c r="L1186" s="101"/>
      <c r="M1186" s="101"/>
      <c r="N1186" s="101"/>
      <c r="O1186" s="101"/>
      <c r="P1186" s="363"/>
      <c r="Q1186" s="363"/>
      <c r="R1186" s="361"/>
      <c r="S1186" s="570" t="str">
        <f t="shared" si="95"/>
        <v/>
      </c>
      <c r="U1186" s="124" t="str">
        <f t="shared" si="93"/>
        <v/>
      </c>
      <c r="V1186" s="124" t="str">
        <f>IF(X1186&gt;0,'BD1'!$K$6,"")</f>
        <v/>
      </c>
      <c r="W1186" s="121" t="str">
        <f>IF(X1186&gt;0,'BD1'!$K$8,"")</f>
        <v/>
      </c>
      <c r="X1186" s="101"/>
      <c r="Y1186" s="474"/>
      <c r="Z1186" s="101"/>
      <c r="AA1186" s="101"/>
      <c r="AB1186" s="101"/>
      <c r="AC1186" s="101"/>
      <c r="AD1186" s="101"/>
      <c r="AE1186" s="361"/>
      <c r="AF1186" s="522"/>
    </row>
    <row r="1187" spans="2:32" x14ac:dyDescent="0.25">
      <c r="B1187" s="566" t="str">
        <f t="shared" si="94"/>
        <v/>
      </c>
      <c r="C1187" s="472">
        <f>'BD4'!C1184</f>
        <v>0</v>
      </c>
      <c r="D1187" s="125" t="str">
        <f t="shared" si="91"/>
        <v/>
      </c>
      <c r="E1187" s="126" t="str">
        <f>IF('BD4'!O1184=0,"",'BD4'!O1184)</f>
        <v/>
      </c>
      <c r="F1187" s="127" t="str">
        <f>REPT('BD4'!N1184,1)</f>
        <v/>
      </c>
      <c r="G1187" s="469">
        <f>('BD4'!J1184)</f>
        <v>0</v>
      </c>
      <c r="I1187" s="568" t="str">
        <f t="shared" si="92"/>
        <v/>
      </c>
      <c r="J1187" s="568" t="str">
        <f>IF(L1187&gt;0,'BD1'!$K$6,"")</f>
        <v/>
      </c>
      <c r="K1187" s="568" t="str">
        <f>IF(L1187&gt;0,'BD1'!$K$8,"")</f>
        <v/>
      </c>
      <c r="L1187" s="101"/>
      <c r="M1187" s="101"/>
      <c r="N1187" s="101"/>
      <c r="O1187" s="101"/>
      <c r="P1187" s="363"/>
      <c r="Q1187" s="363"/>
      <c r="R1187" s="361"/>
      <c r="S1187" s="570" t="str">
        <f t="shared" si="95"/>
        <v/>
      </c>
      <c r="U1187" s="124" t="str">
        <f t="shared" si="93"/>
        <v/>
      </c>
      <c r="V1187" s="124" t="str">
        <f>IF(X1187&gt;0,'BD1'!$K$6,"")</f>
        <v/>
      </c>
      <c r="W1187" s="121" t="str">
        <f>IF(X1187&gt;0,'BD1'!$K$8,"")</f>
        <v/>
      </c>
      <c r="X1187" s="101"/>
      <c r="Y1187" s="474"/>
      <c r="Z1187" s="101"/>
      <c r="AA1187" s="101"/>
      <c r="AB1187" s="101"/>
      <c r="AC1187" s="101"/>
      <c r="AD1187" s="101"/>
      <c r="AE1187" s="361"/>
      <c r="AF1187" s="522"/>
    </row>
    <row r="1188" spans="2:32" x14ac:dyDescent="0.25">
      <c r="B1188" s="566" t="str">
        <f t="shared" si="94"/>
        <v/>
      </c>
      <c r="C1188" s="472">
        <f>'BD4'!C1185</f>
        <v>0</v>
      </c>
      <c r="D1188" s="125" t="str">
        <f t="shared" si="91"/>
        <v/>
      </c>
      <c r="E1188" s="126" t="str">
        <f>IF('BD4'!O1185=0,"",'BD4'!O1185)</f>
        <v/>
      </c>
      <c r="F1188" s="127" t="str">
        <f>REPT('BD4'!N1185,1)</f>
        <v/>
      </c>
      <c r="G1188" s="469">
        <f>('BD4'!J1185)</f>
        <v>0</v>
      </c>
      <c r="I1188" s="568" t="str">
        <f t="shared" si="92"/>
        <v/>
      </c>
      <c r="J1188" s="568" t="str">
        <f>IF(L1188&gt;0,'BD1'!$K$6,"")</f>
        <v/>
      </c>
      <c r="K1188" s="568" t="str">
        <f>IF(L1188&gt;0,'BD1'!$K$8,"")</f>
        <v/>
      </c>
      <c r="L1188" s="101"/>
      <c r="M1188" s="101"/>
      <c r="N1188" s="101"/>
      <c r="O1188" s="101"/>
      <c r="P1188" s="363"/>
      <c r="Q1188" s="363"/>
      <c r="R1188" s="361"/>
      <c r="S1188" s="570" t="str">
        <f t="shared" si="95"/>
        <v/>
      </c>
      <c r="U1188" s="124" t="str">
        <f t="shared" si="93"/>
        <v/>
      </c>
      <c r="V1188" s="124" t="str">
        <f>IF(X1188&gt;0,'BD1'!$K$6,"")</f>
        <v/>
      </c>
      <c r="W1188" s="121" t="str">
        <f>IF(X1188&gt;0,'BD1'!$K$8,"")</f>
        <v/>
      </c>
      <c r="X1188" s="101"/>
      <c r="Y1188" s="474"/>
      <c r="Z1188" s="101"/>
      <c r="AA1188" s="101"/>
      <c r="AB1188" s="101"/>
      <c r="AC1188" s="101"/>
      <c r="AD1188" s="101"/>
      <c r="AE1188" s="361"/>
      <c r="AF1188" s="522"/>
    </row>
    <row r="1189" spans="2:32" x14ac:dyDescent="0.25">
      <c r="B1189" s="566" t="str">
        <f t="shared" si="94"/>
        <v/>
      </c>
      <c r="C1189" s="472">
        <f>'BD4'!C1186</f>
        <v>0</v>
      </c>
      <c r="D1189" s="125" t="str">
        <f t="shared" si="91"/>
        <v/>
      </c>
      <c r="E1189" s="126" t="str">
        <f>IF('BD4'!O1186=0,"",'BD4'!O1186)</f>
        <v/>
      </c>
      <c r="F1189" s="127" t="str">
        <f>REPT('BD4'!N1186,1)</f>
        <v/>
      </c>
      <c r="G1189" s="469">
        <f>('BD4'!J1186)</f>
        <v>0</v>
      </c>
      <c r="I1189" s="568" t="str">
        <f t="shared" si="92"/>
        <v/>
      </c>
      <c r="J1189" s="568" t="str">
        <f>IF(L1189&gt;0,'BD1'!$K$6,"")</f>
        <v/>
      </c>
      <c r="K1189" s="568" t="str">
        <f>IF(L1189&gt;0,'BD1'!$K$8,"")</f>
        <v/>
      </c>
      <c r="L1189" s="101"/>
      <c r="M1189" s="101"/>
      <c r="N1189" s="101"/>
      <c r="O1189" s="101"/>
      <c r="P1189" s="363"/>
      <c r="Q1189" s="363"/>
      <c r="R1189" s="361"/>
      <c r="S1189" s="570" t="str">
        <f t="shared" si="95"/>
        <v/>
      </c>
      <c r="U1189" s="124" t="str">
        <f t="shared" si="93"/>
        <v/>
      </c>
      <c r="V1189" s="124" t="str">
        <f>IF(X1189&gt;0,'BD1'!$K$6,"")</f>
        <v/>
      </c>
      <c r="W1189" s="121" t="str">
        <f>IF(X1189&gt;0,'BD1'!$K$8,"")</f>
        <v/>
      </c>
      <c r="X1189" s="101"/>
      <c r="Y1189" s="474"/>
      <c r="Z1189" s="101"/>
      <c r="AA1189" s="101"/>
      <c r="AB1189" s="101"/>
      <c r="AC1189" s="101"/>
      <c r="AD1189" s="101"/>
      <c r="AE1189" s="361"/>
      <c r="AF1189" s="522"/>
    </row>
    <row r="1190" spans="2:32" x14ac:dyDescent="0.25">
      <c r="B1190" s="566" t="str">
        <f t="shared" si="94"/>
        <v/>
      </c>
      <c r="C1190" s="472">
        <f>'BD4'!C1187</f>
        <v>0</v>
      </c>
      <c r="D1190" s="125" t="str">
        <f t="shared" si="91"/>
        <v/>
      </c>
      <c r="E1190" s="126" t="str">
        <f>IF('BD4'!O1187=0,"",'BD4'!O1187)</f>
        <v/>
      </c>
      <c r="F1190" s="127" t="str">
        <f>REPT('BD4'!N1187,1)</f>
        <v/>
      </c>
      <c r="G1190" s="469">
        <f>('BD4'!J1187)</f>
        <v>0</v>
      </c>
      <c r="I1190" s="568" t="str">
        <f t="shared" si="92"/>
        <v/>
      </c>
      <c r="J1190" s="568" t="str">
        <f>IF(L1190&gt;0,'BD1'!$K$6,"")</f>
        <v/>
      </c>
      <c r="K1190" s="568" t="str">
        <f>IF(L1190&gt;0,'BD1'!$K$8,"")</f>
        <v/>
      </c>
      <c r="L1190" s="101"/>
      <c r="M1190" s="101"/>
      <c r="N1190" s="101"/>
      <c r="O1190" s="101"/>
      <c r="P1190" s="363"/>
      <c r="Q1190" s="363"/>
      <c r="R1190" s="361"/>
      <c r="S1190" s="570" t="str">
        <f t="shared" si="95"/>
        <v/>
      </c>
      <c r="U1190" s="124" t="str">
        <f t="shared" si="93"/>
        <v/>
      </c>
      <c r="V1190" s="124" t="str">
        <f>IF(X1190&gt;0,'BD1'!$K$6,"")</f>
        <v/>
      </c>
      <c r="W1190" s="121" t="str">
        <f>IF(X1190&gt;0,'BD1'!$K$8,"")</f>
        <v/>
      </c>
      <c r="X1190" s="101"/>
      <c r="Y1190" s="474"/>
      <c r="Z1190" s="101"/>
      <c r="AA1190" s="101"/>
      <c r="AB1190" s="101"/>
      <c r="AC1190" s="101"/>
      <c r="AD1190" s="101"/>
      <c r="AE1190" s="361"/>
      <c r="AF1190" s="522"/>
    </row>
    <row r="1191" spans="2:32" x14ac:dyDescent="0.25">
      <c r="B1191" s="566" t="str">
        <f t="shared" si="94"/>
        <v/>
      </c>
      <c r="C1191" s="472">
        <f>'BD4'!C1188</f>
        <v>0</v>
      </c>
      <c r="D1191" s="125" t="str">
        <f t="shared" si="91"/>
        <v/>
      </c>
      <c r="E1191" s="126" t="str">
        <f>IF('BD4'!O1188=0,"",'BD4'!O1188)</f>
        <v/>
      </c>
      <c r="F1191" s="127" t="str">
        <f>REPT('BD4'!N1188,1)</f>
        <v/>
      </c>
      <c r="G1191" s="469">
        <f>('BD4'!J1188)</f>
        <v>0</v>
      </c>
      <c r="I1191" s="568" t="str">
        <f t="shared" si="92"/>
        <v/>
      </c>
      <c r="J1191" s="568" t="str">
        <f>IF(L1191&gt;0,'BD1'!$K$6,"")</f>
        <v/>
      </c>
      <c r="K1191" s="568" t="str">
        <f>IF(L1191&gt;0,'BD1'!$K$8,"")</f>
        <v/>
      </c>
      <c r="L1191" s="101"/>
      <c r="M1191" s="101"/>
      <c r="N1191" s="101"/>
      <c r="O1191" s="101"/>
      <c r="P1191" s="363"/>
      <c r="Q1191" s="363"/>
      <c r="R1191" s="361"/>
      <c r="S1191" s="570" t="str">
        <f t="shared" si="95"/>
        <v/>
      </c>
      <c r="U1191" s="124" t="str">
        <f t="shared" si="93"/>
        <v/>
      </c>
      <c r="V1191" s="124" t="str">
        <f>IF(X1191&gt;0,'BD1'!$K$6,"")</f>
        <v/>
      </c>
      <c r="W1191" s="121" t="str">
        <f>IF(X1191&gt;0,'BD1'!$K$8,"")</f>
        <v/>
      </c>
      <c r="X1191" s="101"/>
      <c r="Y1191" s="474"/>
      <c r="Z1191" s="101"/>
      <c r="AA1191" s="101"/>
      <c r="AB1191" s="101"/>
      <c r="AC1191" s="101"/>
      <c r="AD1191" s="101"/>
      <c r="AE1191" s="361"/>
      <c r="AF1191" s="522"/>
    </row>
    <row r="1192" spans="2:32" x14ac:dyDescent="0.25">
      <c r="B1192" s="566" t="str">
        <f t="shared" si="94"/>
        <v/>
      </c>
      <c r="C1192" s="472">
        <f>'BD4'!C1189</f>
        <v>0</v>
      </c>
      <c r="D1192" s="125" t="str">
        <f t="shared" si="91"/>
        <v/>
      </c>
      <c r="E1192" s="126" t="str">
        <f>IF('BD4'!O1189=0,"",'BD4'!O1189)</f>
        <v/>
      </c>
      <c r="F1192" s="127" t="str">
        <f>REPT('BD4'!N1189,1)</f>
        <v/>
      </c>
      <c r="G1192" s="469">
        <f>('BD4'!J1189)</f>
        <v>0</v>
      </c>
      <c r="I1192" s="568" t="str">
        <f t="shared" si="92"/>
        <v/>
      </c>
      <c r="J1192" s="568" t="str">
        <f>IF(L1192&gt;0,'BD1'!$K$6,"")</f>
        <v/>
      </c>
      <c r="K1192" s="568" t="str">
        <f>IF(L1192&gt;0,'BD1'!$K$8,"")</f>
        <v/>
      </c>
      <c r="L1192" s="101"/>
      <c r="M1192" s="101"/>
      <c r="N1192" s="101"/>
      <c r="O1192" s="101"/>
      <c r="P1192" s="363"/>
      <c r="Q1192" s="363"/>
      <c r="R1192" s="361"/>
      <c r="S1192" s="570" t="str">
        <f t="shared" si="95"/>
        <v/>
      </c>
      <c r="U1192" s="124" t="str">
        <f t="shared" si="93"/>
        <v/>
      </c>
      <c r="V1192" s="124" t="str">
        <f>IF(X1192&gt;0,'BD1'!$K$6,"")</f>
        <v/>
      </c>
      <c r="W1192" s="121" t="str">
        <f>IF(X1192&gt;0,'BD1'!$K$8,"")</f>
        <v/>
      </c>
      <c r="X1192" s="101"/>
      <c r="Y1192" s="474"/>
      <c r="Z1192" s="101"/>
      <c r="AA1192" s="101"/>
      <c r="AB1192" s="101"/>
      <c r="AC1192" s="101"/>
      <c r="AD1192" s="101"/>
      <c r="AE1192" s="361"/>
      <c r="AF1192" s="522"/>
    </row>
    <row r="1193" spans="2:32" x14ac:dyDescent="0.25">
      <c r="B1193" s="566" t="str">
        <f t="shared" si="94"/>
        <v/>
      </c>
      <c r="C1193" s="472">
        <f>'BD4'!C1190</f>
        <v>0</v>
      </c>
      <c r="D1193" s="125" t="str">
        <f t="shared" si="91"/>
        <v/>
      </c>
      <c r="E1193" s="126" t="str">
        <f>IF('BD4'!O1190=0,"",'BD4'!O1190)</f>
        <v/>
      </c>
      <c r="F1193" s="127" t="str">
        <f>REPT('BD4'!N1190,1)</f>
        <v/>
      </c>
      <c r="G1193" s="469">
        <f>('BD4'!J1190)</f>
        <v>0</v>
      </c>
      <c r="I1193" s="568" t="str">
        <f t="shared" si="92"/>
        <v/>
      </c>
      <c r="J1193" s="568" t="str">
        <f>IF(L1193&gt;0,'BD1'!$K$6,"")</f>
        <v/>
      </c>
      <c r="K1193" s="568" t="str">
        <f>IF(L1193&gt;0,'BD1'!$K$8,"")</f>
        <v/>
      </c>
      <c r="L1193" s="101"/>
      <c r="M1193" s="101"/>
      <c r="N1193" s="101"/>
      <c r="O1193" s="101"/>
      <c r="P1193" s="363"/>
      <c r="Q1193" s="363"/>
      <c r="R1193" s="361"/>
      <c r="S1193" s="570" t="str">
        <f t="shared" si="95"/>
        <v/>
      </c>
      <c r="U1193" s="124" t="str">
        <f t="shared" si="93"/>
        <v/>
      </c>
      <c r="V1193" s="124" t="str">
        <f>IF(X1193&gt;0,'BD1'!$K$6,"")</f>
        <v/>
      </c>
      <c r="W1193" s="121" t="str">
        <f>IF(X1193&gt;0,'BD1'!$K$8,"")</f>
        <v/>
      </c>
      <c r="X1193" s="101"/>
      <c r="Y1193" s="474"/>
      <c r="Z1193" s="101"/>
      <c r="AA1193" s="101"/>
      <c r="AB1193" s="101"/>
      <c r="AC1193" s="101"/>
      <c r="AD1193" s="101"/>
      <c r="AE1193" s="361"/>
      <c r="AF1193" s="522"/>
    </row>
    <row r="1194" spans="2:32" x14ac:dyDescent="0.25">
      <c r="B1194" s="566" t="str">
        <f t="shared" si="94"/>
        <v/>
      </c>
      <c r="C1194" s="472">
        <f>'BD4'!C1191</f>
        <v>0</v>
      </c>
      <c r="D1194" s="125" t="str">
        <f t="shared" si="91"/>
        <v/>
      </c>
      <c r="E1194" s="126" t="str">
        <f>IF('BD4'!O1191=0,"",'BD4'!O1191)</f>
        <v/>
      </c>
      <c r="F1194" s="127" t="str">
        <f>REPT('BD4'!N1191,1)</f>
        <v/>
      </c>
      <c r="G1194" s="469">
        <f>('BD4'!J1191)</f>
        <v>0</v>
      </c>
      <c r="I1194" s="568" t="str">
        <f t="shared" si="92"/>
        <v/>
      </c>
      <c r="J1194" s="568" t="str">
        <f>IF(L1194&gt;0,'BD1'!$K$6,"")</f>
        <v/>
      </c>
      <c r="K1194" s="568" t="str">
        <f>IF(L1194&gt;0,'BD1'!$K$8,"")</f>
        <v/>
      </c>
      <c r="L1194" s="101"/>
      <c r="M1194" s="101"/>
      <c r="N1194" s="101"/>
      <c r="O1194" s="101"/>
      <c r="P1194" s="363"/>
      <c r="Q1194" s="363"/>
      <c r="R1194" s="361"/>
      <c r="S1194" s="570" t="str">
        <f t="shared" si="95"/>
        <v/>
      </c>
      <c r="U1194" s="124" t="str">
        <f t="shared" si="93"/>
        <v/>
      </c>
      <c r="V1194" s="124" t="str">
        <f>IF(X1194&gt;0,'BD1'!$K$6,"")</f>
        <v/>
      </c>
      <c r="W1194" s="121" t="str">
        <f>IF(X1194&gt;0,'BD1'!$K$8,"")</f>
        <v/>
      </c>
      <c r="X1194" s="101"/>
      <c r="Y1194" s="474"/>
      <c r="Z1194" s="101"/>
      <c r="AA1194" s="101"/>
      <c r="AB1194" s="101"/>
      <c r="AC1194" s="101"/>
      <c r="AD1194" s="101"/>
      <c r="AE1194" s="361"/>
      <c r="AF1194" s="522"/>
    </row>
    <row r="1195" spans="2:32" x14ac:dyDescent="0.25">
      <c r="B1195" s="566" t="str">
        <f t="shared" si="94"/>
        <v/>
      </c>
      <c r="C1195" s="472">
        <f>'BD4'!C1192</f>
        <v>0</v>
      </c>
      <c r="D1195" s="125" t="str">
        <f t="shared" si="91"/>
        <v/>
      </c>
      <c r="E1195" s="126" t="str">
        <f>IF('BD4'!O1192=0,"",'BD4'!O1192)</f>
        <v/>
      </c>
      <c r="F1195" s="127" t="str">
        <f>REPT('BD4'!N1192,1)</f>
        <v/>
      </c>
      <c r="G1195" s="469">
        <f>('BD4'!J1192)</f>
        <v>0</v>
      </c>
      <c r="I1195" s="568" t="str">
        <f t="shared" si="92"/>
        <v/>
      </c>
      <c r="J1195" s="568" t="str">
        <f>IF(L1195&gt;0,'BD1'!$K$6,"")</f>
        <v/>
      </c>
      <c r="K1195" s="568" t="str">
        <f>IF(L1195&gt;0,'BD1'!$K$8,"")</f>
        <v/>
      </c>
      <c r="L1195" s="101"/>
      <c r="M1195" s="101"/>
      <c r="N1195" s="101"/>
      <c r="O1195" s="101"/>
      <c r="P1195" s="363"/>
      <c r="Q1195" s="363"/>
      <c r="R1195" s="361"/>
      <c r="S1195" s="570" t="str">
        <f t="shared" si="95"/>
        <v/>
      </c>
      <c r="U1195" s="124" t="str">
        <f t="shared" si="93"/>
        <v/>
      </c>
      <c r="V1195" s="124" t="str">
        <f>IF(X1195&gt;0,'BD1'!$K$6,"")</f>
        <v/>
      </c>
      <c r="W1195" s="121" t="str">
        <f>IF(X1195&gt;0,'BD1'!$K$8,"")</f>
        <v/>
      </c>
      <c r="X1195" s="101"/>
      <c r="Y1195" s="474"/>
      <c r="Z1195" s="101"/>
      <c r="AA1195" s="101"/>
      <c r="AB1195" s="101"/>
      <c r="AC1195" s="101"/>
      <c r="AD1195" s="101"/>
      <c r="AE1195" s="361"/>
      <c r="AF1195" s="522"/>
    </row>
    <row r="1196" spans="2:32" x14ac:dyDescent="0.25">
      <c r="B1196" s="566" t="str">
        <f t="shared" si="94"/>
        <v/>
      </c>
      <c r="C1196" s="472">
        <f>'BD4'!C1193</f>
        <v>0</v>
      </c>
      <c r="D1196" s="125" t="str">
        <f t="shared" si="91"/>
        <v/>
      </c>
      <c r="E1196" s="126" t="str">
        <f>IF('BD4'!O1193=0,"",'BD4'!O1193)</f>
        <v/>
      </c>
      <c r="F1196" s="127" t="str">
        <f>REPT('BD4'!N1193,1)</f>
        <v/>
      </c>
      <c r="G1196" s="469">
        <f>('BD4'!J1193)</f>
        <v>0</v>
      </c>
      <c r="I1196" s="568" t="str">
        <f t="shared" si="92"/>
        <v/>
      </c>
      <c r="J1196" s="568" t="str">
        <f>IF(L1196&gt;0,'BD1'!$K$6,"")</f>
        <v/>
      </c>
      <c r="K1196" s="568" t="str">
        <f>IF(L1196&gt;0,'BD1'!$K$8,"")</f>
        <v/>
      </c>
      <c r="L1196" s="101"/>
      <c r="M1196" s="101"/>
      <c r="N1196" s="101"/>
      <c r="O1196" s="101"/>
      <c r="P1196" s="363"/>
      <c r="Q1196" s="363"/>
      <c r="R1196" s="361"/>
      <c r="S1196" s="570" t="str">
        <f t="shared" si="95"/>
        <v/>
      </c>
      <c r="U1196" s="124" t="str">
        <f t="shared" si="93"/>
        <v/>
      </c>
      <c r="V1196" s="124" t="str">
        <f>IF(X1196&gt;0,'BD1'!$K$6,"")</f>
        <v/>
      </c>
      <c r="W1196" s="121" t="str">
        <f>IF(X1196&gt;0,'BD1'!$K$8,"")</f>
        <v/>
      </c>
      <c r="X1196" s="101"/>
      <c r="Y1196" s="474"/>
      <c r="Z1196" s="101"/>
      <c r="AA1196" s="101"/>
      <c r="AB1196" s="101"/>
      <c r="AC1196" s="101"/>
      <c r="AD1196" s="101"/>
      <c r="AE1196" s="361"/>
      <c r="AF1196" s="522"/>
    </row>
    <row r="1197" spans="2:32" x14ac:dyDescent="0.25">
      <c r="B1197" s="566" t="str">
        <f t="shared" si="94"/>
        <v/>
      </c>
      <c r="C1197" s="472">
        <f>'BD4'!C1194</f>
        <v>0</v>
      </c>
      <c r="D1197" s="125" t="str">
        <f t="shared" si="91"/>
        <v/>
      </c>
      <c r="E1197" s="126" t="str">
        <f>IF('BD4'!O1194=0,"",'BD4'!O1194)</f>
        <v/>
      </c>
      <c r="F1197" s="127" t="str">
        <f>REPT('BD4'!N1194,1)</f>
        <v/>
      </c>
      <c r="G1197" s="469">
        <f>('BD4'!J1194)</f>
        <v>0</v>
      </c>
      <c r="I1197" s="568" t="str">
        <f t="shared" si="92"/>
        <v/>
      </c>
      <c r="J1197" s="568" t="str">
        <f>IF(L1197&gt;0,'BD1'!$K$6,"")</f>
        <v/>
      </c>
      <c r="K1197" s="568" t="str">
        <f>IF(L1197&gt;0,'BD1'!$K$8,"")</f>
        <v/>
      </c>
      <c r="L1197" s="101"/>
      <c r="M1197" s="101"/>
      <c r="N1197" s="101"/>
      <c r="O1197" s="101"/>
      <c r="P1197" s="363"/>
      <c r="Q1197" s="363"/>
      <c r="R1197" s="361"/>
      <c r="S1197" s="570" t="str">
        <f t="shared" si="95"/>
        <v/>
      </c>
      <c r="U1197" s="124" t="str">
        <f t="shared" si="93"/>
        <v/>
      </c>
      <c r="V1197" s="124" t="str">
        <f>IF(X1197&gt;0,'BD1'!$K$6,"")</f>
        <v/>
      </c>
      <c r="W1197" s="121" t="str">
        <f>IF(X1197&gt;0,'BD1'!$K$8,"")</f>
        <v/>
      </c>
      <c r="X1197" s="101"/>
      <c r="Y1197" s="474"/>
      <c r="Z1197" s="101"/>
      <c r="AA1197" s="101"/>
      <c r="AB1197" s="101"/>
      <c r="AC1197" s="101"/>
      <c r="AD1197" s="101"/>
      <c r="AE1197" s="361"/>
      <c r="AF1197" s="522"/>
    </row>
    <row r="1198" spans="2:32" x14ac:dyDescent="0.25">
      <c r="B1198" s="566" t="str">
        <f t="shared" si="94"/>
        <v/>
      </c>
      <c r="C1198" s="472">
        <f>'BD4'!C1195</f>
        <v>0</v>
      </c>
      <c r="D1198" s="125" t="str">
        <f t="shared" si="91"/>
        <v/>
      </c>
      <c r="E1198" s="126" t="str">
        <f>IF('BD4'!O1195=0,"",'BD4'!O1195)</f>
        <v/>
      </c>
      <c r="F1198" s="127" t="str">
        <f>REPT('BD4'!N1195,1)</f>
        <v/>
      </c>
      <c r="G1198" s="469">
        <f>('BD4'!J1195)</f>
        <v>0</v>
      </c>
      <c r="I1198" s="568" t="str">
        <f t="shared" si="92"/>
        <v/>
      </c>
      <c r="J1198" s="568" t="str">
        <f>IF(L1198&gt;0,'BD1'!$K$6,"")</f>
        <v/>
      </c>
      <c r="K1198" s="568" t="str">
        <f>IF(L1198&gt;0,'BD1'!$K$8,"")</f>
        <v/>
      </c>
      <c r="L1198" s="101"/>
      <c r="M1198" s="101"/>
      <c r="N1198" s="101"/>
      <c r="O1198" s="101"/>
      <c r="P1198" s="363"/>
      <c r="Q1198" s="363"/>
      <c r="R1198" s="361"/>
      <c r="S1198" s="570" t="str">
        <f t="shared" si="95"/>
        <v/>
      </c>
      <c r="U1198" s="124" t="str">
        <f t="shared" si="93"/>
        <v/>
      </c>
      <c r="V1198" s="124" t="str">
        <f>IF(X1198&gt;0,'BD1'!$K$6,"")</f>
        <v/>
      </c>
      <c r="W1198" s="121" t="str">
        <f>IF(X1198&gt;0,'BD1'!$K$8,"")</f>
        <v/>
      </c>
      <c r="X1198" s="101"/>
      <c r="Y1198" s="474"/>
      <c r="Z1198" s="101"/>
      <c r="AA1198" s="101"/>
      <c r="AB1198" s="101"/>
      <c r="AC1198" s="101"/>
      <c r="AD1198" s="101"/>
      <c r="AE1198" s="361"/>
      <c r="AF1198" s="522"/>
    </row>
    <row r="1199" spans="2:32" x14ac:dyDescent="0.25">
      <c r="B1199" s="566" t="str">
        <f t="shared" si="94"/>
        <v/>
      </c>
      <c r="C1199" s="472">
        <f>'BD4'!C1196</f>
        <v>0</v>
      </c>
      <c r="D1199" s="125" t="str">
        <f t="shared" si="91"/>
        <v/>
      </c>
      <c r="E1199" s="126" t="str">
        <f>IF('BD4'!O1196=0,"",'BD4'!O1196)</f>
        <v/>
      </c>
      <c r="F1199" s="127" t="str">
        <f>REPT('BD4'!N1196,1)</f>
        <v/>
      </c>
      <c r="G1199" s="469">
        <f>('BD4'!J1196)</f>
        <v>0</v>
      </c>
      <c r="I1199" s="568" t="str">
        <f t="shared" si="92"/>
        <v/>
      </c>
      <c r="J1199" s="568" t="str">
        <f>IF(L1199&gt;0,'BD1'!$K$6,"")</f>
        <v/>
      </c>
      <c r="K1199" s="568" t="str">
        <f>IF(L1199&gt;0,'BD1'!$K$8,"")</f>
        <v/>
      </c>
      <c r="L1199" s="101"/>
      <c r="M1199" s="101"/>
      <c r="N1199" s="101"/>
      <c r="O1199" s="101"/>
      <c r="P1199" s="363"/>
      <c r="Q1199" s="363"/>
      <c r="R1199" s="361"/>
      <c r="S1199" s="570" t="str">
        <f t="shared" si="95"/>
        <v/>
      </c>
      <c r="U1199" s="124" t="str">
        <f t="shared" si="93"/>
        <v/>
      </c>
      <c r="V1199" s="124" t="str">
        <f>IF(X1199&gt;0,'BD1'!$K$6,"")</f>
        <v/>
      </c>
      <c r="W1199" s="121" t="str">
        <f>IF(X1199&gt;0,'BD1'!$K$8,"")</f>
        <v/>
      </c>
      <c r="X1199" s="101"/>
      <c r="Y1199" s="474"/>
      <c r="Z1199" s="101"/>
      <c r="AA1199" s="101"/>
      <c r="AB1199" s="101"/>
      <c r="AC1199" s="101"/>
      <c r="AD1199" s="101"/>
      <c r="AE1199" s="361"/>
      <c r="AF1199" s="522"/>
    </row>
    <row r="1200" spans="2:32" x14ac:dyDescent="0.25">
      <c r="B1200" s="566" t="str">
        <f t="shared" si="94"/>
        <v/>
      </c>
      <c r="C1200" s="472">
        <f>'BD4'!C1197</f>
        <v>0</v>
      </c>
      <c r="D1200" s="125" t="str">
        <f t="shared" si="91"/>
        <v/>
      </c>
      <c r="E1200" s="126" t="str">
        <f>IF('BD4'!O1197=0,"",'BD4'!O1197)</f>
        <v/>
      </c>
      <c r="F1200" s="127" t="str">
        <f>REPT('BD4'!N1197,1)</f>
        <v/>
      </c>
      <c r="G1200" s="469">
        <f>('BD4'!J1197)</f>
        <v>0</v>
      </c>
      <c r="I1200" s="568" t="str">
        <f t="shared" si="92"/>
        <v/>
      </c>
      <c r="J1200" s="568" t="str">
        <f>IF(L1200&gt;0,'BD1'!$K$6,"")</f>
        <v/>
      </c>
      <c r="K1200" s="568" t="str">
        <f>IF(L1200&gt;0,'BD1'!$K$8,"")</f>
        <v/>
      </c>
      <c r="L1200" s="101"/>
      <c r="M1200" s="101"/>
      <c r="N1200" s="101"/>
      <c r="O1200" s="101"/>
      <c r="P1200" s="363"/>
      <c r="Q1200" s="363"/>
      <c r="R1200" s="361"/>
      <c r="S1200" s="570" t="str">
        <f t="shared" si="95"/>
        <v/>
      </c>
      <c r="U1200" s="124" t="str">
        <f t="shared" si="93"/>
        <v/>
      </c>
      <c r="V1200" s="124" t="str">
        <f>IF(X1200&gt;0,'BD1'!$K$6,"")</f>
        <v/>
      </c>
      <c r="W1200" s="121" t="str">
        <f>IF(X1200&gt;0,'BD1'!$K$8,"")</f>
        <v/>
      </c>
      <c r="X1200" s="101"/>
      <c r="Y1200" s="474"/>
      <c r="Z1200" s="101"/>
      <c r="AA1200" s="101"/>
      <c r="AB1200" s="101"/>
      <c r="AC1200" s="101"/>
      <c r="AD1200" s="101"/>
      <c r="AE1200" s="361"/>
      <c r="AF1200" s="522"/>
    </row>
    <row r="1201" spans="2:32" x14ac:dyDescent="0.25">
      <c r="B1201" s="566" t="str">
        <f t="shared" si="94"/>
        <v/>
      </c>
      <c r="C1201" s="472">
        <f>'BD4'!C1198</f>
        <v>0</v>
      </c>
      <c r="D1201" s="125" t="str">
        <f t="shared" si="91"/>
        <v/>
      </c>
      <c r="E1201" s="126" t="str">
        <f>IF('BD4'!O1198=0,"",'BD4'!O1198)</f>
        <v/>
      </c>
      <c r="F1201" s="127" t="str">
        <f>REPT('BD4'!N1198,1)</f>
        <v/>
      </c>
      <c r="G1201" s="469">
        <f>('BD4'!J1198)</f>
        <v>0</v>
      </c>
      <c r="I1201" s="568" t="str">
        <f t="shared" si="92"/>
        <v/>
      </c>
      <c r="J1201" s="568" t="str">
        <f>IF(L1201&gt;0,'BD1'!$K$6,"")</f>
        <v/>
      </c>
      <c r="K1201" s="568" t="str">
        <f>IF(L1201&gt;0,'BD1'!$K$8,"")</f>
        <v/>
      </c>
      <c r="L1201" s="101"/>
      <c r="M1201" s="101"/>
      <c r="N1201" s="101"/>
      <c r="O1201" s="101"/>
      <c r="P1201" s="363"/>
      <c r="Q1201" s="363"/>
      <c r="R1201" s="361"/>
      <c r="S1201" s="570" t="str">
        <f t="shared" si="95"/>
        <v/>
      </c>
      <c r="U1201" s="124" t="str">
        <f t="shared" si="93"/>
        <v/>
      </c>
      <c r="V1201" s="124" t="str">
        <f>IF(X1201&gt;0,'BD1'!$K$6,"")</f>
        <v/>
      </c>
      <c r="W1201" s="121" t="str">
        <f>IF(X1201&gt;0,'BD1'!$K$8,"")</f>
        <v/>
      </c>
      <c r="X1201" s="101"/>
      <c r="Y1201" s="474"/>
      <c r="Z1201" s="101"/>
      <c r="AA1201" s="101"/>
      <c r="AB1201" s="101"/>
      <c r="AC1201" s="101"/>
      <c r="AD1201" s="101"/>
      <c r="AE1201" s="361"/>
      <c r="AF1201" s="522"/>
    </row>
    <row r="1202" spans="2:32" x14ac:dyDescent="0.25">
      <c r="B1202" s="566" t="str">
        <f t="shared" si="94"/>
        <v/>
      </c>
      <c r="C1202" s="472">
        <f>'BD4'!C1199</f>
        <v>0</v>
      </c>
      <c r="D1202" s="125" t="str">
        <f t="shared" si="91"/>
        <v/>
      </c>
      <c r="E1202" s="126" t="str">
        <f>IF('BD4'!O1199=0,"",'BD4'!O1199)</f>
        <v/>
      </c>
      <c r="F1202" s="127" t="str">
        <f>REPT('BD4'!N1199,1)</f>
        <v/>
      </c>
      <c r="G1202" s="469">
        <f>('BD4'!J1199)</f>
        <v>0</v>
      </c>
      <c r="I1202" s="568" t="str">
        <f t="shared" si="92"/>
        <v/>
      </c>
      <c r="J1202" s="568" t="str">
        <f>IF(L1202&gt;0,'BD1'!$K$6,"")</f>
        <v/>
      </c>
      <c r="K1202" s="568" t="str">
        <f>IF(L1202&gt;0,'BD1'!$K$8,"")</f>
        <v/>
      </c>
      <c r="L1202" s="101"/>
      <c r="M1202" s="101"/>
      <c r="N1202" s="101"/>
      <c r="O1202" s="101"/>
      <c r="P1202" s="363"/>
      <c r="Q1202" s="363"/>
      <c r="R1202" s="361"/>
      <c r="S1202" s="570" t="str">
        <f t="shared" si="95"/>
        <v/>
      </c>
      <c r="U1202" s="124" t="str">
        <f t="shared" si="93"/>
        <v/>
      </c>
      <c r="V1202" s="124" t="str">
        <f>IF(X1202&gt;0,'BD1'!$K$6,"")</f>
        <v/>
      </c>
      <c r="W1202" s="121" t="str">
        <f>IF(X1202&gt;0,'BD1'!$K$8,"")</f>
        <v/>
      </c>
      <c r="X1202" s="101"/>
      <c r="Y1202" s="474"/>
      <c r="Z1202" s="101"/>
      <c r="AA1202" s="101"/>
      <c r="AB1202" s="101"/>
      <c r="AC1202" s="101"/>
      <c r="AD1202" s="101"/>
      <c r="AE1202" s="361"/>
      <c r="AF1202" s="522"/>
    </row>
    <row r="1203" spans="2:32" x14ac:dyDescent="0.25">
      <c r="B1203" s="566" t="str">
        <f t="shared" si="94"/>
        <v/>
      </c>
      <c r="C1203" s="472">
        <f>'BD4'!C1200</f>
        <v>0</v>
      </c>
      <c r="D1203" s="125" t="str">
        <f t="shared" si="91"/>
        <v/>
      </c>
      <c r="E1203" s="126" t="str">
        <f>IF('BD4'!O1200=0,"",'BD4'!O1200)</f>
        <v/>
      </c>
      <c r="F1203" s="127" t="str">
        <f>REPT('BD4'!N1200,1)</f>
        <v/>
      </c>
      <c r="G1203" s="469">
        <f>('BD4'!J1200)</f>
        <v>0</v>
      </c>
      <c r="I1203" s="568" t="str">
        <f t="shared" si="92"/>
        <v/>
      </c>
      <c r="J1203" s="568" t="str">
        <f>IF(L1203&gt;0,'BD1'!$K$6,"")</f>
        <v/>
      </c>
      <c r="K1203" s="568" t="str">
        <f>IF(L1203&gt;0,'BD1'!$K$8,"")</f>
        <v/>
      </c>
      <c r="L1203" s="101"/>
      <c r="M1203" s="101"/>
      <c r="N1203" s="101"/>
      <c r="O1203" s="101"/>
      <c r="P1203" s="363"/>
      <c r="Q1203" s="363"/>
      <c r="R1203" s="361"/>
      <c r="S1203" s="570" t="str">
        <f t="shared" si="95"/>
        <v/>
      </c>
      <c r="U1203" s="124" t="str">
        <f t="shared" si="93"/>
        <v/>
      </c>
      <c r="V1203" s="124" t="str">
        <f>IF(X1203&gt;0,'BD1'!$K$6,"")</f>
        <v/>
      </c>
      <c r="W1203" s="121" t="str">
        <f>IF(X1203&gt;0,'BD1'!$K$8,"")</f>
        <v/>
      </c>
      <c r="X1203" s="101"/>
      <c r="Y1203" s="474"/>
      <c r="Z1203" s="101"/>
      <c r="AA1203" s="101"/>
      <c r="AB1203" s="101"/>
      <c r="AC1203" s="101"/>
      <c r="AD1203" s="101"/>
      <c r="AE1203" s="361"/>
      <c r="AF1203" s="522"/>
    </row>
    <row r="1204" spans="2:32" x14ac:dyDescent="0.25">
      <c r="B1204" s="566" t="str">
        <f t="shared" si="94"/>
        <v/>
      </c>
      <c r="C1204" s="472">
        <f>'BD4'!C1201</f>
        <v>0</v>
      </c>
      <c r="D1204" s="125" t="str">
        <f t="shared" si="91"/>
        <v/>
      </c>
      <c r="E1204" s="126" t="str">
        <f>IF('BD4'!O1201=0,"",'BD4'!O1201)</f>
        <v/>
      </c>
      <c r="F1204" s="127" t="str">
        <f>REPT('BD4'!N1201,1)</f>
        <v/>
      </c>
      <c r="G1204" s="469">
        <f>('BD4'!J1201)</f>
        <v>0</v>
      </c>
      <c r="I1204" s="568" t="str">
        <f t="shared" si="92"/>
        <v/>
      </c>
      <c r="J1204" s="568" t="str">
        <f>IF(L1204&gt;0,'BD1'!$K$6,"")</f>
        <v/>
      </c>
      <c r="K1204" s="568" t="str">
        <f>IF(L1204&gt;0,'BD1'!$K$8,"")</f>
        <v/>
      </c>
      <c r="L1204" s="101"/>
      <c r="M1204" s="101"/>
      <c r="N1204" s="101"/>
      <c r="O1204" s="101"/>
      <c r="P1204" s="363"/>
      <c r="Q1204" s="363"/>
      <c r="R1204" s="361"/>
      <c r="S1204" s="570" t="str">
        <f t="shared" si="95"/>
        <v/>
      </c>
      <c r="U1204" s="124" t="str">
        <f t="shared" si="93"/>
        <v/>
      </c>
      <c r="V1204" s="124" t="str">
        <f>IF(X1204&gt;0,'BD1'!$K$6,"")</f>
        <v/>
      </c>
      <c r="W1204" s="121" t="str">
        <f>IF(X1204&gt;0,'BD1'!$K$8,"")</f>
        <v/>
      </c>
      <c r="X1204" s="101"/>
      <c r="Y1204" s="474"/>
      <c r="Z1204" s="101"/>
      <c r="AA1204" s="101"/>
      <c r="AB1204" s="101"/>
      <c r="AC1204" s="101"/>
      <c r="AD1204" s="101"/>
      <c r="AE1204" s="361"/>
      <c r="AF1204" s="522"/>
    </row>
    <row r="1205" spans="2:32" x14ac:dyDescent="0.25">
      <c r="B1205" s="566" t="str">
        <f t="shared" si="94"/>
        <v/>
      </c>
      <c r="C1205" s="472">
        <f>'BD4'!C1202</f>
        <v>0</v>
      </c>
      <c r="D1205" s="125" t="str">
        <f t="shared" si="91"/>
        <v/>
      </c>
      <c r="E1205" s="126" t="str">
        <f>IF('BD4'!O1202=0,"",'BD4'!O1202)</f>
        <v/>
      </c>
      <c r="F1205" s="127" t="str">
        <f>REPT('BD4'!N1202,1)</f>
        <v/>
      </c>
      <c r="G1205" s="469">
        <f>('BD4'!J1202)</f>
        <v>0</v>
      </c>
      <c r="I1205" s="568" t="str">
        <f t="shared" si="92"/>
        <v/>
      </c>
      <c r="J1205" s="568" t="str">
        <f>IF(L1205&gt;0,'BD1'!$K$6,"")</f>
        <v/>
      </c>
      <c r="K1205" s="568" t="str">
        <f>IF(L1205&gt;0,'BD1'!$K$8,"")</f>
        <v/>
      </c>
      <c r="L1205" s="101"/>
      <c r="M1205" s="101"/>
      <c r="N1205" s="101"/>
      <c r="O1205" s="101"/>
      <c r="P1205" s="363"/>
      <c r="Q1205" s="363"/>
      <c r="R1205" s="361"/>
      <c r="S1205" s="570" t="str">
        <f t="shared" si="95"/>
        <v/>
      </c>
      <c r="U1205" s="124" t="str">
        <f t="shared" si="93"/>
        <v/>
      </c>
      <c r="V1205" s="124" t="str">
        <f>IF(X1205&gt;0,'BD1'!$K$6,"")</f>
        <v/>
      </c>
      <c r="W1205" s="121" t="str">
        <f>IF(X1205&gt;0,'BD1'!$K$8,"")</f>
        <v/>
      </c>
      <c r="X1205" s="101"/>
      <c r="Y1205" s="474"/>
      <c r="Z1205" s="101"/>
      <c r="AA1205" s="101"/>
      <c r="AB1205" s="101"/>
      <c r="AC1205" s="101"/>
      <c r="AD1205" s="101"/>
      <c r="AE1205" s="361"/>
      <c r="AF1205" s="522"/>
    </row>
    <row r="1206" spans="2:32" x14ac:dyDescent="0.25">
      <c r="B1206" s="566" t="str">
        <f t="shared" si="94"/>
        <v/>
      </c>
      <c r="C1206" s="472">
        <f>'BD4'!C1203</f>
        <v>0</v>
      </c>
      <c r="D1206" s="125" t="str">
        <f t="shared" si="91"/>
        <v/>
      </c>
      <c r="E1206" s="126" t="str">
        <f>IF('BD4'!O1203=0,"",'BD4'!O1203)</f>
        <v/>
      </c>
      <c r="F1206" s="127" t="str">
        <f>REPT('BD4'!N1203,1)</f>
        <v/>
      </c>
      <c r="G1206" s="469">
        <f>('BD4'!J1203)</f>
        <v>0</v>
      </c>
      <c r="I1206" s="568" t="str">
        <f t="shared" si="92"/>
        <v/>
      </c>
      <c r="J1206" s="568" t="str">
        <f>IF(L1206&gt;0,'BD1'!$K$6,"")</f>
        <v/>
      </c>
      <c r="K1206" s="568" t="str">
        <f>IF(L1206&gt;0,'BD1'!$K$8,"")</f>
        <v/>
      </c>
      <c r="L1206" s="101"/>
      <c r="M1206" s="101"/>
      <c r="N1206" s="101"/>
      <c r="O1206" s="101"/>
      <c r="P1206" s="363"/>
      <c r="Q1206" s="363"/>
      <c r="R1206" s="361"/>
      <c r="S1206" s="570" t="str">
        <f t="shared" si="95"/>
        <v/>
      </c>
      <c r="U1206" s="124" t="str">
        <f t="shared" si="93"/>
        <v/>
      </c>
      <c r="V1206" s="124" t="str">
        <f>IF(X1206&gt;0,'BD1'!$K$6,"")</f>
        <v/>
      </c>
      <c r="W1206" s="121" t="str">
        <f>IF(X1206&gt;0,'BD1'!$K$8,"")</f>
        <v/>
      </c>
      <c r="X1206" s="101"/>
      <c r="Y1206" s="474"/>
      <c r="Z1206" s="101"/>
      <c r="AA1206" s="101"/>
      <c r="AB1206" s="101"/>
      <c r="AC1206" s="101"/>
      <c r="AD1206" s="101"/>
      <c r="AE1206" s="361"/>
      <c r="AF1206" s="522"/>
    </row>
    <row r="1207" spans="2:32" x14ac:dyDescent="0.25">
      <c r="B1207" s="566" t="str">
        <f t="shared" si="94"/>
        <v/>
      </c>
      <c r="C1207" s="472">
        <f>'BD4'!C1204</f>
        <v>0</v>
      </c>
      <c r="D1207" s="125" t="str">
        <f t="shared" si="91"/>
        <v/>
      </c>
      <c r="E1207" s="126" t="str">
        <f>IF('BD4'!O1204=0,"",'BD4'!O1204)</f>
        <v/>
      </c>
      <c r="F1207" s="127" t="str">
        <f>REPT('BD4'!N1204,1)</f>
        <v/>
      </c>
      <c r="G1207" s="469">
        <f>('BD4'!J1204)</f>
        <v>0</v>
      </c>
      <c r="I1207" s="568" t="str">
        <f t="shared" si="92"/>
        <v/>
      </c>
      <c r="J1207" s="568" t="str">
        <f>IF(L1207&gt;0,'BD1'!$K$6,"")</f>
        <v/>
      </c>
      <c r="K1207" s="568" t="str">
        <f>IF(L1207&gt;0,'BD1'!$K$8,"")</f>
        <v/>
      </c>
      <c r="L1207" s="101"/>
      <c r="M1207" s="101"/>
      <c r="N1207" s="101"/>
      <c r="O1207" s="101"/>
      <c r="P1207" s="363"/>
      <c r="Q1207" s="363"/>
      <c r="R1207" s="361"/>
      <c r="S1207" s="570" t="str">
        <f t="shared" si="95"/>
        <v/>
      </c>
      <c r="U1207" s="124" t="str">
        <f t="shared" si="93"/>
        <v/>
      </c>
      <c r="V1207" s="124" t="str">
        <f>IF(X1207&gt;0,'BD1'!$K$6,"")</f>
        <v/>
      </c>
      <c r="W1207" s="121" t="str">
        <f>IF(X1207&gt;0,'BD1'!$K$8,"")</f>
        <v/>
      </c>
      <c r="X1207" s="101"/>
      <c r="Y1207" s="474"/>
      <c r="Z1207" s="101"/>
      <c r="AA1207" s="101"/>
      <c r="AB1207" s="101"/>
      <c r="AC1207" s="101"/>
      <c r="AD1207" s="101"/>
      <c r="AE1207" s="361"/>
      <c r="AF1207" s="522"/>
    </row>
    <row r="1208" spans="2:32" x14ac:dyDescent="0.25">
      <c r="B1208" s="566" t="str">
        <f t="shared" si="94"/>
        <v/>
      </c>
      <c r="C1208" s="472">
        <f>'BD4'!C1205</f>
        <v>0</v>
      </c>
      <c r="D1208" s="125" t="str">
        <f t="shared" si="91"/>
        <v/>
      </c>
      <c r="E1208" s="126" t="str">
        <f>IF('BD4'!O1205=0,"",'BD4'!O1205)</f>
        <v/>
      </c>
      <c r="F1208" s="127" t="str">
        <f>REPT('BD4'!N1205,1)</f>
        <v/>
      </c>
      <c r="G1208" s="469">
        <f>('BD4'!J1205)</f>
        <v>0</v>
      </c>
      <c r="I1208" s="568" t="str">
        <f t="shared" si="92"/>
        <v/>
      </c>
      <c r="J1208" s="568" t="str">
        <f>IF(L1208&gt;0,'BD1'!$K$6,"")</f>
        <v/>
      </c>
      <c r="K1208" s="568" t="str">
        <f>IF(L1208&gt;0,'BD1'!$K$8,"")</f>
        <v/>
      </c>
      <c r="L1208" s="101"/>
      <c r="M1208" s="101"/>
      <c r="N1208" s="101"/>
      <c r="O1208" s="101"/>
      <c r="P1208" s="363"/>
      <c r="Q1208" s="363"/>
      <c r="R1208" s="361"/>
      <c r="S1208" s="570" t="str">
        <f t="shared" si="95"/>
        <v/>
      </c>
      <c r="U1208" s="124" t="str">
        <f t="shared" si="93"/>
        <v/>
      </c>
      <c r="V1208" s="124" t="str">
        <f>IF(X1208&gt;0,'BD1'!$K$6,"")</f>
        <v/>
      </c>
      <c r="W1208" s="121" t="str">
        <f>IF(X1208&gt;0,'BD1'!$K$8,"")</f>
        <v/>
      </c>
      <c r="X1208" s="101"/>
      <c r="Y1208" s="474"/>
      <c r="Z1208" s="101"/>
      <c r="AA1208" s="101"/>
      <c r="AB1208" s="101"/>
      <c r="AC1208" s="101"/>
      <c r="AD1208" s="101"/>
      <c r="AE1208" s="361"/>
      <c r="AF1208" s="522"/>
    </row>
    <row r="1209" spans="2:32" x14ac:dyDescent="0.25">
      <c r="B1209" s="566" t="str">
        <f t="shared" si="94"/>
        <v/>
      </c>
      <c r="C1209" s="472">
        <f>'BD4'!C1206</f>
        <v>0</v>
      </c>
      <c r="D1209" s="125" t="str">
        <f t="shared" si="91"/>
        <v/>
      </c>
      <c r="E1209" s="126" t="str">
        <f>IF('BD4'!O1206=0,"",'BD4'!O1206)</f>
        <v/>
      </c>
      <c r="F1209" s="127" t="str">
        <f>REPT('BD4'!N1206,1)</f>
        <v/>
      </c>
      <c r="G1209" s="469">
        <f>('BD4'!J1206)</f>
        <v>0</v>
      </c>
      <c r="I1209" s="568" t="str">
        <f t="shared" si="92"/>
        <v/>
      </c>
      <c r="J1209" s="568" t="str">
        <f>IF(L1209&gt;0,'BD1'!$K$6,"")</f>
        <v/>
      </c>
      <c r="K1209" s="568" t="str">
        <f>IF(L1209&gt;0,'BD1'!$K$8,"")</f>
        <v/>
      </c>
      <c r="L1209" s="101"/>
      <c r="M1209" s="101"/>
      <c r="N1209" s="101"/>
      <c r="O1209" s="101"/>
      <c r="P1209" s="363"/>
      <c r="Q1209" s="363"/>
      <c r="R1209" s="361"/>
      <c r="S1209" s="570" t="str">
        <f t="shared" si="95"/>
        <v/>
      </c>
      <c r="U1209" s="124" t="str">
        <f t="shared" si="93"/>
        <v/>
      </c>
      <c r="V1209" s="124" t="str">
        <f>IF(X1209&gt;0,'BD1'!$K$6,"")</f>
        <v/>
      </c>
      <c r="W1209" s="121" t="str">
        <f>IF(X1209&gt;0,'BD1'!$K$8,"")</f>
        <v/>
      </c>
      <c r="X1209" s="101"/>
      <c r="Y1209" s="474"/>
      <c r="Z1209" s="101"/>
      <c r="AA1209" s="101"/>
      <c r="AB1209" s="101"/>
      <c r="AC1209" s="101"/>
      <c r="AD1209" s="101"/>
      <c r="AE1209" s="361"/>
      <c r="AF1209" s="522"/>
    </row>
    <row r="1210" spans="2:32" x14ac:dyDescent="0.25">
      <c r="B1210" s="566" t="str">
        <f t="shared" si="94"/>
        <v/>
      </c>
      <c r="C1210" s="472">
        <f>'BD4'!C1207</f>
        <v>0</v>
      </c>
      <c r="D1210" s="125" t="str">
        <f t="shared" si="91"/>
        <v/>
      </c>
      <c r="E1210" s="126" t="str">
        <f>IF('BD4'!O1207=0,"",'BD4'!O1207)</f>
        <v/>
      </c>
      <c r="F1210" s="127" t="str">
        <f>REPT('BD4'!N1207,1)</f>
        <v/>
      </c>
      <c r="G1210" s="469">
        <f>('BD4'!J1207)</f>
        <v>0</v>
      </c>
      <c r="I1210" s="568" t="str">
        <f t="shared" si="92"/>
        <v/>
      </c>
      <c r="J1210" s="568" t="str">
        <f>IF(L1210&gt;0,'BD1'!$K$6,"")</f>
        <v/>
      </c>
      <c r="K1210" s="568" t="str">
        <f>IF(L1210&gt;0,'BD1'!$K$8,"")</f>
        <v/>
      </c>
      <c r="L1210" s="101"/>
      <c r="M1210" s="101"/>
      <c r="N1210" s="101"/>
      <c r="O1210" s="101"/>
      <c r="P1210" s="363"/>
      <c r="Q1210" s="363"/>
      <c r="R1210" s="361"/>
      <c r="S1210" s="570" t="str">
        <f t="shared" si="95"/>
        <v/>
      </c>
      <c r="U1210" s="124" t="str">
        <f t="shared" si="93"/>
        <v/>
      </c>
      <c r="V1210" s="124" t="str">
        <f>IF(X1210&gt;0,'BD1'!$K$6,"")</f>
        <v/>
      </c>
      <c r="W1210" s="121" t="str">
        <f>IF(X1210&gt;0,'BD1'!$K$8,"")</f>
        <v/>
      </c>
      <c r="X1210" s="101"/>
      <c r="Y1210" s="474"/>
      <c r="Z1210" s="101"/>
      <c r="AA1210" s="101"/>
      <c r="AB1210" s="101"/>
      <c r="AC1210" s="101"/>
      <c r="AD1210" s="101"/>
      <c r="AE1210" s="361"/>
      <c r="AF1210" s="522"/>
    </row>
    <row r="1211" spans="2:32" x14ac:dyDescent="0.25">
      <c r="B1211" s="566" t="str">
        <f t="shared" si="94"/>
        <v/>
      </c>
      <c r="C1211" s="472">
        <f>'BD4'!C1208</f>
        <v>0</v>
      </c>
      <c r="D1211" s="125" t="str">
        <f t="shared" si="91"/>
        <v/>
      </c>
      <c r="E1211" s="126" t="str">
        <f>IF('BD4'!O1208=0,"",'BD4'!O1208)</f>
        <v/>
      </c>
      <c r="F1211" s="127" t="str">
        <f>REPT('BD4'!N1208,1)</f>
        <v/>
      </c>
      <c r="G1211" s="469">
        <f>('BD4'!J1208)</f>
        <v>0</v>
      </c>
      <c r="I1211" s="568" t="str">
        <f t="shared" si="92"/>
        <v/>
      </c>
      <c r="J1211" s="568" t="str">
        <f>IF(L1211&gt;0,'BD1'!$K$6,"")</f>
        <v/>
      </c>
      <c r="K1211" s="568" t="str">
        <f>IF(L1211&gt;0,'BD1'!$K$8,"")</f>
        <v/>
      </c>
      <c r="L1211" s="101"/>
      <c r="M1211" s="101"/>
      <c r="N1211" s="101"/>
      <c r="O1211" s="101"/>
      <c r="P1211" s="363"/>
      <c r="Q1211" s="363"/>
      <c r="R1211" s="361"/>
      <c r="S1211" s="570" t="str">
        <f t="shared" si="95"/>
        <v/>
      </c>
      <c r="U1211" s="124" t="str">
        <f t="shared" si="93"/>
        <v/>
      </c>
      <c r="V1211" s="124" t="str">
        <f>IF(X1211&gt;0,'BD1'!$K$6,"")</f>
        <v/>
      </c>
      <c r="W1211" s="121" t="str">
        <f>IF(X1211&gt;0,'BD1'!$K$8,"")</f>
        <v/>
      </c>
      <c r="X1211" s="101"/>
      <c r="Y1211" s="474"/>
      <c r="Z1211" s="101"/>
      <c r="AA1211" s="101"/>
      <c r="AB1211" s="101"/>
      <c r="AC1211" s="101"/>
      <c r="AD1211" s="101"/>
      <c r="AE1211" s="361"/>
      <c r="AF1211" s="522"/>
    </row>
    <row r="1212" spans="2:32" x14ac:dyDescent="0.25">
      <c r="B1212" s="566" t="str">
        <f t="shared" si="94"/>
        <v/>
      </c>
      <c r="C1212" s="472">
        <f>'BD4'!C1209</f>
        <v>0</v>
      </c>
      <c r="D1212" s="125" t="str">
        <f t="shared" si="91"/>
        <v/>
      </c>
      <c r="E1212" s="126" t="str">
        <f>IF('BD4'!O1209=0,"",'BD4'!O1209)</f>
        <v/>
      </c>
      <c r="F1212" s="127" t="str">
        <f>REPT('BD4'!N1209,1)</f>
        <v/>
      </c>
      <c r="G1212" s="469">
        <f>('BD4'!J1209)</f>
        <v>0</v>
      </c>
      <c r="I1212" s="568" t="str">
        <f t="shared" si="92"/>
        <v/>
      </c>
      <c r="J1212" s="568" t="str">
        <f>IF(L1212&gt;0,'BD1'!$K$6,"")</f>
        <v/>
      </c>
      <c r="K1212" s="568" t="str">
        <f>IF(L1212&gt;0,'BD1'!$K$8,"")</f>
        <v/>
      </c>
      <c r="L1212" s="101"/>
      <c r="M1212" s="101"/>
      <c r="N1212" s="101"/>
      <c r="O1212" s="101"/>
      <c r="P1212" s="363"/>
      <c r="Q1212" s="363"/>
      <c r="R1212" s="361"/>
      <c r="S1212" s="570" t="str">
        <f t="shared" si="95"/>
        <v/>
      </c>
      <c r="U1212" s="124" t="str">
        <f t="shared" si="93"/>
        <v/>
      </c>
      <c r="V1212" s="124" t="str">
        <f>IF(X1212&gt;0,'BD1'!$K$6,"")</f>
        <v/>
      </c>
      <c r="W1212" s="121" t="str">
        <f>IF(X1212&gt;0,'BD1'!$K$8,"")</f>
        <v/>
      </c>
      <c r="X1212" s="101"/>
      <c r="Y1212" s="474"/>
      <c r="Z1212" s="101"/>
      <c r="AA1212" s="101"/>
      <c r="AB1212" s="101"/>
      <c r="AC1212" s="101"/>
      <c r="AD1212" s="101"/>
      <c r="AE1212" s="361"/>
      <c r="AF1212" s="522"/>
    </row>
    <row r="1213" spans="2:32" x14ac:dyDescent="0.25">
      <c r="B1213" s="566" t="str">
        <f t="shared" si="94"/>
        <v/>
      </c>
      <c r="C1213" s="472">
        <f>'BD4'!C1210</f>
        <v>0</v>
      </c>
      <c r="D1213" s="125" t="str">
        <f t="shared" si="91"/>
        <v/>
      </c>
      <c r="E1213" s="126" t="str">
        <f>IF('BD4'!O1210=0,"",'BD4'!O1210)</f>
        <v/>
      </c>
      <c r="F1213" s="127" t="str">
        <f>REPT('BD4'!N1210,1)</f>
        <v/>
      </c>
      <c r="G1213" s="469">
        <f>('BD4'!J1210)</f>
        <v>0</v>
      </c>
      <c r="I1213" s="568" t="str">
        <f t="shared" si="92"/>
        <v/>
      </c>
      <c r="J1213" s="568" t="str">
        <f>IF(L1213&gt;0,'BD1'!$K$6,"")</f>
        <v/>
      </c>
      <c r="K1213" s="568" t="str">
        <f>IF(L1213&gt;0,'BD1'!$K$8,"")</f>
        <v/>
      </c>
      <c r="L1213" s="101"/>
      <c r="M1213" s="101"/>
      <c r="N1213" s="101"/>
      <c r="O1213" s="101"/>
      <c r="P1213" s="363"/>
      <c r="Q1213" s="363"/>
      <c r="R1213" s="361"/>
      <c r="S1213" s="570" t="str">
        <f t="shared" si="95"/>
        <v/>
      </c>
      <c r="U1213" s="124" t="str">
        <f t="shared" si="93"/>
        <v/>
      </c>
      <c r="V1213" s="124" t="str">
        <f>IF(X1213&gt;0,'BD1'!$K$6,"")</f>
        <v/>
      </c>
      <c r="W1213" s="121" t="str">
        <f>IF(X1213&gt;0,'BD1'!$K$8,"")</f>
        <v/>
      </c>
      <c r="X1213" s="101"/>
      <c r="Y1213" s="474"/>
      <c r="Z1213" s="101"/>
      <c r="AA1213" s="101"/>
      <c r="AB1213" s="101"/>
      <c r="AC1213" s="101"/>
      <c r="AD1213" s="101"/>
      <c r="AE1213" s="361"/>
      <c r="AF1213" s="522"/>
    </row>
    <row r="1214" spans="2:32" x14ac:dyDescent="0.25">
      <c r="B1214" s="566" t="str">
        <f t="shared" si="94"/>
        <v/>
      </c>
      <c r="C1214" s="472">
        <f>'BD4'!C1211</f>
        <v>0</v>
      </c>
      <c r="D1214" s="125" t="str">
        <f t="shared" si="91"/>
        <v/>
      </c>
      <c r="E1214" s="126" t="str">
        <f>IF('BD4'!O1211=0,"",'BD4'!O1211)</f>
        <v/>
      </c>
      <c r="F1214" s="127" t="str">
        <f>REPT('BD4'!N1211,1)</f>
        <v/>
      </c>
      <c r="G1214" s="469">
        <f>('BD4'!J1211)</f>
        <v>0</v>
      </c>
      <c r="I1214" s="568" t="str">
        <f t="shared" si="92"/>
        <v/>
      </c>
      <c r="J1214" s="568" t="str">
        <f>IF(L1214&gt;0,'BD1'!$K$6,"")</f>
        <v/>
      </c>
      <c r="K1214" s="568" t="str">
        <f>IF(L1214&gt;0,'BD1'!$K$8,"")</f>
        <v/>
      </c>
      <c r="L1214" s="101"/>
      <c r="M1214" s="101"/>
      <c r="N1214" s="101"/>
      <c r="O1214" s="101"/>
      <c r="P1214" s="363"/>
      <c r="Q1214" s="363"/>
      <c r="R1214" s="361"/>
      <c r="S1214" s="570" t="str">
        <f t="shared" si="95"/>
        <v/>
      </c>
      <c r="U1214" s="124" t="str">
        <f t="shared" si="93"/>
        <v/>
      </c>
      <c r="V1214" s="124" t="str">
        <f>IF(X1214&gt;0,'BD1'!$K$6,"")</f>
        <v/>
      </c>
      <c r="W1214" s="121" t="str">
        <f>IF(X1214&gt;0,'BD1'!$K$8,"")</f>
        <v/>
      </c>
      <c r="X1214" s="101"/>
      <c r="Y1214" s="474"/>
      <c r="Z1214" s="101"/>
      <c r="AA1214" s="101"/>
      <c r="AB1214" s="101"/>
      <c r="AC1214" s="101"/>
      <c r="AD1214" s="101"/>
      <c r="AE1214" s="361"/>
      <c r="AF1214" s="522"/>
    </row>
    <row r="1215" spans="2:32" x14ac:dyDescent="0.25">
      <c r="B1215" s="566" t="str">
        <f t="shared" si="94"/>
        <v/>
      </c>
      <c r="C1215" s="472">
        <f>'BD4'!C1212</f>
        <v>0</v>
      </c>
      <c r="D1215" s="125" t="str">
        <f t="shared" si="91"/>
        <v/>
      </c>
      <c r="E1215" s="126" t="str">
        <f>IF('BD4'!O1212=0,"",'BD4'!O1212)</f>
        <v/>
      </c>
      <c r="F1215" s="127" t="str">
        <f>REPT('BD4'!N1212,1)</f>
        <v/>
      </c>
      <c r="G1215" s="469">
        <f>('BD4'!J1212)</f>
        <v>0</v>
      </c>
      <c r="I1215" s="568" t="str">
        <f t="shared" si="92"/>
        <v/>
      </c>
      <c r="J1215" s="568" t="str">
        <f>IF(L1215&gt;0,'BD1'!$K$6,"")</f>
        <v/>
      </c>
      <c r="K1215" s="568" t="str">
        <f>IF(L1215&gt;0,'BD1'!$K$8,"")</f>
        <v/>
      </c>
      <c r="L1215" s="101"/>
      <c r="M1215" s="101"/>
      <c r="N1215" s="101"/>
      <c r="O1215" s="101"/>
      <c r="P1215" s="363"/>
      <c r="Q1215" s="363"/>
      <c r="R1215" s="361"/>
      <c r="S1215" s="570" t="str">
        <f t="shared" si="95"/>
        <v/>
      </c>
      <c r="U1215" s="124" t="str">
        <f t="shared" si="93"/>
        <v/>
      </c>
      <c r="V1215" s="124" t="str">
        <f>IF(X1215&gt;0,'BD1'!$K$6,"")</f>
        <v/>
      </c>
      <c r="W1215" s="121" t="str">
        <f>IF(X1215&gt;0,'BD1'!$K$8,"")</f>
        <v/>
      </c>
      <c r="X1215" s="101"/>
      <c r="Y1215" s="474"/>
      <c r="Z1215" s="101"/>
      <c r="AA1215" s="101"/>
      <c r="AB1215" s="101"/>
      <c r="AC1215" s="101"/>
      <c r="AD1215" s="101"/>
      <c r="AE1215" s="361"/>
      <c r="AF1215" s="522"/>
    </row>
    <row r="1216" spans="2:32" x14ac:dyDescent="0.25">
      <c r="B1216" s="566" t="str">
        <f t="shared" si="94"/>
        <v/>
      </c>
      <c r="C1216" s="472">
        <f>'BD4'!C1213</f>
        <v>0</v>
      </c>
      <c r="D1216" s="125" t="str">
        <f t="shared" si="91"/>
        <v/>
      </c>
      <c r="E1216" s="126" t="str">
        <f>IF('BD4'!O1213=0,"",'BD4'!O1213)</f>
        <v/>
      </c>
      <c r="F1216" s="127" t="str">
        <f>REPT('BD4'!N1213,1)</f>
        <v/>
      </c>
      <c r="G1216" s="469">
        <f>('BD4'!J1213)</f>
        <v>0</v>
      </c>
      <c r="I1216" s="568" t="str">
        <f t="shared" si="92"/>
        <v/>
      </c>
      <c r="J1216" s="568" t="str">
        <f>IF(L1216&gt;0,'BD1'!$K$6,"")</f>
        <v/>
      </c>
      <c r="K1216" s="568" t="str">
        <f>IF(L1216&gt;0,'BD1'!$K$8,"")</f>
        <v/>
      </c>
      <c r="L1216" s="101"/>
      <c r="M1216" s="101"/>
      <c r="N1216" s="101"/>
      <c r="O1216" s="101"/>
      <c r="P1216" s="363"/>
      <c r="Q1216" s="363"/>
      <c r="R1216" s="361"/>
      <c r="S1216" s="570" t="str">
        <f t="shared" si="95"/>
        <v/>
      </c>
      <c r="U1216" s="124" t="str">
        <f t="shared" si="93"/>
        <v/>
      </c>
      <c r="V1216" s="124" t="str">
        <f>IF(X1216&gt;0,'BD1'!$K$6,"")</f>
        <v/>
      </c>
      <c r="W1216" s="121" t="str">
        <f>IF(X1216&gt;0,'BD1'!$K$8,"")</f>
        <v/>
      </c>
      <c r="X1216" s="101"/>
      <c r="Y1216" s="474"/>
      <c r="Z1216" s="101"/>
      <c r="AA1216" s="101"/>
      <c r="AB1216" s="101"/>
      <c r="AC1216" s="101"/>
      <c r="AD1216" s="101"/>
      <c r="AE1216" s="361"/>
      <c r="AF1216" s="522"/>
    </row>
    <row r="1217" spans="2:32" x14ac:dyDescent="0.25">
      <c r="B1217" s="566" t="str">
        <f t="shared" si="94"/>
        <v/>
      </c>
      <c r="C1217" s="472">
        <f>'BD4'!C1214</f>
        <v>0</v>
      </c>
      <c r="D1217" s="125" t="str">
        <f t="shared" si="91"/>
        <v/>
      </c>
      <c r="E1217" s="126" t="str">
        <f>IF('BD4'!O1214=0,"",'BD4'!O1214)</f>
        <v/>
      </c>
      <c r="F1217" s="127" t="str">
        <f>REPT('BD4'!N1214,1)</f>
        <v/>
      </c>
      <c r="G1217" s="469">
        <f>('BD4'!J1214)</f>
        <v>0</v>
      </c>
      <c r="I1217" s="568" t="str">
        <f t="shared" si="92"/>
        <v/>
      </c>
      <c r="J1217" s="568" t="str">
        <f>IF(L1217&gt;0,'BD1'!$K$6,"")</f>
        <v/>
      </c>
      <c r="K1217" s="568" t="str">
        <f>IF(L1217&gt;0,'BD1'!$K$8,"")</f>
        <v/>
      </c>
      <c r="L1217" s="101"/>
      <c r="M1217" s="101"/>
      <c r="N1217" s="101"/>
      <c r="O1217" s="101"/>
      <c r="P1217" s="363"/>
      <c r="Q1217" s="363"/>
      <c r="R1217" s="361"/>
      <c r="S1217" s="570" t="str">
        <f t="shared" si="95"/>
        <v/>
      </c>
      <c r="U1217" s="124" t="str">
        <f t="shared" si="93"/>
        <v/>
      </c>
      <c r="V1217" s="124" t="str">
        <f>IF(X1217&gt;0,'BD1'!$K$6,"")</f>
        <v/>
      </c>
      <c r="W1217" s="121" t="str">
        <f>IF(X1217&gt;0,'BD1'!$K$8,"")</f>
        <v/>
      </c>
      <c r="X1217" s="101"/>
      <c r="Y1217" s="474"/>
      <c r="Z1217" s="101"/>
      <c r="AA1217" s="101"/>
      <c r="AB1217" s="101"/>
      <c r="AC1217" s="101"/>
      <c r="AD1217" s="101"/>
      <c r="AE1217" s="361"/>
      <c r="AF1217" s="522"/>
    </row>
    <row r="1218" spans="2:32" x14ac:dyDescent="0.25">
      <c r="B1218" s="566" t="str">
        <f t="shared" si="94"/>
        <v/>
      </c>
      <c r="C1218" s="472">
        <f>'BD4'!C1215</f>
        <v>0</v>
      </c>
      <c r="D1218" s="125" t="str">
        <f t="shared" si="91"/>
        <v/>
      </c>
      <c r="E1218" s="126" t="str">
        <f>IF('BD4'!O1215=0,"",'BD4'!O1215)</f>
        <v/>
      </c>
      <c r="F1218" s="127" t="str">
        <f>REPT('BD4'!N1215,1)</f>
        <v/>
      </c>
      <c r="G1218" s="469">
        <f>('BD4'!J1215)</f>
        <v>0</v>
      </c>
      <c r="I1218" s="568" t="str">
        <f t="shared" si="92"/>
        <v/>
      </c>
      <c r="J1218" s="568" t="str">
        <f>IF(L1218&gt;0,'BD1'!$K$6,"")</f>
        <v/>
      </c>
      <c r="K1218" s="568" t="str">
        <f>IF(L1218&gt;0,'BD1'!$K$8,"")</f>
        <v/>
      </c>
      <c r="L1218" s="101"/>
      <c r="M1218" s="101"/>
      <c r="N1218" s="101"/>
      <c r="O1218" s="101"/>
      <c r="P1218" s="363"/>
      <c r="Q1218" s="363"/>
      <c r="R1218" s="361"/>
      <c r="S1218" s="570" t="str">
        <f t="shared" si="95"/>
        <v/>
      </c>
      <c r="U1218" s="124" t="str">
        <f t="shared" si="93"/>
        <v/>
      </c>
      <c r="V1218" s="124" t="str">
        <f>IF(X1218&gt;0,'BD1'!$K$6,"")</f>
        <v/>
      </c>
      <c r="W1218" s="121" t="str">
        <f>IF(X1218&gt;0,'BD1'!$K$8,"")</f>
        <v/>
      </c>
      <c r="X1218" s="101"/>
      <c r="Y1218" s="474"/>
      <c r="Z1218" s="101"/>
      <c r="AA1218" s="101"/>
      <c r="AB1218" s="101"/>
      <c r="AC1218" s="101"/>
      <c r="AD1218" s="101"/>
      <c r="AE1218" s="361"/>
      <c r="AF1218" s="522"/>
    </row>
    <row r="1219" spans="2:32" x14ac:dyDescent="0.25">
      <c r="B1219" s="566" t="str">
        <f t="shared" si="94"/>
        <v/>
      </c>
      <c r="C1219" s="472">
        <f>'BD4'!C1216</f>
        <v>0</v>
      </c>
      <c r="D1219" s="125" t="str">
        <f t="shared" si="91"/>
        <v/>
      </c>
      <c r="E1219" s="126" t="str">
        <f>IF('BD4'!O1216=0,"",'BD4'!O1216)</f>
        <v/>
      </c>
      <c r="F1219" s="127" t="str">
        <f>REPT('BD4'!N1216,1)</f>
        <v/>
      </c>
      <c r="G1219" s="469">
        <f>('BD4'!J1216)</f>
        <v>0</v>
      </c>
      <c r="I1219" s="568" t="str">
        <f t="shared" si="92"/>
        <v/>
      </c>
      <c r="J1219" s="568" t="str">
        <f>IF(L1219&gt;0,'BD1'!$K$6,"")</f>
        <v/>
      </c>
      <c r="K1219" s="568" t="str">
        <f>IF(L1219&gt;0,'BD1'!$K$8,"")</f>
        <v/>
      </c>
      <c r="L1219" s="101"/>
      <c r="M1219" s="101"/>
      <c r="N1219" s="101"/>
      <c r="O1219" s="101"/>
      <c r="P1219" s="363"/>
      <c r="Q1219" s="363"/>
      <c r="R1219" s="361"/>
      <c r="S1219" s="570" t="str">
        <f t="shared" si="95"/>
        <v/>
      </c>
      <c r="U1219" s="124" t="str">
        <f t="shared" si="93"/>
        <v/>
      </c>
      <c r="V1219" s="124" t="str">
        <f>IF(X1219&gt;0,'BD1'!$K$6,"")</f>
        <v/>
      </c>
      <c r="W1219" s="121" t="str">
        <f>IF(X1219&gt;0,'BD1'!$K$8,"")</f>
        <v/>
      </c>
      <c r="X1219" s="101"/>
      <c r="Y1219" s="474"/>
      <c r="Z1219" s="101"/>
      <c r="AA1219" s="101"/>
      <c r="AB1219" s="101"/>
      <c r="AC1219" s="101"/>
      <c r="AD1219" s="101"/>
      <c r="AE1219" s="361"/>
      <c r="AF1219" s="522"/>
    </row>
    <row r="1220" spans="2:32" x14ac:dyDescent="0.25">
      <c r="B1220" s="566" t="str">
        <f t="shared" si="94"/>
        <v/>
      </c>
      <c r="C1220" s="472">
        <f>'BD4'!C1217</f>
        <v>0</v>
      </c>
      <c r="D1220" s="125" t="str">
        <f t="shared" si="91"/>
        <v/>
      </c>
      <c r="E1220" s="126" t="str">
        <f>IF('BD4'!O1217=0,"",'BD4'!O1217)</f>
        <v/>
      </c>
      <c r="F1220" s="127" t="str">
        <f>REPT('BD4'!N1217,1)</f>
        <v/>
      </c>
      <c r="G1220" s="469">
        <f>('BD4'!J1217)</f>
        <v>0</v>
      </c>
      <c r="I1220" s="568" t="str">
        <f t="shared" si="92"/>
        <v/>
      </c>
      <c r="J1220" s="568" t="str">
        <f>IF(L1220&gt;0,'BD1'!$K$6,"")</f>
        <v/>
      </c>
      <c r="K1220" s="568" t="str">
        <f>IF(L1220&gt;0,'BD1'!$K$8,"")</f>
        <v/>
      </c>
      <c r="L1220" s="101"/>
      <c r="M1220" s="101"/>
      <c r="N1220" s="101"/>
      <c r="O1220" s="101"/>
      <c r="P1220" s="363"/>
      <c r="Q1220" s="363"/>
      <c r="R1220" s="361"/>
      <c r="S1220" s="570" t="str">
        <f t="shared" si="95"/>
        <v/>
      </c>
      <c r="U1220" s="124" t="str">
        <f t="shared" si="93"/>
        <v/>
      </c>
      <c r="V1220" s="124" t="str">
        <f>IF(X1220&gt;0,'BD1'!$K$6,"")</f>
        <v/>
      </c>
      <c r="W1220" s="121" t="str">
        <f>IF(X1220&gt;0,'BD1'!$K$8,"")</f>
        <v/>
      </c>
      <c r="X1220" s="101"/>
      <c r="Y1220" s="474"/>
      <c r="Z1220" s="101"/>
      <c r="AA1220" s="101"/>
      <c r="AB1220" s="101"/>
      <c r="AC1220" s="101"/>
      <c r="AD1220" s="101"/>
      <c r="AE1220" s="361"/>
      <c r="AF1220" s="522"/>
    </row>
    <row r="1221" spans="2:32" x14ac:dyDescent="0.25">
      <c r="B1221" s="566" t="str">
        <f t="shared" si="94"/>
        <v/>
      </c>
      <c r="C1221" s="472">
        <f>'BD4'!C1218</f>
        <v>0</v>
      </c>
      <c r="D1221" s="125" t="str">
        <f t="shared" si="91"/>
        <v/>
      </c>
      <c r="E1221" s="126" t="str">
        <f>IF('BD4'!O1218=0,"",'BD4'!O1218)</f>
        <v/>
      </c>
      <c r="F1221" s="127" t="str">
        <f>REPT('BD4'!N1218,1)</f>
        <v/>
      </c>
      <c r="G1221" s="469">
        <f>('BD4'!J1218)</f>
        <v>0</v>
      </c>
      <c r="I1221" s="568" t="str">
        <f t="shared" si="92"/>
        <v/>
      </c>
      <c r="J1221" s="568" t="str">
        <f>IF(L1221&gt;0,'BD1'!$K$6,"")</f>
        <v/>
      </c>
      <c r="K1221" s="568" t="str">
        <f>IF(L1221&gt;0,'BD1'!$K$8,"")</f>
        <v/>
      </c>
      <c r="L1221" s="101"/>
      <c r="M1221" s="101"/>
      <c r="N1221" s="101"/>
      <c r="O1221" s="101"/>
      <c r="P1221" s="363"/>
      <c r="Q1221" s="363"/>
      <c r="R1221" s="361"/>
      <c r="S1221" s="570" t="str">
        <f t="shared" si="95"/>
        <v/>
      </c>
      <c r="U1221" s="124" t="str">
        <f t="shared" si="93"/>
        <v/>
      </c>
      <c r="V1221" s="124" t="str">
        <f>IF(X1221&gt;0,'BD1'!$K$6,"")</f>
        <v/>
      </c>
      <c r="W1221" s="121" t="str">
        <f>IF(X1221&gt;0,'BD1'!$K$8,"")</f>
        <v/>
      </c>
      <c r="X1221" s="101"/>
      <c r="Y1221" s="474"/>
      <c r="Z1221" s="101"/>
      <c r="AA1221" s="101"/>
      <c r="AB1221" s="101"/>
      <c r="AC1221" s="101"/>
      <c r="AD1221" s="101"/>
      <c r="AE1221" s="361"/>
      <c r="AF1221" s="522"/>
    </row>
    <row r="1222" spans="2:32" x14ac:dyDescent="0.25">
      <c r="B1222" s="566" t="str">
        <f t="shared" si="94"/>
        <v/>
      </c>
      <c r="C1222" s="472">
        <f>'BD4'!C1219</f>
        <v>0</v>
      </c>
      <c r="D1222" s="125" t="str">
        <f t="shared" si="91"/>
        <v/>
      </c>
      <c r="E1222" s="126" t="str">
        <f>IF('BD4'!O1219=0,"",'BD4'!O1219)</f>
        <v/>
      </c>
      <c r="F1222" s="127" t="str">
        <f>REPT('BD4'!N1219,1)</f>
        <v/>
      </c>
      <c r="G1222" s="469">
        <f>('BD4'!J1219)</f>
        <v>0</v>
      </c>
      <c r="I1222" s="568" t="str">
        <f t="shared" si="92"/>
        <v/>
      </c>
      <c r="J1222" s="568" t="str">
        <f>IF(L1222&gt;0,'BD1'!$K$6,"")</f>
        <v/>
      </c>
      <c r="K1222" s="568" t="str">
        <f>IF(L1222&gt;0,'BD1'!$K$8,"")</f>
        <v/>
      </c>
      <c r="L1222" s="101"/>
      <c r="M1222" s="101"/>
      <c r="N1222" s="101"/>
      <c r="O1222" s="101"/>
      <c r="P1222" s="363"/>
      <c r="Q1222" s="363"/>
      <c r="R1222" s="361"/>
      <c r="S1222" s="570" t="str">
        <f t="shared" si="95"/>
        <v/>
      </c>
      <c r="U1222" s="124" t="str">
        <f t="shared" si="93"/>
        <v/>
      </c>
      <c r="V1222" s="124" t="str">
        <f>IF(X1222&gt;0,'BD1'!$K$6,"")</f>
        <v/>
      </c>
      <c r="W1222" s="121" t="str">
        <f>IF(X1222&gt;0,'BD1'!$K$8,"")</f>
        <v/>
      </c>
      <c r="X1222" s="101"/>
      <c r="Y1222" s="474"/>
      <c r="Z1222" s="101"/>
      <c r="AA1222" s="101"/>
      <c r="AB1222" s="101"/>
      <c r="AC1222" s="101"/>
      <c r="AD1222" s="101"/>
      <c r="AE1222" s="361"/>
      <c r="AF1222" s="522"/>
    </row>
    <row r="1223" spans="2:32" x14ac:dyDescent="0.25">
      <c r="B1223" s="566" t="str">
        <f t="shared" si="94"/>
        <v/>
      </c>
      <c r="C1223" s="472">
        <f>'BD4'!C1220</f>
        <v>0</v>
      </c>
      <c r="D1223" s="125" t="str">
        <f t="shared" si="91"/>
        <v/>
      </c>
      <c r="E1223" s="126" t="str">
        <f>IF('BD4'!O1220=0,"",'BD4'!O1220)</f>
        <v/>
      </c>
      <c r="F1223" s="127" t="str">
        <f>REPT('BD4'!N1220,1)</f>
        <v/>
      </c>
      <c r="G1223" s="469">
        <f>('BD4'!J1220)</f>
        <v>0</v>
      </c>
      <c r="I1223" s="568" t="str">
        <f t="shared" si="92"/>
        <v/>
      </c>
      <c r="J1223" s="568" t="str">
        <f>IF(L1223&gt;0,'BD1'!$K$6,"")</f>
        <v/>
      </c>
      <c r="K1223" s="568" t="str">
        <f>IF(L1223&gt;0,'BD1'!$K$8,"")</f>
        <v/>
      </c>
      <c r="L1223" s="101"/>
      <c r="M1223" s="101"/>
      <c r="N1223" s="101"/>
      <c r="O1223" s="101"/>
      <c r="P1223" s="363"/>
      <c r="Q1223" s="363"/>
      <c r="R1223" s="361"/>
      <c r="S1223" s="570" t="str">
        <f t="shared" si="95"/>
        <v/>
      </c>
      <c r="U1223" s="124" t="str">
        <f t="shared" si="93"/>
        <v/>
      </c>
      <c r="V1223" s="124" t="str">
        <f>IF(X1223&gt;0,'BD1'!$K$6,"")</f>
        <v/>
      </c>
      <c r="W1223" s="121" t="str">
        <f>IF(X1223&gt;0,'BD1'!$K$8,"")</f>
        <v/>
      </c>
      <c r="X1223" s="101"/>
      <c r="Y1223" s="474"/>
      <c r="Z1223" s="101"/>
      <c r="AA1223" s="101"/>
      <c r="AB1223" s="101"/>
      <c r="AC1223" s="101"/>
      <c r="AD1223" s="101"/>
      <c r="AE1223" s="361"/>
      <c r="AF1223" s="522"/>
    </row>
    <row r="1224" spans="2:32" x14ac:dyDescent="0.25">
      <c r="B1224" s="566" t="str">
        <f t="shared" si="94"/>
        <v/>
      </c>
      <c r="C1224" s="472">
        <f>'BD4'!C1221</f>
        <v>0</v>
      </c>
      <c r="D1224" s="125" t="str">
        <f t="shared" si="91"/>
        <v/>
      </c>
      <c r="E1224" s="126" t="str">
        <f>IF('BD4'!O1221=0,"",'BD4'!O1221)</f>
        <v/>
      </c>
      <c r="F1224" s="127" t="str">
        <f>REPT('BD4'!N1221,1)</f>
        <v/>
      </c>
      <c r="G1224" s="469">
        <f>('BD4'!J1221)</f>
        <v>0</v>
      </c>
      <c r="I1224" s="568" t="str">
        <f t="shared" si="92"/>
        <v/>
      </c>
      <c r="J1224" s="568" t="str">
        <f>IF(L1224&gt;0,'BD1'!$K$6,"")</f>
        <v/>
      </c>
      <c r="K1224" s="568" t="str">
        <f>IF(L1224&gt;0,'BD1'!$K$8,"")</f>
        <v/>
      </c>
      <c r="L1224" s="101"/>
      <c r="M1224" s="101"/>
      <c r="N1224" s="101"/>
      <c r="O1224" s="101"/>
      <c r="P1224" s="363"/>
      <c r="Q1224" s="363"/>
      <c r="R1224" s="361"/>
      <c r="S1224" s="570" t="str">
        <f t="shared" si="95"/>
        <v/>
      </c>
      <c r="U1224" s="124" t="str">
        <f t="shared" si="93"/>
        <v/>
      </c>
      <c r="V1224" s="124" t="str">
        <f>IF(X1224&gt;0,'BD1'!$K$6,"")</f>
        <v/>
      </c>
      <c r="W1224" s="121" t="str">
        <f>IF(X1224&gt;0,'BD1'!$K$8,"")</f>
        <v/>
      </c>
      <c r="X1224" s="101"/>
      <c r="Y1224" s="474"/>
      <c r="Z1224" s="101"/>
      <c r="AA1224" s="101"/>
      <c r="AB1224" s="101"/>
      <c r="AC1224" s="101"/>
      <c r="AD1224" s="101"/>
      <c r="AE1224" s="361"/>
      <c r="AF1224" s="522"/>
    </row>
    <row r="1225" spans="2:32" x14ac:dyDescent="0.25">
      <c r="B1225" s="566" t="str">
        <f t="shared" si="94"/>
        <v/>
      </c>
      <c r="C1225" s="472">
        <f>'BD4'!C1222</f>
        <v>0</v>
      </c>
      <c r="D1225" s="125" t="str">
        <f t="shared" si="91"/>
        <v/>
      </c>
      <c r="E1225" s="126" t="str">
        <f>IF('BD4'!O1222=0,"",'BD4'!O1222)</f>
        <v/>
      </c>
      <c r="F1225" s="127" t="str">
        <f>REPT('BD4'!N1222,1)</f>
        <v/>
      </c>
      <c r="G1225" s="469">
        <f>('BD4'!J1222)</f>
        <v>0</v>
      </c>
      <c r="I1225" s="568" t="str">
        <f t="shared" si="92"/>
        <v/>
      </c>
      <c r="J1225" s="568" t="str">
        <f>IF(L1225&gt;0,'BD1'!$K$6,"")</f>
        <v/>
      </c>
      <c r="K1225" s="568" t="str">
        <f>IF(L1225&gt;0,'BD1'!$K$8,"")</f>
        <v/>
      </c>
      <c r="L1225" s="101"/>
      <c r="M1225" s="101"/>
      <c r="N1225" s="101"/>
      <c r="O1225" s="101"/>
      <c r="P1225" s="363"/>
      <c r="Q1225" s="363"/>
      <c r="R1225" s="361"/>
      <c r="S1225" s="570" t="str">
        <f t="shared" si="95"/>
        <v/>
      </c>
      <c r="U1225" s="124" t="str">
        <f t="shared" si="93"/>
        <v/>
      </c>
      <c r="V1225" s="124" t="str">
        <f>IF(X1225&gt;0,'BD1'!$K$6,"")</f>
        <v/>
      </c>
      <c r="W1225" s="121" t="str">
        <f>IF(X1225&gt;0,'BD1'!$K$8,"")</f>
        <v/>
      </c>
      <c r="X1225" s="101"/>
      <c r="Y1225" s="474"/>
      <c r="Z1225" s="101"/>
      <c r="AA1225" s="101"/>
      <c r="AB1225" s="101"/>
      <c r="AC1225" s="101"/>
      <c r="AD1225" s="101"/>
      <c r="AE1225" s="361"/>
      <c r="AF1225" s="522"/>
    </row>
    <row r="1226" spans="2:32" x14ac:dyDescent="0.25">
      <c r="B1226" s="566" t="str">
        <f t="shared" si="94"/>
        <v/>
      </c>
      <c r="C1226" s="472">
        <f>'BD4'!C1223</f>
        <v>0</v>
      </c>
      <c r="D1226" s="125" t="str">
        <f t="shared" si="91"/>
        <v/>
      </c>
      <c r="E1226" s="126" t="str">
        <f>IF('BD4'!O1223=0,"",'BD4'!O1223)</f>
        <v/>
      </c>
      <c r="F1226" s="127" t="str">
        <f>REPT('BD4'!N1223,1)</f>
        <v/>
      </c>
      <c r="G1226" s="469">
        <f>('BD4'!J1223)</f>
        <v>0</v>
      </c>
      <c r="I1226" s="568" t="str">
        <f t="shared" si="92"/>
        <v/>
      </c>
      <c r="J1226" s="568" t="str">
        <f>IF(L1226&gt;0,'BD1'!$K$6,"")</f>
        <v/>
      </c>
      <c r="K1226" s="568" t="str">
        <f>IF(L1226&gt;0,'BD1'!$K$8,"")</f>
        <v/>
      </c>
      <c r="L1226" s="101"/>
      <c r="M1226" s="101"/>
      <c r="N1226" s="101"/>
      <c r="O1226" s="101"/>
      <c r="P1226" s="363"/>
      <c r="Q1226" s="363"/>
      <c r="R1226" s="361"/>
      <c r="S1226" s="570" t="str">
        <f t="shared" si="95"/>
        <v/>
      </c>
      <c r="U1226" s="124" t="str">
        <f t="shared" si="93"/>
        <v/>
      </c>
      <c r="V1226" s="124" t="str">
        <f>IF(X1226&gt;0,'BD1'!$K$6,"")</f>
        <v/>
      </c>
      <c r="W1226" s="121" t="str">
        <f>IF(X1226&gt;0,'BD1'!$K$8,"")</f>
        <v/>
      </c>
      <c r="X1226" s="101"/>
      <c r="Y1226" s="474"/>
      <c r="Z1226" s="101"/>
      <c r="AA1226" s="101"/>
      <c r="AB1226" s="101"/>
      <c r="AC1226" s="101"/>
      <c r="AD1226" s="101"/>
      <c r="AE1226" s="361"/>
      <c r="AF1226" s="522"/>
    </row>
    <row r="1227" spans="2:32" x14ac:dyDescent="0.25">
      <c r="B1227" s="566" t="str">
        <f t="shared" si="94"/>
        <v/>
      </c>
      <c r="C1227" s="472">
        <f>'BD4'!C1224</f>
        <v>0</v>
      </c>
      <c r="D1227" s="125" t="str">
        <f t="shared" si="91"/>
        <v/>
      </c>
      <c r="E1227" s="126" t="str">
        <f>IF('BD4'!O1224=0,"",'BD4'!O1224)</f>
        <v/>
      </c>
      <c r="F1227" s="127" t="str">
        <f>REPT('BD4'!N1224,1)</f>
        <v/>
      </c>
      <c r="G1227" s="469">
        <f>('BD4'!J1224)</f>
        <v>0</v>
      </c>
      <c r="I1227" s="568" t="str">
        <f t="shared" si="92"/>
        <v/>
      </c>
      <c r="J1227" s="568" t="str">
        <f>IF(L1227&gt;0,'BD1'!$K$6,"")</f>
        <v/>
      </c>
      <c r="K1227" s="568" t="str">
        <f>IF(L1227&gt;0,'BD1'!$K$8,"")</f>
        <v/>
      </c>
      <c r="L1227" s="101"/>
      <c r="M1227" s="101"/>
      <c r="N1227" s="101"/>
      <c r="O1227" s="101"/>
      <c r="P1227" s="363"/>
      <c r="Q1227" s="363"/>
      <c r="R1227" s="361"/>
      <c r="S1227" s="570" t="str">
        <f t="shared" si="95"/>
        <v/>
      </c>
      <c r="U1227" s="124" t="str">
        <f t="shared" si="93"/>
        <v/>
      </c>
      <c r="V1227" s="124" t="str">
        <f>IF(X1227&gt;0,'BD1'!$K$6,"")</f>
        <v/>
      </c>
      <c r="W1227" s="121" t="str">
        <f>IF(X1227&gt;0,'BD1'!$K$8,"")</f>
        <v/>
      </c>
      <c r="X1227" s="101"/>
      <c r="Y1227" s="474"/>
      <c r="Z1227" s="101"/>
      <c r="AA1227" s="101"/>
      <c r="AB1227" s="101"/>
      <c r="AC1227" s="101"/>
      <c r="AD1227" s="101"/>
      <c r="AE1227" s="361"/>
      <c r="AF1227" s="522"/>
    </row>
    <row r="1228" spans="2:32" x14ac:dyDescent="0.25">
      <c r="B1228" s="566" t="str">
        <f t="shared" si="94"/>
        <v/>
      </c>
      <c r="C1228" s="472">
        <f>'BD4'!C1225</f>
        <v>0</v>
      </c>
      <c r="D1228" s="125" t="str">
        <f t="shared" si="91"/>
        <v/>
      </c>
      <c r="E1228" s="126" t="str">
        <f>IF('BD4'!O1225=0,"",'BD4'!O1225)</f>
        <v/>
      </c>
      <c r="F1228" s="127" t="str">
        <f>REPT('BD4'!N1225,1)</f>
        <v/>
      </c>
      <c r="G1228" s="469">
        <f>('BD4'!J1225)</f>
        <v>0</v>
      </c>
      <c r="I1228" s="568" t="str">
        <f t="shared" si="92"/>
        <v/>
      </c>
      <c r="J1228" s="568" t="str">
        <f>IF(L1228&gt;0,'BD1'!$K$6,"")</f>
        <v/>
      </c>
      <c r="K1228" s="568" t="str">
        <f>IF(L1228&gt;0,'BD1'!$K$8,"")</f>
        <v/>
      </c>
      <c r="L1228" s="101"/>
      <c r="M1228" s="101"/>
      <c r="N1228" s="101"/>
      <c r="O1228" s="101"/>
      <c r="P1228" s="363"/>
      <c r="Q1228" s="363"/>
      <c r="R1228" s="361"/>
      <c r="S1228" s="570" t="str">
        <f t="shared" si="95"/>
        <v/>
      </c>
      <c r="U1228" s="124" t="str">
        <f t="shared" si="93"/>
        <v/>
      </c>
      <c r="V1228" s="124" t="str">
        <f>IF(X1228&gt;0,'BD1'!$K$6,"")</f>
        <v/>
      </c>
      <c r="W1228" s="121" t="str">
        <f>IF(X1228&gt;0,'BD1'!$K$8,"")</f>
        <v/>
      </c>
      <c r="X1228" s="101"/>
      <c r="Y1228" s="474"/>
      <c r="Z1228" s="101"/>
      <c r="AA1228" s="101"/>
      <c r="AB1228" s="101"/>
      <c r="AC1228" s="101"/>
      <c r="AD1228" s="101"/>
      <c r="AE1228" s="361"/>
      <c r="AF1228" s="522"/>
    </row>
    <row r="1229" spans="2:32" x14ac:dyDescent="0.25">
      <c r="B1229" s="566" t="str">
        <f t="shared" si="94"/>
        <v/>
      </c>
      <c r="C1229" s="472">
        <f>'BD4'!C1226</f>
        <v>0</v>
      </c>
      <c r="D1229" s="125" t="str">
        <f t="shared" si="91"/>
        <v/>
      </c>
      <c r="E1229" s="126" t="str">
        <f>IF('BD4'!O1226=0,"",'BD4'!O1226)</f>
        <v/>
      </c>
      <c r="F1229" s="127" t="str">
        <f>REPT('BD4'!N1226,1)</f>
        <v/>
      </c>
      <c r="G1229" s="469">
        <f>('BD4'!J1226)</f>
        <v>0</v>
      </c>
      <c r="I1229" s="568" t="str">
        <f t="shared" si="92"/>
        <v/>
      </c>
      <c r="J1229" s="568" t="str">
        <f>IF(L1229&gt;0,'BD1'!$K$6,"")</f>
        <v/>
      </c>
      <c r="K1229" s="568" t="str">
        <f>IF(L1229&gt;0,'BD1'!$K$8,"")</f>
        <v/>
      </c>
      <c r="L1229" s="101"/>
      <c r="M1229" s="101"/>
      <c r="N1229" s="101"/>
      <c r="O1229" s="101"/>
      <c r="P1229" s="363"/>
      <c r="Q1229" s="363"/>
      <c r="R1229" s="361"/>
      <c r="S1229" s="570" t="str">
        <f t="shared" si="95"/>
        <v/>
      </c>
      <c r="U1229" s="124" t="str">
        <f t="shared" si="93"/>
        <v/>
      </c>
      <c r="V1229" s="124" t="str">
        <f>IF(X1229&gt;0,'BD1'!$K$6,"")</f>
        <v/>
      </c>
      <c r="W1229" s="121" t="str">
        <f>IF(X1229&gt;0,'BD1'!$K$8,"")</f>
        <v/>
      </c>
      <c r="X1229" s="101"/>
      <c r="Y1229" s="474"/>
      <c r="Z1229" s="101"/>
      <c r="AA1229" s="101"/>
      <c r="AB1229" s="101"/>
      <c r="AC1229" s="101"/>
      <c r="AD1229" s="101"/>
      <c r="AE1229" s="361"/>
      <c r="AF1229" s="522"/>
    </row>
    <row r="1230" spans="2:32" x14ac:dyDescent="0.25">
      <c r="B1230" s="566" t="str">
        <f t="shared" si="94"/>
        <v/>
      </c>
      <c r="C1230" s="472">
        <f>'BD4'!C1227</f>
        <v>0</v>
      </c>
      <c r="D1230" s="125" t="str">
        <f t="shared" si="91"/>
        <v/>
      </c>
      <c r="E1230" s="126" t="str">
        <f>IF('BD4'!O1227=0,"",'BD4'!O1227)</f>
        <v/>
      </c>
      <c r="F1230" s="127" t="str">
        <f>REPT('BD4'!N1227,1)</f>
        <v/>
      </c>
      <c r="G1230" s="469">
        <f>('BD4'!J1227)</f>
        <v>0</v>
      </c>
      <c r="I1230" s="568" t="str">
        <f t="shared" si="92"/>
        <v/>
      </c>
      <c r="J1230" s="568" t="str">
        <f>IF(L1230&gt;0,'BD1'!$K$6,"")</f>
        <v/>
      </c>
      <c r="K1230" s="568" t="str">
        <f>IF(L1230&gt;0,'BD1'!$K$8,"")</f>
        <v/>
      </c>
      <c r="L1230" s="101"/>
      <c r="M1230" s="101"/>
      <c r="N1230" s="101"/>
      <c r="O1230" s="101"/>
      <c r="P1230" s="363"/>
      <c r="Q1230" s="363"/>
      <c r="R1230" s="361"/>
      <c r="S1230" s="570" t="str">
        <f t="shared" si="95"/>
        <v/>
      </c>
      <c r="U1230" s="124" t="str">
        <f t="shared" si="93"/>
        <v/>
      </c>
      <c r="V1230" s="124" t="str">
        <f>IF(X1230&gt;0,'BD1'!$K$6,"")</f>
        <v/>
      </c>
      <c r="W1230" s="121" t="str">
        <f>IF(X1230&gt;0,'BD1'!$K$8,"")</f>
        <v/>
      </c>
      <c r="X1230" s="101"/>
      <c r="Y1230" s="474"/>
      <c r="Z1230" s="101"/>
      <c r="AA1230" s="101"/>
      <c r="AB1230" s="101"/>
      <c r="AC1230" s="101"/>
      <c r="AD1230" s="101"/>
      <c r="AE1230" s="361"/>
      <c r="AF1230" s="522"/>
    </row>
    <row r="1231" spans="2:32" x14ac:dyDescent="0.25">
      <c r="B1231" s="566" t="str">
        <f t="shared" si="94"/>
        <v/>
      </c>
      <c r="C1231" s="472">
        <f>'BD4'!C1228</f>
        <v>0</v>
      </c>
      <c r="D1231" s="125" t="str">
        <f t="shared" ref="D1231:D1294" si="96">IF(IF(G1231&gt;=1,1,0)=0,"",IF(G1231&gt;=1,1,0))</f>
        <v/>
      </c>
      <c r="E1231" s="126" t="str">
        <f>IF('BD4'!O1228=0,"",'BD4'!O1228)</f>
        <v/>
      </c>
      <c r="F1231" s="127" t="str">
        <f>REPT('BD4'!N1228,1)</f>
        <v/>
      </c>
      <c r="G1231" s="469">
        <f>('BD4'!J1228)</f>
        <v>0</v>
      </c>
      <c r="I1231" s="568" t="str">
        <f t="shared" ref="I1231:I1294" si="97">IF(L1231&gt;0,ROW()-13,"")</f>
        <v/>
      </c>
      <c r="J1231" s="568" t="str">
        <f>IF(L1231&gt;0,'BD1'!$K$6,"")</f>
        <v/>
      </c>
      <c r="K1231" s="568" t="str">
        <f>IF(L1231&gt;0,'BD1'!$K$8,"")</f>
        <v/>
      </c>
      <c r="L1231" s="101"/>
      <c r="M1231" s="101"/>
      <c r="N1231" s="101"/>
      <c r="O1231" s="101"/>
      <c r="P1231" s="363"/>
      <c r="Q1231" s="363"/>
      <c r="R1231" s="361"/>
      <c r="S1231" s="570" t="str">
        <f t="shared" si="95"/>
        <v/>
      </c>
      <c r="U1231" s="124" t="str">
        <f t="shared" ref="U1231:U1294" si="98">IF(X1231&gt;0,ROW()-13,"")</f>
        <v/>
      </c>
      <c r="V1231" s="124" t="str">
        <f>IF(X1231&gt;0,'BD1'!$K$6,"")</f>
        <v/>
      </c>
      <c r="W1231" s="121" t="str">
        <f>IF(X1231&gt;0,'BD1'!$K$8,"")</f>
        <v/>
      </c>
      <c r="X1231" s="101"/>
      <c r="Y1231" s="474"/>
      <c r="Z1231" s="101"/>
      <c r="AA1231" s="101"/>
      <c r="AB1231" s="101"/>
      <c r="AC1231" s="101"/>
      <c r="AD1231" s="101"/>
      <c r="AE1231" s="361"/>
      <c r="AF1231" s="522"/>
    </row>
    <row r="1232" spans="2:32" x14ac:dyDescent="0.25">
      <c r="B1232" s="566" t="str">
        <f t="shared" ref="B1232:B1295" si="99">IF(G1232&gt;0,ROW()-13,"")</f>
        <v/>
      </c>
      <c r="C1232" s="472">
        <f>'BD4'!C1229</f>
        <v>0</v>
      </c>
      <c r="D1232" s="125" t="str">
        <f t="shared" si="96"/>
        <v/>
      </c>
      <c r="E1232" s="126" t="str">
        <f>IF('BD4'!O1229=0,"",'BD4'!O1229)</f>
        <v/>
      </c>
      <c r="F1232" s="127" t="str">
        <f>REPT('BD4'!N1229,1)</f>
        <v/>
      </c>
      <c r="G1232" s="469">
        <f>('BD4'!J1229)</f>
        <v>0</v>
      </c>
      <c r="I1232" s="568" t="str">
        <f t="shared" si="97"/>
        <v/>
      </c>
      <c r="J1232" s="568" t="str">
        <f>IF(L1232&gt;0,'BD1'!$K$6,"")</f>
        <v/>
      </c>
      <c r="K1232" s="568" t="str">
        <f>IF(L1232&gt;0,'BD1'!$K$8,"")</f>
        <v/>
      </c>
      <c r="L1232" s="101"/>
      <c r="M1232" s="101"/>
      <c r="N1232" s="101"/>
      <c r="O1232" s="101"/>
      <c r="P1232" s="363"/>
      <c r="Q1232" s="363"/>
      <c r="R1232" s="361"/>
      <c r="S1232" s="570" t="str">
        <f t="shared" ref="S1232:S1295" si="100">IF(AND(M1232="",N1232="",O1232=""),"",SUM(M1232:O1232))</f>
        <v/>
      </c>
      <c r="U1232" s="124" t="str">
        <f t="shared" si="98"/>
        <v/>
      </c>
      <c r="V1232" s="124" t="str">
        <f>IF(X1232&gt;0,'BD1'!$K$6,"")</f>
        <v/>
      </c>
      <c r="W1232" s="121" t="str">
        <f>IF(X1232&gt;0,'BD1'!$K$8,"")</f>
        <v/>
      </c>
      <c r="X1232" s="101"/>
      <c r="Y1232" s="474"/>
      <c r="Z1232" s="101"/>
      <c r="AA1232" s="101"/>
      <c r="AB1232" s="101"/>
      <c r="AC1232" s="101"/>
      <c r="AD1232" s="101"/>
      <c r="AE1232" s="361"/>
      <c r="AF1232" s="522"/>
    </row>
    <row r="1233" spans="2:32" x14ac:dyDescent="0.25">
      <c r="B1233" s="566" t="str">
        <f t="shared" si="99"/>
        <v/>
      </c>
      <c r="C1233" s="472">
        <f>'BD4'!C1230</f>
        <v>0</v>
      </c>
      <c r="D1233" s="125" t="str">
        <f t="shared" si="96"/>
        <v/>
      </c>
      <c r="E1233" s="126" t="str">
        <f>IF('BD4'!O1230=0,"",'BD4'!O1230)</f>
        <v/>
      </c>
      <c r="F1233" s="127" t="str">
        <f>REPT('BD4'!N1230,1)</f>
        <v/>
      </c>
      <c r="G1233" s="469">
        <f>('BD4'!J1230)</f>
        <v>0</v>
      </c>
      <c r="I1233" s="568" t="str">
        <f t="shared" si="97"/>
        <v/>
      </c>
      <c r="J1233" s="568" t="str">
        <f>IF(L1233&gt;0,'BD1'!$K$6,"")</f>
        <v/>
      </c>
      <c r="K1233" s="568" t="str">
        <f>IF(L1233&gt;0,'BD1'!$K$8,"")</f>
        <v/>
      </c>
      <c r="L1233" s="101"/>
      <c r="M1233" s="101"/>
      <c r="N1233" s="101"/>
      <c r="O1233" s="101"/>
      <c r="P1233" s="363"/>
      <c r="Q1233" s="363"/>
      <c r="R1233" s="361"/>
      <c r="S1233" s="570" t="str">
        <f t="shared" si="100"/>
        <v/>
      </c>
      <c r="U1233" s="124" t="str">
        <f t="shared" si="98"/>
        <v/>
      </c>
      <c r="V1233" s="124" t="str">
        <f>IF(X1233&gt;0,'BD1'!$K$6,"")</f>
        <v/>
      </c>
      <c r="W1233" s="121" t="str">
        <f>IF(X1233&gt;0,'BD1'!$K$8,"")</f>
        <v/>
      </c>
      <c r="X1233" s="101"/>
      <c r="Y1233" s="474"/>
      <c r="Z1233" s="101"/>
      <c r="AA1233" s="101"/>
      <c r="AB1233" s="101"/>
      <c r="AC1233" s="101"/>
      <c r="AD1233" s="101"/>
      <c r="AE1233" s="361"/>
      <c r="AF1233" s="522"/>
    </row>
    <row r="1234" spans="2:32" x14ac:dyDescent="0.25">
      <c r="B1234" s="566" t="str">
        <f t="shared" si="99"/>
        <v/>
      </c>
      <c r="C1234" s="472">
        <f>'BD4'!C1231</f>
        <v>0</v>
      </c>
      <c r="D1234" s="125" t="str">
        <f t="shared" si="96"/>
        <v/>
      </c>
      <c r="E1234" s="126" t="str">
        <f>IF('BD4'!O1231=0,"",'BD4'!O1231)</f>
        <v/>
      </c>
      <c r="F1234" s="127" t="str">
        <f>REPT('BD4'!N1231,1)</f>
        <v/>
      </c>
      <c r="G1234" s="469">
        <f>('BD4'!J1231)</f>
        <v>0</v>
      </c>
      <c r="I1234" s="568" t="str">
        <f t="shared" si="97"/>
        <v/>
      </c>
      <c r="J1234" s="568" t="str">
        <f>IF(L1234&gt;0,'BD1'!$K$6,"")</f>
        <v/>
      </c>
      <c r="K1234" s="568" t="str">
        <f>IF(L1234&gt;0,'BD1'!$K$8,"")</f>
        <v/>
      </c>
      <c r="L1234" s="101"/>
      <c r="M1234" s="101"/>
      <c r="N1234" s="101"/>
      <c r="O1234" s="101"/>
      <c r="P1234" s="363"/>
      <c r="Q1234" s="363"/>
      <c r="R1234" s="361"/>
      <c r="S1234" s="570" t="str">
        <f t="shared" si="100"/>
        <v/>
      </c>
      <c r="U1234" s="124" t="str">
        <f t="shared" si="98"/>
        <v/>
      </c>
      <c r="V1234" s="124" t="str">
        <f>IF(X1234&gt;0,'BD1'!$K$6,"")</f>
        <v/>
      </c>
      <c r="W1234" s="121" t="str">
        <f>IF(X1234&gt;0,'BD1'!$K$8,"")</f>
        <v/>
      </c>
      <c r="X1234" s="101"/>
      <c r="Y1234" s="474"/>
      <c r="Z1234" s="101"/>
      <c r="AA1234" s="101"/>
      <c r="AB1234" s="101"/>
      <c r="AC1234" s="101"/>
      <c r="AD1234" s="101"/>
      <c r="AE1234" s="361"/>
      <c r="AF1234" s="522"/>
    </row>
    <row r="1235" spans="2:32" x14ac:dyDescent="0.25">
      <c r="B1235" s="566" t="str">
        <f t="shared" si="99"/>
        <v/>
      </c>
      <c r="C1235" s="472">
        <f>'BD4'!C1232</f>
        <v>0</v>
      </c>
      <c r="D1235" s="125" t="str">
        <f t="shared" si="96"/>
        <v/>
      </c>
      <c r="E1235" s="126" t="str">
        <f>IF('BD4'!O1232=0,"",'BD4'!O1232)</f>
        <v/>
      </c>
      <c r="F1235" s="127" t="str">
        <f>REPT('BD4'!N1232,1)</f>
        <v/>
      </c>
      <c r="G1235" s="469">
        <f>('BD4'!J1232)</f>
        <v>0</v>
      </c>
      <c r="I1235" s="568" t="str">
        <f t="shared" si="97"/>
        <v/>
      </c>
      <c r="J1235" s="568" t="str">
        <f>IF(L1235&gt;0,'BD1'!$K$6,"")</f>
        <v/>
      </c>
      <c r="K1235" s="568" t="str">
        <f>IF(L1235&gt;0,'BD1'!$K$8,"")</f>
        <v/>
      </c>
      <c r="L1235" s="101"/>
      <c r="M1235" s="101"/>
      <c r="N1235" s="101"/>
      <c r="O1235" s="101"/>
      <c r="P1235" s="363"/>
      <c r="Q1235" s="363"/>
      <c r="R1235" s="361"/>
      <c r="S1235" s="570" t="str">
        <f t="shared" si="100"/>
        <v/>
      </c>
      <c r="U1235" s="124" t="str">
        <f t="shared" si="98"/>
        <v/>
      </c>
      <c r="V1235" s="124" t="str">
        <f>IF(X1235&gt;0,'BD1'!$K$6,"")</f>
        <v/>
      </c>
      <c r="W1235" s="121" t="str">
        <f>IF(X1235&gt;0,'BD1'!$K$8,"")</f>
        <v/>
      </c>
      <c r="X1235" s="101"/>
      <c r="Y1235" s="474"/>
      <c r="Z1235" s="101"/>
      <c r="AA1235" s="101"/>
      <c r="AB1235" s="101"/>
      <c r="AC1235" s="101"/>
      <c r="AD1235" s="101"/>
      <c r="AE1235" s="361"/>
      <c r="AF1235" s="522"/>
    </row>
    <row r="1236" spans="2:32" x14ac:dyDescent="0.25">
      <c r="B1236" s="566" t="str">
        <f t="shared" si="99"/>
        <v/>
      </c>
      <c r="C1236" s="472">
        <f>'BD4'!C1233</f>
        <v>0</v>
      </c>
      <c r="D1236" s="125" t="str">
        <f t="shared" si="96"/>
        <v/>
      </c>
      <c r="E1236" s="126" t="str">
        <f>IF('BD4'!O1233=0,"",'BD4'!O1233)</f>
        <v/>
      </c>
      <c r="F1236" s="127" t="str">
        <f>REPT('BD4'!N1233,1)</f>
        <v/>
      </c>
      <c r="G1236" s="469">
        <f>('BD4'!J1233)</f>
        <v>0</v>
      </c>
      <c r="I1236" s="568" t="str">
        <f t="shared" si="97"/>
        <v/>
      </c>
      <c r="J1236" s="568" t="str">
        <f>IF(L1236&gt;0,'BD1'!$K$6,"")</f>
        <v/>
      </c>
      <c r="K1236" s="568" t="str">
        <f>IF(L1236&gt;0,'BD1'!$K$8,"")</f>
        <v/>
      </c>
      <c r="L1236" s="101"/>
      <c r="M1236" s="101"/>
      <c r="N1236" s="101"/>
      <c r="O1236" s="101"/>
      <c r="P1236" s="363"/>
      <c r="Q1236" s="363"/>
      <c r="R1236" s="361"/>
      <c r="S1236" s="570" t="str">
        <f t="shared" si="100"/>
        <v/>
      </c>
      <c r="U1236" s="124" t="str">
        <f t="shared" si="98"/>
        <v/>
      </c>
      <c r="V1236" s="124" t="str">
        <f>IF(X1236&gt;0,'BD1'!$K$6,"")</f>
        <v/>
      </c>
      <c r="W1236" s="121" t="str">
        <f>IF(X1236&gt;0,'BD1'!$K$8,"")</f>
        <v/>
      </c>
      <c r="X1236" s="101"/>
      <c r="Y1236" s="474"/>
      <c r="Z1236" s="101"/>
      <c r="AA1236" s="101"/>
      <c r="AB1236" s="101"/>
      <c r="AC1236" s="101"/>
      <c r="AD1236" s="101"/>
      <c r="AE1236" s="361"/>
      <c r="AF1236" s="522"/>
    </row>
    <row r="1237" spans="2:32" x14ac:dyDescent="0.25">
      <c r="B1237" s="566" t="str">
        <f t="shared" si="99"/>
        <v/>
      </c>
      <c r="C1237" s="472">
        <f>'BD4'!C1234</f>
        <v>0</v>
      </c>
      <c r="D1237" s="125" t="str">
        <f t="shared" si="96"/>
        <v/>
      </c>
      <c r="E1237" s="126" t="str">
        <f>IF('BD4'!O1234=0,"",'BD4'!O1234)</f>
        <v/>
      </c>
      <c r="F1237" s="127" t="str">
        <f>REPT('BD4'!N1234,1)</f>
        <v/>
      </c>
      <c r="G1237" s="469">
        <f>('BD4'!J1234)</f>
        <v>0</v>
      </c>
      <c r="I1237" s="568" t="str">
        <f t="shared" si="97"/>
        <v/>
      </c>
      <c r="J1237" s="568" t="str">
        <f>IF(L1237&gt;0,'BD1'!$K$6,"")</f>
        <v/>
      </c>
      <c r="K1237" s="568" t="str">
        <f>IF(L1237&gt;0,'BD1'!$K$8,"")</f>
        <v/>
      </c>
      <c r="L1237" s="101"/>
      <c r="M1237" s="101"/>
      <c r="N1237" s="101"/>
      <c r="O1237" s="101"/>
      <c r="P1237" s="363"/>
      <c r="Q1237" s="363"/>
      <c r="R1237" s="361"/>
      <c r="S1237" s="570" t="str">
        <f t="shared" si="100"/>
        <v/>
      </c>
      <c r="U1237" s="124" t="str">
        <f t="shared" si="98"/>
        <v/>
      </c>
      <c r="V1237" s="124" t="str">
        <f>IF(X1237&gt;0,'BD1'!$K$6,"")</f>
        <v/>
      </c>
      <c r="W1237" s="121" t="str">
        <f>IF(X1237&gt;0,'BD1'!$K$8,"")</f>
        <v/>
      </c>
      <c r="X1237" s="101"/>
      <c r="Y1237" s="474"/>
      <c r="Z1237" s="101"/>
      <c r="AA1237" s="101"/>
      <c r="AB1237" s="101"/>
      <c r="AC1237" s="101"/>
      <c r="AD1237" s="101"/>
      <c r="AE1237" s="361"/>
      <c r="AF1237" s="522"/>
    </row>
    <row r="1238" spans="2:32" x14ac:dyDescent="0.25">
      <c r="B1238" s="566" t="str">
        <f t="shared" si="99"/>
        <v/>
      </c>
      <c r="C1238" s="472">
        <f>'BD4'!C1235</f>
        <v>0</v>
      </c>
      <c r="D1238" s="125" t="str">
        <f t="shared" si="96"/>
        <v/>
      </c>
      <c r="E1238" s="126" t="str">
        <f>IF('BD4'!O1235=0,"",'BD4'!O1235)</f>
        <v/>
      </c>
      <c r="F1238" s="127" t="str">
        <f>REPT('BD4'!N1235,1)</f>
        <v/>
      </c>
      <c r="G1238" s="469">
        <f>('BD4'!J1235)</f>
        <v>0</v>
      </c>
      <c r="I1238" s="568" t="str">
        <f t="shared" si="97"/>
        <v/>
      </c>
      <c r="J1238" s="568" t="str">
        <f>IF(L1238&gt;0,'BD1'!$K$6,"")</f>
        <v/>
      </c>
      <c r="K1238" s="568" t="str">
        <f>IF(L1238&gt;0,'BD1'!$K$8,"")</f>
        <v/>
      </c>
      <c r="L1238" s="101"/>
      <c r="M1238" s="101"/>
      <c r="N1238" s="101"/>
      <c r="O1238" s="101"/>
      <c r="P1238" s="363"/>
      <c r="Q1238" s="363"/>
      <c r="R1238" s="361"/>
      <c r="S1238" s="570" t="str">
        <f t="shared" si="100"/>
        <v/>
      </c>
      <c r="U1238" s="124" t="str">
        <f t="shared" si="98"/>
        <v/>
      </c>
      <c r="V1238" s="124" t="str">
        <f>IF(X1238&gt;0,'BD1'!$K$6,"")</f>
        <v/>
      </c>
      <c r="W1238" s="121" t="str">
        <f>IF(X1238&gt;0,'BD1'!$K$8,"")</f>
        <v/>
      </c>
      <c r="X1238" s="101"/>
      <c r="Y1238" s="474"/>
      <c r="Z1238" s="101"/>
      <c r="AA1238" s="101"/>
      <c r="AB1238" s="101"/>
      <c r="AC1238" s="101"/>
      <c r="AD1238" s="101"/>
      <c r="AE1238" s="361"/>
      <c r="AF1238" s="522"/>
    </row>
    <row r="1239" spans="2:32" x14ac:dyDescent="0.25">
      <c r="B1239" s="566" t="str">
        <f t="shared" si="99"/>
        <v/>
      </c>
      <c r="C1239" s="472">
        <f>'BD4'!C1236</f>
        <v>0</v>
      </c>
      <c r="D1239" s="125" t="str">
        <f t="shared" si="96"/>
        <v/>
      </c>
      <c r="E1239" s="126" t="str">
        <f>IF('BD4'!O1236=0,"",'BD4'!O1236)</f>
        <v/>
      </c>
      <c r="F1239" s="127" t="str">
        <f>REPT('BD4'!N1236,1)</f>
        <v/>
      </c>
      <c r="G1239" s="469">
        <f>('BD4'!J1236)</f>
        <v>0</v>
      </c>
      <c r="I1239" s="568" t="str">
        <f t="shared" si="97"/>
        <v/>
      </c>
      <c r="J1239" s="568" t="str">
        <f>IF(L1239&gt;0,'BD1'!$K$6,"")</f>
        <v/>
      </c>
      <c r="K1239" s="568" t="str">
        <f>IF(L1239&gt;0,'BD1'!$K$8,"")</f>
        <v/>
      </c>
      <c r="L1239" s="101"/>
      <c r="M1239" s="101"/>
      <c r="N1239" s="101"/>
      <c r="O1239" s="101"/>
      <c r="P1239" s="363"/>
      <c r="Q1239" s="363"/>
      <c r="R1239" s="361"/>
      <c r="S1239" s="570" t="str">
        <f t="shared" si="100"/>
        <v/>
      </c>
      <c r="U1239" s="124" t="str">
        <f t="shared" si="98"/>
        <v/>
      </c>
      <c r="V1239" s="124" t="str">
        <f>IF(X1239&gt;0,'BD1'!$K$6,"")</f>
        <v/>
      </c>
      <c r="W1239" s="121" t="str">
        <f>IF(X1239&gt;0,'BD1'!$K$8,"")</f>
        <v/>
      </c>
      <c r="X1239" s="101"/>
      <c r="Y1239" s="474"/>
      <c r="Z1239" s="101"/>
      <c r="AA1239" s="101"/>
      <c r="AB1239" s="101"/>
      <c r="AC1239" s="101"/>
      <c r="AD1239" s="101"/>
      <c r="AE1239" s="361"/>
      <c r="AF1239" s="522"/>
    </row>
    <row r="1240" spans="2:32" x14ac:dyDescent="0.25">
      <c r="B1240" s="566" t="str">
        <f t="shared" si="99"/>
        <v/>
      </c>
      <c r="C1240" s="472">
        <f>'BD4'!C1237</f>
        <v>0</v>
      </c>
      <c r="D1240" s="125" t="str">
        <f t="shared" si="96"/>
        <v/>
      </c>
      <c r="E1240" s="126" t="str">
        <f>IF('BD4'!O1237=0,"",'BD4'!O1237)</f>
        <v/>
      </c>
      <c r="F1240" s="127" t="str">
        <f>REPT('BD4'!N1237,1)</f>
        <v/>
      </c>
      <c r="G1240" s="469">
        <f>('BD4'!J1237)</f>
        <v>0</v>
      </c>
      <c r="I1240" s="568" t="str">
        <f t="shared" si="97"/>
        <v/>
      </c>
      <c r="J1240" s="568" t="str">
        <f>IF(L1240&gt;0,'BD1'!$K$6,"")</f>
        <v/>
      </c>
      <c r="K1240" s="568" t="str">
        <f>IF(L1240&gt;0,'BD1'!$K$8,"")</f>
        <v/>
      </c>
      <c r="L1240" s="101"/>
      <c r="M1240" s="101"/>
      <c r="N1240" s="101"/>
      <c r="O1240" s="101"/>
      <c r="P1240" s="363"/>
      <c r="Q1240" s="363"/>
      <c r="R1240" s="361"/>
      <c r="S1240" s="570" t="str">
        <f t="shared" si="100"/>
        <v/>
      </c>
      <c r="U1240" s="124" t="str">
        <f t="shared" si="98"/>
        <v/>
      </c>
      <c r="V1240" s="124" t="str">
        <f>IF(X1240&gt;0,'BD1'!$K$6,"")</f>
        <v/>
      </c>
      <c r="W1240" s="121" t="str">
        <f>IF(X1240&gt;0,'BD1'!$K$8,"")</f>
        <v/>
      </c>
      <c r="X1240" s="101"/>
      <c r="Y1240" s="474"/>
      <c r="Z1240" s="101"/>
      <c r="AA1240" s="101"/>
      <c r="AB1240" s="101"/>
      <c r="AC1240" s="101"/>
      <c r="AD1240" s="101"/>
      <c r="AE1240" s="361"/>
      <c r="AF1240" s="522"/>
    </row>
    <row r="1241" spans="2:32" x14ac:dyDescent="0.25">
      <c r="B1241" s="566" t="str">
        <f t="shared" si="99"/>
        <v/>
      </c>
      <c r="C1241" s="472">
        <f>'BD4'!C1238</f>
        <v>0</v>
      </c>
      <c r="D1241" s="125" t="str">
        <f t="shared" si="96"/>
        <v/>
      </c>
      <c r="E1241" s="126" t="str">
        <f>IF('BD4'!O1238=0,"",'BD4'!O1238)</f>
        <v/>
      </c>
      <c r="F1241" s="127" t="str">
        <f>REPT('BD4'!N1238,1)</f>
        <v/>
      </c>
      <c r="G1241" s="469">
        <f>('BD4'!J1238)</f>
        <v>0</v>
      </c>
      <c r="I1241" s="568" t="str">
        <f t="shared" si="97"/>
        <v/>
      </c>
      <c r="J1241" s="568" t="str">
        <f>IF(L1241&gt;0,'BD1'!$K$6,"")</f>
        <v/>
      </c>
      <c r="K1241" s="568" t="str">
        <f>IF(L1241&gt;0,'BD1'!$K$8,"")</f>
        <v/>
      </c>
      <c r="L1241" s="101"/>
      <c r="M1241" s="101"/>
      <c r="N1241" s="101"/>
      <c r="O1241" s="101"/>
      <c r="P1241" s="363"/>
      <c r="Q1241" s="363"/>
      <c r="R1241" s="361"/>
      <c r="S1241" s="570" t="str">
        <f t="shared" si="100"/>
        <v/>
      </c>
      <c r="U1241" s="124" t="str">
        <f t="shared" si="98"/>
        <v/>
      </c>
      <c r="V1241" s="124" t="str">
        <f>IF(X1241&gt;0,'BD1'!$K$6,"")</f>
        <v/>
      </c>
      <c r="W1241" s="121" t="str">
        <f>IF(X1241&gt;0,'BD1'!$K$8,"")</f>
        <v/>
      </c>
      <c r="X1241" s="101"/>
      <c r="Y1241" s="474"/>
      <c r="Z1241" s="101"/>
      <c r="AA1241" s="101"/>
      <c r="AB1241" s="101"/>
      <c r="AC1241" s="101"/>
      <c r="AD1241" s="101"/>
      <c r="AE1241" s="361"/>
      <c r="AF1241" s="522"/>
    </row>
    <row r="1242" spans="2:32" x14ac:dyDescent="0.25">
      <c r="B1242" s="566" t="str">
        <f t="shared" si="99"/>
        <v/>
      </c>
      <c r="C1242" s="472">
        <f>'BD4'!C1239</f>
        <v>0</v>
      </c>
      <c r="D1242" s="125" t="str">
        <f t="shared" si="96"/>
        <v/>
      </c>
      <c r="E1242" s="126" t="str">
        <f>IF('BD4'!O1239=0,"",'BD4'!O1239)</f>
        <v/>
      </c>
      <c r="F1242" s="127" t="str">
        <f>REPT('BD4'!N1239,1)</f>
        <v/>
      </c>
      <c r="G1242" s="469">
        <f>('BD4'!J1239)</f>
        <v>0</v>
      </c>
      <c r="I1242" s="568" t="str">
        <f t="shared" si="97"/>
        <v/>
      </c>
      <c r="J1242" s="568" t="str">
        <f>IF(L1242&gt;0,'BD1'!$K$6,"")</f>
        <v/>
      </c>
      <c r="K1242" s="568" t="str">
        <f>IF(L1242&gt;0,'BD1'!$K$8,"")</f>
        <v/>
      </c>
      <c r="L1242" s="101"/>
      <c r="M1242" s="101"/>
      <c r="N1242" s="101"/>
      <c r="O1242" s="101"/>
      <c r="P1242" s="363"/>
      <c r="Q1242" s="363"/>
      <c r="R1242" s="361"/>
      <c r="S1242" s="570" t="str">
        <f t="shared" si="100"/>
        <v/>
      </c>
      <c r="U1242" s="124" t="str">
        <f t="shared" si="98"/>
        <v/>
      </c>
      <c r="V1242" s="124" t="str">
        <f>IF(X1242&gt;0,'BD1'!$K$6,"")</f>
        <v/>
      </c>
      <c r="W1242" s="121" t="str">
        <f>IF(X1242&gt;0,'BD1'!$K$8,"")</f>
        <v/>
      </c>
      <c r="X1242" s="101"/>
      <c r="Y1242" s="474"/>
      <c r="Z1242" s="101"/>
      <c r="AA1242" s="101"/>
      <c r="AB1242" s="101"/>
      <c r="AC1242" s="101"/>
      <c r="AD1242" s="101"/>
      <c r="AE1242" s="361"/>
      <c r="AF1242" s="522"/>
    </row>
    <row r="1243" spans="2:32" x14ac:dyDescent="0.25">
      <c r="B1243" s="566" t="str">
        <f t="shared" si="99"/>
        <v/>
      </c>
      <c r="C1243" s="472">
        <f>'BD4'!C1240</f>
        <v>0</v>
      </c>
      <c r="D1243" s="125" t="str">
        <f t="shared" si="96"/>
        <v/>
      </c>
      <c r="E1243" s="126" t="str">
        <f>IF('BD4'!O1240=0,"",'BD4'!O1240)</f>
        <v/>
      </c>
      <c r="F1243" s="127" t="str">
        <f>REPT('BD4'!N1240,1)</f>
        <v/>
      </c>
      <c r="G1243" s="469">
        <f>('BD4'!J1240)</f>
        <v>0</v>
      </c>
      <c r="I1243" s="568" t="str">
        <f t="shared" si="97"/>
        <v/>
      </c>
      <c r="J1243" s="568" t="str">
        <f>IF(L1243&gt;0,'BD1'!$K$6,"")</f>
        <v/>
      </c>
      <c r="K1243" s="568" t="str">
        <f>IF(L1243&gt;0,'BD1'!$K$8,"")</f>
        <v/>
      </c>
      <c r="L1243" s="101"/>
      <c r="M1243" s="101"/>
      <c r="N1243" s="101"/>
      <c r="O1243" s="101"/>
      <c r="P1243" s="363"/>
      <c r="Q1243" s="363"/>
      <c r="R1243" s="361"/>
      <c r="S1243" s="570" t="str">
        <f t="shared" si="100"/>
        <v/>
      </c>
      <c r="U1243" s="124" t="str">
        <f t="shared" si="98"/>
        <v/>
      </c>
      <c r="V1243" s="124" t="str">
        <f>IF(X1243&gt;0,'BD1'!$K$6,"")</f>
        <v/>
      </c>
      <c r="W1243" s="121" t="str">
        <f>IF(X1243&gt;0,'BD1'!$K$8,"")</f>
        <v/>
      </c>
      <c r="X1243" s="101"/>
      <c r="Y1243" s="474"/>
      <c r="Z1243" s="101"/>
      <c r="AA1243" s="101"/>
      <c r="AB1243" s="101"/>
      <c r="AC1243" s="101"/>
      <c r="AD1243" s="101"/>
      <c r="AE1243" s="361"/>
      <c r="AF1243" s="522"/>
    </row>
    <row r="1244" spans="2:32" x14ac:dyDescent="0.25">
      <c r="B1244" s="566" t="str">
        <f t="shared" si="99"/>
        <v/>
      </c>
      <c r="C1244" s="472">
        <f>'BD4'!C1241</f>
        <v>0</v>
      </c>
      <c r="D1244" s="125" t="str">
        <f t="shared" si="96"/>
        <v/>
      </c>
      <c r="E1244" s="126" t="str">
        <f>IF('BD4'!O1241=0,"",'BD4'!O1241)</f>
        <v/>
      </c>
      <c r="F1244" s="127" t="str">
        <f>REPT('BD4'!N1241,1)</f>
        <v/>
      </c>
      <c r="G1244" s="469">
        <f>('BD4'!J1241)</f>
        <v>0</v>
      </c>
      <c r="I1244" s="568" t="str">
        <f t="shared" si="97"/>
        <v/>
      </c>
      <c r="J1244" s="568" t="str">
        <f>IF(L1244&gt;0,'BD1'!$K$6,"")</f>
        <v/>
      </c>
      <c r="K1244" s="568" t="str">
        <f>IF(L1244&gt;0,'BD1'!$K$8,"")</f>
        <v/>
      </c>
      <c r="L1244" s="101"/>
      <c r="M1244" s="101"/>
      <c r="N1244" s="101"/>
      <c r="O1244" s="101"/>
      <c r="P1244" s="363"/>
      <c r="Q1244" s="363"/>
      <c r="R1244" s="361"/>
      <c r="S1244" s="570" t="str">
        <f t="shared" si="100"/>
        <v/>
      </c>
      <c r="U1244" s="124" t="str">
        <f t="shared" si="98"/>
        <v/>
      </c>
      <c r="V1244" s="124" t="str">
        <f>IF(X1244&gt;0,'BD1'!$K$6,"")</f>
        <v/>
      </c>
      <c r="W1244" s="121" t="str">
        <f>IF(X1244&gt;0,'BD1'!$K$8,"")</f>
        <v/>
      </c>
      <c r="X1244" s="101"/>
      <c r="Y1244" s="474"/>
      <c r="Z1244" s="101"/>
      <c r="AA1244" s="101"/>
      <c r="AB1244" s="101"/>
      <c r="AC1244" s="101"/>
      <c r="AD1244" s="101"/>
      <c r="AE1244" s="361"/>
      <c r="AF1244" s="522"/>
    </row>
    <row r="1245" spans="2:32" x14ac:dyDescent="0.25">
      <c r="B1245" s="566" t="str">
        <f t="shared" si="99"/>
        <v/>
      </c>
      <c r="C1245" s="472">
        <f>'BD4'!C1242</f>
        <v>0</v>
      </c>
      <c r="D1245" s="125" t="str">
        <f t="shared" si="96"/>
        <v/>
      </c>
      <c r="E1245" s="126" t="str">
        <f>IF('BD4'!O1242=0,"",'BD4'!O1242)</f>
        <v/>
      </c>
      <c r="F1245" s="127" t="str">
        <f>REPT('BD4'!N1242,1)</f>
        <v/>
      </c>
      <c r="G1245" s="469">
        <f>('BD4'!J1242)</f>
        <v>0</v>
      </c>
      <c r="I1245" s="568" t="str">
        <f t="shared" si="97"/>
        <v/>
      </c>
      <c r="J1245" s="568" t="str">
        <f>IF(L1245&gt;0,'BD1'!$K$6,"")</f>
        <v/>
      </c>
      <c r="K1245" s="568" t="str">
        <f>IF(L1245&gt;0,'BD1'!$K$8,"")</f>
        <v/>
      </c>
      <c r="L1245" s="101"/>
      <c r="M1245" s="101"/>
      <c r="N1245" s="101"/>
      <c r="O1245" s="101"/>
      <c r="P1245" s="363"/>
      <c r="Q1245" s="363"/>
      <c r="R1245" s="361"/>
      <c r="S1245" s="570" t="str">
        <f t="shared" si="100"/>
        <v/>
      </c>
      <c r="U1245" s="124" t="str">
        <f t="shared" si="98"/>
        <v/>
      </c>
      <c r="V1245" s="124" t="str">
        <f>IF(X1245&gt;0,'BD1'!$K$6,"")</f>
        <v/>
      </c>
      <c r="W1245" s="121" t="str">
        <f>IF(X1245&gt;0,'BD1'!$K$8,"")</f>
        <v/>
      </c>
      <c r="X1245" s="101"/>
      <c r="Y1245" s="474"/>
      <c r="Z1245" s="101"/>
      <c r="AA1245" s="101"/>
      <c r="AB1245" s="101"/>
      <c r="AC1245" s="101"/>
      <c r="AD1245" s="101"/>
      <c r="AE1245" s="361"/>
      <c r="AF1245" s="522"/>
    </row>
    <row r="1246" spans="2:32" x14ac:dyDescent="0.25">
      <c r="B1246" s="566" t="str">
        <f t="shared" si="99"/>
        <v/>
      </c>
      <c r="C1246" s="472">
        <f>'BD4'!C1243</f>
        <v>0</v>
      </c>
      <c r="D1246" s="125" t="str">
        <f t="shared" si="96"/>
        <v/>
      </c>
      <c r="E1246" s="126" t="str">
        <f>IF('BD4'!O1243=0,"",'BD4'!O1243)</f>
        <v/>
      </c>
      <c r="F1246" s="127" t="str">
        <f>REPT('BD4'!N1243,1)</f>
        <v/>
      </c>
      <c r="G1246" s="469">
        <f>('BD4'!J1243)</f>
        <v>0</v>
      </c>
      <c r="I1246" s="568" t="str">
        <f t="shared" si="97"/>
        <v/>
      </c>
      <c r="J1246" s="568" t="str">
        <f>IF(L1246&gt;0,'BD1'!$K$6,"")</f>
        <v/>
      </c>
      <c r="K1246" s="568" t="str">
        <f>IF(L1246&gt;0,'BD1'!$K$8,"")</f>
        <v/>
      </c>
      <c r="L1246" s="101"/>
      <c r="M1246" s="101"/>
      <c r="N1246" s="101"/>
      <c r="O1246" s="101"/>
      <c r="P1246" s="363"/>
      <c r="Q1246" s="363"/>
      <c r="R1246" s="361"/>
      <c r="S1246" s="570" t="str">
        <f t="shared" si="100"/>
        <v/>
      </c>
      <c r="U1246" s="124" t="str">
        <f t="shared" si="98"/>
        <v/>
      </c>
      <c r="V1246" s="124" t="str">
        <f>IF(X1246&gt;0,'BD1'!$K$6,"")</f>
        <v/>
      </c>
      <c r="W1246" s="121" t="str">
        <f>IF(X1246&gt;0,'BD1'!$K$8,"")</f>
        <v/>
      </c>
      <c r="X1246" s="101"/>
      <c r="Y1246" s="474"/>
      <c r="Z1246" s="101"/>
      <c r="AA1246" s="101"/>
      <c r="AB1246" s="101"/>
      <c r="AC1246" s="101"/>
      <c r="AD1246" s="101"/>
      <c r="AE1246" s="361"/>
      <c r="AF1246" s="522"/>
    </row>
    <row r="1247" spans="2:32" x14ac:dyDescent="0.25">
      <c r="B1247" s="566" t="str">
        <f t="shared" si="99"/>
        <v/>
      </c>
      <c r="C1247" s="472">
        <f>'BD4'!C1244</f>
        <v>0</v>
      </c>
      <c r="D1247" s="125" t="str">
        <f t="shared" si="96"/>
        <v/>
      </c>
      <c r="E1247" s="126" t="str">
        <f>IF('BD4'!O1244=0,"",'BD4'!O1244)</f>
        <v/>
      </c>
      <c r="F1247" s="127" t="str">
        <f>REPT('BD4'!N1244,1)</f>
        <v/>
      </c>
      <c r="G1247" s="469">
        <f>('BD4'!J1244)</f>
        <v>0</v>
      </c>
      <c r="I1247" s="568" t="str">
        <f t="shared" si="97"/>
        <v/>
      </c>
      <c r="J1247" s="568" t="str">
        <f>IF(L1247&gt;0,'BD1'!$K$6,"")</f>
        <v/>
      </c>
      <c r="K1247" s="568" t="str">
        <f>IF(L1247&gt;0,'BD1'!$K$8,"")</f>
        <v/>
      </c>
      <c r="L1247" s="101"/>
      <c r="M1247" s="101"/>
      <c r="N1247" s="101"/>
      <c r="O1247" s="101"/>
      <c r="P1247" s="363"/>
      <c r="Q1247" s="363"/>
      <c r="R1247" s="361"/>
      <c r="S1247" s="570" t="str">
        <f t="shared" si="100"/>
        <v/>
      </c>
      <c r="U1247" s="124" t="str">
        <f t="shared" si="98"/>
        <v/>
      </c>
      <c r="V1247" s="124" t="str">
        <f>IF(X1247&gt;0,'BD1'!$K$6,"")</f>
        <v/>
      </c>
      <c r="W1247" s="121" t="str">
        <f>IF(X1247&gt;0,'BD1'!$K$8,"")</f>
        <v/>
      </c>
      <c r="X1247" s="101"/>
      <c r="Y1247" s="474"/>
      <c r="Z1247" s="101"/>
      <c r="AA1247" s="101"/>
      <c r="AB1247" s="101"/>
      <c r="AC1247" s="101"/>
      <c r="AD1247" s="101"/>
      <c r="AE1247" s="361"/>
      <c r="AF1247" s="522"/>
    </row>
    <row r="1248" spans="2:32" x14ac:dyDescent="0.25">
      <c r="B1248" s="566" t="str">
        <f t="shared" si="99"/>
        <v/>
      </c>
      <c r="C1248" s="472">
        <f>'BD4'!C1245</f>
        <v>0</v>
      </c>
      <c r="D1248" s="125" t="str">
        <f t="shared" si="96"/>
        <v/>
      </c>
      <c r="E1248" s="126" t="str">
        <f>IF('BD4'!O1245=0,"",'BD4'!O1245)</f>
        <v/>
      </c>
      <c r="F1248" s="127" t="str">
        <f>REPT('BD4'!N1245,1)</f>
        <v/>
      </c>
      <c r="G1248" s="469">
        <f>('BD4'!J1245)</f>
        <v>0</v>
      </c>
      <c r="I1248" s="568" t="str">
        <f t="shared" si="97"/>
        <v/>
      </c>
      <c r="J1248" s="568" t="str">
        <f>IF(L1248&gt;0,'BD1'!$K$6,"")</f>
        <v/>
      </c>
      <c r="K1248" s="568" t="str">
        <f>IF(L1248&gt;0,'BD1'!$K$8,"")</f>
        <v/>
      </c>
      <c r="L1248" s="101"/>
      <c r="M1248" s="101"/>
      <c r="N1248" s="101"/>
      <c r="O1248" s="101"/>
      <c r="P1248" s="363"/>
      <c r="Q1248" s="363"/>
      <c r="R1248" s="361"/>
      <c r="S1248" s="570" t="str">
        <f t="shared" si="100"/>
        <v/>
      </c>
      <c r="U1248" s="124" t="str">
        <f t="shared" si="98"/>
        <v/>
      </c>
      <c r="V1248" s="124" t="str">
        <f>IF(X1248&gt;0,'BD1'!$K$6,"")</f>
        <v/>
      </c>
      <c r="W1248" s="121" t="str">
        <f>IF(X1248&gt;0,'BD1'!$K$8,"")</f>
        <v/>
      </c>
      <c r="X1248" s="101"/>
      <c r="Y1248" s="474"/>
      <c r="Z1248" s="101"/>
      <c r="AA1248" s="101"/>
      <c r="AB1248" s="101"/>
      <c r="AC1248" s="101"/>
      <c r="AD1248" s="101"/>
      <c r="AE1248" s="361"/>
      <c r="AF1248" s="522"/>
    </row>
    <row r="1249" spans="2:32" x14ac:dyDescent="0.25">
      <c r="B1249" s="566" t="str">
        <f t="shared" si="99"/>
        <v/>
      </c>
      <c r="C1249" s="472">
        <f>'BD4'!C1246</f>
        <v>0</v>
      </c>
      <c r="D1249" s="125" t="str">
        <f t="shared" si="96"/>
        <v/>
      </c>
      <c r="E1249" s="126" t="str">
        <f>IF('BD4'!O1246=0,"",'BD4'!O1246)</f>
        <v/>
      </c>
      <c r="F1249" s="127" t="str">
        <f>REPT('BD4'!N1246,1)</f>
        <v/>
      </c>
      <c r="G1249" s="469">
        <f>('BD4'!J1246)</f>
        <v>0</v>
      </c>
      <c r="I1249" s="568" t="str">
        <f t="shared" si="97"/>
        <v/>
      </c>
      <c r="J1249" s="568" t="str">
        <f>IF(L1249&gt;0,'BD1'!$K$6,"")</f>
        <v/>
      </c>
      <c r="K1249" s="568" t="str">
        <f>IF(L1249&gt;0,'BD1'!$K$8,"")</f>
        <v/>
      </c>
      <c r="L1249" s="101"/>
      <c r="M1249" s="101"/>
      <c r="N1249" s="101"/>
      <c r="O1249" s="101"/>
      <c r="P1249" s="363"/>
      <c r="Q1249" s="363"/>
      <c r="R1249" s="361"/>
      <c r="S1249" s="570" t="str">
        <f t="shared" si="100"/>
        <v/>
      </c>
      <c r="U1249" s="124" t="str">
        <f t="shared" si="98"/>
        <v/>
      </c>
      <c r="V1249" s="124" t="str">
        <f>IF(X1249&gt;0,'BD1'!$K$6,"")</f>
        <v/>
      </c>
      <c r="W1249" s="121" t="str">
        <f>IF(X1249&gt;0,'BD1'!$K$8,"")</f>
        <v/>
      </c>
      <c r="X1249" s="101"/>
      <c r="Y1249" s="474"/>
      <c r="Z1249" s="101"/>
      <c r="AA1249" s="101"/>
      <c r="AB1249" s="101"/>
      <c r="AC1249" s="101"/>
      <c r="AD1249" s="101"/>
      <c r="AE1249" s="361"/>
      <c r="AF1249" s="522"/>
    </row>
    <row r="1250" spans="2:32" x14ac:dyDescent="0.25">
      <c r="B1250" s="566" t="str">
        <f t="shared" si="99"/>
        <v/>
      </c>
      <c r="C1250" s="472">
        <f>'BD4'!C1247</f>
        <v>0</v>
      </c>
      <c r="D1250" s="125" t="str">
        <f t="shared" si="96"/>
        <v/>
      </c>
      <c r="E1250" s="126" t="str">
        <f>IF('BD4'!O1247=0,"",'BD4'!O1247)</f>
        <v/>
      </c>
      <c r="F1250" s="127" t="str">
        <f>REPT('BD4'!N1247,1)</f>
        <v/>
      </c>
      <c r="G1250" s="469">
        <f>('BD4'!J1247)</f>
        <v>0</v>
      </c>
      <c r="I1250" s="568" t="str">
        <f t="shared" si="97"/>
        <v/>
      </c>
      <c r="J1250" s="568" t="str">
        <f>IF(L1250&gt;0,'BD1'!$K$6,"")</f>
        <v/>
      </c>
      <c r="K1250" s="568" t="str">
        <f>IF(L1250&gt;0,'BD1'!$K$8,"")</f>
        <v/>
      </c>
      <c r="L1250" s="101"/>
      <c r="M1250" s="101"/>
      <c r="N1250" s="101"/>
      <c r="O1250" s="101"/>
      <c r="P1250" s="363"/>
      <c r="Q1250" s="363"/>
      <c r="R1250" s="361"/>
      <c r="S1250" s="570" t="str">
        <f t="shared" si="100"/>
        <v/>
      </c>
      <c r="U1250" s="124" t="str">
        <f t="shared" si="98"/>
        <v/>
      </c>
      <c r="V1250" s="124" t="str">
        <f>IF(X1250&gt;0,'BD1'!$K$6,"")</f>
        <v/>
      </c>
      <c r="W1250" s="121" t="str">
        <f>IF(X1250&gt;0,'BD1'!$K$8,"")</f>
        <v/>
      </c>
      <c r="X1250" s="101"/>
      <c r="Y1250" s="474"/>
      <c r="Z1250" s="101"/>
      <c r="AA1250" s="101"/>
      <c r="AB1250" s="101"/>
      <c r="AC1250" s="101"/>
      <c r="AD1250" s="101"/>
      <c r="AE1250" s="361"/>
      <c r="AF1250" s="522"/>
    </row>
    <row r="1251" spans="2:32" x14ac:dyDescent="0.25">
      <c r="B1251" s="566" t="str">
        <f t="shared" si="99"/>
        <v/>
      </c>
      <c r="C1251" s="472">
        <f>'BD4'!C1248</f>
        <v>0</v>
      </c>
      <c r="D1251" s="125" t="str">
        <f t="shared" si="96"/>
        <v/>
      </c>
      <c r="E1251" s="126" t="str">
        <f>IF('BD4'!O1248=0,"",'BD4'!O1248)</f>
        <v/>
      </c>
      <c r="F1251" s="127" t="str">
        <f>REPT('BD4'!N1248,1)</f>
        <v/>
      </c>
      <c r="G1251" s="469">
        <f>('BD4'!J1248)</f>
        <v>0</v>
      </c>
      <c r="I1251" s="568" t="str">
        <f t="shared" si="97"/>
        <v/>
      </c>
      <c r="J1251" s="568" t="str">
        <f>IF(L1251&gt;0,'BD1'!$K$6,"")</f>
        <v/>
      </c>
      <c r="K1251" s="568" t="str">
        <f>IF(L1251&gt;0,'BD1'!$K$8,"")</f>
        <v/>
      </c>
      <c r="L1251" s="101"/>
      <c r="M1251" s="101"/>
      <c r="N1251" s="101"/>
      <c r="O1251" s="101"/>
      <c r="P1251" s="363"/>
      <c r="Q1251" s="363"/>
      <c r="R1251" s="361"/>
      <c r="S1251" s="570" t="str">
        <f t="shared" si="100"/>
        <v/>
      </c>
      <c r="U1251" s="124" t="str">
        <f t="shared" si="98"/>
        <v/>
      </c>
      <c r="V1251" s="124" t="str">
        <f>IF(X1251&gt;0,'BD1'!$K$6,"")</f>
        <v/>
      </c>
      <c r="W1251" s="121" t="str">
        <f>IF(X1251&gt;0,'BD1'!$K$8,"")</f>
        <v/>
      </c>
      <c r="X1251" s="101"/>
      <c r="Y1251" s="474"/>
      <c r="Z1251" s="101"/>
      <c r="AA1251" s="101"/>
      <c r="AB1251" s="101"/>
      <c r="AC1251" s="101"/>
      <c r="AD1251" s="101"/>
      <c r="AE1251" s="361"/>
      <c r="AF1251" s="522"/>
    </row>
    <row r="1252" spans="2:32" x14ac:dyDescent="0.25">
      <c r="B1252" s="566" t="str">
        <f t="shared" si="99"/>
        <v/>
      </c>
      <c r="C1252" s="472">
        <f>'BD4'!C1249</f>
        <v>0</v>
      </c>
      <c r="D1252" s="125" t="str">
        <f t="shared" si="96"/>
        <v/>
      </c>
      <c r="E1252" s="126" t="str">
        <f>IF('BD4'!O1249=0,"",'BD4'!O1249)</f>
        <v/>
      </c>
      <c r="F1252" s="127" t="str">
        <f>REPT('BD4'!N1249,1)</f>
        <v/>
      </c>
      <c r="G1252" s="469">
        <f>('BD4'!J1249)</f>
        <v>0</v>
      </c>
      <c r="I1252" s="568" t="str">
        <f t="shared" si="97"/>
        <v/>
      </c>
      <c r="J1252" s="568" t="str">
        <f>IF(L1252&gt;0,'BD1'!$K$6,"")</f>
        <v/>
      </c>
      <c r="K1252" s="568" t="str">
        <f>IF(L1252&gt;0,'BD1'!$K$8,"")</f>
        <v/>
      </c>
      <c r="L1252" s="101"/>
      <c r="M1252" s="101"/>
      <c r="N1252" s="101"/>
      <c r="O1252" s="101"/>
      <c r="P1252" s="363"/>
      <c r="Q1252" s="363"/>
      <c r="R1252" s="361"/>
      <c r="S1252" s="570" t="str">
        <f t="shared" si="100"/>
        <v/>
      </c>
      <c r="U1252" s="124" t="str">
        <f t="shared" si="98"/>
        <v/>
      </c>
      <c r="V1252" s="124" t="str">
        <f>IF(X1252&gt;0,'BD1'!$K$6,"")</f>
        <v/>
      </c>
      <c r="W1252" s="121" t="str">
        <f>IF(X1252&gt;0,'BD1'!$K$8,"")</f>
        <v/>
      </c>
      <c r="X1252" s="101"/>
      <c r="Y1252" s="474"/>
      <c r="Z1252" s="101"/>
      <c r="AA1252" s="101"/>
      <c r="AB1252" s="101"/>
      <c r="AC1252" s="101"/>
      <c r="AD1252" s="101"/>
      <c r="AE1252" s="361"/>
      <c r="AF1252" s="522"/>
    </row>
    <row r="1253" spans="2:32" x14ac:dyDescent="0.25">
      <c r="B1253" s="566" t="str">
        <f t="shared" si="99"/>
        <v/>
      </c>
      <c r="C1253" s="472">
        <f>'BD4'!C1250</f>
        <v>0</v>
      </c>
      <c r="D1253" s="125" t="str">
        <f t="shared" si="96"/>
        <v/>
      </c>
      <c r="E1253" s="126" t="str">
        <f>IF('BD4'!O1250=0,"",'BD4'!O1250)</f>
        <v/>
      </c>
      <c r="F1253" s="127" t="str">
        <f>REPT('BD4'!N1250,1)</f>
        <v/>
      </c>
      <c r="G1253" s="469">
        <f>('BD4'!J1250)</f>
        <v>0</v>
      </c>
      <c r="I1253" s="568" t="str">
        <f t="shared" si="97"/>
        <v/>
      </c>
      <c r="J1253" s="568" t="str">
        <f>IF(L1253&gt;0,'BD1'!$K$6,"")</f>
        <v/>
      </c>
      <c r="K1253" s="568" t="str">
        <f>IF(L1253&gt;0,'BD1'!$K$8,"")</f>
        <v/>
      </c>
      <c r="L1253" s="101"/>
      <c r="M1253" s="101"/>
      <c r="N1253" s="101"/>
      <c r="O1253" s="101"/>
      <c r="P1253" s="363"/>
      <c r="Q1253" s="363"/>
      <c r="R1253" s="361"/>
      <c r="S1253" s="570" t="str">
        <f t="shared" si="100"/>
        <v/>
      </c>
      <c r="U1253" s="124" t="str">
        <f t="shared" si="98"/>
        <v/>
      </c>
      <c r="V1253" s="124" t="str">
        <f>IF(X1253&gt;0,'BD1'!$K$6,"")</f>
        <v/>
      </c>
      <c r="W1253" s="121" t="str">
        <f>IF(X1253&gt;0,'BD1'!$K$8,"")</f>
        <v/>
      </c>
      <c r="X1253" s="101"/>
      <c r="Y1253" s="474"/>
      <c r="Z1253" s="101"/>
      <c r="AA1253" s="101"/>
      <c r="AB1253" s="101"/>
      <c r="AC1253" s="101"/>
      <c r="AD1253" s="101"/>
      <c r="AE1253" s="361"/>
      <c r="AF1253" s="522"/>
    </row>
    <row r="1254" spans="2:32" x14ac:dyDescent="0.25">
      <c r="B1254" s="566" t="str">
        <f t="shared" si="99"/>
        <v/>
      </c>
      <c r="C1254" s="472">
        <f>'BD4'!C1251</f>
        <v>0</v>
      </c>
      <c r="D1254" s="125" t="str">
        <f t="shared" si="96"/>
        <v/>
      </c>
      <c r="E1254" s="126" t="str">
        <f>IF('BD4'!O1251=0,"",'BD4'!O1251)</f>
        <v/>
      </c>
      <c r="F1254" s="127" t="str">
        <f>REPT('BD4'!N1251,1)</f>
        <v/>
      </c>
      <c r="G1254" s="469">
        <f>('BD4'!J1251)</f>
        <v>0</v>
      </c>
      <c r="I1254" s="568" t="str">
        <f t="shared" si="97"/>
        <v/>
      </c>
      <c r="J1254" s="568" t="str">
        <f>IF(L1254&gt;0,'BD1'!$K$6,"")</f>
        <v/>
      </c>
      <c r="K1254" s="568" t="str">
        <f>IF(L1254&gt;0,'BD1'!$K$8,"")</f>
        <v/>
      </c>
      <c r="L1254" s="101"/>
      <c r="M1254" s="101"/>
      <c r="N1254" s="101"/>
      <c r="O1254" s="101"/>
      <c r="P1254" s="363"/>
      <c r="Q1254" s="363"/>
      <c r="R1254" s="361"/>
      <c r="S1254" s="570" t="str">
        <f t="shared" si="100"/>
        <v/>
      </c>
      <c r="U1254" s="124" t="str">
        <f t="shared" si="98"/>
        <v/>
      </c>
      <c r="V1254" s="124" t="str">
        <f>IF(X1254&gt;0,'BD1'!$K$6,"")</f>
        <v/>
      </c>
      <c r="W1254" s="121" t="str">
        <f>IF(X1254&gt;0,'BD1'!$K$8,"")</f>
        <v/>
      </c>
      <c r="X1254" s="101"/>
      <c r="Y1254" s="474"/>
      <c r="Z1254" s="101"/>
      <c r="AA1254" s="101"/>
      <c r="AB1254" s="101"/>
      <c r="AC1254" s="101"/>
      <c r="AD1254" s="101"/>
      <c r="AE1254" s="361"/>
      <c r="AF1254" s="522"/>
    </row>
    <row r="1255" spans="2:32" x14ac:dyDescent="0.25">
      <c r="B1255" s="566" t="str">
        <f t="shared" si="99"/>
        <v/>
      </c>
      <c r="C1255" s="472">
        <f>'BD4'!C1252</f>
        <v>0</v>
      </c>
      <c r="D1255" s="125" t="str">
        <f t="shared" si="96"/>
        <v/>
      </c>
      <c r="E1255" s="126" t="str">
        <f>IF('BD4'!O1252=0,"",'BD4'!O1252)</f>
        <v/>
      </c>
      <c r="F1255" s="127" t="str">
        <f>REPT('BD4'!N1252,1)</f>
        <v/>
      </c>
      <c r="G1255" s="469">
        <f>('BD4'!J1252)</f>
        <v>0</v>
      </c>
      <c r="I1255" s="568" t="str">
        <f t="shared" si="97"/>
        <v/>
      </c>
      <c r="J1255" s="568" t="str">
        <f>IF(L1255&gt;0,'BD1'!$K$6,"")</f>
        <v/>
      </c>
      <c r="K1255" s="568" t="str">
        <f>IF(L1255&gt;0,'BD1'!$K$8,"")</f>
        <v/>
      </c>
      <c r="L1255" s="101"/>
      <c r="M1255" s="101"/>
      <c r="N1255" s="101"/>
      <c r="O1255" s="101"/>
      <c r="P1255" s="363"/>
      <c r="Q1255" s="363"/>
      <c r="R1255" s="361"/>
      <c r="S1255" s="570" t="str">
        <f t="shared" si="100"/>
        <v/>
      </c>
      <c r="U1255" s="124" t="str">
        <f t="shared" si="98"/>
        <v/>
      </c>
      <c r="V1255" s="124" t="str">
        <f>IF(X1255&gt;0,'BD1'!$K$6,"")</f>
        <v/>
      </c>
      <c r="W1255" s="121" t="str">
        <f>IF(X1255&gt;0,'BD1'!$K$8,"")</f>
        <v/>
      </c>
      <c r="X1255" s="101"/>
      <c r="Y1255" s="474"/>
      <c r="Z1255" s="101"/>
      <c r="AA1255" s="101"/>
      <c r="AB1255" s="101"/>
      <c r="AC1255" s="101"/>
      <c r="AD1255" s="101"/>
      <c r="AE1255" s="361"/>
      <c r="AF1255" s="522"/>
    </row>
    <row r="1256" spans="2:32" x14ac:dyDescent="0.25">
      <c r="B1256" s="566" t="str">
        <f t="shared" si="99"/>
        <v/>
      </c>
      <c r="C1256" s="472">
        <f>'BD4'!C1253</f>
        <v>0</v>
      </c>
      <c r="D1256" s="125" t="str">
        <f t="shared" si="96"/>
        <v/>
      </c>
      <c r="E1256" s="126" t="str">
        <f>IF('BD4'!O1253=0,"",'BD4'!O1253)</f>
        <v/>
      </c>
      <c r="F1256" s="127" t="str">
        <f>REPT('BD4'!N1253,1)</f>
        <v/>
      </c>
      <c r="G1256" s="469">
        <f>('BD4'!J1253)</f>
        <v>0</v>
      </c>
      <c r="I1256" s="568" t="str">
        <f t="shared" si="97"/>
        <v/>
      </c>
      <c r="J1256" s="568" t="str">
        <f>IF(L1256&gt;0,'BD1'!$K$6,"")</f>
        <v/>
      </c>
      <c r="K1256" s="568" t="str">
        <f>IF(L1256&gt;0,'BD1'!$K$8,"")</f>
        <v/>
      </c>
      <c r="L1256" s="101"/>
      <c r="M1256" s="101"/>
      <c r="N1256" s="101"/>
      <c r="O1256" s="101"/>
      <c r="P1256" s="363"/>
      <c r="Q1256" s="363"/>
      <c r="R1256" s="361"/>
      <c r="S1256" s="570" t="str">
        <f t="shared" si="100"/>
        <v/>
      </c>
      <c r="U1256" s="124" t="str">
        <f t="shared" si="98"/>
        <v/>
      </c>
      <c r="V1256" s="124" t="str">
        <f>IF(X1256&gt;0,'BD1'!$K$6,"")</f>
        <v/>
      </c>
      <c r="W1256" s="121" t="str">
        <f>IF(X1256&gt;0,'BD1'!$K$8,"")</f>
        <v/>
      </c>
      <c r="X1256" s="101"/>
      <c r="Y1256" s="474"/>
      <c r="Z1256" s="101"/>
      <c r="AA1256" s="101"/>
      <c r="AB1256" s="101"/>
      <c r="AC1256" s="101"/>
      <c r="AD1256" s="101"/>
      <c r="AE1256" s="361"/>
      <c r="AF1256" s="522"/>
    </row>
    <row r="1257" spans="2:32" x14ac:dyDescent="0.25">
      <c r="B1257" s="566" t="str">
        <f t="shared" si="99"/>
        <v/>
      </c>
      <c r="C1257" s="472">
        <f>'BD4'!C1254</f>
        <v>0</v>
      </c>
      <c r="D1257" s="125" t="str">
        <f t="shared" si="96"/>
        <v/>
      </c>
      <c r="E1257" s="126" t="str">
        <f>IF('BD4'!O1254=0,"",'BD4'!O1254)</f>
        <v/>
      </c>
      <c r="F1257" s="127" t="str">
        <f>REPT('BD4'!N1254,1)</f>
        <v/>
      </c>
      <c r="G1257" s="469">
        <f>('BD4'!J1254)</f>
        <v>0</v>
      </c>
      <c r="I1257" s="568" t="str">
        <f t="shared" si="97"/>
        <v/>
      </c>
      <c r="J1257" s="568" t="str">
        <f>IF(L1257&gt;0,'BD1'!$K$6,"")</f>
        <v/>
      </c>
      <c r="K1257" s="568" t="str">
        <f>IF(L1257&gt;0,'BD1'!$K$8,"")</f>
        <v/>
      </c>
      <c r="L1257" s="101"/>
      <c r="M1257" s="101"/>
      <c r="N1257" s="101"/>
      <c r="O1257" s="101"/>
      <c r="P1257" s="363"/>
      <c r="Q1257" s="363"/>
      <c r="R1257" s="361"/>
      <c r="S1257" s="570" t="str">
        <f t="shared" si="100"/>
        <v/>
      </c>
      <c r="U1257" s="124" t="str">
        <f t="shared" si="98"/>
        <v/>
      </c>
      <c r="V1257" s="124" t="str">
        <f>IF(X1257&gt;0,'BD1'!$K$6,"")</f>
        <v/>
      </c>
      <c r="W1257" s="121" t="str">
        <f>IF(X1257&gt;0,'BD1'!$K$8,"")</f>
        <v/>
      </c>
      <c r="X1257" s="101"/>
      <c r="Y1257" s="474"/>
      <c r="Z1257" s="101"/>
      <c r="AA1257" s="101"/>
      <c r="AB1257" s="101"/>
      <c r="AC1257" s="101"/>
      <c r="AD1257" s="101"/>
      <c r="AE1257" s="361"/>
      <c r="AF1257" s="522"/>
    </row>
    <row r="1258" spans="2:32" x14ac:dyDescent="0.25">
      <c r="B1258" s="566" t="str">
        <f t="shared" si="99"/>
        <v/>
      </c>
      <c r="C1258" s="472">
        <f>'BD4'!C1255</f>
        <v>0</v>
      </c>
      <c r="D1258" s="125" t="str">
        <f t="shared" si="96"/>
        <v/>
      </c>
      <c r="E1258" s="126" t="str">
        <f>IF('BD4'!O1255=0,"",'BD4'!O1255)</f>
        <v/>
      </c>
      <c r="F1258" s="127" t="str">
        <f>REPT('BD4'!N1255,1)</f>
        <v/>
      </c>
      <c r="G1258" s="469">
        <f>('BD4'!J1255)</f>
        <v>0</v>
      </c>
      <c r="I1258" s="568" t="str">
        <f t="shared" si="97"/>
        <v/>
      </c>
      <c r="J1258" s="568" t="str">
        <f>IF(L1258&gt;0,'BD1'!$K$6,"")</f>
        <v/>
      </c>
      <c r="K1258" s="568" t="str">
        <f>IF(L1258&gt;0,'BD1'!$K$8,"")</f>
        <v/>
      </c>
      <c r="L1258" s="101"/>
      <c r="M1258" s="101"/>
      <c r="N1258" s="101"/>
      <c r="O1258" s="101"/>
      <c r="P1258" s="363"/>
      <c r="Q1258" s="363"/>
      <c r="R1258" s="361"/>
      <c r="S1258" s="570" t="str">
        <f t="shared" si="100"/>
        <v/>
      </c>
      <c r="U1258" s="124" t="str">
        <f t="shared" si="98"/>
        <v/>
      </c>
      <c r="V1258" s="124" t="str">
        <f>IF(X1258&gt;0,'BD1'!$K$6,"")</f>
        <v/>
      </c>
      <c r="W1258" s="121" t="str">
        <f>IF(X1258&gt;0,'BD1'!$K$8,"")</f>
        <v/>
      </c>
      <c r="X1258" s="101"/>
      <c r="Y1258" s="474"/>
      <c r="Z1258" s="101"/>
      <c r="AA1258" s="101"/>
      <c r="AB1258" s="101"/>
      <c r="AC1258" s="101"/>
      <c r="AD1258" s="101"/>
      <c r="AE1258" s="361"/>
      <c r="AF1258" s="522"/>
    </row>
    <row r="1259" spans="2:32" x14ac:dyDescent="0.25">
      <c r="B1259" s="566" t="str">
        <f t="shared" si="99"/>
        <v/>
      </c>
      <c r="C1259" s="472">
        <f>'BD4'!C1256</f>
        <v>0</v>
      </c>
      <c r="D1259" s="125" t="str">
        <f t="shared" si="96"/>
        <v/>
      </c>
      <c r="E1259" s="126" t="str">
        <f>IF('BD4'!O1256=0,"",'BD4'!O1256)</f>
        <v/>
      </c>
      <c r="F1259" s="127" t="str">
        <f>REPT('BD4'!N1256,1)</f>
        <v/>
      </c>
      <c r="G1259" s="469">
        <f>('BD4'!J1256)</f>
        <v>0</v>
      </c>
      <c r="I1259" s="568" t="str">
        <f t="shared" si="97"/>
        <v/>
      </c>
      <c r="J1259" s="568" t="str">
        <f>IF(L1259&gt;0,'BD1'!$K$6,"")</f>
        <v/>
      </c>
      <c r="K1259" s="568" t="str">
        <f>IF(L1259&gt;0,'BD1'!$K$8,"")</f>
        <v/>
      </c>
      <c r="L1259" s="101"/>
      <c r="M1259" s="101"/>
      <c r="N1259" s="101"/>
      <c r="O1259" s="101"/>
      <c r="P1259" s="363"/>
      <c r="Q1259" s="363"/>
      <c r="R1259" s="361"/>
      <c r="S1259" s="570" t="str">
        <f t="shared" si="100"/>
        <v/>
      </c>
      <c r="U1259" s="124" t="str">
        <f t="shared" si="98"/>
        <v/>
      </c>
      <c r="V1259" s="124" t="str">
        <f>IF(X1259&gt;0,'BD1'!$K$6,"")</f>
        <v/>
      </c>
      <c r="W1259" s="121" t="str">
        <f>IF(X1259&gt;0,'BD1'!$K$8,"")</f>
        <v/>
      </c>
      <c r="X1259" s="101"/>
      <c r="Y1259" s="474"/>
      <c r="Z1259" s="101"/>
      <c r="AA1259" s="101"/>
      <c r="AB1259" s="101"/>
      <c r="AC1259" s="101"/>
      <c r="AD1259" s="101"/>
      <c r="AE1259" s="361"/>
      <c r="AF1259" s="522"/>
    </row>
    <row r="1260" spans="2:32" x14ac:dyDescent="0.25">
      <c r="B1260" s="566" t="str">
        <f t="shared" si="99"/>
        <v/>
      </c>
      <c r="C1260" s="472">
        <f>'BD4'!C1257</f>
        <v>0</v>
      </c>
      <c r="D1260" s="125" t="str">
        <f t="shared" si="96"/>
        <v/>
      </c>
      <c r="E1260" s="126" t="str">
        <f>IF('BD4'!O1257=0,"",'BD4'!O1257)</f>
        <v/>
      </c>
      <c r="F1260" s="127" t="str">
        <f>REPT('BD4'!N1257,1)</f>
        <v/>
      </c>
      <c r="G1260" s="469">
        <f>('BD4'!J1257)</f>
        <v>0</v>
      </c>
      <c r="I1260" s="568" t="str">
        <f t="shared" si="97"/>
        <v/>
      </c>
      <c r="J1260" s="568" t="str">
        <f>IF(L1260&gt;0,'BD1'!$K$6,"")</f>
        <v/>
      </c>
      <c r="K1260" s="568" t="str">
        <f>IF(L1260&gt;0,'BD1'!$K$8,"")</f>
        <v/>
      </c>
      <c r="L1260" s="101"/>
      <c r="M1260" s="101"/>
      <c r="N1260" s="101"/>
      <c r="O1260" s="101"/>
      <c r="P1260" s="363"/>
      <c r="Q1260" s="363"/>
      <c r="R1260" s="361"/>
      <c r="S1260" s="570" t="str">
        <f t="shared" si="100"/>
        <v/>
      </c>
      <c r="U1260" s="124" t="str">
        <f t="shared" si="98"/>
        <v/>
      </c>
      <c r="V1260" s="124" t="str">
        <f>IF(X1260&gt;0,'BD1'!$K$6,"")</f>
        <v/>
      </c>
      <c r="W1260" s="121" t="str">
        <f>IF(X1260&gt;0,'BD1'!$K$8,"")</f>
        <v/>
      </c>
      <c r="X1260" s="101"/>
      <c r="Y1260" s="474"/>
      <c r="Z1260" s="101"/>
      <c r="AA1260" s="101"/>
      <c r="AB1260" s="101"/>
      <c r="AC1260" s="101"/>
      <c r="AD1260" s="101"/>
      <c r="AE1260" s="361"/>
      <c r="AF1260" s="522"/>
    </row>
    <row r="1261" spans="2:32" x14ac:dyDescent="0.25">
      <c r="B1261" s="566" t="str">
        <f t="shared" si="99"/>
        <v/>
      </c>
      <c r="C1261" s="472">
        <f>'BD4'!C1258</f>
        <v>0</v>
      </c>
      <c r="D1261" s="125" t="str">
        <f t="shared" si="96"/>
        <v/>
      </c>
      <c r="E1261" s="126" t="str">
        <f>IF('BD4'!O1258=0,"",'BD4'!O1258)</f>
        <v/>
      </c>
      <c r="F1261" s="127" t="str">
        <f>REPT('BD4'!N1258,1)</f>
        <v/>
      </c>
      <c r="G1261" s="469">
        <f>('BD4'!J1258)</f>
        <v>0</v>
      </c>
      <c r="I1261" s="568" t="str">
        <f t="shared" si="97"/>
        <v/>
      </c>
      <c r="J1261" s="568" t="str">
        <f>IF(L1261&gt;0,'BD1'!$K$6,"")</f>
        <v/>
      </c>
      <c r="K1261" s="568" t="str">
        <f>IF(L1261&gt;0,'BD1'!$K$8,"")</f>
        <v/>
      </c>
      <c r="L1261" s="101"/>
      <c r="M1261" s="101"/>
      <c r="N1261" s="101"/>
      <c r="O1261" s="101"/>
      <c r="P1261" s="363"/>
      <c r="Q1261" s="363"/>
      <c r="R1261" s="361"/>
      <c r="S1261" s="570" t="str">
        <f t="shared" si="100"/>
        <v/>
      </c>
      <c r="U1261" s="124" t="str">
        <f t="shared" si="98"/>
        <v/>
      </c>
      <c r="V1261" s="124" t="str">
        <f>IF(X1261&gt;0,'BD1'!$K$6,"")</f>
        <v/>
      </c>
      <c r="W1261" s="121" t="str">
        <f>IF(X1261&gt;0,'BD1'!$K$8,"")</f>
        <v/>
      </c>
      <c r="X1261" s="101"/>
      <c r="Y1261" s="474"/>
      <c r="Z1261" s="101"/>
      <c r="AA1261" s="101"/>
      <c r="AB1261" s="101"/>
      <c r="AC1261" s="101"/>
      <c r="AD1261" s="101"/>
      <c r="AE1261" s="361"/>
      <c r="AF1261" s="522"/>
    </row>
    <row r="1262" spans="2:32" x14ac:dyDescent="0.25">
      <c r="B1262" s="566" t="str">
        <f t="shared" si="99"/>
        <v/>
      </c>
      <c r="C1262" s="472">
        <f>'BD4'!C1259</f>
        <v>0</v>
      </c>
      <c r="D1262" s="125" t="str">
        <f t="shared" si="96"/>
        <v/>
      </c>
      <c r="E1262" s="126" t="str">
        <f>IF('BD4'!O1259=0,"",'BD4'!O1259)</f>
        <v/>
      </c>
      <c r="F1262" s="127" t="str">
        <f>REPT('BD4'!N1259,1)</f>
        <v/>
      </c>
      <c r="G1262" s="469">
        <f>('BD4'!J1259)</f>
        <v>0</v>
      </c>
      <c r="I1262" s="568" t="str">
        <f t="shared" si="97"/>
        <v/>
      </c>
      <c r="J1262" s="568" t="str">
        <f>IF(L1262&gt;0,'BD1'!$K$6,"")</f>
        <v/>
      </c>
      <c r="K1262" s="568" t="str">
        <f>IF(L1262&gt;0,'BD1'!$K$8,"")</f>
        <v/>
      </c>
      <c r="L1262" s="101"/>
      <c r="M1262" s="101"/>
      <c r="N1262" s="101"/>
      <c r="O1262" s="101"/>
      <c r="P1262" s="363"/>
      <c r="Q1262" s="363"/>
      <c r="R1262" s="361"/>
      <c r="S1262" s="570" t="str">
        <f t="shared" si="100"/>
        <v/>
      </c>
      <c r="U1262" s="124" t="str">
        <f t="shared" si="98"/>
        <v/>
      </c>
      <c r="V1262" s="124" t="str">
        <f>IF(X1262&gt;0,'BD1'!$K$6,"")</f>
        <v/>
      </c>
      <c r="W1262" s="121" t="str">
        <f>IF(X1262&gt;0,'BD1'!$K$8,"")</f>
        <v/>
      </c>
      <c r="X1262" s="101"/>
      <c r="Y1262" s="474"/>
      <c r="Z1262" s="101"/>
      <c r="AA1262" s="101"/>
      <c r="AB1262" s="101"/>
      <c r="AC1262" s="101"/>
      <c r="AD1262" s="101"/>
      <c r="AE1262" s="361"/>
      <c r="AF1262" s="522"/>
    </row>
    <row r="1263" spans="2:32" x14ac:dyDescent="0.25">
      <c r="B1263" s="566" t="str">
        <f t="shared" si="99"/>
        <v/>
      </c>
      <c r="C1263" s="472">
        <f>'BD4'!C1260</f>
        <v>0</v>
      </c>
      <c r="D1263" s="125" t="str">
        <f t="shared" si="96"/>
        <v/>
      </c>
      <c r="E1263" s="126" t="str">
        <f>IF('BD4'!O1260=0,"",'BD4'!O1260)</f>
        <v/>
      </c>
      <c r="F1263" s="127" t="str">
        <f>REPT('BD4'!N1260,1)</f>
        <v/>
      </c>
      <c r="G1263" s="469">
        <f>('BD4'!J1260)</f>
        <v>0</v>
      </c>
      <c r="I1263" s="568" t="str">
        <f t="shared" si="97"/>
        <v/>
      </c>
      <c r="J1263" s="568" t="str">
        <f>IF(L1263&gt;0,'BD1'!$K$6,"")</f>
        <v/>
      </c>
      <c r="K1263" s="568" t="str">
        <f>IF(L1263&gt;0,'BD1'!$K$8,"")</f>
        <v/>
      </c>
      <c r="L1263" s="101"/>
      <c r="M1263" s="101"/>
      <c r="N1263" s="101"/>
      <c r="O1263" s="101"/>
      <c r="P1263" s="363"/>
      <c r="Q1263" s="363"/>
      <c r="R1263" s="361"/>
      <c r="S1263" s="570" t="str">
        <f t="shared" si="100"/>
        <v/>
      </c>
      <c r="U1263" s="124" t="str">
        <f t="shared" si="98"/>
        <v/>
      </c>
      <c r="V1263" s="124" t="str">
        <f>IF(X1263&gt;0,'BD1'!$K$6,"")</f>
        <v/>
      </c>
      <c r="W1263" s="121" t="str">
        <f>IF(X1263&gt;0,'BD1'!$K$8,"")</f>
        <v/>
      </c>
      <c r="X1263" s="101"/>
      <c r="Y1263" s="474"/>
      <c r="Z1263" s="101"/>
      <c r="AA1263" s="101"/>
      <c r="AB1263" s="101"/>
      <c r="AC1263" s="101"/>
      <c r="AD1263" s="101"/>
      <c r="AE1263" s="361"/>
      <c r="AF1263" s="522"/>
    </row>
    <row r="1264" spans="2:32" x14ac:dyDescent="0.25">
      <c r="B1264" s="566" t="str">
        <f t="shared" si="99"/>
        <v/>
      </c>
      <c r="C1264" s="472">
        <f>'BD4'!C1261</f>
        <v>0</v>
      </c>
      <c r="D1264" s="125" t="str">
        <f t="shared" si="96"/>
        <v/>
      </c>
      <c r="E1264" s="126" t="str">
        <f>IF('BD4'!O1261=0,"",'BD4'!O1261)</f>
        <v/>
      </c>
      <c r="F1264" s="127" t="str">
        <f>REPT('BD4'!N1261,1)</f>
        <v/>
      </c>
      <c r="G1264" s="469">
        <f>('BD4'!J1261)</f>
        <v>0</v>
      </c>
      <c r="I1264" s="568" t="str">
        <f t="shared" si="97"/>
        <v/>
      </c>
      <c r="J1264" s="568" t="str">
        <f>IF(L1264&gt;0,'BD1'!$K$6,"")</f>
        <v/>
      </c>
      <c r="K1264" s="568" t="str">
        <f>IF(L1264&gt;0,'BD1'!$K$8,"")</f>
        <v/>
      </c>
      <c r="L1264" s="101"/>
      <c r="M1264" s="101"/>
      <c r="N1264" s="101"/>
      <c r="O1264" s="101"/>
      <c r="P1264" s="363"/>
      <c r="Q1264" s="363"/>
      <c r="R1264" s="361"/>
      <c r="S1264" s="570" t="str">
        <f t="shared" si="100"/>
        <v/>
      </c>
      <c r="U1264" s="124" t="str">
        <f t="shared" si="98"/>
        <v/>
      </c>
      <c r="V1264" s="124" t="str">
        <f>IF(X1264&gt;0,'BD1'!$K$6,"")</f>
        <v/>
      </c>
      <c r="W1264" s="121" t="str">
        <f>IF(X1264&gt;0,'BD1'!$K$8,"")</f>
        <v/>
      </c>
      <c r="X1264" s="101"/>
      <c r="Y1264" s="474"/>
      <c r="Z1264" s="101"/>
      <c r="AA1264" s="101"/>
      <c r="AB1264" s="101"/>
      <c r="AC1264" s="101"/>
      <c r="AD1264" s="101"/>
      <c r="AE1264" s="361"/>
      <c r="AF1264" s="522"/>
    </row>
    <row r="1265" spans="2:32" x14ac:dyDescent="0.25">
      <c r="B1265" s="566" t="str">
        <f t="shared" si="99"/>
        <v/>
      </c>
      <c r="C1265" s="472">
        <f>'BD4'!C1262</f>
        <v>0</v>
      </c>
      <c r="D1265" s="125" t="str">
        <f t="shared" si="96"/>
        <v/>
      </c>
      <c r="E1265" s="126" t="str">
        <f>IF('BD4'!O1262=0,"",'BD4'!O1262)</f>
        <v/>
      </c>
      <c r="F1265" s="127" t="str">
        <f>REPT('BD4'!N1262,1)</f>
        <v/>
      </c>
      <c r="G1265" s="469">
        <f>('BD4'!J1262)</f>
        <v>0</v>
      </c>
      <c r="I1265" s="568" t="str">
        <f t="shared" si="97"/>
        <v/>
      </c>
      <c r="J1265" s="568" t="str">
        <f>IF(L1265&gt;0,'BD1'!$K$6,"")</f>
        <v/>
      </c>
      <c r="K1265" s="568" t="str">
        <f>IF(L1265&gt;0,'BD1'!$K$8,"")</f>
        <v/>
      </c>
      <c r="L1265" s="101"/>
      <c r="M1265" s="101"/>
      <c r="N1265" s="101"/>
      <c r="O1265" s="101"/>
      <c r="P1265" s="363"/>
      <c r="Q1265" s="363"/>
      <c r="R1265" s="361"/>
      <c r="S1265" s="570" t="str">
        <f t="shared" si="100"/>
        <v/>
      </c>
      <c r="U1265" s="124" t="str">
        <f t="shared" si="98"/>
        <v/>
      </c>
      <c r="V1265" s="124" t="str">
        <f>IF(X1265&gt;0,'BD1'!$K$6,"")</f>
        <v/>
      </c>
      <c r="W1265" s="121" t="str">
        <f>IF(X1265&gt;0,'BD1'!$K$8,"")</f>
        <v/>
      </c>
      <c r="X1265" s="101"/>
      <c r="Y1265" s="474"/>
      <c r="Z1265" s="101"/>
      <c r="AA1265" s="101"/>
      <c r="AB1265" s="101"/>
      <c r="AC1265" s="101"/>
      <c r="AD1265" s="101"/>
      <c r="AE1265" s="361"/>
      <c r="AF1265" s="522"/>
    </row>
    <row r="1266" spans="2:32" x14ac:dyDescent="0.25">
      <c r="B1266" s="566" t="str">
        <f t="shared" si="99"/>
        <v/>
      </c>
      <c r="C1266" s="472">
        <f>'BD4'!C1263</f>
        <v>0</v>
      </c>
      <c r="D1266" s="125" t="str">
        <f t="shared" si="96"/>
        <v/>
      </c>
      <c r="E1266" s="126" t="str">
        <f>IF('BD4'!O1263=0,"",'BD4'!O1263)</f>
        <v/>
      </c>
      <c r="F1266" s="127" t="str">
        <f>REPT('BD4'!N1263,1)</f>
        <v/>
      </c>
      <c r="G1266" s="469">
        <f>('BD4'!J1263)</f>
        <v>0</v>
      </c>
      <c r="I1266" s="568" t="str">
        <f t="shared" si="97"/>
        <v/>
      </c>
      <c r="J1266" s="568" t="str">
        <f>IF(L1266&gt;0,'BD1'!$K$6,"")</f>
        <v/>
      </c>
      <c r="K1266" s="568" t="str">
        <f>IF(L1266&gt;0,'BD1'!$K$8,"")</f>
        <v/>
      </c>
      <c r="L1266" s="101"/>
      <c r="M1266" s="101"/>
      <c r="N1266" s="101"/>
      <c r="O1266" s="101"/>
      <c r="P1266" s="363"/>
      <c r="Q1266" s="363"/>
      <c r="R1266" s="361"/>
      <c r="S1266" s="570" t="str">
        <f t="shared" si="100"/>
        <v/>
      </c>
      <c r="U1266" s="124" t="str">
        <f t="shared" si="98"/>
        <v/>
      </c>
      <c r="V1266" s="124" t="str">
        <f>IF(X1266&gt;0,'BD1'!$K$6,"")</f>
        <v/>
      </c>
      <c r="W1266" s="121" t="str">
        <f>IF(X1266&gt;0,'BD1'!$K$8,"")</f>
        <v/>
      </c>
      <c r="X1266" s="101"/>
      <c r="Y1266" s="474"/>
      <c r="Z1266" s="101"/>
      <c r="AA1266" s="101"/>
      <c r="AB1266" s="101"/>
      <c r="AC1266" s="101"/>
      <c r="AD1266" s="101"/>
      <c r="AE1266" s="361"/>
      <c r="AF1266" s="522"/>
    </row>
    <row r="1267" spans="2:32" x14ac:dyDescent="0.25">
      <c r="B1267" s="566" t="str">
        <f t="shared" si="99"/>
        <v/>
      </c>
      <c r="C1267" s="472">
        <f>'BD4'!C1264</f>
        <v>0</v>
      </c>
      <c r="D1267" s="125" t="str">
        <f t="shared" si="96"/>
        <v/>
      </c>
      <c r="E1267" s="126" t="str">
        <f>IF('BD4'!O1264=0,"",'BD4'!O1264)</f>
        <v/>
      </c>
      <c r="F1267" s="127" t="str">
        <f>REPT('BD4'!N1264,1)</f>
        <v/>
      </c>
      <c r="G1267" s="469">
        <f>('BD4'!J1264)</f>
        <v>0</v>
      </c>
      <c r="I1267" s="568" t="str">
        <f t="shared" si="97"/>
        <v/>
      </c>
      <c r="J1267" s="568" t="str">
        <f>IF(L1267&gt;0,'BD1'!$K$6,"")</f>
        <v/>
      </c>
      <c r="K1267" s="568" t="str">
        <f>IF(L1267&gt;0,'BD1'!$K$8,"")</f>
        <v/>
      </c>
      <c r="L1267" s="101"/>
      <c r="M1267" s="101"/>
      <c r="N1267" s="101"/>
      <c r="O1267" s="101"/>
      <c r="P1267" s="363"/>
      <c r="Q1267" s="363"/>
      <c r="R1267" s="361"/>
      <c r="S1267" s="570" t="str">
        <f t="shared" si="100"/>
        <v/>
      </c>
      <c r="U1267" s="124" t="str">
        <f t="shared" si="98"/>
        <v/>
      </c>
      <c r="V1267" s="124" t="str">
        <f>IF(X1267&gt;0,'BD1'!$K$6,"")</f>
        <v/>
      </c>
      <c r="W1267" s="121" t="str">
        <f>IF(X1267&gt;0,'BD1'!$K$8,"")</f>
        <v/>
      </c>
      <c r="X1267" s="101"/>
      <c r="Y1267" s="474"/>
      <c r="Z1267" s="101"/>
      <c r="AA1267" s="101"/>
      <c r="AB1267" s="101"/>
      <c r="AC1267" s="101"/>
      <c r="AD1267" s="101"/>
      <c r="AE1267" s="361"/>
      <c r="AF1267" s="522"/>
    </row>
    <row r="1268" spans="2:32" x14ac:dyDescent="0.25">
      <c r="B1268" s="566" t="str">
        <f t="shared" si="99"/>
        <v/>
      </c>
      <c r="C1268" s="472">
        <f>'BD4'!C1265</f>
        <v>0</v>
      </c>
      <c r="D1268" s="125" t="str">
        <f t="shared" si="96"/>
        <v/>
      </c>
      <c r="E1268" s="126" t="str">
        <f>IF('BD4'!O1265=0,"",'BD4'!O1265)</f>
        <v/>
      </c>
      <c r="F1268" s="127" t="str">
        <f>REPT('BD4'!N1265,1)</f>
        <v/>
      </c>
      <c r="G1268" s="469">
        <f>('BD4'!J1265)</f>
        <v>0</v>
      </c>
      <c r="I1268" s="568" t="str">
        <f t="shared" si="97"/>
        <v/>
      </c>
      <c r="J1268" s="568" t="str">
        <f>IF(L1268&gt;0,'BD1'!$K$6,"")</f>
        <v/>
      </c>
      <c r="K1268" s="568" t="str">
        <f>IF(L1268&gt;0,'BD1'!$K$8,"")</f>
        <v/>
      </c>
      <c r="L1268" s="101"/>
      <c r="M1268" s="101"/>
      <c r="N1268" s="101"/>
      <c r="O1268" s="101"/>
      <c r="P1268" s="363"/>
      <c r="Q1268" s="363"/>
      <c r="R1268" s="361"/>
      <c r="S1268" s="570" t="str">
        <f t="shared" si="100"/>
        <v/>
      </c>
      <c r="U1268" s="124" t="str">
        <f t="shared" si="98"/>
        <v/>
      </c>
      <c r="V1268" s="124" t="str">
        <f>IF(X1268&gt;0,'BD1'!$K$6,"")</f>
        <v/>
      </c>
      <c r="W1268" s="121" t="str">
        <f>IF(X1268&gt;0,'BD1'!$K$8,"")</f>
        <v/>
      </c>
      <c r="X1268" s="101"/>
      <c r="Y1268" s="474"/>
      <c r="Z1268" s="101"/>
      <c r="AA1268" s="101"/>
      <c r="AB1268" s="101"/>
      <c r="AC1268" s="101"/>
      <c r="AD1268" s="101"/>
      <c r="AE1268" s="361"/>
      <c r="AF1268" s="522"/>
    </row>
    <row r="1269" spans="2:32" x14ac:dyDescent="0.25">
      <c r="B1269" s="566" t="str">
        <f t="shared" si="99"/>
        <v/>
      </c>
      <c r="C1269" s="472">
        <f>'BD4'!C1266</f>
        <v>0</v>
      </c>
      <c r="D1269" s="125" t="str">
        <f t="shared" si="96"/>
        <v/>
      </c>
      <c r="E1269" s="126" t="str">
        <f>IF('BD4'!O1266=0,"",'BD4'!O1266)</f>
        <v/>
      </c>
      <c r="F1269" s="127" t="str">
        <f>REPT('BD4'!N1266,1)</f>
        <v/>
      </c>
      <c r="G1269" s="469">
        <f>('BD4'!J1266)</f>
        <v>0</v>
      </c>
      <c r="I1269" s="568" t="str">
        <f t="shared" si="97"/>
        <v/>
      </c>
      <c r="J1269" s="568" t="str">
        <f>IF(L1269&gt;0,'BD1'!$K$6,"")</f>
        <v/>
      </c>
      <c r="K1269" s="568" t="str">
        <f>IF(L1269&gt;0,'BD1'!$K$8,"")</f>
        <v/>
      </c>
      <c r="L1269" s="101"/>
      <c r="M1269" s="101"/>
      <c r="N1269" s="101"/>
      <c r="O1269" s="101"/>
      <c r="P1269" s="363"/>
      <c r="Q1269" s="363"/>
      <c r="R1269" s="361"/>
      <c r="S1269" s="570" t="str">
        <f t="shared" si="100"/>
        <v/>
      </c>
      <c r="U1269" s="124" t="str">
        <f t="shared" si="98"/>
        <v/>
      </c>
      <c r="V1269" s="124" t="str">
        <f>IF(X1269&gt;0,'BD1'!$K$6,"")</f>
        <v/>
      </c>
      <c r="W1269" s="121" t="str">
        <f>IF(X1269&gt;0,'BD1'!$K$8,"")</f>
        <v/>
      </c>
      <c r="X1269" s="101"/>
      <c r="Y1269" s="474"/>
      <c r="Z1269" s="101"/>
      <c r="AA1269" s="101"/>
      <c r="AB1269" s="101"/>
      <c r="AC1269" s="101"/>
      <c r="AD1269" s="101"/>
      <c r="AE1269" s="361"/>
      <c r="AF1269" s="522"/>
    </row>
    <row r="1270" spans="2:32" x14ac:dyDescent="0.25">
      <c r="B1270" s="566" t="str">
        <f t="shared" si="99"/>
        <v/>
      </c>
      <c r="C1270" s="472">
        <f>'BD4'!C1267</f>
        <v>0</v>
      </c>
      <c r="D1270" s="125" t="str">
        <f t="shared" si="96"/>
        <v/>
      </c>
      <c r="E1270" s="126" t="str">
        <f>IF('BD4'!O1267=0,"",'BD4'!O1267)</f>
        <v/>
      </c>
      <c r="F1270" s="127" t="str">
        <f>REPT('BD4'!N1267,1)</f>
        <v/>
      </c>
      <c r="G1270" s="469">
        <f>('BD4'!J1267)</f>
        <v>0</v>
      </c>
      <c r="I1270" s="568" t="str">
        <f t="shared" si="97"/>
        <v/>
      </c>
      <c r="J1270" s="568" t="str">
        <f>IF(L1270&gt;0,'BD1'!$K$6,"")</f>
        <v/>
      </c>
      <c r="K1270" s="568" t="str">
        <f>IF(L1270&gt;0,'BD1'!$K$8,"")</f>
        <v/>
      </c>
      <c r="L1270" s="101"/>
      <c r="M1270" s="101"/>
      <c r="N1270" s="101"/>
      <c r="O1270" s="101"/>
      <c r="P1270" s="363"/>
      <c r="Q1270" s="363"/>
      <c r="R1270" s="361"/>
      <c r="S1270" s="570" t="str">
        <f t="shared" si="100"/>
        <v/>
      </c>
      <c r="U1270" s="124" t="str">
        <f t="shared" si="98"/>
        <v/>
      </c>
      <c r="V1270" s="124" t="str">
        <f>IF(X1270&gt;0,'BD1'!$K$6,"")</f>
        <v/>
      </c>
      <c r="W1270" s="121" t="str">
        <f>IF(X1270&gt;0,'BD1'!$K$8,"")</f>
        <v/>
      </c>
      <c r="X1270" s="101"/>
      <c r="Y1270" s="474"/>
      <c r="Z1270" s="101"/>
      <c r="AA1270" s="101"/>
      <c r="AB1270" s="101"/>
      <c r="AC1270" s="101"/>
      <c r="AD1270" s="101"/>
      <c r="AE1270" s="361"/>
      <c r="AF1270" s="522"/>
    </row>
    <row r="1271" spans="2:32" x14ac:dyDescent="0.25">
      <c r="B1271" s="566" t="str">
        <f t="shared" si="99"/>
        <v/>
      </c>
      <c r="C1271" s="472">
        <f>'BD4'!C1268</f>
        <v>0</v>
      </c>
      <c r="D1271" s="125" t="str">
        <f t="shared" si="96"/>
        <v/>
      </c>
      <c r="E1271" s="126" t="str">
        <f>IF('BD4'!O1268=0,"",'BD4'!O1268)</f>
        <v/>
      </c>
      <c r="F1271" s="127" t="str">
        <f>REPT('BD4'!N1268,1)</f>
        <v/>
      </c>
      <c r="G1271" s="469">
        <f>('BD4'!J1268)</f>
        <v>0</v>
      </c>
      <c r="I1271" s="568" t="str">
        <f t="shared" si="97"/>
        <v/>
      </c>
      <c r="J1271" s="568" t="str">
        <f>IF(L1271&gt;0,'BD1'!$K$6,"")</f>
        <v/>
      </c>
      <c r="K1271" s="568" t="str">
        <f>IF(L1271&gt;0,'BD1'!$K$8,"")</f>
        <v/>
      </c>
      <c r="L1271" s="101"/>
      <c r="M1271" s="101"/>
      <c r="N1271" s="101"/>
      <c r="O1271" s="101"/>
      <c r="P1271" s="363"/>
      <c r="Q1271" s="363"/>
      <c r="R1271" s="361"/>
      <c r="S1271" s="570" t="str">
        <f t="shared" si="100"/>
        <v/>
      </c>
      <c r="U1271" s="124" t="str">
        <f t="shared" si="98"/>
        <v/>
      </c>
      <c r="V1271" s="124" t="str">
        <f>IF(X1271&gt;0,'BD1'!$K$6,"")</f>
        <v/>
      </c>
      <c r="W1271" s="121" t="str">
        <f>IF(X1271&gt;0,'BD1'!$K$8,"")</f>
        <v/>
      </c>
      <c r="X1271" s="101"/>
      <c r="Y1271" s="474"/>
      <c r="Z1271" s="101"/>
      <c r="AA1271" s="101"/>
      <c r="AB1271" s="101"/>
      <c r="AC1271" s="101"/>
      <c r="AD1271" s="101"/>
      <c r="AE1271" s="361"/>
      <c r="AF1271" s="522"/>
    </row>
    <row r="1272" spans="2:32" x14ac:dyDescent="0.25">
      <c r="B1272" s="566" t="str">
        <f t="shared" si="99"/>
        <v/>
      </c>
      <c r="C1272" s="472">
        <f>'BD4'!C1269</f>
        <v>0</v>
      </c>
      <c r="D1272" s="125" t="str">
        <f t="shared" si="96"/>
        <v/>
      </c>
      <c r="E1272" s="126" t="str">
        <f>IF('BD4'!O1269=0,"",'BD4'!O1269)</f>
        <v/>
      </c>
      <c r="F1272" s="127" t="str">
        <f>REPT('BD4'!N1269,1)</f>
        <v/>
      </c>
      <c r="G1272" s="469">
        <f>('BD4'!J1269)</f>
        <v>0</v>
      </c>
      <c r="I1272" s="568" t="str">
        <f t="shared" si="97"/>
        <v/>
      </c>
      <c r="J1272" s="568" t="str">
        <f>IF(L1272&gt;0,'BD1'!$K$6,"")</f>
        <v/>
      </c>
      <c r="K1272" s="568" t="str">
        <f>IF(L1272&gt;0,'BD1'!$K$8,"")</f>
        <v/>
      </c>
      <c r="L1272" s="101"/>
      <c r="M1272" s="101"/>
      <c r="N1272" s="101"/>
      <c r="O1272" s="101"/>
      <c r="P1272" s="363"/>
      <c r="Q1272" s="363"/>
      <c r="R1272" s="361"/>
      <c r="S1272" s="570" t="str">
        <f t="shared" si="100"/>
        <v/>
      </c>
      <c r="U1272" s="124" t="str">
        <f t="shared" si="98"/>
        <v/>
      </c>
      <c r="V1272" s="124" t="str">
        <f>IF(X1272&gt;0,'BD1'!$K$6,"")</f>
        <v/>
      </c>
      <c r="W1272" s="121" t="str">
        <f>IF(X1272&gt;0,'BD1'!$K$8,"")</f>
        <v/>
      </c>
      <c r="X1272" s="101"/>
      <c r="Y1272" s="474"/>
      <c r="Z1272" s="101"/>
      <c r="AA1272" s="101"/>
      <c r="AB1272" s="101"/>
      <c r="AC1272" s="101"/>
      <c r="AD1272" s="101"/>
      <c r="AE1272" s="361"/>
      <c r="AF1272" s="522"/>
    </row>
    <row r="1273" spans="2:32" x14ac:dyDescent="0.25">
      <c r="B1273" s="566" t="str">
        <f t="shared" si="99"/>
        <v/>
      </c>
      <c r="C1273" s="472">
        <f>'BD4'!C1270</f>
        <v>0</v>
      </c>
      <c r="D1273" s="125" t="str">
        <f t="shared" si="96"/>
        <v/>
      </c>
      <c r="E1273" s="126" t="str">
        <f>IF('BD4'!O1270=0,"",'BD4'!O1270)</f>
        <v/>
      </c>
      <c r="F1273" s="127" t="str">
        <f>REPT('BD4'!N1270,1)</f>
        <v/>
      </c>
      <c r="G1273" s="469">
        <f>('BD4'!J1270)</f>
        <v>0</v>
      </c>
      <c r="I1273" s="568" t="str">
        <f t="shared" si="97"/>
        <v/>
      </c>
      <c r="J1273" s="568" t="str">
        <f>IF(L1273&gt;0,'BD1'!$K$6,"")</f>
        <v/>
      </c>
      <c r="K1273" s="568" t="str">
        <f>IF(L1273&gt;0,'BD1'!$K$8,"")</f>
        <v/>
      </c>
      <c r="L1273" s="101"/>
      <c r="M1273" s="101"/>
      <c r="N1273" s="101"/>
      <c r="O1273" s="101"/>
      <c r="P1273" s="363"/>
      <c r="Q1273" s="363"/>
      <c r="R1273" s="361"/>
      <c r="S1273" s="570" t="str">
        <f t="shared" si="100"/>
        <v/>
      </c>
      <c r="U1273" s="124" t="str">
        <f t="shared" si="98"/>
        <v/>
      </c>
      <c r="V1273" s="124" t="str">
        <f>IF(X1273&gt;0,'BD1'!$K$6,"")</f>
        <v/>
      </c>
      <c r="W1273" s="121" t="str">
        <f>IF(X1273&gt;0,'BD1'!$K$8,"")</f>
        <v/>
      </c>
      <c r="X1273" s="101"/>
      <c r="Y1273" s="474"/>
      <c r="Z1273" s="101"/>
      <c r="AA1273" s="101"/>
      <c r="AB1273" s="101"/>
      <c r="AC1273" s="101"/>
      <c r="AD1273" s="101"/>
      <c r="AE1273" s="361"/>
      <c r="AF1273" s="522"/>
    </row>
    <row r="1274" spans="2:32" x14ac:dyDescent="0.25">
      <c r="B1274" s="566" t="str">
        <f t="shared" si="99"/>
        <v/>
      </c>
      <c r="C1274" s="472">
        <f>'BD4'!C1271</f>
        <v>0</v>
      </c>
      <c r="D1274" s="125" t="str">
        <f t="shared" si="96"/>
        <v/>
      </c>
      <c r="E1274" s="126" t="str">
        <f>IF('BD4'!O1271=0,"",'BD4'!O1271)</f>
        <v/>
      </c>
      <c r="F1274" s="127" t="str">
        <f>REPT('BD4'!N1271,1)</f>
        <v/>
      </c>
      <c r="G1274" s="469">
        <f>('BD4'!J1271)</f>
        <v>0</v>
      </c>
      <c r="I1274" s="568" t="str">
        <f t="shared" si="97"/>
        <v/>
      </c>
      <c r="J1274" s="568" t="str">
        <f>IF(L1274&gt;0,'BD1'!$K$6,"")</f>
        <v/>
      </c>
      <c r="K1274" s="568" t="str">
        <f>IF(L1274&gt;0,'BD1'!$K$8,"")</f>
        <v/>
      </c>
      <c r="L1274" s="101"/>
      <c r="M1274" s="101"/>
      <c r="N1274" s="101"/>
      <c r="O1274" s="101"/>
      <c r="P1274" s="363"/>
      <c r="Q1274" s="363"/>
      <c r="R1274" s="361"/>
      <c r="S1274" s="570" t="str">
        <f t="shared" si="100"/>
        <v/>
      </c>
      <c r="U1274" s="124" t="str">
        <f t="shared" si="98"/>
        <v/>
      </c>
      <c r="V1274" s="124" t="str">
        <f>IF(X1274&gt;0,'BD1'!$K$6,"")</f>
        <v/>
      </c>
      <c r="W1274" s="121" t="str">
        <f>IF(X1274&gt;0,'BD1'!$K$8,"")</f>
        <v/>
      </c>
      <c r="X1274" s="101"/>
      <c r="Y1274" s="474"/>
      <c r="Z1274" s="101"/>
      <c r="AA1274" s="101"/>
      <c r="AB1274" s="101"/>
      <c r="AC1274" s="101"/>
      <c r="AD1274" s="101"/>
      <c r="AE1274" s="361"/>
      <c r="AF1274" s="522"/>
    </row>
    <row r="1275" spans="2:32" x14ac:dyDescent="0.25">
      <c r="B1275" s="566" t="str">
        <f t="shared" si="99"/>
        <v/>
      </c>
      <c r="C1275" s="472">
        <f>'BD4'!C1272</f>
        <v>0</v>
      </c>
      <c r="D1275" s="125" t="str">
        <f t="shared" si="96"/>
        <v/>
      </c>
      <c r="E1275" s="126" t="str">
        <f>IF('BD4'!O1272=0,"",'BD4'!O1272)</f>
        <v/>
      </c>
      <c r="F1275" s="127" t="str">
        <f>REPT('BD4'!N1272,1)</f>
        <v/>
      </c>
      <c r="G1275" s="469">
        <f>('BD4'!J1272)</f>
        <v>0</v>
      </c>
      <c r="I1275" s="568" t="str">
        <f t="shared" si="97"/>
        <v/>
      </c>
      <c r="J1275" s="568" t="str">
        <f>IF(L1275&gt;0,'BD1'!$K$6,"")</f>
        <v/>
      </c>
      <c r="K1275" s="568" t="str">
        <f>IF(L1275&gt;0,'BD1'!$K$8,"")</f>
        <v/>
      </c>
      <c r="L1275" s="101"/>
      <c r="M1275" s="101"/>
      <c r="N1275" s="101"/>
      <c r="O1275" s="101"/>
      <c r="P1275" s="363"/>
      <c r="Q1275" s="363"/>
      <c r="R1275" s="361"/>
      <c r="S1275" s="570" t="str">
        <f t="shared" si="100"/>
        <v/>
      </c>
      <c r="U1275" s="124" t="str">
        <f t="shared" si="98"/>
        <v/>
      </c>
      <c r="V1275" s="124" t="str">
        <f>IF(X1275&gt;0,'BD1'!$K$6,"")</f>
        <v/>
      </c>
      <c r="W1275" s="121" t="str">
        <f>IF(X1275&gt;0,'BD1'!$K$8,"")</f>
        <v/>
      </c>
      <c r="X1275" s="101"/>
      <c r="Y1275" s="474"/>
      <c r="Z1275" s="101"/>
      <c r="AA1275" s="101"/>
      <c r="AB1275" s="101"/>
      <c r="AC1275" s="101"/>
      <c r="AD1275" s="101"/>
      <c r="AE1275" s="361"/>
      <c r="AF1275" s="522"/>
    </row>
    <row r="1276" spans="2:32" x14ac:dyDescent="0.25">
      <c r="B1276" s="566" t="str">
        <f t="shared" si="99"/>
        <v/>
      </c>
      <c r="C1276" s="472">
        <f>'BD4'!C1273</f>
        <v>0</v>
      </c>
      <c r="D1276" s="125" t="str">
        <f t="shared" si="96"/>
        <v/>
      </c>
      <c r="E1276" s="126" t="str">
        <f>IF('BD4'!O1273=0,"",'BD4'!O1273)</f>
        <v/>
      </c>
      <c r="F1276" s="127" t="str">
        <f>REPT('BD4'!N1273,1)</f>
        <v/>
      </c>
      <c r="G1276" s="469">
        <f>('BD4'!J1273)</f>
        <v>0</v>
      </c>
      <c r="I1276" s="568" t="str">
        <f t="shared" si="97"/>
        <v/>
      </c>
      <c r="J1276" s="568" t="str">
        <f>IF(L1276&gt;0,'BD1'!$K$6,"")</f>
        <v/>
      </c>
      <c r="K1276" s="568" t="str">
        <f>IF(L1276&gt;0,'BD1'!$K$8,"")</f>
        <v/>
      </c>
      <c r="L1276" s="101"/>
      <c r="M1276" s="101"/>
      <c r="N1276" s="101"/>
      <c r="O1276" s="101"/>
      <c r="P1276" s="363"/>
      <c r="Q1276" s="363"/>
      <c r="R1276" s="361"/>
      <c r="S1276" s="570" t="str">
        <f t="shared" si="100"/>
        <v/>
      </c>
      <c r="U1276" s="124" t="str">
        <f t="shared" si="98"/>
        <v/>
      </c>
      <c r="V1276" s="124" t="str">
        <f>IF(X1276&gt;0,'BD1'!$K$6,"")</f>
        <v/>
      </c>
      <c r="W1276" s="121" t="str">
        <f>IF(X1276&gt;0,'BD1'!$K$8,"")</f>
        <v/>
      </c>
      <c r="X1276" s="101"/>
      <c r="Y1276" s="474"/>
      <c r="Z1276" s="101"/>
      <c r="AA1276" s="101"/>
      <c r="AB1276" s="101"/>
      <c r="AC1276" s="101"/>
      <c r="AD1276" s="101"/>
      <c r="AE1276" s="361"/>
      <c r="AF1276" s="522"/>
    </row>
    <row r="1277" spans="2:32" x14ac:dyDescent="0.25">
      <c r="B1277" s="566" t="str">
        <f t="shared" si="99"/>
        <v/>
      </c>
      <c r="C1277" s="472">
        <f>'BD4'!C1274</f>
        <v>0</v>
      </c>
      <c r="D1277" s="125" t="str">
        <f t="shared" si="96"/>
        <v/>
      </c>
      <c r="E1277" s="126" t="str">
        <f>IF('BD4'!O1274=0,"",'BD4'!O1274)</f>
        <v/>
      </c>
      <c r="F1277" s="127" t="str">
        <f>REPT('BD4'!N1274,1)</f>
        <v/>
      </c>
      <c r="G1277" s="469">
        <f>('BD4'!J1274)</f>
        <v>0</v>
      </c>
      <c r="I1277" s="568" t="str">
        <f t="shared" si="97"/>
        <v/>
      </c>
      <c r="J1277" s="568" t="str">
        <f>IF(L1277&gt;0,'BD1'!$K$6,"")</f>
        <v/>
      </c>
      <c r="K1277" s="568" t="str">
        <f>IF(L1277&gt;0,'BD1'!$K$8,"")</f>
        <v/>
      </c>
      <c r="L1277" s="101"/>
      <c r="M1277" s="101"/>
      <c r="N1277" s="101"/>
      <c r="O1277" s="101"/>
      <c r="P1277" s="363"/>
      <c r="Q1277" s="363"/>
      <c r="R1277" s="361"/>
      <c r="S1277" s="570" t="str">
        <f t="shared" si="100"/>
        <v/>
      </c>
      <c r="U1277" s="124" t="str">
        <f t="shared" si="98"/>
        <v/>
      </c>
      <c r="V1277" s="124" t="str">
        <f>IF(X1277&gt;0,'BD1'!$K$6,"")</f>
        <v/>
      </c>
      <c r="W1277" s="121" t="str">
        <f>IF(X1277&gt;0,'BD1'!$K$8,"")</f>
        <v/>
      </c>
      <c r="X1277" s="101"/>
      <c r="Y1277" s="474"/>
      <c r="Z1277" s="101"/>
      <c r="AA1277" s="101"/>
      <c r="AB1277" s="101"/>
      <c r="AC1277" s="101"/>
      <c r="AD1277" s="101"/>
      <c r="AE1277" s="361"/>
      <c r="AF1277" s="522"/>
    </row>
    <row r="1278" spans="2:32" x14ac:dyDescent="0.25">
      <c r="B1278" s="566" t="str">
        <f t="shared" si="99"/>
        <v/>
      </c>
      <c r="C1278" s="472">
        <f>'BD4'!C1275</f>
        <v>0</v>
      </c>
      <c r="D1278" s="125" t="str">
        <f t="shared" si="96"/>
        <v/>
      </c>
      <c r="E1278" s="126" t="str">
        <f>IF('BD4'!O1275=0,"",'BD4'!O1275)</f>
        <v/>
      </c>
      <c r="F1278" s="127" t="str">
        <f>REPT('BD4'!N1275,1)</f>
        <v/>
      </c>
      <c r="G1278" s="469">
        <f>('BD4'!J1275)</f>
        <v>0</v>
      </c>
      <c r="I1278" s="568" t="str">
        <f t="shared" si="97"/>
        <v/>
      </c>
      <c r="J1278" s="568" t="str">
        <f>IF(L1278&gt;0,'BD1'!$K$6,"")</f>
        <v/>
      </c>
      <c r="K1278" s="568" t="str">
        <f>IF(L1278&gt;0,'BD1'!$K$8,"")</f>
        <v/>
      </c>
      <c r="L1278" s="101"/>
      <c r="M1278" s="101"/>
      <c r="N1278" s="101"/>
      <c r="O1278" s="101"/>
      <c r="P1278" s="363"/>
      <c r="Q1278" s="363"/>
      <c r="R1278" s="361"/>
      <c r="S1278" s="570" t="str">
        <f t="shared" si="100"/>
        <v/>
      </c>
      <c r="U1278" s="124" t="str">
        <f t="shared" si="98"/>
        <v/>
      </c>
      <c r="V1278" s="124" t="str">
        <f>IF(X1278&gt;0,'BD1'!$K$6,"")</f>
        <v/>
      </c>
      <c r="W1278" s="121" t="str">
        <f>IF(X1278&gt;0,'BD1'!$K$8,"")</f>
        <v/>
      </c>
      <c r="X1278" s="101"/>
      <c r="Y1278" s="474"/>
      <c r="Z1278" s="101"/>
      <c r="AA1278" s="101"/>
      <c r="AB1278" s="101"/>
      <c r="AC1278" s="101"/>
      <c r="AD1278" s="101"/>
      <c r="AE1278" s="361"/>
      <c r="AF1278" s="522"/>
    </row>
    <row r="1279" spans="2:32" x14ac:dyDescent="0.25">
      <c r="B1279" s="566" t="str">
        <f t="shared" si="99"/>
        <v/>
      </c>
      <c r="C1279" s="472">
        <f>'BD4'!C1276</f>
        <v>0</v>
      </c>
      <c r="D1279" s="125" t="str">
        <f t="shared" si="96"/>
        <v/>
      </c>
      <c r="E1279" s="126" t="str">
        <f>IF('BD4'!O1276=0,"",'BD4'!O1276)</f>
        <v/>
      </c>
      <c r="F1279" s="127" t="str">
        <f>REPT('BD4'!N1276,1)</f>
        <v/>
      </c>
      <c r="G1279" s="469">
        <f>('BD4'!J1276)</f>
        <v>0</v>
      </c>
      <c r="I1279" s="568" t="str">
        <f t="shared" si="97"/>
        <v/>
      </c>
      <c r="J1279" s="568" t="str">
        <f>IF(L1279&gt;0,'BD1'!$K$6,"")</f>
        <v/>
      </c>
      <c r="K1279" s="568" t="str">
        <f>IF(L1279&gt;0,'BD1'!$K$8,"")</f>
        <v/>
      </c>
      <c r="L1279" s="101"/>
      <c r="M1279" s="101"/>
      <c r="N1279" s="101"/>
      <c r="O1279" s="101"/>
      <c r="P1279" s="363"/>
      <c r="Q1279" s="363"/>
      <c r="R1279" s="361"/>
      <c r="S1279" s="570" t="str">
        <f t="shared" si="100"/>
        <v/>
      </c>
      <c r="U1279" s="124" t="str">
        <f t="shared" si="98"/>
        <v/>
      </c>
      <c r="V1279" s="124" t="str">
        <f>IF(X1279&gt;0,'BD1'!$K$6,"")</f>
        <v/>
      </c>
      <c r="W1279" s="121" t="str">
        <f>IF(X1279&gt;0,'BD1'!$K$8,"")</f>
        <v/>
      </c>
      <c r="X1279" s="101"/>
      <c r="Y1279" s="474"/>
      <c r="Z1279" s="101"/>
      <c r="AA1279" s="101"/>
      <c r="AB1279" s="101"/>
      <c r="AC1279" s="101"/>
      <c r="AD1279" s="101"/>
      <c r="AE1279" s="361"/>
      <c r="AF1279" s="522"/>
    </row>
    <row r="1280" spans="2:32" x14ac:dyDescent="0.25">
      <c r="B1280" s="566" t="str">
        <f t="shared" si="99"/>
        <v/>
      </c>
      <c r="C1280" s="472">
        <f>'BD4'!C1277</f>
        <v>0</v>
      </c>
      <c r="D1280" s="125" t="str">
        <f t="shared" si="96"/>
        <v/>
      </c>
      <c r="E1280" s="126" t="str">
        <f>IF('BD4'!O1277=0,"",'BD4'!O1277)</f>
        <v/>
      </c>
      <c r="F1280" s="127" t="str">
        <f>REPT('BD4'!N1277,1)</f>
        <v/>
      </c>
      <c r="G1280" s="469">
        <f>('BD4'!J1277)</f>
        <v>0</v>
      </c>
      <c r="I1280" s="568" t="str">
        <f t="shared" si="97"/>
        <v/>
      </c>
      <c r="J1280" s="568" t="str">
        <f>IF(L1280&gt;0,'BD1'!$K$6,"")</f>
        <v/>
      </c>
      <c r="K1280" s="568" t="str">
        <f>IF(L1280&gt;0,'BD1'!$K$8,"")</f>
        <v/>
      </c>
      <c r="L1280" s="101"/>
      <c r="M1280" s="101"/>
      <c r="N1280" s="101"/>
      <c r="O1280" s="101"/>
      <c r="P1280" s="363"/>
      <c r="Q1280" s="363"/>
      <c r="R1280" s="361"/>
      <c r="S1280" s="570" t="str">
        <f t="shared" si="100"/>
        <v/>
      </c>
      <c r="U1280" s="124" t="str">
        <f t="shared" si="98"/>
        <v/>
      </c>
      <c r="V1280" s="124" t="str">
        <f>IF(X1280&gt;0,'BD1'!$K$6,"")</f>
        <v/>
      </c>
      <c r="W1280" s="121" t="str">
        <f>IF(X1280&gt;0,'BD1'!$K$8,"")</f>
        <v/>
      </c>
      <c r="X1280" s="101"/>
      <c r="Y1280" s="474"/>
      <c r="Z1280" s="101"/>
      <c r="AA1280" s="101"/>
      <c r="AB1280" s="101"/>
      <c r="AC1280" s="101"/>
      <c r="AD1280" s="101"/>
      <c r="AE1280" s="361"/>
      <c r="AF1280" s="522"/>
    </row>
    <row r="1281" spans="2:32" x14ac:dyDescent="0.25">
      <c r="B1281" s="566" t="str">
        <f t="shared" si="99"/>
        <v/>
      </c>
      <c r="C1281" s="472">
        <f>'BD4'!C1278</f>
        <v>0</v>
      </c>
      <c r="D1281" s="125" t="str">
        <f t="shared" si="96"/>
        <v/>
      </c>
      <c r="E1281" s="126" t="str">
        <f>IF('BD4'!O1278=0,"",'BD4'!O1278)</f>
        <v/>
      </c>
      <c r="F1281" s="127" t="str">
        <f>REPT('BD4'!N1278,1)</f>
        <v/>
      </c>
      <c r="G1281" s="469">
        <f>('BD4'!J1278)</f>
        <v>0</v>
      </c>
      <c r="I1281" s="568" t="str">
        <f t="shared" si="97"/>
        <v/>
      </c>
      <c r="J1281" s="568" t="str">
        <f>IF(L1281&gt;0,'BD1'!$K$6,"")</f>
        <v/>
      </c>
      <c r="K1281" s="568" t="str">
        <f>IF(L1281&gt;0,'BD1'!$K$8,"")</f>
        <v/>
      </c>
      <c r="L1281" s="101"/>
      <c r="M1281" s="101"/>
      <c r="N1281" s="101"/>
      <c r="O1281" s="101"/>
      <c r="P1281" s="363"/>
      <c r="Q1281" s="363"/>
      <c r="R1281" s="361"/>
      <c r="S1281" s="570" t="str">
        <f t="shared" si="100"/>
        <v/>
      </c>
      <c r="U1281" s="124" t="str">
        <f t="shared" si="98"/>
        <v/>
      </c>
      <c r="V1281" s="124" t="str">
        <f>IF(X1281&gt;0,'BD1'!$K$6,"")</f>
        <v/>
      </c>
      <c r="W1281" s="121" t="str">
        <f>IF(X1281&gt;0,'BD1'!$K$8,"")</f>
        <v/>
      </c>
      <c r="X1281" s="101"/>
      <c r="Y1281" s="474"/>
      <c r="Z1281" s="101"/>
      <c r="AA1281" s="101"/>
      <c r="AB1281" s="101"/>
      <c r="AC1281" s="101"/>
      <c r="AD1281" s="101"/>
      <c r="AE1281" s="361"/>
      <c r="AF1281" s="522"/>
    </row>
    <row r="1282" spans="2:32" x14ac:dyDescent="0.25">
      <c r="B1282" s="566" t="str">
        <f t="shared" si="99"/>
        <v/>
      </c>
      <c r="C1282" s="472">
        <f>'BD4'!C1279</f>
        <v>0</v>
      </c>
      <c r="D1282" s="125" t="str">
        <f t="shared" si="96"/>
        <v/>
      </c>
      <c r="E1282" s="126" t="str">
        <f>IF('BD4'!O1279=0,"",'BD4'!O1279)</f>
        <v/>
      </c>
      <c r="F1282" s="127" t="str">
        <f>REPT('BD4'!N1279,1)</f>
        <v/>
      </c>
      <c r="G1282" s="469">
        <f>('BD4'!J1279)</f>
        <v>0</v>
      </c>
      <c r="I1282" s="568" t="str">
        <f t="shared" si="97"/>
        <v/>
      </c>
      <c r="J1282" s="568" t="str">
        <f>IF(L1282&gt;0,'BD1'!$K$6,"")</f>
        <v/>
      </c>
      <c r="K1282" s="568" t="str">
        <f>IF(L1282&gt;0,'BD1'!$K$8,"")</f>
        <v/>
      </c>
      <c r="L1282" s="101"/>
      <c r="M1282" s="101"/>
      <c r="N1282" s="101"/>
      <c r="O1282" s="101"/>
      <c r="P1282" s="363"/>
      <c r="Q1282" s="363"/>
      <c r="R1282" s="361"/>
      <c r="S1282" s="570" t="str">
        <f t="shared" si="100"/>
        <v/>
      </c>
      <c r="U1282" s="124" t="str">
        <f t="shared" si="98"/>
        <v/>
      </c>
      <c r="V1282" s="124" t="str">
        <f>IF(X1282&gt;0,'BD1'!$K$6,"")</f>
        <v/>
      </c>
      <c r="W1282" s="121" t="str">
        <f>IF(X1282&gt;0,'BD1'!$K$8,"")</f>
        <v/>
      </c>
      <c r="X1282" s="101"/>
      <c r="Y1282" s="474"/>
      <c r="Z1282" s="101"/>
      <c r="AA1282" s="101"/>
      <c r="AB1282" s="101"/>
      <c r="AC1282" s="101"/>
      <c r="AD1282" s="101"/>
      <c r="AE1282" s="361"/>
      <c r="AF1282" s="522"/>
    </row>
    <row r="1283" spans="2:32" x14ac:dyDescent="0.25">
      <c r="B1283" s="566" t="str">
        <f t="shared" si="99"/>
        <v/>
      </c>
      <c r="C1283" s="472">
        <f>'BD4'!C1280</f>
        <v>0</v>
      </c>
      <c r="D1283" s="125" t="str">
        <f t="shared" si="96"/>
        <v/>
      </c>
      <c r="E1283" s="126" t="str">
        <f>IF('BD4'!O1280=0,"",'BD4'!O1280)</f>
        <v/>
      </c>
      <c r="F1283" s="127" t="str">
        <f>REPT('BD4'!N1280,1)</f>
        <v/>
      </c>
      <c r="G1283" s="469">
        <f>('BD4'!J1280)</f>
        <v>0</v>
      </c>
      <c r="I1283" s="568" t="str">
        <f t="shared" si="97"/>
        <v/>
      </c>
      <c r="J1283" s="568" t="str">
        <f>IF(L1283&gt;0,'BD1'!$K$6,"")</f>
        <v/>
      </c>
      <c r="K1283" s="568" t="str">
        <f>IF(L1283&gt;0,'BD1'!$K$8,"")</f>
        <v/>
      </c>
      <c r="L1283" s="101"/>
      <c r="M1283" s="101"/>
      <c r="N1283" s="101"/>
      <c r="O1283" s="101"/>
      <c r="P1283" s="363"/>
      <c r="Q1283" s="363"/>
      <c r="R1283" s="361"/>
      <c r="S1283" s="570" t="str">
        <f t="shared" si="100"/>
        <v/>
      </c>
      <c r="U1283" s="124" t="str">
        <f t="shared" si="98"/>
        <v/>
      </c>
      <c r="V1283" s="124" t="str">
        <f>IF(X1283&gt;0,'BD1'!$K$6,"")</f>
        <v/>
      </c>
      <c r="W1283" s="121" t="str">
        <f>IF(X1283&gt;0,'BD1'!$K$8,"")</f>
        <v/>
      </c>
      <c r="X1283" s="101"/>
      <c r="Y1283" s="474"/>
      <c r="Z1283" s="101"/>
      <c r="AA1283" s="101"/>
      <c r="AB1283" s="101"/>
      <c r="AC1283" s="101"/>
      <c r="AD1283" s="101"/>
      <c r="AE1283" s="361"/>
      <c r="AF1283" s="522"/>
    </row>
    <row r="1284" spans="2:32" x14ac:dyDescent="0.25">
      <c r="B1284" s="566" t="str">
        <f t="shared" si="99"/>
        <v/>
      </c>
      <c r="C1284" s="472">
        <f>'BD4'!C1281</f>
        <v>0</v>
      </c>
      <c r="D1284" s="125" t="str">
        <f t="shared" si="96"/>
        <v/>
      </c>
      <c r="E1284" s="126" t="str">
        <f>IF('BD4'!O1281=0,"",'BD4'!O1281)</f>
        <v/>
      </c>
      <c r="F1284" s="127" t="str">
        <f>REPT('BD4'!N1281,1)</f>
        <v/>
      </c>
      <c r="G1284" s="469">
        <f>('BD4'!J1281)</f>
        <v>0</v>
      </c>
      <c r="I1284" s="568" t="str">
        <f t="shared" si="97"/>
        <v/>
      </c>
      <c r="J1284" s="568" t="str">
        <f>IF(L1284&gt;0,'BD1'!$K$6,"")</f>
        <v/>
      </c>
      <c r="K1284" s="568" t="str">
        <f>IF(L1284&gt;0,'BD1'!$K$8,"")</f>
        <v/>
      </c>
      <c r="L1284" s="101"/>
      <c r="M1284" s="101"/>
      <c r="N1284" s="101"/>
      <c r="O1284" s="101"/>
      <c r="P1284" s="363"/>
      <c r="Q1284" s="363"/>
      <c r="R1284" s="361"/>
      <c r="S1284" s="570" t="str">
        <f t="shared" si="100"/>
        <v/>
      </c>
      <c r="U1284" s="124" t="str">
        <f t="shared" si="98"/>
        <v/>
      </c>
      <c r="V1284" s="124" t="str">
        <f>IF(X1284&gt;0,'BD1'!$K$6,"")</f>
        <v/>
      </c>
      <c r="W1284" s="121" t="str">
        <f>IF(X1284&gt;0,'BD1'!$K$8,"")</f>
        <v/>
      </c>
      <c r="X1284" s="101"/>
      <c r="Y1284" s="474"/>
      <c r="Z1284" s="101"/>
      <c r="AA1284" s="101"/>
      <c r="AB1284" s="101"/>
      <c r="AC1284" s="101"/>
      <c r="AD1284" s="101"/>
      <c r="AE1284" s="361"/>
      <c r="AF1284" s="522"/>
    </row>
    <row r="1285" spans="2:32" x14ac:dyDescent="0.25">
      <c r="B1285" s="566" t="str">
        <f t="shared" si="99"/>
        <v/>
      </c>
      <c r="C1285" s="472">
        <f>'BD4'!C1282</f>
        <v>0</v>
      </c>
      <c r="D1285" s="125" t="str">
        <f t="shared" si="96"/>
        <v/>
      </c>
      <c r="E1285" s="126" t="str">
        <f>IF('BD4'!O1282=0,"",'BD4'!O1282)</f>
        <v/>
      </c>
      <c r="F1285" s="127" t="str">
        <f>REPT('BD4'!N1282,1)</f>
        <v/>
      </c>
      <c r="G1285" s="469">
        <f>('BD4'!J1282)</f>
        <v>0</v>
      </c>
      <c r="I1285" s="568" t="str">
        <f t="shared" si="97"/>
        <v/>
      </c>
      <c r="J1285" s="568" t="str">
        <f>IF(L1285&gt;0,'BD1'!$K$6,"")</f>
        <v/>
      </c>
      <c r="K1285" s="568" t="str">
        <f>IF(L1285&gt;0,'BD1'!$K$8,"")</f>
        <v/>
      </c>
      <c r="L1285" s="101"/>
      <c r="M1285" s="101"/>
      <c r="N1285" s="101"/>
      <c r="O1285" s="101"/>
      <c r="P1285" s="363"/>
      <c r="Q1285" s="363"/>
      <c r="R1285" s="361"/>
      <c r="S1285" s="570" t="str">
        <f t="shared" si="100"/>
        <v/>
      </c>
      <c r="U1285" s="124" t="str">
        <f t="shared" si="98"/>
        <v/>
      </c>
      <c r="V1285" s="124" t="str">
        <f>IF(X1285&gt;0,'BD1'!$K$6,"")</f>
        <v/>
      </c>
      <c r="W1285" s="121" t="str">
        <f>IF(X1285&gt;0,'BD1'!$K$8,"")</f>
        <v/>
      </c>
      <c r="X1285" s="101"/>
      <c r="Y1285" s="474"/>
      <c r="Z1285" s="101"/>
      <c r="AA1285" s="101"/>
      <c r="AB1285" s="101"/>
      <c r="AC1285" s="101"/>
      <c r="AD1285" s="101"/>
      <c r="AE1285" s="361"/>
      <c r="AF1285" s="522"/>
    </row>
    <row r="1286" spans="2:32" x14ac:dyDescent="0.25">
      <c r="B1286" s="566" t="str">
        <f t="shared" si="99"/>
        <v/>
      </c>
      <c r="C1286" s="472">
        <f>'BD4'!C1283</f>
        <v>0</v>
      </c>
      <c r="D1286" s="125" t="str">
        <f t="shared" si="96"/>
        <v/>
      </c>
      <c r="E1286" s="126" t="str">
        <f>IF('BD4'!O1283=0,"",'BD4'!O1283)</f>
        <v/>
      </c>
      <c r="F1286" s="127" t="str">
        <f>REPT('BD4'!N1283,1)</f>
        <v/>
      </c>
      <c r="G1286" s="469">
        <f>('BD4'!J1283)</f>
        <v>0</v>
      </c>
      <c r="I1286" s="568" t="str">
        <f t="shared" si="97"/>
        <v/>
      </c>
      <c r="J1286" s="568" t="str">
        <f>IF(L1286&gt;0,'BD1'!$K$6,"")</f>
        <v/>
      </c>
      <c r="K1286" s="568" t="str">
        <f>IF(L1286&gt;0,'BD1'!$K$8,"")</f>
        <v/>
      </c>
      <c r="L1286" s="101"/>
      <c r="M1286" s="101"/>
      <c r="N1286" s="101"/>
      <c r="O1286" s="101"/>
      <c r="P1286" s="363"/>
      <c r="Q1286" s="363"/>
      <c r="R1286" s="361"/>
      <c r="S1286" s="570" t="str">
        <f t="shared" si="100"/>
        <v/>
      </c>
      <c r="U1286" s="124" t="str">
        <f t="shared" si="98"/>
        <v/>
      </c>
      <c r="V1286" s="124" t="str">
        <f>IF(X1286&gt;0,'BD1'!$K$6,"")</f>
        <v/>
      </c>
      <c r="W1286" s="121" t="str">
        <f>IF(X1286&gt;0,'BD1'!$K$8,"")</f>
        <v/>
      </c>
      <c r="X1286" s="101"/>
      <c r="Y1286" s="474"/>
      <c r="Z1286" s="101"/>
      <c r="AA1286" s="101"/>
      <c r="AB1286" s="101"/>
      <c r="AC1286" s="101"/>
      <c r="AD1286" s="101"/>
      <c r="AE1286" s="361"/>
      <c r="AF1286" s="522"/>
    </row>
    <row r="1287" spans="2:32" x14ac:dyDescent="0.25">
      <c r="B1287" s="566" t="str">
        <f t="shared" si="99"/>
        <v/>
      </c>
      <c r="C1287" s="472">
        <f>'BD4'!C1284</f>
        <v>0</v>
      </c>
      <c r="D1287" s="125" t="str">
        <f t="shared" si="96"/>
        <v/>
      </c>
      <c r="E1287" s="126" t="str">
        <f>IF('BD4'!O1284=0,"",'BD4'!O1284)</f>
        <v/>
      </c>
      <c r="F1287" s="127" t="str">
        <f>REPT('BD4'!N1284,1)</f>
        <v/>
      </c>
      <c r="G1287" s="469">
        <f>('BD4'!J1284)</f>
        <v>0</v>
      </c>
      <c r="I1287" s="568" t="str">
        <f t="shared" si="97"/>
        <v/>
      </c>
      <c r="J1287" s="568" t="str">
        <f>IF(L1287&gt;0,'BD1'!$K$6,"")</f>
        <v/>
      </c>
      <c r="K1287" s="568" t="str">
        <f>IF(L1287&gt;0,'BD1'!$K$8,"")</f>
        <v/>
      </c>
      <c r="L1287" s="101"/>
      <c r="M1287" s="101"/>
      <c r="N1287" s="101"/>
      <c r="O1287" s="101"/>
      <c r="P1287" s="363"/>
      <c r="Q1287" s="363"/>
      <c r="R1287" s="361"/>
      <c r="S1287" s="570" t="str">
        <f t="shared" si="100"/>
        <v/>
      </c>
      <c r="U1287" s="124" t="str">
        <f t="shared" si="98"/>
        <v/>
      </c>
      <c r="V1287" s="124" t="str">
        <f>IF(X1287&gt;0,'BD1'!$K$6,"")</f>
        <v/>
      </c>
      <c r="W1287" s="121" t="str">
        <f>IF(X1287&gt;0,'BD1'!$K$8,"")</f>
        <v/>
      </c>
      <c r="X1287" s="101"/>
      <c r="Y1287" s="474"/>
      <c r="Z1287" s="101"/>
      <c r="AA1287" s="101"/>
      <c r="AB1287" s="101"/>
      <c r="AC1287" s="101"/>
      <c r="AD1287" s="101"/>
      <c r="AE1287" s="361"/>
      <c r="AF1287" s="522"/>
    </row>
    <row r="1288" spans="2:32" x14ac:dyDescent="0.25">
      <c r="B1288" s="566" t="str">
        <f t="shared" si="99"/>
        <v/>
      </c>
      <c r="C1288" s="472">
        <f>'BD4'!C1285</f>
        <v>0</v>
      </c>
      <c r="D1288" s="125" t="str">
        <f t="shared" si="96"/>
        <v/>
      </c>
      <c r="E1288" s="126" t="str">
        <f>IF('BD4'!O1285=0,"",'BD4'!O1285)</f>
        <v/>
      </c>
      <c r="F1288" s="127" t="str">
        <f>REPT('BD4'!N1285,1)</f>
        <v/>
      </c>
      <c r="G1288" s="469">
        <f>('BD4'!J1285)</f>
        <v>0</v>
      </c>
      <c r="I1288" s="568" t="str">
        <f t="shared" si="97"/>
        <v/>
      </c>
      <c r="J1288" s="568" t="str">
        <f>IF(L1288&gt;0,'BD1'!$K$6,"")</f>
        <v/>
      </c>
      <c r="K1288" s="568" t="str">
        <f>IF(L1288&gt;0,'BD1'!$K$8,"")</f>
        <v/>
      </c>
      <c r="L1288" s="101"/>
      <c r="M1288" s="101"/>
      <c r="N1288" s="101"/>
      <c r="O1288" s="101"/>
      <c r="P1288" s="363"/>
      <c r="Q1288" s="363"/>
      <c r="R1288" s="361"/>
      <c r="S1288" s="570" t="str">
        <f t="shared" si="100"/>
        <v/>
      </c>
      <c r="U1288" s="124" t="str">
        <f t="shared" si="98"/>
        <v/>
      </c>
      <c r="V1288" s="124" t="str">
        <f>IF(X1288&gt;0,'BD1'!$K$6,"")</f>
        <v/>
      </c>
      <c r="W1288" s="121" t="str">
        <f>IF(X1288&gt;0,'BD1'!$K$8,"")</f>
        <v/>
      </c>
      <c r="X1288" s="101"/>
      <c r="Y1288" s="474"/>
      <c r="Z1288" s="101"/>
      <c r="AA1288" s="101"/>
      <c r="AB1288" s="101"/>
      <c r="AC1288" s="101"/>
      <c r="AD1288" s="101"/>
      <c r="AE1288" s="361"/>
      <c r="AF1288" s="522"/>
    </row>
    <row r="1289" spans="2:32" x14ac:dyDescent="0.25">
      <c r="B1289" s="566" t="str">
        <f t="shared" si="99"/>
        <v/>
      </c>
      <c r="C1289" s="472">
        <f>'BD4'!C1286</f>
        <v>0</v>
      </c>
      <c r="D1289" s="125" t="str">
        <f t="shared" si="96"/>
        <v/>
      </c>
      <c r="E1289" s="126" t="str">
        <f>IF('BD4'!O1286=0,"",'BD4'!O1286)</f>
        <v/>
      </c>
      <c r="F1289" s="127" t="str">
        <f>REPT('BD4'!N1286,1)</f>
        <v/>
      </c>
      <c r="G1289" s="469">
        <f>('BD4'!J1286)</f>
        <v>0</v>
      </c>
      <c r="I1289" s="568" t="str">
        <f t="shared" si="97"/>
        <v/>
      </c>
      <c r="J1289" s="568" t="str">
        <f>IF(L1289&gt;0,'BD1'!$K$6,"")</f>
        <v/>
      </c>
      <c r="K1289" s="568" t="str">
        <f>IF(L1289&gt;0,'BD1'!$K$8,"")</f>
        <v/>
      </c>
      <c r="L1289" s="101"/>
      <c r="M1289" s="101"/>
      <c r="N1289" s="101"/>
      <c r="O1289" s="101"/>
      <c r="P1289" s="363"/>
      <c r="Q1289" s="363"/>
      <c r="R1289" s="361"/>
      <c r="S1289" s="570" t="str">
        <f t="shared" si="100"/>
        <v/>
      </c>
      <c r="U1289" s="124" t="str">
        <f t="shared" si="98"/>
        <v/>
      </c>
      <c r="V1289" s="124" t="str">
        <f>IF(X1289&gt;0,'BD1'!$K$6,"")</f>
        <v/>
      </c>
      <c r="W1289" s="121" t="str">
        <f>IF(X1289&gt;0,'BD1'!$K$8,"")</f>
        <v/>
      </c>
      <c r="X1289" s="101"/>
      <c r="Y1289" s="474"/>
      <c r="Z1289" s="101"/>
      <c r="AA1289" s="101"/>
      <c r="AB1289" s="101"/>
      <c r="AC1289" s="101"/>
      <c r="AD1289" s="101"/>
      <c r="AE1289" s="361"/>
      <c r="AF1289" s="522"/>
    </row>
    <row r="1290" spans="2:32" x14ac:dyDescent="0.25">
      <c r="B1290" s="566" t="str">
        <f t="shared" si="99"/>
        <v/>
      </c>
      <c r="C1290" s="472">
        <f>'BD4'!C1287</f>
        <v>0</v>
      </c>
      <c r="D1290" s="125" t="str">
        <f t="shared" si="96"/>
        <v/>
      </c>
      <c r="E1290" s="126" t="str">
        <f>IF('BD4'!O1287=0,"",'BD4'!O1287)</f>
        <v/>
      </c>
      <c r="F1290" s="127" t="str">
        <f>REPT('BD4'!N1287,1)</f>
        <v/>
      </c>
      <c r="G1290" s="469">
        <f>('BD4'!J1287)</f>
        <v>0</v>
      </c>
      <c r="I1290" s="568" t="str">
        <f t="shared" si="97"/>
        <v/>
      </c>
      <c r="J1290" s="568" t="str">
        <f>IF(L1290&gt;0,'BD1'!$K$6,"")</f>
        <v/>
      </c>
      <c r="K1290" s="568" t="str">
        <f>IF(L1290&gt;0,'BD1'!$K$8,"")</f>
        <v/>
      </c>
      <c r="L1290" s="101"/>
      <c r="M1290" s="101"/>
      <c r="N1290" s="101"/>
      <c r="O1290" s="101"/>
      <c r="P1290" s="363"/>
      <c r="Q1290" s="363"/>
      <c r="R1290" s="361"/>
      <c r="S1290" s="570" t="str">
        <f t="shared" si="100"/>
        <v/>
      </c>
      <c r="U1290" s="124" t="str">
        <f t="shared" si="98"/>
        <v/>
      </c>
      <c r="V1290" s="124" t="str">
        <f>IF(X1290&gt;0,'BD1'!$K$6,"")</f>
        <v/>
      </c>
      <c r="W1290" s="121" t="str">
        <f>IF(X1290&gt;0,'BD1'!$K$8,"")</f>
        <v/>
      </c>
      <c r="X1290" s="101"/>
      <c r="Y1290" s="474"/>
      <c r="Z1290" s="101"/>
      <c r="AA1290" s="101"/>
      <c r="AB1290" s="101"/>
      <c r="AC1290" s="101"/>
      <c r="AD1290" s="101"/>
      <c r="AE1290" s="361"/>
      <c r="AF1290" s="522"/>
    </row>
    <row r="1291" spans="2:32" x14ac:dyDescent="0.25">
      <c r="B1291" s="566" t="str">
        <f t="shared" si="99"/>
        <v/>
      </c>
      <c r="C1291" s="472">
        <f>'BD4'!C1288</f>
        <v>0</v>
      </c>
      <c r="D1291" s="125" t="str">
        <f t="shared" si="96"/>
        <v/>
      </c>
      <c r="E1291" s="126" t="str">
        <f>IF('BD4'!O1288=0,"",'BD4'!O1288)</f>
        <v/>
      </c>
      <c r="F1291" s="127" t="str">
        <f>REPT('BD4'!N1288,1)</f>
        <v/>
      </c>
      <c r="G1291" s="469">
        <f>('BD4'!J1288)</f>
        <v>0</v>
      </c>
      <c r="I1291" s="568" t="str">
        <f t="shared" si="97"/>
        <v/>
      </c>
      <c r="J1291" s="568" t="str">
        <f>IF(L1291&gt;0,'BD1'!$K$6,"")</f>
        <v/>
      </c>
      <c r="K1291" s="568" t="str">
        <f>IF(L1291&gt;0,'BD1'!$K$8,"")</f>
        <v/>
      </c>
      <c r="L1291" s="101"/>
      <c r="M1291" s="101"/>
      <c r="N1291" s="101"/>
      <c r="O1291" s="101"/>
      <c r="P1291" s="363"/>
      <c r="Q1291" s="363"/>
      <c r="R1291" s="361"/>
      <c r="S1291" s="570" t="str">
        <f t="shared" si="100"/>
        <v/>
      </c>
      <c r="U1291" s="124" t="str">
        <f t="shared" si="98"/>
        <v/>
      </c>
      <c r="V1291" s="124" t="str">
        <f>IF(X1291&gt;0,'BD1'!$K$6,"")</f>
        <v/>
      </c>
      <c r="W1291" s="121" t="str">
        <f>IF(X1291&gt;0,'BD1'!$K$8,"")</f>
        <v/>
      </c>
      <c r="X1291" s="101"/>
      <c r="Y1291" s="474"/>
      <c r="Z1291" s="101"/>
      <c r="AA1291" s="101"/>
      <c r="AB1291" s="101"/>
      <c r="AC1291" s="101"/>
      <c r="AD1291" s="101"/>
      <c r="AE1291" s="361"/>
      <c r="AF1291" s="522"/>
    </row>
    <row r="1292" spans="2:32" x14ac:dyDescent="0.25">
      <c r="B1292" s="566" t="str">
        <f t="shared" si="99"/>
        <v/>
      </c>
      <c r="C1292" s="472">
        <f>'BD4'!C1289</f>
        <v>0</v>
      </c>
      <c r="D1292" s="125" t="str">
        <f t="shared" si="96"/>
        <v/>
      </c>
      <c r="E1292" s="126" t="str">
        <f>IF('BD4'!O1289=0,"",'BD4'!O1289)</f>
        <v/>
      </c>
      <c r="F1292" s="127" t="str">
        <f>REPT('BD4'!N1289,1)</f>
        <v/>
      </c>
      <c r="G1292" s="469">
        <f>('BD4'!J1289)</f>
        <v>0</v>
      </c>
      <c r="I1292" s="568" t="str">
        <f t="shared" si="97"/>
        <v/>
      </c>
      <c r="J1292" s="568" t="str">
        <f>IF(L1292&gt;0,'BD1'!$K$6,"")</f>
        <v/>
      </c>
      <c r="K1292" s="568" t="str">
        <f>IF(L1292&gt;0,'BD1'!$K$8,"")</f>
        <v/>
      </c>
      <c r="L1292" s="101"/>
      <c r="M1292" s="101"/>
      <c r="N1292" s="101"/>
      <c r="O1292" s="101"/>
      <c r="P1292" s="363"/>
      <c r="Q1292" s="363"/>
      <c r="R1292" s="361"/>
      <c r="S1292" s="570" t="str">
        <f t="shared" si="100"/>
        <v/>
      </c>
      <c r="U1292" s="124" t="str">
        <f t="shared" si="98"/>
        <v/>
      </c>
      <c r="V1292" s="124" t="str">
        <f>IF(X1292&gt;0,'BD1'!$K$6,"")</f>
        <v/>
      </c>
      <c r="W1292" s="121" t="str">
        <f>IF(X1292&gt;0,'BD1'!$K$8,"")</f>
        <v/>
      </c>
      <c r="X1292" s="101"/>
      <c r="Y1292" s="474"/>
      <c r="Z1292" s="101"/>
      <c r="AA1292" s="101"/>
      <c r="AB1292" s="101"/>
      <c r="AC1292" s="101"/>
      <c r="AD1292" s="101"/>
      <c r="AE1292" s="361"/>
      <c r="AF1292" s="522"/>
    </row>
    <row r="1293" spans="2:32" x14ac:dyDescent="0.25">
      <c r="B1293" s="566" t="str">
        <f t="shared" si="99"/>
        <v/>
      </c>
      <c r="C1293" s="472">
        <f>'BD4'!C1290</f>
        <v>0</v>
      </c>
      <c r="D1293" s="125" t="str">
        <f t="shared" si="96"/>
        <v/>
      </c>
      <c r="E1293" s="126" t="str">
        <f>IF('BD4'!O1290=0,"",'BD4'!O1290)</f>
        <v/>
      </c>
      <c r="F1293" s="127" t="str">
        <f>REPT('BD4'!N1290,1)</f>
        <v/>
      </c>
      <c r="G1293" s="469">
        <f>('BD4'!J1290)</f>
        <v>0</v>
      </c>
      <c r="I1293" s="568" t="str">
        <f t="shared" si="97"/>
        <v/>
      </c>
      <c r="J1293" s="568" t="str">
        <f>IF(L1293&gt;0,'BD1'!$K$6,"")</f>
        <v/>
      </c>
      <c r="K1293" s="568" t="str">
        <f>IF(L1293&gt;0,'BD1'!$K$8,"")</f>
        <v/>
      </c>
      <c r="L1293" s="101"/>
      <c r="M1293" s="101"/>
      <c r="N1293" s="101"/>
      <c r="O1293" s="101"/>
      <c r="P1293" s="363"/>
      <c r="Q1293" s="363"/>
      <c r="R1293" s="361"/>
      <c r="S1293" s="570" t="str">
        <f t="shared" si="100"/>
        <v/>
      </c>
      <c r="U1293" s="124" t="str">
        <f t="shared" si="98"/>
        <v/>
      </c>
      <c r="V1293" s="124" t="str">
        <f>IF(X1293&gt;0,'BD1'!$K$6,"")</f>
        <v/>
      </c>
      <c r="W1293" s="121" t="str">
        <f>IF(X1293&gt;0,'BD1'!$K$8,"")</f>
        <v/>
      </c>
      <c r="X1293" s="101"/>
      <c r="Y1293" s="474"/>
      <c r="Z1293" s="101"/>
      <c r="AA1293" s="101"/>
      <c r="AB1293" s="101"/>
      <c r="AC1293" s="101"/>
      <c r="AD1293" s="101"/>
      <c r="AE1293" s="361"/>
      <c r="AF1293" s="522"/>
    </row>
    <row r="1294" spans="2:32" x14ac:dyDescent="0.25">
      <c r="B1294" s="566" t="str">
        <f t="shared" si="99"/>
        <v/>
      </c>
      <c r="C1294" s="472">
        <f>'BD4'!C1291</f>
        <v>0</v>
      </c>
      <c r="D1294" s="125" t="str">
        <f t="shared" si="96"/>
        <v/>
      </c>
      <c r="E1294" s="126" t="str">
        <f>IF('BD4'!O1291=0,"",'BD4'!O1291)</f>
        <v/>
      </c>
      <c r="F1294" s="127" t="str">
        <f>REPT('BD4'!N1291,1)</f>
        <v/>
      </c>
      <c r="G1294" s="469">
        <f>('BD4'!J1291)</f>
        <v>0</v>
      </c>
      <c r="I1294" s="568" t="str">
        <f t="shared" si="97"/>
        <v/>
      </c>
      <c r="J1294" s="568" t="str">
        <f>IF(L1294&gt;0,'BD1'!$K$6,"")</f>
        <v/>
      </c>
      <c r="K1294" s="568" t="str">
        <f>IF(L1294&gt;0,'BD1'!$K$8,"")</f>
        <v/>
      </c>
      <c r="L1294" s="101"/>
      <c r="M1294" s="101"/>
      <c r="N1294" s="101"/>
      <c r="O1294" s="101"/>
      <c r="P1294" s="363"/>
      <c r="Q1294" s="363"/>
      <c r="R1294" s="361"/>
      <c r="S1294" s="570" t="str">
        <f t="shared" si="100"/>
        <v/>
      </c>
      <c r="U1294" s="124" t="str">
        <f t="shared" si="98"/>
        <v/>
      </c>
      <c r="V1294" s="124" t="str">
        <f>IF(X1294&gt;0,'BD1'!$K$6,"")</f>
        <v/>
      </c>
      <c r="W1294" s="121" t="str">
        <f>IF(X1294&gt;0,'BD1'!$K$8,"")</f>
        <v/>
      </c>
      <c r="X1294" s="101"/>
      <c r="Y1294" s="474"/>
      <c r="Z1294" s="101"/>
      <c r="AA1294" s="101"/>
      <c r="AB1294" s="101"/>
      <c r="AC1294" s="101"/>
      <c r="AD1294" s="101"/>
      <c r="AE1294" s="361"/>
      <c r="AF1294" s="522"/>
    </row>
    <row r="1295" spans="2:32" x14ac:dyDescent="0.25">
      <c r="B1295" s="566" t="str">
        <f t="shared" si="99"/>
        <v/>
      </c>
      <c r="C1295" s="472">
        <f>'BD4'!C1292</f>
        <v>0</v>
      </c>
      <c r="D1295" s="125" t="str">
        <f t="shared" ref="D1295:D1358" si="101">IF(IF(G1295&gt;=1,1,0)=0,"",IF(G1295&gt;=1,1,0))</f>
        <v/>
      </c>
      <c r="E1295" s="126" t="str">
        <f>IF('BD4'!O1292=0,"",'BD4'!O1292)</f>
        <v/>
      </c>
      <c r="F1295" s="127" t="str">
        <f>REPT('BD4'!N1292,1)</f>
        <v/>
      </c>
      <c r="G1295" s="469">
        <f>('BD4'!J1292)</f>
        <v>0</v>
      </c>
      <c r="I1295" s="568" t="str">
        <f t="shared" ref="I1295:I1358" si="102">IF(L1295&gt;0,ROW()-13,"")</f>
        <v/>
      </c>
      <c r="J1295" s="568" t="str">
        <f>IF(L1295&gt;0,'BD1'!$K$6,"")</f>
        <v/>
      </c>
      <c r="K1295" s="568" t="str">
        <f>IF(L1295&gt;0,'BD1'!$K$8,"")</f>
        <v/>
      </c>
      <c r="L1295" s="101"/>
      <c r="M1295" s="101"/>
      <c r="N1295" s="101"/>
      <c r="O1295" s="101"/>
      <c r="P1295" s="363"/>
      <c r="Q1295" s="363"/>
      <c r="R1295" s="361"/>
      <c r="S1295" s="570" t="str">
        <f t="shared" si="100"/>
        <v/>
      </c>
      <c r="U1295" s="124" t="str">
        <f t="shared" ref="U1295:U1358" si="103">IF(X1295&gt;0,ROW()-13,"")</f>
        <v/>
      </c>
      <c r="V1295" s="124" t="str">
        <f>IF(X1295&gt;0,'BD1'!$K$6,"")</f>
        <v/>
      </c>
      <c r="W1295" s="121" t="str">
        <f>IF(X1295&gt;0,'BD1'!$K$8,"")</f>
        <v/>
      </c>
      <c r="X1295" s="101"/>
      <c r="Y1295" s="474"/>
      <c r="Z1295" s="101"/>
      <c r="AA1295" s="101"/>
      <c r="AB1295" s="101"/>
      <c r="AC1295" s="101"/>
      <c r="AD1295" s="101"/>
      <c r="AE1295" s="361"/>
      <c r="AF1295" s="522"/>
    </row>
    <row r="1296" spans="2:32" x14ac:dyDescent="0.25">
      <c r="B1296" s="566" t="str">
        <f t="shared" ref="B1296:B1359" si="104">IF(G1296&gt;0,ROW()-13,"")</f>
        <v/>
      </c>
      <c r="C1296" s="472">
        <f>'BD4'!C1293</f>
        <v>0</v>
      </c>
      <c r="D1296" s="125" t="str">
        <f t="shared" si="101"/>
        <v/>
      </c>
      <c r="E1296" s="126" t="str">
        <f>IF('BD4'!O1293=0,"",'BD4'!O1293)</f>
        <v/>
      </c>
      <c r="F1296" s="127" t="str">
        <f>REPT('BD4'!N1293,1)</f>
        <v/>
      </c>
      <c r="G1296" s="469">
        <f>('BD4'!J1293)</f>
        <v>0</v>
      </c>
      <c r="I1296" s="568" t="str">
        <f t="shared" si="102"/>
        <v/>
      </c>
      <c r="J1296" s="568" t="str">
        <f>IF(L1296&gt;0,'BD1'!$K$6,"")</f>
        <v/>
      </c>
      <c r="K1296" s="568" t="str">
        <f>IF(L1296&gt;0,'BD1'!$K$8,"")</f>
        <v/>
      </c>
      <c r="L1296" s="101"/>
      <c r="M1296" s="101"/>
      <c r="N1296" s="101"/>
      <c r="O1296" s="101"/>
      <c r="P1296" s="363"/>
      <c r="Q1296" s="363"/>
      <c r="R1296" s="361"/>
      <c r="S1296" s="570" t="str">
        <f t="shared" ref="S1296:S1359" si="105">IF(AND(M1296="",N1296="",O1296=""),"",SUM(M1296:O1296))</f>
        <v/>
      </c>
      <c r="U1296" s="124" t="str">
        <f t="shared" si="103"/>
        <v/>
      </c>
      <c r="V1296" s="124" t="str">
        <f>IF(X1296&gt;0,'BD1'!$K$6,"")</f>
        <v/>
      </c>
      <c r="W1296" s="121" t="str">
        <f>IF(X1296&gt;0,'BD1'!$K$8,"")</f>
        <v/>
      </c>
      <c r="X1296" s="101"/>
      <c r="Y1296" s="474"/>
      <c r="Z1296" s="101"/>
      <c r="AA1296" s="101"/>
      <c r="AB1296" s="101"/>
      <c r="AC1296" s="101"/>
      <c r="AD1296" s="101"/>
      <c r="AE1296" s="361"/>
      <c r="AF1296" s="522"/>
    </row>
    <row r="1297" spans="2:32" x14ac:dyDescent="0.25">
      <c r="B1297" s="566" t="str">
        <f t="shared" si="104"/>
        <v/>
      </c>
      <c r="C1297" s="472">
        <f>'BD4'!C1294</f>
        <v>0</v>
      </c>
      <c r="D1297" s="125" t="str">
        <f t="shared" si="101"/>
        <v/>
      </c>
      <c r="E1297" s="126" t="str">
        <f>IF('BD4'!O1294=0,"",'BD4'!O1294)</f>
        <v/>
      </c>
      <c r="F1297" s="127" t="str">
        <f>REPT('BD4'!N1294,1)</f>
        <v/>
      </c>
      <c r="G1297" s="469">
        <f>('BD4'!J1294)</f>
        <v>0</v>
      </c>
      <c r="I1297" s="568" t="str">
        <f t="shared" si="102"/>
        <v/>
      </c>
      <c r="J1297" s="568" t="str">
        <f>IF(L1297&gt;0,'BD1'!$K$6,"")</f>
        <v/>
      </c>
      <c r="K1297" s="568" t="str">
        <f>IF(L1297&gt;0,'BD1'!$K$8,"")</f>
        <v/>
      </c>
      <c r="L1297" s="101"/>
      <c r="M1297" s="101"/>
      <c r="N1297" s="101"/>
      <c r="O1297" s="101"/>
      <c r="P1297" s="363"/>
      <c r="Q1297" s="363"/>
      <c r="R1297" s="361"/>
      <c r="S1297" s="570" t="str">
        <f t="shared" si="105"/>
        <v/>
      </c>
      <c r="U1297" s="124" t="str">
        <f t="shared" si="103"/>
        <v/>
      </c>
      <c r="V1297" s="124" t="str">
        <f>IF(X1297&gt;0,'BD1'!$K$6,"")</f>
        <v/>
      </c>
      <c r="W1297" s="121" t="str">
        <f>IF(X1297&gt;0,'BD1'!$K$8,"")</f>
        <v/>
      </c>
      <c r="X1297" s="101"/>
      <c r="Y1297" s="474"/>
      <c r="Z1297" s="101"/>
      <c r="AA1297" s="101"/>
      <c r="AB1297" s="101"/>
      <c r="AC1297" s="101"/>
      <c r="AD1297" s="101"/>
      <c r="AE1297" s="361"/>
      <c r="AF1297" s="522"/>
    </row>
    <row r="1298" spans="2:32" x14ac:dyDescent="0.25">
      <c r="B1298" s="566" t="str">
        <f t="shared" si="104"/>
        <v/>
      </c>
      <c r="C1298" s="472">
        <f>'BD4'!C1295</f>
        <v>0</v>
      </c>
      <c r="D1298" s="125" t="str">
        <f t="shared" si="101"/>
        <v/>
      </c>
      <c r="E1298" s="126" t="str">
        <f>IF('BD4'!O1295=0,"",'BD4'!O1295)</f>
        <v/>
      </c>
      <c r="F1298" s="127" t="str">
        <f>REPT('BD4'!N1295,1)</f>
        <v/>
      </c>
      <c r="G1298" s="469">
        <f>('BD4'!J1295)</f>
        <v>0</v>
      </c>
      <c r="I1298" s="568" t="str">
        <f t="shared" si="102"/>
        <v/>
      </c>
      <c r="J1298" s="568" t="str">
        <f>IF(L1298&gt;0,'BD1'!$K$6,"")</f>
        <v/>
      </c>
      <c r="K1298" s="568" t="str">
        <f>IF(L1298&gt;0,'BD1'!$K$8,"")</f>
        <v/>
      </c>
      <c r="L1298" s="101"/>
      <c r="M1298" s="101"/>
      <c r="N1298" s="101"/>
      <c r="O1298" s="101"/>
      <c r="P1298" s="363"/>
      <c r="Q1298" s="363"/>
      <c r="R1298" s="361"/>
      <c r="S1298" s="570" t="str">
        <f t="shared" si="105"/>
        <v/>
      </c>
      <c r="U1298" s="124" t="str">
        <f t="shared" si="103"/>
        <v/>
      </c>
      <c r="V1298" s="124" t="str">
        <f>IF(X1298&gt;0,'BD1'!$K$6,"")</f>
        <v/>
      </c>
      <c r="W1298" s="121" t="str">
        <f>IF(X1298&gt;0,'BD1'!$K$8,"")</f>
        <v/>
      </c>
      <c r="X1298" s="101"/>
      <c r="Y1298" s="474"/>
      <c r="Z1298" s="101"/>
      <c r="AA1298" s="101"/>
      <c r="AB1298" s="101"/>
      <c r="AC1298" s="101"/>
      <c r="AD1298" s="101"/>
      <c r="AE1298" s="361"/>
      <c r="AF1298" s="522"/>
    </row>
    <row r="1299" spans="2:32" x14ac:dyDescent="0.25">
      <c r="B1299" s="566" t="str">
        <f t="shared" si="104"/>
        <v/>
      </c>
      <c r="C1299" s="472">
        <f>'BD4'!C1296</f>
        <v>0</v>
      </c>
      <c r="D1299" s="125" t="str">
        <f t="shared" si="101"/>
        <v/>
      </c>
      <c r="E1299" s="126" t="str">
        <f>IF('BD4'!O1296=0,"",'BD4'!O1296)</f>
        <v/>
      </c>
      <c r="F1299" s="127" t="str">
        <f>REPT('BD4'!N1296,1)</f>
        <v/>
      </c>
      <c r="G1299" s="469">
        <f>('BD4'!J1296)</f>
        <v>0</v>
      </c>
      <c r="I1299" s="568" t="str">
        <f t="shared" si="102"/>
        <v/>
      </c>
      <c r="J1299" s="568" t="str">
        <f>IF(L1299&gt;0,'BD1'!$K$6,"")</f>
        <v/>
      </c>
      <c r="K1299" s="568" t="str">
        <f>IF(L1299&gt;0,'BD1'!$K$8,"")</f>
        <v/>
      </c>
      <c r="L1299" s="101"/>
      <c r="M1299" s="101"/>
      <c r="N1299" s="101"/>
      <c r="O1299" s="101"/>
      <c r="P1299" s="363"/>
      <c r="Q1299" s="363"/>
      <c r="R1299" s="361"/>
      <c r="S1299" s="570" t="str">
        <f t="shared" si="105"/>
        <v/>
      </c>
      <c r="U1299" s="124" t="str">
        <f t="shared" si="103"/>
        <v/>
      </c>
      <c r="V1299" s="124" t="str">
        <f>IF(X1299&gt;0,'BD1'!$K$6,"")</f>
        <v/>
      </c>
      <c r="W1299" s="121" t="str">
        <f>IF(X1299&gt;0,'BD1'!$K$8,"")</f>
        <v/>
      </c>
      <c r="X1299" s="101"/>
      <c r="Y1299" s="474"/>
      <c r="Z1299" s="101"/>
      <c r="AA1299" s="101"/>
      <c r="AB1299" s="101"/>
      <c r="AC1299" s="101"/>
      <c r="AD1299" s="101"/>
      <c r="AE1299" s="361"/>
      <c r="AF1299" s="522"/>
    </row>
    <row r="1300" spans="2:32" x14ac:dyDescent="0.25">
      <c r="B1300" s="566" t="str">
        <f t="shared" si="104"/>
        <v/>
      </c>
      <c r="C1300" s="472">
        <f>'BD4'!C1297</f>
        <v>0</v>
      </c>
      <c r="D1300" s="125" t="str">
        <f t="shared" si="101"/>
        <v/>
      </c>
      <c r="E1300" s="126" t="str">
        <f>IF('BD4'!O1297=0,"",'BD4'!O1297)</f>
        <v/>
      </c>
      <c r="F1300" s="127" t="str">
        <f>REPT('BD4'!N1297,1)</f>
        <v/>
      </c>
      <c r="G1300" s="469">
        <f>('BD4'!J1297)</f>
        <v>0</v>
      </c>
      <c r="I1300" s="568" t="str">
        <f t="shared" si="102"/>
        <v/>
      </c>
      <c r="J1300" s="568" t="str">
        <f>IF(L1300&gt;0,'BD1'!$K$6,"")</f>
        <v/>
      </c>
      <c r="K1300" s="568" t="str">
        <f>IF(L1300&gt;0,'BD1'!$K$8,"")</f>
        <v/>
      </c>
      <c r="L1300" s="101"/>
      <c r="M1300" s="101"/>
      <c r="N1300" s="101"/>
      <c r="O1300" s="101"/>
      <c r="P1300" s="363"/>
      <c r="Q1300" s="363"/>
      <c r="R1300" s="361"/>
      <c r="S1300" s="570" t="str">
        <f t="shared" si="105"/>
        <v/>
      </c>
      <c r="U1300" s="124" t="str">
        <f t="shared" si="103"/>
        <v/>
      </c>
      <c r="V1300" s="124" t="str">
        <f>IF(X1300&gt;0,'BD1'!$K$6,"")</f>
        <v/>
      </c>
      <c r="W1300" s="121" t="str">
        <f>IF(X1300&gt;0,'BD1'!$K$8,"")</f>
        <v/>
      </c>
      <c r="X1300" s="101"/>
      <c r="Y1300" s="474"/>
      <c r="Z1300" s="101"/>
      <c r="AA1300" s="101"/>
      <c r="AB1300" s="101"/>
      <c r="AC1300" s="101"/>
      <c r="AD1300" s="101"/>
      <c r="AE1300" s="361"/>
      <c r="AF1300" s="522"/>
    </row>
    <row r="1301" spans="2:32" x14ac:dyDescent="0.25">
      <c r="B1301" s="566" t="str">
        <f t="shared" si="104"/>
        <v/>
      </c>
      <c r="C1301" s="472">
        <f>'BD4'!C1298</f>
        <v>0</v>
      </c>
      <c r="D1301" s="125" t="str">
        <f t="shared" si="101"/>
        <v/>
      </c>
      <c r="E1301" s="126" t="str">
        <f>IF('BD4'!O1298=0,"",'BD4'!O1298)</f>
        <v/>
      </c>
      <c r="F1301" s="127" t="str">
        <f>REPT('BD4'!N1298,1)</f>
        <v/>
      </c>
      <c r="G1301" s="469">
        <f>('BD4'!J1298)</f>
        <v>0</v>
      </c>
      <c r="I1301" s="568" t="str">
        <f t="shared" si="102"/>
        <v/>
      </c>
      <c r="J1301" s="568" t="str">
        <f>IF(L1301&gt;0,'BD1'!$K$6,"")</f>
        <v/>
      </c>
      <c r="K1301" s="568" t="str">
        <f>IF(L1301&gt;0,'BD1'!$K$8,"")</f>
        <v/>
      </c>
      <c r="L1301" s="101"/>
      <c r="M1301" s="101"/>
      <c r="N1301" s="101"/>
      <c r="O1301" s="101"/>
      <c r="P1301" s="363"/>
      <c r="Q1301" s="363"/>
      <c r="R1301" s="361"/>
      <c r="S1301" s="570" t="str">
        <f t="shared" si="105"/>
        <v/>
      </c>
      <c r="U1301" s="124" t="str">
        <f t="shared" si="103"/>
        <v/>
      </c>
      <c r="V1301" s="124" t="str">
        <f>IF(X1301&gt;0,'BD1'!$K$6,"")</f>
        <v/>
      </c>
      <c r="W1301" s="121" t="str">
        <f>IF(X1301&gt;0,'BD1'!$K$8,"")</f>
        <v/>
      </c>
      <c r="X1301" s="101"/>
      <c r="Y1301" s="474"/>
      <c r="Z1301" s="101"/>
      <c r="AA1301" s="101"/>
      <c r="AB1301" s="101"/>
      <c r="AC1301" s="101"/>
      <c r="AD1301" s="101"/>
      <c r="AE1301" s="361"/>
      <c r="AF1301" s="522"/>
    </row>
    <row r="1302" spans="2:32" x14ac:dyDescent="0.25">
      <c r="B1302" s="566" t="str">
        <f t="shared" si="104"/>
        <v/>
      </c>
      <c r="C1302" s="472">
        <f>'BD4'!C1299</f>
        <v>0</v>
      </c>
      <c r="D1302" s="125" t="str">
        <f t="shared" si="101"/>
        <v/>
      </c>
      <c r="E1302" s="126" t="str">
        <f>IF('BD4'!O1299=0,"",'BD4'!O1299)</f>
        <v/>
      </c>
      <c r="F1302" s="127" t="str">
        <f>REPT('BD4'!N1299,1)</f>
        <v/>
      </c>
      <c r="G1302" s="469">
        <f>('BD4'!J1299)</f>
        <v>0</v>
      </c>
      <c r="I1302" s="568" t="str">
        <f t="shared" si="102"/>
        <v/>
      </c>
      <c r="J1302" s="568" t="str">
        <f>IF(L1302&gt;0,'BD1'!$K$6,"")</f>
        <v/>
      </c>
      <c r="K1302" s="568" t="str">
        <f>IF(L1302&gt;0,'BD1'!$K$8,"")</f>
        <v/>
      </c>
      <c r="L1302" s="101"/>
      <c r="M1302" s="101"/>
      <c r="N1302" s="101"/>
      <c r="O1302" s="101"/>
      <c r="P1302" s="363"/>
      <c r="Q1302" s="363"/>
      <c r="R1302" s="361"/>
      <c r="S1302" s="570" t="str">
        <f t="shared" si="105"/>
        <v/>
      </c>
      <c r="U1302" s="124" t="str">
        <f t="shared" si="103"/>
        <v/>
      </c>
      <c r="V1302" s="124" t="str">
        <f>IF(X1302&gt;0,'BD1'!$K$6,"")</f>
        <v/>
      </c>
      <c r="W1302" s="121" t="str">
        <f>IF(X1302&gt;0,'BD1'!$K$8,"")</f>
        <v/>
      </c>
      <c r="X1302" s="101"/>
      <c r="Y1302" s="474"/>
      <c r="Z1302" s="101"/>
      <c r="AA1302" s="101"/>
      <c r="AB1302" s="101"/>
      <c r="AC1302" s="101"/>
      <c r="AD1302" s="101"/>
      <c r="AE1302" s="361"/>
      <c r="AF1302" s="522"/>
    </row>
    <row r="1303" spans="2:32" x14ac:dyDescent="0.25">
      <c r="B1303" s="566" t="str">
        <f t="shared" si="104"/>
        <v/>
      </c>
      <c r="C1303" s="472">
        <f>'BD4'!C1300</f>
        <v>0</v>
      </c>
      <c r="D1303" s="125" t="str">
        <f t="shared" si="101"/>
        <v/>
      </c>
      <c r="E1303" s="126" t="str">
        <f>IF('BD4'!O1300=0,"",'BD4'!O1300)</f>
        <v/>
      </c>
      <c r="F1303" s="127" t="str">
        <f>REPT('BD4'!N1300,1)</f>
        <v/>
      </c>
      <c r="G1303" s="469">
        <f>('BD4'!J1300)</f>
        <v>0</v>
      </c>
      <c r="I1303" s="568" t="str">
        <f t="shared" si="102"/>
        <v/>
      </c>
      <c r="J1303" s="568" t="str">
        <f>IF(L1303&gt;0,'BD1'!$K$6,"")</f>
        <v/>
      </c>
      <c r="K1303" s="568" t="str">
        <f>IF(L1303&gt;0,'BD1'!$K$8,"")</f>
        <v/>
      </c>
      <c r="L1303" s="101"/>
      <c r="M1303" s="101"/>
      <c r="N1303" s="101"/>
      <c r="O1303" s="101"/>
      <c r="P1303" s="363"/>
      <c r="Q1303" s="363"/>
      <c r="R1303" s="361"/>
      <c r="S1303" s="570" t="str">
        <f t="shared" si="105"/>
        <v/>
      </c>
      <c r="U1303" s="124" t="str">
        <f t="shared" si="103"/>
        <v/>
      </c>
      <c r="V1303" s="124" t="str">
        <f>IF(X1303&gt;0,'BD1'!$K$6,"")</f>
        <v/>
      </c>
      <c r="W1303" s="121" t="str">
        <f>IF(X1303&gt;0,'BD1'!$K$8,"")</f>
        <v/>
      </c>
      <c r="X1303" s="101"/>
      <c r="Y1303" s="474"/>
      <c r="Z1303" s="101"/>
      <c r="AA1303" s="101"/>
      <c r="AB1303" s="101"/>
      <c r="AC1303" s="101"/>
      <c r="AD1303" s="101"/>
      <c r="AE1303" s="361"/>
      <c r="AF1303" s="522"/>
    </row>
    <row r="1304" spans="2:32" x14ac:dyDescent="0.25">
      <c r="B1304" s="566" t="str">
        <f t="shared" si="104"/>
        <v/>
      </c>
      <c r="C1304" s="472">
        <f>'BD4'!C1301</f>
        <v>0</v>
      </c>
      <c r="D1304" s="125" t="str">
        <f t="shared" si="101"/>
        <v/>
      </c>
      <c r="E1304" s="126" t="str">
        <f>IF('BD4'!O1301=0,"",'BD4'!O1301)</f>
        <v/>
      </c>
      <c r="F1304" s="127" t="str">
        <f>REPT('BD4'!N1301,1)</f>
        <v/>
      </c>
      <c r="G1304" s="469">
        <f>('BD4'!J1301)</f>
        <v>0</v>
      </c>
      <c r="I1304" s="568" t="str">
        <f t="shared" si="102"/>
        <v/>
      </c>
      <c r="J1304" s="568" t="str">
        <f>IF(L1304&gt;0,'BD1'!$K$6,"")</f>
        <v/>
      </c>
      <c r="K1304" s="568" t="str">
        <f>IF(L1304&gt;0,'BD1'!$K$8,"")</f>
        <v/>
      </c>
      <c r="L1304" s="101"/>
      <c r="M1304" s="101"/>
      <c r="N1304" s="101"/>
      <c r="O1304" s="101"/>
      <c r="P1304" s="363"/>
      <c r="Q1304" s="363"/>
      <c r="R1304" s="361"/>
      <c r="S1304" s="570" t="str">
        <f t="shared" si="105"/>
        <v/>
      </c>
      <c r="U1304" s="124" t="str">
        <f t="shared" si="103"/>
        <v/>
      </c>
      <c r="V1304" s="124" t="str">
        <f>IF(X1304&gt;0,'BD1'!$K$6,"")</f>
        <v/>
      </c>
      <c r="W1304" s="121" t="str">
        <f>IF(X1304&gt;0,'BD1'!$K$8,"")</f>
        <v/>
      </c>
      <c r="X1304" s="101"/>
      <c r="Y1304" s="474"/>
      <c r="Z1304" s="101"/>
      <c r="AA1304" s="101"/>
      <c r="AB1304" s="101"/>
      <c r="AC1304" s="101"/>
      <c r="AD1304" s="101"/>
      <c r="AE1304" s="361"/>
      <c r="AF1304" s="522"/>
    </row>
    <row r="1305" spans="2:32" x14ac:dyDescent="0.25">
      <c r="B1305" s="566" t="str">
        <f t="shared" si="104"/>
        <v/>
      </c>
      <c r="C1305" s="472">
        <f>'BD4'!C1302</f>
        <v>0</v>
      </c>
      <c r="D1305" s="125" t="str">
        <f t="shared" si="101"/>
        <v/>
      </c>
      <c r="E1305" s="126" t="str">
        <f>IF('BD4'!O1302=0,"",'BD4'!O1302)</f>
        <v/>
      </c>
      <c r="F1305" s="127" t="str">
        <f>REPT('BD4'!N1302,1)</f>
        <v/>
      </c>
      <c r="G1305" s="469">
        <f>('BD4'!J1302)</f>
        <v>0</v>
      </c>
      <c r="I1305" s="568" t="str">
        <f t="shared" si="102"/>
        <v/>
      </c>
      <c r="J1305" s="568" t="str">
        <f>IF(L1305&gt;0,'BD1'!$K$6,"")</f>
        <v/>
      </c>
      <c r="K1305" s="568" t="str">
        <f>IF(L1305&gt;0,'BD1'!$K$8,"")</f>
        <v/>
      </c>
      <c r="L1305" s="101"/>
      <c r="M1305" s="101"/>
      <c r="N1305" s="101"/>
      <c r="O1305" s="101"/>
      <c r="P1305" s="363"/>
      <c r="Q1305" s="363"/>
      <c r="R1305" s="361"/>
      <c r="S1305" s="570" t="str">
        <f t="shared" si="105"/>
        <v/>
      </c>
      <c r="U1305" s="124" t="str">
        <f t="shared" si="103"/>
        <v/>
      </c>
      <c r="V1305" s="124" t="str">
        <f>IF(X1305&gt;0,'BD1'!$K$6,"")</f>
        <v/>
      </c>
      <c r="W1305" s="121" t="str">
        <f>IF(X1305&gt;0,'BD1'!$K$8,"")</f>
        <v/>
      </c>
      <c r="X1305" s="101"/>
      <c r="Y1305" s="474"/>
      <c r="Z1305" s="101"/>
      <c r="AA1305" s="101"/>
      <c r="AB1305" s="101"/>
      <c r="AC1305" s="101"/>
      <c r="AD1305" s="101"/>
      <c r="AE1305" s="361"/>
      <c r="AF1305" s="522"/>
    </row>
    <row r="1306" spans="2:32" x14ac:dyDescent="0.25">
      <c r="B1306" s="566" t="str">
        <f t="shared" si="104"/>
        <v/>
      </c>
      <c r="C1306" s="472">
        <f>'BD4'!C1303</f>
        <v>0</v>
      </c>
      <c r="D1306" s="125" t="str">
        <f t="shared" si="101"/>
        <v/>
      </c>
      <c r="E1306" s="126" t="str">
        <f>IF('BD4'!O1303=0,"",'BD4'!O1303)</f>
        <v/>
      </c>
      <c r="F1306" s="127" t="str">
        <f>REPT('BD4'!N1303,1)</f>
        <v/>
      </c>
      <c r="G1306" s="469">
        <f>('BD4'!J1303)</f>
        <v>0</v>
      </c>
      <c r="I1306" s="568" t="str">
        <f t="shared" si="102"/>
        <v/>
      </c>
      <c r="J1306" s="568" t="str">
        <f>IF(L1306&gt;0,'BD1'!$K$6,"")</f>
        <v/>
      </c>
      <c r="K1306" s="568" t="str">
        <f>IF(L1306&gt;0,'BD1'!$K$8,"")</f>
        <v/>
      </c>
      <c r="L1306" s="101"/>
      <c r="M1306" s="101"/>
      <c r="N1306" s="101"/>
      <c r="O1306" s="101"/>
      <c r="P1306" s="363"/>
      <c r="Q1306" s="363"/>
      <c r="R1306" s="361"/>
      <c r="S1306" s="570" t="str">
        <f t="shared" si="105"/>
        <v/>
      </c>
      <c r="U1306" s="124" t="str">
        <f t="shared" si="103"/>
        <v/>
      </c>
      <c r="V1306" s="124" t="str">
        <f>IF(X1306&gt;0,'BD1'!$K$6,"")</f>
        <v/>
      </c>
      <c r="W1306" s="121" t="str">
        <f>IF(X1306&gt;0,'BD1'!$K$8,"")</f>
        <v/>
      </c>
      <c r="X1306" s="101"/>
      <c r="Y1306" s="474"/>
      <c r="Z1306" s="101"/>
      <c r="AA1306" s="101"/>
      <c r="AB1306" s="101"/>
      <c r="AC1306" s="101"/>
      <c r="AD1306" s="101"/>
      <c r="AE1306" s="361"/>
      <c r="AF1306" s="522"/>
    </row>
    <row r="1307" spans="2:32" x14ac:dyDescent="0.25">
      <c r="B1307" s="566" t="str">
        <f t="shared" si="104"/>
        <v/>
      </c>
      <c r="C1307" s="472">
        <f>'BD4'!C1304</f>
        <v>0</v>
      </c>
      <c r="D1307" s="125" t="str">
        <f t="shared" si="101"/>
        <v/>
      </c>
      <c r="E1307" s="126" t="str">
        <f>IF('BD4'!O1304=0,"",'BD4'!O1304)</f>
        <v/>
      </c>
      <c r="F1307" s="127" t="str">
        <f>REPT('BD4'!N1304,1)</f>
        <v/>
      </c>
      <c r="G1307" s="469">
        <f>('BD4'!J1304)</f>
        <v>0</v>
      </c>
      <c r="I1307" s="568" t="str">
        <f t="shared" si="102"/>
        <v/>
      </c>
      <c r="J1307" s="568" t="str">
        <f>IF(L1307&gt;0,'BD1'!$K$6,"")</f>
        <v/>
      </c>
      <c r="K1307" s="568" t="str">
        <f>IF(L1307&gt;0,'BD1'!$K$8,"")</f>
        <v/>
      </c>
      <c r="L1307" s="101"/>
      <c r="M1307" s="101"/>
      <c r="N1307" s="101"/>
      <c r="O1307" s="101"/>
      <c r="P1307" s="363"/>
      <c r="Q1307" s="363"/>
      <c r="R1307" s="361"/>
      <c r="S1307" s="570" t="str">
        <f t="shared" si="105"/>
        <v/>
      </c>
      <c r="U1307" s="124" t="str">
        <f t="shared" si="103"/>
        <v/>
      </c>
      <c r="V1307" s="124" t="str">
        <f>IF(X1307&gt;0,'BD1'!$K$6,"")</f>
        <v/>
      </c>
      <c r="W1307" s="121" t="str">
        <f>IF(X1307&gt;0,'BD1'!$K$8,"")</f>
        <v/>
      </c>
      <c r="X1307" s="101"/>
      <c r="Y1307" s="474"/>
      <c r="Z1307" s="101"/>
      <c r="AA1307" s="101"/>
      <c r="AB1307" s="101"/>
      <c r="AC1307" s="101"/>
      <c r="AD1307" s="101"/>
      <c r="AE1307" s="361"/>
      <c r="AF1307" s="522"/>
    </row>
    <row r="1308" spans="2:32" x14ac:dyDescent="0.25">
      <c r="B1308" s="566" t="str">
        <f t="shared" si="104"/>
        <v/>
      </c>
      <c r="C1308" s="472">
        <f>'BD4'!C1305</f>
        <v>0</v>
      </c>
      <c r="D1308" s="125" t="str">
        <f t="shared" si="101"/>
        <v/>
      </c>
      <c r="E1308" s="126" t="str">
        <f>IF('BD4'!O1305=0,"",'BD4'!O1305)</f>
        <v/>
      </c>
      <c r="F1308" s="127" t="str">
        <f>REPT('BD4'!N1305,1)</f>
        <v/>
      </c>
      <c r="G1308" s="469">
        <f>('BD4'!J1305)</f>
        <v>0</v>
      </c>
      <c r="I1308" s="568" t="str">
        <f t="shared" si="102"/>
        <v/>
      </c>
      <c r="J1308" s="568" t="str">
        <f>IF(L1308&gt;0,'BD1'!$K$6,"")</f>
        <v/>
      </c>
      <c r="K1308" s="568" t="str">
        <f>IF(L1308&gt;0,'BD1'!$K$8,"")</f>
        <v/>
      </c>
      <c r="L1308" s="101"/>
      <c r="M1308" s="101"/>
      <c r="N1308" s="101"/>
      <c r="O1308" s="101"/>
      <c r="P1308" s="363"/>
      <c r="Q1308" s="363"/>
      <c r="R1308" s="361"/>
      <c r="S1308" s="570" t="str">
        <f t="shared" si="105"/>
        <v/>
      </c>
      <c r="U1308" s="124" t="str">
        <f t="shared" si="103"/>
        <v/>
      </c>
      <c r="V1308" s="124" t="str">
        <f>IF(X1308&gt;0,'BD1'!$K$6,"")</f>
        <v/>
      </c>
      <c r="W1308" s="121" t="str">
        <f>IF(X1308&gt;0,'BD1'!$K$8,"")</f>
        <v/>
      </c>
      <c r="X1308" s="101"/>
      <c r="Y1308" s="474"/>
      <c r="Z1308" s="101"/>
      <c r="AA1308" s="101"/>
      <c r="AB1308" s="101"/>
      <c r="AC1308" s="101"/>
      <c r="AD1308" s="101"/>
      <c r="AE1308" s="361"/>
      <c r="AF1308" s="522"/>
    </row>
    <row r="1309" spans="2:32" x14ac:dyDescent="0.25">
      <c r="B1309" s="566" t="str">
        <f t="shared" si="104"/>
        <v/>
      </c>
      <c r="C1309" s="472">
        <f>'BD4'!C1306</f>
        <v>0</v>
      </c>
      <c r="D1309" s="125" t="str">
        <f t="shared" si="101"/>
        <v/>
      </c>
      <c r="E1309" s="126" t="str">
        <f>IF('BD4'!O1306=0,"",'BD4'!O1306)</f>
        <v/>
      </c>
      <c r="F1309" s="127" t="str">
        <f>REPT('BD4'!N1306,1)</f>
        <v/>
      </c>
      <c r="G1309" s="469">
        <f>('BD4'!J1306)</f>
        <v>0</v>
      </c>
      <c r="I1309" s="568" t="str">
        <f t="shared" si="102"/>
        <v/>
      </c>
      <c r="J1309" s="568" t="str">
        <f>IF(L1309&gt;0,'BD1'!$K$6,"")</f>
        <v/>
      </c>
      <c r="K1309" s="568" t="str">
        <f>IF(L1309&gt;0,'BD1'!$K$8,"")</f>
        <v/>
      </c>
      <c r="L1309" s="101"/>
      <c r="M1309" s="101"/>
      <c r="N1309" s="101"/>
      <c r="O1309" s="101"/>
      <c r="P1309" s="363"/>
      <c r="Q1309" s="363"/>
      <c r="R1309" s="361"/>
      <c r="S1309" s="570" t="str">
        <f t="shared" si="105"/>
        <v/>
      </c>
      <c r="U1309" s="124" t="str">
        <f t="shared" si="103"/>
        <v/>
      </c>
      <c r="V1309" s="124" t="str">
        <f>IF(X1309&gt;0,'BD1'!$K$6,"")</f>
        <v/>
      </c>
      <c r="W1309" s="121" t="str">
        <f>IF(X1309&gt;0,'BD1'!$K$8,"")</f>
        <v/>
      </c>
      <c r="X1309" s="101"/>
      <c r="Y1309" s="474"/>
      <c r="Z1309" s="101"/>
      <c r="AA1309" s="101"/>
      <c r="AB1309" s="101"/>
      <c r="AC1309" s="101"/>
      <c r="AD1309" s="101"/>
      <c r="AE1309" s="361"/>
      <c r="AF1309" s="522"/>
    </row>
    <row r="1310" spans="2:32" x14ac:dyDescent="0.25">
      <c r="B1310" s="566" t="str">
        <f t="shared" si="104"/>
        <v/>
      </c>
      <c r="C1310" s="472">
        <f>'BD4'!C1307</f>
        <v>0</v>
      </c>
      <c r="D1310" s="125" t="str">
        <f t="shared" si="101"/>
        <v/>
      </c>
      <c r="E1310" s="126" t="str">
        <f>IF('BD4'!O1307=0,"",'BD4'!O1307)</f>
        <v/>
      </c>
      <c r="F1310" s="127" t="str">
        <f>REPT('BD4'!N1307,1)</f>
        <v/>
      </c>
      <c r="G1310" s="469">
        <f>('BD4'!J1307)</f>
        <v>0</v>
      </c>
      <c r="I1310" s="568" t="str">
        <f t="shared" si="102"/>
        <v/>
      </c>
      <c r="J1310" s="568" t="str">
        <f>IF(L1310&gt;0,'BD1'!$K$6,"")</f>
        <v/>
      </c>
      <c r="K1310" s="568" t="str">
        <f>IF(L1310&gt;0,'BD1'!$K$8,"")</f>
        <v/>
      </c>
      <c r="L1310" s="101"/>
      <c r="M1310" s="101"/>
      <c r="N1310" s="101"/>
      <c r="O1310" s="101"/>
      <c r="P1310" s="363"/>
      <c r="Q1310" s="363"/>
      <c r="R1310" s="361"/>
      <c r="S1310" s="570" t="str">
        <f t="shared" si="105"/>
        <v/>
      </c>
      <c r="U1310" s="124" t="str">
        <f t="shared" si="103"/>
        <v/>
      </c>
      <c r="V1310" s="124" t="str">
        <f>IF(X1310&gt;0,'BD1'!$K$6,"")</f>
        <v/>
      </c>
      <c r="W1310" s="121" t="str">
        <f>IF(X1310&gt;0,'BD1'!$K$8,"")</f>
        <v/>
      </c>
      <c r="X1310" s="101"/>
      <c r="Y1310" s="474"/>
      <c r="Z1310" s="101"/>
      <c r="AA1310" s="101"/>
      <c r="AB1310" s="101"/>
      <c r="AC1310" s="101"/>
      <c r="AD1310" s="101"/>
      <c r="AE1310" s="361"/>
      <c r="AF1310" s="522"/>
    </row>
    <row r="1311" spans="2:32" x14ac:dyDescent="0.25">
      <c r="B1311" s="566" t="str">
        <f t="shared" si="104"/>
        <v/>
      </c>
      <c r="C1311" s="472">
        <f>'BD4'!C1308</f>
        <v>0</v>
      </c>
      <c r="D1311" s="125" t="str">
        <f t="shared" si="101"/>
        <v/>
      </c>
      <c r="E1311" s="126" t="str">
        <f>IF('BD4'!O1308=0,"",'BD4'!O1308)</f>
        <v/>
      </c>
      <c r="F1311" s="127" t="str">
        <f>REPT('BD4'!N1308,1)</f>
        <v/>
      </c>
      <c r="G1311" s="469">
        <f>('BD4'!J1308)</f>
        <v>0</v>
      </c>
      <c r="I1311" s="568" t="str">
        <f t="shared" si="102"/>
        <v/>
      </c>
      <c r="J1311" s="568" t="str">
        <f>IF(L1311&gt;0,'BD1'!$K$6,"")</f>
        <v/>
      </c>
      <c r="K1311" s="568" t="str">
        <f>IF(L1311&gt;0,'BD1'!$K$8,"")</f>
        <v/>
      </c>
      <c r="L1311" s="101"/>
      <c r="M1311" s="101"/>
      <c r="N1311" s="101"/>
      <c r="O1311" s="101"/>
      <c r="P1311" s="363"/>
      <c r="Q1311" s="363"/>
      <c r="R1311" s="361"/>
      <c r="S1311" s="570" t="str">
        <f t="shared" si="105"/>
        <v/>
      </c>
      <c r="U1311" s="124" t="str">
        <f t="shared" si="103"/>
        <v/>
      </c>
      <c r="V1311" s="124" t="str">
        <f>IF(X1311&gt;0,'BD1'!$K$6,"")</f>
        <v/>
      </c>
      <c r="W1311" s="121" t="str">
        <f>IF(X1311&gt;0,'BD1'!$K$8,"")</f>
        <v/>
      </c>
      <c r="X1311" s="101"/>
      <c r="Y1311" s="474"/>
      <c r="Z1311" s="101"/>
      <c r="AA1311" s="101"/>
      <c r="AB1311" s="101"/>
      <c r="AC1311" s="101"/>
      <c r="AD1311" s="101"/>
      <c r="AE1311" s="361"/>
      <c r="AF1311" s="522"/>
    </row>
    <row r="1312" spans="2:32" x14ac:dyDescent="0.25">
      <c r="B1312" s="566" t="str">
        <f t="shared" si="104"/>
        <v/>
      </c>
      <c r="C1312" s="472">
        <f>'BD4'!C1309</f>
        <v>0</v>
      </c>
      <c r="D1312" s="125" t="str">
        <f t="shared" si="101"/>
        <v/>
      </c>
      <c r="E1312" s="126" t="str">
        <f>IF('BD4'!O1309=0,"",'BD4'!O1309)</f>
        <v/>
      </c>
      <c r="F1312" s="127" t="str">
        <f>REPT('BD4'!N1309,1)</f>
        <v/>
      </c>
      <c r="G1312" s="469">
        <f>('BD4'!J1309)</f>
        <v>0</v>
      </c>
      <c r="I1312" s="568" t="str">
        <f t="shared" si="102"/>
        <v/>
      </c>
      <c r="J1312" s="568" t="str">
        <f>IF(L1312&gt;0,'BD1'!$K$6,"")</f>
        <v/>
      </c>
      <c r="K1312" s="568" t="str">
        <f>IF(L1312&gt;0,'BD1'!$K$8,"")</f>
        <v/>
      </c>
      <c r="L1312" s="101"/>
      <c r="M1312" s="101"/>
      <c r="N1312" s="101"/>
      <c r="O1312" s="101"/>
      <c r="P1312" s="363"/>
      <c r="Q1312" s="363"/>
      <c r="R1312" s="361"/>
      <c r="S1312" s="570" t="str">
        <f t="shared" si="105"/>
        <v/>
      </c>
      <c r="U1312" s="124" t="str">
        <f t="shared" si="103"/>
        <v/>
      </c>
      <c r="V1312" s="124" t="str">
        <f>IF(X1312&gt;0,'BD1'!$K$6,"")</f>
        <v/>
      </c>
      <c r="W1312" s="121" t="str">
        <f>IF(X1312&gt;0,'BD1'!$K$8,"")</f>
        <v/>
      </c>
      <c r="X1312" s="101"/>
      <c r="Y1312" s="474"/>
      <c r="Z1312" s="101"/>
      <c r="AA1312" s="101"/>
      <c r="AB1312" s="101"/>
      <c r="AC1312" s="101"/>
      <c r="AD1312" s="101"/>
      <c r="AE1312" s="361"/>
      <c r="AF1312" s="522"/>
    </row>
    <row r="1313" spans="2:32" x14ac:dyDescent="0.25">
      <c r="B1313" s="566" t="str">
        <f t="shared" si="104"/>
        <v/>
      </c>
      <c r="C1313" s="472">
        <f>'BD4'!C1310</f>
        <v>0</v>
      </c>
      <c r="D1313" s="125" t="str">
        <f t="shared" si="101"/>
        <v/>
      </c>
      <c r="E1313" s="126" t="str">
        <f>IF('BD4'!O1310=0,"",'BD4'!O1310)</f>
        <v/>
      </c>
      <c r="F1313" s="127" t="str">
        <f>REPT('BD4'!N1310,1)</f>
        <v/>
      </c>
      <c r="G1313" s="469">
        <f>('BD4'!J1310)</f>
        <v>0</v>
      </c>
      <c r="I1313" s="568" t="str">
        <f t="shared" si="102"/>
        <v/>
      </c>
      <c r="J1313" s="568" t="str">
        <f>IF(L1313&gt;0,'BD1'!$K$6,"")</f>
        <v/>
      </c>
      <c r="K1313" s="568" t="str">
        <f>IF(L1313&gt;0,'BD1'!$K$8,"")</f>
        <v/>
      </c>
      <c r="L1313" s="101"/>
      <c r="M1313" s="101"/>
      <c r="N1313" s="101"/>
      <c r="O1313" s="101"/>
      <c r="P1313" s="363"/>
      <c r="Q1313" s="363"/>
      <c r="R1313" s="361"/>
      <c r="S1313" s="570" t="str">
        <f t="shared" si="105"/>
        <v/>
      </c>
      <c r="U1313" s="124" t="str">
        <f t="shared" si="103"/>
        <v/>
      </c>
      <c r="V1313" s="124" t="str">
        <f>IF(X1313&gt;0,'BD1'!$K$6,"")</f>
        <v/>
      </c>
      <c r="W1313" s="121" t="str">
        <f>IF(X1313&gt;0,'BD1'!$K$8,"")</f>
        <v/>
      </c>
      <c r="X1313" s="101"/>
      <c r="Y1313" s="474"/>
      <c r="Z1313" s="101"/>
      <c r="AA1313" s="101"/>
      <c r="AB1313" s="101"/>
      <c r="AC1313" s="101"/>
      <c r="AD1313" s="101"/>
      <c r="AE1313" s="361"/>
      <c r="AF1313" s="522"/>
    </row>
    <row r="1314" spans="2:32" x14ac:dyDescent="0.25">
      <c r="B1314" s="566" t="str">
        <f t="shared" si="104"/>
        <v/>
      </c>
      <c r="C1314" s="472">
        <f>'BD4'!C1311</f>
        <v>0</v>
      </c>
      <c r="D1314" s="125" t="str">
        <f t="shared" si="101"/>
        <v/>
      </c>
      <c r="E1314" s="126" t="str">
        <f>IF('BD4'!O1311=0,"",'BD4'!O1311)</f>
        <v/>
      </c>
      <c r="F1314" s="127" t="str">
        <f>REPT('BD4'!N1311,1)</f>
        <v/>
      </c>
      <c r="G1314" s="469">
        <f>('BD4'!J1311)</f>
        <v>0</v>
      </c>
      <c r="I1314" s="568" t="str">
        <f t="shared" si="102"/>
        <v/>
      </c>
      <c r="J1314" s="568" t="str">
        <f>IF(L1314&gt;0,'BD1'!$K$6,"")</f>
        <v/>
      </c>
      <c r="K1314" s="568" t="str">
        <f>IF(L1314&gt;0,'BD1'!$K$8,"")</f>
        <v/>
      </c>
      <c r="L1314" s="101"/>
      <c r="M1314" s="101"/>
      <c r="N1314" s="101"/>
      <c r="O1314" s="101"/>
      <c r="P1314" s="363"/>
      <c r="Q1314" s="363"/>
      <c r="R1314" s="361"/>
      <c r="S1314" s="570" t="str">
        <f t="shared" si="105"/>
        <v/>
      </c>
      <c r="U1314" s="124" t="str">
        <f t="shared" si="103"/>
        <v/>
      </c>
      <c r="V1314" s="124" t="str">
        <f>IF(X1314&gt;0,'BD1'!$K$6,"")</f>
        <v/>
      </c>
      <c r="W1314" s="121" t="str">
        <f>IF(X1314&gt;0,'BD1'!$K$8,"")</f>
        <v/>
      </c>
      <c r="X1314" s="101"/>
      <c r="Y1314" s="474"/>
      <c r="Z1314" s="101"/>
      <c r="AA1314" s="101"/>
      <c r="AB1314" s="101"/>
      <c r="AC1314" s="101"/>
      <c r="AD1314" s="101"/>
      <c r="AE1314" s="361"/>
      <c r="AF1314" s="522"/>
    </row>
    <row r="1315" spans="2:32" x14ac:dyDescent="0.25">
      <c r="B1315" s="566" t="str">
        <f t="shared" si="104"/>
        <v/>
      </c>
      <c r="C1315" s="472">
        <f>'BD4'!C1312</f>
        <v>0</v>
      </c>
      <c r="D1315" s="125" t="str">
        <f t="shared" si="101"/>
        <v/>
      </c>
      <c r="E1315" s="126" t="str">
        <f>IF('BD4'!O1312=0,"",'BD4'!O1312)</f>
        <v/>
      </c>
      <c r="F1315" s="127" t="str">
        <f>REPT('BD4'!N1312,1)</f>
        <v/>
      </c>
      <c r="G1315" s="469">
        <f>('BD4'!J1312)</f>
        <v>0</v>
      </c>
      <c r="I1315" s="568" t="str">
        <f t="shared" si="102"/>
        <v/>
      </c>
      <c r="J1315" s="568" t="str">
        <f>IF(L1315&gt;0,'BD1'!$K$6,"")</f>
        <v/>
      </c>
      <c r="K1315" s="568" t="str">
        <f>IF(L1315&gt;0,'BD1'!$K$8,"")</f>
        <v/>
      </c>
      <c r="L1315" s="101"/>
      <c r="M1315" s="101"/>
      <c r="N1315" s="101"/>
      <c r="O1315" s="101"/>
      <c r="P1315" s="363"/>
      <c r="Q1315" s="363"/>
      <c r="R1315" s="361"/>
      <c r="S1315" s="570" t="str">
        <f t="shared" si="105"/>
        <v/>
      </c>
      <c r="U1315" s="124" t="str">
        <f t="shared" si="103"/>
        <v/>
      </c>
      <c r="V1315" s="124" t="str">
        <f>IF(X1315&gt;0,'BD1'!$K$6,"")</f>
        <v/>
      </c>
      <c r="W1315" s="121" t="str">
        <f>IF(X1315&gt;0,'BD1'!$K$8,"")</f>
        <v/>
      </c>
      <c r="X1315" s="101"/>
      <c r="Y1315" s="474"/>
      <c r="Z1315" s="101"/>
      <c r="AA1315" s="101"/>
      <c r="AB1315" s="101"/>
      <c r="AC1315" s="101"/>
      <c r="AD1315" s="101"/>
      <c r="AE1315" s="361"/>
      <c r="AF1315" s="522"/>
    </row>
    <row r="1316" spans="2:32" x14ac:dyDescent="0.25">
      <c r="B1316" s="566" t="str">
        <f t="shared" si="104"/>
        <v/>
      </c>
      <c r="C1316" s="472">
        <f>'BD4'!C1313</f>
        <v>0</v>
      </c>
      <c r="D1316" s="125" t="str">
        <f t="shared" si="101"/>
        <v/>
      </c>
      <c r="E1316" s="126" t="str">
        <f>IF('BD4'!O1313=0,"",'BD4'!O1313)</f>
        <v/>
      </c>
      <c r="F1316" s="127" t="str">
        <f>REPT('BD4'!N1313,1)</f>
        <v/>
      </c>
      <c r="G1316" s="469">
        <f>('BD4'!J1313)</f>
        <v>0</v>
      </c>
      <c r="I1316" s="568" t="str">
        <f t="shared" si="102"/>
        <v/>
      </c>
      <c r="J1316" s="568" t="str">
        <f>IF(L1316&gt;0,'BD1'!$K$6,"")</f>
        <v/>
      </c>
      <c r="K1316" s="568" t="str">
        <f>IF(L1316&gt;0,'BD1'!$K$8,"")</f>
        <v/>
      </c>
      <c r="L1316" s="101"/>
      <c r="M1316" s="101"/>
      <c r="N1316" s="101"/>
      <c r="O1316" s="101"/>
      <c r="P1316" s="363"/>
      <c r="Q1316" s="363"/>
      <c r="R1316" s="361"/>
      <c r="S1316" s="570" t="str">
        <f t="shared" si="105"/>
        <v/>
      </c>
      <c r="U1316" s="124" t="str">
        <f t="shared" si="103"/>
        <v/>
      </c>
      <c r="V1316" s="124" t="str">
        <f>IF(X1316&gt;0,'BD1'!$K$6,"")</f>
        <v/>
      </c>
      <c r="W1316" s="121" t="str">
        <f>IF(X1316&gt;0,'BD1'!$K$8,"")</f>
        <v/>
      </c>
      <c r="X1316" s="101"/>
      <c r="Y1316" s="474"/>
      <c r="Z1316" s="101"/>
      <c r="AA1316" s="101"/>
      <c r="AB1316" s="101"/>
      <c r="AC1316" s="101"/>
      <c r="AD1316" s="101"/>
      <c r="AE1316" s="361"/>
      <c r="AF1316" s="522"/>
    </row>
    <row r="1317" spans="2:32" x14ac:dyDescent="0.25">
      <c r="B1317" s="566" t="str">
        <f t="shared" si="104"/>
        <v/>
      </c>
      <c r="C1317" s="472">
        <f>'BD4'!C1314</f>
        <v>0</v>
      </c>
      <c r="D1317" s="125" t="str">
        <f t="shared" si="101"/>
        <v/>
      </c>
      <c r="E1317" s="126" t="str">
        <f>IF('BD4'!O1314=0,"",'BD4'!O1314)</f>
        <v/>
      </c>
      <c r="F1317" s="127" t="str">
        <f>REPT('BD4'!N1314,1)</f>
        <v/>
      </c>
      <c r="G1317" s="469">
        <f>('BD4'!J1314)</f>
        <v>0</v>
      </c>
      <c r="I1317" s="568" t="str">
        <f t="shared" si="102"/>
        <v/>
      </c>
      <c r="J1317" s="568" t="str">
        <f>IF(L1317&gt;0,'BD1'!$K$6,"")</f>
        <v/>
      </c>
      <c r="K1317" s="568" t="str">
        <f>IF(L1317&gt;0,'BD1'!$K$8,"")</f>
        <v/>
      </c>
      <c r="L1317" s="101"/>
      <c r="M1317" s="101"/>
      <c r="N1317" s="101"/>
      <c r="O1317" s="101"/>
      <c r="P1317" s="363"/>
      <c r="Q1317" s="363"/>
      <c r="R1317" s="361"/>
      <c r="S1317" s="570" t="str">
        <f t="shared" si="105"/>
        <v/>
      </c>
      <c r="U1317" s="124" t="str">
        <f t="shared" si="103"/>
        <v/>
      </c>
      <c r="V1317" s="124" t="str">
        <f>IF(X1317&gt;0,'BD1'!$K$6,"")</f>
        <v/>
      </c>
      <c r="W1317" s="121" t="str">
        <f>IF(X1317&gt;0,'BD1'!$K$8,"")</f>
        <v/>
      </c>
      <c r="X1317" s="101"/>
      <c r="Y1317" s="474"/>
      <c r="Z1317" s="101"/>
      <c r="AA1317" s="101"/>
      <c r="AB1317" s="101"/>
      <c r="AC1317" s="101"/>
      <c r="AD1317" s="101"/>
      <c r="AE1317" s="361"/>
      <c r="AF1317" s="522"/>
    </row>
    <row r="1318" spans="2:32" x14ac:dyDescent="0.25">
      <c r="B1318" s="566" t="str">
        <f t="shared" si="104"/>
        <v/>
      </c>
      <c r="C1318" s="472">
        <f>'BD4'!C1315</f>
        <v>0</v>
      </c>
      <c r="D1318" s="125" t="str">
        <f t="shared" si="101"/>
        <v/>
      </c>
      <c r="E1318" s="126" t="str">
        <f>IF('BD4'!O1315=0,"",'BD4'!O1315)</f>
        <v/>
      </c>
      <c r="F1318" s="127" t="str">
        <f>REPT('BD4'!N1315,1)</f>
        <v/>
      </c>
      <c r="G1318" s="469">
        <f>('BD4'!J1315)</f>
        <v>0</v>
      </c>
      <c r="I1318" s="568" t="str">
        <f t="shared" si="102"/>
        <v/>
      </c>
      <c r="J1318" s="568" t="str">
        <f>IF(L1318&gt;0,'BD1'!$K$6,"")</f>
        <v/>
      </c>
      <c r="K1318" s="568" t="str">
        <f>IF(L1318&gt;0,'BD1'!$K$8,"")</f>
        <v/>
      </c>
      <c r="L1318" s="101"/>
      <c r="M1318" s="101"/>
      <c r="N1318" s="101"/>
      <c r="O1318" s="101"/>
      <c r="P1318" s="363"/>
      <c r="Q1318" s="363"/>
      <c r="R1318" s="361"/>
      <c r="S1318" s="570" t="str">
        <f t="shared" si="105"/>
        <v/>
      </c>
      <c r="U1318" s="124" t="str">
        <f t="shared" si="103"/>
        <v/>
      </c>
      <c r="V1318" s="124" t="str">
        <f>IF(X1318&gt;0,'BD1'!$K$6,"")</f>
        <v/>
      </c>
      <c r="W1318" s="121" t="str">
        <f>IF(X1318&gt;0,'BD1'!$K$8,"")</f>
        <v/>
      </c>
      <c r="X1318" s="101"/>
      <c r="Y1318" s="474"/>
      <c r="Z1318" s="101"/>
      <c r="AA1318" s="101"/>
      <c r="AB1318" s="101"/>
      <c r="AC1318" s="101"/>
      <c r="AD1318" s="101"/>
      <c r="AE1318" s="361"/>
      <c r="AF1318" s="522"/>
    </row>
    <row r="1319" spans="2:32" x14ac:dyDescent="0.25">
      <c r="B1319" s="566" t="str">
        <f t="shared" si="104"/>
        <v/>
      </c>
      <c r="C1319" s="472">
        <f>'BD4'!C1316</f>
        <v>0</v>
      </c>
      <c r="D1319" s="125" t="str">
        <f t="shared" si="101"/>
        <v/>
      </c>
      <c r="E1319" s="126" t="str">
        <f>IF('BD4'!O1316=0,"",'BD4'!O1316)</f>
        <v/>
      </c>
      <c r="F1319" s="127" t="str">
        <f>REPT('BD4'!N1316,1)</f>
        <v/>
      </c>
      <c r="G1319" s="469">
        <f>('BD4'!J1316)</f>
        <v>0</v>
      </c>
      <c r="I1319" s="568" t="str">
        <f t="shared" si="102"/>
        <v/>
      </c>
      <c r="J1319" s="568" t="str">
        <f>IF(L1319&gt;0,'BD1'!$K$6,"")</f>
        <v/>
      </c>
      <c r="K1319" s="568" t="str">
        <f>IF(L1319&gt;0,'BD1'!$K$8,"")</f>
        <v/>
      </c>
      <c r="L1319" s="101"/>
      <c r="M1319" s="101"/>
      <c r="N1319" s="101"/>
      <c r="O1319" s="101"/>
      <c r="P1319" s="363"/>
      <c r="Q1319" s="363"/>
      <c r="R1319" s="361"/>
      <c r="S1319" s="570" t="str">
        <f t="shared" si="105"/>
        <v/>
      </c>
      <c r="U1319" s="124" t="str">
        <f t="shared" si="103"/>
        <v/>
      </c>
      <c r="V1319" s="124" t="str">
        <f>IF(X1319&gt;0,'BD1'!$K$6,"")</f>
        <v/>
      </c>
      <c r="W1319" s="121" t="str">
        <f>IF(X1319&gt;0,'BD1'!$K$8,"")</f>
        <v/>
      </c>
      <c r="X1319" s="101"/>
      <c r="Y1319" s="474"/>
      <c r="Z1319" s="101"/>
      <c r="AA1319" s="101"/>
      <c r="AB1319" s="101"/>
      <c r="AC1319" s="101"/>
      <c r="AD1319" s="101"/>
      <c r="AE1319" s="361"/>
      <c r="AF1319" s="522"/>
    </row>
    <row r="1320" spans="2:32" x14ac:dyDescent="0.25">
      <c r="B1320" s="566" t="str">
        <f t="shared" si="104"/>
        <v/>
      </c>
      <c r="C1320" s="472">
        <f>'BD4'!C1317</f>
        <v>0</v>
      </c>
      <c r="D1320" s="125" t="str">
        <f t="shared" si="101"/>
        <v/>
      </c>
      <c r="E1320" s="126" t="str">
        <f>IF('BD4'!O1317=0,"",'BD4'!O1317)</f>
        <v/>
      </c>
      <c r="F1320" s="127" t="str">
        <f>REPT('BD4'!N1317,1)</f>
        <v/>
      </c>
      <c r="G1320" s="469">
        <f>('BD4'!J1317)</f>
        <v>0</v>
      </c>
      <c r="I1320" s="568" t="str">
        <f t="shared" si="102"/>
        <v/>
      </c>
      <c r="J1320" s="568" t="str">
        <f>IF(L1320&gt;0,'BD1'!$K$6,"")</f>
        <v/>
      </c>
      <c r="K1320" s="568" t="str">
        <f>IF(L1320&gt;0,'BD1'!$K$8,"")</f>
        <v/>
      </c>
      <c r="L1320" s="101"/>
      <c r="M1320" s="101"/>
      <c r="N1320" s="101"/>
      <c r="O1320" s="101"/>
      <c r="P1320" s="363"/>
      <c r="Q1320" s="363"/>
      <c r="R1320" s="361"/>
      <c r="S1320" s="570" t="str">
        <f t="shared" si="105"/>
        <v/>
      </c>
      <c r="U1320" s="124" t="str">
        <f t="shared" si="103"/>
        <v/>
      </c>
      <c r="V1320" s="124" t="str">
        <f>IF(X1320&gt;0,'BD1'!$K$6,"")</f>
        <v/>
      </c>
      <c r="W1320" s="121" t="str">
        <f>IF(X1320&gt;0,'BD1'!$K$8,"")</f>
        <v/>
      </c>
      <c r="X1320" s="101"/>
      <c r="Y1320" s="474"/>
      <c r="Z1320" s="101"/>
      <c r="AA1320" s="101"/>
      <c r="AB1320" s="101"/>
      <c r="AC1320" s="101"/>
      <c r="AD1320" s="101"/>
      <c r="AE1320" s="361"/>
      <c r="AF1320" s="522"/>
    </row>
    <row r="1321" spans="2:32" x14ac:dyDescent="0.25">
      <c r="B1321" s="566" t="str">
        <f t="shared" si="104"/>
        <v/>
      </c>
      <c r="C1321" s="472">
        <f>'BD4'!C1318</f>
        <v>0</v>
      </c>
      <c r="D1321" s="125" t="str">
        <f t="shared" si="101"/>
        <v/>
      </c>
      <c r="E1321" s="126" t="str">
        <f>IF('BD4'!O1318=0,"",'BD4'!O1318)</f>
        <v/>
      </c>
      <c r="F1321" s="127" t="str">
        <f>REPT('BD4'!N1318,1)</f>
        <v/>
      </c>
      <c r="G1321" s="469">
        <f>('BD4'!J1318)</f>
        <v>0</v>
      </c>
      <c r="I1321" s="568" t="str">
        <f t="shared" si="102"/>
        <v/>
      </c>
      <c r="J1321" s="568" t="str">
        <f>IF(L1321&gt;0,'BD1'!$K$6,"")</f>
        <v/>
      </c>
      <c r="K1321" s="568" t="str">
        <f>IF(L1321&gt;0,'BD1'!$K$8,"")</f>
        <v/>
      </c>
      <c r="L1321" s="101"/>
      <c r="M1321" s="101"/>
      <c r="N1321" s="101"/>
      <c r="O1321" s="101"/>
      <c r="P1321" s="363"/>
      <c r="Q1321" s="363"/>
      <c r="R1321" s="361"/>
      <c r="S1321" s="570" t="str">
        <f t="shared" si="105"/>
        <v/>
      </c>
      <c r="U1321" s="124" t="str">
        <f t="shared" si="103"/>
        <v/>
      </c>
      <c r="V1321" s="124" t="str">
        <f>IF(X1321&gt;0,'BD1'!$K$6,"")</f>
        <v/>
      </c>
      <c r="W1321" s="121" t="str">
        <f>IF(X1321&gt;0,'BD1'!$K$8,"")</f>
        <v/>
      </c>
      <c r="X1321" s="101"/>
      <c r="Y1321" s="474"/>
      <c r="Z1321" s="101"/>
      <c r="AA1321" s="101"/>
      <c r="AB1321" s="101"/>
      <c r="AC1321" s="101"/>
      <c r="AD1321" s="101"/>
      <c r="AE1321" s="361"/>
      <c r="AF1321" s="522"/>
    </row>
    <row r="1322" spans="2:32" x14ac:dyDescent="0.25">
      <c r="B1322" s="566" t="str">
        <f t="shared" si="104"/>
        <v/>
      </c>
      <c r="C1322" s="472">
        <f>'BD4'!C1319</f>
        <v>0</v>
      </c>
      <c r="D1322" s="125" t="str">
        <f t="shared" si="101"/>
        <v/>
      </c>
      <c r="E1322" s="126" t="str">
        <f>IF('BD4'!O1319=0,"",'BD4'!O1319)</f>
        <v/>
      </c>
      <c r="F1322" s="127" t="str">
        <f>REPT('BD4'!N1319,1)</f>
        <v/>
      </c>
      <c r="G1322" s="469">
        <f>('BD4'!J1319)</f>
        <v>0</v>
      </c>
      <c r="I1322" s="568" t="str">
        <f t="shared" si="102"/>
        <v/>
      </c>
      <c r="J1322" s="568" t="str">
        <f>IF(L1322&gt;0,'BD1'!$K$6,"")</f>
        <v/>
      </c>
      <c r="K1322" s="568" t="str">
        <f>IF(L1322&gt;0,'BD1'!$K$8,"")</f>
        <v/>
      </c>
      <c r="L1322" s="101"/>
      <c r="M1322" s="101"/>
      <c r="N1322" s="101"/>
      <c r="O1322" s="101"/>
      <c r="P1322" s="363"/>
      <c r="Q1322" s="363"/>
      <c r="R1322" s="361"/>
      <c r="S1322" s="570" t="str">
        <f t="shared" si="105"/>
        <v/>
      </c>
      <c r="U1322" s="124" t="str">
        <f t="shared" si="103"/>
        <v/>
      </c>
      <c r="V1322" s="124" t="str">
        <f>IF(X1322&gt;0,'BD1'!$K$6,"")</f>
        <v/>
      </c>
      <c r="W1322" s="121" t="str">
        <f>IF(X1322&gt;0,'BD1'!$K$8,"")</f>
        <v/>
      </c>
      <c r="X1322" s="101"/>
      <c r="Y1322" s="474"/>
      <c r="Z1322" s="101"/>
      <c r="AA1322" s="101"/>
      <c r="AB1322" s="101"/>
      <c r="AC1322" s="101"/>
      <c r="AD1322" s="101"/>
      <c r="AE1322" s="361"/>
      <c r="AF1322" s="522"/>
    </row>
    <row r="1323" spans="2:32" x14ac:dyDescent="0.25">
      <c r="B1323" s="566" t="str">
        <f t="shared" si="104"/>
        <v/>
      </c>
      <c r="C1323" s="472">
        <f>'BD4'!C1320</f>
        <v>0</v>
      </c>
      <c r="D1323" s="125" t="str">
        <f t="shared" si="101"/>
        <v/>
      </c>
      <c r="E1323" s="126" t="str">
        <f>IF('BD4'!O1320=0,"",'BD4'!O1320)</f>
        <v/>
      </c>
      <c r="F1323" s="127" t="str">
        <f>REPT('BD4'!N1320,1)</f>
        <v/>
      </c>
      <c r="G1323" s="469">
        <f>('BD4'!J1320)</f>
        <v>0</v>
      </c>
      <c r="I1323" s="568" t="str">
        <f t="shared" si="102"/>
        <v/>
      </c>
      <c r="J1323" s="568" t="str">
        <f>IF(L1323&gt;0,'BD1'!$K$6,"")</f>
        <v/>
      </c>
      <c r="K1323" s="568" t="str">
        <f>IF(L1323&gt;0,'BD1'!$K$8,"")</f>
        <v/>
      </c>
      <c r="L1323" s="101"/>
      <c r="M1323" s="101"/>
      <c r="N1323" s="101"/>
      <c r="O1323" s="101"/>
      <c r="P1323" s="363"/>
      <c r="Q1323" s="363"/>
      <c r="R1323" s="361"/>
      <c r="S1323" s="570" t="str">
        <f t="shared" si="105"/>
        <v/>
      </c>
      <c r="U1323" s="124" t="str">
        <f t="shared" si="103"/>
        <v/>
      </c>
      <c r="V1323" s="124" t="str">
        <f>IF(X1323&gt;0,'BD1'!$K$6,"")</f>
        <v/>
      </c>
      <c r="W1323" s="121" t="str">
        <f>IF(X1323&gt;0,'BD1'!$K$8,"")</f>
        <v/>
      </c>
      <c r="X1323" s="101"/>
      <c r="Y1323" s="474"/>
      <c r="Z1323" s="101"/>
      <c r="AA1323" s="101"/>
      <c r="AB1323" s="101"/>
      <c r="AC1323" s="101"/>
      <c r="AD1323" s="101"/>
      <c r="AE1323" s="361"/>
      <c r="AF1323" s="522"/>
    </row>
    <row r="1324" spans="2:32" x14ac:dyDescent="0.25">
      <c r="B1324" s="566" t="str">
        <f t="shared" si="104"/>
        <v/>
      </c>
      <c r="C1324" s="472">
        <f>'BD4'!C1321</f>
        <v>0</v>
      </c>
      <c r="D1324" s="125" t="str">
        <f t="shared" si="101"/>
        <v/>
      </c>
      <c r="E1324" s="126" t="str">
        <f>IF('BD4'!O1321=0,"",'BD4'!O1321)</f>
        <v/>
      </c>
      <c r="F1324" s="127" t="str">
        <f>REPT('BD4'!N1321,1)</f>
        <v/>
      </c>
      <c r="G1324" s="469">
        <f>('BD4'!J1321)</f>
        <v>0</v>
      </c>
      <c r="I1324" s="568" t="str">
        <f t="shared" si="102"/>
        <v/>
      </c>
      <c r="J1324" s="568" t="str">
        <f>IF(L1324&gt;0,'BD1'!$K$6,"")</f>
        <v/>
      </c>
      <c r="K1324" s="568" t="str">
        <f>IF(L1324&gt;0,'BD1'!$K$8,"")</f>
        <v/>
      </c>
      <c r="L1324" s="101"/>
      <c r="M1324" s="101"/>
      <c r="N1324" s="101"/>
      <c r="O1324" s="101"/>
      <c r="P1324" s="363"/>
      <c r="Q1324" s="363"/>
      <c r="R1324" s="361"/>
      <c r="S1324" s="570" t="str">
        <f t="shared" si="105"/>
        <v/>
      </c>
      <c r="U1324" s="124" t="str">
        <f t="shared" si="103"/>
        <v/>
      </c>
      <c r="V1324" s="124" t="str">
        <f>IF(X1324&gt;0,'BD1'!$K$6,"")</f>
        <v/>
      </c>
      <c r="W1324" s="121" t="str">
        <f>IF(X1324&gt;0,'BD1'!$K$8,"")</f>
        <v/>
      </c>
      <c r="X1324" s="101"/>
      <c r="Y1324" s="474"/>
      <c r="Z1324" s="101"/>
      <c r="AA1324" s="101"/>
      <c r="AB1324" s="101"/>
      <c r="AC1324" s="101"/>
      <c r="AD1324" s="101"/>
      <c r="AE1324" s="361"/>
      <c r="AF1324" s="522"/>
    </row>
    <row r="1325" spans="2:32" x14ac:dyDescent="0.25">
      <c r="B1325" s="566" t="str">
        <f t="shared" si="104"/>
        <v/>
      </c>
      <c r="C1325" s="472">
        <f>'BD4'!C1322</f>
        <v>0</v>
      </c>
      <c r="D1325" s="125" t="str">
        <f t="shared" si="101"/>
        <v/>
      </c>
      <c r="E1325" s="126" t="str">
        <f>IF('BD4'!O1322=0,"",'BD4'!O1322)</f>
        <v/>
      </c>
      <c r="F1325" s="127" t="str">
        <f>REPT('BD4'!N1322,1)</f>
        <v/>
      </c>
      <c r="G1325" s="469">
        <f>('BD4'!J1322)</f>
        <v>0</v>
      </c>
      <c r="I1325" s="568" t="str">
        <f t="shared" si="102"/>
        <v/>
      </c>
      <c r="J1325" s="568" t="str">
        <f>IF(L1325&gt;0,'BD1'!$K$6,"")</f>
        <v/>
      </c>
      <c r="K1325" s="568" t="str">
        <f>IF(L1325&gt;0,'BD1'!$K$8,"")</f>
        <v/>
      </c>
      <c r="L1325" s="101"/>
      <c r="M1325" s="101"/>
      <c r="N1325" s="101"/>
      <c r="O1325" s="101"/>
      <c r="P1325" s="363"/>
      <c r="Q1325" s="363"/>
      <c r="R1325" s="361"/>
      <c r="S1325" s="570" t="str">
        <f t="shared" si="105"/>
        <v/>
      </c>
      <c r="U1325" s="124" t="str">
        <f t="shared" si="103"/>
        <v/>
      </c>
      <c r="V1325" s="124" t="str">
        <f>IF(X1325&gt;0,'BD1'!$K$6,"")</f>
        <v/>
      </c>
      <c r="W1325" s="121" t="str">
        <f>IF(X1325&gt;0,'BD1'!$K$8,"")</f>
        <v/>
      </c>
      <c r="X1325" s="101"/>
      <c r="Y1325" s="474"/>
      <c r="Z1325" s="101"/>
      <c r="AA1325" s="101"/>
      <c r="AB1325" s="101"/>
      <c r="AC1325" s="101"/>
      <c r="AD1325" s="101"/>
      <c r="AE1325" s="361"/>
      <c r="AF1325" s="522"/>
    </row>
    <row r="1326" spans="2:32" x14ac:dyDescent="0.25">
      <c r="B1326" s="566" t="str">
        <f t="shared" si="104"/>
        <v/>
      </c>
      <c r="C1326" s="472">
        <f>'BD4'!C1323</f>
        <v>0</v>
      </c>
      <c r="D1326" s="125" t="str">
        <f t="shared" si="101"/>
        <v/>
      </c>
      <c r="E1326" s="126" t="str">
        <f>IF('BD4'!O1323=0,"",'BD4'!O1323)</f>
        <v/>
      </c>
      <c r="F1326" s="127" t="str">
        <f>REPT('BD4'!N1323,1)</f>
        <v/>
      </c>
      <c r="G1326" s="469">
        <f>('BD4'!J1323)</f>
        <v>0</v>
      </c>
      <c r="I1326" s="568" t="str">
        <f t="shared" si="102"/>
        <v/>
      </c>
      <c r="J1326" s="568" t="str">
        <f>IF(L1326&gt;0,'BD1'!$K$6,"")</f>
        <v/>
      </c>
      <c r="K1326" s="568" t="str">
        <f>IF(L1326&gt;0,'BD1'!$K$8,"")</f>
        <v/>
      </c>
      <c r="L1326" s="101"/>
      <c r="M1326" s="101"/>
      <c r="N1326" s="101"/>
      <c r="O1326" s="101"/>
      <c r="P1326" s="363"/>
      <c r="Q1326" s="363"/>
      <c r="R1326" s="361"/>
      <c r="S1326" s="570" t="str">
        <f t="shared" si="105"/>
        <v/>
      </c>
      <c r="U1326" s="124" t="str">
        <f t="shared" si="103"/>
        <v/>
      </c>
      <c r="V1326" s="124" t="str">
        <f>IF(X1326&gt;0,'BD1'!$K$6,"")</f>
        <v/>
      </c>
      <c r="W1326" s="121" t="str">
        <f>IF(X1326&gt;0,'BD1'!$K$8,"")</f>
        <v/>
      </c>
      <c r="X1326" s="101"/>
      <c r="Y1326" s="474"/>
      <c r="Z1326" s="101"/>
      <c r="AA1326" s="101"/>
      <c r="AB1326" s="101"/>
      <c r="AC1326" s="101"/>
      <c r="AD1326" s="101"/>
      <c r="AE1326" s="361"/>
      <c r="AF1326" s="522"/>
    </row>
    <row r="1327" spans="2:32" x14ac:dyDescent="0.25">
      <c r="B1327" s="566" t="str">
        <f t="shared" si="104"/>
        <v/>
      </c>
      <c r="C1327" s="472">
        <f>'BD4'!C1324</f>
        <v>0</v>
      </c>
      <c r="D1327" s="125" t="str">
        <f t="shared" si="101"/>
        <v/>
      </c>
      <c r="E1327" s="126" t="str">
        <f>IF('BD4'!O1324=0,"",'BD4'!O1324)</f>
        <v/>
      </c>
      <c r="F1327" s="127" t="str">
        <f>REPT('BD4'!N1324,1)</f>
        <v/>
      </c>
      <c r="G1327" s="469">
        <f>('BD4'!J1324)</f>
        <v>0</v>
      </c>
      <c r="I1327" s="568" t="str">
        <f t="shared" si="102"/>
        <v/>
      </c>
      <c r="J1327" s="568" t="str">
        <f>IF(L1327&gt;0,'BD1'!$K$6,"")</f>
        <v/>
      </c>
      <c r="K1327" s="568" t="str">
        <f>IF(L1327&gt;0,'BD1'!$K$8,"")</f>
        <v/>
      </c>
      <c r="L1327" s="101"/>
      <c r="M1327" s="101"/>
      <c r="N1327" s="101"/>
      <c r="O1327" s="101"/>
      <c r="P1327" s="363"/>
      <c r="Q1327" s="363"/>
      <c r="R1327" s="361"/>
      <c r="S1327" s="570" t="str">
        <f t="shared" si="105"/>
        <v/>
      </c>
      <c r="U1327" s="124" t="str">
        <f t="shared" si="103"/>
        <v/>
      </c>
      <c r="V1327" s="124" t="str">
        <f>IF(X1327&gt;0,'BD1'!$K$6,"")</f>
        <v/>
      </c>
      <c r="W1327" s="121" t="str">
        <f>IF(X1327&gt;0,'BD1'!$K$8,"")</f>
        <v/>
      </c>
      <c r="X1327" s="101"/>
      <c r="Y1327" s="474"/>
      <c r="Z1327" s="101"/>
      <c r="AA1327" s="101"/>
      <c r="AB1327" s="101"/>
      <c r="AC1327" s="101"/>
      <c r="AD1327" s="101"/>
      <c r="AE1327" s="361"/>
      <c r="AF1327" s="522"/>
    </row>
    <row r="1328" spans="2:32" x14ac:dyDescent="0.25">
      <c r="B1328" s="566" t="str">
        <f t="shared" si="104"/>
        <v/>
      </c>
      <c r="C1328" s="472">
        <f>'BD4'!C1325</f>
        <v>0</v>
      </c>
      <c r="D1328" s="125" t="str">
        <f t="shared" si="101"/>
        <v/>
      </c>
      <c r="E1328" s="126" t="str">
        <f>IF('BD4'!O1325=0,"",'BD4'!O1325)</f>
        <v/>
      </c>
      <c r="F1328" s="127" t="str">
        <f>REPT('BD4'!N1325,1)</f>
        <v/>
      </c>
      <c r="G1328" s="469">
        <f>('BD4'!J1325)</f>
        <v>0</v>
      </c>
      <c r="I1328" s="568" t="str">
        <f t="shared" si="102"/>
        <v/>
      </c>
      <c r="J1328" s="568" t="str">
        <f>IF(L1328&gt;0,'BD1'!$K$6,"")</f>
        <v/>
      </c>
      <c r="K1328" s="568" t="str">
        <f>IF(L1328&gt;0,'BD1'!$K$8,"")</f>
        <v/>
      </c>
      <c r="L1328" s="101"/>
      <c r="M1328" s="101"/>
      <c r="N1328" s="101"/>
      <c r="O1328" s="101"/>
      <c r="P1328" s="363"/>
      <c r="Q1328" s="363"/>
      <c r="R1328" s="361"/>
      <c r="S1328" s="570" t="str">
        <f t="shared" si="105"/>
        <v/>
      </c>
      <c r="U1328" s="124" t="str">
        <f t="shared" si="103"/>
        <v/>
      </c>
      <c r="V1328" s="124" t="str">
        <f>IF(X1328&gt;0,'BD1'!$K$6,"")</f>
        <v/>
      </c>
      <c r="W1328" s="121" t="str">
        <f>IF(X1328&gt;0,'BD1'!$K$8,"")</f>
        <v/>
      </c>
      <c r="X1328" s="101"/>
      <c r="Y1328" s="474"/>
      <c r="Z1328" s="101"/>
      <c r="AA1328" s="101"/>
      <c r="AB1328" s="101"/>
      <c r="AC1328" s="101"/>
      <c r="AD1328" s="101"/>
      <c r="AE1328" s="361"/>
      <c r="AF1328" s="522"/>
    </row>
    <row r="1329" spans="2:32" x14ac:dyDescent="0.25">
      <c r="B1329" s="566" t="str">
        <f t="shared" si="104"/>
        <v/>
      </c>
      <c r="C1329" s="472">
        <f>'BD4'!C1326</f>
        <v>0</v>
      </c>
      <c r="D1329" s="125" t="str">
        <f t="shared" si="101"/>
        <v/>
      </c>
      <c r="E1329" s="126" t="str">
        <f>IF('BD4'!O1326=0,"",'BD4'!O1326)</f>
        <v/>
      </c>
      <c r="F1329" s="127" t="str">
        <f>REPT('BD4'!N1326,1)</f>
        <v/>
      </c>
      <c r="G1329" s="469">
        <f>('BD4'!J1326)</f>
        <v>0</v>
      </c>
      <c r="I1329" s="568" t="str">
        <f t="shared" si="102"/>
        <v/>
      </c>
      <c r="J1329" s="568" t="str">
        <f>IF(L1329&gt;0,'BD1'!$K$6,"")</f>
        <v/>
      </c>
      <c r="K1329" s="568" t="str">
        <f>IF(L1329&gt;0,'BD1'!$K$8,"")</f>
        <v/>
      </c>
      <c r="L1329" s="101"/>
      <c r="M1329" s="101"/>
      <c r="N1329" s="101"/>
      <c r="O1329" s="101"/>
      <c r="P1329" s="363"/>
      <c r="Q1329" s="363"/>
      <c r="R1329" s="361"/>
      <c r="S1329" s="570" t="str">
        <f t="shared" si="105"/>
        <v/>
      </c>
      <c r="U1329" s="124" t="str">
        <f t="shared" si="103"/>
        <v/>
      </c>
      <c r="V1329" s="124" t="str">
        <f>IF(X1329&gt;0,'BD1'!$K$6,"")</f>
        <v/>
      </c>
      <c r="W1329" s="121" t="str">
        <f>IF(X1329&gt;0,'BD1'!$K$8,"")</f>
        <v/>
      </c>
      <c r="X1329" s="101"/>
      <c r="Y1329" s="474"/>
      <c r="Z1329" s="101"/>
      <c r="AA1329" s="101"/>
      <c r="AB1329" s="101"/>
      <c r="AC1329" s="101"/>
      <c r="AD1329" s="101"/>
      <c r="AE1329" s="361"/>
      <c r="AF1329" s="522"/>
    </row>
    <row r="1330" spans="2:32" x14ac:dyDescent="0.25">
      <c r="B1330" s="566" t="str">
        <f t="shared" si="104"/>
        <v/>
      </c>
      <c r="C1330" s="472">
        <f>'BD4'!C1327</f>
        <v>0</v>
      </c>
      <c r="D1330" s="125" t="str">
        <f t="shared" si="101"/>
        <v/>
      </c>
      <c r="E1330" s="126" t="str">
        <f>IF('BD4'!O1327=0,"",'BD4'!O1327)</f>
        <v/>
      </c>
      <c r="F1330" s="127" t="str">
        <f>REPT('BD4'!N1327,1)</f>
        <v/>
      </c>
      <c r="G1330" s="469">
        <f>('BD4'!J1327)</f>
        <v>0</v>
      </c>
      <c r="I1330" s="568" t="str">
        <f t="shared" si="102"/>
        <v/>
      </c>
      <c r="J1330" s="568" t="str">
        <f>IF(L1330&gt;0,'BD1'!$K$6,"")</f>
        <v/>
      </c>
      <c r="K1330" s="568" t="str">
        <f>IF(L1330&gt;0,'BD1'!$K$8,"")</f>
        <v/>
      </c>
      <c r="L1330" s="101"/>
      <c r="M1330" s="101"/>
      <c r="N1330" s="101"/>
      <c r="O1330" s="101"/>
      <c r="P1330" s="363"/>
      <c r="Q1330" s="363"/>
      <c r="R1330" s="361"/>
      <c r="S1330" s="570" t="str">
        <f t="shared" si="105"/>
        <v/>
      </c>
      <c r="U1330" s="124" t="str">
        <f t="shared" si="103"/>
        <v/>
      </c>
      <c r="V1330" s="124" t="str">
        <f>IF(X1330&gt;0,'BD1'!$K$6,"")</f>
        <v/>
      </c>
      <c r="W1330" s="121" t="str">
        <f>IF(X1330&gt;0,'BD1'!$K$8,"")</f>
        <v/>
      </c>
      <c r="X1330" s="101"/>
      <c r="Y1330" s="474"/>
      <c r="Z1330" s="101"/>
      <c r="AA1330" s="101"/>
      <c r="AB1330" s="101"/>
      <c r="AC1330" s="101"/>
      <c r="AD1330" s="101"/>
      <c r="AE1330" s="361"/>
      <c r="AF1330" s="522"/>
    </row>
    <row r="1331" spans="2:32" x14ac:dyDescent="0.25">
      <c r="B1331" s="566" t="str">
        <f t="shared" si="104"/>
        <v/>
      </c>
      <c r="C1331" s="472">
        <f>'BD4'!C1328</f>
        <v>0</v>
      </c>
      <c r="D1331" s="125" t="str">
        <f t="shared" si="101"/>
        <v/>
      </c>
      <c r="E1331" s="126" t="str">
        <f>IF('BD4'!O1328=0,"",'BD4'!O1328)</f>
        <v/>
      </c>
      <c r="F1331" s="127" t="str">
        <f>REPT('BD4'!N1328,1)</f>
        <v/>
      </c>
      <c r="G1331" s="469">
        <f>('BD4'!J1328)</f>
        <v>0</v>
      </c>
      <c r="I1331" s="568" t="str">
        <f t="shared" si="102"/>
        <v/>
      </c>
      <c r="J1331" s="568" t="str">
        <f>IF(L1331&gt;0,'BD1'!$K$6,"")</f>
        <v/>
      </c>
      <c r="K1331" s="568" t="str">
        <f>IF(L1331&gt;0,'BD1'!$K$8,"")</f>
        <v/>
      </c>
      <c r="L1331" s="101"/>
      <c r="M1331" s="101"/>
      <c r="N1331" s="101"/>
      <c r="O1331" s="101"/>
      <c r="P1331" s="363"/>
      <c r="Q1331" s="363"/>
      <c r="R1331" s="361"/>
      <c r="S1331" s="570" t="str">
        <f t="shared" si="105"/>
        <v/>
      </c>
      <c r="U1331" s="124" t="str">
        <f t="shared" si="103"/>
        <v/>
      </c>
      <c r="V1331" s="124" t="str">
        <f>IF(X1331&gt;0,'BD1'!$K$6,"")</f>
        <v/>
      </c>
      <c r="W1331" s="121" t="str">
        <f>IF(X1331&gt;0,'BD1'!$K$8,"")</f>
        <v/>
      </c>
      <c r="X1331" s="101"/>
      <c r="Y1331" s="474"/>
      <c r="Z1331" s="101"/>
      <c r="AA1331" s="101"/>
      <c r="AB1331" s="101"/>
      <c r="AC1331" s="101"/>
      <c r="AD1331" s="101"/>
      <c r="AE1331" s="361"/>
      <c r="AF1331" s="522"/>
    </row>
    <row r="1332" spans="2:32" x14ac:dyDescent="0.25">
      <c r="B1332" s="566" t="str">
        <f t="shared" si="104"/>
        <v/>
      </c>
      <c r="C1332" s="472">
        <f>'BD4'!C1329</f>
        <v>0</v>
      </c>
      <c r="D1332" s="125" t="str">
        <f t="shared" si="101"/>
        <v/>
      </c>
      <c r="E1332" s="126" t="str">
        <f>IF('BD4'!O1329=0,"",'BD4'!O1329)</f>
        <v/>
      </c>
      <c r="F1332" s="127" t="str">
        <f>REPT('BD4'!N1329,1)</f>
        <v/>
      </c>
      <c r="G1332" s="469">
        <f>('BD4'!J1329)</f>
        <v>0</v>
      </c>
      <c r="I1332" s="568" t="str">
        <f t="shared" si="102"/>
        <v/>
      </c>
      <c r="J1332" s="568" t="str">
        <f>IF(L1332&gt;0,'BD1'!$K$6,"")</f>
        <v/>
      </c>
      <c r="K1332" s="568" t="str">
        <f>IF(L1332&gt;0,'BD1'!$K$8,"")</f>
        <v/>
      </c>
      <c r="L1332" s="101"/>
      <c r="M1332" s="101"/>
      <c r="N1332" s="101"/>
      <c r="O1332" s="101"/>
      <c r="P1332" s="363"/>
      <c r="Q1332" s="363"/>
      <c r="R1332" s="361"/>
      <c r="S1332" s="570" t="str">
        <f t="shared" si="105"/>
        <v/>
      </c>
      <c r="U1332" s="124" t="str">
        <f t="shared" si="103"/>
        <v/>
      </c>
      <c r="V1332" s="124" t="str">
        <f>IF(X1332&gt;0,'BD1'!$K$6,"")</f>
        <v/>
      </c>
      <c r="W1332" s="121" t="str">
        <f>IF(X1332&gt;0,'BD1'!$K$8,"")</f>
        <v/>
      </c>
      <c r="X1332" s="101"/>
      <c r="Y1332" s="474"/>
      <c r="Z1332" s="101"/>
      <c r="AA1332" s="101"/>
      <c r="AB1332" s="101"/>
      <c r="AC1332" s="101"/>
      <c r="AD1332" s="101"/>
      <c r="AE1332" s="361"/>
      <c r="AF1332" s="522"/>
    </row>
    <row r="1333" spans="2:32" x14ac:dyDescent="0.25">
      <c r="B1333" s="566" t="str">
        <f t="shared" si="104"/>
        <v/>
      </c>
      <c r="C1333" s="472">
        <f>'BD4'!C1330</f>
        <v>0</v>
      </c>
      <c r="D1333" s="125" t="str">
        <f t="shared" si="101"/>
        <v/>
      </c>
      <c r="E1333" s="126" t="str">
        <f>IF('BD4'!O1330=0,"",'BD4'!O1330)</f>
        <v/>
      </c>
      <c r="F1333" s="127" t="str">
        <f>REPT('BD4'!N1330,1)</f>
        <v/>
      </c>
      <c r="G1333" s="469">
        <f>('BD4'!J1330)</f>
        <v>0</v>
      </c>
      <c r="I1333" s="568" t="str">
        <f t="shared" si="102"/>
        <v/>
      </c>
      <c r="J1333" s="568" t="str">
        <f>IF(L1333&gt;0,'BD1'!$K$6,"")</f>
        <v/>
      </c>
      <c r="K1333" s="568" t="str">
        <f>IF(L1333&gt;0,'BD1'!$K$8,"")</f>
        <v/>
      </c>
      <c r="L1333" s="101"/>
      <c r="M1333" s="101"/>
      <c r="N1333" s="101"/>
      <c r="O1333" s="101"/>
      <c r="P1333" s="363"/>
      <c r="Q1333" s="363"/>
      <c r="R1333" s="361"/>
      <c r="S1333" s="570" t="str">
        <f t="shared" si="105"/>
        <v/>
      </c>
      <c r="U1333" s="124" t="str">
        <f t="shared" si="103"/>
        <v/>
      </c>
      <c r="V1333" s="124" t="str">
        <f>IF(X1333&gt;0,'BD1'!$K$6,"")</f>
        <v/>
      </c>
      <c r="W1333" s="121" t="str">
        <f>IF(X1333&gt;0,'BD1'!$K$8,"")</f>
        <v/>
      </c>
      <c r="X1333" s="101"/>
      <c r="Y1333" s="474"/>
      <c r="Z1333" s="101"/>
      <c r="AA1333" s="101"/>
      <c r="AB1333" s="101"/>
      <c r="AC1333" s="101"/>
      <c r="AD1333" s="101"/>
      <c r="AE1333" s="361"/>
      <c r="AF1333" s="522"/>
    </row>
    <row r="1334" spans="2:32" x14ac:dyDescent="0.25">
      <c r="B1334" s="566" t="str">
        <f t="shared" si="104"/>
        <v/>
      </c>
      <c r="C1334" s="472">
        <f>'BD4'!C1331</f>
        <v>0</v>
      </c>
      <c r="D1334" s="125" t="str">
        <f t="shared" si="101"/>
        <v/>
      </c>
      <c r="E1334" s="126" t="str">
        <f>IF('BD4'!O1331=0,"",'BD4'!O1331)</f>
        <v/>
      </c>
      <c r="F1334" s="127" t="str">
        <f>REPT('BD4'!N1331,1)</f>
        <v/>
      </c>
      <c r="G1334" s="469">
        <f>('BD4'!J1331)</f>
        <v>0</v>
      </c>
      <c r="I1334" s="568" t="str">
        <f t="shared" si="102"/>
        <v/>
      </c>
      <c r="J1334" s="568" t="str">
        <f>IF(L1334&gt;0,'BD1'!$K$6,"")</f>
        <v/>
      </c>
      <c r="K1334" s="568" t="str">
        <f>IF(L1334&gt;0,'BD1'!$K$8,"")</f>
        <v/>
      </c>
      <c r="L1334" s="101"/>
      <c r="M1334" s="101"/>
      <c r="N1334" s="101"/>
      <c r="O1334" s="101"/>
      <c r="P1334" s="363"/>
      <c r="Q1334" s="363"/>
      <c r="R1334" s="361"/>
      <c r="S1334" s="570" t="str">
        <f t="shared" si="105"/>
        <v/>
      </c>
      <c r="U1334" s="124" t="str">
        <f t="shared" si="103"/>
        <v/>
      </c>
      <c r="V1334" s="124" t="str">
        <f>IF(X1334&gt;0,'BD1'!$K$6,"")</f>
        <v/>
      </c>
      <c r="W1334" s="121" t="str">
        <f>IF(X1334&gt;0,'BD1'!$K$8,"")</f>
        <v/>
      </c>
      <c r="X1334" s="101"/>
      <c r="Y1334" s="474"/>
      <c r="Z1334" s="101"/>
      <c r="AA1334" s="101"/>
      <c r="AB1334" s="101"/>
      <c r="AC1334" s="101"/>
      <c r="AD1334" s="101"/>
      <c r="AE1334" s="361"/>
      <c r="AF1334" s="522"/>
    </row>
    <row r="1335" spans="2:32" x14ac:dyDescent="0.25">
      <c r="B1335" s="566" t="str">
        <f t="shared" si="104"/>
        <v/>
      </c>
      <c r="C1335" s="472">
        <f>'BD4'!C1332</f>
        <v>0</v>
      </c>
      <c r="D1335" s="125" t="str">
        <f t="shared" si="101"/>
        <v/>
      </c>
      <c r="E1335" s="126" t="str">
        <f>IF('BD4'!O1332=0,"",'BD4'!O1332)</f>
        <v/>
      </c>
      <c r="F1335" s="127" t="str">
        <f>REPT('BD4'!N1332,1)</f>
        <v/>
      </c>
      <c r="G1335" s="469">
        <f>('BD4'!J1332)</f>
        <v>0</v>
      </c>
      <c r="I1335" s="568" t="str">
        <f t="shared" si="102"/>
        <v/>
      </c>
      <c r="J1335" s="568" t="str">
        <f>IF(L1335&gt;0,'BD1'!$K$6,"")</f>
        <v/>
      </c>
      <c r="K1335" s="568" t="str">
        <f>IF(L1335&gt;0,'BD1'!$K$8,"")</f>
        <v/>
      </c>
      <c r="L1335" s="101"/>
      <c r="M1335" s="101"/>
      <c r="N1335" s="101"/>
      <c r="O1335" s="101"/>
      <c r="P1335" s="363"/>
      <c r="Q1335" s="363"/>
      <c r="R1335" s="361"/>
      <c r="S1335" s="570" t="str">
        <f t="shared" si="105"/>
        <v/>
      </c>
      <c r="U1335" s="124" t="str">
        <f t="shared" si="103"/>
        <v/>
      </c>
      <c r="V1335" s="124" t="str">
        <f>IF(X1335&gt;0,'BD1'!$K$6,"")</f>
        <v/>
      </c>
      <c r="W1335" s="121" t="str">
        <f>IF(X1335&gt;0,'BD1'!$K$8,"")</f>
        <v/>
      </c>
      <c r="X1335" s="101"/>
      <c r="Y1335" s="474"/>
      <c r="Z1335" s="101"/>
      <c r="AA1335" s="101"/>
      <c r="AB1335" s="101"/>
      <c r="AC1335" s="101"/>
      <c r="AD1335" s="101"/>
      <c r="AE1335" s="361"/>
      <c r="AF1335" s="522"/>
    </row>
    <row r="1336" spans="2:32" x14ac:dyDescent="0.25">
      <c r="B1336" s="566" t="str">
        <f t="shared" si="104"/>
        <v/>
      </c>
      <c r="C1336" s="472">
        <f>'BD4'!C1333</f>
        <v>0</v>
      </c>
      <c r="D1336" s="125" t="str">
        <f t="shared" si="101"/>
        <v/>
      </c>
      <c r="E1336" s="126" t="str">
        <f>IF('BD4'!O1333=0,"",'BD4'!O1333)</f>
        <v/>
      </c>
      <c r="F1336" s="127" t="str">
        <f>REPT('BD4'!N1333,1)</f>
        <v/>
      </c>
      <c r="G1336" s="469">
        <f>('BD4'!J1333)</f>
        <v>0</v>
      </c>
      <c r="I1336" s="568" t="str">
        <f t="shared" si="102"/>
        <v/>
      </c>
      <c r="J1336" s="568" t="str">
        <f>IF(L1336&gt;0,'BD1'!$K$6,"")</f>
        <v/>
      </c>
      <c r="K1336" s="568" t="str">
        <f>IF(L1336&gt;0,'BD1'!$K$8,"")</f>
        <v/>
      </c>
      <c r="L1336" s="101"/>
      <c r="M1336" s="101"/>
      <c r="N1336" s="101"/>
      <c r="O1336" s="101"/>
      <c r="P1336" s="363"/>
      <c r="Q1336" s="363"/>
      <c r="R1336" s="361"/>
      <c r="S1336" s="570" t="str">
        <f t="shared" si="105"/>
        <v/>
      </c>
      <c r="U1336" s="124" t="str">
        <f t="shared" si="103"/>
        <v/>
      </c>
      <c r="V1336" s="124" t="str">
        <f>IF(X1336&gt;0,'BD1'!$K$6,"")</f>
        <v/>
      </c>
      <c r="W1336" s="121" t="str">
        <f>IF(X1336&gt;0,'BD1'!$K$8,"")</f>
        <v/>
      </c>
      <c r="X1336" s="101"/>
      <c r="Y1336" s="474"/>
      <c r="Z1336" s="101"/>
      <c r="AA1336" s="101"/>
      <c r="AB1336" s="101"/>
      <c r="AC1336" s="101"/>
      <c r="AD1336" s="101"/>
      <c r="AE1336" s="361"/>
      <c r="AF1336" s="522"/>
    </row>
    <row r="1337" spans="2:32" x14ac:dyDescent="0.25">
      <c r="B1337" s="566" t="str">
        <f t="shared" si="104"/>
        <v/>
      </c>
      <c r="C1337" s="472">
        <f>'BD4'!C1334</f>
        <v>0</v>
      </c>
      <c r="D1337" s="125" t="str">
        <f t="shared" si="101"/>
        <v/>
      </c>
      <c r="E1337" s="126" t="str">
        <f>IF('BD4'!O1334=0,"",'BD4'!O1334)</f>
        <v/>
      </c>
      <c r="F1337" s="127" t="str">
        <f>REPT('BD4'!N1334,1)</f>
        <v/>
      </c>
      <c r="G1337" s="469">
        <f>('BD4'!J1334)</f>
        <v>0</v>
      </c>
      <c r="I1337" s="568" t="str">
        <f t="shared" si="102"/>
        <v/>
      </c>
      <c r="J1337" s="568" t="str">
        <f>IF(L1337&gt;0,'BD1'!$K$6,"")</f>
        <v/>
      </c>
      <c r="K1337" s="568" t="str">
        <f>IF(L1337&gt;0,'BD1'!$K$8,"")</f>
        <v/>
      </c>
      <c r="L1337" s="101"/>
      <c r="M1337" s="101"/>
      <c r="N1337" s="101"/>
      <c r="O1337" s="101"/>
      <c r="P1337" s="363"/>
      <c r="Q1337" s="363"/>
      <c r="R1337" s="361"/>
      <c r="S1337" s="570" t="str">
        <f t="shared" si="105"/>
        <v/>
      </c>
      <c r="U1337" s="124" t="str">
        <f t="shared" si="103"/>
        <v/>
      </c>
      <c r="V1337" s="124" t="str">
        <f>IF(X1337&gt;0,'BD1'!$K$6,"")</f>
        <v/>
      </c>
      <c r="W1337" s="121" t="str">
        <f>IF(X1337&gt;0,'BD1'!$K$8,"")</f>
        <v/>
      </c>
      <c r="X1337" s="101"/>
      <c r="Y1337" s="474"/>
      <c r="Z1337" s="101"/>
      <c r="AA1337" s="101"/>
      <c r="AB1337" s="101"/>
      <c r="AC1337" s="101"/>
      <c r="AD1337" s="101"/>
      <c r="AE1337" s="361"/>
      <c r="AF1337" s="522"/>
    </row>
    <row r="1338" spans="2:32" x14ac:dyDescent="0.25">
      <c r="B1338" s="566" t="str">
        <f t="shared" si="104"/>
        <v/>
      </c>
      <c r="C1338" s="472">
        <f>'BD4'!C1335</f>
        <v>0</v>
      </c>
      <c r="D1338" s="125" t="str">
        <f t="shared" si="101"/>
        <v/>
      </c>
      <c r="E1338" s="126" t="str">
        <f>IF('BD4'!O1335=0,"",'BD4'!O1335)</f>
        <v/>
      </c>
      <c r="F1338" s="127" t="str">
        <f>REPT('BD4'!N1335,1)</f>
        <v/>
      </c>
      <c r="G1338" s="469">
        <f>('BD4'!J1335)</f>
        <v>0</v>
      </c>
      <c r="I1338" s="568" t="str">
        <f t="shared" si="102"/>
        <v/>
      </c>
      <c r="J1338" s="568" t="str">
        <f>IF(L1338&gt;0,'BD1'!$K$6,"")</f>
        <v/>
      </c>
      <c r="K1338" s="568" t="str">
        <f>IF(L1338&gt;0,'BD1'!$K$8,"")</f>
        <v/>
      </c>
      <c r="L1338" s="101"/>
      <c r="M1338" s="101"/>
      <c r="N1338" s="101"/>
      <c r="O1338" s="101"/>
      <c r="P1338" s="363"/>
      <c r="Q1338" s="363"/>
      <c r="R1338" s="361"/>
      <c r="S1338" s="570" t="str">
        <f t="shared" si="105"/>
        <v/>
      </c>
      <c r="U1338" s="124" t="str">
        <f t="shared" si="103"/>
        <v/>
      </c>
      <c r="V1338" s="124" t="str">
        <f>IF(X1338&gt;0,'BD1'!$K$6,"")</f>
        <v/>
      </c>
      <c r="W1338" s="121" t="str">
        <f>IF(X1338&gt;0,'BD1'!$K$8,"")</f>
        <v/>
      </c>
      <c r="X1338" s="101"/>
      <c r="Y1338" s="474"/>
      <c r="Z1338" s="101"/>
      <c r="AA1338" s="101"/>
      <c r="AB1338" s="101"/>
      <c r="AC1338" s="101"/>
      <c r="AD1338" s="101"/>
      <c r="AE1338" s="361"/>
      <c r="AF1338" s="522"/>
    </row>
    <row r="1339" spans="2:32" x14ac:dyDescent="0.25">
      <c r="B1339" s="566" t="str">
        <f t="shared" si="104"/>
        <v/>
      </c>
      <c r="C1339" s="472">
        <f>'BD4'!C1336</f>
        <v>0</v>
      </c>
      <c r="D1339" s="125" t="str">
        <f t="shared" si="101"/>
        <v/>
      </c>
      <c r="E1339" s="126" t="str">
        <f>IF('BD4'!O1336=0,"",'BD4'!O1336)</f>
        <v/>
      </c>
      <c r="F1339" s="127" t="str">
        <f>REPT('BD4'!N1336,1)</f>
        <v/>
      </c>
      <c r="G1339" s="469">
        <f>('BD4'!J1336)</f>
        <v>0</v>
      </c>
      <c r="I1339" s="568" t="str">
        <f t="shared" si="102"/>
        <v/>
      </c>
      <c r="J1339" s="568" t="str">
        <f>IF(L1339&gt;0,'BD1'!$K$6,"")</f>
        <v/>
      </c>
      <c r="K1339" s="568" t="str">
        <f>IF(L1339&gt;0,'BD1'!$K$8,"")</f>
        <v/>
      </c>
      <c r="L1339" s="101"/>
      <c r="M1339" s="101"/>
      <c r="N1339" s="101"/>
      <c r="O1339" s="101"/>
      <c r="P1339" s="363"/>
      <c r="Q1339" s="363"/>
      <c r="R1339" s="361"/>
      <c r="S1339" s="570" t="str">
        <f t="shared" si="105"/>
        <v/>
      </c>
      <c r="U1339" s="124" t="str">
        <f t="shared" si="103"/>
        <v/>
      </c>
      <c r="V1339" s="124" t="str">
        <f>IF(X1339&gt;0,'BD1'!$K$6,"")</f>
        <v/>
      </c>
      <c r="W1339" s="121" t="str">
        <f>IF(X1339&gt;0,'BD1'!$K$8,"")</f>
        <v/>
      </c>
      <c r="X1339" s="101"/>
      <c r="Y1339" s="474"/>
      <c r="Z1339" s="101"/>
      <c r="AA1339" s="101"/>
      <c r="AB1339" s="101"/>
      <c r="AC1339" s="101"/>
      <c r="AD1339" s="101"/>
      <c r="AE1339" s="361"/>
      <c r="AF1339" s="522"/>
    </row>
    <row r="1340" spans="2:32" x14ac:dyDescent="0.25">
      <c r="B1340" s="566" t="str">
        <f t="shared" si="104"/>
        <v/>
      </c>
      <c r="C1340" s="472">
        <f>'BD4'!C1337</f>
        <v>0</v>
      </c>
      <c r="D1340" s="125" t="str">
        <f t="shared" si="101"/>
        <v/>
      </c>
      <c r="E1340" s="126" t="str">
        <f>IF('BD4'!O1337=0,"",'BD4'!O1337)</f>
        <v/>
      </c>
      <c r="F1340" s="127" t="str">
        <f>REPT('BD4'!N1337,1)</f>
        <v/>
      </c>
      <c r="G1340" s="469">
        <f>('BD4'!J1337)</f>
        <v>0</v>
      </c>
      <c r="I1340" s="568" t="str">
        <f t="shared" si="102"/>
        <v/>
      </c>
      <c r="J1340" s="568" t="str">
        <f>IF(L1340&gt;0,'BD1'!$K$6,"")</f>
        <v/>
      </c>
      <c r="K1340" s="568" t="str">
        <f>IF(L1340&gt;0,'BD1'!$K$8,"")</f>
        <v/>
      </c>
      <c r="L1340" s="101"/>
      <c r="M1340" s="101"/>
      <c r="N1340" s="101"/>
      <c r="O1340" s="101"/>
      <c r="P1340" s="363"/>
      <c r="Q1340" s="363"/>
      <c r="R1340" s="361"/>
      <c r="S1340" s="570" t="str">
        <f t="shared" si="105"/>
        <v/>
      </c>
      <c r="U1340" s="124" t="str">
        <f t="shared" si="103"/>
        <v/>
      </c>
      <c r="V1340" s="124" t="str">
        <f>IF(X1340&gt;0,'BD1'!$K$6,"")</f>
        <v/>
      </c>
      <c r="W1340" s="121" t="str">
        <f>IF(X1340&gt;0,'BD1'!$K$8,"")</f>
        <v/>
      </c>
      <c r="X1340" s="101"/>
      <c r="Y1340" s="474"/>
      <c r="Z1340" s="101"/>
      <c r="AA1340" s="101"/>
      <c r="AB1340" s="101"/>
      <c r="AC1340" s="101"/>
      <c r="AD1340" s="101"/>
      <c r="AE1340" s="361"/>
      <c r="AF1340" s="522"/>
    </row>
    <row r="1341" spans="2:32" x14ac:dyDescent="0.25">
      <c r="B1341" s="566" t="str">
        <f t="shared" si="104"/>
        <v/>
      </c>
      <c r="C1341" s="472">
        <f>'BD4'!C1338</f>
        <v>0</v>
      </c>
      <c r="D1341" s="125" t="str">
        <f t="shared" si="101"/>
        <v/>
      </c>
      <c r="E1341" s="126" t="str">
        <f>IF('BD4'!O1338=0,"",'BD4'!O1338)</f>
        <v/>
      </c>
      <c r="F1341" s="127" t="str">
        <f>REPT('BD4'!N1338,1)</f>
        <v/>
      </c>
      <c r="G1341" s="469">
        <f>('BD4'!J1338)</f>
        <v>0</v>
      </c>
      <c r="I1341" s="568" t="str">
        <f t="shared" si="102"/>
        <v/>
      </c>
      <c r="J1341" s="568" t="str">
        <f>IF(L1341&gt;0,'BD1'!$K$6,"")</f>
        <v/>
      </c>
      <c r="K1341" s="568" t="str">
        <f>IF(L1341&gt;0,'BD1'!$K$8,"")</f>
        <v/>
      </c>
      <c r="L1341" s="101"/>
      <c r="M1341" s="101"/>
      <c r="N1341" s="101"/>
      <c r="O1341" s="101"/>
      <c r="P1341" s="363"/>
      <c r="Q1341" s="363"/>
      <c r="R1341" s="361"/>
      <c r="S1341" s="570" t="str">
        <f t="shared" si="105"/>
        <v/>
      </c>
      <c r="U1341" s="124" t="str">
        <f t="shared" si="103"/>
        <v/>
      </c>
      <c r="V1341" s="124" t="str">
        <f>IF(X1341&gt;0,'BD1'!$K$6,"")</f>
        <v/>
      </c>
      <c r="W1341" s="121" t="str">
        <f>IF(X1341&gt;0,'BD1'!$K$8,"")</f>
        <v/>
      </c>
      <c r="X1341" s="101"/>
      <c r="Y1341" s="474"/>
      <c r="Z1341" s="101"/>
      <c r="AA1341" s="101"/>
      <c r="AB1341" s="101"/>
      <c r="AC1341" s="101"/>
      <c r="AD1341" s="101"/>
      <c r="AE1341" s="361"/>
      <c r="AF1341" s="522"/>
    </row>
    <row r="1342" spans="2:32" x14ac:dyDescent="0.25">
      <c r="B1342" s="566" t="str">
        <f t="shared" si="104"/>
        <v/>
      </c>
      <c r="C1342" s="472">
        <f>'BD4'!C1339</f>
        <v>0</v>
      </c>
      <c r="D1342" s="125" t="str">
        <f t="shared" si="101"/>
        <v/>
      </c>
      <c r="E1342" s="126" t="str">
        <f>IF('BD4'!O1339=0,"",'BD4'!O1339)</f>
        <v/>
      </c>
      <c r="F1342" s="127" t="str">
        <f>REPT('BD4'!N1339,1)</f>
        <v/>
      </c>
      <c r="G1342" s="469">
        <f>('BD4'!J1339)</f>
        <v>0</v>
      </c>
      <c r="I1342" s="568" t="str">
        <f t="shared" si="102"/>
        <v/>
      </c>
      <c r="J1342" s="568" t="str">
        <f>IF(L1342&gt;0,'BD1'!$K$6,"")</f>
        <v/>
      </c>
      <c r="K1342" s="568" t="str">
        <f>IF(L1342&gt;0,'BD1'!$K$8,"")</f>
        <v/>
      </c>
      <c r="L1342" s="101"/>
      <c r="M1342" s="101"/>
      <c r="N1342" s="101"/>
      <c r="O1342" s="101"/>
      <c r="P1342" s="363"/>
      <c r="Q1342" s="363"/>
      <c r="R1342" s="361"/>
      <c r="S1342" s="570" t="str">
        <f t="shared" si="105"/>
        <v/>
      </c>
      <c r="U1342" s="124" t="str">
        <f t="shared" si="103"/>
        <v/>
      </c>
      <c r="V1342" s="124" t="str">
        <f>IF(X1342&gt;0,'BD1'!$K$6,"")</f>
        <v/>
      </c>
      <c r="W1342" s="121" t="str">
        <f>IF(X1342&gt;0,'BD1'!$K$8,"")</f>
        <v/>
      </c>
      <c r="X1342" s="101"/>
      <c r="Y1342" s="474"/>
      <c r="Z1342" s="101"/>
      <c r="AA1342" s="101"/>
      <c r="AB1342" s="101"/>
      <c r="AC1342" s="101"/>
      <c r="AD1342" s="101"/>
      <c r="AE1342" s="361"/>
      <c r="AF1342" s="522"/>
    </row>
    <row r="1343" spans="2:32" x14ac:dyDescent="0.25">
      <c r="B1343" s="566" t="str">
        <f t="shared" si="104"/>
        <v/>
      </c>
      <c r="C1343" s="472">
        <f>'BD4'!C1340</f>
        <v>0</v>
      </c>
      <c r="D1343" s="125" t="str">
        <f t="shared" si="101"/>
        <v/>
      </c>
      <c r="E1343" s="126" t="str">
        <f>IF('BD4'!O1340=0,"",'BD4'!O1340)</f>
        <v/>
      </c>
      <c r="F1343" s="127" t="str">
        <f>REPT('BD4'!N1340,1)</f>
        <v/>
      </c>
      <c r="G1343" s="469">
        <f>('BD4'!J1340)</f>
        <v>0</v>
      </c>
      <c r="I1343" s="568" t="str">
        <f t="shared" si="102"/>
        <v/>
      </c>
      <c r="J1343" s="568" t="str">
        <f>IF(L1343&gt;0,'BD1'!$K$6,"")</f>
        <v/>
      </c>
      <c r="K1343" s="568" t="str">
        <f>IF(L1343&gt;0,'BD1'!$K$8,"")</f>
        <v/>
      </c>
      <c r="L1343" s="101"/>
      <c r="M1343" s="101"/>
      <c r="N1343" s="101"/>
      <c r="O1343" s="101"/>
      <c r="P1343" s="363"/>
      <c r="Q1343" s="363"/>
      <c r="R1343" s="361"/>
      <c r="S1343" s="570" t="str">
        <f t="shared" si="105"/>
        <v/>
      </c>
      <c r="U1343" s="124" t="str">
        <f t="shared" si="103"/>
        <v/>
      </c>
      <c r="V1343" s="124" t="str">
        <f>IF(X1343&gt;0,'BD1'!$K$6,"")</f>
        <v/>
      </c>
      <c r="W1343" s="121" t="str">
        <f>IF(X1343&gt;0,'BD1'!$K$8,"")</f>
        <v/>
      </c>
      <c r="X1343" s="101"/>
      <c r="Y1343" s="474"/>
      <c r="Z1343" s="101"/>
      <c r="AA1343" s="101"/>
      <c r="AB1343" s="101"/>
      <c r="AC1343" s="101"/>
      <c r="AD1343" s="101"/>
      <c r="AE1343" s="361"/>
      <c r="AF1343" s="522"/>
    </row>
    <row r="1344" spans="2:32" x14ac:dyDescent="0.25">
      <c r="B1344" s="566" t="str">
        <f t="shared" si="104"/>
        <v/>
      </c>
      <c r="C1344" s="472">
        <f>'BD4'!C1341</f>
        <v>0</v>
      </c>
      <c r="D1344" s="125" t="str">
        <f t="shared" si="101"/>
        <v/>
      </c>
      <c r="E1344" s="126" t="str">
        <f>IF('BD4'!O1341=0,"",'BD4'!O1341)</f>
        <v/>
      </c>
      <c r="F1344" s="127" t="str">
        <f>REPT('BD4'!N1341,1)</f>
        <v/>
      </c>
      <c r="G1344" s="469">
        <f>('BD4'!J1341)</f>
        <v>0</v>
      </c>
      <c r="I1344" s="568" t="str">
        <f t="shared" si="102"/>
        <v/>
      </c>
      <c r="J1344" s="568" t="str">
        <f>IF(L1344&gt;0,'BD1'!$K$6,"")</f>
        <v/>
      </c>
      <c r="K1344" s="568" t="str">
        <f>IF(L1344&gt;0,'BD1'!$K$8,"")</f>
        <v/>
      </c>
      <c r="L1344" s="101"/>
      <c r="M1344" s="101"/>
      <c r="N1344" s="101"/>
      <c r="O1344" s="101"/>
      <c r="P1344" s="363"/>
      <c r="Q1344" s="363"/>
      <c r="R1344" s="361"/>
      <c r="S1344" s="570" t="str">
        <f t="shared" si="105"/>
        <v/>
      </c>
      <c r="U1344" s="124" t="str">
        <f t="shared" si="103"/>
        <v/>
      </c>
      <c r="V1344" s="124" t="str">
        <f>IF(X1344&gt;0,'BD1'!$K$6,"")</f>
        <v/>
      </c>
      <c r="W1344" s="121" t="str">
        <f>IF(X1344&gt;0,'BD1'!$K$8,"")</f>
        <v/>
      </c>
      <c r="X1344" s="101"/>
      <c r="Y1344" s="474"/>
      <c r="Z1344" s="101"/>
      <c r="AA1344" s="101"/>
      <c r="AB1344" s="101"/>
      <c r="AC1344" s="101"/>
      <c r="AD1344" s="101"/>
      <c r="AE1344" s="361"/>
      <c r="AF1344" s="522"/>
    </row>
    <row r="1345" spans="2:32" x14ac:dyDescent="0.25">
      <c r="B1345" s="566" t="str">
        <f t="shared" si="104"/>
        <v/>
      </c>
      <c r="C1345" s="472">
        <f>'BD4'!C1342</f>
        <v>0</v>
      </c>
      <c r="D1345" s="125" t="str">
        <f t="shared" si="101"/>
        <v/>
      </c>
      <c r="E1345" s="126" t="str">
        <f>IF('BD4'!O1342=0,"",'BD4'!O1342)</f>
        <v/>
      </c>
      <c r="F1345" s="127" t="str">
        <f>REPT('BD4'!N1342,1)</f>
        <v/>
      </c>
      <c r="G1345" s="469">
        <f>('BD4'!J1342)</f>
        <v>0</v>
      </c>
      <c r="I1345" s="568" t="str">
        <f t="shared" si="102"/>
        <v/>
      </c>
      <c r="J1345" s="568" t="str">
        <f>IF(L1345&gt;0,'BD1'!$K$6,"")</f>
        <v/>
      </c>
      <c r="K1345" s="568" t="str">
        <f>IF(L1345&gt;0,'BD1'!$K$8,"")</f>
        <v/>
      </c>
      <c r="L1345" s="101"/>
      <c r="M1345" s="101"/>
      <c r="N1345" s="101"/>
      <c r="O1345" s="101"/>
      <c r="P1345" s="363"/>
      <c r="Q1345" s="363"/>
      <c r="R1345" s="361"/>
      <c r="S1345" s="570" t="str">
        <f t="shared" si="105"/>
        <v/>
      </c>
      <c r="U1345" s="124" t="str">
        <f t="shared" si="103"/>
        <v/>
      </c>
      <c r="V1345" s="124" t="str">
        <f>IF(X1345&gt;0,'BD1'!$K$6,"")</f>
        <v/>
      </c>
      <c r="W1345" s="121" t="str">
        <f>IF(X1345&gt;0,'BD1'!$K$8,"")</f>
        <v/>
      </c>
      <c r="X1345" s="101"/>
      <c r="Y1345" s="474"/>
      <c r="Z1345" s="101"/>
      <c r="AA1345" s="101"/>
      <c r="AB1345" s="101"/>
      <c r="AC1345" s="101"/>
      <c r="AD1345" s="101"/>
      <c r="AE1345" s="361"/>
      <c r="AF1345" s="522"/>
    </row>
    <row r="1346" spans="2:32" x14ac:dyDescent="0.25">
      <c r="B1346" s="566" t="str">
        <f t="shared" si="104"/>
        <v/>
      </c>
      <c r="C1346" s="472">
        <f>'BD4'!C1343</f>
        <v>0</v>
      </c>
      <c r="D1346" s="125" t="str">
        <f t="shared" si="101"/>
        <v/>
      </c>
      <c r="E1346" s="126" t="str">
        <f>IF('BD4'!O1343=0,"",'BD4'!O1343)</f>
        <v/>
      </c>
      <c r="F1346" s="127" t="str">
        <f>REPT('BD4'!N1343,1)</f>
        <v/>
      </c>
      <c r="G1346" s="469">
        <f>('BD4'!J1343)</f>
        <v>0</v>
      </c>
      <c r="I1346" s="568" t="str">
        <f t="shared" si="102"/>
        <v/>
      </c>
      <c r="J1346" s="568" t="str">
        <f>IF(L1346&gt;0,'BD1'!$K$6,"")</f>
        <v/>
      </c>
      <c r="K1346" s="568" t="str">
        <f>IF(L1346&gt;0,'BD1'!$K$8,"")</f>
        <v/>
      </c>
      <c r="L1346" s="101"/>
      <c r="M1346" s="101"/>
      <c r="N1346" s="101"/>
      <c r="O1346" s="101"/>
      <c r="P1346" s="363"/>
      <c r="Q1346" s="363"/>
      <c r="R1346" s="361"/>
      <c r="S1346" s="570" t="str">
        <f t="shared" si="105"/>
        <v/>
      </c>
      <c r="U1346" s="124" t="str">
        <f t="shared" si="103"/>
        <v/>
      </c>
      <c r="V1346" s="124" t="str">
        <f>IF(X1346&gt;0,'BD1'!$K$6,"")</f>
        <v/>
      </c>
      <c r="W1346" s="121" t="str">
        <f>IF(X1346&gt;0,'BD1'!$K$8,"")</f>
        <v/>
      </c>
      <c r="X1346" s="101"/>
      <c r="Y1346" s="474"/>
      <c r="Z1346" s="101"/>
      <c r="AA1346" s="101"/>
      <c r="AB1346" s="101"/>
      <c r="AC1346" s="101"/>
      <c r="AD1346" s="101"/>
      <c r="AE1346" s="361"/>
      <c r="AF1346" s="522"/>
    </row>
    <row r="1347" spans="2:32" x14ac:dyDescent="0.25">
      <c r="B1347" s="566" t="str">
        <f t="shared" si="104"/>
        <v/>
      </c>
      <c r="C1347" s="472">
        <f>'BD4'!C1344</f>
        <v>0</v>
      </c>
      <c r="D1347" s="125" t="str">
        <f t="shared" si="101"/>
        <v/>
      </c>
      <c r="E1347" s="126" t="str">
        <f>IF('BD4'!O1344=0,"",'BD4'!O1344)</f>
        <v/>
      </c>
      <c r="F1347" s="127" t="str">
        <f>REPT('BD4'!N1344,1)</f>
        <v/>
      </c>
      <c r="G1347" s="469">
        <f>('BD4'!J1344)</f>
        <v>0</v>
      </c>
      <c r="I1347" s="568" t="str">
        <f t="shared" si="102"/>
        <v/>
      </c>
      <c r="J1347" s="568" t="str">
        <f>IF(L1347&gt;0,'BD1'!$K$6,"")</f>
        <v/>
      </c>
      <c r="K1347" s="568" t="str">
        <f>IF(L1347&gt;0,'BD1'!$K$8,"")</f>
        <v/>
      </c>
      <c r="L1347" s="101"/>
      <c r="M1347" s="101"/>
      <c r="N1347" s="101"/>
      <c r="O1347" s="101"/>
      <c r="P1347" s="363"/>
      <c r="Q1347" s="363"/>
      <c r="R1347" s="361"/>
      <c r="S1347" s="570" t="str">
        <f t="shared" si="105"/>
        <v/>
      </c>
      <c r="U1347" s="124" t="str">
        <f t="shared" si="103"/>
        <v/>
      </c>
      <c r="V1347" s="124" t="str">
        <f>IF(X1347&gt;0,'BD1'!$K$6,"")</f>
        <v/>
      </c>
      <c r="W1347" s="121" t="str">
        <f>IF(X1347&gt;0,'BD1'!$K$8,"")</f>
        <v/>
      </c>
      <c r="X1347" s="101"/>
      <c r="Y1347" s="474"/>
      <c r="Z1347" s="101"/>
      <c r="AA1347" s="101"/>
      <c r="AB1347" s="101"/>
      <c r="AC1347" s="101"/>
      <c r="AD1347" s="101"/>
      <c r="AE1347" s="361"/>
      <c r="AF1347" s="522"/>
    </row>
    <row r="1348" spans="2:32" x14ac:dyDescent="0.25">
      <c r="B1348" s="566" t="str">
        <f t="shared" si="104"/>
        <v/>
      </c>
      <c r="C1348" s="472">
        <f>'BD4'!C1345</f>
        <v>0</v>
      </c>
      <c r="D1348" s="125" t="str">
        <f t="shared" si="101"/>
        <v/>
      </c>
      <c r="E1348" s="126" t="str">
        <f>IF('BD4'!O1345=0,"",'BD4'!O1345)</f>
        <v/>
      </c>
      <c r="F1348" s="127" t="str">
        <f>REPT('BD4'!N1345,1)</f>
        <v/>
      </c>
      <c r="G1348" s="469">
        <f>('BD4'!J1345)</f>
        <v>0</v>
      </c>
      <c r="I1348" s="568" t="str">
        <f t="shared" si="102"/>
        <v/>
      </c>
      <c r="J1348" s="568" t="str">
        <f>IF(L1348&gt;0,'BD1'!$K$6,"")</f>
        <v/>
      </c>
      <c r="K1348" s="568" t="str">
        <f>IF(L1348&gt;0,'BD1'!$K$8,"")</f>
        <v/>
      </c>
      <c r="L1348" s="101"/>
      <c r="M1348" s="101"/>
      <c r="N1348" s="101"/>
      <c r="O1348" s="101"/>
      <c r="P1348" s="363"/>
      <c r="Q1348" s="363"/>
      <c r="R1348" s="361"/>
      <c r="S1348" s="570" t="str">
        <f t="shared" si="105"/>
        <v/>
      </c>
      <c r="U1348" s="124" t="str">
        <f t="shared" si="103"/>
        <v/>
      </c>
      <c r="V1348" s="124" t="str">
        <f>IF(X1348&gt;0,'BD1'!$K$6,"")</f>
        <v/>
      </c>
      <c r="W1348" s="121" t="str">
        <f>IF(X1348&gt;0,'BD1'!$K$8,"")</f>
        <v/>
      </c>
      <c r="X1348" s="101"/>
      <c r="Y1348" s="474"/>
      <c r="Z1348" s="101"/>
      <c r="AA1348" s="101"/>
      <c r="AB1348" s="101"/>
      <c r="AC1348" s="101"/>
      <c r="AD1348" s="101"/>
      <c r="AE1348" s="361"/>
      <c r="AF1348" s="522"/>
    </row>
    <row r="1349" spans="2:32" x14ac:dyDescent="0.25">
      <c r="B1349" s="566" t="str">
        <f t="shared" si="104"/>
        <v/>
      </c>
      <c r="C1349" s="472">
        <f>'BD4'!C1346</f>
        <v>0</v>
      </c>
      <c r="D1349" s="125" t="str">
        <f t="shared" si="101"/>
        <v/>
      </c>
      <c r="E1349" s="126" t="str">
        <f>IF('BD4'!O1346=0,"",'BD4'!O1346)</f>
        <v/>
      </c>
      <c r="F1349" s="127" t="str">
        <f>REPT('BD4'!N1346,1)</f>
        <v/>
      </c>
      <c r="G1349" s="469">
        <f>('BD4'!J1346)</f>
        <v>0</v>
      </c>
      <c r="I1349" s="568" t="str">
        <f t="shared" si="102"/>
        <v/>
      </c>
      <c r="J1349" s="568" t="str">
        <f>IF(L1349&gt;0,'BD1'!$K$6,"")</f>
        <v/>
      </c>
      <c r="K1349" s="568" t="str">
        <f>IF(L1349&gt;0,'BD1'!$K$8,"")</f>
        <v/>
      </c>
      <c r="L1349" s="101"/>
      <c r="M1349" s="101"/>
      <c r="N1349" s="101"/>
      <c r="O1349" s="101"/>
      <c r="P1349" s="363"/>
      <c r="Q1349" s="363"/>
      <c r="R1349" s="361"/>
      <c r="S1349" s="570" t="str">
        <f t="shared" si="105"/>
        <v/>
      </c>
      <c r="U1349" s="124" t="str">
        <f t="shared" si="103"/>
        <v/>
      </c>
      <c r="V1349" s="124" t="str">
        <f>IF(X1349&gt;0,'BD1'!$K$6,"")</f>
        <v/>
      </c>
      <c r="W1349" s="121" t="str">
        <f>IF(X1349&gt;0,'BD1'!$K$8,"")</f>
        <v/>
      </c>
      <c r="X1349" s="101"/>
      <c r="Y1349" s="474"/>
      <c r="Z1349" s="101"/>
      <c r="AA1349" s="101"/>
      <c r="AB1349" s="101"/>
      <c r="AC1349" s="101"/>
      <c r="AD1349" s="101"/>
      <c r="AE1349" s="361"/>
      <c r="AF1349" s="522"/>
    </row>
    <row r="1350" spans="2:32" x14ac:dyDescent="0.25">
      <c r="B1350" s="566" t="str">
        <f t="shared" si="104"/>
        <v/>
      </c>
      <c r="C1350" s="472">
        <f>'BD4'!C1347</f>
        <v>0</v>
      </c>
      <c r="D1350" s="125" t="str">
        <f t="shared" si="101"/>
        <v/>
      </c>
      <c r="E1350" s="126" t="str">
        <f>IF('BD4'!O1347=0,"",'BD4'!O1347)</f>
        <v/>
      </c>
      <c r="F1350" s="127" t="str">
        <f>REPT('BD4'!N1347,1)</f>
        <v/>
      </c>
      <c r="G1350" s="469">
        <f>('BD4'!J1347)</f>
        <v>0</v>
      </c>
      <c r="I1350" s="568" t="str">
        <f t="shared" si="102"/>
        <v/>
      </c>
      <c r="J1350" s="568" t="str">
        <f>IF(L1350&gt;0,'BD1'!$K$6,"")</f>
        <v/>
      </c>
      <c r="K1350" s="568" t="str">
        <f>IF(L1350&gt;0,'BD1'!$K$8,"")</f>
        <v/>
      </c>
      <c r="L1350" s="101"/>
      <c r="M1350" s="101"/>
      <c r="N1350" s="101"/>
      <c r="O1350" s="101"/>
      <c r="P1350" s="363"/>
      <c r="Q1350" s="363"/>
      <c r="R1350" s="361"/>
      <c r="S1350" s="570" t="str">
        <f t="shared" si="105"/>
        <v/>
      </c>
      <c r="U1350" s="124" t="str">
        <f t="shared" si="103"/>
        <v/>
      </c>
      <c r="V1350" s="124" t="str">
        <f>IF(X1350&gt;0,'BD1'!$K$6,"")</f>
        <v/>
      </c>
      <c r="W1350" s="121" t="str">
        <f>IF(X1350&gt;0,'BD1'!$K$8,"")</f>
        <v/>
      </c>
      <c r="X1350" s="101"/>
      <c r="Y1350" s="474"/>
      <c r="Z1350" s="101"/>
      <c r="AA1350" s="101"/>
      <c r="AB1350" s="101"/>
      <c r="AC1350" s="101"/>
      <c r="AD1350" s="101"/>
      <c r="AE1350" s="361"/>
      <c r="AF1350" s="522"/>
    </row>
    <row r="1351" spans="2:32" x14ac:dyDescent="0.25">
      <c r="B1351" s="566" t="str">
        <f t="shared" si="104"/>
        <v/>
      </c>
      <c r="C1351" s="472">
        <f>'BD4'!C1348</f>
        <v>0</v>
      </c>
      <c r="D1351" s="125" t="str">
        <f t="shared" si="101"/>
        <v/>
      </c>
      <c r="E1351" s="126" t="str">
        <f>IF('BD4'!O1348=0,"",'BD4'!O1348)</f>
        <v/>
      </c>
      <c r="F1351" s="127" t="str">
        <f>REPT('BD4'!N1348,1)</f>
        <v/>
      </c>
      <c r="G1351" s="469">
        <f>('BD4'!J1348)</f>
        <v>0</v>
      </c>
      <c r="I1351" s="568" t="str">
        <f t="shared" si="102"/>
        <v/>
      </c>
      <c r="J1351" s="568" t="str">
        <f>IF(L1351&gt;0,'BD1'!$K$6,"")</f>
        <v/>
      </c>
      <c r="K1351" s="568" t="str">
        <f>IF(L1351&gt;0,'BD1'!$K$8,"")</f>
        <v/>
      </c>
      <c r="L1351" s="101"/>
      <c r="M1351" s="101"/>
      <c r="N1351" s="101"/>
      <c r="O1351" s="101"/>
      <c r="P1351" s="363"/>
      <c r="Q1351" s="363"/>
      <c r="R1351" s="361"/>
      <c r="S1351" s="570" t="str">
        <f t="shared" si="105"/>
        <v/>
      </c>
      <c r="U1351" s="124" t="str">
        <f t="shared" si="103"/>
        <v/>
      </c>
      <c r="V1351" s="124" t="str">
        <f>IF(X1351&gt;0,'BD1'!$K$6,"")</f>
        <v/>
      </c>
      <c r="W1351" s="121" t="str">
        <f>IF(X1351&gt;0,'BD1'!$K$8,"")</f>
        <v/>
      </c>
      <c r="X1351" s="101"/>
      <c r="Y1351" s="474"/>
      <c r="Z1351" s="101"/>
      <c r="AA1351" s="101"/>
      <c r="AB1351" s="101"/>
      <c r="AC1351" s="101"/>
      <c r="AD1351" s="101"/>
      <c r="AE1351" s="361"/>
      <c r="AF1351" s="522"/>
    </row>
    <row r="1352" spans="2:32" x14ac:dyDescent="0.25">
      <c r="B1352" s="566" t="str">
        <f t="shared" si="104"/>
        <v/>
      </c>
      <c r="C1352" s="472">
        <f>'BD4'!C1349</f>
        <v>0</v>
      </c>
      <c r="D1352" s="125" t="str">
        <f t="shared" si="101"/>
        <v/>
      </c>
      <c r="E1352" s="126" t="str">
        <f>IF('BD4'!O1349=0,"",'BD4'!O1349)</f>
        <v/>
      </c>
      <c r="F1352" s="127" t="str">
        <f>REPT('BD4'!N1349,1)</f>
        <v/>
      </c>
      <c r="G1352" s="469">
        <f>('BD4'!J1349)</f>
        <v>0</v>
      </c>
      <c r="I1352" s="568" t="str">
        <f t="shared" si="102"/>
        <v/>
      </c>
      <c r="J1352" s="568" t="str">
        <f>IF(L1352&gt;0,'BD1'!$K$6,"")</f>
        <v/>
      </c>
      <c r="K1352" s="568" t="str">
        <f>IF(L1352&gt;0,'BD1'!$K$8,"")</f>
        <v/>
      </c>
      <c r="L1352" s="101"/>
      <c r="M1352" s="101"/>
      <c r="N1352" s="101"/>
      <c r="O1352" s="101"/>
      <c r="P1352" s="363"/>
      <c r="Q1352" s="363"/>
      <c r="R1352" s="361"/>
      <c r="S1352" s="570" t="str">
        <f t="shared" si="105"/>
        <v/>
      </c>
      <c r="U1352" s="124" t="str">
        <f t="shared" si="103"/>
        <v/>
      </c>
      <c r="V1352" s="124" t="str">
        <f>IF(X1352&gt;0,'BD1'!$K$6,"")</f>
        <v/>
      </c>
      <c r="W1352" s="121" t="str">
        <f>IF(X1352&gt;0,'BD1'!$K$8,"")</f>
        <v/>
      </c>
      <c r="X1352" s="101"/>
      <c r="Y1352" s="474"/>
      <c r="Z1352" s="101"/>
      <c r="AA1352" s="101"/>
      <c r="AB1352" s="101"/>
      <c r="AC1352" s="101"/>
      <c r="AD1352" s="101"/>
      <c r="AE1352" s="361"/>
      <c r="AF1352" s="522"/>
    </row>
    <row r="1353" spans="2:32" x14ac:dyDescent="0.25">
      <c r="B1353" s="566" t="str">
        <f t="shared" si="104"/>
        <v/>
      </c>
      <c r="C1353" s="472">
        <f>'BD4'!C1350</f>
        <v>0</v>
      </c>
      <c r="D1353" s="125" t="str">
        <f t="shared" si="101"/>
        <v/>
      </c>
      <c r="E1353" s="126" t="str">
        <f>IF('BD4'!O1350=0,"",'BD4'!O1350)</f>
        <v/>
      </c>
      <c r="F1353" s="127" t="str">
        <f>REPT('BD4'!N1350,1)</f>
        <v/>
      </c>
      <c r="G1353" s="469">
        <f>('BD4'!J1350)</f>
        <v>0</v>
      </c>
      <c r="I1353" s="568" t="str">
        <f t="shared" si="102"/>
        <v/>
      </c>
      <c r="J1353" s="568" t="str">
        <f>IF(L1353&gt;0,'BD1'!$K$6,"")</f>
        <v/>
      </c>
      <c r="K1353" s="568" t="str">
        <f>IF(L1353&gt;0,'BD1'!$K$8,"")</f>
        <v/>
      </c>
      <c r="L1353" s="101"/>
      <c r="M1353" s="101"/>
      <c r="N1353" s="101"/>
      <c r="O1353" s="101"/>
      <c r="P1353" s="363"/>
      <c r="Q1353" s="363"/>
      <c r="R1353" s="361"/>
      <c r="S1353" s="570" t="str">
        <f t="shared" si="105"/>
        <v/>
      </c>
      <c r="U1353" s="124" t="str">
        <f t="shared" si="103"/>
        <v/>
      </c>
      <c r="V1353" s="124" t="str">
        <f>IF(X1353&gt;0,'BD1'!$K$6,"")</f>
        <v/>
      </c>
      <c r="W1353" s="121" t="str">
        <f>IF(X1353&gt;0,'BD1'!$K$8,"")</f>
        <v/>
      </c>
      <c r="X1353" s="101"/>
      <c r="Y1353" s="474"/>
      <c r="Z1353" s="101"/>
      <c r="AA1353" s="101"/>
      <c r="AB1353" s="101"/>
      <c r="AC1353" s="101"/>
      <c r="AD1353" s="101"/>
      <c r="AE1353" s="361"/>
      <c r="AF1353" s="522"/>
    </row>
    <row r="1354" spans="2:32" x14ac:dyDescent="0.25">
      <c r="B1354" s="566" t="str">
        <f t="shared" si="104"/>
        <v/>
      </c>
      <c r="C1354" s="472">
        <f>'BD4'!C1351</f>
        <v>0</v>
      </c>
      <c r="D1354" s="125" t="str">
        <f t="shared" si="101"/>
        <v/>
      </c>
      <c r="E1354" s="126" t="str">
        <f>IF('BD4'!O1351=0,"",'BD4'!O1351)</f>
        <v/>
      </c>
      <c r="F1354" s="127" t="str">
        <f>REPT('BD4'!N1351,1)</f>
        <v/>
      </c>
      <c r="G1354" s="469">
        <f>('BD4'!J1351)</f>
        <v>0</v>
      </c>
      <c r="I1354" s="568" t="str">
        <f t="shared" si="102"/>
        <v/>
      </c>
      <c r="J1354" s="568" t="str">
        <f>IF(L1354&gt;0,'BD1'!$K$6,"")</f>
        <v/>
      </c>
      <c r="K1354" s="568" t="str">
        <f>IF(L1354&gt;0,'BD1'!$K$8,"")</f>
        <v/>
      </c>
      <c r="L1354" s="101"/>
      <c r="M1354" s="101"/>
      <c r="N1354" s="101"/>
      <c r="O1354" s="101"/>
      <c r="P1354" s="363"/>
      <c r="Q1354" s="363"/>
      <c r="R1354" s="361"/>
      <c r="S1354" s="570" t="str">
        <f t="shared" si="105"/>
        <v/>
      </c>
      <c r="U1354" s="124" t="str">
        <f t="shared" si="103"/>
        <v/>
      </c>
      <c r="V1354" s="124" t="str">
        <f>IF(X1354&gt;0,'BD1'!$K$6,"")</f>
        <v/>
      </c>
      <c r="W1354" s="121" t="str">
        <f>IF(X1354&gt;0,'BD1'!$K$8,"")</f>
        <v/>
      </c>
      <c r="X1354" s="101"/>
      <c r="Y1354" s="474"/>
      <c r="Z1354" s="101"/>
      <c r="AA1354" s="101"/>
      <c r="AB1354" s="101"/>
      <c r="AC1354" s="101"/>
      <c r="AD1354" s="101"/>
      <c r="AE1354" s="361"/>
      <c r="AF1354" s="522"/>
    </row>
    <row r="1355" spans="2:32" x14ac:dyDescent="0.25">
      <c r="B1355" s="566" t="str">
        <f t="shared" si="104"/>
        <v/>
      </c>
      <c r="C1355" s="472">
        <f>'BD4'!C1352</f>
        <v>0</v>
      </c>
      <c r="D1355" s="125" t="str">
        <f t="shared" si="101"/>
        <v/>
      </c>
      <c r="E1355" s="126" t="str">
        <f>IF('BD4'!O1352=0,"",'BD4'!O1352)</f>
        <v/>
      </c>
      <c r="F1355" s="127" t="str">
        <f>REPT('BD4'!N1352,1)</f>
        <v/>
      </c>
      <c r="G1355" s="469">
        <f>('BD4'!J1352)</f>
        <v>0</v>
      </c>
      <c r="I1355" s="568" t="str">
        <f t="shared" si="102"/>
        <v/>
      </c>
      <c r="J1355" s="568" t="str">
        <f>IF(L1355&gt;0,'BD1'!$K$6,"")</f>
        <v/>
      </c>
      <c r="K1355" s="568" t="str">
        <f>IF(L1355&gt;0,'BD1'!$K$8,"")</f>
        <v/>
      </c>
      <c r="L1355" s="101"/>
      <c r="M1355" s="101"/>
      <c r="N1355" s="101"/>
      <c r="O1355" s="101"/>
      <c r="P1355" s="363"/>
      <c r="Q1355" s="363"/>
      <c r="R1355" s="361"/>
      <c r="S1355" s="570" t="str">
        <f t="shared" si="105"/>
        <v/>
      </c>
      <c r="U1355" s="124" t="str">
        <f t="shared" si="103"/>
        <v/>
      </c>
      <c r="V1355" s="124" t="str">
        <f>IF(X1355&gt;0,'BD1'!$K$6,"")</f>
        <v/>
      </c>
      <c r="W1355" s="121" t="str">
        <f>IF(X1355&gt;0,'BD1'!$K$8,"")</f>
        <v/>
      </c>
      <c r="X1355" s="101"/>
      <c r="Y1355" s="474"/>
      <c r="Z1355" s="101"/>
      <c r="AA1355" s="101"/>
      <c r="AB1355" s="101"/>
      <c r="AC1355" s="101"/>
      <c r="AD1355" s="101"/>
      <c r="AE1355" s="361"/>
      <c r="AF1355" s="522"/>
    </row>
    <row r="1356" spans="2:32" x14ac:dyDescent="0.25">
      <c r="B1356" s="566" t="str">
        <f t="shared" si="104"/>
        <v/>
      </c>
      <c r="C1356" s="472">
        <f>'BD4'!C1353</f>
        <v>0</v>
      </c>
      <c r="D1356" s="125" t="str">
        <f t="shared" si="101"/>
        <v/>
      </c>
      <c r="E1356" s="126" t="str">
        <f>IF('BD4'!O1353=0,"",'BD4'!O1353)</f>
        <v/>
      </c>
      <c r="F1356" s="127" t="str">
        <f>REPT('BD4'!N1353,1)</f>
        <v/>
      </c>
      <c r="G1356" s="469">
        <f>('BD4'!J1353)</f>
        <v>0</v>
      </c>
      <c r="I1356" s="568" t="str">
        <f t="shared" si="102"/>
        <v/>
      </c>
      <c r="J1356" s="568" t="str">
        <f>IF(L1356&gt;0,'BD1'!$K$6,"")</f>
        <v/>
      </c>
      <c r="K1356" s="568" t="str">
        <f>IF(L1356&gt;0,'BD1'!$K$8,"")</f>
        <v/>
      </c>
      <c r="L1356" s="101"/>
      <c r="M1356" s="101"/>
      <c r="N1356" s="101"/>
      <c r="O1356" s="101"/>
      <c r="P1356" s="363"/>
      <c r="Q1356" s="363"/>
      <c r="R1356" s="361"/>
      <c r="S1356" s="570" t="str">
        <f t="shared" si="105"/>
        <v/>
      </c>
      <c r="U1356" s="124" t="str">
        <f t="shared" si="103"/>
        <v/>
      </c>
      <c r="V1356" s="124" t="str">
        <f>IF(X1356&gt;0,'BD1'!$K$6,"")</f>
        <v/>
      </c>
      <c r="W1356" s="121" t="str">
        <f>IF(X1356&gt;0,'BD1'!$K$8,"")</f>
        <v/>
      </c>
      <c r="X1356" s="101"/>
      <c r="Y1356" s="474"/>
      <c r="Z1356" s="101"/>
      <c r="AA1356" s="101"/>
      <c r="AB1356" s="101"/>
      <c r="AC1356" s="101"/>
      <c r="AD1356" s="101"/>
      <c r="AE1356" s="361"/>
      <c r="AF1356" s="522"/>
    </row>
    <row r="1357" spans="2:32" x14ac:dyDescent="0.25">
      <c r="B1357" s="566" t="str">
        <f t="shared" si="104"/>
        <v/>
      </c>
      <c r="C1357" s="472">
        <f>'BD4'!C1354</f>
        <v>0</v>
      </c>
      <c r="D1357" s="125" t="str">
        <f t="shared" si="101"/>
        <v/>
      </c>
      <c r="E1357" s="126" t="str">
        <f>IF('BD4'!O1354=0,"",'BD4'!O1354)</f>
        <v/>
      </c>
      <c r="F1357" s="127" t="str">
        <f>REPT('BD4'!N1354,1)</f>
        <v/>
      </c>
      <c r="G1357" s="469">
        <f>('BD4'!J1354)</f>
        <v>0</v>
      </c>
      <c r="I1357" s="568" t="str">
        <f t="shared" si="102"/>
        <v/>
      </c>
      <c r="J1357" s="568" t="str">
        <f>IF(L1357&gt;0,'BD1'!$K$6,"")</f>
        <v/>
      </c>
      <c r="K1357" s="568" t="str">
        <f>IF(L1357&gt;0,'BD1'!$K$8,"")</f>
        <v/>
      </c>
      <c r="L1357" s="101"/>
      <c r="M1357" s="101"/>
      <c r="N1357" s="101"/>
      <c r="O1357" s="101"/>
      <c r="P1357" s="363"/>
      <c r="Q1357" s="363"/>
      <c r="R1357" s="361"/>
      <c r="S1357" s="570" t="str">
        <f t="shared" si="105"/>
        <v/>
      </c>
      <c r="U1357" s="124" t="str">
        <f t="shared" si="103"/>
        <v/>
      </c>
      <c r="V1357" s="124" t="str">
        <f>IF(X1357&gt;0,'BD1'!$K$6,"")</f>
        <v/>
      </c>
      <c r="W1357" s="121" t="str">
        <f>IF(X1357&gt;0,'BD1'!$K$8,"")</f>
        <v/>
      </c>
      <c r="X1357" s="101"/>
      <c r="Y1357" s="474"/>
      <c r="Z1357" s="101"/>
      <c r="AA1357" s="101"/>
      <c r="AB1357" s="101"/>
      <c r="AC1357" s="101"/>
      <c r="AD1357" s="101"/>
      <c r="AE1357" s="361"/>
      <c r="AF1357" s="522"/>
    </row>
    <row r="1358" spans="2:32" x14ac:dyDescent="0.25">
      <c r="B1358" s="566" t="str">
        <f t="shared" si="104"/>
        <v/>
      </c>
      <c r="C1358" s="472">
        <f>'BD4'!C1355</f>
        <v>0</v>
      </c>
      <c r="D1358" s="125" t="str">
        <f t="shared" si="101"/>
        <v/>
      </c>
      <c r="E1358" s="126" t="str">
        <f>IF('BD4'!O1355=0,"",'BD4'!O1355)</f>
        <v/>
      </c>
      <c r="F1358" s="127" t="str">
        <f>REPT('BD4'!N1355,1)</f>
        <v/>
      </c>
      <c r="G1358" s="469">
        <f>('BD4'!J1355)</f>
        <v>0</v>
      </c>
      <c r="I1358" s="568" t="str">
        <f t="shared" si="102"/>
        <v/>
      </c>
      <c r="J1358" s="568" t="str">
        <f>IF(L1358&gt;0,'BD1'!$K$6,"")</f>
        <v/>
      </c>
      <c r="K1358" s="568" t="str">
        <f>IF(L1358&gt;0,'BD1'!$K$8,"")</f>
        <v/>
      </c>
      <c r="L1358" s="101"/>
      <c r="M1358" s="101"/>
      <c r="N1358" s="101"/>
      <c r="O1358" s="101"/>
      <c r="P1358" s="363"/>
      <c r="Q1358" s="363"/>
      <c r="R1358" s="361"/>
      <c r="S1358" s="570" t="str">
        <f t="shared" si="105"/>
        <v/>
      </c>
      <c r="U1358" s="124" t="str">
        <f t="shared" si="103"/>
        <v/>
      </c>
      <c r="V1358" s="124" t="str">
        <f>IF(X1358&gt;0,'BD1'!$K$6,"")</f>
        <v/>
      </c>
      <c r="W1358" s="121" t="str">
        <f>IF(X1358&gt;0,'BD1'!$K$8,"")</f>
        <v/>
      </c>
      <c r="X1358" s="101"/>
      <c r="Y1358" s="474"/>
      <c r="Z1358" s="101"/>
      <c r="AA1358" s="101"/>
      <c r="AB1358" s="101"/>
      <c r="AC1358" s="101"/>
      <c r="AD1358" s="101"/>
      <c r="AE1358" s="361"/>
      <c r="AF1358" s="522"/>
    </row>
    <row r="1359" spans="2:32" x14ac:dyDescent="0.25">
      <c r="B1359" s="566" t="str">
        <f t="shared" si="104"/>
        <v/>
      </c>
      <c r="C1359" s="472">
        <f>'BD4'!C1356</f>
        <v>0</v>
      </c>
      <c r="D1359" s="125" t="str">
        <f t="shared" ref="D1359:D1422" si="106">IF(IF(G1359&gt;=1,1,0)=0,"",IF(G1359&gt;=1,1,0))</f>
        <v/>
      </c>
      <c r="E1359" s="126" t="str">
        <f>IF('BD4'!O1356=0,"",'BD4'!O1356)</f>
        <v/>
      </c>
      <c r="F1359" s="127" t="str">
        <f>REPT('BD4'!N1356,1)</f>
        <v/>
      </c>
      <c r="G1359" s="469">
        <f>('BD4'!J1356)</f>
        <v>0</v>
      </c>
      <c r="I1359" s="568" t="str">
        <f t="shared" ref="I1359:I1422" si="107">IF(L1359&gt;0,ROW()-13,"")</f>
        <v/>
      </c>
      <c r="J1359" s="568" t="str">
        <f>IF(L1359&gt;0,'BD1'!$K$6,"")</f>
        <v/>
      </c>
      <c r="K1359" s="568" t="str">
        <f>IF(L1359&gt;0,'BD1'!$K$8,"")</f>
        <v/>
      </c>
      <c r="L1359" s="101"/>
      <c r="M1359" s="101"/>
      <c r="N1359" s="101"/>
      <c r="O1359" s="101"/>
      <c r="P1359" s="363"/>
      <c r="Q1359" s="363"/>
      <c r="R1359" s="361"/>
      <c r="S1359" s="570" t="str">
        <f t="shared" si="105"/>
        <v/>
      </c>
      <c r="U1359" s="124" t="str">
        <f t="shared" ref="U1359:U1422" si="108">IF(X1359&gt;0,ROW()-13,"")</f>
        <v/>
      </c>
      <c r="V1359" s="124" t="str">
        <f>IF(X1359&gt;0,'BD1'!$K$6,"")</f>
        <v/>
      </c>
      <c r="W1359" s="121" t="str">
        <f>IF(X1359&gt;0,'BD1'!$K$8,"")</f>
        <v/>
      </c>
      <c r="X1359" s="101"/>
      <c r="Y1359" s="474"/>
      <c r="Z1359" s="101"/>
      <c r="AA1359" s="101"/>
      <c r="AB1359" s="101"/>
      <c r="AC1359" s="101"/>
      <c r="AD1359" s="101"/>
      <c r="AE1359" s="361"/>
      <c r="AF1359" s="522"/>
    </row>
    <row r="1360" spans="2:32" x14ac:dyDescent="0.25">
      <c r="B1360" s="566" t="str">
        <f t="shared" ref="B1360:B1423" si="109">IF(G1360&gt;0,ROW()-13,"")</f>
        <v/>
      </c>
      <c r="C1360" s="472">
        <f>'BD4'!C1357</f>
        <v>0</v>
      </c>
      <c r="D1360" s="125" t="str">
        <f t="shared" si="106"/>
        <v/>
      </c>
      <c r="E1360" s="126" t="str">
        <f>IF('BD4'!O1357=0,"",'BD4'!O1357)</f>
        <v/>
      </c>
      <c r="F1360" s="127" t="str">
        <f>REPT('BD4'!N1357,1)</f>
        <v/>
      </c>
      <c r="G1360" s="469">
        <f>('BD4'!J1357)</f>
        <v>0</v>
      </c>
      <c r="I1360" s="568" t="str">
        <f t="shared" si="107"/>
        <v/>
      </c>
      <c r="J1360" s="568" t="str">
        <f>IF(L1360&gt;0,'BD1'!$K$6,"")</f>
        <v/>
      </c>
      <c r="K1360" s="568" t="str">
        <f>IF(L1360&gt;0,'BD1'!$K$8,"")</f>
        <v/>
      </c>
      <c r="L1360" s="101"/>
      <c r="M1360" s="101"/>
      <c r="N1360" s="101"/>
      <c r="O1360" s="101"/>
      <c r="P1360" s="363"/>
      <c r="Q1360" s="363"/>
      <c r="R1360" s="361"/>
      <c r="S1360" s="570" t="str">
        <f t="shared" ref="S1360:S1423" si="110">IF(AND(M1360="",N1360="",O1360=""),"",SUM(M1360:O1360))</f>
        <v/>
      </c>
      <c r="U1360" s="124" t="str">
        <f t="shared" si="108"/>
        <v/>
      </c>
      <c r="V1360" s="124" t="str">
        <f>IF(X1360&gt;0,'BD1'!$K$6,"")</f>
        <v/>
      </c>
      <c r="W1360" s="121" t="str">
        <f>IF(X1360&gt;0,'BD1'!$K$8,"")</f>
        <v/>
      </c>
      <c r="X1360" s="101"/>
      <c r="Y1360" s="474"/>
      <c r="Z1360" s="101"/>
      <c r="AA1360" s="101"/>
      <c r="AB1360" s="101"/>
      <c r="AC1360" s="101"/>
      <c r="AD1360" s="101"/>
      <c r="AE1360" s="361"/>
      <c r="AF1360" s="522"/>
    </row>
    <row r="1361" spans="2:32" x14ac:dyDescent="0.25">
      <c r="B1361" s="566" t="str">
        <f t="shared" si="109"/>
        <v/>
      </c>
      <c r="C1361" s="472">
        <f>'BD4'!C1358</f>
        <v>0</v>
      </c>
      <c r="D1361" s="125" t="str">
        <f t="shared" si="106"/>
        <v/>
      </c>
      <c r="E1361" s="126" t="str">
        <f>IF('BD4'!O1358=0,"",'BD4'!O1358)</f>
        <v/>
      </c>
      <c r="F1361" s="127" t="str">
        <f>REPT('BD4'!N1358,1)</f>
        <v/>
      </c>
      <c r="G1361" s="469">
        <f>('BD4'!J1358)</f>
        <v>0</v>
      </c>
      <c r="I1361" s="568" t="str">
        <f t="shared" si="107"/>
        <v/>
      </c>
      <c r="J1361" s="568" t="str">
        <f>IF(L1361&gt;0,'BD1'!$K$6,"")</f>
        <v/>
      </c>
      <c r="K1361" s="568" t="str">
        <f>IF(L1361&gt;0,'BD1'!$K$8,"")</f>
        <v/>
      </c>
      <c r="L1361" s="101"/>
      <c r="M1361" s="101"/>
      <c r="N1361" s="101"/>
      <c r="O1361" s="101"/>
      <c r="P1361" s="363"/>
      <c r="Q1361" s="363"/>
      <c r="R1361" s="361"/>
      <c r="S1361" s="570" t="str">
        <f t="shared" si="110"/>
        <v/>
      </c>
      <c r="U1361" s="124" t="str">
        <f t="shared" si="108"/>
        <v/>
      </c>
      <c r="V1361" s="124" t="str">
        <f>IF(X1361&gt;0,'BD1'!$K$6,"")</f>
        <v/>
      </c>
      <c r="W1361" s="121" t="str">
        <f>IF(X1361&gt;0,'BD1'!$K$8,"")</f>
        <v/>
      </c>
      <c r="X1361" s="101"/>
      <c r="Y1361" s="474"/>
      <c r="Z1361" s="101"/>
      <c r="AA1361" s="101"/>
      <c r="AB1361" s="101"/>
      <c r="AC1361" s="101"/>
      <c r="AD1361" s="101"/>
      <c r="AE1361" s="361"/>
      <c r="AF1361" s="522"/>
    </row>
    <row r="1362" spans="2:32" x14ac:dyDescent="0.25">
      <c r="B1362" s="566" t="str">
        <f t="shared" si="109"/>
        <v/>
      </c>
      <c r="C1362" s="472">
        <f>'BD4'!C1359</f>
        <v>0</v>
      </c>
      <c r="D1362" s="125" t="str">
        <f t="shared" si="106"/>
        <v/>
      </c>
      <c r="E1362" s="126" t="str">
        <f>IF('BD4'!O1359=0,"",'BD4'!O1359)</f>
        <v/>
      </c>
      <c r="F1362" s="127" t="str">
        <f>REPT('BD4'!N1359,1)</f>
        <v/>
      </c>
      <c r="G1362" s="469">
        <f>('BD4'!J1359)</f>
        <v>0</v>
      </c>
      <c r="I1362" s="568" t="str">
        <f t="shared" si="107"/>
        <v/>
      </c>
      <c r="J1362" s="568" t="str">
        <f>IF(L1362&gt;0,'BD1'!$K$6,"")</f>
        <v/>
      </c>
      <c r="K1362" s="568" t="str">
        <f>IF(L1362&gt;0,'BD1'!$K$8,"")</f>
        <v/>
      </c>
      <c r="L1362" s="101"/>
      <c r="M1362" s="101"/>
      <c r="N1362" s="101"/>
      <c r="O1362" s="101"/>
      <c r="P1362" s="363"/>
      <c r="Q1362" s="363"/>
      <c r="R1362" s="361"/>
      <c r="S1362" s="570" t="str">
        <f t="shared" si="110"/>
        <v/>
      </c>
      <c r="U1362" s="124" t="str">
        <f t="shared" si="108"/>
        <v/>
      </c>
      <c r="V1362" s="124" t="str">
        <f>IF(X1362&gt;0,'BD1'!$K$6,"")</f>
        <v/>
      </c>
      <c r="W1362" s="121" t="str">
        <f>IF(X1362&gt;0,'BD1'!$K$8,"")</f>
        <v/>
      </c>
      <c r="X1362" s="101"/>
      <c r="Y1362" s="474"/>
      <c r="Z1362" s="101"/>
      <c r="AA1362" s="101"/>
      <c r="AB1362" s="101"/>
      <c r="AC1362" s="101"/>
      <c r="AD1362" s="101"/>
      <c r="AE1362" s="361"/>
      <c r="AF1362" s="522"/>
    </row>
    <row r="1363" spans="2:32" x14ac:dyDescent="0.25">
      <c r="B1363" s="566" t="str">
        <f t="shared" si="109"/>
        <v/>
      </c>
      <c r="C1363" s="472">
        <f>'BD4'!C1360</f>
        <v>0</v>
      </c>
      <c r="D1363" s="125" t="str">
        <f t="shared" si="106"/>
        <v/>
      </c>
      <c r="E1363" s="126" t="str">
        <f>IF('BD4'!O1360=0,"",'BD4'!O1360)</f>
        <v/>
      </c>
      <c r="F1363" s="127" t="str">
        <f>REPT('BD4'!N1360,1)</f>
        <v/>
      </c>
      <c r="G1363" s="469">
        <f>('BD4'!J1360)</f>
        <v>0</v>
      </c>
      <c r="I1363" s="568" t="str">
        <f t="shared" si="107"/>
        <v/>
      </c>
      <c r="J1363" s="568" t="str">
        <f>IF(L1363&gt;0,'BD1'!$K$6,"")</f>
        <v/>
      </c>
      <c r="K1363" s="568" t="str">
        <f>IF(L1363&gt;0,'BD1'!$K$8,"")</f>
        <v/>
      </c>
      <c r="L1363" s="101"/>
      <c r="M1363" s="101"/>
      <c r="N1363" s="101"/>
      <c r="O1363" s="101"/>
      <c r="P1363" s="363"/>
      <c r="Q1363" s="363"/>
      <c r="R1363" s="361"/>
      <c r="S1363" s="570" t="str">
        <f t="shared" si="110"/>
        <v/>
      </c>
      <c r="U1363" s="124" t="str">
        <f t="shared" si="108"/>
        <v/>
      </c>
      <c r="V1363" s="124" t="str">
        <f>IF(X1363&gt;0,'BD1'!$K$6,"")</f>
        <v/>
      </c>
      <c r="W1363" s="121" t="str">
        <f>IF(X1363&gt;0,'BD1'!$K$8,"")</f>
        <v/>
      </c>
      <c r="X1363" s="101"/>
      <c r="Y1363" s="474"/>
      <c r="Z1363" s="101"/>
      <c r="AA1363" s="101"/>
      <c r="AB1363" s="101"/>
      <c r="AC1363" s="101"/>
      <c r="AD1363" s="101"/>
      <c r="AE1363" s="361"/>
      <c r="AF1363" s="522"/>
    </row>
    <row r="1364" spans="2:32" x14ac:dyDescent="0.25">
      <c r="B1364" s="566" t="str">
        <f t="shared" si="109"/>
        <v/>
      </c>
      <c r="C1364" s="472">
        <f>'BD4'!C1361</f>
        <v>0</v>
      </c>
      <c r="D1364" s="125" t="str">
        <f t="shared" si="106"/>
        <v/>
      </c>
      <c r="E1364" s="126" t="str">
        <f>IF('BD4'!O1361=0,"",'BD4'!O1361)</f>
        <v/>
      </c>
      <c r="F1364" s="127" t="str">
        <f>REPT('BD4'!N1361,1)</f>
        <v/>
      </c>
      <c r="G1364" s="469">
        <f>('BD4'!J1361)</f>
        <v>0</v>
      </c>
      <c r="I1364" s="568" t="str">
        <f t="shared" si="107"/>
        <v/>
      </c>
      <c r="J1364" s="568" t="str">
        <f>IF(L1364&gt;0,'BD1'!$K$6,"")</f>
        <v/>
      </c>
      <c r="K1364" s="568" t="str">
        <f>IF(L1364&gt;0,'BD1'!$K$8,"")</f>
        <v/>
      </c>
      <c r="L1364" s="101"/>
      <c r="M1364" s="101"/>
      <c r="N1364" s="101"/>
      <c r="O1364" s="101"/>
      <c r="P1364" s="363"/>
      <c r="Q1364" s="363"/>
      <c r="R1364" s="361"/>
      <c r="S1364" s="570" t="str">
        <f t="shared" si="110"/>
        <v/>
      </c>
      <c r="U1364" s="124" t="str">
        <f t="shared" si="108"/>
        <v/>
      </c>
      <c r="V1364" s="124" t="str">
        <f>IF(X1364&gt;0,'BD1'!$K$6,"")</f>
        <v/>
      </c>
      <c r="W1364" s="121" t="str">
        <f>IF(X1364&gt;0,'BD1'!$K$8,"")</f>
        <v/>
      </c>
      <c r="X1364" s="101"/>
      <c r="Y1364" s="474"/>
      <c r="Z1364" s="101"/>
      <c r="AA1364" s="101"/>
      <c r="AB1364" s="101"/>
      <c r="AC1364" s="101"/>
      <c r="AD1364" s="101"/>
      <c r="AE1364" s="361"/>
      <c r="AF1364" s="522"/>
    </row>
    <row r="1365" spans="2:32" x14ac:dyDescent="0.25">
      <c r="B1365" s="566" t="str">
        <f t="shared" si="109"/>
        <v/>
      </c>
      <c r="C1365" s="472">
        <f>'BD4'!C1362</f>
        <v>0</v>
      </c>
      <c r="D1365" s="125" t="str">
        <f t="shared" si="106"/>
        <v/>
      </c>
      <c r="E1365" s="126" t="str">
        <f>IF('BD4'!O1362=0,"",'BD4'!O1362)</f>
        <v/>
      </c>
      <c r="F1365" s="127" t="str">
        <f>REPT('BD4'!N1362,1)</f>
        <v/>
      </c>
      <c r="G1365" s="469">
        <f>('BD4'!J1362)</f>
        <v>0</v>
      </c>
      <c r="I1365" s="568" t="str">
        <f t="shared" si="107"/>
        <v/>
      </c>
      <c r="J1365" s="568" t="str">
        <f>IF(L1365&gt;0,'BD1'!$K$6,"")</f>
        <v/>
      </c>
      <c r="K1365" s="568" t="str">
        <f>IF(L1365&gt;0,'BD1'!$K$8,"")</f>
        <v/>
      </c>
      <c r="L1365" s="101"/>
      <c r="M1365" s="101"/>
      <c r="N1365" s="101"/>
      <c r="O1365" s="101"/>
      <c r="P1365" s="363"/>
      <c r="Q1365" s="363"/>
      <c r="R1365" s="361"/>
      <c r="S1365" s="570" t="str">
        <f t="shared" si="110"/>
        <v/>
      </c>
      <c r="U1365" s="124" t="str">
        <f t="shared" si="108"/>
        <v/>
      </c>
      <c r="V1365" s="124" t="str">
        <f>IF(X1365&gt;0,'BD1'!$K$6,"")</f>
        <v/>
      </c>
      <c r="W1365" s="121" t="str">
        <f>IF(X1365&gt;0,'BD1'!$K$8,"")</f>
        <v/>
      </c>
      <c r="X1365" s="101"/>
      <c r="Y1365" s="474"/>
      <c r="Z1365" s="101"/>
      <c r="AA1365" s="101"/>
      <c r="AB1365" s="101"/>
      <c r="AC1365" s="101"/>
      <c r="AD1365" s="101"/>
      <c r="AE1365" s="361"/>
      <c r="AF1365" s="522"/>
    </row>
    <row r="1366" spans="2:32" x14ac:dyDescent="0.25">
      <c r="B1366" s="566" t="str">
        <f t="shared" si="109"/>
        <v/>
      </c>
      <c r="C1366" s="472">
        <f>'BD4'!C1363</f>
        <v>0</v>
      </c>
      <c r="D1366" s="125" t="str">
        <f t="shared" si="106"/>
        <v/>
      </c>
      <c r="E1366" s="126" t="str">
        <f>IF('BD4'!O1363=0,"",'BD4'!O1363)</f>
        <v/>
      </c>
      <c r="F1366" s="127" t="str">
        <f>REPT('BD4'!N1363,1)</f>
        <v/>
      </c>
      <c r="G1366" s="469">
        <f>('BD4'!J1363)</f>
        <v>0</v>
      </c>
      <c r="I1366" s="568" t="str">
        <f t="shared" si="107"/>
        <v/>
      </c>
      <c r="J1366" s="568" t="str">
        <f>IF(L1366&gt;0,'BD1'!$K$6,"")</f>
        <v/>
      </c>
      <c r="K1366" s="568" t="str">
        <f>IF(L1366&gt;0,'BD1'!$K$8,"")</f>
        <v/>
      </c>
      <c r="L1366" s="101"/>
      <c r="M1366" s="101"/>
      <c r="N1366" s="101"/>
      <c r="O1366" s="101"/>
      <c r="P1366" s="363"/>
      <c r="Q1366" s="363"/>
      <c r="R1366" s="361"/>
      <c r="S1366" s="570" t="str">
        <f t="shared" si="110"/>
        <v/>
      </c>
      <c r="U1366" s="124" t="str">
        <f t="shared" si="108"/>
        <v/>
      </c>
      <c r="V1366" s="124" t="str">
        <f>IF(X1366&gt;0,'BD1'!$K$6,"")</f>
        <v/>
      </c>
      <c r="W1366" s="121" t="str">
        <f>IF(X1366&gt;0,'BD1'!$K$8,"")</f>
        <v/>
      </c>
      <c r="X1366" s="101"/>
      <c r="Y1366" s="474"/>
      <c r="Z1366" s="101"/>
      <c r="AA1366" s="101"/>
      <c r="AB1366" s="101"/>
      <c r="AC1366" s="101"/>
      <c r="AD1366" s="101"/>
      <c r="AE1366" s="361"/>
      <c r="AF1366" s="522"/>
    </row>
    <row r="1367" spans="2:32" x14ac:dyDescent="0.25">
      <c r="B1367" s="566" t="str">
        <f t="shared" si="109"/>
        <v/>
      </c>
      <c r="C1367" s="472">
        <f>'BD4'!C1364</f>
        <v>0</v>
      </c>
      <c r="D1367" s="125" t="str">
        <f t="shared" si="106"/>
        <v/>
      </c>
      <c r="E1367" s="126" t="str">
        <f>IF('BD4'!O1364=0,"",'BD4'!O1364)</f>
        <v/>
      </c>
      <c r="F1367" s="127" t="str">
        <f>REPT('BD4'!N1364,1)</f>
        <v/>
      </c>
      <c r="G1367" s="469">
        <f>('BD4'!J1364)</f>
        <v>0</v>
      </c>
      <c r="I1367" s="568" t="str">
        <f t="shared" si="107"/>
        <v/>
      </c>
      <c r="J1367" s="568" t="str">
        <f>IF(L1367&gt;0,'BD1'!$K$6,"")</f>
        <v/>
      </c>
      <c r="K1367" s="568" t="str">
        <f>IF(L1367&gt;0,'BD1'!$K$8,"")</f>
        <v/>
      </c>
      <c r="L1367" s="101"/>
      <c r="M1367" s="101"/>
      <c r="N1367" s="101"/>
      <c r="O1367" s="101"/>
      <c r="P1367" s="363"/>
      <c r="Q1367" s="363"/>
      <c r="R1367" s="361"/>
      <c r="S1367" s="570" t="str">
        <f t="shared" si="110"/>
        <v/>
      </c>
      <c r="U1367" s="124" t="str">
        <f t="shared" si="108"/>
        <v/>
      </c>
      <c r="V1367" s="124" t="str">
        <f>IF(X1367&gt;0,'BD1'!$K$6,"")</f>
        <v/>
      </c>
      <c r="W1367" s="121" t="str">
        <f>IF(X1367&gt;0,'BD1'!$K$8,"")</f>
        <v/>
      </c>
      <c r="X1367" s="101"/>
      <c r="Y1367" s="474"/>
      <c r="Z1367" s="101"/>
      <c r="AA1367" s="101"/>
      <c r="AB1367" s="101"/>
      <c r="AC1367" s="101"/>
      <c r="AD1367" s="101"/>
      <c r="AE1367" s="361"/>
      <c r="AF1367" s="522"/>
    </row>
    <row r="1368" spans="2:32" x14ac:dyDescent="0.25">
      <c r="B1368" s="566" t="str">
        <f t="shared" si="109"/>
        <v/>
      </c>
      <c r="C1368" s="472">
        <f>'BD4'!C1365</f>
        <v>0</v>
      </c>
      <c r="D1368" s="125" t="str">
        <f t="shared" si="106"/>
        <v/>
      </c>
      <c r="E1368" s="126" t="str">
        <f>IF('BD4'!O1365=0,"",'BD4'!O1365)</f>
        <v/>
      </c>
      <c r="F1368" s="127" t="str">
        <f>REPT('BD4'!N1365,1)</f>
        <v/>
      </c>
      <c r="G1368" s="469">
        <f>('BD4'!J1365)</f>
        <v>0</v>
      </c>
      <c r="I1368" s="568" t="str">
        <f t="shared" si="107"/>
        <v/>
      </c>
      <c r="J1368" s="568" t="str">
        <f>IF(L1368&gt;0,'BD1'!$K$6,"")</f>
        <v/>
      </c>
      <c r="K1368" s="568" t="str">
        <f>IF(L1368&gt;0,'BD1'!$K$8,"")</f>
        <v/>
      </c>
      <c r="L1368" s="101"/>
      <c r="M1368" s="101"/>
      <c r="N1368" s="101"/>
      <c r="O1368" s="101"/>
      <c r="P1368" s="363"/>
      <c r="Q1368" s="363"/>
      <c r="R1368" s="361"/>
      <c r="S1368" s="570" t="str">
        <f t="shared" si="110"/>
        <v/>
      </c>
      <c r="U1368" s="124" t="str">
        <f t="shared" si="108"/>
        <v/>
      </c>
      <c r="V1368" s="124" t="str">
        <f>IF(X1368&gt;0,'BD1'!$K$6,"")</f>
        <v/>
      </c>
      <c r="W1368" s="121" t="str">
        <f>IF(X1368&gt;0,'BD1'!$K$8,"")</f>
        <v/>
      </c>
      <c r="X1368" s="101"/>
      <c r="Y1368" s="474"/>
      <c r="Z1368" s="101"/>
      <c r="AA1368" s="101"/>
      <c r="AB1368" s="101"/>
      <c r="AC1368" s="101"/>
      <c r="AD1368" s="101"/>
      <c r="AE1368" s="361"/>
      <c r="AF1368" s="522"/>
    </row>
    <row r="1369" spans="2:32" x14ac:dyDescent="0.25">
      <c r="B1369" s="566" t="str">
        <f t="shared" si="109"/>
        <v/>
      </c>
      <c r="C1369" s="472">
        <f>'BD4'!C1366</f>
        <v>0</v>
      </c>
      <c r="D1369" s="125" t="str">
        <f t="shared" si="106"/>
        <v/>
      </c>
      <c r="E1369" s="126" t="str">
        <f>IF('BD4'!O1366=0,"",'BD4'!O1366)</f>
        <v/>
      </c>
      <c r="F1369" s="127" t="str">
        <f>REPT('BD4'!N1366,1)</f>
        <v/>
      </c>
      <c r="G1369" s="469">
        <f>('BD4'!J1366)</f>
        <v>0</v>
      </c>
      <c r="I1369" s="568" t="str">
        <f t="shared" si="107"/>
        <v/>
      </c>
      <c r="J1369" s="568" t="str">
        <f>IF(L1369&gt;0,'BD1'!$K$6,"")</f>
        <v/>
      </c>
      <c r="K1369" s="568" t="str">
        <f>IF(L1369&gt;0,'BD1'!$K$8,"")</f>
        <v/>
      </c>
      <c r="L1369" s="101"/>
      <c r="M1369" s="101"/>
      <c r="N1369" s="101"/>
      <c r="O1369" s="101"/>
      <c r="P1369" s="363"/>
      <c r="Q1369" s="363"/>
      <c r="R1369" s="361"/>
      <c r="S1369" s="570" t="str">
        <f t="shared" si="110"/>
        <v/>
      </c>
      <c r="U1369" s="124" t="str">
        <f t="shared" si="108"/>
        <v/>
      </c>
      <c r="V1369" s="124" t="str">
        <f>IF(X1369&gt;0,'BD1'!$K$6,"")</f>
        <v/>
      </c>
      <c r="W1369" s="121" t="str">
        <f>IF(X1369&gt;0,'BD1'!$K$8,"")</f>
        <v/>
      </c>
      <c r="X1369" s="101"/>
      <c r="Y1369" s="474"/>
      <c r="Z1369" s="101"/>
      <c r="AA1369" s="101"/>
      <c r="AB1369" s="101"/>
      <c r="AC1369" s="101"/>
      <c r="AD1369" s="101"/>
      <c r="AE1369" s="361"/>
      <c r="AF1369" s="522"/>
    </row>
    <row r="1370" spans="2:32" x14ac:dyDescent="0.25">
      <c r="B1370" s="566" t="str">
        <f t="shared" si="109"/>
        <v/>
      </c>
      <c r="C1370" s="472">
        <f>'BD4'!C1367</f>
        <v>0</v>
      </c>
      <c r="D1370" s="125" t="str">
        <f t="shared" si="106"/>
        <v/>
      </c>
      <c r="E1370" s="126" t="str">
        <f>IF('BD4'!O1367=0,"",'BD4'!O1367)</f>
        <v/>
      </c>
      <c r="F1370" s="127" t="str">
        <f>REPT('BD4'!N1367,1)</f>
        <v/>
      </c>
      <c r="G1370" s="469">
        <f>('BD4'!J1367)</f>
        <v>0</v>
      </c>
      <c r="I1370" s="568" t="str">
        <f t="shared" si="107"/>
        <v/>
      </c>
      <c r="J1370" s="568" t="str">
        <f>IF(L1370&gt;0,'BD1'!$K$6,"")</f>
        <v/>
      </c>
      <c r="K1370" s="568" t="str">
        <f>IF(L1370&gt;0,'BD1'!$K$8,"")</f>
        <v/>
      </c>
      <c r="L1370" s="101"/>
      <c r="M1370" s="101"/>
      <c r="N1370" s="101"/>
      <c r="O1370" s="101"/>
      <c r="P1370" s="363"/>
      <c r="Q1370" s="363"/>
      <c r="R1370" s="361"/>
      <c r="S1370" s="570" t="str">
        <f t="shared" si="110"/>
        <v/>
      </c>
      <c r="U1370" s="124" t="str">
        <f t="shared" si="108"/>
        <v/>
      </c>
      <c r="V1370" s="124" t="str">
        <f>IF(X1370&gt;0,'BD1'!$K$6,"")</f>
        <v/>
      </c>
      <c r="W1370" s="121" t="str">
        <f>IF(X1370&gt;0,'BD1'!$K$8,"")</f>
        <v/>
      </c>
      <c r="X1370" s="101"/>
      <c r="Y1370" s="474"/>
      <c r="Z1370" s="101"/>
      <c r="AA1370" s="101"/>
      <c r="AB1370" s="101"/>
      <c r="AC1370" s="101"/>
      <c r="AD1370" s="101"/>
      <c r="AE1370" s="361"/>
      <c r="AF1370" s="522"/>
    </row>
    <row r="1371" spans="2:32" x14ac:dyDescent="0.25">
      <c r="B1371" s="566" t="str">
        <f t="shared" si="109"/>
        <v/>
      </c>
      <c r="C1371" s="472">
        <f>'BD4'!C1368</f>
        <v>0</v>
      </c>
      <c r="D1371" s="125" t="str">
        <f t="shared" si="106"/>
        <v/>
      </c>
      <c r="E1371" s="126" t="str">
        <f>IF('BD4'!O1368=0,"",'BD4'!O1368)</f>
        <v/>
      </c>
      <c r="F1371" s="127" t="str">
        <f>REPT('BD4'!N1368,1)</f>
        <v/>
      </c>
      <c r="G1371" s="469">
        <f>('BD4'!J1368)</f>
        <v>0</v>
      </c>
      <c r="I1371" s="568" t="str">
        <f t="shared" si="107"/>
        <v/>
      </c>
      <c r="J1371" s="568" t="str">
        <f>IF(L1371&gt;0,'BD1'!$K$6,"")</f>
        <v/>
      </c>
      <c r="K1371" s="568" t="str">
        <f>IF(L1371&gt;0,'BD1'!$K$8,"")</f>
        <v/>
      </c>
      <c r="L1371" s="101"/>
      <c r="M1371" s="101"/>
      <c r="N1371" s="101"/>
      <c r="O1371" s="101"/>
      <c r="P1371" s="363"/>
      <c r="Q1371" s="363"/>
      <c r="R1371" s="361"/>
      <c r="S1371" s="570" t="str">
        <f t="shared" si="110"/>
        <v/>
      </c>
      <c r="U1371" s="124" t="str">
        <f t="shared" si="108"/>
        <v/>
      </c>
      <c r="V1371" s="124" t="str">
        <f>IF(X1371&gt;0,'BD1'!$K$6,"")</f>
        <v/>
      </c>
      <c r="W1371" s="121" t="str">
        <f>IF(X1371&gt;0,'BD1'!$K$8,"")</f>
        <v/>
      </c>
      <c r="X1371" s="101"/>
      <c r="Y1371" s="474"/>
      <c r="Z1371" s="101"/>
      <c r="AA1371" s="101"/>
      <c r="AB1371" s="101"/>
      <c r="AC1371" s="101"/>
      <c r="AD1371" s="101"/>
      <c r="AE1371" s="361"/>
      <c r="AF1371" s="522"/>
    </row>
    <row r="1372" spans="2:32" x14ac:dyDescent="0.25">
      <c r="B1372" s="566" t="str">
        <f t="shared" si="109"/>
        <v/>
      </c>
      <c r="C1372" s="472">
        <f>'BD4'!C1369</f>
        <v>0</v>
      </c>
      <c r="D1372" s="125" t="str">
        <f t="shared" si="106"/>
        <v/>
      </c>
      <c r="E1372" s="126" t="str">
        <f>IF('BD4'!O1369=0,"",'BD4'!O1369)</f>
        <v/>
      </c>
      <c r="F1372" s="127" t="str">
        <f>REPT('BD4'!N1369,1)</f>
        <v/>
      </c>
      <c r="G1372" s="469">
        <f>('BD4'!J1369)</f>
        <v>0</v>
      </c>
      <c r="I1372" s="568" t="str">
        <f t="shared" si="107"/>
        <v/>
      </c>
      <c r="J1372" s="568" t="str">
        <f>IF(L1372&gt;0,'BD1'!$K$6,"")</f>
        <v/>
      </c>
      <c r="K1372" s="568" t="str">
        <f>IF(L1372&gt;0,'BD1'!$K$8,"")</f>
        <v/>
      </c>
      <c r="L1372" s="101"/>
      <c r="M1372" s="101"/>
      <c r="N1372" s="101"/>
      <c r="O1372" s="101"/>
      <c r="P1372" s="363"/>
      <c r="Q1372" s="363"/>
      <c r="R1372" s="361"/>
      <c r="S1372" s="570" t="str">
        <f t="shared" si="110"/>
        <v/>
      </c>
      <c r="U1372" s="124" t="str">
        <f t="shared" si="108"/>
        <v/>
      </c>
      <c r="V1372" s="124" t="str">
        <f>IF(X1372&gt;0,'BD1'!$K$6,"")</f>
        <v/>
      </c>
      <c r="W1372" s="121" t="str">
        <f>IF(X1372&gt;0,'BD1'!$K$8,"")</f>
        <v/>
      </c>
      <c r="X1372" s="101"/>
      <c r="Y1372" s="474"/>
      <c r="Z1372" s="101"/>
      <c r="AA1372" s="101"/>
      <c r="AB1372" s="101"/>
      <c r="AC1372" s="101"/>
      <c r="AD1372" s="101"/>
      <c r="AE1372" s="361"/>
      <c r="AF1372" s="522"/>
    </row>
    <row r="1373" spans="2:32" x14ac:dyDescent="0.25">
      <c r="B1373" s="566" t="str">
        <f t="shared" si="109"/>
        <v/>
      </c>
      <c r="C1373" s="472">
        <f>'BD4'!C1370</f>
        <v>0</v>
      </c>
      <c r="D1373" s="125" t="str">
        <f t="shared" si="106"/>
        <v/>
      </c>
      <c r="E1373" s="126" t="str">
        <f>IF('BD4'!O1370=0,"",'BD4'!O1370)</f>
        <v/>
      </c>
      <c r="F1373" s="127" t="str">
        <f>REPT('BD4'!N1370,1)</f>
        <v/>
      </c>
      <c r="G1373" s="469">
        <f>('BD4'!J1370)</f>
        <v>0</v>
      </c>
      <c r="I1373" s="568" t="str">
        <f t="shared" si="107"/>
        <v/>
      </c>
      <c r="J1373" s="568" t="str">
        <f>IF(L1373&gt;0,'BD1'!$K$6,"")</f>
        <v/>
      </c>
      <c r="K1373" s="568" t="str">
        <f>IF(L1373&gt;0,'BD1'!$K$8,"")</f>
        <v/>
      </c>
      <c r="L1373" s="101"/>
      <c r="M1373" s="101"/>
      <c r="N1373" s="101"/>
      <c r="O1373" s="101"/>
      <c r="P1373" s="363"/>
      <c r="Q1373" s="363"/>
      <c r="R1373" s="361"/>
      <c r="S1373" s="570" t="str">
        <f t="shared" si="110"/>
        <v/>
      </c>
      <c r="U1373" s="124" t="str">
        <f t="shared" si="108"/>
        <v/>
      </c>
      <c r="V1373" s="124" t="str">
        <f>IF(X1373&gt;0,'BD1'!$K$6,"")</f>
        <v/>
      </c>
      <c r="W1373" s="121" t="str">
        <f>IF(X1373&gt;0,'BD1'!$K$8,"")</f>
        <v/>
      </c>
      <c r="X1373" s="101"/>
      <c r="Y1373" s="474"/>
      <c r="Z1373" s="101"/>
      <c r="AA1373" s="101"/>
      <c r="AB1373" s="101"/>
      <c r="AC1373" s="101"/>
      <c r="AD1373" s="101"/>
      <c r="AE1373" s="361"/>
      <c r="AF1373" s="522"/>
    </row>
    <row r="1374" spans="2:32" x14ac:dyDescent="0.25">
      <c r="B1374" s="566" t="str">
        <f t="shared" si="109"/>
        <v/>
      </c>
      <c r="C1374" s="472">
        <f>'BD4'!C1371</f>
        <v>0</v>
      </c>
      <c r="D1374" s="125" t="str">
        <f t="shared" si="106"/>
        <v/>
      </c>
      <c r="E1374" s="126" t="str">
        <f>IF('BD4'!O1371=0,"",'BD4'!O1371)</f>
        <v/>
      </c>
      <c r="F1374" s="127" t="str">
        <f>REPT('BD4'!N1371,1)</f>
        <v/>
      </c>
      <c r="G1374" s="469">
        <f>('BD4'!J1371)</f>
        <v>0</v>
      </c>
      <c r="I1374" s="568" t="str">
        <f t="shared" si="107"/>
        <v/>
      </c>
      <c r="J1374" s="568" t="str">
        <f>IF(L1374&gt;0,'BD1'!$K$6,"")</f>
        <v/>
      </c>
      <c r="K1374" s="568" t="str">
        <f>IF(L1374&gt;0,'BD1'!$K$8,"")</f>
        <v/>
      </c>
      <c r="L1374" s="101"/>
      <c r="M1374" s="101"/>
      <c r="N1374" s="101"/>
      <c r="O1374" s="101"/>
      <c r="P1374" s="363"/>
      <c r="Q1374" s="363"/>
      <c r="R1374" s="361"/>
      <c r="S1374" s="570" t="str">
        <f t="shared" si="110"/>
        <v/>
      </c>
      <c r="U1374" s="124" t="str">
        <f t="shared" si="108"/>
        <v/>
      </c>
      <c r="V1374" s="124" t="str">
        <f>IF(X1374&gt;0,'BD1'!$K$6,"")</f>
        <v/>
      </c>
      <c r="W1374" s="121" t="str">
        <f>IF(X1374&gt;0,'BD1'!$K$8,"")</f>
        <v/>
      </c>
      <c r="X1374" s="101"/>
      <c r="Y1374" s="474"/>
      <c r="Z1374" s="101"/>
      <c r="AA1374" s="101"/>
      <c r="AB1374" s="101"/>
      <c r="AC1374" s="101"/>
      <c r="AD1374" s="101"/>
      <c r="AE1374" s="361"/>
      <c r="AF1374" s="522"/>
    </row>
    <row r="1375" spans="2:32" x14ac:dyDescent="0.25">
      <c r="B1375" s="566" t="str">
        <f t="shared" si="109"/>
        <v/>
      </c>
      <c r="C1375" s="472">
        <f>'BD4'!C1372</f>
        <v>0</v>
      </c>
      <c r="D1375" s="125" t="str">
        <f t="shared" si="106"/>
        <v/>
      </c>
      <c r="E1375" s="126" t="str">
        <f>IF('BD4'!O1372=0,"",'BD4'!O1372)</f>
        <v/>
      </c>
      <c r="F1375" s="127" t="str">
        <f>REPT('BD4'!N1372,1)</f>
        <v/>
      </c>
      <c r="G1375" s="469">
        <f>('BD4'!J1372)</f>
        <v>0</v>
      </c>
      <c r="I1375" s="568" t="str">
        <f t="shared" si="107"/>
        <v/>
      </c>
      <c r="J1375" s="568" t="str">
        <f>IF(L1375&gt;0,'BD1'!$K$6,"")</f>
        <v/>
      </c>
      <c r="K1375" s="568" t="str">
        <f>IF(L1375&gt;0,'BD1'!$K$8,"")</f>
        <v/>
      </c>
      <c r="L1375" s="101"/>
      <c r="M1375" s="101"/>
      <c r="N1375" s="101"/>
      <c r="O1375" s="101"/>
      <c r="P1375" s="363"/>
      <c r="Q1375" s="363"/>
      <c r="R1375" s="361"/>
      <c r="S1375" s="570" t="str">
        <f t="shared" si="110"/>
        <v/>
      </c>
      <c r="U1375" s="124" t="str">
        <f t="shared" si="108"/>
        <v/>
      </c>
      <c r="V1375" s="124" t="str">
        <f>IF(X1375&gt;0,'BD1'!$K$6,"")</f>
        <v/>
      </c>
      <c r="W1375" s="121" t="str">
        <f>IF(X1375&gt;0,'BD1'!$K$8,"")</f>
        <v/>
      </c>
      <c r="X1375" s="101"/>
      <c r="Y1375" s="474"/>
      <c r="Z1375" s="101"/>
      <c r="AA1375" s="101"/>
      <c r="AB1375" s="101"/>
      <c r="AC1375" s="101"/>
      <c r="AD1375" s="101"/>
      <c r="AE1375" s="361"/>
      <c r="AF1375" s="522"/>
    </row>
    <row r="1376" spans="2:32" x14ac:dyDescent="0.25">
      <c r="B1376" s="566" t="str">
        <f t="shared" si="109"/>
        <v/>
      </c>
      <c r="C1376" s="472">
        <f>'BD4'!C1373</f>
        <v>0</v>
      </c>
      <c r="D1376" s="125" t="str">
        <f t="shared" si="106"/>
        <v/>
      </c>
      <c r="E1376" s="126" t="str">
        <f>IF('BD4'!O1373=0,"",'BD4'!O1373)</f>
        <v/>
      </c>
      <c r="F1376" s="127" t="str">
        <f>REPT('BD4'!N1373,1)</f>
        <v/>
      </c>
      <c r="G1376" s="469">
        <f>('BD4'!J1373)</f>
        <v>0</v>
      </c>
      <c r="I1376" s="568" t="str">
        <f t="shared" si="107"/>
        <v/>
      </c>
      <c r="J1376" s="568" t="str">
        <f>IF(L1376&gt;0,'BD1'!$K$6,"")</f>
        <v/>
      </c>
      <c r="K1376" s="568" t="str">
        <f>IF(L1376&gt;0,'BD1'!$K$8,"")</f>
        <v/>
      </c>
      <c r="L1376" s="101"/>
      <c r="M1376" s="101"/>
      <c r="N1376" s="101"/>
      <c r="O1376" s="101"/>
      <c r="P1376" s="363"/>
      <c r="Q1376" s="363"/>
      <c r="R1376" s="361"/>
      <c r="S1376" s="570" t="str">
        <f t="shared" si="110"/>
        <v/>
      </c>
      <c r="U1376" s="124" t="str">
        <f t="shared" si="108"/>
        <v/>
      </c>
      <c r="V1376" s="124" t="str">
        <f>IF(X1376&gt;0,'BD1'!$K$6,"")</f>
        <v/>
      </c>
      <c r="W1376" s="121" t="str">
        <f>IF(X1376&gt;0,'BD1'!$K$8,"")</f>
        <v/>
      </c>
      <c r="X1376" s="101"/>
      <c r="Y1376" s="474"/>
      <c r="Z1376" s="101"/>
      <c r="AA1376" s="101"/>
      <c r="AB1376" s="101"/>
      <c r="AC1376" s="101"/>
      <c r="AD1376" s="101"/>
      <c r="AE1376" s="361"/>
      <c r="AF1376" s="522"/>
    </row>
    <row r="1377" spans="2:32" x14ac:dyDescent="0.25">
      <c r="B1377" s="566" t="str">
        <f t="shared" si="109"/>
        <v/>
      </c>
      <c r="C1377" s="472">
        <f>'BD4'!C1374</f>
        <v>0</v>
      </c>
      <c r="D1377" s="125" t="str">
        <f t="shared" si="106"/>
        <v/>
      </c>
      <c r="E1377" s="126" t="str">
        <f>IF('BD4'!O1374=0,"",'BD4'!O1374)</f>
        <v/>
      </c>
      <c r="F1377" s="127" t="str">
        <f>REPT('BD4'!N1374,1)</f>
        <v/>
      </c>
      <c r="G1377" s="469">
        <f>('BD4'!J1374)</f>
        <v>0</v>
      </c>
      <c r="I1377" s="568" t="str">
        <f t="shared" si="107"/>
        <v/>
      </c>
      <c r="J1377" s="568" t="str">
        <f>IF(L1377&gt;0,'BD1'!$K$6,"")</f>
        <v/>
      </c>
      <c r="K1377" s="568" t="str">
        <f>IF(L1377&gt;0,'BD1'!$K$8,"")</f>
        <v/>
      </c>
      <c r="L1377" s="101"/>
      <c r="M1377" s="101"/>
      <c r="N1377" s="101"/>
      <c r="O1377" s="101"/>
      <c r="P1377" s="363"/>
      <c r="Q1377" s="363"/>
      <c r="R1377" s="361"/>
      <c r="S1377" s="570" t="str">
        <f t="shared" si="110"/>
        <v/>
      </c>
      <c r="U1377" s="124" t="str">
        <f t="shared" si="108"/>
        <v/>
      </c>
      <c r="V1377" s="124" t="str">
        <f>IF(X1377&gt;0,'BD1'!$K$6,"")</f>
        <v/>
      </c>
      <c r="W1377" s="121" t="str">
        <f>IF(X1377&gt;0,'BD1'!$K$8,"")</f>
        <v/>
      </c>
      <c r="X1377" s="101"/>
      <c r="Y1377" s="474"/>
      <c r="Z1377" s="101"/>
      <c r="AA1377" s="101"/>
      <c r="AB1377" s="101"/>
      <c r="AC1377" s="101"/>
      <c r="AD1377" s="101"/>
      <c r="AE1377" s="361"/>
      <c r="AF1377" s="522"/>
    </row>
    <row r="1378" spans="2:32" x14ac:dyDescent="0.25">
      <c r="B1378" s="566" t="str">
        <f t="shared" si="109"/>
        <v/>
      </c>
      <c r="C1378" s="472">
        <f>'BD4'!C1375</f>
        <v>0</v>
      </c>
      <c r="D1378" s="125" t="str">
        <f t="shared" si="106"/>
        <v/>
      </c>
      <c r="E1378" s="126" t="str">
        <f>IF('BD4'!O1375=0,"",'BD4'!O1375)</f>
        <v/>
      </c>
      <c r="F1378" s="127" t="str">
        <f>REPT('BD4'!N1375,1)</f>
        <v/>
      </c>
      <c r="G1378" s="469">
        <f>('BD4'!J1375)</f>
        <v>0</v>
      </c>
      <c r="I1378" s="568" t="str">
        <f t="shared" si="107"/>
        <v/>
      </c>
      <c r="J1378" s="568" t="str">
        <f>IF(L1378&gt;0,'BD1'!$K$6,"")</f>
        <v/>
      </c>
      <c r="K1378" s="568" t="str">
        <f>IF(L1378&gt;0,'BD1'!$K$8,"")</f>
        <v/>
      </c>
      <c r="L1378" s="101"/>
      <c r="M1378" s="101"/>
      <c r="N1378" s="101"/>
      <c r="O1378" s="101"/>
      <c r="P1378" s="363"/>
      <c r="Q1378" s="363"/>
      <c r="R1378" s="361"/>
      <c r="S1378" s="570" t="str">
        <f t="shared" si="110"/>
        <v/>
      </c>
      <c r="U1378" s="124" t="str">
        <f t="shared" si="108"/>
        <v/>
      </c>
      <c r="V1378" s="124" t="str">
        <f>IF(X1378&gt;0,'BD1'!$K$6,"")</f>
        <v/>
      </c>
      <c r="W1378" s="121" t="str">
        <f>IF(X1378&gt;0,'BD1'!$K$8,"")</f>
        <v/>
      </c>
      <c r="X1378" s="101"/>
      <c r="Y1378" s="474"/>
      <c r="Z1378" s="101"/>
      <c r="AA1378" s="101"/>
      <c r="AB1378" s="101"/>
      <c r="AC1378" s="101"/>
      <c r="AD1378" s="101"/>
      <c r="AE1378" s="361"/>
      <c r="AF1378" s="522"/>
    </row>
    <row r="1379" spans="2:32" x14ac:dyDescent="0.25">
      <c r="B1379" s="566" t="str">
        <f t="shared" si="109"/>
        <v/>
      </c>
      <c r="C1379" s="472">
        <f>'BD4'!C1376</f>
        <v>0</v>
      </c>
      <c r="D1379" s="125" t="str">
        <f t="shared" si="106"/>
        <v/>
      </c>
      <c r="E1379" s="126" t="str">
        <f>IF('BD4'!O1376=0,"",'BD4'!O1376)</f>
        <v/>
      </c>
      <c r="F1379" s="127" t="str">
        <f>REPT('BD4'!N1376,1)</f>
        <v/>
      </c>
      <c r="G1379" s="469">
        <f>('BD4'!J1376)</f>
        <v>0</v>
      </c>
      <c r="I1379" s="568" t="str">
        <f t="shared" si="107"/>
        <v/>
      </c>
      <c r="J1379" s="568" t="str">
        <f>IF(L1379&gt;0,'BD1'!$K$6,"")</f>
        <v/>
      </c>
      <c r="K1379" s="568" t="str">
        <f>IF(L1379&gt;0,'BD1'!$K$8,"")</f>
        <v/>
      </c>
      <c r="L1379" s="101"/>
      <c r="M1379" s="101"/>
      <c r="N1379" s="101"/>
      <c r="O1379" s="101"/>
      <c r="P1379" s="363"/>
      <c r="Q1379" s="363"/>
      <c r="R1379" s="361"/>
      <c r="S1379" s="570" t="str">
        <f t="shared" si="110"/>
        <v/>
      </c>
      <c r="U1379" s="124" t="str">
        <f t="shared" si="108"/>
        <v/>
      </c>
      <c r="V1379" s="124" t="str">
        <f>IF(X1379&gt;0,'BD1'!$K$6,"")</f>
        <v/>
      </c>
      <c r="W1379" s="121" t="str">
        <f>IF(X1379&gt;0,'BD1'!$K$8,"")</f>
        <v/>
      </c>
      <c r="X1379" s="101"/>
      <c r="Y1379" s="474"/>
      <c r="Z1379" s="101"/>
      <c r="AA1379" s="101"/>
      <c r="AB1379" s="101"/>
      <c r="AC1379" s="101"/>
      <c r="AD1379" s="101"/>
      <c r="AE1379" s="361"/>
      <c r="AF1379" s="522"/>
    </row>
    <row r="1380" spans="2:32" x14ac:dyDescent="0.25">
      <c r="B1380" s="566" t="str">
        <f t="shared" si="109"/>
        <v/>
      </c>
      <c r="C1380" s="472">
        <f>'BD4'!C1377</f>
        <v>0</v>
      </c>
      <c r="D1380" s="125" t="str">
        <f t="shared" si="106"/>
        <v/>
      </c>
      <c r="E1380" s="126" t="str">
        <f>IF('BD4'!O1377=0,"",'BD4'!O1377)</f>
        <v/>
      </c>
      <c r="F1380" s="127" t="str">
        <f>REPT('BD4'!N1377,1)</f>
        <v/>
      </c>
      <c r="G1380" s="469">
        <f>('BD4'!J1377)</f>
        <v>0</v>
      </c>
      <c r="I1380" s="568" t="str">
        <f t="shared" si="107"/>
        <v/>
      </c>
      <c r="J1380" s="568" t="str">
        <f>IF(L1380&gt;0,'BD1'!$K$6,"")</f>
        <v/>
      </c>
      <c r="K1380" s="568" t="str">
        <f>IF(L1380&gt;0,'BD1'!$K$8,"")</f>
        <v/>
      </c>
      <c r="L1380" s="101"/>
      <c r="M1380" s="101"/>
      <c r="N1380" s="101"/>
      <c r="O1380" s="101"/>
      <c r="P1380" s="363"/>
      <c r="Q1380" s="363"/>
      <c r="R1380" s="361"/>
      <c r="S1380" s="570" t="str">
        <f t="shared" si="110"/>
        <v/>
      </c>
      <c r="U1380" s="124" t="str">
        <f t="shared" si="108"/>
        <v/>
      </c>
      <c r="V1380" s="124" t="str">
        <f>IF(X1380&gt;0,'BD1'!$K$6,"")</f>
        <v/>
      </c>
      <c r="W1380" s="121" t="str">
        <f>IF(X1380&gt;0,'BD1'!$K$8,"")</f>
        <v/>
      </c>
      <c r="X1380" s="101"/>
      <c r="Y1380" s="474"/>
      <c r="Z1380" s="101"/>
      <c r="AA1380" s="101"/>
      <c r="AB1380" s="101"/>
      <c r="AC1380" s="101"/>
      <c r="AD1380" s="101"/>
      <c r="AE1380" s="361"/>
      <c r="AF1380" s="522"/>
    </row>
    <row r="1381" spans="2:32" x14ac:dyDescent="0.25">
      <c r="B1381" s="566" t="str">
        <f t="shared" si="109"/>
        <v/>
      </c>
      <c r="C1381" s="472">
        <f>'BD4'!C1378</f>
        <v>0</v>
      </c>
      <c r="D1381" s="125" t="str">
        <f t="shared" si="106"/>
        <v/>
      </c>
      <c r="E1381" s="126" t="str">
        <f>IF('BD4'!O1378=0,"",'BD4'!O1378)</f>
        <v/>
      </c>
      <c r="F1381" s="127" t="str">
        <f>REPT('BD4'!N1378,1)</f>
        <v/>
      </c>
      <c r="G1381" s="469">
        <f>('BD4'!J1378)</f>
        <v>0</v>
      </c>
      <c r="I1381" s="568" t="str">
        <f t="shared" si="107"/>
        <v/>
      </c>
      <c r="J1381" s="568" t="str">
        <f>IF(L1381&gt;0,'BD1'!$K$6,"")</f>
        <v/>
      </c>
      <c r="K1381" s="568" t="str">
        <f>IF(L1381&gt;0,'BD1'!$K$8,"")</f>
        <v/>
      </c>
      <c r="L1381" s="101"/>
      <c r="M1381" s="101"/>
      <c r="N1381" s="101"/>
      <c r="O1381" s="101"/>
      <c r="P1381" s="363"/>
      <c r="Q1381" s="363"/>
      <c r="R1381" s="361"/>
      <c r="S1381" s="570" t="str">
        <f t="shared" si="110"/>
        <v/>
      </c>
      <c r="U1381" s="124" t="str">
        <f t="shared" si="108"/>
        <v/>
      </c>
      <c r="V1381" s="124" t="str">
        <f>IF(X1381&gt;0,'BD1'!$K$6,"")</f>
        <v/>
      </c>
      <c r="W1381" s="121" t="str">
        <f>IF(X1381&gt;0,'BD1'!$K$8,"")</f>
        <v/>
      </c>
      <c r="X1381" s="101"/>
      <c r="Y1381" s="474"/>
      <c r="Z1381" s="101"/>
      <c r="AA1381" s="101"/>
      <c r="AB1381" s="101"/>
      <c r="AC1381" s="101"/>
      <c r="AD1381" s="101"/>
      <c r="AE1381" s="361"/>
      <c r="AF1381" s="522"/>
    </row>
    <row r="1382" spans="2:32" x14ac:dyDescent="0.25">
      <c r="B1382" s="566" t="str">
        <f t="shared" si="109"/>
        <v/>
      </c>
      <c r="C1382" s="472">
        <f>'BD4'!C1379</f>
        <v>0</v>
      </c>
      <c r="D1382" s="125" t="str">
        <f t="shared" si="106"/>
        <v/>
      </c>
      <c r="E1382" s="126" t="str">
        <f>IF('BD4'!O1379=0,"",'BD4'!O1379)</f>
        <v/>
      </c>
      <c r="F1382" s="127" t="str">
        <f>REPT('BD4'!N1379,1)</f>
        <v/>
      </c>
      <c r="G1382" s="469">
        <f>('BD4'!J1379)</f>
        <v>0</v>
      </c>
      <c r="I1382" s="568" t="str">
        <f t="shared" si="107"/>
        <v/>
      </c>
      <c r="J1382" s="568" t="str">
        <f>IF(L1382&gt;0,'BD1'!$K$6,"")</f>
        <v/>
      </c>
      <c r="K1382" s="568" t="str">
        <f>IF(L1382&gt;0,'BD1'!$K$8,"")</f>
        <v/>
      </c>
      <c r="L1382" s="101"/>
      <c r="M1382" s="101"/>
      <c r="N1382" s="101"/>
      <c r="O1382" s="101"/>
      <c r="P1382" s="363"/>
      <c r="Q1382" s="363"/>
      <c r="R1382" s="361"/>
      <c r="S1382" s="570" t="str">
        <f t="shared" si="110"/>
        <v/>
      </c>
      <c r="U1382" s="124" t="str">
        <f t="shared" si="108"/>
        <v/>
      </c>
      <c r="V1382" s="124" t="str">
        <f>IF(X1382&gt;0,'BD1'!$K$6,"")</f>
        <v/>
      </c>
      <c r="W1382" s="121" t="str">
        <f>IF(X1382&gt;0,'BD1'!$K$8,"")</f>
        <v/>
      </c>
      <c r="X1382" s="101"/>
      <c r="Y1382" s="474"/>
      <c r="Z1382" s="101"/>
      <c r="AA1382" s="101"/>
      <c r="AB1382" s="101"/>
      <c r="AC1382" s="101"/>
      <c r="AD1382" s="101"/>
      <c r="AE1382" s="361"/>
      <c r="AF1382" s="522"/>
    </row>
    <row r="1383" spans="2:32" x14ac:dyDescent="0.25">
      <c r="B1383" s="566" t="str">
        <f t="shared" si="109"/>
        <v/>
      </c>
      <c r="C1383" s="472">
        <f>'BD4'!C1380</f>
        <v>0</v>
      </c>
      <c r="D1383" s="125" t="str">
        <f t="shared" si="106"/>
        <v/>
      </c>
      <c r="E1383" s="126" t="str">
        <f>IF('BD4'!O1380=0,"",'BD4'!O1380)</f>
        <v/>
      </c>
      <c r="F1383" s="127" t="str">
        <f>REPT('BD4'!N1380,1)</f>
        <v/>
      </c>
      <c r="G1383" s="469">
        <f>('BD4'!J1380)</f>
        <v>0</v>
      </c>
      <c r="I1383" s="568" t="str">
        <f t="shared" si="107"/>
        <v/>
      </c>
      <c r="J1383" s="568" t="str">
        <f>IF(L1383&gt;0,'BD1'!$K$6,"")</f>
        <v/>
      </c>
      <c r="K1383" s="568" t="str">
        <f>IF(L1383&gt;0,'BD1'!$K$8,"")</f>
        <v/>
      </c>
      <c r="L1383" s="101"/>
      <c r="M1383" s="101"/>
      <c r="N1383" s="101"/>
      <c r="O1383" s="101"/>
      <c r="P1383" s="363"/>
      <c r="Q1383" s="363"/>
      <c r="R1383" s="361"/>
      <c r="S1383" s="570" t="str">
        <f t="shared" si="110"/>
        <v/>
      </c>
      <c r="U1383" s="124" t="str">
        <f t="shared" si="108"/>
        <v/>
      </c>
      <c r="V1383" s="124" t="str">
        <f>IF(X1383&gt;0,'BD1'!$K$6,"")</f>
        <v/>
      </c>
      <c r="W1383" s="121" t="str">
        <f>IF(X1383&gt;0,'BD1'!$K$8,"")</f>
        <v/>
      </c>
      <c r="X1383" s="101"/>
      <c r="Y1383" s="474"/>
      <c r="Z1383" s="101"/>
      <c r="AA1383" s="101"/>
      <c r="AB1383" s="101"/>
      <c r="AC1383" s="101"/>
      <c r="AD1383" s="101"/>
      <c r="AE1383" s="361"/>
      <c r="AF1383" s="522"/>
    </row>
    <row r="1384" spans="2:32" x14ac:dyDescent="0.25">
      <c r="B1384" s="566" t="str">
        <f t="shared" si="109"/>
        <v/>
      </c>
      <c r="C1384" s="472">
        <f>'BD4'!C1381</f>
        <v>0</v>
      </c>
      <c r="D1384" s="125" t="str">
        <f t="shared" si="106"/>
        <v/>
      </c>
      <c r="E1384" s="126" t="str">
        <f>IF('BD4'!O1381=0,"",'BD4'!O1381)</f>
        <v/>
      </c>
      <c r="F1384" s="127" t="str">
        <f>REPT('BD4'!N1381,1)</f>
        <v/>
      </c>
      <c r="G1384" s="469">
        <f>('BD4'!J1381)</f>
        <v>0</v>
      </c>
      <c r="I1384" s="568" t="str">
        <f t="shared" si="107"/>
        <v/>
      </c>
      <c r="J1384" s="568" t="str">
        <f>IF(L1384&gt;0,'BD1'!$K$6,"")</f>
        <v/>
      </c>
      <c r="K1384" s="568" t="str">
        <f>IF(L1384&gt;0,'BD1'!$K$8,"")</f>
        <v/>
      </c>
      <c r="L1384" s="101"/>
      <c r="M1384" s="101"/>
      <c r="N1384" s="101"/>
      <c r="O1384" s="101"/>
      <c r="P1384" s="363"/>
      <c r="Q1384" s="363"/>
      <c r="R1384" s="361"/>
      <c r="S1384" s="570" t="str">
        <f t="shared" si="110"/>
        <v/>
      </c>
      <c r="U1384" s="124" t="str">
        <f t="shared" si="108"/>
        <v/>
      </c>
      <c r="V1384" s="124" t="str">
        <f>IF(X1384&gt;0,'BD1'!$K$6,"")</f>
        <v/>
      </c>
      <c r="W1384" s="121" t="str">
        <f>IF(X1384&gt;0,'BD1'!$K$8,"")</f>
        <v/>
      </c>
      <c r="X1384" s="101"/>
      <c r="Y1384" s="474"/>
      <c r="Z1384" s="101"/>
      <c r="AA1384" s="101"/>
      <c r="AB1384" s="101"/>
      <c r="AC1384" s="101"/>
      <c r="AD1384" s="101"/>
      <c r="AE1384" s="361"/>
      <c r="AF1384" s="522"/>
    </row>
    <row r="1385" spans="2:32" x14ac:dyDescent="0.25">
      <c r="B1385" s="566" t="str">
        <f t="shared" si="109"/>
        <v/>
      </c>
      <c r="C1385" s="472">
        <f>'BD4'!C1382</f>
        <v>0</v>
      </c>
      <c r="D1385" s="125" t="str">
        <f t="shared" si="106"/>
        <v/>
      </c>
      <c r="E1385" s="126" t="str">
        <f>IF('BD4'!O1382=0,"",'BD4'!O1382)</f>
        <v/>
      </c>
      <c r="F1385" s="127" t="str">
        <f>REPT('BD4'!N1382,1)</f>
        <v/>
      </c>
      <c r="G1385" s="469">
        <f>('BD4'!J1382)</f>
        <v>0</v>
      </c>
      <c r="I1385" s="568" t="str">
        <f t="shared" si="107"/>
        <v/>
      </c>
      <c r="J1385" s="568" t="str">
        <f>IF(L1385&gt;0,'BD1'!$K$6,"")</f>
        <v/>
      </c>
      <c r="K1385" s="568" t="str">
        <f>IF(L1385&gt;0,'BD1'!$K$8,"")</f>
        <v/>
      </c>
      <c r="L1385" s="101"/>
      <c r="M1385" s="101"/>
      <c r="N1385" s="101"/>
      <c r="O1385" s="101"/>
      <c r="P1385" s="363"/>
      <c r="Q1385" s="363"/>
      <c r="R1385" s="361"/>
      <c r="S1385" s="570" t="str">
        <f t="shared" si="110"/>
        <v/>
      </c>
      <c r="U1385" s="124" t="str">
        <f t="shared" si="108"/>
        <v/>
      </c>
      <c r="V1385" s="124" t="str">
        <f>IF(X1385&gt;0,'BD1'!$K$6,"")</f>
        <v/>
      </c>
      <c r="W1385" s="121" t="str">
        <f>IF(X1385&gt;0,'BD1'!$K$8,"")</f>
        <v/>
      </c>
      <c r="X1385" s="101"/>
      <c r="Y1385" s="474"/>
      <c r="Z1385" s="101"/>
      <c r="AA1385" s="101"/>
      <c r="AB1385" s="101"/>
      <c r="AC1385" s="101"/>
      <c r="AD1385" s="101"/>
      <c r="AE1385" s="361"/>
      <c r="AF1385" s="522"/>
    </row>
    <row r="1386" spans="2:32" x14ac:dyDescent="0.25">
      <c r="B1386" s="566" t="str">
        <f t="shared" si="109"/>
        <v/>
      </c>
      <c r="C1386" s="472">
        <f>'BD4'!C1383</f>
        <v>0</v>
      </c>
      <c r="D1386" s="125" t="str">
        <f t="shared" si="106"/>
        <v/>
      </c>
      <c r="E1386" s="126" t="str">
        <f>IF('BD4'!O1383=0,"",'BD4'!O1383)</f>
        <v/>
      </c>
      <c r="F1386" s="127" t="str">
        <f>REPT('BD4'!N1383,1)</f>
        <v/>
      </c>
      <c r="G1386" s="469">
        <f>('BD4'!J1383)</f>
        <v>0</v>
      </c>
      <c r="I1386" s="568" t="str">
        <f t="shared" si="107"/>
        <v/>
      </c>
      <c r="J1386" s="568" t="str">
        <f>IF(L1386&gt;0,'BD1'!$K$6,"")</f>
        <v/>
      </c>
      <c r="K1386" s="568" t="str">
        <f>IF(L1386&gt;0,'BD1'!$K$8,"")</f>
        <v/>
      </c>
      <c r="L1386" s="101"/>
      <c r="M1386" s="101"/>
      <c r="N1386" s="101"/>
      <c r="O1386" s="101"/>
      <c r="P1386" s="363"/>
      <c r="Q1386" s="363"/>
      <c r="R1386" s="361"/>
      <c r="S1386" s="570" t="str">
        <f t="shared" si="110"/>
        <v/>
      </c>
      <c r="U1386" s="124" t="str">
        <f t="shared" si="108"/>
        <v/>
      </c>
      <c r="V1386" s="124" t="str">
        <f>IF(X1386&gt;0,'BD1'!$K$6,"")</f>
        <v/>
      </c>
      <c r="W1386" s="121" t="str">
        <f>IF(X1386&gt;0,'BD1'!$K$8,"")</f>
        <v/>
      </c>
      <c r="X1386" s="101"/>
      <c r="Y1386" s="474"/>
      <c r="Z1386" s="101"/>
      <c r="AA1386" s="101"/>
      <c r="AB1386" s="101"/>
      <c r="AC1386" s="101"/>
      <c r="AD1386" s="101"/>
      <c r="AE1386" s="361"/>
      <c r="AF1386" s="522"/>
    </row>
    <row r="1387" spans="2:32" x14ac:dyDescent="0.25">
      <c r="B1387" s="566" t="str">
        <f t="shared" si="109"/>
        <v/>
      </c>
      <c r="C1387" s="472">
        <f>'BD4'!C1384</f>
        <v>0</v>
      </c>
      <c r="D1387" s="125" t="str">
        <f t="shared" si="106"/>
        <v/>
      </c>
      <c r="E1387" s="126" t="str">
        <f>IF('BD4'!O1384=0,"",'BD4'!O1384)</f>
        <v/>
      </c>
      <c r="F1387" s="127" t="str">
        <f>REPT('BD4'!N1384,1)</f>
        <v/>
      </c>
      <c r="G1387" s="469">
        <f>('BD4'!J1384)</f>
        <v>0</v>
      </c>
      <c r="I1387" s="568" t="str">
        <f t="shared" si="107"/>
        <v/>
      </c>
      <c r="J1387" s="568" t="str">
        <f>IF(L1387&gt;0,'BD1'!$K$6,"")</f>
        <v/>
      </c>
      <c r="K1387" s="568" t="str">
        <f>IF(L1387&gt;0,'BD1'!$K$8,"")</f>
        <v/>
      </c>
      <c r="L1387" s="101"/>
      <c r="M1387" s="101"/>
      <c r="N1387" s="101"/>
      <c r="O1387" s="101"/>
      <c r="P1387" s="363"/>
      <c r="Q1387" s="363"/>
      <c r="R1387" s="361"/>
      <c r="S1387" s="570" t="str">
        <f t="shared" si="110"/>
        <v/>
      </c>
      <c r="U1387" s="124" t="str">
        <f t="shared" si="108"/>
        <v/>
      </c>
      <c r="V1387" s="124" t="str">
        <f>IF(X1387&gt;0,'BD1'!$K$6,"")</f>
        <v/>
      </c>
      <c r="W1387" s="121" t="str">
        <f>IF(X1387&gt;0,'BD1'!$K$8,"")</f>
        <v/>
      </c>
      <c r="X1387" s="101"/>
      <c r="Y1387" s="474"/>
      <c r="Z1387" s="101"/>
      <c r="AA1387" s="101"/>
      <c r="AB1387" s="101"/>
      <c r="AC1387" s="101"/>
      <c r="AD1387" s="101"/>
      <c r="AE1387" s="361"/>
      <c r="AF1387" s="522"/>
    </row>
    <row r="1388" spans="2:32" x14ac:dyDescent="0.25">
      <c r="B1388" s="566" t="str">
        <f t="shared" si="109"/>
        <v/>
      </c>
      <c r="C1388" s="472">
        <f>'BD4'!C1385</f>
        <v>0</v>
      </c>
      <c r="D1388" s="125" t="str">
        <f t="shared" si="106"/>
        <v/>
      </c>
      <c r="E1388" s="126" t="str">
        <f>IF('BD4'!O1385=0,"",'BD4'!O1385)</f>
        <v/>
      </c>
      <c r="F1388" s="127" t="str">
        <f>REPT('BD4'!N1385,1)</f>
        <v/>
      </c>
      <c r="G1388" s="469">
        <f>('BD4'!J1385)</f>
        <v>0</v>
      </c>
      <c r="I1388" s="568" t="str">
        <f t="shared" si="107"/>
        <v/>
      </c>
      <c r="J1388" s="568" t="str">
        <f>IF(L1388&gt;0,'BD1'!$K$6,"")</f>
        <v/>
      </c>
      <c r="K1388" s="568" t="str">
        <f>IF(L1388&gt;0,'BD1'!$K$8,"")</f>
        <v/>
      </c>
      <c r="L1388" s="101"/>
      <c r="M1388" s="101"/>
      <c r="N1388" s="101"/>
      <c r="O1388" s="101"/>
      <c r="P1388" s="363"/>
      <c r="Q1388" s="363"/>
      <c r="R1388" s="361"/>
      <c r="S1388" s="570" t="str">
        <f t="shared" si="110"/>
        <v/>
      </c>
      <c r="U1388" s="124" t="str">
        <f t="shared" si="108"/>
        <v/>
      </c>
      <c r="V1388" s="124" t="str">
        <f>IF(X1388&gt;0,'BD1'!$K$6,"")</f>
        <v/>
      </c>
      <c r="W1388" s="121" t="str">
        <f>IF(X1388&gt;0,'BD1'!$K$8,"")</f>
        <v/>
      </c>
      <c r="X1388" s="101"/>
      <c r="Y1388" s="474"/>
      <c r="Z1388" s="101"/>
      <c r="AA1388" s="101"/>
      <c r="AB1388" s="101"/>
      <c r="AC1388" s="101"/>
      <c r="AD1388" s="101"/>
      <c r="AE1388" s="361"/>
      <c r="AF1388" s="522"/>
    </row>
    <row r="1389" spans="2:32" x14ac:dyDescent="0.25">
      <c r="B1389" s="566" t="str">
        <f t="shared" si="109"/>
        <v/>
      </c>
      <c r="C1389" s="472">
        <f>'BD4'!C1386</f>
        <v>0</v>
      </c>
      <c r="D1389" s="125" t="str">
        <f t="shared" si="106"/>
        <v/>
      </c>
      <c r="E1389" s="126" t="str">
        <f>IF('BD4'!O1386=0,"",'BD4'!O1386)</f>
        <v/>
      </c>
      <c r="F1389" s="127" t="str">
        <f>REPT('BD4'!N1386,1)</f>
        <v/>
      </c>
      <c r="G1389" s="469">
        <f>('BD4'!J1386)</f>
        <v>0</v>
      </c>
      <c r="I1389" s="568" t="str">
        <f t="shared" si="107"/>
        <v/>
      </c>
      <c r="J1389" s="568" t="str">
        <f>IF(L1389&gt;0,'BD1'!$K$6,"")</f>
        <v/>
      </c>
      <c r="K1389" s="568" t="str">
        <f>IF(L1389&gt;0,'BD1'!$K$8,"")</f>
        <v/>
      </c>
      <c r="L1389" s="101"/>
      <c r="M1389" s="101"/>
      <c r="N1389" s="101"/>
      <c r="O1389" s="101"/>
      <c r="P1389" s="363"/>
      <c r="Q1389" s="363"/>
      <c r="R1389" s="361"/>
      <c r="S1389" s="570" t="str">
        <f t="shared" si="110"/>
        <v/>
      </c>
      <c r="U1389" s="124" t="str">
        <f t="shared" si="108"/>
        <v/>
      </c>
      <c r="V1389" s="124" t="str">
        <f>IF(X1389&gt;0,'BD1'!$K$6,"")</f>
        <v/>
      </c>
      <c r="W1389" s="121" t="str">
        <f>IF(X1389&gt;0,'BD1'!$K$8,"")</f>
        <v/>
      </c>
      <c r="X1389" s="101"/>
      <c r="Y1389" s="474"/>
      <c r="Z1389" s="101"/>
      <c r="AA1389" s="101"/>
      <c r="AB1389" s="101"/>
      <c r="AC1389" s="101"/>
      <c r="AD1389" s="101"/>
      <c r="AE1389" s="361"/>
      <c r="AF1389" s="522"/>
    </row>
    <row r="1390" spans="2:32" x14ac:dyDescent="0.25">
      <c r="B1390" s="566" t="str">
        <f t="shared" si="109"/>
        <v/>
      </c>
      <c r="C1390" s="472">
        <f>'BD4'!C1387</f>
        <v>0</v>
      </c>
      <c r="D1390" s="125" t="str">
        <f t="shared" si="106"/>
        <v/>
      </c>
      <c r="E1390" s="126" t="str">
        <f>IF('BD4'!O1387=0,"",'BD4'!O1387)</f>
        <v/>
      </c>
      <c r="F1390" s="127" t="str">
        <f>REPT('BD4'!N1387,1)</f>
        <v/>
      </c>
      <c r="G1390" s="469">
        <f>('BD4'!J1387)</f>
        <v>0</v>
      </c>
      <c r="I1390" s="568" t="str">
        <f t="shared" si="107"/>
        <v/>
      </c>
      <c r="J1390" s="568" t="str">
        <f>IF(L1390&gt;0,'BD1'!$K$6,"")</f>
        <v/>
      </c>
      <c r="K1390" s="568" t="str">
        <f>IF(L1390&gt;0,'BD1'!$K$8,"")</f>
        <v/>
      </c>
      <c r="L1390" s="101"/>
      <c r="M1390" s="101"/>
      <c r="N1390" s="101"/>
      <c r="O1390" s="101"/>
      <c r="P1390" s="363"/>
      <c r="Q1390" s="363"/>
      <c r="R1390" s="361"/>
      <c r="S1390" s="570" t="str">
        <f t="shared" si="110"/>
        <v/>
      </c>
      <c r="U1390" s="124" t="str">
        <f t="shared" si="108"/>
        <v/>
      </c>
      <c r="V1390" s="124" t="str">
        <f>IF(X1390&gt;0,'BD1'!$K$6,"")</f>
        <v/>
      </c>
      <c r="W1390" s="121" t="str">
        <f>IF(X1390&gt;0,'BD1'!$K$8,"")</f>
        <v/>
      </c>
      <c r="X1390" s="101"/>
      <c r="Y1390" s="474"/>
      <c r="Z1390" s="101"/>
      <c r="AA1390" s="101"/>
      <c r="AB1390" s="101"/>
      <c r="AC1390" s="101"/>
      <c r="AD1390" s="101"/>
      <c r="AE1390" s="361"/>
      <c r="AF1390" s="522"/>
    </row>
    <row r="1391" spans="2:32" x14ac:dyDescent="0.25">
      <c r="B1391" s="566" t="str">
        <f t="shared" si="109"/>
        <v/>
      </c>
      <c r="C1391" s="472">
        <f>'BD4'!C1388</f>
        <v>0</v>
      </c>
      <c r="D1391" s="125" t="str">
        <f t="shared" si="106"/>
        <v/>
      </c>
      <c r="E1391" s="126" t="str">
        <f>IF('BD4'!O1388=0,"",'BD4'!O1388)</f>
        <v/>
      </c>
      <c r="F1391" s="127" t="str">
        <f>REPT('BD4'!N1388,1)</f>
        <v/>
      </c>
      <c r="G1391" s="469">
        <f>('BD4'!J1388)</f>
        <v>0</v>
      </c>
      <c r="I1391" s="568" t="str">
        <f t="shared" si="107"/>
        <v/>
      </c>
      <c r="J1391" s="568" t="str">
        <f>IF(L1391&gt;0,'BD1'!$K$6,"")</f>
        <v/>
      </c>
      <c r="K1391" s="568" t="str">
        <f>IF(L1391&gt;0,'BD1'!$K$8,"")</f>
        <v/>
      </c>
      <c r="L1391" s="101"/>
      <c r="M1391" s="101"/>
      <c r="N1391" s="101"/>
      <c r="O1391" s="101"/>
      <c r="P1391" s="363"/>
      <c r="Q1391" s="363"/>
      <c r="R1391" s="361"/>
      <c r="S1391" s="570" t="str">
        <f t="shared" si="110"/>
        <v/>
      </c>
      <c r="U1391" s="124" t="str">
        <f t="shared" si="108"/>
        <v/>
      </c>
      <c r="V1391" s="124" t="str">
        <f>IF(X1391&gt;0,'BD1'!$K$6,"")</f>
        <v/>
      </c>
      <c r="W1391" s="121" t="str">
        <f>IF(X1391&gt;0,'BD1'!$K$8,"")</f>
        <v/>
      </c>
      <c r="X1391" s="101"/>
      <c r="Y1391" s="474"/>
      <c r="Z1391" s="101"/>
      <c r="AA1391" s="101"/>
      <c r="AB1391" s="101"/>
      <c r="AC1391" s="101"/>
      <c r="AD1391" s="101"/>
      <c r="AE1391" s="361"/>
      <c r="AF1391" s="522"/>
    </row>
    <row r="1392" spans="2:32" x14ac:dyDescent="0.25">
      <c r="B1392" s="566" t="str">
        <f t="shared" si="109"/>
        <v/>
      </c>
      <c r="C1392" s="472">
        <f>'BD4'!C1389</f>
        <v>0</v>
      </c>
      <c r="D1392" s="125" t="str">
        <f t="shared" si="106"/>
        <v/>
      </c>
      <c r="E1392" s="126" t="str">
        <f>IF('BD4'!O1389=0,"",'BD4'!O1389)</f>
        <v/>
      </c>
      <c r="F1392" s="127" t="str">
        <f>REPT('BD4'!N1389,1)</f>
        <v/>
      </c>
      <c r="G1392" s="469">
        <f>('BD4'!J1389)</f>
        <v>0</v>
      </c>
      <c r="I1392" s="568" t="str">
        <f t="shared" si="107"/>
        <v/>
      </c>
      <c r="J1392" s="568" t="str">
        <f>IF(L1392&gt;0,'BD1'!$K$6,"")</f>
        <v/>
      </c>
      <c r="K1392" s="568" t="str">
        <f>IF(L1392&gt;0,'BD1'!$K$8,"")</f>
        <v/>
      </c>
      <c r="L1392" s="101"/>
      <c r="M1392" s="101"/>
      <c r="N1392" s="101"/>
      <c r="O1392" s="101"/>
      <c r="P1392" s="363"/>
      <c r="Q1392" s="363"/>
      <c r="R1392" s="361"/>
      <c r="S1392" s="570" t="str">
        <f t="shared" si="110"/>
        <v/>
      </c>
      <c r="U1392" s="124" t="str">
        <f t="shared" si="108"/>
        <v/>
      </c>
      <c r="V1392" s="124" t="str">
        <f>IF(X1392&gt;0,'BD1'!$K$6,"")</f>
        <v/>
      </c>
      <c r="W1392" s="121" t="str">
        <f>IF(X1392&gt;0,'BD1'!$K$8,"")</f>
        <v/>
      </c>
      <c r="X1392" s="101"/>
      <c r="Y1392" s="474"/>
      <c r="Z1392" s="101"/>
      <c r="AA1392" s="101"/>
      <c r="AB1392" s="101"/>
      <c r="AC1392" s="101"/>
      <c r="AD1392" s="101"/>
      <c r="AE1392" s="361"/>
      <c r="AF1392" s="522"/>
    </row>
    <row r="1393" spans="2:32" x14ac:dyDescent="0.25">
      <c r="B1393" s="566" t="str">
        <f t="shared" si="109"/>
        <v/>
      </c>
      <c r="C1393" s="472">
        <f>'BD4'!C1390</f>
        <v>0</v>
      </c>
      <c r="D1393" s="125" t="str">
        <f t="shared" si="106"/>
        <v/>
      </c>
      <c r="E1393" s="126" t="str">
        <f>IF('BD4'!O1390=0,"",'BD4'!O1390)</f>
        <v/>
      </c>
      <c r="F1393" s="127" t="str">
        <f>REPT('BD4'!N1390,1)</f>
        <v/>
      </c>
      <c r="G1393" s="469">
        <f>('BD4'!J1390)</f>
        <v>0</v>
      </c>
      <c r="I1393" s="568" t="str">
        <f t="shared" si="107"/>
        <v/>
      </c>
      <c r="J1393" s="568" t="str">
        <f>IF(L1393&gt;0,'BD1'!$K$6,"")</f>
        <v/>
      </c>
      <c r="K1393" s="568" t="str">
        <f>IF(L1393&gt;0,'BD1'!$K$8,"")</f>
        <v/>
      </c>
      <c r="L1393" s="101"/>
      <c r="M1393" s="101"/>
      <c r="N1393" s="101"/>
      <c r="O1393" s="101"/>
      <c r="P1393" s="363"/>
      <c r="Q1393" s="363"/>
      <c r="R1393" s="361"/>
      <c r="S1393" s="570" t="str">
        <f t="shared" si="110"/>
        <v/>
      </c>
      <c r="U1393" s="124" t="str">
        <f t="shared" si="108"/>
        <v/>
      </c>
      <c r="V1393" s="124" t="str">
        <f>IF(X1393&gt;0,'BD1'!$K$6,"")</f>
        <v/>
      </c>
      <c r="W1393" s="121" t="str">
        <f>IF(X1393&gt;0,'BD1'!$K$8,"")</f>
        <v/>
      </c>
      <c r="X1393" s="101"/>
      <c r="Y1393" s="474"/>
      <c r="Z1393" s="101"/>
      <c r="AA1393" s="101"/>
      <c r="AB1393" s="101"/>
      <c r="AC1393" s="101"/>
      <c r="AD1393" s="101"/>
      <c r="AE1393" s="361"/>
      <c r="AF1393" s="522"/>
    </row>
    <row r="1394" spans="2:32" x14ac:dyDescent="0.25">
      <c r="B1394" s="566" t="str">
        <f t="shared" si="109"/>
        <v/>
      </c>
      <c r="C1394" s="472">
        <f>'BD4'!C1391</f>
        <v>0</v>
      </c>
      <c r="D1394" s="125" t="str">
        <f t="shared" si="106"/>
        <v/>
      </c>
      <c r="E1394" s="126" t="str">
        <f>IF('BD4'!O1391=0,"",'BD4'!O1391)</f>
        <v/>
      </c>
      <c r="F1394" s="127" t="str">
        <f>REPT('BD4'!N1391,1)</f>
        <v/>
      </c>
      <c r="G1394" s="469">
        <f>('BD4'!J1391)</f>
        <v>0</v>
      </c>
      <c r="I1394" s="568" t="str">
        <f t="shared" si="107"/>
        <v/>
      </c>
      <c r="J1394" s="568" t="str">
        <f>IF(L1394&gt;0,'BD1'!$K$6,"")</f>
        <v/>
      </c>
      <c r="K1394" s="568" t="str">
        <f>IF(L1394&gt;0,'BD1'!$K$8,"")</f>
        <v/>
      </c>
      <c r="L1394" s="101"/>
      <c r="M1394" s="101"/>
      <c r="N1394" s="101"/>
      <c r="O1394" s="101"/>
      <c r="P1394" s="363"/>
      <c r="Q1394" s="363"/>
      <c r="R1394" s="361"/>
      <c r="S1394" s="570" t="str">
        <f t="shared" si="110"/>
        <v/>
      </c>
      <c r="U1394" s="124" t="str">
        <f t="shared" si="108"/>
        <v/>
      </c>
      <c r="V1394" s="124" t="str">
        <f>IF(X1394&gt;0,'BD1'!$K$6,"")</f>
        <v/>
      </c>
      <c r="W1394" s="121" t="str">
        <f>IF(X1394&gt;0,'BD1'!$K$8,"")</f>
        <v/>
      </c>
      <c r="X1394" s="101"/>
      <c r="Y1394" s="474"/>
      <c r="Z1394" s="101"/>
      <c r="AA1394" s="101"/>
      <c r="AB1394" s="101"/>
      <c r="AC1394" s="101"/>
      <c r="AD1394" s="101"/>
      <c r="AE1394" s="361"/>
      <c r="AF1394" s="522"/>
    </row>
    <row r="1395" spans="2:32" x14ac:dyDescent="0.25">
      <c r="B1395" s="566" t="str">
        <f t="shared" si="109"/>
        <v/>
      </c>
      <c r="C1395" s="472">
        <f>'BD4'!C1392</f>
        <v>0</v>
      </c>
      <c r="D1395" s="125" t="str">
        <f t="shared" si="106"/>
        <v/>
      </c>
      <c r="E1395" s="126" t="str">
        <f>IF('BD4'!O1392=0,"",'BD4'!O1392)</f>
        <v/>
      </c>
      <c r="F1395" s="127" t="str">
        <f>REPT('BD4'!N1392,1)</f>
        <v/>
      </c>
      <c r="G1395" s="469">
        <f>('BD4'!J1392)</f>
        <v>0</v>
      </c>
      <c r="I1395" s="568" t="str">
        <f t="shared" si="107"/>
        <v/>
      </c>
      <c r="J1395" s="568" t="str">
        <f>IF(L1395&gt;0,'BD1'!$K$6,"")</f>
        <v/>
      </c>
      <c r="K1395" s="568" t="str">
        <f>IF(L1395&gt;0,'BD1'!$K$8,"")</f>
        <v/>
      </c>
      <c r="L1395" s="101"/>
      <c r="M1395" s="101"/>
      <c r="N1395" s="101"/>
      <c r="O1395" s="101"/>
      <c r="P1395" s="363"/>
      <c r="Q1395" s="363"/>
      <c r="R1395" s="361"/>
      <c r="S1395" s="570" t="str">
        <f t="shared" si="110"/>
        <v/>
      </c>
      <c r="U1395" s="124" t="str">
        <f t="shared" si="108"/>
        <v/>
      </c>
      <c r="V1395" s="124" t="str">
        <f>IF(X1395&gt;0,'BD1'!$K$6,"")</f>
        <v/>
      </c>
      <c r="W1395" s="121" t="str">
        <f>IF(X1395&gt;0,'BD1'!$K$8,"")</f>
        <v/>
      </c>
      <c r="X1395" s="101"/>
      <c r="Y1395" s="474"/>
      <c r="Z1395" s="101"/>
      <c r="AA1395" s="101"/>
      <c r="AB1395" s="101"/>
      <c r="AC1395" s="101"/>
      <c r="AD1395" s="101"/>
      <c r="AE1395" s="361"/>
      <c r="AF1395" s="522"/>
    </row>
    <row r="1396" spans="2:32" x14ac:dyDescent="0.25">
      <c r="B1396" s="566" t="str">
        <f t="shared" si="109"/>
        <v/>
      </c>
      <c r="C1396" s="472">
        <f>'BD4'!C1393</f>
        <v>0</v>
      </c>
      <c r="D1396" s="125" t="str">
        <f t="shared" si="106"/>
        <v/>
      </c>
      <c r="E1396" s="126" t="str">
        <f>IF('BD4'!O1393=0,"",'BD4'!O1393)</f>
        <v/>
      </c>
      <c r="F1396" s="127" t="str">
        <f>REPT('BD4'!N1393,1)</f>
        <v/>
      </c>
      <c r="G1396" s="469">
        <f>('BD4'!J1393)</f>
        <v>0</v>
      </c>
      <c r="I1396" s="568" t="str">
        <f t="shared" si="107"/>
        <v/>
      </c>
      <c r="J1396" s="568" t="str">
        <f>IF(L1396&gt;0,'BD1'!$K$6,"")</f>
        <v/>
      </c>
      <c r="K1396" s="568" t="str">
        <f>IF(L1396&gt;0,'BD1'!$K$8,"")</f>
        <v/>
      </c>
      <c r="L1396" s="101"/>
      <c r="M1396" s="101"/>
      <c r="N1396" s="101"/>
      <c r="O1396" s="101"/>
      <c r="P1396" s="363"/>
      <c r="Q1396" s="363"/>
      <c r="R1396" s="361"/>
      <c r="S1396" s="570" t="str">
        <f t="shared" si="110"/>
        <v/>
      </c>
      <c r="U1396" s="124" t="str">
        <f t="shared" si="108"/>
        <v/>
      </c>
      <c r="V1396" s="124" t="str">
        <f>IF(X1396&gt;0,'BD1'!$K$6,"")</f>
        <v/>
      </c>
      <c r="W1396" s="121" t="str">
        <f>IF(X1396&gt;0,'BD1'!$K$8,"")</f>
        <v/>
      </c>
      <c r="X1396" s="101"/>
      <c r="Y1396" s="474"/>
      <c r="Z1396" s="101"/>
      <c r="AA1396" s="101"/>
      <c r="AB1396" s="101"/>
      <c r="AC1396" s="101"/>
      <c r="AD1396" s="101"/>
      <c r="AE1396" s="361"/>
      <c r="AF1396" s="522"/>
    </row>
    <row r="1397" spans="2:32" x14ac:dyDescent="0.25">
      <c r="B1397" s="566" t="str">
        <f t="shared" si="109"/>
        <v/>
      </c>
      <c r="C1397" s="472">
        <f>'BD4'!C1394</f>
        <v>0</v>
      </c>
      <c r="D1397" s="125" t="str">
        <f t="shared" si="106"/>
        <v/>
      </c>
      <c r="E1397" s="126" t="str">
        <f>IF('BD4'!O1394=0,"",'BD4'!O1394)</f>
        <v/>
      </c>
      <c r="F1397" s="127" t="str">
        <f>REPT('BD4'!N1394,1)</f>
        <v/>
      </c>
      <c r="G1397" s="469">
        <f>('BD4'!J1394)</f>
        <v>0</v>
      </c>
      <c r="I1397" s="568" t="str">
        <f t="shared" si="107"/>
        <v/>
      </c>
      <c r="J1397" s="568" t="str">
        <f>IF(L1397&gt;0,'BD1'!$K$6,"")</f>
        <v/>
      </c>
      <c r="K1397" s="568" t="str">
        <f>IF(L1397&gt;0,'BD1'!$K$8,"")</f>
        <v/>
      </c>
      <c r="L1397" s="101"/>
      <c r="M1397" s="101"/>
      <c r="N1397" s="101"/>
      <c r="O1397" s="101"/>
      <c r="P1397" s="363"/>
      <c r="Q1397" s="363"/>
      <c r="R1397" s="361"/>
      <c r="S1397" s="570" t="str">
        <f t="shared" si="110"/>
        <v/>
      </c>
      <c r="U1397" s="124" t="str">
        <f t="shared" si="108"/>
        <v/>
      </c>
      <c r="V1397" s="124" t="str">
        <f>IF(X1397&gt;0,'BD1'!$K$6,"")</f>
        <v/>
      </c>
      <c r="W1397" s="121" t="str">
        <f>IF(X1397&gt;0,'BD1'!$K$8,"")</f>
        <v/>
      </c>
      <c r="X1397" s="101"/>
      <c r="Y1397" s="474"/>
      <c r="Z1397" s="101"/>
      <c r="AA1397" s="101"/>
      <c r="AB1397" s="101"/>
      <c r="AC1397" s="101"/>
      <c r="AD1397" s="101"/>
      <c r="AE1397" s="361"/>
      <c r="AF1397" s="522"/>
    </row>
    <row r="1398" spans="2:32" x14ac:dyDescent="0.25">
      <c r="B1398" s="566" t="str">
        <f t="shared" si="109"/>
        <v/>
      </c>
      <c r="C1398" s="472">
        <f>'BD4'!C1395</f>
        <v>0</v>
      </c>
      <c r="D1398" s="125" t="str">
        <f t="shared" si="106"/>
        <v/>
      </c>
      <c r="E1398" s="126" t="str">
        <f>IF('BD4'!O1395=0,"",'BD4'!O1395)</f>
        <v/>
      </c>
      <c r="F1398" s="127" t="str">
        <f>REPT('BD4'!N1395,1)</f>
        <v/>
      </c>
      <c r="G1398" s="469">
        <f>('BD4'!J1395)</f>
        <v>0</v>
      </c>
      <c r="I1398" s="568" t="str">
        <f t="shared" si="107"/>
        <v/>
      </c>
      <c r="J1398" s="568" t="str">
        <f>IF(L1398&gt;0,'BD1'!$K$6,"")</f>
        <v/>
      </c>
      <c r="K1398" s="568" t="str">
        <f>IF(L1398&gt;0,'BD1'!$K$8,"")</f>
        <v/>
      </c>
      <c r="L1398" s="101"/>
      <c r="M1398" s="101"/>
      <c r="N1398" s="101"/>
      <c r="O1398" s="101"/>
      <c r="P1398" s="363"/>
      <c r="Q1398" s="363"/>
      <c r="R1398" s="361"/>
      <c r="S1398" s="570" t="str">
        <f t="shared" si="110"/>
        <v/>
      </c>
      <c r="U1398" s="124" t="str">
        <f t="shared" si="108"/>
        <v/>
      </c>
      <c r="V1398" s="124" t="str">
        <f>IF(X1398&gt;0,'BD1'!$K$6,"")</f>
        <v/>
      </c>
      <c r="W1398" s="121" t="str">
        <f>IF(X1398&gt;0,'BD1'!$K$8,"")</f>
        <v/>
      </c>
      <c r="X1398" s="101"/>
      <c r="Y1398" s="474"/>
      <c r="Z1398" s="101"/>
      <c r="AA1398" s="101"/>
      <c r="AB1398" s="101"/>
      <c r="AC1398" s="101"/>
      <c r="AD1398" s="101"/>
      <c r="AE1398" s="361"/>
      <c r="AF1398" s="522"/>
    </row>
    <row r="1399" spans="2:32" x14ac:dyDescent="0.25">
      <c r="B1399" s="566" t="str">
        <f t="shared" si="109"/>
        <v/>
      </c>
      <c r="C1399" s="472">
        <f>'BD4'!C1396</f>
        <v>0</v>
      </c>
      <c r="D1399" s="125" t="str">
        <f t="shared" si="106"/>
        <v/>
      </c>
      <c r="E1399" s="126" t="str">
        <f>IF('BD4'!O1396=0,"",'BD4'!O1396)</f>
        <v/>
      </c>
      <c r="F1399" s="127" t="str">
        <f>REPT('BD4'!N1396,1)</f>
        <v/>
      </c>
      <c r="G1399" s="469">
        <f>('BD4'!J1396)</f>
        <v>0</v>
      </c>
      <c r="I1399" s="568" t="str">
        <f t="shared" si="107"/>
        <v/>
      </c>
      <c r="J1399" s="568" t="str">
        <f>IF(L1399&gt;0,'BD1'!$K$6,"")</f>
        <v/>
      </c>
      <c r="K1399" s="568" t="str">
        <f>IF(L1399&gt;0,'BD1'!$K$8,"")</f>
        <v/>
      </c>
      <c r="L1399" s="101"/>
      <c r="M1399" s="101"/>
      <c r="N1399" s="101"/>
      <c r="O1399" s="101"/>
      <c r="P1399" s="363"/>
      <c r="Q1399" s="363"/>
      <c r="R1399" s="361"/>
      <c r="S1399" s="570" t="str">
        <f t="shared" si="110"/>
        <v/>
      </c>
      <c r="U1399" s="124" t="str">
        <f t="shared" si="108"/>
        <v/>
      </c>
      <c r="V1399" s="124" t="str">
        <f>IF(X1399&gt;0,'BD1'!$K$6,"")</f>
        <v/>
      </c>
      <c r="W1399" s="121" t="str">
        <f>IF(X1399&gt;0,'BD1'!$K$8,"")</f>
        <v/>
      </c>
      <c r="X1399" s="101"/>
      <c r="Y1399" s="474"/>
      <c r="Z1399" s="101"/>
      <c r="AA1399" s="101"/>
      <c r="AB1399" s="101"/>
      <c r="AC1399" s="101"/>
      <c r="AD1399" s="101"/>
      <c r="AE1399" s="361"/>
      <c r="AF1399" s="522"/>
    </row>
    <row r="1400" spans="2:32" x14ac:dyDescent="0.25">
      <c r="B1400" s="566" t="str">
        <f t="shared" si="109"/>
        <v/>
      </c>
      <c r="C1400" s="472">
        <f>'BD4'!C1397</f>
        <v>0</v>
      </c>
      <c r="D1400" s="125" t="str">
        <f t="shared" si="106"/>
        <v/>
      </c>
      <c r="E1400" s="126" t="str">
        <f>IF('BD4'!O1397=0,"",'BD4'!O1397)</f>
        <v/>
      </c>
      <c r="F1400" s="127" t="str">
        <f>REPT('BD4'!N1397,1)</f>
        <v/>
      </c>
      <c r="G1400" s="469">
        <f>('BD4'!J1397)</f>
        <v>0</v>
      </c>
      <c r="I1400" s="568" t="str">
        <f t="shared" si="107"/>
        <v/>
      </c>
      <c r="J1400" s="568" t="str">
        <f>IF(L1400&gt;0,'BD1'!$K$6,"")</f>
        <v/>
      </c>
      <c r="K1400" s="568" t="str">
        <f>IF(L1400&gt;0,'BD1'!$K$8,"")</f>
        <v/>
      </c>
      <c r="L1400" s="101"/>
      <c r="M1400" s="101"/>
      <c r="N1400" s="101"/>
      <c r="O1400" s="101"/>
      <c r="P1400" s="363"/>
      <c r="Q1400" s="363"/>
      <c r="R1400" s="361"/>
      <c r="S1400" s="570" t="str">
        <f t="shared" si="110"/>
        <v/>
      </c>
      <c r="U1400" s="124" t="str">
        <f t="shared" si="108"/>
        <v/>
      </c>
      <c r="V1400" s="124" t="str">
        <f>IF(X1400&gt;0,'BD1'!$K$6,"")</f>
        <v/>
      </c>
      <c r="W1400" s="121" t="str">
        <f>IF(X1400&gt;0,'BD1'!$K$8,"")</f>
        <v/>
      </c>
      <c r="X1400" s="101"/>
      <c r="Y1400" s="474"/>
      <c r="Z1400" s="101"/>
      <c r="AA1400" s="101"/>
      <c r="AB1400" s="101"/>
      <c r="AC1400" s="101"/>
      <c r="AD1400" s="101"/>
      <c r="AE1400" s="361"/>
      <c r="AF1400" s="522"/>
    </row>
    <row r="1401" spans="2:32" x14ac:dyDescent="0.25">
      <c r="B1401" s="566" t="str">
        <f t="shared" si="109"/>
        <v/>
      </c>
      <c r="C1401" s="472">
        <f>'BD4'!C1398</f>
        <v>0</v>
      </c>
      <c r="D1401" s="125" t="str">
        <f t="shared" si="106"/>
        <v/>
      </c>
      <c r="E1401" s="126" t="str">
        <f>IF('BD4'!O1398=0,"",'BD4'!O1398)</f>
        <v/>
      </c>
      <c r="F1401" s="127" t="str">
        <f>REPT('BD4'!N1398,1)</f>
        <v/>
      </c>
      <c r="G1401" s="469">
        <f>('BD4'!J1398)</f>
        <v>0</v>
      </c>
      <c r="I1401" s="568" t="str">
        <f t="shared" si="107"/>
        <v/>
      </c>
      <c r="J1401" s="568" t="str">
        <f>IF(L1401&gt;0,'BD1'!$K$6,"")</f>
        <v/>
      </c>
      <c r="K1401" s="568" t="str">
        <f>IF(L1401&gt;0,'BD1'!$K$8,"")</f>
        <v/>
      </c>
      <c r="L1401" s="101"/>
      <c r="M1401" s="101"/>
      <c r="N1401" s="101"/>
      <c r="O1401" s="101"/>
      <c r="P1401" s="363"/>
      <c r="Q1401" s="363"/>
      <c r="R1401" s="361"/>
      <c r="S1401" s="570" t="str">
        <f t="shared" si="110"/>
        <v/>
      </c>
      <c r="U1401" s="124" t="str">
        <f t="shared" si="108"/>
        <v/>
      </c>
      <c r="V1401" s="124" t="str">
        <f>IF(X1401&gt;0,'BD1'!$K$6,"")</f>
        <v/>
      </c>
      <c r="W1401" s="121" t="str">
        <f>IF(X1401&gt;0,'BD1'!$K$8,"")</f>
        <v/>
      </c>
      <c r="X1401" s="101"/>
      <c r="Y1401" s="474"/>
      <c r="Z1401" s="101"/>
      <c r="AA1401" s="101"/>
      <c r="AB1401" s="101"/>
      <c r="AC1401" s="101"/>
      <c r="AD1401" s="101"/>
      <c r="AE1401" s="361"/>
      <c r="AF1401" s="522"/>
    </row>
    <row r="1402" spans="2:32" x14ac:dyDescent="0.25">
      <c r="B1402" s="566" t="str">
        <f t="shared" si="109"/>
        <v/>
      </c>
      <c r="C1402" s="472">
        <f>'BD4'!C1399</f>
        <v>0</v>
      </c>
      <c r="D1402" s="125" t="str">
        <f t="shared" si="106"/>
        <v/>
      </c>
      <c r="E1402" s="126" t="str">
        <f>IF('BD4'!O1399=0,"",'BD4'!O1399)</f>
        <v/>
      </c>
      <c r="F1402" s="127" t="str">
        <f>REPT('BD4'!N1399,1)</f>
        <v/>
      </c>
      <c r="G1402" s="469">
        <f>('BD4'!J1399)</f>
        <v>0</v>
      </c>
      <c r="I1402" s="568" t="str">
        <f t="shared" si="107"/>
        <v/>
      </c>
      <c r="J1402" s="568" t="str">
        <f>IF(L1402&gt;0,'BD1'!$K$6,"")</f>
        <v/>
      </c>
      <c r="K1402" s="568" t="str">
        <f>IF(L1402&gt;0,'BD1'!$K$8,"")</f>
        <v/>
      </c>
      <c r="L1402" s="101"/>
      <c r="M1402" s="101"/>
      <c r="N1402" s="101"/>
      <c r="O1402" s="101"/>
      <c r="P1402" s="363"/>
      <c r="Q1402" s="363"/>
      <c r="R1402" s="361"/>
      <c r="S1402" s="570" t="str">
        <f t="shared" si="110"/>
        <v/>
      </c>
      <c r="U1402" s="124" t="str">
        <f t="shared" si="108"/>
        <v/>
      </c>
      <c r="V1402" s="124" t="str">
        <f>IF(X1402&gt;0,'BD1'!$K$6,"")</f>
        <v/>
      </c>
      <c r="W1402" s="121" t="str">
        <f>IF(X1402&gt;0,'BD1'!$K$8,"")</f>
        <v/>
      </c>
      <c r="X1402" s="101"/>
      <c r="Y1402" s="474"/>
      <c r="Z1402" s="101"/>
      <c r="AA1402" s="101"/>
      <c r="AB1402" s="101"/>
      <c r="AC1402" s="101"/>
      <c r="AD1402" s="101"/>
      <c r="AE1402" s="361"/>
      <c r="AF1402" s="522"/>
    </row>
    <row r="1403" spans="2:32" x14ac:dyDescent="0.25">
      <c r="B1403" s="566" t="str">
        <f t="shared" si="109"/>
        <v/>
      </c>
      <c r="C1403" s="472">
        <f>'BD4'!C1400</f>
        <v>0</v>
      </c>
      <c r="D1403" s="125" t="str">
        <f t="shared" si="106"/>
        <v/>
      </c>
      <c r="E1403" s="126" t="str">
        <f>IF('BD4'!O1400=0,"",'BD4'!O1400)</f>
        <v/>
      </c>
      <c r="F1403" s="127" t="str">
        <f>REPT('BD4'!N1400,1)</f>
        <v/>
      </c>
      <c r="G1403" s="469">
        <f>('BD4'!J1400)</f>
        <v>0</v>
      </c>
      <c r="I1403" s="568" t="str">
        <f t="shared" si="107"/>
        <v/>
      </c>
      <c r="J1403" s="568" t="str">
        <f>IF(L1403&gt;0,'BD1'!$K$6,"")</f>
        <v/>
      </c>
      <c r="K1403" s="568" t="str">
        <f>IF(L1403&gt;0,'BD1'!$K$8,"")</f>
        <v/>
      </c>
      <c r="L1403" s="101"/>
      <c r="M1403" s="101"/>
      <c r="N1403" s="101"/>
      <c r="O1403" s="101"/>
      <c r="P1403" s="363"/>
      <c r="Q1403" s="363"/>
      <c r="R1403" s="361"/>
      <c r="S1403" s="570" t="str">
        <f t="shared" si="110"/>
        <v/>
      </c>
      <c r="U1403" s="124" t="str">
        <f t="shared" si="108"/>
        <v/>
      </c>
      <c r="V1403" s="124" t="str">
        <f>IF(X1403&gt;0,'BD1'!$K$6,"")</f>
        <v/>
      </c>
      <c r="W1403" s="121" t="str">
        <f>IF(X1403&gt;0,'BD1'!$K$8,"")</f>
        <v/>
      </c>
      <c r="X1403" s="101"/>
      <c r="Y1403" s="474"/>
      <c r="Z1403" s="101"/>
      <c r="AA1403" s="101"/>
      <c r="AB1403" s="101"/>
      <c r="AC1403" s="101"/>
      <c r="AD1403" s="101"/>
      <c r="AE1403" s="361"/>
      <c r="AF1403" s="522"/>
    </row>
    <row r="1404" spans="2:32" x14ac:dyDescent="0.25">
      <c r="B1404" s="566" t="str">
        <f t="shared" si="109"/>
        <v/>
      </c>
      <c r="C1404" s="472">
        <f>'BD4'!C1401</f>
        <v>0</v>
      </c>
      <c r="D1404" s="125" t="str">
        <f t="shared" si="106"/>
        <v/>
      </c>
      <c r="E1404" s="126" t="str">
        <f>IF('BD4'!O1401=0,"",'BD4'!O1401)</f>
        <v/>
      </c>
      <c r="F1404" s="127" t="str">
        <f>REPT('BD4'!N1401,1)</f>
        <v/>
      </c>
      <c r="G1404" s="469">
        <f>('BD4'!J1401)</f>
        <v>0</v>
      </c>
      <c r="I1404" s="568" t="str">
        <f t="shared" si="107"/>
        <v/>
      </c>
      <c r="J1404" s="568" t="str">
        <f>IF(L1404&gt;0,'BD1'!$K$6,"")</f>
        <v/>
      </c>
      <c r="K1404" s="568" t="str">
        <f>IF(L1404&gt;0,'BD1'!$K$8,"")</f>
        <v/>
      </c>
      <c r="L1404" s="101"/>
      <c r="M1404" s="101"/>
      <c r="N1404" s="101"/>
      <c r="O1404" s="101"/>
      <c r="P1404" s="363"/>
      <c r="Q1404" s="363"/>
      <c r="R1404" s="361"/>
      <c r="S1404" s="570" t="str">
        <f t="shared" si="110"/>
        <v/>
      </c>
      <c r="U1404" s="124" t="str">
        <f t="shared" si="108"/>
        <v/>
      </c>
      <c r="V1404" s="124" t="str">
        <f>IF(X1404&gt;0,'BD1'!$K$6,"")</f>
        <v/>
      </c>
      <c r="W1404" s="121" t="str">
        <f>IF(X1404&gt;0,'BD1'!$K$8,"")</f>
        <v/>
      </c>
      <c r="X1404" s="101"/>
      <c r="Y1404" s="474"/>
      <c r="Z1404" s="101"/>
      <c r="AA1404" s="101"/>
      <c r="AB1404" s="101"/>
      <c r="AC1404" s="101"/>
      <c r="AD1404" s="101"/>
      <c r="AE1404" s="361"/>
      <c r="AF1404" s="522"/>
    </row>
    <row r="1405" spans="2:32" x14ac:dyDescent="0.25">
      <c r="B1405" s="566" t="str">
        <f t="shared" si="109"/>
        <v/>
      </c>
      <c r="C1405" s="472">
        <f>'BD4'!C1402</f>
        <v>0</v>
      </c>
      <c r="D1405" s="125" t="str">
        <f t="shared" si="106"/>
        <v/>
      </c>
      <c r="E1405" s="126" t="str">
        <f>IF('BD4'!O1402=0,"",'BD4'!O1402)</f>
        <v/>
      </c>
      <c r="F1405" s="127" t="str">
        <f>REPT('BD4'!N1402,1)</f>
        <v/>
      </c>
      <c r="G1405" s="469">
        <f>('BD4'!J1402)</f>
        <v>0</v>
      </c>
      <c r="I1405" s="568" t="str">
        <f t="shared" si="107"/>
        <v/>
      </c>
      <c r="J1405" s="568" t="str">
        <f>IF(L1405&gt;0,'BD1'!$K$6,"")</f>
        <v/>
      </c>
      <c r="K1405" s="568" t="str">
        <f>IF(L1405&gt;0,'BD1'!$K$8,"")</f>
        <v/>
      </c>
      <c r="L1405" s="101"/>
      <c r="M1405" s="101"/>
      <c r="N1405" s="101"/>
      <c r="O1405" s="101"/>
      <c r="P1405" s="363"/>
      <c r="Q1405" s="363"/>
      <c r="R1405" s="361"/>
      <c r="S1405" s="570" t="str">
        <f t="shared" si="110"/>
        <v/>
      </c>
      <c r="U1405" s="124" t="str">
        <f t="shared" si="108"/>
        <v/>
      </c>
      <c r="V1405" s="124" t="str">
        <f>IF(X1405&gt;0,'BD1'!$K$6,"")</f>
        <v/>
      </c>
      <c r="W1405" s="121" t="str">
        <f>IF(X1405&gt;0,'BD1'!$K$8,"")</f>
        <v/>
      </c>
      <c r="X1405" s="101"/>
      <c r="Y1405" s="474"/>
      <c r="Z1405" s="101"/>
      <c r="AA1405" s="101"/>
      <c r="AB1405" s="101"/>
      <c r="AC1405" s="101"/>
      <c r="AD1405" s="101"/>
      <c r="AE1405" s="361"/>
      <c r="AF1405" s="522"/>
    </row>
    <row r="1406" spans="2:32" x14ac:dyDescent="0.25">
      <c r="B1406" s="566" t="str">
        <f t="shared" si="109"/>
        <v/>
      </c>
      <c r="C1406" s="472">
        <f>'BD4'!C1403</f>
        <v>0</v>
      </c>
      <c r="D1406" s="125" t="str">
        <f t="shared" si="106"/>
        <v/>
      </c>
      <c r="E1406" s="126" t="str">
        <f>IF('BD4'!O1403=0,"",'BD4'!O1403)</f>
        <v/>
      </c>
      <c r="F1406" s="127" t="str">
        <f>REPT('BD4'!N1403,1)</f>
        <v/>
      </c>
      <c r="G1406" s="469">
        <f>('BD4'!J1403)</f>
        <v>0</v>
      </c>
      <c r="I1406" s="568" t="str">
        <f t="shared" si="107"/>
        <v/>
      </c>
      <c r="J1406" s="568" t="str">
        <f>IF(L1406&gt;0,'BD1'!$K$6,"")</f>
        <v/>
      </c>
      <c r="K1406" s="568" t="str">
        <f>IF(L1406&gt;0,'BD1'!$K$8,"")</f>
        <v/>
      </c>
      <c r="L1406" s="101"/>
      <c r="M1406" s="101"/>
      <c r="N1406" s="101"/>
      <c r="O1406" s="101"/>
      <c r="P1406" s="363"/>
      <c r="Q1406" s="363"/>
      <c r="R1406" s="361"/>
      <c r="S1406" s="570" t="str">
        <f t="shared" si="110"/>
        <v/>
      </c>
      <c r="U1406" s="124" t="str">
        <f t="shared" si="108"/>
        <v/>
      </c>
      <c r="V1406" s="124" t="str">
        <f>IF(X1406&gt;0,'BD1'!$K$6,"")</f>
        <v/>
      </c>
      <c r="W1406" s="121" t="str">
        <f>IF(X1406&gt;0,'BD1'!$K$8,"")</f>
        <v/>
      </c>
      <c r="X1406" s="101"/>
      <c r="Y1406" s="474"/>
      <c r="Z1406" s="101"/>
      <c r="AA1406" s="101"/>
      <c r="AB1406" s="101"/>
      <c r="AC1406" s="101"/>
      <c r="AD1406" s="101"/>
      <c r="AE1406" s="361"/>
      <c r="AF1406" s="522"/>
    </row>
    <row r="1407" spans="2:32" x14ac:dyDescent="0.25">
      <c r="B1407" s="566" t="str">
        <f t="shared" si="109"/>
        <v/>
      </c>
      <c r="C1407" s="472">
        <f>'BD4'!C1404</f>
        <v>0</v>
      </c>
      <c r="D1407" s="125" t="str">
        <f t="shared" si="106"/>
        <v/>
      </c>
      <c r="E1407" s="126" t="str">
        <f>IF('BD4'!O1404=0,"",'BD4'!O1404)</f>
        <v/>
      </c>
      <c r="F1407" s="127" t="str">
        <f>REPT('BD4'!N1404,1)</f>
        <v/>
      </c>
      <c r="G1407" s="469">
        <f>('BD4'!J1404)</f>
        <v>0</v>
      </c>
      <c r="I1407" s="568" t="str">
        <f t="shared" si="107"/>
        <v/>
      </c>
      <c r="J1407" s="568" t="str">
        <f>IF(L1407&gt;0,'BD1'!$K$6,"")</f>
        <v/>
      </c>
      <c r="K1407" s="568" t="str">
        <f>IF(L1407&gt;0,'BD1'!$K$8,"")</f>
        <v/>
      </c>
      <c r="L1407" s="101"/>
      <c r="M1407" s="101"/>
      <c r="N1407" s="101"/>
      <c r="O1407" s="101"/>
      <c r="P1407" s="363"/>
      <c r="Q1407" s="363"/>
      <c r="R1407" s="361"/>
      <c r="S1407" s="570" t="str">
        <f t="shared" si="110"/>
        <v/>
      </c>
      <c r="U1407" s="124" t="str">
        <f t="shared" si="108"/>
        <v/>
      </c>
      <c r="V1407" s="124" t="str">
        <f>IF(X1407&gt;0,'BD1'!$K$6,"")</f>
        <v/>
      </c>
      <c r="W1407" s="121" t="str">
        <f>IF(X1407&gt;0,'BD1'!$K$8,"")</f>
        <v/>
      </c>
      <c r="X1407" s="101"/>
      <c r="Y1407" s="474"/>
      <c r="Z1407" s="101"/>
      <c r="AA1407" s="101"/>
      <c r="AB1407" s="101"/>
      <c r="AC1407" s="101"/>
      <c r="AD1407" s="101"/>
      <c r="AE1407" s="361"/>
      <c r="AF1407" s="522"/>
    </row>
    <row r="1408" spans="2:32" x14ac:dyDescent="0.25">
      <c r="B1408" s="566" t="str">
        <f t="shared" si="109"/>
        <v/>
      </c>
      <c r="C1408" s="472">
        <f>'BD4'!C1405</f>
        <v>0</v>
      </c>
      <c r="D1408" s="125" t="str">
        <f t="shared" si="106"/>
        <v/>
      </c>
      <c r="E1408" s="126" t="str">
        <f>IF('BD4'!O1405=0,"",'BD4'!O1405)</f>
        <v/>
      </c>
      <c r="F1408" s="127" t="str">
        <f>REPT('BD4'!N1405,1)</f>
        <v/>
      </c>
      <c r="G1408" s="469">
        <f>('BD4'!J1405)</f>
        <v>0</v>
      </c>
      <c r="I1408" s="568" t="str">
        <f t="shared" si="107"/>
        <v/>
      </c>
      <c r="J1408" s="568" t="str">
        <f>IF(L1408&gt;0,'BD1'!$K$6,"")</f>
        <v/>
      </c>
      <c r="K1408" s="568" t="str">
        <f>IF(L1408&gt;0,'BD1'!$K$8,"")</f>
        <v/>
      </c>
      <c r="L1408" s="101"/>
      <c r="M1408" s="101"/>
      <c r="N1408" s="101"/>
      <c r="O1408" s="101"/>
      <c r="P1408" s="363"/>
      <c r="Q1408" s="363"/>
      <c r="R1408" s="361"/>
      <c r="S1408" s="570" t="str">
        <f t="shared" si="110"/>
        <v/>
      </c>
      <c r="U1408" s="124" t="str">
        <f t="shared" si="108"/>
        <v/>
      </c>
      <c r="V1408" s="124" t="str">
        <f>IF(X1408&gt;0,'BD1'!$K$6,"")</f>
        <v/>
      </c>
      <c r="W1408" s="121" t="str">
        <f>IF(X1408&gt;0,'BD1'!$K$8,"")</f>
        <v/>
      </c>
      <c r="X1408" s="101"/>
      <c r="Y1408" s="474"/>
      <c r="Z1408" s="101"/>
      <c r="AA1408" s="101"/>
      <c r="AB1408" s="101"/>
      <c r="AC1408" s="101"/>
      <c r="AD1408" s="101"/>
      <c r="AE1408" s="361"/>
      <c r="AF1408" s="522"/>
    </row>
    <row r="1409" spans="2:32" x14ac:dyDescent="0.25">
      <c r="B1409" s="566" t="str">
        <f t="shared" si="109"/>
        <v/>
      </c>
      <c r="C1409" s="472">
        <f>'BD4'!C1406</f>
        <v>0</v>
      </c>
      <c r="D1409" s="125" t="str">
        <f t="shared" si="106"/>
        <v/>
      </c>
      <c r="E1409" s="126" t="str">
        <f>IF('BD4'!O1406=0,"",'BD4'!O1406)</f>
        <v/>
      </c>
      <c r="F1409" s="127" t="str">
        <f>REPT('BD4'!N1406,1)</f>
        <v/>
      </c>
      <c r="G1409" s="469">
        <f>('BD4'!J1406)</f>
        <v>0</v>
      </c>
      <c r="I1409" s="568" t="str">
        <f t="shared" si="107"/>
        <v/>
      </c>
      <c r="J1409" s="568" t="str">
        <f>IF(L1409&gt;0,'BD1'!$K$6,"")</f>
        <v/>
      </c>
      <c r="K1409" s="568" t="str">
        <f>IF(L1409&gt;0,'BD1'!$K$8,"")</f>
        <v/>
      </c>
      <c r="L1409" s="101"/>
      <c r="M1409" s="101"/>
      <c r="N1409" s="101"/>
      <c r="O1409" s="101"/>
      <c r="P1409" s="363"/>
      <c r="Q1409" s="363"/>
      <c r="R1409" s="361"/>
      <c r="S1409" s="570" t="str">
        <f t="shared" si="110"/>
        <v/>
      </c>
      <c r="U1409" s="124" t="str">
        <f t="shared" si="108"/>
        <v/>
      </c>
      <c r="V1409" s="124" t="str">
        <f>IF(X1409&gt;0,'BD1'!$K$6,"")</f>
        <v/>
      </c>
      <c r="W1409" s="121" t="str">
        <f>IF(X1409&gt;0,'BD1'!$K$8,"")</f>
        <v/>
      </c>
      <c r="X1409" s="101"/>
      <c r="Y1409" s="474"/>
      <c r="Z1409" s="101"/>
      <c r="AA1409" s="101"/>
      <c r="AB1409" s="101"/>
      <c r="AC1409" s="101"/>
      <c r="AD1409" s="101"/>
      <c r="AE1409" s="361"/>
      <c r="AF1409" s="522"/>
    </row>
    <row r="1410" spans="2:32" x14ac:dyDescent="0.25">
      <c r="B1410" s="566" t="str">
        <f t="shared" si="109"/>
        <v/>
      </c>
      <c r="C1410" s="472">
        <f>'BD4'!C1407</f>
        <v>0</v>
      </c>
      <c r="D1410" s="125" t="str">
        <f t="shared" si="106"/>
        <v/>
      </c>
      <c r="E1410" s="126" t="str">
        <f>IF('BD4'!O1407=0,"",'BD4'!O1407)</f>
        <v/>
      </c>
      <c r="F1410" s="127" t="str">
        <f>REPT('BD4'!N1407,1)</f>
        <v/>
      </c>
      <c r="G1410" s="469">
        <f>('BD4'!J1407)</f>
        <v>0</v>
      </c>
      <c r="I1410" s="568" t="str">
        <f t="shared" si="107"/>
        <v/>
      </c>
      <c r="J1410" s="568" t="str">
        <f>IF(L1410&gt;0,'BD1'!$K$6,"")</f>
        <v/>
      </c>
      <c r="K1410" s="568" t="str">
        <f>IF(L1410&gt;0,'BD1'!$K$8,"")</f>
        <v/>
      </c>
      <c r="L1410" s="101"/>
      <c r="M1410" s="101"/>
      <c r="N1410" s="101"/>
      <c r="O1410" s="101"/>
      <c r="P1410" s="363"/>
      <c r="Q1410" s="363"/>
      <c r="R1410" s="361"/>
      <c r="S1410" s="570" t="str">
        <f t="shared" si="110"/>
        <v/>
      </c>
      <c r="U1410" s="124" t="str">
        <f t="shared" si="108"/>
        <v/>
      </c>
      <c r="V1410" s="124" t="str">
        <f>IF(X1410&gt;0,'BD1'!$K$6,"")</f>
        <v/>
      </c>
      <c r="W1410" s="121" t="str">
        <f>IF(X1410&gt;0,'BD1'!$K$8,"")</f>
        <v/>
      </c>
      <c r="X1410" s="101"/>
      <c r="Y1410" s="474"/>
      <c r="Z1410" s="101"/>
      <c r="AA1410" s="101"/>
      <c r="AB1410" s="101"/>
      <c r="AC1410" s="101"/>
      <c r="AD1410" s="101"/>
      <c r="AE1410" s="361"/>
      <c r="AF1410" s="522"/>
    </row>
    <row r="1411" spans="2:32" x14ac:dyDescent="0.25">
      <c r="B1411" s="566" t="str">
        <f t="shared" si="109"/>
        <v/>
      </c>
      <c r="C1411" s="472">
        <f>'BD4'!C1408</f>
        <v>0</v>
      </c>
      <c r="D1411" s="125" t="str">
        <f t="shared" si="106"/>
        <v/>
      </c>
      <c r="E1411" s="126" t="str">
        <f>IF('BD4'!O1408=0,"",'BD4'!O1408)</f>
        <v/>
      </c>
      <c r="F1411" s="127" t="str">
        <f>REPT('BD4'!N1408,1)</f>
        <v/>
      </c>
      <c r="G1411" s="469">
        <f>('BD4'!J1408)</f>
        <v>0</v>
      </c>
      <c r="I1411" s="568" t="str">
        <f t="shared" si="107"/>
        <v/>
      </c>
      <c r="J1411" s="568" t="str">
        <f>IF(L1411&gt;0,'BD1'!$K$6,"")</f>
        <v/>
      </c>
      <c r="K1411" s="568" t="str">
        <f>IF(L1411&gt;0,'BD1'!$K$8,"")</f>
        <v/>
      </c>
      <c r="L1411" s="101"/>
      <c r="M1411" s="101"/>
      <c r="N1411" s="101"/>
      <c r="O1411" s="101"/>
      <c r="P1411" s="363"/>
      <c r="Q1411" s="363"/>
      <c r="R1411" s="361"/>
      <c r="S1411" s="570" t="str">
        <f t="shared" si="110"/>
        <v/>
      </c>
      <c r="U1411" s="124" t="str">
        <f t="shared" si="108"/>
        <v/>
      </c>
      <c r="V1411" s="124" t="str">
        <f>IF(X1411&gt;0,'BD1'!$K$6,"")</f>
        <v/>
      </c>
      <c r="W1411" s="121" t="str">
        <f>IF(X1411&gt;0,'BD1'!$K$8,"")</f>
        <v/>
      </c>
      <c r="X1411" s="101"/>
      <c r="Y1411" s="474"/>
      <c r="Z1411" s="101"/>
      <c r="AA1411" s="101"/>
      <c r="AB1411" s="101"/>
      <c r="AC1411" s="101"/>
      <c r="AD1411" s="101"/>
      <c r="AE1411" s="361"/>
      <c r="AF1411" s="522"/>
    </row>
    <row r="1412" spans="2:32" x14ac:dyDescent="0.25">
      <c r="B1412" s="566" t="str">
        <f t="shared" si="109"/>
        <v/>
      </c>
      <c r="C1412" s="472">
        <f>'BD4'!C1409</f>
        <v>0</v>
      </c>
      <c r="D1412" s="125" t="str">
        <f t="shared" si="106"/>
        <v/>
      </c>
      <c r="E1412" s="126" t="str">
        <f>IF('BD4'!O1409=0,"",'BD4'!O1409)</f>
        <v/>
      </c>
      <c r="F1412" s="127" t="str">
        <f>REPT('BD4'!N1409,1)</f>
        <v/>
      </c>
      <c r="G1412" s="469">
        <f>('BD4'!J1409)</f>
        <v>0</v>
      </c>
      <c r="I1412" s="568" t="str">
        <f t="shared" si="107"/>
        <v/>
      </c>
      <c r="J1412" s="568" t="str">
        <f>IF(L1412&gt;0,'BD1'!$K$6,"")</f>
        <v/>
      </c>
      <c r="K1412" s="568" t="str">
        <f>IF(L1412&gt;0,'BD1'!$K$8,"")</f>
        <v/>
      </c>
      <c r="L1412" s="101"/>
      <c r="M1412" s="101"/>
      <c r="N1412" s="101"/>
      <c r="O1412" s="101"/>
      <c r="P1412" s="363"/>
      <c r="Q1412" s="363"/>
      <c r="R1412" s="361"/>
      <c r="S1412" s="570" t="str">
        <f t="shared" si="110"/>
        <v/>
      </c>
      <c r="U1412" s="124" t="str">
        <f t="shared" si="108"/>
        <v/>
      </c>
      <c r="V1412" s="124" t="str">
        <f>IF(X1412&gt;0,'BD1'!$K$6,"")</f>
        <v/>
      </c>
      <c r="W1412" s="121" t="str">
        <f>IF(X1412&gt;0,'BD1'!$K$8,"")</f>
        <v/>
      </c>
      <c r="X1412" s="101"/>
      <c r="Y1412" s="474"/>
      <c r="Z1412" s="101"/>
      <c r="AA1412" s="101"/>
      <c r="AB1412" s="101"/>
      <c r="AC1412" s="101"/>
      <c r="AD1412" s="101"/>
      <c r="AE1412" s="361"/>
      <c r="AF1412" s="522"/>
    </row>
    <row r="1413" spans="2:32" x14ac:dyDescent="0.25">
      <c r="B1413" s="566" t="str">
        <f t="shared" si="109"/>
        <v/>
      </c>
      <c r="C1413" s="472">
        <f>'BD4'!C1410</f>
        <v>0</v>
      </c>
      <c r="D1413" s="125" t="str">
        <f t="shared" si="106"/>
        <v/>
      </c>
      <c r="E1413" s="126" t="str">
        <f>IF('BD4'!O1410=0,"",'BD4'!O1410)</f>
        <v/>
      </c>
      <c r="F1413" s="127" t="str">
        <f>REPT('BD4'!N1410,1)</f>
        <v/>
      </c>
      <c r="G1413" s="469">
        <f>('BD4'!J1410)</f>
        <v>0</v>
      </c>
      <c r="I1413" s="568" t="str">
        <f t="shared" si="107"/>
        <v/>
      </c>
      <c r="J1413" s="568" t="str">
        <f>IF(L1413&gt;0,'BD1'!$K$6,"")</f>
        <v/>
      </c>
      <c r="K1413" s="568" t="str">
        <f>IF(L1413&gt;0,'BD1'!$K$8,"")</f>
        <v/>
      </c>
      <c r="L1413" s="101"/>
      <c r="M1413" s="101"/>
      <c r="N1413" s="101"/>
      <c r="O1413" s="101"/>
      <c r="P1413" s="363"/>
      <c r="Q1413" s="363"/>
      <c r="R1413" s="361"/>
      <c r="S1413" s="570" t="str">
        <f t="shared" si="110"/>
        <v/>
      </c>
      <c r="U1413" s="124" t="str">
        <f t="shared" si="108"/>
        <v/>
      </c>
      <c r="V1413" s="124" t="str">
        <f>IF(X1413&gt;0,'BD1'!$K$6,"")</f>
        <v/>
      </c>
      <c r="W1413" s="121" t="str">
        <f>IF(X1413&gt;0,'BD1'!$K$8,"")</f>
        <v/>
      </c>
      <c r="X1413" s="101"/>
      <c r="Y1413" s="474"/>
      <c r="Z1413" s="101"/>
      <c r="AA1413" s="101"/>
      <c r="AB1413" s="101"/>
      <c r="AC1413" s="101"/>
      <c r="AD1413" s="101"/>
      <c r="AE1413" s="361"/>
      <c r="AF1413" s="522"/>
    </row>
    <row r="1414" spans="2:32" x14ac:dyDescent="0.25">
      <c r="B1414" s="566" t="str">
        <f t="shared" si="109"/>
        <v/>
      </c>
      <c r="C1414" s="472">
        <f>'BD4'!C1411</f>
        <v>0</v>
      </c>
      <c r="D1414" s="125" t="str">
        <f t="shared" si="106"/>
        <v/>
      </c>
      <c r="E1414" s="126" t="str">
        <f>IF('BD4'!O1411=0,"",'BD4'!O1411)</f>
        <v/>
      </c>
      <c r="F1414" s="127" t="str">
        <f>REPT('BD4'!N1411,1)</f>
        <v/>
      </c>
      <c r="G1414" s="469">
        <f>('BD4'!J1411)</f>
        <v>0</v>
      </c>
      <c r="I1414" s="568" t="str">
        <f t="shared" si="107"/>
        <v/>
      </c>
      <c r="J1414" s="568" t="str">
        <f>IF(L1414&gt;0,'BD1'!$K$6,"")</f>
        <v/>
      </c>
      <c r="K1414" s="568" t="str">
        <f>IF(L1414&gt;0,'BD1'!$K$8,"")</f>
        <v/>
      </c>
      <c r="L1414" s="101"/>
      <c r="M1414" s="101"/>
      <c r="N1414" s="101"/>
      <c r="O1414" s="101"/>
      <c r="P1414" s="363"/>
      <c r="Q1414" s="363"/>
      <c r="R1414" s="361"/>
      <c r="S1414" s="570" t="str">
        <f t="shared" si="110"/>
        <v/>
      </c>
      <c r="U1414" s="124" t="str">
        <f t="shared" si="108"/>
        <v/>
      </c>
      <c r="V1414" s="124" t="str">
        <f>IF(X1414&gt;0,'BD1'!$K$6,"")</f>
        <v/>
      </c>
      <c r="W1414" s="121" t="str">
        <f>IF(X1414&gt;0,'BD1'!$K$8,"")</f>
        <v/>
      </c>
      <c r="X1414" s="101"/>
      <c r="Y1414" s="474"/>
      <c r="Z1414" s="101"/>
      <c r="AA1414" s="101"/>
      <c r="AB1414" s="101"/>
      <c r="AC1414" s="101"/>
      <c r="AD1414" s="101"/>
      <c r="AE1414" s="361"/>
      <c r="AF1414" s="522"/>
    </row>
    <row r="1415" spans="2:32" x14ac:dyDescent="0.25">
      <c r="B1415" s="566" t="str">
        <f t="shared" si="109"/>
        <v/>
      </c>
      <c r="C1415" s="472">
        <f>'BD4'!C1412</f>
        <v>0</v>
      </c>
      <c r="D1415" s="125" t="str">
        <f t="shared" si="106"/>
        <v/>
      </c>
      <c r="E1415" s="126" t="str">
        <f>IF('BD4'!O1412=0,"",'BD4'!O1412)</f>
        <v/>
      </c>
      <c r="F1415" s="127" t="str">
        <f>REPT('BD4'!N1412,1)</f>
        <v/>
      </c>
      <c r="G1415" s="469">
        <f>('BD4'!J1412)</f>
        <v>0</v>
      </c>
      <c r="I1415" s="568" t="str">
        <f t="shared" si="107"/>
        <v/>
      </c>
      <c r="J1415" s="568" t="str">
        <f>IF(L1415&gt;0,'BD1'!$K$6,"")</f>
        <v/>
      </c>
      <c r="K1415" s="568" t="str">
        <f>IF(L1415&gt;0,'BD1'!$K$8,"")</f>
        <v/>
      </c>
      <c r="L1415" s="101"/>
      <c r="M1415" s="101"/>
      <c r="N1415" s="101"/>
      <c r="O1415" s="101"/>
      <c r="P1415" s="363"/>
      <c r="Q1415" s="363"/>
      <c r="R1415" s="361"/>
      <c r="S1415" s="570" t="str">
        <f t="shared" si="110"/>
        <v/>
      </c>
      <c r="U1415" s="124" t="str">
        <f t="shared" si="108"/>
        <v/>
      </c>
      <c r="V1415" s="124" t="str">
        <f>IF(X1415&gt;0,'BD1'!$K$6,"")</f>
        <v/>
      </c>
      <c r="W1415" s="121" t="str">
        <f>IF(X1415&gt;0,'BD1'!$K$8,"")</f>
        <v/>
      </c>
      <c r="X1415" s="101"/>
      <c r="Y1415" s="474"/>
      <c r="Z1415" s="101"/>
      <c r="AA1415" s="101"/>
      <c r="AB1415" s="101"/>
      <c r="AC1415" s="101"/>
      <c r="AD1415" s="101"/>
      <c r="AE1415" s="361"/>
      <c r="AF1415" s="522"/>
    </row>
    <row r="1416" spans="2:32" x14ac:dyDescent="0.25">
      <c r="B1416" s="566" t="str">
        <f t="shared" si="109"/>
        <v/>
      </c>
      <c r="C1416" s="472">
        <f>'BD4'!C1413</f>
        <v>0</v>
      </c>
      <c r="D1416" s="125" t="str">
        <f t="shared" si="106"/>
        <v/>
      </c>
      <c r="E1416" s="126" t="str">
        <f>IF('BD4'!O1413=0,"",'BD4'!O1413)</f>
        <v/>
      </c>
      <c r="F1416" s="127" t="str">
        <f>REPT('BD4'!N1413,1)</f>
        <v/>
      </c>
      <c r="G1416" s="469">
        <f>('BD4'!J1413)</f>
        <v>0</v>
      </c>
      <c r="I1416" s="568" t="str">
        <f t="shared" si="107"/>
        <v/>
      </c>
      <c r="J1416" s="568" t="str">
        <f>IF(L1416&gt;0,'BD1'!$K$6,"")</f>
        <v/>
      </c>
      <c r="K1416" s="568" t="str">
        <f>IF(L1416&gt;0,'BD1'!$K$8,"")</f>
        <v/>
      </c>
      <c r="L1416" s="101"/>
      <c r="M1416" s="101"/>
      <c r="N1416" s="101"/>
      <c r="O1416" s="101"/>
      <c r="P1416" s="363"/>
      <c r="Q1416" s="363"/>
      <c r="R1416" s="361"/>
      <c r="S1416" s="570" t="str">
        <f t="shared" si="110"/>
        <v/>
      </c>
      <c r="U1416" s="124" t="str">
        <f t="shared" si="108"/>
        <v/>
      </c>
      <c r="V1416" s="124" t="str">
        <f>IF(X1416&gt;0,'BD1'!$K$6,"")</f>
        <v/>
      </c>
      <c r="W1416" s="121" t="str">
        <f>IF(X1416&gt;0,'BD1'!$K$8,"")</f>
        <v/>
      </c>
      <c r="X1416" s="101"/>
      <c r="Y1416" s="474"/>
      <c r="Z1416" s="101"/>
      <c r="AA1416" s="101"/>
      <c r="AB1416" s="101"/>
      <c r="AC1416" s="101"/>
      <c r="AD1416" s="101"/>
      <c r="AE1416" s="361"/>
      <c r="AF1416" s="522"/>
    </row>
    <row r="1417" spans="2:32" x14ac:dyDescent="0.25">
      <c r="B1417" s="566" t="str">
        <f t="shared" si="109"/>
        <v/>
      </c>
      <c r="C1417" s="472">
        <f>'BD4'!C1414</f>
        <v>0</v>
      </c>
      <c r="D1417" s="125" t="str">
        <f t="shared" si="106"/>
        <v/>
      </c>
      <c r="E1417" s="126" t="str">
        <f>IF('BD4'!O1414=0,"",'BD4'!O1414)</f>
        <v/>
      </c>
      <c r="F1417" s="127" t="str">
        <f>REPT('BD4'!N1414,1)</f>
        <v/>
      </c>
      <c r="G1417" s="469">
        <f>('BD4'!J1414)</f>
        <v>0</v>
      </c>
      <c r="I1417" s="568" t="str">
        <f t="shared" si="107"/>
        <v/>
      </c>
      <c r="J1417" s="568" t="str">
        <f>IF(L1417&gt;0,'BD1'!$K$6,"")</f>
        <v/>
      </c>
      <c r="K1417" s="568" t="str">
        <f>IF(L1417&gt;0,'BD1'!$K$8,"")</f>
        <v/>
      </c>
      <c r="L1417" s="101"/>
      <c r="M1417" s="101"/>
      <c r="N1417" s="101"/>
      <c r="O1417" s="101"/>
      <c r="P1417" s="363"/>
      <c r="Q1417" s="363"/>
      <c r="R1417" s="361"/>
      <c r="S1417" s="570" t="str">
        <f t="shared" si="110"/>
        <v/>
      </c>
      <c r="U1417" s="124" t="str">
        <f t="shared" si="108"/>
        <v/>
      </c>
      <c r="V1417" s="124" t="str">
        <f>IF(X1417&gt;0,'BD1'!$K$6,"")</f>
        <v/>
      </c>
      <c r="W1417" s="121" t="str">
        <f>IF(X1417&gt;0,'BD1'!$K$8,"")</f>
        <v/>
      </c>
      <c r="X1417" s="101"/>
      <c r="Y1417" s="474"/>
      <c r="Z1417" s="101"/>
      <c r="AA1417" s="101"/>
      <c r="AB1417" s="101"/>
      <c r="AC1417" s="101"/>
      <c r="AD1417" s="101"/>
      <c r="AE1417" s="361"/>
      <c r="AF1417" s="522"/>
    </row>
    <row r="1418" spans="2:32" x14ac:dyDescent="0.25">
      <c r="B1418" s="566" t="str">
        <f t="shared" si="109"/>
        <v/>
      </c>
      <c r="C1418" s="472">
        <f>'BD4'!C1415</f>
        <v>0</v>
      </c>
      <c r="D1418" s="125" t="str">
        <f t="shared" si="106"/>
        <v/>
      </c>
      <c r="E1418" s="126" t="str">
        <f>IF('BD4'!O1415=0,"",'BD4'!O1415)</f>
        <v/>
      </c>
      <c r="F1418" s="127" t="str">
        <f>REPT('BD4'!N1415,1)</f>
        <v/>
      </c>
      <c r="G1418" s="469">
        <f>('BD4'!J1415)</f>
        <v>0</v>
      </c>
      <c r="I1418" s="568" t="str">
        <f t="shared" si="107"/>
        <v/>
      </c>
      <c r="J1418" s="568" t="str">
        <f>IF(L1418&gt;0,'BD1'!$K$6,"")</f>
        <v/>
      </c>
      <c r="K1418" s="568" t="str">
        <f>IF(L1418&gt;0,'BD1'!$K$8,"")</f>
        <v/>
      </c>
      <c r="L1418" s="101"/>
      <c r="M1418" s="101"/>
      <c r="N1418" s="101"/>
      <c r="O1418" s="101"/>
      <c r="P1418" s="363"/>
      <c r="Q1418" s="363"/>
      <c r="R1418" s="361"/>
      <c r="S1418" s="570" t="str">
        <f t="shared" si="110"/>
        <v/>
      </c>
      <c r="U1418" s="124" t="str">
        <f t="shared" si="108"/>
        <v/>
      </c>
      <c r="V1418" s="124" t="str">
        <f>IF(X1418&gt;0,'BD1'!$K$6,"")</f>
        <v/>
      </c>
      <c r="W1418" s="121" t="str">
        <f>IF(X1418&gt;0,'BD1'!$K$8,"")</f>
        <v/>
      </c>
      <c r="X1418" s="101"/>
      <c r="Y1418" s="474"/>
      <c r="Z1418" s="101"/>
      <c r="AA1418" s="101"/>
      <c r="AB1418" s="101"/>
      <c r="AC1418" s="101"/>
      <c r="AD1418" s="101"/>
      <c r="AE1418" s="361"/>
      <c r="AF1418" s="522"/>
    </row>
    <row r="1419" spans="2:32" x14ac:dyDescent="0.25">
      <c r="B1419" s="566" t="str">
        <f t="shared" si="109"/>
        <v/>
      </c>
      <c r="C1419" s="472">
        <f>'BD4'!C1416</f>
        <v>0</v>
      </c>
      <c r="D1419" s="125" t="str">
        <f t="shared" si="106"/>
        <v/>
      </c>
      <c r="E1419" s="126" t="str">
        <f>IF('BD4'!O1416=0,"",'BD4'!O1416)</f>
        <v/>
      </c>
      <c r="F1419" s="127" t="str">
        <f>REPT('BD4'!N1416,1)</f>
        <v/>
      </c>
      <c r="G1419" s="469">
        <f>('BD4'!J1416)</f>
        <v>0</v>
      </c>
      <c r="I1419" s="568" t="str">
        <f t="shared" si="107"/>
        <v/>
      </c>
      <c r="J1419" s="568" t="str">
        <f>IF(L1419&gt;0,'BD1'!$K$6,"")</f>
        <v/>
      </c>
      <c r="K1419" s="568" t="str">
        <f>IF(L1419&gt;0,'BD1'!$K$8,"")</f>
        <v/>
      </c>
      <c r="L1419" s="101"/>
      <c r="M1419" s="101"/>
      <c r="N1419" s="101"/>
      <c r="O1419" s="101"/>
      <c r="P1419" s="363"/>
      <c r="Q1419" s="363"/>
      <c r="R1419" s="361"/>
      <c r="S1419" s="570" t="str">
        <f t="shared" si="110"/>
        <v/>
      </c>
      <c r="U1419" s="124" t="str">
        <f t="shared" si="108"/>
        <v/>
      </c>
      <c r="V1419" s="124" t="str">
        <f>IF(X1419&gt;0,'BD1'!$K$6,"")</f>
        <v/>
      </c>
      <c r="W1419" s="121" t="str">
        <f>IF(X1419&gt;0,'BD1'!$K$8,"")</f>
        <v/>
      </c>
      <c r="X1419" s="101"/>
      <c r="Y1419" s="474"/>
      <c r="Z1419" s="101"/>
      <c r="AA1419" s="101"/>
      <c r="AB1419" s="101"/>
      <c r="AC1419" s="101"/>
      <c r="AD1419" s="101"/>
      <c r="AE1419" s="361"/>
      <c r="AF1419" s="522"/>
    </row>
    <row r="1420" spans="2:32" x14ac:dyDescent="0.25">
      <c r="B1420" s="566" t="str">
        <f t="shared" si="109"/>
        <v/>
      </c>
      <c r="C1420" s="472">
        <f>'BD4'!C1417</f>
        <v>0</v>
      </c>
      <c r="D1420" s="125" t="str">
        <f t="shared" si="106"/>
        <v/>
      </c>
      <c r="E1420" s="126" t="str">
        <f>IF('BD4'!O1417=0,"",'BD4'!O1417)</f>
        <v/>
      </c>
      <c r="F1420" s="127" t="str">
        <f>REPT('BD4'!N1417,1)</f>
        <v/>
      </c>
      <c r="G1420" s="469">
        <f>('BD4'!J1417)</f>
        <v>0</v>
      </c>
      <c r="I1420" s="568" t="str">
        <f t="shared" si="107"/>
        <v/>
      </c>
      <c r="J1420" s="568" t="str">
        <f>IF(L1420&gt;0,'BD1'!$K$6,"")</f>
        <v/>
      </c>
      <c r="K1420" s="568" t="str">
        <f>IF(L1420&gt;0,'BD1'!$K$8,"")</f>
        <v/>
      </c>
      <c r="L1420" s="101"/>
      <c r="M1420" s="101"/>
      <c r="N1420" s="101"/>
      <c r="O1420" s="101"/>
      <c r="P1420" s="363"/>
      <c r="Q1420" s="363"/>
      <c r="R1420" s="361"/>
      <c r="S1420" s="570" t="str">
        <f t="shared" si="110"/>
        <v/>
      </c>
      <c r="U1420" s="124" t="str">
        <f t="shared" si="108"/>
        <v/>
      </c>
      <c r="V1420" s="124" t="str">
        <f>IF(X1420&gt;0,'BD1'!$K$6,"")</f>
        <v/>
      </c>
      <c r="W1420" s="121" t="str">
        <f>IF(X1420&gt;0,'BD1'!$K$8,"")</f>
        <v/>
      </c>
      <c r="X1420" s="101"/>
      <c r="Y1420" s="474"/>
      <c r="Z1420" s="101"/>
      <c r="AA1420" s="101"/>
      <c r="AB1420" s="101"/>
      <c r="AC1420" s="101"/>
      <c r="AD1420" s="101"/>
      <c r="AE1420" s="361"/>
      <c r="AF1420" s="522"/>
    </row>
    <row r="1421" spans="2:32" x14ac:dyDescent="0.25">
      <c r="B1421" s="566" t="str">
        <f t="shared" si="109"/>
        <v/>
      </c>
      <c r="C1421" s="472">
        <f>'BD4'!C1418</f>
        <v>0</v>
      </c>
      <c r="D1421" s="125" t="str">
        <f t="shared" si="106"/>
        <v/>
      </c>
      <c r="E1421" s="126" t="str">
        <f>IF('BD4'!O1418=0,"",'BD4'!O1418)</f>
        <v/>
      </c>
      <c r="F1421" s="127" t="str">
        <f>REPT('BD4'!N1418,1)</f>
        <v/>
      </c>
      <c r="G1421" s="469">
        <f>('BD4'!J1418)</f>
        <v>0</v>
      </c>
      <c r="I1421" s="568" t="str">
        <f t="shared" si="107"/>
        <v/>
      </c>
      <c r="J1421" s="568" t="str">
        <f>IF(L1421&gt;0,'BD1'!$K$6,"")</f>
        <v/>
      </c>
      <c r="K1421" s="568" t="str">
        <f>IF(L1421&gt;0,'BD1'!$K$8,"")</f>
        <v/>
      </c>
      <c r="L1421" s="101"/>
      <c r="M1421" s="101"/>
      <c r="N1421" s="101"/>
      <c r="O1421" s="101"/>
      <c r="P1421" s="363"/>
      <c r="Q1421" s="363"/>
      <c r="R1421" s="361"/>
      <c r="S1421" s="570" t="str">
        <f t="shared" si="110"/>
        <v/>
      </c>
      <c r="U1421" s="124" t="str">
        <f t="shared" si="108"/>
        <v/>
      </c>
      <c r="V1421" s="124" t="str">
        <f>IF(X1421&gt;0,'BD1'!$K$6,"")</f>
        <v/>
      </c>
      <c r="W1421" s="121" t="str">
        <f>IF(X1421&gt;0,'BD1'!$K$8,"")</f>
        <v/>
      </c>
      <c r="X1421" s="101"/>
      <c r="Y1421" s="474"/>
      <c r="Z1421" s="101"/>
      <c r="AA1421" s="101"/>
      <c r="AB1421" s="101"/>
      <c r="AC1421" s="101"/>
      <c r="AD1421" s="101"/>
      <c r="AE1421" s="361"/>
      <c r="AF1421" s="522"/>
    </row>
    <row r="1422" spans="2:32" x14ac:dyDescent="0.25">
      <c r="B1422" s="566" t="str">
        <f t="shared" si="109"/>
        <v/>
      </c>
      <c r="C1422" s="472">
        <f>'BD4'!C1419</f>
        <v>0</v>
      </c>
      <c r="D1422" s="125" t="str">
        <f t="shared" si="106"/>
        <v/>
      </c>
      <c r="E1422" s="126" t="str">
        <f>IF('BD4'!O1419=0,"",'BD4'!O1419)</f>
        <v/>
      </c>
      <c r="F1422" s="127" t="str">
        <f>REPT('BD4'!N1419,1)</f>
        <v/>
      </c>
      <c r="G1422" s="469">
        <f>('BD4'!J1419)</f>
        <v>0</v>
      </c>
      <c r="I1422" s="568" t="str">
        <f t="shared" si="107"/>
        <v/>
      </c>
      <c r="J1422" s="568" t="str">
        <f>IF(L1422&gt;0,'BD1'!$K$6,"")</f>
        <v/>
      </c>
      <c r="K1422" s="568" t="str">
        <f>IF(L1422&gt;0,'BD1'!$K$8,"")</f>
        <v/>
      </c>
      <c r="L1422" s="101"/>
      <c r="M1422" s="101"/>
      <c r="N1422" s="101"/>
      <c r="O1422" s="101"/>
      <c r="P1422" s="363"/>
      <c r="Q1422" s="363"/>
      <c r="R1422" s="361"/>
      <c r="S1422" s="570" t="str">
        <f t="shared" si="110"/>
        <v/>
      </c>
      <c r="U1422" s="124" t="str">
        <f t="shared" si="108"/>
        <v/>
      </c>
      <c r="V1422" s="124" t="str">
        <f>IF(X1422&gt;0,'BD1'!$K$6,"")</f>
        <v/>
      </c>
      <c r="W1422" s="121" t="str">
        <f>IF(X1422&gt;0,'BD1'!$K$8,"")</f>
        <v/>
      </c>
      <c r="X1422" s="101"/>
      <c r="Y1422" s="474"/>
      <c r="Z1422" s="101"/>
      <c r="AA1422" s="101"/>
      <c r="AB1422" s="101"/>
      <c r="AC1422" s="101"/>
      <c r="AD1422" s="101"/>
      <c r="AE1422" s="361"/>
      <c r="AF1422" s="522"/>
    </row>
    <row r="1423" spans="2:32" x14ac:dyDescent="0.25">
      <c r="B1423" s="566" t="str">
        <f t="shared" si="109"/>
        <v/>
      </c>
      <c r="C1423" s="472">
        <f>'BD4'!C1420</f>
        <v>0</v>
      </c>
      <c r="D1423" s="125" t="str">
        <f t="shared" ref="D1423:D1486" si="111">IF(IF(G1423&gt;=1,1,0)=0,"",IF(G1423&gt;=1,1,0))</f>
        <v/>
      </c>
      <c r="E1423" s="126" t="str">
        <f>IF('BD4'!O1420=0,"",'BD4'!O1420)</f>
        <v/>
      </c>
      <c r="F1423" s="127" t="str">
        <f>REPT('BD4'!N1420,1)</f>
        <v/>
      </c>
      <c r="G1423" s="469">
        <f>('BD4'!J1420)</f>
        <v>0</v>
      </c>
      <c r="I1423" s="568" t="str">
        <f t="shared" ref="I1423:I1486" si="112">IF(L1423&gt;0,ROW()-13,"")</f>
        <v/>
      </c>
      <c r="J1423" s="568" t="str">
        <f>IF(L1423&gt;0,'BD1'!$K$6,"")</f>
        <v/>
      </c>
      <c r="K1423" s="568" t="str">
        <f>IF(L1423&gt;0,'BD1'!$K$8,"")</f>
        <v/>
      </c>
      <c r="L1423" s="101"/>
      <c r="M1423" s="101"/>
      <c r="N1423" s="101"/>
      <c r="O1423" s="101"/>
      <c r="P1423" s="363"/>
      <c r="Q1423" s="363"/>
      <c r="R1423" s="361"/>
      <c r="S1423" s="570" t="str">
        <f t="shared" si="110"/>
        <v/>
      </c>
      <c r="U1423" s="124" t="str">
        <f t="shared" ref="U1423:U1486" si="113">IF(X1423&gt;0,ROW()-13,"")</f>
        <v/>
      </c>
      <c r="V1423" s="124" t="str">
        <f>IF(X1423&gt;0,'BD1'!$K$6,"")</f>
        <v/>
      </c>
      <c r="W1423" s="121" t="str">
        <f>IF(X1423&gt;0,'BD1'!$K$8,"")</f>
        <v/>
      </c>
      <c r="X1423" s="101"/>
      <c r="Y1423" s="474"/>
      <c r="Z1423" s="101"/>
      <c r="AA1423" s="101"/>
      <c r="AB1423" s="101"/>
      <c r="AC1423" s="101"/>
      <c r="AD1423" s="101"/>
      <c r="AE1423" s="361"/>
      <c r="AF1423" s="522"/>
    </row>
    <row r="1424" spans="2:32" x14ac:dyDescent="0.25">
      <c r="B1424" s="566" t="str">
        <f t="shared" ref="B1424:B1487" si="114">IF(G1424&gt;0,ROW()-13,"")</f>
        <v/>
      </c>
      <c r="C1424" s="472">
        <f>'BD4'!C1421</f>
        <v>0</v>
      </c>
      <c r="D1424" s="125" t="str">
        <f t="shared" si="111"/>
        <v/>
      </c>
      <c r="E1424" s="126" t="str">
        <f>IF('BD4'!O1421=0,"",'BD4'!O1421)</f>
        <v/>
      </c>
      <c r="F1424" s="127" t="str">
        <f>REPT('BD4'!N1421,1)</f>
        <v/>
      </c>
      <c r="G1424" s="469">
        <f>('BD4'!J1421)</f>
        <v>0</v>
      </c>
      <c r="I1424" s="568" t="str">
        <f t="shared" si="112"/>
        <v/>
      </c>
      <c r="J1424" s="568" t="str">
        <f>IF(L1424&gt;0,'BD1'!$K$6,"")</f>
        <v/>
      </c>
      <c r="K1424" s="568" t="str">
        <f>IF(L1424&gt;0,'BD1'!$K$8,"")</f>
        <v/>
      </c>
      <c r="L1424" s="101"/>
      <c r="M1424" s="101"/>
      <c r="N1424" s="101"/>
      <c r="O1424" s="101"/>
      <c r="P1424" s="363"/>
      <c r="Q1424" s="363"/>
      <c r="R1424" s="361"/>
      <c r="S1424" s="570" t="str">
        <f t="shared" ref="S1424:S1487" si="115">IF(AND(M1424="",N1424="",O1424=""),"",SUM(M1424:O1424))</f>
        <v/>
      </c>
      <c r="U1424" s="124" t="str">
        <f t="shared" si="113"/>
        <v/>
      </c>
      <c r="V1424" s="124" t="str">
        <f>IF(X1424&gt;0,'BD1'!$K$6,"")</f>
        <v/>
      </c>
      <c r="W1424" s="121" t="str">
        <f>IF(X1424&gt;0,'BD1'!$K$8,"")</f>
        <v/>
      </c>
      <c r="X1424" s="101"/>
      <c r="Y1424" s="474"/>
      <c r="Z1424" s="101"/>
      <c r="AA1424" s="101"/>
      <c r="AB1424" s="101"/>
      <c r="AC1424" s="101"/>
      <c r="AD1424" s="101"/>
      <c r="AE1424" s="361"/>
      <c r="AF1424" s="522"/>
    </row>
    <row r="1425" spans="2:32" x14ac:dyDescent="0.25">
      <c r="B1425" s="566" t="str">
        <f t="shared" si="114"/>
        <v/>
      </c>
      <c r="C1425" s="472">
        <f>'BD4'!C1422</f>
        <v>0</v>
      </c>
      <c r="D1425" s="125" t="str">
        <f t="shared" si="111"/>
        <v/>
      </c>
      <c r="E1425" s="126" t="str">
        <f>IF('BD4'!O1422=0,"",'BD4'!O1422)</f>
        <v/>
      </c>
      <c r="F1425" s="127" t="str">
        <f>REPT('BD4'!N1422,1)</f>
        <v/>
      </c>
      <c r="G1425" s="469">
        <f>('BD4'!J1422)</f>
        <v>0</v>
      </c>
      <c r="I1425" s="568" t="str">
        <f t="shared" si="112"/>
        <v/>
      </c>
      <c r="J1425" s="568" t="str">
        <f>IF(L1425&gt;0,'BD1'!$K$6,"")</f>
        <v/>
      </c>
      <c r="K1425" s="568" t="str">
        <f>IF(L1425&gt;0,'BD1'!$K$8,"")</f>
        <v/>
      </c>
      <c r="L1425" s="101"/>
      <c r="M1425" s="101"/>
      <c r="N1425" s="101"/>
      <c r="O1425" s="101"/>
      <c r="P1425" s="363"/>
      <c r="Q1425" s="363"/>
      <c r="R1425" s="361"/>
      <c r="S1425" s="570" t="str">
        <f t="shared" si="115"/>
        <v/>
      </c>
      <c r="U1425" s="124" t="str">
        <f t="shared" si="113"/>
        <v/>
      </c>
      <c r="V1425" s="124" t="str">
        <f>IF(X1425&gt;0,'BD1'!$K$6,"")</f>
        <v/>
      </c>
      <c r="W1425" s="121" t="str">
        <f>IF(X1425&gt;0,'BD1'!$K$8,"")</f>
        <v/>
      </c>
      <c r="X1425" s="101"/>
      <c r="Y1425" s="474"/>
      <c r="Z1425" s="101"/>
      <c r="AA1425" s="101"/>
      <c r="AB1425" s="101"/>
      <c r="AC1425" s="101"/>
      <c r="AD1425" s="101"/>
      <c r="AE1425" s="361"/>
      <c r="AF1425" s="522"/>
    </row>
    <row r="1426" spans="2:32" x14ac:dyDescent="0.25">
      <c r="B1426" s="566" t="str">
        <f t="shared" si="114"/>
        <v/>
      </c>
      <c r="C1426" s="472">
        <f>'BD4'!C1423</f>
        <v>0</v>
      </c>
      <c r="D1426" s="125" t="str">
        <f t="shared" si="111"/>
        <v/>
      </c>
      <c r="E1426" s="126" t="str">
        <f>IF('BD4'!O1423=0,"",'BD4'!O1423)</f>
        <v/>
      </c>
      <c r="F1426" s="127" t="str">
        <f>REPT('BD4'!N1423,1)</f>
        <v/>
      </c>
      <c r="G1426" s="469">
        <f>('BD4'!J1423)</f>
        <v>0</v>
      </c>
      <c r="I1426" s="568" t="str">
        <f t="shared" si="112"/>
        <v/>
      </c>
      <c r="J1426" s="568" t="str">
        <f>IF(L1426&gt;0,'BD1'!$K$6,"")</f>
        <v/>
      </c>
      <c r="K1426" s="568" t="str">
        <f>IF(L1426&gt;0,'BD1'!$K$8,"")</f>
        <v/>
      </c>
      <c r="L1426" s="101"/>
      <c r="M1426" s="101"/>
      <c r="N1426" s="101"/>
      <c r="O1426" s="101"/>
      <c r="P1426" s="363"/>
      <c r="Q1426" s="363"/>
      <c r="R1426" s="361"/>
      <c r="S1426" s="570" t="str">
        <f t="shared" si="115"/>
        <v/>
      </c>
      <c r="U1426" s="124" t="str">
        <f t="shared" si="113"/>
        <v/>
      </c>
      <c r="V1426" s="124" t="str">
        <f>IF(X1426&gt;0,'BD1'!$K$6,"")</f>
        <v/>
      </c>
      <c r="W1426" s="121" t="str">
        <f>IF(X1426&gt;0,'BD1'!$K$8,"")</f>
        <v/>
      </c>
      <c r="X1426" s="101"/>
      <c r="Y1426" s="474"/>
      <c r="Z1426" s="101"/>
      <c r="AA1426" s="101"/>
      <c r="AB1426" s="101"/>
      <c r="AC1426" s="101"/>
      <c r="AD1426" s="101"/>
      <c r="AE1426" s="361"/>
      <c r="AF1426" s="522"/>
    </row>
    <row r="1427" spans="2:32" x14ac:dyDescent="0.25">
      <c r="B1427" s="566" t="str">
        <f t="shared" si="114"/>
        <v/>
      </c>
      <c r="C1427" s="472">
        <f>'BD4'!C1424</f>
        <v>0</v>
      </c>
      <c r="D1427" s="125" t="str">
        <f t="shared" si="111"/>
        <v/>
      </c>
      <c r="E1427" s="126" t="str">
        <f>IF('BD4'!O1424=0,"",'BD4'!O1424)</f>
        <v/>
      </c>
      <c r="F1427" s="127" t="str">
        <f>REPT('BD4'!N1424,1)</f>
        <v/>
      </c>
      <c r="G1427" s="469">
        <f>('BD4'!J1424)</f>
        <v>0</v>
      </c>
      <c r="I1427" s="568" t="str">
        <f t="shared" si="112"/>
        <v/>
      </c>
      <c r="J1427" s="568" t="str">
        <f>IF(L1427&gt;0,'BD1'!$K$6,"")</f>
        <v/>
      </c>
      <c r="K1427" s="568" t="str">
        <f>IF(L1427&gt;0,'BD1'!$K$8,"")</f>
        <v/>
      </c>
      <c r="L1427" s="101"/>
      <c r="M1427" s="101"/>
      <c r="N1427" s="101"/>
      <c r="O1427" s="101"/>
      <c r="P1427" s="363"/>
      <c r="Q1427" s="363"/>
      <c r="R1427" s="361"/>
      <c r="S1427" s="570" t="str">
        <f t="shared" si="115"/>
        <v/>
      </c>
      <c r="U1427" s="124" t="str">
        <f t="shared" si="113"/>
        <v/>
      </c>
      <c r="V1427" s="124" t="str">
        <f>IF(X1427&gt;0,'BD1'!$K$6,"")</f>
        <v/>
      </c>
      <c r="W1427" s="121" t="str">
        <f>IF(X1427&gt;0,'BD1'!$K$8,"")</f>
        <v/>
      </c>
      <c r="X1427" s="101"/>
      <c r="Y1427" s="474"/>
      <c r="Z1427" s="101"/>
      <c r="AA1427" s="101"/>
      <c r="AB1427" s="101"/>
      <c r="AC1427" s="101"/>
      <c r="AD1427" s="101"/>
      <c r="AE1427" s="361"/>
      <c r="AF1427" s="522"/>
    </row>
    <row r="1428" spans="2:32" x14ac:dyDescent="0.25">
      <c r="B1428" s="566" t="str">
        <f t="shared" si="114"/>
        <v/>
      </c>
      <c r="C1428" s="472">
        <f>'BD4'!C1425</f>
        <v>0</v>
      </c>
      <c r="D1428" s="125" t="str">
        <f t="shared" si="111"/>
        <v/>
      </c>
      <c r="E1428" s="126" t="str">
        <f>IF('BD4'!O1425=0,"",'BD4'!O1425)</f>
        <v/>
      </c>
      <c r="F1428" s="127" t="str">
        <f>REPT('BD4'!N1425,1)</f>
        <v/>
      </c>
      <c r="G1428" s="469">
        <f>('BD4'!J1425)</f>
        <v>0</v>
      </c>
      <c r="I1428" s="568" t="str">
        <f t="shared" si="112"/>
        <v/>
      </c>
      <c r="J1428" s="568" t="str">
        <f>IF(L1428&gt;0,'BD1'!$K$6,"")</f>
        <v/>
      </c>
      <c r="K1428" s="568" t="str">
        <f>IF(L1428&gt;0,'BD1'!$K$8,"")</f>
        <v/>
      </c>
      <c r="L1428" s="101"/>
      <c r="M1428" s="101"/>
      <c r="N1428" s="101"/>
      <c r="O1428" s="101"/>
      <c r="P1428" s="363"/>
      <c r="Q1428" s="363"/>
      <c r="R1428" s="361"/>
      <c r="S1428" s="570" t="str">
        <f t="shared" si="115"/>
        <v/>
      </c>
      <c r="U1428" s="124" t="str">
        <f t="shared" si="113"/>
        <v/>
      </c>
      <c r="V1428" s="124" t="str">
        <f>IF(X1428&gt;0,'BD1'!$K$6,"")</f>
        <v/>
      </c>
      <c r="W1428" s="121" t="str">
        <f>IF(X1428&gt;0,'BD1'!$K$8,"")</f>
        <v/>
      </c>
      <c r="X1428" s="101"/>
      <c r="Y1428" s="474"/>
      <c r="Z1428" s="101"/>
      <c r="AA1428" s="101"/>
      <c r="AB1428" s="101"/>
      <c r="AC1428" s="101"/>
      <c r="AD1428" s="101"/>
      <c r="AE1428" s="361"/>
      <c r="AF1428" s="522"/>
    </row>
    <row r="1429" spans="2:32" x14ac:dyDescent="0.25">
      <c r="B1429" s="566" t="str">
        <f t="shared" si="114"/>
        <v/>
      </c>
      <c r="C1429" s="472">
        <f>'BD4'!C1426</f>
        <v>0</v>
      </c>
      <c r="D1429" s="125" t="str">
        <f t="shared" si="111"/>
        <v/>
      </c>
      <c r="E1429" s="126" t="str">
        <f>IF('BD4'!O1426=0,"",'BD4'!O1426)</f>
        <v/>
      </c>
      <c r="F1429" s="127" t="str">
        <f>REPT('BD4'!N1426,1)</f>
        <v/>
      </c>
      <c r="G1429" s="469">
        <f>('BD4'!J1426)</f>
        <v>0</v>
      </c>
      <c r="I1429" s="568" t="str">
        <f t="shared" si="112"/>
        <v/>
      </c>
      <c r="J1429" s="568" t="str">
        <f>IF(L1429&gt;0,'BD1'!$K$6,"")</f>
        <v/>
      </c>
      <c r="K1429" s="568" t="str">
        <f>IF(L1429&gt;0,'BD1'!$K$8,"")</f>
        <v/>
      </c>
      <c r="L1429" s="101"/>
      <c r="M1429" s="101"/>
      <c r="N1429" s="101"/>
      <c r="O1429" s="101"/>
      <c r="P1429" s="363"/>
      <c r="Q1429" s="363"/>
      <c r="R1429" s="361"/>
      <c r="S1429" s="570" t="str">
        <f t="shared" si="115"/>
        <v/>
      </c>
      <c r="U1429" s="124" t="str">
        <f t="shared" si="113"/>
        <v/>
      </c>
      <c r="V1429" s="124" t="str">
        <f>IF(X1429&gt;0,'BD1'!$K$6,"")</f>
        <v/>
      </c>
      <c r="W1429" s="121" t="str">
        <f>IF(X1429&gt;0,'BD1'!$K$8,"")</f>
        <v/>
      </c>
      <c r="X1429" s="101"/>
      <c r="Y1429" s="474"/>
      <c r="Z1429" s="101"/>
      <c r="AA1429" s="101"/>
      <c r="AB1429" s="101"/>
      <c r="AC1429" s="101"/>
      <c r="AD1429" s="101"/>
      <c r="AE1429" s="361"/>
      <c r="AF1429" s="522"/>
    </row>
    <row r="1430" spans="2:32" x14ac:dyDescent="0.25">
      <c r="B1430" s="566" t="str">
        <f t="shared" si="114"/>
        <v/>
      </c>
      <c r="C1430" s="472">
        <f>'BD4'!C1427</f>
        <v>0</v>
      </c>
      <c r="D1430" s="125" t="str">
        <f t="shared" si="111"/>
        <v/>
      </c>
      <c r="E1430" s="126" t="str">
        <f>IF('BD4'!O1427=0,"",'BD4'!O1427)</f>
        <v/>
      </c>
      <c r="F1430" s="127" t="str">
        <f>REPT('BD4'!N1427,1)</f>
        <v/>
      </c>
      <c r="G1430" s="469">
        <f>('BD4'!J1427)</f>
        <v>0</v>
      </c>
      <c r="I1430" s="568" t="str">
        <f t="shared" si="112"/>
        <v/>
      </c>
      <c r="J1430" s="568" t="str">
        <f>IF(L1430&gt;0,'BD1'!$K$6,"")</f>
        <v/>
      </c>
      <c r="K1430" s="568" t="str">
        <f>IF(L1430&gt;0,'BD1'!$K$8,"")</f>
        <v/>
      </c>
      <c r="L1430" s="101"/>
      <c r="M1430" s="101"/>
      <c r="N1430" s="101"/>
      <c r="O1430" s="101"/>
      <c r="P1430" s="363"/>
      <c r="Q1430" s="363"/>
      <c r="R1430" s="361"/>
      <c r="S1430" s="570" t="str">
        <f t="shared" si="115"/>
        <v/>
      </c>
      <c r="U1430" s="124" t="str">
        <f t="shared" si="113"/>
        <v/>
      </c>
      <c r="V1430" s="124" t="str">
        <f>IF(X1430&gt;0,'BD1'!$K$6,"")</f>
        <v/>
      </c>
      <c r="W1430" s="121" t="str">
        <f>IF(X1430&gt;0,'BD1'!$K$8,"")</f>
        <v/>
      </c>
      <c r="X1430" s="101"/>
      <c r="Y1430" s="474"/>
      <c r="Z1430" s="101"/>
      <c r="AA1430" s="101"/>
      <c r="AB1430" s="101"/>
      <c r="AC1430" s="101"/>
      <c r="AD1430" s="101"/>
      <c r="AE1430" s="361"/>
      <c r="AF1430" s="522"/>
    </row>
    <row r="1431" spans="2:32" x14ac:dyDescent="0.25">
      <c r="B1431" s="566" t="str">
        <f t="shared" si="114"/>
        <v/>
      </c>
      <c r="C1431" s="472">
        <f>'BD4'!C1428</f>
        <v>0</v>
      </c>
      <c r="D1431" s="125" t="str">
        <f t="shared" si="111"/>
        <v/>
      </c>
      <c r="E1431" s="126" t="str">
        <f>IF('BD4'!O1428=0,"",'BD4'!O1428)</f>
        <v/>
      </c>
      <c r="F1431" s="127" t="str">
        <f>REPT('BD4'!N1428,1)</f>
        <v/>
      </c>
      <c r="G1431" s="469">
        <f>('BD4'!J1428)</f>
        <v>0</v>
      </c>
      <c r="I1431" s="568" t="str">
        <f t="shared" si="112"/>
        <v/>
      </c>
      <c r="J1431" s="568" t="str">
        <f>IF(L1431&gt;0,'BD1'!$K$6,"")</f>
        <v/>
      </c>
      <c r="K1431" s="568" t="str">
        <f>IF(L1431&gt;0,'BD1'!$K$8,"")</f>
        <v/>
      </c>
      <c r="L1431" s="101"/>
      <c r="M1431" s="101"/>
      <c r="N1431" s="101"/>
      <c r="O1431" s="101"/>
      <c r="P1431" s="363"/>
      <c r="Q1431" s="363"/>
      <c r="R1431" s="361"/>
      <c r="S1431" s="570" t="str">
        <f t="shared" si="115"/>
        <v/>
      </c>
      <c r="U1431" s="124" t="str">
        <f t="shared" si="113"/>
        <v/>
      </c>
      <c r="V1431" s="124" t="str">
        <f>IF(X1431&gt;0,'BD1'!$K$6,"")</f>
        <v/>
      </c>
      <c r="W1431" s="121" t="str">
        <f>IF(X1431&gt;0,'BD1'!$K$8,"")</f>
        <v/>
      </c>
      <c r="X1431" s="101"/>
      <c r="Y1431" s="474"/>
      <c r="Z1431" s="101"/>
      <c r="AA1431" s="101"/>
      <c r="AB1431" s="101"/>
      <c r="AC1431" s="101"/>
      <c r="AD1431" s="101"/>
      <c r="AE1431" s="361"/>
      <c r="AF1431" s="522"/>
    </row>
    <row r="1432" spans="2:32" x14ac:dyDescent="0.25">
      <c r="B1432" s="566" t="str">
        <f t="shared" si="114"/>
        <v/>
      </c>
      <c r="C1432" s="472">
        <f>'BD4'!C1429</f>
        <v>0</v>
      </c>
      <c r="D1432" s="125" t="str">
        <f t="shared" si="111"/>
        <v/>
      </c>
      <c r="E1432" s="126" t="str">
        <f>IF('BD4'!O1429=0,"",'BD4'!O1429)</f>
        <v/>
      </c>
      <c r="F1432" s="127" t="str">
        <f>REPT('BD4'!N1429,1)</f>
        <v/>
      </c>
      <c r="G1432" s="469">
        <f>('BD4'!J1429)</f>
        <v>0</v>
      </c>
      <c r="I1432" s="568" t="str">
        <f t="shared" si="112"/>
        <v/>
      </c>
      <c r="J1432" s="568" t="str">
        <f>IF(L1432&gt;0,'BD1'!$K$6,"")</f>
        <v/>
      </c>
      <c r="K1432" s="568" t="str">
        <f>IF(L1432&gt;0,'BD1'!$K$8,"")</f>
        <v/>
      </c>
      <c r="L1432" s="101"/>
      <c r="M1432" s="101"/>
      <c r="N1432" s="101"/>
      <c r="O1432" s="101"/>
      <c r="P1432" s="363"/>
      <c r="Q1432" s="363"/>
      <c r="R1432" s="361"/>
      <c r="S1432" s="570" t="str">
        <f t="shared" si="115"/>
        <v/>
      </c>
      <c r="U1432" s="124" t="str">
        <f t="shared" si="113"/>
        <v/>
      </c>
      <c r="V1432" s="124" t="str">
        <f>IF(X1432&gt;0,'BD1'!$K$6,"")</f>
        <v/>
      </c>
      <c r="W1432" s="121" t="str">
        <f>IF(X1432&gt;0,'BD1'!$K$8,"")</f>
        <v/>
      </c>
      <c r="X1432" s="101"/>
      <c r="Y1432" s="474"/>
      <c r="Z1432" s="101"/>
      <c r="AA1432" s="101"/>
      <c r="AB1432" s="101"/>
      <c r="AC1432" s="101"/>
      <c r="AD1432" s="101"/>
      <c r="AE1432" s="361"/>
      <c r="AF1432" s="522"/>
    </row>
    <row r="1433" spans="2:32" x14ac:dyDescent="0.25">
      <c r="B1433" s="566" t="str">
        <f t="shared" si="114"/>
        <v/>
      </c>
      <c r="C1433" s="472">
        <f>'BD4'!C1430</f>
        <v>0</v>
      </c>
      <c r="D1433" s="125" t="str">
        <f t="shared" si="111"/>
        <v/>
      </c>
      <c r="E1433" s="126" t="str">
        <f>IF('BD4'!O1430=0,"",'BD4'!O1430)</f>
        <v/>
      </c>
      <c r="F1433" s="127" t="str">
        <f>REPT('BD4'!N1430,1)</f>
        <v/>
      </c>
      <c r="G1433" s="469">
        <f>('BD4'!J1430)</f>
        <v>0</v>
      </c>
      <c r="I1433" s="568" t="str">
        <f t="shared" si="112"/>
        <v/>
      </c>
      <c r="J1433" s="568" t="str">
        <f>IF(L1433&gt;0,'BD1'!$K$6,"")</f>
        <v/>
      </c>
      <c r="K1433" s="568" t="str">
        <f>IF(L1433&gt;0,'BD1'!$K$8,"")</f>
        <v/>
      </c>
      <c r="L1433" s="101"/>
      <c r="M1433" s="101"/>
      <c r="N1433" s="101"/>
      <c r="O1433" s="101"/>
      <c r="P1433" s="363"/>
      <c r="Q1433" s="363"/>
      <c r="R1433" s="361"/>
      <c r="S1433" s="570" t="str">
        <f t="shared" si="115"/>
        <v/>
      </c>
      <c r="U1433" s="124" t="str">
        <f t="shared" si="113"/>
        <v/>
      </c>
      <c r="V1433" s="124" t="str">
        <f>IF(X1433&gt;0,'BD1'!$K$6,"")</f>
        <v/>
      </c>
      <c r="W1433" s="121" t="str">
        <f>IF(X1433&gt;0,'BD1'!$K$8,"")</f>
        <v/>
      </c>
      <c r="X1433" s="101"/>
      <c r="Y1433" s="474"/>
      <c r="Z1433" s="101"/>
      <c r="AA1433" s="101"/>
      <c r="AB1433" s="101"/>
      <c r="AC1433" s="101"/>
      <c r="AD1433" s="101"/>
      <c r="AE1433" s="361"/>
      <c r="AF1433" s="522"/>
    </row>
    <row r="1434" spans="2:32" x14ac:dyDescent="0.25">
      <c r="B1434" s="566" t="str">
        <f t="shared" si="114"/>
        <v/>
      </c>
      <c r="C1434" s="472">
        <f>'BD4'!C1431</f>
        <v>0</v>
      </c>
      <c r="D1434" s="125" t="str">
        <f t="shared" si="111"/>
        <v/>
      </c>
      <c r="E1434" s="126" t="str">
        <f>IF('BD4'!O1431=0,"",'BD4'!O1431)</f>
        <v/>
      </c>
      <c r="F1434" s="127" t="str">
        <f>REPT('BD4'!N1431,1)</f>
        <v/>
      </c>
      <c r="G1434" s="469">
        <f>('BD4'!J1431)</f>
        <v>0</v>
      </c>
      <c r="I1434" s="568" t="str">
        <f t="shared" si="112"/>
        <v/>
      </c>
      <c r="J1434" s="568" t="str">
        <f>IF(L1434&gt;0,'BD1'!$K$6,"")</f>
        <v/>
      </c>
      <c r="K1434" s="568" t="str">
        <f>IF(L1434&gt;0,'BD1'!$K$8,"")</f>
        <v/>
      </c>
      <c r="L1434" s="101"/>
      <c r="M1434" s="101"/>
      <c r="N1434" s="101"/>
      <c r="O1434" s="101"/>
      <c r="P1434" s="363"/>
      <c r="Q1434" s="363"/>
      <c r="R1434" s="361"/>
      <c r="S1434" s="570" t="str">
        <f t="shared" si="115"/>
        <v/>
      </c>
      <c r="U1434" s="124" t="str">
        <f t="shared" si="113"/>
        <v/>
      </c>
      <c r="V1434" s="124" t="str">
        <f>IF(X1434&gt;0,'BD1'!$K$6,"")</f>
        <v/>
      </c>
      <c r="W1434" s="121" t="str">
        <f>IF(X1434&gt;0,'BD1'!$K$8,"")</f>
        <v/>
      </c>
      <c r="X1434" s="101"/>
      <c r="Y1434" s="474"/>
      <c r="Z1434" s="101"/>
      <c r="AA1434" s="101"/>
      <c r="AB1434" s="101"/>
      <c r="AC1434" s="101"/>
      <c r="AD1434" s="101"/>
      <c r="AE1434" s="361"/>
      <c r="AF1434" s="522"/>
    </row>
    <row r="1435" spans="2:32" x14ac:dyDescent="0.25">
      <c r="B1435" s="566" t="str">
        <f t="shared" si="114"/>
        <v/>
      </c>
      <c r="C1435" s="472">
        <f>'BD4'!C1432</f>
        <v>0</v>
      </c>
      <c r="D1435" s="125" t="str">
        <f t="shared" si="111"/>
        <v/>
      </c>
      <c r="E1435" s="126" t="str">
        <f>IF('BD4'!O1432=0,"",'BD4'!O1432)</f>
        <v/>
      </c>
      <c r="F1435" s="127" t="str">
        <f>REPT('BD4'!N1432,1)</f>
        <v/>
      </c>
      <c r="G1435" s="469">
        <f>('BD4'!J1432)</f>
        <v>0</v>
      </c>
      <c r="I1435" s="568" t="str">
        <f t="shared" si="112"/>
        <v/>
      </c>
      <c r="J1435" s="568" t="str">
        <f>IF(L1435&gt;0,'BD1'!$K$6,"")</f>
        <v/>
      </c>
      <c r="K1435" s="568" t="str">
        <f>IF(L1435&gt;0,'BD1'!$K$8,"")</f>
        <v/>
      </c>
      <c r="L1435" s="101"/>
      <c r="M1435" s="101"/>
      <c r="N1435" s="101"/>
      <c r="O1435" s="101"/>
      <c r="P1435" s="363"/>
      <c r="Q1435" s="363"/>
      <c r="R1435" s="361"/>
      <c r="S1435" s="570" t="str">
        <f t="shared" si="115"/>
        <v/>
      </c>
      <c r="U1435" s="124" t="str">
        <f t="shared" si="113"/>
        <v/>
      </c>
      <c r="V1435" s="124" t="str">
        <f>IF(X1435&gt;0,'BD1'!$K$6,"")</f>
        <v/>
      </c>
      <c r="W1435" s="121" t="str">
        <f>IF(X1435&gt;0,'BD1'!$K$8,"")</f>
        <v/>
      </c>
      <c r="X1435" s="101"/>
      <c r="Y1435" s="474"/>
      <c r="Z1435" s="101"/>
      <c r="AA1435" s="101"/>
      <c r="AB1435" s="101"/>
      <c r="AC1435" s="101"/>
      <c r="AD1435" s="101"/>
      <c r="AE1435" s="361"/>
      <c r="AF1435" s="522"/>
    </row>
    <row r="1436" spans="2:32" x14ac:dyDescent="0.25">
      <c r="B1436" s="566" t="str">
        <f t="shared" si="114"/>
        <v/>
      </c>
      <c r="C1436" s="472">
        <f>'BD4'!C1433</f>
        <v>0</v>
      </c>
      <c r="D1436" s="125" t="str">
        <f t="shared" si="111"/>
        <v/>
      </c>
      <c r="E1436" s="126" t="str">
        <f>IF('BD4'!O1433=0,"",'BD4'!O1433)</f>
        <v/>
      </c>
      <c r="F1436" s="127" t="str">
        <f>REPT('BD4'!N1433,1)</f>
        <v/>
      </c>
      <c r="G1436" s="469">
        <f>('BD4'!J1433)</f>
        <v>0</v>
      </c>
      <c r="I1436" s="568" t="str">
        <f t="shared" si="112"/>
        <v/>
      </c>
      <c r="J1436" s="568" t="str">
        <f>IF(L1436&gt;0,'BD1'!$K$6,"")</f>
        <v/>
      </c>
      <c r="K1436" s="568" t="str">
        <f>IF(L1436&gt;0,'BD1'!$K$8,"")</f>
        <v/>
      </c>
      <c r="L1436" s="101"/>
      <c r="M1436" s="101"/>
      <c r="N1436" s="101"/>
      <c r="O1436" s="101"/>
      <c r="P1436" s="363"/>
      <c r="Q1436" s="363"/>
      <c r="R1436" s="361"/>
      <c r="S1436" s="570" t="str">
        <f t="shared" si="115"/>
        <v/>
      </c>
      <c r="U1436" s="124" t="str">
        <f t="shared" si="113"/>
        <v/>
      </c>
      <c r="V1436" s="124" t="str">
        <f>IF(X1436&gt;0,'BD1'!$K$6,"")</f>
        <v/>
      </c>
      <c r="W1436" s="121" t="str">
        <f>IF(X1436&gt;0,'BD1'!$K$8,"")</f>
        <v/>
      </c>
      <c r="X1436" s="101"/>
      <c r="Y1436" s="474"/>
      <c r="Z1436" s="101"/>
      <c r="AA1436" s="101"/>
      <c r="AB1436" s="101"/>
      <c r="AC1436" s="101"/>
      <c r="AD1436" s="101"/>
      <c r="AE1436" s="361"/>
      <c r="AF1436" s="522"/>
    </row>
    <row r="1437" spans="2:32" x14ac:dyDescent="0.25">
      <c r="B1437" s="566" t="str">
        <f t="shared" si="114"/>
        <v/>
      </c>
      <c r="C1437" s="472">
        <f>'BD4'!C1434</f>
        <v>0</v>
      </c>
      <c r="D1437" s="125" t="str">
        <f t="shared" si="111"/>
        <v/>
      </c>
      <c r="E1437" s="126" t="str">
        <f>IF('BD4'!O1434=0,"",'BD4'!O1434)</f>
        <v/>
      </c>
      <c r="F1437" s="127" t="str">
        <f>REPT('BD4'!N1434,1)</f>
        <v/>
      </c>
      <c r="G1437" s="469">
        <f>('BD4'!J1434)</f>
        <v>0</v>
      </c>
      <c r="I1437" s="568" t="str">
        <f t="shared" si="112"/>
        <v/>
      </c>
      <c r="J1437" s="568" t="str">
        <f>IF(L1437&gt;0,'BD1'!$K$6,"")</f>
        <v/>
      </c>
      <c r="K1437" s="568" t="str">
        <f>IF(L1437&gt;0,'BD1'!$K$8,"")</f>
        <v/>
      </c>
      <c r="L1437" s="101"/>
      <c r="M1437" s="101"/>
      <c r="N1437" s="101"/>
      <c r="O1437" s="101"/>
      <c r="P1437" s="363"/>
      <c r="Q1437" s="363"/>
      <c r="R1437" s="361"/>
      <c r="S1437" s="570" t="str">
        <f t="shared" si="115"/>
        <v/>
      </c>
      <c r="U1437" s="124" t="str">
        <f t="shared" si="113"/>
        <v/>
      </c>
      <c r="V1437" s="124" t="str">
        <f>IF(X1437&gt;0,'BD1'!$K$6,"")</f>
        <v/>
      </c>
      <c r="W1437" s="121" t="str">
        <f>IF(X1437&gt;0,'BD1'!$K$8,"")</f>
        <v/>
      </c>
      <c r="X1437" s="101"/>
      <c r="Y1437" s="474"/>
      <c r="Z1437" s="101"/>
      <c r="AA1437" s="101"/>
      <c r="AB1437" s="101"/>
      <c r="AC1437" s="101"/>
      <c r="AD1437" s="101"/>
      <c r="AE1437" s="361"/>
      <c r="AF1437" s="522"/>
    </row>
    <row r="1438" spans="2:32" x14ac:dyDescent="0.25">
      <c r="B1438" s="566" t="str">
        <f t="shared" si="114"/>
        <v/>
      </c>
      <c r="C1438" s="472">
        <f>'BD4'!C1435</f>
        <v>0</v>
      </c>
      <c r="D1438" s="125" t="str">
        <f t="shared" si="111"/>
        <v/>
      </c>
      <c r="E1438" s="126" t="str">
        <f>IF('BD4'!O1435=0,"",'BD4'!O1435)</f>
        <v/>
      </c>
      <c r="F1438" s="127" t="str">
        <f>REPT('BD4'!N1435,1)</f>
        <v/>
      </c>
      <c r="G1438" s="469">
        <f>('BD4'!J1435)</f>
        <v>0</v>
      </c>
      <c r="I1438" s="568" t="str">
        <f t="shared" si="112"/>
        <v/>
      </c>
      <c r="J1438" s="568" t="str">
        <f>IF(L1438&gt;0,'BD1'!$K$6,"")</f>
        <v/>
      </c>
      <c r="K1438" s="568" t="str">
        <f>IF(L1438&gt;0,'BD1'!$K$8,"")</f>
        <v/>
      </c>
      <c r="L1438" s="101"/>
      <c r="M1438" s="101"/>
      <c r="N1438" s="101"/>
      <c r="O1438" s="101"/>
      <c r="P1438" s="363"/>
      <c r="Q1438" s="363"/>
      <c r="R1438" s="361"/>
      <c r="S1438" s="570" t="str">
        <f t="shared" si="115"/>
        <v/>
      </c>
      <c r="U1438" s="124" t="str">
        <f t="shared" si="113"/>
        <v/>
      </c>
      <c r="V1438" s="124" t="str">
        <f>IF(X1438&gt;0,'BD1'!$K$6,"")</f>
        <v/>
      </c>
      <c r="W1438" s="121" t="str">
        <f>IF(X1438&gt;0,'BD1'!$K$8,"")</f>
        <v/>
      </c>
      <c r="X1438" s="101"/>
      <c r="Y1438" s="474"/>
      <c r="Z1438" s="101"/>
      <c r="AA1438" s="101"/>
      <c r="AB1438" s="101"/>
      <c r="AC1438" s="101"/>
      <c r="AD1438" s="101"/>
      <c r="AE1438" s="361"/>
      <c r="AF1438" s="522"/>
    </row>
    <row r="1439" spans="2:32" x14ac:dyDescent="0.25">
      <c r="B1439" s="566" t="str">
        <f t="shared" si="114"/>
        <v/>
      </c>
      <c r="C1439" s="472">
        <f>'BD4'!C1436</f>
        <v>0</v>
      </c>
      <c r="D1439" s="125" t="str">
        <f t="shared" si="111"/>
        <v/>
      </c>
      <c r="E1439" s="126" t="str">
        <f>IF('BD4'!O1436=0,"",'BD4'!O1436)</f>
        <v/>
      </c>
      <c r="F1439" s="127" t="str">
        <f>REPT('BD4'!N1436,1)</f>
        <v/>
      </c>
      <c r="G1439" s="469">
        <f>('BD4'!J1436)</f>
        <v>0</v>
      </c>
      <c r="I1439" s="568" t="str">
        <f t="shared" si="112"/>
        <v/>
      </c>
      <c r="J1439" s="568" t="str">
        <f>IF(L1439&gt;0,'BD1'!$K$6,"")</f>
        <v/>
      </c>
      <c r="K1439" s="568" t="str">
        <f>IF(L1439&gt;0,'BD1'!$K$8,"")</f>
        <v/>
      </c>
      <c r="L1439" s="101"/>
      <c r="M1439" s="101"/>
      <c r="N1439" s="101"/>
      <c r="O1439" s="101"/>
      <c r="P1439" s="363"/>
      <c r="Q1439" s="363"/>
      <c r="R1439" s="361"/>
      <c r="S1439" s="570" t="str">
        <f t="shared" si="115"/>
        <v/>
      </c>
      <c r="U1439" s="124" t="str">
        <f t="shared" si="113"/>
        <v/>
      </c>
      <c r="V1439" s="124" t="str">
        <f>IF(X1439&gt;0,'BD1'!$K$6,"")</f>
        <v/>
      </c>
      <c r="W1439" s="121" t="str">
        <f>IF(X1439&gt;0,'BD1'!$K$8,"")</f>
        <v/>
      </c>
      <c r="X1439" s="101"/>
      <c r="Y1439" s="474"/>
      <c r="Z1439" s="101"/>
      <c r="AA1439" s="101"/>
      <c r="AB1439" s="101"/>
      <c r="AC1439" s="101"/>
      <c r="AD1439" s="101"/>
      <c r="AE1439" s="361"/>
      <c r="AF1439" s="522"/>
    </row>
    <row r="1440" spans="2:32" x14ac:dyDescent="0.25">
      <c r="B1440" s="566" t="str">
        <f t="shared" si="114"/>
        <v/>
      </c>
      <c r="C1440" s="472">
        <f>'BD4'!C1437</f>
        <v>0</v>
      </c>
      <c r="D1440" s="125" t="str">
        <f t="shared" si="111"/>
        <v/>
      </c>
      <c r="E1440" s="126" t="str">
        <f>IF('BD4'!O1437=0,"",'BD4'!O1437)</f>
        <v/>
      </c>
      <c r="F1440" s="127" t="str">
        <f>REPT('BD4'!N1437,1)</f>
        <v/>
      </c>
      <c r="G1440" s="469">
        <f>('BD4'!J1437)</f>
        <v>0</v>
      </c>
      <c r="I1440" s="568" t="str">
        <f t="shared" si="112"/>
        <v/>
      </c>
      <c r="J1440" s="568" t="str">
        <f>IF(L1440&gt;0,'BD1'!$K$6,"")</f>
        <v/>
      </c>
      <c r="K1440" s="568" t="str">
        <f>IF(L1440&gt;0,'BD1'!$K$8,"")</f>
        <v/>
      </c>
      <c r="L1440" s="101"/>
      <c r="M1440" s="101"/>
      <c r="N1440" s="101"/>
      <c r="O1440" s="101"/>
      <c r="P1440" s="363"/>
      <c r="Q1440" s="363"/>
      <c r="R1440" s="361"/>
      <c r="S1440" s="570" t="str">
        <f t="shared" si="115"/>
        <v/>
      </c>
      <c r="U1440" s="124" t="str">
        <f t="shared" si="113"/>
        <v/>
      </c>
      <c r="V1440" s="124" t="str">
        <f>IF(X1440&gt;0,'BD1'!$K$6,"")</f>
        <v/>
      </c>
      <c r="W1440" s="121" t="str">
        <f>IF(X1440&gt;0,'BD1'!$K$8,"")</f>
        <v/>
      </c>
      <c r="X1440" s="101"/>
      <c r="Y1440" s="474"/>
      <c r="Z1440" s="101"/>
      <c r="AA1440" s="101"/>
      <c r="AB1440" s="101"/>
      <c r="AC1440" s="101"/>
      <c r="AD1440" s="101"/>
      <c r="AE1440" s="361"/>
      <c r="AF1440" s="522"/>
    </row>
    <row r="1441" spans="2:32" x14ac:dyDescent="0.25">
      <c r="B1441" s="566" t="str">
        <f t="shared" si="114"/>
        <v/>
      </c>
      <c r="C1441" s="472">
        <f>'BD4'!C1438</f>
        <v>0</v>
      </c>
      <c r="D1441" s="125" t="str">
        <f t="shared" si="111"/>
        <v/>
      </c>
      <c r="E1441" s="126" t="str">
        <f>IF('BD4'!O1438=0,"",'BD4'!O1438)</f>
        <v/>
      </c>
      <c r="F1441" s="127" t="str">
        <f>REPT('BD4'!N1438,1)</f>
        <v/>
      </c>
      <c r="G1441" s="469">
        <f>('BD4'!J1438)</f>
        <v>0</v>
      </c>
      <c r="I1441" s="568" t="str">
        <f t="shared" si="112"/>
        <v/>
      </c>
      <c r="J1441" s="568" t="str">
        <f>IF(L1441&gt;0,'BD1'!$K$6,"")</f>
        <v/>
      </c>
      <c r="K1441" s="568" t="str">
        <f>IF(L1441&gt;0,'BD1'!$K$8,"")</f>
        <v/>
      </c>
      <c r="L1441" s="101"/>
      <c r="M1441" s="101"/>
      <c r="N1441" s="101"/>
      <c r="O1441" s="101"/>
      <c r="P1441" s="363"/>
      <c r="Q1441" s="363"/>
      <c r="R1441" s="361"/>
      <c r="S1441" s="570" t="str">
        <f t="shared" si="115"/>
        <v/>
      </c>
      <c r="U1441" s="124" t="str">
        <f t="shared" si="113"/>
        <v/>
      </c>
      <c r="V1441" s="124" t="str">
        <f>IF(X1441&gt;0,'BD1'!$K$6,"")</f>
        <v/>
      </c>
      <c r="W1441" s="121" t="str">
        <f>IF(X1441&gt;0,'BD1'!$K$8,"")</f>
        <v/>
      </c>
      <c r="X1441" s="101"/>
      <c r="Y1441" s="474"/>
      <c r="Z1441" s="101"/>
      <c r="AA1441" s="101"/>
      <c r="AB1441" s="101"/>
      <c r="AC1441" s="101"/>
      <c r="AD1441" s="101"/>
      <c r="AE1441" s="361"/>
      <c r="AF1441" s="522"/>
    </row>
    <row r="1442" spans="2:32" x14ac:dyDescent="0.25">
      <c r="B1442" s="566" t="str">
        <f t="shared" si="114"/>
        <v/>
      </c>
      <c r="C1442" s="472">
        <f>'BD4'!C1439</f>
        <v>0</v>
      </c>
      <c r="D1442" s="125" t="str">
        <f t="shared" si="111"/>
        <v/>
      </c>
      <c r="E1442" s="126" t="str">
        <f>IF('BD4'!O1439=0,"",'BD4'!O1439)</f>
        <v/>
      </c>
      <c r="F1442" s="127" t="str">
        <f>REPT('BD4'!N1439,1)</f>
        <v/>
      </c>
      <c r="G1442" s="469">
        <f>('BD4'!J1439)</f>
        <v>0</v>
      </c>
      <c r="I1442" s="568" t="str">
        <f t="shared" si="112"/>
        <v/>
      </c>
      <c r="J1442" s="568" t="str">
        <f>IF(L1442&gt;0,'BD1'!$K$6,"")</f>
        <v/>
      </c>
      <c r="K1442" s="568" t="str">
        <f>IF(L1442&gt;0,'BD1'!$K$8,"")</f>
        <v/>
      </c>
      <c r="L1442" s="101"/>
      <c r="M1442" s="101"/>
      <c r="N1442" s="101"/>
      <c r="O1442" s="101"/>
      <c r="P1442" s="363"/>
      <c r="Q1442" s="363"/>
      <c r="R1442" s="361"/>
      <c r="S1442" s="570" t="str">
        <f t="shared" si="115"/>
        <v/>
      </c>
      <c r="U1442" s="124" t="str">
        <f t="shared" si="113"/>
        <v/>
      </c>
      <c r="V1442" s="124" t="str">
        <f>IF(X1442&gt;0,'BD1'!$K$6,"")</f>
        <v/>
      </c>
      <c r="W1442" s="121" t="str">
        <f>IF(X1442&gt;0,'BD1'!$K$8,"")</f>
        <v/>
      </c>
      <c r="X1442" s="101"/>
      <c r="Y1442" s="474"/>
      <c r="Z1442" s="101"/>
      <c r="AA1442" s="101"/>
      <c r="AB1442" s="101"/>
      <c r="AC1442" s="101"/>
      <c r="AD1442" s="101"/>
      <c r="AE1442" s="361"/>
      <c r="AF1442" s="522"/>
    </row>
    <row r="1443" spans="2:32" x14ac:dyDescent="0.25">
      <c r="B1443" s="566" t="str">
        <f t="shared" si="114"/>
        <v/>
      </c>
      <c r="C1443" s="472">
        <f>'BD4'!C1440</f>
        <v>0</v>
      </c>
      <c r="D1443" s="125" t="str">
        <f t="shared" si="111"/>
        <v/>
      </c>
      <c r="E1443" s="126" t="str">
        <f>IF('BD4'!O1440=0,"",'BD4'!O1440)</f>
        <v/>
      </c>
      <c r="F1443" s="127" t="str">
        <f>REPT('BD4'!N1440,1)</f>
        <v/>
      </c>
      <c r="G1443" s="469">
        <f>('BD4'!J1440)</f>
        <v>0</v>
      </c>
      <c r="I1443" s="568" t="str">
        <f t="shared" si="112"/>
        <v/>
      </c>
      <c r="J1443" s="568" t="str">
        <f>IF(L1443&gt;0,'BD1'!$K$6,"")</f>
        <v/>
      </c>
      <c r="K1443" s="568" t="str">
        <f>IF(L1443&gt;0,'BD1'!$K$8,"")</f>
        <v/>
      </c>
      <c r="L1443" s="101"/>
      <c r="M1443" s="101"/>
      <c r="N1443" s="101"/>
      <c r="O1443" s="101"/>
      <c r="P1443" s="363"/>
      <c r="Q1443" s="363"/>
      <c r="R1443" s="361"/>
      <c r="S1443" s="570" t="str">
        <f t="shared" si="115"/>
        <v/>
      </c>
      <c r="U1443" s="124" t="str">
        <f t="shared" si="113"/>
        <v/>
      </c>
      <c r="V1443" s="124" t="str">
        <f>IF(X1443&gt;0,'BD1'!$K$6,"")</f>
        <v/>
      </c>
      <c r="W1443" s="121" t="str">
        <f>IF(X1443&gt;0,'BD1'!$K$8,"")</f>
        <v/>
      </c>
      <c r="X1443" s="101"/>
      <c r="Y1443" s="474"/>
      <c r="Z1443" s="101"/>
      <c r="AA1443" s="101"/>
      <c r="AB1443" s="101"/>
      <c r="AC1443" s="101"/>
      <c r="AD1443" s="101"/>
      <c r="AE1443" s="361"/>
      <c r="AF1443" s="522"/>
    </row>
    <row r="1444" spans="2:32" x14ac:dyDescent="0.25">
      <c r="B1444" s="566" t="str">
        <f t="shared" si="114"/>
        <v/>
      </c>
      <c r="C1444" s="472">
        <f>'BD4'!C1441</f>
        <v>0</v>
      </c>
      <c r="D1444" s="125" t="str">
        <f t="shared" si="111"/>
        <v/>
      </c>
      <c r="E1444" s="126" t="str">
        <f>IF('BD4'!O1441=0,"",'BD4'!O1441)</f>
        <v/>
      </c>
      <c r="F1444" s="127" t="str">
        <f>REPT('BD4'!N1441,1)</f>
        <v/>
      </c>
      <c r="G1444" s="469">
        <f>('BD4'!J1441)</f>
        <v>0</v>
      </c>
      <c r="I1444" s="568" t="str">
        <f t="shared" si="112"/>
        <v/>
      </c>
      <c r="J1444" s="568" t="str">
        <f>IF(L1444&gt;0,'BD1'!$K$6,"")</f>
        <v/>
      </c>
      <c r="K1444" s="568" t="str">
        <f>IF(L1444&gt;0,'BD1'!$K$8,"")</f>
        <v/>
      </c>
      <c r="L1444" s="101"/>
      <c r="M1444" s="101"/>
      <c r="N1444" s="101"/>
      <c r="O1444" s="101"/>
      <c r="P1444" s="363"/>
      <c r="Q1444" s="363"/>
      <c r="R1444" s="361"/>
      <c r="S1444" s="570" t="str">
        <f t="shared" si="115"/>
        <v/>
      </c>
      <c r="U1444" s="124" t="str">
        <f t="shared" si="113"/>
        <v/>
      </c>
      <c r="V1444" s="124" t="str">
        <f>IF(X1444&gt;0,'BD1'!$K$6,"")</f>
        <v/>
      </c>
      <c r="W1444" s="121" t="str">
        <f>IF(X1444&gt;0,'BD1'!$K$8,"")</f>
        <v/>
      </c>
      <c r="X1444" s="101"/>
      <c r="Y1444" s="474"/>
      <c r="Z1444" s="101"/>
      <c r="AA1444" s="101"/>
      <c r="AB1444" s="101"/>
      <c r="AC1444" s="101"/>
      <c r="AD1444" s="101"/>
      <c r="AE1444" s="361"/>
      <c r="AF1444" s="522"/>
    </row>
    <row r="1445" spans="2:32" x14ac:dyDescent="0.25">
      <c r="B1445" s="566" t="str">
        <f t="shared" si="114"/>
        <v/>
      </c>
      <c r="C1445" s="472">
        <f>'BD4'!C1442</f>
        <v>0</v>
      </c>
      <c r="D1445" s="125" t="str">
        <f t="shared" si="111"/>
        <v/>
      </c>
      <c r="E1445" s="126" t="str">
        <f>IF('BD4'!O1442=0,"",'BD4'!O1442)</f>
        <v/>
      </c>
      <c r="F1445" s="127" t="str">
        <f>REPT('BD4'!N1442,1)</f>
        <v/>
      </c>
      <c r="G1445" s="469">
        <f>('BD4'!J1442)</f>
        <v>0</v>
      </c>
      <c r="I1445" s="568" t="str">
        <f t="shared" si="112"/>
        <v/>
      </c>
      <c r="J1445" s="568" t="str">
        <f>IF(L1445&gt;0,'BD1'!$K$6,"")</f>
        <v/>
      </c>
      <c r="K1445" s="568" t="str">
        <f>IF(L1445&gt;0,'BD1'!$K$8,"")</f>
        <v/>
      </c>
      <c r="L1445" s="101"/>
      <c r="M1445" s="101"/>
      <c r="N1445" s="101"/>
      <c r="O1445" s="101"/>
      <c r="P1445" s="363"/>
      <c r="Q1445" s="363"/>
      <c r="R1445" s="361"/>
      <c r="S1445" s="570" t="str">
        <f t="shared" si="115"/>
        <v/>
      </c>
      <c r="U1445" s="124" t="str">
        <f t="shared" si="113"/>
        <v/>
      </c>
      <c r="V1445" s="124" t="str">
        <f>IF(X1445&gt;0,'BD1'!$K$6,"")</f>
        <v/>
      </c>
      <c r="W1445" s="121" t="str">
        <f>IF(X1445&gt;0,'BD1'!$K$8,"")</f>
        <v/>
      </c>
      <c r="X1445" s="101"/>
      <c r="Y1445" s="474"/>
      <c r="Z1445" s="101"/>
      <c r="AA1445" s="101"/>
      <c r="AB1445" s="101"/>
      <c r="AC1445" s="101"/>
      <c r="AD1445" s="101"/>
      <c r="AE1445" s="361"/>
      <c r="AF1445" s="522"/>
    </row>
    <row r="1446" spans="2:32" x14ac:dyDescent="0.25">
      <c r="B1446" s="566" t="str">
        <f t="shared" si="114"/>
        <v/>
      </c>
      <c r="C1446" s="472">
        <f>'BD4'!C1443</f>
        <v>0</v>
      </c>
      <c r="D1446" s="125" t="str">
        <f t="shared" si="111"/>
        <v/>
      </c>
      <c r="E1446" s="126" t="str">
        <f>IF('BD4'!O1443=0,"",'BD4'!O1443)</f>
        <v/>
      </c>
      <c r="F1446" s="127" t="str">
        <f>REPT('BD4'!N1443,1)</f>
        <v/>
      </c>
      <c r="G1446" s="469">
        <f>('BD4'!J1443)</f>
        <v>0</v>
      </c>
      <c r="I1446" s="568" t="str">
        <f t="shared" si="112"/>
        <v/>
      </c>
      <c r="J1446" s="568" t="str">
        <f>IF(L1446&gt;0,'BD1'!$K$6,"")</f>
        <v/>
      </c>
      <c r="K1446" s="568" t="str">
        <f>IF(L1446&gt;0,'BD1'!$K$8,"")</f>
        <v/>
      </c>
      <c r="L1446" s="101"/>
      <c r="M1446" s="101"/>
      <c r="N1446" s="101"/>
      <c r="O1446" s="101"/>
      <c r="P1446" s="363"/>
      <c r="Q1446" s="363"/>
      <c r="R1446" s="361"/>
      <c r="S1446" s="570" t="str">
        <f t="shared" si="115"/>
        <v/>
      </c>
      <c r="U1446" s="124" t="str">
        <f t="shared" si="113"/>
        <v/>
      </c>
      <c r="V1446" s="124" t="str">
        <f>IF(X1446&gt;0,'BD1'!$K$6,"")</f>
        <v/>
      </c>
      <c r="W1446" s="121" t="str">
        <f>IF(X1446&gt;0,'BD1'!$K$8,"")</f>
        <v/>
      </c>
      <c r="X1446" s="101"/>
      <c r="Y1446" s="474"/>
      <c r="Z1446" s="101"/>
      <c r="AA1446" s="101"/>
      <c r="AB1446" s="101"/>
      <c r="AC1446" s="101"/>
      <c r="AD1446" s="101"/>
      <c r="AE1446" s="361"/>
      <c r="AF1446" s="522"/>
    </row>
    <row r="1447" spans="2:32" x14ac:dyDescent="0.25">
      <c r="B1447" s="566" t="str">
        <f t="shared" si="114"/>
        <v/>
      </c>
      <c r="C1447" s="472">
        <f>'BD4'!C1444</f>
        <v>0</v>
      </c>
      <c r="D1447" s="125" t="str">
        <f t="shared" si="111"/>
        <v/>
      </c>
      <c r="E1447" s="126" t="str">
        <f>IF('BD4'!O1444=0,"",'BD4'!O1444)</f>
        <v/>
      </c>
      <c r="F1447" s="127" t="str">
        <f>REPT('BD4'!N1444,1)</f>
        <v/>
      </c>
      <c r="G1447" s="469">
        <f>('BD4'!J1444)</f>
        <v>0</v>
      </c>
      <c r="I1447" s="568" t="str">
        <f t="shared" si="112"/>
        <v/>
      </c>
      <c r="J1447" s="568" t="str">
        <f>IF(L1447&gt;0,'BD1'!$K$6,"")</f>
        <v/>
      </c>
      <c r="K1447" s="568" t="str">
        <f>IF(L1447&gt;0,'BD1'!$K$8,"")</f>
        <v/>
      </c>
      <c r="L1447" s="101"/>
      <c r="M1447" s="101"/>
      <c r="N1447" s="101"/>
      <c r="O1447" s="101"/>
      <c r="P1447" s="363"/>
      <c r="Q1447" s="363"/>
      <c r="R1447" s="361"/>
      <c r="S1447" s="570" t="str">
        <f t="shared" si="115"/>
        <v/>
      </c>
      <c r="U1447" s="124" t="str">
        <f t="shared" si="113"/>
        <v/>
      </c>
      <c r="V1447" s="124" t="str">
        <f>IF(X1447&gt;0,'BD1'!$K$6,"")</f>
        <v/>
      </c>
      <c r="W1447" s="121" t="str">
        <f>IF(X1447&gt;0,'BD1'!$K$8,"")</f>
        <v/>
      </c>
      <c r="X1447" s="101"/>
      <c r="Y1447" s="474"/>
      <c r="Z1447" s="101"/>
      <c r="AA1447" s="101"/>
      <c r="AB1447" s="101"/>
      <c r="AC1447" s="101"/>
      <c r="AD1447" s="101"/>
      <c r="AE1447" s="361"/>
      <c r="AF1447" s="522"/>
    </row>
    <row r="1448" spans="2:32" x14ac:dyDescent="0.25">
      <c r="B1448" s="566" t="str">
        <f t="shared" si="114"/>
        <v/>
      </c>
      <c r="C1448" s="472">
        <f>'BD4'!C1445</f>
        <v>0</v>
      </c>
      <c r="D1448" s="125" t="str">
        <f t="shared" si="111"/>
        <v/>
      </c>
      <c r="E1448" s="126" t="str">
        <f>IF('BD4'!O1445=0,"",'BD4'!O1445)</f>
        <v/>
      </c>
      <c r="F1448" s="127" t="str">
        <f>REPT('BD4'!N1445,1)</f>
        <v/>
      </c>
      <c r="G1448" s="469">
        <f>('BD4'!J1445)</f>
        <v>0</v>
      </c>
      <c r="I1448" s="568" t="str">
        <f t="shared" si="112"/>
        <v/>
      </c>
      <c r="J1448" s="568" t="str">
        <f>IF(L1448&gt;0,'BD1'!$K$6,"")</f>
        <v/>
      </c>
      <c r="K1448" s="568" t="str">
        <f>IF(L1448&gt;0,'BD1'!$K$8,"")</f>
        <v/>
      </c>
      <c r="L1448" s="101"/>
      <c r="M1448" s="101"/>
      <c r="N1448" s="101"/>
      <c r="O1448" s="101"/>
      <c r="P1448" s="363"/>
      <c r="Q1448" s="363"/>
      <c r="R1448" s="361"/>
      <c r="S1448" s="570" t="str">
        <f t="shared" si="115"/>
        <v/>
      </c>
      <c r="U1448" s="124" t="str">
        <f t="shared" si="113"/>
        <v/>
      </c>
      <c r="V1448" s="124" t="str">
        <f>IF(X1448&gt;0,'BD1'!$K$6,"")</f>
        <v/>
      </c>
      <c r="W1448" s="121" t="str">
        <f>IF(X1448&gt;0,'BD1'!$K$8,"")</f>
        <v/>
      </c>
      <c r="X1448" s="101"/>
      <c r="Y1448" s="474"/>
      <c r="Z1448" s="101"/>
      <c r="AA1448" s="101"/>
      <c r="AB1448" s="101"/>
      <c r="AC1448" s="101"/>
      <c r="AD1448" s="101"/>
      <c r="AE1448" s="361"/>
      <c r="AF1448" s="522"/>
    </row>
    <row r="1449" spans="2:32" x14ac:dyDescent="0.25">
      <c r="B1449" s="566" t="str">
        <f t="shared" si="114"/>
        <v/>
      </c>
      <c r="C1449" s="472">
        <f>'BD4'!C1446</f>
        <v>0</v>
      </c>
      <c r="D1449" s="125" t="str">
        <f t="shared" si="111"/>
        <v/>
      </c>
      <c r="E1449" s="126" t="str">
        <f>IF('BD4'!O1446=0,"",'BD4'!O1446)</f>
        <v/>
      </c>
      <c r="F1449" s="127" t="str">
        <f>REPT('BD4'!N1446,1)</f>
        <v/>
      </c>
      <c r="G1449" s="469">
        <f>('BD4'!J1446)</f>
        <v>0</v>
      </c>
      <c r="I1449" s="568" t="str">
        <f t="shared" si="112"/>
        <v/>
      </c>
      <c r="J1449" s="568" t="str">
        <f>IF(L1449&gt;0,'BD1'!$K$6,"")</f>
        <v/>
      </c>
      <c r="K1449" s="568" t="str">
        <f>IF(L1449&gt;0,'BD1'!$K$8,"")</f>
        <v/>
      </c>
      <c r="L1449" s="101"/>
      <c r="M1449" s="101"/>
      <c r="N1449" s="101"/>
      <c r="O1449" s="101"/>
      <c r="P1449" s="363"/>
      <c r="Q1449" s="363"/>
      <c r="R1449" s="361"/>
      <c r="S1449" s="570" t="str">
        <f t="shared" si="115"/>
        <v/>
      </c>
      <c r="U1449" s="124" t="str">
        <f t="shared" si="113"/>
        <v/>
      </c>
      <c r="V1449" s="124" t="str">
        <f>IF(X1449&gt;0,'BD1'!$K$6,"")</f>
        <v/>
      </c>
      <c r="W1449" s="121" t="str">
        <f>IF(X1449&gt;0,'BD1'!$K$8,"")</f>
        <v/>
      </c>
      <c r="X1449" s="101"/>
      <c r="Y1449" s="474"/>
      <c r="Z1449" s="101"/>
      <c r="AA1449" s="101"/>
      <c r="AB1449" s="101"/>
      <c r="AC1449" s="101"/>
      <c r="AD1449" s="101"/>
      <c r="AE1449" s="361"/>
      <c r="AF1449" s="522"/>
    </row>
    <row r="1450" spans="2:32" x14ac:dyDescent="0.25">
      <c r="B1450" s="566" t="str">
        <f t="shared" si="114"/>
        <v/>
      </c>
      <c r="C1450" s="472">
        <f>'BD4'!C1447</f>
        <v>0</v>
      </c>
      <c r="D1450" s="125" t="str">
        <f t="shared" si="111"/>
        <v/>
      </c>
      <c r="E1450" s="126" t="str">
        <f>IF('BD4'!O1447=0,"",'BD4'!O1447)</f>
        <v/>
      </c>
      <c r="F1450" s="127" t="str">
        <f>REPT('BD4'!N1447,1)</f>
        <v/>
      </c>
      <c r="G1450" s="469">
        <f>('BD4'!J1447)</f>
        <v>0</v>
      </c>
      <c r="I1450" s="568" t="str">
        <f t="shared" si="112"/>
        <v/>
      </c>
      <c r="J1450" s="568" t="str">
        <f>IF(L1450&gt;0,'BD1'!$K$6,"")</f>
        <v/>
      </c>
      <c r="K1450" s="568" t="str">
        <f>IF(L1450&gt;0,'BD1'!$K$8,"")</f>
        <v/>
      </c>
      <c r="L1450" s="101"/>
      <c r="M1450" s="101"/>
      <c r="N1450" s="101"/>
      <c r="O1450" s="101"/>
      <c r="P1450" s="363"/>
      <c r="Q1450" s="363"/>
      <c r="R1450" s="361"/>
      <c r="S1450" s="570" t="str">
        <f t="shared" si="115"/>
        <v/>
      </c>
      <c r="U1450" s="124" t="str">
        <f t="shared" si="113"/>
        <v/>
      </c>
      <c r="V1450" s="124" t="str">
        <f>IF(X1450&gt;0,'BD1'!$K$6,"")</f>
        <v/>
      </c>
      <c r="W1450" s="121" t="str">
        <f>IF(X1450&gt;0,'BD1'!$K$8,"")</f>
        <v/>
      </c>
      <c r="X1450" s="101"/>
      <c r="Y1450" s="474"/>
      <c r="Z1450" s="101"/>
      <c r="AA1450" s="101"/>
      <c r="AB1450" s="101"/>
      <c r="AC1450" s="101"/>
      <c r="AD1450" s="101"/>
      <c r="AE1450" s="361"/>
      <c r="AF1450" s="522"/>
    </row>
    <row r="1451" spans="2:32" x14ac:dyDescent="0.25">
      <c r="B1451" s="566" t="str">
        <f t="shared" si="114"/>
        <v/>
      </c>
      <c r="C1451" s="472">
        <f>'BD4'!C1448</f>
        <v>0</v>
      </c>
      <c r="D1451" s="125" t="str">
        <f t="shared" si="111"/>
        <v/>
      </c>
      <c r="E1451" s="126" t="str">
        <f>IF('BD4'!O1448=0,"",'BD4'!O1448)</f>
        <v/>
      </c>
      <c r="F1451" s="127" t="str">
        <f>REPT('BD4'!N1448,1)</f>
        <v/>
      </c>
      <c r="G1451" s="469">
        <f>('BD4'!J1448)</f>
        <v>0</v>
      </c>
      <c r="I1451" s="568" t="str">
        <f t="shared" si="112"/>
        <v/>
      </c>
      <c r="J1451" s="568" t="str">
        <f>IF(L1451&gt;0,'BD1'!$K$6,"")</f>
        <v/>
      </c>
      <c r="K1451" s="568" t="str">
        <f>IF(L1451&gt;0,'BD1'!$K$8,"")</f>
        <v/>
      </c>
      <c r="L1451" s="101"/>
      <c r="M1451" s="101"/>
      <c r="N1451" s="101"/>
      <c r="O1451" s="101"/>
      <c r="P1451" s="363"/>
      <c r="Q1451" s="363"/>
      <c r="R1451" s="361"/>
      <c r="S1451" s="570" t="str">
        <f t="shared" si="115"/>
        <v/>
      </c>
      <c r="U1451" s="124" t="str">
        <f t="shared" si="113"/>
        <v/>
      </c>
      <c r="V1451" s="124" t="str">
        <f>IF(X1451&gt;0,'BD1'!$K$6,"")</f>
        <v/>
      </c>
      <c r="W1451" s="121" t="str">
        <f>IF(X1451&gt;0,'BD1'!$K$8,"")</f>
        <v/>
      </c>
      <c r="X1451" s="101"/>
      <c r="Y1451" s="474"/>
      <c r="Z1451" s="101"/>
      <c r="AA1451" s="101"/>
      <c r="AB1451" s="101"/>
      <c r="AC1451" s="101"/>
      <c r="AD1451" s="101"/>
      <c r="AE1451" s="361"/>
      <c r="AF1451" s="522"/>
    </row>
    <row r="1452" spans="2:32" x14ac:dyDescent="0.25">
      <c r="B1452" s="566" t="str">
        <f t="shared" si="114"/>
        <v/>
      </c>
      <c r="C1452" s="472">
        <f>'BD4'!C1449</f>
        <v>0</v>
      </c>
      <c r="D1452" s="125" t="str">
        <f t="shared" si="111"/>
        <v/>
      </c>
      <c r="E1452" s="126" t="str">
        <f>IF('BD4'!O1449=0,"",'BD4'!O1449)</f>
        <v/>
      </c>
      <c r="F1452" s="127" t="str">
        <f>REPT('BD4'!N1449,1)</f>
        <v/>
      </c>
      <c r="G1452" s="469">
        <f>('BD4'!J1449)</f>
        <v>0</v>
      </c>
      <c r="I1452" s="568" t="str">
        <f t="shared" si="112"/>
        <v/>
      </c>
      <c r="J1452" s="568" t="str">
        <f>IF(L1452&gt;0,'BD1'!$K$6,"")</f>
        <v/>
      </c>
      <c r="K1452" s="568" t="str">
        <f>IF(L1452&gt;0,'BD1'!$K$8,"")</f>
        <v/>
      </c>
      <c r="L1452" s="101"/>
      <c r="M1452" s="101"/>
      <c r="N1452" s="101"/>
      <c r="O1452" s="101"/>
      <c r="P1452" s="363"/>
      <c r="Q1452" s="363"/>
      <c r="R1452" s="361"/>
      <c r="S1452" s="570" t="str">
        <f t="shared" si="115"/>
        <v/>
      </c>
      <c r="U1452" s="124" t="str">
        <f t="shared" si="113"/>
        <v/>
      </c>
      <c r="V1452" s="124" t="str">
        <f>IF(X1452&gt;0,'BD1'!$K$6,"")</f>
        <v/>
      </c>
      <c r="W1452" s="121" t="str">
        <f>IF(X1452&gt;0,'BD1'!$K$8,"")</f>
        <v/>
      </c>
      <c r="X1452" s="101"/>
      <c r="Y1452" s="474"/>
      <c r="Z1452" s="101"/>
      <c r="AA1452" s="101"/>
      <c r="AB1452" s="101"/>
      <c r="AC1452" s="101"/>
      <c r="AD1452" s="101"/>
      <c r="AE1452" s="361"/>
      <c r="AF1452" s="522"/>
    </row>
    <row r="1453" spans="2:32" x14ac:dyDescent="0.25">
      <c r="B1453" s="566" t="str">
        <f t="shared" si="114"/>
        <v/>
      </c>
      <c r="C1453" s="472">
        <f>'BD4'!C1450</f>
        <v>0</v>
      </c>
      <c r="D1453" s="125" t="str">
        <f t="shared" si="111"/>
        <v/>
      </c>
      <c r="E1453" s="126" t="str">
        <f>IF('BD4'!O1450=0,"",'BD4'!O1450)</f>
        <v/>
      </c>
      <c r="F1453" s="127" t="str">
        <f>REPT('BD4'!N1450,1)</f>
        <v/>
      </c>
      <c r="G1453" s="469">
        <f>('BD4'!J1450)</f>
        <v>0</v>
      </c>
      <c r="I1453" s="568" t="str">
        <f t="shared" si="112"/>
        <v/>
      </c>
      <c r="J1453" s="568" t="str">
        <f>IF(L1453&gt;0,'BD1'!$K$6,"")</f>
        <v/>
      </c>
      <c r="K1453" s="568" t="str">
        <f>IF(L1453&gt;0,'BD1'!$K$8,"")</f>
        <v/>
      </c>
      <c r="L1453" s="101"/>
      <c r="M1453" s="101"/>
      <c r="N1453" s="101"/>
      <c r="O1453" s="101"/>
      <c r="P1453" s="363"/>
      <c r="Q1453" s="363"/>
      <c r="R1453" s="361"/>
      <c r="S1453" s="570" t="str">
        <f t="shared" si="115"/>
        <v/>
      </c>
      <c r="U1453" s="124" t="str">
        <f t="shared" si="113"/>
        <v/>
      </c>
      <c r="V1453" s="124" t="str">
        <f>IF(X1453&gt;0,'BD1'!$K$6,"")</f>
        <v/>
      </c>
      <c r="W1453" s="121" t="str">
        <f>IF(X1453&gt;0,'BD1'!$K$8,"")</f>
        <v/>
      </c>
      <c r="X1453" s="101"/>
      <c r="Y1453" s="474"/>
      <c r="Z1453" s="101"/>
      <c r="AA1453" s="101"/>
      <c r="AB1453" s="101"/>
      <c r="AC1453" s="101"/>
      <c r="AD1453" s="101"/>
      <c r="AE1453" s="361"/>
      <c r="AF1453" s="522"/>
    </row>
    <row r="1454" spans="2:32" x14ac:dyDescent="0.25">
      <c r="B1454" s="566" t="str">
        <f t="shared" si="114"/>
        <v/>
      </c>
      <c r="C1454" s="472">
        <f>'BD4'!C1451</f>
        <v>0</v>
      </c>
      <c r="D1454" s="125" t="str">
        <f t="shared" si="111"/>
        <v/>
      </c>
      <c r="E1454" s="126" t="str">
        <f>IF('BD4'!O1451=0,"",'BD4'!O1451)</f>
        <v/>
      </c>
      <c r="F1454" s="127" t="str">
        <f>REPT('BD4'!N1451,1)</f>
        <v/>
      </c>
      <c r="G1454" s="469">
        <f>('BD4'!J1451)</f>
        <v>0</v>
      </c>
      <c r="I1454" s="568" t="str">
        <f t="shared" si="112"/>
        <v/>
      </c>
      <c r="J1454" s="568" t="str">
        <f>IF(L1454&gt;0,'BD1'!$K$6,"")</f>
        <v/>
      </c>
      <c r="K1454" s="568" t="str">
        <f>IF(L1454&gt;0,'BD1'!$K$8,"")</f>
        <v/>
      </c>
      <c r="L1454" s="101"/>
      <c r="M1454" s="101"/>
      <c r="N1454" s="101"/>
      <c r="O1454" s="101"/>
      <c r="P1454" s="363"/>
      <c r="Q1454" s="363"/>
      <c r="R1454" s="361"/>
      <c r="S1454" s="570" t="str">
        <f t="shared" si="115"/>
        <v/>
      </c>
      <c r="U1454" s="124" t="str">
        <f t="shared" si="113"/>
        <v/>
      </c>
      <c r="V1454" s="124" t="str">
        <f>IF(X1454&gt;0,'BD1'!$K$6,"")</f>
        <v/>
      </c>
      <c r="W1454" s="121" t="str">
        <f>IF(X1454&gt;0,'BD1'!$K$8,"")</f>
        <v/>
      </c>
      <c r="X1454" s="101"/>
      <c r="Y1454" s="474"/>
      <c r="Z1454" s="101"/>
      <c r="AA1454" s="101"/>
      <c r="AB1454" s="101"/>
      <c r="AC1454" s="101"/>
      <c r="AD1454" s="101"/>
      <c r="AE1454" s="361"/>
      <c r="AF1454" s="522"/>
    </row>
    <row r="1455" spans="2:32" x14ac:dyDescent="0.25">
      <c r="B1455" s="566" t="str">
        <f t="shared" si="114"/>
        <v/>
      </c>
      <c r="C1455" s="472">
        <f>'BD4'!C1452</f>
        <v>0</v>
      </c>
      <c r="D1455" s="125" t="str">
        <f t="shared" si="111"/>
        <v/>
      </c>
      <c r="E1455" s="126" t="str">
        <f>IF('BD4'!O1452=0,"",'BD4'!O1452)</f>
        <v/>
      </c>
      <c r="F1455" s="127" t="str">
        <f>REPT('BD4'!N1452,1)</f>
        <v/>
      </c>
      <c r="G1455" s="469">
        <f>('BD4'!J1452)</f>
        <v>0</v>
      </c>
      <c r="I1455" s="568" t="str">
        <f t="shared" si="112"/>
        <v/>
      </c>
      <c r="J1455" s="568" t="str">
        <f>IF(L1455&gt;0,'BD1'!$K$6,"")</f>
        <v/>
      </c>
      <c r="K1455" s="568" t="str">
        <f>IF(L1455&gt;0,'BD1'!$K$8,"")</f>
        <v/>
      </c>
      <c r="L1455" s="101"/>
      <c r="M1455" s="101"/>
      <c r="N1455" s="101"/>
      <c r="O1455" s="101"/>
      <c r="P1455" s="363"/>
      <c r="Q1455" s="363"/>
      <c r="R1455" s="361"/>
      <c r="S1455" s="570" t="str">
        <f t="shared" si="115"/>
        <v/>
      </c>
      <c r="U1455" s="124" t="str">
        <f t="shared" si="113"/>
        <v/>
      </c>
      <c r="V1455" s="124" t="str">
        <f>IF(X1455&gt;0,'BD1'!$K$6,"")</f>
        <v/>
      </c>
      <c r="W1455" s="121" t="str">
        <f>IF(X1455&gt;0,'BD1'!$K$8,"")</f>
        <v/>
      </c>
      <c r="X1455" s="101"/>
      <c r="Y1455" s="474"/>
      <c r="Z1455" s="101"/>
      <c r="AA1455" s="101"/>
      <c r="AB1455" s="101"/>
      <c r="AC1455" s="101"/>
      <c r="AD1455" s="101"/>
      <c r="AE1455" s="361"/>
      <c r="AF1455" s="522"/>
    </row>
    <row r="1456" spans="2:32" x14ac:dyDescent="0.25">
      <c r="B1456" s="566" t="str">
        <f t="shared" si="114"/>
        <v/>
      </c>
      <c r="C1456" s="472">
        <f>'BD4'!C1453</f>
        <v>0</v>
      </c>
      <c r="D1456" s="125" t="str">
        <f t="shared" si="111"/>
        <v/>
      </c>
      <c r="E1456" s="126" t="str">
        <f>IF('BD4'!O1453=0,"",'BD4'!O1453)</f>
        <v/>
      </c>
      <c r="F1456" s="127" t="str">
        <f>REPT('BD4'!N1453,1)</f>
        <v/>
      </c>
      <c r="G1456" s="469">
        <f>('BD4'!J1453)</f>
        <v>0</v>
      </c>
      <c r="I1456" s="568" t="str">
        <f t="shared" si="112"/>
        <v/>
      </c>
      <c r="J1456" s="568" t="str">
        <f>IF(L1456&gt;0,'BD1'!$K$6,"")</f>
        <v/>
      </c>
      <c r="K1456" s="568" t="str">
        <f>IF(L1456&gt;0,'BD1'!$K$8,"")</f>
        <v/>
      </c>
      <c r="L1456" s="101"/>
      <c r="M1456" s="101"/>
      <c r="N1456" s="101"/>
      <c r="O1456" s="101"/>
      <c r="P1456" s="363"/>
      <c r="Q1456" s="363"/>
      <c r="R1456" s="361"/>
      <c r="S1456" s="570" t="str">
        <f t="shared" si="115"/>
        <v/>
      </c>
      <c r="U1456" s="124" t="str">
        <f t="shared" si="113"/>
        <v/>
      </c>
      <c r="V1456" s="124" t="str">
        <f>IF(X1456&gt;0,'BD1'!$K$6,"")</f>
        <v/>
      </c>
      <c r="W1456" s="121" t="str">
        <f>IF(X1456&gt;0,'BD1'!$K$8,"")</f>
        <v/>
      </c>
      <c r="X1456" s="101"/>
      <c r="Y1456" s="474"/>
      <c r="Z1456" s="101"/>
      <c r="AA1456" s="101"/>
      <c r="AB1456" s="101"/>
      <c r="AC1456" s="101"/>
      <c r="AD1456" s="101"/>
      <c r="AE1456" s="361"/>
      <c r="AF1456" s="522"/>
    </row>
    <row r="1457" spans="2:32" x14ac:dyDescent="0.25">
      <c r="B1457" s="566" t="str">
        <f t="shared" si="114"/>
        <v/>
      </c>
      <c r="C1457" s="472">
        <f>'BD4'!C1454</f>
        <v>0</v>
      </c>
      <c r="D1457" s="125" t="str">
        <f t="shared" si="111"/>
        <v/>
      </c>
      <c r="E1457" s="126" t="str">
        <f>IF('BD4'!O1454=0,"",'BD4'!O1454)</f>
        <v/>
      </c>
      <c r="F1457" s="127" t="str">
        <f>REPT('BD4'!N1454,1)</f>
        <v/>
      </c>
      <c r="G1457" s="469">
        <f>('BD4'!J1454)</f>
        <v>0</v>
      </c>
      <c r="I1457" s="568" t="str">
        <f t="shared" si="112"/>
        <v/>
      </c>
      <c r="J1457" s="568" t="str">
        <f>IF(L1457&gt;0,'BD1'!$K$6,"")</f>
        <v/>
      </c>
      <c r="K1457" s="568" t="str">
        <f>IF(L1457&gt;0,'BD1'!$K$8,"")</f>
        <v/>
      </c>
      <c r="L1457" s="101"/>
      <c r="M1457" s="101"/>
      <c r="N1457" s="101"/>
      <c r="O1457" s="101"/>
      <c r="P1457" s="363"/>
      <c r="Q1457" s="363"/>
      <c r="R1457" s="361"/>
      <c r="S1457" s="570" t="str">
        <f t="shared" si="115"/>
        <v/>
      </c>
      <c r="U1457" s="124" t="str">
        <f t="shared" si="113"/>
        <v/>
      </c>
      <c r="V1457" s="124" t="str">
        <f>IF(X1457&gt;0,'BD1'!$K$6,"")</f>
        <v/>
      </c>
      <c r="W1457" s="121" t="str">
        <f>IF(X1457&gt;0,'BD1'!$K$8,"")</f>
        <v/>
      </c>
      <c r="X1457" s="101"/>
      <c r="Y1457" s="474"/>
      <c r="Z1457" s="101"/>
      <c r="AA1457" s="101"/>
      <c r="AB1457" s="101"/>
      <c r="AC1457" s="101"/>
      <c r="AD1457" s="101"/>
      <c r="AE1457" s="361"/>
      <c r="AF1457" s="522"/>
    </row>
    <row r="1458" spans="2:32" x14ac:dyDescent="0.25">
      <c r="B1458" s="566" t="str">
        <f t="shared" si="114"/>
        <v/>
      </c>
      <c r="C1458" s="472">
        <f>'BD4'!C1455</f>
        <v>0</v>
      </c>
      <c r="D1458" s="125" t="str">
        <f t="shared" si="111"/>
        <v/>
      </c>
      <c r="E1458" s="126" t="str">
        <f>IF('BD4'!O1455=0,"",'BD4'!O1455)</f>
        <v/>
      </c>
      <c r="F1458" s="127" t="str">
        <f>REPT('BD4'!N1455,1)</f>
        <v/>
      </c>
      <c r="G1458" s="469">
        <f>('BD4'!J1455)</f>
        <v>0</v>
      </c>
      <c r="I1458" s="568" t="str">
        <f t="shared" si="112"/>
        <v/>
      </c>
      <c r="J1458" s="568" t="str">
        <f>IF(L1458&gt;0,'BD1'!$K$6,"")</f>
        <v/>
      </c>
      <c r="K1458" s="568" t="str">
        <f>IF(L1458&gt;0,'BD1'!$K$8,"")</f>
        <v/>
      </c>
      <c r="L1458" s="101"/>
      <c r="M1458" s="101"/>
      <c r="N1458" s="101"/>
      <c r="O1458" s="101"/>
      <c r="P1458" s="363"/>
      <c r="Q1458" s="363"/>
      <c r="R1458" s="361"/>
      <c r="S1458" s="570" t="str">
        <f t="shared" si="115"/>
        <v/>
      </c>
      <c r="U1458" s="124" t="str">
        <f t="shared" si="113"/>
        <v/>
      </c>
      <c r="V1458" s="124" t="str">
        <f>IF(X1458&gt;0,'BD1'!$K$6,"")</f>
        <v/>
      </c>
      <c r="W1458" s="121" t="str">
        <f>IF(X1458&gt;0,'BD1'!$K$8,"")</f>
        <v/>
      </c>
      <c r="X1458" s="101"/>
      <c r="Y1458" s="474"/>
      <c r="Z1458" s="101"/>
      <c r="AA1458" s="101"/>
      <c r="AB1458" s="101"/>
      <c r="AC1458" s="101"/>
      <c r="AD1458" s="101"/>
      <c r="AE1458" s="361"/>
      <c r="AF1458" s="522"/>
    </row>
    <row r="1459" spans="2:32" x14ac:dyDescent="0.25">
      <c r="B1459" s="566" t="str">
        <f t="shared" si="114"/>
        <v/>
      </c>
      <c r="C1459" s="472">
        <f>'BD4'!C1456</f>
        <v>0</v>
      </c>
      <c r="D1459" s="125" t="str">
        <f t="shared" si="111"/>
        <v/>
      </c>
      <c r="E1459" s="126" t="str">
        <f>IF('BD4'!O1456=0,"",'BD4'!O1456)</f>
        <v/>
      </c>
      <c r="F1459" s="127" t="str">
        <f>REPT('BD4'!N1456,1)</f>
        <v/>
      </c>
      <c r="G1459" s="469">
        <f>('BD4'!J1456)</f>
        <v>0</v>
      </c>
      <c r="I1459" s="568" t="str">
        <f t="shared" si="112"/>
        <v/>
      </c>
      <c r="J1459" s="568" t="str">
        <f>IF(L1459&gt;0,'BD1'!$K$6,"")</f>
        <v/>
      </c>
      <c r="K1459" s="568" t="str">
        <f>IF(L1459&gt;0,'BD1'!$K$8,"")</f>
        <v/>
      </c>
      <c r="L1459" s="101"/>
      <c r="M1459" s="101"/>
      <c r="N1459" s="101"/>
      <c r="O1459" s="101"/>
      <c r="P1459" s="363"/>
      <c r="Q1459" s="363"/>
      <c r="R1459" s="361"/>
      <c r="S1459" s="570" t="str">
        <f t="shared" si="115"/>
        <v/>
      </c>
      <c r="U1459" s="124" t="str">
        <f t="shared" si="113"/>
        <v/>
      </c>
      <c r="V1459" s="124" t="str">
        <f>IF(X1459&gt;0,'BD1'!$K$6,"")</f>
        <v/>
      </c>
      <c r="W1459" s="121" t="str">
        <f>IF(X1459&gt;0,'BD1'!$K$8,"")</f>
        <v/>
      </c>
      <c r="X1459" s="101"/>
      <c r="Y1459" s="474"/>
      <c r="Z1459" s="101"/>
      <c r="AA1459" s="101"/>
      <c r="AB1459" s="101"/>
      <c r="AC1459" s="101"/>
      <c r="AD1459" s="101"/>
      <c r="AE1459" s="361"/>
      <c r="AF1459" s="522"/>
    </row>
    <row r="1460" spans="2:32" x14ac:dyDescent="0.25">
      <c r="B1460" s="566" t="str">
        <f t="shared" si="114"/>
        <v/>
      </c>
      <c r="C1460" s="472">
        <f>'BD4'!C1457</f>
        <v>0</v>
      </c>
      <c r="D1460" s="125" t="str">
        <f t="shared" si="111"/>
        <v/>
      </c>
      <c r="E1460" s="126" t="str">
        <f>IF('BD4'!O1457=0,"",'BD4'!O1457)</f>
        <v/>
      </c>
      <c r="F1460" s="127" t="str">
        <f>REPT('BD4'!N1457,1)</f>
        <v/>
      </c>
      <c r="G1460" s="469">
        <f>('BD4'!J1457)</f>
        <v>0</v>
      </c>
      <c r="I1460" s="568" t="str">
        <f t="shared" si="112"/>
        <v/>
      </c>
      <c r="J1460" s="568" t="str">
        <f>IF(L1460&gt;0,'BD1'!$K$6,"")</f>
        <v/>
      </c>
      <c r="K1460" s="568" t="str">
        <f>IF(L1460&gt;0,'BD1'!$K$8,"")</f>
        <v/>
      </c>
      <c r="L1460" s="101"/>
      <c r="M1460" s="101"/>
      <c r="N1460" s="101"/>
      <c r="O1460" s="101"/>
      <c r="P1460" s="363"/>
      <c r="Q1460" s="363"/>
      <c r="R1460" s="361"/>
      <c r="S1460" s="570" t="str">
        <f t="shared" si="115"/>
        <v/>
      </c>
      <c r="U1460" s="124" t="str">
        <f t="shared" si="113"/>
        <v/>
      </c>
      <c r="V1460" s="124" t="str">
        <f>IF(X1460&gt;0,'BD1'!$K$6,"")</f>
        <v/>
      </c>
      <c r="W1460" s="121" t="str">
        <f>IF(X1460&gt;0,'BD1'!$K$8,"")</f>
        <v/>
      </c>
      <c r="X1460" s="101"/>
      <c r="Y1460" s="474"/>
      <c r="Z1460" s="101"/>
      <c r="AA1460" s="101"/>
      <c r="AB1460" s="101"/>
      <c r="AC1460" s="101"/>
      <c r="AD1460" s="101"/>
      <c r="AE1460" s="361"/>
      <c r="AF1460" s="522"/>
    </row>
    <row r="1461" spans="2:32" x14ac:dyDescent="0.25">
      <c r="B1461" s="566" t="str">
        <f t="shared" si="114"/>
        <v/>
      </c>
      <c r="C1461" s="472">
        <f>'BD4'!C1458</f>
        <v>0</v>
      </c>
      <c r="D1461" s="125" t="str">
        <f t="shared" si="111"/>
        <v/>
      </c>
      <c r="E1461" s="126" t="str">
        <f>IF('BD4'!O1458=0,"",'BD4'!O1458)</f>
        <v/>
      </c>
      <c r="F1461" s="127" t="str">
        <f>REPT('BD4'!N1458,1)</f>
        <v/>
      </c>
      <c r="G1461" s="469">
        <f>('BD4'!J1458)</f>
        <v>0</v>
      </c>
      <c r="I1461" s="568" t="str">
        <f t="shared" si="112"/>
        <v/>
      </c>
      <c r="J1461" s="568" t="str">
        <f>IF(L1461&gt;0,'BD1'!$K$6,"")</f>
        <v/>
      </c>
      <c r="K1461" s="568" t="str">
        <f>IF(L1461&gt;0,'BD1'!$K$8,"")</f>
        <v/>
      </c>
      <c r="L1461" s="101"/>
      <c r="M1461" s="101"/>
      <c r="N1461" s="101"/>
      <c r="O1461" s="101"/>
      <c r="P1461" s="363"/>
      <c r="Q1461" s="363"/>
      <c r="R1461" s="361"/>
      <c r="S1461" s="570" t="str">
        <f t="shared" si="115"/>
        <v/>
      </c>
      <c r="U1461" s="124" t="str">
        <f t="shared" si="113"/>
        <v/>
      </c>
      <c r="V1461" s="124" t="str">
        <f>IF(X1461&gt;0,'BD1'!$K$6,"")</f>
        <v/>
      </c>
      <c r="W1461" s="121" t="str">
        <f>IF(X1461&gt;0,'BD1'!$K$8,"")</f>
        <v/>
      </c>
      <c r="X1461" s="101"/>
      <c r="Y1461" s="474"/>
      <c r="Z1461" s="101"/>
      <c r="AA1461" s="101"/>
      <c r="AB1461" s="101"/>
      <c r="AC1461" s="101"/>
      <c r="AD1461" s="101"/>
      <c r="AE1461" s="361"/>
      <c r="AF1461" s="522"/>
    </row>
    <row r="1462" spans="2:32" x14ac:dyDescent="0.25">
      <c r="B1462" s="566" t="str">
        <f t="shared" si="114"/>
        <v/>
      </c>
      <c r="C1462" s="472">
        <f>'BD4'!C1459</f>
        <v>0</v>
      </c>
      <c r="D1462" s="125" t="str">
        <f t="shared" si="111"/>
        <v/>
      </c>
      <c r="E1462" s="126" t="str">
        <f>IF('BD4'!O1459=0,"",'BD4'!O1459)</f>
        <v/>
      </c>
      <c r="F1462" s="127" t="str">
        <f>REPT('BD4'!N1459,1)</f>
        <v/>
      </c>
      <c r="G1462" s="469">
        <f>('BD4'!J1459)</f>
        <v>0</v>
      </c>
      <c r="I1462" s="568" t="str">
        <f t="shared" si="112"/>
        <v/>
      </c>
      <c r="J1462" s="568" t="str">
        <f>IF(L1462&gt;0,'BD1'!$K$6,"")</f>
        <v/>
      </c>
      <c r="K1462" s="568" t="str">
        <f>IF(L1462&gt;0,'BD1'!$K$8,"")</f>
        <v/>
      </c>
      <c r="L1462" s="101"/>
      <c r="M1462" s="101"/>
      <c r="N1462" s="101"/>
      <c r="O1462" s="101"/>
      <c r="P1462" s="363"/>
      <c r="Q1462" s="363"/>
      <c r="R1462" s="361"/>
      <c r="S1462" s="570" t="str">
        <f t="shared" si="115"/>
        <v/>
      </c>
      <c r="U1462" s="124" t="str">
        <f t="shared" si="113"/>
        <v/>
      </c>
      <c r="V1462" s="124" t="str">
        <f>IF(X1462&gt;0,'BD1'!$K$6,"")</f>
        <v/>
      </c>
      <c r="W1462" s="121" t="str">
        <f>IF(X1462&gt;0,'BD1'!$K$8,"")</f>
        <v/>
      </c>
      <c r="X1462" s="101"/>
      <c r="Y1462" s="474"/>
      <c r="Z1462" s="101"/>
      <c r="AA1462" s="101"/>
      <c r="AB1462" s="101"/>
      <c r="AC1462" s="101"/>
      <c r="AD1462" s="101"/>
      <c r="AE1462" s="361"/>
      <c r="AF1462" s="522"/>
    </row>
    <row r="1463" spans="2:32" x14ac:dyDescent="0.25">
      <c r="B1463" s="566" t="str">
        <f t="shared" si="114"/>
        <v/>
      </c>
      <c r="C1463" s="472">
        <f>'BD4'!C1460</f>
        <v>0</v>
      </c>
      <c r="D1463" s="125" t="str">
        <f t="shared" si="111"/>
        <v/>
      </c>
      <c r="E1463" s="126" t="str">
        <f>IF('BD4'!O1460=0,"",'BD4'!O1460)</f>
        <v/>
      </c>
      <c r="F1463" s="127" t="str">
        <f>REPT('BD4'!N1460,1)</f>
        <v/>
      </c>
      <c r="G1463" s="469">
        <f>('BD4'!J1460)</f>
        <v>0</v>
      </c>
      <c r="I1463" s="568" t="str">
        <f t="shared" si="112"/>
        <v/>
      </c>
      <c r="J1463" s="568" t="str">
        <f>IF(L1463&gt;0,'BD1'!$K$6,"")</f>
        <v/>
      </c>
      <c r="K1463" s="568" t="str">
        <f>IF(L1463&gt;0,'BD1'!$K$8,"")</f>
        <v/>
      </c>
      <c r="L1463" s="101"/>
      <c r="M1463" s="101"/>
      <c r="N1463" s="101"/>
      <c r="O1463" s="101"/>
      <c r="P1463" s="363"/>
      <c r="Q1463" s="363"/>
      <c r="R1463" s="361"/>
      <c r="S1463" s="570" t="str">
        <f t="shared" si="115"/>
        <v/>
      </c>
      <c r="U1463" s="124" t="str">
        <f t="shared" si="113"/>
        <v/>
      </c>
      <c r="V1463" s="124" t="str">
        <f>IF(X1463&gt;0,'BD1'!$K$6,"")</f>
        <v/>
      </c>
      <c r="W1463" s="121" t="str">
        <f>IF(X1463&gt;0,'BD1'!$K$8,"")</f>
        <v/>
      </c>
      <c r="X1463" s="101"/>
      <c r="Y1463" s="474"/>
      <c r="Z1463" s="101"/>
      <c r="AA1463" s="101"/>
      <c r="AB1463" s="101"/>
      <c r="AC1463" s="101"/>
      <c r="AD1463" s="101"/>
      <c r="AE1463" s="361"/>
      <c r="AF1463" s="522"/>
    </row>
    <row r="1464" spans="2:32" x14ac:dyDescent="0.25">
      <c r="B1464" s="566" t="str">
        <f t="shared" si="114"/>
        <v/>
      </c>
      <c r="C1464" s="472">
        <f>'BD4'!C1461</f>
        <v>0</v>
      </c>
      <c r="D1464" s="125" t="str">
        <f t="shared" si="111"/>
        <v/>
      </c>
      <c r="E1464" s="126" t="str">
        <f>IF('BD4'!O1461=0,"",'BD4'!O1461)</f>
        <v/>
      </c>
      <c r="F1464" s="127" t="str">
        <f>REPT('BD4'!N1461,1)</f>
        <v/>
      </c>
      <c r="G1464" s="469">
        <f>('BD4'!J1461)</f>
        <v>0</v>
      </c>
      <c r="I1464" s="568" t="str">
        <f t="shared" si="112"/>
        <v/>
      </c>
      <c r="J1464" s="568" t="str">
        <f>IF(L1464&gt;0,'BD1'!$K$6,"")</f>
        <v/>
      </c>
      <c r="K1464" s="568" t="str">
        <f>IF(L1464&gt;0,'BD1'!$K$8,"")</f>
        <v/>
      </c>
      <c r="L1464" s="101"/>
      <c r="M1464" s="101"/>
      <c r="N1464" s="101"/>
      <c r="O1464" s="101"/>
      <c r="P1464" s="363"/>
      <c r="Q1464" s="363"/>
      <c r="R1464" s="361"/>
      <c r="S1464" s="570" t="str">
        <f t="shared" si="115"/>
        <v/>
      </c>
      <c r="U1464" s="124" t="str">
        <f t="shared" si="113"/>
        <v/>
      </c>
      <c r="V1464" s="124" t="str">
        <f>IF(X1464&gt;0,'BD1'!$K$6,"")</f>
        <v/>
      </c>
      <c r="W1464" s="121" t="str">
        <f>IF(X1464&gt;0,'BD1'!$K$8,"")</f>
        <v/>
      </c>
      <c r="X1464" s="101"/>
      <c r="Y1464" s="474"/>
      <c r="Z1464" s="101"/>
      <c r="AA1464" s="101"/>
      <c r="AB1464" s="101"/>
      <c r="AC1464" s="101"/>
      <c r="AD1464" s="101"/>
      <c r="AE1464" s="361"/>
      <c r="AF1464" s="522"/>
    </row>
    <row r="1465" spans="2:32" x14ac:dyDescent="0.25">
      <c r="B1465" s="566" t="str">
        <f t="shared" si="114"/>
        <v/>
      </c>
      <c r="C1465" s="472">
        <f>'BD4'!C1462</f>
        <v>0</v>
      </c>
      <c r="D1465" s="125" t="str">
        <f t="shared" si="111"/>
        <v/>
      </c>
      <c r="E1465" s="126" t="str">
        <f>IF('BD4'!O1462=0,"",'BD4'!O1462)</f>
        <v/>
      </c>
      <c r="F1465" s="127" t="str">
        <f>REPT('BD4'!N1462,1)</f>
        <v/>
      </c>
      <c r="G1465" s="469">
        <f>('BD4'!J1462)</f>
        <v>0</v>
      </c>
      <c r="I1465" s="568" t="str">
        <f t="shared" si="112"/>
        <v/>
      </c>
      <c r="J1465" s="568" t="str">
        <f>IF(L1465&gt;0,'BD1'!$K$6,"")</f>
        <v/>
      </c>
      <c r="K1465" s="568" t="str">
        <f>IF(L1465&gt;0,'BD1'!$K$8,"")</f>
        <v/>
      </c>
      <c r="L1465" s="101"/>
      <c r="M1465" s="101"/>
      <c r="N1465" s="101"/>
      <c r="O1465" s="101"/>
      <c r="P1465" s="363"/>
      <c r="Q1465" s="363"/>
      <c r="R1465" s="361"/>
      <c r="S1465" s="570" t="str">
        <f t="shared" si="115"/>
        <v/>
      </c>
      <c r="U1465" s="124" t="str">
        <f t="shared" si="113"/>
        <v/>
      </c>
      <c r="V1465" s="124" t="str">
        <f>IF(X1465&gt;0,'BD1'!$K$6,"")</f>
        <v/>
      </c>
      <c r="W1465" s="121" t="str">
        <f>IF(X1465&gt;0,'BD1'!$K$8,"")</f>
        <v/>
      </c>
      <c r="X1465" s="101"/>
      <c r="Y1465" s="474"/>
      <c r="Z1465" s="101"/>
      <c r="AA1465" s="101"/>
      <c r="AB1465" s="101"/>
      <c r="AC1465" s="101"/>
      <c r="AD1465" s="101"/>
      <c r="AE1465" s="361"/>
      <c r="AF1465" s="522"/>
    </row>
    <row r="1466" spans="2:32" x14ac:dyDescent="0.25">
      <c r="B1466" s="566" t="str">
        <f t="shared" si="114"/>
        <v/>
      </c>
      <c r="C1466" s="472">
        <f>'BD4'!C1463</f>
        <v>0</v>
      </c>
      <c r="D1466" s="125" t="str">
        <f t="shared" si="111"/>
        <v/>
      </c>
      <c r="E1466" s="126" t="str">
        <f>IF('BD4'!O1463=0,"",'BD4'!O1463)</f>
        <v/>
      </c>
      <c r="F1466" s="127" t="str">
        <f>REPT('BD4'!N1463,1)</f>
        <v/>
      </c>
      <c r="G1466" s="469">
        <f>('BD4'!J1463)</f>
        <v>0</v>
      </c>
      <c r="I1466" s="568" t="str">
        <f t="shared" si="112"/>
        <v/>
      </c>
      <c r="J1466" s="568" t="str">
        <f>IF(L1466&gt;0,'BD1'!$K$6,"")</f>
        <v/>
      </c>
      <c r="K1466" s="568" t="str">
        <f>IF(L1466&gt;0,'BD1'!$K$8,"")</f>
        <v/>
      </c>
      <c r="L1466" s="101"/>
      <c r="M1466" s="101"/>
      <c r="N1466" s="101"/>
      <c r="O1466" s="101"/>
      <c r="P1466" s="363"/>
      <c r="Q1466" s="363"/>
      <c r="R1466" s="361"/>
      <c r="S1466" s="570" t="str">
        <f t="shared" si="115"/>
        <v/>
      </c>
      <c r="U1466" s="124" t="str">
        <f t="shared" si="113"/>
        <v/>
      </c>
      <c r="V1466" s="124" t="str">
        <f>IF(X1466&gt;0,'BD1'!$K$6,"")</f>
        <v/>
      </c>
      <c r="W1466" s="121" t="str">
        <f>IF(X1466&gt;0,'BD1'!$K$8,"")</f>
        <v/>
      </c>
      <c r="X1466" s="101"/>
      <c r="Y1466" s="474"/>
      <c r="Z1466" s="101"/>
      <c r="AA1466" s="101"/>
      <c r="AB1466" s="101"/>
      <c r="AC1466" s="101"/>
      <c r="AD1466" s="101"/>
      <c r="AE1466" s="361"/>
      <c r="AF1466" s="522"/>
    </row>
    <row r="1467" spans="2:32" x14ac:dyDescent="0.25">
      <c r="B1467" s="566" t="str">
        <f t="shared" si="114"/>
        <v/>
      </c>
      <c r="C1467" s="472">
        <f>'BD4'!C1464</f>
        <v>0</v>
      </c>
      <c r="D1467" s="125" t="str">
        <f t="shared" si="111"/>
        <v/>
      </c>
      <c r="E1467" s="126" t="str">
        <f>IF('BD4'!O1464=0,"",'BD4'!O1464)</f>
        <v/>
      </c>
      <c r="F1467" s="127" t="str">
        <f>REPT('BD4'!N1464,1)</f>
        <v/>
      </c>
      <c r="G1467" s="469">
        <f>('BD4'!J1464)</f>
        <v>0</v>
      </c>
      <c r="I1467" s="568" t="str">
        <f t="shared" si="112"/>
        <v/>
      </c>
      <c r="J1467" s="568" t="str">
        <f>IF(L1467&gt;0,'BD1'!$K$6,"")</f>
        <v/>
      </c>
      <c r="K1467" s="568" t="str">
        <f>IF(L1467&gt;0,'BD1'!$K$8,"")</f>
        <v/>
      </c>
      <c r="L1467" s="101"/>
      <c r="M1467" s="101"/>
      <c r="N1467" s="101"/>
      <c r="O1467" s="101"/>
      <c r="P1467" s="363"/>
      <c r="Q1467" s="363"/>
      <c r="R1467" s="361"/>
      <c r="S1467" s="570" t="str">
        <f t="shared" si="115"/>
        <v/>
      </c>
      <c r="U1467" s="124" t="str">
        <f t="shared" si="113"/>
        <v/>
      </c>
      <c r="V1467" s="124" t="str">
        <f>IF(X1467&gt;0,'BD1'!$K$6,"")</f>
        <v/>
      </c>
      <c r="W1467" s="121" t="str">
        <f>IF(X1467&gt;0,'BD1'!$K$8,"")</f>
        <v/>
      </c>
      <c r="X1467" s="101"/>
      <c r="Y1467" s="474"/>
      <c r="Z1467" s="101"/>
      <c r="AA1467" s="101"/>
      <c r="AB1467" s="101"/>
      <c r="AC1467" s="101"/>
      <c r="AD1467" s="101"/>
      <c r="AE1467" s="361"/>
      <c r="AF1467" s="522"/>
    </row>
    <row r="1468" spans="2:32" x14ac:dyDescent="0.25">
      <c r="B1468" s="566" t="str">
        <f t="shared" si="114"/>
        <v/>
      </c>
      <c r="C1468" s="472">
        <f>'BD4'!C1465</f>
        <v>0</v>
      </c>
      <c r="D1468" s="125" t="str">
        <f t="shared" si="111"/>
        <v/>
      </c>
      <c r="E1468" s="126" t="str">
        <f>IF('BD4'!O1465=0,"",'BD4'!O1465)</f>
        <v/>
      </c>
      <c r="F1468" s="127" t="str">
        <f>REPT('BD4'!N1465,1)</f>
        <v/>
      </c>
      <c r="G1468" s="469">
        <f>('BD4'!J1465)</f>
        <v>0</v>
      </c>
      <c r="I1468" s="568" t="str">
        <f t="shared" si="112"/>
        <v/>
      </c>
      <c r="J1468" s="568" t="str">
        <f>IF(L1468&gt;0,'BD1'!$K$6,"")</f>
        <v/>
      </c>
      <c r="K1468" s="568" t="str">
        <f>IF(L1468&gt;0,'BD1'!$K$8,"")</f>
        <v/>
      </c>
      <c r="L1468" s="101"/>
      <c r="M1468" s="101"/>
      <c r="N1468" s="101"/>
      <c r="O1468" s="101"/>
      <c r="P1468" s="363"/>
      <c r="Q1468" s="363"/>
      <c r="R1468" s="361"/>
      <c r="S1468" s="570" t="str">
        <f t="shared" si="115"/>
        <v/>
      </c>
      <c r="U1468" s="124" t="str">
        <f t="shared" si="113"/>
        <v/>
      </c>
      <c r="V1468" s="124" t="str">
        <f>IF(X1468&gt;0,'BD1'!$K$6,"")</f>
        <v/>
      </c>
      <c r="W1468" s="121" t="str">
        <f>IF(X1468&gt;0,'BD1'!$K$8,"")</f>
        <v/>
      </c>
      <c r="X1468" s="101"/>
      <c r="Y1468" s="474"/>
      <c r="Z1468" s="101"/>
      <c r="AA1468" s="101"/>
      <c r="AB1468" s="101"/>
      <c r="AC1468" s="101"/>
      <c r="AD1468" s="101"/>
      <c r="AE1468" s="361"/>
      <c r="AF1468" s="522"/>
    </row>
    <row r="1469" spans="2:32" x14ac:dyDescent="0.25">
      <c r="B1469" s="566" t="str">
        <f t="shared" si="114"/>
        <v/>
      </c>
      <c r="C1469" s="472">
        <f>'BD4'!C1466</f>
        <v>0</v>
      </c>
      <c r="D1469" s="125" t="str">
        <f t="shared" si="111"/>
        <v/>
      </c>
      <c r="E1469" s="126" t="str">
        <f>IF('BD4'!O1466=0,"",'BD4'!O1466)</f>
        <v/>
      </c>
      <c r="F1469" s="127" t="str">
        <f>REPT('BD4'!N1466,1)</f>
        <v/>
      </c>
      <c r="G1469" s="469">
        <f>('BD4'!J1466)</f>
        <v>0</v>
      </c>
      <c r="I1469" s="568" t="str">
        <f t="shared" si="112"/>
        <v/>
      </c>
      <c r="J1469" s="568" t="str">
        <f>IF(L1469&gt;0,'BD1'!$K$6,"")</f>
        <v/>
      </c>
      <c r="K1469" s="568" t="str">
        <f>IF(L1469&gt;0,'BD1'!$K$8,"")</f>
        <v/>
      </c>
      <c r="L1469" s="101"/>
      <c r="M1469" s="101"/>
      <c r="N1469" s="101"/>
      <c r="O1469" s="101"/>
      <c r="P1469" s="363"/>
      <c r="Q1469" s="363"/>
      <c r="R1469" s="361"/>
      <c r="S1469" s="570" t="str">
        <f t="shared" si="115"/>
        <v/>
      </c>
      <c r="U1469" s="124" t="str">
        <f t="shared" si="113"/>
        <v/>
      </c>
      <c r="V1469" s="124" t="str">
        <f>IF(X1469&gt;0,'BD1'!$K$6,"")</f>
        <v/>
      </c>
      <c r="W1469" s="121" t="str">
        <f>IF(X1469&gt;0,'BD1'!$K$8,"")</f>
        <v/>
      </c>
      <c r="X1469" s="101"/>
      <c r="Y1469" s="474"/>
      <c r="Z1469" s="101"/>
      <c r="AA1469" s="101"/>
      <c r="AB1469" s="101"/>
      <c r="AC1469" s="101"/>
      <c r="AD1469" s="101"/>
      <c r="AE1469" s="361"/>
      <c r="AF1469" s="522"/>
    </row>
    <row r="1470" spans="2:32" x14ac:dyDescent="0.25">
      <c r="B1470" s="566" t="str">
        <f t="shared" si="114"/>
        <v/>
      </c>
      <c r="C1470" s="472">
        <f>'BD4'!C1467</f>
        <v>0</v>
      </c>
      <c r="D1470" s="125" t="str">
        <f t="shared" si="111"/>
        <v/>
      </c>
      <c r="E1470" s="126" t="str">
        <f>IF('BD4'!O1467=0,"",'BD4'!O1467)</f>
        <v/>
      </c>
      <c r="F1470" s="127" t="str">
        <f>REPT('BD4'!N1467,1)</f>
        <v/>
      </c>
      <c r="G1470" s="469">
        <f>('BD4'!J1467)</f>
        <v>0</v>
      </c>
      <c r="I1470" s="568" t="str">
        <f t="shared" si="112"/>
        <v/>
      </c>
      <c r="J1470" s="568" t="str">
        <f>IF(L1470&gt;0,'BD1'!$K$6,"")</f>
        <v/>
      </c>
      <c r="K1470" s="568" t="str">
        <f>IF(L1470&gt;0,'BD1'!$K$8,"")</f>
        <v/>
      </c>
      <c r="L1470" s="101"/>
      <c r="M1470" s="101"/>
      <c r="N1470" s="101"/>
      <c r="O1470" s="101"/>
      <c r="P1470" s="363"/>
      <c r="Q1470" s="363"/>
      <c r="R1470" s="361"/>
      <c r="S1470" s="570" t="str">
        <f t="shared" si="115"/>
        <v/>
      </c>
      <c r="U1470" s="124" t="str">
        <f t="shared" si="113"/>
        <v/>
      </c>
      <c r="V1470" s="124" t="str">
        <f>IF(X1470&gt;0,'BD1'!$K$6,"")</f>
        <v/>
      </c>
      <c r="W1470" s="121" t="str">
        <f>IF(X1470&gt;0,'BD1'!$K$8,"")</f>
        <v/>
      </c>
      <c r="X1470" s="101"/>
      <c r="Y1470" s="474"/>
      <c r="Z1470" s="101"/>
      <c r="AA1470" s="101"/>
      <c r="AB1470" s="101"/>
      <c r="AC1470" s="101"/>
      <c r="AD1470" s="101"/>
      <c r="AE1470" s="361"/>
      <c r="AF1470" s="522"/>
    </row>
    <row r="1471" spans="2:32" x14ac:dyDescent="0.25">
      <c r="B1471" s="566" t="str">
        <f t="shared" si="114"/>
        <v/>
      </c>
      <c r="C1471" s="472">
        <f>'BD4'!C1468</f>
        <v>0</v>
      </c>
      <c r="D1471" s="125" t="str">
        <f t="shared" si="111"/>
        <v/>
      </c>
      <c r="E1471" s="126" t="str">
        <f>IF('BD4'!O1468=0,"",'BD4'!O1468)</f>
        <v/>
      </c>
      <c r="F1471" s="127" t="str">
        <f>REPT('BD4'!N1468,1)</f>
        <v/>
      </c>
      <c r="G1471" s="469">
        <f>('BD4'!J1468)</f>
        <v>0</v>
      </c>
      <c r="I1471" s="568" t="str">
        <f t="shared" si="112"/>
        <v/>
      </c>
      <c r="J1471" s="568" t="str">
        <f>IF(L1471&gt;0,'BD1'!$K$6,"")</f>
        <v/>
      </c>
      <c r="K1471" s="568" t="str">
        <f>IF(L1471&gt;0,'BD1'!$K$8,"")</f>
        <v/>
      </c>
      <c r="L1471" s="101"/>
      <c r="M1471" s="101"/>
      <c r="N1471" s="101"/>
      <c r="O1471" s="101"/>
      <c r="P1471" s="363"/>
      <c r="Q1471" s="363"/>
      <c r="R1471" s="361"/>
      <c r="S1471" s="570" t="str">
        <f t="shared" si="115"/>
        <v/>
      </c>
      <c r="U1471" s="124" t="str">
        <f t="shared" si="113"/>
        <v/>
      </c>
      <c r="V1471" s="124" t="str">
        <f>IF(X1471&gt;0,'BD1'!$K$6,"")</f>
        <v/>
      </c>
      <c r="W1471" s="121" t="str">
        <f>IF(X1471&gt;0,'BD1'!$K$8,"")</f>
        <v/>
      </c>
      <c r="X1471" s="101"/>
      <c r="Y1471" s="474"/>
      <c r="Z1471" s="101"/>
      <c r="AA1471" s="101"/>
      <c r="AB1471" s="101"/>
      <c r="AC1471" s="101"/>
      <c r="AD1471" s="101"/>
      <c r="AE1471" s="361"/>
      <c r="AF1471" s="522"/>
    </row>
    <row r="1472" spans="2:32" x14ac:dyDescent="0.25">
      <c r="B1472" s="566" t="str">
        <f t="shared" si="114"/>
        <v/>
      </c>
      <c r="C1472" s="472">
        <f>'BD4'!C1469</f>
        <v>0</v>
      </c>
      <c r="D1472" s="125" t="str">
        <f t="shared" si="111"/>
        <v/>
      </c>
      <c r="E1472" s="126" t="str">
        <f>IF('BD4'!O1469=0,"",'BD4'!O1469)</f>
        <v/>
      </c>
      <c r="F1472" s="127" t="str">
        <f>REPT('BD4'!N1469,1)</f>
        <v/>
      </c>
      <c r="G1472" s="469">
        <f>('BD4'!J1469)</f>
        <v>0</v>
      </c>
      <c r="I1472" s="568" t="str">
        <f t="shared" si="112"/>
        <v/>
      </c>
      <c r="J1472" s="568" t="str">
        <f>IF(L1472&gt;0,'BD1'!$K$6,"")</f>
        <v/>
      </c>
      <c r="K1472" s="568" t="str">
        <f>IF(L1472&gt;0,'BD1'!$K$8,"")</f>
        <v/>
      </c>
      <c r="L1472" s="101"/>
      <c r="M1472" s="101"/>
      <c r="N1472" s="101"/>
      <c r="O1472" s="101"/>
      <c r="P1472" s="363"/>
      <c r="Q1472" s="363"/>
      <c r="R1472" s="361"/>
      <c r="S1472" s="570" t="str">
        <f t="shared" si="115"/>
        <v/>
      </c>
      <c r="U1472" s="124" t="str">
        <f t="shared" si="113"/>
        <v/>
      </c>
      <c r="V1472" s="124" t="str">
        <f>IF(X1472&gt;0,'BD1'!$K$6,"")</f>
        <v/>
      </c>
      <c r="W1472" s="121" t="str">
        <f>IF(X1472&gt;0,'BD1'!$K$8,"")</f>
        <v/>
      </c>
      <c r="X1472" s="101"/>
      <c r="Y1472" s="474"/>
      <c r="Z1472" s="101"/>
      <c r="AA1472" s="101"/>
      <c r="AB1472" s="101"/>
      <c r="AC1472" s="101"/>
      <c r="AD1472" s="101"/>
      <c r="AE1472" s="361"/>
      <c r="AF1472" s="522"/>
    </row>
    <row r="1473" spans="2:32" x14ac:dyDescent="0.25">
      <c r="B1473" s="566" t="str">
        <f t="shared" si="114"/>
        <v/>
      </c>
      <c r="C1473" s="472">
        <f>'BD4'!C1470</f>
        <v>0</v>
      </c>
      <c r="D1473" s="125" t="str">
        <f t="shared" si="111"/>
        <v/>
      </c>
      <c r="E1473" s="126" t="str">
        <f>IF('BD4'!O1470=0,"",'BD4'!O1470)</f>
        <v/>
      </c>
      <c r="F1473" s="127" t="str">
        <f>REPT('BD4'!N1470,1)</f>
        <v/>
      </c>
      <c r="G1473" s="469">
        <f>('BD4'!J1470)</f>
        <v>0</v>
      </c>
      <c r="I1473" s="568" t="str">
        <f t="shared" si="112"/>
        <v/>
      </c>
      <c r="J1473" s="568" t="str">
        <f>IF(L1473&gt;0,'BD1'!$K$6,"")</f>
        <v/>
      </c>
      <c r="K1473" s="568" t="str">
        <f>IF(L1473&gt;0,'BD1'!$K$8,"")</f>
        <v/>
      </c>
      <c r="L1473" s="101"/>
      <c r="M1473" s="101"/>
      <c r="N1473" s="101"/>
      <c r="O1473" s="101"/>
      <c r="P1473" s="363"/>
      <c r="Q1473" s="363"/>
      <c r="R1473" s="361"/>
      <c r="S1473" s="570" t="str">
        <f t="shared" si="115"/>
        <v/>
      </c>
      <c r="U1473" s="124" t="str">
        <f t="shared" si="113"/>
        <v/>
      </c>
      <c r="V1473" s="124" t="str">
        <f>IF(X1473&gt;0,'BD1'!$K$6,"")</f>
        <v/>
      </c>
      <c r="W1473" s="121" t="str">
        <f>IF(X1473&gt;0,'BD1'!$K$8,"")</f>
        <v/>
      </c>
      <c r="X1473" s="101"/>
      <c r="Y1473" s="474"/>
      <c r="Z1473" s="101"/>
      <c r="AA1473" s="101"/>
      <c r="AB1473" s="101"/>
      <c r="AC1473" s="101"/>
      <c r="AD1473" s="101"/>
      <c r="AE1473" s="361"/>
      <c r="AF1473" s="522"/>
    </row>
    <row r="1474" spans="2:32" x14ac:dyDescent="0.25">
      <c r="B1474" s="566" t="str">
        <f t="shared" si="114"/>
        <v/>
      </c>
      <c r="C1474" s="472">
        <f>'BD4'!C1471</f>
        <v>0</v>
      </c>
      <c r="D1474" s="125" t="str">
        <f t="shared" si="111"/>
        <v/>
      </c>
      <c r="E1474" s="126" t="str">
        <f>IF('BD4'!O1471=0,"",'BD4'!O1471)</f>
        <v/>
      </c>
      <c r="F1474" s="127" t="str">
        <f>REPT('BD4'!N1471,1)</f>
        <v/>
      </c>
      <c r="G1474" s="469">
        <f>('BD4'!J1471)</f>
        <v>0</v>
      </c>
      <c r="I1474" s="568" t="str">
        <f t="shared" si="112"/>
        <v/>
      </c>
      <c r="J1474" s="568" t="str">
        <f>IF(L1474&gt;0,'BD1'!$K$6,"")</f>
        <v/>
      </c>
      <c r="K1474" s="568" t="str">
        <f>IF(L1474&gt;0,'BD1'!$K$8,"")</f>
        <v/>
      </c>
      <c r="L1474" s="101"/>
      <c r="M1474" s="101"/>
      <c r="N1474" s="101"/>
      <c r="O1474" s="101"/>
      <c r="P1474" s="363"/>
      <c r="Q1474" s="363"/>
      <c r="R1474" s="361"/>
      <c r="S1474" s="570" t="str">
        <f t="shared" si="115"/>
        <v/>
      </c>
      <c r="U1474" s="124" t="str">
        <f t="shared" si="113"/>
        <v/>
      </c>
      <c r="V1474" s="124" t="str">
        <f>IF(X1474&gt;0,'BD1'!$K$6,"")</f>
        <v/>
      </c>
      <c r="W1474" s="121" t="str">
        <f>IF(X1474&gt;0,'BD1'!$K$8,"")</f>
        <v/>
      </c>
      <c r="X1474" s="101"/>
      <c r="Y1474" s="474"/>
      <c r="Z1474" s="101"/>
      <c r="AA1474" s="101"/>
      <c r="AB1474" s="101"/>
      <c r="AC1474" s="101"/>
      <c r="AD1474" s="101"/>
      <c r="AE1474" s="361"/>
      <c r="AF1474" s="522"/>
    </row>
    <row r="1475" spans="2:32" x14ac:dyDescent="0.25">
      <c r="B1475" s="566" t="str">
        <f t="shared" si="114"/>
        <v/>
      </c>
      <c r="C1475" s="472">
        <f>'BD4'!C1472</f>
        <v>0</v>
      </c>
      <c r="D1475" s="125" t="str">
        <f t="shared" si="111"/>
        <v/>
      </c>
      <c r="E1475" s="126" t="str">
        <f>IF('BD4'!O1472=0,"",'BD4'!O1472)</f>
        <v/>
      </c>
      <c r="F1475" s="127" t="str">
        <f>REPT('BD4'!N1472,1)</f>
        <v/>
      </c>
      <c r="G1475" s="469">
        <f>('BD4'!J1472)</f>
        <v>0</v>
      </c>
      <c r="I1475" s="568" t="str">
        <f t="shared" si="112"/>
        <v/>
      </c>
      <c r="J1475" s="568" t="str">
        <f>IF(L1475&gt;0,'BD1'!$K$6,"")</f>
        <v/>
      </c>
      <c r="K1475" s="568" t="str">
        <f>IF(L1475&gt;0,'BD1'!$K$8,"")</f>
        <v/>
      </c>
      <c r="L1475" s="101"/>
      <c r="M1475" s="101"/>
      <c r="N1475" s="101"/>
      <c r="O1475" s="101"/>
      <c r="P1475" s="363"/>
      <c r="Q1475" s="363"/>
      <c r="R1475" s="361"/>
      <c r="S1475" s="570" t="str">
        <f t="shared" si="115"/>
        <v/>
      </c>
      <c r="U1475" s="124" t="str">
        <f t="shared" si="113"/>
        <v/>
      </c>
      <c r="V1475" s="124" t="str">
        <f>IF(X1475&gt;0,'BD1'!$K$6,"")</f>
        <v/>
      </c>
      <c r="W1475" s="121" t="str">
        <f>IF(X1475&gt;0,'BD1'!$K$8,"")</f>
        <v/>
      </c>
      <c r="X1475" s="101"/>
      <c r="Y1475" s="474"/>
      <c r="Z1475" s="101"/>
      <c r="AA1475" s="101"/>
      <c r="AB1475" s="101"/>
      <c r="AC1475" s="101"/>
      <c r="AD1475" s="101"/>
      <c r="AE1475" s="361"/>
      <c r="AF1475" s="522"/>
    </row>
    <row r="1476" spans="2:32" x14ac:dyDescent="0.25">
      <c r="B1476" s="566" t="str">
        <f t="shared" si="114"/>
        <v/>
      </c>
      <c r="C1476" s="472">
        <f>'BD4'!C1473</f>
        <v>0</v>
      </c>
      <c r="D1476" s="125" t="str">
        <f t="shared" si="111"/>
        <v/>
      </c>
      <c r="E1476" s="126" t="str">
        <f>IF('BD4'!O1473=0,"",'BD4'!O1473)</f>
        <v/>
      </c>
      <c r="F1476" s="127" t="str">
        <f>REPT('BD4'!N1473,1)</f>
        <v/>
      </c>
      <c r="G1476" s="469">
        <f>('BD4'!J1473)</f>
        <v>0</v>
      </c>
      <c r="I1476" s="568" t="str">
        <f t="shared" si="112"/>
        <v/>
      </c>
      <c r="J1476" s="568" t="str">
        <f>IF(L1476&gt;0,'BD1'!$K$6,"")</f>
        <v/>
      </c>
      <c r="K1476" s="568" t="str">
        <f>IF(L1476&gt;0,'BD1'!$K$8,"")</f>
        <v/>
      </c>
      <c r="L1476" s="101"/>
      <c r="M1476" s="101"/>
      <c r="N1476" s="101"/>
      <c r="O1476" s="101"/>
      <c r="P1476" s="363"/>
      <c r="Q1476" s="363"/>
      <c r="R1476" s="361"/>
      <c r="S1476" s="570" t="str">
        <f t="shared" si="115"/>
        <v/>
      </c>
      <c r="U1476" s="124" t="str">
        <f t="shared" si="113"/>
        <v/>
      </c>
      <c r="V1476" s="124" t="str">
        <f>IF(X1476&gt;0,'BD1'!$K$6,"")</f>
        <v/>
      </c>
      <c r="W1476" s="121" t="str">
        <f>IF(X1476&gt;0,'BD1'!$K$8,"")</f>
        <v/>
      </c>
      <c r="X1476" s="101"/>
      <c r="Y1476" s="474"/>
      <c r="Z1476" s="101"/>
      <c r="AA1476" s="101"/>
      <c r="AB1476" s="101"/>
      <c r="AC1476" s="101"/>
      <c r="AD1476" s="101"/>
      <c r="AE1476" s="361"/>
      <c r="AF1476" s="522"/>
    </row>
    <row r="1477" spans="2:32" x14ac:dyDescent="0.25">
      <c r="B1477" s="566" t="str">
        <f t="shared" si="114"/>
        <v/>
      </c>
      <c r="C1477" s="472">
        <f>'BD4'!C1474</f>
        <v>0</v>
      </c>
      <c r="D1477" s="125" t="str">
        <f t="shared" si="111"/>
        <v/>
      </c>
      <c r="E1477" s="126" t="str">
        <f>IF('BD4'!O1474=0,"",'BD4'!O1474)</f>
        <v/>
      </c>
      <c r="F1477" s="127" t="str">
        <f>REPT('BD4'!N1474,1)</f>
        <v/>
      </c>
      <c r="G1477" s="469">
        <f>('BD4'!J1474)</f>
        <v>0</v>
      </c>
      <c r="I1477" s="568" t="str">
        <f t="shared" si="112"/>
        <v/>
      </c>
      <c r="J1477" s="568" t="str">
        <f>IF(L1477&gt;0,'BD1'!$K$6,"")</f>
        <v/>
      </c>
      <c r="K1477" s="568" t="str">
        <f>IF(L1477&gt;0,'BD1'!$K$8,"")</f>
        <v/>
      </c>
      <c r="L1477" s="101"/>
      <c r="M1477" s="101"/>
      <c r="N1477" s="101"/>
      <c r="O1477" s="101"/>
      <c r="P1477" s="363"/>
      <c r="Q1477" s="363"/>
      <c r="R1477" s="361"/>
      <c r="S1477" s="570" t="str">
        <f t="shared" si="115"/>
        <v/>
      </c>
      <c r="U1477" s="124" t="str">
        <f t="shared" si="113"/>
        <v/>
      </c>
      <c r="V1477" s="124" t="str">
        <f>IF(X1477&gt;0,'BD1'!$K$6,"")</f>
        <v/>
      </c>
      <c r="W1477" s="121" t="str">
        <f>IF(X1477&gt;0,'BD1'!$K$8,"")</f>
        <v/>
      </c>
      <c r="X1477" s="101"/>
      <c r="Y1477" s="474"/>
      <c r="Z1477" s="101"/>
      <c r="AA1477" s="101"/>
      <c r="AB1477" s="101"/>
      <c r="AC1477" s="101"/>
      <c r="AD1477" s="101"/>
      <c r="AE1477" s="361"/>
      <c r="AF1477" s="522"/>
    </row>
    <row r="1478" spans="2:32" x14ac:dyDescent="0.25">
      <c r="B1478" s="566" t="str">
        <f t="shared" si="114"/>
        <v/>
      </c>
      <c r="C1478" s="472">
        <f>'BD4'!C1475</f>
        <v>0</v>
      </c>
      <c r="D1478" s="125" t="str">
        <f t="shared" si="111"/>
        <v/>
      </c>
      <c r="E1478" s="126" t="str">
        <f>IF('BD4'!O1475=0,"",'BD4'!O1475)</f>
        <v/>
      </c>
      <c r="F1478" s="127" t="str">
        <f>REPT('BD4'!N1475,1)</f>
        <v/>
      </c>
      <c r="G1478" s="469">
        <f>('BD4'!J1475)</f>
        <v>0</v>
      </c>
      <c r="I1478" s="568" t="str">
        <f t="shared" si="112"/>
        <v/>
      </c>
      <c r="J1478" s="568" t="str">
        <f>IF(L1478&gt;0,'BD1'!$K$6,"")</f>
        <v/>
      </c>
      <c r="K1478" s="568" t="str">
        <f>IF(L1478&gt;0,'BD1'!$K$8,"")</f>
        <v/>
      </c>
      <c r="L1478" s="101"/>
      <c r="M1478" s="101"/>
      <c r="N1478" s="101"/>
      <c r="O1478" s="101"/>
      <c r="P1478" s="363"/>
      <c r="Q1478" s="363"/>
      <c r="R1478" s="361"/>
      <c r="S1478" s="570" t="str">
        <f t="shared" si="115"/>
        <v/>
      </c>
      <c r="U1478" s="124" t="str">
        <f t="shared" si="113"/>
        <v/>
      </c>
      <c r="V1478" s="124" t="str">
        <f>IF(X1478&gt;0,'BD1'!$K$6,"")</f>
        <v/>
      </c>
      <c r="W1478" s="121" t="str">
        <f>IF(X1478&gt;0,'BD1'!$K$8,"")</f>
        <v/>
      </c>
      <c r="X1478" s="101"/>
      <c r="Y1478" s="474"/>
      <c r="Z1478" s="101"/>
      <c r="AA1478" s="101"/>
      <c r="AB1478" s="101"/>
      <c r="AC1478" s="101"/>
      <c r="AD1478" s="101"/>
      <c r="AE1478" s="361"/>
      <c r="AF1478" s="522"/>
    </row>
    <row r="1479" spans="2:32" x14ac:dyDescent="0.25">
      <c r="B1479" s="566" t="str">
        <f t="shared" si="114"/>
        <v/>
      </c>
      <c r="C1479" s="472">
        <f>'BD4'!C1476</f>
        <v>0</v>
      </c>
      <c r="D1479" s="125" t="str">
        <f t="shared" si="111"/>
        <v/>
      </c>
      <c r="E1479" s="126" t="str">
        <f>IF('BD4'!O1476=0,"",'BD4'!O1476)</f>
        <v/>
      </c>
      <c r="F1479" s="127" t="str">
        <f>REPT('BD4'!N1476,1)</f>
        <v/>
      </c>
      <c r="G1479" s="469">
        <f>('BD4'!J1476)</f>
        <v>0</v>
      </c>
      <c r="I1479" s="568" t="str">
        <f t="shared" si="112"/>
        <v/>
      </c>
      <c r="J1479" s="568" t="str">
        <f>IF(L1479&gt;0,'BD1'!$K$6,"")</f>
        <v/>
      </c>
      <c r="K1479" s="568" t="str">
        <f>IF(L1479&gt;0,'BD1'!$K$8,"")</f>
        <v/>
      </c>
      <c r="L1479" s="101"/>
      <c r="M1479" s="101"/>
      <c r="N1479" s="101"/>
      <c r="O1479" s="101"/>
      <c r="P1479" s="363"/>
      <c r="Q1479" s="363"/>
      <c r="R1479" s="361"/>
      <c r="S1479" s="570" t="str">
        <f t="shared" si="115"/>
        <v/>
      </c>
      <c r="U1479" s="124" t="str">
        <f t="shared" si="113"/>
        <v/>
      </c>
      <c r="V1479" s="124" t="str">
        <f>IF(X1479&gt;0,'BD1'!$K$6,"")</f>
        <v/>
      </c>
      <c r="W1479" s="121" t="str">
        <f>IF(X1479&gt;0,'BD1'!$K$8,"")</f>
        <v/>
      </c>
      <c r="X1479" s="101"/>
      <c r="Y1479" s="474"/>
      <c r="Z1479" s="101"/>
      <c r="AA1479" s="101"/>
      <c r="AB1479" s="101"/>
      <c r="AC1479" s="101"/>
      <c r="AD1479" s="101"/>
      <c r="AE1479" s="361"/>
      <c r="AF1479" s="522"/>
    </row>
    <row r="1480" spans="2:32" x14ac:dyDescent="0.25">
      <c r="B1480" s="566" t="str">
        <f t="shared" si="114"/>
        <v/>
      </c>
      <c r="C1480" s="472">
        <f>'BD4'!C1477</f>
        <v>0</v>
      </c>
      <c r="D1480" s="125" t="str">
        <f t="shared" si="111"/>
        <v/>
      </c>
      <c r="E1480" s="126" t="str">
        <f>IF('BD4'!O1477=0,"",'BD4'!O1477)</f>
        <v/>
      </c>
      <c r="F1480" s="127" t="str">
        <f>REPT('BD4'!N1477,1)</f>
        <v/>
      </c>
      <c r="G1480" s="469">
        <f>('BD4'!J1477)</f>
        <v>0</v>
      </c>
      <c r="I1480" s="568" t="str">
        <f t="shared" si="112"/>
        <v/>
      </c>
      <c r="J1480" s="568" t="str">
        <f>IF(L1480&gt;0,'BD1'!$K$6,"")</f>
        <v/>
      </c>
      <c r="K1480" s="568" t="str">
        <f>IF(L1480&gt;0,'BD1'!$K$8,"")</f>
        <v/>
      </c>
      <c r="L1480" s="101"/>
      <c r="M1480" s="101"/>
      <c r="N1480" s="101"/>
      <c r="O1480" s="101"/>
      <c r="P1480" s="363"/>
      <c r="Q1480" s="363"/>
      <c r="R1480" s="361"/>
      <c r="S1480" s="570" t="str">
        <f t="shared" si="115"/>
        <v/>
      </c>
      <c r="U1480" s="124" t="str">
        <f t="shared" si="113"/>
        <v/>
      </c>
      <c r="V1480" s="124" t="str">
        <f>IF(X1480&gt;0,'BD1'!$K$6,"")</f>
        <v/>
      </c>
      <c r="W1480" s="121" t="str">
        <f>IF(X1480&gt;0,'BD1'!$K$8,"")</f>
        <v/>
      </c>
      <c r="X1480" s="101"/>
      <c r="Y1480" s="474"/>
      <c r="Z1480" s="101"/>
      <c r="AA1480" s="101"/>
      <c r="AB1480" s="101"/>
      <c r="AC1480" s="101"/>
      <c r="AD1480" s="101"/>
      <c r="AE1480" s="361"/>
      <c r="AF1480" s="522"/>
    </row>
    <row r="1481" spans="2:32" x14ac:dyDescent="0.25">
      <c r="B1481" s="566" t="str">
        <f t="shared" si="114"/>
        <v/>
      </c>
      <c r="C1481" s="472">
        <f>'BD4'!C1478</f>
        <v>0</v>
      </c>
      <c r="D1481" s="125" t="str">
        <f t="shared" si="111"/>
        <v/>
      </c>
      <c r="E1481" s="126" t="str">
        <f>IF('BD4'!O1478=0,"",'BD4'!O1478)</f>
        <v/>
      </c>
      <c r="F1481" s="127" t="str">
        <f>REPT('BD4'!N1478,1)</f>
        <v/>
      </c>
      <c r="G1481" s="469">
        <f>('BD4'!J1478)</f>
        <v>0</v>
      </c>
      <c r="I1481" s="568" t="str">
        <f t="shared" si="112"/>
        <v/>
      </c>
      <c r="J1481" s="568" t="str">
        <f>IF(L1481&gt;0,'BD1'!$K$6,"")</f>
        <v/>
      </c>
      <c r="K1481" s="568" t="str">
        <f>IF(L1481&gt;0,'BD1'!$K$8,"")</f>
        <v/>
      </c>
      <c r="L1481" s="101"/>
      <c r="M1481" s="101"/>
      <c r="N1481" s="101"/>
      <c r="O1481" s="101"/>
      <c r="P1481" s="363"/>
      <c r="Q1481" s="363"/>
      <c r="R1481" s="361"/>
      <c r="S1481" s="570" t="str">
        <f t="shared" si="115"/>
        <v/>
      </c>
      <c r="U1481" s="124" t="str">
        <f t="shared" si="113"/>
        <v/>
      </c>
      <c r="V1481" s="124" t="str">
        <f>IF(X1481&gt;0,'BD1'!$K$6,"")</f>
        <v/>
      </c>
      <c r="W1481" s="121" t="str">
        <f>IF(X1481&gt;0,'BD1'!$K$8,"")</f>
        <v/>
      </c>
      <c r="X1481" s="101"/>
      <c r="Y1481" s="474"/>
      <c r="Z1481" s="101"/>
      <c r="AA1481" s="101"/>
      <c r="AB1481" s="101"/>
      <c r="AC1481" s="101"/>
      <c r="AD1481" s="101"/>
      <c r="AE1481" s="361"/>
      <c r="AF1481" s="522"/>
    </row>
    <row r="1482" spans="2:32" x14ac:dyDescent="0.25">
      <c r="B1482" s="566" t="str">
        <f t="shared" si="114"/>
        <v/>
      </c>
      <c r="C1482" s="472">
        <f>'BD4'!C1479</f>
        <v>0</v>
      </c>
      <c r="D1482" s="125" t="str">
        <f t="shared" si="111"/>
        <v/>
      </c>
      <c r="E1482" s="126" t="str">
        <f>IF('BD4'!O1479=0,"",'BD4'!O1479)</f>
        <v/>
      </c>
      <c r="F1482" s="127" t="str">
        <f>REPT('BD4'!N1479,1)</f>
        <v/>
      </c>
      <c r="G1482" s="469">
        <f>('BD4'!J1479)</f>
        <v>0</v>
      </c>
      <c r="I1482" s="568" t="str">
        <f t="shared" si="112"/>
        <v/>
      </c>
      <c r="J1482" s="568" t="str">
        <f>IF(L1482&gt;0,'BD1'!$K$6,"")</f>
        <v/>
      </c>
      <c r="K1482" s="568" t="str">
        <f>IF(L1482&gt;0,'BD1'!$K$8,"")</f>
        <v/>
      </c>
      <c r="L1482" s="101"/>
      <c r="M1482" s="101"/>
      <c r="N1482" s="101"/>
      <c r="O1482" s="101"/>
      <c r="P1482" s="363"/>
      <c r="Q1482" s="363"/>
      <c r="R1482" s="361"/>
      <c r="S1482" s="570" t="str">
        <f t="shared" si="115"/>
        <v/>
      </c>
      <c r="U1482" s="124" t="str">
        <f t="shared" si="113"/>
        <v/>
      </c>
      <c r="V1482" s="124" t="str">
        <f>IF(X1482&gt;0,'BD1'!$K$6,"")</f>
        <v/>
      </c>
      <c r="W1482" s="121" t="str">
        <f>IF(X1482&gt;0,'BD1'!$K$8,"")</f>
        <v/>
      </c>
      <c r="X1482" s="101"/>
      <c r="Y1482" s="474"/>
      <c r="Z1482" s="101"/>
      <c r="AA1482" s="101"/>
      <c r="AB1482" s="101"/>
      <c r="AC1482" s="101"/>
      <c r="AD1482" s="101"/>
      <c r="AE1482" s="361"/>
      <c r="AF1482" s="522"/>
    </row>
    <row r="1483" spans="2:32" x14ac:dyDescent="0.25">
      <c r="B1483" s="566" t="str">
        <f t="shared" si="114"/>
        <v/>
      </c>
      <c r="C1483" s="472">
        <f>'BD4'!C1480</f>
        <v>0</v>
      </c>
      <c r="D1483" s="125" t="str">
        <f t="shared" si="111"/>
        <v/>
      </c>
      <c r="E1483" s="126" t="str">
        <f>IF('BD4'!O1480=0,"",'BD4'!O1480)</f>
        <v/>
      </c>
      <c r="F1483" s="127" t="str">
        <f>REPT('BD4'!N1480,1)</f>
        <v/>
      </c>
      <c r="G1483" s="469">
        <f>('BD4'!J1480)</f>
        <v>0</v>
      </c>
      <c r="I1483" s="568" t="str">
        <f t="shared" si="112"/>
        <v/>
      </c>
      <c r="J1483" s="568" t="str">
        <f>IF(L1483&gt;0,'BD1'!$K$6,"")</f>
        <v/>
      </c>
      <c r="K1483" s="568" t="str">
        <f>IF(L1483&gt;0,'BD1'!$K$8,"")</f>
        <v/>
      </c>
      <c r="L1483" s="101"/>
      <c r="M1483" s="101"/>
      <c r="N1483" s="101"/>
      <c r="O1483" s="101"/>
      <c r="P1483" s="363"/>
      <c r="Q1483" s="363"/>
      <c r="R1483" s="361"/>
      <c r="S1483" s="570" t="str">
        <f t="shared" si="115"/>
        <v/>
      </c>
      <c r="U1483" s="124" t="str">
        <f t="shared" si="113"/>
        <v/>
      </c>
      <c r="V1483" s="124" t="str">
        <f>IF(X1483&gt;0,'BD1'!$K$6,"")</f>
        <v/>
      </c>
      <c r="W1483" s="121" t="str">
        <f>IF(X1483&gt;0,'BD1'!$K$8,"")</f>
        <v/>
      </c>
      <c r="X1483" s="101"/>
      <c r="Y1483" s="474"/>
      <c r="Z1483" s="101"/>
      <c r="AA1483" s="101"/>
      <c r="AB1483" s="101"/>
      <c r="AC1483" s="101"/>
      <c r="AD1483" s="101"/>
      <c r="AE1483" s="361"/>
      <c r="AF1483" s="522"/>
    </row>
    <row r="1484" spans="2:32" x14ac:dyDescent="0.25">
      <c r="B1484" s="566" t="str">
        <f t="shared" si="114"/>
        <v/>
      </c>
      <c r="C1484" s="472">
        <f>'BD4'!C1481</f>
        <v>0</v>
      </c>
      <c r="D1484" s="125" t="str">
        <f t="shared" si="111"/>
        <v/>
      </c>
      <c r="E1484" s="126" t="str">
        <f>IF('BD4'!O1481=0,"",'BD4'!O1481)</f>
        <v/>
      </c>
      <c r="F1484" s="127" t="str">
        <f>REPT('BD4'!N1481,1)</f>
        <v/>
      </c>
      <c r="G1484" s="469">
        <f>('BD4'!J1481)</f>
        <v>0</v>
      </c>
      <c r="I1484" s="568" t="str">
        <f t="shared" si="112"/>
        <v/>
      </c>
      <c r="J1484" s="568" t="str">
        <f>IF(L1484&gt;0,'BD1'!$K$6,"")</f>
        <v/>
      </c>
      <c r="K1484" s="568" t="str">
        <f>IF(L1484&gt;0,'BD1'!$K$8,"")</f>
        <v/>
      </c>
      <c r="L1484" s="101"/>
      <c r="M1484" s="101"/>
      <c r="N1484" s="101"/>
      <c r="O1484" s="101"/>
      <c r="P1484" s="363"/>
      <c r="Q1484" s="363"/>
      <c r="R1484" s="361"/>
      <c r="S1484" s="570" t="str">
        <f t="shared" si="115"/>
        <v/>
      </c>
      <c r="U1484" s="124" t="str">
        <f t="shared" si="113"/>
        <v/>
      </c>
      <c r="V1484" s="124" t="str">
        <f>IF(X1484&gt;0,'BD1'!$K$6,"")</f>
        <v/>
      </c>
      <c r="W1484" s="121" t="str">
        <f>IF(X1484&gt;0,'BD1'!$K$8,"")</f>
        <v/>
      </c>
      <c r="X1484" s="101"/>
      <c r="Y1484" s="474"/>
      <c r="Z1484" s="101"/>
      <c r="AA1484" s="101"/>
      <c r="AB1484" s="101"/>
      <c r="AC1484" s="101"/>
      <c r="AD1484" s="101"/>
      <c r="AE1484" s="361"/>
      <c r="AF1484" s="522"/>
    </row>
    <row r="1485" spans="2:32" x14ac:dyDescent="0.25">
      <c r="B1485" s="566" t="str">
        <f t="shared" si="114"/>
        <v/>
      </c>
      <c r="C1485" s="472">
        <f>'BD4'!C1482</f>
        <v>0</v>
      </c>
      <c r="D1485" s="125" t="str">
        <f t="shared" si="111"/>
        <v/>
      </c>
      <c r="E1485" s="126" t="str">
        <f>IF('BD4'!O1482=0,"",'BD4'!O1482)</f>
        <v/>
      </c>
      <c r="F1485" s="127" t="str">
        <f>REPT('BD4'!N1482,1)</f>
        <v/>
      </c>
      <c r="G1485" s="469">
        <f>('BD4'!J1482)</f>
        <v>0</v>
      </c>
      <c r="I1485" s="568" t="str">
        <f t="shared" si="112"/>
        <v/>
      </c>
      <c r="J1485" s="568" t="str">
        <f>IF(L1485&gt;0,'BD1'!$K$6,"")</f>
        <v/>
      </c>
      <c r="K1485" s="568" t="str">
        <f>IF(L1485&gt;0,'BD1'!$K$8,"")</f>
        <v/>
      </c>
      <c r="L1485" s="101"/>
      <c r="M1485" s="101"/>
      <c r="N1485" s="101"/>
      <c r="O1485" s="101"/>
      <c r="P1485" s="363"/>
      <c r="Q1485" s="363"/>
      <c r="R1485" s="361"/>
      <c r="S1485" s="570" t="str">
        <f t="shared" si="115"/>
        <v/>
      </c>
      <c r="U1485" s="124" t="str">
        <f t="shared" si="113"/>
        <v/>
      </c>
      <c r="V1485" s="124" t="str">
        <f>IF(X1485&gt;0,'BD1'!$K$6,"")</f>
        <v/>
      </c>
      <c r="W1485" s="121" t="str">
        <f>IF(X1485&gt;0,'BD1'!$K$8,"")</f>
        <v/>
      </c>
      <c r="X1485" s="101"/>
      <c r="Y1485" s="474"/>
      <c r="Z1485" s="101"/>
      <c r="AA1485" s="101"/>
      <c r="AB1485" s="101"/>
      <c r="AC1485" s="101"/>
      <c r="AD1485" s="101"/>
      <c r="AE1485" s="361"/>
      <c r="AF1485" s="522"/>
    </row>
    <row r="1486" spans="2:32" x14ac:dyDescent="0.25">
      <c r="B1486" s="566" t="str">
        <f t="shared" si="114"/>
        <v/>
      </c>
      <c r="C1486" s="472">
        <f>'BD4'!C1483</f>
        <v>0</v>
      </c>
      <c r="D1486" s="125" t="str">
        <f t="shared" si="111"/>
        <v/>
      </c>
      <c r="E1486" s="126" t="str">
        <f>IF('BD4'!O1483=0,"",'BD4'!O1483)</f>
        <v/>
      </c>
      <c r="F1486" s="127" t="str">
        <f>REPT('BD4'!N1483,1)</f>
        <v/>
      </c>
      <c r="G1486" s="469">
        <f>('BD4'!J1483)</f>
        <v>0</v>
      </c>
      <c r="I1486" s="568" t="str">
        <f t="shared" si="112"/>
        <v/>
      </c>
      <c r="J1486" s="568" t="str">
        <f>IF(L1486&gt;0,'BD1'!$K$6,"")</f>
        <v/>
      </c>
      <c r="K1486" s="568" t="str">
        <f>IF(L1486&gt;0,'BD1'!$K$8,"")</f>
        <v/>
      </c>
      <c r="L1486" s="101"/>
      <c r="M1486" s="101"/>
      <c r="N1486" s="101"/>
      <c r="O1486" s="101"/>
      <c r="P1486" s="363"/>
      <c r="Q1486" s="363"/>
      <c r="R1486" s="361"/>
      <c r="S1486" s="570" t="str">
        <f t="shared" si="115"/>
        <v/>
      </c>
      <c r="U1486" s="124" t="str">
        <f t="shared" si="113"/>
        <v/>
      </c>
      <c r="V1486" s="124" t="str">
        <f>IF(X1486&gt;0,'BD1'!$K$6,"")</f>
        <v/>
      </c>
      <c r="W1486" s="121" t="str">
        <f>IF(X1486&gt;0,'BD1'!$K$8,"")</f>
        <v/>
      </c>
      <c r="X1486" s="101"/>
      <c r="Y1486" s="474"/>
      <c r="Z1486" s="101"/>
      <c r="AA1486" s="101"/>
      <c r="AB1486" s="101"/>
      <c r="AC1486" s="101"/>
      <c r="AD1486" s="101"/>
      <c r="AE1486" s="361"/>
      <c r="AF1486" s="522"/>
    </row>
    <row r="1487" spans="2:32" x14ac:dyDescent="0.25">
      <c r="B1487" s="566" t="str">
        <f t="shared" si="114"/>
        <v/>
      </c>
      <c r="C1487" s="472">
        <f>'BD4'!C1484</f>
        <v>0</v>
      </c>
      <c r="D1487" s="125" t="str">
        <f t="shared" ref="D1487:D1550" si="116">IF(IF(G1487&gt;=1,1,0)=0,"",IF(G1487&gt;=1,1,0))</f>
        <v/>
      </c>
      <c r="E1487" s="126" t="str">
        <f>IF('BD4'!O1484=0,"",'BD4'!O1484)</f>
        <v/>
      </c>
      <c r="F1487" s="127" t="str">
        <f>REPT('BD4'!N1484,1)</f>
        <v/>
      </c>
      <c r="G1487" s="469">
        <f>('BD4'!J1484)</f>
        <v>0</v>
      </c>
      <c r="I1487" s="568" t="str">
        <f t="shared" ref="I1487:I1550" si="117">IF(L1487&gt;0,ROW()-13,"")</f>
        <v/>
      </c>
      <c r="J1487" s="568" t="str">
        <f>IF(L1487&gt;0,'BD1'!$K$6,"")</f>
        <v/>
      </c>
      <c r="K1487" s="568" t="str">
        <f>IF(L1487&gt;0,'BD1'!$K$8,"")</f>
        <v/>
      </c>
      <c r="L1487" s="101"/>
      <c r="M1487" s="101"/>
      <c r="N1487" s="101"/>
      <c r="O1487" s="101"/>
      <c r="P1487" s="363"/>
      <c r="Q1487" s="363"/>
      <c r="R1487" s="361"/>
      <c r="S1487" s="570" t="str">
        <f t="shared" si="115"/>
        <v/>
      </c>
      <c r="U1487" s="124" t="str">
        <f t="shared" ref="U1487:U1550" si="118">IF(X1487&gt;0,ROW()-13,"")</f>
        <v/>
      </c>
      <c r="V1487" s="124" t="str">
        <f>IF(X1487&gt;0,'BD1'!$K$6,"")</f>
        <v/>
      </c>
      <c r="W1487" s="121" t="str">
        <f>IF(X1487&gt;0,'BD1'!$K$8,"")</f>
        <v/>
      </c>
      <c r="X1487" s="101"/>
      <c r="Y1487" s="474"/>
      <c r="Z1487" s="101"/>
      <c r="AA1487" s="101"/>
      <c r="AB1487" s="101"/>
      <c r="AC1487" s="101"/>
      <c r="AD1487" s="101"/>
      <c r="AE1487" s="361"/>
      <c r="AF1487" s="522"/>
    </row>
    <row r="1488" spans="2:32" x14ac:dyDescent="0.25">
      <c r="B1488" s="566" t="str">
        <f t="shared" ref="B1488:B1551" si="119">IF(G1488&gt;0,ROW()-13,"")</f>
        <v/>
      </c>
      <c r="C1488" s="472">
        <f>'BD4'!C1485</f>
        <v>0</v>
      </c>
      <c r="D1488" s="125" t="str">
        <f t="shared" si="116"/>
        <v/>
      </c>
      <c r="E1488" s="126" t="str">
        <f>IF('BD4'!O1485=0,"",'BD4'!O1485)</f>
        <v/>
      </c>
      <c r="F1488" s="127" t="str">
        <f>REPT('BD4'!N1485,1)</f>
        <v/>
      </c>
      <c r="G1488" s="469">
        <f>('BD4'!J1485)</f>
        <v>0</v>
      </c>
      <c r="I1488" s="568" t="str">
        <f t="shared" si="117"/>
        <v/>
      </c>
      <c r="J1488" s="568" t="str">
        <f>IF(L1488&gt;0,'BD1'!$K$6,"")</f>
        <v/>
      </c>
      <c r="K1488" s="568" t="str">
        <f>IF(L1488&gt;0,'BD1'!$K$8,"")</f>
        <v/>
      </c>
      <c r="L1488" s="101"/>
      <c r="M1488" s="101"/>
      <c r="N1488" s="101"/>
      <c r="O1488" s="101"/>
      <c r="P1488" s="363"/>
      <c r="Q1488" s="363"/>
      <c r="R1488" s="361"/>
      <c r="S1488" s="570" t="str">
        <f t="shared" ref="S1488:S1551" si="120">IF(AND(M1488="",N1488="",O1488=""),"",SUM(M1488:O1488))</f>
        <v/>
      </c>
      <c r="U1488" s="124" t="str">
        <f t="shared" si="118"/>
        <v/>
      </c>
      <c r="V1488" s="124" t="str">
        <f>IF(X1488&gt;0,'BD1'!$K$6,"")</f>
        <v/>
      </c>
      <c r="W1488" s="121" t="str">
        <f>IF(X1488&gt;0,'BD1'!$K$8,"")</f>
        <v/>
      </c>
      <c r="X1488" s="101"/>
      <c r="Y1488" s="474"/>
      <c r="Z1488" s="101"/>
      <c r="AA1488" s="101"/>
      <c r="AB1488" s="101"/>
      <c r="AC1488" s="101"/>
      <c r="AD1488" s="101"/>
      <c r="AE1488" s="361"/>
      <c r="AF1488" s="522"/>
    </row>
    <row r="1489" spans="2:32" x14ac:dyDescent="0.25">
      <c r="B1489" s="566" t="str">
        <f t="shared" si="119"/>
        <v/>
      </c>
      <c r="C1489" s="472">
        <f>'BD4'!C1486</f>
        <v>0</v>
      </c>
      <c r="D1489" s="125" t="str">
        <f t="shared" si="116"/>
        <v/>
      </c>
      <c r="E1489" s="126" t="str">
        <f>IF('BD4'!O1486=0,"",'BD4'!O1486)</f>
        <v/>
      </c>
      <c r="F1489" s="127" t="str">
        <f>REPT('BD4'!N1486,1)</f>
        <v/>
      </c>
      <c r="G1489" s="469">
        <f>('BD4'!J1486)</f>
        <v>0</v>
      </c>
      <c r="I1489" s="568" t="str">
        <f t="shared" si="117"/>
        <v/>
      </c>
      <c r="J1489" s="568" t="str">
        <f>IF(L1489&gt;0,'BD1'!$K$6,"")</f>
        <v/>
      </c>
      <c r="K1489" s="568" t="str">
        <f>IF(L1489&gt;0,'BD1'!$K$8,"")</f>
        <v/>
      </c>
      <c r="L1489" s="101"/>
      <c r="M1489" s="101"/>
      <c r="N1489" s="101"/>
      <c r="O1489" s="101"/>
      <c r="P1489" s="363"/>
      <c r="Q1489" s="363"/>
      <c r="R1489" s="361"/>
      <c r="S1489" s="570" t="str">
        <f t="shared" si="120"/>
        <v/>
      </c>
      <c r="U1489" s="124" t="str">
        <f t="shared" si="118"/>
        <v/>
      </c>
      <c r="V1489" s="124" t="str">
        <f>IF(X1489&gt;0,'BD1'!$K$6,"")</f>
        <v/>
      </c>
      <c r="W1489" s="121" t="str">
        <f>IF(X1489&gt;0,'BD1'!$K$8,"")</f>
        <v/>
      </c>
      <c r="X1489" s="101"/>
      <c r="Y1489" s="474"/>
      <c r="Z1489" s="101"/>
      <c r="AA1489" s="101"/>
      <c r="AB1489" s="101"/>
      <c r="AC1489" s="101"/>
      <c r="AD1489" s="101"/>
      <c r="AE1489" s="361"/>
      <c r="AF1489" s="522"/>
    </row>
    <row r="1490" spans="2:32" x14ac:dyDescent="0.25">
      <c r="B1490" s="566" t="str">
        <f t="shared" si="119"/>
        <v/>
      </c>
      <c r="C1490" s="472">
        <f>'BD4'!C1487</f>
        <v>0</v>
      </c>
      <c r="D1490" s="125" t="str">
        <f t="shared" si="116"/>
        <v/>
      </c>
      <c r="E1490" s="126" t="str">
        <f>IF('BD4'!O1487=0,"",'BD4'!O1487)</f>
        <v/>
      </c>
      <c r="F1490" s="127" t="str">
        <f>REPT('BD4'!N1487,1)</f>
        <v/>
      </c>
      <c r="G1490" s="469">
        <f>('BD4'!J1487)</f>
        <v>0</v>
      </c>
      <c r="I1490" s="568" t="str">
        <f t="shared" si="117"/>
        <v/>
      </c>
      <c r="J1490" s="568" t="str">
        <f>IF(L1490&gt;0,'BD1'!$K$6,"")</f>
        <v/>
      </c>
      <c r="K1490" s="568" t="str">
        <f>IF(L1490&gt;0,'BD1'!$K$8,"")</f>
        <v/>
      </c>
      <c r="L1490" s="101"/>
      <c r="M1490" s="101"/>
      <c r="N1490" s="101"/>
      <c r="O1490" s="101"/>
      <c r="P1490" s="363"/>
      <c r="Q1490" s="363"/>
      <c r="R1490" s="361"/>
      <c r="S1490" s="570" t="str">
        <f t="shared" si="120"/>
        <v/>
      </c>
      <c r="U1490" s="124" t="str">
        <f t="shared" si="118"/>
        <v/>
      </c>
      <c r="V1490" s="124" t="str">
        <f>IF(X1490&gt;0,'BD1'!$K$6,"")</f>
        <v/>
      </c>
      <c r="W1490" s="121" t="str">
        <f>IF(X1490&gt;0,'BD1'!$K$8,"")</f>
        <v/>
      </c>
      <c r="X1490" s="101"/>
      <c r="Y1490" s="474"/>
      <c r="Z1490" s="101"/>
      <c r="AA1490" s="101"/>
      <c r="AB1490" s="101"/>
      <c r="AC1490" s="101"/>
      <c r="AD1490" s="101"/>
      <c r="AE1490" s="361"/>
      <c r="AF1490" s="522"/>
    </row>
    <row r="1491" spans="2:32" x14ac:dyDescent="0.25">
      <c r="B1491" s="566" t="str">
        <f t="shared" si="119"/>
        <v/>
      </c>
      <c r="C1491" s="472">
        <f>'BD4'!C1488</f>
        <v>0</v>
      </c>
      <c r="D1491" s="125" t="str">
        <f t="shared" si="116"/>
        <v/>
      </c>
      <c r="E1491" s="126" t="str">
        <f>IF('BD4'!O1488=0,"",'BD4'!O1488)</f>
        <v/>
      </c>
      <c r="F1491" s="127" t="str">
        <f>REPT('BD4'!N1488,1)</f>
        <v/>
      </c>
      <c r="G1491" s="469">
        <f>('BD4'!J1488)</f>
        <v>0</v>
      </c>
      <c r="I1491" s="568" t="str">
        <f t="shared" si="117"/>
        <v/>
      </c>
      <c r="J1491" s="568" t="str">
        <f>IF(L1491&gt;0,'BD1'!$K$6,"")</f>
        <v/>
      </c>
      <c r="K1491" s="568" t="str">
        <f>IF(L1491&gt;0,'BD1'!$K$8,"")</f>
        <v/>
      </c>
      <c r="L1491" s="101"/>
      <c r="M1491" s="101"/>
      <c r="N1491" s="101"/>
      <c r="O1491" s="101"/>
      <c r="P1491" s="363"/>
      <c r="Q1491" s="363"/>
      <c r="R1491" s="361"/>
      <c r="S1491" s="570" t="str">
        <f t="shared" si="120"/>
        <v/>
      </c>
      <c r="U1491" s="124" t="str">
        <f t="shared" si="118"/>
        <v/>
      </c>
      <c r="V1491" s="124" t="str">
        <f>IF(X1491&gt;0,'BD1'!$K$6,"")</f>
        <v/>
      </c>
      <c r="W1491" s="121" t="str">
        <f>IF(X1491&gt;0,'BD1'!$K$8,"")</f>
        <v/>
      </c>
      <c r="X1491" s="101"/>
      <c r="Y1491" s="474"/>
      <c r="Z1491" s="101"/>
      <c r="AA1491" s="101"/>
      <c r="AB1491" s="101"/>
      <c r="AC1491" s="101"/>
      <c r="AD1491" s="101"/>
      <c r="AE1491" s="361"/>
      <c r="AF1491" s="522"/>
    </row>
    <row r="1492" spans="2:32" x14ac:dyDescent="0.25">
      <c r="B1492" s="566" t="str">
        <f t="shared" si="119"/>
        <v/>
      </c>
      <c r="C1492" s="472">
        <f>'BD4'!C1489</f>
        <v>0</v>
      </c>
      <c r="D1492" s="125" t="str">
        <f t="shared" si="116"/>
        <v/>
      </c>
      <c r="E1492" s="126" t="str">
        <f>IF('BD4'!O1489=0,"",'BD4'!O1489)</f>
        <v/>
      </c>
      <c r="F1492" s="127" t="str">
        <f>REPT('BD4'!N1489,1)</f>
        <v/>
      </c>
      <c r="G1492" s="469">
        <f>('BD4'!J1489)</f>
        <v>0</v>
      </c>
      <c r="I1492" s="568" t="str">
        <f t="shared" si="117"/>
        <v/>
      </c>
      <c r="J1492" s="568" t="str">
        <f>IF(L1492&gt;0,'BD1'!$K$6,"")</f>
        <v/>
      </c>
      <c r="K1492" s="568" t="str">
        <f>IF(L1492&gt;0,'BD1'!$K$8,"")</f>
        <v/>
      </c>
      <c r="L1492" s="101"/>
      <c r="M1492" s="101"/>
      <c r="N1492" s="101"/>
      <c r="O1492" s="101"/>
      <c r="P1492" s="363"/>
      <c r="Q1492" s="363"/>
      <c r="R1492" s="361"/>
      <c r="S1492" s="570" t="str">
        <f t="shared" si="120"/>
        <v/>
      </c>
      <c r="U1492" s="124" t="str">
        <f t="shared" si="118"/>
        <v/>
      </c>
      <c r="V1492" s="124" t="str">
        <f>IF(X1492&gt;0,'BD1'!$K$6,"")</f>
        <v/>
      </c>
      <c r="W1492" s="121" t="str">
        <f>IF(X1492&gt;0,'BD1'!$K$8,"")</f>
        <v/>
      </c>
      <c r="X1492" s="101"/>
      <c r="Y1492" s="474"/>
      <c r="Z1492" s="101"/>
      <c r="AA1492" s="101"/>
      <c r="AB1492" s="101"/>
      <c r="AC1492" s="101"/>
      <c r="AD1492" s="101"/>
      <c r="AE1492" s="361"/>
      <c r="AF1492" s="522"/>
    </row>
    <row r="1493" spans="2:32" x14ac:dyDescent="0.25">
      <c r="B1493" s="566" t="str">
        <f t="shared" si="119"/>
        <v/>
      </c>
      <c r="C1493" s="472">
        <f>'BD4'!C1490</f>
        <v>0</v>
      </c>
      <c r="D1493" s="125" t="str">
        <f t="shared" si="116"/>
        <v/>
      </c>
      <c r="E1493" s="126" t="str">
        <f>IF('BD4'!O1490=0,"",'BD4'!O1490)</f>
        <v/>
      </c>
      <c r="F1493" s="127" t="str">
        <f>REPT('BD4'!N1490,1)</f>
        <v/>
      </c>
      <c r="G1493" s="469">
        <f>('BD4'!J1490)</f>
        <v>0</v>
      </c>
      <c r="I1493" s="568" t="str">
        <f t="shared" si="117"/>
        <v/>
      </c>
      <c r="J1493" s="568" t="str">
        <f>IF(L1493&gt;0,'BD1'!$K$6,"")</f>
        <v/>
      </c>
      <c r="K1493" s="568" t="str">
        <f>IF(L1493&gt;0,'BD1'!$K$8,"")</f>
        <v/>
      </c>
      <c r="L1493" s="101"/>
      <c r="M1493" s="101"/>
      <c r="N1493" s="101"/>
      <c r="O1493" s="101"/>
      <c r="P1493" s="363"/>
      <c r="Q1493" s="363"/>
      <c r="R1493" s="361"/>
      <c r="S1493" s="570" t="str">
        <f t="shared" si="120"/>
        <v/>
      </c>
      <c r="U1493" s="124" t="str">
        <f t="shared" si="118"/>
        <v/>
      </c>
      <c r="V1493" s="124" t="str">
        <f>IF(X1493&gt;0,'BD1'!$K$6,"")</f>
        <v/>
      </c>
      <c r="W1493" s="121" t="str">
        <f>IF(X1493&gt;0,'BD1'!$K$8,"")</f>
        <v/>
      </c>
      <c r="X1493" s="101"/>
      <c r="Y1493" s="474"/>
      <c r="Z1493" s="101"/>
      <c r="AA1493" s="101"/>
      <c r="AB1493" s="101"/>
      <c r="AC1493" s="101"/>
      <c r="AD1493" s="101"/>
      <c r="AE1493" s="361"/>
      <c r="AF1493" s="522"/>
    </row>
    <row r="1494" spans="2:32" x14ac:dyDescent="0.25">
      <c r="B1494" s="566" t="str">
        <f t="shared" si="119"/>
        <v/>
      </c>
      <c r="C1494" s="472">
        <f>'BD4'!C1491</f>
        <v>0</v>
      </c>
      <c r="D1494" s="125" t="str">
        <f t="shared" si="116"/>
        <v/>
      </c>
      <c r="E1494" s="126" t="str">
        <f>IF('BD4'!O1491=0,"",'BD4'!O1491)</f>
        <v/>
      </c>
      <c r="F1494" s="127" t="str">
        <f>REPT('BD4'!N1491,1)</f>
        <v/>
      </c>
      <c r="G1494" s="469">
        <f>('BD4'!J1491)</f>
        <v>0</v>
      </c>
      <c r="I1494" s="568" t="str">
        <f t="shared" si="117"/>
        <v/>
      </c>
      <c r="J1494" s="568" t="str">
        <f>IF(L1494&gt;0,'BD1'!$K$6,"")</f>
        <v/>
      </c>
      <c r="K1494" s="568" t="str">
        <f>IF(L1494&gt;0,'BD1'!$K$8,"")</f>
        <v/>
      </c>
      <c r="L1494" s="101"/>
      <c r="M1494" s="101"/>
      <c r="N1494" s="101"/>
      <c r="O1494" s="101"/>
      <c r="P1494" s="363"/>
      <c r="Q1494" s="363"/>
      <c r="R1494" s="361"/>
      <c r="S1494" s="570" t="str">
        <f t="shared" si="120"/>
        <v/>
      </c>
      <c r="U1494" s="124" t="str">
        <f t="shared" si="118"/>
        <v/>
      </c>
      <c r="V1494" s="124" t="str">
        <f>IF(X1494&gt;0,'BD1'!$K$6,"")</f>
        <v/>
      </c>
      <c r="W1494" s="121" t="str">
        <f>IF(X1494&gt;0,'BD1'!$K$8,"")</f>
        <v/>
      </c>
      <c r="X1494" s="101"/>
      <c r="Y1494" s="474"/>
      <c r="Z1494" s="101"/>
      <c r="AA1494" s="101"/>
      <c r="AB1494" s="101"/>
      <c r="AC1494" s="101"/>
      <c r="AD1494" s="101"/>
      <c r="AE1494" s="361"/>
      <c r="AF1494" s="522"/>
    </row>
    <row r="1495" spans="2:32" x14ac:dyDescent="0.25">
      <c r="B1495" s="566" t="str">
        <f t="shared" si="119"/>
        <v/>
      </c>
      <c r="C1495" s="472">
        <f>'BD4'!C1492</f>
        <v>0</v>
      </c>
      <c r="D1495" s="125" t="str">
        <f t="shared" si="116"/>
        <v/>
      </c>
      <c r="E1495" s="126" t="str">
        <f>IF('BD4'!O1492=0,"",'BD4'!O1492)</f>
        <v/>
      </c>
      <c r="F1495" s="127" t="str">
        <f>REPT('BD4'!N1492,1)</f>
        <v/>
      </c>
      <c r="G1495" s="469">
        <f>('BD4'!J1492)</f>
        <v>0</v>
      </c>
      <c r="I1495" s="568" t="str">
        <f t="shared" si="117"/>
        <v/>
      </c>
      <c r="J1495" s="568" t="str">
        <f>IF(L1495&gt;0,'BD1'!$K$6,"")</f>
        <v/>
      </c>
      <c r="K1495" s="568" t="str">
        <f>IF(L1495&gt;0,'BD1'!$K$8,"")</f>
        <v/>
      </c>
      <c r="L1495" s="101"/>
      <c r="M1495" s="101"/>
      <c r="N1495" s="101"/>
      <c r="O1495" s="101"/>
      <c r="P1495" s="363"/>
      <c r="Q1495" s="363"/>
      <c r="R1495" s="361"/>
      <c r="S1495" s="570" t="str">
        <f t="shared" si="120"/>
        <v/>
      </c>
      <c r="U1495" s="124" t="str">
        <f t="shared" si="118"/>
        <v/>
      </c>
      <c r="V1495" s="124" t="str">
        <f>IF(X1495&gt;0,'BD1'!$K$6,"")</f>
        <v/>
      </c>
      <c r="W1495" s="121" t="str">
        <f>IF(X1495&gt;0,'BD1'!$K$8,"")</f>
        <v/>
      </c>
      <c r="X1495" s="101"/>
      <c r="Y1495" s="474"/>
      <c r="Z1495" s="101"/>
      <c r="AA1495" s="101"/>
      <c r="AB1495" s="101"/>
      <c r="AC1495" s="101"/>
      <c r="AD1495" s="101"/>
      <c r="AE1495" s="361"/>
      <c r="AF1495" s="522"/>
    </row>
    <row r="1496" spans="2:32" x14ac:dyDescent="0.25">
      <c r="B1496" s="566" t="str">
        <f t="shared" si="119"/>
        <v/>
      </c>
      <c r="C1496" s="472">
        <f>'BD4'!C1493</f>
        <v>0</v>
      </c>
      <c r="D1496" s="125" t="str">
        <f t="shared" si="116"/>
        <v/>
      </c>
      <c r="E1496" s="126" t="str">
        <f>IF('BD4'!O1493=0,"",'BD4'!O1493)</f>
        <v/>
      </c>
      <c r="F1496" s="127" t="str">
        <f>REPT('BD4'!N1493,1)</f>
        <v/>
      </c>
      <c r="G1496" s="469">
        <f>('BD4'!J1493)</f>
        <v>0</v>
      </c>
      <c r="I1496" s="568" t="str">
        <f t="shared" si="117"/>
        <v/>
      </c>
      <c r="J1496" s="568" t="str">
        <f>IF(L1496&gt;0,'BD1'!$K$6,"")</f>
        <v/>
      </c>
      <c r="K1496" s="568" t="str">
        <f>IF(L1496&gt;0,'BD1'!$K$8,"")</f>
        <v/>
      </c>
      <c r="L1496" s="101"/>
      <c r="M1496" s="101"/>
      <c r="N1496" s="101"/>
      <c r="O1496" s="101"/>
      <c r="P1496" s="363"/>
      <c r="Q1496" s="363"/>
      <c r="R1496" s="361"/>
      <c r="S1496" s="570" t="str">
        <f t="shared" si="120"/>
        <v/>
      </c>
      <c r="U1496" s="124" t="str">
        <f t="shared" si="118"/>
        <v/>
      </c>
      <c r="V1496" s="124" t="str">
        <f>IF(X1496&gt;0,'BD1'!$K$6,"")</f>
        <v/>
      </c>
      <c r="W1496" s="121" t="str">
        <f>IF(X1496&gt;0,'BD1'!$K$8,"")</f>
        <v/>
      </c>
      <c r="X1496" s="101"/>
      <c r="Y1496" s="474"/>
      <c r="Z1496" s="101"/>
      <c r="AA1496" s="101"/>
      <c r="AB1496" s="101"/>
      <c r="AC1496" s="101"/>
      <c r="AD1496" s="101"/>
      <c r="AE1496" s="361"/>
      <c r="AF1496" s="522"/>
    </row>
    <row r="1497" spans="2:32" x14ac:dyDescent="0.25">
      <c r="B1497" s="566" t="str">
        <f t="shared" si="119"/>
        <v/>
      </c>
      <c r="C1497" s="472">
        <f>'BD4'!C1494</f>
        <v>0</v>
      </c>
      <c r="D1497" s="125" t="str">
        <f t="shared" si="116"/>
        <v/>
      </c>
      <c r="E1497" s="126" t="str">
        <f>IF('BD4'!O1494=0,"",'BD4'!O1494)</f>
        <v/>
      </c>
      <c r="F1497" s="127" t="str">
        <f>REPT('BD4'!N1494,1)</f>
        <v/>
      </c>
      <c r="G1497" s="469">
        <f>('BD4'!J1494)</f>
        <v>0</v>
      </c>
      <c r="I1497" s="568" t="str">
        <f t="shared" si="117"/>
        <v/>
      </c>
      <c r="J1497" s="568" t="str">
        <f>IF(L1497&gt;0,'BD1'!$K$6,"")</f>
        <v/>
      </c>
      <c r="K1497" s="568" t="str">
        <f>IF(L1497&gt;0,'BD1'!$K$8,"")</f>
        <v/>
      </c>
      <c r="L1497" s="101"/>
      <c r="M1497" s="101"/>
      <c r="N1497" s="101"/>
      <c r="O1497" s="101"/>
      <c r="P1497" s="363"/>
      <c r="Q1497" s="363"/>
      <c r="R1497" s="361"/>
      <c r="S1497" s="570" t="str">
        <f t="shared" si="120"/>
        <v/>
      </c>
      <c r="U1497" s="124" t="str">
        <f t="shared" si="118"/>
        <v/>
      </c>
      <c r="V1497" s="124" t="str">
        <f>IF(X1497&gt;0,'BD1'!$K$6,"")</f>
        <v/>
      </c>
      <c r="W1497" s="121" t="str">
        <f>IF(X1497&gt;0,'BD1'!$K$8,"")</f>
        <v/>
      </c>
      <c r="X1497" s="101"/>
      <c r="Y1497" s="474"/>
      <c r="Z1497" s="101"/>
      <c r="AA1497" s="101"/>
      <c r="AB1497" s="101"/>
      <c r="AC1497" s="101"/>
      <c r="AD1497" s="101"/>
      <c r="AE1497" s="361"/>
      <c r="AF1497" s="522"/>
    </row>
    <row r="1498" spans="2:32" x14ac:dyDescent="0.25">
      <c r="B1498" s="566" t="str">
        <f t="shared" si="119"/>
        <v/>
      </c>
      <c r="C1498" s="472">
        <f>'BD4'!C1495</f>
        <v>0</v>
      </c>
      <c r="D1498" s="125" t="str">
        <f t="shared" si="116"/>
        <v/>
      </c>
      <c r="E1498" s="126" t="str">
        <f>IF('BD4'!O1495=0,"",'BD4'!O1495)</f>
        <v/>
      </c>
      <c r="F1498" s="127" t="str">
        <f>REPT('BD4'!N1495,1)</f>
        <v/>
      </c>
      <c r="G1498" s="469">
        <f>('BD4'!J1495)</f>
        <v>0</v>
      </c>
      <c r="I1498" s="568" t="str">
        <f t="shared" si="117"/>
        <v/>
      </c>
      <c r="J1498" s="568" t="str">
        <f>IF(L1498&gt;0,'BD1'!$K$6,"")</f>
        <v/>
      </c>
      <c r="K1498" s="568" t="str">
        <f>IF(L1498&gt;0,'BD1'!$K$8,"")</f>
        <v/>
      </c>
      <c r="L1498" s="101"/>
      <c r="M1498" s="101"/>
      <c r="N1498" s="101"/>
      <c r="O1498" s="101"/>
      <c r="P1498" s="363"/>
      <c r="Q1498" s="363"/>
      <c r="R1498" s="361"/>
      <c r="S1498" s="570" t="str">
        <f t="shared" si="120"/>
        <v/>
      </c>
      <c r="U1498" s="124" t="str">
        <f t="shared" si="118"/>
        <v/>
      </c>
      <c r="V1498" s="124" t="str">
        <f>IF(X1498&gt;0,'BD1'!$K$6,"")</f>
        <v/>
      </c>
      <c r="W1498" s="121" t="str">
        <f>IF(X1498&gt;0,'BD1'!$K$8,"")</f>
        <v/>
      </c>
      <c r="X1498" s="101"/>
      <c r="Y1498" s="474"/>
      <c r="Z1498" s="101"/>
      <c r="AA1498" s="101"/>
      <c r="AB1498" s="101"/>
      <c r="AC1498" s="101"/>
      <c r="AD1498" s="101"/>
      <c r="AE1498" s="361"/>
      <c r="AF1498" s="522"/>
    </row>
    <row r="1499" spans="2:32" x14ac:dyDescent="0.25">
      <c r="B1499" s="566" t="str">
        <f t="shared" si="119"/>
        <v/>
      </c>
      <c r="C1499" s="472">
        <f>'BD4'!C1496</f>
        <v>0</v>
      </c>
      <c r="D1499" s="125" t="str">
        <f t="shared" si="116"/>
        <v/>
      </c>
      <c r="E1499" s="126" t="str">
        <f>IF('BD4'!O1496=0,"",'BD4'!O1496)</f>
        <v/>
      </c>
      <c r="F1499" s="127" t="str">
        <f>REPT('BD4'!N1496,1)</f>
        <v/>
      </c>
      <c r="G1499" s="469">
        <f>('BD4'!J1496)</f>
        <v>0</v>
      </c>
      <c r="I1499" s="568" t="str">
        <f t="shared" si="117"/>
        <v/>
      </c>
      <c r="J1499" s="568" t="str">
        <f>IF(L1499&gt;0,'BD1'!$K$6,"")</f>
        <v/>
      </c>
      <c r="K1499" s="568" t="str">
        <f>IF(L1499&gt;0,'BD1'!$K$8,"")</f>
        <v/>
      </c>
      <c r="L1499" s="101"/>
      <c r="M1499" s="101"/>
      <c r="N1499" s="101"/>
      <c r="O1499" s="101"/>
      <c r="P1499" s="363"/>
      <c r="Q1499" s="363"/>
      <c r="R1499" s="361"/>
      <c r="S1499" s="570" t="str">
        <f t="shared" si="120"/>
        <v/>
      </c>
      <c r="U1499" s="124" t="str">
        <f t="shared" si="118"/>
        <v/>
      </c>
      <c r="V1499" s="124" t="str">
        <f>IF(X1499&gt;0,'BD1'!$K$6,"")</f>
        <v/>
      </c>
      <c r="W1499" s="121" t="str">
        <f>IF(X1499&gt;0,'BD1'!$K$8,"")</f>
        <v/>
      </c>
      <c r="X1499" s="101"/>
      <c r="Y1499" s="474"/>
      <c r="Z1499" s="101"/>
      <c r="AA1499" s="101"/>
      <c r="AB1499" s="101"/>
      <c r="AC1499" s="101"/>
      <c r="AD1499" s="101"/>
      <c r="AE1499" s="361"/>
      <c r="AF1499" s="522"/>
    </row>
    <row r="1500" spans="2:32" x14ac:dyDescent="0.25">
      <c r="B1500" s="566" t="str">
        <f t="shared" si="119"/>
        <v/>
      </c>
      <c r="C1500" s="472">
        <f>'BD4'!C1497</f>
        <v>0</v>
      </c>
      <c r="D1500" s="125" t="str">
        <f t="shared" si="116"/>
        <v/>
      </c>
      <c r="E1500" s="126" t="str">
        <f>IF('BD4'!O1497=0,"",'BD4'!O1497)</f>
        <v/>
      </c>
      <c r="F1500" s="127" t="str">
        <f>REPT('BD4'!N1497,1)</f>
        <v/>
      </c>
      <c r="G1500" s="469">
        <f>('BD4'!J1497)</f>
        <v>0</v>
      </c>
      <c r="I1500" s="568" t="str">
        <f t="shared" si="117"/>
        <v/>
      </c>
      <c r="J1500" s="568" t="str">
        <f>IF(L1500&gt;0,'BD1'!$K$6,"")</f>
        <v/>
      </c>
      <c r="K1500" s="568" t="str">
        <f>IF(L1500&gt;0,'BD1'!$K$8,"")</f>
        <v/>
      </c>
      <c r="L1500" s="101"/>
      <c r="M1500" s="101"/>
      <c r="N1500" s="101"/>
      <c r="O1500" s="101"/>
      <c r="P1500" s="363"/>
      <c r="Q1500" s="363"/>
      <c r="R1500" s="361"/>
      <c r="S1500" s="570" t="str">
        <f t="shared" si="120"/>
        <v/>
      </c>
      <c r="U1500" s="124" t="str">
        <f t="shared" si="118"/>
        <v/>
      </c>
      <c r="V1500" s="124" t="str">
        <f>IF(X1500&gt;0,'BD1'!$K$6,"")</f>
        <v/>
      </c>
      <c r="W1500" s="121" t="str">
        <f>IF(X1500&gt;0,'BD1'!$K$8,"")</f>
        <v/>
      </c>
      <c r="X1500" s="101"/>
      <c r="Y1500" s="474"/>
      <c r="Z1500" s="101"/>
      <c r="AA1500" s="101"/>
      <c r="AB1500" s="101"/>
      <c r="AC1500" s="101"/>
      <c r="AD1500" s="101"/>
      <c r="AE1500" s="361"/>
      <c r="AF1500" s="522"/>
    </row>
    <row r="1501" spans="2:32" x14ac:dyDescent="0.25">
      <c r="B1501" s="566" t="str">
        <f t="shared" si="119"/>
        <v/>
      </c>
      <c r="C1501" s="472">
        <f>'BD4'!C1498</f>
        <v>0</v>
      </c>
      <c r="D1501" s="125" t="str">
        <f t="shared" si="116"/>
        <v/>
      </c>
      <c r="E1501" s="126" t="str">
        <f>IF('BD4'!O1498=0,"",'BD4'!O1498)</f>
        <v/>
      </c>
      <c r="F1501" s="127" t="str">
        <f>REPT('BD4'!N1498,1)</f>
        <v/>
      </c>
      <c r="G1501" s="469">
        <f>('BD4'!J1498)</f>
        <v>0</v>
      </c>
      <c r="I1501" s="568" t="str">
        <f t="shared" si="117"/>
        <v/>
      </c>
      <c r="J1501" s="568" t="str">
        <f>IF(L1501&gt;0,'BD1'!$K$6,"")</f>
        <v/>
      </c>
      <c r="K1501" s="568" t="str">
        <f>IF(L1501&gt;0,'BD1'!$K$8,"")</f>
        <v/>
      </c>
      <c r="L1501" s="101"/>
      <c r="M1501" s="101"/>
      <c r="N1501" s="101"/>
      <c r="O1501" s="101"/>
      <c r="P1501" s="363"/>
      <c r="Q1501" s="363"/>
      <c r="R1501" s="361"/>
      <c r="S1501" s="570" t="str">
        <f t="shared" si="120"/>
        <v/>
      </c>
      <c r="U1501" s="124" t="str">
        <f t="shared" si="118"/>
        <v/>
      </c>
      <c r="V1501" s="124" t="str">
        <f>IF(X1501&gt;0,'BD1'!$K$6,"")</f>
        <v/>
      </c>
      <c r="W1501" s="121" t="str">
        <f>IF(X1501&gt;0,'BD1'!$K$8,"")</f>
        <v/>
      </c>
      <c r="X1501" s="101"/>
      <c r="Y1501" s="474"/>
      <c r="Z1501" s="101"/>
      <c r="AA1501" s="101"/>
      <c r="AB1501" s="101"/>
      <c r="AC1501" s="101"/>
      <c r="AD1501" s="101"/>
      <c r="AE1501" s="361"/>
      <c r="AF1501" s="522"/>
    </row>
    <row r="1502" spans="2:32" x14ac:dyDescent="0.25">
      <c r="B1502" s="566" t="str">
        <f t="shared" si="119"/>
        <v/>
      </c>
      <c r="C1502" s="472">
        <f>'BD4'!C1499</f>
        <v>0</v>
      </c>
      <c r="D1502" s="125" t="str">
        <f t="shared" si="116"/>
        <v/>
      </c>
      <c r="E1502" s="126" t="str">
        <f>IF('BD4'!O1499=0,"",'BD4'!O1499)</f>
        <v/>
      </c>
      <c r="F1502" s="127" t="str">
        <f>REPT('BD4'!N1499,1)</f>
        <v/>
      </c>
      <c r="G1502" s="469">
        <f>('BD4'!J1499)</f>
        <v>0</v>
      </c>
      <c r="I1502" s="568" t="str">
        <f t="shared" si="117"/>
        <v/>
      </c>
      <c r="J1502" s="568" t="str">
        <f>IF(L1502&gt;0,'BD1'!$K$6,"")</f>
        <v/>
      </c>
      <c r="K1502" s="568" t="str">
        <f>IF(L1502&gt;0,'BD1'!$K$8,"")</f>
        <v/>
      </c>
      <c r="L1502" s="101"/>
      <c r="M1502" s="101"/>
      <c r="N1502" s="101"/>
      <c r="O1502" s="101"/>
      <c r="P1502" s="363"/>
      <c r="Q1502" s="363"/>
      <c r="R1502" s="361"/>
      <c r="S1502" s="570" t="str">
        <f t="shared" si="120"/>
        <v/>
      </c>
      <c r="U1502" s="124" t="str">
        <f t="shared" si="118"/>
        <v/>
      </c>
      <c r="V1502" s="124" t="str">
        <f>IF(X1502&gt;0,'BD1'!$K$6,"")</f>
        <v/>
      </c>
      <c r="W1502" s="121" t="str">
        <f>IF(X1502&gt;0,'BD1'!$K$8,"")</f>
        <v/>
      </c>
      <c r="X1502" s="101"/>
      <c r="Y1502" s="474"/>
      <c r="Z1502" s="101"/>
      <c r="AA1502" s="101"/>
      <c r="AB1502" s="101"/>
      <c r="AC1502" s="101"/>
      <c r="AD1502" s="101"/>
      <c r="AE1502" s="361"/>
      <c r="AF1502" s="522"/>
    </row>
    <row r="1503" spans="2:32" x14ac:dyDescent="0.25">
      <c r="B1503" s="566" t="str">
        <f t="shared" si="119"/>
        <v/>
      </c>
      <c r="C1503" s="472">
        <f>'BD4'!C1500</f>
        <v>0</v>
      </c>
      <c r="D1503" s="125" t="str">
        <f t="shared" si="116"/>
        <v/>
      </c>
      <c r="E1503" s="126" t="str">
        <f>IF('BD4'!O1500=0,"",'BD4'!O1500)</f>
        <v/>
      </c>
      <c r="F1503" s="127" t="str">
        <f>REPT('BD4'!N1500,1)</f>
        <v/>
      </c>
      <c r="G1503" s="469">
        <f>('BD4'!J1500)</f>
        <v>0</v>
      </c>
      <c r="I1503" s="568" t="str">
        <f t="shared" si="117"/>
        <v/>
      </c>
      <c r="J1503" s="568" t="str">
        <f>IF(L1503&gt;0,'BD1'!$K$6,"")</f>
        <v/>
      </c>
      <c r="K1503" s="568" t="str">
        <f>IF(L1503&gt;0,'BD1'!$K$8,"")</f>
        <v/>
      </c>
      <c r="L1503" s="101"/>
      <c r="M1503" s="101"/>
      <c r="N1503" s="101"/>
      <c r="O1503" s="101"/>
      <c r="P1503" s="363"/>
      <c r="Q1503" s="363"/>
      <c r="R1503" s="361"/>
      <c r="S1503" s="570" t="str">
        <f t="shared" si="120"/>
        <v/>
      </c>
      <c r="U1503" s="124" t="str">
        <f t="shared" si="118"/>
        <v/>
      </c>
      <c r="V1503" s="124" t="str">
        <f>IF(X1503&gt;0,'BD1'!$K$6,"")</f>
        <v/>
      </c>
      <c r="W1503" s="121" t="str">
        <f>IF(X1503&gt;0,'BD1'!$K$8,"")</f>
        <v/>
      </c>
      <c r="X1503" s="101"/>
      <c r="Y1503" s="474"/>
      <c r="Z1503" s="101"/>
      <c r="AA1503" s="101"/>
      <c r="AB1503" s="101"/>
      <c r="AC1503" s="101"/>
      <c r="AD1503" s="101"/>
      <c r="AE1503" s="361"/>
      <c r="AF1503" s="522"/>
    </row>
    <row r="1504" spans="2:32" x14ac:dyDescent="0.25">
      <c r="B1504" s="566" t="str">
        <f t="shared" si="119"/>
        <v/>
      </c>
      <c r="C1504" s="472">
        <f>'BD4'!C1501</f>
        <v>0</v>
      </c>
      <c r="D1504" s="125" t="str">
        <f t="shared" si="116"/>
        <v/>
      </c>
      <c r="E1504" s="126" t="str">
        <f>IF('BD4'!O1501=0,"",'BD4'!O1501)</f>
        <v/>
      </c>
      <c r="F1504" s="127" t="str">
        <f>REPT('BD4'!N1501,1)</f>
        <v/>
      </c>
      <c r="G1504" s="469">
        <f>('BD4'!J1501)</f>
        <v>0</v>
      </c>
      <c r="I1504" s="568" t="str">
        <f t="shared" si="117"/>
        <v/>
      </c>
      <c r="J1504" s="568" t="str">
        <f>IF(L1504&gt;0,'BD1'!$K$6,"")</f>
        <v/>
      </c>
      <c r="K1504" s="568" t="str">
        <f>IF(L1504&gt;0,'BD1'!$K$8,"")</f>
        <v/>
      </c>
      <c r="L1504" s="101"/>
      <c r="M1504" s="101"/>
      <c r="N1504" s="101"/>
      <c r="O1504" s="101"/>
      <c r="P1504" s="363"/>
      <c r="Q1504" s="363"/>
      <c r="R1504" s="361"/>
      <c r="S1504" s="570" t="str">
        <f t="shared" si="120"/>
        <v/>
      </c>
      <c r="U1504" s="124" t="str">
        <f t="shared" si="118"/>
        <v/>
      </c>
      <c r="V1504" s="124" t="str">
        <f>IF(X1504&gt;0,'BD1'!$K$6,"")</f>
        <v/>
      </c>
      <c r="W1504" s="121" t="str">
        <f>IF(X1504&gt;0,'BD1'!$K$8,"")</f>
        <v/>
      </c>
      <c r="X1504" s="101"/>
      <c r="Y1504" s="474"/>
      <c r="Z1504" s="101"/>
      <c r="AA1504" s="101"/>
      <c r="AB1504" s="101"/>
      <c r="AC1504" s="101"/>
      <c r="AD1504" s="101"/>
      <c r="AE1504" s="361"/>
      <c r="AF1504" s="522"/>
    </row>
    <row r="1505" spans="2:32" x14ac:dyDescent="0.25">
      <c r="B1505" s="566" t="str">
        <f t="shared" si="119"/>
        <v/>
      </c>
      <c r="C1505" s="472">
        <f>'BD4'!C1502</f>
        <v>0</v>
      </c>
      <c r="D1505" s="125" t="str">
        <f t="shared" si="116"/>
        <v/>
      </c>
      <c r="E1505" s="126" t="str">
        <f>IF('BD4'!O1502=0,"",'BD4'!O1502)</f>
        <v/>
      </c>
      <c r="F1505" s="127" t="str">
        <f>REPT('BD4'!N1502,1)</f>
        <v/>
      </c>
      <c r="G1505" s="469">
        <f>('BD4'!J1502)</f>
        <v>0</v>
      </c>
      <c r="I1505" s="568" t="str">
        <f t="shared" si="117"/>
        <v/>
      </c>
      <c r="J1505" s="568" t="str">
        <f>IF(L1505&gt;0,'BD1'!$K$6,"")</f>
        <v/>
      </c>
      <c r="K1505" s="568" t="str">
        <f>IF(L1505&gt;0,'BD1'!$K$8,"")</f>
        <v/>
      </c>
      <c r="L1505" s="101"/>
      <c r="M1505" s="101"/>
      <c r="N1505" s="101"/>
      <c r="O1505" s="101"/>
      <c r="P1505" s="363"/>
      <c r="Q1505" s="363"/>
      <c r="R1505" s="361"/>
      <c r="S1505" s="570" t="str">
        <f t="shared" si="120"/>
        <v/>
      </c>
      <c r="U1505" s="124" t="str">
        <f t="shared" si="118"/>
        <v/>
      </c>
      <c r="V1505" s="124" t="str">
        <f>IF(X1505&gt;0,'BD1'!$K$6,"")</f>
        <v/>
      </c>
      <c r="W1505" s="121" t="str">
        <f>IF(X1505&gt;0,'BD1'!$K$8,"")</f>
        <v/>
      </c>
      <c r="X1505" s="101"/>
      <c r="Y1505" s="474"/>
      <c r="Z1505" s="101"/>
      <c r="AA1505" s="101"/>
      <c r="AB1505" s="101"/>
      <c r="AC1505" s="101"/>
      <c r="AD1505" s="101"/>
      <c r="AE1505" s="361"/>
      <c r="AF1505" s="522"/>
    </row>
    <row r="1506" spans="2:32" x14ac:dyDescent="0.25">
      <c r="B1506" s="566" t="str">
        <f t="shared" si="119"/>
        <v/>
      </c>
      <c r="C1506" s="472">
        <f>'BD4'!C1503</f>
        <v>0</v>
      </c>
      <c r="D1506" s="125" t="str">
        <f t="shared" si="116"/>
        <v/>
      </c>
      <c r="E1506" s="126" t="str">
        <f>IF('BD4'!O1503=0,"",'BD4'!O1503)</f>
        <v/>
      </c>
      <c r="F1506" s="127" t="str">
        <f>REPT('BD4'!N1503,1)</f>
        <v/>
      </c>
      <c r="G1506" s="469">
        <f>('BD4'!J1503)</f>
        <v>0</v>
      </c>
      <c r="I1506" s="568" t="str">
        <f t="shared" si="117"/>
        <v/>
      </c>
      <c r="J1506" s="568" t="str">
        <f>IF(L1506&gt;0,'BD1'!$K$6,"")</f>
        <v/>
      </c>
      <c r="K1506" s="568" t="str">
        <f>IF(L1506&gt;0,'BD1'!$K$8,"")</f>
        <v/>
      </c>
      <c r="L1506" s="101"/>
      <c r="M1506" s="101"/>
      <c r="N1506" s="101"/>
      <c r="O1506" s="101"/>
      <c r="P1506" s="363"/>
      <c r="Q1506" s="363"/>
      <c r="R1506" s="361"/>
      <c r="S1506" s="570" t="str">
        <f t="shared" si="120"/>
        <v/>
      </c>
      <c r="U1506" s="124" t="str">
        <f t="shared" si="118"/>
        <v/>
      </c>
      <c r="V1506" s="124" t="str">
        <f>IF(X1506&gt;0,'BD1'!$K$6,"")</f>
        <v/>
      </c>
      <c r="W1506" s="121" t="str">
        <f>IF(X1506&gt;0,'BD1'!$K$8,"")</f>
        <v/>
      </c>
      <c r="X1506" s="101"/>
      <c r="Y1506" s="474"/>
      <c r="Z1506" s="101"/>
      <c r="AA1506" s="101"/>
      <c r="AB1506" s="101"/>
      <c r="AC1506" s="101"/>
      <c r="AD1506" s="101"/>
      <c r="AE1506" s="361"/>
      <c r="AF1506" s="522"/>
    </row>
    <row r="1507" spans="2:32" x14ac:dyDescent="0.25">
      <c r="B1507" s="566" t="str">
        <f t="shared" si="119"/>
        <v/>
      </c>
      <c r="C1507" s="472">
        <f>'BD4'!C1504</f>
        <v>0</v>
      </c>
      <c r="D1507" s="125" t="str">
        <f t="shared" si="116"/>
        <v/>
      </c>
      <c r="E1507" s="126" t="str">
        <f>IF('BD4'!O1504=0,"",'BD4'!O1504)</f>
        <v/>
      </c>
      <c r="F1507" s="127" t="str">
        <f>REPT('BD4'!N1504,1)</f>
        <v/>
      </c>
      <c r="G1507" s="469">
        <f>('BD4'!J1504)</f>
        <v>0</v>
      </c>
      <c r="I1507" s="568" t="str">
        <f t="shared" si="117"/>
        <v/>
      </c>
      <c r="J1507" s="568" t="str">
        <f>IF(L1507&gt;0,'BD1'!$K$6,"")</f>
        <v/>
      </c>
      <c r="K1507" s="568" t="str">
        <f>IF(L1507&gt;0,'BD1'!$K$8,"")</f>
        <v/>
      </c>
      <c r="L1507" s="101"/>
      <c r="M1507" s="101"/>
      <c r="N1507" s="101"/>
      <c r="O1507" s="101"/>
      <c r="P1507" s="363"/>
      <c r="Q1507" s="363"/>
      <c r="R1507" s="361"/>
      <c r="S1507" s="570" t="str">
        <f t="shared" si="120"/>
        <v/>
      </c>
      <c r="U1507" s="124" t="str">
        <f t="shared" si="118"/>
        <v/>
      </c>
      <c r="V1507" s="124" t="str">
        <f>IF(X1507&gt;0,'BD1'!$K$6,"")</f>
        <v/>
      </c>
      <c r="W1507" s="121" t="str">
        <f>IF(X1507&gt;0,'BD1'!$K$8,"")</f>
        <v/>
      </c>
      <c r="X1507" s="101"/>
      <c r="Y1507" s="474"/>
      <c r="Z1507" s="101"/>
      <c r="AA1507" s="101"/>
      <c r="AB1507" s="101"/>
      <c r="AC1507" s="101"/>
      <c r="AD1507" s="101"/>
      <c r="AE1507" s="361"/>
      <c r="AF1507" s="522"/>
    </row>
    <row r="1508" spans="2:32" x14ac:dyDescent="0.25">
      <c r="B1508" s="566" t="str">
        <f t="shared" si="119"/>
        <v/>
      </c>
      <c r="C1508" s="472">
        <f>'BD4'!C1505</f>
        <v>0</v>
      </c>
      <c r="D1508" s="125" t="str">
        <f t="shared" si="116"/>
        <v/>
      </c>
      <c r="E1508" s="126" t="str">
        <f>IF('BD4'!O1505=0,"",'BD4'!O1505)</f>
        <v/>
      </c>
      <c r="F1508" s="127" t="str">
        <f>REPT('BD4'!N1505,1)</f>
        <v/>
      </c>
      <c r="G1508" s="469">
        <f>('BD4'!J1505)</f>
        <v>0</v>
      </c>
      <c r="I1508" s="568" t="str">
        <f t="shared" si="117"/>
        <v/>
      </c>
      <c r="J1508" s="568" t="str">
        <f>IF(L1508&gt;0,'BD1'!$K$6,"")</f>
        <v/>
      </c>
      <c r="K1508" s="568" t="str">
        <f>IF(L1508&gt;0,'BD1'!$K$8,"")</f>
        <v/>
      </c>
      <c r="L1508" s="101"/>
      <c r="M1508" s="101"/>
      <c r="N1508" s="101"/>
      <c r="O1508" s="101"/>
      <c r="P1508" s="363"/>
      <c r="Q1508" s="363"/>
      <c r="R1508" s="361"/>
      <c r="S1508" s="570" t="str">
        <f t="shared" si="120"/>
        <v/>
      </c>
      <c r="U1508" s="124" t="str">
        <f t="shared" si="118"/>
        <v/>
      </c>
      <c r="V1508" s="124" t="str">
        <f>IF(X1508&gt;0,'BD1'!$K$6,"")</f>
        <v/>
      </c>
      <c r="W1508" s="121" t="str">
        <f>IF(X1508&gt;0,'BD1'!$K$8,"")</f>
        <v/>
      </c>
      <c r="X1508" s="101"/>
      <c r="Y1508" s="474"/>
      <c r="Z1508" s="101"/>
      <c r="AA1508" s="101"/>
      <c r="AB1508" s="101"/>
      <c r="AC1508" s="101"/>
      <c r="AD1508" s="101"/>
      <c r="AE1508" s="361"/>
      <c r="AF1508" s="522"/>
    </row>
    <row r="1509" spans="2:32" x14ac:dyDescent="0.25">
      <c r="B1509" s="566" t="str">
        <f t="shared" si="119"/>
        <v/>
      </c>
      <c r="C1509" s="472">
        <f>'BD4'!C1506</f>
        <v>0</v>
      </c>
      <c r="D1509" s="125" t="str">
        <f t="shared" si="116"/>
        <v/>
      </c>
      <c r="E1509" s="126" t="str">
        <f>IF('BD4'!O1506=0,"",'BD4'!O1506)</f>
        <v/>
      </c>
      <c r="F1509" s="127" t="str">
        <f>REPT('BD4'!N1506,1)</f>
        <v/>
      </c>
      <c r="G1509" s="469">
        <f>('BD4'!J1506)</f>
        <v>0</v>
      </c>
      <c r="I1509" s="568" t="str">
        <f t="shared" si="117"/>
        <v/>
      </c>
      <c r="J1509" s="568" t="str">
        <f>IF(L1509&gt;0,'BD1'!$K$6,"")</f>
        <v/>
      </c>
      <c r="K1509" s="568" t="str">
        <f>IF(L1509&gt;0,'BD1'!$K$8,"")</f>
        <v/>
      </c>
      <c r="L1509" s="101"/>
      <c r="M1509" s="101"/>
      <c r="N1509" s="101"/>
      <c r="O1509" s="101"/>
      <c r="P1509" s="363"/>
      <c r="Q1509" s="363"/>
      <c r="R1509" s="361"/>
      <c r="S1509" s="570" t="str">
        <f t="shared" si="120"/>
        <v/>
      </c>
      <c r="U1509" s="124" t="str">
        <f t="shared" si="118"/>
        <v/>
      </c>
      <c r="V1509" s="124" t="str">
        <f>IF(X1509&gt;0,'BD1'!$K$6,"")</f>
        <v/>
      </c>
      <c r="W1509" s="121" t="str">
        <f>IF(X1509&gt;0,'BD1'!$K$8,"")</f>
        <v/>
      </c>
      <c r="X1509" s="101"/>
      <c r="Y1509" s="474"/>
      <c r="Z1509" s="101"/>
      <c r="AA1509" s="101"/>
      <c r="AB1509" s="101"/>
      <c r="AC1509" s="101"/>
      <c r="AD1509" s="101"/>
      <c r="AE1509" s="361"/>
      <c r="AF1509" s="522"/>
    </row>
    <row r="1510" spans="2:32" x14ac:dyDescent="0.25">
      <c r="B1510" s="566" t="str">
        <f t="shared" si="119"/>
        <v/>
      </c>
      <c r="C1510" s="472">
        <f>'BD4'!C1507</f>
        <v>0</v>
      </c>
      <c r="D1510" s="125" t="str">
        <f t="shared" si="116"/>
        <v/>
      </c>
      <c r="E1510" s="126" t="str">
        <f>IF('BD4'!O1507=0,"",'BD4'!O1507)</f>
        <v/>
      </c>
      <c r="F1510" s="127" t="str">
        <f>REPT('BD4'!N1507,1)</f>
        <v/>
      </c>
      <c r="G1510" s="469">
        <f>('BD4'!J1507)</f>
        <v>0</v>
      </c>
      <c r="I1510" s="568" t="str">
        <f t="shared" si="117"/>
        <v/>
      </c>
      <c r="J1510" s="568" t="str">
        <f>IF(L1510&gt;0,'BD1'!$K$6,"")</f>
        <v/>
      </c>
      <c r="K1510" s="568" t="str">
        <f>IF(L1510&gt;0,'BD1'!$K$8,"")</f>
        <v/>
      </c>
      <c r="L1510" s="101"/>
      <c r="M1510" s="101"/>
      <c r="N1510" s="101"/>
      <c r="O1510" s="101"/>
      <c r="P1510" s="363"/>
      <c r="Q1510" s="363"/>
      <c r="R1510" s="361"/>
      <c r="S1510" s="570" t="str">
        <f t="shared" si="120"/>
        <v/>
      </c>
      <c r="U1510" s="124" t="str">
        <f t="shared" si="118"/>
        <v/>
      </c>
      <c r="V1510" s="124" t="str">
        <f>IF(X1510&gt;0,'BD1'!$K$6,"")</f>
        <v/>
      </c>
      <c r="W1510" s="121" t="str">
        <f>IF(X1510&gt;0,'BD1'!$K$8,"")</f>
        <v/>
      </c>
      <c r="X1510" s="101"/>
      <c r="Y1510" s="474"/>
      <c r="Z1510" s="101"/>
      <c r="AA1510" s="101"/>
      <c r="AB1510" s="101"/>
      <c r="AC1510" s="101"/>
      <c r="AD1510" s="101"/>
      <c r="AE1510" s="361"/>
      <c r="AF1510" s="522"/>
    </row>
    <row r="1511" spans="2:32" x14ac:dyDescent="0.25">
      <c r="B1511" s="566" t="str">
        <f t="shared" si="119"/>
        <v/>
      </c>
      <c r="C1511" s="472">
        <f>'BD4'!C1508</f>
        <v>0</v>
      </c>
      <c r="D1511" s="125" t="str">
        <f t="shared" si="116"/>
        <v/>
      </c>
      <c r="E1511" s="126" t="str">
        <f>IF('BD4'!O1508=0,"",'BD4'!O1508)</f>
        <v/>
      </c>
      <c r="F1511" s="127" t="str">
        <f>REPT('BD4'!N1508,1)</f>
        <v/>
      </c>
      <c r="G1511" s="469">
        <f>('BD4'!J1508)</f>
        <v>0</v>
      </c>
      <c r="I1511" s="568" t="str">
        <f t="shared" si="117"/>
        <v/>
      </c>
      <c r="J1511" s="568" t="str">
        <f>IF(L1511&gt;0,'BD1'!$K$6,"")</f>
        <v/>
      </c>
      <c r="K1511" s="568" t="str">
        <f>IF(L1511&gt;0,'BD1'!$K$8,"")</f>
        <v/>
      </c>
      <c r="L1511" s="101"/>
      <c r="M1511" s="101"/>
      <c r="N1511" s="101"/>
      <c r="O1511" s="101"/>
      <c r="P1511" s="363"/>
      <c r="Q1511" s="363"/>
      <c r="R1511" s="361"/>
      <c r="S1511" s="570" t="str">
        <f t="shared" si="120"/>
        <v/>
      </c>
      <c r="U1511" s="124" t="str">
        <f t="shared" si="118"/>
        <v/>
      </c>
      <c r="V1511" s="124" t="str">
        <f>IF(X1511&gt;0,'BD1'!$K$6,"")</f>
        <v/>
      </c>
      <c r="W1511" s="121" t="str">
        <f>IF(X1511&gt;0,'BD1'!$K$8,"")</f>
        <v/>
      </c>
      <c r="X1511" s="101"/>
      <c r="Y1511" s="474"/>
      <c r="Z1511" s="101"/>
      <c r="AA1511" s="101"/>
      <c r="AB1511" s="101"/>
      <c r="AC1511" s="101"/>
      <c r="AD1511" s="101"/>
      <c r="AE1511" s="361"/>
      <c r="AF1511" s="522"/>
    </row>
    <row r="1512" spans="2:32" x14ac:dyDescent="0.25">
      <c r="B1512" s="566" t="str">
        <f t="shared" si="119"/>
        <v/>
      </c>
      <c r="C1512" s="472">
        <f>'BD4'!C1509</f>
        <v>0</v>
      </c>
      <c r="D1512" s="125" t="str">
        <f t="shared" si="116"/>
        <v/>
      </c>
      <c r="E1512" s="126" t="str">
        <f>IF('BD4'!O1509=0,"",'BD4'!O1509)</f>
        <v/>
      </c>
      <c r="F1512" s="127" t="str">
        <f>REPT('BD4'!N1509,1)</f>
        <v/>
      </c>
      <c r="G1512" s="469">
        <f>('BD4'!J1509)</f>
        <v>0</v>
      </c>
      <c r="I1512" s="568" t="str">
        <f t="shared" si="117"/>
        <v/>
      </c>
      <c r="J1512" s="568" t="str">
        <f>IF(L1512&gt;0,'BD1'!$K$6,"")</f>
        <v/>
      </c>
      <c r="K1512" s="568" t="str">
        <f>IF(L1512&gt;0,'BD1'!$K$8,"")</f>
        <v/>
      </c>
      <c r="L1512" s="101"/>
      <c r="M1512" s="101"/>
      <c r="N1512" s="101"/>
      <c r="O1512" s="101"/>
      <c r="P1512" s="363"/>
      <c r="Q1512" s="363"/>
      <c r="R1512" s="361"/>
      <c r="S1512" s="570" t="str">
        <f t="shared" si="120"/>
        <v/>
      </c>
      <c r="U1512" s="124" t="str">
        <f t="shared" si="118"/>
        <v/>
      </c>
      <c r="V1512" s="124" t="str">
        <f>IF(X1512&gt;0,'BD1'!$K$6,"")</f>
        <v/>
      </c>
      <c r="W1512" s="121" t="str">
        <f>IF(X1512&gt;0,'BD1'!$K$8,"")</f>
        <v/>
      </c>
      <c r="X1512" s="101"/>
      <c r="Y1512" s="474"/>
      <c r="Z1512" s="101"/>
      <c r="AA1512" s="101"/>
      <c r="AB1512" s="101"/>
      <c r="AC1512" s="101"/>
      <c r="AD1512" s="101"/>
      <c r="AE1512" s="361"/>
      <c r="AF1512" s="522"/>
    </row>
    <row r="1513" spans="2:32" x14ac:dyDescent="0.25">
      <c r="B1513" s="566" t="str">
        <f t="shared" si="119"/>
        <v/>
      </c>
      <c r="C1513" s="472">
        <f>'BD4'!C1510</f>
        <v>0</v>
      </c>
      <c r="D1513" s="125" t="str">
        <f t="shared" si="116"/>
        <v/>
      </c>
      <c r="E1513" s="126" t="str">
        <f>IF('BD4'!O1510=0,"",'BD4'!O1510)</f>
        <v/>
      </c>
      <c r="F1513" s="127" t="str">
        <f>REPT('BD4'!N1510,1)</f>
        <v/>
      </c>
      <c r="G1513" s="469">
        <f>('BD4'!J1510)</f>
        <v>0</v>
      </c>
      <c r="I1513" s="568" t="str">
        <f t="shared" si="117"/>
        <v/>
      </c>
      <c r="J1513" s="568" t="str">
        <f>IF(L1513&gt;0,'BD1'!$K$6,"")</f>
        <v/>
      </c>
      <c r="K1513" s="568" t="str">
        <f>IF(L1513&gt;0,'BD1'!$K$8,"")</f>
        <v/>
      </c>
      <c r="L1513" s="101"/>
      <c r="M1513" s="101"/>
      <c r="N1513" s="101"/>
      <c r="O1513" s="101"/>
      <c r="P1513" s="363"/>
      <c r="Q1513" s="363"/>
      <c r="R1513" s="361"/>
      <c r="S1513" s="570" t="str">
        <f t="shared" si="120"/>
        <v/>
      </c>
      <c r="U1513" s="124" t="str">
        <f t="shared" si="118"/>
        <v/>
      </c>
      <c r="V1513" s="124" t="str">
        <f>IF(X1513&gt;0,'BD1'!$K$6,"")</f>
        <v/>
      </c>
      <c r="W1513" s="121" t="str">
        <f>IF(X1513&gt;0,'BD1'!$K$8,"")</f>
        <v/>
      </c>
      <c r="X1513" s="101"/>
      <c r="Y1513" s="474"/>
      <c r="Z1513" s="101"/>
      <c r="AA1513" s="101"/>
      <c r="AB1513" s="101"/>
      <c r="AC1513" s="101"/>
      <c r="AD1513" s="101"/>
      <c r="AE1513" s="361"/>
      <c r="AF1513" s="522"/>
    </row>
    <row r="1514" spans="2:32" x14ac:dyDescent="0.25">
      <c r="B1514" s="566" t="str">
        <f t="shared" si="119"/>
        <v/>
      </c>
      <c r="C1514" s="472">
        <f>'BD4'!C1511</f>
        <v>0</v>
      </c>
      <c r="D1514" s="125" t="str">
        <f t="shared" si="116"/>
        <v/>
      </c>
      <c r="E1514" s="126" t="str">
        <f>IF('BD4'!O1511=0,"",'BD4'!O1511)</f>
        <v/>
      </c>
      <c r="F1514" s="127" t="str">
        <f>REPT('BD4'!N1511,1)</f>
        <v/>
      </c>
      <c r="G1514" s="469">
        <f>('BD4'!J1511)</f>
        <v>0</v>
      </c>
      <c r="I1514" s="568" t="str">
        <f t="shared" si="117"/>
        <v/>
      </c>
      <c r="J1514" s="568" t="str">
        <f>IF(L1514&gt;0,'BD1'!$K$6,"")</f>
        <v/>
      </c>
      <c r="K1514" s="568" t="str">
        <f>IF(L1514&gt;0,'BD1'!$K$8,"")</f>
        <v/>
      </c>
      <c r="L1514" s="101"/>
      <c r="M1514" s="101"/>
      <c r="N1514" s="101"/>
      <c r="O1514" s="101"/>
      <c r="P1514" s="363"/>
      <c r="Q1514" s="363"/>
      <c r="R1514" s="361"/>
      <c r="S1514" s="570" t="str">
        <f t="shared" si="120"/>
        <v/>
      </c>
      <c r="U1514" s="124" t="str">
        <f t="shared" si="118"/>
        <v/>
      </c>
      <c r="V1514" s="124" t="str">
        <f>IF(X1514&gt;0,'BD1'!$K$6,"")</f>
        <v/>
      </c>
      <c r="W1514" s="121" t="str">
        <f>IF(X1514&gt;0,'BD1'!$K$8,"")</f>
        <v/>
      </c>
      <c r="X1514" s="101"/>
      <c r="Y1514" s="474"/>
      <c r="Z1514" s="101"/>
      <c r="AA1514" s="101"/>
      <c r="AB1514" s="101"/>
      <c r="AC1514" s="101"/>
      <c r="AD1514" s="101"/>
      <c r="AE1514" s="361"/>
      <c r="AF1514" s="522"/>
    </row>
    <row r="1515" spans="2:32" x14ac:dyDescent="0.25">
      <c r="B1515" s="566" t="str">
        <f t="shared" si="119"/>
        <v/>
      </c>
      <c r="C1515" s="472">
        <f>'BD4'!C1512</f>
        <v>0</v>
      </c>
      <c r="D1515" s="125" t="str">
        <f t="shared" si="116"/>
        <v/>
      </c>
      <c r="E1515" s="126" t="str">
        <f>IF('BD4'!O1512=0,"",'BD4'!O1512)</f>
        <v/>
      </c>
      <c r="F1515" s="127" t="str">
        <f>REPT('BD4'!N1512,1)</f>
        <v/>
      </c>
      <c r="G1515" s="469">
        <f>('BD4'!J1512)</f>
        <v>0</v>
      </c>
      <c r="I1515" s="568" t="str">
        <f t="shared" si="117"/>
        <v/>
      </c>
      <c r="J1515" s="568" t="str">
        <f>IF(L1515&gt;0,'BD1'!$K$6,"")</f>
        <v/>
      </c>
      <c r="K1515" s="568" t="str">
        <f>IF(L1515&gt;0,'BD1'!$K$8,"")</f>
        <v/>
      </c>
      <c r="L1515" s="101"/>
      <c r="M1515" s="101"/>
      <c r="N1515" s="101"/>
      <c r="O1515" s="101"/>
      <c r="P1515" s="363"/>
      <c r="Q1515" s="363"/>
      <c r="R1515" s="361"/>
      <c r="S1515" s="570" t="str">
        <f t="shared" si="120"/>
        <v/>
      </c>
      <c r="U1515" s="124" t="str">
        <f t="shared" si="118"/>
        <v/>
      </c>
      <c r="V1515" s="124" t="str">
        <f>IF(X1515&gt;0,'BD1'!$K$6,"")</f>
        <v/>
      </c>
      <c r="W1515" s="121" t="str">
        <f>IF(X1515&gt;0,'BD1'!$K$8,"")</f>
        <v/>
      </c>
      <c r="X1515" s="101"/>
      <c r="Y1515" s="474"/>
      <c r="Z1515" s="101"/>
      <c r="AA1515" s="101"/>
      <c r="AB1515" s="101"/>
      <c r="AC1515" s="101"/>
      <c r="AD1515" s="101"/>
      <c r="AE1515" s="361"/>
      <c r="AF1515" s="522"/>
    </row>
    <row r="1516" spans="2:32" x14ac:dyDescent="0.25">
      <c r="B1516" s="566" t="str">
        <f t="shared" si="119"/>
        <v/>
      </c>
      <c r="C1516" s="472">
        <f>'BD4'!C1513</f>
        <v>0</v>
      </c>
      <c r="D1516" s="125" t="str">
        <f t="shared" si="116"/>
        <v/>
      </c>
      <c r="E1516" s="126" t="str">
        <f>IF('BD4'!O1513=0,"",'BD4'!O1513)</f>
        <v/>
      </c>
      <c r="F1516" s="127" t="str">
        <f>REPT('BD4'!N1513,1)</f>
        <v/>
      </c>
      <c r="G1516" s="469">
        <f>('BD4'!J1513)</f>
        <v>0</v>
      </c>
      <c r="I1516" s="568" t="str">
        <f t="shared" si="117"/>
        <v/>
      </c>
      <c r="J1516" s="568" t="str">
        <f>IF(L1516&gt;0,'BD1'!$K$6,"")</f>
        <v/>
      </c>
      <c r="K1516" s="568" t="str">
        <f>IF(L1516&gt;0,'BD1'!$K$8,"")</f>
        <v/>
      </c>
      <c r="L1516" s="101"/>
      <c r="M1516" s="101"/>
      <c r="N1516" s="101"/>
      <c r="O1516" s="101"/>
      <c r="P1516" s="363"/>
      <c r="Q1516" s="363"/>
      <c r="R1516" s="361"/>
      <c r="S1516" s="570" t="str">
        <f t="shared" si="120"/>
        <v/>
      </c>
      <c r="U1516" s="124" t="str">
        <f t="shared" si="118"/>
        <v/>
      </c>
      <c r="V1516" s="124" t="str">
        <f>IF(X1516&gt;0,'BD1'!$K$6,"")</f>
        <v/>
      </c>
      <c r="W1516" s="121" t="str">
        <f>IF(X1516&gt;0,'BD1'!$K$8,"")</f>
        <v/>
      </c>
      <c r="X1516" s="101"/>
      <c r="Y1516" s="474"/>
      <c r="Z1516" s="101"/>
      <c r="AA1516" s="101"/>
      <c r="AB1516" s="101"/>
      <c r="AC1516" s="101"/>
      <c r="AD1516" s="101"/>
      <c r="AE1516" s="361"/>
      <c r="AF1516" s="522"/>
    </row>
    <row r="1517" spans="2:32" x14ac:dyDescent="0.25">
      <c r="B1517" s="566" t="str">
        <f t="shared" si="119"/>
        <v/>
      </c>
      <c r="C1517" s="472">
        <f>'BD4'!C1514</f>
        <v>0</v>
      </c>
      <c r="D1517" s="125" t="str">
        <f t="shared" si="116"/>
        <v/>
      </c>
      <c r="E1517" s="126" t="str">
        <f>IF('BD4'!O1514=0,"",'BD4'!O1514)</f>
        <v/>
      </c>
      <c r="F1517" s="127" t="str">
        <f>REPT('BD4'!N1514,1)</f>
        <v/>
      </c>
      <c r="G1517" s="469">
        <f>('BD4'!J1514)</f>
        <v>0</v>
      </c>
      <c r="I1517" s="568" t="str">
        <f t="shared" si="117"/>
        <v/>
      </c>
      <c r="J1517" s="568" t="str">
        <f>IF(L1517&gt;0,'BD1'!$K$6,"")</f>
        <v/>
      </c>
      <c r="K1517" s="568" t="str">
        <f>IF(L1517&gt;0,'BD1'!$K$8,"")</f>
        <v/>
      </c>
      <c r="L1517" s="101"/>
      <c r="M1517" s="101"/>
      <c r="N1517" s="101"/>
      <c r="O1517" s="101"/>
      <c r="P1517" s="363"/>
      <c r="Q1517" s="363"/>
      <c r="R1517" s="361"/>
      <c r="S1517" s="570" t="str">
        <f t="shared" si="120"/>
        <v/>
      </c>
      <c r="U1517" s="124" t="str">
        <f t="shared" si="118"/>
        <v/>
      </c>
      <c r="V1517" s="124" t="str">
        <f>IF(X1517&gt;0,'BD1'!$K$6,"")</f>
        <v/>
      </c>
      <c r="W1517" s="121" t="str">
        <f>IF(X1517&gt;0,'BD1'!$K$8,"")</f>
        <v/>
      </c>
      <c r="X1517" s="101"/>
      <c r="Y1517" s="474"/>
      <c r="Z1517" s="101"/>
      <c r="AA1517" s="101"/>
      <c r="AB1517" s="101"/>
      <c r="AC1517" s="101"/>
      <c r="AD1517" s="101"/>
      <c r="AE1517" s="361"/>
      <c r="AF1517" s="522"/>
    </row>
    <row r="1518" spans="2:32" x14ac:dyDescent="0.25">
      <c r="B1518" s="566" t="str">
        <f t="shared" si="119"/>
        <v/>
      </c>
      <c r="C1518" s="472">
        <f>'BD4'!C1515</f>
        <v>0</v>
      </c>
      <c r="D1518" s="125" t="str">
        <f t="shared" si="116"/>
        <v/>
      </c>
      <c r="E1518" s="126" t="str">
        <f>IF('BD4'!O1515=0,"",'BD4'!O1515)</f>
        <v/>
      </c>
      <c r="F1518" s="127" t="str">
        <f>REPT('BD4'!N1515,1)</f>
        <v/>
      </c>
      <c r="G1518" s="469">
        <f>('BD4'!J1515)</f>
        <v>0</v>
      </c>
      <c r="I1518" s="568" t="str">
        <f t="shared" si="117"/>
        <v/>
      </c>
      <c r="J1518" s="568" t="str">
        <f>IF(L1518&gt;0,'BD1'!$K$6,"")</f>
        <v/>
      </c>
      <c r="K1518" s="568" t="str">
        <f>IF(L1518&gt;0,'BD1'!$K$8,"")</f>
        <v/>
      </c>
      <c r="L1518" s="101"/>
      <c r="M1518" s="101"/>
      <c r="N1518" s="101"/>
      <c r="O1518" s="101"/>
      <c r="P1518" s="363"/>
      <c r="Q1518" s="363"/>
      <c r="R1518" s="361"/>
      <c r="S1518" s="570" t="str">
        <f t="shared" si="120"/>
        <v/>
      </c>
      <c r="U1518" s="124" t="str">
        <f t="shared" si="118"/>
        <v/>
      </c>
      <c r="V1518" s="124" t="str">
        <f>IF(X1518&gt;0,'BD1'!$K$6,"")</f>
        <v/>
      </c>
      <c r="W1518" s="121" t="str">
        <f>IF(X1518&gt;0,'BD1'!$K$8,"")</f>
        <v/>
      </c>
      <c r="X1518" s="101"/>
      <c r="Y1518" s="474"/>
      <c r="Z1518" s="101"/>
      <c r="AA1518" s="101"/>
      <c r="AB1518" s="101"/>
      <c r="AC1518" s="101"/>
      <c r="AD1518" s="101"/>
      <c r="AE1518" s="361"/>
      <c r="AF1518" s="522"/>
    </row>
    <row r="1519" spans="2:32" x14ac:dyDescent="0.25">
      <c r="B1519" s="566" t="str">
        <f t="shared" si="119"/>
        <v/>
      </c>
      <c r="C1519" s="472">
        <f>'BD4'!C1516</f>
        <v>0</v>
      </c>
      <c r="D1519" s="125" t="str">
        <f t="shared" si="116"/>
        <v/>
      </c>
      <c r="E1519" s="126" t="str">
        <f>IF('BD4'!O1516=0,"",'BD4'!O1516)</f>
        <v/>
      </c>
      <c r="F1519" s="127" t="str">
        <f>REPT('BD4'!N1516,1)</f>
        <v/>
      </c>
      <c r="G1519" s="469">
        <f>('BD4'!J1516)</f>
        <v>0</v>
      </c>
      <c r="I1519" s="568" t="str">
        <f t="shared" si="117"/>
        <v/>
      </c>
      <c r="J1519" s="568" t="str">
        <f>IF(L1519&gt;0,'BD1'!$K$6,"")</f>
        <v/>
      </c>
      <c r="K1519" s="568" t="str">
        <f>IF(L1519&gt;0,'BD1'!$K$8,"")</f>
        <v/>
      </c>
      <c r="L1519" s="101"/>
      <c r="M1519" s="101"/>
      <c r="N1519" s="101"/>
      <c r="O1519" s="101"/>
      <c r="P1519" s="363"/>
      <c r="Q1519" s="363"/>
      <c r="R1519" s="361"/>
      <c r="S1519" s="570" t="str">
        <f t="shared" si="120"/>
        <v/>
      </c>
      <c r="U1519" s="124" t="str">
        <f t="shared" si="118"/>
        <v/>
      </c>
      <c r="V1519" s="124" t="str">
        <f>IF(X1519&gt;0,'BD1'!$K$6,"")</f>
        <v/>
      </c>
      <c r="W1519" s="121" t="str">
        <f>IF(X1519&gt;0,'BD1'!$K$8,"")</f>
        <v/>
      </c>
      <c r="X1519" s="101"/>
      <c r="Y1519" s="474"/>
      <c r="Z1519" s="101"/>
      <c r="AA1519" s="101"/>
      <c r="AB1519" s="101"/>
      <c r="AC1519" s="101"/>
      <c r="AD1519" s="101"/>
      <c r="AE1519" s="361"/>
      <c r="AF1519" s="522"/>
    </row>
    <row r="1520" spans="2:32" x14ac:dyDescent="0.25">
      <c r="B1520" s="566" t="str">
        <f t="shared" si="119"/>
        <v/>
      </c>
      <c r="C1520" s="472">
        <f>'BD4'!C1517</f>
        <v>0</v>
      </c>
      <c r="D1520" s="125" t="str">
        <f t="shared" si="116"/>
        <v/>
      </c>
      <c r="E1520" s="126" t="str">
        <f>IF('BD4'!O1517=0,"",'BD4'!O1517)</f>
        <v/>
      </c>
      <c r="F1520" s="127" t="str">
        <f>REPT('BD4'!N1517,1)</f>
        <v/>
      </c>
      <c r="G1520" s="469">
        <f>('BD4'!J1517)</f>
        <v>0</v>
      </c>
      <c r="I1520" s="568" t="str">
        <f t="shared" si="117"/>
        <v/>
      </c>
      <c r="J1520" s="568" t="str">
        <f>IF(L1520&gt;0,'BD1'!$K$6,"")</f>
        <v/>
      </c>
      <c r="K1520" s="568" t="str">
        <f>IF(L1520&gt;0,'BD1'!$K$8,"")</f>
        <v/>
      </c>
      <c r="L1520" s="101"/>
      <c r="M1520" s="101"/>
      <c r="N1520" s="101"/>
      <c r="O1520" s="101"/>
      <c r="P1520" s="363"/>
      <c r="Q1520" s="363"/>
      <c r="R1520" s="361"/>
      <c r="S1520" s="570" t="str">
        <f t="shared" si="120"/>
        <v/>
      </c>
      <c r="U1520" s="124" t="str">
        <f t="shared" si="118"/>
        <v/>
      </c>
      <c r="V1520" s="124" t="str">
        <f>IF(X1520&gt;0,'BD1'!$K$6,"")</f>
        <v/>
      </c>
      <c r="W1520" s="121" t="str">
        <f>IF(X1520&gt;0,'BD1'!$K$8,"")</f>
        <v/>
      </c>
      <c r="X1520" s="101"/>
      <c r="Y1520" s="474"/>
      <c r="Z1520" s="101"/>
      <c r="AA1520" s="101"/>
      <c r="AB1520" s="101"/>
      <c r="AC1520" s="101"/>
      <c r="AD1520" s="101"/>
      <c r="AE1520" s="361"/>
      <c r="AF1520" s="522"/>
    </row>
    <row r="1521" spans="2:32" x14ac:dyDescent="0.25">
      <c r="B1521" s="566" t="str">
        <f t="shared" si="119"/>
        <v/>
      </c>
      <c r="C1521" s="472">
        <f>'BD4'!C1518</f>
        <v>0</v>
      </c>
      <c r="D1521" s="125" t="str">
        <f t="shared" si="116"/>
        <v/>
      </c>
      <c r="E1521" s="126" t="str">
        <f>IF('BD4'!O1518=0,"",'BD4'!O1518)</f>
        <v/>
      </c>
      <c r="F1521" s="127" t="str">
        <f>REPT('BD4'!N1518,1)</f>
        <v/>
      </c>
      <c r="G1521" s="469">
        <f>('BD4'!J1518)</f>
        <v>0</v>
      </c>
      <c r="I1521" s="568" t="str">
        <f t="shared" si="117"/>
        <v/>
      </c>
      <c r="J1521" s="568" t="str">
        <f>IF(L1521&gt;0,'BD1'!$K$6,"")</f>
        <v/>
      </c>
      <c r="K1521" s="568" t="str">
        <f>IF(L1521&gt;0,'BD1'!$K$8,"")</f>
        <v/>
      </c>
      <c r="L1521" s="101"/>
      <c r="M1521" s="101"/>
      <c r="N1521" s="101"/>
      <c r="O1521" s="101"/>
      <c r="P1521" s="363"/>
      <c r="Q1521" s="363"/>
      <c r="R1521" s="361"/>
      <c r="S1521" s="570" t="str">
        <f t="shared" si="120"/>
        <v/>
      </c>
      <c r="U1521" s="124" t="str">
        <f t="shared" si="118"/>
        <v/>
      </c>
      <c r="V1521" s="124" t="str">
        <f>IF(X1521&gt;0,'BD1'!$K$6,"")</f>
        <v/>
      </c>
      <c r="W1521" s="121" t="str">
        <f>IF(X1521&gt;0,'BD1'!$K$8,"")</f>
        <v/>
      </c>
      <c r="X1521" s="101"/>
      <c r="Y1521" s="474"/>
      <c r="Z1521" s="101"/>
      <c r="AA1521" s="101"/>
      <c r="AB1521" s="101"/>
      <c r="AC1521" s="101"/>
      <c r="AD1521" s="101"/>
      <c r="AE1521" s="361"/>
      <c r="AF1521" s="522"/>
    </row>
    <row r="1522" spans="2:32" x14ac:dyDescent="0.25">
      <c r="B1522" s="566" t="str">
        <f t="shared" si="119"/>
        <v/>
      </c>
      <c r="C1522" s="472">
        <f>'BD4'!C1519</f>
        <v>0</v>
      </c>
      <c r="D1522" s="125" t="str">
        <f t="shared" si="116"/>
        <v/>
      </c>
      <c r="E1522" s="126" t="str">
        <f>IF('BD4'!O1519=0,"",'BD4'!O1519)</f>
        <v/>
      </c>
      <c r="F1522" s="127" t="str">
        <f>REPT('BD4'!N1519,1)</f>
        <v/>
      </c>
      <c r="G1522" s="469">
        <f>('BD4'!J1519)</f>
        <v>0</v>
      </c>
      <c r="I1522" s="568" t="str">
        <f t="shared" si="117"/>
        <v/>
      </c>
      <c r="J1522" s="568" t="str">
        <f>IF(L1522&gt;0,'BD1'!$K$6,"")</f>
        <v/>
      </c>
      <c r="K1522" s="568" t="str">
        <f>IF(L1522&gt;0,'BD1'!$K$8,"")</f>
        <v/>
      </c>
      <c r="L1522" s="101"/>
      <c r="M1522" s="101"/>
      <c r="N1522" s="101"/>
      <c r="O1522" s="101"/>
      <c r="P1522" s="363"/>
      <c r="Q1522" s="363"/>
      <c r="R1522" s="361"/>
      <c r="S1522" s="570" t="str">
        <f t="shared" si="120"/>
        <v/>
      </c>
      <c r="U1522" s="124" t="str">
        <f t="shared" si="118"/>
        <v/>
      </c>
      <c r="V1522" s="124" t="str">
        <f>IF(X1522&gt;0,'BD1'!$K$6,"")</f>
        <v/>
      </c>
      <c r="W1522" s="121" t="str">
        <f>IF(X1522&gt;0,'BD1'!$K$8,"")</f>
        <v/>
      </c>
      <c r="X1522" s="101"/>
      <c r="Y1522" s="474"/>
      <c r="Z1522" s="101"/>
      <c r="AA1522" s="101"/>
      <c r="AB1522" s="101"/>
      <c r="AC1522" s="101"/>
      <c r="AD1522" s="101"/>
      <c r="AE1522" s="361"/>
      <c r="AF1522" s="522"/>
    </row>
    <row r="1523" spans="2:32" x14ac:dyDescent="0.25">
      <c r="B1523" s="566" t="str">
        <f t="shared" si="119"/>
        <v/>
      </c>
      <c r="C1523" s="472">
        <f>'BD4'!C1520</f>
        <v>0</v>
      </c>
      <c r="D1523" s="125" t="str">
        <f t="shared" si="116"/>
        <v/>
      </c>
      <c r="E1523" s="126" t="str">
        <f>IF('BD4'!O1520=0,"",'BD4'!O1520)</f>
        <v/>
      </c>
      <c r="F1523" s="127" t="str">
        <f>REPT('BD4'!N1520,1)</f>
        <v/>
      </c>
      <c r="G1523" s="469">
        <f>('BD4'!J1520)</f>
        <v>0</v>
      </c>
      <c r="I1523" s="568" t="str">
        <f t="shared" si="117"/>
        <v/>
      </c>
      <c r="J1523" s="568" t="str">
        <f>IF(L1523&gt;0,'BD1'!$K$6,"")</f>
        <v/>
      </c>
      <c r="K1523" s="568" t="str">
        <f>IF(L1523&gt;0,'BD1'!$K$8,"")</f>
        <v/>
      </c>
      <c r="L1523" s="101"/>
      <c r="M1523" s="101"/>
      <c r="N1523" s="101"/>
      <c r="O1523" s="101"/>
      <c r="P1523" s="363"/>
      <c r="Q1523" s="363"/>
      <c r="R1523" s="361"/>
      <c r="S1523" s="570" t="str">
        <f t="shared" si="120"/>
        <v/>
      </c>
      <c r="U1523" s="124" t="str">
        <f t="shared" si="118"/>
        <v/>
      </c>
      <c r="V1523" s="124" t="str">
        <f>IF(X1523&gt;0,'BD1'!$K$6,"")</f>
        <v/>
      </c>
      <c r="W1523" s="121" t="str">
        <f>IF(X1523&gt;0,'BD1'!$K$8,"")</f>
        <v/>
      </c>
      <c r="X1523" s="101"/>
      <c r="Y1523" s="474"/>
      <c r="Z1523" s="101"/>
      <c r="AA1523" s="101"/>
      <c r="AB1523" s="101"/>
      <c r="AC1523" s="101"/>
      <c r="AD1523" s="101"/>
      <c r="AE1523" s="361"/>
      <c r="AF1523" s="522"/>
    </row>
    <row r="1524" spans="2:32" x14ac:dyDescent="0.25">
      <c r="B1524" s="566" t="str">
        <f t="shared" si="119"/>
        <v/>
      </c>
      <c r="C1524" s="472">
        <f>'BD4'!C1521</f>
        <v>0</v>
      </c>
      <c r="D1524" s="125" t="str">
        <f t="shared" si="116"/>
        <v/>
      </c>
      <c r="E1524" s="126" t="str">
        <f>IF('BD4'!O1521=0,"",'BD4'!O1521)</f>
        <v/>
      </c>
      <c r="F1524" s="127" t="str">
        <f>REPT('BD4'!N1521,1)</f>
        <v/>
      </c>
      <c r="G1524" s="469">
        <f>('BD4'!J1521)</f>
        <v>0</v>
      </c>
      <c r="I1524" s="568" t="str">
        <f t="shared" si="117"/>
        <v/>
      </c>
      <c r="J1524" s="568" t="str">
        <f>IF(L1524&gt;0,'BD1'!$K$6,"")</f>
        <v/>
      </c>
      <c r="K1524" s="568" t="str">
        <f>IF(L1524&gt;0,'BD1'!$K$8,"")</f>
        <v/>
      </c>
      <c r="L1524" s="101"/>
      <c r="M1524" s="101"/>
      <c r="N1524" s="101"/>
      <c r="O1524" s="101"/>
      <c r="P1524" s="363"/>
      <c r="Q1524" s="363"/>
      <c r="R1524" s="361"/>
      <c r="S1524" s="570" t="str">
        <f t="shared" si="120"/>
        <v/>
      </c>
      <c r="U1524" s="124" t="str">
        <f t="shared" si="118"/>
        <v/>
      </c>
      <c r="V1524" s="124" t="str">
        <f>IF(X1524&gt;0,'BD1'!$K$6,"")</f>
        <v/>
      </c>
      <c r="W1524" s="121" t="str">
        <f>IF(X1524&gt;0,'BD1'!$K$8,"")</f>
        <v/>
      </c>
      <c r="X1524" s="101"/>
      <c r="Y1524" s="474"/>
      <c r="Z1524" s="101"/>
      <c r="AA1524" s="101"/>
      <c r="AB1524" s="101"/>
      <c r="AC1524" s="101"/>
      <c r="AD1524" s="101"/>
      <c r="AE1524" s="361"/>
      <c r="AF1524" s="522"/>
    </row>
    <row r="1525" spans="2:32" x14ac:dyDescent="0.25">
      <c r="B1525" s="566" t="str">
        <f t="shared" si="119"/>
        <v/>
      </c>
      <c r="C1525" s="472">
        <f>'BD4'!C1522</f>
        <v>0</v>
      </c>
      <c r="D1525" s="125" t="str">
        <f t="shared" si="116"/>
        <v/>
      </c>
      <c r="E1525" s="126" t="str">
        <f>IF('BD4'!O1522=0,"",'BD4'!O1522)</f>
        <v/>
      </c>
      <c r="F1525" s="127" t="str">
        <f>REPT('BD4'!N1522,1)</f>
        <v/>
      </c>
      <c r="G1525" s="469">
        <f>('BD4'!J1522)</f>
        <v>0</v>
      </c>
      <c r="I1525" s="568" t="str">
        <f t="shared" si="117"/>
        <v/>
      </c>
      <c r="J1525" s="568" t="str">
        <f>IF(L1525&gt;0,'BD1'!$K$6,"")</f>
        <v/>
      </c>
      <c r="K1525" s="568" t="str">
        <f>IF(L1525&gt;0,'BD1'!$K$8,"")</f>
        <v/>
      </c>
      <c r="L1525" s="101"/>
      <c r="M1525" s="101"/>
      <c r="N1525" s="101"/>
      <c r="O1525" s="101"/>
      <c r="P1525" s="363"/>
      <c r="Q1525" s="363"/>
      <c r="R1525" s="361"/>
      <c r="S1525" s="570" t="str">
        <f t="shared" si="120"/>
        <v/>
      </c>
      <c r="U1525" s="124" t="str">
        <f t="shared" si="118"/>
        <v/>
      </c>
      <c r="V1525" s="124" t="str">
        <f>IF(X1525&gt;0,'BD1'!$K$6,"")</f>
        <v/>
      </c>
      <c r="W1525" s="121" t="str">
        <f>IF(X1525&gt;0,'BD1'!$K$8,"")</f>
        <v/>
      </c>
      <c r="X1525" s="101"/>
      <c r="Y1525" s="474"/>
      <c r="Z1525" s="101"/>
      <c r="AA1525" s="101"/>
      <c r="AB1525" s="101"/>
      <c r="AC1525" s="101"/>
      <c r="AD1525" s="101"/>
      <c r="AE1525" s="361"/>
      <c r="AF1525" s="522"/>
    </row>
    <row r="1526" spans="2:32" x14ac:dyDescent="0.25">
      <c r="B1526" s="566" t="str">
        <f t="shared" si="119"/>
        <v/>
      </c>
      <c r="C1526" s="472">
        <f>'BD4'!C1523</f>
        <v>0</v>
      </c>
      <c r="D1526" s="125" t="str">
        <f t="shared" si="116"/>
        <v/>
      </c>
      <c r="E1526" s="126" t="str">
        <f>IF('BD4'!O1523=0,"",'BD4'!O1523)</f>
        <v/>
      </c>
      <c r="F1526" s="127" t="str">
        <f>REPT('BD4'!N1523,1)</f>
        <v/>
      </c>
      <c r="G1526" s="469">
        <f>('BD4'!J1523)</f>
        <v>0</v>
      </c>
      <c r="I1526" s="568" t="str">
        <f t="shared" si="117"/>
        <v/>
      </c>
      <c r="J1526" s="568" t="str">
        <f>IF(L1526&gt;0,'BD1'!$K$6,"")</f>
        <v/>
      </c>
      <c r="K1526" s="568" t="str">
        <f>IF(L1526&gt;0,'BD1'!$K$8,"")</f>
        <v/>
      </c>
      <c r="L1526" s="101"/>
      <c r="M1526" s="101"/>
      <c r="N1526" s="101"/>
      <c r="O1526" s="101"/>
      <c r="P1526" s="363"/>
      <c r="Q1526" s="363"/>
      <c r="R1526" s="361"/>
      <c r="S1526" s="570" t="str">
        <f t="shared" si="120"/>
        <v/>
      </c>
      <c r="U1526" s="124" t="str">
        <f t="shared" si="118"/>
        <v/>
      </c>
      <c r="V1526" s="124" t="str">
        <f>IF(X1526&gt;0,'BD1'!$K$6,"")</f>
        <v/>
      </c>
      <c r="W1526" s="121" t="str">
        <f>IF(X1526&gt;0,'BD1'!$K$8,"")</f>
        <v/>
      </c>
      <c r="X1526" s="101"/>
      <c r="Y1526" s="474"/>
      <c r="Z1526" s="101"/>
      <c r="AA1526" s="101"/>
      <c r="AB1526" s="101"/>
      <c r="AC1526" s="101"/>
      <c r="AD1526" s="101"/>
      <c r="AE1526" s="361"/>
      <c r="AF1526" s="522"/>
    </row>
    <row r="1527" spans="2:32" x14ac:dyDescent="0.25">
      <c r="B1527" s="566" t="str">
        <f t="shared" si="119"/>
        <v/>
      </c>
      <c r="C1527" s="472">
        <f>'BD4'!C1524</f>
        <v>0</v>
      </c>
      <c r="D1527" s="125" t="str">
        <f t="shared" si="116"/>
        <v/>
      </c>
      <c r="E1527" s="126" t="str">
        <f>IF('BD4'!O1524=0,"",'BD4'!O1524)</f>
        <v/>
      </c>
      <c r="F1527" s="127" t="str">
        <f>REPT('BD4'!N1524,1)</f>
        <v/>
      </c>
      <c r="G1527" s="469">
        <f>('BD4'!J1524)</f>
        <v>0</v>
      </c>
      <c r="I1527" s="568" t="str">
        <f t="shared" si="117"/>
        <v/>
      </c>
      <c r="J1527" s="568" t="str">
        <f>IF(L1527&gt;0,'BD1'!$K$6,"")</f>
        <v/>
      </c>
      <c r="K1527" s="568" t="str">
        <f>IF(L1527&gt;0,'BD1'!$K$8,"")</f>
        <v/>
      </c>
      <c r="L1527" s="101"/>
      <c r="M1527" s="101"/>
      <c r="N1527" s="101"/>
      <c r="O1527" s="101"/>
      <c r="P1527" s="363"/>
      <c r="Q1527" s="363"/>
      <c r="R1527" s="361"/>
      <c r="S1527" s="570" t="str">
        <f t="shared" si="120"/>
        <v/>
      </c>
      <c r="U1527" s="124" t="str">
        <f t="shared" si="118"/>
        <v/>
      </c>
      <c r="V1527" s="124" t="str">
        <f>IF(X1527&gt;0,'BD1'!$K$6,"")</f>
        <v/>
      </c>
      <c r="W1527" s="121" t="str">
        <f>IF(X1527&gt;0,'BD1'!$K$8,"")</f>
        <v/>
      </c>
      <c r="X1527" s="101"/>
      <c r="Y1527" s="474"/>
      <c r="Z1527" s="101"/>
      <c r="AA1527" s="101"/>
      <c r="AB1527" s="101"/>
      <c r="AC1527" s="101"/>
      <c r="AD1527" s="101"/>
      <c r="AE1527" s="361"/>
      <c r="AF1527" s="522"/>
    </row>
    <row r="1528" spans="2:32" x14ac:dyDescent="0.25">
      <c r="B1528" s="566" t="str">
        <f t="shared" si="119"/>
        <v/>
      </c>
      <c r="C1528" s="472">
        <f>'BD4'!C1525</f>
        <v>0</v>
      </c>
      <c r="D1528" s="125" t="str">
        <f t="shared" si="116"/>
        <v/>
      </c>
      <c r="E1528" s="126" t="str">
        <f>IF('BD4'!O1525=0,"",'BD4'!O1525)</f>
        <v/>
      </c>
      <c r="F1528" s="127" t="str">
        <f>REPT('BD4'!N1525,1)</f>
        <v/>
      </c>
      <c r="G1528" s="469">
        <f>('BD4'!J1525)</f>
        <v>0</v>
      </c>
      <c r="I1528" s="568" t="str">
        <f t="shared" si="117"/>
        <v/>
      </c>
      <c r="J1528" s="568" t="str">
        <f>IF(L1528&gt;0,'BD1'!$K$6,"")</f>
        <v/>
      </c>
      <c r="K1528" s="568" t="str">
        <f>IF(L1528&gt;0,'BD1'!$K$8,"")</f>
        <v/>
      </c>
      <c r="L1528" s="101"/>
      <c r="M1528" s="101"/>
      <c r="N1528" s="101"/>
      <c r="O1528" s="101"/>
      <c r="P1528" s="363"/>
      <c r="Q1528" s="363"/>
      <c r="R1528" s="361"/>
      <c r="S1528" s="570" t="str">
        <f t="shared" si="120"/>
        <v/>
      </c>
      <c r="U1528" s="124" t="str">
        <f t="shared" si="118"/>
        <v/>
      </c>
      <c r="V1528" s="124" t="str">
        <f>IF(X1528&gt;0,'BD1'!$K$6,"")</f>
        <v/>
      </c>
      <c r="W1528" s="121" t="str">
        <f>IF(X1528&gt;0,'BD1'!$K$8,"")</f>
        <v/>
      </c>
      <c r="X1528" s="101"/>
      <c r="Y1528" s="474"/>
      <c r="Z1528" s="101"/>
      <c r="AA1528" s="101"/>
      <c r="AB1528" s="101"/>
      <c r="AC1528" s="101"/>
      <c r="AD1528" s="101"/>
      <c r="AE1528" s="361"/>
      <c r="AF1528" s="522"/>
    </row>
    <row r="1529" spans="2:32" x14ac:dyDescent="0.25">
      <c r="B1529" s="566" t="str">
        <f t="shared" si="119"/>
        <v/>
      </c>
      <c r="C1529" s="472">
        <f>'BD4'!C1526</f>
        <v>0</v>
      </c>
      <c r="D1529" s="125" t="str">
        <f t="shared" si="116"/>
        <v/>
      </c>
      <c r="E1529" s="126" t="str">
        <f>IF('BD4'!O1526=0,"",'BD4'!O1526)</f>
        <v/>
      </c>
      <c r="F1529" s="127" t="str">
        <f>REPT('BD4'!N1526,1)</f>
        <v/>
      </c>
      <c r="G1529" s="469">
        <f>('BD4'!J1526)</f>
        <v>0</v>
      </c>
      <c r="I1529" s="568" t="str">
        <f t="shared" si="117"/>
        <v/>
      </c>
      <c r="J1529" s="568" t="str">
        <f>IF(L1529&gt;0,'BD1'!$K$6,"")</f>
        <v/>
      </c>
      <c r="K1529" s="568" t="str">
        <f>IF(L1529&gt;0,'BD1'!$K$8,"")</f>
        <v/>
      </c>
      <c r="L1529" s="101"/>
      <c r="M1529" s="101"/>
      <c r="N1529" s="101"/>
      <c r="O1529" s="101"/>
      <c r="P1529" s="363"/>
      <c r="Q1529" s="363"/>
      <c r="R1529" s="361"/>
      <c r="S1529" s="570" t="str">
        <f t="shared" si="120"/>
        <v/>
      </c>
      <c r="U1529" s="124" t="str">
        <f t="shared" si="118"/>
        <v/>
      </c>
      <c r="V1529" s="124" t="str">
        <f>IF(X1529&gt;0,'BD1'!$K$6,"")</f>
        <v/>
      </c>
      <c r="W1529" s="121" t="str">
        <f>IF(X1529&gt;0,'BD1'!$K$8,"")</f>
        <v/>
      </c>
      <c r="X1529" s="101"/>
      <c r="Y1529" s="474"/>
      <c r="Z1529" s="101"/>
      <c r="AA1529" s="101"/>
      <c r="AB1529" s="101"/>
      <c r="AC1529" s="101"/>
      <c r="AD1529" s="101"/>
      <c r="AE1529" s="361"/>
      <c r="AF1529" s="522"/>
    </row>
    <row r="1530" spans="2:32" x14ac:dyDescent="0.25">
      <c r="B1530" s="566" t="str">
        <f t="shared" si="119"/>
        <v/>
      </c>
      <c r="C1530" s="472">
        <f>'BD4'!C1527</f>
        <v>0</v>
      </c>
      <c r="D1530" s="125" t="str">
        <f t="shared" si="116"/>
        <v/>
      </c>
      <c r="E1530" s="126" t="str">
        <f>IF('BD4'!O1527=0,"",'BD4'!O1527)</f>
        <v/>
      </c>
      <c r="F1530" s="127" t="str">
        <f>REPT('BD4'!N1527,1)</f>
        <v/>
      </c>
      <c r="G1530" s="469">
        <f>('BD4'!J1527)</f>
        <v>0</v>
      </c>
      <c r="I1530" s="568" t="str">
        <f t="shared" si="117"/>
        <v/>
      </c>
      <c r="J1530" s="568" t="str">
        <f>IF(L1530&gt;0,'BD1'!$K$6,"")</f>
        <v/>
      </c>
      <c r="K1530" s="568" t="str">
        <f>IF(L1530&gt;0,'BD1'!$K$8,"")</f>
        <v/>
      </c>
      <c r="L1530" s="101"/>
      <c r="M1530" s="101"/>
      <c r="N1530" s="101"/>
      <c r="O1530" s="101"/>
      <c r="P1530" s="363"/>
      <c r="Q1530" s="363"/>
      <c r="R1530" s="361"/>
      <c r="S1530" s="570" t="str">
        <f t="shared" si="120"/>
        <v/>
      </c>
      <c r="U1530" s="124" t="str">
        <f t="shared" si="118"/>
        <v/>
      </c>
      <c r="V1530" s="124" t="str">
        <f>IF(X1530&gt;0,'BD1'!$K$6,"")</f>
        <v/>
      </c>
      <c r="W1530" s="121" t="str">
        <f>IF(X1530&gt;0,'BD1'!$K$8,"")</f>
        <v/>
      </c>
      <c r="X1530" s="101"/>
      <c r="Y1530" s="474"/>
      <c r="Z1530" s="101"/>
      <c r="AA1530" s="101"/>
      <c r="AB1530" s="101"/>
      <c r="AC1530" s="101"/>
      <c r="AD1530" s="101"/>
      <c r="AE1530" s="361"/>
      <c r="AF1530" s="522"/>
    </row>
    <row r="1531" spans="2:32" x14ac:dyDescent="0.25">
      <c r="B1531" s="566" t="str">
        <f t="shared" si="119"/>
        <v/>
      </c>
      <c r="C1531" s="472">
        <f>'BD4'!C1528</f>
        <v>0</v>
      </c>
      <c r="D1531" s="125" t="str">
        <f t="shared" si="116"/>
        <v/>
      </c>
      <c r="E1531" s="126" t="str">
        <f>IF('BD4'!O1528=0,"",'BD4'!O1528)</f>
        <v/>
      </c>
      <c r="F1531" s="127" t="str">
        <f>REPT('BD4'!N1528,1)</f>
        <v/>
      </c>
      <c r="G1531" s="469">
        <f>('BD4'!J1528)</f>
        <v>0</v>
      </c>
      <c r="I1531" s="568" t="str">
        <f t="shared" si="117"/>
        <v/>
      </c>
      <c r="J1531" s="568" t="str">
        <f>IF(L1531&gt;0,'BD1'!$K$6,"")</f>
        <v/>
      </c>
      <c r="K1531" s="568" t="str">
        <f>IF(L1531&gt;0,'BD1'!$K$8,"")</f>
        <v/>
      </c>
      <c r="L1531" s="101"/>
      <c r="M1531" s="101"/>
      <c r="N1531" s="101"/>
      <c r="O1531" s="101"/>
      <c r="P1531" s="363"/>
      <c r="Q1531" s="363"/>
      <c r="R1531" s="361"/>
      <c r="S1531" s="570" t="str">
        <f t="shared" si="120"/>
        <v/>
      </c>
      <c r="U1531" s="124" t="str">
        <f t="shared" si="118"/>
        <v/>
      </c>
      <c r="V1531" s="124" t="str">
        <f>IF(X1531&gt;0,'BD1'!$K$6,"")</f>
        <v/>
      </c>
      <c r="W1531" s="121" t="str">
        <f>IF(X1531&gt;0,'BD1'!$K$8,"")</f>
        <v/>
      </c>
      <c r="X1531" s="101"/>
      <c r="Y1531" s="474"/>
      <c r="Z1531" s="101"/>
      <c r="AA1531" s="101"/>
      <c r="AB1531" s="101"/>
      <c r="AC1531" s="101"/>
      <c r="AD1531" s="101"/>
      <c r="AE1531" s="361"/>
      <c r="AF1531" s="522"/>
    </row>
    <row r="1532" spans="2:32" x14ac:dyDescent="0.25">
      <c r="B1532" s="566" t="str">
        <f t="shared" si="119"/>
        <v/>
      </c>
      <c r="C1532" s="472">
        <f>'BD4'!C1529</f>
        <v>0</v>
      </c>
      <c r="D1532" s="125" t="str">
        <f t="shared" si="116"/>
        <v/>
      </c>
      <c r="E1532" s="126" t="str">
        <f>IF('BD4'!O1529=0,"",'BD4'!O1529)</f>
        <v/>
      </c>
      <c r="F1532" s="127" t="str">
        <f>REPT('BD4'!N1529,1)</f>
        <v/>
      </c>
      <c r="G1532" s="469">
        <f>('BD4'!J1529)</f>
        <v>0</v>
      </c>
      <c r="I1532" s="568" t="str">
        <f t="shared" si="117"/>
        <v/>
      </c>
      <c r="J1532" s="568" t="str">
        <f>IF(L1532&gt;0,'BD1'!$K$6,"")</f>
        <v/>
      </c>
      <c r="K1532" s="568" t="str">
        <f>IF(L1532&gt;0,'BD1'!$K$8,"")</f>
        <v/>
      </c>
      <c r="L1532" s="101"/>
      <c r="M1532" s="101"/>
      <c r="N1532" s="101"/>
      <c r="O1532" s="101"/>
      <c r="P1532" s="363"/>
      <c r="Q1532" s="363"/>
      <c r="R1532" s="361"/>
      <c r="S1532" s="570" t="str">
        <f t="shared" si="120"/>
        <v/>
      </c>
      <c r="U1532" s="124" t="str">
        <f t="shared" si="118"/>
        <v/>
      </c>
      <c r="V1532" s="124" t="str">
        <f>IF(X1532&gt;0,'BD1'!$K$6,"")</f>
        <v/>
      </c>
      <c r="W1532" s="121" t="str">
        <f>IF(X1532&gt;0,'BD1'!$K$8,"")</f>
        <v/>
      </c>
      <c r="X1532" s="101"/>
      <c r="Y1532" s="474"/>
      <c r="Z1532" s="101"/>
      <c r="AA1532" s="101"/>
      <c r="AB1532" s="101"/>
      <c r="AC1532" s="101"/>
      <c r="AD1532" s="101"/>
      <c r="AE1532" s="361"/>
      <c r="AF1532" s="522"/>
    </row>
    <row r="1533" spans="2:32" x14ac:dyDescent="0.25">
      <c r="B1533" s="566" t="str">
        <f t="shared" si="119"/>
        <v/>
      </c>
      <c r="C1533" s="472">
        <f>'BD4'!C1530</f>
        <v>0</v>
      </c>
      <c r="D1533" s="125" t="str">
        <f t="shared" si="116"/>
        <v/>
      </c>
      <c r="E1533" s="126" t="str">
        <f>IF('BD4'!O1530=0,"",'BD4'!O1530)</f>
        <v/>
      </c>
      <c r="F1533" s="127" t="str">
        <f>REPT('BD4'!N1530,1)</f>
        <v/>
      </c>
      <c r="G1533" s="469">
        <f>('BD4'!J1530)</f>
        <v>0</v>
      </c>
      <c r="I1533" s="568" t="str">
        <f t="shared" si="117"/>
        <v/>
      </c>
      <c r="J1533" s="568" t="str">
        <f>IF(L1533&gt;0,'BD1'!$K$6,"")</f>
        <v/>
      </c>
      <c r="K1533" s="568" t="str">
        <f>IF(L1533&gt;0,'BD1'!$K$8,"")</f>
        <v/>
      </c>
      <c r="L1533" s="101"/>
      <c r="M1533" s="101"/>
      <c r="N1533" s="101"/>
      <c r="O1533" s="101"/>
      <c r="P1533" s="363"/>
      <c r="Q1533" s="363"/>
      <c r="R1533" s="361"/>
      <c r="S1533" s="570" t="str">
        <f t="shared" si="120"/>
        <v/>
      </c>
      <c r="U1533" s="124" t="str">
        <f t="shared" si="118"/>
        <v/>
      </c>
      <c r="V1533" s="124" t="str">
        <f>IF(X1533&gt;0,'BD1'!$K$6,"")</f>
        <v/>
      </c>
      <c r="W1533" s="121" t="str">
        <f>IF(X1533&gt;0,'BD1'!$K$8,"")</f>
        <v/>
      </c>
      <c r="X1533" s="101"/>
      <c r="Y1533" s="474"/>
      <c r="Z1533" s="101"/>
      <c r="AA1533" s="101"/>
      <c r="AB1533" s="101"/>
      <c r="AC1533" s="101"/>
      <c r="AD1533" s="101"/>
      <c r="AE1533" s="361"/>
      <c r="AF1533" s="522"/>
    </row>
    <row r="1534" spans="2:32" x14ac:dyDescent="0.25">
      <c r="B1534" s="566" t="str">
        <f t="shared" si="119"/>
        <v/>
      </c>
      <c r="C1534" s="472">
        <f>'BD4'!C1531</f>
        <v>0</v>
      </c>
      <c r="D1534" s="125" t="str">
        <f t="shared" si="116"/>
        <v/>
      </c>
      <c r="E1534" s="126" t="str">
        <f>IF('BD4'!O1531=0,"",'BD4'!O1531)</f>
        <v/>
      </c>
      <c r="F1534" s="127" t="str">
        <f>REPT('BD4'!N1531,1)</f>
        <v/>
      </c>
      <c r="G1534" s="469">
        <f>('BD4'!J1531)</f>
        <v>0</v>
      </c>
      <c r="I1534" s="568" t="str">
        <f t="shared" si="117"/>
        <v/>
      </c>
      <c r="J1534" s="568" t="str">
        <f>IF(L1534&gt;0,'BD1'!$K$6,"")</f>
        <v/>
      </c>
      <c r="K1534" s="568" t="str">
        <f>IF(L1534&gt;0,'BD1'!$K$8,"")</f>
        <v/>
      </c>
      <c r="L1534" s="101"/>
      <c r="M1534" s="101"/>
      <c r="N1534" s="101"/>
      <c r="O1534" s="101"/>
      <c r="P1534" s="363"/>
      <c r="Q1534" s="363"/>
      <c r="R1534" s="361"/>
      <c r="S1534" s="570" t="str">
        <f t="shared" si="120"/>
        <v/>
      </c>
      <c r="U1534" s="124" t="str">
        <f t="shared" si="118"/>
        <v/>
      </c>
      <c r="V1534" s="124" t="str">
        <f>IF(X1534&gt;0,'BD1'!$K$6,"")</f>
        <v/>
      </c>
      <c r="W1534" s="121" t="str">
        <f>IF(X1534&gt;0,'BD1'!$K$8,"")</f>
        <v/>
      </c>
      <c r="X1534" s="101"/>
      <c r="Y1534" s="474"/>
      <c r="Z1534" s="101"/>
      <c r="AA1534" s="101"/>
      <c r="AB1534" s="101"/>
      <c r="AC1534" s="101"/>
      <c r="AD1534" s="101"/>
      <c r="AE1534" s="361"/>
      <c r="AF1534" s="522"/>
    </row>
    <row r="1535" spans="2:32" x14ac:dyDescent="0.25">
      <c r="B1535" s="566" t="str">
        <f t="shared" si="119"/>
        <v/>
      </c>
      <c r="C1535" s="472">
        <f>'BD4'!C1532</f>
        <v>0</v>
      </c>
      <c r="D1535" s="125" t="str">
        <f t="shared" si="116"/>
        <v/>
      </c>
      <c r="E1535" s="126" t="str">
        <f>IF('BD4'!O1532=0,"",'BD4'!O1532)</f>
        <v/>
      </c>
      <c r="F1535" s="127" t="str">
        <f>REPT('BD4'!N1532,1)</f>
        <v/>
      </c>
      <c r="G1535" s="469">
        <f>('BD4'!J1532)</f>
        <v>0</v>
      </c>
      <c r="I1535" s="568" t="str">
        <f t="shared" si="117"/>
        <v/>
      </c>
      <c r="J1535" s="568" t="str">
        <f>IF(L1535&gt;0,'BD1'!$K$6,"")</f>
        <v/>
      </c>
      <c r="K1535" s="568" t="str">
        <f>IF(L1535&gt;0,'BD1'!$K$8,"")</f>
        <v/>
      </c>
      <c r="L1535" s="101"/>
      <c r="M1535" s="101"/>
      <c r="N1535" s="101"/>
      <c r="O1535" s="101"/>
      <c r="P1535" s="363"/>
      <c r="Q1535" s="363"/>
      <c r="R1535" s="361"/>
      <c r="S1535" s="570" t="str">
        <f t="shared" si="120"/>
        <v/>
      </c>
      <c r="U1535" s="124" t="str">
        <f t="shared" si="118"/>
        <v/>
      </c>
      <c r="V1535" s="124" t="str">
        <f>IF(X1535&gt;0,'BD1'!$K$6,"")</f>
        <v/>
      </c>
      <c r="W1535" s="121" t="str">
        <f>IF(X1535&gt;0,'BD1'!$K$8,"")</f>
        <v/>
      </c>
      <c r="X1535" s="101"/>
      <c r="Y1535" s="474"/>
      <c r="Z1535" s="101"/>
      <c r="AA1535" s="101"/>
      <c r="AB1535" s="101"/>
      <c r="AC1535" s="101"/>
      <c r="AD1535" s="101"/>
      <c r="AE1535" s="361"/>
      <c r="AF1535" s="522"/>
    </row>
    <row r="1536" spans="2:32" x14ac:dyDescent="0.25">
      <c r="B1536" s="566" t="str">
        <f t="shared" si="119"/>
        <v/>
      </c>
      <c r="C1536" s="472">
        <f>'BD4'!C1533</f>
        <v>0</v>
      </c>
      <c r="D1536" s="125" t="str">
        <f t="shared" si="116"/>
        <v/>
      </c>
      <c r="E1536" s="126" t="str">
        <f>IF('BD4'!O1533=0,"",'BD4'!O1533)</f>
        <v/>
      </c>
      <c r="F1536" s="127" t="str">
        <f>REPT('BD4'!N1533,1)</f>
        <v/>
      </c>
      <c r="G1536" s="469">
        <f>('BD4'!J1533)</f>
        <v>0</v>
      </c>
      <c r="I1536" s="568" t="str">
        <f t="shared" si="117"/>
        <v/>
      </c>
      <c r="J1536" s="568" t="str">
        <f>IF(L1536&gt;0,'BD1'!$K$6,"")</f>
        <v/>
      </c>
      <c r="K1536" s="568" t="str">
        <f>IF(L1536&gt;0,'BD1'!$K$8,"")</f>
        <v/>
      </c>
      <c r="L1536" s="101"/>
      <c r="M1536" s="101"/>
      <c r="N1536" s="101"/>
      <c r="O1536" s="101"/>
      <c r="P1536" s="363"/>
      <c r="Q1536" s="363"/>
      <c r="R1536" s="361"/>
      <c r="S1536" s="570" t="str">
        <f t="shared" si="120"/>
        <v/>
      </c>
      <c r="U1536" s="124" t="str">
        <f t="shared" si="118"/>
        <v/>
      </c>
      <c r="V1536" s="124" t="str">
        <f>IF(X1536&gt;0,'BD1'!$K$6,"")</f>
        <v/>
      </c>
      <c r="W1536" s="121" t="str">
        <f>IF(X1536&gt;0,'BD1'!$K$8,"")</f>
        <v/>
      </c>
      <c r="X1536" s="101"/>
      <c r="Y1536" s="474"/>
      <c r="Z1536" s="101"/>
      <c r="AA1536" s="101"/>
      <c r="AB1536" s="101"/>
      <c r="AC1536" s="101"/>
      <c r="AD1536" s="101"/>
      <c r="AE1536" s="361"/>
      <c r="AF1536" s="522"/>
    </row>
    <row r="1537" spans="2:32" x14ac:dyDescent="0.25">
      <c r="B1537" s="566" t="str">
        <f t="shared" si="119"/>
        <v/>
      </c>
      <c r="C1537" s="472">
        <f>'BD4'!C1534</f>
        <v>0</v>
      </c>
      <c r="D1537" s="125" t="str">
        <f t="shared" si="116"/>
        <v/>
      </c>
      <c r="E1537" s="126" t="str">
        <f>IF('BD4'!O1534=0,"",'BD4'!O1534)</f>
        <v/>
      </c>
      <c r="F1537" s="127" t="str">
        <f>REPT('BD4'!N1534,1)</f>
        <v/>
      </c>
      <c r="G1537" s="469">
        <f>('BD4'!J1534)</f>
        <v>0</v>
      </c>
      <c r="I1537" s="568" t="str">
        <f t="shared" si="117"/>
        <v/>
      </c>
      <c r="J1537" s="568" t="str">
        <f>IF(L1537&gt;0,'BD1'!$K$6,"")</f>
        <v/>
      </c>
      <c r="K1537" s="568" t="str">
        <f>IF(L1537&gt;0,'BD1'!$K$8,"")</f>
        <v/>
      </c>
      <c r="L1537" s="101"/>
      <c r="M1537" s="101"/>
      <c r="N1537" s="101"/>
      <c r="O1537" s="101"/>
      <c r="P1537" s="363"/>
      <c r="Q1537" s="363"/>
      <c r="R1537" s="361"/>
      <c r="S1537" s="570" t="str">
        <f t="shared" si="120"/>
        <v/>
      </c>
      <c r="U1537" s="124" t="str">
        <f t="shared" si="118"/>
        <v/>
      </c>
      <c r="V1537" s="124" t="str">
        <f>IF(X1537&gt;0,'BD1'!$K$6,"")</f>
        <v/>
      </c>
      <c r="W1537" s="121" t="str">
        <f>IF(X1537&gt;0,'BD1'!$K$8,"")</f>
        <v/>
      </c>
      <c r="X1537" s="101"/>
      <c r="Y1537" s="474"/>
      <c r="Z1537" s="101"/>
      <c r="AA1537" s="101"/>
      <c r="AB1537" s="101"/>
      <c r="AC1537" s="101"/>
      <c r="AD1537" s="101"/>
      <c r="AE1537" s="361"/>
      <c r="AF1537" s="522"/>
    </row>
    <row r="1538" spans="2:32" x14ac:dyDescent="0.25">
      <c r="B1538" s="566" t="str">
        <f t="shared" si="119"/>
        <v/>
      </c>
      <c r="C1538" s="472">
        <f>'BD4'!C1535</f>
        <v>0</v>
      </c>
      <c r="D1538" s="125" t="str">
        <f t="shared" si="116"/>
        <v/>
      </c>
      <c r="E1538" s="126" t="str">
        <f>IF('BD4'!O1535=0,"",'BD4'!O1535)</f>
        <v/>
      </c>
      <c r="F1538" s="127" t="str">
        <f>REPT('BD4'!N1535,1)</f>
        <v/>
      </c>
      <c r="G1538" s="469">
        <f>('BD4'!J1535)</f>
        <v>0</v>
      </c>
      <c r="I1538" s="568" t="str">
        <f t="shared" si="117"/>
        <v/>
      </c>
      <c r="J1538" s="568" t="str">
        <f>IF(L1538&gt;0,'BD1'!$K$6,"")</f>
        <v/>
      </c>
      <c r="K1538" s="568" t="str">
        <f>IF(L1538&gt;0,'BD1'!$K$8,"")</f>
        <v/>
      </c>
      <c r="L1538" s="101"/>
      <c r="M1538" s="101"/>
      <c r="N1538" s="101"/>
      <c r="O1538" s="101"/>
      <c r="P1538" s="363"/>
      <c r="Q1538" s="363"/>
      <c r="R1538" s="361"/>
      <c r="S1538" s="570" t="str">
        <f t="shared" si="120"/>
        <v/>
      </c>
      <c r="U1538" s="124" t="str">
        <f t="shared" si="118"/>
        <v/>
      </c>
      <c r="V1538" s="124" t="str">
        <f>IF(X1538&gt;0,'BD1'!$K$6,"")</f>
        <v/>
      </c>
      <c r="W1538" s="121" t="str">
        <f>IF(X1538&gt;0,'BD1'!$K$8,"")</f>
        <v/>
      </c>
      <c r="X1538" s="101"/>
      <c r="Y1538" s="474"/>
      <c r="Z1538" s="101"/>
      <c r="AA1538" s="101"/>
      <c r="AB1538" s="101"/>
      <c r="AC1538" s="101"/>
      <c r="AD1538" s="101"/>
      <c r="AE1538" s="361"/>
      <c r="AF1538" s="522"/>
    </row>
    <row r="1539" spans="2:32" x14ac:dyDescent="0.25">
      <c r="B1539" s="566" t="str">
        <f t="shared" si="119"/>
        <v/>
      </c>
      <c r="C1539" s="472">
        <f>'BD4'!C1536</f>
        <v>0</v>
      </c>
      <c r="D1539" s="125" t="str">
        <f t="shared" si="116"/>
        <v/>
      </c>
      <c r="E1539" s="126" t="str">
        <f>IF('BD4'!O1536=0,"",'BD4'!O1536)</f>
        <v/>
      </c>
      <c r="F1539" s="127" t="str">
        <f>REPT('BD4'!N1536,1)</f>
        <v/>
      </c>
      <c r="G1539" s="469">
        <f>('BD4'!J1536)</f>
        <v>0</v>
      </c>
      <c r="I1539" s="568" t="str">
        <f t="shared" si="117"/>
        <v/>
      </c>
      <c r="J1539" s="568" t="str">
        <f>IF(L1539&gt;0,'BD1'!$K$6,"")</f>
        <v/>
      </c>
      <c r="K1539" s="568" t="str">
        <f>IF(L1539&gt;0,'BD1'!$K$8,"")</f>
        <v/>
      </c>
      <c r="L1539" s="101"/>
      <c r="M1539" s="101"/>
      <c r="N1539" s="101"/>
      <c r="O1539" s="101"/>
      <c r="P1539" s="363"/>
      <c r="Q1539" s="363"/>
      <c r="R1539" s="361"/>
      <c r="S1539" s="570" t="str">
        <f t="shared" si="120"/>
        <v/>
      </c>
      <c r="U1539" s="124" t="str">
        <f t="shared" si="118"/>
        <v/>
      </c>
      <c r="V1539" s="124" t="str">
        <f>IF(X1539&gt;0,'BD1'!$K$6,"")</f>
        <v/>
      </c>
      <c r="W1539" s="121" t="str">
        <f>IF(X1539&gt;0,'BD1'!$K$8,"")</f>
        <v/>
      </c>
      <c r="X1539" s="101"/>
      <c r="Y1539" s="474"/>
      <c r="Z1539" s="101"/>
      <c r="AA1539" s="101"/>
      <c r="AB1539" s="101"/>
      <c r="AC1539" s="101"/>
      <c r="AD1539" s="101"/>
      <c r="AE1539" s="361"/>
      <c r="AF1539" s="522"/>
    </row>
    <row r="1540" spans="2:32" x14ac:dyDescent="0.25">
      <c r="B1540" s="566" t="str">
        <f t="shared" si="119"/>
        <v/>
      </c>
      <c r="C1540" s="472">
        <f>'BD4'!C1537</f>
        <v>0</v>
      </c>
      <c r="D1540" s="125" t="str">
        <f t="shared" si="116"/>
        <v/>
      </c>
      <c r="E1540" s="126" t="str">
        <f>IF('BD4'!O1537=0,"",'BD4'!O1537)</f>
        <v/>
      </c>
      <c r="F1540" s="127" t="str">
        <f>REPT('BD4'!N1537,1)</f>
        <v/>
      </c>
      <c r="G1540" s="469">
        <f>('BD4'!J1537)</f>
        <v>0</v>
      </c>
      <c r="I1540" s="568" t="str">
        <f t="shared" si="117"/>
        <v/>
      </c>
      <c r="J1540" s="568" t="str">
        <f>IF(L1540&gt;0,'BD1'!$K$6,"")</f>
        <v/>
      </c>
      <c r="K1540" s="568" t="str">
        <f>IF(L1540&gt;0,'BD1'!$K$8,"")</f>
        <v/>
      </c>
      <c r="L1540" s="101"/>
      <c r="M1540" s="101"/>
      <c r="N1540" s="101"/>
      <c r="O1540" s="101"/>
      <c r="P1540" s="363"/>
      <c r="Q1540" s="363"/>
      <c r="R1540" s="361"/>
      <c r="S1540" s="570" t="str">
        <f t="shared" si="120"/>
        <v/>
      </c>
      <c r="U1540" s="124" t="str">
        <f t="shared" si="118"/>
        <v/>
      </c>
      <c r="V1540" s="124" t="str">
        <f>IF(X1540&gt;0,'BD1'!$K$6,"")</f>
        <v/>
      </c>
      <c r="W1540" s="121" t="str">
        <f>IF(X1540&gt;0,'BD1'!$K$8,"")</f>
        <v/>
      </c>
      <c r="X1540" s="101"/>
      <c r="Y1540" s="474"/>
      <c r="Z1540" s="101"/>
      <c r="AA1540" s="101"/>
      <c r="AB1540" s="101"/>
      <c r="AC1540" s="101"/>
      <c r="AD1540" s="101"/>
      <c r="AE1540" s="361"/>
      <c r="AF1540" s="522"/>
    </row>
    <row r="1541" spans="2:32" x14ac:dyDescent="0.25">
      <c r="B1541" s="566" t="str">
        <f t="shared" si="119"/>
        <v/>
      </c>
      <c r="C1541" s="472">
        <f>'BD4'!C1538</f>
        <v>0</v>
      </c>
      <c r="D1541" s="125" t="str">
        <f t="shared" si="116"/>
        <v/>
      </c>
      <c r="E1541" s="126" t="str">
        <f>IF('BD4'!O1538=0,"",'BD4'!O1538)</f>
        <v/>
      </c>
      <c r="F1541" s="127" t="str">
        <f>REPT('BD4'!N1538,1)</f>
        <v/>
      </c>
      <c r="G1541" s="469">
        <f>('BD4'!J1538)</f>
        <v>0</v>
      </c>
      <c r="I1541" s="568" t="str">
        <f t="shared" si="117"/>
        <v/>
      </c>
      <c r="J1541" s="568" t="str">
        <f>IF(L1541&gt;0,'BD1'!$K$6,"")</f>
        <v/>
      </c>
      <c r="K1541" s="568" t="str">
        <f>IF(L1541&gt;0,'BD1'!$K$8,"")</f>
        <v/>
      </c>
      <c r="L1541" s="101"/>
      <c r="M1541" s="101"/>
      <c r="N1541" s="101"/>
      <c r="O1541" s="101"/>
      <c r="P1541" s="363"/>
      <c r="Q1541" s="363"/>
      <c r="R1541" s="361"/>
      <c r="S1541" s="570" t="str">
        <f t="shared" si="120"/>
        <v/>
      </c>
      <c r="U1541" s="124" t="str">
        <f t="shared" si="118"/>
        <v/>
      </c>
      <c r="V1541" s="124" t="str">
        <f>IF(X1541&gt;0,'BD1'!$K$6,"")</f>
        <v/>
      </c>
      <c r="W1541" s="121" t="str">
        <f>IF(X1541&gt;0,'BD1'!$K$8,"")</f>
        <v/>
      </c>
      <c r="X1541" s="101"/>
      <c r="Y1541" s="474"/>
      <c r="Z1541" s="101"/>
      <c r="AA1541" s="101"/>
      <c r="AB1541" s="101"/>
      <c r="AC1541" s="101"/>
      <c r="AD1541" s="101"/>
      <c r="AE1541" s="361"/>
      <c r="AF1541" s="522"/>
    </row>
    <row r="1542" spans="2:32" x14ac:dyDescent="0.25">
      <c r="B1542" s="566" t="str">
        <f t="shared" si="119"/>
        <v/>
      </c>
      <c r="C1542" s="472">
        <f>'BD4'!C1539</f>
        <v>0</v>
      </c>
      <c r="D1542" s="125" t="str">
        <f t="shared" si="116"/>
        <v/>
      </c>
      <c r="E1542" s="126" t="str">
        <f>IF('BD4'!O1539=0,"",'BD4'!O1539)</f>
        <v/>
      </c>
      <c r="F1542" s="127" t="str">
        <f>REPT('BD4'!N1539,1)</f>
        <v/>
      </c>
      <c r="G1542" s="469">
        <f>('BD4'!J1539)</f>
        <v>0</v>
      </c>
      <c r="I1542" s="568" t="str">
        <f t="shared" si="117"/>
        <v/>
      </c>
      <c r="J1542" s="568" t="str">
        <f>IF(L1542&gt;0,'BD1'!$K$6,"")</f>
        <v/>
      </c>
      <c r="K1542" s="568" t="str">
        <f>IF(L1542&gt;0,'BD1'!$K$8,"")</f>
        <v/>
      </c>
      <c r="L1542" s="101"/>
      <c r="M1542" s="101"/>
      <c r="N1542" s="101"/>
      <c r="O1542" s="101"/>
      <c r="P1542" s="363"/>
      <c r="Q1542" s="363"/>
      <c r="R1542" s="361"/>
      <c r="S1542" s="570" t="str">
        <f t="shared" si="120"/>
        <v/>
      </c>
      <c r="U1542" s="124" t="str">
        <f t="shared" si="118"/>
        <v/>
      </c>
      <c r="V1542" s="124" t="str">
        <f>IF(X1542&gt;0,'BD1'!$K$6,"")</f>
        <v/>
      </c>
      <c r="W1542" s="121" t="str">
        <f>IF(X1542&gt;0,'BD1'!$K$8,"")</f>
        <v/>
      </c>
      <c r="X1542" s="101"/>
      <c r="Y1542" s="474"/>
      <c r="Z1542" s="101"/>
      <c r="AA1542" s="101"/>
      <c r="AB1542" s="101"/>
      <c r="AC1542" s="101"/>
      <c r="AD1542" s="101"/>
      <c r="AE1542" s="361"/>
      <c r="AF1542" s="522"/>
    </row>
    <row r="1543" spans="2:32" x14ac:dyDescent="0.25">
      <c r="B1543" s="566" t="str">
        <f t="shared" si="119"/>
        <v/>
      </c>
      <c r="C1543" s="472">
        <f>'BD4'!C1540</f>
        <v>0</v>
      </c>
      <c r="D1543" s="125" t="str">
        <f t="shared" si="116"/>
        <v/>
      </c>
      <c r="E1543" s="126" t="str">
        <f>IF('BD4'!O1540=0,"",'BD4'!O1540)</f>
        <v/>
      </c>
      <c r="F1543" s="127" t="str">
        <f>REPT('BD4'!N1540,1)</f>
        <v/>
      </c>
      <c r="G1543" s="469">
        <f>('BD4'!J1540)</f>
        <v>0</v>
      </c>
      <c r="I1543" s="568" t="str">
        <f t="shared" si="117"/>
        <v/>
      </c>
      <c r="J1543" s="568" t="str">
        <f>IF(L1543&gt;0,'BD1'!$K$6,"")</f>
        <v/>
      </c>
      <c r="K1543" s="568" t="str">
        <f>IF(L1543&gt;0,'BD1'!$K$8,"")</f>
        <v/>
      </c>
      <c r="L1543" s="101"/>
      <c r="M1543" s="101"/>
      <c r="N1543" s="101"/>
      <c r="O1543" s="101"/>
      <c r="P1543" s="363"/>
      <c r="Q1543" s="363"/>
      <c r="R1543" s="361"/>
      <c r="S1543" s="570" t="str">
        <f t="shared" si="120"/>
        <v/>
      </c>
      <c r="U1543" s="124" t="str">
        <f t="shared" si="118"/>
        <v/>
      </c>
      <c r="V1543" s="124" t="str">
        <f>IF(X1543&gt;0,'BD1'!$K$6,"")</f>
        <v/>
      </c>
      <c r="W1543" s="121" t="str">
        <f>IF(X1543&gt;0,'BD1'!$K$8,"")</f>
        <v/>
      </c>
      <c r="X1543" s="101"/>
      <c r="Y1543" s="474"/>
      <c r="Z1543" s="101"/>
      <c r="AA1543" s="101"/>
      <c r="AB1543" s="101"/>
      <c r="AC1543" s="101"/>
      <c r="AD1543" s="101"/>
      <c r="AE1543" s="361"/>
      <c r="AF1543" s="522"/>
    </row>
    <row r="1544" spans="2:32" x14ac:dyDescent="0.25">
      <c r="B1544" s="566" t="str">
        <f t="shared" si="119"/>
        <v/>
      </c>
      <c r="C1544" s="472">
        <f>'BD4'!C1541</f>
        <v>0</v>
      </c>
      <c r="D1544" s="125" t="str">
        <f t="shared" si="116"/>
        <v/>
      </c>
      <c r="E1544" s="126" t="str">
        <f>IF('BD4'!O1541=0,"",'BD4'!O1541)</f>
        <v/>
      </c>
      <c r="F1544" s="127" t="str">
        <f>REPT('BD4'!N1541,1)</f>
        <v/>
      </c>
      <c r="G1544" s="469">
        <f>('BD4'!J1541)</f>
        <v>0</v>
      </c>
      <c r="I1544" s="568" t="str">
        <f t="shared" si="117"/>
        <v/>
      </c>
      <c r="J1544" s="568" t="str">
        <f>IF(L1544&gt;0,'BD1'!$K$6,"")</f>
        <v/>
      </c>
      <c r="K1544" s="568" t="str">
        <f>IF(L1544&gt;0,'BD1'!$K$8,"")</f>
        <v/>
      </c>
      <c r="L1544" s="101"/>
      <c r="M1544" s="101"/>
      <c r="N1544" s="101"/>
      <c r="O1544" s="101"/>
      <c r="P1544" s="363"/>
      <c r="Q1544" s="363"/>
      <c r="R1544" s="361"/>
      <c r="S1544" s="570" t="str">
        <f t="shared" si="120"/>
        <v/>
      </c>
      <c r="U1544" s="124" t="str">
        <f t="shared" si="118"/>
        <v/>
      </c>
      <c r="V1544" s="124" t="str">
        <f>IF(X1544&gt;0,'BD1'!$K$6,"")</f>
        <v/>
      </c>
      <c r="W1544" s="121" t="str">
        <f>IF(X1544&gt;0,'BD1'!$K$8,"")</f>
        <v/>
      </c>
      <c r="X1544" s="101"/>
      <c r="Y1544" s="474"/>
      <c r="Z1544" s="101"/>
      <c r="AA1544" s="101"/>
      <c r="AB1544" s="101"/>
      <c r="AC1544" s="101"/>
      <c r="AD1544" s="101"/>
      <c r="AE1544" s="361"/>
      <c r="AF1544" s="522"/>
    </row>
    <row r="1545" spans="2:32" x14ac:dyDescent="0.25">
      <c r="B1545" s="566" t="str">
        <f t="shared" si="119"/>
        <v/>
      </c>
      <c r="C1545" s="472">
        <f>'BD4'!C1542</f>
        <v>0</v>
      </c>
      <c r="D1545" s="125" t="str">
        <f t="shared" si="116"/>
        <v/>
      </c>
      <c r="E1545" s="126" t="str">
        <f>IF('BD4'!O1542=0,"",'BD4'!O1542)</f>
        <v/>
      </c>
      <c r="F1545" s="127" t="str">
        <f>REPT('BD4'!N1542,1)</f>
        <v/>
      </c>
      <c r="G1545" s="469">
        <f>('BD4'!J1542)</f>
        <v>0</v>
      </c>
      <c r="I1545" s="568" t="str">
        <f t="shared" si="117"/>
        <v/>
      </c>
      <c r="J1545" s="568" t="str">
        <f>IF(L1545&gt;0,'BD1'!$K$6,"")</f>
        <v/>
      </c>
      <c r="K1545" s="568" t="str">
        <f>IF(L1545&gt;0,'BD1'!$K$8,"")</f>
        <v/>
      </c>
      <c r="L1545" s="101"/>
      <c r="M1545" s="101"/>
      <c r="N1545" s="101"/>
      <c r="O1545" s="101"/>
      <c r="P1545" s="363"/>
      <c r="Q1545" s="363"/>
      <c r="R1545" s="361"/>
      <c r="S1545" s="570" t="str">
        <f t="shared" si="120"/>
        <v/>
      </c>
      <c r="U1545" s="124" t="str">
        <f t="shared" si="118"/>
        <v/>
      </c>
      <c r="V1545" s="124" t="str">
        <f>IF(X1545&gt;0,'BD1'!$K$6,"")</f>
        <v/>
      </c>
      <c r="W1545" s="121" t="str">
        <f>IF(X1545&gt;0,'BD1'!$K$8,"")</f>
        <v/>
      </c>
      <c r="X1545" s="101"/>
      <c r="Y1545" s="474"/>
      <c r="Z1545" s="101"/>
      <c r="AA1545" s="101"/>
      <c r="AB1545" s="101"/>
      <c r="AC1545" s="101"/>
      <c r="AD1545" s="101"/>
      <c r="AE1545" s="361"/>
      <c r="AF1545" s="522"/>
    </row>
    <row r="1546" spans="2:32" x14ac:dyDescent="0.25">
      <c r="B1546" s="566" t="str">
        <f t="shared" si="119"/>
        <v/>
      </c>
      <c r="C1546" s="472">
        <f>'BD4'!C1543</f>
        <v>0</v>
      </c>
      <c r="D1546" s="125" t="str">
        <f t="shared" si="116"/>
        <v/>
      </c>
      <c r="E1546" s="126" t="str">
        <f>IF('BD4'!O1543=0,"",'BD4'!O1543)</f>
        <v/>
      </c>
      <c r="F1546" s="127" t="str">
        <f>REPT('BD4'!N1543,1)</f>
        <v/>
      </c>
      <c r="G1546" s="469">
        <f>('BD4'!J1543)</f>
        <v>0</v>
      </c>
      <c r="I1546" s="568" t="str">
        <f t="shared" si="117"/>
        <v/>
      </c>
      <c r="J1546" s="568" t="str">
        <f>IF(L1546&gt;0,'BD1'!$K$6,"")</f>
        <v/>
      </c>
      <c r="K1546" s="568" t="str">
        <f>IF(L1546&gt;0,'BD1'!$K$8,"")</f>
        <v/>
      </c>
      <c r="L1546" s="101"/>
      <c r="M1546" s="101"/>
      <c r="N1546" s="101"/>
      <c r="O1546" s="101"/>
      <c r="P1546" s="363"/>
      <c r="Q1546" s="363"/>
      <c r="R1546" s="361"/>
      <c r="S1546" s="570" t="str">
        <f t="shared" si="120"/>
        <v/>
      </c>
      <c r="U1546" s="124" t="str">
        <f t="shared" si="118"/>
        <v/>
      </c>
      <c r="V1546" s="124" t="str">
        <f>IF(X1546&gt;0,'BD1'!$K$6,"")</f>
        <v/>
      </c>
      <c r="W1546" s="121" t="str">
        <f>IF(X1546&gt;0,'BD1'!$K$8,"")</f>
        <v/>
      </c>
      <c r="X1546" s="101"/>
      <c r="Y1546" s="474"/>
      <c r="Z1546" s="101"/>
      <c r="AA1546" s="101"/>
      <c r="AB1546" s="101"/>
      <c r="AC1546" s="101"/>
      <c r="AD1546" s="101"/>
      <c r="AE1546" s="361"/>
      <c r="AF1546" s="522"/>
    </row>
    <row r="1547" spans="2:32" x14ac:dyDescent="0.25">
      <c r="B1547" s="566" t="str">
        <f t="shared" si="119"/>
        <v/>
      </c>
      <c r="C1547" s="472">
        <f>'BD4'!C1544</f>
        <v>0</v>
      </c>
      <c r="D1547" s="125" t="str">
        <f t="shared" si="116"/>
        <v/>
      </c>
      <c r="E1547" s="126" t="str">
        <f>IF('BD4'!O1544=0,"",'BD4'!O1544)</f>
        <v/>
      </c>
      <c r="F1547" s="127" t="str">
        <f>REPT('BD4'!N1544,1)</f>
        <v/>
      </c>
      <c r="G1547" s="469">
        <f>('BD4'!J1544)</f>
        <v>0</v>
      </c>
      <c r="I1547" s="568" t="str">
        <f t="shared" si="117"/>
        <v/>
      </c>
      <c r="J1547" s="568" t="str">
        <f>IF(L1547&gt;0,'BD1'!$K$6,"")</f>
        <v/>
      </c>
      <c r="K1547" s="568" t="str">
        <f>IF(L1547&gt;0,'BD1'!$K$8,"")</f>
        <v/>
      </c>
      <c r="L1547" s="101"/>
      <c r="M1547" s="101"/>
      <c r="N1547" s="101"/>
      <c r="O1547" s="101"/>
      <c r="P1547" s="363"/>
      <c r="Q1547" s="363"/>
      <c r="R1547" s="361"/>
      <c r="S1547" s="570" t="str">
        <f t="shared" si="120"/>
        <v/>
      </c>
      <c r="U1547" s="124" t="str">
        <f t="shared" si="118"/>
        <v/>
      </c>
      <c r="V1547" s="124" t="str">
        <f>IF(X1547&gt;0,'BD1'!$K$6,"")</f>
        <v/>
      </c>
      <c r="W1547" s="121" t="str">
        <f>IF(X1547&gt;0,'BD1'!$K$8,"")</f>
        <v/>
      </c>
      <c r="X1547" s="101"/>
      <c r="Y1547" s="474"/>
      <c r="Z1547" s="101"/>
      <c r="AA1547" s="101"/>
      <c r="AB1547" s="101"/>
      <c r="AC1547" s="101"/>
      <c r="AD1547" s="101"/>
      <c r="AE1547" s="361"/>
      <c r="AF1547" s="522"/>
    </row>
    <row r="1548" spans="2:32" x14ac:dyDescent="0.25">
      <c r="B1548" s="566" t="str">
        <f t="shared" si="119"/>
        <v/>
      </c>
      <c r="C1548" s="472">
        <f>'BD4'!C1545</f>
        <v>0</v>
      </c>
      <c r="D1548" s="125" t="str">
        <f t="shared" si="116"/>
        <v/>
      </c>
      <c r="E1548" s="126" t="str">
        <f>IF('BD4'!O1545=0,"",'BD4'!O1545)</f>
        <v/>
      </c>
      <c r="F1548" s="127" t="str">
        <f>REPT('BD4'!N1545,1)</f>
        <v/>
      </c>
      <c r="G1548" s="469">
        <f>('BD4'!J1545)</f>
        <v>0</v>
      </c>
      <c r="I1548" s="568" t="str">
        <f t="shared" si="117"/>
        <v/>
      </c>
      <c r="J1548" s="568" t="str">
        <f>IF(L1548&gt;0,'BD1'!$K$6,"")</f>
        <v/>
      </c>
      <c r="K1548" s="568" t="str">
        <f>IF(L1548&gt;0,'BD1'!$K$8,"")</f>
        <v/>
      </c>
      <c r="L1548" s="101"/>
      <c r="M1548" s="101"/>
      <c r="N1548" s="101"/>
      <c r="O1548" s="101"/>
      <c r="P1548" s="363"/>
      <c r="Q1548" s="363"/>
      <c r="R1548" s="361"/>
      <c r="S1548" s="570" t="str">
        <f t="shared" si="120"/>
        <v/>
      </c>
      <c r="U1548" s="124" t="str">
        <f t="shared" si="118"/>
        <v/>
      </c>
      <c r="V1548" s="124" t="str">
        <f>IF(X1548&gt;0,'BD1'!$K$6,"")</f>
        <v/>
      </c>
      <c r="W1548" s="121" t="str">
        <f>IF(X1548&gt;0,'BD1'!$K$8,"")</f>
        <v/>
      </c>
      <c r="X1548" s="101"/>
      <c r="Y1548" s="474"/>
      <c r="Z1548" s="101"/>
      <c r="AA1548" s="101"/>
      <c r="AB1548" s="101"/>
      <c r="AC1548" s="101"/>
      <c r="AD1548" s="101"/>
      <c r="AE1548" s="361"/>
      <c r="AF1548" s="522"/>
    </row>
    <row r="1549" spans="2:32" x14ac:dyDescent="0.25">
      <c r="B1549" s="566" t="str">
        <f t="shared" si="119"/>
        <v/>
      </c>
      <c r="C1549" s="472">
        <f>'BD4'!C1546</f>
        <v>0</v>
      </c>
      <c r="D1549" s="125" t="str">
        <f t="shared" si="116"/>
        <v/>
      </c>
      <c r="E1549" s="126" t="str">
        <f>IF('BD4'!O1546=0,"",'BD4'!O1546)</f>
        <v/>
      </c>
      <c r="F1549" s="127" t="str">
        <f>REPT('BD4'!N1546,1)</f>
        <v/>
      </c>
      <c r="G1549" s="469">
        <f>('BD4'!J1546)</f>
        <v>0</v>
      </c>
      <c r="I1549" s="568" t="str">
        <f t="shared" si="117"/>
        <v/>
      </c>
      <c r="J1549" s="568" t="str">
        <f>IF(L1549&gt;0,'BD1'!$K$6,"")</f>
        <v/>
      </c>
      <c r="K1549" s="568" t="str">
        <f>IF(L1549&gt;0,'BD1'!$K$8,"")</f>
        <v/>
      </c>
      <c r="L1549" s="101"/>
      <c r="M1549" s="101"/>
      <c r="N1549" s="101"/>
      <c r="O1549" s="101"/>
      <c r="P1549" s="363"/>
      <c r="Q1549" s="363"/>
      <c r="R1549" s="361"/>
      <c r="S1549" s="570" t="str">
        <f t="shared" si="120"/>
        <v/>
      </c>
      <c r="U1549" s="124" t="str">
        <f t="shared" si="118"/>
        <v/>
      </c>
      <c r="V1549" s="124" t="str">
        <f>IF(X1549&gt;0,'BD1'!$K$6,"")</f>
        <v/>
      </c>
      <c r="W1549" s="121" t="str">
        <f>IF(X1549&gt;0,'BD1'!$K$8,"")</f>
        <v/>
      </c>
      <c r="X1549" s="101"/>
      <c r="Y1549" s="474"/>
      <c r="Z1549" s="101"/>
      <c r="AA1549" s="101"/>
      <c r="AB1549" s="101"/>
      <c r="AC1549" s="101"/>
      <c r="AD1549" s="101"/>
      <c r="AE1549" s="361"/>
      <c r="AF1549" s="522"/>
    </row>
    <row r="1550" spans="2:32" x14ac:dyDescent="0.25">
      <c r="B1550" s="566" t="str">
        <f t="shared" si="119"/>
        <v/>
      </c>
      <c r="C1550" s="472">
        <f>'BD4'!C1547</f>
        <v>0</v>
      </c>
      <c r="D1550" s="125" t="str">
        <f t="shared" si="116"/>
        <v/>
      </c>
      <c r="E1550" s="126" t="str">
        <f>IF('BD4'!O1547=0,"",'BD4'!O1547)</f>
        <v/>
      </c>
      <c r="F1550" s="127" t="str">
        <f>REPT('BD4'!N1547,1)</f>
        <v/>
      </c>
      <c r="G1550" s="469">
        <f>('BD4'!J1547)</f>
        <v>0</v>
      </c>
      <c r="I1550" s="568" t="str">
        <f t="shared" si="117"/>
        <v/>
      </c>
      <c r="J1550" s="568" t="str">
        <f>IF(L1550&gt;0,'BD1'!$K$6,"")</f>
        <v/>
      </c>
      <c r="K1550" s="568" t="str">
        <f>IF(L1550&gt;0,'BD1'!$K$8,"")</f>
        <v/>
      </c>
      <c r="L1550" s="101"/>
      <c r="M1550" s="101"/>
      <c r="N1550" s="101"/>
      <c r="O1550" s="101"/>
      <c r="P1550" s="363"/>
      <c r="Q1550" s="363"/>
      <c r="R1550" s="361"/>
      <c r="S1550" s="570" t="str">
        <f t="shared" si="120"/>
        <v/>
      </c>
      <c r="U1550" s="124" t="str">
        <f t="shared" si="118"/>
        <v/>
      </c>
      <c r="V1550" s="124" t="str">
        <f>IF(X1550&gt;0,'BD1'!$K$6,"")</f>
        <v/>
      </c>
      <c r="W1550" s="121" t="str">
        <f>IF(X1550&gt;0,'BD1'!$K$8,"")</f>
        <v/>
      </c>
      <c r="X1550" s="101"/>
      <c r="Y1550" s="474"/>
      <c r="Z1550" s="101"/>
      <c r="AA1550" s="101"/>
      <c r="AB1550" s="101"/>
      <c r="AC1550" s="101"/>
      <c r="AD1550" s="101"/>
      <c r="AE1550" s="361"/>
      <c r="AF1550" s="522"/>
    </row>
    <row r="1551" spans="2:32" x14ac:dyDescent="0.25">
      <c r="B1551" s="566" t="str">
        <f t="shared" si="119"/>
        <v/>
      </c>
      <c r="C1551" s="472">
        <f>'BD4'!C1548</f>
        <v>0</v>
      </c>
      <c r="D1551" s="125" t="str">
        <f t="shared" ref="D1551:D1614" si="121">IF(IF(G1551&gt;=1,1,0)=0,"",IF(G1551&gt;=1,1,0))</f>
        <v/>
      </c>
      <c r="E1551" s="126" t="str">
        <f>IF('BD4'!O1548=0,"",'BD4'!O1548)</f>
        <v/>
      </c>
      <c r="F1551" s="127" t="str">
        <f>REPT('BD4'!N1548,1)</f>
        <v/>
      </c>
      <c r="G1551" s="469">
        <f>('BD4'!J1548)</f>
        <v>0</v>
      </c>
      <c r="I1551" s="568" t="str">
        <f t="shared" ref="I1551:I1614" si="122">IF(L1551&gt;0,ROW()-13,"")</f>
        <v/>
      </c>
      <c r="J1551" s="568" t="str">
        <f>IF(L1551&gt;0,'BD1'!$K$6,"")</f>
        <v/>
      </c>
      <c r="K1551" s="568" t="str">
        <f>IF(L1551&gt;0,'BD1'!$K$8,"")</f>
        <v/>
      </c>
      <c r="L1551" s="101"/>
      <c r="M1551" s="101"/>
      <c r="N1551" s="101"/>
      <c r="O1551" s="101"/>
      <c r="P1551" s="363"/>
      <c r="Q1551" s="363"/>
      <c r="R1551" s="361"/>
      <c r="S1551" s="570" t="str">
        <f t="shared" si="120"/>
        <v/>
      </c>
      <c r="U1551" s="124" t="str">
        <f t="shared" ref="U1551:U1614" si="123">IF(X1551&gt;0,ROW()-13,"")</f>
        <v/>
      </c>
      <c r="V1551" s="124" t="str">
        <f>IF(X1551&gt;0,'BD1'!$K$6,"")</f>
        <v/>
      </c>
      <c r="W1551" s="121" t="str">
        <f>IF(X1551&gt;0,'BD1'!$K$8,"")</f>
        <v/>
      </c>
      <c r="X1551" s="101"/>
      <c r="Y1551" s="474"/>
      <c r="Z1551" s="101"/>
      <c r="AA1551" s="101"/>
      <c r="AB1551" s="101"/>
      <c r="AC1551" s="101"/>
      <c r="AD1551" s="101"/>
      <c r="AE1551" s="361"/>
      <c r="AF1551" s="522"/>
    </row>
    <row r="1552" spans="2:32" x14ac:dyDescent="0.25">
      <c r="B1552" s="566" t="str">
        <f t="shared" ref="B1552:B1615" si="124">IF(G1552&gt;0,ROW()-13,"")</f>
        <v/>
      </c>
      <c r="C1552" s="472">
        <f>'BD4'!C1549</f>
        <v>0</v>
      </c>
      <c r="D1552" s="125" t="str">
        <f t="shared" si="121"/>
        <v/>
      </c>
      <c r="E1552" s="126" t="str">
        <f>IF('BD4'!O1549=0,"",'BD4'!O1549)</f>
        <v/>
      </c>
      <c r="F1552" s="127" t="str">
        <f>REPT('BD4'!N1549,1)</f>
        <v/>
      </c>
      <c r="G1552" s="469">
        <f>('BD4'!J1549)</f>
        <v>0</v>
      </c>
      <c r="I1552" s="568" t="str">
        <f t="shared" si="122"/>
        <v/>
      </c>
      <c r="J1552" s="568" t="str">
        <f>IF(L1552&gt;0,'BD1'!$K$6,"")</f>
        <v/>
      </c>
      <c r="K1552" s="568" t="str">
        <f>IF(L1552&gt;0,'BD1'!$K$8,"")</f>
        <v/>
      </c>
      <c r="L1552" s="101"/>
      <c r="M1552" s="101"/>
      <c r="N1552" s="101"/>
      <c r="O1552" s="101"/>
      <c r="P1552" s="363"/>
      <c r="Q1552" s="363"/>
      <c r="R1552" s="361"/>
      <c r="S1552" s="570" t="str">
        <f t="shared" ref="S1552:S1615" si="125">IF(AND(M1552="",N1552="",O1552=""),"",SUM(M1552:O1552))</f>
        <v/>
      </c>
      <c r="U1552" s="124" t="str">
        <f t="shared" si="123"/>
        <v/>
      </c>
      <c r="V1552" s="124" t="str">
        <f>IF(X1552&gt;0,'BD1'!$K$6,"")</f>
        <v/>
      </c>
      <c r="W1552" s="121" t="str">
        <f>IF(X1552&gt;0,'BD1'!$K$8,"")</f>
        <v/>
      </c>
      <c r="X1552" s="101"/>
      <c r="Y1552" s="474"/>
      <c r="Z1552" s="101"/>
      <c r="AA1552" s="101"/>
      <c r="AB1552" s="101"/>
      <c r="AC1552" s="101"/>
      <c r="AD1552" s="101"/>
      <c r="AE1552" s="361"/>
      <c r="AF1552" s="522"/>
    </row>
    <row r="1553" spans="2:32" x14ac:dyDescent="0.25">
      <c r="B1553" s="566" t="str">
        <f t="shared" si="124"/>
        <v/>
      </c>
      <c r="C1553" s="472">
        <f>'BD4'!C1550</f>
        <v>0</v>
      </c>
      <c r="D1553" s="125" t="str">
        <f t="shared" si="121"/>
        <v/>
      </c>
      <c r="E1553" s="126" t="str">
        <f>IF('BD4'!O1550=0,"",'BD4'!O1550)</f>
        <v/>
      </c>
      <c r="F1553" s="127" t="str">
        <f>REPT('BD4'!N1550,1)</f>
        <v/>
      </c>
      <c r="G1553" s="469">
        <f>('BD4'!J1550)</f>
        <v>0</v>
      </c>
      <c r="I1553" s="568" t="str">
        <f t="shared" si="122"/>
        <v/>
      </c>
      <c r="J1553" s="568" t="str">
        <f>IF(L1553&gt;0,'BD1'!$K$6,"")</f>
        <v/>
      </c>
      <c r="K1553" s="568" t="str">
        <f>IF(L1553&gt;0,'BD1'!$K$8,"")</f>
        <v/>
      </c>
      <c r="L1553" s="101"/>
      <c r="M1553" s="101"/>
      <c r="N1553" s="101"/>
      <c r="O1553" s="101"/>
      <c r="P1553" s="363"/>
      <c r="Q1553" s="363"/>
      <c r="R1553" s="361"/>
      <c r="S1553" s="570" t="str">
        <f t="shared" si="125"/>
        <v/>
      </c>
      <c r="U1553" s="124" t="str">
        <f t="shared" si="123"/>
        <v/>
      </c>
      <c r="V1553" s="124" t="str">
        <f>IF(X1553&gt;0,'BD1'!$K$6,"")</f>
        <v/>
      </c>
      <c r="W1553" s="121" t="str">
        <f>IF(X1553&gt;0,'BD1'!$K$8,"")</f>
        <v/>
      </c>
      <c r="X1553" s="101"/>
      <c r="Y1553" s="474"/>
      <c r="Z1553" s="101"/>
      <c r="AA1553" s="101"/>
      <c r="AB1553" s="101"/>
      <c r="AC1553" s="101"/>
      <c r="AD1553" s="101"/>
      <c r="AE1553" s="361"/>
      <c r="AF1553" s="522"/>
    </row>
    <row r="1554" spans="2:32" x14ac:dyDescent="0.25">
      <c r="B1554" s="566" t="str">
        <f t="shared" si="124"/>
        <v/>
      </c>
      <c r="C1554" s="472">
        <f>'BD4'!C1551</f>
        <v>0</v>
      </c>
      <c r="D1554" s="125" t="str">
        <f t="shared" si="121"/>
        <v/>
      </c>
      <c r="E1554" s="126" t="str">
        <f>IF('BD4'!O1551=0,"",'BD4'!O1551)</f>
        <v/>
      </c>
      <c r="F1554" s="127" t="str">
        <f>REPT('BD4'!N1551,1)</f>
        <v/>
      </c>
      <c r="G1554" s="469">
        <f>('BD4'!J1551)</f>
        <v>0</v>
      </c>
      <c r="I1554" s="568" t="str">
        <f t="shared" si="122"/>
        <v/>
      </c>
      <c r="J1554" s="568" t="str">
        <f>IF(L1554&gt;0,'BD1'!$K$6,"")</f>
        <v/>
      </c>
      <c r="K1554" s="568" t="str">
        <f>IF(L1554&gt;0,'BD1'!$K$8,"")</f>
        <v/>
      </c>
      <c r="L1554" s="101"/>
      <c r="M1554" s="101"/>
      <c r="N1554" s="101"/>
      <c r="O1554" s="101"/>
      <c r="P1554" s="363"/>
      <c r="Q1554" s="363"/>
      <c r="R1554" s="361"/>
      <c r="S1554" s="570" t="str">
        <f t="shared" si="125"/>
        <v/>
      </c>
      <c r="U1554" s="124" t="str">
        <f t="shared" si="123"/>
        <v/>
      </c>
      <c r="V1554" s="124" t="str">
        <f>IF(X1554&gt;0,'BD1'!$K$6,"")</f>
        <v/>
      </c>
      <c r="W1554" s="121" t="str">
        <f>IF(X1554&gt;0,'BD1'!$K$8,"")</f>
        <v/>
      </c>
      <c r="X1554" s="101"/>
      <c r="Y1554" s="474"/>
      <c r="Z1554" s="101"/>
      <c r="AA1554" s="101"/>
      <c r="AB1554" s="101"/>
      <c r="AC1554" s="101"/>
      <c r="AD1554" s="101"/>
      <c r="AE1554" s="361"/>
      <c r="AF1554" s="522"/>
    </row>
    <row r="1555" spans="2:32" x14ac:dyDescent="0.25">
      <c r="B1555" s="566" t="str">
        <f t="shared" si="124"/>
        <v/>
      </c>
      <c r="C1555" s="472">
        <f>'BD4'!C1552</f>
        <v>0</v>
      </c>
      <c r="D1555" s="125" t="str">
        <f t="shared" si="121"/>
        <v/>
      </c>
      <c r="E1555" s="126" t="str">
        <f>IF('BD4'!O1552=0,"",'BD4'!O1552)</f>
        <v/>
      </c>
      <c r="F1555" s="127" t="str">
        <f>REPT('BD4'!N1552,1)</f>
        <v/>
      </c>
      <c r="G1555" s="469">
        <f>('BD4'!J1552)</f>
        <v>0</v>
      </c>
      <c r="I1555" s="568" t="str">
        <f t="shared" si="122"/>
        <v/>
      </c>
      <c r="J1555" s="568" t="str">
        <f>IF(L1555&gt;0,'BD1'!$K$6,"")</f>
        <v/>
      </c>
      <c r="K1555" s="568" t="str">
        <f>IF(L1555&gt;0,'BD1'!$K$8,"")</f>
        <v/>
      </c>
      <c r="L1555" s="101"/>
      <c r="M1555" s="101"/>
      <c r="N1555" s="101"/>
      <c r="O1555" s="101"/>
      <c r="P1555" s="363"/>
      <c r="Q1555" s="363"/>
      <c r="R1555" s="361"/>
      <c r="S1555" s="570" t="str">
        <f t="shared" si="125"/>
        <v/>
      </c>
      <c r="U1555" s="124" t="str">
        <f t="shared" si="123"/>
        <v/>
      </c>
      <c r="V1555" s="124" t="str">
        <f>IF(X1555&gt;0,'BD1'!$K$6,"")</f>
        <v/>
      </c>
      <c r="W1555" s="121" t="str">
        <f>IF(X1555&gt;0,'BD1'!$K$8,"")</f>
        <v/>
      </c>
      <c r="X1555" s="101"/>
      <c r="Y1555" s="474"/>
      <c r="Z1555" s="101"/>
      <c r="AA1555" s="101"/>
      <c r="AB1555" s="101"/>
      <c r="AC1555" s="101"/>
      <c r="AD1555" s="101"/>
      <c r="AE1555" s="361"/>
      <c r="AF1555" s="522"/>
    </row>
    <row r="1556" spans="2:32" x14ac:dyDescent="0.25">
      <c r="B1556" s="566" t="str">
        <f t="shared" si="124"/>
        <v/>
      </c>
      <c r="C1556" s="472">
        <f>'BD4'!C1553</f>
        <v>0</v>
      </c>
      <c r="D1556" s="125" t="str">
        <f t="shared" si="121"/>
        <v/>
      </c>
      <c r="E1556" s="126" t="str">
        <f>IF('BD4'!O1553=0,"",'BD4'!O1553)</f>
        <v/>
      </c>
      <c r="F1556" s="127" t="str">
        <f>REPT('BD4'!N1553,1)</f>
        <v/>
      </c>
      <c r="G1556" s="469">
        <f>('BD4'!J1553)</f>
        <v>0</v>
      </c>
      <c r="I1556" s="568" t="str">
        <f t="shared" si="122"/>
        <v/>
      </c>
      <c r="J1556" s="568" t="str">
        <f>IF(L1556&gt;0,'BD1'!$K$6,"")</f>
        <v/>
      </c>
      <c r="K1556" s="568" t="str">
        <f>IF(L1556&gt;0,'BD1'!$K$8,"")</f>
        <v/>
      </c>
      <c r="L1556" s="101"/>
      <c r="M1556" s="101"/>
      <c r="N1556" s="101"/>
      <c r="O1556" s="101"/>
      <c r="P1556" s="363"/>
      <c r="Q1556" s="363"/>
      <c r="R1556" s="361"/>
      <c r="S1556" s="570" t="str">
        <f t="shared" si="125"/>
        <v/>
      </c>
      <c r="U1556" s="124" t="str">
        <f t="shared" si="123"/>
        <v/>
      </c>
      <c r="V1556" s="124" t="str">
        <f>IF(X1556&gt;0,'BD1'!$K$6,"")</f>
        <v/>
      </c>
      <c r="W1556" s="121" t="str">
        <f>IF(X1556&gt;0,'BD1'!$K$8,"")</f>
        <v/>
      </c>
      <c r="X1556" s="101"/>
      <c r="Y1556" s="474"/>
      <c r="Z1556" s="101"/>
      <c r="AA1556" s="101"/>
      <c r="AB1556" s="101"/>
      <c r="AC1556" s="101"/>
      <c r="AD1556" s="101"/>
      <c r="AE1556" s="361"/>
      <c r="AF1556" s="522"/>
    </row>
    <row r="1557" spans="2:32" x14ac:dyDescent="0.25">
      <c r="B1557" s="566" t="str">
        <f t="shared" si="124"/>
        <v/>
      </c>
      <c r="C1557" s="472">
        <f>'BD4'!C1554</f>
        <v>0</v>
      </c>
      <c r="D1557" s="125" t="str">
        <f t="shared" si="121"/>
        <v/>
      </c>
      <c r="E1557" s="126" t="str">
        <f>IF('BD4'!O1554=0,"",'BD4'!O1554)</f>
        <v/>
      </c>
      <c r="F1557" s="127" t="str">
        <f>REPT('BD4'!N1554,1)</f>
        <v/>
      </c>
      <c r="G1557" s="469">
        <f>('BD4'!J1554)</f>
        <v>0</v>
      </c>
      <c r="I1557" s="568" t="str">
        <f t="shared" si="122"/>
        <v/>
      </c>
      <c r="J1557" s="568" t="str">
        <f>IF(L1557&gt;0,'BD1'!$K$6,"")</f>
        <v/>
      </c>
      <c r="K1557" s="568" t="str">
        <f>IF(L1557&gt;0,'BD1'!$K$8,"")</f>
        <v/>
      </c>
      <c r="L1557" s="101"/>
      <c r="M1557" s="101"/>
      <c r="N1557" s="101"/>
      <c r="O1557" s="101"/>
      <c r="P1557" s="363"/>
      <c r="Q1557" s="363"/>
      <c r="R1557" s="361"/>
      <c r="S1557" s="570" t="str">
        <f t="shared" si="125"/>
        <v/>
      </c>
      <c r="U1557" s="124" t="str">
        <f t="shared" si="123"/>
        <v/>
      </c>
      <c r="V1557" s="124" t="str">
        <f>IF(X1557&gt;0,'BD1'!$K$6,"")</f>
        <v/>
      </c>
      <c r="W1557" s="121" t="str">
        <f>IF(X1557&gt;0,'BD1'!$K$8,"")</f>
        <v/>
      </c>
      <c r="X1557" s="101"/>
      <c r="Y1557" s="474"/>
      <c r="Z1557" s="101"/>
      <c r="AA1557" s="101"/>
      <c r="AB1557" s="101"/>
      <c r="AC1557" s="101"/>
      <c r="AD1557" s="101"/>
      <c r="AE1557" s="361"/>
      <c r="AF1557" s="522"/>
    </row>
    <row r="1558" spans="2:32" x14ac:dyDescent="0.25">
      <c r="B1558" s="566" t="str">
        <f t="shared" si="124"/>
        <v/>
      </c>
      <c r="C1558" s="472">
        <f>'BD4'!C1555</f>
        <v>0</v>
      </c>
      <c r="D1558" s="125" t="str">
        <f t="shared" si="121"/>
        <v/>
      </c>
      <c r="E1558" s="126" t="str">
        <f>IF('BD4'!O1555=0,"",'BD4'!O1555)</f>
        <v/>
      </c>
      <c r="F1558" s="127" t="str">
        <f>REPT('BD4'!N1555,1)</f>
        <v/>
      </c>
      <c r="G1558" s="469">
        <f>('BD4'!J1555)</f>
        <v>0</v>
      </c>
      <c r="I1558" s="568" t="str">
        <f t="shared" si="122"/>
        <v/>
      </c>
      <c r="J1558" s="568" t="str">
        <f>IF(L1558&gt;0,'BD1'!$K$6,"")</f>
        <v/>
      </c>
      <c r="K1558" s="568" t="str">
        <f>IF(L1558&gt;0,'BD1'!$K$8,"")</f>
        <v/>
      </c>
      <c r="L1558" s="101"/>
      <c r="M1558" s="101"/>
      <c r="N1558" s="101"/>
      <c r="O1558" s="101"/>
      <c r="P1558" s="363"/>
      <c r="Q1558" s="363"/>
      <c r="R1558" s="361"/>
      <c r="S1558" s="570" t="str">
        <f t="shared" si="125"/>
        <v/>
      </c>
      <c r="U1558" s="124" t="str">
        <f t="shared" si="123"/>
        <v/>
      </c>
      <c r="V1558" s="124" t="str">
        <f>IF(X1558&gt;0,'BD1'!$K$6,"")</f>
        <v/>
      </c>
      <c r="W1558" s="121" t="str">
        <f>IF(X1558&gt;0,'BD1'!$K$8,"")</f>
        <v/>
      </c>
      <c r="X1558" s="101"/>
      <c r="Y1558" s="474"/>
      <c r="Z1558" s="101"/>
      <c r="AA1558" s="101"/>
      <c r="AB1558" s="101"/>
      <c r="AC1558" s="101"/>
      <c r="AD1558" s="101"/>
      <c r="AE1558" s="361"/>
      <c r="AF1558" s="522"/>
    </row>
    <row r="1559" spans="2:32" x14ac:dyDescent="0.25">
      <c r="B1559" s="566" t="str">
        <f t="shared" si="124"/>
        <v/>
      </c>
      <c r="C1559" s="472">
        <f>'BD4'!C1556</f>
        <v>0</v>
      </c>
      <c r="D1559" s="125" t="str">
        <f t="shared" si="121"/>
        <v/>
      </c>
      <c r="E1559" s="126" t="str">
        <f>IF('BD4'!O1556=0,"",'BD4'!O1556)</f>
        <v/>
      </c>
      <c r="F1559" s="127" t="str">
        <f>REPT('BD4'!N1556,1)</f>
        <v/>
      </c>
      <c r="G1559" s="469">
        <f>('BD4'!J1556)</f>
        <v>0</v>
      </c>
      <c r="I1559" s="568" t="str">
        <f t="shared" si="122"/>
        <v/>
      </c>
      <c r="J1559" s="568" t="str">
        <f>IF(L1559&gt;0,'BD1'!$K$6,"")</f>
        <v/>
      </c>
      <c r="K1559" s="568" t="str">
        <f>IF(L1559&gt;0,'BD1'!$K$8,"")</f>
        <v/>
      </c>
      <c r="L1559" s="101"/>
      <c r="M1559" s="101"/>
      <c r="N1559" s="101"/>
      <c r="O1559" s="101"/>
      <c r="P1559" s="363"/>
      <c r="Q1559" s="363"/>
      <c r="R1559" s="361"/>
      <c r="S1559" s="570" t="str">
        <f t="shared" si="125"/>
        <v/>
      </c>
      <c r="U1559" s="124" t="str">
        <f t="shared" si="123"/>
        <v/>
      </c>
      <c r="V1559" s="124" t="str">
        <f>IF(X1559&gt;0,'BD1'!$K$6,"")</f>
        <v/>
      </c>
      <c r="W1559" s="121" t="str">
        <f>IF(X1559&gt;0,'BD1'!$K$8,"")</f>
        <v/>
      </c>
      <c r="X1559" s="101"/>
      <c r="Y1559" s="474"/>
      <c r="Z1559" s="101"/>
      <c r="AA1559" s="101"/>
      <c r="AB1559" s="101"/>
      <c r="AC1559" s="101"/>
      <c r="AD1559" s="101"/>
      <c r="AE1559" s="361"/>
      <c r="AF1559" s="522"/>
    </row>
    <row r="1560" spans="2:32" x14ac:dyDescent="0.25">
      <c r="B1560" s="566" t="str">
        <f t="shared" si="124"/>
        <v/>
      </c>
      <c r="C1560" s="472">
        <f>'BD4'!C1557</f>
        <v>0</v>
      </c>
      <c r="D1560" s="125" t="str">
        <f t="shared" si="121"/>
        <v/>
      </c>
      <c r="E1560" s="126" t="str">
        <f>IF('BD4'!O1557=0,"",'BD4'!O1557)</f>
        <v/>
      </c>
      <c r="F1560" s="127" t="str">
        <f>REPT('BD4'!N1557,1)</f>
        <v/>
      </c>
      <c r="G1560" s="469">
        <f>('BD4'!J1557)</f>
        <v>0</v>
      </c>
      <c r="I1560" s="568" t="str">
        <f t="shared" si="122"/>
        <v/>
      </c>
      <c r="J1560" s="568" t="str">
        <f>IF(L1560&gt;0,'BD1'!$K$6,"")</f>
        <v/>
      </c>
      <c r="K1560" s="568" t="str">
        <f>IF(L1560&gt;0,'BD1'!$K$8,"")</f>
        <v/>
      </c>
      <c r="L1560" s="101"/>
      <c r="M1560" s="101"/>
      <c r="N1560" s="101"/>
      <c r="O1560" s="101"/>
      <c r="P1560" s="363"/>
      <c r="Q1560" s="363"/>
      <c r="R1560" s="361"/>
      <c r="S1560" s="570" t="str">
        <f t="shared" si="125"/>
        <v/>
      </c>
      <c r="U1560" s="124" t="str">
        <f t="shared" si="123"/>
        <v/>
      </c>
      <c r="V1560" s="124" t="str">
        <f>IF(X1560&gt;0,'BD1'!$K$6,"")</f>
        <v/>
      </c>
      <c r="W1560" s="121" t="str">
        <f>IF(X1560&gt;0,'BD1'!$K$8,"")</f>
        <v/>
      </c>
      <c r="X1560" s="101"/>
      <c r="Y1560" s="474"/>
      <c r="Z1560" s="101"/>
      <c r="AA1560" s="101"/>
      <c r="AB1560" s="101"/>
      <c r="AC1560" s="101"/>
      <c r="AD1560" s="101"/>
      <c r="AE1560" s="361"/>
      <c r="AF1560" s="522"/>
    </row>
    <row r="1561" spans="2:32" x14ac:dyDescent="0.25">
      <c r="B1561" s="566" t="str">
        <f t="shared" si="124"/>
        <v/>
      </c>
      <c r="C1561" s="472">
        <f>'BD4'!C1558</f>
        <v>0</v>
      </c>
      <c r="D1561" s="125" t="str">
        <f t="shared" si="121"/>
        <v/>
      </c>
      <c r="E1561" s="126" t="str">
        <f>IF('BD4'!O1558=0,"",'BD4'!O1558)</f>
        <v/>
      </c>
      <c r="F1561" s="127" t="str">
        <f>REPT('BD4'!N1558,1)</f>
        <v/>
      </c>
      <c r="G1561" s="469">
        <f>('BD4'!J1558)</f>
        <v>0</v>
      </c>
      <c r="I1561" s="568" t="str">
        <f t="shared" si="122"/>
        <v/>
      </c>
      <c r="J1561" s="568" t="str">
        <f>IF(L1561&gt;0,'BD1'!$K$6,"")</f>
        <v/>
      </c>
      <c r="K1561" s="568" t="str">
        <f>IF(L1561&gt;0,'BD1'!$K$8,"")</f>
        <v/>
      </c>
      <c r="L1561" s="101"/>
      <c r="M1561" s="101"/>
      <c r="N1561" s="101"/>
      <c r="O1561" s="101"/>
      <c r="P1561" s="363"/>
      <c r="Q1561" s="363"/>
      <c r="R1561" s="361"/>
      <c r="S1561" s="570" t="str">
        <f t="shared" si="125"/>
        <v/>
      </c>
      <c r="U1561" s="124" t="str">
        <f t="shared" si="123"/>
        <v/>
      </c>
      <c r="V1561" s="124" t="str">
        <f>IF(X1561&gt;0,'BD1'!$K$6,"")</f>
        <v/>
      </c>
      <c r="W1561" s="121" t="str">
        <f>IF(X1561&gt;0,'BD1'!$K$8,"")</f>
        <v/>
      </c>
      <c r="X1561" s="101"/>
      <c r="Y1561" s="474"/>
      <c r="Z1561" s="101"/>
      <c r="AA1561" s="101"/>
      <c r="AB1561" s="101"/>
      <c r="AC1561" s="101"/>
      <c r="AD1561" s="101"/>
      <c r="AE1561" s="361"/>
      <c r="AF1561" s="522"/>
    </row>
    <row r="1562" spans="2:32" x14ac:dyDescent="0.25">
      <c r="B1562" s="566" t="str">
        <f t="shared" si="124"/>
        <v/>
      </c>
      <c r="C1562" s="472">
        <f>'BD4'!C1559</f>
        <v>0</v>
      </c>
      <c r="D1562" s="125" t="str">
        <f t="shared" si="121"/>
        <v/>
      </c>
      <c r="E1562" s="126" t="str">
        <f>IF('BD4'!O1559=0,"",'BD4'!O1559)</f>
        <v/>
      </c>
      <c r="F1562" s="127" t="str">
        <f>REPT('BD4'!N1559,1)</f>
        <v/>
      </c>
      <c r="G1562" s="469">
        <f>('BD4'!J1559)</f>
        <v>0</v>
      </c>
      <c r="I1562" s="568" t="str">
        <f t="shared" si="122"/>
        <v/>
      </c>
      <c r="J1562" s="568" t="str">
        <f>IF(L1562&gt;0,'BD1'!$K$6,"")</f>
        <v/>
      </c>
      <c r="K1562" s="568" t="str">
        <f>IF(L1562&gt;0,'BD1'!$K$8,"")</f>
        <v/>
      </c>
      <c r="L1562" s="101"/>
      <c r="M1562" s="101"/>
      <c r="N1562" s="101"/>
      <c r="O1562" s="101"/>
      <c r="P1562" s="363"/>
      <c r="Q1562" s="363"/>
      <c r="R1562" s="361"/>
      <c r="S1562" s="570" t="str">
        <f t="shared" si="125"/>
        <v/>
      </c>
      <c r="U1562" s="124" t="str">
        <f t="shared" si="123"/>
        <v/>
      </c>
      <c r="V1562" s="124" t="str">
        <f>IF(X1562&gt;0,'BD1'!$K$6,"")</f>
        <v/>
      </c>
      <c r="W1562" s="121" t="str">
        <f>IF(X1562&gt;0,'BD1'!$K$8,"")</f>
        <v/>
      </c>
      <c r="X1562" s="101"/>
      <c r="Y1562" s="474"/>
      <c r="Z1562" s="101"/>
      <c r="AA1562" s="101"/>
      <c r="AB1562" s="101"/>
      <c r="AC1562" s="101"/>
      <c r="AD1562" s="101"/>
      <c r="AE1562" s="361"/>
      <c r="AF1562" s="522"/>
    </row>
    <row r="1563" spans="2:32" x14ac:dyDescent="0.25">
      <c r="B1563" s="566" t="str">
        <f t="shared" si="124"/>
        <v/>
      </c>
      <c r="C1563" s="472">
        <f>'BD4'!C1560</f>
        <v>0</v>
      </c>
      <c r="D1563" s="125" t="str">
        <f t="shared" si="121"/>
        <v/>
      </c>
      <c r="E1563" s="126" t="str">
        <f>IF('BD4'!O1560=0,"",'BD4'!O1560)</f>
        <v/>
      </c>
      <c r="F1563" s="127" t="str">
        <f>REPT('BD4'!N1560,1)</f>
        <v/>
      </c>
      <c r="G1563" s="469">
        <f>('BD4'!J1560)</f>
        <v>0</v>
      </c>
      <c r="I1563" s="568" t="str">
        <f t="shared" si="122"/>
        <v/>
      </c>
      <c r="J1563" s="568" t="str">
        <f>IF(L1563&gt;0,'BD1'!$K$6,"")</f>
        <v/>
      </c>
      <c r="K1563" s="568" t="str">
        <f>IF(L1563&gt;0,'BD1'!$K$8,"")</f>
        <v/>
      </c>
      <c r="L1563" s="101"/>
      <c r="M1563" s="101"/>
      <c r="N1563" s="101"/>
      <c r="O1563" s="101"/>
      <c r="P1563" s="363"/>
      <c r="Q1563" s="363"/>
      <c r="R1563" s="361"/>
      <c r="S1563" s="570" t="str">
        <f t="shared" si="125"/>
        <v/>
      </c>
      <c r="U1563" s="124" t="str">
        <f t="shared" si="123"/>
        <v/>
      </c>
      <c r="V1563" s="124" t="str">
        <f>IF(X1563&gt;0,'BD1'!$K$6,"")</f>
        <v/>
      </c>
      <c r="W1563" s="121" t="str">
        <f>IF(X1563&gt;0,'BD1'!$K$8,"")</f>
        <v/>
      </c>
      <c r="X1563" s="101"/>
      <c r="Y1563" s="474"/>
      <c r="Z1563" s="101"/>
      <c r="AA1563" s="101"/>
      <c r="AB1563" s="101"/>
      <c r="AC1563" s="101"/>
      <c r="AD1563" s="101"/>
      <c r="AE1563" s="361"/>
      <c r="AF1563" s="522"/>
    </row>
    <row r="1564" spans="2:32" x14ac:dyDescent="0.25">
      <c r="B1564" s="566" t="str">
        <f t="shared" si="124"/>
        <v/>
      </c>
      <c r="C1564" s="472">
        <f>'BD4'!C1561</f>
        <v>0</v>
      </c>
      <c r="D1564" s="125" t="str">
        <f t="shared" si="121"/>
        <v/>
      </c>
      <c r="E1564" s="126" t="str">
        <f>IF('BD4'!O1561=0,"",'BD4'!O1561)</f>
        <v/>
      </c>
      <c r="F1564" s="127" t="str">
        <f>REPT('BD4'!N1561,1)</f>
        <v/>
      </c>
      <c r="G1564" s="469">
        <f>('BD4'!J1561)</f>
        <v>0</v>
      </c>
      <c r="I1564" s="568" t="str">
        <f t="shared" si="122"/>
        <v/>
      </c>
      <c r="J1564" s="568" t="str">
        <f>IF(L1564&gt;0,'BD1'!$K$6,"")</f>
        <v/>
      </c>
      <c r="K1564" s="568" t="str">
        <f>IF(L1564&gt;0,'BD1'!$K$8,"")</f>
        <v/>
      </c>
      <c r="L1564" s="101"/>
      <c r="M1564" s="101"/>
      <c r="N1564" s="101"/>
      <c r="O1564" s="101"/>
      <c r="P1564" s="363"/>
      <c r="Q1564" s="363"/>
      <c r="R1564" s="361"/>
      <c r="S1564" s="570" t="str">
        <f t="shared" si="125"/>
        <v/>
      </c>
      <c r="U1564" s="124" t="str">
        <f t="shared" si="123"/>
        <v/>
      </c>
      <c r="V1564" s="124" t="str">
        <f>IF(X1564&gt;0,'BD1'!$K$6,"")</f>
        <v/>
      </c>
      <c r="W1564" s="121" t="str">
        <f>IF(X1564&gt;0,'BD1'!$K$8,"")</f>
        <v/>
      </c>
      <c r="X1564" s="101"/>
      <c r="Y1564" s="474"/>
      <c r="Z1564" s="101"/>
      <c r="AA1564" s="101"/>
      <c r="AB1564" s="101"/>
      <c r="AC1564" s="101"/>
      <c r="AD1564" s="101"/>
      <c r="AE1564" s="361"/>
      <c r="AF1564" s="522"/>
    </row>
    <row r="1565" spans="2:32" x14ac:dyDescent="0.25">
      <c r="B1565" s="566" t="str">
        <f t="shared" si="124"/>
        <v/>
      </c>
      <c r="C1565" s="472">
        <f>'BD4'!C1562</f>
        <v>0</v>
      </c>
      <c r="D1565" s="125" t="str">
        <f t="shared" si="121"/>
        <v/>
      </c>
      <c r="E1565" s="126" t="str">
        <f>IF('BD4'!O1562=0,"",'BD4'!O1562)</f>
        <v/>
      </c>
      <c r="F1565" s="127" t="str">
        <f>REPT('BD4'!N1562,1)</f>
        <v/>
      </c>
      <c r="G1565" s="469">
        <f>('BD4'!J1562)</f>
        <v>0</v>
      </c>
      <c r="I1565" s="568" t="str">
        <f t="shared" si="122"/>
        <v/>
      </c>
      <c r="J1565" s="568" t="str">
        <f>IF(L1565&gt;0,'BD1'!$K$6,"")</f>
        <v/>
      </c>
      <c r="K1565" s="568" t="str">
        <f>IF(L1565&gt;0,'BD1'!$K$8,"")</f>
        <v/>
      </c>
      <c r="L1565" s="101"/>
      <c r="M1565" s="101"/>
      <c r="N1565" s="101"/>
      <c r="O1565" s="101"/>
      <c r="P1565" s="363"/>
      <c r="Q1565" s="363"/>
      <c r="R1565" s="361"/>
      <c r="S1565" s="570" t="str">
        <f t="shared" si="125"/>
        <v/>
      </c>
      <c r="U1565" s="124" t="str">
        <f t="shared" si="123"/>
        <v/>
      </c>
      <c r="V1565" s="124" t="str">
        <f>IF(X1565&gt;0,'BD1'!$K$6,"")</f>
        <v/>
      </c>
      <c r="W1565" s="121" t="str">
        <f>IF(X1565&gt;0,'BD1'!$K$8,"")</f>
        <v/>
      </c>
      <c r="X1565" s="101"/>
      <c r="Y1565" s="474"/>
      <c r="Z1565" s="101"/>
      <c r="AA1565" s="101"/>
      <c r="AB1565" s="101"/>
      <c r="AC1565" s="101"/>
      <c r="AD1565" s="101"/>
      <c r="AE1565" s="361"/>
      <c r="AF1565" s="522"/>
    </row>
    <row r="1566" spans="2:32" x14ac:dyDescent="0.25">
      <c r="B1566" s="566" t="str">
        <f t="shared" si="124"/>
        <v/>
      </c>
      <c r="C1566" s="472">
        <f>'BD4'!C1563</f>
        <v>0</v>
      </c>
      <c r="D1566" s="125" t="str">
        <f t="shared" si="121"/>
        <v/>
      </c>
      <c r="E1566" s="126" t="str">
        <f>IF('BD4'!O1563=0,"",'BD4'!O1563)</f>
        <v/>
      </c>
      <c r="F1566" s="127" t="str">
        <f>REPT('BD4'!N1563,1)</f>
        <v/>
      </c>
      <c r="G1566" s="469">
        <f>('BD4'!J1563)</f>
        <v>0</v>
      </c>
      <c r="I1566" s="568" t="str">
        <f t="shared" si="122"/>
        <v/>
      </c>
      <c r="J1566" s="568" t="str">
        <f>IF(L1566&gt;0,'BD1'!$K$6,"")</f>
        <v/>
      </c>
      <c r="K1566" s="568" t="str">
        <f>IF(L1566&gt;0,'BD1'!$K$8,"")</f>
        <v/>
      </c>
      <c r="L1566" s="101"/>
      <c r="M1566" s="101"/>
      <c r="N1566" s="101"/>
      <c r="O1566" s="101"/>
      <c r="P1566" s="363"/>
      <c r="Q1566" s="363"/>
      <c r="R1566" s="361"/>
      <c r="S1566" s="570" t="str">
        <f t="shared" si="125"/>
        <v/>
      </c>
      <c r="U1566" s="124" t="str">
        <f t="shared" si="123"/>
        <v/>
      </c>
      <c r="V1566" s="124" t="str">
        <f>IF(X1566&gt;0,'BD1'!$K$6,"")</f>
        <v/>
      </c>
      <c r="W1566" s="121" t="str">
        <f>IF(X1566&gt;0,'BD1'!$K$8,"")</f>
        <v/>
      </c>
      <c r="X1566" s="101"/>
      <c r="Y1566" s="474"/>
      <c r="Z1566" s="101"/>
      <c r="AA1566" s="101"/>
      <c r="AB1566" s="101"/>
      <c r="AC1566" s="101"/>
      <c r="AD1566" s="101"/>
      <c r="AE1566" s="361"/>
      <c r="AF1566" s="522"/>
    </row>
    <row r="1567" spans="2:32" x14ac:dyDescent="0.25">
      <c r="B1567" s="566" t="str">
        <f t="shared" si="124"/>
        <v/>
      </c>
      <c r="C1567" s="472">
        <f>'BD4'!C1564</f>
        <v>0</v>
      </c>
      <c r="D1567" s="125" t="str">
        <f t="shared" si="121"/>
        <v/>
      </c>
      <c r="E1567" s="126" t="str">
        <f>IF('BD4'!O1564=0,"",'BD4'!O1564)</f>
        <v/>
      </c>
      <c r="F1567" s="127" t="str">
        <f>REPT('BD4'!N1564,1)</f>
        <v/>
      </c>
      <c r="G1567" s="469">
        <f>('BD4'!J1564)</f>
        <v>0</v>
      </c>
      <c r="I1567" s="568" t="str">
        <f t="shared" si="122"/>
        <v/>
      </c>
      <c r="J1567" s="568" t="str">
        <f>IF(L1567&gt;0,'BD1'!$K$6,"")</f>
        <v/>
      </c>
      <c r="K1567" s="568" t="str">
        <f>IF(L1567&gt;0,'BD1'!$K$8,"")</f>
        <v/>
      </c>
      <c r="L1567" s="101"/>
      <c r="M1567" s="101"/>
      <c r="N1567" s="101"/>
      <c r="O1567" s="101"/>
      <c r="P1567" s="363"/>
      <c r="Q1567" s="363"/>
      <c r="R1567" s="361"/>
      <c r="S1567" s="570" t="str">
        <f t="shared" si="125"/>
        <v/>
      </c>
      <c r="U1567" s="124" t="str">
        <f t="shared" si="123"/>
        <v/>
      </c>
      <c r="V1567" s="124" t="str">
        <f>IF(X1567&gt;0,'BD1'!$K$6,"")</f>
        <v/>
      </c>
      <c r="W1567" s="121" t="str">
        <f>IF(X1567&gt;0,'BD1'!$K$8,"")</f>
        <v/>
      </c>
      <c r="X1567" s="101"/>
      <c r="Y1567" s="474"/>
      <c r="Z1567" s="101"/>
      <c r="AA1567" s="101"/>
      <c r="AB1567" s="101"/>
      <c r="AC1567" s="101"/>
      <c r="AD1567" s="101"/>
      <c r="AE1567" s="361"/>
      <c r="AF1567" s="522"/>
    </row>
    <row r="1568" spans="2:32" x14ac:dyDescent="0.25">
      <c r="B1568" s="566" t="str">
        <f t="shared" si="124"/>
        <v/>
      </c>
      <c r="C1568" s="472">
        <f>'BD4'!C1565</f>
        <v>0</v>
      </c>
      <c r="D1568" s="125" t="str">
        <f t="shared" si="121"/>
        <v/>
      </c>
      <c r="E1568" s="126" t="str">
        <f>IF('BD4'!O1565=0,"",'BD4'!O1565)</f>
        <v/>
      </c>
      <c r="F1568" s="127" t="str">
        <f>REPT('BD4'!N1565,1)</f>
        <v/>
      </c>
      <c r="G1568" s="469">
        <f>('BD4'!J1565)</f>
        <v>0</v>
      </c>
      <c r="I1568" s="568" t="str">
        <f t="shared" si="122"/>
        <v/>
      </c>
      <c r="J1568" s="568" t="str">
        <f>IF(L1568&gt;0,'BD1'!$K$6,"")</f>
        <v/>
      </c>
      <c r="K1568" s="568" t="str">
        <f>IF(L1568&gt;0,'BD1'!$K$8,"")</f>
        <v/>
      </c>
      <c r="L1568" s="101"/>
      <c r="M1568" s="101"/>
      <c r="N1568" s="101"/>
      <c r="O1568" s="101"/>
      <c r="P1568" s="363"/>
      <c r="Q1568" s="363"/>
      <c r="R1568" s="361"/>
      <c r="S1568" s="570" t="str">
        <f t="shared" si="125"/>
        <v/>
      </c>
      <c r="U1568" s="124" t="str">
        <f t="shared" si="123"/>
        <v/>
      </c>
      <c r="V1568" s="124" t="str">
        <f>IF(X1568&gt;0,'BD1'!$K$6,"")</f>
        <v/>
      </c>
      <c r="W1568" s="121" t="str">
        <f>IF(X1568&gt;0,'BD1'!$K$8,"")</f>
        <v/>
      </c>
      <c r="X1568" s="101"/>
      <c r="Y1568" s="474"/>
      <c r="Z1568" s="101"/>
      <c r="AA1568" s="101"/>
      <c r="AB1568" s="101"/>
      <c r="AC1568" s="101"/>
      <c r="AD1568" s="101"/>
      <c r="AE1568" s="361"/>
      <c r="AF1568" s="522"/>
    </row>
    <row r="1569" spans="2:32" x14ac:dyDescent="0.25">
      <c r="B1569" s="566" t="str">
        <f t="shared" si="124"/>
        <v/>
      </c>
      <c r="C1569" s="472">
        <f>'BD4'!C1566</f>
        <v>0</v>
      </c>
      <c r="D1569" s="125" t="str">
        <f t="shared" si="121"/>
        <v/>
      </c>
      <c r="E1569" s="126" t="str">
        <f>IF('BD4'!O1566=0,"",'BD4'!O1566)</f>
        <v/>
      </c>
      <c r="F1569" s="127" t="str">
        <f>REPT('BD4'!N1566,1)</f>
        <v/>
      </c>
      <c r="G1569" s="469">
        <f>('BD4'!J1566)</f>
        <v>0</v>
      </c>
      <c r="I1569" s="568" t="str">
        <f t="shared" si="122"/>
        <v/>
      </c>
      <c r="J1569" s="568" t="str">
        <f>IF(L1569&gt;0,'BD1'!$K$6,"")</f>
        <v/>
      </c>
      <c r="K1569" s="568" t="str">
        <f>IF(L1569&gt;0,'BD1'!$K$8,"")</f>
        <v/>
      </c>
      <c r="L1569" s="101"/>
      <c r="M1569" s="101"/>
      <c r="N1569" s="101"/>
      <c r="O1569" s="101"/>
      <c r="P1569" s="363"/>
      <c r="Q1569" s="363"/>
      <c r="R1569" s="361"/>
      <c r="S1569" s="570" t="str">
        <f t="shared" si="125"/>
        <v/>
      </c>
      <c r="U1569" s="124" t="str">
        <f t="shared" si="123"/>
        <v/>
      </c>
      <c r="V1569" s="124" t="str">
        <f>IF(X1569&gt;0,'BD1'!$K$6,"")</f>
        <v/>
      </c>
      <c r="W1569" s="121" t="str">
        <f>IF(X1569&gt;0,'BD1'!$K$8,"")</f>
        <v/>
      </c>
      <c r="X1569" s="101"/>
      <c r="Y1569" s="474"/>
      <c r="Z1569" s="101"/>
      <c r="AA1569" s="101"/>
      <c r="AB1569" s="101"/>
      <c r="AC1569" s="101"/>
      <c r="AD1569" s="101"/>
      <c r="AE1569" s="361"/>
      <c r="AF1569" s="522"/>
    </row>
    <row r="1570" spans="2:32" x14ac:dyDescent="0.25">
      <c r="B1570" s="566" t="str">
        <f t="shared" si="124"/>
        <v/>
      </c>
      <c r="C1570" s="472">
        <f>'BD4'!C1567</f>
        <v>0</v>
      </c>
      <c r="D1570" s="125" t="str">
        <f t="shared" si="121"/>
        <v/>
      </c>
      <c r="E1570" s="126" t="str">
        <f>IF('BD4'!O1567=0,"",'BD4'!O1567)</f>
        <v/>
      </c>
      <c r="F1570" s="127" t="str">
        <f>REPT('BD4'!N1567,1)</f>
        <v/>
      </c>
      <c r="G1570" s="469">
        <f>('BD4'!J1567)</f>
        <v>0</v>
      </c>
      <c r="I1570" s="568" t="str">
        <f t="shared" si="122"/>
        <v/>
      </c>
      <c r="J1570" s="568" t="str">
        <f>IF(L1570&gt;0,'BD1'!$K$6,"")</f>
        <v/>
      </c>
      <c r="K1570" s="568" t="str">
        <f>IF(L1570&gt;0,'BD1'!$K$8,"")</f>
        <v/>
      </c>
      <c r="L1570" s="101"/>
      <c r="M1570" s="101"/>
      <c r="N1570" s="101"/>
      <c r="O1570" s="101"/>
      <c r="P1570" s="363"/>
      <c r="Q1570" s="363"/>
      <c r="R1570" s="361"/>
      <c r="S1570" s="570" t="str">
        <f t="shared" si="125"/>
        <v/>
      </c>
      <c r="U1570" s="124" t="str">
        <f t="shared" si="123"/>
        <v/>
      </c>
      <c r="V1570" s="124" t="str">
        <f>IF(X1570&gt;0,'BD1'!$K$6,"")</f>
        <v/>
      </c>
      <c r="W1570" s="121" t="str">
        <f>IF(X1570&gt;0,'BD1'!$K$8,"")</f>
        <v/>
      </c>
      <c r="X1570" s="101"/>
      <c r="Y1570" s="474"/>
      <c r="Z1570" s="101"/>
      <c r="AA1570" s="101"/>
      <c r="AB1570" s="101"/>
      <c r="AC1570" s="101"/>
      <c r="AD1570" s="101"/>
      <c r="AE1570" s="361"/>
      <c r="AF1570" s="522"/>
    </row>
    <row r="1571" spans="2:32" x14ac:dyDescent="0.25">
      <c r="B1571" s="566" t="str">
        <f t="shared" si="124"/>
        <v/>
      </c>
      <c r="C1571" s="472">
        <f>'BD4'!C1568</f>
        <v>0</v>
      </c>
      <c r="D1571" s="125" t="str">
        <f t="shared" si="121"/>
        <v/>
      </c>
      <c r="E1571" s="126" t="str">
        <f>IF('BD4'!O1568=0,"",'BD4'!O1568)</f>
        <v/>
      </c>
      <c r="F1571" s="127" t="str">
        <f>REPT('BD4'!N1568,1)</f>
        <v/>
      </c>
      <c r="G1571" s="469">
        <f>('BD4'!J1568)</f>
        <v>0</v>
      </c>
      <c r="I1571" s="568" t="str">
        <f t="shared" si="122"/>
        <v/>
      </c>
      <c r="J1571" s="568" t="str">
        <f>IF(L1571&gt;0,'BD1'!$K$6,"")</f>
        <v/>
      </c>
      <c r="K1571" s="568" t="str">
        <f>IF(L1571&gt;0,'BD1'!$K$8,"")</f>
        <v/>
      </c>
      <c r="L1571" s="101"/>
      <c r="M1571" s="101"/>
      <c r="N1571" s="101"/>
      <c r="O1571" s="101"/>
      <c r="P1571" s="363"/>
      <c r="Q1571" s="363"/>
      <c r="R1571" s="361"/>
      <c r="S1571" s="570" t="str">
        <f t="shared" si="125"/>
        <v/>
      </c>
      <c r="U1571" s="124" t="str">
        <f t="shared" si="123"/>
        <v/>
      </c>
      <c r="V1571" s="124" t="str">
        <f>IF(X1571&gt;0,'BD1'!$K$6,"")</f>
        <v/>
      </c>
      <c r="W1571" s="121" t="str">
        <f>IF(X1571&gt;0,'BD1'!$K$8,"")</f>
        <v/>
      </c>
      <c r="X1571" s="101"/>
      <c r="Y1571" s="474"/>
      <c r="Z1571" s="101"/>
      <c r="AA1571" s="101"/>
      <c r="AB1571" s="101"/>
      <c r="AC1571" s="101"/>
      <c r="AD1571" s="101"/>
      <c r="AE1571" s="361"/>
      <c r="AF1571" s="522"/>
    </row>
    <row r="1572" spans="2:32" x14ac:dyDescent="0.25">
      <c r="B1572" s="566" t="str">
        <f t="shared" si="124"/>
        <v/>
      </c>
      <c r="C1572" s="472">
        <f>'BD4'!C1569</f>
        <v>0</v>
      </c>
      <c r="D1572" s="125" t="str">
        <f t="shared" si="121"/>
        <v/>
      </c>
      <c r="E1572" s="126" t="str">
        <f>IF('BD4'!O1569=0,"",'BD4'!O1569)</f>
        <v/>
      </c>
      <c r="F1572" s="127" t="str">
        <f>REPT('BD4'!N1569,1)</f>
        <v/>
      </c>
      <c r="G1572" s="469">
        <f>('BD4'!J1569)</f>
        <v>0</v>
      </c>
      <c r="I1572" s="568" t="str">
        <f t="shared" si="122"/>
        <v/>
      </c>
      <c r="J1572" s="568" t="str">
        <f>IF(L1572&gt;0,'BD1'!$K$6,"")</f>
        <v/>
      </c>
      <c r="K1572" s="568" t="str">
        <f>IF(L1572&gt;0,'BD1'!$K$8,"")</f>
        <v/>
      </c>
      <c r="L1572" s="101"/>
      <c r="M1572" s="101"/>
      <c r="N1572" s="101"/>
      <c r="O1572" s="101"/>
      <c r="P1572" s="363"/>
      <c r="Q1572" s="363"/>
      <c r="R1572" s="361"/>
      <c r="S1572" s="570" t="str">
        <f t="shared" si="125"/>
        <v/>
      </c>
      <c r="U1572" s="124" t="str">
        <f t="shared" si="123"/>
        <v/>
      </c>
      <c r="V1572" s="124" t="str">
        <f>IF(X1572&gt;0,'BD1'!$K$6,"")</f>
        <v/>
      </c>
      <c r="W1572" s="121" t="str">
        <f>IF(X1572&gt;0,'BD1'!$K$8,"")</f>
        <v/>
      </c>
      <c r="X1572" s="101"/>
      <c r="Y1572" s="474"/>
      <c r="Z1572" s="101"/>
      <c r="AA1572" s="101"/>
      <c r="AB1572" s="101"/>
      <c r="AC1572" s="101"/>
      <c r="AD1572" s="101"/>
      <c r="AE1572" s="361"/>
      <c r="AF1572" s="522"/>
    </row>
    <row r="1573" spans="2:32" x14ac:dyDescent="0.25">
      <c r="B1573" s="566" t="str">
        <f t="shared" si="124"/>
        <v/>
      </c>
      <c r="C1573" s="472">
        <f>'BD4'!C1570</f>
        <v>0</v>
      </c>
      <c r="D1573" s="125" t="str">
        <f t="shared" si="121"/>
        <v/>
      </c>
      <c r="E1573" s="126" t="str">
        <f>IF('BD4'!O1570=0,"",'BD4'!O1570)</f>
        <v/>
      </c>
      <c r="F1573" s="127" t="str">
        <f>REPT('BD4'!N1570,1)</f>
        <v/>
      </c>
      <c r="G1573" s="469">
        <f>('BD4'!J1570)</f>
        <v>0</v>
      </c>
      <c r="I1573" s="568" t="str">
        <f t="shared" si="122"/>
        <v/>
      </c>
      <c r="J1573" s="568" t="str">
        <f>IF(L1573&gt;0,'BD1'!$K$6,"")</f>
        <v/>
      </c>
      <c r="K1573" s="568" t="str">
        <f>IF(L1573&gt;0,'BD1'!$K$8,"")</f>
        <v/>
      </c>
      <c r="L1573" s="101"/>
      <c r="M1573" s="101"/>
      <c r="N1573" s="101"/>
      <c r="O1573" s="101"/>
      <c r="P1573" s="363"/>
      <c r="Q1573" s="363"/>
      <c r="R1573" s="361"/>
      <c r="S1573" s="570" t="str">
        <f t="shared" si="125"/>
        <v/>
      </c>
      <c r="U1573" s="124" t="str">
        <f t="shared" si="123"/>
        <v/>
      </c>
      <c r="V1573" s="124" t="str">
        <f>IF(X1573&gt;0,'BD1'!$K$6,"")</f>
        <v/>
      </c>
      <c r="W1573" s="121" t="str">
        <f>IF(X1573&gt;0,'BD1'!$K$8,"")</f>
        <v/>
      </c>
      <c r="X1573" s="101"/>
      <c r="Y1573" s="474"/>
      <c r="Z1573" s="101"/>
      <c r="AA1573" s="101"/>
      <c r="AB1573" s="101"/>
      <c r="AC1573" s="101"/>
      <c r="AD1573" s="101"/>
      <c r="AE1573" s="361"/>
      <c r="AF1573" s="522"/>
    </row>
    <row r="1574" spans="2:32" x14ac:dyDescent="0.25">
      <c r="B1574" s="566" t="str">
        <f t="shared" si="124"/>
        <v/>
      </c>
      <c r="C1574" s="472">
        <f>'BD4'!C1571</f>
        <v>0</v>
      </c>
      <c r="D1574" s="125" t="str">
        <f t="shared" si="121"/>
        <v/>
      </c>
      <c r="E1574" s="126" t="str">
        <f>IF('BD4'!O1571=0,"",'BD4'!O1571)</f>
        <v/>
      </c>
      <c r="F1574" s="127" t="str">
        <f>REPT('BD4'!N1571,1)</f>
        <v/>
      </c>
      <c r="G1574" s="469">
        <f>('BD4'!J1571)</f>
        <v>0</v>
      </c>
      <c r="I1574" s="568" t="str">
        <f t="shared" si="122"/>
        <v/>
      </c>
      <c r="J1574" s="568" t="str">
        <f>IF(L1574&gt;0,'BD1'!$K$6,"")</f>
        <v/>
      </c>
      <c r="K1574" s="568" t="str">
        <f>IF(L1574&gt;0,'BD1'!$K$8,"")</f>
        <v/>
      </c>
      <c r="L1574" s="101"/>
      <c r="M1574" s="101"/>
      <c r="N1574" s="101"/>
      <c r="O1574" s="101"/>
      <c r="P1574" s="363"/>
      <c r="Q1574" s="363"/>
      <c r="R1574" s="361"/>
      <c r="S1574" s="570" t="str">
        <f t="shared" si="125"/>
        <v/>
      </c>
      <c r="U1574" s="124" t="str">
        <f t="shared" si="123"/>
        <v/>
      </c>
      <c r="V1574" s="124" t="str">
        <f>IF(X1574&gt;0,'BD1'!$K$6,"")</f>
        <v/>
      </c>
      <c r="W1574" s="121" t="str">
        <f>IF(X1574&gt;0,'BD1'!$K$8,"")</f>
        <v/>
      </c>
      <c r="X1574" s="101"/>
      <c r="Y1574" s="474"/>
      <c r="Z1574" s="101"/>
      <c r="AA1574" s="101"/>
      <c r="AB1574" s="101"/>
      <c r="AC1574" s="101"/>
      <c r="AD1574" s="101"/>
      <c r="AE1574" s="361"/>
      <c r="AF1574" s="522"/>
    </row>
    <row r="1575" spans="2:32" x14ac:dyDescent="0.25">
      <c r="B1575" s="566" t="str">
        <f t="shared" si="124"/>
        <v/>
      </c>
      <c r="C1575" s="472">
        <f>'BD4'!C1572</f>
        <v>0</v>
      </c>
      <c r="D1575" s="125" t="str">
        <f t="shared" si="121"/>
        <v/>
      </c>
      <c r="E1575" s="126" t="str">
        <f>IF('BD4'!O1572=0,"",'BD4'!O1572)</f>
        <v/>
      </c>
      <c r="F1575" s="127" t="str">
        <f>REPT('BD4'!N1572,1)</f>
        <v/>
      </c>
      <c r="G1575" s="469">
        <f>('BD4'!J1572)</f>
        <v>0</v>
      </c>
      <c r="I1575" s="568" t="str">
        <f t="shared" si="122"/>
        <v/>
      </c>
      <c r="J1575" s="568" t="str">
        <f>IF(L1575&gt;0,'BD1'!$K$6,"")</f>
        <v/>
      </c>
      <c r="K1575" s="568" t="str">
        <f>IF(L1575&gt;0,'BD1'!$K$8,"")</f>
        <v/>
      </c>
      <c r="L1575" s="101"/>
      <c r="M1575" s="101"/>
      <c r="N1575" s="101"/>
      <c r="O1575" s="101"/>
      <c r="P1575" s="363"/>
      <c r="Q1575" s="363"/>
      <c r="R1575" s="361"/>
      <c r="S1575" s="570" t="str">
        <f t="shared" si="125"/>
        <v/>
      </c>
      <c r="U1575" s="124" t="str">
        <f t="shared" si="123"/>
        <v/>
      </c>
      <c r="V1575" s="124" t="str">
        <f>IF(X1575&gt;0,'BD1'!$K$6,"")</f>
        <v/>
      </c>
      <c r="W1575" s="121" t="str">
        <f>IF(X1575&gt;0,'BD1'!$K$8,"")</f>
        <v/>
      </c>
      <c r="X1575" s="101"/>
      <c r="Y1575" s="474"/>
      <c r="Z1575" s="101"/>
      <c r="AA1575" s="101"/>
      <c r="AB1575" s="101"/>
      <c r="AC1575" s="101"/>
      <c r="AD1575" s="101"/>
      <c r="AE1575" s="361"/>
      <c r="AF1575" s="522"/>
    </row>
    <row r="1576" spans="2:32" x14ac:dyDescent="0.25">
      <c r="B1576" s="566" t="str">
        <f t="shared" si="124"/>
        <v/>
      </c>
      <c r="C1576" s="472">
        <f>'BD4'!C1573</f>
        <v>0</v>
      </c>
      <c r="D1576" s="125" t="str">
        <f t="shared" si="121"/>
        <v/>
      </c>
      <c r="E1576" s="126" t="str">
        <f>IF('BD4'!O1573=0,"",'BD4'!O1573)</f>
        <v/>
      </c>
      <c r="F1576" s="127" t="str">
        <f>REPT('BD4'!N1573,1)</f>
        <v/>
      </c>
      <c r="G1576" s="469">
        <f>('BD4'!J1573)</f>
        <v>0</v>
      </c>
      <c r="I1576" s="568" t="str">
        <f t="shared" si="122"/>
        <v/>
      </c>
      <c r="J1576" s="568" t="str">
        <f>IF(L1576&gt;0,'BD1'!$K$6,"")</f>
        <v/>
      </c>
      <c r="K1576" s="568" t="str">
        <f>IF(L1576&gt;0,'BD1'!$K$8,"")</f>
        <v/>
      </c>
      <c r="L1576" s="101"/>
      <c r="M1576" s="101"/>
      <c r="N1576" s="101"/>
      <c r="O1576" s="101"/>
      <c r="P1576" s="363"/>
      <c r="Q1576" s="363"/>
      <c r="R1576" s="361"/>
      <c r="S1576" s="570" t="str">
        <f t="shared" si="125"/>
        <v/>
      </c>
      <c r="U1576" s="124" t="str">
        <f t="shared" si="123"/>
        <v/>
      </c>
      <c r="V1576" s="124" t="str">
        <f>IF(X1576&gt;0,'BD1'!$K$6,"")</f>
        <v/>
      </c>
      <c r="W1576" s="121" t="str">
        <f>IF(X1576&gt;0,'BD1'!$K$8,"")</f>
        <v/>
      </c>
      <c r="X1576" s="101"/>
      <c r="Y1576" s="474"/>
      <c r="Z1576" s="101"/>
      <c r="AA1576" s="101"/>
      <c r="AB1576" s="101"/>
      <c r="AC1576" s="101"/>
      <c r="AD1576" s="101"/>
      <c r="AE1576" s="361"/>
      <c r="AF1576" s="522"/>
    </row>
    <row r="1577" spans="2:32" x14ac:dyDescent="0.25">
      <c r="B1577" s="566" t="str">
        <f t="shared" si="124"/>
        <v/>
      </c>
      <c r="C1577" s="472">
        <f>'BD4'!C1574</f>
        <v>0</v>
      </c>
      <c r="D1577" s="125" t="str">
        <f t="shared" si="121"/>
        <v/>
      </c>
      <c r="E1577" s="126" t="str">
        <f>IF('BD4'!O1574=0,"",'BD4'!O1574)</f>
        <v/>
      </c>
      <c r="F1577" s="127" t="str">
        <f>REPT('BD4'!N1574,1)</f>
        <v/>
      </c>
      <c r="G1577" s="469">
        <f>('BD4'!J1574)</f>
        <v>0</v>
      </c>
      <c r="I1577" s="568" t="str">
        <f t="shared" si="122"/>
        <v/>
      </c>
      <c r="J1577" s="568" t="str">
        <f>IF(L1577&gt;0,'BD1'!$K$6,"")</f>
        <v/>
      </c>
      <c r="K1577" s="568" t="str">
        <f>IF(L1577&gt;0,'BD1'!$K$8,"")</f>
        <v/>
      </c>
      <c r="L1577" s="101"/>
      <c r="M1577" s="101"/>
      <c r="N1577" s="101"/>
      <c r="O1577" s="101"/>
      <c r="P1577" s="363"/>
      <c r="Q1577" s="363"/>
      <c r="R1577" s="361"/>
      <c r="S1577" s="570" t="str">
        <f t="shared" si="125"/>
        <v/>
      </c>
      <c r="U1577" s="124" t="str">
        <f t="shared" si="123"/>
        <v/>
      </c>
      <c r="V1577" s="124" t="str">
        <f>IF(X1577&gt;0,'BD1'!$K$6,"")</f>
        <v/>
      </c>
      <c r="W1577" s="121" t="str">
        <f>IF(X1577&gt;0,'BD1'!$K$8,"")</f>
        <v/>
      </c>
      <c r="X1577" s="101"/>
      <c r="Y1577" s="474"/>
      <c r="Z1577" s="101"/>
      <c r="AA1577" s="101"/>
      <c r="AB1577" s="101"/>
      <c r="AC1577" s="101"/>
      <c r="AD1577" s="101"/>
      <c r="AE1577" s="361"/>
      <c r="AF1577" s="522"/>
    </row>
    <row r="1578" spans="2:32" x14ac:dyDescent="0.25">
      <c r="B1578" s="566" t="str">
        <f t="shared" si="124"/>
        <v/>
      </c>
      <c r="C1578" s="472">
        <f>'BD4'!C1575</f>
        <v>0</v>
      </c>
      <c r="D1578" s="125" t="str">
        <f t="shared" si="121"/>
        <v/>
      </c>
      <c r="E1578" s="126" t="str">
        <f>IF('BD4'!O1575=0,"",'BD4'!O1575)</f>
        <v/>
      </c>
      <c r="F1578" s="127" t="str">
        <f>REPT('BD4'!N1575,1)</f>
        <v/>
      </c>
      <c r="G1578" s="469">
        <f>('BD4'!J1575)</f>
        <v>0</v>
      </c>
      <c r="I1578" s="568" t="str">
        <f t="shared" si="122"/>
        <v/>
      </c>
      <c r="J1578" s="568" t="str">
        <f>IF(L1578&gt;0,'BD1'!$K$6,"")</f>
        <v/>
      </c>
      <c r="K1578" s="568" t="str">
        <f>IF(L1578&gt;0,'BD1'!$K$8,"")</f>
        <v/>
      </c>
      <c r="L1578" s="101"/>
      <c r="M1578" s="101"/>
      <c r="N1578" s="101"/>
      <c r="O1578" s="101"/>
      <c r="P1578" s="363"/>
      <c r="Q1578" s="363"/>
      <c r="R1578" s="361"/>
      <c r="S1578" s="570" t="str">
        <f t="shared" si="125"/>
        <v/>
      </c>
      <c r="U1578" s="124" t="str">
        <f t="shared" si="123"/>
        <v/>
      </c>
      <c r="V1578" s="124" t="str">
        <f>IF(X1578&gt;0,'BD1'!$K$6,"")</f>
        <v/>
      </c>
      <c r="W1578" s="121" t="str">
        <f>IF(X1578&gt;0,'BD1'!$K$8,"")</f>
        <v/>
      </c>
      <c r="X1578" s="101"/>
      <c r="Y1578" s="474"/>
      <c r="Z1578" s="101"/>
      <c r="AA1578" s="101"/>
      <c r="AB1578" s="101"/>
      <c r="AC1578" s="101"/>
      <c r="AD1578" s="101"/>
      <c r="AE1578" s="361"/>
      <c r="AF1578" s="522"/>
    </row>
    <row r="1579" spans="2:32" x14ac:dyDescent="0.25">
      <c r="B1579" s="566" t="str">
        <f t="shared" si="124"/>
        <v/>
      </c>
      <c r="C1579" s="472">
        <f>'BD4'!C1576</f>
        <v>0</v>
      </c>
      <c r="D1579" s="125" t="str">
        <f t="shared" si="121"/>
        <v/>
      </c>
      <c r="E1579" s="126" t="str">
        <f>IF('BD4'!O1576=0,"",'BD4'!O1576)</f>
        <v/>
      </c>
      <c r="F1579" s="127" t="str">
        <f>REPT('BD4'!N1576,1)</f>
        <v/>
      </c>
      <c r="G1579" s="469">
        <f>('BD4'!J1576)</f>
        <v>0</v>
      </c>
      <c r="I1579" s="568" t="str">
        <f t="shared" si="122"/>
        <v/>
      </c>
      <c r="J1579" s="568" t="str">
        <f>IF(L1579&gt;0,'BD1'!$K$6,"")</f>
        <v/>
      </c>
      <c r="K1579" s="568" t="str">
        <f>IF(L1579&gt;0,'BD1'!$K$8,"")</f>
        <v/>
      </c>
      <c r="L1579" s="101"/>
      <c r="M1579" s="101"/>
      <c r="N1579" s="101"/>
      <c r="O1579" s="101"/>
      <c r="P1579" s="363"/>
      <c r="Q1579" s="363"/>
      <c r="R1579" s="361"/>
      <c r="S1579" s="570" t="str">
        <f t="shared" si="125"/>
        <v/>
      </c>
      <c r="U1579" s="124" t="str">
        <f t="shared" si="123"/>
        <v/>
      </c>
      <c r="V1579" s="124" t="str">
        <f>IF(X1579&gt;0,'BD1'!$K$6,"")</f>
        <v/>
      </c>
      <c r="W1579" s="121" t="str">
        <f>IF(X1579&gt;0,'BD1'!$K$8,"")</f>
        <v/>
      </c>
      <c r="X1579" s="101"/>
      <c r="Y1579" s="474"/>
      <c r="Z1579" s="101"/>
      <c r="AA1579" s="101"/>
      <c r="AB1579" s="101"/>
      <c r="AC1579" s="101"/>
      <c r="AD1579" s="101"/>
      <c r="AE1579" s="361"/>
      <c r="AF1579" s="522"/>
    </row>
    <row r="1580" spans="2:32" x14ac:dyDescent="0.25">
      <c r="B1580" s="566" t="str">
        <f t="shared" si="124"/>
        <v/>
      </c>
      <c r="C1580" s="472">
        <f>'BD4'!C1577</f>
        <v>0</v>
      </c>
      <c r="D1580" s="125" t="str">
        <f t="shared" si="121"/>
        <v/>
      </c>
      <c r="E1580" s="126" t="str">
        <f>IF('BD4'!O1577=0,"",'BD4'!O1577)</f>
        <v/>
      </c>
      <c r="F1580" s="127" t="str">
        <f>REPT('BD4'!N1577,1)</f>
        <v/>
      </c>
      <c r="G1580" s="469">
        <f>('BD4'!J1577)</f>
        <v>0</v>
      </c>
      <c r="I1580" s="568" t="str">
        <f t="shared" si="122"/>
        <v/>
      </c>
      <c r="J1580" s="568" t="str">
        <f>IF(L1580&gt;0,'BD1'!$K$6,"")</f>
        <v/>
      </c>
      <c r="K1580" s="568" t="str">
        <f>IF(L1580&gt;0,'BD1'!$K$8,"")</f>
        <v/>
      </c>
      <c r="L1580" s="101"/>
      <c r="M1580" s="101"/>
      <c r="N1580" s="101"/>
      <c r="O1580" s="101"/>
      <c r="P1580" s="363"/>
      <c r="Q1580" s="363"/>
      <c r="R1580" s="361"/>
      <c r="S1580" s="570" t="str">
        <f t="shared" si="125"/>
        <v/>
      </c>
      <c r="U1580" s="124" t="str">
        <f t="shared" si="123"/>
        <v/>
      </c>
      <c r="V1580" s="124" t="str">
        <f>IF(X1580&gt;0,'BD1'!$K$6,"")</f>
        <v/>
      </c>
      <c r="W1580" s="121" t="str">
        <f>IF(X1580&gt;0,'BD1'!$K$8,"")</f>
        <v/>
      </c>
      <c r="X1580" s="101"/>
      <c r="Y1580" s="474"/>
      <c r="Z1580" s="101"/>
      <c r="AA1580" s="101"/>
      <c r="AB1580" s="101"/>
      <c r="AC1580" s="101"/>
      <c r="AD1580" s="101"/>
      <c r="AE1580" s="361"/>
      <c r="AF1580" s="522"/>
    </row>
    <row r="1581" spans="2:32" x14ac:dyDescent="0.25">
      <c r="B1581" s="566" t="str">
        <f t="shared" si="124"/>
        <v/>
      </c>
      <c r="C1581" s="472">
        <f>'BD4'!C1578</f>
        <v>0</v>
      </c>
      <c r="D1581" s="125" t="str">
        <f t="shared" si="121"/>
        <v/>
      </c>
      <c r="E1581" s="126" t="str">
        <f>IF('BD4'!O1578=0,"",'BD4'!O1578)</f>
        <v/>
      </c>
      <c r="F1581" s="127" t="str">
        <f>REPT('BD4'!N1578,1)</f>
        <v/>
      </c>
      <c r="G1581" s="469">
        <f>('BD4'!J1578)</f>
        <v>0</v>
      </c>
      <c r="I1581" s="568" t="str">
        <f t="shared" si="122"/>
        <v/>
      </c>
      <c r="J1581" s="568" t="str">
        <f>IF(L1581&gt;0,'BD1'!$K$6,"")</f>
        <v/>
      </c>
      <c r="K1581" s="568" t="str">
        <f>IF(L1581&gt;0,'BD1'!$K$8,"")</f>
        <v/>
      </c>
      <c r="L1581" s="101"/>
      <c r="M1581" s="101"/>
      <c r="N1581" s="101"/>
      <c r="O1581" s="101"/>
      <c r="P1581" s="363"/>
      <c r="Q1581" s="363"/>
      <c r="R1581" s="361"/>
      <c r="S1581" s="570" t="str">
        <f t="shared" si="125"/>
        <v/>
      </c>
      <c r="U1581" s="124" t="str">
        <f t="shared" si="123"/>
        <v/>
      </c>
      <c r="V1581" s="124" t="str">
        <f>IF(X1581&gt;0,'BD1'!$K$6,"")</f>
        <v/>
      </c>
      <c r="W1581" s="121" t="str">
        <f>IF(X1581&gt;0,'BD1'!$K$8,"")</f>
        <v/>
      </c>
      <c r="X1581" s="101"/>
      <c r="Y1581" s="474"/>
      <c r="Z1581" s="101"/>
      <c r="AA1581" s="101"/>
      <c r="AB1581" s="101"/>
      <c r="AC1581" s="101"/>
      <c r="AD1581" s="101"/>
      <c r="AE1581" s="361"/>
      <c r="AF1581" s="522"/>
    </row>
    <row r="1582" spans="2:32" x14ac:dyDescent="0.25">
      <c r="B1582" s="566" t="str">
        <f t="shared" si="124"/>
        <v/>
      </c>
      <c r="C1582" s="472">
        <f>'BD4'!C1579</f>
        <v>0</v>
      </c>
      <c r="D1582" s="125" t="str">
        <f t="shared" si="121"/>
        <v/>
      </c>
      <c r="E1582" s="126" t="str">
        <f>IF('BD4'!O1579=0,"",'BD4'!O1579)</f>
        <v/>
      </c>
      <c r="F1582" s="127" t="str">
        <f>REPT('BD4'!N1579,1)</f>
        <v/>
      </c>
      <c r="G1582" s="469">
        <f>('BD4'!J1579)</f>
        <v>0</v>
      </c>
      <c r="I1582" s="568" t="str">
        <f t="shared" si="122"/>
        <v/>
      </c>
      <c r="J1582" s="568" t="str">
        <f>IF(L1582&gt;0,'BD1'!$K$6,"")</f>
        <v/>
      </c>
      <c r="K1582" s="568" t="str">
        <f>IF(L1582&gt;0,'BD1'!$K$8,"")</f>
        <v/>
      </c>
      <c r="L1582" s="101"/>
      <c r="M1582" s="101"/>
      <c r="N1582" s="101"/>
      <c r="O1582" s="101"/>
      <c r="P1582" s="363"/>
      <c r="Q1582" s="363"/>
      <c r="R1582" s="361"/>
      <c r="S1582" s="570" t="str">
        <f t="shared" si="125"/>
        <v/>
      </c>
      <c r="U1582" s="124" t="str">
        <f t="shared" si="123"/>
        <v/>
      </c>
      <c r="V1582" s="124" t="str">
        <f>IF(X1582&gt;0,'BD1'!$K$6,"")</f>
        <v/>
      </c>
      <c r="W1582" s="121" t="str">
        <f>IF(X1582&gt;0,'BD1'!$K$8,"")</f>
        <v/>
      </c>
      <c r="X1582" s="101"/>
      <c r="Y1582" s="474"/>
      <c r="Z1582" s="101"/>
      <c r="AA1582" s="101"/>
      <c r="AB1582" s="101"/>
      <c r="AC1582" s="101"/>
      <c r="AD1582" s="101"/>
      <c r="AE1582" s="361"/>
      <c r="AF1582" s="522"/>
    </row>
    <row r="1583" spans="2:32" x14ac:dyDescent="0.25">
      <c r="B1583" s="566" t="str">
        <f t="shared" si="124"/>
        <v/>
      </c>
      <c r="C1583" s="472">
        <f>'BD4'!C1580</f>
        <v>0</v>
      </c>
      <c r="D1583" s="125" t="str">
        <f t="shared" si="121"/>
        <v/>
      </c>
      <c r="E1583" s="126" t="str">
        <f>IF('BD4'!O1580=0,"",'BD4'!O1580)</f>
        <v/>
      </c>
      <c r="F1583" s="127" t="str">
        <f>REPT('BD4'!N1580,1)</f>
        <v/>
      </c>
      <c r="G1583" s="469">
        <f>('BD4'!J1580)</f>
        <v>0</v>
      </c>
      <c r="I1583" s="568" t="str">
        <f t="shared" si="122"/>
        <v/>
      </c>
      <c r="J1583" s="568" t="str">
        <f>IF(L1583&gt;0,'BD1'!$K$6,"")</f>
        <v/>
      </c>
      <c r="K1583" s="568" t="str">
        <f>IF(L1583&gt;0,'BD1'!$K$8,"")</f>
        <v/>
      </c>
      <c r="L1583" s="101"/>
      <c r="M1583" s="101"/>
      <c r="N1583" s="101"/>
      <c r="O1583" s="101"/>
      <c r="P1583" s="363"/>
      <c r="Q1583" s="363"/>
      <c r="R1583" s="361"/>
      <c r="S1583" s="570" t="str">
        <f t="shared" si="125"/>
        <v/>
      </c>
      <c r="U1583" s="124" t="str">
        <f t="shared" si="123"/>
        <v/>
      </c>
      <c r="V1583" s="124" t="str">
        <f>IF(X1583&gt;0,'BD1'!$K$6,"")</f>
        <v/>
      </c>
      <c r="W1583" s="121" t="str">
        <f>IF(X1583&gt;0,'BD1'!$K$8,"")</f>
        <v/>
      </c>
      <c r="X1583" s="101"/>
      <c r="Y1583" s="474"/>
      <c r="Z1583" s="101"/>
      <c r="AA1583" s="101"/>
      <c r="AB1583" s="101"/>
      <c r="AC1583" s="101"/>
      <c r="AD1583" s="101"/>
      <c r="AE1583" s="361"/>
      <c r="AF1583" s="522"/>
    </row>
    <row r="1584" spans="2:32" x14ac:dyDescent="0.25">
      <c r="B1584" s="566" t="str">
        <f t="shared" si="124"/>
        <v/>
      </c>
      <c r="C1584" s="472">
        <f>'BD4'!C1581</f>
        <v>0</v>
      </c>
      <c r="D1584" s="125" t="str">
        <f t="shared" si="121"/>
        <v/>
      </c>
      <c r="E1584" s="126" t="str">
        <f>IF('BD4'!O1581=0,"",'BD4'!O1581)</f>
        <v/>
      </c>
      <c r="F1584" s="127" t="str">
        <f>REPT('BD4'!N1581,1)</f>
        <v/>
      </c>
      <c r="G1584" s="469">
        <f>('BD4'!J1581)</f>
        <v>0</v>
      </c>
      <c r="I1584" s="568" t="str">
        <f t="shared" si="122"/>
        <v/>
      </c>
      <c r="J1584" s="568" t="str">
        <f>IF(L1584&gt;0,'BD1'!$K$6,"")</f>
        <v/>
      </c>
      <c r="K1584" s="568" t="str">
        <f>IF(L1584&gt;0,'BD1'!$K$8,"")</f>
        <v/>
      </c>
      <c r="L1584" s="101"/>
      <c r="M1584" s="101"/>
      <c r="N1584" s="101"/>
      <c r="O1584" s="101"/>
      <c r="P1584" s="363"/>
      <c r="Q1584" s="363"/>
      <c r="R1584" s="361"/>
      <c r="S1584" s="570" t="str">
        <f t="shared" si="125"/>
        <v/>
      </c>
      <c r="U1584" s="124" t="str">
        <f t="shared" si="123"/>
        <v/>
      </c>
      <c r="V1584" s="124" t="str">
        <f>IF(X1584&gt;0,'BD1'!$K$6,"")</f>
        <v/>
      </c>
      <c r="W1584" s="121" t="str">
        <f>IF(X1584&gt;0,'BD1'!$K$8,"")</f>
        <v/>
      </c>
      <c r="X1584" s="101"/>
      <c r="Y1584" s="474"/>
      <c r="Z1584" s="101"/>
      <c r="AA1584" s="101"/>
      <c r="AB1584" s="101"/>
      <c r="AC1584" s="101"/>
      <c r="AD1584" s="101"/>
      <c r="AE1584" s="361"/>
      <c r="AF1584" s="522"/>
    </row>
    <row r="1585" spans="2:32" x14ac:dyDescent="0.25">
      <c r="B1585" s="566" t="str">
        <f t="shared" si="124"/>
        <v/>
      </c>
      <c r="C1585" s="472">
        <f>'BD4'!C1582</f>
        <v>0</v>
      </c>
      <c r="D1585" s="125" t="str">
        <f t="shared" si="121"/>
        <v/>
      </c>
      <c r="E1585" s="126" t="str">
        <f>IF('BD4'!O1582=0,"",'BD4'!O1582)</f>
        <v/>
      </c>
      <c r="F1585" s="127" t="str">
        <f>REPT('BD4'!N1582,1)</f>
        <v/>
      </c>
      <c r="G1585" s="469">
        <f>('BD4'!J1582)</f>
        <v>0</v>
      </c>
      <c r="I1585" s="568" t="str">
        <f t="shared" si="122"/>
        <v/>
      </c>
      <c r="J1585" s="568" t="str">
        <f>IF(L1585&gt;0,'BD1'!$K$6,"")</f>
        <v/>
      </c>
      <c r="K1585" s="568" t="str">
        <f>IF(L1585&gt;0,'BD1'!$K$8,"")</f>
        <v/>
      </c>
      <c r="L1585" s="101"/>
      <c r="M1585" s="101"/>
      <c r="N1585" s="101"/>
      <c r="O1585" s="101"/>
      <c r="P1585" s="363"/>
      <c r="Q1585" s="363"/>
      <c r="R1585" s="361"/>
      <c r="S1585" s="570" t="str">
        <f t="shared" si="125"/>
        <v/>
      </c>
      <c r="U1585" s="124" t="str">
        <f t="shared" si="123"/>
        <v/>
      </c>
      <c r="V1585" s="124" t="str">
        <f>IF(X1585&gt;0,'BD1'!$K$6,"")</f>
        <v/>
      </c>
      <c r="W1585" s="121" t="str">
        <f>IF(X1585&gt;0,'BD1'!$K$8,"")</f>
        <v/>
      </c>
      <c r="X1585" s="101"/>
      <c r="Y1585" s="474"/>
      <c r="Z1585" s="101"/>
      <c r="AA1585" s="101"/>
      <c r="AB1585" s="101"/>
      <c r="AC1585" s="101"/>
      <c r="AD1585" s="101"/>
      <c r="AE1585" s="361"/>
      <c r="AF1585" s="522"/>
    </row>
    <row r="1586" spans="2:32" x14ac:dyDescent="0.25">
      <c r="B1586" s="566" t="str">
        <f t="shared" si="124"/>
        <v/>
      </c>
      <c r="C1586" s="472">
        <f>'BD4'!C1583</f>
        <v>0</v>
      </c>
      <c r="D1586" s="125" t="str">
        <f t="shared" si="121"/>
        <v/>
      </c>
      <c r="E1586" s="126" t="str">
        <f>IF('BD4'!O1583=0,"",'BD4'!O1583)</f>
        <v/>
      </c>
      <c r="F1586" s="127" t="str">
        <f>REPT('BD4'!N1583,1)</f>
        <v/>
      </c>
      <c r="G1586" s="469">
        <f>('BD4'!J1583)</f>
        <v>0</v>
      </c>
      <c r="I1586" s="568" t="str">
        <f t="shared" si="122"/>
        <v/>
      </c>
      <c r="J1586" s="568" t="str">
        <f>IF(L1586&gt;0,'BD1'!$K$6,"")</f>
        <v/>
      </c>
      <c r="K1586" s="568" t="str">
        <f>IF(L1586&gt;0,'BD1'!$K$8,"")</f>
        <v/>
      </c>
      <c r="L1586" s="101"/>
      <c r="M1586" s="101"/>
      <c r="N1586" s="101"/>
      <c r="O1586" s="101"/>
      <c r="P1586" s="363"/>
      <c r="Q1586" s="363"/>
      <c r="R1586" s="361"/>
      <c r="S1586" s="570" t="str">
        <f t="shared" si="125"/>
        <v/>
      </c>
      <c r="U1586" s="124" t="str">
        <f t="shared" si="123"/>
        <v/>
      </c>
      <c r="V1586" s="124" t="str">
        <f>IF(X1586&gt;0,'BD1'!$K$6,"")</f>
        <v/>
      </c>
      <c r="W1586" s="121" t="str">
        <f>IF(X1586&gt;0,'BD1'!$K$8,"")</f>
        <v/>
      </c>
      <c r="X1586" s="101"/>
      <c r="Y1586" s="474"/>
      <c r="Z1586" s="101"/>
      <c r="AA1586" s="101"/>
      <c r="AB1586" s="101"/>
      <c r="AC1586" s="101"/>
      <c r="AD1586" s="101"/>
      <c r="AE1586" s="361"/>
      <c r="AF1586" s="522"/>
    </row>
    <row r="1587" spans="2:32" x14ac:dyDescent="0.25">
      <c r="B1587" s="566" t="str">
        <f t="shared" si="124"/>
        <v/>
      </c>
      <c r="C1587" s="472">
        <f>'BD4'!C1584</f>
        <v>0</v>
      </c>
      <c r="D1587" s="125" t="str">
        <f t="shared" si="121"/>
        <v/>
      </c>
      <c r="E1587" s="126" t="str">
        <f>IF('BD4'!O1584=0,"",'BD4'!O1584)</f>
        <v/>
      </c>
      <c r="F1587" s="127" t="str">
        <f>REPT('BD4'!N1584,1)</f>
        <v/>
      </c>
      <c r="G1587" s="469">
        <f>('BD4'!J1584)</f>
        <v>0</v>
      </c>
      <c r="I1587" s="568" t="str">
        <f t="shared" si="122"/>
        <v/>
      </c>
      <c r="J1587" s="568" t="str">
        <f>IF(L1587&gt;0,'BD1'!$K$6,"")</f>
        <v/>
      </c>
      <c r="K1587" s="568" t="str">
        <f>IF(L1587&gt;0,'BD1'!$K$8,"")</f>
        <v/>
      </c>
      <c r="L1587" s="101"/>
      <c r="M1587" s="101"/>
      <c r="N1587" s="101"/>
      <c r="O1587" s="101"/>
      <c r="P1587" s="363"/>
      <c r="Q1587" s="363"/>
      <c r="R1587" s="361"/>
      <c r="S1587" s="570" t="str">
        <f t="shared" si="125"/>
        <v/>
      </c>
      <c r="U1587" s="124" t="str">
        <f t="shared" si="123"/>
        <v/>
      </c>
      <c r="V1587" s="124" t="str">
        <f>IF(X1587&gt;0,'BD1'!$K$6,"")</f>
        <v/>
      </c>
      <c r="W1587" s="121" t="str">
        <f>IF(X1587&gt;0,'BD1'!$K$8,"")</f>
        <v/>
      </c>
      <c r="X1587" s="101"/>
      <c r="Y1587" s="474"/>
      <c r="Z1587" s="101"/>
      <c r="AA1587" s="101"/>
      <c r="AB1587" s="101"/>
      <c r="AC1587" s="101"/>
      <c r="AD1587" s="101"/>
      <c r="AE1587" s="361"/>
      <c r="AF1587" s="522"/>
    </row>
    <row r="1588" spans="2:32" x14ac:dyDescent="0.25">
      <c r="B1588" s="566" t="str">
        <f t="shared" si="124"/>
        <v/>
      </c>
      <c r="C1588" s="472">
        <f>'BD4'!C1585</f>
        <v>0</v>
      </c>
      <c r="D1588" s="125" t="str">
        <f t="shared" si="121"/>
        <v/>
      </c>
      <c r="E1588" s="126" t="str">
        <f>IF('BD4'!O1585=0,"",'BD4'!O1585)</f>
        <v/>
      </c>
      <c r="F1588" s="127" t="str">
        <f>REPT('BD4'!N1585,1)</f>
        <v/>
      </c>
      <c r="G1588" s="469">
        <f>('BD4'!J1585)</f>
        <v>0</v>
      </c>
      <c r="I1588" s="568" t="str">
        <f t="shared" si="122"/>
        <v/>
      </c>
      <c r="J1588" s="568" t="str">
        <f>IF(L1588&gt;0,'BD1'!$K$6,"")</f>
        <v/>
      </c>
      <c r="K1588" s="568" t="str">
        <f>IF(L1588&gt;0,'BD1'!$K$8,"")</f>
        <v/>
      </c>
      <c r="L1588" s="101"/>
      <c r="M1588" s="101"/>
      <c r="N1588" s="101"/>
      <c r="O1588" s="101"/>
      <c r="P1588" s="363"/>
      <c r="Q1588" s="363"/>
      <c r="R1588" s="361"/>
      <c r="S1588" s="570" t="str">
        <f t="shared" si="125"/>
        <v/>
      </c>
      <c r="U1588" s="124" t="str">
        <f t="shared" si="123"/>
        <v/>
      </c>
      <c r="V1588" s="124" t="str">
        <f>IF(X1588&gt;0,'BD1'!$K$6,"")</f>
        <v/>
      </c>
      <c r="W1588" s="121" t="str">
        <f>IF(X1588&gt;0,'BD1'!$K$8,"")</f>
        <v/>
      </c>
      <c r="X1588" s="101"/>
      <c r="Y1588" s="474"/>
      <c r="Z1588" s="101"/>
      <c r="AA1588" s="101"/>
      <c r="AB1588" s="101"/>
      <c r="AC1588" s="101"/>
      <c r="AD1588" s="101"/>
      <c r="AE1588" s="361"/>
      <c r="AF1588" s="522"/>
    </row>
    <row r="1589" spans="2:32" x14ac:dyDescent="0.25">
      <c r="B1589" s="566" t="str">
        <f t="shared" si="124"/>
        <v/>
      </c>
      <c r="C1589" s="472">
        <f>'BD4'!C1586</f>
        <v>0</v>
      </c>
      <c r="D1589" s="125" t="str">
        <f t="shared" si="121"/>
        <v/>
      </c>
      <c r="E1589" s="126" t="str">
        <f>IF('BD4'!O1586=0,"",'BD4'!O1586)</f>
        <v/>
      </c>
      <c r="F1589" s="127" t="str">
        <f>REPT('BD4'!N1586,1)</f>
        <v/>
      </c>
      <c r="G1589" s="469">
        <f>('BD4'!J1586)</f>
        <v>0</v>
      </c>
      <c r="I1589" s="568" t="str">
        <f t="shared" si="122"/>
        <v/>
      </c>
      <c r="J1589" s="568" t="str">
        <f>IF(L1589&gt;0,'BD1'!$K$6,"")</f>
        <v/>
      </c>
      <c r="K1589" s="568" t="str">
        <f>IF(L1589&gt;0,'BD1'!$K$8,"")</f>
        <v/>
      </c>
      <c r="L1589" s="101"/>
      <c r="M1589" s="101"/>
      <c r="N1589" s="101"/>
      <c r="O1589" s="101"/>
      <c r="P1589" s="363"/>
      <c r="Q1589" s="363"/>
      <c r="R1589" s="361"/>
      <c r="S1589" s="570" t="str">
        <f t="shared" si="125"/>
        <v/>
      </c>
      <c r="U1589" s="124" t="str">
        <f t="shared" si="123"/>
        <v/>
      </c>
      <c r="V1589" s="124" t="str">
        <f>IF(X1589&gt;0,'BD1'!$K$6,"")</f>
        <v/>
      </c>
      <c r="W1589" s="121" t="str">
        <f>IF(X1589&gt;0,'BD1'!$K$8,"")</f>
        <v/>
      </c>
      <c r="X1589" s="101"/>
      <c r="Y1589" s="474"/>
      <c r="Z1589" s="101"/>
      <c r="AA1589" s="101"/>
      <c r="AB1589" s="101"/>
      <c r="AC1589" s="101"/>
      <c r="AD1589" s="101"/>
      <c r="AE1589" s="361"/>
      <c r="AF1589" s="522"/>
    </row>
    <row r="1590" spans="2:32" x14ac:dyDescent="0.25">
      <c r="B1590" s="566" t="str">
        <f t="shared" si="124"/>
        <v/>
      </c>
      <c r="C1590" s="472">
        <f>'BD4'!C1587</f>
        <v>0</v>
      </c>
      <c r="D1590" s="125" t="str">
        <f t="shared" si="121"/>
        <v/>
      </c>
      <c r="E1590" s="126" t="str">
        <f>IF('BD4'!O1587=0,"",'BD4'!O1587)</f>
        <v/>
      </c>
      <c r="F1590" s="127" t="str">
        <f>REPT('BD4'!N1587,1)</f>
        <v/>
      </c>
      <c r="G1590" s="469">
        <f>('BD4'!J1587)</f>
        <v>0</v>
      </c>
      <c r="I1590" s="568" t="str">
        <f t="shared" si="122"/>
        <v/>
      </c>
      <c r="J1590" s="568" t="str">
        <f>IF(L1590&gt;0,'BD1'!$K$6,"")</f>
        <v/>
      </c>
      <c r="K1590" s="568" t="str">
        <f>IF(L1590&gt;0,'BD1'!$K$8,"")</f>
        <v/>
      </c>
      <c r="L1590" s="101"/>
      <c r="M1590" s="101"/>
      <c r="N1590" s="101"/>
      <c r="O1590" s="101"/>
      <c r="P1590" s="363"/>
      <c r="Q1590" s="363"/>
      <c r="R1590" s="361"/>
      <c r="S1590" s="570" t="str">
        <f t="shared" si="125"/>
        <v/>
      </c>
      <c r="U1590" s="124" t="str">
        <f t="shared" si="123"/>
        <v/>
      </c>
      <c r="V1590" s="124" t="str">
        <f>IF(X1590&gt;0,'BD1'!$K$6,"")</f>
        <v/>
      </c>
      <c r="W1590" s="121" t="str">
        <f>IF(X1590&gt;0,'BD1'!$K$8,"")</f>
        <v/>
      </c>
      <c r="X1590" s="101"/>
      <c r="Y1590" s="474"/>
      <c r="Z1590" s="101"/>
      <c r="AA1590" s="101"/>
      <c r="AB1590" s="101"/>
      <c r="AC1590" s="101"/>
      <c r="AD1590" s="101"/>
      <c r="AE1590" s="361"/>
      <c r="AF1590" s="522"/>
    </row>
    <row r="1591" spans="2:32" x14ac:dyDescent="0.25">
      <c r="B1591" s="566" t="str">
        <f t="shared" si="124"/>
        <v/>
      </c>
      <c r="C1591" s="472">
        <f>'BD4'!C1588</f>
        <v>0</v>
      </c>
      <c r="D1591" s="125" t="str">
        <f t="shared" si="121"/>
        <v/>
      </c>
      <c r="E1591" s="126" t="str">
        <f>IF('BD4'!O1588=0,"",'BD4'!O1588)</f>
        <v/>
      </c>
      <c r="F1591" s="127" t="str">
        <f>REPT('BD4'!N1588,1)</f>
        <v/>
      </c>
      <c r="G1591" s="469">
        <f>('BD4'!J1588)</f>
        <v>0</v>
      </c>
      <c r="I1591" s="568" t="str">
        <f t="shared" si="122"/>
        <v/>
      </c>
      <c r="J1591" s="568" t="str">
        <f>IF(L1591&gt;0,'BD1'!$K$6,"")</f>
        <v/>
      </c>
      <c r="K1591" s="568" t="str">
        <f>IF(L1591&gt;0,'BD1'!$K$8,"")</f>
        <v/>
      </c>
      <c r="L1591" s="101"/>
      <c r="M1591" s="101"/>
      <c r="N1591" s="101"/>
      <c r="O1591" s="101"/>
      <c r="P1591" s="363"/>
      <c r="Q1591" s="363"/>
      <c r="R1591" s="361"/>
      <c r="S1591" s="570" t="str">
        <f t="shared" si="125"/>
        <v/>
      </c>
      <c r="U1591" s="124" t="str">
        <f t="shared" si="123"/>
        <v/>
      </c>
      <c r="V1591" s="124" t="str">
        <f>IF(X1591&gt;0,'BD1'!$K$6,"")</f>
        <v/>
      </c>
      <c r="W1591" s="121" t="str">
        <f>IF(X1591&gt;0,'BD1'!$K$8,"")</f>
        <v/>
      </c>
      <c r="X1591" s="101"/>
      <c r="Y1591" s="474"/>
      <c r="Z1591" s="101"/>
      <c r="AA1591" s="101"/>
      <c r="AB1591" s="101"/>
      <c r="AC1591" s="101"/>
      <c r="AD1591" s="101"/>
      <c r="AE1591" s="361"/>
      <c r="AF1591" s="522"/>
    </row>
    <row r="1592" spans="2:32" x14ac:dyDescent="0.25">
      <c r="B1592" s="566" t="str">
        <f t="shared" si="124"/>
        <v/>
      </c>
      <c r="C1592" s="472">
        <f>'BD4'!C1589</f>
        <v>0</v>
      </c>
      <c r="D1592" s="125" t="str">
        <f t="shared" si="121"/>
        <v/>
      </c>
      <c r="E1592" s="126" t="str">
        <f>IF('BD4'!O1589=0,"",'BD4'!O1589)</f>
        <v/>
      </c>
      <c r="F1592" s="127" t="str">
        <f>REPT('BD4'!N1589,1)</f>
        <v/>
      </c>
      <c r="G1592" s="469">
        <f>('BD4'!J1589)</f>
        <v>0</v>
      </c>
      <c r="I1592" s="568" t="str">
        <f t="shared" si="122"/>
        <v/>
      </c>
      <c r="J1592" s="568" t="str">
        <f>IF(L1592&gt;0,'BD1'!$K$6,"")</f>
        <v/>
      </c>
      <c r="K1592" s="568" t="str">
        <f>IF(L1592&gt;0,'BD1'!$K$8,"")</f>
        <v/>
      </c>
      <c r="L1592" s="101"/>
      <c r="M1592" s="101"/>
      <c r="N1592" s="101"/>
      <c r="O1592" s="101"/>
      <c r="P1592" s="363"/>
      <c r="Q1592" s="363"/>
      <c r="R1592" s="361"/>
      <c r="S1592" s="570" t="str">
        <f t="shared" si="125"/>
        <v/>
      </c>
      <c r="U1592" s="124" t="str">
        <f t="shared" si="123"/>
        <v/>
      </c>
      <c r="V1592" s="124" t="str">
        <f>IF(X1592&gt;0,'BD1'!$K$6,"")</f>
        <v/>
      </c>
      <c r="W1592" s="121" t="str">
        <f>IF(X1592&gt;0,'BD1'!$K$8,"")</f>
        <v/>
      </c>
      <c r="X1592" s="101"/>
      <c r="Y1592" s="474"/>
      <c r="Z1592" s="101"/>
      <c r="AA1592" s="101"/>
      <c r="AB1592" s="101"/>
      <c r="AC1592" s="101"/>
      <c r="AD1592" s="101"/>
      <c r="AE1592" s="361"/>
      <c r="AF1592" s="522"/>
    </row>
    <row r="1593" spans="2:32" x14ac:dyDescent="0.25">
      <c r="B1593" s="566" t="str">
        <f t="shared" si="124"/>
        <v/>
      </c>
      <c r="C1593" s="472">
        <f>'BD4'!C1590</f>
        <v>0</v>
      </c>
      <c r="D1593" s="125" t="str">
        <f t="shared" si="121"/>
        <v/>
      </c>
      <c r="E1593" s="126" t="str">
        <f>IF('BD4'!O1590=0,"",'BD4'!O1590)</f>
        <v/>
      </c>
      <c r="F1593" s="127" t="str">
        <f>REPT('BD4'!N1590,1)</f>
        <v/>
      </c>
      <c r="G1593" s="469">
        <f>('BD4'!J1590)</f>
        <v>0</v>
      </c>
      <c r="I1593" s="568" t="str">
        <f t="shared" si="122"/>
        <v/>
      </c>
      <c r="J1593" s="568" t="str">
        <f>IF(L1593&gt;0,'BD1'!$K$6,"")</f>
        <v/>
      </c>
      <c r="K1593" s="568" t="str">
        <f>IF(L1593&gt;0,'BD1'!$K$8,"")</f>
        <v/>
      </c>
      <c r="L1593" s="101"/>
      <c r="M1593" s="101"/>
      <c r="N1593" s="101"/>
      <c r="O1593" s="101"/>
      <c r="P1593" s="363"/>
      <c r="Q1593" s="363"/>
      <c r="R1593" s="361"/>
      <c r="S1593" s="570" t="str">
        <f t="shared" si="125"/>
        <v/>
      </c>
      <c r="U1593" s="124" t="str">
        <f t="shared" si="123"/>
        <v/>
      </c>
      <c r="V1593" s="124" t="str">
        <f>IF(X1593&gt;0,'BD1'!$K$6,"")</f>
        <v/>
      </c>
      <c r="W1593" s="121" t="str">
        <f>IF(X1593&gt;0,'BD1'!$K$8,"")</f>
        <v/>
      </c>
      <c r="X1593" s="101"/>
      <c r="Y1593" s="474"/>
      <c r="Z1593" s="101"/>
      <c r="AA1593" s="101"/>
      <c r="AB1593" s="101"/>
      <c r="AC1593" s="101"/>
      <c r="AD1593" s="101"/>
      <c r="AE1593" s="361"/>
      <c r="AF1593" s="522"/>
    </row>
    <row r="1594" spans="2:32" x14ac:dyDescent="0.25">
      <c r="B1594" s="566" t="str">
        <f t="shared" si="124"/>
        <v/>
      </c>
      <c r="C1594" s="472">
        <f>'BD4'!C1591</f>
        <v>0</v>
      </c>
      <c r="D1594" s="125" t="str">
        <f t="shared" si="121"/>
        <v/>
      </c>
      <c r="E1594" s="126" t="str">
        <f>IF('BD4'!O1591=0,"",'BD4'!O1591)</f>
        <v/>
      </c>
      <c r="F1594" s="127" t="str">
        <f>REPT('BD4'!N1591,1)</f>
        <v/>
      </c>
      <c r="G1594" s="469">
        <f>('BD4'!J1591)</f>
        <v>0</v>
      </c>
      <c r="I1594" s="568" t="str">
        <f t="shared" si="122"/>
        <v/>
      </c>
      <c r="J1594" s="568" t="str">
        <f>IF(L1594&gt;0,'BD1'!$K$6,"")</f>
        <v/>
      </c>
      <c r="K1594" s="568" t="str">
        <f>IF(L1594&gt;0,'BD1'!$K$8,"")</f>
        <v/>
      </c>
      <c r="L1594" s="101"/>
      <c r="M1594" s="101"/>
      <c r="N1594" s="101"/>
      <c r="O1594" s="101"/>
      <c r="P1594" s="363"/>
      <c r="Q1594" s="363"/>
      <c r="R1594" s="361"/>
      <c r="S1594" s="570" t="str">
        <f t="shared" si="125"/>
        <v/>
      </c>
      <c r="U1594" s="124" t="str">
        <f t="shared" si="123"/>
        <v/>
      </c>
      <c r="V1594" s="124" t="str">
        <f>IF(X1594&gt;0,'BD1'!$K$6,"")</f>
        <v/>
      </c>
      <c r="W1594" s="121" t="str">
        <f>IF(X1594&gt;0,'BD1'!$K$8,"")</f>
        <v/>
      </c>
      <c r="X1594" s="101"/>
      <c r="Y1594" s="474"/>
      <c r="Z1594" s="101"/>
      <c r="AA1594" s="101"/>
      <c r="AB1594" s="101"/>
      <c r="AC1594" s="101"/>
      <c r="AD1594" s="101"/>
      <c r="AE1594" s="361"/>
      <c r="AF1594" s="522"/>
    </row>
    <row r="1595" spans="2:32" x14ac:dyDescent="0.25">
      <c r="B1595" s="566" t="str">
        <f t="shared" si="124"/>
        <v/>
      </c>
      <c r="C1595" s="472">
        <f>'BD4'!C1592</f>
        <v>0</v>
      </c>
      <c r="D1595" s="125" t="str">
        <f t="shared" si="121"/>
        <v/>
      </c>
      <c r="E1595" s="126" t="str">
        <f>IF('BD4'!O1592=0,"",'BD4'!O1592)</f>
        <v/>
      </c>
      <c r="F1595" s="127" t="str">
        <f>REPT('BD4'!N1592,1)</f>
        <v/>
      </c>
      <c r="G1595" s="469">
        <f>('BD4'!J1592)</f>
        <v>0</v>
      </c>
      <c r="I1595" s="568" t="str">
        <f t="shared" si="122"/>
        <v/>
      </c>
      <c r="J1595" s="568" t="str">
        <f>IF(L1595&gt;0,'BD1'!$K$6,"")</f>
        <v/>
      </c>
      <c r="K1595" s="568" t="str">
        <f>IF(L1595&gt;0,'BD1'!$K$8,"")</f>
        <v/>
      </c>
      <c r="L1595" s="101"/>
      <c r="M1595" s="101"/>
      <c r="N1595" s="101"/>
      <c r="O1595" s="101"/>
      <c r="P1595" s="363"/>
      <c r="Q1595" s="363"/>
      <c r="R1595" s="361"/>
      <c r="S1595" s="570" t="str">
        <f t="shared" si="125"/>
        <v/>
      </c>
      <c r="U1595" s="124" t="str">
        <f t="shared" si="123"/>
        <v/>
      </c>
      <c r="V1595" s="124" t="str">
        <f>IF(X1595&gt;0,'BD1'!$K$6,"")</f>
        <v/>
      </c>
      <c r="W1595" s="121" t="str">
        <f>IF(X1595&gt;0,'BD1'!$K$8,"")</f>
        <v/>
      </c>
      <c r="X1595" s="101"/>
      <c r="Y1595" s="474"/>
      <c r="Z1595" s="101"/>
      <c r="AA1595" s="101"/>
      <c r="AB1595" s="101"/>
      <c r="AC1595" s="101"/>
      <c r="AD1595" s="101"/>
      <c r="AE1595" s="361"/>
      <c r="AF1595" s="522"/>
    </row>
    <row r="1596" spans="2:32" x14ac:dyDescent="0.25">
      <c r="B1596" s="566" t="str">
        <f t="shared" si="124"/>
        <v/>
      </c>
      <c r="C1596" s="472">
        <f>'BD4'!C1593</f>
        <v>0</v>
      </c>
      <c r="D1596" s="125" t="str">
        <f t="shared" si="121"/>
        <v/>
      </c>
      <c r="E1596" s="126" t="str">
        <f>IF('BD4'!O1593=0,"",'BD4'!O1593)</f>
        <v/>
      </c>
      <c r="F1596" s="127" t="str">
        <f>REPT('BD4'!N1593,1)</f>
        <v/>
      </c>
      <c r="G1596" s="469">
        <f>('BD4'!J1593)</f>
        <v>0</v>
      </c>
      <c r="I1596" s="568" t="str">
        <f t="shared" si="122"/>
        <v/>
      </c>
      <c r="J1596" s="568" t="str">
        <f>IF(L1596&gt;0,'BD1'!$K$6,"")</f>
        <v/>
      </c>
      <c r="K1596" s="568" t="str">
        <f>IF(L1596&gt;0,'BD1'!$K$8,"")</f>
        <v/>
      </c>
      <c r="L1596" s="101"/>
      <c r="M1596" s="101"/>
      <c r="N1596" s="101"/>
      <c r="O1596" s="101"/>
      <c r="P1596" s="363"/>
      <c r="Q1596" s="363"/>
      <c r="R1596" s="361"/>
      <c r="S1596" s="570" t="str">
        <f t="shared" si="125"/>
        <v/>
      </c>
      <c r="U1596" s="124" t="str">
        <f t="shared" si="123"/>
        <v/>
      </c>
      <c r="V1596" s="124" t="str">
        <f>IF(X1596&gt;0,'BD1'!$K$6,"")</f>
        <v/>
      </c>
      <c r="W1596" s="121" t="str">
        <f>IF(X1596&gt;0,'BD1'!$K$8,"")</f>
        <v/>
      </c>
      <c r="X1596" s="101"/>
      <c r="Y1596" s="474"/>
      <c r="Z1596" s="101"/>
      <c r="AA1596" s="101"/>
      <c r="AB1596" s="101"/>
      <c r="AC1596" s="101"/>
      <c r="AD1596" s="101"/>
      <c r="AE1596" s="361"/>
      <c r="AF1596" s="522"/>
    </row>
    <row r="1597" spans="2:32" x14ac:dyDescent="0.25">
      <c r="B1597" s="566" t="str">
        <f t="shared" si="124"/>
        <v/>
      </c>
      <c r="C1597" s="472">
        <f>'BD4'!C1594</f>
        <v>0</v>
      </c>
      <c r="D1597" s="125" t="str">
        <f t="shared" si="121"/>
        <v/>
      </c>
      <c r="E1597" s="126" t="str">
        <f>IF('BD4'!O1594=0,"",'BD4'!O1594)</f>
        <v/>
      </c>
      <c r="F1597" s="127" t="str">
        <f>REPT('BD4'!N1594,1)</f>
        <v/>
      </c>
      <c r="G1597" s="469">
        <f>('BD4'!J1594)</f>
        <v>0</v>
      </c>
      <c r="I1597" s="568" t="str">
        <f t="shared" si="122"/>
        <v/>
      </c>
      <c r="J1597" s="568" t="str">
        <f>IF(L1597&gt;0,'BD1'!$K$6,"")</f>
        <v/>
      </c>
      <c r="K1597" s="568" t="str">
        <f>IF(L1597&gt;0,'BD1'!$K$8,"")</f>
        <v/>
      </c>
      <c r="L1597" s="101"/>
      <c r="M1597" s="101"/>
      <c r="N1597" s="101"/>
      <c r="O1597" s="101"/>
      <c r="P1597" s="363"/>
      <c r="Q1597" s="363"/>
      <c r="R1597" s="361"/>
      <c r="S1597" s="570" t="str">
        <f t="shared" si="125"/>
        <v/>
      </c>
      <c r="U1597" s="124" t="str">
        <f t="shared" si="123"/>
        <v/>
      </c>
      <c r="V1597" s="124" t="str">
        <f>IF(X1597&gt;0,'BD1'!$K$6,"")</f>
        <v/>
      </c>
      <c r="W1597" s="121" t="str">
        <f>IF(X1597&gt;0,'BD1'!$K$8,"")</f>
        <v/>
      </c>
      <c r="X1597" s="101"/>
      <c r="Y1597" s="474"/>
      <c r="Z1597" s="101"/>
      <c r="AA1597" s="101"/>
      <c r="AB1597" s="101"/>
      <c r="AC1597" s="101"/>
      <c r="AD1597" s="101"/>
      <c r="AE1597" s="361"/>
      <c r="AF1597" s="522"/>
    </row>
    <row r="1598" spans="2:32" x14ac:dyDescent="0.25">
      <c r="B1598" s="566" t="str">
        <f t="shared" si="124"/>
        <v/>
      </c>
      <c r="C1598" s="472">
        <f>'BD4'!C1595</f>
        <v>0</v>
      </c>
      <c r="D1598" s="125" t="str">
        <f t="shared" si="121"/>
        <v/>
      </c>
      <c r="E1598" s="126" t="str">
        <f>IF('BD4'!O1595=0,"",'BD4'!O1595)</f>
        <v/>
      </c>
      <c r="F1598" s="127" t="str">
        <f>REPT('BD4'!N1595,1)</f>
        <v/>
      </c>
      <c r="G1598" s="469">
        <f>('BD4'!J1595)</f>
        <v>0</v>
      </c>
      <c r="I1598" s="568" t="str">
        <f t="shared" si="122"/>
        <v/>
      </c>
      <c r="J1598" s="568" t="str">
        <f>IF(L1598&gt;0,'BD1'!$K$6,"")</f>
        <v/>
      </c>
      <c r="K1598" s="568" t="str">
        <f>IF(L1598&gt;0,'BD1'!$K$8,"")</f>
        <v/>
      </c>
      <c r="L1598" s="101"/>
      <c r="M1598" s="101"/>
      <c r="N1598" s="101"/>
      <c r="O1598" s="101"/>
      <c r="P1598" s="363"/>
      <c r="Q1598" s="363"/>
      <c r="R1598" s="361"/>
      <c r="S1598" s="570" t="str">
        <f t="shared" si="125"/>
        <v/>
      </c>
      <c r="U1598" s="124" t="str">
        <f t="shared" si="123"/>
        <v/>
      </c>
      <c r="V1598" s="124" t="str">
        <f>IF(X1598&gt;0,'BD1'!$K$6,"")</f>
        <v/>
      </c>
      <c r="W1598" s="121" t="str">
        <f>IF(X1598&gt;0,'BD1'!$K$8,"")</f>
        <v/>
      </c>
      <c r="X1598" s="101"/>
      <c r="Y1598" s="474"/>
      <c r="Z1598" s="101"/>
      <c r="AA1598" s="101"/>
      <c r="AB1598" s="101"/>
      <c r="AC1598" s="101"/>
      <c r="AD1598" s="101"/>
      <c r="AE1598" s="361"/>
      <c r="AF1598" s="522"/>
    </row>
    <row r="1599" spans="2:32" x14ac:dyDescent="0.25">
      <c r="B1599" s="566" t="str">
        <f t="shared" si="124"/>
        <v/>
      </c>
      <c r="C1599" s="472">
        <f>'BD4'!C1596</f>
        <v>0</v>
      </c>
      <c r="D1599" s="125" t="str">
        <f t="shared" si="121"/>
        <v/>
      </c>
      <c r="E1599" s="126" t="str">
        <f>IF('BD4'!O1596=0,"",'BD4'!O1596)</f>
        <v/>
      </c>
      <c r="F1599" s="127" t="str">
        <f>REPT('BD4'!N1596,1)</f>
        <v/>
      </c>
      <c r="G1599" s="469">
        <f>('BD4'!J1596)</f>
        <v>0</v>
      </c>
      <c r="I1599" s="568" t="str">
        <f t="shared" si="122"/>
        <v/>
      </c>
      <c r="J1599" s="568" t="str">
        <f>IF(L1599&gt;0,'BD1'!$K$6,"")</f>
        <v/>
      </c>
      <c r="K1599" s="568" t="str">
        <f>IF(L1599&gt;0,'BD1'!$K$8,"")</f>
        <v/>
      </c>
      <c r="L1599" s="101"/>
      <c r="M1599" s="101"/>
      <c r="N1599" s="101"/>
      <c r="O1599" s="101"/>
      <c r="P1599" s="363"/>
      <c r="Q1599" s="363"/>
      <c r="R1599" s="361"/>
      <c r="S1599" s="570" t="str">
        <f t="shared" si="125"/>
        <v/>
      </c>
      <c r="U1599" s="124" t="str">
        <f t="shared" si="123"/>
        <v/>
      </c>
      <c r="V1599" s="124" t="str">
        <f>IF(X1599&gt;0,'BD1'!$K$6,"")</f>
        <v/>
      </c>
      <c r="W1599" s="121" t="str">
        <f>IF(X1599&gt;0,'BD1'!$K$8,"")</f>
        <v/>
      </c>
      <c r="X1599" s="101"/>
      <c r="Y1599" s="474"/>
      <c r="Z1599" s="101"/>
      <c r="AA1599" s="101"/>
      <c r="AB1599" s="101"/>
      <c r="AC1599" s="101"/>
      <c r="AD1599" s="101"/>
      <c r="AE1599" s="361"/>
      <c r="AF1599" s="522"/>
    </row>
    <row r="1600" spans="2:32" x14ac:dyDescent="0.25">
      <c r="B1600" s="566" t="str">
        <f t="shared" si="124"/>
        <v/>
      </c>
      <c r="C1600" s="472">
        <f>'BD4'!C1597</f>
        <v>0</v>
      </c>
      <c r="D1600" s="125" t="str">
        <f t="shared" si="121"/>
        <v/>
      </c>
      <c r="E1600" s="126" t="str">
        <f>IF('BD4'!O1597=0,"",'BD4'!O1597)</f>
        <v/>
      </c>
      <c r="F1600" s="127" t="str">
        <f>REPT('BD4'!N1597,1)</f>
        <v/>
      </c>
      <c r="G1600" s="469">
        <f>('BD4'!J1597)</f>
        <v>0</v>
      </c>
      <c r="I1600" s="568" t="str">
        <f t="shared" si="122"/>
        <v/>
      </c>
      <c r="J1600" s="568" t="str">
        <f>IF(L1600&gt;0,'BD1'!$K$6,"")</f>
        <v/>
      </c>
      <c r="K1600" s="568" t="str">
        <f>IF(L1600&gt;0,'BD1'!$K$8,"")</f>
        <v/>
      </c>
      <c r="L1600" s="101"/>
      <c r="M1600" s="101"/>
      <c r="N1600" s="101"/>
      <c r="O1600" s="101"/>
      <c r="P1600" s="363"/>
      <c r="Q1600" s="363"/>
      <c r="R1600" s="361"/>
      <c r="S1600" s="570" t="str">
        <f t="shared" si="125"/>
        <v/>
      </c>
      <c r="U1600" s="124" t="str">
        <f t="shared" si="123"/>
        <v/>
      </c>
      <c r="V1600" s="124" t="str">
        <f>IF(X1600&gt;0,'BD1'!$K$6,"")</f>
        <v/>
      </c>
      <c r="W1600" s="121" t="str">
        <f>IF(X1600&gt;0,'BD1'!$K$8,"")</f>
        <v/>
      </c>
      <c r="X1600" s="101"/>
      <c r="Y1600" s="474"/>
      <c r="Z1600" s="101"/>
      <c r="AA1600" s="101"/>
      <c r="AB1600" s="101"/>
      <c r="AC1600" s="101"/>
      <c r="AD1600" s="101"/>
      <c r="AE1600" s="361"/>
      <c r="AF1600" s="522"/>
    </row>
    <row r="1601" spans="2:32" x14ac:dyDescent="0.25">
      <c r="B1601" s="566" t="str">
        <f t="shared" si="124"/>
        <v/>
      </c>
      <c r="C1601" s="472">
        <f>'BD4'!C1598</f>
        <v>0</v>
      </c>
      <c r="D1601" s="125" t="str">
        <f t="shared" si="121"/>
        <v/>
      </c>
      <c r="E1601" s="126" t="str">
        <f>IF('BD4'!O1598=0,"",'BD4'!O1598)</f>
        <v/>
      </c>
      <c r="F1601" s="127" t="str">
        <f>REPT('BD4'!N1598,1)</f>
        <v/>
      </c>
      <c r="G1601" s="469">
        <f>('BD4'!J1598)</f>
        <v>0</v>
      </c>
      <c r="I1601" s="568" t="str">
        <f t="shared" si="122"/>
        <v/>
      </c>
      <c r="J1601" s="568" t="str">
        <f>IF(L1601&gt;0,'BD1'!$K$6,"")</f>
        <v/>
      </c>
      <c r="K1601" s="568" t="str">
        <f>IF(L1601&gt;0,'BD1'!$K$8,"")</f>
        <v/>
      </c>
      <c r="L1601" s="101"/>
      <c r="M1601" s="101"/>
      <c r="N1601" s="101"/>
      <c r="O1601" s="101"/>
      <c r="P1601" s="363"/>
      <c r="Q1601" s="363"/>
      <c r="R1601" s="361"/>
      <c r="S1601" s="570" t="str">
        <f t="shared" si="125"/>
        <v/>
      </c>
      <c r="U1601" s="124" t="str">
        <f t="shared" si="123"/>
        <v/>
      </c>
      <c r="V1601" s="124" t="str">
        <f>IF(X1601&gt;0,'BD1'!$K$6,"")</f>
        <v/>
      </c>
      <c r="W1601" s="121" t="str">
        <f>IF(X1601&gt;0,'BD1'!$K$8,"")</f>
        <v/>
      </c>
      <c r="X1601" s="101"/>
      <c r="Y1601" s="474"/>
      <c r="Z1601" s="101"/>
      <c r="AA1601" s="101"/>
      <c r="AB1601" s="101"/>
      <c r="AC1601" s="101"/>
      <c r="AD1601" s="101"/>
      <c r="AE1601" s="361"/>
      <c r="AF1601" s="522"/>
    </row>
    <row r="1602" spans="2:32" x14ac:dyDescent="0.25">
      <c r="B1602" s="566" t="str">
        <f t="shared" si="124"/>
        <v/>
      </c>
      <c r="C1602" s="472">
        <f>'BD4'!C1599</f>
        <v>0</v>
      </c>
      <c r="D1602" s="125" t="str">
        <f t="shared" si="121"/>
        <v/>
      </c>
      <c r="E1602" s="126" t="str">
        <f>IF('BD4'!O1599=0,"",'BD4'!O1599)</f>
        <v/>
      </c>
      <c r="F1602" s="127" t="str">
        <f>REPT('BD4'!N1599,1)</f>
        <v/>
      </c>
      <c r="G1602" s="469">
        <f>('BD4'!J1599)</f>
        <v>0</v>
      </c>
      <c r="I1602" s="568" t="str">
        <f t="shared" si="122"/>
        <v/>
      </c>
      <c r="J1602" s="568" t="str">
        <f>IF(L1602&gt;0,'BD1'!$K$6,"")</f>
        <v/>
      </c>
      <c r="K1602" s="568" t="str">
        <f>IF(L1602&gt;0,'BD1'!$K$8,"")</f>
        <v/>
      </c>
      <c r="L1602" s="101"/>
      <c r="M1602" s="101"/>
      <c r="N1602" s="101"/>
      <c r="O1602" s="101"/>
      <c r="P1602" s="363"/>
      <c r="Q1602" s="363"/>
      <c r="R1602" s="361"/>
      <c r="S1602" s="570" t="str">
        <f t="shared" si="125"/>
        <v/>
      </c>
      <c r="U1602" s="124" t="str">
        <f t="shared" si="123"/>
        <v/>
      </c>
      <c r="V1602" s="124" t="str">
        <f>IF(X1602&gt;0,'BD1'!$K$6,"")</f>
        <v/>
      </c>
      <c r="W1602" s="121" t="str">
        <f>IF(X1602&gt;0,'BD1'!$K$8,"")</f>
        <v/>
      </c>
      <c r="X1602" s="101"/>
      <c r="Y1602" s="474"/>
      <c r="Z1602" s="101"/>
      <c r="AA1602" s="101"/>
      <c r="AB1602" s="101"/>
      <c r="AC1602" s="101"/>
      <c r="AD1602" s="101"/>
      <c r="AE1602" s="361"/>
      <c r="AF1602" s="522"/>
    </row>
    <row r="1603" spans="2:32" x14ac:dyDescent="0.25">
      <c r="B1603" s="566" t="str">
        <f t="shared" si="124"/>
        <v/>
      </c>
      <c r="C1603" s="472">
        <f>'BD4'!C1600</f>
        <v>0</v>
      </c>
      <c r="D1603" s="125" t="str">
        <f t="shared" si="121"/>
        <v/>
      </c>
      <c r="E1603" s="126" t="str">
        <f>IF('BD4'!O1600=0,"",'BD4'!O1600)</f>
        <v/>
      </c>
      <c r="F1603" s="127" t="str">
        <f>REPT('BD4'!N1600,1)</f>
        <v/>
      </c>
      <c r="G1603" s="469">
        <f>('BD4'!J1600)</f>
        <v>0</v>
      </c>
      <c r="I1603" s="568" t="str">
        <f t="shared" si="122"/>
        <v/>
      </c>
      <c r="J1603" s="568" t="str">
        <f>IF(L1603&gt;0,'BD1'!$K$6,"")</f>
        <v/>
      </c>
      <c r="K1603" s="568" t="str">
        <f>IF(L1603&gt;0,'BD1'!$K$8,"")</f>
        <v/>
      </c>
      <c r="L1603" s="101"/>
      <c r="M1603" s="101"/>
      <c r="N1603" s="101"/>
      <c r="O1603" s="101"/>
      <c r="P1603" s="363"/>
      <c r="Q1603" s="363"/>
      <c r="R1603" s="361"/>
      <c r="S1603" s="570" t="str">
        <f t="shared" si="125"/>
        <v/>
      </c>
      <c r="U1603" s="124" t="str">
        <f t="shared" si="123"/>
        <v/>
      </c>
      <c r="V1603" s="124" t="str">
        <f>IF(X1603&gt;0,'BD1'!$K$6,"")</f>
        <v/>
      </c>
      <c r="W1603" s="121" t="str">
        <f>IF(X1603&gt;0,'BD1'!$K$8,"")</f>
        <v/>
      </c>
      <c r="X1603" s="101"/>
      <c r="Y1603" s="474"/>
      <c r="Z1603" s="101"/>
      <c r="AA1603" s="101"/>
      <c r="AB1603" s="101"/>
      <c r="AC1603" s="101"/>
      <c r="AD1603" s="101"/>
      <c r="AE1603" s="361"/>
      <c r="AF1603" s="522"/>
    </row>
    <row r="1604" spans="2:32" x14ac:dyDescent="0.25">
      <c r="B1604" s="566" t="str">
        <f t="shared" si="124"/>
        <v/>
      </c>
      <c r="C1604" s="472">
        <f>'BD4'!C1601</f>
        <v>0</v>
      </c>
      <c r="D1604" s="125" t="str">
        <f t="shared" si="121"/>
        <v/>
      </c>
      <c r="E1604" s="126" t="str">
        <f>IF('BD4'!O1601=0,"",'BD4'!O1601)</f>
        <v/>
      </c>
      <c r="F1604" s="127" t="str">
        <f>REPT('BD4'!N1601,1)</f>
        <v/>
      </c>
      <c r="G1604" s="469">
        <f>('BD4'!J1601)</f>
        <v>0</v>
      </c>
      <c r="I1604" s="568" t="str">
        <f t="shared" si="122"/>
        <v/>
      </c>
      <c r="J1604" s="568" t="str">
        <f>IF(L1604&gt;0,'BD1'!$K$6,"")</f>
        <v/>
      </c>
      <c r="K1604" s="568" t="str">
        <f>IF(L1604&gt;0,'BD1'!$K$8,"")</f>
        <v/>
      </c>
      <c r="L1604" s="101"/>
      <c r="M1604" s="101"/>
      <c r="N1604" s="101"/>
      <c r="O1604" s="101"/>
      <c r="P1604" s="363"/>
      <c r="Q1604" s="363"/>
      <c r="R1604" s="361"/>
      <c r="S1604" s="570" t="str">
        <f t="shared" si="125"/>
        <v/>
      </c>
      <c r="U1604" s="124" t="str">
        <f t="shared" si="123"/>
        <v/>
      </c>
      <c r="V1604" s="124" t="str">
        <f>IF(X1604&gt;0,'BD1'!$K$6,"")</f>
        <v/>
      </c>
      <c r="W1604" s="121" t="str">
        <f>IF(X1604&gt;0,'BD1'!$K$8,"")</f>
        <v/>
      </c>
      <c r="X1604" s="101"/>
      <c r="Y1604" s="474"/>
      <c r="Z1604" s="101"/>
      <c r="AA1604" s="101"/>
      <c r="AB1604" s="101"/>
      <c r="AC1604" s="101"/>
      <c r="AD1604" s="101"/>
      <c r="AE1604" s="361"/>
      <c r="AF1604" s="522"/>
    </row>
    <row r="1605" spans="2:32" x14ac:dyDescent="0.25">
      <c r="B1605" s="566" t="str">
        <f t="shared" si="124"/>
        <v/>
      </c>
      <c r="C1605" s="472">
        <f>'BD4'!C1602</f>
        <v>0</v>
      </c>
      <c r="D1605" s="125" t="str">
        <f t="shared" si="121"/>
        <v/>
      </c>
      <c r="E1605" s="126" t="str">
        <f>IF('BD4'!O1602=0,"",'BD4'!O1602)</f>
        <v/>
      </c>
      <c r="F1605" s="127" t="str">
        <f>REPT('BD4'!N1602,1)</f>
        <v/>
      </c>
      <c r="G1605" s="469">
        <f>('BD4'!J1602)</f>
        <v>0</v>
      </c>
      <c r="I1605" s="568" t="str">
        <f t="shared" si="122"/>
        <v/>
      </c>
      <c r="J1605" s="568" t="str">
        <f>IF(L1605&gt;0,'BD1'!$K$6,"")</f>
        <v/>
      </c>
      <c r="K1605" s="568" t="str">
        <f>IF(L1605&gt;0,'BD1'!$K$8,"")</f>
        <v/>
      </c>
      <c r="L1605" s="101"/>
      <c r="M1605" s="101"/>
      <c r="N1605" s="101"/>
      <c r="O1605" s="101"/>
      <c r="P1605" s="363"/>
      <c r="Q1605" s="363"/>
      <c r="R1605" s="361"/>
      <c r="S1605" s="570" t="str">
        <f t="shared" si="125"/>
        <v/>
      </c>
      <c r="U1605" s="124" t="str">
        <f t="shared" si="123"/>
        <v/>
      </c>
      <c r="V1605" s="124" t="str">
        <f>IF(X1605&gt;0,'BD1'!$K$6,"")</f>
        <v/>
      </c>
      <c r="W1605" s="121" t="str">
        <f>IF(X1605&gt;0,'BD1'!$K$8,"")</f>
        <v/>
      </c>
      <c r="X1605" s="101"/>
      <c r="Y1605" s="474"/>
      <c r="Z1605" s="101"/>
      <c r="AA1605" s="101"/>
      <c r="AB1605" s="101"/>
      <c r="AC1605" s="101"/>
      <c r="AD1605" s="101"/>
      <c r="AE1605" s="361"/>
      <c r="AF1605" s="522"/>
    </row>
    <row r="1606" spans="2:32" x14ac:dyDescent="0.25">
      <c r="B1606" s="566" t="str">
        <f t="shared" si="124"/>
        <v/>
      </c>
      <c r="C1606" s="472">
        <f>'BD4'!C1603</f>
        <v>0</v>
      </c>
      <c r="D1606" s="125" t="str">
        <f t="shared" si="121"/>
        <v/>
      </c>
      <c r="E1606" s="126" t="str">
        <f>IF('BD4'!O1603=0,"",'BD4'!O1603)</f>
        <v/>
      </c>
      <c r="F1606" s="127" t="str">
        <f>REPT('BD4'!N1603,1)</f>
        <v/>
      </c>
      <c r="G1606" s="469">
        <f>('BD4'!J1603)</f>
        <v>0</v>
      </c>
      <c r="I1606" s="568" t="str">
        <f t="shared" si="122"/>
        <v/>
      </c>
      <c r="J1606" s="568" t="str">
        <f>IF(L1606&gt;0,'BD1'!$K$6,"")</f>
        <v/>
      </c>
      <c r="K1606" s="568" t="str">
        <f>IF(L1606&gt;0,'BD1'!$K$8,"")</f>
        <v/>
      </c>
      <c r="L1606" s="101"/>
      <c r="M1606" s="101"/>
      <c r="N1606" s="101"/>
      <c r="O1606" s="101"/>
      <c r="P1606" s="363"/>
      <c r="Q1606" s="363"/>
      <c r="R1606" s="361"/>
      <c r="S1606" s="570" t="str">
        <f t="shared" si="125"/>
        <v/>
      </c>
      <c r="U1606" s="124" t="str">
        <f t="shared" si="123"/>
        <v/>
      </c>
      <c r="V1606" s="124" t="str">
        <f>IF(X1606&gt;0,'BD1'!$K$6,"")</f>
        <v/>
      </c>
      <c r="W1606" s="121" t="str">
        <f>IF(X1606&gt;0,'BD1'!$K$8,"")</f>
        <v/>
      </c>
      <c r="X1606" s="101"/>
      <c r="Y1606" s="474"/>
      <c r="Z1606" s="101"/>
      <c r="AA1606" s="101"/>
      <c r="AB1606" s="101"/>
      <c r="AC1606" s="101"/>
      <c r="AD1606" s="101"/>
      <c r="AE1606" s="361"/>
      <c r="AF1606" s="522"/>
    </row>
    <row r="1607" spans="2:32" x14ac:dyDescent="0.25">
      <c r="B1607" s="566" t="str">
        <f t="shared" si="124"/>
        <v/>
      </c>
      <c r="C1607" s="472">
        <f>'BD4'!C1604</f>
        <v>0</v>
      </c>
      <c r="D1607" s="125" t="str">
        <f t="shared" si="121"/>
        <v/>
      </c>
      <c r="E1607" s="126" t="str">
        <f>IF('BD4'!O1604=0,"",'BD4'!O1604)</f>
        <v/>
      </c>
      <c r="F1607" s="127" t="str">
        <f>REPT('BD4'!N1604,1)</f>
        <v/>
      </c>
      <c r="G1607" s="469">
        <f>('BD4'!J1604)</f>
        <v>0</v>
      </c>
      <c r="I1607" s="568" t="str">
        <f t="shared" si="122"/>
        <v/>
      </c>
      <c r="J1607" s="568" t="str">
        <f>IF(L1607&gt;0,'BD1'!$K$6,"")</f>
        <v/>
      </c>
      <c r="K1607" s="568" t="str">
        <f>IF(L1607&gt;0,'BD1'!$K$8,"")</f>
        <v/>
      </c>
      <c r="L1607" s="101"/>
      <c r="M1607" s="101"/>
      <c r="N1607" s="101"/>
      <c r="O1607" s="101"/>
      <c r="P1607" s="363"/>
      <c r="Q1607" s="363"/>
      <c r="R1607" s="361"/>
      <c r="S1607" s="570" t="str">
        <f t="shared" si="125"/>
        <v/>
      </c>
      <c r="U1607" s="124" t="str">
        <f t="shared" si="123"/>
        <v/>
      </c>
      <c r="V1607" s="124" t="str">
        <f>IF(X1607&gt;0,'BD1'!$K$6,"")</f>
        <v/>
      </c>
      <c r="W1607" s="121" t="str">
        <f>IF(X1607&gt;0,'BD1'!$K$8,"")</f>
        <v/>
      </c>
      <c r="X1607" s="101"/>
      <c r="Y1607" s="474"/>
      <c r="Z1607" s="101"/>
      <c r="AA1607" s="101"/>
      <c r="AB1607" s="101"/>
      <c r="AC1607" s="101"/>
      <c r="AD1607" s="101"/>
      <c r="AE1607" s="361"/>
      <c r="AF1607" s="522"/>
    </row>
    <row r="1608" spans="2:32" x14ac:dyDescent="0.25">
      <c r="B1608" s="566" t="str">
        <f t="shared" si="124"/>
        <v/>
      </c>
      <c r="C1608" s="472">
        <f>'BD4'!C1605</f>
        <v>0</v>
      </c>
      <c r="D1608" s="125" t="str">
        <f t="shared" si="121"/>
        <v/>
      </c>
      <c r="E1608" s="126" t="str">
        <f>IF('BD4'!O1605=0,"",'BD4'!O1605)</f>
        <v/>
      </c>
      <c r="F1608" s="127" t="str">
        <f>REPT('BD4'!N1605,1)</f>
        <v/>
      </c>
      <c r="G1608" s="469">
        <f>('BD4'!J1605)</f>
        <v>0</v>
      </c>
      <c r="I1608" s="568" t="str">
        <f t="shared" si="122"/>
        <v/>
      </c>
      <c r="J1608" s="568" t="str">
        <f>IF(L1608&gt;0,'BD1'!$K$6,"")</f>
        <v/>
      </c>
      <c r="K1608" s="568" t="str">
        <f>IF(L1608&gt;0,'BD1'!$K$8,"")</f>
        <v/>
      </c>
      <c r="L1608" s="101"/>
      <c r="M1608" s="101"/>
      <c r="N1608" s="101"/>
      <c r="O1608" s="101"/>
      <c r="P1608" s="363"/>
      <c r="Q1608" s="363"/>
      <c r="R1608" s="361"/>
      <c r="S1608" s="570" t="str">
        <f t="shared" si="125"/>
        <v/>
      </c>
      <c r="U1608" s="124" t="str">
        <f t="shared" si="123"/>
        <v/>
      </c>
      <c r="V1608" s="124" t="str">
        <f>IF(X1608&gt;0,'BD1'!$K$6,"")</f>
        <v/>
      </c>
      <c r="W1608" s="121" t="str">
        <f>IF(X1608&gt;0,'BD1'!$K$8,"")</f>
        <v/>
      </c>
      <c r="X1608" s="101"/>
      <c r="Y1608" s="474"/>
      <c r="Z1608" s="101"/>
      <c r="AA1608" s="101"/>
      <c r="AB1608" s="101"/>
      <c r="AC1608" s="101"/>
      <c r="AD1608" s="101"/>
      <c r="AE1608" s="361"/>
      <c r="AF1608" s="522"/>
    </row>
    <row r="1609" spans="2:32" x14ac:dyDescent="0.25">
      <c r="B1609" s="566" t="str">
        <f t="shared" si="124"/>
        <v/>
      </c>
      <c r="C1609" s="472">
        <f>'BD4'!C1606</f>
        <v>0</v>
      </c>
      <c r="D1609" s="125" t="str">
        <f t="shared" si="121"/>
        <v/>
      </c>
      <c r="E1609" s="126" t="str">
        <f>IF('BD4'!O1606=0,"",'BD4'!O1606)</f>
        <v/>
      </c>
      <c r="F1609" s="127" t="str">
        <f>REPT('BD4'!N1606,1)</f>
        <v/>
      </c>
      <c r="G1609" s="469">
        <f>('BD4'!J1606)</f>
        <v>0</v>
      </c>
      <c r="I1609" s="568" t="str">
        <f t="shared" si="122"/>
        <v/>
      </c>
      <c r="J1609" s="568" t="str">
        <f>IF(L1609&gt;0,'BD1'!$K$6,"")</f>
        <v/>
      </c>
      <c r="K1609" s="568" t="str">
        <f>IF(L1609&gt;0,'BD1'!$K$8,"")</f>
        <v/>
      </c>
      <c r="L1609" s="101"/>
      <c r="M1609" s="101"/>
      <c r="N1609" s="101"/>
      <c r="O1609" s="101"/>
      <c r="P1609" s="363"/>
      <c r="Q1609" s="363"/>
      <c r="R1609" s="361"/>
      <c r="S1609" s="570" t="str">
        <f t="shared" si="125"/>
        <v/>
      </c>
      <c r="U1609" s="124" t="str">
        <f t="shared" si="123"/>
        <v/>
      </c>
      <c r="V1609" s="124" t="str">
        <f>IF(X1609&gt;0,'BD1'!$K$6,"")</f>
        <v/>
      </c>
      <c r="W1609" s="121" t="str">
        <f>IF(X1609&gt;0,'BD1'!$K$8,"")</f>
        <v/>
      </c>
      <c r="X1609" s="101"/>
      <c r="Y1609" s="474"/>
      <c r="Z1609" s="101"/>
      <c r="AA1609" s="101"/>
      <c r="AB1609" s="101"/>
      <c r="AC1609" s="101"/>
      <c r="AD1609" s="101"/>
      <c r="AE1609" s="361"/>
      <c r="AF1609" s="522"/>
    </row>
    <row r="1610" spans="2:32" x14ac:dyDescent="0.25">
      <c r="B1610" s="566" t="str">
        <f t="shared" si="124"/>
        <v/>
      </c>
      <c r="C1610" s="472">
        <f>'BD4'!C1607</f>
        <v>0</v>
      </c>
      <c r="D1610" s="125" t="str">
        <f t="shared" si="121"/>
        <v/>
      </c>
      <c r="E1610" s="126" t="str">
        <f>IF('BD4'!O1607=0,"",'BD4'!O1607)</f>
        <v/>
      </c>
      <c r="F1610" s="127" t="str">
        <f>REPT('BD4'!N1607,1)</f>
        <v/>
      </c>
      <c r="G1610" s="469">
        <f>('BD4'!J1607)</f>
        <v>0</v>
      </c>
      <c r="I1610" s="568" t="str">
        <f t="shared" si="122"/>
        <v/>
      </c>
      <c r="J1610" s="568" t="str">
        <f>IF(L1610&gt;0,'BD1'!$K$6,"")</f>
        <v/>
      </c>
      <c r="K1610" s="568" t="str">
        <f>IF(L1610&gt;0,'BD1'!$K$8,"")</f>
        <v/>
      </c>
      <c r="L1610" s="101"/>
      <c r="M1610" s="101"/>
      <c r="N1610" s="101"/>
      <c r="O1610" s="101"/>
      <c r="P1610" s="363"/>
      <c r="Q1610" s="363"/>
      <c r="R1610" s="361"/>
      <c r="S1610" s="570" t="str">
        <f t="shared" si="125"/>
        <v/>
      </c>
      <c r="U1610" s="124" t="str">
        <f t="shared" si="123"/>
        <v/>
      </c>
      <c r="V1610" s="124" t="str">
        <f>IF(X1610&gt;0,'BD1'!$K$6,"")</f>
        <v/>
      </c>
      <c r="W1610" s="121" t="str">
        <f>IF(X1610&gt;0,'BD1'!$K$8,"")</f>
        <v/>
      </c>
      <c r="X1610" s="101"/>
      <c r="Y1610" s="474"/>
      <c r="Z1610" s="101"/>
      <c r="AA1610" s="101"/>
      <c r="AB1610" s="101"/>
      <c r="AC1610" s="101"/>
      <c r="AD1610" s="101"/>
      <c r="AE1610" s="361"/>
      <c r="AF1610" s="522"/>
    </row>
    <row r="1611" spans="2:32" x14ac:dyDescent="0.25">
      <c r="B1611" s="566" t="str">
        <f t="shared" si="124"/>
        <v/>
      </c>
      <c r="C1611" s="472">
        <f>'BD4'!C1608</f>
        <v>0</v>
      </c>
      <c r="D1611" s="125" t="str">
        <f t="shared" si="121"/>
        <v/>
      </c>
      <c r="E1611" s="126" t="str">
        <f>IF('BD4'!O1608=0,"",'BD4'!O1608)</f>
        <v/>
      </c>
      <c r="F1611" s="127" t="str">
        <f>REPT('BD4'!N1608,1)</f>
        <v/>
      </c>
      <c r="G1611" s="469">
        <f>('BD4'!J1608)</f>
        <v>0</v>
      </c>
      <c r="I1611" s="568" t="str">
        <f t="shared" si="122"/>
        <v/>
      </c>
      <c r="J1611" s="568" t="str">
        <f>IF(L1611&gt;0,'BD1'!$K$6,"")</f>
        <v/>
      </c>
      <c r="K1611" s="568" t="str">
        <f>IF(L1611&gt;0,'BD1'!$K$8,"")</f>
        <v/>
      </c>
      <c r="L1611" s="101"/>
      <c r="M1611" s="101"/>
      <c r="N1611" s="101"/>
      <c r="O1611" s="101"/>
      <c r="P1611" s="363"/>
      <c r="Q1611" s="363"/>
      <c r="R1611" s="361"/>
      <c r="S1611" s="570" t="str">
        <f t="shared" si="125"/>
        <v/>
      </c>
      <c r="U1611" s="124" t="str">
        <f t="shared" si="123"/>
        <v/>
      </c>
      <c r="V1611" s="124" t="str">
        <f>IF(X1611&gt;0,'BD1'!$K$6,"")</f>
        <v/>
      </c>
      <c r="W1611" s="121" t="str">
        <f>IF(X1611&gt;0,'BD1'!$K$8,"")</f>
        <v/>
      </c>
      <c r="X1611" s="101"/>
      <c r="Y1611" s="474"/>
      <c r="Z1611" s="101"/>
      <c r="AA1611" s="101"/>
      <c r="AB1611" s="101"/>
      <c r="AC1611" s="101"/>
      <c r="AD1611" s="101"/>
      <c r="AE1611" s="361"/>
      <c r="AF1611" s="522"/>
    </row>
    <row r="1612" spans="2:32" x14ac:dyDescent="0.25">
      <c r="B1612" s="566" t="str">
        <f t="shared" si="124"/>
        <v/>
      </c>
      <c r="C1612" s="472">
        <f>'BD4'!C1609</f>
        <v>0</v>
      </c>
      <c r="D1612" s="125" t="str">
        <f t="shared" si="121"/>
        <v/>
      </c>
      <c r="E1612" s="126" t="str">
        <f>IF('BD4'!O1609=0,"",'BD4'!O1609)</f>
        <v/>
      </c>
      <c r="F1612" s="127" t="str">
        <f>REPT('BD4'!N1609,1)</f>
        <v/>
      </c>
      <c r="G1612" s="469">
        <f>('BD4'!J1609)</f>
        <v>0</v>
      </c>
      <c r="I1612" s="568" t="str">
        <f t="shared" si="122"/>
        <v/>
      </c>
      <c r="J1612" s="568" t="str">
        <f>IF(L1612&gt;0,'BD1'!$K$6,"")</f>
        <v/>
      </c>
      <c r="K1612" s="568" t="str">
        <f>IF(L1612&gt;0,'BD1'!$K$8,"")</f>
        <v/>
      </c>
      <c r="L1612" s="101"/>
      <c r="M1612" s="101"/>
      <c r="N1612" s="101"/>
      <c r="O1612" s="101"/>
      <c r="P1612" s="363"/>
      <c r="Q1612" s="363"/>
      <c r="R1612" s="361"/>
      <c r="S1612" s="570" t="str">
        <f t="shared" si="125"/>
        <v/>
      </c>
      <c r="U1612" s="124" t="str">
        <f t="shared" si="123"/>
        <v/>
      </c>
      <c r="V1612" s="124" t="str">
        <f>IF(X1612&gt;0,'BD1'!$K$6,"")</f>
        <v/>
      </c>
      <c r="W1612" s="121" t="str">
        <f>IF(X1612&gt;0,'BD1'!$K$8,"")</f>
        <v/>
      </c>
      <c r="X1612" s="101"/>
      <c r="Y1612" s="474"/>
      <c r="Z1612" s="101"/>
      <c r="AA1612" s="101"/>
      <c r="AB1612" s="101"/>
      <c r="AC1612" s="101"/>
      <c r="AD1612" s="101"/>
      <c r="AE1612" s="361"/>
      <c r="AF1612" s="522"/>
    </row>
    <row r="1613" spans="2:32" x14ac:dyDescent="0.25">
      <c r="B1613" s="566" t="str">
        <f t="shared" si="124"/>
        <v/>
      </c>
      <c r="C1613" s="472">
        <f>'BD4'!C1610</f>
        <v>0</v>
      </c>
      <c r="D1613" s="125" t="str">
        <f t="shared" si="121"/>
        <v/>
      </c>
      <c r="E1613" s="126" t="str">
        <f>IF('BD4'!O1610=0,"",'BD4'!O1610)</f>
        <v/>
      </c>
      <c r="F1613" s="127" t="str">
        <f>REPT('BD4'!N1610,1)</f>
        <v/>
      </c>
      <c r="G1613" s="469">
        <f>('BD4'!J1610)</f>
        <v>0</v>
      </c>
      <c r="I1613" s="568" t="str">
        <f t="shared" si="122"/>
        <v/>
      </c>
      <c r="J1613" s="568" t="str">
        <f>IF(L1613&gt;0,'BD1'!$K$6,"")</f>
        <v/>
      </c>
      <c r="K1613" s="568" t="str">
        <f>IF(L1613&gt;0,'BD1'!$K$8,"")</f>
        <v/>
      </c>
      <c r="L1613" s="101"/>
      <c r="M1613" s="101"/>
      <c r="N1613" s="101"/>
      <c r="O1613" s="101"/>
      <c r="P1613" s="363"/>
      <c r="Q1613" s="363"/>
      <c r="R1613" s="361"/>
      <c r="S1613" s="570" t="str">
        <f t="shared" si="125"/>
        <v/>
      </c>
      <c r="U1613" s="124" t="str">
        <f t="shared" si="123"/>
        <v/>
      </c>
      <c r="V1613" s="124" t="str">
        <f>IF(X1613&gt;0,'BD1'!$K$6,"")</f>
        <v/>
      </c>
      <c r="W1613" s="121" t="str">
        <f>IF(X1613&gt;0,'BD1'!$K$8,"")</f>
        <v/>
      </c>
      <c r="X1613" s="101"/>
      <c r="Y1613" s="474"/>
      <c r="Z1613" s="101"/>
      <c r="AA1613" s="101"/>
      <c r="AB1613" s="101"/>
      <c r="AC1613" s="101"/>
      <c r="AD1613" s="101"/>
      <c r="AE1613" s="361"/>
      <c r="AF1613" s="522"/>
    </row>
    <row r="1614" spans="2:32" x14ac:dyDescent="0.25">
      <c r="B1614" s="566" t="str">
        <f t="shared" si="124"/>
        <v/>
      </c>
      <c r="C1614" s="472">
        <f>'BD4'!C1611</f>
        <v>0</v>
      </c>
      <c r="D1614" s="125" t="str">
        <f t="shared" si="121"/>
        <v/>
      </c>
      <c r="E1614" s="126" t="str">
        <f>IF('BD4'!O1611=0,"",'BD4'!O1611)</f>
        <v/>
      </c>
      <c r="F1614" s="127" t="str">
        <f>REPT('BD4'!N1611,1)</f>
        <v/>
      </c>
      <c r="G1614" s="469">
        <f>('BD4'!J1611)</f>
        <v>0</v>
      </c>
      <c r="I1614" s="568" t="str">
        <f t="shared" si="122"/>
        <v/>
      </c>
      <c r="J1614" s="568" t="str">
        <f>IF(L1614&gt;0,'BD1'!$K$6,"")</f>
        <v/>
      </c>
      <c r="K1614" s="568" t="str">
        <f>IF(L1614&gt;0,'BD1'!$K$8,"")</f>
        <v/>
      </c>
      <c r="L1614" s="101"/>
      <c r="M1614" s="101"/>
      <c r="N1614" s="101"/>
      <c r="O1614" s="101"/>
      <c r="P1614" s="363"/>
      <c r="Q1614" s="363"/>
      <c r="R1614" s="361"/>
      <c r="S1614" s="570" t="str">
        <f t="shared" si="125"/>
        <v/>
      </c>
      <c r="U1614" s="124" t="str">
        <f t="shared" si="123"/>
        <v/>
      </c>
      <c r="V1614" s="124" t="str">
        <f>IF(X1614&gt;0,'BD1'!$K$6,"")</f>
        <v/>
      </c>
      <c r="W1614" s="121" t="str">
        <f>IF(X1614&gt;0,'BD1'!$K$8,"")</f>
        <v/>
      </c>
      <c r="X1614" s="101"/>
      <c r="Y1614" s="474"/>
      <c r="Z1614" s="101"/>
      <c r="AA1614" s="101"/>
      <c r="AB1614" s="101"/>
      <c r="AC1614" s="101"/>
      <c r="AD1614" s="101"/>
      <c r="AE1614" s="361"/>
      <c r="AF1614" s="522"/>
    </row>
    <row r="1615" spans="2:32" x14ac:dyDescent="0.25">
      <c r="B1615" s="566" t="str">
        <f t="shared" si="124"/>
        <v/>
      </c>
      <c r="C1615" s="472">
        <f>'BD4'!C1612</f>
        <v>0</v>
      </c>
      <c r="D1615" s="125" t="str">
        <f t="shared" ref="D1615:D1678" si="126">IF(IF(G1615&gt;=1,1,0)=0,"",IF(G1615&gt;=1,1,0))</f>
        <v/>
      </c>
      <c r="E1615" s="126" t="str">
        <f>IF('BD4'!O1612=0,"",'BD4'!O1612)</f>
        <v/>
      </c>
      <c r="F1615" s="127" t="str">
        <f>REPT('BD4'!N1612,1)</f>
        <v/>
      </c>
      <c r="G1615" s="469">
        <f>('BD4'!J1612)</f>
        <v>0</v>
      </c>
      <c r="I1615" s="568" t="str">
        <f t="shared" ref="I1615:I1678" si="127">IF(L1615&gt;0,ROW()-13,"")</f>
        <v/>
      </c>
      <c r="J1615" s="568" t="str">
        <f>IF(L1615&gt;0,'BD1'!$K$6,"")</f>
        <v/>
      </c>
      <c r="K1615" s="568" t="str">
        <f>IF(L1615&gt;0,'BD1'!$K$8,"")</f>
        <v/>
      </c>
      <c r="L1615" s="101"/>
      <c r="M1615" s="101"/>
      <c r="N1615" s="101"/>
      <c r="O1615" s="101"/>
      <c r="P1615" s="363"/>
      <c r="Q1615" s="363"/>
      <c r="R1615" s="361"/>
      <c r="S1615" s="570" t="str">
        <f t="shared" si="125"/>
        <v/>
      </c>
      <c r="U1615" s="124" t="str">
        <f t="shared" ref="U1615:U1678" si="128">IF(X1615&gt;0,ROW()-13,"")</f>
        <v/>
      </c>
      <c r="V1615" s="124" t="str">
        <f>IF(X1615&gt;0,'BD1'!$K$6,"")</f>
        <v/>
      </c>
      <c r="W1615" s="121" t="str">
        <f>IF(X1615&gt;0,'BD1'!$K$8,"")</f>
        <v/>
      </c>
      <c r="X1615" s="101"/>
      <c r="Y1615" s="474"/>
      <c r="Z1615" s="101"/>
      <c r="AA1615" s="101"/>
      <c r="AB1615" s="101"/>
      <c r="AC1615" s="101"/>
      <c r="AD1615" s="101"/>
      <c r="AE1615" s="361"/>
      <c r="AF1615" s="522"/>
    </row>
    <row r="1616" spans="2:32" x14ac:dyDescent="0.25">
      <c r="B1616" s="566" t="str">
        <f t="shared" ref="B1616:B1679" si="129">IF(G1616&gt;0,ROW()-13,"")</f>
        <v/>
      </c>
      <c r="C1616" s="472">
        <f>'BD4'!C1613</f>
        <v>0</v>
      </c>
      <c r="D1616" s="125" t="str">
        <f t="shared" si="126"/>
        <v/>
      </c>
      <c r="E1616" s="126" t="str">
        <f>IF('BD4'!O1613=0,"",'BD4'!O1613)</f>
        <v/>
      </c>
      <c r="F1616" s="127" t="str">
        <f>REPT('BD4'!N1613,1)</f>
        <v/>
      </c>
      <c r="G1616" s="469">
        <f>('BD4'!J1613)</f>
        <v>0</v>
      </c>
      <c r="I1616" s="568" t="str">
        <f t="shared" si="127"/>
        <v/>
      </c>
      <c r="J1616" s="568" t="str">
        <f>IF(L1616&gt;0,'BD1'!$K$6,"")</f>
        <v/>
      </c>
      <c r="K1616" s="568" t="str">
        <f>IF(L1616&gt;0,'BD1'!$K$8,"")</f>
        <v/>
      </c>
      <c r="L1616" s="101"/>
      <c r="M1616" s="101"/>
      <c r="N1616" s="101"/>
      <c r="O1616" s="101"/>
      <c r="P1616" s="363"/>
      <c r="Q1616" s="363"/>
      <c r="R1616" s="361"/>
      <c r="S1616" s="570" t="str">
        <f t="shared" ref="S1616:S1679" si="130">IF(AND(M1616="",N1616="",O1616=""),"",SUM(M1616:O1616))</f>
        <v/>
      </c>
      <c r="U1616" s="124" t="str">
        <f t="shared" si="128"/>
        <v/>
      </c>
      <c r="V1616" s="124" t="str">
        <f>IF(X1616&gt;0,'BD1'!$K$6,"")</f>
        <v/>
      </c>
      <c r="W1616" s="121" t="str">
        <f>IF(X1616&gt;0,'BD1'!$K$8,"")</f>
        <v/>
      </c>
      <c r="X1616" s="101"/>
      <c r="Y1616" s="474"/>
      <c r="Z1616" s="101"/>
      <c r="AA1616" s="101"/>
      <c r="AB1616" s="101"/>
      <c r="AC1616" s="101"/>
      <c r="AD1616" s="101"/>
      <c r="AE1616" s="361"/>
      <c r="AF1616" s="522"/>
    </row>
    <row r="1617" spans="2:32" x14ac:dyDescent="0.25">
      <c r="B1617" s="566" t="str">
        <f t="shared" si="129"/>
        <v/>
      </c>
      <c r="C1617" s="472">
        <f>'BD4'!C1614</f>
        <v>0</v>
      </c>
      <c r="D1617" s="125" t="str">
        <f t="shared" si="126"/>
        <v/>
      </c>
      <c r="E1617" s="126" t="str">
        <f>IF('BD4'!O1614=0,"",'BD4'!O1614)</f>
        <v/>
      </c>
      <c r="F1617" s="127" t="str">
        <f>REPT('BD4'!N1614,1)</f>
        <v/>
      </c>
      <c r="G1617" s="469">
        <f>('BD4'!J1614)</f>
        <v>0</v>
      </c>
      <c r="I1617" s="568" t="str">
        <f t="shared" si="127"/>
        <v/>
      </c>
      <c r="J1617" s="568" t="str">
        <f>IF(L1617&gt;0,'BD1'!$K$6,"")</f>
        <v/>
      </c>
      <c r="K1617" s="568" t="str">
        <f>IF(L1617&gt;0,'BD1'!$K$8,"")</f>
        <v/>
      </c>
      <c r="L1617" s="101"/>
      <c r="M1617" s="101"/>
      <c r="N1617" s="101"/>
      <c r="O1617" s="101"/>
      <c r="P1617" s="363"/>
      <c r="Q1617" s="363"/>
      <c r="R1617" s="361"/>
      <c r="S1617" s="570" t="str">
        <f t="shared" si="130"/>
        <v/>
      </c>
      <c r="U1617" s="124" t="str">
        <f t="shared" si="128"/>
        <v/>
      </c>
      <c r="V1617" s="124" t="str">
        <f>IF(X1617&gt;0,'BD1'!$K$6,"")</f>
        <v/>
      </c>
      <c r="W1617" s="121" t="str">
        <f>IF(X1617&gt;0,'BD1'!$K$8,"")</f>
        <v/>
      </c>
      <c r="X1617" s="101"/>
      <c r="Y1617" s="474"/>
      <c r="Z1617" s="101"/>
      <c r="AA1617" s="101"/>
      <c r="AB1617" s="101"/>
      <c r="AC1617" s="101"/>
      <c r="AD1617" s="101"/>
      <c r="AE1617" s="361"/>
      <c r="AF1617" s="522"/>
    </row>
    <row r="1618" spans="2:32" x14ac:dyDescent="0.25">
      <c r="B1618" s="566" t="str">
        <f t="shared" si="129"/>
        <v/>
      </c>
      <c r="C1618" s="472">
        <f>'BD4'!C1615</f>
        <v>0</v>
      </c>
      <c r="D1618" s="125" t="str">
        <f t="shared" si="126"/>
        <v/>
      </c>
      <c r="E1618" s="126" t="str">
        <f>IF('BD4'!O1615=0,"",'BD4'!O1615)</f>
        <v/>
      </c>
      <c r="F1618" s="127" t="str">
        <f>REPT('BD4'!N1615,1)</f>
        <v/>
      </c>
      <c r="G1618" s="469">
        <f>('BD4'!J1615)</f>
        <v>0</v>
      </c>
      <c r="I1618" s="568" t="str">
        <f t="shared" si="127"/>
        <v/>
      </c>
      <c r="J1618" s="568" t="str">
        <f>IF(L1618&gt;0,'BD1'!$K$6,"")</f>
        <v/>
      </c>
      <c r="K1618" s="568" t="str">
        <f>IF(L1618&gt;0,'BD1'!$K$8,"")</f>
        <v/>
      </c>
      <c r="L1618" s="101"/>
      <c r="M1618" s="101"/>
      <c r="N1618" s="101"/>
      <c r="O1618" s="101"/>
      <c r="P1618" s="363"/>
      <c r="Q1618" s="363"/>
      <c r="R1618" s="361"/>
      <c r="S1618" s="570" t="str">
        <f t="shared" si="130"/>
        <v/>
      </c>
      <c r="U1618" s="124" t="str">
        <f t="shared" si="128"/>
        <v/>
      </c>
      <c r="V1618" s="124" t="str">
        <f>IF(X1618&gt;0,'BD1'!$K$6,"")</f>
        <v/>
      </c>
      <c r="W1618" s="121" t="str">
        <f>IF(X1618&gt;0,'BD1'!$K$8,"")</f>
        <v/>
      </c>
      <c r="X1618" s="101"/>
      <c r="Y1618" s="474"/>
      <c r="Z1618" s="101"/>
      <c r="AA1618" s="101"/>
      <c r="AB1618" s="101"/>
      <c r="AC1618" s="101"/>
      <c r="AD1618" s="101"/>
      <c r="AE1618" s="361"/>
      <c r="AF1618" s="522"/>
    </row>
    <row r="1619" spans="2:32" x14ac:dyDescent="0.25">
      <c r="B1619" s="566" t="str">
        <f t="shared" si="129"/>
        <v/>
      </c>
      <c r="C1619" s="472">
        <f>'BD4'!C1616</f>
        <v>0</v>
      </c>
      <c r="D1619" s="125" t="str">
        <f t="shared" si="126"/>
        <v/>
      </c>
      <c r="E1619" s="126" t="str">
        <f>IF('BD4'!O1616=0,"",'BD4'!O1616)</f>
        <v/>
      </c>
      <c r="F1619" s="127" t="str">
        <f>REPT('BD4'!N1616,1)</f>
        <v/>
      </c>
      <c r="G1619" s="469">
        <f>('BD4'!J1616)</f>
        <v>0</v>
      </c>
      <c r="I1619" s="568" t="str">
        <f t="shared" si="127"/>
        <v/>
      </c>
      <c r="J1619" s="568" t="str">
        <f>IF(L1619&gt;0,'BD1'!$K$6,"")</f>
        <v/>
      </c>
      <c r="K1619" s="568" t="str">
        <f>IF(L1619&gt;0,'BD1'!$K$8,"")</f>
        <v/>
      </c>
      <c r="L1619" s="101"/>
      <c r="M1619" s="101"/>
      <c r="N1619" s="101"/>
      <c r="O1619" s="101"/>
      <c r="P1619" s="363"/>
      <c r="Q1619" s="363"/>
      <c r="R1619" s="361"/>
      <c r="S1619" s="570" t="str">
        <f t="shared" si="130"/>
        <v/>
      </c>
      <c r="U1619" s="124" t="str">
        <f t="shared" si="128"/>
        <v/>
      </c>
      <c r="V1619" s="124" t="str">
        <f>IF(X1619&gt;0,'BD1'!$K$6,"")</f>
        <v/>
      </c>
      <c r="W1619" s="121" t="str">
        <f>IF(X1619&gt;0,'BD1'!$K$8,"")</f>
        <v/>
      </c>
      <c r="X1619" s="101"/>
      <c r="Y1619" s="474"/>
      <c r="Z1619" s="101"/>
      <c r="AA1619" s="101"/>
      <c r="AB1619" s="101"/>
      <c r="AC1619" s="101"/>
      <c r="AD1619" s="101"/>
      <c r="AE1619" s="361"/>
      <c r="AF1619" s="522"/>
    </row>
    <row r="1620" spans="2:32" x14ac:dyDescent="0.25">
      <c r="B1620" s="566" t="str">
        <f t="shared" si="129"/>
        <v/>
      </c>
      <c r="C1620" s="472">
        <f>'BD4'!C1617</f>
        <v>0</v>
      </c>
      <c r="D1620" s="125" t="str">
        <f t="shared" si="126"/>
        <v/>
      </c>
      <c r="E1620" s="126" t="str">
        <f>IF('BD4'!O1617=0,"",'BD4'!O1617)</f>
        <v/>
      </c>
      <c r="F1620" s="127" t="str">
        <f>REPT('BD4'!N1617,1)</f>
        <v/>
      </c>
      <c r="G1620" s="469">
        <f>('BD4'!J1617)</f>
        <v>0</v>
      </c>
      <c r="I1620" s="568" t="str">
        <f t="shared" si="127"/>
        <v/>
      </c>
      <c r="J1620" s="568" t="str">
        <f>IF(L1620&gt;0,'BD1'!$K$6,"")</f>
        <v/>
      </c>
      <c r="K1620" s="568" t="str">
        <f>IF(L1620&gt;0,'BD1'!$K$8,"")</f>
        <v/>
      </c>
      <c r="L1620" s="101"/>
      <c r="M1620" s="101"/>
      <c r="N1620" s="101"/>
      <c r="O1620" s="101"/>
      <c r="P1620" s="363"/>
      <c r="Q1620" s="363"/>
      <c r="R1620" s="361"/>
      <c r="S1620" s="570" t="str">
        <f t="shared" si="130"/>
        <v/>
      </c>
      <c r="U1620" s="124" t="str">
        <f t="shared" si="128"/>
        <v/>
      </c>
      <c r="V1620" s="124" t="str">
        <f>IF(X1620&gt;0,'BD1'!$K$6,"")</f>
        <v/>
      </c>
      <c r="W1620" s="121" t="str">
        <f>IF(X1620&gt;0,'BD1'!$K$8,"")</f>
        <v/>
      </c>
      <c r="X1620" s="101"/>
      <c r="Y1620" s="474"/>
      <c r="Z1620" s="101"/>
      <c r="AA1620" s="101"/>
      <c r="AB1620" s="101"/>
      <c r="AC1620" s="101"/>
      <c r="AD1620" s="101"/>
      <c r="AE1620" s="361"/>
      <c r="AF1620" s="522"/>
    </row>
    <row r="1621" spans="2:32" x14ac:dyDescent="0.25">
      <c r="B1621" s="566" t="str">
        <f t="shared" si="129"/>
        <v/>
      </c>
      <c r="C1621" s="472">
        <f>'BD4'!C1618</f>
        <v>0</v>
      </c>
      <c r="D1621" s="125" t="str">
        <f t="shared" si="126"/>
        <v/>
      </c>
      <c r="E1621" s="126" t="str">
        <f>IF('BD4'!O1618=0,"",'BD4'!O1618)</f>
        <v/>
      </c>
      <c r="F1621" s="127" t="str">
        <f>REPT('BD4'!N1618,1)</f>
        <v/>
      </c>
      <c r="G1621" s="469">
        <f>('BD4'!J1618)</f>
        <v>0</v>
      </c>
      <c r="I1621" s="568" t="str">
        <f t="shared" si="127"/>
        <v/>
      </c>
      <c r="J1621" s="568" t="str">
        <f>IF(L1621&gt;0,'BD1'!$K$6,"")</f>
        <v/>
      </c>
      <c r="K1621" s="568" t="str">
        <f>IF(L1621&gt;0,'BD1'!$K$8,"")</f>
        <v/>
      </c>
      <c r="L1621" s="101"/>
      <c r="M1621" s="101"/>
      <c r="N1621" s="101"/>
      <c r="O1621" s="101"/>
      <c r="P1621" s="363"/>
      <c r="Q1621" s="363"/>
      <c r="R1621" s="361"/>
      <c r="S1621" s="570" t="str">
        <f t="shared" si="130"/>
        <v/>
      </c>
      <c r="U1621" s="124" t="str">
        <f t="shared" si="128"/>
        <v/>
      </c>
      <c r="V1621" s="124" t="str">
        <f>IF(X1621&gt;0,'BD1'!$K$6,"")</f>
        <v/>
      </c>
      <c r="W1621" s="121" t="str">
        <f>IF(X1621&gt;0,'BD1'!$K$8,"")</f>
        <v/>
      </c>
      <c r="X1621" s="101"/>
      <c r="Y1621" s="474"/>
      <c r="Z1621" s="101"/>
      <c r="AA1621" s="101"/>
      <c r="AB1621" s="101"/>
      <c r="AC1621" s="101"/>
      <c r="AD1621" s="101"/>
      <c r="AE1621" s="361"/>
      <c r="AF1621" s="522"/>
    </row>
    <row r="1622" spans="2:32" x14ac:dyDescent="0.25">
      <c r="B1622" s="566" t="str">
        <f t="shared" si="129"/>
        <v/>
      </c>
      <c r="C1622" s="472">
        <f>'BD4'!C1619</f>
        <v>0</v>
      </c>
      <c r="D1622" s="125" t="str">
        <f t="shared" si="126"/>
        <v/>
      </c>
      <c r="E1622" s="126" t="str">
        <f>IF('BD4'!O1619=0,"",'BD4'!O1619)</f>
        <v/>
      </c>
      <c r="F1622" s="127" t="str">
        <f>REPT('BD4'!N1619,1)</f>
        <v/>
      </c>
      <c r="G1622" s="469">
        <f>('BD4'!J1619)</f>
        <v>0</v>
      </c>
      <c r="I1622" s="568" t="str">
        <f t="shared" si="127"/>
        <v/>
      </c>
      <c r="J1622" s="568" t="str">
        <f>IF(L1622&gt;0,'BD1'!$K$6,"")</f>
        <v/>
      </c>
      <c r="K1622" s="568" t="str">
        <f>IF(L1622&gt;0,'BD1'!$K$8,"")</f>
        <v/>
      </c>
      <c r="L1622" s="101"/>
      <c r="M1622" s="101"/>
      <c r="N1622" s="101"/>
      <c r="O1622" s="101"/>
      <c r="P1622" s="363"/>
      <c r="Q1622" s="363"/>
      <c r="R1622" s="361"/>
      <c r="S1622" s="570" t="str">
        <f t="shared" si="130"/>
        <v/>
      </c>
      <c r="U1622" s="124" t="str">
        <f t="shared" si="128"/>
        <v/>
      </c>
      <c r="V1622" s="124" t="str">
        <f>IF(X1622&gt;0,'BD1'!$K$6,"")</f>
        <v/>
      </c>
      <c r="W1622" s="121" t="str">
        <f>IF(X1622&gt;0,'BD1'!$K$8,"")</f>
        <v/>
      </c>
      <c r="X1622" s="101"/>
      <c r="Y1622" s="474"/>
      <c r="Z1622" s="101"/>
      <c r="AA1622" s="101"/>
      <c r="AB1622" s="101"/>
      <c r="AC1622" s="101"/>
      <c r="AD1622" s="101"/>
      <c r="AE1622" s="361"/>
      <c r="AF1622" s="522"/>
    </row>
    <row r="1623" spans="2:32" x14ac:dyDescent="0.25">
      <c r="B1623" s="566" t="str">
        <f t="shared" si="129"/>
        <v/>
      </c>
      <c r="C1623" s="472">
        <f>'BD4'!C1620</f>
        <v>0</v>
      </c>
      <c r="D1623" s="125" t="str">
        <f t="shared" si="126"/>
        <v/>
      </c>
      <c r="E1623" s="126" t="str">
        <f>IF('BD4'!O1620=0,"",'BD4'!O1620)</f>
        <v/>
      </c>
      <c r="F1623" s="127" t="str">
        <f>REPT('BD4'!N1620,1)</f>
        <v/>
      </c>
      <c r="G1623" s="469">
        <f>('BD4'!J1620)</f>
        <v>0</v>
      </c>
      <c r="I1623" s="568" t="str">
        <f t="shared" si="127"/>
        <v/>
      </c>
      <c r="J1623" s="568" t="str">
        <f>IF(L1623&gt;0,'BD1'!$K$6,"")</f>
        <v/>
      </c>
      <c r="K1623" s="568" t="str">
        <f>IF(L1623&gt;0,'BD1'!$K$8,"")</f>
        <v/>
      </c>
      <c r="L1623" s="101"/>
      <c r="M1623" s="101"/>
      <c r="N1623" s="101"/>
      <c r="O1623" s="101"/>
      <c r="P1623" s="363"/>
      <c r="Q1623" s="363"/>
      <c r="R1623" s="361"/>
      <c r="S1623" s="570" t="str">
        <f t="shared" si="130"/>
        <v/>
      </c>
      <c r="U1623" s="124" t="str">
        <f t="shared" si="128"/>
        <v/>
      </c>
      <c r="V1623" s="124" t="str">
        <f>IF(X1623&gt;0,'BD1'!$K$6,"")</f>
        <v/>
      </c>
      <c r="W1623" s="121" t="str">
        <f>IF(X1623&gt;0,'BD1'!$K$8,"")</f>
        <v/>
      </c>
      <c r="X1623" s="101"/>
      <c r="Y1623" s="474"/>
      <c r="Z1623" s="101"/>
      <c r="AA1623" s="101"/>
      <c r="AB1623" s="101"/>
      <c r="AC1623" s="101"/>
      <c r="AD1623" s="101"/>
      <c r="AE1623" s="361"/>
      <c r="AF1623" s="522"/>
    </row>
    <row r="1624" spans="2:32" x14ac:dyDescent="0.25">
      <c r="B1624" s="566" t="str">
        <f t="shared" si="129"/>
        <v/>
      </c>
      <c r="C1624" s="472">
        <f>'BD4'!C1621</f>
        <v>0</v>
      </c>
      <c r="D1624" s="125" t="str">
        <f t="shared" si="126"/>
        <v/>
      </c>
      <c r="E1624" s="126" t="str">
        <f>IF('BD4'!O1621=0,"",'BD4'!O1621)</f>
        <v/>
      </c>
      <c r="F1624" s="127" t="str">
        <f>REPT('BD4'!N1621,1)</f>
        <v/>
      </c>
      <c r="G1624" s="469">
        <f>('BD4'!J1621)</f>
        <v>0</v>
      </c>
      <c r="I1624" s="568" t="str">
        <f t="shared" si="127"/>
        <v/>
      </c>
      <c r="J1624" s="568" t="str">
        <f>IF(L1624&gt;0,'BD1'!$K$6,"")</f>
        <v/>
      </c>
      <c r="K1624" s="568" t="str">
        <f>IF(L1624&gt;0,'BD1'!$K$8,"")</f>
        <v/>
      </c>
      <c r="L1624" s="101"/>
      <c r="M1624" s="101"/>
      <c r="N1624" s="101"/>
      <c r="O1624" s="101"/>
      <c r="P1624" s="363"/>
      <c r="Q1624" s="363"/>
      <c r="R1624" s="361"/>
      <c r="S1624" s="570" t="str">
        <f t="shared" si="130"/>
        <v/>
      </c>
      <c r="U1624" s="124" t="str">
        <f t="shared" si="128"/>
        <v/>
      </c>
      <c r="V1624" s="124" t="str">
        <f>IF(X1624&gt;0,'BD1'!$K$6,"")</f>
        <v/>
      </c>
      <c r="W1624" s="121" t="str">
        <f>IF(X1624&gt;0,'BD1'!$K$8,"")</f>
        <v/>
      </c>
      <c r="X1624" s="101"/>
      <c r="Y1624" s="474"/>
      <c r="Z1624" s="101"/>
      <c r="AA1624" s="101"/>
      <c r="AB1624" s="101"/>
      <c r="AC1624" s="101"/>
      <c r="AD1624" s="101"/>
      <c r="AE1624" s="361"/>
      <c r="AF1624" s="522"/>
    </row>
    <row r="1625" spans="2:32" x14ac:dyDescent="0.25">
      <c r="B1625" s="566" t="str">
        <f t="shared" si="129"/>
        <v/>
      </c>
      <c r="C1625" s="472">
        <f>'BD4'!C1622</f>
        <v>0</v>
      </c>
      <c r="D1625" s="125" t="str">
        <f t="shared" si="126"/>
        <v/>
      </c>
      <c r="E1625" s="126" t="str">
        <f>IF('BD4'!O1622=0,"",'BD4'!O1622)</f>
        <v/>
      </c>
      <c r="F1625" s="127" t="str">
        <f>REPT('BD4'!N1622,1)</f>
        <v/>
      </c>
      <c r="G1625" s="469">
        <f>('BD4'!J1622)</f>
        <v>0</v>
      </c>
      <c r="I1625" s="568" t="str">
        <f t="shared" si="127"/>
        <v/>
      </c>
      <c r="J1625" s="568" t="str">
        <f>IF(L1625&gt;0,'BD1'!$K$6,"")</f>
        <v/>
      </c>
      <c r="K1625" s="568" t="str">
        <f>IF(L1625&gt;0,'BD1'!$K$8,"")</f>
        <v/>
      </c>
      <c r="L1625" s="101"/>
      <c r="M1625" s="101"/>
      <c r="N1625" s="101"/>
      <c r="O1625" s="101"/>
      <c r="P1625" s="363"/>
      <c r="Q1625" s="363"/>
      <c r="R1625" s="361"/>
      <c r="S1625" s="570" t="str">
        <f t="shared" si="130"/>
        <v/>
      </c>
      <c r="U1625" s="124" t="str">
        <f t="shared" si="128"/>
        <v/>
      </c>
      <c r="V1625" s="124" t="str">
        <f>IF(X1625&gt;0,'BD1'!$K$6,"")</f>
        <v/>
      </c>
      <c r="W1625" s="121" t="str">
        <f>IF(X1625&gt;0,'BD1'!$K$8,"")</f>
        <v/>
      </c>
      <c r="X1625" s="101"/>
      <c r="Y1625" s="474"/>
      <c r="Z1625" s="101"/>
      <c r="AA1625" s="101"/>
      <c r="AB1625" s="101"/>
      <c r="AC1625" s="101"/>
      <c r="AD1625" s="101"/>
      <c r="AE1625" s="361"/>
      <c r="AF1625" s="522"/>
    </row>
    <row r="1626" spans="2:32" x14ac:dyDescent="0.25">
      <c r="B1626" s="566" t="str">
        <f t="shared" si="129"/>
        <v/>
      </c>
      <c r="C1626" s="472">
        <f>'BD4'!C1623</f>
        <v>0</v>
      </c>
      <c r="D1626" s="125" t="str">
        <f t="shared" si="126"/>
        <v/>
      </c>
      <c r="E1626" s="126" t="str">
        <f>IF('BD4'!O1623=0,"",'BD4'!O1623)</f>
        <v/>
      </c>
      <c r="F1626" s="127" t="str">
        <f>REPT('BD4'!N1623,1)</f>
        <v/>
      </c>
      <c r="G1626" s="469">
        <f>('BD4'!J1623)</f>
        <v>0</v>
      </c>
      <c r="I1626" s="568" t="str">
        <f t="shared" si="127"/>
        <v/>
      </c>
      <c r="J1626" s="568" t="str">
        <f>IF(L1626&gt;0,'BD1'!$K$6,"")</f>
        <v/>
      </c>
      <c r="K1626" s="568" t="str">
        <f>IF(L1626&gt;0,'BD1'!$K$8,"")</f>
        <v/>
      </c>
      <c r="L1626" s="101"/>
      <c r="M1626" s="101"/>
      <c r="N1626" s="101"/>
      <c r="O1626" s="101"/>
      <c r="P1626" s="363"/>
      <c r="Q1626" s="363"/>
      <c r="R1626" s="361"/>
      <c r="S1626" s="570" t="str">
        <f t="shared" si="130"/>
        <v/>
      </c>
      <c r="U1626" s="124" t="str">
        <f t="shared" si="128"/>
        <v/>
      </c>
      <c r="V1626" s="124" t="str">
        <f>IF(X1626&gt;0,'BD1'!$K$6,"")</f>
        <v/>
      </c>
      <c r="W1626" s="121" t="str">
        <f>IF(X1626&gt;0,'BD1'!$K$8,"")</f>
        <v/>
      </c>
      <c r="X1626" s="101"/>
      <c r="Y1626" s="474"/>
      <c r="Z1626" s="101"/>
      <c r="AA1626" s="101"/>
      <c r="AB1626" s="101"/>
      <c r="AC1626" s="101"/>
      <c r="AD1626" s="101"/>
      <c r="AE1626" s="361"/>
      <c r="AF1626" s="522"/>
    </row>
    <row r="1627" spans="2:32" x14ac:dyDescent="0.25">
      <c r="B1627" s="566" t="str">
        <f t="shared" si="129"/>
        <v/>
      </c>
      <c r="C1627" s="472">
        <f>'BD4'!C1624</f>
        <v>0</v>
      </c>
      <c r="D1627" s="125" t="str">
        <f t="shared" si="126"/>
        <v/>
      </c>
      <c r="E1627" s="126" t="str">
        <f>IF('BD4'!O1624=0,"",'BD4'!O1624)</f>
        <v/>
      </c>
      <c r="F1627" s="127" t="str">
        <f>REPT('BD4'!N1624,1)</f>
        <v/>
      </c>
      <c r="G1627" s="469">
        <f>('BD4'!J1624)</f>
        <v>0</v>
      </c>
      <c r="I1627" s="568" t="str">
        <f t="shared" si="127"/>
        <v/>
      </c>
      <c r="J1627" s="568" t="str">
        <f>IF(L1627&gt;0,'BD1'!$K$6,"")</f>
        <v/>
      </c>
      <c r="K1627" s="568" t="str">
        <f>IF(L1627&gt;0,'BD1'!$K$8,"")</f>
        <v/>
      </c>
      <c r="L1627" s="101"/>
      <c r="M1627" s="101"/>
      <c r="N1627" s="101"/>
      <c r="O1627" s="101"/>
      <c r="P1627" s="363"/>
      <c r="Q1627" s="363"/>
      <c r="R1627" s="361"/>
      <c r="S1627" s="570" t="str">
        <f t="shared" si="130"/>
        <v/>
      </c>
      <c r="U1627" s="124" t="str">
        <f t="shared" si="128"/>
        <v/>
      </c>
      <c r="V1627" s="124" t="str">
        <f>IF(X1627&gt;0,'BD1'!$K$6,"")</f>
        <v/>
      </c>
      <c r="W1627" s="121" t="str">
        <f>IF(X1627&gt;0,'BD1'!$K$8,"")</f>
        <v/>
      </c>
      <c r="X1627" s="101"/>
      <c r="Y1627" s="474"/>
      <c r="Z1627" s="101"/>
      <c r="AA1627" s="101"/>
      <c r="AB1627" s="101"/>
      <c r="AC1627" s="101"/>
      <c r="AD1627" s="101"/>
      <c r="AE1627" s="361"/>
      <c r="AF1627" s="522"/>
    </row>
    <row r="1628" spans="2:32" x14ac:dyDescent="0.25">
      <c r="B1628" s="566" t="str">
        <f t="shared" si="129"/>
        <v/>
      </c>
      <c r="C1628" s="472">
        <f>'BD4'!C1625</f>
        <v>0</v>
      </c>
      <c r="D1628" s="125" t="str">
        <f t="shared" si="126"/>
        <v/>
      </c>
      <c r="E1628" s="126" t="str">
        <f>IF('BD4'!O1625=0,"",'BD4'!O1625)</f>
        <v/>
      </c>
      <c r="F1628" s="127" t="str">
        <f>REPT('BD4'!N1625,1)</f>
        <v/>
      </c>
      <c r="G1628" s="469">
        <f>('BD4'!J1625)</f>
        <v>0</v>
      </c>
      <c r="I1628" s="568" t="str">
        <f t="shared" si="127"/>
        <v/>
      </c>
      <c r="J1628" s="568" t="str">
        <f>IF(L1628&gt;0,'BD1'!$K$6,"")</f>
        <v/>
      </c>
      <c r="K1628" s="568" t="str">
        <f>IF(L1628&gt;0,'BD1'!$K$8,"")</f>
        <v/>
      </c>
      <c r="L1628" s="101"/>
      <c r="M1628" s="101"/>
      <c r="N1628" s="101"/>
      <c r="O1628" s="101"/>
      <c r="P1628" s="363"/>
      <c r="Q1628" s="363"/>
      <c r="R1628" s="361"/>
      <c r="S1628" s="570" t="str">
        <f t="shared" si="130"/>
        <v/>
      </c>
      <c r="U1628" s="124" t="str">
        <f t="shared" si="128"/>
        <v/>
      </c>
      <c r="V1628" s="124" t="str">
        <f>IF(X1628&gt;0,'BD1'!$K$6,"")</f>
        <v/>
      </c>
      <c r="W1628" s="121" t="str">
        <f>IF(X1628&gt;0,'BD1'!$K$8,"")</f>
        <v/>
      </c>
      <c r="X1628" s="101"/>
      <c r="Y1628" s="474"/>
      <c r="Z1628" s="101"/>
      <c r="AA1628" s="101"/>
      <c r="AB1628" s="101"/>
      <c r="AC1628" s="101"/>
      <c r="AD1628" s="101"/>
      <c r="AE1628" s="361"/>
      <c r="AF1628" s="522"/>
    </row>
    <row r="1629" spans="2:32" x14ac:dyDescent="0.25">
      <c r="B1629" s="566" t="str">
        <f t="shared" si="129"/>
        <v/>
      </c>
      <c r="C1629" s="472">
        <f>'BD4'!C1626</f>
        <v>0</v>
      </c>
      <c r="D1629" s="125" t="str">
        <f t="shared" si="126"/>
        <v/>
      </c>
      <c r="E1629" s="126" t="str">
        <f>IF('BD4'!O1626=0,"",'BD4'!O1626)</f>
        <v/>
      </c>
      <c r="F1629" s="127" t="str">
        <f>REPT('BD4'!N1626,1)</f>
        <v/>
      </c>
      <c r="G1629" s="469">
        <f>('BD4'!J1626)</f>
        <v>0</v>
      </c>
      <c r="I1629" s="568" t="str">
        <f t="shared" si="127"/>
        <v/>
      </c>
      <c r="J1629" s="568" t="str">
        <f>IF(L1629&gt;0,'BD1'!$K$6,"")</f>
        <v/>
      </c>
      <c r="K1629" s="568" t="str">
        <f>IF(L1629&gt;0,'BD1'!$K$8,"")</f>
        <v/>
      </c>
      <c r="L1629" s="101"/>
      <c r="M1629" s="101"/>
      <c r="N1629" s="101"/>
      <c r="O1629" s="101"/>
      <c r="P1629" s="363"/>
      <c r="Q1629" s="363"/>
      <c r="R1629" s="361"/>
      <c r="S1629" s="570" t="str">
        <f t="shared" si="130"/>
        <v/>
      </c>
      <c r="U1629" s="124" t="str">
        <f t="shared" si="128"/>
        <v/>
      </c>
      <c r="V1629" s="124" t="str">
        <f>IF(X1629&gt;0,'BD1'!$K$6,"")</f>
        <v/>
      </c>
      <c r="W1629" s="121" t="str">
        <f>IF(X1629&gt;0,'BD1'!$K$8,"")</f>
        <v/>
      </c>
      <c r="X1629" s="101"/>
      <c r="Y1629" s="474"/>
      <c r="Z1629" s="101"/>
      <c r="AA1629" s="101"/>
      <c r="AB1629" s="101"/>
      <c r="AC1629" s="101"/>
      <c r="AD1629" s="101"/>
      <c r="AE1629" s="361"/>
      <c r="AF1629" s="522"/>
    </row>
    <row r="1630" spans="2:32" x14ac:dyDescent="0.25">
      <c r="B1630" s="566" t="str">
        <f t="shared" si="129"/>
        <v/>
      </c>
      <c r="C1630" s="472">
        <f>'BD4'!C1627</f>
        <v>0</v>
      </c>
      <c r="D1630" s="125" t="str">
        <f t="shared" si="126"/>
        <v/>
      </c>
      <c r="E1630" s="126" t="str">
        <f>IF('BD4'!O1627=0,"",'BD4'!O1627)</f>
        <v/>
      </c>
      <c r="F1630" s="127" t="str">
        <f>REPT('BD4'!N1627,1)</f>
        <v/>
      </c>
      <c r="G1630" s="469">
        <f>('BD4'!J1627)</f>
        <v>0</v>
      </c>
      <c r="I1630" s="568" t="str">
        <f t="shared" si="127"/>
        <v/>
      </c>
      <c r="J1630" s="568" t="str">
        <f>IF(L1630&gt;0,'BD1'!$K$6,"")</f>
        <v/>
      </c>
      <c r="K1630" s="568" t="str">
        <f>IF(L1630&gt;0,'BD1'!$K$8,"")</f>
        <v/>
      </c>
      <c r="L1630" s="101"/>
      <c r="M1630" s="101"/>
      <c r="N1630" s="101"/>
      <c r="O1630" s="101"/>
      <c r="P1630" s="363"/>
      <c r="Q1630" s="363"/>
      <c r="R1630" s="361"/>
      <c r="S1630" s="570" t="str">
        <f t="shared" si="130"/>
        <v/>
      </c>
      <c r="U1630" s="124" t="str">
        <f t="shared" si="128"/>
        <v/>
      </c>
      <c r="V1630" s="124" t="str">
        <f>IF(X1630&gt;0,'BD1'!$K$6,"")</f>
        <v/>
      </c>
      <c r="W1630" s="121" t="str">
        <f>IF(X1630&gt;0,'BD1'!$K$8,"")</f>
        <v/>
      </c>
      <c r="X1630" s="101"/>
      <c r="Y1630" s="474"/>
      <c r="Z1630" s="101"/>
      <c r="AA1630" s="101"/>
      <c r="AB1630" s="101"/>
      <c r="AC1630" s="101"/>
      <c r="AD1630" s="101"/>
      <c r="AE1630" s="361"/>
      <c r="AF1630" s="522"/>
    </row>
    <row r="1631" spans="2:32" x14ac:dyDescent="0.25">
      <c r="B1631" s="566" t="str">
        <f t="shared" si="129"/>
        <v/>
      </c>
      <c r="C1631" s="472">
        <f>'BD4'!C1628</f>
        <v>0</v>
      </c>
      <c r="D1631" s="125" t="str">
        <f t="shared" si="126"/>
        <v/>
      </c>
      <c r="E1631" s="126" t="str">
        <f>IF('BD4'!O1628=0,"",'BD4'!O1628)</f>
        <v/>
      </c>
      <c r="F1631" s="127" t="str">
        <f>REPT('BD4'!N1628,1)</f>
        <v/>
      </c>
      <c r="G1631" s="469">
        <f>('BD4'!J1628)</f>
        <v>0</v>
      </c>
      <c r="I1631" s="568" t="str">
        <f t="shared" si="127"/>
        <v/>
      </c>
      <c r="J1631" s="568" t="str">
        <f>IF(L1631&gt;0,'BD1'!$K$6,"")</f>
        <v/>
      </c>
      <c r="K1631" s="568" t="str">
        <f>IF(L1631&gt;0,'BD1'!$K$8,"")</f>
        <v/>
      </c>
      <c r="L1631" s="101"/>
      <c r="M1631" s="101"/>
      <c r="N1631" s="101"/>
      <c r="O1631" s="101"/>
      <c r="P1631" s="363"/>
      <c r="Q1631" s="363"/>
      <c r="R1631" s="361"/>
      <c r="S1631" s="570" t="str">
        <f t="shared" si="130"/>
        <v/>
      </c>
      <c r="U1631" s="124" t="str">
        <f t="shared" si="128"/>
        <v/>
      </c>
      <c r="V1631" s="124" t="str">
        <f>IF(X1631&gt;0,'BD1'!$K$6,"")</f>
        <v/>
      </c>
      <c r="W1631" s="121" t="str">
        <f>IF(X1631&gt;0,'BD1'!$K$8,"")</f>
        <v/>
      </c>
      <c r="X1631" s="101"/>
      <c r="Y1631" s="474"/>
      <c r="Z1631" s="101"/>
      <c r="AA1631" s="101"/>
      <c r="AB1631" s="101"/>
      <c r="AC1631" s="101"/>
      <c r="AD1631" s="101"/>
      <c r="AE1631" s="361"/>
      <c r="AF1631" s="522"/>
    </row>
    <row r="1632" spans="2:32" x14ac:dyDescent="0.25">
      <c r="B1632" s="566" t="str">
        <f t="shared" si="129"/>
        <v/>
      </c>
      <c r="C1632" s="472">
        <f>'BD4'!C1629</f>
        <v>0</v>
      </c>
      <c r="D1632" s="125" t="str">
        <f t="shared" si="126"/>
        <v/>
      </c>
      <c r="E1632" s="126" t="str">
        <f>IF('BD4'!O1629=0,"",'BD4'!O1629)</f>
        <v/>
      </c>
      <c r="F1632" s="127" t="str">
        <f>REPT('BD4'!N1629,1)</f>
        <v/>
      </c>
      <c r="G1632" s="469">
        <f>('BD4'!J1629)</f>
        <v>0</v>
      </c>
      <c r="I1632" s="568" t="str">
        <f t="shared" si="127"/>
        <v/>
      </c>
      <c r="J1632" s="568" t="str">
        <f>IF(L1632&gt;0,'BD1'!$K$6,"")</f>
        <v/>
      </c>
      <c r="K1632" s="568" t="str">
        <f>IF(L1632&gt;0,'BD1'!$K$8,"")</f>
        <v/>
      </c>
      <c r="L1632" s="101"/>
      <c r="M1632" s="101"/>
      <c r="N1632" s="101"/>
      <c r="O1632" s="101"/>
      <c r="P1632" s="363"/>
      <c r="Q1632" s="363"/>
      <c r="R1632" s="361"/>
      <c r="S1632" s="570" t="str">
        <f t="shared" si="130"/>
        <v/>
      </c>
      <c r="U1632" s="124" t="str">
        <f t="shared" si="128"/>
        <v/>
      </c>
      <c r="V1632" s="124" t="str">
        <f>IF(X1632&gt;0,'BD1'!$K$6,"")</f>
        <v/>
      </c>
      <c r="W1632" s="121" t="str">
        <f>IF(X1632&gt;0,'BD1'!$K$8,"")</f>
        <v/>
      </c>
      <c r="X1632" s="101"/>
      <c r="Y1632" s="474"/>
      <c r="Z1632" s="101"/>
      <c r="AA1632" s="101"/>
      <c r="AB1632" s="101"/>
      <c r="AC1632" s="101"/>
      <c r="AD1632" s="101"/>
      <c r="AE1632" s="361"/>
      <c r="AF1632" s="522"/>
    </row>
    <row r="1633" spans="2:32" x14ac:dyDescent="0.25">
      <c r="B1633" s="566" t="str">
        <f t="shared" si="129"/>
        <v/>
      </c>
      <c r="C1633" s="472">
        <f>'BD4'!C1630</f>
        <v>0</v>
      </c>
      <c r="D1633" s="125" t="str">
        <f t="shared" si="126"/>
        <v/>
      </c>
      <c r="E1633" s="126" t="str">
        <f>IF('BD4'!O1630=0,"",'BD4'!O1630)</f>
        <v/>
      </c>
      <c r="F1633" s="127" t="str">
        <f>REPT('BD4'!N1630,1)</f>
        <v/>
      </c>
      <c r="G1633" s="469">
        <f>('BD4'!J1630)</f>
        <v>0</v>
      </c>
      <c r="I1633" s="568" t="str">
        <f t="shared" si="127"/>
        <v/>
      </c>
      <c r="J1633" s="568" t="str">
        <f>IF(L1633&gt;0,'BD1'!$K$6,"")</f>
        <v/>
      </c>
      <c r="K1633" s="568" t="str">
        <f>IF(L1633&gt;0,'BD1'!$K$8,"")</f>
        <v/>
      </c>
      <c r="L1633" s="101"/>
      <c r="M1633" s="101"/>
      <c r="N1633" s="101"/>
      <c r="O1633" s="101"/>
      <c r="P1633" s="363"/>
      <c r="Q1633" s="363"/>
      <c r="R1633" s="361"/>
      <c r="S1633" s="570" t="str">
        <f t="shared" si="130"/>
        <v/>
      </c>
      <c r="U1633" s="124" t="str">
        <f t="shared" si="128"/>
        <v/>
      </c>
      <c r="V1633" s="124" t="str">
        <f>IF(X1633&gt;0,'BD1'!$K$6,"")</f>
        <v/>
      </c>
      <c r="W1633" s="121" t="str">
        <f>IF(X1633&gt;0,'BD1'!$K$8,"")</f>
        <v/>
      </c>
      <c r="X1633" s="101"/>
      <c r="Y1633" s="474"/>
      <c r="Z1633" s="101"/>
      <c r="AA1633" s="101"/>
      <c r="AB1633" s="101"/>
      <c r="AC1633" s="101"/>
      <c r="AD1633" s="101"/>
      <c r="AE1633" s="361"/>
      <c r="AF1633" s="522"/>
    </row>
    <row r="1634" spans="2:32" x14ac:dyDescent="0.25">
      <c r="B1634" s="566" t="str">
        <f t="shared" si="129"/>
        <v/>
      </c>
      <c r="C1634" s="472">
        <f>'BD4'!C1631</f>
        <v>0</v>
      </c>
      <c r="D1634" s="125" t="str">
        <f t="shared" si="126"/>
        <v/>
      </c>
      <c r="E1634" s="126" t="str">
        <f>IF('BD4'!O1631=0,"",'BD4'!O1631)</f>
        <v/>
      </c>
      <c r="F1634" s="127" t="str">
        <f>REPT('BD4'!N1631,1)</f>
        <v/>
      </c>
      <c r="G1634" s="469">
        <f>('BD4'!J1631)</f>
        <v>0</v>
      </c>
      <c r="I1634" s="568" t="str">
        <f t="shared" si="127"/>
        <v/>
      </c>
      <c r="J1634" s="568" t="str">
        <f>IF(L1634&gt;0,'BD1'!$K$6,"")</f>
        <v/>
      </c>
      <c r="K1634" s="568" t="str">
        <f>IF(L1634&gt;0,'BD1'!$K$8,"")</f>
        <v/>
      </c>
      <c r="L1634" s="101"/>
      <c r="M1634" s="101"/>
      <c r="N1634" s="101"/>
      <c r="O1634" s="101"/>
      <c r="P1634" s="363"/>
      <c r="Q1634" s="363"/>
      <c r="R1634" s="361"/>
      <c r="S1634" s="570" t="str">
        <f t="shared" si="130"/>
        <v/>
      </c>
      <c r="U1634" s="124" t="str">
        <f t="shared" si="128"/>
        <v/>
      </c>
      <c r="V1634" s="124" t="str">
        <f>IF(X1634&gt;0,'BD1'!$K$6,"")</f>
        <v/>
      </c>
      <c r="W1634" s="121" t="str">
        <f>IF(X1634&gt;0,'BD1'!$K$8,"")</f>
        <v/>
      </c>
      <c r="X1634" s="101"/>
      <c r="Y1634" s="474"/>
      <c r="Z1634" s="101"/>
      <c r="AA1634" s="101"/>
      <c r="AB1634" s="101"/>
      <c r="AC1634" s="101"/>
      <c r="AD1634" s="101"/>
      <c r="AE1634" s="361"/>
      <c r="AF1634" s="522"/>
    </row>
    <row r="1635" spans="2:32" x14ac:dyDescent="0.25">
      <c r="B1635" s="566" t="str">
        <f t="shared" si="129"/>
        <v/>
      </c>
      <c r="C1635" s="472">
        <f>'BD4'!C1632</f>
        <v>0</v>
      </c>
      <c r="D1635" s="125" t="str">
        <f t="shared" si="126"/>
        <v/>
      </c>
      <c r="E1635" s="126" t="str">
        <f>IF('BD4'!O1632=0,"",'BD4'!O1632)</f>
        <v/>
      </c>
      <c r="F1635" s="127" t="str">
        <f>REPT('BD4'!N1632,1)</f>
        <v/>
      </c>
      <c r="G1635" s="469">
        <f>('BD4'!J1632)</f>
        <v>0</v>
      </c>
      <c r="I1635" s="568" t="str">
        <f t="shared" si="127"/>
        <v/>
      </c>
      <c r="J1635" s="568" t="str">
        <f>IF(L1635&gt;0,'BD1'!$K$6,"")</f>
        <v/>
      </c>
      <c r="K1635" s="568" t="str">
        <f>IF(L1635&gt;0,'BD1'!$K$8,"")</f>
        <v/>
      </c>
      <c r="L1635" s="101"/>
      <c r="M1635" s="101"/>
      <c r="N1635" s="101"/>
      <c r="O1635" s="101"/>
      <c r="P1635" s="363"/>
      <c r="Q1635" s="363"/>
      <c r="R1635" s="361"/>
      <c r="S1635" s="570" t="str">
        <f t="shared" si="130"/>
        <v/>
      </c>
      <c r="U1635" s="124" t="str">
        <f t="shared" si="128"/>
        <v/>
      </c>
      <c r="V1635" s="124" t="str">
        <f>IF(X1635&gt;0,'BD1'!$K$6,"")</f>
        <v/>
      </c>
      <c r="W1635" s="121" t="str">
        <f>IF(X1635&gt;0,'BD1'!$K$8,"")</f>
        <v/>
      </c>
      <c r="X1635" s="101"/>
      <c r="Y1635" s="474"/>
      <c r="Z1635" s="101"/>
      <c r="AA1635" s="101"/>
      <c r="AB1635" s="101"/>
      <c r="AC1635" s="101"/>
      <c r="AD1635" s="101"/>
      <c r="AE1635" s="361"/>
      <c r="AF1635" s="522"/>
    </row>
    <row r="1636" spans="2:32" x14ac:dyDescent="0.25">
      <c r="B1636" s="566" t="str">
        <f t="shared" si="129"/>
        <v/>
      </c>
      <c r="C1636" s="472">
        <f>'BD4'!C1633</f>
        <v>0</v>
      </c>
      <c r="D1636" s="125" t="str">
        <f t="shared" si="126"/>
        <v/>
      </c>
      <c r="E1636" s="126" t="str">
        <f>IF('BD4'!O1633=0,"",'BD4'!O1633)</f>
        <v/>
      </c>
      <c r="F1636" s="127" t="str">
        <f>REPT('BD4'!N1633,1)</f>
        <v/>
      </c>
      <c r="G1636" s="469">
        <f>('BD4'!J1633)</f>
        <v>0</v>
      </c>
      <c r="I1636" s="568" t="str">
        <f t="shared" si="127"/>
        <v/>
      </c>
      <c r="J1636" s="568" t="str">
        <f>IF(L1636&gt;0,'BD1'!$K$6,"")</f>
        <v/>
      </c>
      <c r="K1636" s="568" t="str">
        <f>IF(L1636&gt;0,'BD1'!$K$8,"")</f>
        <v/>
      </c>
      <c r="L1636" s="101"/>
      <c r="M1636" s="101"/>
      <c r="N1636" s="101"/>
      <c r="O1636" s="101"/>
      <c r="P1636" s="363"/>
      <c r="Q1636" s="363"/>
      <c r="R1636" s="361"/>
      <c r="S1636" s="570" t="str">
        <f t="shared" si="130"/>
        <v/>
      </c>
      <c r="U1636" s="124" t="str">
        <f t="shared" si="128"/>
        <v/>
      </c>
      <c r="V1636" s="124" t="str">
        <f>IF(X1636&gt;0,'BD1'!$K$6,"")</f>
        <v/>
      </c>
      <c r="W1636" s="121" t="str">
        <f>IF(X1636&gt;0,'BD1'!$K$8,"")</f>
        <v/>
      </c>
      <c r="X1636" s="101"/>
      <c r="Y1636" s="474"/>
      <c r="Z1636" s="101"/>
      <c r="AA1636" s="101"/>
      <c r="AB1636" s="101"/>
      <c r="AC1636" s="101"/>
      <c r="AD1636" s="101"/>
      <c r="AE1636" s="361"/>
      <c r="AF1636" s="522"/>
    </row>
    <row r="1637" spans="2:32" x14ac:dyDescent="0.25">
      <c r="B1637" s="566" t="str">
        <f t="shared" si="129"/>
        <v/>
      </c>
      <c r="C1637" s="472">
        <f>'BD4'!C1634</f>
        <v>0</v>
      </c>
      <c r="D1637" s="125" t="str">
        <f t="shared" si="126"/>
        <v/>
      </c>
      <c r="E1637" s="126" t="str">
        <f>IF('BD4'!O1634=0,"",'BD4'!O1634)</f>
        <v/>
      </c>
      <c r="F1637" s="127" t="str">
        <f>REPT('BD4'!N1634,1)</f>
        <v/>
      </c>
      <c r="G1637" s="469">
        <f>('BD4'!J1634)</f>
        <v>0</v>
      </c>
      <c r="I1637" s="568" t="str">
        <f t="shared" si="127"/>
        <v/>
      </c>
      <c r="J1637" s="568" t="str">
        <f>IF(L1637&gt;0,'BD1'!$K$6,"")</f>
        <v/>
      </c>
      <c r="K1637" s="568" t="str">
        <f>IF(L1637&gt;0,'BD1'!$K$8,"")</f>
        <v/>
      </c>
      <c r="L1637" s="101"/>
      <c r="M1637" s="101"/>
      <c r="N1637" s="101"/>
      <c r="O1637" s="101"/>
      <c r="P1637" s="363"/>
      <c r="Q1637" s="363"/>
      <c r="R1637" s="361"/>
      <c r="S1637" s="570" t="str">
        <f t="shared" si="130"/>
        <v/>
      </c>
      <c r="U1637" s="124" t="str">
        <f t="shared" si="128"/>
        <v/>
      </c>
      <c r="V1637" s="124" t="str">
        <f>IF(X1637&gt;0,'BD1'!$K$6,"")</f>
        <v/>
      </c>
      <c r="W1637" s="121" t="str">
        <f>IF(X1637&gt;0,'BD1'!$K$8,"")</f>
        <v/>
      </c>
      <c r="X1637" s="101"/>
      <c r="Y1637" s="474"/>
      <c r="Z1637" s="101"/>
      <c r="AA1637" s="101"/>
      <c r="AB1637" s="101"/>
      <c r="AC1637" s="101"/>
      <c r="AD1637" s="101"/>
      <c r="AE1637" s="361"/>
      <c r="AF1637" s="522"/>
    </row>
    <row r="1638" spans="2:32" x14ac:dyDescent="0.25">
      <c r="B1638" s="566" t="str">
        <f t="shared" si="129"/>
        <v/>
      </c>
      <c r="C1638" s="472">
        <f>'BD4'!C1635</f>
        <v>0</v>
      </c>
      <c r="D1638" s="125" t="str">
        <f t="shared" si="126"/>
        <v/>
      </c>
      <c r="E1638" s="126" t="str">
        <f>IF('BD4'!O1635=0,"",'BD4'!O1635)</f>
        <v/>
      </c>
      <c r="F1638" s="127" t="str">
        <f>REPT('BD4'!N1635,1)</f>
        <v/>
      </c>
      <c r="G1638" s="469">
        <f>('BD4'!J1635)</f>
        <v>0</v>
      </c>
      <c r="I1638" s="568" t="str">
        <f t="shared" si="127"/>
        <v/>
      </c>
      <c r="J1638" s="568" t="str">
        <f>IF(L1638&gt;0,'BD1'!$K$6,"")</f>
        <v/>
      </c>
      <c r="K1638" s="568" t="str">
        <f>IF(L1638&gt;0,'BD1'!$K$8,"")</f>
        <v/>
      </c>
      <c r="L1638" s="101"/>
      <c r="M1638" s="101"/>
      <c r="N1638" s="101"/>
      <c r="O1638" s="101"/>
      <c r="P1638" s="363"/>
      <c r="Q1638" s="363"/>
      <c r="R1638" s="361"/>
      <c r="S1638" s="570" t="str">
        <f t="shared" si="130"/>
        <v/>
      </c>
      <c r="U1638" s="124" t="str">
        <f t="shared" si="128"/>
        <v/>
      </c>
      <c r="V1638" s="124" t="str">
        <f>IF(X1638&gt;0,'BD1'!$K$6,"")</f>
        <v/>
      </c>
      <c r="W1638" s="121" t="str">
        <f>IF(X1638&gt;0,'BD1'!$K$8,"")</f>
        <v/>
      </c>
      <c r="X1638" s="101"/>
      <c r="Y1638" s="474"/>
      <c r="Z1638" s="101"/>
      <c r="AA1638" s="101"/>
      <c r="AB1638" s="101"/>
      <c r="AC1638" s="101"/>
      <c r="AD1638" s="101"/>
      <c r="AE1638" s="361"/>
      <c r="AF1638" s="522"/>
    </row>
    <row r="1639" spans="2:32" x14ac:dyDescent="0.25">
      <c r="B1639" s="566" t="str">
        <f t="shared" si="129"/>
        <v/>
      </c>
      <c r="C1639" s="472">
        <f>'BD4'!C1636</f>
        <v>0</v>
      </c>
      <c r="D1639" s="125" t="str">
        <f t="shared" si="126"/>
        <v/>
      </c>
      <c r="E1639" s="126" t="str">
        <f>IF('BD4'!O1636=0,"",'BD4'!O1636)</f>
        <v/>
      </c>
      <c r="F1639" s="127" t="str">
        <f>REPT('BD4'!N1636,1)</f>
        <v/>
      </c>
      <c r="G1639" s="469">
        <f>('BD4'!J1636)</f>
        <v>0</v>
      </c>
      <c r="I1639" s="568" t="str">
        <f t="shared" si="127"/>
        <v/>
      </c>
      <c r="J1639" s="568" t="str">
        <f>IF(L1639&gt;0,'BD1'!$K$6,"")</f>
        <v/>
      </c>
      <c r="K1639" s="568" t="str">
        <f>IF(L1639&gt;0,'BD1'!$K$8,"")</f>
        <v/>
      </c>
      <c r="L1639" s="101"/>
      <c r="M1639" s="101"/>
      <c r="N1639" s="101"/>
      <c r="O1639" s="101"/>
      <c r="P1639" s="363"/>
      <c r="Q1639" s="363"/>
      <c r="R1639" s="361"/>
      <c r="S1639" s="570" t="str">
        <f t="shared" si="130"/>
        <v/>
      </c>
      <c r="U1639" s="124" t="str">
        <f t="shared" si="128"/>
        <v/>
      </c>
      <c r="V1639" s="124" t="str">
        <f>IF(X1639&gt;0,'BD1'!$K$6,"")</f>
        <v/>
      </c>
      <c r="W1639" s="121" t="str">
        <f>IF(X1639&gt;0,'BD1'!$K$8,"")</f>
        <v/>
      </c>
      <c r="X1639" s="101"/>
      <c r="Y1639" s="474"/>
      <c r="Z1639" s="101"/>
      <c r="AA1639" s="101"/>
      <c r="AB1639" s="101"/>
      <c r="AC1639" s="101"/>
      <c r="AD1639" s="101"/>
      <c r="AE1639" s="361"/>
      <c r="AF1639" s="522"/>
    </row>
    <row r="1640" spans="2:32" x14ac:dyDescent="0.25">
      <c r="B1640" s="566" t="str">
        <f t="shared" si="129"/>
        <v/>
      </c>
      <c r="C1640" s="472">
        <f>'BD4'!C1637</f>
        <v>0</v>
      </c>
      <c r="D1640" s="125" t="str">
        <f t="shared" si="126"/>
        <v/>
      </c>
      <c r="E1640" s="126" t="str">
        <f>IF('BD4'!O1637=0,"",'BD4'!O1637)</f>
        <v/>
      </c>
      <c r="F1640" s="127" t="str">
        <f>REPT('BD4'!N1637,1)</f>
        <v/>
      </c>
      <c r="G1640" s="469">
        <f>('BD4'!J1637)</f>
        <v>0</v>
      </c>
      <c r="I1640" s="568" t="str">
        <f t="shared" si="127"/>
        <v/>
      </c>
      <c r="J1640" s="568" t="str">
        <f>IF(L1640&gt;0,'BD1'!$K$6,"")</f>
        <v/>
      </c>
      <c r="K1640" s="568" t="str">
        <f>IF(L1640&gt;0,'BD1'!$K$8,"")</f>
        <v/>
      </c>
      <c r="L1640" s="101"/>
      <c r="M1640" s="101"/>
      <c r="N1640" s="101"/>
      <c r="O1640" s="101"/>
      <c r="P1640" s="363"/>
      <c r="Q1640" s="363"/>
      <c r="R1640" s="361"/>
      <c r="S1640" s="570" t="str">
        <f t="shared" si="130"/>
        <v/>
      </c>
      <c r="U1640" s="124" t="str">
        <f t="shared" si="128"/>
        <v/>
      </c>
      <c r="V1640" s="124" t="str">
        <f>IF(X1640&gt;0,'BD1'!$K$6,"")</f>
        <v/>
      </c>
      <c r="W1640" s="121" t="str">
        <f>IF(X1640&gt;0,'BD1'!$K$8,"")</f>
        <v/>
      </c>
      <c r="X1640" s="101"/>
      <c r="Y1640" s="474"/>
      <c r="Z1640" s="101"/>
      <c r="AA1640" s="101"/>
      <c r="AB1640" s="101"/>
      <c r="AC1640" s="101"/>
      <c r="AD1640" s="101"/>
      <c r="AE1640" s="361"/>
      <c r="AF1640" s="522"/>
    </row>
    <row r="1641" spans="2:32" x14ac:dyDescent="0.25">
      <c r="B1641" s="566" t="str">
        <f t="shared" si="129"/>
        <v/>
      </c>
      <c r="C1641" s="472">
        <f>'BD4'!C1638</f>
        <v>0</v>
      </c>
      <c r="D1641" s="125" t="str">
        <f t="shared" si="126"/>
        <v/>
      </c>
      <c r="E1641" s="126" t="str">
        <f>IF('BD4'!O1638=0,"",'BD4'!O1638)</f>
        <v/>
      </c>
      <c r="F1641" s="127" t="str">
        <f>REPT('BD4'!N1638,1)</f>
        <v/>
      </c>
      <c r="G1641" s="469">
        <f>('BD4'!J1638)</f>
        <v>0</v>
      </c>
      <c r="I1641" s="568" t="str">
        <f t="shared" si="127"/>
        <v/>
      </c>
      <c r="J1641" s="568" t="str">
        <f>IF(L1641&gt;0,'BD1'!$K$6,"")</f>
        <v/>
      </c>
      <c r="K1641" s="568" t="str">
        <f>IF(L1641&gt;0,'BD1'!$K$8,"")</f>
        <v/>
      </c>
      <c r="L1641" s="101"/>
      <c r="M1641" s="101"/>
      <c r="N1641" s="101"/>
      <c r="O1641" s="101"/>
      <c r="P1641" s="363"/>
      <c r="Q1641" s="363"/>
      <c r="R1641" s="361"/>
      <c r="S1641" s="570" t="str">
        <f t="shared" si="130"/>
        <v/>
      </c>
      <c r="U1641" s="124" t="str">
        <f t="shared" si="128"/>
        <v/>
      </c>
      <c r="V1641" s="124" t="str">
        <f>IF(X1641&gt;0,'BD1'!$K$6,"")</f>
        <v/>
      </c>
      <c r="W1641" s="121" t="str">
        <f>IF(X1641&gt;0,'BD1'!$K$8,"")</f>
        <v/>
      </c>
      <c r="X1641" s="101"/>
      <c r="Y1641" s="474"/>
      <c r="Z1641" s="101"/>
      <c r="AA1641" s="101"/>
      <c r="AB1641" s="101"/>
      <c r="AC1641" s="101"/>
      <c r="AD1641" s="101"/>
      <c r="AE1641" s="361"/>
      <c r="AF1641" s="522"/>
    </row>
    <row r="1642" spans="2:32" x14ac:dyDescent="0.25">
      <c r="B1642" s="566" t="str">
        <f t="shared" si="129"/>
        <v/>
      </c>
      <c r="C1642" s="472">
        <f>'BD4'!C1639</f>
        <v>0</v>
      </c>
      <c r="D1642" s="125" t="str">
        <f t="shared" si="126"/>
        <v/>
      </c>
      <c r="E1642" s="126" t="str">
        <f>IF('BD4'!O1639=0,"",'BD4'!O1639)</f>
        <v/>
      </c>
      <c r="F1642" s="127" t="str">
        <f>REPT('BD4'!N1639,1)</f>
        <v/>
      </c>
      <c r="G1642" s="469">
        <f>('BD4'!J1639)</f>
        <v>0</v>
      </c>
      <c r="I1642" s="568" t="str">
        <f t="shared" si="127"/>
        <v/>
      </c>
      <c r="J1642" s="568" t="str">
        <f>IF(L1642&gt;0,'BD1'!$K$6,"")</f>
        <v/>
      </c>
      <c r="K1642" s="568" t="str">
        <f>IF(L1642&gt;0,'BD1'!$K$8,"")</f>
        <v/>
      </c>
      <c r="L1642" s="101"/>
      <c r="M1642" s="101"/>
      <c r="N1642" s="101"/>
      <c r="O1642" s="101"/>
      <c r="P1642" s="363"/>
      <c r="Q1642" s="363"/>
      <c r="R1642" s="361"/>
      <c r="S1642" s="570" t="str">
        <f t="shared" si="130"/>
        <v/>
      </c>
      <c r="U1642" s="124" t="str">
        <f t="shared" si="128"/>
        <v/>
      </c>
      <c r="V1642" s="124" t="str">
        <f>IF(X1642&gt;0,'BD1'!$K$6,"")</f>
        <v/>
      </c>
      <c r="W1642" s="121" t="str">
        <f>IF(X1642&gt;0,'BD1'!$K$8,"")</f>
        <v/>
      </c>
      <c r="X1642" s="101"/>
      <c r="Y1642" s="474"/>
      <c r="Z1642" s="101"/>
      <c r="AA1642" s="101"/>
      <c r="AB1642" s="101"/>
      <c r="AC1642" s="101"/>
      <c r="AD1642" s="101"/>
      <c r="AE1642" s="361"/>
      <c r="AF1642" s="522"/>
    </row>
    <row r="1643" spans="2:32" x14ac:dyDescent="0.25">
      <c r="B1643" s="566" t="str">
        <f t="shared" si="129"/>
        <v/>
      </c>
      <c r="C1643" s="472">
        <f>'BD4'!C1640</f>
        <v>0</v>
      </c>
      <c r="D1643" s="125" t="str">
        <f t="shared" si="126"/>
        <v/>
      </c>
      <c r="E1643" s="126" t="str">
        <f>IF('BD4'!O1640=0,"",'BD4'!O1640)</f>
        <v/>
      </c>
      <c r="F1643" s="127" t="str">
        <f>REPT('BD4'!N1640,1)</f>
        <v/>
      </c>
      <c r="G1643" s="469">
        <f>('BD4'!J1640)</f>
        <v>0</v>
      </c>
      <c r="I1643" s="568" t="str">
        <f t="shared" si="127"/>
        <v/>
      </c>
      <c r="J1643" s="568" t="str">
        <f>IF(L1643&gt;0,'BD1'!$K$6,"")</f>
        <v/>
      </c>
      <c r="K1643" s="568" t="str">
        <f>IF(L1643&gt;0,'BD1'!$K$8,"")</f>
        <v/>
      </c>
      <c r="L1643" s="101"/>
      <c r="M1643" s="101"/>
      <c r="N1643" s="101"/>
      <c r="O1643" s="101"/>
      <c r="P1643" s="363"/>
      <c r="Q1643" s="363"/>
      <c r="R1643" s="361"/>
      <c r="S1643" s="570" t="str">
        <f t="shared" si="130"/>
        <v/>
      </c>
      <c r="U1643" s="124" t="str">
        <f t="shared" si="128"/>
        <v/>
      </c>
      <c r="V1643" s="124" t="str">
        <f>IF(X1643&gt;0,'BD1'!$K$6,"")</f>
        <v/>
      </c>
      <c r="W1643" s="121" t="str">
        <f>IF(X1643&gt;0,'BD1'!$K$8,"")</f>
        <v/>
      </c>
      <c r="X1643" s="101"/>
      <c r="Y1643" s="474"/>
      <c r="Z1643" s="101"/>
      <c r="AA1643" s="101"/>
      <c r="AB1643" s="101"/>
      <c r="AC1643" s="101"/>
      <c r="AD1643" s="101"/>
      <c r="AE1643" s="361"/>
      <c r="AF1643" s="522"/>
    </row>
    <row r="1644" spans="2:32" x14ac:dyDescent="0.25">
      <c r="B1644" s="566" t="str">
        <f t="shared" si="129"/>
        <v/>
      </c>
      <c r="C1644" s="472">
        <f>'BD4'!C1641</f>
        <v>0</v>
      </c>
      <c r="D1644" s="125" t="str">
        <f t="shared" si="126"/>
        <v/>
      </c>
      <c r="E1644" s="126" t="str">
        <f>IF('BD4'!O1641=0,"",'BD4'!O1641)</f>
        <v/>
      </c>
      <c r="F1644" s="127" t="str">
        <f>REPT('BD4'!N1641,1)</f>
        <v/>
      </c>
      <c r="G1644" s="469">
        <f>('BD4'!J1641)</f>
        <v>0</v>
      </c>
      <c r="I1644" s="568" t="str">
        <f t="shared" si="127"/>
        <v/>
      </c>
      <c r="J1644" s="568" t="str">
        <f>IF(L1644&gt;0,'BD1'!$K$6,"")</f>
        <v/>
      </c>
      <c r="K1644" s="568" t="str">
        <f>IF(L1644&gt;0,'BD1'!$K$8,"")</f>
        <v/>
      </c>
      <c r="L1644" s="101"/>
      <c r="M1644" s="101"/>
      <c r="N1644" s="101"/>
      <c r="O1644" s="101"/>
      <c r="P1644" s="363"/>
      <c r="Q1644" s="363"/>
      <c r="R1644" s="361"/>
      <c r="S1644" s="570" t="str">
        <f t="shared" si="130"/>
        <v/>
      </c>
      <c r="U1644" s="124" t="str">
        <f t="shared" si="128"/>
        <v/>
      </c>
      <c r="V1644" s="124" t="str">
        <f>IF(X1644&gt;0,'BD1'!$K$6,"")</f>
        <v/>
      </c>
      <c r="W1644" s="121" t="str">
        <f>IF(X1644&gt;0,'BD1'!$K$8,"")</f>
        <v/>
      </c>
      <c r="X1644" s="101"/>
      <c r="Y1644" s="474"/>
      <c r="Z1644" s="101"/>
      <c r="AA1644" s="101"/>
      <c r="AB1644" s="101"/>
      <c r="AC1644" s="101"/>
      <c r="AD1644" s="101"/>
      <c r="AE1644" s="361"/>
      <c r="AF1644" s="522"/>
    </row>
    <row r="1645" spans="2:32" x14ac:dyDescent="0.25">
      <c r="B1645" s="566" t="str">
        <f t="shared" si="129"/>
        <v/>
      </c>
      <c r="C1645" s="472">
        <f>'BD4'!C1642</f>
        <v>0</v>
      </c>
      <c r="D1645" s="125" t="str">
        <f t="shared" si="126"/>
        <v/>
      </c>
      <c r="E1645" s="126" t="str">
        <f>IF('BD4'!O1642=0,"",'BD4'!O1642)</f>
        <v/>
      </c>
      <c r="F1645" s="127" t="str">
        <f>REPT('BD4'!N1642,1)</f>
        <v/>
      </c>
      <c r="G1645" s="469">
        <f>('BD4'!J1642)</f>
        <v>0</v>
      </c>
      <c r="I1645" s="568" t="str">
        <f t="shared" si="127"/>
        <v/>
      </c>
      <c r="J1645" s="568" t="str">
        <f>IF(L1645&gt;0,'BD1'!$K$6,"")</f>
        <v/>
      </c>
      <c r="K1645" s="568" t="str">
        <f>IF(L1645&gt;0,'BD1'!$K$8,"")</f>
        <v/>
      </c>
      <c r="L1645" s="101"/>
      <c r="M1645" s="101"/>
      <c r="N1645" s="101"/>
      <c r="O1645" s="101"/>
      <c r="P1645" s="363"/>
      <c r="Q1645" s="363"/>
      <c r="R1645" s="361"/>
      <c r="S1645" s="570" t="str">
        <f t="shared" si="130"/>
        <v/>
      </c>
      <c r="U1645" s="124" t="str">
        <f t="shared" si="128"/>
        <v/>
      </c>
      <c r="V1645" s="124" t="str">
        <f>IF(X1645&gt;0,'BD1'!$K$6,"")</f>
        <v/>
      </c>
      <c r="W1645" s="121" t="str">
        <f>IF(X1645&gt;0,'BD1'!$K$8,"")</f>
        <v/>
      </c>
      <c r="X1645" s="101"/>
      <c r="Y1645" s="474"/>
      <c r="Z1645" s="101"/>
      <c r="AA1645" s="101"/>
      <c r="AB1645" s="101"/>
      <c r="AC1645" s="101"/>
      <c r="AD1645" s="101"/>
      <c r="AE1645" s="361"/>
      <c r="AF1645" s="522"/>
    </row>
    <row r="1646" spans="2:32" x14ac:dyDescent="0.25">
      <c r="B1646" s="566" t="str">
        <f t="shared" si="129"/>
        <v/>
      </c>
      <c r="C1646" s="472">
        <f>'BD4'!C1643</f>
        <v>0</v>
      </c>
      <c r="D1646" s="125" t="str">
        <f t="shared" si="126"/>
        <v/>
      </c>
      <c r="E1646" s="126" t="str">
        <f>IF('BD4'!O1643=0,"",'BD4'!O1643)</f>
        <v/>
      </c>
      <c r="F1646" s="127" t="str">
        <f>REPT('BD4'!N1643,1)</f>
        <v/>
      </c>
      <c r="G1646" s="469">
        <f>('BD4'!J1643)</f>
        <v>0</v>
      </c>
      <c r="I1646" s="568" t="str">
        <f t="shared" si="127"/>
        <v/>
      </c>
      <c r="J1646" s="568" t="str">
        <f>IF(L1646&gt;0,'BD1'!$K$6,"")</f>
        <v/>
      </c>
      <c r="K1646" s="568" t="str">
        <f>IF(L1646&gt;0,'BD1'!$K$8,"")</f>
        <v/>
      </c>
      <c r="L1646" s="101"/>
      <c r="M1646" s="101"/>
      <c r="N1646" s="101"/>
      <c r="O1646" s="101"/>
      <c r="P1646" s="363"/>
      <c r="Q1646" s="363"/>
      <c r="R1646" s="361"/>
      <c r="S1646" s="570" t="str">
        <f t="shared" si="130"/>
        <v/>
      </c>
      <c r="U1646" s="124" t="str">
        <f t="shared" si="128"/>
        <v/>
      </c>
      <c r="V1646" s="124" t="str">
        <f>IF(X1646&gt;0,'BD1'!$K$6,"")</f>
        <v/>
      </c>
      <c r="W1646" s="121" t="str">
        <f>IF(X1646&gt;0,'BD1'!$K$8,"")</f>
        <v/>
      </c>
      <c r="X1646" s="101"/>
      <c r="Y1646" s="474"/>
      <c r="Z1646" s="101"/>
      <c r="AA1646" s="101"/>
      <c r="AB1646" s="101"/>
      <c r="AC1646" s="101"/>
      <c r="AD1646" s="101"/>
      <c r="AE1646" s="361"/>
      <c r="AF1646" s="522"/>
    </row>
    <row r="1647" spans="2:32" x14ac:dyDescent="0.25">
      <c r="B1647" s="566" t="str">
        <f t="shared" si="129"/>
        <v/>
      </c>
      <c r="C1647" s="472">
        <f>'BD4'!C1644</f>
        <v>0</v>
      </c>
      <c r="D1647" s="125" t="str">
        <f t="shared" si="126"/>
        <v/>
      </c>
      <c r="E1647" s="126" t="str">
        <f>IF('BD4'!O1644=0,"",'BD4'!O1644)</f>
        <v/>
      </c>
      <c r="F1647" s="127" t="str">
        <f>REPT('BD4'!N1644,1)</f>
        <v/>
      </c>
      <c r="G1647" s="469">
        <f>('BD4'!J1644)</f>
        <v>0</v>
      </c>
      <c r="I1647" s="568" t="str">
        <f t="shared" si="127"/>
        <v/>
      </c>
      <c r="J1647" s="568" t="str">
        <f>IF(L1647&gt;0,'BD1'!$K$6,"")</f>
        <v/>
      </c>
      <c r="K1647" s="568" t="str">
        <f>IF(L1647&gt;0,'BD1'!$K$8,"")</f>
        <v/>
      </c>
      <c r="L1647" s="101"/>
      <c r="M1647" s="101"/>
      <c r="N1647" s="101"/>
      <c r="O1647" s="101"/>
      <c r="P1647" s="363"/>
      <c r="Q1647" s="363"/>
      <c r="R1647" s="361"/>
      <c r="S1647" s="570" t="str">
        <f t="shared" si="130"/>
        <v/>
      </c>
      <c r="U1647" s="124" t="str">
        <f t="shared" si="128"/>
        <v/>
      </c>
      <c r="V1647" s="124" t="str">
        <f>IF(X1647&gt;0,'BD1'!$K$6,"")</f>
        <v/>
      </c>
      <c r="W1647" s="121" t="str">
        <f>IF(X1647&gt;0,'BD1'!$K$8,"")</f>
        <v/>
      </c>
      <c r="X1647" s="101"/>
      <c r="Y1647" s="474"/>
      <c r="Z1647" s="101"/>
      <c r="AA1647" s="101"/>
      <c r="AB1647" s="101"/>
      <c r="AC1647" s="101"/>
      <c r="AD1647" s="101"/>
      <c r="AE1647" s="361"/>
      <c r="AF1647" s="522"/>
    </row>
    <row r="1648" spans="2:32" x14ac:dyDescent="0.25">
      <c r="B1648" s="566" t="str">
        <f t="shared" si="129"/>
        <v/>
      </c>
      <c r="C1648" s="472">
        <f>'BD4'!C1645</f>
        <v>0</v>
      </c>
      <c r="D1648" s="125" t="str">
        <f t="shared" si="126"/>
        <v/>
      </c>
      <c r="E1648" s="126" t="str">
        <f>IF('BD4'!O1645=0,"",'BD4'!O1645)</f>
        <v/>
      </c>
      <c r="F1648" s="127" t="str">
        <f>REPT('BD4'!N1645,1)</f>
        <v/>
      </c>
      <c r="G1648" s="469">
        <f>('BD4'!J1645)</f>
        <v>0</v>
      </c>
      <c r="I1648" s="568" t="str">
        <f t="shared" si="127"/>
        <v/>
      </c>
      <c r="J1648" s="568" t="str">
        <f>IF(L1648&gt;0,'BD1'!$K$6,"")</f>
        <v/>
      </c>
      <c r="K1648" s="568" t="str">
        <f>IF(L1648&gt;0,'BD1'!$K$8,"")</f>
        <v/>
      </c>
      <c r="L1648" s="101"/>
      <c r="M1648" s="101"/>
      <c r="N1648" s="101"/>
      <c r="O1648" s="101"/>
      <c r="P1648" s="363"/>
      <c r="Q1648" s="363"/>
      <c r="R1648" s="361"/>
      <c r="S1648" s="570" t="str">
        <f t="shared" si="130"/>
        <v/>
      </c>
      <c r="U1648" s="124" t="str">
        <f t="shared" si="128"/>
        <v/>
      </c>
      <c r="V1648" s="124" t="str">
        <f>IF(X1648&gt;0,'BD1'!$K$6,"")</f>
        <v/>
      </c>
      <c r="W1648" s="121" t="str">
        <f>IF(X1648&gt;0,'BD1'!$K$8,"")</f>
        <v/>
      </c>
      <c r="X1648" s="101"/>
      <c r="Y1648" s="474"/>
      <c r="Z1648" s="101"/>
      <c r="AA1648" s="101"/>
      <c r="AB1648" s="101"/>
      <c r="AC1648" s="101"/>
      <c r="AD1648" s="101"/>
      <c r="AE1648" s="361"/>
      <c r="AF1648" s="522"/>
    </row>
    <row r="1649" spans="2:32" x14ac:dyDescent="0.25">
      <c r="B1649" s="566" t="str">
        <f t="shared" si="129"/>
        <v/>
      </c>
      <c r="C1649" s="472">
        <f>'BD4'!C1646</f>
        <v>0</v>
      </c>
      <c r="D1649" s="125" t="str">
        <f t="shared" si="126"/>
        <v/>
      </c>
      <c r="E1649" s="126" t="str">
        <f>IF('BD4'!O1646=0,"",'BD4'!O1646)</f>
        <v/>
      </c>
      <c r="F1649" s="127" t="str">
        <f>REPT('BD4'!N1646,1)</f>
        <v/>
      </c>
      <c r="G1649" s="469">
        <f>('BD4'!J1646)</f>
        <v>0</v>
      </c>
      <c r="I1649" s="568" t="str">
        <f t="shared" si="127"/>
        <v/>
      </c>
      <c r="J1649" s="568" t="str">
        <f>IF(L1649&gt;0,'BD1'!$K$6,"")</f>
        <v/>
      </c>
      <c r="K1649" s="568" t="str">
        <f>IF(L1649&gt;0,'BD1'!$K$8,"")</f>
        <v/>
      </c>
      <c r="L1649" s="101"/>
      <c r="M1649" s="101"/>
      <c r="N1649" s="101"/>
      <c r="O1649" s="101"/>
      <c r="P1649" s="363"/>
      <c r="Q1649" s="363"/>
      <c r="R1649" s="361"/>
      <c r="S1649" s="570" t="str">
        <f t="shared" si="130"/>
        <v/>
      </c>
      <c r="U1649" s="124" t="str">
        <f t="shared" si="128"/>
        <v/>
      </c>
      <c r="V1649" s="124" t="str">
        <f>IF(X1649&gt;0,'BD1'!$K$6,"")</f>
        <v/>
      </c>
      <c r="W1649" s="121" t="str">
        <f>IF(X1649&gt;0,'BD1'!$K$8,"")</f>
        <v/>
      </c>
      <c r="X1649" s="101"/>
      <c r="Y1649" s="474"/>
      <c r="Z1649" s="101"/>
      <c r="AA1649" s="101"/>
      <c r="AB1649" s="101"/>
      <c r="AC1649" s="101"/>
      <c r="AD1649" s="101"/>
      <c r="AE1649" s="361"/>
      <c r="AF1649" s="522"/>
    </row>
    <row r="1650" spans="2:32" x14ac:dyDescent="0.25">
      <c r="B1650" s="566" t="str">
        <f t="shared" si="129"/>
        <v/>
      </c>
      <c r="C1650" s="472">
        <f>'BD4'!C1647</f>
        <v>0</v>
      </c>
      <c r="D1650" s="125" t="str">
        <f t="shared" si="126"/>
        <v/>
      </c>
      <c r="E1650" s="126" t="str">
        <f>IF('BD4'!O1647=0,"",'BD4'!O1647)</f>
        <v/>
      </c>
      <c r="F1650" s="127" t="str">
        <f>REPT('BD4'!N1647,1)</f>
        <v/>
      </c>
      <c r="G1650" s="469">
        <f>('BD4'!J1647)</f>
        <v>0</v>
      </c>
      <c r="I1650" s="568" t="str">
        <f t="shared" si="127"/>
        <v/>
      </c>
      <c r="J1650" s="568" t="str">
        <f>IF(L1650&gt;0,'BD1'!$K$6,"")</f>
        <v/>
      </c>
      <c r="K1650" s="568" t="str">
        <f>IF(L1650&gt;0,'BD1'!$K$8,"")</f>
        <v/>
      </c>
      <c r="L1650" s="101"/>
      <c r="M1650" s="101"/>
      <c r="N1650" s="101"/>
      <c r="O1650" s="101"/>
      <c r="P1650" s="363"/>
      <c r="Q1650" s="363"/>
      <c r="R1650" s="361"/>
      <c r="S1650" s="570" t="str">
        <f t="shared" si="130"/>
        <v/>
      </c>
      <c r="U1650" s="124" t="str">
        <f t="shared" si="128"/>
        <v/>
      </c>
      <c r="V1650" s="124" t="str">
        <f>IF(X1650&gt;0,'BD1'!$K$6,"")</f>
        <v/>
      </c>
      <c r="W1650" s="121" t="str">
        <f>IF(X1650&gt;0,'BD1'!$K$8,"")</f>
        <v/>
      </c>
      <c r="X1650" s="101"/>
      <c r="Y1650" s="474"/>
      <c r="Z1650" s="101"/>
      <c r="AA1650" s="101"/>
      <c r="AB1650" s="101"/>
      <c r="AC1650" s="101"/>
      <c r="AD1650" s="101"/>
      <c r="AE1650" s="361"/>
      <c r="AF1650" s="522"/>
    </row>
    <row r="1651" spans="2:32" x14ac:dyDescent="0.25">
      <c r="B1651" s="566" t="str">
        <f t="shared" si="129"/>
        <v/>
      </c>
      <c r="C1651" s="472">
        <f>'BD4'!C1648</f>
        <v>0</v>
      </c>
      <c r="D1651" s="125" t="str">
        <f t="shared" si="126"/>
        <v/>
      </c>
      <c r="E1651" s="126" t="str">
        <f>IF('BD4'!O1648=0,"",'BD4'!O1648)</f>
        <v/>
      </c>
      <c r="F1651" s="127" t="str">
        <f>REPT('BD4'!N1648,1)</f>
        <v/>
      </c>
      <c r="G1651" s="469">
        <f>('BD4'!J1648)</f>
        <v>0</v>
      </c>
      <c r="I1651" s="568" t="str">
        <f t="shared" si="127"/>
        <v/>
      </c>
      <c r="J1651" s="568" t="str">
        <f>IF(L1651&gt;0,'BD1'!$K$6,"")</f>
        <v/>
      </c>
      <c r="K1651" s="568" t="str">
        <f>IF(L1651&gt;0,'BD1'!$K$8,"")</f>
        <v/>
      </c>
      <c r="L1651" s="101"/>
      <c r="M1651" s="101"/>
      <c r="N1651" s="101"/>
      <c r="O1651" s="101"/>
      <c r="P1651" s="363"/>
      <c r="Q1651" s="363"/>
      <c r="R1651" s="361"/>
      <c r="S1651" s="570" t="str">
        <f t="shared" si="130"/>
        <v/>
      </c>
      <c r="U1651" s="124" t="str">
        <f t="shared" si="128"/>
        <v/>
      </c>
      <c r="V1651" s="124" t="str">
        <f>IF(X1651&gt;0,'BD1'!$K$6,"")</f>
        <v/>
      </c>
      <c r="W1651" s="121" t="str">
        <f>IF(X1651&gt;0,'BD1'!$K$8,"")</f>
        <v/>
      </c>
      <c r="X1651" s="101"/>
      <c r="Y1651" s="474"/>
      <c r="Z1651" s="101"/>
      <c r="AA1651" s="101"/>
      <c r="AB1651" s="101"/>
      <c r="AC1651" s="101"/>
      <c r="AD1651" s="101"/>
      <c r="AE1651" s="361"/>
      <c r="AF1651" s="522"/>
    </row>
    <row r="1652" spans="2:32" x14ac:dyDescent="0.25">
      <c r="B1652" s="566" t="str">
        <f t="shared" si="129"/>
        <v/>
      </c>
      <c r="C1652" s="472">
        <f>'BD4'!C1649</f>
        <v>0</v>
      </c>
      <c r="D1652" s="125" t="str">
        <f t="shared" si="126"/>
        <v/>
      </c>
      <c r="E1652" s="126" t="str">
        <f>IF('BD4'!O1649=0,"",'BD4'!O1649)</f>
        <v/>
      </c>
      <c r="F1652" s="127" t="str">
        <f>REPT('BD4'!N1649,1)</f>
        <v/>
      </c>
      <c r="G1652" s="469">
        <f>('BD4'!J1649)</f>
        <v>0</v>
      </c>
      <c r="I1652" s="568" t="str">
        <f t="shared" si="127"/>
        <v/>
      </c>
      <c r="J1652" s="568" t="str">
        <f>IF(L1652&gt;0,'BD1'!$K$6,"")</f>
        <v/>
      </c>
      <c r="K1652" s="568" t="str">
        <f>IF(L1652&gt;0,'BD1'!$K$8,"")</f>
        <v/>
      </c>
      <c r="L1652" s="101"/>
      <c r="M1652" s="101"/>
      <c r="N1652" s="101"/>
      <c r="O1652" s="101"/>
      <c r="P1652" s="363"/>
      <c r="Q1652" s="363"/>
      <c r="R1652" s="361"/>
      <c r="S1652" s="570" t="str">
        <f t="shared" si="130"/>
        <v/>
      </c>
      <c r="U1652" s="124" t="str">
        <f t="shared" si="128"/>
        <v/>
      </c>
      <c r="V1652" s="124" t="str">
        <f>IF(X1652&gt;0,'BD1'!$K$6,"")</f>
        <v/>
      </c>
      <c r="W1652" s="121" t="str">
        <f>IF(X1652&gt;0,'BD1'!$K$8,"")</f>
        <v/>
      </c>
      <c r="X1652" s="101"/>
      <c r="Y1652" s="474"/>
      <c r="Z1652" s="101"/>
      <c r="AA1652" s="101"/>
      <c r="AB1652" s="101"/>
      <c r="AC1652" s="101"/>
      <c r="AD1652" s="101"/>
      <c r="AE1652" s="361"/>
      <c r="AF1652" s="522"/>
    </row>
    <row r="1653" spans="2:32" x14ac:dyDescent="0.25">
      <c r="B1653" s="566" t="str">
        <f t="shared" si="129"/>
        <v/>
      </c>
      <c r="C1653" s="472">
        <f>'BD4'!C1650</f>
        <v>0</v>
      </c>
      <c r="D1653" s="125" t="str">
        <f t="shared" si="126"/>
        <v/>
      </c>
      <c r="E1653" s="126" t="str">
        <f>IF('BD4'!O1650=0,"",'BD4'!O1650)</f>
        <v/>
      </c>
      <c r="F1653" s="127" t="str">
        <f>REPT('BD4'!N1650,1)</f>
        <v/>
      </c>
      <c r="G1653" s="469">
        <f>('BD4'!J1650)</f>
        <v>0</v>
      </c>
      <c r="I1653" s="568" t="str">
        <f t="shared" si="127"/>
        <v/>
      </c>
      <c r="J1653" s="568" t="str">
        <f>IF(L1653&gt;0,'BD1'!$K$6,"")</f>
        <v/>
      </c>
      <c r="K1653" s="568" t="str">
        <f>IF(L1653&gt;0,'BD1'!$K$8,"")</f>
        <v/>
      </c>
      <c r="L1653" s="101"/>
      <c r="M1653" s="101"/>
      <c r="N1653" s="101"/>
      <c r="O1653" s="101"/>
      <c r="P1653" s="363"/>
      <c r="Q1653" s="363"/>
      <c r="R1653" s="361"/>
      <c r="S1653" s="570" t="str">
        <f t="shared" si="130"/>
        <v/>
      </c>
      <c r="U1653" s="124" t="str">
        <f t="shared" si="128"/>
        <v/>
      </c>
      <c r="V1653" s="124" t="str">
        <f>IF(X1653&gt;0,'BD1'!$K$6,"")</f>
        <v/>
      </c>
      <c r="W1653" s="121" t="str">
        <f>IF(X1653&gt;0,'BD1'!$K$8,"")</f>
        <v/>
      </c>
      <c r="X1653" s="101"/>
      <c r="Y1653" s="474"/>
      <c r="Z1653" s="101"/>
      <c r="AA1653" s="101"/>
      <c r="AB1653" s="101"/>
      <c r="AC1653" s="101"/>
      <c r="AD1653" s="101"/>
      <c r="AE1653" s="361"/>
      <c r="AF1653" s="522"/>
    </row>
    <row r="1654" spans="2:32" x14ac:dyDescent="0.25">
      <c r="B1654" s="566" t="str">
        <f t="shared" si="129"/>
        <v/>
      </c>
      <c r="C1654" s="472">
        <f>'BD4'!C1651</f>
        <v>0</v>
      </c>
      <c r="D1654" s="125" t="str">
        <f t="shared" si="126"/>
        <v/>
      </c>
      <c r="E1654" s="126" t="str">
        <f>IF('BD4'!O1651=0,"",'BD4'!O1651)</f>
        <v/>
      </c>
      <c r="F1654" s="127" t="str">
        <f>REPT('BD4'!N1651,1)</f>
        <v/>
      </c>
      <c r="G1654" s="469">
        <f>('BD4'!J1651)</f>
        <v>0</v>
      </c>
      <c r="I1654" s="568" t="str">
        <f t="shared" si="127"/>
        <v/>
      </c>
      <c r="J1654" s="568" t="str">
        <f>IF(L1654&gt;0,'BD1'!$K$6,"")</f>
        <v/>
      </c>
      <c r="K1654" s="568" t="str">
        <f>IF(L1654&gt;0,'BD1'!$K$8,"")</f>
        <v/>
      </c>
      <c r="L1654" s="101"/>
      <c r="M1654" s="101"/>
      <c r="N1654" s="101"/>
      <c r="O1654" s="101"/>
      <c r="P1654" s="363"/>
      <c r="Q1654" s="363"/>
      <c r="R1654" s="361"/>
      <c r="S1654" s="570" t="str">
        <f t="shared" si="130"/>
        <v/>
      </c>
      <c r="U1654" s="124" t="str">
        <f t="shared" si="128"/>
        <v/>
      </c>
      <c r="V1654" s="124" t="str">
        <f>IF(X1654&gt;0,'BD1'!$K$6,"")</f>
        <v/>
      </c>
      <c r="W1654" s="121" t="str">
        <f>IF(X1654&gt;0,'BD1'!$K$8,"")</f>
        <v/>
      </c>
      <c r="X1654" s="101"/>
      <c r="Y1654" s="474"/>
      <c r="Z1654" s="101"/>
      <c r="AA1654" s="101"/>
      <c r="AB1654" s="101"/>
      <c r="AC1654" s="101"/>
      <c r="AD1654" s="101"/>
      <c r="AE1654" s="361"/>
      <c r="AF1654" s="522"/>
    </row>
    <row r="1655" spans="2:32" x14ac:dyDescent="0.25">
      <c r="B1655" s="566" t="str">
        <f t="shared" si="129"/>
        <v/>
      </c>
      <c r="C1655" s="472">
        <f>'BD4'!C1652</f>
        <v>0</v>
      </c>
      <c r="D1655" s="125" t="str">
        <f t="shared" si="126"/>
        <v/>
      </c>
      <c r="E1655" s="126" t="str">
        <f>IF('BD4'!O1652=0,"",'BD4'!O1652)</f>
        <v/>
      </c>
      <c r="F1655" s="127" t="str">
        <f>REPT('BD4'!N1652,1)</f>
        <v/>
      </c>
      <c r="G1655" s="469">
        <f>('BD4'!J1652)</f>
        <v>0</v>
      </c>
      <c r="I1655" s="568" t="str">
        <f t="shared" si="127"/>
        <v/>
      </c>
      <c r="J1655" s="568" t="str">
        <f>IF(L1655&gt;0,'BD1'!$K$6,"")</f>
        <v/>
      </c>
      <c r="K1655" s="568" t="str">
        <f>IF(L1655&gt;0,'BD1'!$K$8,"")</f>
        <v/>
      </c>
      <c r="L1655" s="101"/>
      <c r="M1655" s="101"/>
      <c r="N1655" s="101"/>
      <c r="O1655" s="101"/>
      <c r="P1655" s="363"/>
      <c r="Q1655" s="363"/>
      <c r="R1655" s="361"/>
      <c r="S1655" s="570" t="str">
        <f t="shared" si="130"/>
        <v/>
      </c>
      <c r="U1655" s="124" t="str">
        <f t="shared" si="128"/>
        <v/>
      </c>
      <c r="V1655" s="124" t="str">
        <f>IF(X1655&gt;0,'BD1'!$K$6,"")</f>
        <v/>
      </c>
      <c r="W1655" s="121" t="str">
        <f>IF(X1655&gt;0,'BD1'!$K$8,"")</f>
        <v/>
      </c>
      <c r="X1655" s="101"/>
      <c r="Y1655" s="474"/>
      <c r="Z1655" s="101"/>
      <c r="AA1655" s="101"/>
      <c r="AB1655" s="101"/>
      <c r="AC1655" s="101"/>
      <c r="AD1655" s="101"/>
      <c r="AE1655" s="361"/>
      <c r="AF1655" s="522"/>
    </row>
    <row r="1656" spans="2:32" x14ac:dyDescent="0.25">
      <c r="B1656" s="566" t="str">
        <f t="shared" si="129"/>
        <v/>
      </c>
      <c r="C1656" s="472">
        <f>'BD4'!C1653</f>
        <v>0</v>
      </c>
      <c r="D1656" s="125" t="str">
        <f t="shared" si="126"/>
        <v/>
      </c>
      <c r="E1656" s="126" t="str">
        <f>IF('BD4'!O1653=0,"",'BD4'!O1653)</f>
        <v/>
      </c>
      <c r="F1656" s="127" t="str">
        <f>REPT('BD4'!N1653,1)</f>
        <v/>
      </c>
      <c r="G1656" s="469">
        <f>('BD4'!J1653)</f>
        <v>0</v>
      </c>
      <c r="I1656" s="568" t="str">
        <f t="shared" si="127"/>
        <v/>
      </c>
      <c r="J1656" s="568" t="str">
        <f>IF(L1656&gt;0,'BD1'!$K$6,"")</f>
        <v/>
      </c>
      <c r="K1656" s="568" t="str">
        <f>IF(L1656&gt;0,'BD1'!$K$8,"")</f>
        <v/>
      </c>
      <c r="L1656" s="101"/>
      <c r="M1656" s="101"/>
      <c r="N1656" s="101"/>
      <c r="O1656" s="101"/>
      <c r="P1656" s="363"/>
      <c r="Q1656" s="363"/>
      <c r="R1656" s="361"/>
      <c r="S1656" s="570" t="str">
        <f t="shared" si="130"/>
        <v/>
      </c>
      <c r="U1656" s="124" t="str">
        <f t="shared" si="128"/>
        <v/>
      </c>
      <c r="V1656" s="124" t="str">
        <f>IF(X1656&gt;0,'BD1'!$K$6,"")</f>
        <v/>
      </c>
      <c r="W1656" s="121" t="str">
        <f>IF(X1656&gt;0,'BD1'!$K$8,"")</f>
        <v/>
      </c>
      <c r="X1656" s="101"/>
      <c r="Y1656" s="474"/>
      <c r="Z1656" s="101"/>
      <c r="AA1656" s="101"/>
      <c r="AB1656" s="101"/>
      <c r="AC1656" s="101"/>
      <c r="AD1656" s="101"/>
      <c r="AE1656" s="361"/>
      <c r="AF1656" s="522"/>
    </row>
    <row r="1657" spans="2:32" x14ac:dyDescent="0.25">
      <c r="B1657" s="566" t="str">
        <f t="shared" si="129"/>
        <v/>
      </c>
      <c r="C1657" s="472">
        <f>'BD4'!C1654</f>
        <v>0</v>
      </c>
      <c r="D1657" s="125" t="str">
        <f t="shared" si="126"/>
        <v/>
      </c>
      <c r="E1657" s="126" t="str">
        <f>IF('BD4'!O1654=0,"",'BD4'!O1654)</f>
        <v/>
      </c>
      <c r="F1657" s="127" t="str">
        <f>REPT('BD4'!N1654,1)</f>
        <v/>
      </c>
      <c r="G1657" s="469">
        <f>('BD4'!J1654)</f>
        <v>0</v>
      </c>
      <c r="I1657" s="568" t="str">
        <f t="shared" si="127"/>
        <v/>
      </c>
      <c r="J1657" s="568" t="str">
        <f>IF(L1657&gt;0,'BD1'!$K$6,"")</f>
        <v/>
      </c>
      <c r="K1657" s="568" t="str">
        <f>IF(L1657&gt;0,'BD1'!$K$8,"")</f>
        <v/>
      </c>
      <c r="L1657" s="101"/>
      <c r="M1657" s="101"/>
      <c r="N1657" s="101"/>
      <c r="O1657" s="101"/>
      <c r="P1657" s="363"/>
      <c r="Q1657" s="363"/>
      <c r="R1657" s="361"/>
      <c r="S1657" s="570" t="str">
        <f t="shared" si="130"/>
        <v/>
      </c>
      <c r="U1657" s="124" t="str">
        <f t="shared" si="128"/>
        <v/>
      </c>
      <c r="V1657" s="124" t="str">
        <f>IF(X1657&gt;0,'BD1'!$K$6,"")</f>
        <v/>
      </c>
      <c r="W1657" s="121" t="str">
        <f>IF(X1657&gt;0,'BD1'!$K$8,"")</f>
        <v/>
      </c>
      <c r="X1657" s="101"/>
      <c r="Y1657" s="474"/>
      <c r="Z1657" s="101"/>
      <c r="AA1657" s="101"/>
      <c r="AB1657" s="101"/>
      <c r="AC1657" s="101"/>
      <c r="AD1657" s="101"/>
      <c r="AE1657" s="361"/>
      <c r="AF1657" s="522"/>
    </row>
    <row r="1658" spans="2:32" x14ac:dyDescent="0.25">
      <c r="B1658" s="566" t="str">
        <f t="shared" si="129"/>
        <v/>
      </c>
      <c r="C1658" s="472">
        <f>'BD4'!C1655</f>
        <v>0</v>
      </c>
      <c r="D1658" s="125" t="str">
        <f t="shared" si="126"/>
        <v/>
      </c>
      <c r="E1658" s="126" t="str">
        <f>IF('BD4'!O1655=0,"",'BD4'!O1655)</f>
        <v/>
      </c>
      <c r="F1658" s="127" t="str">
        <f>REPT('BD4'!N1655,1)</f>
        <v/>
      </c>
      <c r="G1658" s="469">
        <f>('BD4'!J1655)</f>
        <v>0</v>
      </c>
      <c r="I1658" s="568" t="str">
        <f t="shared" si="127"/>
        <v/>
      </c>
      <c r="J1658" s="568" t="str">
        <f>IF(L1658&gt;0,'BD1'!$K$6,"")</f>
        <v/>
      </c>
      <c r="K1658" s="568" t="str">
        <f>IF(L1658&gt;0,'BD1'!$K$8,"")</f>
        <v/>
      </c>
      <c r="L1658" s="101"/>
      <c r="M1658" s="101"/>
      <c r="N1658" s="101"/>
      <c r="O1658" s="101"/>
      <c r="P1658" s="363"/>
      <c r="Q1658" s="363"/>
      <c r="R1658" s="361"/>
      <c r="S1658" s="570" t="str">
        <f t="shared" si="130"/>
        <v/>
      </c>
      <c r="U1658" s="124" t="str">
        <f t="shared" si="128"/>
        <v/>
      </c>
      <c r="V1658" s="124" t="str">
        <f>IF(X1658&gt;0,'BD1'!$K$6,"")</f>
        <v/>
      </c>
      <c r="W1658" s="121" t="str">
        <f>IF(X1658&gt;0,'BD1'!$K$8,"")</f>
        <v/>
      </c>
      <c r="X1658" s="101"/>
      <c r="Y1658" s="474"/>
      <c r="Z1658" s="101"/>
      <c r="AA1658" s="101"/>
      <c r="AB1658" s="101"/>
      <c r="AC1658" s="101"/>
      <c r="AD1658" s="101"/>
      <c r="AE1658" s="361"/>
      <c r="AF1658" s="522"/>
    </row>
    <row r="1659" spans="2:32" x14ac:dyDescent="0.25">
      <c r="B1659" s="566" t="str">
        <f t="shared" si="129"/>
        <v/>
      </c>
      <c r="C1659" s="472">
        <f>'BD4'!C1656</f>
        <v>0</v>
      </c>
      <c r="D1659" s="125" t="str">
        <f t="shared" si="126"/>
        <v/>
      </c>
      <c r="E1659" s="126" t="str">
        <f>IF('BD4'!O1656=0,"",'BD4'!O1656)</f>
        <v/>
      </c>
      <c r="F1659" s="127" t="str">
        <f>REPT('BD4'!N1656,1)</f>
        <v/>
      </c>
      <c r="G1659" s="469">
        <f>('BD4'!J1656)</f>
        <v>0</v>
      </c>
      <c r="I1659" s="568" t="str">
        <f t="shared" si="127"/>
        <v/>
      </c>
      <c r="J1659" s="568" t="str">
        <f>IF(L1659&gt;0,'BD1'!$K$6,"")</f>
        <v/>
      </c>
      <c r="K1659" s="568" t="str">
        <f>IF(L1659&gt;0,'BD1'!$K$8,"")</f>
        <v/>
      </c>
      <c r="L1659" s="101"/>
      <c r="M1659" s="101"/>
      <c r="N1659" s="101"/>
      <c r="O1659" s="101"/>
      <c r="P1659" s="363"/>
      <c r="Q1659" s="363"/>
      <c r="R1659" s="361"/>
      <c r="S1659" s="570" t="str">
        <f t="shared" si="130"/>
        <v/>
      </c>
      <c r="U1659" s="124" t="str">
        <f t="shared" si="128"/>
        <v/>
      </c>
      <c r="V1659" s="124" t="str">
        <f>IF(X1659&gt;0,'BD1'!$K$6,"")</f>
        <v/>
      </c>
      <c r="W1659" s="121" t="str">
        <f>IF(X1659&gt;0,'BD1'!$K$8,"")</f>
        <v/>
      </c>
      <c r="X1659" s="101"/>
      <c r="Y1659" s="474"/>
      <c r="Z1659" s="101"/>
      <c r="AA1659" s="101"/>
      <c r="AB1659" s="101"/>
      <c r="AC1659" s="101"/>
      <c r="AD1659" s="101"/>
      <c r="AE1659" s="361"/>
      <c r="AF1659" s="522"/>
    </row>
    <row r="1660" spans="2:32" x14ac:dyDescent="0.25">
      <c r="B1660" s="566" t="str">
        <f t="shared" si="129"/>
        <v/>
      </c>
      <c r="C1660" s="472">
        <f>'BD4'!C1657</f>
        <v>0</v>
      </c>
      <c r="D1660" s="125" t="str">
        <f t="shared" si="126"/>
        <v/>
      </c>
      <c r="E1660" s="126" t="str">
        <f>IF('BD4'!O1657=0,"",'BD4'!O1657)</f>
        <v/>
      </c>
      <c r="F1660" s="127" t="str">
        <f>REPT('BD4'!N1657,1)</f>
        <v/>
      </c>
      <c r="G1660" s="469">
        <f>('BD4'!J1657)</f>
        <v>0</v>
      </c>
      <c r="I1660" s="568" t="str">
        <f t="shared" si="127"/>
        <v/>
      </c>
      <c r="J1660" s="568" t="str">
        <f>IF(L1660&gt;0,'BD1'!$K$6,"")</f>
        <v/>
      </c>
      <c r="K1660" s="568" t="str">
        <f>IF(L1660&gt;0,'BD1'!$K$8,"")</f>
        <v/>
      </c>
      <c r="L1660" s="101"/>
      <c r="M1660" s="101"/>
      <c r="N1660" s="101"/>
      <c r="O1660" s="101"/>
      <c r="P1660" s="363"/>
      <c r="Q1660" s="363"/>
      <c r="R1660" s="361"/>
      <c r="S1660" s="570" t="str">
        <f t="shared" si="130"/>
        <v/>
      </c>
      <c r="U1660" s="124" t="str">
        <f t="shared" si="128"/>
        <v/>
      </c>
      <c r="V1660" s="124" t="str">
        <f>IF(X1660&gt;0,'BD1'!$K$6,"")</f>
        <v/>
      </c>
      <c r="W1660" s="121" t="str">
        <f>IF(X1660&gt;0,'BD1'!$K$8,"")</f>
        <v/>
      </c>
      <c r="X1660" s="101"/>
      <c r="Y1660" s="474"/>
      <c r="Z1660" s="101"/>
      <c r="AA1660" s="101"/>
      <c r="AB1660" s="101"/>
      <c r="AC1660" s="101"/>
      <c r="AD1660" s="101"/>
      <c r="AE1660" s="361"/>
      <c r="AF1660" s="522"/>
    </row>
    <row r="1661" spans="2:32" x14ac:dyDescent="0.25">
      <c r="B1661" s="566" t="str">
        <f t="shared" si="129"/>
        <v/>
      </c>
      <c r="C1661" s="472">
        <f>'BD4'!C1658</f>
        <v>0</v>
      </c>
      <c r="D1661" s="125" t="str">
        <f t="shared" si="126"/>
        <v/>
      </c>
      <c r="E1661" s="126" t="str">
        <f>IF('BD4'!O1658=0,"",'BD4'!O1658)</f>
        <v/>
      </c>
      <c r="F1661" s="127" t="str">
        <f>REPT('BD4'!N1658,1)</f>
        <v/>
      </c>
      <c r="G1661" s="469">
        <f>('BD4'!J1658)</f>
        <v>0</v>
      </c>
      <c r="I1661" s="568" t="str">
        <f t="shared" si="127"/>
        <v/>
      </c>
      <c r="J1661" s="568" t="str">
        <f>IF(L1661&gt;0,'BD1'!$K$6,"")</f>
        <v/>
      </c>
      <c r="K1661" s="568" t="str">
        <f>IF(L1661&gt;0,'BD1'!$K$8,"")</f>
        <v/>
      </c>
      <c r="L1661" s="101"/>
      <c r="M1661" s="101"/>
      <c r="N1661" s="101"/>
      <c r="O1661" s="101"/>
      <c r="P1661" s="363"/>
      <c r="Q1661" s="363"/>
      <c r="R1661" s="361"/>
      <c r="S1661" s="570" t="str">
        <f t="shared" si="130"/>
        <v/>
      </c>
      <c r="U1661" s="124" t="str">
        <f t="shared" si="128"/>
        <v/>
      </c>
      <c r="V1661" s="124" t="str">
        <f>IF(X1661&gt;0,'BD1'!$K$6,"")</f>
        <v/>
      </c>
      <c r="W1661" s="121" t="str">
        <f>IF(X1661&gt;0,'BD1'!$K$8,"")</f>
        <v/>
      </c>
      <c r="X1661" s="101"/>
      <c r="Y1661" s="474"/>
      <c r="Z1661" s="101"/>
      <c r="AA1661" s="101"/>
      <c r="AB1661" s="101"/>
      <c r="AC1661" s="101"/>
      <c r="AD1661" s="101"/>
      <c r="AE1661" s="361"/>
      <c r="AF1661" s="522"/>
    </row>
    <row r="1662" spans="2:32" x14ac:dyDescent="0.25">
      <c r="B1662" s="566" t="str">
        <f t="shared" si="129"/>
        <v/>
      </c>
      <c r="C1662" s="472">
        <f>'BD4'!C1659</f>
        <v>0</v>
      </c>
      <c r="D1662" s="125" t="str">
        <f t="shared" si="126"/>
        <v/>
      </c>
      <c r="E1662" s="126" t="str">
        <f>IF('BD4'!O1659=0,"",'BD4'!O1659)</f>
        <v/>
      </c>
      <c r="F1662" s="127" t="str">
        <f>REPT('BD4'!N1659,1)</f>
        <v/>
      </c>
      <c r="G1662" s="469">
        <f>('BD4'!J1659)</f>
        <v>0</v>
      </c>
      <c r="I1662" s="568" t="str">
        <f t="shared" si="127"/>
        <v/>
      </c>
      <c r="J1662" s="568" t="str">
        <f>IF(L1662&gt;0,'BD1'!$K$6,"")</f>
        <v/>
      </c>
      <c r="K1662" s="568" t="str">
        <f>IF(L1662&gt;0,'BD1'!$K$8,"")</f>
        <v/>
      </c>
      <c r="L1662" s="101"/>
      <c r="M1662" s="101"/>
      <c r="N1662" s="101"/>
      <c r="O1662" s="101"/>
      <c r="P1662" s="363"/>
      <c r="Q1662" s="363"/>
      <c r="R1662" s="361"/>
      <c r="S1662" s="570" t="str">
        <f t="shared" si="130"/>
        <v/>
      </c>
      <c r="U1662" s="124" t="str">
        <f t="shared" si="128"/>
        <v/>
      </c>
      <c r="V1662" s="124" t="str">
        <f>IF(X1662&gt;0,'BD1'!$K$6,"")</f>
        <v/>
      </c>
      <c r="W1662" s="121" t="str">
        <f>IF(X1662&gt;0,'BD1'!$K$8,"")</f>
        <v/>
      </c>
      <c r="X1662" s="101"/>
      <c r="Y1662" s="474"/>
      <c r="Z1662" s="101"/>
      <c r="AA1662" s="101"/>
      <c r="AB1662" s="101"/>
      <c r="AC1662" s="101"/>
      <c r="AD1662" s="101"/>
      <c r="AE1662" s="361"/>
      <c r="AF1662" s="522"/>
    </row>
    <row r="1663" spans="2:32" x14ac:dyDescent="0.25">
      <c r="B1663" s="566" t="str">
        <f t="shared" si="129"/>
        <v/>
      </c>
      <c r="C1663" s="472">
        <f>'BD4'!C1660</f>
        <v>0</v>
      </c>
      <c r="D1663" s="125" t="str">
        <f t="shared" si="126"/>
        <v/>
      </c>
      <c r="E1663" s="126" t="str">
        <f>IF('BD4'!O1660=0,"",'BD4'!O1660)</f>
        <v/>
      </c>
      <c r="F1663" s="127" t="str">
        <f>REPT('BD4'!N1660,1)</f>
        <v/>
      </c>
      <c r="G1663" s="469">
        <f>('BD4'!J1660)</f>
        <v>0</v>
      </c>
      <c r="I1663" s="568" t="str">
        <f t="shared" si="127"/>
        <v/>
      </c>
      <c r="J1663" s="568" t="str">
        <f>IF(L1663&gt;0,'BD1'!$K$6,"")</f>
        <v/>
      </c>
      <c r="K1663" s="568" t="str">
        <f>IF(L1663&gt;0,'BD1'!$K$8,"")</f>
        <v/>
      </c>
      <c r="L1663" s="101"/>
      <c r="M1663" s="101"/>
      <c r="N1663" s="101"/>
      <c r="O1663" s="101"/>
      <c r="P1663" s="363"/>
      <c r="Q1663" s="363"/>
      <c r="R1663" s="361"/>
      <c r="S1663" s="570" t="str">
        <f t="shared" si="130"/>
        <v/>
      </c>
      <c r="U1663" s="124" t="str">
        <f t="shared" si="128"/>
        <v/>
      </c>
      <c r="V1663" s="124" t="str">
        <f>IF(X1663&gt;0,'BD1'!$K$6,"")</f>
        <v/>
      </c>
      <c r="W1663" s="121" t="str">
        <f>IF(X1663&gt;0,'BD1'!$K$8,"")</f>
        <v/>
      </c>
      <c r="X1663" s="101"/>
      <c r="Y1663" s="474"/>
      <c r="Z1663" s="101"/>
      <c r="AA1663" s="101"/>
      <c r="AB1663" s="101"/>
      <c r="AC1663" s="101"/>
      <c r="AD1663" s="101"/>
      <c r="AE1663" s="361"/>
      <c r="AF1663" s="522"/>
    </row>
    <row r="1664" spans="2:32" x14ac:dyDescent="0.25">
      <c r="B1664" s="566" t="str">
        <f t="shared" si="129"/>
        <v/>
      </c>
      <c r="C1664" s="472">
        <f>'BD4'!C1661</f>
        <v>0</v>
      </c>
      <c r="D1664" s="125" t="str">
        <f t="shared" si="126"/>
        <v/>
      </c>
      <c r="E1664" s="126" t="str">
        <f>IF('BD4'!O1661=0,"",'BD4'!O1661)</f>
        <v/>
      </c>
      <c r="F1664" s="127" t="str">
        <f>REPT('BD4'!N1661,1)</f>
        <v/>
      </c>
      <c r="G1664" s="469">
        <f>('BD4'!J1661)</f>
        <v>0</v>
      </c>
      <c r="I1664" s="568" t="str">
        <f t="shared" si="127"/>
        <v/>
      </c>
      <c r="J1664" s="568" t="str">
        <f>IF(L1664&gt;0,'BD1'!$K$6,"")</f>
        <v/>
      </c>
      <c r="K1664" s="568" t="str">
        <f>IF(L1664&gt;0,'BD1'!$K$8,"")</f>
        <v/>
      </c>
      <c r="L1664" s="101"/>
      <c r="M1664" s="101"/>
      <c r="N1664" s="101"/>
      <c r="O1664" s="101"/>
      <c r="P1664" s="363"/>
      <c r="Q1664" s="363"/>
      <c r="R1664" s="361"/>
      <c r="S1664" s="570" t="str">
        <f t="shared" si="130"/>
        <v/>
      </c>
      <c r="U1664" s="124" t="str">
        <f t="shared" si="128"/>
        <v/>
      </c>
      <c r="V1664" s="124" t="str">
        <f>IF(X1664&gt;0,'BD1'!$K$6,"")</f>
        <v/>
      </c>
      <c r="W1664" s="121" t="str">
        <f>IF(X1664&gt;0,'BD1'!$K$8,"")</f>
        <v/>
      </c>
      <c r="X1664" s="101"/>
      <c r="Y1664" s="474"/>
      <c r="Z1664" s="101"/>
      <c r="AA1664" s="101"/>
      <c r="AB1664" s="101"/>
      <c r="AC1664" s="101"/>
      <c r="AD1664" s="101"/>
      <c r="AE1664" s="361"/>
      <c r="AF1664" s="522"/>
    </row>
    <row r="1665" spans="2:32" x14ac:dyDescent="0.25">
      <c r="B1665" s="566" t="str">
        <f t="shared" si="129"/>
        <v/>
      </c>
      <c r="C1665" s="472">
        <f>'BD4'!C1662</f>
        <v>0</v>
      </c>
      <c r="D1665" s="125" t="str">
        <f t="shared" si="126"/>
        <v/>
      </c>
      <c r="E1665" s="126" t="str">
        <f>IF('BD4'!O1662=0,"",'BD4'!O1662)</f>
        <v/>
      </c>
      <c r="F1665" s="127" t="str">
        <f>REPT('BD4'!N1662,1)</f>
        <v/>
      </c>
      <c r="G1665" s="469">
        <f>('BD4'!J1662)</f>
        <v>0</v>
      </c>
      <c r="I1665" s="568" t="str">
        <f t="shared" si="127"/>
        <v/>
      </c>
      <c r="J1665" s="568" t="str">
        <f>IF(L1665&gt;0,'BD1'!$K$6,"")</f>
        <v/>
      </c>
      <c r="K1665" s="568" t="str">
        <f>IF(L1665&gt;0,'BD1'!$K$8,"")</f>
        <v/>
      </c>
      <c r="L1665" s="101"/>
      <c r="M1665" s="101"/>
      <c r="N1665" s="101"/>
      <c r="O1665" s="101"/>
      <c r="P1665" s="363"/>
      <c r="Q1665" s="363"/>
      <c r="R1665" s="361"/>
      <c r="S1665" s="570" t="str">
        <f t="shared" si="130"/>
        <v/>
      </c>
      <c r="U1665" s="124" t="str">
        <f t="shared" si="128"/>
        <v/>
      </c>
      <c r="V1665" s="124" t="str">
        <f>IF(X1665&gt;0,'BD1'!$K$6,"")</f>
        <v/>
      </c>
      <c r="W1665" s="121" t="str">
        <f>IF(X1665&gt;0,'BD1'!$K$8,"")</f>
        <v/>
      </c>
      <c r="X1665" s="101"/>
      <c r="Y1665" s="474"/>
      <c r="Z1665" s="101"/>
      <c r="AA1665" s="101"/>
      <c r="AB1665" s="101"/>
      <c r="AC1665" s="101"/>
      <c r="AD1665" s="101"/>
      <c r="AE1665" s="361"/>
      <c r="AF1665" s="522"/>
    </row>
    <row r="1666" spans="2:32" x14ac:dyDescent="0.25">
      <c r="B1666" s="566" t="str">
        <f t="shared" si="129"/>
        <v/>
      </c>
      <c r="C1666" s="472">
        <f>'BD4'!C1663</f>
        <v>0</v>
      </c>
      <c r="D1666" s="125" t="str">
        <f t="shared" si="126"/>
        <v/>
      </c>
      <c r="E1666" s="126" t="str">
        <f>IF('BD4'!O1663=0,"",'BD4'!O1663)</f>
        <v/>
      </c>
      <c r="F1666" s="127" t="str">
        <f>REPT('BD4'!N1663,1)</f>
        <v/>
      </c>
      <c r="G1666" s="469">
        <f>('BD4'!J1663)</f>
        <v>0</v>
      </c>
      <c r="I1666" s="568" t="str">
        <f t="shared" si="127"/>
        <v/>
      </c>
      <c r="J1666" s="568" t="str">
        <f>IF(L1666&gt;0,'BD1'!$K$6,"")</f>
        <v/>
      </c>
      <c r="K1666" s="568" t="str">
        <f>IF(L1666&gt;0,'BD1'!$K$8,"")</f>
        <v/>
      </c>
      <c r="L1666" s="101"/>
      <c r="M1666" s="101"/>
      <c r="N1666" s="101"/>
      <c r="O1666" s="101"/>
      <c r="P1666" s="363"/>
      <c r="Q1666" s="363"/>
      <c r="R1666" s="361"/>
      <c r="S1666" s="570" t="str">
        <f t="shared" si="130"/>
        <v/>
      </c>
      <c r="U1666" s="124" t="str">
        <f t="shared" si="128"/>
        <v/>
      </c>
      <c r="V1666" s="124" t="str">
        <f>IF(X1666&gt;0,'BD1'!$K$6,"")</f>
        <v/>
      </c>
      <c r="W1666" s="121" t="str">
        <f>IF(X1666&gt;0,'BD1'!$K$8,"")</f>
        <v/>
      </c>
      <c r="X1666" s="101"/>
      <c r="Y1666" s="474"/>
      <c r="Z1666" s="101"/>
      <c r="AA1666" s="101"/>
      <c r="AB1666" s="101"/>
      <c r="AC1666" s="101"/>
      <c r="AD1666" s="101"/>
      <c r="AE1666" s="361"/>
      <c r="AF1666" s="522"/>
    </row>
    <row r="1667" spans="2:32" x14ac:dyDescent="0.25">
      <c r="B1667" s="566" t="str">
        <f t="shared" si="129"/>
        <v/>
      </c>
      <c r="C1667" s="472">
        <f>'BD4'!C1664</f>
        <v>0</v>
      </c>
      <c r="D1667" s="125" t="str">
        <f t="shared" si="126"/>
        <v/>
      </c>
      <c r="E1667" s="126" t="str">
        <f>IF('BD4'!O1664=0,"",'BD4'!O1664)</f>
        <v/>
      </c>
      <c r="F1667" s="127" t="str">
        <f>REPT('BD4'!N1664,1)</f>
        <v/>
      </c>
      <c r="G1667" s="469">
        <f>('BD4'!J1664)</f>
        <v>0</v>
      </c>
      <c r="I1667" s="568" t="str">
        <f t="shared" si="127"/>
        <v/>
      </c>
      <c r="J1667" s="568" t="str">
        <f>IF(L1667&gt;0,'BD1'!$K$6,"")</f>
        <v/>
      </c>
      <c r="K1667" s="568" t="str">
        <f>IF(L1667&gt;0,'BD1'!$K$8,"")</f>
        <v/>
      </c>
      <c r="L1667" s="101"/>
      <c r="M1667" s="101"/>
      <c r="N1667" s="101"/>
      <c r="O1667" s="101"/>
      <c r="P1667" s="363"/>
      <c r="Q1667" s="363"/>
      <c r="R1667" s="361"/>
      <c r="S1667" s="570" t="str">
        <f t="shared" si="130"/>
        <v/>
      </c>
      <c r="U1667" s="124" t="str">
        <f t="shared" si="128"/>
        <v/>
      </c>
      <c r="V1667" s="124" t="str">
        <f>IF(X1667&gt;0,'BD1'!$K$6,"")</f>
        <v/>
      </c>
      <c r="W1667" s="121" t="str">
        <f>IF(X1667&gt;0,'BD1'!$K$8,"")</f>
        <v/>
      </c>
      <c r="X1667" s="101"/>
      <c r="Y1667" s="474"/>
      <c r="Z1667" s="101"/>
      <c r="AA1667" s="101"/>
      <c r="AB1667" s="101"/>
      <c r="AC1667" s="101"/>
      <c r="AD1667" s="101"/>
      <c r="AE1667" s="361"/>
      <c r="AF1667" s="522"/>
    </row>
    <row r="1668" spans="2:32" x14ac:dyDescent="0.25">
      <c r="B1668" s="566" t="str">
        <f t="shared" si="129"/>
        <v/>
      </c>
      <c r="C1668" s="472">
        <f>'BD4'!C1665</f>
        <v>0</v>
      </c>
      <c r="D1668" s="125" t="str">
        <f t="shared" si="126"/>
        <v/>
      </c>
      <c r="E1668" s="126" t="str">
        <f>IF('BD4'!O1665=0,"",'BD4'!O1665)</f>
        <v/>
      </c>
      <c r="F1668" s="127" t="str">
        <f>REPT('BD4'!N1665,1)</f>
        <v/>
      </c>
      <c r="G1668" s="469">
        <f>('BD4'!J1665)</f>
        <v>0</v>
      </c>
      <c r="I1668" s="568" t="str">
        <f t="shared" si="127"/>
        <v/>
      </c>
      <c r="J1668" s="568" t="str">
        <f>IF(L1668&gt;0,'BD1'!$K$6,"")</f>
        <v/>
      </c>
      <c r="K1668" s="568" t="str">
        <f>IF(L1668&gt;0,'BD1'!$K$8,"")</f>
        <v/>
      </c>
      <c r="L1668" s="101"/>
      <c r="M1668" s="101"/>
      <c r="N1668" s="101"/>
      <c r="O1668" s="101"/>
      <c r="P1668" s="363"/>
      <c r="Q1668" s="363"/>
      <c r="R1668" s="361"/>
      <c r="S1668" s="570" t="str">
        <f t="shared" si="130"/>
        <v/>
      </c>
      <c r="U1668" s="124" t="str">
        <f t="shared" si="128"/>
        <v/>
      </c>
      <c r="V1668" s="124" t="str">
        <f>IF(X1668&gt;0,'BD1'!$K$6,"")</f>
        <v/>
      </c>
      <c r="W1668" s="121" t="str">
        <f>IF(X1668&gt;0,'BD1'!$K$8,"")</f>
        <v/>
      </c>
      <c r="X1668" s="101"/>
      <c r="Y1668" s="474"/>
      <c r="Z1668" s="101"/>
      <c r="AA1668" s="101"/>
      <c r="AB1668" s="101"/>
      <c r="AC1668" s="101"/>
      <c r="AD1668" s="101"/>
      <c r="AE1668" s="361"/>
      <c r="AF1668" s="522"/>
    </row>
    <row r="1669" spans="2:32" x14ac:dyDescent="0.25">
      <c r="B1669" s="566" t="str">
        <f t="shared" si="129"/>
        <v/>
      </c>
      <c r="C1669" s="472">
        <f>'BD4'!C1666</f>
        <v>0</v>
      </c>
      <c r="D1669" s="125" t="str">
        <f t="shared" si="126"/>
        <v/>
      </c>
      <c r="E1669" s="126" t="str">
        <f>IF('BD4'!O1666=0,"",'BD4'!O1666)</f>
        <v/>
      </c>
      <c r="F1669" s="127" t="str">
        <f>REPT('BD4'!N1666,1)</f>
        <v/>
      </c>
      <c r="G1669" s="469">
        <f>('BD4'!J1666)</f>
        <v>0</v>
      </c>
      <c r="I1669" s="568" t="str">
        <f t="shared" si="127"/>
        <v/>
      </c>
      <c r="J1669" s="568" t="str">
        <f>IF(L1669&gt;0,'BD1'!$K$6,"")</f>
        <v/>
      </c>
      <c r="K1669" s="568" t="str">
        <f>IF(L1669&gt;0,'BD1'!$K$8,"")</f>
        <v/>
      </c>
      <c r="L1669" s="101"/>
      <c r="M1669" s="101"/>
      <c r="N1669" s="101"/>
      <c r="O1669" s="101"/>
      <c r="P1669" s="363"/>
      <c r="Q1669" s="363"/>
      <c r="R1669" s="361"/>
      <c r="S1669" s="570" t="str">
        <f t="shared" si="130"/>
        <v/>
      </c>
      <c r="U1669" s="124" t="str">
        <f t="shared" si="128"/>
        <v/>
      </c>
      <c r="V1669" s="124" t="str">
        <f>IF(X1669&gt;0,'BD1'!$K$6,"")</f>
        <v/>
      </c>
      <c r="W1669" s="121" t="str">
        <f>IF(X1669&gt;0,'BD1'!$K$8,"")</f>
        <v/>
      </c>
      <c r="X1669" s="101"/>
      <c r="Y1669" s="474"/>
      <c r="Z1669" s="101"/>
      <c r="AA1669" s="101"/>
      <c r="AB1669" s="101"/>
      <c r="AC1669" s="101"/>
      <c r="AD1669" s="101"/>
      <c r="AE1669" s="361"/>
      <c r="AF1669" s="522"/>
    </row>
    <row r="1670" spans="2:32" x14ac:dyDescent="0.25">
      <c r="B1670" s="566" t="str">
        <f t="shared" si="129"/>
        <v/>
      </c>
      <c r="C1670" s="472">
        <f>'BD4'!C1667</f>
        <v>0</v>
      </c>
      <c r="D1670" s="125" t="str">
        <f t="shared" si="126"/>
        <v/>
      </c>
      <c r="E1670" s="126" t="str">
        <f>IF('BD4'!O1667=0,"",'BD4'!O1667)</f>
        <v/>
      </c>
      <c r="F1670" s="127" t="str">
        <f>REPT('BD4'!N1667,1)</f>
        <v/>
      </c>
      <c r="G1670" s="469">
        <f>('BD4'!J1667)</f>
        <v>0</v>
      </c>
      <c r="I1670" s="568" t="str">
        <f t="shared" si="127"/>
        <v/>
      </c>
      <c r="J1670" s="568" t="str">
        <f>IF(L1670&gt;0,'BD1'!$K$6,"")</f>
        <v/>
      </c>
      <c r="K1670" s="568" t="str">
        <f>IF(L1670&gt;0,'BD1'!$K$8,"")</f>
        <v/>
      </c>
      <c r="L1670" s="101"/>
      <c r="M1670" s="101"/>
      <c r="N1670" s="101"/>
      <c r="O1670" s="101"/>
      <c r="P1670" s="363"/>
      <c r="Q1670" s="363"/>
      <c r="R1670" s="361"/>
      <c r="S1670" s="570" t="str">
        <f t="shared" si="130"/>
        <v/>
      </c>
      <c r="U1670" s="124" t="str">
        <f t="shared" si="128"/>
        <v/>
      </c>
      <c r="V1670" s="124" t="str">
        <f>IF(X1670&gt;0,'BD1'!$K$6,"")</f>
        <v/>
      </c>
      <c r="W1670" s="121" t="str">
        <f>IF(X1670&gt;0,'BD1'!$K$8,"")</f>
        <v/>
      </c>
      <c r="X1670" s="101"/>
      <c r="Y1670" s="474"/>
      <c r="Z1670" s="101"/>
      <c r="AA1670" s="101"/>
      <c r="AB1670" s="101"/>
      <c r="AC1670" s="101"/>
      <c r="AD1670" s="101"/>
      <c r="AE1670" s="361"/>
      <c r="AF1670" s="522"/>
    </row>
    <row r="1671" spans="2:32" x14ac:dyDescent="0.25">
      <c r="B1671" s="566" t="str">
        <f t="shared" si="129"/>
        <v/>
      </c>
      <c r="C1671" s="472">
        <f>'BD4'!C1668</f>
        <v>0</v>
      </c>
      <c r="D1671" s="125" t="str">
        <f t="shared" si="126"/>
        <v/>
      </c>
      <c r="E1671" s="126" t="str">
        <f>IF('BD4'!O1668=0,"",'BD4'!O1668)</f>
        <v/>
      </c>
      <c r="F1671" s="127" t="str">
        <f>REPT('BD4'!N1668,1)</f>
        <v/>
      </c>
      <c r="G1671" s="469">
        <f>('BD4'!J1668)</f>
        <v>0</v>
      </c>
      <c r="I1671" s="568" t="str">
        <f t="shared" si="127"/>
        <v/>
      </c>
      <c r="J1671" s="568" t="str">
        <f>IF(L1671&gt;0,'BD1'!$K$6,"")</f>
        <v/>
      </c>
      <c r="K1671" s="568" t="str">
        <f>IF(L1671&gt;0,'BD1'!$K$8,"")</f>
        <v/>
      </c>
      <c r="L1671" s="101"/>
      <c r="M1671" s="101"/>
      <c r="N1671" s="101"/>
      <c r="O1671" s="101"/>
      <c r="P1671" s="363"/>
      <c r="Q1671" s="363"/>
      <c r="R1671" s="361"/>
      <c r="S1671" s="570" t="str">
        <f t="shared" si="130"/>
        <v/>
      </c>
      <c r="U1671" s="124" t="str">
        <f t="shared" si="128"/>
        <v/>
      </c>
      <c r="V1671" s="124" t="str">
        <f>IF(X1671&gt;0,'BD1'!$K$6,"")</f>
        <v/>
      </c>
      <c r="W1671" s="121" t="str">
        <f>IF(X1671&gt;0,'BD1'!$K$8,"")</f>
        <v/>
      </c>
      <c r="X1671" s="101"/>
      <c r="Y1671" s="474"/>
      <c r="Z1671" s="101"/>
      <c r="AA1671" s="101"/>
      <c r="AB1671" s="101"/>
      <c r="AC1671" s="101"/>
      <c r="AD1671" s="101"/>
      <c r="AE1671" s="361"/>
      <c r="AF1671" s="522"/>
    </row>
    <row r="1672" spans="2:32" x14ac:dyDescent="0.25">
      <c r="B1672" s="566" t="str">
        <f t="shared" si="129"/>
        <v/>
      </c>
      <c r="C1672" s="472">
        <f>'BD4'!C1669</f>
        <v>0</v>
      </c>
      <c r="D1672" s="125" t="str">
        <f t="shared" si="126"/>
        <v/>
      </c>
      <c r="E1672" s="126" t="str">
        <f>IF('BD4'!O1669=0,"",'BD4'!O1669)</f>
        <v/>
      </c>
      <c r="F1672" s="127" t="str">
        <f>REPT('BD4'!N1669,1)</f>
        <v/>
      </c>
      <c r="G1672" s="469">
        <f>('BD4'!J1669)</f>
        <v>0</v>
      </c>
      <c r="I1672" s="568" t="str">
        <f t="shared" si="127"/>
        <v/>
      </c>
      <c r="J1672" s="568" t="str">
        <f>IF(L1672&gt;0,'BD1'!$K$6,"")</f>
        <v/>
      </c>
      <c r="K1672" s="568" t="str">
        <f>IF(L1672&gt;0,'BD1'!$K$8,"")</f>
        <v/>
      </c>
      <c r="L1672" s="101"/>
      <c r="M1672" s="101"/>
      <c r="N1672" s="101"/>
      <c r="O1672" s="101"/>
      <c r="P1672" s="363"/>
      <c r="Q1672" s="363"/>
      <c r="R1672" s="361"/>
      <c r="S1672" s="570" t="str">
        <f t="shared" si="130"/>
        <v/>
      </c>
      <c r="U1672" s="124" t="str">
        <f t="shared" si="128"/>
        <v/>
      </c>
      <c r="V1672" s="124" t="str">
        <f>IF(X1672&gt;0,'BD1'!$K$6,"")</f>
        <v/>
      </c>
      <c r="W1672" s="121" t="str">
        <f>IF(X1672&gt;0,'BD1'!$K$8,"")</f>
        <v/>
      </c>
      <c r="X1672" s="101"/>
      <c r="Y1672" s="474"/>
      <c r="Z1672" s="101"/>
      <c r="AA1672" s="101"/>
      <c r="AB1672" s="101"/>
      <c r="AC1672" s="101"/>
      <c r="AD1672" s="101"/>
      <c r="AE1672" s="361"/>
      <c r="AF1672" s="522"/>
    </row>
    <row r="1673" spans="2:32" x14ac:dyDescent="0.25">
      <c r="B1673" s="566" t="str">
        <f t="shared" si="129"/>
        <v/>
      </c>
      <c r="C1673" s="472">
        <f>'BD4'!C1670</f>
        <v>0</v>
      </c>
      <c r="D1673" s="125" t="str">
        <f t="shared" si="126"/>
        <v/>
      </c>
      <c r="E1673" s="126" t="str">
        <f>IF('BD4'!O1670=0,"",'BD4'!O1670)</f>
        <v/>
      </c>
      <c r="F1673" s="127" t="str">
        <f>REPT('BD4'!N1670,1)</f>
        <v/>
      </c>
      <c r="G1673" s="469">
        <f>('BD4'!J1670)</f>
        <v>0</v>
      </c>
      <c r="I1673" s="568" t="str">
        <f t="shared" si="127"/>
        <v/>
      </c>
      <c r="J1673" s="568" t="str">
        <f>IF(L1673&gt;0,'BD1'!$K$6,"")</f>
        <v/>
      </c>
      <c r="K1673" s="568" t="str">
        <f>IF(L1673&gt;0,'BD1'!$K$8,"")</f>
        <v/>
      </c>
      <c r="L1673" s="101"/>
      <c r="M1673" s="101"/>
      <c r="N1673" s="101"/>
      <c r="O1673" s="101"/>
      <c r="P1673" s="363"/>
      <c r="Q1673" s="363"/>
      <c r="R1673" s="361"/>
      <c r="S1673" s="570" t="str">
        <f t="shared" si="130"/>
        <v/>
      </c>
      <c r="U1673" s="124" t="str">
        <f t="shared" si="128"/>
        <v/>
      </c>
      <c r="V1673" s="124" t="str">
        <f>IF(X1673&gt;0,'BD1'!$K$6,"")</f>
        <v/>
      </c>
      <c r="W1673" s="121" t="str">
        <f>IF(X1673&gt;0,'BD1'!$K$8,"")</f>
        <v/>
      </c>
      <c r="X1673" s="101"/>
      <c r="Y1673" s="474"/>
      <c r="Z1673" s="101"/>
      <c r="AA1673" s="101"/>
      <c r="AB1673" s="101"/>
      <c r="AC1673" s="101"/>
      <c r="AD1673" s="101"/>
      <c r="AE1673" s="361"/>
      <c r="AF1673" s="522"/>
    </row>
    <row r="1674" spans="2:32" x14ac:dyDescent="0.25">
      <c r="B1674" s="566" t="str">
        <f t="shared" si="129"/>
        <v/>
      </c>
      <c r="C1674" s="472">
        <f>'BD4'!C1671</f>
        <v>0</v>
      </c>
      <c r="D1674" s="125" t="str">
        <f t="shared" si="126"/>
        <v/>
      </c>
      <c r="E1674" s="126" t="str">
        <f>IF('BD4'!O1671=0,"",'BD4'!O1671)</f>
        <v/>
      </c>
      <c r="F1674" s="127" t="str">
        <f>REPT('BD4'!N1671,1)</f>
        <v/>
      </c>
      <c r="G1674" s="469">
        <f>('BD4'!J1671)</f>
        <v>0</v>
      </c>
      <c r="I1674" s="568" t="str">
        <f t="shared" si="127"/>
        <v/>
      </c>
      <c r="J1674" s="568" t="str">
        <f>IF(L1674&gt;0,'BD1'!$K$6,"")</f>
        <v/>
      </c>
      <c r="K1674" s="568" t="str">
        <f>IF(L1674&gt;0,'BD1'!$K$8,"")</f>
        <v/>
      </c>
      <c r="L1674" s="101"/>
      <c r="M1674" s="101"/>
      <c r="N1674" s="101"/>
      <c r="O1674" s="101"/>
      <c r="P1674" s="363"/>
      <c r="Q1674" s="363"/>
      <c r="R1674" s="361"/>
      <c r="S1674" s="570" t="str">
        <f t="shared" si="130"/>
        <v/>
      </c>
      <c r="U1674" s="124" t="str">
        <f t="shared" si="128"/>
        <v/>
      </c>
      <c r="V1674" s="124" t="str">
        <f>IF(X1674&gt;0,'BD1'!$K$6,"")</f>
        <v/>
      </c>
      <c r="W1674" s="121" t="str">
        <f>IF(X1674&gt;0,'BD1'!$K$8,"")</f>
        <v/>
      </c>
      <c r="X1674" s="101"/>
      <c r="Y1674" s="474"/>
      <c r="Z1674" s="101"/>
      <c r="AA1674" s="101"/>
      <c r="AB1674" s="101"/>
      <c r="AC1674" s="101"/>
      <c r="AD1674" s="101"/>
      <c r="AE1674" s="361"/>
      <c r="AF1674" s="522"/>
    </row>
    <row r="1675" spans="2:32" x14ac:dyDescent="0.25">
      <c r="B1675" s="566" t="str">
        <f t="shared" si="129"/>
        <v/>
      </c>
      <c r="C1675" s="472">
        <f>'BD4'!C1672</f>
        <v>0</v>
      </c>
      <c r="D1675" s="125" t="str">
        <f t="shared" si="126"/>
        <v/>
      </c>
      <c r="E1675" s="126" t="str">
        <f>IF('BD4'!O1672=0,"",'BD4'!O1672)</f>
        <v/>
      </c>
      <c r="F1675" s="127" t="str">
        <f>REPT('BD4'!N1672,1)</f>
        <v/>
      </c>
      <c r="G1675" s="469">
        <f>('BD4'!J1672)</f>
        <v>0</v>
      </c>
      <c r="I1675" s="568" t="str">
        <f t="shared" si="127"/>
        <v/>
      </c>
      <c r="J1675" s="568" t="str">
        <f>IF(L1675&gt;0,'BD1'!$K$6,"")</f>
        <v/>
      </c>
      <c r="K1675" s="568" t="str">
        <f>IF(L1675&gt;0,'BD1'!$K$8,"")</f>
        <v/>
      </c>
      <c r="L1675" s="101"/>
      <c r="M1675" s="101"/>
      <c r="N1675" s="101"/>
      <c r="O1675" s="101"/>
      <c r="P1675" s="363"/>
      <c r="Q1675" s="363"/>
      <c r="R1675" s="361"/>
      <c r="S1675" s="570" t="str">
        <f t="shared" si="130"/>
        <v/>
      </c>
      <c r="U1675" s="124" t="str">
        <f t="shared" si="128"/>
        <v/>
      </c>
      <c r="V1675" s="124" t="str">
        <f>IF(X1675&gt;0,'BD1'!$K$6,"")</f>
        <v/>
      </c>
      <c r="W1675" s="121" t="str">
        <f>IF(X1675&gt;0,'BD1'!$K$8,"")</f>
        <v/>
      </c>
      <c r="X1675" s="101"/>
      <c r="Y1675" s="474"/>
      <c r="Z1675" s="101"/>
      <c r="AA1675" s="101"/>
      <c r="AB1675" s="101"/>
      <c r="AC1675" s="101"/>
      <c r="AD1675" s="101"/>
      <c r="AE1675" s="361"/>
      <c r="AF1675" s="522"/>
    </row>
    <row r="1676" spans="2:32" x14ac:dyDescent="0.25">
      <c r="B1676" s="566" t="str">
        <f t="shared" si="129"/>
        <v/>
      </c>
      <c r="C1676" s="472">
        <f>'BD4'!C1673</f>
        <v>0</v>
      </c>
      <c r="D1676" s="125" t="str">
        <f t="shared" si="126"/>
        <v/>
      </c>
      <c r="E1676" s="126" t="str">
        <f>IF('BD4'!O1673=0,"",'BD4'!O1673)</f>
        <v/>
      </c>
      <c r="F1676" s="127" t="str">
        <f>REPT('BD4'!N1673,1)</f>
        <v/>
      </c>
      <c r="G1676" s="469">
        <f>('BD4'!J1673)</f>
        <v>0</v>
      </c>
      <c r="I1676" s="568" t="str">
        <f t="shared" si="127"/>
        <v/>
      </c>
      <c r="J1676" s="568" t="str">
        <f>IF(L1676&gt;0,'BD1'!$K$6,"")</f>
        <v/>
      </c>
      <c r="K1676" s="568" t="str">
        <f>IF(L1676&gt;0,'BD1'!$K$8,"")</f>
        <v/>
      </c>
      <c r="L1676" s="101"/>
      <c r="M1676" s="101"/>
      <c r="N1676" s="101"/>
      <c r="O1676" s="101"/>
      <c r="P1676" s="363"/>
      <c r="Q1676" s="363"/>
      <c r="R1676" s="361"/>
      <c r="S1676" s="570" t="str">
        <f t="shared" si="130"/>
        <v/>
      </c>
      <c r="U1676" s="124" t="str">
        <f t="shared" si="128"/>
        <v/>
      </c>
      <c r="V1676" s="124" t="str">
        <f>IF(X1676&gt;0,'BD1'!$K$6,"")</f>
        <v/>
      </c>
      <c r="W1676" s="121" t="str">
        <f>IF(X1676&gt;0,'BD1'!$K$8,"")</f>
        <v/>
      </c>
      <c r="X1676" s="101"/>
      <c r="Y1676" s="474"/>
      <c r="Z1676" s="101"/>
      <c r="AA1676" s="101"/>
      <c r="AB1676" s="101"/>
      <c r="AC1676" s="101"/>
      <c r="AD1676" s="101"/>
      <c r="AE1676" s="361"/>
      <c r="AF1676" s="522"/>
    </row>
    <row r="1677" spans="2:32" x14ac:dyDescent="0.25">
      <c r="B1677" s="566" t="str">
        <f t="shared" si="129"/>
        <v/>
      </c>
      <c r="C1677" s="472">
        <f>'BD4'!C1674</f>
        <v>0</v>
      </c>
      <c r="D1677" s="125" t="str">
        <f t="shared" si="126"/>
        <v/>
      </c>
      <c r="E1677" s="126" t="str">
        <f>IF('BD4'!O1674=0,"",'BD4'!O1674)</f>
        <v/>
      </c>
      <c r="F1677" s="127" t="str">
        <f>REPT('BD4'!N1674,1)</f>
        <v/>
      </c>
      <c r="G1677" s="469">
        <f>('BD4'!J1674)</f>
        <v>0</v>
      </c>
      <c r="I1677" s="568" t="str">
        <f t="shared" si="127"/>
        <v/>
      </c>
      <c r="J1677" s="568" t="str">
        <f>IF(L1677&gt;0,'BD1'!$K$6,"")</f>
        <v/>
      </c>
      <c r="K1677" s="568" t="str">
        <f>IF(L1677&gt;0,'BD1'!$K$8,"")</f>
        <v/>
      </c>
      <c r="L1677" s="101"/>
      <c r="M1677" s="101"/>
      <c r="N1677" s="101"/>
      <c r="O1677" s="101"/>
      <c r="P1677" s="363"/>
      <c r="Q1677" s="363"/>
      <c r="R1677" s="361"/>
      <c r="S1677" s="570" t="str">
        <f t="shared" si="130"/>
        <v/>
      </c>
      <c r="U1677" s="124" t="str">
        <f t="shared" si="128"/>
        <v/>
      </c>
      <c r="V1677" s="124" t="str">
        <f>IF(X1677&gt;0,'BD1'!$K$6,"")</f>
        <v/>
      </c>
      <c r="W1677" s="121" t="str">
        <f>IF(X1677&gt;0,'BD1'!$K$8,"")</f>
        <v/>
      </c>
      <c r="X1677" s="101"/>
      <c r="Y1677" s="474"/>
      <c r="Z1677" s="101"/>
      <c r="AA1677" s="101"/>
      <c r="AB1677" s="101"/>
      <c r="AC1677" s="101"/>
      <c r="AD1677" s="101"/>
      <c r="AE1677" s="361"/>
      <c r="AF1677" s="522"/>
    </row>
    <row r="1678" spans="2:32" x14ac:dyDescent="0.25">
      <c r="B1678" s="566" t="str">
        <f t="shared" si="129"/>
        <v/>
      </c>
      <c r="C1678" s="472">
        <f>'BD4'!C1675</f>
        <v>0</v>
      </c>
      <c r="D1678" s="125" t="str">
        <f t="shared" si="126"/>
        <v/>
      </c>
      <c r="E1678" s="126" t="str">
        <f>IF('BD4'!O1675=0,"",'BD4'!O1675)</f>
        <v/>
      </c>
      <c r="F1678" s="127" t="str">
        <f>REPT('BD4'!N1675,1)</f>
        <v/>
      </c>
      <c r="G1678" s="469">
        <f>('BD4'!J1675)</f>
        <v>0</v>
      </c>
      <c r="I1678" s="568" t="str">
        <f t="shared" si="127"/>
        <v/>
      </c>
      <c r="J1678" s="568" t="str">
        <f>IF(L1678&gt;0,'BD1'!$K$6,"")</f>
        <v/>
      </c>
      <c r="K1678" s="568" t="str">
        <f>IF(L1678&gt;0,'BD1'!$K$8,"")</f>
        <v/>
      </c>
      <c r="L1678" s="101"/>
      <c r="M1678" s="101"/>
      <c r="N1678" s="101"/>
      <c r="O1678" s="101"/>
      <c r="P1678" s="363"/>
      <c r="Q1678" s="363"/>
      <c r="R1678" s="361"/>
      <c r="S1678" s="570" t="str">
        <f t="shared" si="130"/>
        <v/>
      </c>
      <c r="U1678" s="124" t="str">
        <f t="shared" si="128"/>
        <v/>
      </c>
      <c r="V1678" s="124" t="str">
        <f>IF(X1678&gt;0,'BD1'!$K$6,"")</f>
        <v/>
      </c>
      <c r="W1678" s="121" t="str">
        <f>IF(X1678&gt;0,'BD1'!$K$8,"")</f>
        <v/>
      </c>
      <c r="X1678" s="101"/>
      <c r="Y1678" s="474"/>
      <c r="Z1678" s="101"/>
      <c r="AA1678" s="101"/>
      <c r="AB1678" s="101"/>
      <c r="AC1678" s="101"/>
      <c r="AD1678" s="101"/>
      <c r="AE1678" s="361"/>
      <c r="AF1678" s="522"/>
    </row>
    <row r="1679" spans="2:32" x14ac:dyDescent="0.25">
      <c r="B1679" s="566" t="str">
        <f t="shared" si="129"/>
        <v/>
      </c>
      <c r="C1679" s="472">
        <f>'BD4'!C1676</f>
        <v>0</v>
      </c>
      <c r="D1679" s="125" t="str">
        <f t="shared" ref="D1679:D1742" si="131">IF(IF(G1679&gt;=1,1,0)=0,"",IF(G1679&gt;=1,1,0))</f>
        <v/>
      </c>
      <c r="E1679" s="126" t="str">
        <f>IF('BD4'!O1676=0,"",'BD4'!O1676)</f>
        <v/>
      </c>
      <c r="F1679" s="127" t="str">
        <f>REPT('BD4'!N1676,1)</f>
        <v/>
      </c>
      <c r="G1679" s="469">
        <f>('BD4'!J1676)</f>
        <v>0</v>
      </c>
      <c r="I1679" s="568" t="str">
        <f t="shared" ref="I1679:I1742" si="132">IF(L1679&gt;0,ROW()-13,"")</f>
        <v/>
      </c>
      <c r="J1679" s="568" t="str">
        <f>IF(L1679&gt;0,'BD1'!$K$6,"")</f>
        <v/>
      </c>
      <c r="K1679" s="568" t="str">
        <f>IF(L1679&gt;0,'BD1'!$K$8,"")</f>
        <v/>
      </c>
      <c r="L1679" s="101"/>
      <c r="M1679" s="101"/>
      <c r="N1679" s="101"/>
      <c r="O1679" s="101"/>
      <c r="P1679" s="363"/>
      <c r="Q1679" s="363"/>
      <c r="R1679" s="361"/>
      <c r="S1679" s="570" t="str">
        <f t="shared" si="130"/>
        <v/>
      </c>
      <c r="U1679" s="124" t="str">
        <f t="shared" ref="U1679:U1742" si="133">IF(X1679&gt;0,ROW()-13,"")</f>
        <v/>
      </c>
      <c r="V1679" s="124" t="str">
        <f>IF(X1679&gt;0,'BD1'!$K$6,"")</f>
        <v/>
      </c>
      <c r="W1679" s="121" t="str">
        <f>IF(X1679&gt;0,'BD1'!$K$8,"")</f>
        <v/>
      </c>
      <c r="X1679" s="101"/>
      <c r="Y1679" s="474"/>
      <c r="Z1679" s="101"/>
      <c r="AA1679" s="101"/>
      <c r="AB1679" s="101"/>
      <c r="AC1679" s="101"/>
      <c r="AD1679" s="101"/>
      <c r="AE1679" s="361"/>
      <c r="AF1679" s="522"/>
    </row>
    <row r="1680" spans="2:32" x14ac:dyDescent="0.25">
      <c r="B1680" s="566" t="str">
        <f t="shared" ref="B1680:B1743" si="134">IF(G1680&gt;0,ROW()-13,"")</f>
        <v/>
      </c>
      <c r="C1680" s="472">
        <f>'BD4'!C1677</f>
        <v>0</v>
      </c>
      <c r="D1680" s="125" t="str">
        <f t="shared" si="131"/>
        <v/>
      </c>
      <c r="E1680" s="126" t="str">
        <f>IF('BD4'!O1677=0,"",'BD4'!O1677)</f>
        <v/>
      </c>
      <c r="F1680" s="127" t="str">
        <f>REPT('BD4'!N1677,1)</f>
        <v/>
      </c>
      <c r="G1680" s="469">
        <f>('BD4'!J1677)</f>
        <v>0</v>
      </c>
      <c r="I1680" s="568" t="str">
        <f t="shared" si="132"/>
        <v/>
      </c>
      <c r="J1680" s="568" t="str">
        <f>IF(L1680&gt;0,'BD1'!$K$6,"")</f>
        <v/>
      </c>
      <c r="K1680" s="568" t="str">
        <f>IF(L1680&gt;0,'BD1'!$K$8,"")</f>
        <v/>
      </c>
      <c r="L1680" s="101"/>
      <c r="M1680" s="101"/>
      <c r="N1680" s="101"/>
      <c r="O1680" s="101"/>
      <c r="P1680" s="363"/>
      <c r="Q1680" s="363"/>
      <c r="R1680" s="361"/>
      <c r="S1680" s="570" t="str">
        <f t="shared" ref="S1680:S1743" si="135">IF(AND(M1680="",N1680="",O1680=""),"",SUM(M1680:O1680))</f>
        <v/>
      </c>
      <c r="U1680" s="124" t="str">
        <f t="shared" si="133"/>
        <v/>
      </c>
      <c r="V1680" s="124" t="str">
        <f>IF(X1680&gt;0,'BD1'!$K$6,"")</f>
        <v/>
      </c>
      <c r="W1680" s="121" t="str">
        <f>IF(X1680&gt;0,'BD1'!$K$8,"")</f>
        <v/>
      </c>
      <c r="X1680" s="101"/>
      <c r="Y1680" s="474"/>
      <c r="Z1680" s="101"/>
      <c r="AA1680" s="101"/>
      <c r="AB1680" s="101"/>
      <c r="AC1680" s="101"/>
      <c r="AD1680" s="101"/>
      <c r="AE1680" s="361"/>
      <c r="AF1680" s="522"/>
    </row>
    <row r="1681" spans="2:32" x14ac:dyDescent="0.25">
      <c r="B1681" s="566" t="str">
        <f t="shared" si="134"/>
        <v/>
      </c>
      <c r="C1681" s="472">
        <f>'BD4'!C1678</f>
        <v>0</v>
      </c>
      <c r="D1681" s="125" t="str">
        <f t="shared" si="131"/>
        <v/>
      </c>
      <c r="E1681" s="126" t="str">
        <f>IF('BD4'!O1678=0,"",'BD4'!O1678)</f>
        <v/>
      </c>
      <c r="F1681" s="127" t="str">
        <f>REPT('BD4'!N1678,1)</f>
        <v/>
      </c>
      <c r="G1681" s="469">
        <f>('BD4'!J1678)</f>
        <v>0</v>
      </c>
      <c r="I1681" s="568" t="str">
        <f t="shared" si="132"/>
        <v/>
      </c>
      <c r="J1681" s="568" t="str">
        <f>IF(L1681&gt;0,'BD1'!$K$6,"")</f>
        <v/>
      </c>
      <c r="K1681" s="568" t="str">
        <f>IF(L1681&gt;0,'BD1'!$K$8,"")</f>
        <v/>
      </c>
      <c r="L1681" s="101"/>
      <c r="M1681" s="101"/>
      <c r="N1681" s="101"/>
      <c r="O1681" s="101"/>
      <c r="P1681" s="363"/>
      <c r="Q1681" s="363"/>
      <c r="R1681" s="361"/>
      <c r="S1681" s="570" t="str">
        <f t="shared" si="135"/>
        <v/>
      </c>
      <c r="U1681" s="124" t="str">
        <f t="shared" si="133"/>
        <v/>
      </c>
      <c r="V1681" s="124" t="str">
        <f>IF(X1681&gt;0,'BD1'!$K$6,"")</f>
        <v/>
      </c>
      <c r="W1681" s="121" t="str">
        <f>IF(X1681&gt;0,'BD1'!$K$8,"")</f>
        <v/>
      </c>
      <c r="X1681" s="101"/>
      <c r="Y1681" s="474"/>
      <c r="Z1681" s="101"/>
      <c r="AA1681" s="101"/>
      <c r="AB1681" s="101"/>
      <c r="AC1681" s="101"/>
      <c r="AD1681" s="101"/>
      <c r="AE1681" s="361"/>
      <c r="AF1681" s="522"/>
    </row>
    <row r="1682" spans="2:32" x14ac:dyDescent="0.25">
      <c r="B1682" s="566" t="str">
        <f t="shared" si="134"/>
        <v/>
      </c>
      <c r="C1682" s="472">
        <f>'BD4'!C1679</f>
        <v>0</v>
      </c>
      <c r="D1682" s="125" t="str">
        <f t="shared" si="131"/>
        <v/>
      </c>
      <c r="E1682" s="126" t="str">
        <f>IF('BD4'!O1679=0,"",'BD4'!O1679)</f>
        <v/>
      </c>
      <c r="F1682" s="127" t="str">
        <f>REPT('BD4'!N1679,1)</f>
        <v/>
      </c>
      <c r="G1682" s="469">
        <f>('BD4'!J1679)</f>
        <v>0</v>
      </c>
      <c r="I1682" s="568" t="str">
        <f t="shared" si="132"/>
        <v/>
      </c>
      <c r="J1682" s="568" t="str">
        <f>IF(L1682&gt;0,'BD1'!$K$6,"")</f>
        <v/>
      </c>
      <c r="K1682" s="568" t="str">
        <f>IF(L1682&gt;0,'BD1'!$K$8,"")</f>
        <v/>
      </c>
      <c r="L1682" s="101"/>
      <c r="M1682" s="101"/>
      <c r="N1682" s="101"/>
      <c r="O1682" s="101"/>
      <c r="P1682" s="363"/>
      <c r="Q1682" s="363"/>
      <c r="R1682" s="361"/>
      <c r="S1682" s="570" t="str">
        <f t="shared" si="135"/>
        <v/>
      </c>
      <c r="U1682" s="124" t="str">
        <f t="shared" si="133"/>
        <v/>
      </c>
      <c r="V1682" s="124" t="str">
        <f>IF(X1682&gt;0,'BD1'!$K$6,"")</f>
        <v/>
      </c>
      <c r="W1682" s="121" t="str">
        <f>IF(X1682&gt;0,'BD1'!$K$8,"")</f>
        <v/>
      </c>
      <c r="X1682" s="101"/>
      <c r="Y1682" s="474"/>
      <c r="Z1682" s="101"/>
      <c r="AA1682" s="101"/>
      <c r="AB1682" s="101"/>
      <c r="AC1682" s="101"/>
      <c r="AD1682" s="101"/>
      <c r="AE1682" s="361"/>
      <c r="AF1682" s="522"/>
    </row>
    <row r="1683" spans="2:32" x14ac:dyDescent="0.25">
      <c r="B1683" s="566" t="str">
        <f t="shared" si="134"/>
        <v/>
      </c>
      <c r="C1683" s="472">
        <f>'BD4'!C1680</f>
        <v>0</v>
      </c>
      <c r="D1683" s="125" t="str">
        <f t="shared" si="131"/>
        <v/>
      </c>
      <c r="E1683" s="126" t="str">
        <f>IF('BD4'!O1680=0,"",'BD4'!O1680)</f>
        <v/>
      </c>
      <c r="F1683" s="127" t="str">
        <f>REPT('BD4'!N1680,1)</f>
        <v/>
      </c>
      <c r="G1683" s="469">
        <f>('BD4'!J1680)</f>
        <v>0</v>
      </c>
      <c r="I1683" s="568" t="str">
        <f t="shared" si="132"/>
        <v/>
      </c>
      <c r="J1683" s="568" t="str">
        <f>IF(L1683&gt;0,'BD1'!$K$6,"")</f>
        <v/>
      </c>
      <c r="K1683" s="568" t="str">
        <f>IF(L1683&gt;0,'BD1'!$K$8,"")</f>
        <v/>
      </c>
      <c r="L1683" s="101"/>
      <c r="M1683" s="101"/>
      <c r="N1683" s="101"/>
      <c r="O1683" s="101"/>
      <c r="P1683" s="363"/>
      <c r="Q1683" s="363"/>
      <c r="R1683" s="361"/>
      <c r="S1683" s="570" t="str">
        <f t="shared" si="135"/>
        <v/>
      </c>
      <c r="U1683" s="124" t="str">
        <f t="shared" si="133"/>
        <v/>
      </c>
      <c r="V1683" s="124" t="str">
        <f>IF(X1683&gt;0,'BD1'!$K$6,"")</f>
        <v/>
      </c>
      <c r="W1683" s="121" t="str">
        <f>IF(X1683&gt;0,'BD1'!$K$8,"")</f>
        <v/>
      </c>
      <c r="X1683" s="101"/>
      <c r="Y1683" s="474"/>
      <c r="Z1683" s="101"/>
      <c r="AA1683" s="101"/>
      <c r="AB1683" s="101"/>
      <c r="AC1683" s="101"/>
      <c r="AD1683" s="101"/>
      <c r="AE1683" s="361"/>
      <c r="AF1683" s="522"/>
    </row>
    <row r="1684" spans="2:32" x14ac:dyDescent="0.25">
      <c r="B1684" s="566" t="str">
        <f t="shared" si="134"/>
        <v/>
      </c>
      <c r="C1684" s="472">
        <f>'BD4'!C1681</f>
        <v>0</v>
      </c>
      <c r="D1684" s="125" t="str">
        <f t="shared" si="131"/>
        <v/>
      </c>
      <c r="E1684" s="126" t="str">
        <f>IF('BD4'!O1681=0,"",'BD4'!O1681)</f>
        <v/>
      </c>
      <c r="F1684" s="127" t="str">
        <f>REPT('BD4'!N1681,1)</f>
        <v/>
      </c>
      <c r="G1684" s="469">
        <f>('BD4'!J1681)</f>
        <v>0</v>
      </c>
      <c r="I1684" s="568" t="str">
        <f t="shared" si="132"/>
        <v/>
      </c>
      <c r="J1684" s="568" t="str">
        <f>IF(L1684&gt;0,'BD1'!$K$6,"")</f>
        <v/>
      </c>
      <c r="K1684" s="568" t="str">
        <f>IF(L1684&gt;0,'BD1'!$K$8,"")</f>
        <v/>
      </c>
      <c r="L1684" s="101"/>
      <c r="M1684" s="101"/>
      <c r="N1684" s="101"/>
      <c r="O1684" s="101"/>
      <c r="P1684" s="363"/>
      <c r="Q1684" s="363"/>
      <c r="R1684" s="361"/>
      <c r="S1684" s="570" t="str">
        <f t="shared" si="135"/>
        <v/>
      </c>
      <c r="U1684" s="124" t="str">
        <f t="shared" si="133"/>
        <v/>
      </c>
      <c r="V1684" s="124" t="str">
        <f>IF(X1684&gt;0,'BD1'!$K$6,"")</f>
        <v/>
      </c>
      <c r="W1684" s="121" t="str">
        <f>IF(X1684&gt;0,'BD1'!$K$8,"")</f>
        <v/>
      </c>
      <c r="X1684" s="101"/>
      <c r="Y1684" s="474"/>
      <c r="Z1684" s="101"/>
      <c r="AA1684" s="101"/>
      <c r="AB1684" s="101"/>
      <c r="AC1684" s="101"/>
      <c r="AD1684" s="101"/>
      <c r="AE1684" s="361"/>
      <c r="AF1684" s="522"/>
    </row>
    <row r="1685" spans="2:32" x14ac:dyDescent="0.25">
      <c r="B1685" s="566" t="str">
        <f t="shared" si="134"/>
        <v/>
      </c>
      <c r="C1685" s="472">
        <f>'BD4'!C1682</f>
        <v>0</v>
      </c>
      <c r="D1685" s="125" t="str">
        <f t="shared" si="131"/>
        <v/>
      </c>
      <c r="E1685" s="126" t="str">
        <f>IF('BD4'!O1682=0,"",'BD4'!O1682)</f>
        <v/>
      </c>
      <c r="F1685" s="127" t="str">
        <f>REPT('BD4'!N1682,1)</f>
        <v/>
      </c>
      <c r="G1685" s="469">
        <f>('BD4'!J1682)</f>
        <v>0</v>
      </c>
      <c r="I1685" s="568" t="str">
        <f t="shared" si="132"/>
        <v/>
      </c>
      <c r="J1685" s="568" t="str">
        <f>IF(L1685&gt;0,'BD1'!$K$6,"")</f>
        <v/>
      </c>
      <c r="K1685" s="568" t="str">
        <f>IF(L1685&gt;0,'BD1'!$K$8,"")</f>
        <v/>
      </c>
      <c r="L1685" s="101"/>
      <c r="M1685" s="101"/>
      <c r="N1685" s="101"/>
      <c r="O1685" s="101"/>
      <c r="P1685" s="363"/>
      <c r="Q1685" s="363"/>
      <c r="R1685" s="361"/>
      <c r="S1685" s="570" t="str">
        <f t="shared" si="135"/>
        <v/>
      </c>
      <c r="U1685" s="124" t="str">
        <f t="shared" si="133"/>
        <v/>
      </c>
      <c r="V1685" s="124" t="str">
        <f>IF(X1685&gt;0,'BD1'!$K$6,"")</f>
        <v/>
      </c>
      <c r="W1685" s="121" t="str">
        <f>IF(X1685&gt;0,'BD1'!$K$8,"")</f>
        <v/>
      </c>
      <c r="X1685" s="101"/>
      <c r="Y1685" s="474"/>
      <c r="Z1685" s="101"/>
      <c r="AA1685" s="101"/>
      <c r="AB1685" s="101"/>
      <c r="AC1685" s="101"/>
      <c r="AD1685" s="101"/>
      <c r="AE1685" s="361"/>
      <c r="AF1685" s="522"/>
    </row>
    <row r="1686" spans="2:32" x14ac:dyDescent="0.25">
      <c r="B1686" s="566" t="str">
        <f t="shared" si="134"/>
        <v/>
      </c>
      <c r="C1686" s="472">
        <f>'BD4'!C1683</f>
        <v>0</v>
      </c>
      <c r="D1686" s="125" t="str">
        <f t="shared" si="131"/>
        <v/>
      </c>
      <c r="E1686" s="126" t="str">
        <f>IF('BD4'!O1683=0,"",'BD4'!O1683)</f>
        <v/>
      </c>
      <c r="F1686" s="127" t="str">
        <f>REPT('BD4'!N1683,1)</f>
        <v/>
      </c>
      <c r="G1686" s="469">
        <f>('BD4'!J1683)</f>
        <v>0</v>
      </c>
      <c r="I1686" s="568" t="str">
        <f t="shared" si="132"/>
        <v/>
      </c>
      <c r="J1686" s="568" t="str">
        <f>IF(L1686&gt;0,'BD1'!$K$6,"")</f>
        <v/>
      </c>
      <c r="K1686" s="568" t="str">
        <f>IF(L1686&gt;0,'BD1'!$K$8,"")</f>
        <v/>
      </c>
      <c r="L1686" s="101"/>
      <c r="M1686" s="101"/>
      <c r="N1686" s="101"/>
      <c r="O1686" s="101"/>
      <c r="P1686" s="363"/>
      <c r="Q1686" s="363"/>
      <c r="R1686" s="361"/>
      <c r="S1686" s="570" t="str">
        <f t="shared" si="135"/>
        <v/>
      </c>
      <c r="U1686" s="124" t="str">
        <f t="shared" si="133"/>
        <v/>
      </c>
      <c r="V1686" s="124" t="str">
        <f>IF(X1686&gt;0,'BD1'!$K$6,"")</f>
        <v/>
      </c>
      <c r="W1686" s="121" t="str">
        <f>IF(X1686&gt;0,'BD1'!$K$8,"")</f>
        <v/>
      </c>
      <c r="X1686" s="101"/>
      <c r="Y1686" s="474"/>
      <c r="Z1686" s="101"/>
      <c r="AA1686" s="101"/>
      <c r="AB1686" s="101"/>
      <c r="AC1686" s="101"/>
      <c r="AD1686" s="101"/>
      <c r="AE1686" s="361"/>
      <c r="AF1686" s="522"/>
    </row>
    <row r="1687" spans="2:32" x14ac:dyDescent="0.25">
      <c r="B1687" s="566" t="str">
        <f t="shared" si="134"/>
        <v/>
      </c>
      <c r="C1687" s="472">
        <f>'BD4'!C1684</f>
        <v>0</v>
      </c>
      <c r="D1687" s="125" t="str">
        <f t="shared" si="131"/>
        <v/>
      </c>
      <c r="E1687" s="126" t="str">
        <f>IF('BD4'!O1684=0,"",'BD4'!O1684)</f>
        <v/>
      </c>
      <c r="F1687" s="127" t="str">
        <f>REPT('BD4'!N1684,1)</f>
        <v/>
      </c>
      <c r="G1687" s="469">
        <f>('BD4'!J1684)</f>
        <v>0</v>
      </c>
      <c r="I1687" s="568" t="str">
        <f t="shared" si="132"/>
        <v/>
      </c>
      <c r="J1687" s="568" t="str">
        <f>IF(L1687&gt;0,'BD1'!$K$6,"")</f>
        <v/>
      </c>
      <c r="K1687" s="568" t="str">
        <f>IF(L1687&gt;0,'BD1'!$K$8,"")</f>
        <v/>
      </c>
      <c r="L1687" s="101"/>
      <c r="M1687" s="101"/>
      <c r="N1687" s="101"/>
      <c r="O1687" s="101"/>
      <c r="P1687" s="363"/>
      <c r="Q1687" s="363"/>
      <c r="R1687" s="361"/>
      <c r="S1687" s="570" t="str">
        <f t="shared" si="135"/>
        <v/>
      </c>
      <c r="U1687" s="124" t="str">
        <f t="shared" si="133"/>
        <v/>
      </c>
      <c r="V1687" s="124" t="str">
        <f>IF(X1687&gt;0,'BD1'!$K$6,"")</f>
        <v/>
      </c>
      <c r="W1687" s="121" t="str">
        <f>IF(X1687&gt;0,'BD1'!$K$8,"")</f>
        <v/>
      </c>
      <c r="X1687" s="101"/>
      <c r="Y1687" s="474"/>
      <c r="Z1687" s="101"/>
      <c r="AA1687" s="101"/>
      <c r="AB1687" s="101"/>
      <c r="AC1687" s="101"/>
      <c r="AD1687" s="101"/>
      <c r="AE1687" s="361"/>
      <c r="AF1687" s="522"/>
    </row>
    <row r="1688" spans="2:32" x14ac:dyDescent="0.25">
      <c r="B1688" s="566" t="str">
        <f t="shared" si="134"/>
        <v/>
      </c>
      <c r="C1688" s="472">
        <f>'BD4'!C1685</f>
        <v>0</v>
      </c>
      <c r="D1688" s="125" t="str">
        <f t="shared" si="131"/>
        <v/>
      </c>
      <c r="E1688" s="126" t="str">
        <f>IF('BD4'!O1685=0,"",'BD4'!O1685)</f>
        <v/>
      </c>
      <c r="F1688" s="127" t="str">
        <f>REPT('BD4'!N1685,1)</f>
        <v/>
      </c>
      <c r="G1688" s="469">
        <f>('BD4'!J1685)</f>
        <v>0</v>
      </c>
      <c r="I1688" s="568" t="str">
        <f t="shared" si="132"/>
        <v/>
      </c>
      <c r="J1688" s="568" t="str">
        <f>IF(L1688&gt;0,'BD1'!$K$6,"")</f>
        <v/>
      </c>
      <c r="K1688" s="568" t="str">
        <f>IF(L1688&gt;0,'BD1'!$K$8,"")</f>
        <v/>
      </c>
      <c r="L1688" s="101"/>
      <c r="M1688" s="101"/>
      <c r="N1688" s="101"/>
      <c r="O1688" s="101"/>
      <c r="P1688" s="363"/>
      <c r="Q1688" s="363"/>
      <c r="R1688" s="361"/>
      <c r="S1688" s="570" t="str">
        <f t="shared" si="135"/>
        <v/>
      </c>
      <c r="U1688" s="124" t="str">
        <f t="shared" si="133"/>
        <v/>
      </c>
      <c r="V1688" s="124" t="str">
        <f>IF(X1688&gt;0,'BD1'!$K$6,"")</f>
        <v/>
      </c>
      <c r="W1688" s="121" t="str">
        <f>IF(X1688&gt;0,'BD1'!$K$8,"")</f>
        <v/>
      </c>
      <c r="X1688" s="101"/>
      <c r="Y1688" s="474"/>
      <c r="Z1688" s="101"/>
      <c r="AA1688" s="101"/>
      <c r="AB1688" s="101"/>
      <c r="AC1688" s="101"/>
      <c r="AD1688" s="101"/>
      <c r="AE1688" s="361"/>
      <c r="AF1688" s="522"/>
    </row>
    <row r="1689" spans="2:32" x14ac:dyDescent="0.25">
      <c r="B1689" s="566" t="str">
        <f t="shared" si="134"/>
        <v/>
      </c>
      <c r="C1689" s="472">
        <f>'BD4'!C1686</f>
        <v>0</v>
      </c>
      <c r="D1689" s="125" t="str">
        <f t="shared" si="131"/>
        <v/>
      </c>
      <c r="E1689" s="126" t="str">
        <f>IF('BD4'!O1686=0,"",'BD4'!O1686)</f>
        <v/>
      </c>
      <c r="F1689" s="127" t="str">
        <f>REPT('BD4'!N1686,1)</f>
        <v/>
      </c>
      <c r="G1689" s="469">
        <f>('BD4'!J1686)</f>
        <v>0</v>
      </c>
      <c r="I1689" s="568" t="str">
        <f t="shared" si="132"/>
        <v/>
      </c>
      <c r="J1689" s="568" t="str">
        <f>IF(L1689&gt;0,'BD1'!$K$6,"")</f>
        <v/>
      </c>
      <c r="K1689" s="568" t="str">
        <f>IF(L1689&gt;0,'BD1'!$K$8,"")</f>
        <v/>
      </c>
      <c r="L1689" s="101"/>
      <c r="M1689" s="101"/>
      <c r="N1689" s="101"/>
      <c r="O1689" s="101"/>
      <c r="P1689" s="363"/>
      <c r="Q1689" s="363"/>
      <c r="R1689" s="361"/>
      <c r="S1689" s="570" t="str">
        <f t="shared" si="135"/>
        <v/>
      </c>
      <c r="U1689" s="124" t="str">
        <f t="shared" si="133"/>
        <v/>
      </c>
      <c r="V1689" s="124" t="str">
        <f>IF(X1689&gt;0,'BD1'!$K$6,"")</f>
        <v/>
      </c>
      <c r="W1689" s="121" t="str">
        <f>IF(X1689&gt;0,'BD1'!$K$8,"")</f>
        <v/>
      </c>
      <c r="X1689" s="101"/>
      <c r="Y1689" s="474"/>
      <c r="Z1689" s="101"/>
      <c r="AA1689" s="101"/>
      <c r="AB1689" s="101"/>
      <c r="AC1689" s="101"/>
      <c r="AD1689" s="101"/>
      <c r="AE1689" s="361"/>
      <c r="AF1689" s="522"/>
    </row>
    <row r="1690" spans="2:32" x14ac:dyDescent="0.25">
      <c r="B1690" s="566" t="str">
        <f t="shared" si="134"/>
        <v/>
      </c>
      <c r="C1690" s="472">
        <f>'BD4'!C1687</f>
        <v>0</v>
      </c>
      <c r="D1690" s="125" t="str">
        <f t="shared" si="131"/>
        <v/>
      </c>
      <c r="E1690" s="126" t="str">
        <f>IF('BD4'!O1687=0,"",'BD4'!O1687)</f>
        <v/>
      </c>
      <c r="F1690" s="127" t="str">
        <f>REPT('BD4'!N1687,1)</f>
        <v/>
      </c>
      <c r="G1690" s="469">
        <f>('BD4'!J1687)</f>
        <v>0</v>
      </c>
      <c r="I1690" s="568" t="str">
        <f t="shared" si="132"/>
        <v/>
      </c>
      <c r="J1690" s="568" t="str">
        <f>IF(L1690&gt;0,'BD1'!$K$6,"")</f>
        <v/>
      </c>
      <c r="K1690" s="568" t="str">
        <f>IF(L1690&gt;0,'BD1'!$K$8,"")</f>
        <v/>
      </c>
      <c r="L1690" s="101"/>
      <c r="M1690" s="101"/>
      <c r="N1690" s="101"/>
      <c r="O1690" s="101"/>
      <c r="P1690" s="363"/>
      <c r="Q1690" s="363"/>
      <c r="R1690" s="361"/>
      <c r="S1690" s="570" t="str">
        <f t="shared" si="135"/>
        <v/>
      </c>
      <c r="U1690" s="124" t="str">
        <f t="shared" si="133"/>
        <v/>
      </c>
      <c r="V1690" s="124" t="str">
        <f>IF(X1690&gt;0,'BD1'!$K$6,"")</f>
        <v/>
      </c>
      <c r="W1690" s="121" t="str">
        <f>IF(X1690&gt;0,'BD1'!$K$8,"")</f>
        <v/>
      </c>
      <c r="X1690" s="101"/>
      <c r="Y1690" s="474"/>
      <c r="Z1690" s="101"/>
      <c r="AA1690" s="101"/>
      <c r="AB1690" s="101"/>
      <c r="AC1690" s="101"/>
      <c r="AD1690" s="101"/>
      <c r="AE1690" s="361"/>
      <c r="AF1690" s="522"/>
    </row>
    <row r="1691" spans="2:32" x14ac:dyDescent="0.25">
      <c r="B1691" s="566" t="str">
        <f t="shared" si="134"/>
        <v/>
      </c>
      <c r="C1691" s="472">
        <f>'BD4'!C1688</f>
        <v>0</v>
      </c>
      <c r="D1691" s="125" t="str">
        <f t="shared" si="131"/>
        <v/>
      </c>
      <c r="E1691" s="126" t="str">
        <f>IF('BD4'!O1688=0,"",'BD4'!O1688)</f>
        <v/>
      </c>
      <c r="F1691" s="127" t="str">
        <f>REPT('BD4'!N1688,1)</f>
        <v/>
      </c>
      <c r="G1691" s="469">
        <f>('BD4'!J1688)</f>
        <v>0</v>
      </c>
      <c r="I1691" s="568" t="str">
        <f t="shared" si="132"/>
        <v/>
      </c>
      <c r="J1691" s="568" t="str">
        <f>IF(L1691&gt;0,'BD1'!$K$6,"")</f>
        <v/>
      </c>
      <c r="K1691" s="568" t="str">
        <f>IF(L1691&gt;0,'BD1'!$K$8,"")</f>
        <v/>
      </c>
      <c r="L1691" s="101"/>
      <c r="M1691" s="101"/>
      <c r="N1691" s="101"/>
      <c r="O1691" s="101"/>
      <c r="P1691" s="363"/>
      <c r="Q1691" s="363"/>
      <c r="R1691" s="361"/>
      <c r="S1691" s="570" t="str">
        <f t="shared" si="135"/>
        <v/>
      </c>
      <c r="U1691" s="124" t="str">
        <f t="shared" si="133"/>
        <v/>
      </c>
      <c r="V1691" s="124" t="str">
        <f>IF(X1691&gt;0,'BD1'!$K$6,"")</f>
        <v/>
      </c>
      <c r="W1691" s="121" t="str">
        <f>IF(X1691&gt;0,'BD1'!$K$8,"")</f>
        <v/>
      </c>
      <c r="X1691" s="101"/>
      <c r="Y1691" s="474"/>
      <c r="Z1691" s="101"/>
      <c r="AA1691" s="101"/>
      <c r="AB1691" s="101"/>
      <c r="AC1691" s="101"/>
      <c r="AD1691" s="101"/>
      <c r="AE1691" s="361"/>
      <c r="AF1691" s="522"/>
    </row>
    <row r="1692" spans="2:32" x14ac:dyDescent="0.25">
      <c r="B1692" s="566" t="str">
        <f t="shared" si="134"/>
        <v/>
      </c>
      <c r="C1692" s="472">
        <f>'BD4'!C1689</f>
        <v>0</v>
      </c>
      <c r="D1692" s="125" t="str">
        <f t="shared" si="131"/>
        <v/>
      </c>
      <c r="E1692" s="126" t="str">
        <f>IF('BD4'!O1689=0,"",'BD4'!O1689)</f>
        <v/>
      </c>
      <c r="F1692" s="127" t="str">
        <f>REPT('BD4'!N1689,1)</f>
        <v/>
      </c>
      <c r="G1692" s="469">
        <f>('BD4'!J1689)</f>
        <v>0</v>
      </c>
      <c r="I1692" s="568" t="str">
        <f t="shared" si="132"/>
        <v/>
      </c>
      <c r="J1692" s="568" t="str">
        <f>IF(L1692&gt;0,'BD1'!$K$6,"")</f>
        <v/>
      </c>
      <c r="K1692" s="568" t="str">
        <f>IF(L1692&gt;0,'BD1'!$K$8,"")</f>
        <v/>
      </c>
      <c r="L1692" s="101"/>
      <c r="M1692" s="101"/>
      <c r="N1692" s="101"/>
      <c r="O1692" s="101"/>
      <c r="P1692" s="363"/>
      <c r="Q1692" s="363"/>
      <c r="R1692" s="361"/>
      <c r="S1692" s="570" t="str">
        <f t="shared" si="135"/>
        <v/>
      </c>
      <c r="U1692" s="124" t="str">
        <f t="shared" si="133"/>
        <v/>
      </c>
      <c r="V1692" s="124" t="str">
        <f>IF(X1692&gt;0,'BD1'!$K$6,"")</f>
        <v/>
      </c>
      <c r="W1692" s="121" t="str">
        <f>IF(X1692&gt;0,'BD1'!$K$8,"")</f>
        <v/>
      </c>
      <c r="X1692" s="101"/>
      <c r="Y1692" s="474"/>
      <c r="Z1692" s="101"/>
      <c r="AA1692" s="101"/>
      <c r="AB1692" s="101"/>
      <c r="AC1692" s="101"/>
      <c r="AD1692" s="101"/>
      <c r="AE1692" s="361"/>
      <c r="AF1692" s="522"/>
    </row>
    <row r="1693" spans="2:32" x14ac:dyDescent="0.25">
      <c r="B1693" s="566" t="str">
        <f t="shared" si="134"/>
        <v/>
      </c>
      <c r="C1693" s="472">
        <f>'BD4'!C1690</f>
        <v>0</v>
      </c>
      <c r="D1693" s="125" t="str">
        <f t="shared" si="131"/>
        <v/>
      </c>
      <c r="E1693" s="126" t="str">
        <f>IF('BD4'!O1690=0,"",'BD4'!O1690)</f>
        <v/>
      </c>
      <c r="F1693" s="127" t="str">
        <f>REPT('BD4'!N1690,1)</f>
        <v/>
      </c>
      <c r="G1693" s="469">
        <f>('BD4'!J1690)</f>
        <v>0</v>
      </c>
      <c r="I1693" s="568" t="str">
        <f t="shared" si="132"/>
        <v/>
      </c>
      <c r="J1693" s="568" t="str">
        <f>IF(L1693&gt;0,'BD1'!$K$6,"")</f>
        <v/>
      </c>
      <c r="K1693" s="568" t="str">
        <f>IF(L1693&gt;0,'BD1'!$K$8,"")</f>
        <v/>
      </c>
      <c r="L1693" s="101"/>
      <c r="M1693" s="101"/>
      <c r="N1693" s="101"/>
      <c r="O1693" s="101"/>
      <c r="P1693" s="363"/>
      <c r="Q1693" s="363"/>
      <c r="R1693" s="361"/>
      <c r="S1693" s="570" t="str">
        <f t="shared" si="135"/>
        <v/>
      </c>
      <c r="U1693" s="124" t="str">
        <f t="shared" si="133"/>
        <v/>
      </c>
      <c r="V1693" s="124" t="str">
        <f>IF(X1693&gt;0,'BD1'!$K$6,"")</f>
        <v/>
      </c>
      <c r="W1693" s="121" t="str">
        <f>IF(X1693&gt;0,'BD1'!$K$8,"")</f>
        <v/>
      </c>
      <c r="X1693" s="101"/>
      <c r="Y1693" s="474"/>
      <c r="Z1693" s="101"/>
      <c r="AA1693" s="101"/>
      <c r="AB1693" s="101"/>
      <c r="AC1693" s="101"/>
      <c r="AD1693" s="101"/>
      <c r="AE1693" s="361"/>
      <c r="AF1693" s="522"/>
    </row>
    <row r="1694" spans="2:32" x14ac:dyDescent="0.25">
      <c r="B1694" s="566" t="str">
        <f t="shared" si="134"/>
        <v/>
      </c>
      <c r="C1694" s="472">
        <f>'BD4'!C1691</f>
        <v>0</v>
      </c>
      <c r="D1694" s="125" t="str">
        <f t="shared" si="131"/>
        <v/>
      </c>
      <c r="E1694" s="126" t="str">
        <f>IF('BD4'!O1691=0,"",'BD4'!O1691)</f>
        <v/>
      </c>
      <c r="F1694" s="127" t="str">
        <f>REPT('BD4'!N1691,1)</f>
        <v/>
      </c>
      <c r="G1694" s="469">
        <f>('BD4'!J1691)</f>
        <v>0</v>
      </c>
      <c r="I1694" s="568" t="str">
        <f t="shared" si="132"/>
        <v/>
      </c>
      <c r="J1694" s="568" t="str">
        <f>IF(L1694&gt;0,'BD1'!$K$6,"")</f>
        <v/>
      </c>
      <c r="K1694" s="568" t="str">
        <f>IF(L1694&gt;0,'BD1'!$K$8,"")</f>
        <v/>
      </c>
      <c r="L1694" s="101"/>
      <c r="M1694" s="101"/>
      <c r="N1694" s="101"/>
      <c r="O1694" s="101"/>
      <c r="P1694" s="363"/>
      <c r="Q1694" s="363"/>
      <c r="R1694" s="361"/>
      <c r="S1694" s="570" t="str">
        <f t="shared" si="135"/>
        <v/>
      </c>
      <c r="U1694" s="124" t="str">
        <f t="shared" si="133"/>
        <v/>
      </c>
      <c r="V1694" s="124" t="str">
        <f>IF(X1694&gt;0,'BD1'!$K$6,"")</f>
        <v/>
      </c>
      <c r="W1694" s="121" t="str">
        <f>IF(X1694&gt;0,'BD1'!$K$8,"")</f>
        <v/>
      </c>
      <c r="X1694" s="101"/>
      <c r="Y1694" s="474"/>
      <c r="Z1694" s="101"/>
      <c r="AA1694" s="101"/>
      <c r="AB1694" s="101"/>
      <c r="AC1694" s="101"/>
      <c r="AD1694" s="101"/>
      <c r="AE1694" s="361"/>
      <c r="AF1694" s="522"/>
    </row>
    <row r="1695" spans="2:32" x14ac:dyDescent="0.25">
      <c r="B1695" s="566" t="str">
        <f t="shared" si="134"/>
        <v/>
      </c>
      <c r="C1695" s="472">
        <f>'BD4'!C1692</f>
        <v>0</v>
      </c>
      <c r="D1695" s="125" t="str">
        <f t="shared" si="131"/>
        <v/>
      </c>
      <c r="E1695" s="126" t="str">
        <f>IF('BD4'!O1692=0,"",'BD4'!O1692)</f>
        <v/>
      </c>
      <c r="F1695" s="127" t="str">
        <f>REPT('BD4'!N1692,1)</f>
        <v/>
      </c>
      <c r="G1695" s="469">
        <f>('BD4'!J1692)</f>
        <v>0</v>
      </c>
      <c r="I1695" s="568" t="str">
        <f t="shared" si="132"/>
        <v/>
      </c>
      <c r="J1695" s="568" t="str">
        <f>IF(L1695&gt;0,'BD1'!$K$6,"")</f>
        <v/>
      </c>
      <c r="K1695" s="568" t="str">
        <f>IF(L1695&gt;0,'BD1'!$K$8,"")</f>
        <v/>
      </c>
      <c r="L1695" s="101"/>
      <c r="M1695" s="101"/>
      <c r="N1695" s="101"/>
      <c r="O1695" s="101"/>
      <c r="P1695" s="363"/>
      <c r="Q1695" s="363"/>
      <c r="R1695" s="361"/>
      <c r="S1695" s="570" t="str">
        <f t="shared" si="135"/>
        <v/>
      </c>
      <c r="U1695" s="124" t="str">
        <f t="shared" si="133"/>
        <v/>
      </c>
      <c r="V1695" s="124" t="str">
        <f>IF(X1695&gt;0,'BD1'!$K$6,"")</f>
        <v/>
      </c>
      <c r="W1695" s="121" t="str">
        <f>IF(X1695&gt;0,'BD1'!$K$8,"")</f>
        <v/>
      </c>
      <c r="X1695" s="101"/>
      <c r="Y1695" s="474"/>
      <c r="Z1695" s="101"/>
      <c r="AA1695" s="101"/>
      <c r="AB1695" s="101"/>
      <c r="AC1695" s="101"/>
      <c r="AD1695" s="101"/>
      <c r="AE1695" s="361"/>
      <c r="AF1695" s="522"/>
    </row>
    <row r="1696" spans="2:32" x14ac:dyDescent="0.25">
      <c r="B1696" s="566" t="str">
        <f t="shared" si="134"/>
        <v/>
      </c>
      <c r="C1696" s="472">
        <f>'BD4'!C1693</f>
        <v>0</v>
      </c>
      <c r="D1696" s="125" t="str">
        <f t="shared" si="131"/>
        <v/>
      </c>
      <c r="E1696" s="126" t="str">
        <f>IF('BD4'!O1693=0,"",'BD4'!O1693)</f>
        <v/>
      </c>
      <c r="F1696" s="127" t="str">
        <f>REPT('BD4'!N1693,1)</f>
        <v/>
      </c>
      <c r="G1696" s="469">
        <f>('BD4'!J1693)</f>
        <v>0</v>
      </c>
      <c r="I1696" s="568" t="str">
        <f t="shared" si="132"/>
        <v/>
      </c>
      <c r="J1696" s="568" t="str">
        <f>IF(L1696&gt;0,'BD1'!$K$6,"")</f>
        <v/>
      </c>
      <c r="K1696" s="568" t="str">
        <f>IF(L1696&gt;0,'BD1'!$K$8,"")</f>
        <v/>
      </c>
      <c r="L1696" s="101"/>
      <c r="M1696" s="101"/>
      <c r="N1696" s="101"/>
      <c r="O1696" s="101"/>
      <c r="P1696" s="363"/>
      <c r="Q1696" s="363"/>
      <c r="R1696" s="361"/>
      <c r="S1696" s="570" t="str">
        <f t="shared" si="135"/>
        <v/>
      </c>
      <c r="U1696" s="124" t="str">
        <f t="shared" si="133"/>
        <v/>
      </c>
      <c r="V1696" s="124" t="str">
        <f>IF(X1696&gt;0,'BD1'!$K$6,"")</f>
        <v/>
      </c>
      <c r="W1696" s="121" t="str">
        <f>IF(X1696&gt;0,'BD1'!$K$8,"")</f>
        <v/>
      </c>
      <c r="X1696" s="101"/>
      <c r="Y1696" s="474"/>
      <c r="Z1696" s="101"/>
      <c r="AA1696" s="101"/>
      <c r="AB1696" s="101"/>
      <c r="AC1696" s="101"/>
      <c r="AD1696" s="101"/>
      <c r="AE1696" s="361"/>
      <c r="AF1696" s="522"/>
    </row>
    <row r="1697" spans="2:32" x14ac:dyDescent="0.25">
      <c r="B1697" s="566" t="str">
        <f t="shared" si="134"/>
        <v/>
      </c>
      <c r="C1697" s="472">
        <f>'BD4'!C1694</f>
        <v>0</v>
      </c>
      <c r="D1697" s="125" t="str">
        <f t="shared" si="131"/>
        <v/>
      </c>
      <c r="E1697" s="126" t="str">
        <f>IF('BD4'!O1694=0,"",'BD4'!O1694)</f>
        <v/>
      </c>
      <c r="F1697" s="127" t="str">
        <f>REPT('BD4'!N1694,1)</f>
        <v/>
      </c>
      <c r="G1697" s="469">
        <f>('BD4'!J1694)</f>
        <v>0</v>
      </c>
      <c r="I1697" s="568" t="str">
        <f t="shared" si="132"/>
        <v/>
      </c>
      <c r="J1697" s="568" t="str">
        <f>IF(L1697&gt;0,'BD1'!$K$6,"")</f>
        <v/>
      </c>
      <c r="K1697" s="568" t="str">
        <f>IF(L1697&gt;0,'BD1'!$K$8,"")</f>
        <v/>
      </c>
      <c r="L1697" s="101"/>
      <c r="M1697" s="101"/>
      <c r="N1697" s="101"/>
      <c r="O1697" s="101"/>
      <c r="P1697" s="363"/>
      <c r="Q1697" s="363"/>
      <c r="R1697" s="361"/>
      <c r="S1697" s="570" t="str">
        <f t="shared" si="135"/>
        <v/>
      </c>
      <c r="U1697" s="124" t="str">
        <f t="shared" si="133"/>
        <v/>
      </c>
      <c r="V1697" s="124" t="str">
        <f>IF(X1697&gt;0,'BD1'!$K$6,"")</f>
        <v/>
      </c>
      <c r="W1697" s="121" t="str">
        <f>IF(X1697&gt;0,'BD1'!$K$8,"")</f>
        <v/>
      </c>
      <c r="X1697" s="101"/>
      <c r="Y1697" s="474"/>
      <c r="Z1697" s="101"/>
      <c r="AA1697" s="101"/>
      <c r="AB1697" s="101"/>
      <c r="AC1697" s="101"/>
      <c r="AD1697" s="101"/>
      <c r="AE1697" s="361"/>
      <c r="AF1697" s="522"/>
    </row>
    <row r="1698" spans="2:32" x14ac:dyDescent="0.25">
      <c r="B1698" s="566" t="str">
        <f t="shared" si="134"/>
        <v/>
      </c>
      <c r="C1698" s="472">
        <f>'BD4'!C1695</f>
        <v>0</v>
      </c>
      <c r="D1698" s="125" t="str">
        <f t="shared" si="131"/>
        <v/>
      </c>
      <c r="E1698" s="126" t="str">
        <f>IF('BD4'!O1695=0,"",'BD4'!O1695)</f>
        <v/>
      </c>
      <c r="F1698" s="127" t="str">
        <f>REPT('BD4'!N1695,1)</f>
        <v/>
      </c>
      <c r="G1698" s="469">
        <f>('BD4'!J1695)</f>
        <v>0</v>
      </c>
      <c r="I1698" s="568" t="str">
        <f t="shared" si="132"/>
        <v/>
      </c>
      <c r="J1698" s="568" t="str">
        <f>IF(L1698&gt;0,'BD1'!$K$6,"")</f>
        <v/>
      </c>
      <c r="K1698" s="568" t="str">
        <f>IF(L1698&gt;0,'BD1'!$K$8,"")</f>
        <v/>
      </c>
      <c r="L1698" s="101"/>
      <c r="M1698" s="101"/>
      <c r="N1698" s="101"/>
      <c r="O1698" s="101"/>
      <c r="P1698" s="363"/>
      <c r="Q1698" s="363"/>
      <c r="R1698" s="361"/>
      <c r="S1698" s="570" t="str">
        <f t="shared" si="135"/>
        <v/>
      </c>
      <c r="U1698" s="124" t="str">
        <f t="shared" si="133"/>
        <v/>
      </c>
      <c r="V1698" s="124" t="str">
        <f>IF(X1698&gt;0,'BD1'!$K$6,"")</f>
        <v/>
      </c>
      <c r="W1698" s="121" t="str">
        <f>IF(X1698&gt;0,'BD1'!$K$8,"")</f>
        <v/>
      </c>
      <c r="X1698" s="101"/>
      <c r="Y1698" s="474"/>
      <c r="Z1698" s="101"/>
      <c r="AA1698" s="101"/>
      <c r="AB1698" s="101"/>
      <c r="AC1698" s="101"/>
      <c r="AD1698" s="101"/>
      <c r="AE1698" s="361"/>
      <c r="AF1698" s="522"/>
    </row>
    <row r="1699" spans="2:32" x14ac:dyDescent="0.25">
      <c r="B1699" s="566" t="str">
        <f t="shared" si="134"/>
        <v/>
      </c>
      <c r="C1699" s="472">
        <f>'BD4'!C1696</f>
        <v>0</v>
      </c>
      <c r="D1699" s="125" t="str">
        <f t="shared" si="131"/>
        <v/>
      </c>
      <c r="E1699" s="126" t="str">
        <f>IF('BD4'!O1696=0,"",'BD4'!O1696)</f>
        <v/>
      </c>
      <c r="F1699" s="127" t="str">
        <f>REPT('BD4'!N1696,1)</f>
        <v/>
      </c>
      <c r="G1699" s="469">
        <f>('BD4'!J1696)</f>
        <v>0</v>
      </c>
      <c r="I1699" s="568" t="str">
        <f t="shared" si="132"/>
        <v/>
      </c>
      <c r="J1699" s="568" t="str">
        <f>IF(L1699&gt;0,'BD1'!$K$6,"")</f>
        <v/>
      </c>
      <c r="K1699" s="568" t="str">
        <f>IF(L1699&gt;0,'BD1'!$K$8,"")</f>
        <v/>
      </c>
      <c r="L1699" s="101"/>
      <c r="M1699" s="101"/>
      <c r="N1699" s="101"/>
      <c r="O1699" s="101"/>
      <c r="P1699" s="363"/>
      <c r="Q1699" s="363"/>
      <c r="R1699" s="361"/>
      <c r="S1699" s="570" t="str">
        <f t="shared" si="135"/>
        <v/>
      </c>
      <c r="U1699" s="124" t="str">
        <f t="shared" si="133"/>
        <v/>
      </c>
      <c r="V1699" s="124" t="str">
        <f>IF(X1699&gt;0,'BD1'!$K$6,"")</f>
        <v/>
      </c>
      <c r="W1699" s="121" t="str">
        <f>IF(X1699&gt;0,'BD1'!$K$8,"")</f>
        <v/>
      </c>
      <c r="X1699" s="101"/>
      <c r="Y1699" s="474"/>
      <c r="Z1699" s="101"/>
      <c r="AA1699" s="101"/>
      <c r="AB1699" s="101"/>
      <c r="AC1699" s="101"/>
      <c r="AD1699" s="101"/>
      <c r="AE1699" s="361"/>
      <c r="AF1699" s="522"/>
    </row>
    <row r="1700" spans="2:32" x14ac:dyDescent="0.25">
      <c r="B1700" s="566" t="str">
        <f t="shared" si="134"/>
        <v/>
      </c>
      <c r="C1700" s="472">
        <f>'BD4'!C1697</f>
        <v>0</v>
      </c>
      <c r="D1700" s="125" t="str">
        <f t="shared" si="131"/>
        <v/>
      </c>
      <c r="E1700" s="126" t="str">
        <f>IF('BD4'!O1697=0,"",'BD4'!O1697)</f>
        <v/>
      </c>
      <c r="F1700" s="127" t="str">
        <f>REPT('BD4'!N1697,1)</f>
        <v/>
      </c>
      <c r="G1700" s="469">
        <f>('BD4'!J1697)</f>
        <v>0</v>
      </c>
      <c r="I1700" s="568" t="str">
        <f t="shared" si="132"/>
        <v/>
      </c>
      <c r="J1700" s="568" t="str">
        <f>IF(L1700&gt;0,'BD1'!$K$6,"")</f>
        <v/>
      </c>
      <c r="K1700" s="568" t="str">
        <f>IF(L1700&gt;0,'BD1'!$K$8,"")</f>
        <v/>
      </c>
      <c r="L1700" s="101"/>
      <c r="M1700" s="101"/>
      <c r="N1700" s="101"/>
      <c r="O1700" s="101"/>
      <c r="P1700" s="363"/>
      <c r="Q1700" s="363"/>
      <c r="R1700" s="361"/>
      <c r="S1700" s="570" t="str">
        <f t="shared" si="135"/>
        <v/>
      </c>
      <c r="U1700" s="124" t="str">
        <f t="shared" si="133"/>
        <v/>
      </c>
      <c r="V1700" s="124" t="str">
        <f>IF(X1700&gt;0,'BD1'!$K$6,"")</f>
        <v/>
      </c>
      <c r="W1700" s="121" t="str">
        <f>IF(X1700&gt;0,'BD1'!$K$8,"")</f>
        <v/>
      </c>
      <c r="X1700" s="101"/>
      <c r="Y1700" s="474"/>
      <c r="Z1700" s="101"/>
      <c r="AA1700" s="101"/>
      <c r="AB1700" s="101"/>
      <c r="AC1700" s="101"/>
      <c r="AD1700" s="101"/>
      <c r="AE1700" s="361"/>
      <c r="AF1700" s="522"/>
    </row>
    <row r="1701" spans="2:32" x14ac:dyDescent="0.25">
      <c r="B1701" s="566" t="str">
        <f t="shared" si="134"/>
        <v/>
      </c>
      <c r="C1701" s="472">
        <f>'BD4'!C1698</f>
        <v>0</v>
      </c>
      <c r="D1701" s="125" t="str">
        <f t="shared" si="131"/>
        <v/>
      </c>
      <c r="E1701" s="126" t="str">
        <f>IF('BD4'!O1698=0,"",'BD4'!O1698)</f>
        <v/>
      </c>
      <c r="F1701" s="127" t="str">
        <f>REPT('BD4'!N1698,1)</f>
        <v/>
      </c>
      <c r="G1701" s="469">
        <f>('BD4'!J1698)</f>
        <v>0</v>
      </c>
      <c r="I1701" s="568" t="str">
        <f t="shared" si="132"/>
        <v/>
      </c>
      <c r="J1701" s="568" t="str">
        <f>IF(L1701&gt;0,'BD1'!$K$6,"")</f>
        <v/>
      </c>
      <c r="K1701" s="568" t="str">
        <f>IF(L1701&gt;0,'BD1'!$K$8,"")</f>
        <v/>
      </c>
      <c r="L1701" s="101"/>
      <c r="M1701" s="101"/>
      <c r="N1701" s="101"/>
      <c r="O1701" s="101"/>
      <c r="P1701" s="363"/>
      <c r="Q1701" s="363"/>
      <c r="R1701" s="361"/>
      <c r="S1701" s="570" t="str">
        <f t="shared" si="135"/>
        <v/>
      </c>
      <c r="U1701" s="124" t="str">
        <f t="shared" si="133"/>
        <v/>
      </c>
      <c r="V1701" s="124" t="str">
        <f>IF(X1701&gt;0,'BD1'!$K$6,"")</f>
        <v/>
      </c>
      <c r="W1701" s="121" t="str">
        <f>IF(X1701&gt;0,'BD1'!$K$8,"")</f>
        <v/>
      </c>
      <c r="X1701" s="101"/>
      <c r="Y1701" s="474"/>
      <c r="Z1701" s="101"/>
      <c r="AA1701" s="101"/>
      <c r="AB1701" s="101"/>
      <c r="AC1701" s="101"/>
      <c r="AD1701" s="101"/>
      <c r="AE1701" s="361"/>
      <c r="AF1701" s="522"/>
    </row>
    <row r="1702" spans="2:32" x14ac:dyDescent="0.25">
      <c r="B1702" s="566" t="str">
        <f t="shared" si="134"/>
        <v/>
      </c>
      <c r="C1702" s="472">
        <f>'BD4'!C1699</f>
        <v>0</v>
      </c>
      <c r="D1702" s="125" t="str">
        <f t="shared" si="131"/>
        <v/>
      </c>
      <c r="E1702" s="126" t="str">
        <f>IF('BD4'!O1699=0,"",'BD4'!O1699)</f>
        <v/>
      </c>
      <c r="F1702" s="127" t="str">
        <f>REPT('BD4'!N1699,1)</f>
        <v/>
      </c>
      <c r="G1702" s="469">
        <f>('BD4'!J1699)</f>
        <v>0</v>
      </c>
      <c r="I1702" s="568" t="str">
        <f t="shared" si="132"/>
        <v/>
      </c>
      <c r="J1702" s="568" t="str">
        <f>IF(L1702&gt;0,'BD1'!$K$6,"")</f>
        <v/>
      </c>
      <c r="K1702" s="568" t="str">
        <f>IF(L1702&gt;0,'BD1'!$K$8,"")</f>
        <v/>
      </c>
      <c r="L1702" s="101"/>
      <c r="M1702" s="101"/>
      <c r="N1702" s="101"/>
      <c r="O1702" s="101"/>
      <c r="P1702" s="363"/>
      <c r="Q1702" s="363"/>
      <c r="R1702" s="361"/>
      <c r="S1702" s="570" t="str">
        <f t="shared" si="135"/>
        <v/>
      </c>
      <c r="U1702" s="124" t="str">
        <f t="shared" si="133"/>
        <v/>
      </c>
      <c r="V1702" s="124" t="str">
        <f>IF(X1702&gt;0,'BD1'!$K$6,"")</f>
        <v/>
      </c>
      <c r="W1702" s="121" t="str">
        <f>IF(X1702&gt;0,'BD1'!$K$8,"")</f>
        <v/>
      </c>
      <c r="X1702" s="101"/>
      <c r="Y1702" s="474"/>
      <c r="Z1702" s="101"/>
      <c r="AA1702" s="101"/>
      <c r="AB1702" s="101"/>
      <c r="AC1702" s="101"/>
      <c r="AD1702" s="101"/>
      <c r="AE1702" s="361"/>
      <c r="AF1702" s="522"/>
    </row>
    <row r="1703" spans="2:32" x14ac:dyDescent="0.25">
      <c r="B1703" s="566" t="str">
        <f t="shared" si="134"/>
        <v/>
      </c>
      <c r="C1703" s="472">
        <f>'BD4'!C1700</f>
        <v>0</v>
      </c>
      <c r="D1703" s="125" t="str">
        <f t="shared" si="131"/>
        <v/>
      </c>
      <c r="E1703" s="126" t="str">
        <f>IF('BD4'!O1700=0,"",'BD4'!O1700)</f>
        <v/>
      </c>
      <c r="F1703" s="127" t="str">
        <f>REPT('BD4'!N1700,1)</f>
        <v/>
      </c>
      <c r="G1703" s="469">
        <f>('BD4'!J1700)</f>
        <v>0</v>
      </c>
      <c r="I1703" s="568" t="str">
        <f t="shared" si="132"/>
        <v/>
      </c>
      <c r="J1703" s="568" t="str">
        <f>IF(L1703&gt;0,'BD1'!$K$6,"")</f>
        <v/>
      </c>
      <c r="K1703" s="568" t="str">
        <f>IF(L1703&gt;0,'BD1'!$K$8,"")</f>
        <v/>
      </c>
      <c r="L1703" s="101"/>
      <c r="M1703" s="101"/>
      <c r="N1703" s="101"/>
      <c r="O1703" s="101"/>
      <c r="P1703" s="363"/>
      <c r="Q1703" s="363"/>
      <c r="R1703" s="361"/>
      <c r="S1703" s="570" t="str">
        <f t="shared" si="135"/>
        <v/>
      </c>
      <c r="U1703" s="124" t="str">
        <f t="shared" si="133"/>
        <v/>
      </c>
      <c r="V1703" s="124" t="str">
        <f>IF(X1703&gt;0,'BD1'!$K$6,"")</f>
        <v/>
      </c>
      <c r="W1703" s="121" t="str">
        <f>IF(X1703&gt;0,'BD1'!$K$8,"")</f>
        <v/>
      </c>
      <c r="X1703" s="101"/>
      <c r="Y1703" s="474"/>
      <c r="Z1703" s="101"/>
      <c r="AA1703" s="101"/>
      <c r="AB1703" s="101"/>
      <c r="AC1703" s="101"/>
      <c r="AD1703" s="101"/>
      <c r="AE1703" s="361"/>
      <c r="AF1703" s="522"/>
    </row>
    <row r="1704" spans="2:32" x14ac:dyDescent="0.25">
      <c r="B1704" s="566" t="str">
        <f t="shared" si="134"/>
        <v/>
      </c>
      <c r="C1704" s="472">
        <f>'BD4'!C1701</f>
        <v>0</v>
      </c>
      <c r="D1704" s="125" t="str">
        <f t="shared" si="131"/>
        <v/>
      </c>
      <c r="E1704" s="126" t="str">
        <f>IF('BD4'!O1701=0,"",'BD4'!O1701)</f>
        <v/>
      </c>
      <c r="F1704" s="127" t="str">
        <f>REPT('BD4'!N1701,1)</f>
        <v/>
      </c>
      <c r="G1704" s="469">
        <f>('BD4'!J1701)</f>
        <v>0</v>
      </c>
      <c r="I1704" s="568" t="str">
        <f t="shared" si="132"/>
        <v/>
      </c>
      <c r="J1704" s="568" t="str">
        <f>IF(L1704&gt;0,'BD1'!$K$6,"")</f>
        <v/>
      </c>
      <c r="K1704" s="568" t="str">
        <f>IF(L1704&gt;0,'BD1'!$K$8,"")</f>
        <v/>
      </c>
      <c r="L1704" s="101"/>
      <c r="M1704" s="101"/>
      <c r="N1704" s="101"/>
      <c r="O1704" s="101"/>
      <c r="P1704" s="363"/>
      <c r="Q1704" s="363"/>
      <c r="R1704" s="361"/>
      <c r="S1704" s="570" t="str">
        <f t="shared" si="135"/>
        <v/>
      </c>
      <c r="U1704" s="124" t="str">
        <f t="shared" si="133"/>
        <v/>
      </c>
      <c r="V1704" s="124" t="str">
        <f>IF(X1704&gt;0,'BD1'!$K$6,"")</f>
        <v/>
      </c>
      <c r="W1704" s="121" t="str">
        <f>IF(X1704&gt;0,'BD1'!$K$8,"")</f>
        <v/>
      </c>
      <c r="X1704" s="101"/>
      <c r="Y1704" s="474"/>
      <c r="Z1704" s="101"/>
      <c r="AA1704" s="101"/>
      <c r="AB1704" s="101"/>
      <c r="AC1704" s="101"/>
      <c r="AD1704" s="101"/>
      <c r="AE1704" s="361"/>
      <c r="AF1704" s="522"/>
    </row>
    <row r="1705" spans="2:32" x14ac:dyDescent="0.25">
      <c r="B1705" s="566" t="str">
        <f t="shared" si="134"/>
        <v/>
      </c>
      <c r="C1705" s="472">
        <f>'BD4'!C1702</f>
        <v>0</v>
      </c>
      <c r="D1705" s="125" t="str">
        <f t="shared" si="131"/>
        <v/>
      </c>
      <c r="E1705" s="126" t="str">
        <f>IF('BD4'!O1702=0,"",'BD4'!O1702)</f>
        <v/>
      </c>
      <c r="F1705" s="127" t="str">
        <f>REPT('BD4'!N1702,1)</f>
        <v/>
      </c>
      <c r="G1705" s="469">
        <f>('BD4'!J1702)</f>
        <v>0</v>
      </c>
      <c r="I1705" s="568" t="str">
        <f t="shared" si="132"/>
        <v/>
      </c>
      <c r="J1705" s="568" t="str">
        <f>IF(L1705&gt;0,'BD1'!$K$6,"")</f>
        <v/>
      </c>
      <c r="K1705" s="568" t="str">
        <f>IF(L1705&gt;0,'BD1'!$K$8,"")</f>
        <v/>
      </c>
      <c r="L1705" s="101"/>
      <c r="M1705" s="101"/>
      <c r="N1705" s="101"/>
      <c r="O1705" s="101"/>
      <c r="P1705" s="363"/>
      <c r="Q1705" s="363"/>
      <c r="R1705" s="361"/>
      <c r="S1705" s="570" t="str">
        <f t="shared" si="135"/>
        <v/>
      </c>
      <c r="U1705" s="124" t="str">
        <f t="shared" si="133"/>
        <v/>
      </c>
      <c r="V1705" s="124" t="str">
        <f>IF(X1705&gt;0,'BD1'!$K$6,"")</f>
        <v/>
      </c>
      <c r="W1705" s="121" t="str">
        <f>IF(X1705&gt;0,'BD1'!$K$8,"")</f>
        <v/>
      </c>
      <c r="X1705" s="101"/>
      <c r="Y1705" s="474"/>
      <c r="Z1705" s="101"/>
      <c r="AA1705" s="101"/>
      <c r="AB1705" s="101"/>
      <c r="AC1705" s="101"/>
      <c r="AD1705" s="101"/>
      <c r="AE1705" s="361"/>
      <c r="AF1705" s="522"/>
    </row>
    <row r="1706" spans="2:32" x14ac:dyDescent="0.25">
      <c r="B1706" s="566" t="str">
        <f t="shared" si="134"/>
        <v/>
      </c>
      <c r="C1706" s="472">
        <f>'BD4'!C1703</f>
        <v>0</v>
      </c>
      <c r="D1706" s="125" t="str">
        <f t="shared" si="131"/>
        <v/>
      </c>
      <c r="E1706" s="126" t="str">
        <f>IF('BD4'!O1703=0,"",'BD4'!O1703)</f>
        <v/>
      </c>
      <c r="F1706" s="127" t="str">
        <f>REPT('BD4'!N1703,1)</f>
        <v/>
      </c>
      <c r="G1706" s="469">
        <f>('BD4'!J1703)</f>
        <v>0</v>
      </c>
      <c r="I1706" s="568" t="str">
        <f t="shared" si="132"/>
        <v/>
      </c>
      <c r="J1706" s="568" t="str">
        <f>IF(L1706&gt;0,'BD1'!$K$6,"")</f>
        <v/>
      </c>
      <c r="K1706" s="568" t="str">
        <f>IF(L1706&gt;0,'BD1'!$K$8,"")</f>
        <v/>
      </c>
      <c r="L1706" s="101"/>
      <c r="M1706" s="101"/>
      <c r="N1706" s="101"/>
      <c r="O1706" s="101"/>
      <c r="P1706" s="363"/>
      <c r="Q1706" s="363"/>
      <c r="R1706" s="361"/>
      <c r="S1706" s="570" t="str">
        <f t="shared" si="135"/>
        <v/>
      </c>
      <c r="U1706" s="124" t="str">
        <f t="shared" si="133"/>
        <v/>
      </c>
      <c r="V1706" s="124" t="str">
        <f>IF(X1706&gt;0,'BD1'!$K$6,"")</f>
        <v/>
      </c>
      <c r="W1706" s="121" t="str">
        <f>IF(X1706&gt;0,'BD1'!$K$8,"")</f>
        <v/>
      </c>
      <c r="X1706" s="101"/>
      <c r="Y1706" s="474"/>
      <c r="Z1706" s="101"/>
      <c r="AA1706" s="101"/>
      <c r="AB1706" s="101"/>
      <c r="AC1706" s="101"/>
      <c r="AD1706" s="101"/>
      <c r="AE1706" s="361"/>
      <c r="AF1706" s="522"/>
    </row>
    <row r="1707" spans="2:32" x14ac:dyDescent="0.25">
      <c r="B1707" s="566" t="str">
        <f t="shared" si="134"/>
        <v/>
      </c>
      <c r="C1707" s="472">
        <f>'BD4'!C1704</f>
        <v>0</v>
      </c>
      <c r="D1707" s="125" t="str">
        <f t="shared" si="131"/>
        <v/>
      </c>
      <c r="E1707" s="126" t="str">
        <f>IF('BD4'!O1704=0,"",'BD4'!O1704)</f>
        <v/>
      </c>
      <c r="F1707" s="127" t="str">
        <f>REPT('BD4'!N1704,1)</f>
        <v/>
      </c>
      <c r="G1707" s="469">
        <f>('BD4'!J1704)</f>
        <v>0</v>
      </c>
      <c r="I1707" s="568" t="str">
        <f t="shared" si="132"/>
        <v/>
      </c>
      <c r="J1707" s="568" t="str">
        <f>IF(L1707&gt;0,'BD1'!$K$6,"")</f>
        <v/>
      </c>
      <c r="K1707" s="568" t="str">
        <f>IF(L1707&gt;0,'BD1'!$K$8,"")</f>
        <v/>
      </c>
      <c r="L1707" s="101"/>
      <c r="M1707" s="101"/>
      <c r="N1707" s="101"/>
      <c r="O1707" s="101"/>
      <c r="P1707" s="363"/>
      <c r="Q1707" s="363"/>
      <c r="R1707" s="361"/>
      <c r="S1707" s="570" t="str">
        <f t="shared" si="135"/>
        <v/>
      </c>
      <c r="U1707" s="124" t="str">
        <f t="shared" si="133"/>
        <v/>
      </c>
      <c r="V1707" s="124" t="str">
        <f>IF(X1707&gt;0,'BD1'!$K$6,"")</f>
        <v/>
      </c>
      <c r="W1707" s="121" t="str">
        <f>IF(X1707&gt;0,'BD1'!$K$8,"")</f>
        <v/>
      </c>
      <c r="X1707" s="101"/>
      <c r="Y1707" s="474"/>
      <c r="Z1707" s="101"/>
      <c r="AA1707" s="101"/>
      <c r="AB1707" s="101"/>
      <c r="AC1707" s="101"/>
      <c r="AD1707" s="101"/>
      <c r="AE1707" s="361"/>
      <c r="AF1707" s="522"/>
    </row>
    <row r="1708" spans="2:32" x14ac:dyDescent="0.25">
      <c r="B1708" s="566" t="str">
        <f t="shared" si="134"/>
        <v/>
      </c>
      <c r="C1708" s="472">
        <f>'BD4'!C1705</f>
        <v>0</v>
      </c>
      <c r="D1708" s="125" t="str">
        <f t="shared" si="131"/>
        <v/>
      </c>
      <c r="E1708" s="126" t="str">
        <f>IF('BD4'!O1705=0,"",'BD4'!O1705)</f>
        <v/>
      </c>
      <c r="F1708" s="127" t="str">
        <f>REPT('BD4'!N1705,1)</f>
        <v/>
      </c>
      <c r="G1708" s="469">
        <f>('BD4'!J1705)</f>
        <v>0</v>
      </c>
      <c r="I1708" s="568" t="str">
        <f t="shared" si="132"/>
        <v/>
      </c>
      <c r="J1708" s="568" t="str">
        <f>IF(L1708&gt;0,'BD1'!$K$6,"")</f>
        <v/>
      </c>
      <c r="K1708" s="568" t="str">
        <f>IF(L1708&gt;0,'BD1'!$K$8,"")</f>
        <v/>
      </c>
      <c r="L1708" s="101"/>
      <c r="M1708" s="101"/>
      <c r="N1708" s="101"/>
      <c r="O1708" s="101"/>
      <c r="P1708" s="363"/>
      <c r="Q1708" s="363"/>
      <c r="R1708" s="361"/>
      <c r="S1708" s="570" t="str">
        <f t="shared" si="135"/>
        <v/>
      </c>
      <c r="U1708" s="124" t="str">
        <f t="shared" si="133"/>
        <v/>
      </c>
      <c r="V1708" s="124" t="str">
        <f>IF(X1708&gt;0,'BD1'!$K$6,"")</f>
        <v/>
      </c>
      <c r="W1708" s="121" t="str">
        <f>IF(X1708&gt;0,'BD1'!$K$8,"")</f>
        <v/>
      </c>
      <c r="X1708" s="101"/>
      <c r="Y1708" s="474"/>
      <c r="Z1708" s="101"/>
      <c r="AA1708" s="101"/>
      <c r="AB1708" s="101"/>
      <c r="AC1708" s="101"/>
      <c r="AD1708" s="101"/>
      <c r="AE1708" s="361"/>
      <c r="AF1708" s="522"/>
    </row>
    <row r="1709" spans="2:32" x14ac:dyDescent="0.25">
      <c r="B1709" s="566" t="str">
        <f t="shared" si="134"/>
        <v/>
      </c>
      <c r="C1709" s="472">
        <f>'BD4'!C1706</f>
        <v>0</v>
      </c>
      <c r="D1709" s="125" t="str">
        <f t="shared" si="131"/>
        <v/>
      </c>
      <c r="E1709" s="126" t="str">
        <f>IF('BD4'!O1706=0,"",'BD4'!O1706)</f>
        <v/>
      </c>
      <c r="F1709" s="127" t="str">
        <f>REPT('BD4'!N1706,1)</f>
        <v/>
      </c>
      <c r="G1709" s="469">
        <f>('BD4'!J1706)</f>
        <v>0</v>
      </c>
      <c r="I1709" s="568" t="str">
        <f t="shared" si="132"/>
        <v/>
      </c>
      <c r="J1709" s="568" t="str">
        <f>IF(L1709&gt;0,'BD1'!$K$6,"")</f>
        <v/>
      </c>
      <c r="K1709" s="568" t="str">
        <f>IF(L1709&gt;0,'BD1'!$K$8,"")</f>
        <v/>
      </c>
      <c r="L1709" s="101"/>
      <c r="M1709" s="101"/>
      <c r="N1709" s="101"/>
      <c r="O1709" s="101"/>
      <c r="P1709" s="363"/>
      <c r="Q1709" s="363"/>
      <c r="R1709" s="361"/>
      <c r="S1709" s="570" t="str">
        <f t="shared" si="135"/>
        <v/>
      </c>
      <c r="U1709" s="124" t="str">
        <f t="shared" si="133"/>
        <v/>
      </c>
      <c r="V1709" s="124" t="str">
        <f>IF(X1709&gt;0,'BD1'!$K$6,"")</f>
        <v/>
      </c>
      <c r="W1709" s="121" t="str">
        <f>IF(X1709&gt;0,'BD1'!$K$8,"")</f>
        <v/>
      </c>
      <c r="X1709" s="101"/>
      <c r="Y1709" s="474"/>
      <c r="Z1709" s="101"/>
      <c r="AA1709" s="101"/>
      <c r="AB1709" s="101"/>
      <c r="AC1709" s="101"/>
      <c r="AD1709" s="101"/>
      <c r="AE1709" s="361"/>
      <c r="AF1709" s="522"/>
    </row>
    <row r="1710" spans="2:32" x14ac:dyDescent="0.25">
      <c r="B1710" s="566" t="str">
        <f t="shared" si="134"/>
        <v/>
      </c>
      <c r="C1710" s="472">
        <f>'BD4'!C1707</f>
        <v>0</v>
      </c>
      <c r="D1710" s="125" t="str">
        <f t="shared" si="131"/>
        <v/>
      </c>
      <c r="E1710" s="126" t="str">
        <f>IF('BD4'!O1707=0,"",'BD4'!O1707)</f>
        <v/>
      </c>
      <c r="F1710" s="127" t="str">
        <f>REPT('BD4'!N1707,1)</f>
        <v/>
      </c>
      <c r="G1710" s="469">
        <f>('BD4'!J1707)</f>
        <v>0</v>
      </c>
      <c r="I1710" s="568" t="str">
        <f t="shared" si="132"/>
        <v/>
      </c>
      <c r="J1710" s="568" t="str">
        <f>IF(L1710&gt;0,'BD1'!$K$6,"")</f>
        <v/>
      </c>
      <c r="K1710" s="568" t="str">
        <f>IF(L1710&gt;0,'BD1'!$K$8,"")</f>
        <v/>
      </c>
      <c r="L1710" s="101"/>
      <c r="M1710" s="101"/>
      <c r="N1710" s="101"/>
      <c r="O1710" s="101"/>
      <c r="P1710" s="363"/>
      <c r="Q1710" s="363"/>
      <c r="R1710" s="361"/>
      <c r="S1710" s="570" t="str">
        <f t="shared" si="135"/>
        <v/>
      </c>
      <c r="U1710" s="124" t="str">
        <f t="shared" si="133"/>
        <v/>
      </c>
      <c r="V1710" s="124" t="str">
        <f>IF(X1710&gt;0,'BD1'!$K$6,"")</f>
        <v/>
      </c>
      <c r="W1710" s="121" t="str">
        <f>IF(X1710&gt;0,'BD1'!$K$8,"")</f>
        <v/>
      </c>
      <c r="X1710" s="101"/>
      <c r="Y1710" s="474"/>
      <c r="Z1710" s="101"/>
      <c r="AA1710" s="101"/>
      <c r="AB1710" s="101"/>
      <c r="AC1710" s="101"/>
      <c r="AD1710" s="101"/>
      <c r="AE1710" s="361"/>
      <c r="AF1710" s="522"/>
    </row>
    <row r="1711" spans="2:32" x14ac:dyDescent="0.25">
      <c r="B1711" s="566" t="str">
        <f t="shared" si="134"/>
        <v/>
      </c>
      <c r="C1711" s="472">
        <f>'BD4'!C1708</f>
        <v>0</v>
      </c>
      <c r="D1711" s="125" t="str">
        <f t="shared" si="131"/>
        <v/>
      </c>
      <c r="E1711" s="126" t="str">
        <f>IF('BD4'!O1708=0,"",'BD4'!O1708)</f>
        <v/>
      </c>
      <c r="F1711" s="127" t="str">
        <f>REPT('BD4'!N1708,1)</f>
        <v/>
      </c>
      <c r="G1711" s="469">
        <f>('BD4'!J1708)</f>
        <v>0</v>
      </c>
      <c r="I1711" s="568" t="str">
        <f t="shared" si="132"/>
        <v/>
      </c>
      <c r="J1711" s="568" t="str">
        <f>IF(L1711&gt;0,'BD1'!$K$6,"")</f>
        <v/>
      </c>
      <c r="K1711" s="568" t="str">
        <f>IF(L1711&gt;0,'BD1'!$K$8,"")</f>
        <v/>
      </c>
      <c r="L1711" s="101"/>
      <c r="M1711" s="101"/>
      <c r="N1711" s="101"/>
      <c r="O1711" s="101"/>
      <c r="P1711" s="363"/>
      <c r="Q1711" s="363"/>
      <c r="R1711" s="361"/>
      <c r="S1711" s="570" t="str">
        <f t="shared" si="135"/>
        <v/>
      </c>
      <c r="U1711" s="124" t="str">
        <f t="shared" si="133"/>
        <v/>
      </c>
      <c r="V1711" s="124" t="str">
        <f>IF(X1711&gt;0,'BD1'!$K$6,"")</f>
        <v/>
      </c>
      <c r="W1711" s="121" t="str">
        <f>IF(X1711&gt;0,'BD1'!$K$8,"")</f>
        <v/>
      </c>
      <c r="X1711" s="101"/>
      <c r="Y1711" s="474"/>
      <c r="Z1711" s="101"/>
      <c r="AA1711" s="101"/>
      <c r="AB1711" s="101"/>
      <c r="AC1711" s="101"/>
      <c r="AD1711" s="101"/>
      <c r="AE1711" s="361"/>
      <c r="AF1711" s="522"/>
    </row>
    <row r="1712" spans="2:32" x14ac:dyDescent="0.25">
      <c r="B1712" s="566" t="str">
        <f t="shared" si="134"/>
        <v/>
      </c>
      <c r="C1712" s="472">
        <f>'BD4'!C1709</f>
        <v>0</v>
      </c>
      <c r="D1712" s="125" t="str">
        <f t="shared" si="131"/>
        <v/>
      </c>
      <c r="E1712" s="126" t="str">
        <f>IF('BD4'!O1709=0,"",'BD4'!O1709)</f>
        <v/>
      </c>
      <c r="F1712" s="127" t="str">
        <f>REPT('BD4'!N1709,1)</f>
        <v/>
      </c>
      <c r="G1712" s="469">
        <f>('BD4'!J1709)</f>
        <v>0</v>
      </c>
      <c r="I1712" s="568" t="str">
        <f t="shared" si="132"/>
        <v/>
      </c>
      <c r="J1712" s="568" t="str">
        <f>IF(L1712&gt;0,'BD1'!$K$6,"")</f>
        <v/>
      </c>
      <c r="K1712" s="568" t="str">
        <f>IF(L1712&gt;0,'BD1'!$K$8,"")</f>
        <v/>
      </c>
      <c r="L1712" s="101"/>
      <c r="M1712" s="101"/>
      <c r="N1712" s="101"/>
      <c r="O1712" s="101"/>
      <c r="P1712" s="363"/>
      <c r="Q1712" s="363"/>
      <c r="R1712" s="361"/>
      <c r="S1712" s="570" t="str">
        <f t="shared" si="135"/>
        <v/>
      </c>
      <c r="U1712" s="124" t="str">
        <f t="shared" si="133"/>
        <v/>
      </c>
      <c r="V1712" s="124" t="str">
        <f>IF(X1712&gt;0,'BD1'!$K$6,"")</f>
        <v/>
      </c>
      <c r="W1712" s="121" t="str">
        <f>IF(X1712&gt;0,'BD1'!$K$8,"")</f>
        <v/>
      </c>
      <c r="X1712" s="101"/>
      <c r="Y1712" s="474"/>
      <c r="Z1712" s="101"/>
      <c r="AA1712" s="101"/>
      <c r="AB1712" s="101"/>
      <c r="AC1712" s="101"/>
      <c r="AD1712" s="101"/>
      <c r="AE1712" s="361"/>
      <c r="AF1712" s="522"/>
    </row>
    <row r="1713" spans="2:32" x14ac:dyDescent="0.25">
      <c r="B1713" s="566" t="str">
        <f t="shared" si="134"/>
        <v/>
      </c>
      <c r="C1713" s="472">
        <f>'BD4'!C1710</f>
        <v>0</v>
      </c>
      <c r="D1713" s="125" t="str">
        <f t="shared" si="131"/>
        <v/>
      </c>
      <c r="E1713" s="126" t="str">
        <f>IF('BD4'!O1710=0,"",'BD4'!O1710)</f>
        <v/>
      </c>
      <c r="F1713" s="127" t="str">
        <f>REPT('BD4'!N1710,1)</f>
        <v/>
      </c>
      <c r="G1713" s="469">
        <f>('BD4'!J1710)</f>
        <v>0</v>
      </c>
      <c r="I1713" s="568" t="str">
        <f t="shared" si="132"/>
        <v/>
      </c>
      <c r="J1713" s="568" t="str">
        <f>IF(L1713&gt;0,'BD1'!$K$6,"")</f>
        <v/>
      </c>
      <c r="K1713" s="568" t="str">
        <f>IF(L1713&gt;0,'BD1'!$K$8,"")</f>
        <v/>
      </c>
      <c r="L1713" s="101"/>
      <c r="M1713" s="101"/>
      <c r="N1713" s="101"/>
      <c r="O1713" s="101"/>
      <c r="P1713" s="363"/>
      <c r="Q1713" s="363"/>
      <c r="R1713" s="361"/>
      <c r="S1713" s="570" t="str">
        <f t="shared" si="135"/>
        <v/>
      </c>
      <c r="U1713" s="124" t="str">
        <f t="shared" si="133"/>
        <v/>
      </c>
      <c r="V1713" s="124" t="str">
        <f>IF(X1713&gt;0,'BD1'!$K$6,"")</f>
        <v/>
      </c>
      <c r="W1713" s="121" t="str">
        <f>IF(X1713&gt;0,'BD1'!$K$8,"")</f>
        <v/>
      </c>
      <c r="X1713" s="101"/>
      <c r="Y1713" s="474"/>
      <c r="Z1713" s="101"/>
      <c r="AA1713" s="101"/>
      <c r="AB1713" s="101"/>
      <c r="AC1713" s="101"/>
      <c r="AD1713" s="101"/>
      <c r="AE1713" s="361"/>
      <c r="AF1713" s="522"/>
    </row>
    <row r="1714" spans="2:32" x14ac:dyDescent="0.25">
      <c r="B1714" s="566" t="str">
        <f t="shared" si="134"/>
        <v/>
      </c>
      <c r="C1714" s="472">
        <f>'BD4'!C1711</f>
        <v>0</v>
      </c>
      <c r="D1714" s="125" t="str">
        <f t="shared" si="131"/>
        <v/>
      </c>
      <c r="E1714" s="126" t="str">
        <f>IF('BD4'!O1711=0,"",'BD4'!O1711)</f>
        <v/>
      </c>
      <c r="F1714" s="127" t="str">
        <f>REPT('BD4'!N1711,1)</f>
        <v/>
      </c>
      <c r="G1714" s="469">
        <f>('BD4'!J1711)</f>
        <v>0</v>
      </c>
      <c r="I1714" s="568" t="str">
        <f t="shared" si="132"/>
        <v/>
      </c>
      <c r="J1714" s="568" t="str">
        <f>IF(L1714&gt;0,'BD1'!$K$6,"")</f>
        <v/>
      </c>
      <c r="K1714" s="568" t="str">
        <f>IF(L1714&gt;0,'BD1'!$K$8,"")</f>
        <v/>
      </c>
      <c r="L1714" s="101"/>
      <c r="M1714" s="101"/>
      <c r="N1714" s="101"/>
      <c r="O1714" s="101"/>
      <c r="P1714" s="363"/>
      <c r="Q1714" s="363"/>
      <c r="R1714" s="361"/>
      <c r="S1714" s="570" t="str">
        <f t="shared" si="135"/>
        <v/>
      </c>
      <c r="U1714" s="124" t="str">
        <f t="shared" si="133"/>
        <v/>
      </c>
      <c r="V1714" s="124" t="str">
        <f>IF(X1714&gt;0,'BD1'!$K$6,"")</f>
        <v/>
      </c>
      <c r="W1714" s="121" t="str">
        <f>IF(X1714&gt;0,'BD1'!$K$8,"")</f>
        <v/>
      </c>
      <c r="X1714" s="101"/>
      <c r="Y1714" s="474"/>
      <c r="Z1714" s="101"/>
      <c r="AA1714" s="101"/>
      <c r="AB1714" s="101"/>
      <c r="AC1714" s="101"/>
      <c r="AD1714" s="101"/>
      <c r="AE1714" s="361"/>
      <c r="AF1714" s="522"/>
    </row>
    <row r="1715" spans="2:32" x14ac:dyDescent="0.25">
      <c r="B1715" s="566" t="str">
        <f t="shared" si="134"/>
        <v/>
      </c>
      <c r="C1715" s="472">
        <f>'BD4'!C1712</f>
        <v>0</v>
      </c>
      <c r="D1715" s="125" t="str">
        <f t="shared" si="131"/>
        <v/>
      </c>
      <c r="E1715" s="126" t="str">
        <f>IF('BD4'!O1712=0,"",'BD4'!O1712)</f>
        <v/>
      </c>
      <c r="F1715" s="127" t="str">
        <f>REPT('BD4'!N1712,1)</f>
        <v/>
      </c>
      <c r="G1715" s="469">
        <f>('BD4'!J1712)</f>
        <v>0</v>
      </c>
      <c r="I1715" s="568" t="str">
        <f t="shared" si="132"/>
        <v/>
      </c>
      <c r="J1715" s="568" t="str">
        <f>IF(L1715&gt;0,'BD1'!$K$6,"")</f>
        <v/>
      </c>
      <c r="K1715" s="568" t="str">
        <f>IF(L1715&gt;0,'BD1'!$K$8,"")</f>
        <v/>
      </c>
      <c r="L1715" s="101"/>
      <c r="M1715" s="101"/>
      <c r="N1715" s="101"/>
      <c r="O1715" s="101"/>
      <c r="P1715" s="363"/>
      <c r="Q1715" s="363"/>
      <c r="R1715" s="361"/>
      <c r="S1715" s="570" t="str">
        <f t="shared" si="135"/>
        <v/>
      </c>
      <c r="U1715" s="124" t="str">
        <f t="shared" si="133"/>
        <v/>
      </c>
      <c r="V1715" s="124" t="str">
        <f>IF(X1715&gt;0,'BD1'!$K$6,"")</f>
        <v/>
      </c>
      <c r="W1715" s="121" t="str">
        <f>IF(X1715&gt;0,'BD1'!$K$8,"")</f>
        <v/>
      </c>
      <c r="X1715" s="101"/>
      <c r="Y1715" s="474"/>
      <c r="Z1715" s="101"/>
      <c r="AA1715" s="101"/>
      <c r="AB1715" s="101"/>
      <c r="AC1715" s="101"/>
      <c r="AD1715" s="101"/>
      <c r="AE1715" s="361"/>
      <c r="AF1715" s="522"/>
    </row>
    <row r="1716" spans="2:32" x14ac:dyDescent="0.25">
      <c r="B1716" s="566" t="str">
        <f t="shared" si="134"/>
        <v/>
      </c>
      <c r="C1716" s="472">
        <f>'BD4'!C1713</f>
        <v>0</v>
      </c>
      <c r="D1716" s="125" t="str">
        <f t="shared" si="131"/>
        <v/>
      </c>
      <c r="E1716" s="126" t="str">
        <f>IF('BD4'!O1713=0,"",'BD4'!O1713)</f>
        <v/>
      </c>
      <c r="F1716" s="127" t="str">
        <f>REPT('BD4'!N1713,1)</f>
        <v/>
      </c>
      <c r="G1716" s="469">
        <f>('BD4'!J1713)</f>
        <v>0</v>
      </c>
      <c r="I1716" s="568" t="str">
        <f t="shared" si="132"/>
        <v/>
      </c>
      <c r="J1716" s="568" t="str">
        <f>IF(L1716&gt;0,'BD1'!$K$6,"")</f>
        <v/>
      </c>
      <c r="K1716" s="568" t="str">
        <f>IF(L1716&gt;0,'BD1'!$K$8,"")</f>
        <v/>
      </c>
      <c r="L1716" s="101"/>
      <c r="M1716" s="101"/>
      <c r="N1716" s="101"/>
      <c r="O1716" s="101"/>
      <c r="P1716" s="363"/>
      <c r="Q1716" s="363"/>
      <c r="R1716" s="361"/>
      <c r="S1716" s="570" t="str">
        <f t="shared" si="135"/>
        <v/>
      </c>
      <c r="U1716" s="124" t="str">
        <f t="shared" si="133"/>
        <v/>
      </c>
      <c r="V1716" s="124" t="str">
        <f>IF(X1716&gt;0,'BD1'!$K$6,"")</f>
        <v/>
      </c>
      <c r="W1716" s="121" t="str">
        <f>IF(X1716&gt;0,'BD1'!$K$8,"")</f>
        <v/>
      </c>
      <c r="X1716" s="101"/>
      <c r="Y1716" s="474"/>
      <c r="Z1716" s="101"/>
      <c r="AA1716" s="101"/>
      <c r="AB1716" s="101"/>
      <c r="AC1716" s="101"/>
      <c r="AD1716" s="101"/>
      <c r="AE1716" s="361"/>
      <c r="AF1716" s="522"/>
    </row>
    <row r="1717" spans="2:32" x14ac:dyDescent="0.25">
      <c r="B1717" s="566" t="str">
        <f t="shared" si="134"/>
        <v/>
      </c>
      <c r="C1717" s="472">
        <f>'BD4'!C1714</f>
        <v>0</v>
      </c>
      <c r="D1717" s="125" t="str">
        <f t="shared" si="131"/>
        <v/>
      </c>
      <c r="E1717" s="126" t="str">
        <f>IF('BD4'!O1714=0,"",'BD4'!O1714)</f>
        <v/>
      </c>
      <c r="F1717" s="127" t="str">
        <f>REPT('BD4'!N1714,1)</f>
        <v/>
      </c>
      <c r="G1717" s="469">
        <f>('BD4'!J1714)</f>
        <v>0</v>
      </c>
      <c r="I1717" s="568" t="str">
        <f t="shared" si="132"/>
        <v/>
      </c>
      <c r="J1717" s="568" t="str">
        <f>IF(L1717&gt;0,'BD1'!$K$6,"")</f>
        <v/>
      </c>
      <c r="K1717" s="568" t="str">
        <f>IF(L1717&gt;0,'BD1'!$K$8,"")</f>
        <v/>
      </c>
      <c r="L1717" s="101"/>
      <c r="M1717" s="101"/>
      <c r="N1717" s="101"/>
      <c r="O1717" s="101"/>
      <c r="P1717" s="363"/>
      <c r="Q1717" s="363"/>
      <c r="R1717" s="361"/>
      <c r="S1717" s="570" t="str">
        <f t="shared" si="135"/>
        <v/>
      </c>
      <c r="U1717" s="124" t="str">
        <f t="shared" si="133"/>
        <v/>
      </c>
      <c r="V1717" s="124" t="str">
        <f>IF(X1717&gt;0,'BD1'!$K$6,"")</f>
        <v/>
      </c>
      <c r="W1717" s="121" t="str">
        <f>IF(X1717&gt;0,'BD1'!$K$8,"")</f>
        <v/>
      </c>
      <c r="X1717" s="101"/>
      <c r="Y1717" s="474"/>
      <c r="Z1717" s="101"/>
      <c r="AA1717" s="101"/>
      <c r="AB1717" s="101"/>
      <c r="AC1717" s="101"/>
      <c r="AD1717" s="101"/>
      <c r="AE1717" s="361"/>
      <c r="AF1717" s="522"/>
    </row>
    <row r="1718" spans="2:32" x14ac:dyDescent="0.25">
      <c r="B1718" s="566" t="str">
        <f t="shared" si="134"/>
        <v/>
      </c>
      <c r="C1718" s="472">
        <f>'BD4'!C1715</f>
        <v>0</v>
      </c>
      <c r="D1718" s="125" t="str">
        <f t="shared" si="131"/>
        <v/>
      </c>
      <c r="E1718" s="126" t="str">
        <f>IF('BD4'!O1715=0,"",'BD4'!O1715)</f>
        <v/>
      </c>
      <c r="F1718" s="127" t="str">
        <f>REPT('BD4'!N1715,1)</f>
        <v/>
      </c>
      <c r="G1718" s="469">
        <f>('BD4'!J1715)</f>
        <v>0</v>
      </c>
      <c r="I1718" s="568" t="str">
        <f t="shared" si="132"/>
        <v/>
      </c>
      <c r="J1718" s="568" t="str">
        <f>IF(L1718&gt;0,'BD1'!$K$6,"")</f>
        <v/>
      </c>
      <c r="K1718" s="568" t="str">
        <f>IF(L1718&gt;0,'BD1'!$K$8,"")</f>
        <v/>
      </c>
      <c r="L1718" s="101"/>
      <c r="M1718" s="101"/>
      <c r="N1718" s="101"/>
      <c r="O1718" s="101"/>
      <c r="P1718" s="363"/>
      <c r="Q1718" s="363"/>
      <c r="R1718" s="361"/>
      <c r="S1718" s="570" t="str">
        <f t="shared" si="135"/>
        <v/>
      </c>
      <c r="U1718" s="124" t="str">
        <f t="shared" si="133"/>
        <v/>
      </c>
      <c r="V1718" s="124" t="str">
        <f>IF(X1718&gt;0,'BD1'!$K$6,"")</f>
        <v/>
      </c>
      <c r="W1718" s="121" t="str">
        <f>IF(X1718&gt;0,'BD1'!$K$8,"")</f>
        <v/>
      </c>
      <c r="X1718" s="101"/>
      <c r="Y1718" s="474"/>
      <c r="Z1718" s="101"/>
      <c r="AA1718" s="101"/>
      <c r="AB1718" s="101"/>
      <c r="AC1718" s="101"/>
      <c r="AD1718" s="101"/>
      <c r="AE1718" s="361"/>
      <c r="AF1718" s="522"/>
    </row>
    <row r="1719" spans="2:32" x14ac:dyDescent="0.25">
      <c r="B1719" s="566" t="str">
        <f t="shared" si="134"/>
        <v/>
      </c>
      <c r="C1719" s="472">
        <f>'BD4'!C1716</f>
        <v>0</v>
      </c>
      <c r="D1719" s="125" t="str">
        <f t="shared" si="131"/>
        <v/>
      </c>
      <c r="E1719" s="126" t="str">
        <f>IF('BD4'!O1716=0,"",'BD4'!O1716)</f>
        <v/>
      </c>
      <c r="F1719" s="127" t="str">
        <f>REPT('BD4'!N1716,1)</f>
        <v/>
      </c>
      <c r="G1719" s="469">
        <f>('BD4'!J1716)</f>
        <v>0</v>
      </c>
      <c r="I1719" s="568" t="str">
        <f t="shared" si="132"/>
        <v/>
      </c>
      <c r="J1719" s="568" t="str">
        <f>IF(L1719&gt;0,'BD1'!$K$6,"")</f>
        <v/>
      </c>
      <c r="K1719" s="568" t="str">
        <f>IF(L1719&gt;0,'BD1'!$K$8,"")</f>
        <v/>
      </c>
      <c r="L1719" s="101"/>
      <c r="M1719" s="101"/>
      <c r="N1719" s="101"/>
      <c r="O1719" s="101"/>
      <c r="P1719" s="363"/>
      <c r="Q1719" s="363"/>
      <c r="R1719" s="361"/>
      <c r="S1719" s="570" t="str">
        <f t="shared" si="135"/>
        <v/>
      </c>
      <c r="U1719" s="124" t="str">
        <f t="shared" si="133"/>
        <v/>
      </c>
      <c r="V1719" s="124" t="str">
        <f>IF(X1719&gt;0,'BD1'!$K$6,"")</f>
        <v/>
      </c>
      <c r="W1719" s="121" t="str">
        <f>IF(X1719&gt;0,'BD1'!$K$8,"")</f>
        <v/>
      </c>
      <c r="X1719" s="101"/>
      <c r="Y1719" s="474"/>
      <c r="Z1719" s="101"/>
      <c r="AA1719" s="101"/>
      <c r="AB1719" s="101"/>
      <c r="AC1719" s="101"/>
      <c r="AD1719" s="101"/>
      <c r="AE1719" s="361"/>
      <c r="AF1719" s="522"/>
    </row>
    <row r="1720" spans="2:32" x14ac:dyDescent="0.25">
      <c r="B1720" s="566" t="str">
        <f t="shared" si="134"/>
        <v/>
      </c>
      <c r="C1720" s="472">
        <f>'BD4'!C1717</f>
        <v>0</v>
      </c>
      <c r="D1720" s="125" t="str">
        <f t="shared" si="131"/>
        <v/>
      </c>
      <c r="E1720" s="126" t="str">
        <f>IF('BD4'!O1717=0,"",'BD4'!O1717)</f>
        <v/>
      </c>
      <c r="F1720" s="127" t="str">
        <f>REPT('BD4'!N1717,1)</f>
        <v/>
      </c>
      <c r="G1720" s="469">
        <f>('BD4'!J1717)</f>
        <v>0</v>
      </c>
      <c r="I1720" s="568" t="str">
        <f t="shared" si="132"/>
        <v/>
      </c>
      <c r="J1720" s="568" t="str">
        <f>IF(L1720&gt;0,'BD1'!$K$6,"")</f>
        <v/>
      </c>
      <c r="K1720" s="568" t="str">
        <f>IF(L1720&gt;0,'BD1'!$K$8,"")</f>
        <v/>
      </c>
      <c r="L1720" s="101"/>
      <c r="M1720" s="101"/>
      <c r="N1720" s="101"/>
      <c r="O1720" s="101"/>
      <c r="P1720" s="363"/>
      <c r="Q1720" s="363"/>
      <c r="R1720" s="361"/>
      <c r="S1720" s="570" t="str">
        <f t="shared" si="135"/>
        <v/>
      </c>
      <c r="U1720" s="124" t="str">
        <f t="shared" si="133"/>
        <v/>
      </c>
      <c r="V1720" s="124" t="str">
        <f>IF(X1720&gt;0,'BD1'!$K$6,"")</f>
        <v/>
      </c>
      <c r="W1720" s="121" t="str">
        <f>IF(X1720&gt;0,'BD1'!$K$8,"")</f>
        <v/>
      </c>
      <c r="X1720" s="101"/>
      <c r="Y1720" s="474"/>
      <c r="Z1720" s="101"/>
      <c r="AA1720" s="101"/>
      <c r="AB1720" s="101"/>
      <c r="AC1720" s="101"/>
      <c r="AD1720" s="101"/>
      <c r="AE1720" s="361"/>
      <c r="AF1720" s="522"/>
    </row>
    <row r="1721" spans="2:32" x14ac:dyDescent="0.25">
      <c r="B1721" s="566" t="str">
        <f t="shared" si="134"/>
        <v/>
      </c>
      <c r="C1721" s="472">
        <f>'BD4'!C1718</f>
        <v>0</v>
      </c>
      <c r="D1721" s="125" t="str">
        <f t="shared" si="131"/>
        <v/>
      </c>
      <c r="E1721" s="126" t="str">
        <f>IF('BD4'!O1718=0,"",'BD4'!O1718)</f>
        <v/>
      </c>
      <c r="F1721" s="127" t="str">
        <f>REPT('BD4'!N1718,1)</f>
        <v/>
      </c>
      <c r="G1721" s="469">
        <f>('BD4'!J1718)</f>
        <v>0</v>
      </c>
      <c r="I1721" s="568" t="str">
        <f t="shared" si="132"/>
        <v/>
      </c>
      <c r="J1721" s="568" t="str">
        <f>IF(L1721&gt;0,'BD1'!$K$6,"")</f>
        <v/>
      </c>
      <c r="K1721" s="568" t="str">
        <f>IF(L1721&gt;0,'BD1'!$K$8,"")</f>
        <v/>
      </c>
      <c r="L1721" s="101"/>
      <c r="M1721" s="101"/>
      <c r="N1721" s="101"/>
      <c r="O1721" s="101"/>
      <c r="P1721" s="363"/>
      <c r="Q1721" s="363"/>
      <c r="R1721" s="361"/>
      <c r="S1721" s="570" t="str">
        <f t="shared" si="135"/>
        <v/>
      </c>
      <c r="U1721" s="124" t="str">
        <f t="shared" si="133"/>
        <v/>
      </c>
      <c r="V1721" s="124" t="str">
        <f>IF(X1721&gt;0,'BD1'!$K$6,"")</f>
        <v/>
      </c>
      <c r="W1721" s="121" t="str">
        <f>IF(X1721&gt;0,'BD1'!$K$8,"")</f>
        <v/>
      </c>
      <c r="X1721" s="101"/>
      <c r="Y1721" s="474"/>
      <c r="Z1721" s="101"/>
      <c r="AA1721" s="101"/>
      <c r="AB1721" s="101"/>
      <c r="AC1721" s="101"/>
      <c r="AD1721" s="101"/>
      <c r="AE1721" s="361"/>
      <c r="AF1721" s="522"/>
    </row>
    <row r="1722" spans="2:32" x14ac:dyDescent="0.25">
      <c r="B1722" s="566" t="str">
        <f t="shared" si="134"/>
        <v/>
      </c>
      <c r="C1722" s="472">
        <f>'BD4'!C1719</f>
        <v>0</v>
      </c>
      <c r="D1722" s="125" t="str">
        <f t="shared" si="131"/>
        <v/>
      </c>
      <c r="E1722" s="126" t="str">
        <f>IF('BD4'!O1719=0,"",'BD4'!O1719)</f>
        <v/>
      </c>
      <c r="F1722" s="127" t="str">
        <f>REPT('BD4'!N1719,1)</f>
        <v/>
      </c>
      <c r="G1722" s="469">
        <f>('BD4'!J1719)</f>
        <v>0</v>
      </c>
      <c r="I1722" s="568" t="str">
        <f t="shared" si="132"/>
        <v/>
      </c>
      <c r="J1722" s="568" t="str">
        <f>IF(L1722&gt;0,'BD1'!$K$6,"")</f>
        <v/>
      </c>
      <c r="K1722" s="568" t="str">
        <f>IF(L1722&gt;0,'BD1'!$K$8,"")</f>
        <v/>
      </c>
      <c r="L1722" s="101"/>
      <c r="M1722" s="101"/>
      <c r="N1722" s="101"/>
      <c r="O1722" s="101"/>
      <c r="P1722" s="363"/>
      <c r="Q1722" s="363"/>
      <c r="R1722" s="361"/>
      <c r="S1722" s="570" t="str">
        <f t="shared" si="135"/>
        <v/>
      </c>
      <c r="U1722" s="124" t="str">
        <f t="shared" si="133"/>
        <v/>
      </c>
      <c r="V1722" s="124" t="str">
        <f>IF(X1722&gt;0,'BD1'!$K$6,"")</f>
        <v/>
      </c>
      <c r="W1722" s="121" t="str">
        <f>IF(X1722&gt;0,'BD1'!$K$8,"")</f>
        <v/>
      </c>
      <c r="X1722" s="101"/>
      <c r="Y1722" s="474"/>
      <c r="Z1722" s="101"/>
      <c r="AA1722" s="101"/>
      <c r="AB1722" s="101"/>
      <c r="AC1722" s="101"/>
      <c r="AD1722" s="101"/>
      <c r="AE1722" s="361"/>
      <c r="AF1722" s="522"/>
    </row>
    <row r="1723" spans="2:32" x14ac:dyDescent="0.25">
      <c r="B1723" s="566" t="str">
        <f t="shared" si="134"/>
        <v/>
      </c>
      <c r="C1723" s="472">
        <f>'BD4'!C1720</f>
        <v>0</v>
      </c>
      <c r="D1723" s="125" t="str">
        <f t="shared" si="131"/>
        <v/>
      </c>
      <c r="E1723" s="126" t="str">
        <f>IF('BD4'!O1720=0,"",'BD4'!O1720)</f>
        <v/>
      </c>
      <c r="F1723" s="127" t="str">
        <f>REPT('BD4'!N1720,1)</f>
        <v/>
      </c>
      <c r="G1723" s="469">
        <f>('BD4'!J1720)</f>
        <v>0</v>
      </c>
      <c r="I1723" s="568" t="str">
        <f t="shared" si="132"/>
        <v/>
      </c>
      <c r="J1723" s="568" t="str">
        <f>IF(L1723&gt;0,'BD1'!$K$6,"")</f>
        <v/>
      </c>
      <c r="K1723" s="568" t="str">
        <f>IF(L1723&gt;0,'BD1'!$K$8,"")</f>
        <v/>
      </c>
      <c r="L1723" s="101"/>
      <c r="M1723" s="101"/>
      <c r="N1723" s="101"/>
      <c r="O1723" s="101"/>
      <c r="P1723" s="363"/>
      <c r="Q1723" s="363"/>
      <c r="R1723" s="361"/>
      <c r="S1723" s="570" t="str">
        <f t="shared" si="135"/>
        <v/>
      </c>
      <c r="U1723" s="124" t="str">
        <f t="shared" si="133"/>
        <v/>
      </c>
      <c r="V1723" s="124" t="str">
        <f>IF(X1723&gt;0,'BD1'!$K$6,"")</f>
        <v/>
      </c>
      <c r="W1723" s="121" t="str">
        <f>IF(X1723&gt;0,'BD1'!$K$8,"")</f>
        <v/>
      </c>
      <c r="X1723" s="101"/>
      <c r="Y1723" s="474"/>
      <c r="Z1723" s="101"/>
      <c r="AA1723" s="101"/>
      <c r="AB1723" s="101"/>
      <c r="AC1723" s="101"/>
      <c r="AD1723" s="101"/>
      <c r="AE1723" s="361"/>
      <c r="AF1723" s="522"/>
    </row>
    <row r="1724" spans="2:32" x14ac:dyDescent="0.25">
      <c r="B1724" s="566" t="str">
        <f t="shared" si="134"/>
        <v/>
      </c>
      <c r="C1724" s="472">
        <f>'BD4'!C1721</f>
        <v>0</v>
      </c>
      <c r="D1724" s="125" t="str">
        <f t="shared" si="131"/>
        <v/>
      </c>
      <c r="E1724" s="126" t="str">
        <f>IF('BD4'!O1721=0,"",'BD4'!O1721)</f>
        <v/>
      </c>
      <c r="F1724" s="127" t="str">
        <f>REPT('BD4'!N1721,1)</f>
        <v/>
      </c>
      <c r="G1724" s="469">
        <f>('BD4'!J1721)</f>
        <v>0</v>
      </c>
      <c r="I1724" s="568" t="str">
        <f t="shared" si="132"/>
        <v/>
      </c>
      <c r="J1724" s="568" t="str">
        <f>IF(L1724&gt;0,'BD1'!$K$6,"")</f>
        <v/>
      </c>
      <c r="K1724" s="568" t="str">
        <f>IF(L1724&gt;0,'BD1'!$K$8,"")</f>
        <v/>
      </c>
      <c r="L1724" s="101"/>
      <c r="M1724" s="101"/>
      <c r="N1724" s="101"/>
      <c r="O1724" s="101"/>
      <c r="P1724" s="363"/>
      <c r="Q1724" s="363"/>
      <c r="R1724" s="361"/>
      <c r="S1724" s="570" t="str">
        <f t="shared" si="135"/>
        <v/>
      </c>
      <c r="U1724" s="124" t="str">
        <f t="shared" si="133"/>
        <v/>
      </c>
      <c r="V1724" s="124" t="str">
        <f>IF(X1724&gt;0,'BD1'!$K$6,"")</f>
        <v/>
      </c>
      <c r="W1724" s="121" t="str">
        <f>IF(X1724&gt;0,'BD1'!$K$8,"")</f>
        <v/>
      </c>
      <c r="X1724" s="101"/>
      <c r="Y1724" s="474"/>
      <c r="Z1724" s="101"/>
      <c r="AA1724" s="101"/>
      <c r="AB1724" s="101"/>
      <c r="AC1724" s="101"/>
      <c r="AD1724" s="101"/>
      <c r="AE1724" s="361"/>
      <c r="AF1724" s="522"/>
    </row>
    <row r="1725" spans="2:32" x14ac:dyDescent="0.25">
      <c r="B1725" s="566" t="str">
        <f t="shared" si="134"/>
        <v/>
      </c>
      <c r="C1725" s="472">
        <f>'BD4'!C1722</f>
        <v>0</v>
      </c>
      <c r="D1725" s="125" t="str">
        <f t="shared" si="131"/>
        <v/>
      </c>
      <c r="E1725" s="126" t="str">
        <f>IF('BD4'!O1722=0,"",'BD4'!O1722)</f>
        <v/>
      </c>
      <c r="F1725" s="127" t="str">
        <f>REPT('BD4'!N1722,1)</f>
        <v/>
      </c>
      <c r="G1725" s="469">
        <f>('BD4'!J1722)</f>
        <v>0</v>
      </c>
      <c r="I1725" s="568" t="str">
        <f t="shared" si="132"/>
        <v/>
      </c>
      <c r="J1725" s="568" t="str">
        <f>IF(L1725&gt;0,'BD1'!$K$6,"")</f>
        <v/>
      </c>
      <c r="K1725" s="568" t="str">
        <f>IF(L1725&gt;0,'BD1'!$K$8,"")</f>
        <v/>
      </c>
      <c r="L1725" s="101"/>
      <c r="M1725" s="101"/>
      <c r="N1725" s="101"/>
      <c r="O1725" s="101"/>
      <c r="P1725" s="363"/>
      <c r="Q1725" s="363"/>
      <c r="R1725" s="361"/>
      <c r="S1725" s="570" t="str">
        <f t="shared" si="135"/>
        <v/>
      </c>
      <c r="U1725" s="124" t="str">
        <f t="shared" si="133"/>
        <v/>
      </c>
      <c r="V1725" s="124" t="str">
        <f>IF(X1725&gt;0,'BD1'!$K$6,"")</f>
        <v/>
      </c>
      <c r="W1725" s="121" t="str">
        <f>IF(X1725&gt;0,'BD1'!$K$8,"")</f>
        <v/>
      </c>
      <c r="X1725" s="101"/>
      <c r="Y1725" s="474"/>
      <c r="Z1725" s="101"/>
      <c r="AA1725" s="101"/>
      <c r="AB1725" s="101"/>
      <c r="AC1725" s="101"/>
      <c r="AD1725" s="101"/>
      <c r="AE1725" s="361"/>
      <c r="AF1725" s="522"/>
    </row>
    <row r="1726" spans="2:32" x14ac:dyDescent="0.25">
      <c r="B1726" s="566" t="str">
        <f t="shared" si="134"/>
        <v/>
      </c>
      <c r="C1726" s="472">
        <f>'BD4'!C1723</f>
        <v>0</v>
      </c>
      <c r="D1726" s="125" t="str">
        <f t="shared" si="131"/>
        <v/>
      </c>
      <c r="E1726" s="126" t="str">
        <f>IF('BD4'!O1723=0,"",'BD4'!O1723)</f>
        <v/>
      </c>
      <c r="F1726" s="127" t="str">
        <f>REPT('BD4'!N1723,1)</f>
        <v/>
      </c>
      <c r="G1726" s="469">
        <f>('BD4'!J1723)</f>
        <v>0</v>
      </c>
      <c r="I1726" s="568" t="str">
        <f t="shared" si="132"/>
        <v/>
      </c>
      <c r="J1726" s="568" t="str">
        <f>IF(L1726&gt;0,'BD1'!$K$6,"")</f>
        <v/>
      </c>
      <c r="K1726" s="568" t="str">
        <f>IF(L1726&gt;0,'BD1'!$K$8,"")</f>
        <v/>
      </c>
      <c r="L1726" s="101"/>
      <c r="M1726" s="101"/>
      <c r="N1726" s="101"/>
      <c r="O1726" s="101"/>
      <c r="P1726" s="363"/>
      <c r="Q1726" s="363"/>
      <c r="R1726" s="361"/>
      <c r="S1726" s="570" t="str">
        <f t="shared" si="135"/>
        <v/>
      </c>
      <c r="U1726" s="124" t="str">
        <f t="shared" si="133"/>
        <v/>
      </c>
      <c r="V1726" s="124" t="str">
        <f>IF(X1726&gt;0,'BD1'!$K$6,"")</f>
        <v/>
      </c>
      <c r="W1726" s="121" t="str">
        <f>IF(X1726&gt;0,'BD1'!$K$8,"")</f>
        <v/>
      </c>
      <c r="X1726" s="101"/>
      <c r="Y1726" s="474"/>
      <c r="Z1726" s="101"/>
      <c r="AA1726" s="101"/>
      <c r="AB1726" s="101"/>
      <c r="AC1726" s="101"/>
      <c r="AD1726" s="101"/>
      <c r="AE1726" s="361"/>
      <c r="AF1726" s="522"/>
    </row>
    <row r="1727" spans="2:32" x14ac:dyDescent="0.25">
      <c r="B1727" s="566" t="str">
        <f t="shared" si="134"/>
        <v/>
      </c>
      <c r="C1727" s="472">
        <f>'BD4'!C1724</f>
        <v>0</v>
      </c>
      <c r="D1727" s="125" t="str">
        <f t="shared" si="131"/>
        <v/>
      </c>
      <c r="E1727" s="126" t="str">
        <f>IF('BD4'!O1724=0,"",'BD4'!O1724)</f>
        <v/>
      </c>
      <c r="F1727" s="127" t="str">
        <f>REPT('BD4'!N1724,1)</f>
        <v/>
      </c>
      <c r="G1727" s="469">
        <f>('BD4'!J1724)</f>
        <v>0</v>
      </c>
      <c r="I1727" s="568" t="str">
        <f t="shared" si="132"/>
        <v/>
      </c>
      <c r="J1727" s="568" t="str">
        <f>IF(L1727&gt;0,'BD1'!$K$6,"")</f>
        <v/>
      </c>
      <c r="K1727" s="568" t="str">
        <f>IF(L1727&gt;0,'BD1'!$K$8,"")</f>
        <v/>
      </c>
      <c r="L1727" s="101"/>
      <c r="M1727" s="101"/>
      <c r="N1727" s="101"/>
      <c r="O1727" s="101"/>
      <c r="P1727" s="363"/>
      <c r="Q1727" s="363"/>
      <c r="R1727" s="361"/>
      <c r="S1727" s="570" t="str">
        <f t="shared" si="135"/>
        <v/>
      </c>
      <c r="U1727" s="124" t="str">
        <f t="shared" si="133"/>
        <v/>
      </c>
      <c r="V1727" s="124" t="str">
        <f>IF(X1727&gt;0,'BD1'!$K$6,"")</f>
        <v/>
      </c>
      <c r="W1727" s="121" t="str">
        <f>IF(X1727&gt;0,'BD1'!$K$8,"")</f>
        <v/>
      </c>
      <c r="X1727" s="101"/>
      <c r="Y1727" s="474"/>
      <c r="Z1727" s="101"/>
      <c r="AA1727" s="101"/>
      <c r="AB1727" s="101"/>
      <c r="AC1727" s="101"/>
      <c r="AD1727" s="101"/>
      <c r="AE1727" s="361"/>
      <c r="AF1727" s="522"/>
    </row>
    <row r="1728" spans="2:32" x14ac:dyDescent="0.25">
      <c r="B1728" s="566" t="str">
        <f t="shared" si="134"/>
        <v/>
      </c>
      <c r="C1728" s="472">
        <f>'BD4'!C1725</f>
        <v>0</v>
      </c>
      <c r="D1728" s="125" t="str">
        <f t="shared" si="131"/>
        <v/>
      </c>
      <c r="E1728" s="126" t="str">
        <f>IF('BD4'!O1725=0,"",'BD4'!O1725)</f>
        <v/>
      </c>
      <c r="F1728" s="127" t="str">
        <f>REPT('BD4'!N1725,1)</f>
        <v/>
      </c>
      <c r="G1728" s="469">
        <f>('BD4'!J1725)</f>
        <v>0</v>
      </c>
      <c r="I1728" s="568" t="str">
        <f t="shared" si="132"/>
        <v/>
      </c>
      <c r="J1728" s="568" t="str">
        <f>IF(L1728&gt;0,'BD1'!$K$6,"")</f>
        <v/>
      </c>
      <c r="K1728" s="568" t="str">
        <f>IF(L1728&gt;0,'BD1'!$K$8,"")</f>
        <v/>
      </c>
      <c r="L1728" s="101"/>
      <c r="M1728" s="101"/>
      <c r="N1728" s="101"/>
      <c r="O1728" s="101"/>
      <c r="P1728" s="363"/>
      <c r="Q1728" s="363"/>
      <c r="R1728" s="361"/>
      <c r="S1728" s="570" t="str">
        <f t="shared" si="135"/>
        <v/>
      </c>
      <c r="U1728" s="124" t="str">
        <f t="shared" si="133"/>
        <v/>
      </c>
      <c r="V1728" s="124" t="str">
        <f>IF(X1728&gt;0,'BD1'!$K$6,"")</f>
        <v/>
      </c>
      <c r="W1728" s="121" t="str">
        <f>IF(X1728&gt;0,'BD1'!$K$8,"")</f>
        <v/>
      </c>
      <c r="X1728" s="101"/>
      <c r="Y1728" s="474"/>
      <c r="Z1728" s="101"/>
      <c r="AA1728" s="101"/>
      <c r="AB1728" s="101"/>
      <c r="AC1728" s="101"/>
      <c r="AD1728" s="101"/>
      <c r="AE1728" s="361"/>
      <c r="AF1728" s="522"/>
    </row>
    <row r="1729" spans="2:32" x14ac:dyDescent="0.25">
      <c r="B1729" s="566" t="str">
        <f t="shared" si="134"/>
        <v/>
      </c>
      <c r="C1729" s="472">
        <f>'BD4'!C1726</f>
        <v>0</v>
      </c>
      <c r="D1729" s="125" t="str">
        <f t="shared" si="131"/>
        <v/>
      </c>
      <c r="E1729" s="126" t="str">
        <f>IF('BD4'!O1726=0,"",'BD4'!O1726)</f>
        <v/>
      </c>
      <c r="F1729" s="127" t="str">
        <f>REPT('BD4'!N1726,1)</f>
        <v/>
      </c>
      <c r="G1729" s="469">
        <f>('BD4'!J1726)</f>
        <v>0</v>
      </c>
      <c r="I1729" s="568" t="str">
        <f t="shared" si="132"/>
        <v/>
      </c>
      <c r="J1729" s="568" t="str">
        <f>IF(L1729&gt;0,'BD1'!$K$6,"")</f>
        <v/>
      </c>
      <c r="K1729" s="568" t="str">
        <f>IF(L1729&gt;0,'BD1'!$K$8,"")</f>
        <v/>
      </c>
      <c r="L1729" s="101"/>
      <c r="M1729" s="101"/>
      <c r="N1729" s="101"/>
      <c r="O1729" s="101"/>
      <c r="P1729" s="363"/>
      <c r="Q1729" s="363"/>
      <c r="R1729" s="361"/>
      <c r="S1729" s="570" t="str">
        <f t="shared" si="135"/>
        <v/>
      </c>
      <c r="U1729" s="124" t="str">
        <f t="shared" si="133"/>
        <v/>
      </c>
      <c r="V1729" s="124" t="str">
        <f>IF(X1729&gt;0,'BD1'!$K$6,"")</f>
        <v/>
      </c>
      <c r="W1729" s="121" t="str">
        <f>IF(X1729&gt;0,'BD1'!$K$8,"")</f>
        <v/>
      </c>
      <c r="X1729" s="101"/>
      <c r="Y1729" s="474"/>
      <c r="Z1729" s="101"/>
      <c r="AA1729" s="101"/>
      <c r="AB1729" s="101"/>
      <c r="AC1729" s="101"/>
      <c r="AD1729" s="101"/>
      <c r="AE1729" s="361"/>
      <c r="AF1729" s="522"/>
    </row>
    <row r="1730" spans="2:32" x14ac:dyDescent="0.25">
      <c r="B1730" s="566" t="str">
        <f t="shared" si="134"/>
        <v/>
      </c>
      <c r="C1730" s="472">
        <f>'BD4'!C1727</f>
        <v>0</v>
      </c>
      <c r="D1730" s="125" t="str">
        <f t="shared" si="131"/>
        <v/>
      </c>
      <c r="E1730" s="126" t="str">
        <f>IF('BD4'!O1727=0,"",'BD4'!O1727)</f>
        <v/>
      </c>
      <c r="F1730" s="127" t="str">
        <f>REPT('BD4'!N1727,1)</f>
        <v/>
      </c>
      <c r="G1730" s="469">
        <f>('BD4'!J1727)</f>
        <v>0</v>
      </c>
      <c r="I1730" s="568" t="str">
        <f t="shared" si="132"/>
        <v/>
      </c>
      <c r="J1730" s="568" t="str">
        <f>IF(L1730&gt;0,'BD1'!$K$6,"")</f>
        <v/>
      </c>
      <c r="K1730" s="568" t="str">
        <f>IF(L1730&gt;0,'BD1'!$K$8,"")</f>
        <v/>
      </c>
      <c r="L1730" s="101"/>
      <c r="M1730" s="101"/>
      <c r="N1730" s="101"/>
      <c r="O1730" s="101"/>
      <c r="P1730" s="363"/>
      <c r="Q1730" s="363"/>
      <c r="R1730" s="361"/>
      <c r="S1730" s="570" t="str">
        <f t="shared" si="135"/>
        <v/>
      </c>
      <c r="U1730" s="124" t="str">
        <f t="shared" si="133"/>
        <v/>
      </c>
      <c r="V1730" s="124" t="str">
        <f>IF(X1730&gt;0,'BD1'!$K$6,"")</f>
        <v/>
      </c>
      <c r="W1730" s="121" t="str">
        <f>IF(X1730&gt;0,'BD1'!$K$8,"")</f>
        <v/>
      </c>
      <c r="X1730" s="101"/>
      <c r="Y1730" s="474"/>
      <c r="Z1730" s="101"/>
      <c r="AA1730" s="101"/>
      <c r="AB1730" s="101"/>
      <c r="AC1730" s="101"/>
      <c r="AD1730" s="101"/>
      <c r="AE1730" s="361"/>
      <c r="AF1730" s="522"/>
    </row>
    <row r="1731" spans="2:32" x14ac:dyDescent="0.25">
      <c r="B1731" s="566" t="str">
        <f t="shared" si="134"/>
        <v/>
      </c>
      <c r="C1731" s="472">
        <f>'BD4'!C1728</f>
        <v>0</v>
      </c>
      <c r="D1731" s="125" t="str">
        <f t="shared" si="131"/>
        <v/>
      </c>
      <c r="E1731" s="126" t="str">
        <f>IF('BD4'!O1728=0,"",'BD4'!O1728)</f>
        <v/>
      </c>
      <c r="F1731" s="127" t="str">
        <f>REPT('BD4'!N1728,1)</f>
        <v/>
      </c>
      <c r="G1731" s="469">
        <f>('BD4'!J1728)</f>
        <v>0</v>
      </c>
      <c r="I1731" s="568" t="str">
        <f t="shared" si="132"/>
        <v/>
      </c>
      <c r="J1731" s="568" t="str">
        <f>IF(L1731&gt;0,'BD1'!$K$6,"")</f>
        <v/>
      </c>
      <c r="K1731" s="568" t="str">
        <f>IF(L1731&gt;0,'BD1'!$K$8,"")</f>
        <v/>
      </c>
      <c r="L1731" s="101"/>
      <c r="M1731" s="101"/>
      <c r="N1731" s="101"/>
      <c r="O1731" s="101"/>
      <c r="P1731" s="363"/>
      <c r="Q1731" s="363"/>
      <c r="R1731" s="361"/>
      <c r="S1731" s="570" t="str">
        <f t="shared" si="135"/>
        <v/>
      </c>
      <c r="U1731" s="124" t="str">
        <f t="shared" si="133"/>
        <v/>
      </c>
      <c r="V1731" s="124" t="str">
        <f>IF(X1731&gt;0,'BD1'!$K$6,"")</f>
        <v/>
      </c>
      <c r="W1731" s="121" t="str">
        <f>IF(X1731&gt;0,'BD1'!$K$8,"")</f>
        <v/>
      </c>
      <c r="X1731" s="101"/>
      <c r="Y1731" s="474"/>
      <c r="Z1731" s="101"/>
      <c r="AA1731" s="101"/>
      <c r="AB1731" s="101"/>
      <c r="AC1731" s="101"/>
      <c r="AD1731" s="101"/>
      <c r="AE1731" s="361"/>
      <c r="AF1731" s="522"/>
    </row>
    <row r="1732" spans="2:32" x14ac:dyDescent="0.25">
      <c r="B1732" s="566" t="str">
        <f t="shared" si="134"/>
        <v/>
      </c>
      <c r="C1732" s="472">
        <f>'BD4'!C1729</f>
        <v>0</v>
      </c>
      <c r="D1732" s="125" t="str">
        <f t="shared" si="131"/>
        <v/>
      </c>
      <c r="E1732" s="126" t="str">
        <f>IF('BD4'!O1729=0,"",'BD4'!O1729)</f>
        <v/>
      </c>
      <c r="F1732" s="127" t="str">
        <f>REPT('BD4'!N1729,1)</f>
        <v/>
      </c>
      <c r="G1732" s="469">
        <f>('BD4'!J1729)</f>
        <v>0</v>
      </c>
      <c r="I1732" s="568" t="str">
        <f t="shared" si="132"/>
        <v/>
      </c>
      <c r="J1732" s="568" t="str">
        <f>IF(L1732&gt;0,'BD1'!$K$6,"")</f>
        <v/>
      </c>
      <c r="K1732" s="568" t="str">
        <f>IF(L1732&gt;0,'BD1'!$K$8,"")</f>
        <v/>
      </c>
      <c r="L1732" s="101"/>
      <c r="M1732" s="101"/>
      <c r="N1732" s="101"/>
      <c r="O1732" s="101"/>
      <c r="P1732" s="363"/>
      <c r="Q1732" s="363"/>
      <c r="R1732" s="361"/>
      <c r="S1732" s="570" t="str">
        <f t="shared" si="135"/>
        <v/>
      </c>
      <c r="U1732" s="124" t="str">
        <f t="shared" si="133"/>
        <v/>
      </c>
      <c r="V1732" s="124" t="str">
        <f>IF(X1732&gt;0,'BD1'!$K$6,"")</f>
        <v/>
      </c>
      <c r="W1732" s="121" t="str">
        <f>IF(X1732&gt;0,'BD1'!$K$8,"")</f>
        <v/>
      </c>
      <c r="X1732" s="101"/>
      <c r="Y1732" s="474"/>
      <c r="Z1732" s="101"/>
      <c r="AA1732" s="101"/>
      <c r="AB1732" s="101"/>
      <c r="AC1732" s="101"/>
      <c r="AD1732" s="101"/>
      <c r="AE1732" s="361"/>
      <c r="AF1732" s="522"/>
    </row>
    <row r="1733" spans="2:32" x14ac:dyDescent="0.25">
      <c r="B1733" s="566" t="str">
        <f t="shared" si="134"/>
        <v/>
      </c>
      <c r="C1733" s="472">
        <f>'BD4'!C1730</f>
        <v>0</v>
      </c>
      <c r="D1733" s="125" t="str">
        <f t="shared" si="131"/>
        <v/>
      </c>
      <c r="E1733" s="126" t="str">
        <f>IF('BD4'!O1730=0,"",'BD4'!O1730)</f>
        <v/>
      </c>
      <c r="F1733" s="127" t="str">
        <f>REPT('BD4'!N1730,1)</f>
        <v/>
      </c>
      <c r="G1733" s="469">
        <f>('BD4'!J1730)</f>
        <v>0</v>
      </c>
      <c r="I1733" s="568" t="str">
        <f t="shared" si="132"/>
        <v/>
      </c>
      <c r="J1733" s="568" t="str">
        <f>IF(L1733&gt;0,'BD1'!$K$6,"")</f>
        <v/>
      </c>
      <c r="K1733" s="568" t="str">
        <f>IF(L1733&gt;0,'BD1'!$K$8,"")</f>
        <v/>
      </c>
      <c r="L1733" s="101"/>
      <c r="M1733" s="101"/>
      <c r="N1733" s="101"/>
      <c r="O1733" s="101"/>
      <c r="P1733" s="363"/>
      <c r="Q1733" s="363"/>
      <c r="R1733" s="361"/>
      <c r="S1733" s="570" t="str">
        <f t="shared" si="135"/>
        <v/>
      </c>
      <c r="U1733" s="124" t="str">
        <f t="shared" si="133"/>
        <v/>
      </c>
      <c r="V1733" s="124" t="str">
        <f>IF(X1733&gt;0,'BD1'!$K$6,"")</f>
        <v/>
      </c>
      <c r="W1733" s="121" t="str">
        <f>IF(X1733&gt;0,'BD1'!$K$8,"")</f>
        <v/>
      </c>
      <c r="X1733" s="101"/>
      <c r="Y1733" s="474"/>
      <c r="Z1733" s="101"/>
      <c r="AA1733" s="101"/>
      <c r="AB1733" s="101"/>
      <c r="AC1733" s="101"/>
      <c r="AD1733" s="101"/>
      <c r="AE1733" s="361"/>
      <c r="AF1733" s="522"/>
    </row>
    <row r="1734" spans="2:32" x14ac:dyDescent="0.25">
      <c r="B1734" s="566" t="str">
        <f t="shared" si="134"/>
        <v/>
      </c>
      <c r="C1734" s="472">
        <f>'BD4'!C1731</f>
        <v>0</v>
      </c>
      <c r="D1734" s="125" t="str">
        <f t="shared" si="131"/>
        <v/>
      </c>
      <c r="E1734" s="126" t="str">
        <f>IF('BD4'!O1731=0,"",'BD4'!O1731)</f>
        <v/>
      </c>
      <c r="F1734" s="127" t="str">
        <f>REPT('BD4'!N1731,1)</f>
        <v/>
      </c>
      <c r="G1734" s="469">
        <f>('BD4'!J1731)</f>
        <v>0</v>
      </c>
      <c r="I1734" s="568" t="str">
        <f t="shared" si="132"/>
        <v/>
      </c>
      <c r="J1734" s="568" t="str">
        <f>IF(L1734&gt;0,'BD1'!$K$6,"")</f>
        <v/>
      </c>
      <c r="K1734" s="568" t="str">
        <f>IF(L1734&gt;0,'BD1'!$K$8,"")</f>
        <v/>
      </c>
      <c r="L1734" s="101"/>
      <c r="M1734" s="101"/>
      <c r="N1734" s="101"/>
      <c r="O1734" s="101"/>
      <c r="P1734" s="363"/>
      <c r="Q1734" s="363"/>
      <c r="R1734" s="361"/>
      <c r="S1734" s="570" t="str">
        <f t="shared" si="135"/>
        <v/>
      </c>
      <c r="U1734" s="124" t="str">
        <f t="shared" si="133"/>
        <v/>
      </c>
      <c r="V1734" s="124" t="str">
        <f>IF(X1734&gt;0,'BD1'!$K$6,"")</f>
        <v/>
      </c>
      <c r="W1734" s="121" t="str">
        <f>IF(X1734&gt;0,'BD1'!$K$8,"")</f>
        <v/>
      </c>
      <c r="X1734" s="101"/>
      <c r="Y1734" s="474"/>
      <c r="Z1734" s="101"/>
      <c r="AA1734" s="101"/>
      <c r="AB1734" s="101"/>
      <c r="AC1734" s="101"/>
      <c r="AD1734" s="101"/>
      <c r="AE1734" s="361"/>
      <c r="AF1734" s="522"/>
    </row>
    <row r="1735" spans="2:32" x14ac:dyDescent="0.25">
      <c r="B1735" s="566" t="str">
        <f t="shared" si="134"/>
        <v/>
      </c>
      <c r="C1735" s="472">
        <f>'BD4'!C1732</f>
        <v>0</v>
      </c>
      <c r="D1735" s="125" t="str">
        <f t="shared" si="131"/>
        <v/>
      </c>
      <c r="E1735" s="126" t="str">
        <f>IF('BD4'!O1732=0,"",'BD4'!O1732)</f>
        <v/>
      </c>
      <c r="F1735" s="127" t="str">
        <f>REPT('BD4'!N1732,1)</f>
        <v/>
      </c>
      <c r="G1735" s="469">
        <f>('BD4'!J1732)</f>
        <v>0</v>
      </c>
      <c r="I1735" s="568" t="str">
        <f t="shared" si="132"/>
        <v/>
      </c>
      <c r="J1735" s="568" t="str">
        <f>IF(L1735&gt;0,'BD1'!$K$6,"")</f>
        <v/>
      </c>
      <c r="K1735" s="568" t="str">
        <f>IF(L1735&gt;0,'BD1'!$K$8,"")</f>
        <v/>
      </c>
      <c r="L1735" s="101"/>
      <c r="M1735" s="101"/>
      <c r="N1735" s="101"/>
      <c r="O1735" s="101"/>
      <c r="P1735" s="363"/>
      <c r="Q1735" s="363"/>
      <c r="R1735" s="361"/>
      <c r="S1735" s="570" t="str">
        <f t="shared" si="135"/>
        <v/>
      </c>
      <c r="U1735" s="124" t="str">
        <f t="shared" si="133"/>
        <v/>
      </c>
      <c r="V1735" s="124" t="str">
        <f>IF(X1735&gt;0,'BD1'!$K$6,"")</f>
        <v/>
      </c>
      <c r="W1735" s="121" t="str">
        <f>IF(X1735&gt;0,'BD1'!$K$8,"")</f>
        <v/>
      </c>
      <c r="X1735" s="101"/>
      <c r="Y1735" s="474"/>
      <c r="Z1735" s="101"/>
      <c r="AA1735" s="101"/>
      <c r="AB1735" s="101"/>
      <c r="AC1735" s="101"/>
      <c r="AD1735" s="101"/>
      <c r="AE1735" s="361"/>
      <c r="AF1735" s="522"/>
    </row>
    <row r="1736" spans="2:32" x14ac:dyDescent="0.25">
      <c r="B1736" s="566" t="str">
        <f t="shared" si="134"/>
        <v/>
      </c>
      <c r="C1736" s="472">
        <f>'BD4'!C1733</f>
        <v>0</v>
      </c>
      <c r="D1736" s="125" t="str">
        <f t="shared" si="131"/>
        <v/>
      </c>
      <c r="E1736" s="126" t="str">
        <f>IF('BD4'!O1733=0,"",'BD4'!O1733)</f>
        <v/>
      </c>
      <c r="F1736" s="127" t="str">
        <f>REPT('BD4'!N1733,1)</f>
        <v/>
      </c>
      <c r="G1736" s="469">
        <f>('BD4'!J1733)</f>
        <v>0</v>
      </c>
      <c r="I1736" s="568" t="str">
        <f t="shared" si="132"/>
        <v/>
      </c>
      <c r="J1736" s="568" t="str">
        <f>IF(L1736&gt;0,'BD1'!$K$6,"")</f>
        <v/>
      </c>
      <c r="K1736" s="568" t="str">
        <f>IF(L1736&gt;0,'BD1'!$K$8,"")</f>
        <v/>
      </c>
      <c r="L1736" s="101"/>
      <c r="M1736" s="101"/>
      <c r="N1736" s="101"/>
      <c r="O1736" s="101"/>
      <c r="P1736" s="363"/>
      <c r="Q1736" s="363"/>
      <c r="R1736" s="361"/>
      <c r="S1736" s="570" t="str">
        <f t="shared" si="135"/>
        <v/>
      </c>
      <c r="U1736" s="124" t="str">
        <f t="shared" si="133"/>
        <v/>
      </c>
      <c r="V1736" s="124" t="str">
        <f>IF(X1736&gt;0,'BD1'!$K$6,"")</f>
        <v/>
      </c>
      <c r="W1736" s="121" t="str">
        <f>IF(X1736&gt;0,'BD1'!$K$8,"")</f>
        <v/>
      </c>
      <c r="X1736" s="101"/>
      <c r="Y1736" s="474"/>
      <c r="Z1736" s="101"/>
      <c r="AA1736" s="101"/>
      <c r="AB1736" s="101"/>
      <c r="AC1736" s="101"/>
      <c r="AD1736" s="101"/>
      <c r="AE1736" s="361"/>
      <c r="AF1736" s="522"/>
    </row>
    <row r="1737" spans="2:32" x14ac:dyDescent="0.25">
      <c r="B1737" s="566" t="str">
        <f t="shared" si="134"/>
        <v/>
      </c>
      <c r="C1737" s="472">
        <f>'BD4'!C1734</f>
        <v>0</v>
      </c>
      <c r="D1737" s="125" t="str">
        <f t="shared" si="131"/>
        <v/>
      </c>
      <c r="E1737" s="126" t="str">
        <f>IF('BD4'!O1734=0,"",'BD4'!O1734)</f>
        <v/>
      </c>
      <c r="F1737" s="127" t="str">
        <f>REPT('BD4'!N1734,1)</f>
        <v/>
      </c>
      <c r="G1737" s="469">
        <f>('BD4'!J1734)</f>
        <v>0</v>
      </c>
      <c r="I1737" s="568" t="str">
        <f t="shared" si="132"/>
        <v/>
      </c>
      <c r="J1737" s="568" t="str">
        <f>IF(L1737&gt;0,'BD1'!$K$6,"")</f>
        <v/>
      </c>
      <c r="K1737" s="568" t="str">
        <f>IF(L1737&gt;0,'BD1'!$K$8,"")</f>
        <v/>
      </c>
      <c r="L1737" s="101"/>
      <c r="M1737" s="101"/>
      <c r="N1737" s="101"/>
      <c r="O1737" s="101"/>
      <c r="P1737" s="363"/>
      <c r="Q1737" s="363"/>
      <c r="R1737" s="361"/>
      <c r="S1737" s="570" t="str">
        <f t="shared" si="135"/>
        <v/>
      </c>
      <c r="U1737" s="124" t="str">
        <f t="shared" si="133"/>
        <v/>
      </c>
      <c r="V1737" s="124" t="str">
        <f>IF(X1737&gt;0,'BD1'!$K$6,"")</f>
        <v/>
      </c>
      <c r="W1737" s="121" t="str">
        <f>IF(X1737&gt;0,'BD1'!$K$8,"")</f>
        <v/>
      </c>
      <c r="X1737" s="101"/>
      <c r="Y1737" s="474"/>
      <c r="Z1737" s="101"/>
      <c r="AA1737" s="101"/>
      <c r="AB1737" s="101"/>
      <c r="AC1737" s="101"/>
      <c r="AD1737" s="101"/>
      <c r="AE1737" s="361"/>
      <c r="AF1737" s="522"/>
    </row>
    <row r="1738" spans="2:32" x14ac:dyDescent="0.25">
      <c r="B1738" s="566" t="str">
        <f t="shared" si="134"/>
        <v/>
      </c>
      <c r="C1738" s="472">
        <f>'BD4'!C1735</f>
        <v>0</v>
      </c>
      <c r="D1738" s="125" t="str">
        <f t="shared" si="131"/>
        <v/>
      </c>
      <c r="E1738" s="126" t="str">
        <f>IF('BD4'!O1735=0,"",'BD4'!O1735)</f>
        <v/>
      </c>
      <c r="F1738" s="127" t="str">
        <f>REPT('BD4'!N1735,1)</f>
        <v/>
      </c>
      <c r="G1738" s="469">
        <f>('BD4'!J1735)</f>
        <v>0</v>
      </c>
      <c r="I1738" s="568" t="str">
        <f t="shared" si="132"/>
        <v/>
      </c>
      <c r="J1738" s="568" t="str">
        <f>IF(L1738&gt;0,'BD1'!$K$6,"")</f>
        <v/>
      </c>
      <c r="K1738" s="568" t="str">
        <f>IF(L1738&gt;0,'BD1'!$K$8,"")</f>
        <v/>
      </c>
      <c r="L1738" s="101"/>
      <c r="M1738" s="101"/>
      <c r="N1738" s="101"/>
      <c r="O1738" s="101"/>
      <c r="P1738" s="363"/>
      <c r="Q1738" s="363"/>
      <c r="R1738" s="361"/>
      <c r="S1738" s="570" t="str">
        <f t="shared" si="135"/>
        <v/>
      </c>
      <c r="U1738" s="124" t="str">
        <f t="shared" si="133"/>
        <v/>
      </c>
      <c r="V1738" s="124" t="str">
        <f>IF(X1738&gt;0,'BD1'!$K$6,"")</f>
        <v/>
      </c>
      <c r="W1738" s="121" t="str">
        <f>IF(X1738&gt;0,'BD1'!$K$8,"")</f>
        <v/>
      </c>
      <c r="X1738" s="101"/>
      <c r="Y1738" s="474"/>
      <c r="Z1738" s="101"/>
      <c r="AA1738" s="101"/>
      <c r="AB1738" s="101"/>
      <c r="AC1738" s="101"/>
      <c r="AD1738" s="101"/>
      <c r="AE1738" s="361"/>
      <c r="AF1738" s="522"/>
    </row>
    <row r="1739" spans="2:32" x14ac:dyDescent="0.25">
      <c r="B1739" s="566" t="str">
        <f t="shared" si="134"/>
        <v/>
      </c>
      <c r="C1739" s="472">
        <f>'BD4'!C1736</f>
        <v>0</v>
      </c>
      <c r="D1739" s="125" t="str">
        <f t="shared" si="131"/>
        <v/>
      </c>
      <c r="E1739" s="126" t="str">
        <f>IF('BD4'!O1736=0,"",'BD4'!O1736)</f>
        <v/>
      </c>
      <c r="F1739" s="127" t="str">
        <f>REPT('BD4'!N1736,1)</f>
        <v/>
      </c>
      <c r="G1739" s="469">
        <f>('BD4'!J1736)</f>
        <v>0</v>
      </c>
      <c r="I1739" s="568" t="str">
        <f t="shared" si="132"/>
        <v/>
      </c>
      <c r="J1739" s="568" t="str">
        <f>IF(L1739&gt;0,'BD1'!$K$6,"")</f>
        <v/>
      </c>
      <c r="K1739" s="568" t="str">
        <f>IF(L1739&gt;0,'BD1'!$K$8,"")</f>
        <v/>
      </c>
      <c r="L1739" s="101"/>
      <c r="M1739" s="101"/>
      <c r="N1739" s="101"/>
      <c r="O1739" s="101"/>
      <c r="P1739" s="363"/>
      <c r="Q1739" s="363"/>
      <c r="R1739" s="361"/>
      <c r="S1739" s="570" t="str">
        <f t="shared" si="135"/>
        <v/>
      </c>
      <c r="U1739" s="124" t="str">
        <f t="shared" si="133"/>
        <v/>
      </c>
      <c r="V1739" s="124" t="str">
        <f>IF(X1739&gt;0,'BD1'!$K$6,"")</f>
        <v/>
      </c>
      <c r="W1739" s="121" t="str">
        <f>IF(X1739&gt;0,'BD1'!$K$8,"")</f>
        <v/>
      </c>
      <c r="X1739" s="101"/>
      <c r="Y1739" s="474"/>
      <c r="Z1739" s="101"/>
      <c r="AA1739" s="101"/>
      <c r="AB1739" s="101"/>
      <c r="AC1739" s="101"/>
      <c r="AD1739" s="101"/>
      <c r="AE1739" s="361"/>
      <c r="AF1739" s="522"/>
    </row>
    <row r="1740" spans="2:32" x14ac:dyDescent="0.25">
      <c r="B1740" s="566" t="str">
        <f t="shared" si="134"/>
        <v/>
      </c>
      <c r="C1740" s="472">
        <f>'BD4'!C1737</f>
        <v>0</v>
      </c>
      <c r="D1740" s="125" t="str">
        <f t="shared" si="131"/>
        <v/>
      </c>
      <c r="E1740" s="126" t="str">
        <f>IF('BD4'!O1737=0,"",'BD4'!O1737)</f>
        <v/>
      </c>
      <c r="F1740" s="127" t="str">
        <f>REPT('BD4'!N1737,1)</f>
        <v/>
      </c>
      <c r="G1740" s="469">
        <f>('BD4'!J1737)</f>
        <v>0</v>
      </c>
      <c r="I1740" s="568" t="str">
        <f t="shared" si="132"/>
        <v/>
      </c>
      <c r="J1740" s="568" t="str">
        <f>IF(L1740&gt;0,'BD1'!$K$6,"")</f>
        <v/>
      </c>
      <c r="K1740" s="568" t="str">
        <f>IF(L1740&gt;0,'BD1'!$K$8,"")</f>
        <v/>
      </c>
      <c r="L1740" s="101"/>
      <c r="M1740" s="101"/>
      <c r="N1740" s="101"/>
      <c r="O1740" s="101"/>
      <c r="P1740" s="363"/>
      <c r="Q1740" s="363"/>
      <c r="R1740" s="361"/>
      <c r="S1740" s="570" t="str">
        <f t="shared" si="135"/>
        <v/>
      </c>
      <c r="U1740" s="124" t="str">
        <f t="shared" si="133"/>
        <v/>
      </c>
      <c r="V1740" s="124" t="str">
        <f>IF(X1740&gt;0,'BD1'!$K$6,"")</f>
        <v/>
      </c>
      <c r="W1740" s="121" t="str">
        <f>IF(X1740&gt;0,'BD1'!$K$8,"")</f>
        <v/>
      </c>
      <c r="X1740" s="101"/>
      <c r="Y1740" s="474"/>
      <c r="Z1740" s="101"/>
      <c r="AA1740" s="101"/>
      <c r="AB1740" s="101"/>
      <c r="AC1740" s="101"/>
      <c r="AD1740" s="101"/>
      <c r="AE1740" s="361"/>
      <c r="AF1740" s="522"/>
    </row>
    <row r="1741" spans="2:32" x14ac:dyDescent="0.25">
      <c r="B1741" s="566" t="str">
        <f t="shared" si="134"/>
        <v/>
      </c>
      <c r="C1741" s="472">
        <f>'BD4'!C1738</f>
        <v>0</v>
      </c>
      <c r="D1741" s="125" t="str">
        <f t="shared" si="131"/>
        <v/>
      </c>
      <c r="E1741" s="126" t="str">
        <f>IF('BD4'!O1738=0,"",'BD4'!O1738)</f>
        <v/>
      </c>
      <c r="F1741" s="127" t="str">
        <f>REPT('BD4'!N1738,1)</f>
        <v/>
      </c>
      <c r="G1741" s="469">
        <f>('BD4'!J1738)</f>
        <v>0</v>
      </c>
      <c r="I1741" s="568" t="str">
        <f t="shared" si="132"/>
        <v/>
      </c>
      <c r="J1741" s="568" t="str">
        <f>IF(L1741&gt;0,'BD1'!$K$6,"")</f>
        <v/>
      </c>
      <c r="K1741" s="568" t="str">
        <f>IF(L1741&gt;0,'BD1'!$K$8,"")</f>
        <v/>
      </c>
      <c r="L1741" s="101"/>
      <c r="M1741" s="101"/>
      <c r="N1741" s="101"/>
      <c r="O1741" s="101"/>
      <c r="P1741" s="363"/>
      <c r="Q1741" s="363"/>
      <c r="R1741" s="361"/>
      <c r="S1741" s="570" t="str">
        <f t="shared" si="135"/>
        <v/>
      </c>
      <c r="U1741" s="124" t="str">
        <f t="shared" si="133"/>
        <v/>
      </c>
      <c r="V1741" s="124" t="str">
        <f>IF(X1741&gt;0,'BD1'!$K$6,"")</f>
        <v/>
      </c>
      <c r="W1741" s="121" t="str">
        <f>IF(X1741&gt;0,'BD1'!$K$8,"")</f>
        <v/>
      </c>
      <c r="X1741" s="101"/>
      <c r="Y1741" s="474"/>
      <c r="Z1741" s="101"/>
      <c r="AA1741" s="101"/>
      <c r="AB1741" s="101"/>
      <c r="AC1741" s="101"/>
      <c r="AD1741" s="101"/>
      <c r="AE1741" s="361"/>
      <c r="AF1741" s="522"/>
    </row>
    <row r="1742" spans="2:32" x14ac:dyDescent="0.25">
      <c r="B1742" s="566" t="str">
        <f t="shared" si="134"/>
        <v/>
      </c>
      <c r="C1742" s="472">
        <f>'BD4'!C1739</f>
        <v>0</v>
      </c>
      <c r="D1742" s="125" t="str">
        <f t="shared" si="131"/>
        <v/>
      </c>
      <c r="E1742" s="126" t="str">
        <f>IF('BD4'!O1739=0,"",'BD4'!O1739)</f>
        <v/>
      </c>
      <c r="F1742" s="127" t="str">
        <f>REPT('BD4'!N1739,1)</f>
        <v/>
      </c>
      <c r="G1742" s="469">
        <f>('BD4'!J1739)</f>
        <v>0</v>
      </c>
      <c r="I1742" s="568" t="str">
        <f t="shared" si="132"/>
        <v/>
      </c>
      <c r="J1742" s="568" t="str">
        <f>IF(L1742&gt;0,'BD1'!$K$6,"")</f>
        <v/>
      </c>
      <c r="K1742" s="568" t="str">
        <f>IF(L1742&gt;0,'BD1'!$K$8,"")</f>
        <v/>
      </c>
      <c r="L1742" s="101"/>
      <c r="M1742" s="101"/>
      <c r="N1742" s="101"/>
      <c r="O1742" s="101"/>
      <c r="P1742" s="363"/>
      <c r="Q1742" s="363"/>
      <c r="R1742" s="361"/>
      <c r="S1742" s="570" t="str">
        <f t="shared" si="135"/>
        <v/>
      </c>
      <c r="U1742" s="124" t="str">
        <f t="shared" si="133"/>
        <v/>
      </c>
      <c r="V1742" s="124" t="str">
        <f>IF(X1742&gt;0,'BD1'!$K$6,"")</f>
        <v/>
      </c>
      <c r="W1742" s="121" t="str">
        <f>IF(X1742&gt;0,'BD1'!$K$8,"")</f>
        <v/>
      </c>
      <c r="X1742" s="101"/>
      <c r="Y1742" s="474"/>
      <c r="Z1742" s="101"/>
      <c r="AA1742" s="101"/>
      <c r="AB1742" s="101"/>
      <c r="AC1742" s="101"/>
      <c r="AD1742" s="101"/>
      <c r="AE1742" s="361"/>
      <c r="AF1742" s="522"/>
    </row>
    <row r="1743" spans="2:32" x14ac:dyDescent="0.25">
      <c r="B1743" s="566" t="str">
        <f t="shared" si="134"/>
        <v/>
      </c>
      <c r="C1743" s="472">
        <f>'BD4'!C1740</f>
        <v>0</v>
      </c>
      <c r="D1743" s="125" t="str">
        <f t="shared" ref="D1743:D1806" si="136">IF(IF(G1743&gt;=1,1,0)=0,"",IF(G1743&gt;=1,1,0))</f>
        <v/>
      </c>
      <c r="E1743" s="126" t="str">
        <f>IF('BD4'!O1740=0,"",'BD4'!O1740)</f>
        <v/>
      </c>
      <c r="F1743" s="127" t="str">
        <f>REPT('BD4'!N1740,1)</f>
        <v/>
      </c>
      <c r="G1743" s="469">
        <f>('BD4'!J1740)</f>
        <v>0</v>
      </c>
      <c r="I1743" s="568" t="str">
        <f t="shared" ref="I1743:I1806" si="137">IF(L1743&gt;0,ROW()-13,"")</f>
        <v/>
      </c>
      <c r="J1743" s="568" t="str">
        <f>IF(L1743&gt;0,'BD1'!$K$6,"")</f>
        <v/>
      </c>
      <c r="K1743" s="568" t="str">
        <f>IF(L1743&gt;0,'BD1'!$K$8,"")</f>
        <v/>
      </c>
      <c r="L1743" s="101"/>
      <c r="M1743" s="101"/>
      <c r="N1743" s="101"/>
      <c r="O1743" s="101"/>
      <c r="P1743" s="363"/>
      <c r="Q1743" s="363"/>
      <c r="R1743" s="361"/>
      <c r="S1743" s="570" t="str">
        <f t="shared" si="135"/>
        <v/>
      </c>
      <c r="U1743" s="124" t="str">
        <f t="shared" ref="U1743:U1806" si="138">IF(X1743&gt;0,ROW()-13,"")</f>
        <v/>
      </c>
      <c r="V1743" s="124" t="str">
        <f>IF(X1743&gt;0,'BD1'!$K$6,"")</f>
        <v/>
      </c>
      <c r="W1743" s="121" t="str">
        <f>IF(X1743&gt;0,'BD1'!$K$8,"")</f>
        <v/>
      </c>
      <c r="X1743" s="101"/>
      <c r="Y1743" s="474"/>
      <c r="Z1743" s="101"/>
      <c r="AA1743" s="101"/>
      <c r="AB1743" s="101"/>
      <c r="AC1743" s="101"/>
      <c r="AD1743" s="101"/>
      <c r="AE1743" s="361"/>
      <c r="AF1743" s="522"/>
    </row>
    <row r="1744" spans="2:32" x14ac:dyDescent="0.25">
      <c r="B1744" s="566" t="str">
        <f t="shared" ref="B1744:B1807" si="139">IF(G1744&gt;0,ROW()-13,"")</f>
        <v/>
      </c>
      <c r="C1744" s="472">
        <f>'BD4'!C1741</f>
        <v>0</v>
      </c>
      <c r="D1744" s="125" t="str">
        <f t="shared" si="136"/>
        <v/>
      </c>
      <c r="E1744" s="126" t="str">
        <f>IF('BD4'!O1741=0,"",'BD4'!O1741)</f>
        <v/>
      </c>
      <c r="F1744" s="127" t="str">
        <f>REPT('BD4'!N1741,1)</f>
        <v/>
      </c>
      <c r="G1744" s="469">
        <f>('BD4'!J1741)</f>
        <v>0</v>
      </c>
      <c r="I1744" s="568" t="str">
        <f t="shared" si="137"/>
        <v/>
      </c>
      <c r="J1744" s="568" t="str">
        <f>IF(L1744&gt;0,'BD1'!$K$6,"")</f>
        <v/>
      </c>
      <c r="K1744" s="568" t="str">
        <f>IF(L1744&gt;0,'BD1'!$K$8,"")</f>
        <v/>
      </c>
      <c r="L1744" s="101"/>
      <c r="M1744" s="101"/>
      <c r="N1744" s="101"/>
      <c r="O1744" s="101"/>
      <c r="P1744" s="363"/>
      <c r="Q1744" s="363"/>
      <c r="R1744" s="361"/>
      <c r="S1744" s="570" t="str">
        <f t="shared" ref="S1744:S1807" si="140">IF(AND(M1744="",N1744="",O1744=""),"",SUM(M1744:O1744))</f>
        <v/>
      </c>
      <c r="U1744" s="124" t="str">
        <f t="shared" si="138"/>
        <v/>
      </c>
      <c r="V1744" s="124" t="str">
        <f>IF(X1744&gt;0,'BD1'!$K$6,"")</f>
        <v/>
      </c>
      <c r="W1744" s="121" t="str">
        <f>IF(X1744&gt;0,'BD1'!$K$8,"")</f>
        <v/>
      </c>
      <c r="X1744" s="101"/>
      <c r="Y1744" s="474"/>
      <c r="Z1744" s="101"/>
      <c r="AA1744" s="101"/>
      <c r="AB1744" s="101"/>
      <c r="AC1744" s="101"/>
      <c r="AD1744" s="101"/>
      <c r="AE1744" s="361"/>
      <c r="AF1744" s="522"/>
    </row>
    <row r="1745" spans="2:32" x14ac:dyDescent="0.25">
      <c r="B1745" s="566" t="str">
        <f t="shared" si="139"/>
        <v/>
      </c>
      <c r="C1745" s="472">
        <f>'BD4'!C1742</f>
        <v>0</v>
      </c>
      <c r="D1745" s="125" t="str">
        <f t="shared" si="136"/>
        <v/>
      </c>
      <c r="E1745" s="126" t="str">
        <f>IF('BD4'!O1742=0,"",'BD4'!O1742)</f>
        <v/>
      </c>
      <c r="F1745" s="127" t="str">
        <f>REPT('BD4'!N1742,1)</f>
        <v/>
      </c>
      <c r="G1745" s="469">
        <f>('BD4'!J1742)</f>
        <v>0</v>
      </c>
      <c r="I1745" s="568" t="str">
        <f t="shared" si="137"/>
        <v/>
      </c>
      <c r="J1745" s="568" t="str">
        <f>IF(L1745&gt;0,'BD1'!$K$6,"")</f>
        <v/>
      </c>
      <c r="K1745" s="568" t="str">
        <f>IF(L1745&gt;0,'BD1'!$K$8,"")</f>
        <v/>
      </c>
      <c r="L1745" s="101"/>
      <c r="M1745" s="101"/>
      <c r="N1745" s="101"/>
      <c r="O1745" s="101"/>
      <c r="P1745" s="363"/>
      <c r="Q1745" s="363"/>
      <c r="R1745" s="361"/>
      <c r="S1745" s="570" t="str">
        <f t="shared" si="140"/>
        <v/>
      </c>
      <c r="U1745" s="124" t="str">
        <f t="shared" si="138"/>
        <v/>
      </c>
      <c r="V1745" s="124" t="str">
        <f>IF(X1745&gt;0,'BD1'!$K$6,"")</f>
        <v/>
      </c>
      <c r="W1745" s="121" t="str">
        <f>IF(X1745&gt;0,'BD1'!$K$8,"")</f>
        <v/>
      </c>
      <c r="X1745" s="101"/>
      <c r="Y1745" s="474"/>
      <c r="Z1745" s="101"/>
      <c r="AA1745" s="101"/>
      <c r="AB1745" s="101"/>
      <c r="AC1745" s="101"/>
      <c r="AD1745" s="101"/>
      <c r="AE1745" s="361"/>
      <c r="AF1745" s="522"/>
    </row>
    <row r="1746" spans="2:32" x14ac:dyDescent="0.25">
      <c r="B1746" s="566" t="str">
        <f t="shared" si="139"/>
        <v/>
      </c>
      <c r="C1746" s="472">
        <f>'BD4'!C1743</f>
        <v>0</v>
      </c>
      <c r="D1746" s="125" t="str">
        <f t="shared" si="136"/>
        <v/>
      </c>
      <c r="E1746" s="126" t="str">
        <f>IF('BD4'!O1743=0,"",'BD4'!O1743)</f>
        <v/>
      </c>
      <c r="F1746" s="127" t="str">
        <f>REPT('BD4'!N1743,1)</f>
        <v/>
      </c>
      <c r="G1746" s="469">
        <f>('BD4'!J1743)</f>
        <v>0</v>
      </c>
      <c r="I1746" s="568" t="str">
        <f t="shared" si="137"/>
        <v/>
      </c>
      <c r="J1746" s="568" t="str">
        <f>IF(L1746&gt;0,'BD1'!$K$6,"")</f>
        <v/>
      </c>
      <c r="K1746" s="568" t="str">
        <f>IF(L1746&gt;0,'BD1'!$K$8,"")</f>
        <v/>
      </c>
      <c r="L1746" s="101"/>
      <c r="M1746" s="101"/>
      <c r="N1746" s="101"/>
      <c r="O1746" s="101"/>
      <c r="P1746" s="363"/>
      <c r="Q1746" s="363"/>
      <c r="R1746" s="361"/>
      <c r="S1746" s="570" t="str">
        <f t="shared" si="140"/>
        <v/>
      </c>
      <c r="U1746" s="124" t="str">
        <f t="shared" si="138"/>
        <v/>
      </c>
      <c r="V1746" s="124" t="str">
        <f>IF(X1746&gt;0,'BD1'!$K$6,"")</f>
        <v/>
      </c>
      <c r="W1746" s="121" t="str">
        <f>IF(X1746&gt;0,'BD1'!$K$8,"")</f>
        <v/>
      </c>
      <c r="X1746" s="101"/>
      <c r="Y1746" s="474"/>
      <c r="Z1746" s="101"/>
      <c r="AA1746" s="101"/>
      <c r="AB1746" s="101"/>
      <c r="AC1746" s="101"/>
      <c r="AD1746" s="101"/>
      <c r="AE1746" s="361"/>
      <c r="AF1746" s="522"/>
    </row>
    <row r="1747" spans="2:32" x14ac:dyDescent="0.25">
      <c r="B1747" s="566" t="str">
        <f t="shared" si="139"/>
        <v/>
      </c>
      <c r="C1747" s="472">
        <f>'BD4'!C1744</f>
        <v>0</v>
      </c>
      <c r="D1747" s="125" t="str">
        <f t="shared" si="136"/>
        <v/>
      </c>
      <c r="E1747" s="126" t="str">
        <f>IF('BD4'!O1744=0,"",'BD4'!O1744)</f>
        <v/>
      </c>
      <c r="F1747" s="127" t="str">
        <f>REPT('BD4'!N1744,1)</f>
        <v/>
      </c>
      <c r="G1747" s="469">
        <f>('BD4'!J1744)</f>
        <v>0</v>
      </c>
      <c r="I1747" s="568" t="str">
        <f t="shared" si="137"/>
        <v/>
      </c>
      <c r="J1747" s="568" t="str">
        <f>IF(L1747&gt;0,'BD1'!$K$6,"")</f>
        <v/>
      </c>
      <c r="K1747" s="568" t="str">
        <f>IF(L1747&gt;0,'BD1'!$K$8,"")</f>
        <v/>
      </c>
      <c r="L1747" s="101"/>
      <c r="M1747" s="101"/>
      <c r="N1747" s="101"/>
      <c r="O1747" s="101"/>
      <c r="P1747" s="363"/>
      <c r="Q1747" s="363"/>
      <c r="R1747" s="361"/>
      <c r="S1747" s="570" t="str">
        <f t="shared" si="140"/>
        <v/>
      </c>
      <c r="U1747" s="124" t="str">
        <f t="shared" si="138"/>
        <v/>
      </c>
      <c r="V1747" s="124" t="str">
        <f>IF(X1747&gt;0,'BD1'!$K$6,"")</f>
        <v/>
      </c>
      <c r="W1747" s="121" t="str">
        <f>IF(X1747&gt;0,'BD1'!$K$8,"")</f>
        <v/>
      </c>
      <c r="X1747" s="101"/>
      <c r="Y1747" s="474"/>
      <c r="Z1747" s="101"/>
      <c r="AA1747" s="101"/>
      <c r="AB1747" s="101"/>
      <c r="AC1747" s="101"/>
      <c r="AD1747" s="101"/>
      <c r="AE1747" s="361"/>
      <c r="AF1747" s="522"/>
    </row>
    <row r="1748" spans="2:32" x14ac:dyDescent="0.25">
      <c r="B1748" s="566" t="str">
        <f t="shared" si="139"/>
        <v/>
      </c>
      <c r="C1748" s="472">
        <f>'BD4'!C1745</f>
        <v>0</v>
      </c>
      <c r="D1748" s="125" t="str">
        <f t="shared" si="136"/>
        <v/>
      </c>
      <c r="E1748" s="126" t="str">
        <f>IF('BD4'!O1745=0,"",'BD4'!O1745)</f>
        <v/>
      </c>
      <c r="F1748" s="127" t="str">
        <f>REPT('BD4'!N1745,1)</f>
        <v/>
      </c>
      <c r="G1748" s="469">
        <f>('BD4'!J1745)</f>
        <v>0</v>
      </c>
      <c r="I1748" s="568" t="str">
        <f t="shared" si="137"/>
        <v/>
      </c>
      <c r="J1748" s="568" t="str">
        <f>IF(L1748&gt;0,'BD1'!$K$6,"")</f>
        <v/>
      </c>
      <c r="K1748" s="568" t="str">
        <f>IF(L1748&gt;0,'BD1'!$K$8,"")</f>
        <v/>
      </c>
      <c r="L1748" s="101"/>
      <c r="M1748" s="101"/>
      <c r="N1748" s="101"/>
      <c r="O1748" s="101"/>
      <c r="P1748" s="363"/>
      <c r="Q1748" s="363"/>
      <c r="R1748" s="361"/>
      <c r="S1748" s="570" t="str">
        <f t="shared" si="140"/>
        <v/>
      </c>
      <c r="U1748" s="124" t="str">
        <f t="shared" si="138"/>
        <v/>
      </c>
      <c r="V1748" s="124" t="str">
        <f>IF(X1748&gt;0,'BD1'!$K$6,"")</f>
        <v/>
      </c>
      <c r="W1748" s="121" t="str">
        <f>IF(X1748&gt;0,'BD1'!$K$8,"")</f>
        <v/>
      </c>
      <c r="X1748" s="101"/>
      <c r="Y1748" s="474"/>
      <c r="Z1748" s="101"/>
      <c r="AA1748" s="101"/>
      <c r="AB1748" s="101"/>
      <c r="AC1748" s="101"/>
      <c r="AD1748" s="101"/>
      <c r="AE1748" s="361"/>
      <c r="AF1748" s="522"/>
    </row>
    <row r="1749" spans="2:32" x14ac:dyDescent="0.25">
      <c r="B1749" s="566" t="str">
        <f t="shared" si="139"/>
        <v/>
      </c>
      <c r="C1749" s="472">
        <f>'BD4'!C1746</f>
        <v>0</v>
      </c>
      <c r="D1749" s="125" t="str">
        <f t="shared" si="136"/>
        <v/>
      </c>
      <c r="E1749" s="126" t="str">
        <f>IF('BD4'!O1746=0,"",'BD4'!O1746)</f>
        <v/>
      </c>
      <c r="F1749" s="127" t="str">
        <f>REPT('BD4'!N1746,1)</f>
        <v/>
      </c>
      <c r="G1749" s="469">
        <f>('BD4'!J1746)</f>
        <v>0</v>
      </c>
      <c r="I1749" s="568" t="str">
        <f t="shared" si="137"/>
        <v/>
      </c>
      <c r="J1749" s="568" t="str">
        <f>IF(L1749&gt;0,'BD1'!$K$6,"")</f>
        <v/>
      </c>
      <c r="K1749" s="568" t="str">
        <f>IF(L1749&gt;0,'BD1'!$K$8,"")</f>
        <v/>
      </c>
      <c r="L1749" s="101"/>
      <c r="M1749" s="101"/>
      <c r="N1749" s="101"/>
      <c r="O1749" s="101"/>
      <c r="P1749" s="363"/>
      <c r="Q1749" s="363"/>
      <c r="R1749" s="361"/>
      <c r="S1749" s="570" t="str">
        <f t="shared" si="140"/>
        <v/>
      </c>
      <c r="U1749" s="124" t="str">
        <f t="shared" si="138"/>
        <v/>
      </c>
      <c r="V1749" s="124" t="str">
        <f>IF(X1749&gt;0,'BD1'!$K$6,"")</f>
        <v/>
      </c>
      <c r="W1749" s="121" t="str">
        <f>IF(X1749&gt;0,'BD1'!$K$8,"")</f>
        <v/>
      </c>
      <c r="X1749" s="101"/>
      <c r="Y1749" s="474"/>
      <c r="Z1749" s="101"/>
      <c r="AA1749" s="101"/>
      <c r="AB1749" s="101"/>
      <c r="AC1749" s="101"/>
      <c r="AD1749" s="101"/>
      <c r="AE1749" s="361"/>
      <c r="AF1749" s="522"/>
    </row>
    <row r="1750" spans="2:32" x14ac:dyDescent="0.25">
      <c r="B1750" s="566" t="str">
        <f t="shared" si="139"/>
        <v/>
      </c>
      <c r="C1750" s="472">
        <f>'BD4'!C1747</f>
        <v>0</v>
      </c>
      <c r="D1750" s="125" t="str">
        <f t="shared" si="136"/>
        <v/>
      </c>
      <c r="E1750" s="126" t="str">
        <f>IF('BD4'!O1747=0,"",'BD4'!O1747)</f>
        <v/>
      </c>
      <c r="F1750" s="127" t="str">
        <f>REPT('BD4'!N1747,1)</f>
        <v/>
      </c>
      <c r="G1750" s="469">
        <f>('BD4'!J1747)</f>
        <v>0</v>
      </c>
      <c r="I1750" s="568" t="str">
        <f t="shared" si="137"/>
        <v/>
      </c>
      <c r="J1750" s="568" t="str">
        <f>IF(L1750&gt;0,'BD1'!$K$6,"")</f>
        <v/>
      </c>
      <c r="K1750" s="568" t="str">
        <f>IF(L1750&gt;0,'BD1'!$K$8,"")</f>
        <v/>
      </c>
      <c r="L1750" s="101"/>
      <c r="M1750" s="101"/>
      <c r="N1750" s="101"/>
      <c r="O1750" s="101"/>
      <c r="P1750" s="363"/>
      <c r="Q1750" s="363"/>
      <c r="R1750" s="361"/>
      <c r="S1750" s="570" t="str">
        <f t="shared" si="140"/>
        <v/>
      </c>
      <c r="U1750" s="124" t="str">
        <f t="shared" si="138"/>
        <v/>
      </c>
      <c r="V1750" s="124" t="str">
        <f>IF(X1750&gt;0,'BD1'!$K$6,"")</f>
        <v/>
      </c>
      <c r="W1750" s="121" t="str">
        <f>IF(X1750&gt;0,'BD1'!$K$8,"")</f>
        <v/>
      </c>
      <c r="X1750" s="101"/>
      <c r="Y1750" s="474"/>
      <c r="Z1750" s="101"/>
      <c r="AA1750" s="101"/>
      <c r="AB1750" s="101"/>
      <c r="AC1750" s="101"/>
      <c r="AD1750" s="101"/>
      <c r="AE1750" s="361"/>
      <c r="AF1750" s="522"/>
    </row>
    <row r="1751" spans="2:32" x14ac:dyDescent="0.25">
      <c r="B1751" s="566" t="str">
        <f t="shared" si="139"/>
        <v/>
      </c>
      <c r="C1751" s="472">
        <f>'BD4'!C1748</f>
        <v>0</v>
      </c>
      <c r="D1751" s="125" t="str">
        <f t="shared" si="136"/>
        <v/>
      </c>
      <c r="E1751" s="126" t="str">
        <f>IF('BD4'!O1748=0,"",'BD4'!O1748)</f>
        <v/>
      </c>
      <c r="F1751" s="127" t="str">
        <f>REPT('BD4'!N1748,1)</f>
        <v/>
      </c>
      <c r="G1751" s="469">
        <f>('BD4'!J1748)</f>
        <v>0</v>
      </c>
      <c r="I1751" s="568" t="str">
        <f t="shared" si="137"/>
        <v/>
      </c>
      <c r="J1751" s="568" t="str">
        <f>IF(L1751&gt;0,'BD1'!$K$6,"")</f>
        <v/>
      </c>
      <c r="K1751" s="568" t="str">
        <f>IF(L1751&gt;0,'BD1'!$K$8,"")</f>
        <v/>
      </c>
      <c r="L1751" s="101"/>
      <c r="M1751" s="101"/>
      <c r="N1751" s="101"/>
      <c r="O1751" s="101"/>
      <c r="P1751" s="363"/>
      <c r="Q1751" s="363"/>
      <c r="R1751" s="361"/>
      <c r="S1751" s="570" t="str">
        <f t="shared" si="140"/>
        <v/>
      </c>
      <c r="U1751" s="124" t="str">
        <f t="shared" si="138"/>
        <v/>
      </c>
      <c r="V1751" s="124" t="str">
        <f>IF(X1751&gt;0,'BD1'!$K$6,"")</f>
        <v/>
      </c>
      <c r="W1751" s="121" t="str">
        <f>IF(X1751&gt;0,'BD1'!$K$8,"")</f>
        <v/>
      </c>
      <c r="X1751" s="101"/>
      <c r="Y1751" s="474"/>
      <c r="Z1751" s="101"/>
      <c r="AA1751" s="101"/>
      <c r="AB1751" s="101"/>
      <c r="AC1751" s="101"/>
      <c r="AD1751" s="101"/>
      <c r="AE1751" s="361"/>
      <c r="AF1751" s="522"/>
    </row>
    <row r="1752" spans="2:32" x14ac:dyDescent="0.25">
      <c r="B1752" s="566" t="str">
        <f t="shared" si="139"/>
        <v/>
      </c>
      <c r="C1752" s="472">
        <f>'BD4'!C1749</f>
        <v>0</v>
      </c>
      <c r="D1752" s="125" t="str">
        <f t="shared" si="136"/>
        <v/>
      </c>
      <c r="E1752" s="126" t="str">
        <f>IF('BD4'!O1749=0,"",'BD4'!O1749)</f>
        <v/>
      </c>
      <c r="F1752" s="127" t="str">
        <f>REPT('BD4'!N1749,1)</f>
        <v/>
      </c>
      <c r="G1752" s="469">
        <f>('BD4'!J1749)</f>
        <v>0</v>
      </c>
      <c r="I1752" s="568" t="str">
        <f t="shared" si="137"/>
        <v/>
      </c>
      <c r="J1752" s="568" t="str">
        <f>IF(L1752&gt;0,'BD1'!$K$6,"")</f>
        <v/>
      </c>
      <c r="K1752" s="568" t="str">
        <f>IF(L1752&gt;0,'BD1'!$K$8,"")</f>
        <v/>
      </c>
      <c r="L1752" s="101"/>
      <c r="M1752" s="101"/>
      <c r="N1752" s="101"/>
      <c r="O1752" s="101"/>
      <c r="P1752" s="363"/>
      <c r="Q1752" s="363"/>
      <c r="R1752" s="361"/>
      <c r="S1752" s="570" t="str">
        <f t="shared" si="140"/>
        <v/>
      </c>
      <c r="U1752" s="124" t="str">
        <f t="shared" si="138"/>
        <v/>
      </c>
      <c r="V1752" s="124" t="str">
        <f>IF(X1752&gt;0,'BD1'!$K$6,"")</f>
        <v/>
      </c>
      <c r="W1752" s="121" t="str">
        <f>IF(X1752&gt;0,'BD1'!$K$8,"")</f>
        <v/>
      </c>
      <c r="X1752" s="101"/>
      <c r="Y1752" s="474"/>
      <c r="Z1752" s="101"/>
      <c r="AA1752" s="101"/>
      <c r="AB1752" s="101"/>
      <c r="AC1752" s="101"/>
      <c r="AD1752" s="101"/>
      <c r="AE1752" s="361"/>
      <c r="AF1752" s="522"/>
    </row>
    <row r="1753" spans="2:32" x14ac:dyDescent="0.25">
      <c r="B1753" s="566" t="str">
        <f t="shared" si="139"/>
        <v/>
      </c>
      <c r="C1753" s="472">
        <f>'BD4'!C1750</f>
        <v>0</v>
      </c>
      <c r="D1753" s="125" t="str">
        <f t="shared" si="136"/>
        <v/>
      </c>
      <c r="E1753" s="126" t="str">
        <f>IF('BD4'!O1750=0,"",'BD4'!O1750)</f>
        <v/>
      </c>
      <c r="F1753" s="127" t="str">
        <f>REPT('BD4'!N1750,1)</f>
        <v/>
      </c>
      <c r="G1753" s="469">
        <f>('BD4'!J1750)</f>
        <v>0</v>
      </c>
      <c r="I1753" s="568" t="str">
        <f t="shared" si="137"/>
        <v/>
      </c>
      <c r="J1753" s="568" t="str">
        <f>IF(L1753&gt;0,'BD1'!$K$6,"")</f>
        <v/>
      </c>
      <c r="K1753" s="568" t="str">
        <f>IF(L1753&gt;0,'BD1'!$K$8,"")</f>
        <v/>
      </c>
      <c r="L1753" s="101"/>
      <c r="M1753" s="101"/>
      <c r="N1753" s="101"/>
      <c r="O1753" s="101"/>
      <c r="P1753" s="363"/>
      <c r="Q1753" s="363"/>
      <c r="R1753" s="361"/>
      <c r="S1753" s="570" t="str">
        <f t="shared" si="140"/>
        <v/>
      </c>
      <c r="U1753" s="124" t="str">
        <f t="shared" si="138"/>
        <v/>
      </c>
      <c r="V1753" s="124" t="str">
        <f>IF(X1753&gt;0,'BD1'!$K$6,"")</f>
        <v/>
      </c>
      <c r="W1753" s="121" t="str">
        <f>IF(X1753&gt;0,'BD1'!$K$8,"")</f>
        <v/>
      </c>
      <c r="X1753" s="101"/>
      <c r="Y1753" s="474"/>
      <c r="Z1753" s="101"/>
      <c r="AA1753" s="101"/>
      <c r="AB1753" s="101"/>
      <c r="AC1753" s="101"/>
      <c r="AD1753" s="101"/>
      <c r="AE1753" s="361"/>
      <c r="AF1753" s="522"/>
    </row>
    <row r="1754" spans="2:32" x14ac:dyDescent="0.25">
      <c r="B1754" s="566" t="str">
        <f t="shared" si="139"/>
        <v/>
      </c>
      <c r="C1754" s="472">
        <f>'BD4'!C1751</f>
        <v>0</v>
      </c>
      <c r="D1754" s="125" t="str">
        <f t="shared" si="136"/>
        <v/>
      </c>
      <c r="E1754" s="126" t="str">
        <f>IF('BD4'!O1751=0,"",'BD4'!O1751)</f>
        <v/>
      </c>
      <c r="F1754" s="127" t="str">
        <f>REPT('BD4'!N1751,1)</f>
        <v/>
      </c>
      <c r="G1754" s="469">
        <f>('BD4'!J1751)</f>
        <v>0</v>
      </c>
      <c r="I1754" s="568" t="str">
        <f t="shared" si="137"/>
        <v/>
      </c>
      <c r="J1754" s="568" t="str">
        <f>IF(L1754&gt;0,'BD1'!$K$6,"")</f>
        <v/>
      </c>
      <c r="K1754" s="568" t="str">
        <f>IF(L1754&gt;0,'BD1'!$K$8,"")</f>
        <v/>
      </c>
      <c r="L1754" s="101"/>
      <c r="M1754" s="101"/>
      <c r="N1754" s="101"/>
      <c r="O1754" s="101"/>
      <c r="P1754" s="363"/>
      <c r="Q1754" s="363"/>
      <c r="R1754" s="361"/>
      <c r="S1754" s="570" t="str">
        <f t="shared" si="140"/>
        <v/>
      </c>
      <c r="U1754" s="124" t="str">
        <f t="shared" si="138"/>
        <v/>
      </c>
      <c r="V1754" s="124" t="str">
        <f>IF(X1754&gt;0,'BD1'!$K$6,"")</f>
        <v/>
      </c>
      <c r="W1754" s="121" t="str">
        <f>IF(X1754&gt;0,'BD1'!$K$8,"")</f>
        <v/>
      </c>
      <c r="X1754" s="101"/>
      <c r="Y1754" s="474"/>
      <c r="Z1754" s="101"/>
      <c r="AA1754" s="101"/>
      <c r="AB1754" s="101"/>
      <c r="AC1754" s="101"/>
      <c r="AD1754" s="101"/>
      <c r="AE1754" s="361"/>
      <c r="AF1754" s="522"/>
    </row>
    <row r="1755" spans="2:32" x14ac:dyDescent="0.25">
      <c r="B1755" s="566" t="str">
        <f t="shared" si="139"/>
        <v/>
      </c>
      <c r="C1755" s="472">
        <f>'BD4'!C1752</f>
        <v>0</v>
      </c>
      <c r="D1755" s="125" t="str">
        <f t="shared" si="136"/>
        <v/>
      </c>
      <c r="E1755" s="126" t="str">
        <f>IF('BD4'!O1752=0,"",'BD4'!O1752)</f>
        <v/>
      </c>
      <c r="F1755" s="127" t="str">
        <f>REPT('BD4'!N1752,1)</f>
        <v/>
      </c>
      <c r="G1755" s="469">
        <f>('BD4'!J1752)</f>
        <v>0</v>
      </c>
      <c r="I1755" s="568" t="str">
        <f t="shared" si="137"/>
        <v/>
      </c>
      <c r="J1755" s="568" t="str">
        <f>IF(L1755&gt;0,'BD1'!$K$6,"")</f>
        <v/>
      </c>
      <c r="K1755" s="568" t="str">
        <f>IF(L1755&gt;0,'BD1'!$K$8,"")</f>
        <v/>
      </c>
      <c r="L1755" s="101"/>
      <c r="M1755" s="101"/>
      <c r="N1755" s="101"/>
      <c r="O1755" s="101"/>
      <c r="P1755" s="363"/>
      <c r="Q1755" s="363"/>
      <c r="R1755" s="361"/>
      <c r="S1755" s="570" t="str">
        <f t="shared" si="140"/>
        <v/>
      </c>
      <c r="U1755" s="124" t="str">
        <f t="shared" si="138"/>
        <v/>
      </c>
      <c r="V1755" s="124" t="str">
        <f>IF(X1755&gt;0,'BD1'!$K$6,"")</f>
        <v/>
      </c>
      <c r="W1755" s="121" t="str">
        <f>IF(X1755&gt;0,'BD1'!$K$8,"")</f>
        <v/>
      </c>
      <c r="X1755" s="101"/>
      <c r="Y1755" s="474"/>
      <c r="Z1755" s="101"/>
      <c r="AA1755" s="101"/>
      <c r="AB1755" s="101"/>
      <c r="AC1755" s="101"/>
      <c r="AD1755" s="101"/>
      <c r="AE1755" s="361"/>
      <c r="AF1755" s="522"/>
    </row>
    <row r="1756" spans="2:32" x14ac:dyDescent="0.25">
      <c r="B1756" s="566" t="str">
        <f t="shared" si="139"/>
        <v/>
      </c>
      <c r="C1756" s="472">
        <f>'BD4'!C1753</f>
        <v>0</v>
      </c>
      <c r="D1756" s="125" t="str">
        <f t="shared" si="136"/>
        <v/>
      </c>
      <c r="E1756" s="126" t="str">
        <f>IF('BD4'!O1753=0,"",'BD4'!O1753)</f>
        <v/>
      </c>
      <c r="F1756" s="127" t="str">
        <f>REPT('BD4'!N1753,1)</f>
        <v/>
      </c>
      <c r="G1756" s="469">
        <f>('BD4'!J1753)</f>
        <v>0</v>
      </c>
      <c r="I1756" s="568" t="str">
        <f t="shared" si="137"/>
        <v/>
      </c>
      <c r="J1756" s="568" t="str">
        <f>IF(L1756&gt;0,'BD1'!$K$6,"")</f>
        <v/>
      </c>
      <c r="K1756" s="568" t="str">
        <f>IF(L1756&gt;0,'BD1'!$K$8,"")</f>
        <v/>
      </c>
      <c r="L1756" s="101"/>
      <c r="M1756" s="101"/>
      <c r="N1756" s="101"/>
      <c r="O1756" s="101"/>
      <c r="P1756" s="363"/>
      <c r="Q1756" s="363"/>
      <c r="R1756" s="361"/>
      <c r="S1756" s="570" t="str">
        <f t="shared" si="140"/>
        <v/>
      </c>
      <c r="U1756" s="124" t="str">
        <f t="shared" si="138"/>
        <v/>
      </c>
      <c r="V1756" s="124" t="str">
        <f>IF(X1756&gt;0,'BD1'!$K$6,"")</f>
        <v/>
      </c>
      <c r="W1756" s="121" t="str">
        <f>IF(X1756&gt;0,'BD1'!$K$8,"")</f>
        <v/>
      </c>
      <c r="X1756" s="101"/>
      <c r="Y1756" s="474"/>
      <c r="Z1756" s="101"/>
      <c r="AA1756" s="101"/>
      <c r="AB1756" s="101"/>
      <c r="AC1756" s="101"/>
      <c r="AD1756" s="101"/>
      <c r="AE1756" s="361"/>
      <c r="AF1756" s="522"/>
    </row>
    <row r="1757" spans="2:32" x14ac:dyDescent="0.25">
      <c r="B1757" s="566" t="str">
        <f t="shared" si="139"/>
        <v/>
      </c>
      <c r="C1757" s="472">
        <f>'BD4'!C1754</f>
        <v>0</v>
      </c>
      <c r="D1757" s="125" t="str">
        <f t="shared" si="136"/>
        <v/>
      </c>
      <c r="E1757" s="126" t="str">
        <f>IF('BD4'!O1754=0,"",'BD4'!O1754)</f>
        <v/>
      </c>
      <c r="F1757" s="127" t="str">
        <f>REPT('BD4'!N1754,1)</f>
        <v/>
      </c>
      <c r="G1757" s="469">
        <f>('BD4'!J1754)</f>
        <v>0</v>
      </c>
      <c r="I1757" s="568" t="str">
        <f t="shared" si="137"/>
        <v/>
      </c>
      <c r="J1757" s="568" t="str">
        <f>IF(L1757&gt;0,'BD1'!$K$6,"")</f>
        <v/>
      </c>
      <c r="K1757" s="568" t="str">
        <f>IF(L1757&gt;0,'BD1'!$K$8,"")</f>
        <v/>
      </c>
      <c r="L1757" s="101"/>
      <c r="M1757" s="101"/>
      <c r="N1757" s="101"/>
      <c r="O1757" s="101"/>
      <c r="P1757" s="363"/>
      <c r="Q1757" s="363"/>
      <c r="R1757" s="361"/>
      <c r="S1757" s="570" t="str">
        <f t="shared" si="140"/>
        <v/>
      </c>
      <c r="U1757" s="124" t="str">
        <f t="shared" si="138"/>
        <v/>
      </c>
      <c r="V1757" s="124" t="str">
        <f>IF(X1757&gt;0,'BD1'!$K$6,"")</f>
        <v/>
      </c>
      <c r="W1757" s="121" t="str">
        <f>IF(X1757&gt;0,'BD1'!$K$8,"")</f>
        <v/>
      </c>
      <c r="X1757" s="101"/>
      <c r="Y1757" s="474"/>
      <c r="Z1757" s="101"/>
      <c r="AA1757" s="101"/>
      <c r="AB1757" s="101"/>
      <c r="AC1757" s="101"/>
      <c r="AD1757" s="101"/>
      <c r="AE1757" s="361"/>
      <c r="AF1757" s="522"/>
    </row>
    <row r="1758" spans="2:32" x14ac:dyDescent="0.25">
      <c r="B1758" s="566" t="str">
        <f t="shared" si="139"/>
        <v/>
      </c>
      <c r="C1758" s="472">
        <f>'BD4'!C1755</f>
        <v>0</v>
      </c>
      <c r="D1758" s="125" t="str">
        <f t="shared" si="136"/>
        <v/>
      </c>
      <c r="E1758" s="126" t="str">
        <f>IF('BD4'!O1755=0,"",'BD4'!O1755)</f>
        <v/>
      </c>
      <c r="F1758" s="127" t="str">
        <f>REPT('BD4'!N1755,1)</f>
        <v/>
      </c>
      <c r="G1758" s="469">
        <f>('BD4'!J1755)</f>
        <v>0</v>
      </c>
      <c r="I1758" s="568" t="str">
        <f t="shared" si="137"/>
        <v/>
      </c>
      <c r="J1758" s="568" t="str">
        <f>IF(L1758&gt;0,'BD1'!$K$6,"")</f>
        <v/>
      </c>
      <c r="K1758" s="568" t="str">
        <f>IF(L1758&gt;0,'BD1'!$K$8,"")</f>
        <v/>
      </c>
      <c r="L1758" s="101"/>
      <c r="M1758" s="101"/>
      <c r="N1758" s="101"/>
      <c r="O1758" s="101"/>
      <c r="P1758" s="363"/>
      <c r="Q1758" s="363"/>
      <c r="R1758" s="361"/>
      <c r="S1758" s="570" t="str">
        <f t="shared" si="140"/>
        <v/>
      </c>
      <c r="U1758" s="124" t="str">
        <f t="shared" si="138"/>
        <v/>
      </c>
      <c r="V1758" s="124" t="str">
        <f>IF(X1758&gt;0,'BD1'!$K$6,"")</f>
        <v/>
      </c>
      <c r="W1758" s="121" t="str">
        <f>IF(X1758&gt;0,'BD1'!$K$8,"")</f>
        <v/>
      </c>
      <c r="X1758" s="101"/>
      <c r="Y1758" s="474"/>
      <c r="Z1758" s="101"/>
      <c r="AA1758" s="101"/>
      <c r="AB1758" s="101"/>
      <c r="AC1758" s="101"/>
      <c r="AD1758" s="101"/>
      <c r="AE1758" s="361"/>
      <c r="AF1758" s="522"/>
    </row>
    <row r="1759" spans="2:32" x14ac:dyDescent="0.25">
      <c r="B1759" s="566" t="str">
        <f t="shared" si="139"/>
        <v/>
      </c>
      <c r="C1759" s="472">
        <f>'BD4'!C1756</f>
        <v>0</v>
      </c>
      <c r="D1759" s="125" t="str">
        <f t="shared" si="136"/>
        <v/>
      </c>
      <c r="E1759" s="126" t="str">
        <f>IF('BD4'!O1756=0,"",'BD4'!O1756)</f>
        <v/>
      </c>
      <c r="F1759" s="127" t="str">
        <f>REPT('BD4'!N1756,1)</f>
        <v/>
      </c>
      <c r="G1759" s="469">
        <f>('BD4'!J1756)</f>
        <v>0</v>
      </c>
      <c r="I1759" s="568" t="str">
        <f t="shared" si="137"/>
        <v/>
      </c>
      <c r="J1759" s="568" t="str">
        <f>IF(L1759&gt;0,'BD1'!$K$6,"")</f>
        <v/>
      </c>
      <c r="K1759" s="568" t="str">
        <f>IF(L1759&gt;0,'BD1'!$K$8,"")</f>
        <v/>
      </c>
      <c r="L1759" s="101"/>
      <c r="M1759" s="101"/>
      <c r="N1759" s="101"/>
      <c r="O1759" s="101"/>
      <c r="P1759" s="363"/>
      <c r="Q1759" s="363"/>
      <c r="R1759" s="361"/>
      <c r="S1759" s="570" t="str">
        <f t="shared" si="140"/>
        <v/>
      </c>
      <c r="U1759" s="124" t="str">
        <f t="shared" si="138"/>
        <v/>
      </c>
      <c r="V1759" s="124" t="str">
        <f>IF(X1759&gt;0,'BD1'!$K$6,"")</f>
        <v/>
      </c>
      <c r="W1759" s="121" t="str">
        <f>IF(X1759&gt;0,'BD1'!$K$8,"")</f>
        <v/>
      </c>
      <c r="X1759" s="101"/>
      <c r="Y1759" s="474"/>
      <c r="Z1759" s="101"/>
      <c r="AA1759" s="101"/>
      <c r="AB1759" s="101"/>
      <c r="AC1759" s="101"/>
      <c r="AD1759" s="101"/>
      <c r="AE1759" s="361"/>
      <c r="AF1759" s="522"/>
    </row>
    <row r="1760" spans="2:32" x14ac:dyDescent="0.25">
      <c r="B1760" s="566" t="str">
        <f t="shared" si="139"/>
        <v/>
      </c>
      <c r="C1760" s="472">
        <f>'BD4'!C1757</f>
        <v>0</v>
      </c>
      <c r="D1760" s="125" t="str">
        <f t="shared" si="136"/>
        <v/>
      </c>
      <c r="E1760" s="126" t="str">
        <f>IF('BD4'!O1757=0,"",'BD4'!O1757)</f>
        <v/>
      </c>
      <c r="F1760" s="127" t="str">
        <f>REPT('BD4'!N1757,1)</f>
        <v/>
      </c>
      <c r="G1760" s="469">
        <f>('BD4'!J1757)</f>
        <v>0</v>
      </c>
      <c r="I1760" s="568" t="str">
        <f t="shared" si="137"/>
        <v/>
      </c>
      <c r="J1760" s="568" t="str">
        <f>IF(L1760&gt;0,'BD1'!$K$6,"")</f>
        <v/>
      </c>
      <c r="K1760" s="568" t="str">
        <f>IF(L1760&gt;0,'BD1'!$K$8,"")</f>
        <v/>
      </c>
      <c r="L1760" s="101"/>
      <c r="M1760" s="101"/>
      <c r="N1760" s="101"/>
      <c r="O1760" s="101"/>
      <c r="P1760" s="363"/>
      <c r="Q1760" s="363"/>
      <c r="R1760" s="361"/>
      <c r="S1760" s="570" t="str">
        <f t="shared" si="140"/>
        <v/>
      </c>
      <c r="U1760" s="124" t="str">
        <f t="shared" si="138"/>
        <v/>
      </c>
      <c r="V1760" s="124" t="str">
        <f>IF(X1760&gt;0,'BD1'!$K$6,"")</f>
        <v/>
      </c>
      <c r="W1760" s="121" t="str">
        <f>IF(X1760&gt;0,'BD1'!$K$8,"")</f>
        <v/>
      </c>
      <c r="X1760" s="101"/>
      <c r="Y1760" s="474"/>
      <c r="Z1760" s="101"/>
      <c r="AA1760" s="101"/>
      <c r="AB1760" s="101"/>
      <c r="AC1760" s="101"/>
      <c r="AD1760" s="101"/>
      <c r="AE1760" s="361"/>
      <c r="AF1760" s="522"/>
    </row>
    <row r="1761" spans="2:32" x14ac:dyDescent="0.25">
      <c r="B1761" s="566" t="str">
        <f t="shared" si="139"/>
        <v/>
      </c>
      <c r="C1761" s="472">
        <f>'BD4'!C1758</f>
        <v>0</v>
      </c>
      <c r="D1761" s="125" t="str">
        <f t="shared" si="136"/>
        <v/>
      </c>
      <c r="E1761" s="126" t="str">
        <f>IF('BD4'!O1758=0,"",'BD4'!O1758)</f>
        <v/>
      </c>
      <c r="F1761" s="127" t="str">
        <f>REPT('BD4'!N1758,1)</f>
        <v/>
      </c>
      <c r="G1761" s="469">
        <f>('BD4'!J1758)</f>
        <v>0</v>
      </c>
      <c r="I1761" s="568" t="str">
        <f t="shared" si="137"/>
        <v/>
      </c>
      <c r="J1761" s="568" t="str">
        <f>IF(L1761&gt;0,'BD1'!$K$6,"")</f>
        <v/>
      </c>
      <c r="K1761" s="568" t="str">
        <f>IF(L1761&gt;0,'BD1'!$K$8,"")</f>
        <v/>
      </c>
      <c r="L1761" s="101"/>
      <c r="M1761" s="101"/>
      <c r="N1761" s="101"/>
      <c r="O1761" s="101"/>
      <c r="P1761" s="363"/>
      <c r="Q1761" s="363"/>
      <c r="R1761" s="361"/>
      <c r="S1761" s="570" t="str">
        <f t="shared" si="140"/>
        <v/>
      </c>
      <c r="U1761" s="124" t="str">
        <f t="shared" si="138"/>
        <v/>
      </c>
      <c r="V1761" s="124" t="str">
        <f>IF(X1761&gt;0,'BD1'!$K$6,"")</f>
        <v/>
      </c>
      <c r="W1761" s="121" t="str">
        <f>IF(X1761&gt;0,'BD1'!$K$8,"")</f>
        <v/>
      </c>
      <c r="X1761" s="101"/>
      <c r="Y1761" s="474"/>
      <c r="Z1761" s="101"/>
      <c r="AA1761" s="101"/>
      <c r="AB1761" s="101"/>
      <c r="AC1761" s="101"/>
      <c r="AD1761" s="101"/>
      <c r="AE1761" s="361"/>
      <c r="AF1761" s="522"/>
    </row>
    <row r="1762" spans="2:32" x14ac:dyDescent="0.25">
      <c r="B1762" s="566" t="str">
        <f t="shared" si="139"/>
        <v/>
      </c>
      <c r="C1762" s="472">
        <f>'BD4'!C1759</f>
        <v>0</v>
      </c>
      <c r="D1762" s="125" t="str">
        <f t="shared" si="136"/>
        <v/>
      </c>
      <c r="E1762" s="126" t="str">
        <f>IF('BD4'!O1759=0,"",'BD4'!O1759)</f>
        <v/>
      </c>
      <c r="F1762" s="127" t="str">
        <f>REPT('BD4'!N1759,1)</f>
        <v/>
      </c>
      <c r="G1762" s="469">
        <f>('BD4'!J1759)</f>
        <v>0</v>
      </c>
      <c r="I1762" s="568" t="str">
        <f t="shared" si="137"/>
        <v/>
      </c>
      <c r="J1762" s="568" t="str">
        <f>IF(L1762&gt;0,'BD1'!$K$6,"")</f>
        <v/>
      </c>
      <c r="K1762" s="568" t="str">
        <f>IF(L1762&gt;0,'BD1'!$K$8,"")</f>
        <v/>
      </c>
      <c r="L1762" s="101"/>
      <c r="M1762" s="101"/>
      <c r="N1762" s="101"/>
      <c r="O1762" s="101"/>
      <c r="P1762" s="363"/>
      <c r="Q1762" s="363"/>
      <c r="R1762" s="361"/>
      <c r="S1762" s="570" t="str">
        <f t="shared" si="140"/>
        <v/>
      </c>
      <c r="U1762" s="124" t="str">
        <f t="shared" si="138"/>
        <v/>
      </c>
      <c r="V1762" s="124" t="str">
        <f>IF(X1762&gt;0,'BD1'!$K$6,"")</f>
        <v/>
      </c>
      <c r="W1762" s="121" t="str">
        <f>IF(X1762&gt;0,'BD1'!$K$8,"")</f>
        <v/>
      </c>
      <c r="X1762" s="101"/>
      <c r="Y1762" s="474"/>
      <c r="Z1762" s="101"/>
      <c r="AA1762" s="101"/>
      <c r="AB1762" s="101"/>
      <c r="AC1762" s="101"/>
      <c r="AD1762" s="101"/>
      <c r="AE1762" s="361"/>
      <c r="AF1762" s="522"/>
    </row>
    <row r="1763" spans="2:32" x14ac:dyDescent="0.25">
      <c r="B1763" s="566" t="str">
        <f t="shared" si="139"/>
        <v/>
      </c>
      <c r="C1763" s="472">
        <f>'BD4'!C1760</f>
        <v>0</v>
      </c>
      <c r="D1763" s="125" t="str">
        <f t="shared" si="136"/>
        <v/>
      </c>
      <c r="E1763" s="126" t="str">
        <f>IF('BD4'!O1760=0,"",'BD4'!O1760)</f>
        <v/>
      </c>
      <c r="F1763" s="127" t="str">
        <f>REPT('BD4'!N1760,1)</f>
        <v/>
      </c>
      <c r="G1763" s="469">
        <f>('BD4'!J1760)</f>
        <v>0</v>
      </c>
      <c r="I1763" s="568" t="str">
        <f t="shared" si="137"/>
        <v/>
      </c>
      <c r="J1763" s="568" t="str">
        <f>IF(L1763&gt;0,'BD1'!$K$6,"")</f>
        <v/>
      </c>
      <c r="K1763" s="568" t="str">
        <f>IF(L1763&gt;0,'BD1'!$K$8,"")</f>
        <v/>
      </c>
      <c r="L1763" s="101"/>
      <c r="M1763" s="101"/>
      <c r="N1763" s="101"/>
      <c r="O1763" s="101"/>
      <c r="P1763" s="363"/>
      <c r="Q1763" s="363"/>
      <c r="R1763" s="361"/>
      <c r="S1763" s="570" t="str">
        <f t="shared" si="140"/>
        <v/>
      </c>
      <c r="U1763" s="124" t="str">
        <f t="shared" si="138"/>
        <v/>
      </c>
      <c r="V1763" s="124" t="str">
        <f>IF(X1763&gt;0,'BD1'!$K$6,"")</f>
        <v/>
      </c>
      <c r="W1763" s="121" t="str">
        <f>IF(X1763&gt;0,'BD1'!$K$8,"")</f>
        <v/>
      </c>
      <c r="X1763" s="101"/>
      <c r="Y1763" s="474"/>
      <c r="Z1763" s="101"/>
      <c r="AA1763" s="101"/>
      <c r="AB1763" s="101"/>
      <c r="AC1763" s="101"/>
      <c r="AD1763" s="101"/>
      <c r="AE1763" s="361"/>
      <c r="AF1763" s="522"/>
    </row>
    <row r="1764" spans="2:32" x14ac:dyDescent="0.25">
      <c r="B1764" s="566" t="str">
        <f t="shared" si="139"/>
        <v/>
      </c>
      <c r="C1764" s="472">
        <f>'BD4'!C1761</f>
        <v>0</v>
      </c>
      <c r="D1764" s="125" t="str">
        <f t="shared" si="136"/>
        <v/>
      </c>
      <c r="E1764" s="126" t="str">
        <f>IF('BD4'!O1761=0,"",'BD4'!O1761)</f>
        <v/>
      </c>
      <c r="F1764" s="127" t="str">
        <f>REPT('BD4'!N1761,1)</f>
        <v/>
      </c>
      <c r="G1764" s="469">
        <f>('BD4'!J1761)</f>
        <v>0</v>
      </c>
      <c r="I1764" s="568" t="str">
        <f t="shared" si="137"/>
        <v/>
      </c>
      <c r="J1764" s="568" t="str">
        <f>IF(L1764&gt;0,'BD1'!$K$6,"")</f>
        <v/>
      </c>
      <c r="K1764" s="568" t="str">
        <f>IF(L1764&gt;0,'BD1'!$K$8,"")</f>
        <v/>
      </c>
      <c r="L1764" s="101"/>
      <c r="M1764" s="101"/>
      <c r="N1764" s="101"/>
      <c r="O1764" s="101"/>
      <c r="P1764" s="363"/>
      <c r="Q1764" s="363"/>
      <c r="R1764" s="361"/>
      <c r="S1764" s="570" t="str">
        <f t="shared" si="140"/>
        <v/>
      </c>
      <c r="U1764" s="124" t="str">
        <f t="shared" si="138"/>
        <v/>
      </c>
      <c r="V1764" s="124" t="str">
        <f>IF(X1764&gt;0,'BD1'!$K$6,"")</f>
        <v/>
      </c>
      <c r="W1764" s="121" t="str">
        <f>IF(X1764&gt;0,'BD1'!$K$8,"")</f>
        <v/>
      </c>
      <c r="X1764" s="101"/>
      <c r="Y1764" s="474"/>
      <c r="Z1764" s="101"/>
      <c r="AA1764" s="101"/>
      <c r="AB1764" s="101"/>
      <c r="AC1764" s="101"/>
      <c r="AD1764" s="101"/>
      <c r="AE1764" s="361"/>
      <c r="AF1764" s="522"/>
    </row>
    <row r="1765" spans="2:32" x14ac:dyDescent="0.25">
      <c r="B1765" s="566" t="str">
        <f t="shared" si="139"/>
        <v/>
      </c>
      <c r="C1765" s="472">
        <f>'BD4'!C1762</f>
        <v>0</v>
      </c>
      <c r="D1765" s="125" t="str">
        <f t="shared" si="136"/>
        <v/>
      </c>
      <c r="E1765" s="126" t="str">
        <f>IF('BD4'!O1762=0,"",'BD4'!O1762)</f>
        <v/>
      </c>
      <c r="F1765" s="127" t="str">
        <f>REPT('BD4'!N1762,1)</f>
        <v/>
      </c>
      <c r="G1765" s="469">
        <f>('BD4'!J1762)</f>
        <v>0</v>
      </c>
      <c r="I1765" s="568" t="str">
        <f t="shared" si="137"/>
        <v/>
      </c>
      <c r="J1765" s="568" t="str">
        <f>IF(L1765&gt;0,'BD1'!$K$6,"")</f>
        <v/>
      </c>
      <c r="K1765" s="568" t="str">
        <f>IF(L1765&gt;0,'BD1'!$K$8,"")</f>
        <v/>
      </c>
      <c r="L1765" s="101"/>
      <c r="M1765" s="101"/>
      <c r="N1765" s="101"/>
      <c r="O1765" s="101"/>
      <c r="P1765" s="363"/>
      <c r="Q1765" s="363"/>
      <c r="R1765" s="361"/>
      <c r="S1765" s="570" t="str">
        <f t="shared" si="140"/>
        <v/>
      </c>
      <c r="U1765" s="124" t="str">
        <f t="shared" si="138"/>
        <v/>
      </c>
      <c r="V1765" s="124" t="str">
        <f>IF(X1765&gt;0,'BD1'!$K$6,"")</f>
        <v/>
      </c>
      <c r="W1765" s="121" t="str">
        <f>IF(X1765&gt;0,'BD1'!$K$8,"")</f>
        <v/>
      </c>
      <c r="X1765" s="101"/>
      <c r="Y1765" s="474"/>
      <c r="Z1765" s="101"/>
      <c r="AA1765" s="101"/>
      <c r="AB1765" s="101"/>
      <c r="AC1765" s="101"/>
      <c r="AD1765" s="101"/>
      <c r="AE1765" s="361"/>
      <c r="AF1765" s="522"/>
    </row>
    <row r="1766" spans="2:32" x14ac:dyDescent="0.25">
      <c r="B1766" s="566" t="str">
        <f t="shared" si="139"/>
        <v/>
      </c>
      <c r="C1766" s="472">
        <f>'BD4'!C1763</f>
        <v>0</v>
      </c>
      <c r="D1766" s="125" t="str">
        <f t="shared" si="136"/>
        <v/>
      </c>
      <c r="E1766" s="126" t="str">
        <f>IF('BD4'!O1763=0,"",'BD4'!O1763)</f>
        <v/>
      </c>
      <c r="F1766" s="127" t="str">
        <f>REPT('BD4'!N1763,1)</f>
        <v/>
      </c>
      <c r="G1766" s="469">
        <f>('BD4'!J1763)</f>
        <v>0</v>
      </c>
      <c r="I1766" s="568" t="str">
        <f t="shared" si="137"/>
        <v/>
      </c>
      <c r="J1766" s="568" t="str">
        <f>IF(L1766&gt;0,'BD1'!$K$6,"")</f>
        <v/>
      </c>
      <c r="K1766" s="568" t="str">
        <f>IF(L1766&gt;0,'BD1'!$K$8,"")</f>
        <v/>
      </c>
      <c r="L1766" s="101"/>
      <c r="M1766" s="101"/>
      <c r="N1766" s="101"/>
      <c r="O1766" s="101"/>
      <c r="P1766" s="363"/>
      <c r="Q1766" s="363"/>
      <c r="R1766" s="361"/>
      <c r="S1766" s="570" t="str">
        <f t="shared" si="140"/>
        <v/>
      </c>
      <c r="U1766" s="124" t="str">
        <f t="shared" si="138"/>
        <v/>
      </c>
      <c r="V1766" s="124" t="str">
        <f>IF(X1766&gt;0,'BD1'!$K$6,"")</f>
        <v/>
      </c>
      <c r="W1766" s="121" t="str">
        <f>IF(X1766&gt;0,'BD1'!$K$8,"")</f>
        <v/>
      </c>
      <c r="X1766" s="101"/>
      <c r="Y1766" s="474"/>
      <c r="Z1766" s="101"/>
      <c r="AA1766" s="101"/>
      <c r="AB1766" s="101"/>
      <c r="AC1766" s="101"/>
      <c r="AD1766" s="101"/>
      <c r="AE1766" s="361"/>
      <c r="AF1766" s="522"/>
    </row>
    <row r="1767" spans="2:32" x14ac:dyDescent="0.25">
      <c r="B1767" s="566" t="str">
        <f t="shared" si="139"/>
        <v/>
      </c>
      <c r="C1767" s="472">
        <f>'BD4'!C1764</f>
        <v>0</v>
      </c>
      <c r="D1767" s="125" t="str">
        <f t="shared" si="136"/>
        <v/>
      </c>
      <c r="E1767" s="126" t="str">
        <f>IF('BD4'!O1764=0,"",'BD4'!O1764)</f>
        <v/>
      </c>
      <c r="F1767" s="127" t="str">
        <f>REPT('BD4'!N1764,1)</f>
        <v/>
      </c>
      <c r="G1767" s="469">
        <f>('BD4'!J1764)</f>
        <v>0</v>
      </c>
      <c r="I1767" s="568" t="str">
        <f t="shared" si="137"/>
        <v/>
      </c>
      <c r="J1767" s="568" t="str">
        <f>IF(L1767&gt;0,'BD1'!$K$6,"")</f>
        <v/>
      </c>
      <c r="K1767" s="568" t="str">
        <f>IF(L1767&gt;0,'BD1'!$K$8,"")</f>
        <v/>
      </c>
      <c r="L1767" s="101"/>
      <c r="M1767" s="101"/>
      <c r="N1767" s="101"/>
      <c r="O1767" s="101"/>
      <c r="P1767" s="363"/>
      <c r="Q1767" s="363"/>
      <c r="R1767" s="361"/>
      <c r="S1767" s="570" t="str">
        <f t="shared" si="140"/>
        <v/>
      </c>
      <c r="U1767" s="124" t="str">
        <f t="shared" si="138"/>
        <v/>
      </c>
      <c r="V1767" s="124" t="str">
        <f>IF(X1767&gt;0,'BD1'!$K$6,"")</f>
        <v/>
      </c>
      <c r="W1767" s="121" t="str">
        <f>IF(X1767&gt;0,'BD1'!$K$8,"")</f>
        <v/>
      </c>
      <c r="X1767" s="101"/>
      <c r="Y1767" s="474"/>
      <c r="Z1767" s="101"/>
      <c r="AA1767" s="101"/>
      <c r="AB1767" s="101"/>
      <c r="AC1767" s="101"/>
      <c r="AD1767" s="101"/>
      <c r="AE1767" s="361"/>
      <c r="AF1767" s="522"/>
    </row>
    <row r="1768" spans="2:32" x14ac:dyDescent="0.25">
      <c r="B1768" s="566" t="str">
        <f t="shared" si="139"/>
        <v/>
      </c>
      <c r="C1768" s="472">
        <f>'BD4'!C1765</f>
        <v>0</v>
      </c>
      <c r="D1768" s="125" t="str">
        <f t="shared" si="136"/>
        <v/>
      </c>
      <c r="E1768" s="126" t="str">
        <f>IF('BD4'!O1765=0,"",'BD4'!O1765)</f>
        <v/>
      </c>
      <c r="F1768" s="127" t="str">
        <f>REPT('BD4'!N1765,1)</f>
        <v/>
      </c>
      <c r="G1768" s="469">
        <f>('BD4'!J1765)</f>
        <v>0</v>
      </c>
      <c r="I1768" s="568" t="str">
        <f t="shared" si="137"/>
        <v/>
      </c>
      <c r="J1768" s="568" t="str">
        <f>IF(L1768&gt;0,'BD1'!$K$6,"")</f>
        <v/>
      </c>
      <c r="K1768" s="568" t="str">
        <f>IF(L1768&gt;0,'BD1'!$K$8,"")</f>
        <v/>
      </c>
      <c r="L1768" s="101"/>
      <c r="M1768" s="101"/>
      <c r="N1768" s="101"/>
      <c r="O1768" s="101"/>
      <c r="P1768" s="363"/>
      <c r="Q1768" s="363"/>
      <c r="R1768" s="361"/>
      <c r="S1768" s="570" t="str">
        <f t="shared" si="140"/>
        <v/>
      </c>
      <c r="U1768" s="124" t="str">
        <f t="shared" si="138"/>
        <v/>
      </c>
      <c r="V1768" s="124" t="str">
        <f>IF(X1768&gt;0,'BD1'!$K$6,"")</f>
        <v/>
      </c>
      <c r="W1768" s="121" t="str">
        <f>IF(X1768&gt;0,'BD1'!$K$8,"")</f>
        <v/>
      </c>
      <c r="X1768" s="101"/>
      <c r="Y1768" s="474"/>
      <c r="Z1768" s="101"/>
      <c r="AA1768" s="101"/>
      <c r="AB1768" s="101"/>
      <c r="AC1768" s="101"/>
      <c r="AD1768" s="101"/>
      <c r="AE1768" s="361"/>
      <c r="AF1768" s="522"/>
    </row>
    <row r="1769" spans="2:32" x14ac:dyDescent="0.25">
      <c r="B1769" s="566" t="str">
        <f t="shared" si="139"/>
        <v/>
      </c>
      <c r="C1769" s="472">
        <f>'BD4'!C1766</f>
        <v>0</v>
      </c>
      <c r="D1769" s="125" t="str">
        <f t="shared" si="136"/>
        <v/>
      </c>
      <c r="E1769" s="126" t="str">
        <f>IF('BD4'!O1766=0,"",'BD4'!O1766)</f>
        <v/>
      </c>
      <c r="F1769" s="127" t="str">
        <f>REPT('BD4'!N1766,1)</f>
        <v/>
      </c>
      <c r="G1769" s="469">
        <f>('BD4'!J1766)</f>
        <v>0</v>
      </c>
      <c r="I1769" s="568" t="str">
        <f t="shared" si="137"/>
        <v/>
      </c>
      <c r="J1769" s="568" t="str">
        <f>IF(L1769&gt;0,'BD1'!$K$6,"")</f>
        <v/>
      </c>
      <c r="K1769" s="568" t="str">
        <f>IF(L1769&gt;0,'BD1'!$K$8,"")</f>
        <v/>
      </c>
      <c r="L1769" s="101"/>
      <c r="M1769" s="101"/>
      <c r="N1769" s="101"/>
      <c r="O1769" s="101"/>
      <c r="P1769" s="363"/>
      <c r="Q1769" s="363"/>
      <c r="R1769" s="361"/>
      <c r="S1769" s="570" t="str">
        <f t="shared" si="140"/>
        <v/>
      </c>
      <c r="U1769" s="124" t="str">
        <f t="shared" si="138"/>
        <v/>
      </c>
      <c r="V1769" s="124" t="str">
        <f>IF(X1769&gt;0,'BD1'!$K$6,"")</f>
        <v/>
      </c>
      <c r="W1769" s="121" t="str">
        <f>IF(X1769&gt;0,'BD1'!$K$8,"")</f>
        <v/>
      </c>
      <c r="X1769" s="101"/>
      <c r="Y1769" s="474"/>
      <c r="Z1769" s="101"/>
      <c r="AA1769" s="101"/>
      <c r="AB1769" s="101"/>
      <c r="AC1769" s="101"/>
      <c r="AD1769" s="101"/>
      <c r="AE1769" s="361"/>
      <c r="AF1769" s="522"/>
    </row>
    <row r="1770" spans="2:32" x14ac:dyDescent="0.25">
      <c r="B1770" s="566" t="str">
        <f t="shared" si="139"/>
        <v/>
      </c>
      <c r="C1770" s="472">
        <f>'BD4'!C1767</f>
        <v>0</v>
      </c>
      <c r="D1770" s="125" t="str">
        <f t="shared" si="136"/>
        <v/>
      </c>
      <c r="E1770" s="126" t="str">
        <f>IF('BD4'!O1767=0,"",'BD4'!O1767)</f>
        <v/>
      </c>
      <c r="F1770" s="127" t="str">
        <f>REPT('BD4'!N1767,1)</f>
        <v/>
      </c>
      <c r="G1770" s="469">
        <f>('BD4'!J1767)</f>
        <v>0</v>
      </c>
      <c r="I1770" s="568" t="str">
        <f t="shared" si="137"/>
        <v/>
      </c>
      <c r="J1770" s="568" t="str">
        <f>IF(L1770&gt;0,'BD1'!$K$6,"")</f>
        <v/>
      </c>
      <c r="K1770" s="568" t="str">
        <f>IF(L1770&gt;0,'BD1'!$K$8,"")</f>
        <v/>
      </c>
      <c r="L1770" s="101"/>
      <c r="M1770" s="101"/>
      <c r="N1770" s="101"/>
      <c r="O1770" s="101"/>
      <c r="P1770" s="363"/>
      <c r="Q1770" s="363"/>
      <c r="R1770" s="361"/>
      <c r="S1770" s="570" t="str">
        <f t="shared" si="140"/>
        <v/>
      </c>
      <c r="U1770" s="124" t="str">
        <f t="shared" si="138"/>
        <v/>
      </c>
      <c r="V1770" s="124" t="str">
        <f>IF(X1770&gt;0,'BD1'!$K$6,"")</f>
        <v/>
      </c>
      <c r="W1770" s="121" t="str">
        <f>IF(X1770&gt;0,'BD1'!$K$8,"")</f>
        <v/>
      </c>
      <c r="X1770" s="101"/>
      <c r="Y1770" s="474"/>
      <c r="Z1770" s="101"/>
      <c r="AA1770" s="101"/>
      <c r="AB1770" s="101"/>
      <c r="AC1770" s="101"/>
      <c r="AD1770" s="101"/>
      <c r="AE1770" s="361"/>
      <c r="AF1770" s="522"/>
    </row>
    <row r="1771" spans="2:32" x14ac:dyDescent="0.25">
      <c r="B1771" s="566" t="str">
        <f t="shared" si="139"/>
        <v/>
      </c>
      <c r="C1771" s="472">
        <f>'BD4'!C1768</f>
        <v>0</v>
      </c>
      <c r="D1771" s="125" t="str">
        <f t="shared" si="136"/>
        <v/>
      </c>
      <c r="E1771" s="126" t="str">
        <f>IF('BD4'!O1768=0,"",'BD4'!O1768)</f>
        <v/>
      </c>
      <c r="F1771" s="127" t="str">
        <f>REPT('BD4'!N1768,1)</f>
        <v/>
      </c>
      <c r="G1771" s="469">
        <f>('BD4'!J1768)</f>
        <v>0</v>
      </c>
      <c r="I1771" s="568" t="str">
        <f t="shared" si="137"/>
        <v/>
      </c>
      <c r="J1771" s="568" t="str">
        <f>IF(L1771&gt;0,'BD1'!$K$6,"")</f>
        <v/>
      </c>
      <c r="K1771" s="568" t="str">
        <f>IF(L1771&gt;0,'BD1'!$K$8,"")</f>
        <v/>
      </c>
      <c r="L1771" s="101"/>
      <c r="M1771" s="101"/>
      <c r="N1771" s="101"/>
      <c r="O1771" s="101"/>
      <c r="P1771" s="363"/>
      <c r="Q1771" s="363"/>
      <c r="R1771" s="361"/>
      <c r="S1771" s="570" t="str">
        <f t="shared" si="140"/>
        <v/>
      </c>
      <c r="U1771" s="124" t="str">
        <f t="shared" si="138"/>
        <v/>
      </c>
      <c r="V1771" s="124" t="str">
        <f>IF(X1771&gt;0,'BD1'!$K$6,"")</f>
        <v/>
      </c>
      <c r="W1771" s="121" t="str">
        <f>IF(X1771&gt;0,'BD1'!$K$8,"")</f>
        <v/>
      </c>
      <c r="X1771" s="101"/>
      <c r="Y1771" s="474"/>
      <c r="Z1771" s="101"/>
      <c r="AA1771" s="101"/>
      <c r="AB1771" s="101"/>
      <c r="AC1771" s="101"/>
      <c r="AD1771" s="101"/>
      <c r="AE1771" s="361"/>
      <c r="AF1771" s="522"/>
    </row>
    <row r="1772" spans="2:32" x14ac:dyDescent="0.25">
      <c r="B1772" s="566" t="str">
        <f t="shared" si="139"/>
        <v/>
      </c>
      <c r="C1772" s="472">
        <f>'BD4'!C1769</f>
        <v>0</v>
      </c>
      <c r="D1772" s="125" t="str">
        <f t="shared" si="136"/>
        <v/>
      </c>
      <c r="E1772" s="126" t="str">
        <f>IF('BD4'!O1769=0,"",'BD4'!O1769)</f>
        <v/>
      </c>
      <c r="F1772" s="127" t="str">
        <f>REPT('BD4'!N1769,1)</f>
        <v/>
      </c>
      <c r="G1772" s="469">
        <f>('BD4'!J1769)</f>
        <v>0</v>
      </c>
      <c r="I1772" s="568" t="str">
        <f t="shared" si="137"/>
        <v/>
      </c>
      <c r="J1772" s="568" t="str">
        <f>IF(L1772&gt;0,'BD1'!$K$6,"")</f>
        <v/>
      </c>
      <c r="K1772" s="568" t="str">
        <f>IF(L1772&gt;0,'BD1'!$K$8,"")</f>
        <v/>
      </c>
      <c r="L1772" s="101"/>
      <c r="M1772" s="101"/>
      <c r="N1772" s="101"/>
      <c r="O1772" s="101"/>
      <c r="P1772" s="363"/>
      <c r="Q1772" s="363"/>
      <c r="R1772" s="361"/>
      <c r="S1772" s="570" t="str">
        <f t="shared" si="140"/>
        <v/>
      </c>
      <c r="U1772" s="124" t="str">
        <f t="shared" si="138"/>
        <v/>
      </c>
      <c r="V1772" s="124" t="str">
        <f>IF(X1772&gt;0,'BD1'!$K$6,"")</f>
        <v/>
      </c>
      <c r="W1772" s="121" t="str">
        <f>IF(X1772&gt;0,'BD1'!$K$8,"")</f>
        <v/>
      </c>
      <c r="X1772" s="101"/>
      <c r="Y1772" s="474"/>
      <c r="Z1772" s="101"/>
      <c r="AA1772" s="101"/>
      <c r="AB1772" s="101"/>
      <c r="AC1772" s="101"/>
      <c r="AD1772" s="101"/>
      <c r="AE1772" s="361"/>
      <c r="AF1772" s="522"/>
    </row>
    <row r="1773" spans="2:32" x14ac:dyDescent="0.25">
      <c r="B1773" s="566" t="str">
        <f t="shared" si="139"/>
        <v/>
      </c>
      <c r="C1773" s="472">
        <f>'BD4'!C1770</f>
        <v>0</v>
      </c>
      <c r="D1773" s="125" t="str">
        <f t="shared" si="136"/>
        <v/>
      </c>
      <c r="E1773" s="126" t="str">
        <f>IF('BD4'!O1770=0,"",'BD4'!O1770)</f>
        <v/>
      </c>
      <c r="F1773" s="127" t="str">
        <f>REPT('BD4'!N1770,1)</f>
        <v/>
      </c>
      <c r="G1773" s="469">
        <f>('BD4'!J1770)</f>
        <v>0</v>
      </c>
      <c r="I1773" s="568" t="str">
        <f t="shared" si="137"/>
        <v/>
      </c>
      <c r="J1773" s="568" t="str">
        <f>IF(L1773&gt;0,'BD1'!$K$6,"")</f>
        <v/>
      </c>
      <c r="K1773" s="568" t="str">
        <f>IF(L1773&gt;0,'BD1'!$K$8,"")</f>
        <v/>
      </c>
      <c r="L1773" s="101"/>
      <c r="M1773" s="101"/>
      <c r="N1773" s="101"/>
      <c r="O1773" s="101"/>
      <c r="P1773" s="363"/>
      <c r="Q1773" s="363"/>
      <c r="R1773" s="361"/>
      <c r="S1773" s="570" t="str">
        <f t="shared" si="140"/>
        <v/>
      </c>
      <c r="U1773" s="124" t="str">
        <f t="shared" si="138"/>
        <v/>
      </c>
      <c r="V1773" s="124" t="str">
        <f>IF(X1773&gt;0,'BD1'!$K$6,"")</f>
        <v/>
      </c>
      <c r="W1773" s="121" t="str">
        <f>IF(X1773&gt;0,'BD1'!$K$8,"")</f>
        <v/>
      </c>
      <c r="X1773" s="101"/>
      <c r="Y1773" s="474"/>
      <c r="Z1773" s="101"/>
      <c r="AA1773" s="101"/>
      <c r="AB1773" s="101"/>
      <c r="AC1773" s="101"/>
      <c r="AD1773" s="101"/>
      <c r="AE1773" s="361"/>
      <c r="AF1773" s="522"/>
    </row>
    <row r="1774" spans="2:32" x14ac:dyDescent="0.25">
      <c r="B1774" s="566" t="str">
        <f t="shared" si="139"/>
        <v/>
      </c>
      <c r="C1774" s="472">
        <f>'BD4'!C1771</f>
        <v>0</v>
      </c>
      <c r="D1774" s="125" t="str">
        <f t="shared" si="136"/>
        <v/>
      </c>
      <c r="E1774" s="126" t="str">
        <f>IF('BD4'!O1771=0,"",'BD4'!O1771)</f>
        <v/>
      </c>
      <c r="F1774" s="127" t="str">
        <f>REPT('BD4'!N1771,1)</f>
        <v/>
      </c>
      <c r="G1774" s="469">
        <f>('BD4'!J1771)</f>
        <v>0</v>
      </c>
      <c r="I1774" s="568" t="str">
        <f t="shared" si="137"/>
        <v/>
      </c>
      <c r="J1774" s="568" t="str">
        <f>IF(L1774&gt;0,'BD1'!$K$6,"")</f>
        <v/>
      </c>
      <c r="K1774" s="568" t="str">
        <f>IF(L1774&gt;0,'BD1'!$K$8,"")</f>
        <v/>
      </c>
      <c r="L1774" s="101"/>
      <c r="M1774" s="101"/>
      <c r="N1774" s="101"/>
      <c r="O1774" s="101"/>
      <c r="P1774" s="363"/>
      <c r="Q1774" s="363"/>
      <c r="R1774" s="361"/>
      <c r="S1774" s="570" t="str">
        <f t="shared" si="140"/>
        <v/>
      </c>
      <c r="U1774" s="124" t="str">
        <f t="shared" si="138"/>
        <v/>
      </c>
      <c r="V1774" s="124" t="str">
        <f>IF(X1774&gt;0,'BD1'!$K$6,"")</f>
        <v/>
      </c>
      <c r="W1774" s="121" t="str">
        <f>IF(X1774&gt;0,'BD1'!$K$8,"")</f>
        <v/>
      </c>
      <c r="X1774" s="101"/>
      <c r="Y1774" s="474"/>
      <c r="Z1774" s="101"/>
      <c r="AA1774" s="101"/>
      <c r="AB1774" s="101"/>
      <c r="AC1774" s="101"/>
      <c r="AD1774" s="101"/>
      <c r="AE1774" s="361"/>
      <c r="AF1774" s="522"/>
    </row>
    <row r="1775" spans="2:32" x14ac:dyDescent="0.25">
      <c r="B1775" s="566" t="str">
        <f t="shared" si="139"/>
        <v/>
      </c>
      <c r="C1775" s="472">
        <f>'BD4'!C1772</f>
        <v>0</v>
      </c>
      <c r="D1775" s="125" t="str">
        <f t="shared" si="136"/>
        <v/>
      </c>
      <c r="E1775" s="126" t="str">
        <f>IF('BD4'!O1772=0,"",'BD4'!O1772)</f>
        <v/>
      </c>
      <c r="F1775" s="127" t="str">
        <f>REPT('BD4'!N1772,1)</f>
        <v/>
      </c>
      <c r="G1775" s="469">
        <f>('BD4'!J1772)</f>
        <v>0</v>
      </c>
      <c r="I1775" s="568" t="str">
        <f t="shared" si="137"/>
        <v/>
      </c>
      <c r="J1775" s="568" t="str">
        <f>IF(L1775&gt;0,'BD1'!$K$6,"")</f>
        <v/>
      </c>
      <c r="K1775" s="568" t="str">
        <f>IF(L1775&gt;0,'BD1'!$K$8,"")</f>
        <v/>
      </c>
      <c r="L1775" s="101"/>
      <c r="M1775" s="101"/>
      <c r="N1775" s="101"/>
      <c r="O1775" s="101"/>
      <c r="P1775" s="363"/>
      <c r="Q1775" s="363"/>
      <c r="R1775" s="361"/>
      <c r="S1775" s="570" t="str">
        <f t="shared" si="140"/>
        <v/>
      </c>
      <c r="U1775" s="124" t="str">
        <f t="shared" si="138"/>
        <v/>
      </c>
      <c r="V1775" s="124" t="str">
        <f>IF(X1775&gt;0,'BD1'!$K$6,"")</f>
        <v/>
      </c>
      <c r="W1775" s="121" t="str">
        <f>IF(X1775&gt;0,'BD1'!$K$8,"")</f>
        <v/>
      </c>
      <c r="X1775" s="101"/>
      <c r="Y1775" s="474"/>
      <c r="Z1775" s="101"/>
      <c r="AA1775" s="101"/>
      <c r="AB1775" s="101"/>
      <c r="AC1775" s="101"/>
      <c r="AD1775" s="101"/>
      <c r="AE1775" s="361"/>
      <c r="AF1775" s="522"/>
    </row>
    <row r="1776" spans="2:32" x14ac:dyDescent="0.25">
      <c r="B1776" s="566" t="str">
        <f t="shared" si="139"/>
        <v/>
      </c>
      <c r="C1776" s="472">
        <f>'BD4'!C1773</f>
        <v>0</v>
      </c>
      <c r="D1776" s="125" t="str">
        <f t="shared" si="136"/>
        <v/>
      </c>
      <c r="E1776" s="126" t="str">
        <f>IF('BD4'!O1773=0,"",'BD4'!O1773)</f>
        <v/>
      </c>
      <c r="F1776" s="127" t="str">
        <f>REPT('BD4'!N1773,1)</f>
        <v/>
      </c>
      <c r="G1776" s="469">
        <f>('BD4'!J1773)</f>
        <v>0</v>
      </c>
      <c r="I1776" s="568" t="str">
        <f t="shared" si="137"/>
        <v/>
      </c>
      <c r="J1776" s="568" t="str">
        <f>IF(L1776&gt;0,'BD1'!$K$6,"")</f>
        <v/>
      </c>
      <c r="K1776" s="568" t="str">
        <f>IF(L1776&gt;0,'BD1'!$K$8,"")</f>
        <v/>
      </c>
      <c r="L1776" s="101"/>
      <c r="M1776" s="101"/>
      <c r="N1776" s="101"/>
      <c r="O1776" s="101"/>
      <c r="P1776" s="363"/>
      <c r="Q1776" s="363"/>
      <c r="R1776" s="361"/>
      <c r="S1776" s="570" t="str">
        <f t="shared" si="140"/>
        <v/>
      </c>
      <c r="U1776" s="124" t="str">
        <f t="shared" si="138"/>
        <v/>
      </c>
      <c r="V1776" s="124" t="str">
        <f>IF(X1776&gt;0,'BD1'!$K$6,"")</f>
        <v/>
      </c>
      <c r="W1776" s="121" t="str">
        <f>IF(X1776&gt;0,'BD1'!$K$8,"")</f>
        <v/>
      </c>
      <c r="X1776" s="101"/>
      <c r="Y1776" s="474"/>
      <c r="Z1776" s="101"/>
      <c r="AA1776" s="101"/>
      <c r="AB1776" s="101"/>
      <c r="AC1776" s="101"/>
      <c r="AD1776" s="101"/>
      <c r="AE1776" s="361"/>
      <c r="AF1776" s="522"/>
    </row>
    <row r="1777" spans="2:32" x14ac:dyDescent="0.25">
      <c r="B1777" s="566" t="str">
        <f t="shared" si="139"/>
        <v/>
      </c>
      <c r="C1777" s="472">
        <f>'BD4'!C1774</f>
        <v>0</v>
      </c>
      <c r="D1777" s="125" t="str">
        <f t="shared" si="136"/>
        <v/>
      </c>
      <c r="E1777" s="126" t="str">
        <f>IF('BD4'!O1774=0,"",'BD4'!O1774)</f>
        <v/>
      </c>
      <c r="F1777" s="127" t="str">
        <f>REPT('BD4'!N1774,1)</f>
        <v/>
      </c>
      <c r="G1777" s="469">
        <f>('BD4'!J1774)</f>
        <v>0</v>
      </c>
      <c r="I1777" s="568" t="str">
        <f t="shared" si="137"/>
        <v/>
      </c>
      <c r="J1777" s="568" t="str">
        <f>IF(L1777&gt;0,'BD1'!$K$6,"")</f>
        <v/>
      </c>
      <c r="K1777" s="568" t="str">
        <f>IF(L1777&gt;0,'BD1'!$K$8,"")</f>
        <v/>
      </c>
      <c r="L1777" s="101"/>
      <c r="M1777" s="101"/>
      <c r="N1777" s="101"/>
      <c r="O1777" s="101"/>
      <c r="P1777" s="363"/>
      <c r="Q1777" s="363"/>
      <c r="R1777" s="361"/>
      <c r="S1777" s="570" t="str">
        <f t="shared" si="140"/>
        <v/>
      </c>
      <c r="U1777" s="124" t="str">
        <f t="shared" si="138"/>
        <v/>
      </c>
      <c r="V1777" s="124" t="str">
        <f>IF(X1777&gt;0,'BD1'!$K$6,"")</f>
        <v/>
      </c>
      <c r="W1777" s="121" t="str">
        <f>IF(X1777&gt;0,'BD1'!$K$8,"")</f>
        <v/>
      </c>
      <c r="X1777" s="101"/>
      <c r="Y1777" s="474"/>
      <c r="Z1777" s="101"/>
      <c r="AA1777" s="101"/>
      <c r="AB1777" s="101"/>
      <c r="AC1777" s="101"/>
      <c r="AD1777" s="101"/>
      <c r="AE1777" s="361"/>
      <c r="AF1777" s="522"/>
    </row>
    <row r="1778" spans="2:32" x14ac:dyDescent="0.25">
      <c r="B1778" s="566" t="str">
        <f t="shared" si="139"/>
        <v/>
      </c>
      <c r="C1778" s="472">
        <f>'BD4'!C1775</f>
        <v>0</v>
      </c>
      <c r="D1778" s="125" t="str">
        <f t="shared" si="136"/>
        <v/>
      </c>
      <c r="E1778" s="126" t="str">
        <f>IF('BD4'!O1775=0,"",'BD4'!O1775)</f>
        <v/>
      </c>
      <c r="F1778" s="127" t="str">
        <f>REPT('BD4'!N1775,1)</f>
        <v/>
      </c>
      <c r="G1778" s="469">
        <f>('BD4'!J1775)</f>
        <v>0</v>
      </c>
      <c r="I1778" s="568" t="str">
        <f t="shared" si="137"/>
        <v/>
      </c>
      <c r="J1778" s="568" t="str">
        <f>IF(L1778&gt;0,'BD1'!$K$6,"")</f>
        <v/>
      </c>
      <c r="K1778" s="568" t="str">
        <f>IF(L1778&gt;0,'BD1'!$K$8,"")</f>
        <v/>
      </c>
      <c r="L1778" s="101"/>
      <c r="M1778" s="101"/>
      <c r="N1778" s="101"/>
      <c r="O1778" s="101"/>
      <c r="P1778" s="363"/>
      <c r="Q1778" s="363"/>
      <c r="R1778" s="361"/>
      <c r="S1778" s="570" t="str">
        <f t="shared" si="140"/>
        <v/>
      </c>
      <c r="U1778" s="124" t="str">
        <f t="shared" si="138"/>
        <v/>
      </c>
      <c r="V1778" s="124" t="str">
        <f>IF(X1778&gt;0,'BD1'!$K$6,"")</f>
        <v/>
      </c>
      <c r="W1778" s="121" t="str">
        <f>IF(X1778&gt;0,'BD1'!$K$8,"")</f>
        <v/>
      </c>
      <c r="X1778" s="101"/>
      <c r="Y1778" s="474"/>
      <c r="Z1778" s="101"/>
      <c r="AA1778" s="101"/>
      <c r="AB1778" s="101"/>
      <c r="AC1778" s="101"/>
      <c r="AD1778" s="101"/>
      <c r="AE1778" s="361"/>
      <c r="AF1778" s="522"/>
    </row>
    <row r="1779" spans="2:32" x14ac:dyDescent="0.25">
      <c r="B1779" s="566" t="str">
        <f t="shared" si="139"/>
        <v/>
      </c>
      <c r="C1779" s="472">
        <f>'BD4'!C1776</f>
        <v>0</v>
      </c>
      <c r="D1779" s="125" t="str">
        <f t="shared" si="136"/>
        <v/>
      </c>
      <c r="E1779" s="126" t="str">
        <f>IF('BD4'!O1776=0,"",'BD4'!O1776)</f>
        <v/>
      </c>
      <c r="F1779" s="127" t="str">
        <f>REPT('BD4'!N1776,1)</f>
        <v/>
      </c>
      <c r="G1779" s="469">
        <f>('BD4'!J1776)</f>
        <v>0</v>
      </c>
      <c r="I1779" s="568" t="str">
        <f t="shared" si="137"/>
        <v/>
      </c>
      <c r="J1779" s="568" t="str">
        <f>IF(L1779&gt;0,'BD1'!$K$6,"")</f>
        <v/>
      </c>
      <c r="K1779" s="568" t="str">
        <f>IF(L1779&gt;0,'BD1'!$K$8,"")</f>
        <v/>
      </c>
      <c r="L1779" s="101"/>
      <c r="M1779" s="101"/>
      <c r="N1779" s="101"/>
      <c r="O1779" s="101"/>
      <c r="P1779" s="363"/>
      <c r="Q1779" s="363"/>
      <c r="R1779" s="361"/>
      <c r="S1779" s="570" t="str">
        <f t="shared" si="140"/>
        <v/>
      </c>
      <c r="U1779" s="124" t="str">
        <f t="shared" si="138"/>
        <v/>
      </c>
      <c r="V1779" s="124" t="str">
        <f>IF(X1779&gt;0,'BD1'!$K$6,"")</f>
        <v/>
      </c>
      <c r="W1779" s="121" t="str">
        <f>IF(X1779&gt;0,'BD1'!$K$8,"")</f>
        <v/>
      </c>
      <c r="X1779" s="101"/>
      <c r="Y1779" s="474"/>
      <c r="Z1779" s="101"/>
      <c r="AA1779" s="101"/>
      <c r="AB1779" s="101"/>
      <c r="AC1779" s="101"/>
      <c r="AD1779" s="101"/>
      <c r="AE1779" s="361"/>
      <c r="AF1779" s="522"/>
    </row>
    <row r="1780" spans="2:32" x14ac:dyDescent="0.25">
      <c r="B1780" s="566" t="str">
        <f t="shared" si="139"/>
        <v/>
      </c>
      <c r="C1780" s="472">
        <f>'BD4'!C1777</f>
        <v>0</v>
      </c>
      <c r="D1780" s="125" t="str">
        <f t="shared" si="136"/>
        <v/>
      </c>
      <c r="E1780" s="126" t="str">
        <f>IF('BD4'!O1777=0,"",'BD4'!O1777)</f>
        <v/>
      </c>
      <c r="F1780" s="127" t="str">
        <f>REPT('BD4'!N1777,1)</f>
        <v/>
      </c>
      <c r="G1780" s="469">
        <f>('BD4'!J1777)</f>
        <v>0</v>
      </c>
      <c r="I1780" s="568" t="str">
        <f t="shared" si="137"/>
        <v/>
      </c>
      <c r="J1780" s="568" t="str">
        <f>IF(L1780&gt;0,'BD1'!$K$6,"")</f>
        <v/>
      </c>
      <c r="K1780" s="568" t="str">
        <f>IF(L1780&gt;0,'BD1'!$K$8,"")</f>
        <v/>
      </c>
      <c r="L1780" s="101"/>
      <c r="M1780" s="101"/>
      <c r="N1780" s="101"/>
      <c r="O1780" s="101"/>
      <c r="P1780" s="363"/>
      <c r="Q1780" s="363"/>
      <c r="R1780" s="361"/>
      <c r="S1780" s="570" t="str">
        <f t="shared" si="140"/>
        <v/>
      </c>
      <c r="U1780" s="124" t="str">
        <f t="shared" si="138"/>
        <v/>
      </c>
      <c r="V1780" s="124" t="str">
        <f>IF(X1780&gt;0,'BD1'!$K$6,"")</f>
        <v/>
      </c>
      <c r="W1780" s="121" t="str">
        <f>IF(X1780&gt;0,'BD1'!$K$8,"")</f>
        <v/>
      </c>
      <c r="X1780" s="101"/>
      <c r="Y1780" s="474"/>
      <c r="Z1780" s="101"/>
      <c r="AA1780" s="101"/>
      <c r="AB1780" s="101"/>
      <c r="AC1780" s="101"/>
      <c r="AD1780" s="101"/>
      <c r="AE1780" s="361"/>
      <c r="AF1780" s="522"/>
    </row>
    <row r="1781" spans="2:32" x14ac:dyDescent="0.25">
      <c r="B1781" s="566" t="str">
        <f t="shared" si="139"/>
        <v/>
      </c>
      <c r="C1781" s="472">
        <f>'BD4'!C1778</f>
        <v>0</v>
      </c>
      <c r="D1781" s="125" t="str">
        <f t="shared" si="136"/>
        <v/>
      </c>
      <c r="E1781" s="126" t="str">
        <f>IF('BD4'!O1778=0,"",'BD4'!O1778)</f>
        <v/>
      </c>
      <c r="F1781" s="127" t="str">
        <f>REPT('BD4'!N1778,1)</f>
        <v/>
      </c>
      <c r="G1781" s="469">
        <f>('BD4'!J1778)</f>
        <v>0</v>
      </c>
      <c r="I1781" s="568" t="str">
        <f t="shared" si="137"/>
        <v/>
      </c>
      <c r="J1781" s="568" t="str">
        <f>IF(L1781&gt;0,'BD1'!$K$6,"")</f>
        <v/>
      </c>
      <c r="K1781" s="568" t="str">
        <f>IF(L1781&gt;0,'BD1'!$K$8,"")</f>
        <v/>
      </c>
      <c r="L1781" s="101"/>
      <c r="M1781" s="101"/>
      <c r="N1781" s="101"/>
      <c r="O1781" s="101"/>
      <c r="P1781" s="363"/>
      <c r="Q1781" s="363"/>
      <c r="R1781" s="361"/>
      <c r="S1781" s="570" t="str">
        <f t="shared" si="140"/>
        <v/>
      </c>
      <c r="U1781" s="124" t="str">
        <f t="shared" si="138"/>
        <v/>
      </c>
      <c r="V1781" s="124" t="str">
        <f>IF(X1781&gt;0,'BD1'!$K$6,"")</f>
        <v/>
      </c>
      <c r="W1781" s="121" t="str">
        <f>IF(X1781&gt;0,'BD1'!$K$8,"")</f>
        <v/>
      </c>
      <c r="X1781" s="101"/>
      <c r="Y1781" s="474"/>
      <c r="Z1781" s="101"/>
      <c r="AA1781" s="101"/>
      <c r="AB1781" s="101"/>
      <c r="AC1781" s="101"/>
      <c r="AD1781" s="101"/>
      <c r="AE1781" s="361"/>
      <c r="AF1781" s="522"/>
    </row>
    <row r="1782" spans="2:32" x14ac:dyDescent="0.25">
      <c r="B1782" s="566" t="str">
        <f t="shared" si="139"/>
        <v/>
      </c>
      <c r="C1782" s="472">
        <f>'BD4'!C1779</f>
        <v>0</v>
      </c>
      <c r="D1782" s="125" t="str">
        <f t="shared" si="136"/>
        <v/>
      </c>
      <c r="E1782" s="126" t="str">
        <f>IF('BD4'!O1779=0,"",'BD4'!O1779)</f>
        <v/>
      </c>
      <c r="F1782" s="127" t="str">
        <f>REPT('BD4'!N1779,1)</f>
        <v/>
      </c>
      <c r="G1782" s="469">
        <f>('BD4'!J1779)</f>
        <v>0</v>
      </c>
      <c r="I1782" s="568" t="str">
        <f t="shared" si="137"/>
        <v/>
      </c>
      <c r="J1782" s="568" t="str">
        <f>IF(L1782&gt;0,'BD1'!$K$6,"")</f>
        <v/>
      </c>
      <c r="K1782" s="568" t="str">
        <f>IF(L1782&gt;0,'BD1'!$K$8,"")</f>
        <v/>
      </c>
      <c r="L1782" s="101"/>
      <c r="M1782" s="101"/>
      <c r="N1782" s="101"/>
      <c r="O1782" s="101"/>
      <c r="P1782" s="363"/>
      <c r="Q1782" s="363"/>
      <c r="R1782" s="361"/>
      <c r="S1782" s="570" t="str">
        <f t="shared" si="140"/>
        <v/>
      </c>
      <c r="U1782" s="124" t="str">
        <f t="shared" si="138"/>
        <v/>
      </c>
      <c r="V1782" s="124" t="str">
        <f>IF(X1782&gt;0,'BD1'!$K$6,"")</f>
        <v/>
      </c>
      <c r="W1782" s="121" t="str">
        <f>IF(X1782&gt;0,'BD1'!$K$8,"")</f>
        <v/>
      </c>
      <c r="X1782" s="101"/>
      <c r="Y1782" s="474"/>
      <c r="Z1782" s="101"/>
      <c r="AA1782" s="101"/>
      <c r="AB1782" s="101"/>
      <c r="AC1782" s="101"/>
      <c r="AD1782" s="101"/>
      <c r="AE1782" s="361"/>
      <c r="AF1782" s="522"/>
    </row>
    <row r="1783" spans="2:32" x14ac:dyDescent="0.25">
      <c r="B1783" s="566" t="str">
        <f t="shared" si="139"/>
        <v/>
      </c>
      <c r="C1783" s="472">
        <f>'BD4'!C1780</f>
        <v>0</v>
      </c>
      <c r="D1783" s="125" t="str">
        <f t="shared" si="136"/>
        <v/>
      </c>
      <c r="E1783" s="126" t="str">
        <f>IF('BD4'!O1780=0,"",'BD4'!O1780)</f>
        <v/>
      </c>
      <c r="F1783" s="127" t="str">
        <f>REPT('BD4'!N1780,1)</f>
        <v/>
      </c>
      <c r="G1783" s="469">
        <f>('BD4'!J1780)</f>
        <v>0</v>
      </c>
      <c r="I1783" s="568" t="str">
        <f t="shared" si="137"/>
        <v/>
      </c>
      <c r="J1783" s="568" t="str">
        <f>IF(L1783&gt;0,'BD1'!$K$6,"")</f>
        <v/>
      </c>
      <c r="K1783" s="568" t="str">
        <f>IF(L1783&gt;0,'BD1'!$K$8,"")</f>
        <v/>
      </c>
      <c r="L1783" s="101"/>
      <c r="M1783" s="101"/>
      <c r="N1783" s="101"/>
      <c r="O1783" s="101"/>
      <c r="P1783" s="363"/>
      <c r="Q1783" s="363"/>
      <c r="R1783" s="361"/>
      <c r="S1783" s="570" t="str">
        <f t="shared" si="140"/>
        <v/>
      </c>
      <c r="U1783" s="124" t="str">
        <f t="shared" si="138"/>
        <v/>
      </c>
      <c r="V1783" s="124" t="str">
        <f>IF(X1783&gt;0,'BD1'!$K$6,"")</f>
        <v/>
      </c>
      <c r="W1783" s="121" t="str">
        <f>IF(X1783&gt;0,'BD1'!$K$8,"")</f>
        <v/>
      </c>
      <c r="X1783" s="101"/>
      <c r="Y1783" s="474"/>
      <c r="Z1783" s="101"/>
      <c r="AA1783" s="101"/>
      <c r="AB1783" s="101"/>
      <c r="AC1783" s="101"/>
      <c r="AD1783" s="101"/>
      <c r="AE1783" s="361"/>
      <c r="AF1783" s="522"/>
    </row>
    <row r="1784" spans="2:32" x14ac:dyDescent="0.25">
      <c r="B1784" s="566" t="str">
        <f t="shared" si="139"/>
        <v/>
      </c>
      <c r="C1784" s="472">
        <f>'BD4'!C1781</f>
        <v>0</v>
      </c>
      <c r="D1784" s="125" t="str">
        <f t="shared" si="136"/>
        <v/>
      </c>
      <c r="E1784" s="126" t="str">
        <f>IF('BD4'!O1781=0,"",'BD4'!O1781)</f>
        <v/>
      </c>
      <c r="F1784" s="127" t="str">
        <f>REPT('BD4'!N1781,1)</f>
        <v/>
      </c>
      <c r="G1784" s="469">
        <f>('BD4'!J1781)</f>
        <v>0</v>
      </c>
      <c r="I1784" s="568" t="str">
        <f t="shared" si="137"/>
        <v/>
      </c>
      <c r="J1784" s="568" t="str">
        <f>IF(L1784&gt;0,'BD1'!$K$6,"")</f>
        <v/>
      </c>
      <c r="K1784" s="568" t="str">
        <f>IF(L1784&gt;0,'BD1'!$K$8,"")</f>
        <v/>
      </c>
      <c r="L1784" s="101"/>
      <c r="M1784" s="101"/>
      <c r="N1784" s="101"/>
      <c r="O1784" s="101"/>
      <c r="P1784" s="363"/>
      <c r="Q1784" s="363"/>
      <c r="R1784" s="361"/>
      <c r="S1784" s="570" t="str">
        <f t="shared" si="140"/>
        <v/>
      </c>
      <c r="U1784" s="124" t="str">
        <f t="shared" si="138"/>
        <v/>
      </c>
      <c r="V1784" s="124" t="str">
        <f>IF(X1784&gt;0,'BD1'!$K$6,"")</f>
        <v/>
      </c>
      <c r="W1784" s="121" t="str">
        <f>IF(X1784&gt;0,'BD1'!$K$8,"")</f>
        <v/>
      </c>
      <c r="X1784" s="101"/>
      <c r="Y1784" s="474"/>
      <c r="Z1784" s="101"/>
      <c r="AA1784" s="101"/>
      <c r="AB1784" s="101"/>
      <c r="AC1784" s="101"/>
      <c r="AD1784" s="101"/>
      <c r="AE1784" s="361"/>
      <c r="AF1784" s="522"/>
    </row>
    <row r="1785" spans="2:32" x14ac:dyDescent="0.25">
      <c r="B1785" s="566" t="str">
        <f t="shared" si="139"/>
        <v/>
      </c>
      <c r="C1785" s="472">
        <f>'BD4'!C1782</f>
        <v>0</v>
      </c>
      <c r="D1785" s="125" t="str">
        <f t="shared" si="136"/>
        <v/>
      </c>
      <c r="E1785" s="126" t="str">
        <f>IF('BD4'!O1782=0,"",'BD4'!O1782)</f>
        <v/>
      </c>
      <c r="F1785" s="127" t="str">
        <f>REPT('BD4'!N1782,1)</f>
        <v/>
      </c>
      <c r="G1785" s="469">
        <f>('BD4'!J1782)</f>
        <v>0</v>
      </c>
      <c r="I1785" s="568" t="str">
        <f t="shared" si="137"/>
        <v/>
      </c>
      <c r="J1785" s="568" t="str">
        <f>IF(L1785&gt;0,'BD1'!$K$6,"")</f>
        <v/>
      </c>
      <c r="K1785" s="568" t="str">
        <f>IF(L1785&gt;0,'BD1'!$K$8,"")</f>
        <v/>
      </c>
      <c r="L1785" s="101"/>
      <c r="M1785" s="101"/>
      <c r="N1785" s="101"/>
      <c r="O1785" s="101"/>
      <c r="P1785" s="363"/>
      <c r="Q1785" s="363"/>
      <c r="R1785" s="361"/>
      <c r="S1785" s="570" t="str">
        <f t="shared" si="140"/>
        <v/>
      </c>
      <c r="U1785" s="124" t="str">
        <f t="shared" si="138"/>
        <v/>
      </c>
      <c r="V1785" s="124" t="str">
        <f>IF(X1785&gt;0,'BD1'!$K$6,"")</f>
        <v/>
      </c>
      <c r="W1785" s="121" t="str">
        <f>IF(X1785&gt;0,'BD1'!$K$8,"")</f>
        <v/>
      </c>
      <c r="X1785" s="101"/>
      <c r="Y1785" s="474"/>
      <c r="Z1785" s="101"/>
      <c r="AA1785" s="101"/>
      <c r="AB1785" s="101"/>
      <c r="AC1785" s="101"/>
      <c r="AD1785" s="101"/>
      <c r="AE1785" s="361"/>
      <c r="AF1785" s="522"/>
    </row>
    <row r="1786" spans="2:32" x14ac:dyDescent="0.25">
      <c r="B1786" s="566" t="str">
        <f t="shared" si="139"/>
        <v/>
      </c>
      <c r="C1786" s="472">
        <f>'BD4'!C1783</f>
        <v>0</v>
      </c>
      <c r="D1786" s="125" t="str">
        <f t="shared" si="136"/>
        <v/>
      </c>
      <c r="E1786" s="126" t="str">
        <f>IF('BD4'!O1783=0,"",'BD4'!O1783)</f>
        <v/>
      </c>
      <c r="F1786" s="127" t="str">
        <f>REPT('BD4'!N1783,1)</f>
        <v/>
      </c>
      <c r="G1786" s="469">
        <f>('BD4'!J1783)</f>
        <v>0</v>
      </c>
      <c r="I1786" s="568" t="str">
        <f t="shared" si="137"/>
        <v/>
      </c>
      <c r="J1786" s="568" t="str">
        <f>IF(L1786&gt;0,'BD1'!$K$6,"")</f>
        <v/>
      </c>
      <c r="K1786" s="568" t="str">
        <f>IF(L1786&gt;0,'BD1'!$K$8,"")</f>
        <v/>
      </c>
      <c r="L1786" s="101"/>
      <c r="M1786" s="101"/>
      <c r="N1786" s="101"/>
      <c r="O1786" s="101"/>
      <c r="P1786" s="363"/>
      <c r="Q1786" s="363"/>
      <c r="R1786" s="361"/>
      <c r="S1786" s="570" t="str">
        <f t="shared" si="140"/>
        <v/>
      </c>
      <c r="U1786" s="124" t="str">
        <f t="shared" si="138"/>
        <v/>
      </c>
      <c r="V1786" s="124" t="str">
        <f>IF(X1786&gt;0,'BD1'!$K$6,"")</f>
        <v/>
      </c>
      <c r="W1786" s="121" t="str">
        <f>IF(X1786&gt;0,'BD1'!$K$8,"")</f>
        <v/>
      </c>
      <c r="X1786" s="101"/>
      <c r="Y1786" s="474"/>
      <c r="Z1786" s="101"/>
      <c r="AA1786" s="101"/>
      <c r="AB1786" s="101"/>
      <c r="AC1786" s="101"/>
      <c r="AD1786" s="101"/>
      <c r="AE1786" s="361"/>
      <c r="AF1786" s="522"/>
    </row>
    <row r="1787" spans="2:32" x14ac:dyDescent="0.25">
      <c r="B1787" s="566" t="str">
        <f t="shared" si="139"/>
        <v/>
      </c>
      <c r="C1787" s="472">
        <f>'BD4'!C1784</f>
        <v>0</v>
      </c>
      <c r="D1787" s="125" t="str">
        <f t="shared" si="136"/>
        <v/>
      </c>
      <c r="E1787" s="126" t="str">
        <f>IF('BD4'!O1784=0,"",'BD4'!O1784)</f>
        <v/>
      </c>
      <c r="F1787" s="127" t="str">
        <f>REPT('BD4'!N1784,1)</f>
        <v/>
      </c>
      <c r="G1787" s="469">
        <f>('BD4'!J1784)</f>
        <v>0</v>
      </c>
      <c r="I1787" s="568" t="str">
        <f t="shared" si="137"/>
        <v/>
      </c>
      <c r="J1787" s="568" t="str">
        <f>IF(L1787&gt;0,'BD1'!$K$6,"")</f>
        <v/>
      </c>
      <c r="K1787" s="568" t="str">
        <f>IF(L1787&gt;0,'BD1'!$K$8,"")</f>
        <v/>
      </c>
      <c r="L1787" s="101"/>
      <c r="M1787" s="101"/>
      <c r="N1787" s="101"/>
      <c r="O1787" s="101"/>
      <c r="P1787" s="363"/>
      <c r="Q1787" s="363"/>
      <c r="R1787" s="361"/>
      <c r="S1787" s="570" t="str">
        <f t="shared" si="140"/>
        <v/>
      </c>
      <c r="U1787" s="124" t="str">
        <f t="shared" si="138"/>
        <v/>
      </c>
      <c r="V1787" s="124" t="str">
        <f>IF(X1787&gt;0,'BD1'!$K$6,"")</f>
        <v/>
      </c>
      <c r="W1787" s="121" t="str">
        <f>IF(X1787&gt;0,'BD1'!$K$8,"")</f>
        <v/>
      </c>
      <c r="X1787" s="101"/>
      <c r="Y1787" s="474"/>
      <c r="Z1787" s="101"/>
      <c r="AA1787" s="101"/>
      <c r="AB1787" s="101"/>
      <c r="AC1787" s="101"/>
      <c r="AD1787" s="101"/>
      <c r="AE1787" s="361"/>
      <c r="AF1787" s="522"/>
    </row>
    <row r="1788" spans="2:32" x14ac:dyDescent="0.25">
      <c r="B1788" s="566" t="str">
        <f t="shared" si="139"/>
        <v/>
      </c>
      <c r="C1788" s="472">
        <f>'BD4'!C1785</f>
        <v>0</v>
      </c>
      <c r="D1788" s="125" t="str">
        <f t="shared" si="136"/>
        <v/>
      </c>
      <c r="E1788" s="126" t="str">
        <f>IF('BD4'!O1785=0,"",'BD4'!O1785)</f>
        <v/>
      </c>
      <c r="F1788" s="127" t="str">
        <f>REPT('BD4'!N1785,1)</f>
        <v/>
      </c>
      <c r="G1788" s="469">
        <f>('BD4'!J1785)</f>
        <v>0</v>
      </c>
      <c r="I1788" s="568" t="str">
        <f t="shared" si="137"/>
        <v/>
      </c>
      <c r="J1788" s="568" t="str">
        <f>IF(L1788&gt;0,'BD1'!$K$6,"")</f>
        <v/>
      </c>
      <c r="K1788" s="568" t="str">
        <f>IF(L1788&gt;0,'BD1'!$K$8,"")</f>
        <v/>
      </c>
      <c r="L1788" s="101"/>
      <c r="M1788" s="101"/>
      <c r="N1788" s="101"/>
      <c r="O1788" s="101"/>
      <c r="P1788" s="363"/>
      <c r="Q1788" s="363"/>
      <c r="R1788" s="361"/>
      <c r="S1788" s="570" t="str">
        <f t="shared" si="140"/>
        <v/>
      </c>
      <c r="U1788" s="124" t="str">
        <f t="shared" si="138"/>
        <v/>
      </c>
      <c r="V1788" s="124" t="str">
        <f>IF(X1788&gt;0,'BD1'!$K$6,"")</f>
        <v/>
      </c>
      <c r="W1788" s="121" t="str">
        <f>IF(X1788&gt;0,'BD1'!$K$8,"")</f>
        <v/>
      </c>
      <c r="X1788" s="101"/>
      <c r="Y1788" s="474"/>
      <c r="Z1788" s="101"/>
      <c r="AA1788" s="101"/>
      <c r="AB1788" s="101"/>
      <c r="AC1788" s="101"/>
      <c r="AD1788" s="101"/>
      <c r="AE1788" s="361"/>
      <c r="AF1788" s="522"/>
    </row>
    <row r="1789" spans="2:32" x14ac:dyDescent="0.25">
      <c r="B1789" s="566" t="str">
        <f t="shared" si="139"/>
        <v/>
      </c>
      <c r="C1789" s="472">
        <f>'BD4'!C1786</f>
        <v>0</v>
      </c>
      <c r="D1789" s="125" t="str">
        <f t="shared" si="136"/>
        <v/>
      </c>
      <c r="E1789" s="126" t="str">
        <f>IF('BD4'!O1786=0,"",'BD4'!O1786)</f>
        <v/>
      </c>
      <c r="F1789" s="127" t="str">
        <f>REPT('BD4'!N1786,1)</f>
        <v/>
      </c>
      <c r="G1789" s="469">
        <f>('BD4'!J1786)</f>
        <v>0</v>
      </c>
      <c r="I1789" s="568" t="str">
        <f t="shared" si="137"/>
        <v/>
      </c>
      <c r="J1789" s="568" t="str">
        <f>IF(L1789&gt;0,'BD1'!$K$6,"")</f>
        <v/>
      </c>
      <c r="K1789" s="568" t="str">
        <f>IF(L1789&gt;0,'BD1'!$K$8,"")</f>
        <v/>
      </c>
      <c r="L1789" s="101"/>
      <c r="M1789" s="101"/>
      <c r="N1789" s="101"/>
      <c r="O1789" s="101"/>
      <c r="P1789" s="363"/>
      <c r="Q1789" s="363"/>
      <c r="R1789" s="361"/>
      <c r="S1789" s="570" t="str">
        <f t="shared" si="140"/>
        <v/>
      </c>
      <c r="U1789" s="124" t="str">
        <f t="shared" si="138"/>
        <v/>
      </c>
      <c r="V1789" s="124" t="str">
        <f>IF(X1789&gt;0,'BD1'!$K$6,"")</f>
        <v/>
      </c>
      <c r="W1789" s="121" t="str">
        <f>IF(X1789&gt;0,'BD1'!$K$8,"")</f>
        <v/>
      </c>
      <c r="X1789" s="101"/>
      <c r="Y1789" s="474"/>
      <c r="Z1789" s="101"/>
      <c r="AA1789" s="101"/>
      <c r="AB1789" s="101"/>
      <c r="AC1789" s="101"/>
      <c r="AD1789" s="101"/>
      <c r="AE1789" s="361"/>
      <c r="AF1789" s="522"/>
    </row>
    <row r="1790" spans="2:32" x14ac:dyDescent="0.25">
      <c r="B1790" s="566" t="str">
        <f t="shared" si="139"/>
        <v/>
      </c>
      <c r="C1790" s="472">
        <f>'BD4'!C1787</f>
        <v>0</v>
      </c>
      <c r="D1790" s="125" t="str">
        <f t="shared" si="136"/>
        <v/>
      </c>
      <c r="E1790" s="126" t="str">
        <f>IF('BD4'!O1787=0,"",'BD4'!O1787)</f>
        <v/>
      </c>
      <c r="F1790" s="127" t="str">
        <f>REPT('BD4'!N1787,1)</f>
        <v/>
      </c>
      <c r="G1790" s="469">
        <f>('BD4'!J1787)</f>
        <v>0</v>
      </c>
      <c r="I1790" s="568" t="str">
        <f t="shared" si="137"/>
        <v/>
      </c>
      <c r="J1790" s="568" t="str">
        <f>IF(L1790&gt;0,'BD1'!$K$6,"")</f>
        <v/>
      </c>
      <c r="K1790" s="568" t="str">
        <f>IF(L1790&gt;0,'BD1'!$K$8,"")</f>
        <v/>
      </c>
      <c r="L1790" s="101"/>
      <c r="M1790" s="101"/>
      <c r="N1790" s="101"/>
      <c r="O1790" s="101"/>
      <c r="P1790" s="363"/>
      <c r="Q1790" s="363"/>
      <c r="R1790" s="361"/>
      <c r="S1790" s="570" t="str">
        <f t="shared" si="140"/>
        <v/>
      </c>
      <c r="U1790" s="124" t="str">
        <f t="shared" si="138"/>
        <v/>
      </c>
      <c r="V1790" s="124" t="str">
        <f>IF(X1790&gt;0,'BD1'!$K$6,"")</f>
        <v/>
      </c>
      <c r="W1790" s="121" t="str">
        <f>IF(X1790&gt;0,'BD1'!$K$8,"")</f>
        <v/>
      </c>
      <c r="X1790" s="101"/>
      <c r="Y1790" s="474"/>
      <c r="Z1790" s="101"/>
      <c r="AA1790" s="101"/>
      <c r="AB1790" s="101"/>
      <c r="AC1790" s="101"/>
      <c r="AD1790" s="101"/>
      <c r="AE1790" s="361"/>
      <c r="AF1790" s="522"/>
    </row>
    <row r="1791" spans="2:32" x14ac:dyDescent="0.25">
      <c r="B1791" s="566" t="str">
        <f t="shared" si="139"/>
        <v/>
      </c>
      <c r="C1791" s="472">
        <f>'BD4'!C1788</f>
        <v>0</v>
      </c>
      <c r="D1791" s="125" t="str">
        <f t="shared" si="136"/>
        <v/>
      </c>
      <c r="E1791" s="126" t="str">
        <f>IF('BD4'!O1788=0,"",'BD4'!O1788)</f>
        <v/>
      </c>
      <c r="F1791" s="127" t="str">
        <f>REPT('BD4'!N1788,1)</f>
        <v/>
      </c>
      <c r="G1791" s="469">
        <f>('BD4'!J1788)</f>
        <v>0</v>
      </c>
      <c r="I1791" s="568" t="str">
        <f t="shared" si="137"/>
        <v/>
      </c>
      <c r="J1791" s="568" t="str">
        <f>IF(L1791&gt;0,'BD1'!$K$6,"")</f>
        <v/>
      </c>
      <c r="K1791" s="568" t="str">
        <f>IF(L1791&gt;0,'BD1'!$K$8,"")</f>
        <v/>
      </c>
      <c r="L1791" s="101"/>
      <c r="M1791" s="101"/>
      <c r="N1791" s="101"/>
      <c r="O1791" s="101"/>
      <c r="P1791" s="363"/>
      <c r="Q1791" s="363"/>
      <c r="R1791" s="361"/>
      <c r="S1791" s="570" t="str">
        <f t="shared" si="140"/>
        <v/>
      </c>
      <c r="U1791" s="124" t="str">
        <f t="shared" si="138"/>
        <v/>
      </c>
      <c r="V1791" s="124" t="str">
        <f>IF(X1791&gt;0,'BD1'!$K$6,"")</f>
        <v/>
      </c>
      <c r="W1791" s="121" t="str">
        <f>IF(X1791&gt;0,'BD1'!$K$8,"")</f>
        <v/>
      </c>
      <c r="X1791" s="101"/>
      <c r="Y1791" s="474"/>
      <c r="Z1791" s="101"/>
      <c r="AA1791" s="101"/>
      <c r="AB1791" s="101"/>
      <c r="AC1791" s="101"/>
      <c r="AD1791" s="101"/>
      <c r="AE1791" s="361"/>
      <c r="AF1791" s="522"/>
    </row>
    <row r="1792" spans="2:32" x14ac:dyDescent="0.25">
      <c r="B1792" s="566" t="str">
        <f t="shared" si="139"/>
        <v/>
      </c>
      <c r="C1792" s="472">
        <f>'BD4'!C1789</f>
        <v>0</v>
      </c>
      <c r="D1792" s="125" t="str">
        <f t="shared" si="136"/>
        <v/>
      </c>
      <c r="E1792" s="126" t="str">
        <f>IF('BD4'!O1789=0,"",'BD4'!O1789)</f>
        <v/>
      </c>
      <c r="F1792" s="127" t="str">
        <f>REPT('BD4'!N1789,1)</f>
        <v/>
      </c>
      <c r="G1792" s="469">
        <f>('BD4'!J1789)</f>
        <v>0</v>
      </c>
      <c r="I1792" s="568" t="str">
        <f t="shared" si="137"/>
        <v/>
      </c>
      <c r="J1792" s="568" t="str">
        <f>IF(L1792&gt;0,'BD1'!$K$6,"")</f>
        <v/>
      </c>
      <c r="K1792" s="568" t="str">
        <f>IF(L1792&gt;0,'BD1'!$K$8,"")</f>
        <v/>
      </c>
      <c r="L1792" s="101"/>
      <c r="M1792" s="101"/>
      <c r="N1792" s="101"/>
      <c r="O1792" s="101"/>
      <c r="P1792" s="363"/>
      <c r="Q1792" s="363"/>
      <c r="R1792" s="361"/>
      <c r="S1792" s="570" t="str">
        <f t="shared" si="140"/>
        <v/>
      </c>
      <c r="U1792" s="124" t="str">
        <f t="shared" si="138"/>
        <v/>
      </c>
      <c r="V1792" s="124" t="str">
        <f>IF(X1792&gt;0,'BD1'!$K$6,"")</f>
        <v/>
      </c>
      <c r="W1792" s="121" t="str">
        <f>IF(X1792&gt;0,'BD1'!$K$8,"")</f>
        <v/>
      </c>
      <c r="X1792" s="101"/>
      <c r="Y1792" s="474"/>
      <c r="Z1792" s="101"/>
      <c r="AA1792" s="101"/>
      <c r="AB1792" s="101"/>
      <c r="AC1792" s="101"/>
      <c r="AD1792" s="101"/>
      <c r="AE1792" s="361"/>
      <c r="AF1792" s="522"/>
    </row>
    <row r="1793" spans="2:32" x14ac:dyDescent="0.25">
      <c r="B1793" s="566" t="str">
        <f t="shared" si="139"/>
        <v/>
      </c>
      <c r="C1793" s="472">
        <f>'BD4'!C1790</f>
        <v>0</v>
      </c>
      <c r="D1793" s="125" t="str">
        <f t="shared" si="136"/>
        <v/>
      </c>
      <c r="E1793" s="126" t="str">
        <f>IF('BD4'!O1790=0,"",'BD4'!O1790)</f>
        <v/>
      </c>
      <c r="F1793" s="127" t="str">
        <f>REPT('BD4'!N1790,1)</f>
        <v/>
      </c>
      <c r="G1793" s="469">
        <f>('BD4'!J1790)</f>
        <v>0</v>
      </c>
      <c r="I1793" s="568" t="str">
        <f t="shared" si="137"/>
        <v/>
      </c>
      <c r="J1793" s="568" t="str">
        <f>IF(L1793&gt;0,'BD1'!$K$6,"")</f>
        <v/>
      </c>
      <c r="K1793" s="568" t="str">
        <f>IF(L1793&gt;0,'BD1'!$K$8,"")</f>
        <v/>
      </c>
      <c r="L1793" s="101"/>
      <c r="M1793" s="101"/>
      <c r="N1793" s="101"/>
      <c r="O1793" s="101"/>
      <c r="P1793" s="363"/>
      <c r="Q1793" s="363"/>
      <c r="R1793" s="361"/>
      <c r="S1793" s="570" t="str">
        <f t="shared" si="140"/>
        <v/>
      </c>
      <c r="U1793" s="124" t="str">
        <f t="shared" si="138"/>
        <v/>
      </c>
      <c r="V1793" s="124" t="str">
        <f>IF(X1793&gt;0,'BD1'!$K$6,"")</f>
        <v/>
      </c>
      <c r="W1793" s="121" t="str">
        <f>IF(X1793&gt;0,'BD1'!$K$8,"")</f>
        <v/>
      </c>
      <c r="X1793" s="101"/>
      <c r="Y1793" s="474"/>
      <c r="Z1793" s="101"/>
      <c r="AA1793" s="101"/>
      <c r="AB1793" s="101"/>
      <c r="AC1793" s="101"/>
      <c r="AD1793" s="101"/>
      <c r="AE1793" s="361"/>
      <c r="AF1793" s="522"/>
    </row>
    <row r="1794" spans="2:32" x14ac:dyDescent="0.25">
      <c r="B1794" s="566" t="str">
        <f t="shared" si="139"/>
        <v/>
      </c>
      <c r="C1794" s="472">
        <f>'BD4'!C1791</f>
        <v>0</v>
      </c>
      <c r="D1794" s="125" t="str">
        <f t="shared" si="136"/>
        <v/>
      </c>
      <c r="E1794" s="126" t="str">
        <f>IF('BD4'!O1791=0,"",'BD4'!O1791)</f>
        <v/>
      </c>
      <c r="F1794" s="127" t="str">
        <f>REPT('BD4'!N1791,1)</f>
        <v/>
      </c>
      <c r="G1794" s="469">
        <f>('BD4'!J1791)</f>
        <v>0</v>
      </c>
      <c r="I1794" s="568" t="str">
        <f t="shared" si="137"/>
        <v/>
      </c>
      <c r="J1794" s="568" t="str">
        <f>IF(L1794&gt;0,'BD1'!$K$6,"")</f>
        <v/>
      </c>
      <c r="K1794" s="568" t="str">
        <f>IF(L1794&gt;0,'BD1'!$K$8,"")</f>
        <v/>
      </c>
      <c r="L1794" s="101"/>
      <c r="M1794" s="101"/>
      <c r="N1794" s="101"/>
      <c r="O1794" s="101"/>
      <c r="P1794" s="363"/>
      <c r="Q1794" s="363"/>
      <c r="R1794" s="361"/>
      <c r="S1794" s="570" t="str">
        <f t="shared" si="140"/>
        <v/>
      </c>
      <c r="U1794" s="124" t="str">
        <f t="shared" si="138"/>
        <v/>
      </c>
      <c r="V1794" s="124" t="str">
        <f>IF(X1794&gt;0,'BD1'!$K$6,"")</f>
        <v/>
      </c>
      <c r="W1794" s="121" t="str">
        <f>IF(X1794&gt;0,'BD1'!$K$8,"")</f>
        <v/>
      </c>
      <c r="X1794" s="101"/>
      <c r="Y1794" s="474"/>
      <c r="Z1794" s="101"/>
      <c r="AA1794" s="101"/>
      <c r="AB1794" s="101"/>
      <c r="AC1794" s="101"/>
      <c r="AD1794" s="101"/>
      <c r="AE1794" s="361"/>
      <c r="AF1794" s="522"/>
    </row>
    <row r="1795" spans="2:32" x14ac:dyDescent="0.25">
      <c r="B1795" s="566" t="str">
        <f t="shared" si="139"/>
        <v/>
      </c>
      <c r="C1795" s="472">
        <f>'BD4'!C1792</f>
        <v>0</v>
      </c>
      <c r="D1795" s="125" t="str">
        <f t="shared" si="136"/>
        <v/>
      </c>
      <c r="E1795" s="126" t="str">
        <f>IF('BD4'!O1792=0,"",'BD4'!O1792)</f>
        <v/>
      </c>
      <c r="F1795" s="127" t="str">
        <f>REPT('BD4'!N1792,1)</f>
        <v/>
      </c>
      <c r="G1795" s="469">
        <f>('BD4'!J1792)</f>
        <v>0</v>
      </c>
      <c r="I1795" s="568" t="str">
        <f t="shared" si="137"/>
        <v/>
      </c>
      <c r="J1795" s="568" t="str">
        <f>IF(L1795&gt;0,'BD1'!$K$6,"")</f>
        <v/>
      </c>
      <c r="K1795" s="568" t="str">
        <f>IF(L1795&gt;0,'BD1'!$K$8,"")</f>
        <v/>
      </c>
      <c r="L1795" s="101"/>
      <c r="M1795" s="101"/>
      <c r="N1795" s="101"/>
      <c r="O1795" s="101"/>
      <c r="P1795" s="363"/>
      <c r="Q1795" s="363"/>
      <c r="R1795" s="361"/>
      <c r="S1795" s="570" t="str">
        <f t="shared" si="140"/>
        <v/>
      </c>
      <c r="U1795" s="124" t="str">
        <f t="shared" si="138"/>
        <v/>
      </c>
      <c r="V1795" s="124" t="str">
        <f>IF(X1795&gt;0,'BD1'!$K$6,"")</f>
        <v/>
      </c>
      <c r="W1795" s="121" t="str">
        <f>IF(X1795&gt;0,'BD1'!$K$8,"")</f>
        <v/>
      </c>
      <c r="X1795" s="101"/>
      <c r="Y1795" s="474"/>
      <c r="Z1795" s="101"/>
      <c r="AA1795" s="101"/>
      <c r="AB1795" s="101"/>
      <c r="AC1795" s="101"/>
      <c r="AD1795" s="101"/>
      <c r="AE1795" s="361"/>
      <c r="AF1795" s="522"/>
    </row>
    <row r="1796" spans="2:32" x14ac:dyDescent="0.25">
      <c r="B1796" s="566" t="str">
        <f t="shared" si="139"/>
        <v/>
      </c>
      <c r="C1796" s="472">
        <f>'BD4'!C1793</f>
        <v>0</v>
      </c>
      <c r="D1796" s="125" t="str">
        <f t="shared" si="136"/>
        <v/>
      </c>
      <c r="E1796" s="126" t="str">
        <f>IF('BD4'!O1793=0,"",'BD4'!O1793)</f>
        <v/>
      </c>
      <c r="F1796" s="127" t="str">
        <f>REPT('BD4'!N1793,1)</f>
        <v/>
      </c>
      <c r="G1796" s="469">
        <f>('BD4'!J1793)</f>
        <v>0</v>
      </c>
      <c r="I1796" s="568" t="str">
        <f t="shared" si="137"/>
        <v/>
      </c>
      <c r="J1796" s="568" t="str">
        <f>IF(L1796&gt;0,'BD1'!$K$6,"")</f>
        <v/>
      </c>
      <c r="K1796" s="568" t="str">
        <f>IF(L1796&gt;0,'BD1'!$K$8,"")</f>
        <v/>
      </c>
      <c r="L1796" s="101"/>
      <c r="M1796" s="101"/>
      <c r="N1796" s="101"/>
      <c r="O1796" s="101"/>
      <c r="P1796" s="363"/>
      <c r="Q1796" s="363"/>
      <c r="R1796" s="361"/>
      <c r="S1796" s="570" t="str">
        <f t="shared" si="140"/>
        <v/>
      </c>
      <c r="U1796" s="124" t="str">
        <f t="shared" si="138"/>
        <v/>
      </c>
      <c r="V1796" s="124" t="str">
        <f>IF(X1796&gt;0,'BD1'!$K$6,"")</f>
        <v/>
      </c>
      <c r="W1796" s="121" t="str">
        <f>IF(X1796&gt;0,'BD1'!$K$8,"")</f>
        <v/>
      </c>
      <c r="X1796" s="101"/>
      <c r="Y1796" s="474"/>
      <c r="Z1796" s="101"/>
      <c r="AA1796" s="101"/>
      <c r="AB1796" s="101"/>
      <c r="AC1796" s="101"/>
      <c r="AD1796" s="101"/>
      <c r="AE1796" s="361"/>
      <c r="AF1796" s="522"/>
    </row>
    <row r="1797" spans="2:32" x14ac:dyDescent="0.25">
      <c r="B1797" s="566" t="str">
        <f t="shared" si="139"/>
        <v/>
      </c>
      <c r="C1797" s="472">
        <f>'BD4'!C1794</f>
        <v>0</v>
      </c>
      <c r="D1797" s="125" t="str">
        <f t="shared" si="136"/>
        <v/>
      </c>
      <c r="E1797" s="126" t="str">
        <f>IF('BD4'!O1794=0,"",'BD4'!O1794)</f>
        <v/>
      </c>
      <c r="F1797" s="127" t="str">
        <f>REPT('BD4'!N1794,1)</f>
        <v/>
      </c>
      <c r="G1797" s="469">
        <f>('BD4'!J1794)</f>
        <v>0</v>
      </c>
      <c r="I1797" s="568" t="str">
        <f t="shared" si="137"/>
        <v/>
      </c>
      <c r="J1797" s="568" t="str">
        <f>IF(L1797&gt;0,'BD1'!$K$6,"")</f>
        <v/>
      </c>
      <c r="K1797" s="568" t="str">
        <f>IF(L1797&gt;0,'BD1'!$K$8,"")</f>
        <v/>
      </c>
      <c r="L1797" s="101"/>
      <c r="M1797" s="101"/>
      <c r="N1797" s="101"/>
      <c r="O1797" s="101"/>
      <c r="P1797" s="363"/>
      <c r="Q1797" s="363"/>
      <c r="R1797" s="361"/>
      <c r="S1797" s="570" t="str">
        <f t="shared" si="140"/>
        <v/>
      </c>
      <c r="U1797" s="124" t="str">
        <f t="shared" si="138"/>
        <v/>
      </c>
      <c r="V1797" s="124" t="str">
        <f>IF(X1797&gt;0,'BD1'!$K$6,"")</f>
        <v/>
      </c>
      <c r="W1797" s="121" t="str">
        <f>IF(X1797&gt;0,'BD1'!$K$8,"")</f>
        <v/>
      </c>
      <c r="X1797" s="101"/>
      <c r="Y1797" s="474"/>
      <c r="Z1797" s="101"/>
      <c r="AA1797" s="101"/>
      <c r="AB1797" s="101"/>
      <c r="AC1797" s="101"/>
      <c r="AD1797" s="101"/>
      <c r="AE1797" s="361"/>
      <c r="AF1797" s="522"/>
    </row>
    <row r="1798" spans="2:32" x14ac:dyDescent="0.25">
      <c r="B1798" s="566" t="str">
        <f t="shared" si="139"/>
        <v/>
      </c>
      <c r="C1798" s="472">
        <f>'BD4'!C1795</f>
        <v>0</v>
      </c>
      <c r="D1798" s="125" t="str">
        <f t="shared" si="136"/>
        <v/>
      </c>
      <c r="E1798" s="126" t="str">
        <f>IF('BD4'!O1795=0,"",'BD4'!O1795)</f>
        <v/>
      </c>
      <c r="F1798" s="127" t="str">
        <f>REPT('BD4'!N1795,1)</f>
        <v/>
      </c>
      <c r="G1798" s="469">
        <f>('BD4'!J1795)</f>
        <v>0</v>
      </c>
      <c r="I1798" s="568" t="str">
        <f t="shared" si="137"/>
        <v/>
      </c>
      <c r="J1798" s="568" t="str">
        <f>IF(L1798&gt;0,'BD1'!$K$6,"")</f>
        <v/>
      </c>
      <c r="K1798" s="568" t="str">
        <f>IF(L1798&gt;0,'BD1'!$K$8,"")</f>
        <v/>
      </c>
      <c r="L1798" s="101"/>
      <c r="M1798" s="101"/>
      <c r="N1798" s="101"/>
      <c r="O1798" s="101"/>
      <c r="P1798" s="363"/>
      <c r="Q1798" s="363"/>
      <c r="R1798" s="361"/>
      <c r="S1798" s="570" t="str">
        <f t="shared" si="140"/>
        <v/>
      </c>
      <c r="U1798" s="124" t="str">
        <f t="shared" si="138"/>
        <v/>
      </c>
      <c r="V1798" s="124" t="str">
        <f>IF(X1798&gt;0,'BD1'!$K$6,"")</f>
        <v/>
      </c>
      <c r="W1798" s="121" t="str">
        <f>IF(X1798&gt;0,'BD1'!$K$8,"")</f>
        <v/>
      </c>
      <c r="X1798" s="101"/>
      <c r="Y1798" s="474"/>
      <c r="Z1798" s="101"/>
      <c r="AA1798" s="101"/>
      <c r="AB1798" s="101"/>
      <c r="AC1798" s="101"/>
      <c r="AD1798" s="101"/>
      <c r="AE1798" s="361"/>
      <c r="AF1798" s="522"/>
    </row>
    <row r="1799" spans="2:32" x14ac:dyDescent="0.25">
      <c r="B1799" s="566" t="str">
        <f t="shared" si="139"/>
        <v/>
      </c>
      <c r="C1799" s="472">
        <f>'BD4'!C1796</f>
        <v>0</v>
      </c>
      <c r="D1799" s="125" t="str">
        <f t="shared" si="136"/>
        <v/>
      </c>
      <c r="E1799" s="126" t="str">
        <f>IF('BD4'!O1796=0,"",'BD4'!O1796)</f>
        <v/>
      </c>
      <c r="F1799" s="127" t="str">
        <f>REPT('BD4'!N1796,1)</f>
        <v/>
      </c>
      <c r="G1799" s="469">
        <f>('BD4'!J1796)</f>
        <v>0</v>
      </c>
      <c r="I1799" s="568" t="str">
        <f t="shared" si="137"/>
        <v/>
      </c>
      <c r="J1799" s="568" t="str">
        <f>IF(L1799&gt;0,'BD1'!$K$6,"")</f>
        <v/>
      </c>
      <c r="K1799" s="568" t="str">
        <f>IF(L1799&gt;0,'BD1'!$K$8,"")</f>
        <v/>
      </c>
      <c r="L1799" s="101"/>
      <c r="M1799" s="101"/>
      <c r="N1799" s="101"/>
      <c r="O1799" s="101"/>
      <c r="P1799" s="363"/>
      <c r="Q1799" s="363"/>
      <c r="R1799" s="361"/>
      <c r="S1799" s="570" t="str">
        <f t="shared" si="140"/>
        <v/>
      </c>
      <c r="U1799" s="124" t="str">
        <f t="shared" si="138"/>
        <v/>
      </c>
      <c r="V1799" s="124" t="str">
        <f>IF(X1799&gt;0,'BD1'!$K$6,"")</f>
        <v/>
      </c>
      <c r="W1799" s="121" t="str">
        <f>IF(X1799&gt;0,'BD1'!$K$8,"")</f>
        <v/>
      </c>
      <c r="X1799" s="101"/>
      <c r="Y1799" s="474"/>
      <c r="Z1799" s="101"/>
      <c r="AA1799" s="101"/>
      <c r="AB1799" s="101"/>
      <c r="AC1799" s="101"/>
      <c r="AD1799" s="101"/>
      <c r="AE1799" s="361"/>
      <c r="AF1799" s="522"/>
    </row>
    <row r="1800" spans="2:32" x14ac:dyDescent="0.25">
      <c r="B1800" s="566" t="str">
        <f t="shared" si="139"/>
        <v/>
      </c>
      <c r="C1800" s="472">
        <f>'BD4'!C1797</f>
        <v>0</v>
      </c>
      <c r="D1800" s="125" t="str">
        <f t="shared" si="136"/>
        <v/>
      </c>
      <c r="E1800" s="126" t="str">
        <f>IF('BD4'!O1797=0,"",'BD4'!O1797)</f>
        <v/>
      </c>
      <c r="F1800" s="127" t="str">
        <f>REPT('BD4'!N1797,1)</f>
        <v/>
      </c>
      <c r="G1800" s="469">
        <f>('BD4'!J1797)</f>
        <v>0</v>
      </c>
      <c r="I1800" s="568" t="str">
        <f t="shared" si="137"/>
        <v/>
      </c>
      <c r="J1800" s="568" t="str">
        <f>IF(L1800&gt;0,'BD1'!$K$6,"")</f>
        <v/>
      </c>
      <c r="K1800" s="568" t="str">
        <f>IF(L1800&gt;0,'BD1'!$K$8,"")</f>
        <v/>
      </c>
      <c r="L1800" s="101"/>
      <c r="M1800" s="101"/>
      <c r="N1800" s="101"/>
      <c r="O1800" s="101"/>
      <c r="P1800" s="363"/>
      <c r="Q1800" s="363"/>
      <c r="R1800" s="361"/>
      <c r="S1800" s="570" t="str">
        <f t="shared" si="140"/>
        <v/>
      </c>
      <c r="U1800" s="124" t="str">
        <f t="shared" si="138"/>
        <v/>
      </c>
      <c r="V1800" s="124" t="str">
        <f>IF(X1800&gt;0,'BD1'!$K$6,"")</f>
        <v/>
      </c>
      <c r="W1800" s="121" t="str">
        <f>IF(X1800&gt;0,'BD1'!$K$8,"")</f>
        <v/>
      </c>
      <c r="X1800" s="101"/>
      <c r="Y1800" s="474"/>
      <c r="Z1800" s="101"/>
      <c r="AA1800" s="101"/>
      <c r="AB1800" s="101"/>
      <c r="AC1800" s="101"/>
      <c r="AD1800" s="101"/>
      <c r="AE1800" s="361"/>
      <c r="AF1800" s="522"/>
    </row>
    <row r="1801" spans="2:32" x14ac:dyDescent="0.25">
      <c r="B1801" s="566" t="str">
        <f t="shared" si="139"/>
        <v/>
      </c>
      <c r="C1801" s="472">
        <f>'BD4'!C1798</f>
        <v>0</v>
      </c>
      <c r="D1801" s="125" t="str">
        <f t="shared" si="136"/>
        <v/>
      </c>
      <c r="E1801" s="126" t="str">
        <f>IF('BD4'!O1798=0,"",'BD4'!O1798)</f>
        <v/>
      </c>
      <c r="F1801" s="127" t="str">
        <f>REPT('BD4'!N1798,1)</f>
        <v/>
      </c>
      <c r="G1801" s="469">
        <f>('BD4'!J1798)</f>
        <v>0</v>
      </c>
      <c r="I1801" s="568" t="str">
        <f t="shared" si="137"/>
        <v/>
      </c>
      <c r="J1801" s="568" t="str">
        <f>IF(L1801&gt;0,'BD1'!$K$6,"")</f>
        <v/>
      </c>
      <c r="K1801" s="568" t="str">
        <f>IF(L1801&gt;0,'BD1'!$K$8,"")</f>
        <v/>
      </c>
      <c r="L1801" s="101"/>
      <c r="M1801" s="101"/>
      <c r="N1801" s="101"/>
      <c r="O1801" s="101"/>
      <c r="P1801" s="363"/>
      <c r="Q1801" s="363"/>
      <c r="R1801" s="361"/>
      <c r="S1801" s="570" t="str">
        <f t="shared" si="140"/>
        <v/>
      </c>
      <c r="U1801" s="124" t="str">
        <f t="shared" si="138"/>
        <v/>
      </c>
      <c r="V1801" s="124" t="str">
        <f>IF(X1801&gt;0,'BD1'!$K$6,"")</f>
        <v/>
      </c>
      <c r="W1801" s="121" t="str">
        <f>IF(X1801&gt;0,'BD1'!$K$8,"")</f>
        <v/>
      </c>
      <c r="X1801" s="101"/>
      <c r="Y1801" s="474"/>
      <c r="Z1801" s="101"/>
      <c r="AA1801" s="101"/>
      <c r="AB1801" s="101"/>
      <c r="AC1801" s="101"/>
      <c r="AD1801" s="101"/>
      <c r="AE1801" s="361"/>
      <c r="AF1801" s="522"/>
    </row>
    <row r="1802" spans="2:32" x14ac:dyDescent="0.25">
      <c r="B1802" s="566" t="str">
        <f t="shared" si="139"/>
        <v/>
      </c>
      <c r="C1802" s="472">
        <f>'BD4'!C1799</f>
        <v>0</v>
      </c>
      <c r="D1802" s="125" t="str">
        <f t="shared" si="136"/>
        <v/>
      </c>
      <c r="E1802" s="126" t="str">
        <f>IF('BD4'!O1799=0,"",'BD4'!O1799)</f>
        <v/>
      </c>
      <c r="F1802" s="127" t="str">
        <f>REPT('BD4'!N1799,1)</f>
        <v/>
      </c>
      <c r="G1802" s="469">
        <f>('BD4'!J1799)</f>
        <v>0</v>
      </c>
      <c r="I1802" s="568" t="str">
        <f t="shared" si="137"/>
        <v/>
      </c>
      <c r="J1802" s="568" t="str">
        <f>IF(L1802&gt;0,'BD1'!$K$6,"")</f>
        <v/>
      </c>
      <c r="K1802" s="568" t="str">
        <f>IF(L1802&gt;0,'BD1'!$K$8,"")</f>
        <v/>
      </c>
      <c r="L1802" s="101"/>
      <c r="M1802" s="101"/>
      <c r="N1802" s="101"/>
      <c r="O1802" s="101"/>
      <c r="P1802" s="363"/>
      <c r="Q1802" s="363"/>
      <c r="R1802" s="361"/>
      <c r="S1802" s="570" t="str">
        <f t="shared" si="140"/>
        <v/>
      </c>
      <c r="U1802" s="124" t="str">
        <f t="shared" si="138"/>
        <v/>
      </c>
      <c r="V1802" s="124" t="str">
        <f>IF(X1802&gt;0,'BD1'!$K$6,"")</f>
        <v/>
      </c>
      <c r="W1802" s="121" t="str">
        <f>IF(X1802&gt;0,'BD1'!$K$8,"")</f>
        <v/>
      </c>
      <c r="X1802" s="101"/>
      <c r="Y1802" s="474"/>
      <c r="Z1802" s="101"/>
      <c r="AA1802" s="101"/>
      <c r="AB1802" s="101"/>
      <c r="AC1802" s="101"/>
      <c r="AD1802" s="101"/>
      <c r="AE1802" s="361"/>
      <c r="AF1802" s="522"/>
    </row>
    <row r="1803" spans="2:32" x14ac:dyDescent="0.25">
      <c r="B1803" s="566" t="str">
        <f t="shared" si="139"/>
        <v/>
      </c>
      <c r="C1803" s="472">
        <f>'BD4'!C1800</f>
        <v>0</v>
      </c>
      <c r="D1803" s="125" t="str">
        <f t="shared" si="136"/>
        <v/>
      </c>
      <c r="E1803" s="126" t="str">
        <f>IF('BD4'!O1800=0,"",'BD4'!O1800)</f>
        <v/>
      </c>
      <c r="F1803" s="127" t="str">
        <f>REPT('BD4'!N1800,1)</f>
        <v/>
      </c>
      <c r="G1803" s="469">
        <f>('BD4'!J1800)</f>
        <v>0</v>
      </c>
      <c r="I1803" s="568" t="str">
        <f t="shared" si="137"/>
        <v/>
      </c>
      <c r="J1803" s="568" t="str">
        <f>IF(L1803&gt;0,'BD1'!$K$6,"")</f>
        <v/>
      </c>
      <c r="K1803" s="568" t="str">
        <f>IF(L1803&gt;0,'BD1'!$K$8,"")</f>
        <v/>
      </c>
      <c r="L1803" s="101"/>
      <c r="M1803" s="101"/>
      <c r="N1803" s="101"/>
      <c r="O1803" s="101"/>
      <c r="P1803" s="363"/>
      <c r="Q1803" s="363"/>
      <c r="R1803" s="361"/>
      <c r="S1803" s="570" t="str">
        <f t="shared" si="140"/>
        <v/>
      </c>
      <c r="U1803" s="124" t="str">
        <f t="shared" si="138"/>
        <v/>
      </c>
      <c r="V1803" s="124" t="str">
        <f>IF(X1803&gt;0,'BD1'!$K$6,"")</f>
        <v/>
      </c>
      <c r="W1803" s="121" t="str">
        <f>IF(X1803&gt;0,'BD1'!$K$8,"")</f>
        <v/>
      </c>
      <c r="X1803" s="101"/>
      <c r="Y1803" s="474"/>
      <c r="Z1803" s="101"/>
      <c r="AA1803" s="101"/>
      <c r="AB1803" s="101"/>
      <c r="AC1803" s="101"/>
      <c r="AD1803" s="101"/>
      <c r="AE1803" s="361"/>
      <c r="AF1803" s="522"/>
    </row>
    <row r="1804" spans="2:32" x14ac:dyDescent="0.25">
      <c r="B1804" s="566" t="str">
        <f t="shared" si="139"/>
        <v/>
      </c>
      <c r="C1804" s="472">
        <f>'BD4'!C1801</f>
        <v>0</v>
      </c>
      <c r="D1804" s="125" t="str">
        <f t="shared" si="136"/>
        <v/>
      </c>
      <c r="E1804" s="126" t="str">
        <f>IF('BD4'!O1801=0,"",'BD4'!O1801)</f>
        <v/>
      </c>
      <c r="F1804" s="127" t="str">
        <f>REPT('BD4'!N1801,1)</f>
        <v/>
      </c>
      <c r="G1804" s="469">
        <f>('BD4'!J1801)</f>
        <v>0</v>
      </c>
      <c r="I1804" s="568" t="str">
        <f t="shared" si="137"/>
        <v/>
      </c>
      <c r="J1804" s="568" t="str">
        <f>IF(L1804&gt;0,'BD1'!$K$6,"")</f>
        <v/>
      </c>
      <c r="K1804" s="568" t="str">
        <f>IF(L1804&gt;0,'BD1'!$K$8,"")</f>
        <v/>
      </c>
      <c r="L1804" s="101"/>
      <c r="M1804" s="101"/>
      <c r="N1804" s="101"/>
      <c r="O1804" s="101"/>
      <c r="P1804" s="363"/>
      <c r="Q1804" s="363"/>
      <c r="R1804" s="361"/>
      <c r="S1804" s="570" t="str">
        <f t="shared" si="140"/>
        <v/>
      </c>
      <c r="U1804" s="124" t="str">
        <f t="shared" si="138"/>
        <v/>
      </c>
      <c r="V1804" s="124" t="str">
        <f>IF(X1804&gt;0,'BD1'!$K$6,"")</f>
        <v/>
      </c>
      <c r="W1804" s="121" t="str">
        <f>IF(X1804&gt;0,'BD1'!$K$8,"")</f>
        <v/>
      </c>
      <c r="X1804" s="101"/>
      <c r="Y1804" s="474"/>
      <c r="Z1804" s="101"/>
      <c r="AA1804" s="101"/>
      <c r="AB1804" s="101"/>
      <c r="AC1804" s="101"/>
      <c r="AD1804" s="101"/>
      <c r="AE1804" s="361"/>
      <c r="AF1804" s="522"/>
    </row>
    <row r="1805" spans="2:32" x14ac:dyDescent="0.25">
      <c r="B1805" s="566" t="str">
        <f t="shared" si="139"/>
        <v/>
      </c>
      <c r="C1805" s="472">
        <f>'BD4'!C1802</f>
        <v>0</v>
      </c>
      <c r="D1805" s="125" t="str">
        <f t="shared" si="136"/>
        <v/>
      </c>
      <c r="E1805" s="126" t="str">
        <f>IF('BD4'!O1802=0,"",'BD4'!O1802)</f>
        <v/>
      </c>
      <c r="F1805" s="127" t="str">
        <f>REPT('BD4'!N1802,1)</f>
        <v/>
      </c>
      <c r="G1805" s="469">
        <f>('BD4'!J1802)</f>
        <v>0</v>
      </c>
      <c r="I1805" s="568" t="str">
        <f t="shared" si="137"/>
        <v/>
      </c>
      <c r="J1805" s="568" t="str">
        <f>IF(L1805&gt;0,'BD1'!$K$6,"")</f>
        <v/>
      </c>
      <c r="K1805" s="568" t="str">
        <f>IF(L1805&gt;0,'BD1'!$K$8,"")</f>
        <v/>
      </c>
      <c r="L1805" s="101"/>
      <c r="M1805" s="101"/>
      <c r="N1805" s="101"/>
      <c r="O1805" s="101"/>
      <c r="P1805" s="363"/>
      <c r="Q1805" s="363"/>
      <c r="R1805" s="361"/>
      <c r="S1805" s="570" t="str">
        <f t="shared" si="140"/>
        <v/>
      </c>
      <c r="U1805" s="124" t="str">
        <f t="shared" si="138"/>
        <v/>
      </c>
      <c r="V1805" s="124" t="str">
        <f>IF(X1805&gt;0,'BD1'!$K$6,"")</f>
        <v/>
      </c>
      <c r="W1805" s="121" t="str">
        <f>IF(X1805&gt;0,'BD1'!$K$8,"")</f>
        <v/>
      </c>
      <c r="X1805" s="101"/>
      <c r="Y1805" s="474"/>
      <c r="Z1805" s="101"/>
      <c r="AA1805" s="101"/>
      <c r="AB1805" s="101"/>
      <c r="AC1805" s="101"/>
      <c r="AD1805" s="101"/>
      <c r="AE1805" s="361"/>
      <c r="AF1805" s="522"/>
    </row>
    <row r="1806" spans="2:32" x14ac:dyDescent="0.25">
      <c r="B1806" s="566" t="str">
        <f t="shared" si="139"/>
        <v/>
      </c>
      <c r="C1806" s="472">
        <f>'BD4'!C1803</f>
        <v>0</v>
      </c>
      <c r="D1806" s="125" t="str">
        <f t="shared" si="136"/>
        <v/>
      </c>
      <c r="E1806" s="126" t="str">
        <f>IF('BD4'!O1803=0,"",'BD4'!O1803)</f>
        <v/>
      </c>
      <c r="F1806" s="127" t="str">
        <f>REPT('BD4'!N1803,1)</f>
        <v/>
      </c>
      <c r="G1806" s="469">
        <f>('BD4'!J1803)</f>
        <v>0</v>
      </c>
      <c r="I1806" s="568" t="str">
        <f t="shared" si="137"/>
        <v/>
      </c>
      <c r="J1806" s="568" t="str">
        <f>IF(L1806&gt;0,'BD1'!$K$6,"")</f>
        <v/>
      </c>
      <c r="K1806" s="568" t="str">
        <f>IF(L1806&gt;0,'BD1'!$K$8,"")</f>
        <v/>
      </c>
      <c r="L1806" s="101"/>
      <c r="M1806" s="101"/>
      <c r="N1806" s="101"/>
      <c r="O1806" s="101"/>
      <c r="P1806" s="363"/>
      <c r="Q1806" s="363"/>
      <c r="R1806" s="361"/>
      <c r="S1806" s="570" t="str">
        <f t="shared" si="140"/>
        <v/>
      </c>
      <c r="U1806" s="124" t="str">
        <f t="shared" si="138"/>
        <v/>
      </c>
      <c r="V1806" s="124" t="str">
        <f>IF(X1806&gt;0,'BD1'!$K$6,"")</f>
        <v/>
      </c>
      <c r="W1806" s="121" t="str">
        <f>IF(X1806&gt;0,'BD1'!$K$8,"")</f>
        <v/>
      </c>
      <c r="X1806" s="101"/>
      <c r="Y1806" s="474"/>
      <c r="Z1806" s="101"/>
      <c r="AA1806" s="101"/>
      <c r="AB1806" s="101"/>
      <c r="AC1806" s="101"/>
      <c r="AD1806" s="101"/>
      <c r="AE1806" s="361"/>
      <c r="AF1806" s="522"/>
    </row>
    <row r="1807" spans="2:32" x14ac:dyDescent="0.25">
      <c r="B1807" s="566" t="str">
        <f t="shared" si="139"/>
        <v/>
      </c>
      <c r="C1807" s="472">
        <f>'BD4'!C1804</f>
        <v>0</v>
      </c>
      <c r="D1807" s="125" t="str">
        <f t="shared" ref="D1807:D1870" si="141">IF(IF(G1807&gt;=1,1,0)=0,"",IF(G1807&gt;=1,1,0))</f>
        <v/>
      </c>
      <c r="E1807" s="126" t="str">
        <f>IF('BD4'!O1804=0,"",'BD4'!O1804)</f>
        <v/>
      </c>
      <c r="F1807" s="127" t="str">
        <f>REPT('BD4'!N1804,1)</f>
        <v/>
      </c>
      <c r="G1807" s="469">
        <f>('BD4'!J1804)</f>
        <v>0</v>
      </c>
      <c r="I1807" s="568" t="str">
        <f t="shared" ref="I1807:I1870" si="142">IF(L1807&gt;0,ROW()-13,"")</f>
        <v/>
      </c>
      <c r="J1807" s="568" t="str">
        <f>IF(L1807&gt;0,'BD1'!$K$6,"")</f>
        <v/>
      </c>
      <c r="K1807" s="568" t="str">
        <f>IF(L1807&gt;0,'BD1'!$K$8,"")</f>
        <v/>
      </c>
      <c r="L1807" s="101"/>
      <c r="M1807" s="101"/>
      <c r="N1807" s="101"/>
      <c r="O1807" s="101"/>
      <c r="P1807" s="363"/>
      <c r="Q1807" s="363"/>
      <c r="R1807" s="361"/>
      <c r="S1807" s="570" t="str">
        <f t="shared" si="140"/>
        <v/>
      </c>
      <c r="U1807" s="124" t="str">
        <f t="shared" ref="U1807:U1870" si="143">IF(X1807&gt;0,ROW()-13,"")</f>
        <v/>
      </c>
      <c r="V1807" s="124" t="str">
        <f>IF(X1807&gt;0,'BD1'!$K$6,"")</f>
        <v/>
      </c>
      <c r="W1807" s="121" t="str">
        <f>IF(X1807&gt;0,'BD1'!$K$8,"")</f>
        <v/>
      </c>
      <c r="X1807" s="101"/>
      <c r="Y1807" s="474"/>
      <c r="Z1807" s="101"/>
      <c r="AA1807" s="101"/>
      <c r="AB1807" s="101"/>
      <c r="AC1807" s="101"/>
      <c r="AD1807" s="101"/>
      <c r="AE1807" s="361"/>
      <c r="AF1807" s="522"/>
    </row>
    <row r="1808" spans="2:32" x14ac:dyDescent="0.25">
      <c r="B1808" s="566" t="str">
        <f t="shared" ref="B1808:B1871" si="144">IF(G1808&gt;0,ROW()-13,"")</f>
        <v/>
      </c>
      <c r="C1808" s="472">
        <f>'BD4'!C1805</f>
        <v>0</v>
      </c>
      <c r="D1808" s="125" t="str">
        <f t="shared" si="141"/>
        <v/>
      </c>
      <c r="E1808" s="126" t="str">
        <f>IF('BD4'!O1805=0,"",'BD4'!O1805)</f>
        <v/>
      </c>
      <c r="F1808" s="127" t="str">
        <f>REPT('BD4'!N1805,1)</f>
        <v/>
      </c>
      <c r="G1808" s="469">
        <f>('BD4'!J1805)</f>
        <v>0</v>
      </c>
      <c r="I1808" s="568" t="str">
        <f t="shared" si="142"/>
        <v/>
      </c>
      <c r="J1808" s="568" t="str">
        <f>IF(L1808&gt;0,'BD1'!$K$6,"")</f>
        <v/>
      </c>
      <c r="K1808" s="568" t="str">
        <f>IF(L1808&gt;0,'BD1'!$K$8,"")</f>
        <v/>
      </c>
      <c r="L1808" s="101"/>
      <c r="M1808" s="101"/>
      <c r="N1808" s="101"/>
      <c r="O1808" s="101"/>
      <c r="P1808" s="363"/>
      <c r="Q1808" s="363"/>
      <c r="R1808" s="361"/>
      <c r="S1808" s="570" t="str">
        <f t="shared" ref="S1808:S1871" si="145">IF(AND(M1808="",N1808="",O1808=""),"",SUM(M1808:O1808))</f>
        <v/>
      </c>
      <c r="U1808" s="124" t="str">
        <f t="shared" si="143"/>
        <v/>
      </c>
      <c r="V1808" s="124" t="str">
        <f>IF(X1808&gt;0,'BD1'!$K$6,"")</f>
        <v/>
      </c>
      <c r="W1808" s="121" t="str">
        <f>IF(X1808&gt;0,'BD1'!$K$8,"")</f>
        <v/>
      </c>
      <c r="X1808" s="101"/>
      <c r="Y1808" s="474"/>
      <c r="Z1808" s="101"/>
      <c r="AA1808" s="101"/>
      <c r="AB1808" s="101"/>
      <c r="AC1808" s="101"/>
      <c r="AD1808" s="101"/>
      <c r="AE1808" s="361"/>
      <c r="AF1808" s="522"/>
    </row>
    <row r="1809" spans="2:32" x14ac:dyDescent="0.25">
      <c r="B1809" s="566" t="str">
        <f t="shared" si="144"/>
        <v/>
      </c>
      <c r="C1809" s="472">
        <f>'BD4'!C1806</f>
        <v>0</v>
      </c>
      <c r="D1809" s="125" t="str">
        <f t="shared" si="141"/>
        <v/>
      </c>
      <c r="E1809" s="126" t="str">
        <f>IF('BD4'!O1806=0,"",'BD4'!O1806)</f>
        <v/>
      </c>
      <c r="F1809" s="127" t="str">
        <f>REPT('BD4'!N1806,1)</f>
        <v/>
      </c>
      <c r="G1809" s="469">
        <f>('BD4'!J1806)</f>
        <v>0</v>
      </c>
      <c r="I1809" s="568" t="str">
        <f t="shared" si="142"/>
        <v/>
      </c>
      <c r="J1809" s="568" t="str">
        <f>IF(L1809&gt;0,'BD1'!$K$6,"")</f>
        <v/>
      </c>
      <c r="K1809" s="568" t="str">
        <f>IF(L1809&gt;0,'BD1'!$K$8,"")</f>
        <v/>
      </c>
      <c r="L1809" s="101"/>
      <c r="M1809" s="101"/>
      <c r="N1809" s="101"/>
      <c r="O1809" s="101"/>
      <c r="P1809" s="363"/>
      <c r="Q1809" s="363"/>
      <c r="R1809" s="361"/>
      <c r="S1809" s="570" t="str">
        <f t="shared" si="145"/>
        <v/>
      </c>
      <c r="U1809" s="124" t="str">
        <f t="shared" si="143"/>
        <v/>
      </c>
      <c r="V1809" s="124" t="str">
        <f>IF(X1809&gt;0,'BD1'!$K$6,"")</f>
        <v/>
      </c>
      <c r="W1809" s="121" t="str">
        <f>IF(X1809&gt;0,'BD1'!$K$8,"")</f>
        <v/>
      </c>
      <c r="X1809" s="101"/>
      <c r="Y1809" s="474"/>
      <c r="Z1809" s="101"/>
      <c r="AA1809" s="101"/>
      <c r="AB1809" s="101"/>
      <c r="AC1809" s="101"/>
      <c r="AD1809" s="101"/>
      <c r="AE1809" s="361"/>
      <c r="AF1809" s="522"/>
    </row>
    <row r="1810" spans="2:32" x14ac:dyDescent="0.25">
      <c r="B1810" s="566" t="str">
        <f t="shared" si="144"/>
        <v/>
      </c>
      <c r="C1810" s="472">
        <f>'BD4'!C1807</f>
        <v>0</v>
      </c>
      <c r="D1810" s="125" t="str">
        <f t="shared" si="141"/>
        <v/>
      </c>
      <c r="E1810" s="126" t="str">
        <f>IF('BD4'!O1807=0,"",'BD4'!O1807)</f>
        <v/>
      </c>
      <c r="F1810" s="127" t="str">
        <f>REPT('BD4'!N1807,1)</f>
        <v/>
      </c>
      <c r="G1810" s="469">
        <f>('BD4'!J1807)</f>
        <v>0</v>
      </c>
      <c r="I1810" s="568" t="str">
        <f t="shared" si="142"/>
        <v/>
      </c>
      <c r="J1810" s="568" t="str">
        <f>IF(L1810&gt;0,'BD1'!$K$6,"")</f>
        <v/>
      </c>
      <c r="K1810" s="568" t="str">
        <f>IF(L1810&gt;0,'BD1'!$K$8,"")</f>
        <v/>
      </c>
      <c r="L1810" s="101"/>
      <c r="M1810" s="101"/>
      <c r="N1810" s="101"/>
      <c r="O1810" s="101"/>
      <c r="P1810" s="363"/>
      <c r="Q1810" s="363"/>
      <c r="R1810" s="361"/>
      <c r="S1810" s="570" t="str">
        <f t="shared" si="145"/>
        <v/>
      </c>
      <c r="U1810" s="124" t="str">
        <f t="shared" si="143"/>
        <v/>
      </c>
      <c r="V1810" s="124" t="str">
        <f>IF(X1810&gt;0,'BD1'!$K$6,"")</f>
        <v/>
      </c>
      <c r="W1810" s="121" t="str">
        <f>IF(X1810&gt;0,'BD1'!$K$8,"")</f>
        <v/>
      </c>
      <c r="X1810" s="101"/>
      <c r="Y1810" s="474"/>
      <c r="Z1810" s="101"/>
      <c r="AA1810" s="101"/>
      <c r="AB1810" s="101"/>
      <c r="AC1810" s="101"/>
      <c r="AD1810" s="101"/>
      <c r="AE1810" s="361"/>
      <c r="AF1810" s="522"/>
    </row>
    <row r="1811" spans="2:32" x14ac:dyDescent="0.25">
      <c r="B1811" s="566" t="str">
        <f t="shared" si="144"/>
        <v/>
      </c>
      <c r="C1811" s="472">
        <f>'BD4'!C1808</f>
        <v>0</v>
      </c>
      <c r="D1811" s="125" t="str">
        <f t="shared" si="141"/>
        <v/>
      </c>
      <c r="E1811" s="126" t="str">
        <f>IF('BD4'!O1808=0,"",'BD4'!O1808)</f>
        <v/>
      </c>
      <c r="F1811" s="127" t="str">
        <f>REPT('BD4'!N1808,1)</f>
        <v/>
      </c>
      <c r="G1811" s="469">
        <f>('BD4'!J1808)</f>
        <v>0</v>
      </c>
      <c r="I1811" s="568" t="str">
        <f t="shared" si="142"/>
        <v/>
      </c>
      <c r="J1811" s="568" t="str">
        <f>IF(L1811&gt;0,'BD1'!$K$6,"")</f>
        <v/>
      </c>
      <c r="K1811" s="568" t="str">
        <f>IF(L1811&gt;0,'BD1'!$K$8,"")</f>
        <v/>
      </c>
      <c r="L1811" s="101"/>
      <c r="M1811" s="101"/>
      <c r="N1811" s="101"/>
      <c r="O1811" s="101"/>
      <c r="P1811" s="363"/>
      <c r="Q1811" s="363"/>
      <c r="R1811" s="361"/>
      <c r="S1811" s="570" t="str">
        <f t="shared" si="145"/>
        <v/>
      </c>
      <c r="U1811" s="124" t="str">
        <f t="shared" si="143"/>
        <v/>
      </c>
      <c r="V1811" s="124" t="str">
        <f>IF(X1811&gt;0,'BD1'!$K$6,"")</f>
        <v/>
      </c>
      <c r="W1811" s="121" t="str">
        <f>IF(X1811&gt;0,'BD1'!$K$8,"")</f>
        <v/>
      </c>
      <c r="X1811" s="101"/>
      <c r="Y1811" s="474"/>
      <c r="Z1811" s="101"/>
      <c r="AA1811" s="101"/>
      <c r="AB1811" s="101"/>
      <c r="AC1811" s="101"/>
      <c r="AD1811" s="101"/>
      <c r="AE1811" s="361"/>
      <c r="AF1811" s="522"/>
    </row>
    <row r="1812" spans="2:32" x14ac:dyDescent="0.25">
      <c r="B1812" s="566" t="str">
        <f t="shared" si="144"/>
        <v/>
      </c>
      <c r="C1812" s="472">
        <f>'BD4'!C1809</f>
        <v>0</v>
      </c>
      <c r="D1812" s="125" t="str">
        <f t="shared" si="141"/>
        <v/>
      </c>
      <c r="E1812" s="126" t="str">
        <f>IF('BD4'!O1809=0,"",'BD4'!O1809)</f>
        <v/>
      </c>
      <c r="F1812" s="127" t="str">
        <f>REPT('BD4'!N1809,1)</f>
        <v/>
      </c>
      <c r="G1812" s="469">
        <f>('BD4'!J1809)</f>
        <v>0</v>
      </c>
      <c r="I1812" s="568" t="str">
        <f t="shared" si="142"/>
        <v/>
      </c>
      <c r="J1812" s="568" t="str">
        <f>IF(L1812&gt;0,'BD1'!$K$6,"")</f>
        <v/>
      </c>
      <c r="K1812" s="568" t="str">
        <f>IF(L1812&gt;0,'BD1'!$K$8,"")</f>
        <v/>
      </c>
      <c r="L1812" s="101"/>
      <c r="M1812" s="101"/>
      <c r="N1812" s="101"/>
      <c r="O1812" s="101"/>
      <c r="P1812" s="363"/>
      <c r="Q1812" s="363"/>
      <c r="R1812" s="361"/>
      <c r="S1812" s="570" t="str">
        <f t="shared" si="145"/>
        <v/>
      </c>
      <c r="U1812" s="124" t="str">
        <f t="shared" si="143"/>
        <v/>
      </c>
      <c r="V1812" s="124" t="str">
        <f>IF(X1812&gt;0,'BD1'!$K$6,"")</f>
        <v/>
      </c>
      <c r="W1812" s="121" t="str">
        <f>IF(X1812&gt;0,'BD1'!$K$8,"")</f>
        <v/>
      </c>
      <c r="X1812" s="101"/>
      <c r="Y1812" s="474"/>
      <c r="Z1812" s="101"/>
      <c r="AA1812" s="101"/>
      <c r="AB1812" s="101"/>
      <c r="AC1812" s="101"/>
      <c r="AD1812" s="101"/>
      <c r="AE1812" s="361"/>
      <c r="AF1812" s="522"/>
    </row>
    <row r="1813" spans="2:32" x14ac:dyDescent="0.25">
      <c r="B1813" s="566" t="str">
        <f t="shared" si="144"/>
        <v/>
      </c>
      <c r="C1813" s="472">
        <f>'BD4'!C1810</f>
        <v>0</v>
      </c>
      <c r="D1813" s="125" t="str">
        <f t="shared" si="141"/>
        <v/>
      </c>
      <c r="E1813" s="126" t="str">
        <f>IF('BD4'!O1810=0,"",'BD4'!O1810)</f>
        <v/>
      </c>
      <c r="F1813" s="127" t="str">
        <f>REPT('BD4'!N1810,1)</f>
        <v/>
      </c>
      <c r="G1813" s="469">
        <f>('BD4'!J1810)</f>
        <v>0</v>
      </c>
      <c r="I1813" s="568" t="str">
        <f t="shared" si="142"/>
        <v/>
      </c>
      <c r="J1813" s="568" t="str">
        <f>IF(L1813&gt;0,'BD1'!$K$6,"")</f>
        <v/>
      </c>
      <c r="K1813" s="568" t="str">
        <f>IF(L1813&gt;0,'BD1'!$K$8,"")</f>
        <v/>
      </c>
      <c r="L1813" s="101"/>
      <c r="M1813" s="101"/>
      <c r="N1813" s="101"/>
      <c r="O1813" s="101"/>
      <c r="P1813" s="363"/>
      <c r="Q1813" s="363"/>
      <c r="R1813" s="361"/>
      <c r="S1813" s="570" t="str">
        <f t="shared" si="145"/>
        <v/>
      </c>
      <c r="U1813" s="124" t="str">
        <f t="shared" si="143"/>
        <v/>
      </c>
      <c r="V1813" s="124" t="str">
        <f>IF(X1813&gt;0,'BD1'!$K$6,"")</f>
        <v/>
      </c>
      <c r="W1813" s="121" t="str">
        <f>IF(X1813&gt;0,'BD1'!$K$8,"")</f>
        <v/>
      </c>
      <c r="X1813" s="101"/>
      <c r="Y1813" s="474"/>
      <c r="Z1813" s="101"/>
      <c r="AA1813" s="101"/>
      <c r="AB1813" s="101"/>
      <c r="AC1813" s="101"/>
      <c r="AD1813" s="101"/>
      <c r="AE1813" s="361"/>
      <c r="AF1813" s="522"/>
    </row>
    <row r="1814" spans="2:32" x14ac:dyDescent="0.25">
      <c r="B1814" s="566" t="str">
        <f t="shared" si="144"/>
        <v/>
      </c>
      <c r="C1814" s="472">
        <f>'BD4'!C1811</f>
        <v>0</v>
      </c>
      <c r="D1814" s="125" t="str">
        <f t="shared" si="141"/>
        <v/>
      </c>
      <c r="E1814" s="126" t="str">
        <f>IF('BD4'!O1811=0,"",'BD4'!O1811)</f>
        <v/>
      </c>
      <c r="F1814" s="127" t="str">
        <f>REPT('BD4'!N1811,1)</f>
        <v/>
      </c>
      <c r="G1814" s="469">
        <f>('BD4'!J1811)</f>
        <v>0</v>
      </c>
      <c r="I1814" s="568" t="str">
        <f t="shared" si="142"/>
        <v/>
      </c>
      <c r="J1814" s="568" t="str">
        <f>IF(L1814&gt;0,'BD1'!$K$6,"")</f>
        <v/>
      </c>
      <c r="K1814" s="568" t="str">
        <f>IF(L1814&gt;0,'BD1'!$K$8,"")</f>
        <v/>
      </c>
      <c r="L1814" s="101"/>
      <c r="M1814" s="101"/>
      <c r="N1814" s="101"/>
      <c r="O1814" s="101"/>
      <c r="P1814" s="363"/>
      <c r="Q1814" s="363"/>
      <c r="R1814" s="361"/>
      <c r="S1814" s="570" t="str">
        <f t="shared" si="145"/>
        <v/>
      </c>
      <c r="U1814" s="124" t="str">
        <f t="shared" si="143"/>
        <v/>
      </c>
      <c r="V1814" s="124" t="str">
        <f>IF(X1814&gt;0,'BD1'!$K$6,"")</f>
        <v/>
      </c>
      <c r="W1814" s="121" t="str">
        <f>IF(X1814&gt;0,'BD1'!$K$8,"")</f>
        <v/>
      </c>
      <c r="X1814" s="101"/>
      <c r="Y1814" s="474"/>
      <c r="Z1814" s="101"/>
      <c r="AA1814" s="101"/>
      <c r="AB1814" s="101"/>
      <c r="AC1814" s="101"/>
      <c r="AD1814" s="101"/>
      <c r="AE1814" s="361"/>
      <c r="AF1814" s="522"/>
    </row>
    <row r="1815" spans="2:32" x14ac:dyDescent="0.25">
      <c r="B1815" s="566" t="str">
        <f t="shared" si="144"/>
        <v/>
      </c>
      <c r="C1815" s="472">
        <f>'BD4'!C1812</f>
        <v>0</v>
      </c>
      <c r="D1815" s="125" t="str">
        <f t="shared" si="141"/>
        <v/>
      </c>
      <c r="E1815" s="126" t="str">
        <f>IF('BD4'!O1812=0,"",'BD4'!O1812)</f>
        <v/>
      </c>
      <c r="F1815" s="127" t="str">
        <f>REPT('BD4'!N1812,1)</f>
        <v/>
      </c>
      <c r="G1815" s="469">
        <f>('BD4'!J1812)</f>
        <v>0</v>
      </c>
      <c r="I1815" s="568" t="str">
        <f t="shared" si="142"/>
        <v/>
      </c>
      <c r="J1815" s="568" t="str">
        <f>IF(L1815&gt;0,'BD1'!$K$6,"")</f>
        <v/>
      </c>
      <c r="K1815" s="568" t="str">
        <f>IF(L1815&gt;0,'BD1'!$K$8,"")</f>
        <v/>
      </c>
      <c r="L1815" s="101"/>
      <c r="M1815" s="101"/>
      <c r="N1815" s="101"/>
      <c r="O1815" s="101"/>
      <c r="P1815" s="363"/>
      <c r="Q1815" s="363"/>
      <c r="R1815" s="361"/>
      <c r="S1815" s="570" t="str">
        <f t="shared" si="145"/>
        <v/>
      </c>
      <c r="U1815" s="124" t="str">
        <f t="shared" si="143"/>
        <v/>
      </c>
      <c r="V1815" s="124" t="str">
        <f>IF(X1815&gt;0,'BD1'!$K$6,"")</f>
        <v/>
      </c>
      <c r="W1815" s="121" t="str">
        <f>IF(X1815&gt;0,'BD1'!$K$8,"")</f>
        <v/>
      </c>
      <c r="X1815" s="101"/>
      <c r="Y1815" s="474"/>
      <c r="Z1815" s="101"/>
      <c r="AA1815" s="101"/>
      <c r="AB1815" s="101"/>
      <c r="AC1815" s="101"/>
      <c r="AD1815" s="101"/>
      <c r="AE1815" s="361"/>
      <c r="AF1815" s="522"/>
    </row>
    <row r="1816" spans="2:32" x14ac:dyDescent="0.25">
      <c r="B1816" s="566" t="str">
        <f t="shared" si="144"/>
        <v/>
      </c>
      <c r="C1816" s="472">
        <f>'BD4'!C1813</f>
        <v>0</v>
      </c>
      <c r="D1816" s="125" t="str">
        <f t="shared" si="141"/>
        <v/>
      </c>
      <c r="E1816" s="126" t="str">
        <f>IF('BD4'!O1813=0,"",'BD4'!O1813)</f>
        <v/>
      </c>
      <c r="F1816" s="127" t="str">
        <f>REPT('BD4'!N1813,1)</f>
        <v/>
      </c>
      <c r="G1816" s="469">
        <f>('BD4'!J1813)</f>
        <v>0</v>
      </c>
      <c r="I1816" s="568" t="str">
        <f t="shared" si="142"/>
        <v/>
      </c>
      <c r="J1816" s="568" t="str">
        <f>IF(L1816&gt;0,'BD1'!$K$6,"")</f>
        <v/>
      </c>
      <c r="K1816" s="568" t="str">
        <f>IF(L1816&gt;0,'BD1'!$K$8,"")</f>
        <v/>
      </c>
      <c r="L1816" s="101"/>
      <c r="M1816" s="101"/>
      <c r="N1816" s="101"/>
      <c r="O1816" s="101"/>
      <c r="P1816" s="363"/>
      <c r="Q1816" s="363"/>
      <c r="R1816" s="361"/>
      <c r="S1816" s="570" t="str">
        <f t="shared" si="145"/>
        <v/>
      </c>
      <c r="U1816" s="124" t="str">
        <f t="shared" si="143"/>
        <v/>
      </c>
      <c r="V1816" s="124" t="str">
        <f>IF(X1816&gt;0,'BD1'!$K$6,"")</f>
        <v/>
      </c>
      <c r="W1816" s="121" t="str">
        <f>IF(X1816&gt;0,'BD1'!$K$8,"")</f>
        <v/>
      </c>
      <c r="X1816" s="101"/>
      <c r="Y1816" s="474"/>
      <c r="Z1816" s="101"/>
      <c r="AA1816" s="101"/>
      <c r="AB1816" s="101"/>
      <c r="AC1816" s="101"/>
      <c r="AD1816" s="101"/>
      <c r="AE1816" s="361"/>
      <c r="AF1816" s="522"/>
    </row>
    <row r="1817" spans="2:32" x14ac:dyDescent="0.25">
      <c r="B1817" s="566" t="str">
        <f t="shared" si="144"/>
        <v/>
      </c>
      <c r="C1817" s="472">
        <f>'BD4'!C1814</f>
        <v>0</v>
      </c>
      <c r="D1817" s="125" t="str">
        <f t="shared" si="141"/>
        <v/>
      </c>
      <c r="E1817" s="126" t="str">
        <f>IF('BD4'!O1814=0,"",'BD4'!O1814)</f>
        <v/>
      </c>
      <c r="F1817" s="127" t="str">
        <f>REPT('BD4'!N1814,1)</f>
        <v/>
      </c>
      <c r="G1817" s="469">
        <f>('BD4'!J1814)</f>
        <v>0</v>
      </c>
      <c r="I1817" s="568" t="str">
        <f t="shared" si="142"/>
        <v/>
      </c>
      <c r="J1817" s="568" t="str">
        <f>IF(L1817&gt;0,'BD1'!$K$6,"")</f>
        <v/>
      </c>
      <c r="K1817" s="568" t="str">
        <f>IF(L1817&gt;0,'BD1'!$K$8,"")</f>
        <v/>
      </c>
      <c r="L1817" s="101"/>
      <c r="M1817" s="101"/>
      <c r="N1817" s="101"/>
      <c r="O1817" s="101"/>
      <c r="P1817" s="363"/>
      <c r="Q1817" s="363"/>
      <c r="R1817" s="361"/>
      <c r="S1817" s="570" t="str">
        <f t="shared" si="145"/>
        <v/>
      </c>
      <c r="U1817" s="124" t="str">
        <f t="shared" si="143"/>
        <v/>
      </c>
      <c r="V1817" s="124" t="str">
        <f>IF(X1817&gt;0,'BD1'!$K$6,"")</f>
        <v/>
      </c>
      <c r="W1817" s="121" t="str">
        <f>IF(X1817&gt;0,'BD1'!$K$8,"")</f>
        <v/>
      </c>
      <c r="X1817" s="101"/>
      <c r="Y1817" s="474"/>
      <c r="Z1817" s="101"/>
      <c r="AA1817" s="101"/>
      <c r="AB1817" s="101"/>
      <c r="AC1817" s="101"/>
      <c r="AD1817" s="101"/>
      <c r="AE1817" s="361"/>
      <c r="AF1817" s="522"/>
    </row>
    <row r="1818" spans="2:32" x14ac:dyDescent="0.25">
      <c r="B1818" s="566" t="str">
        <f t="shared" si="144"/>
        <v/>
      </c>
      <c r="C1818" s="472">
        <f>'BD4'!C1815</f>
        <v>0</v>
      </c>
      <c r="D1818" s="125" t="str">
        <f t="shared" si="141"/>
        <v/>
      </c>
      <c r="E1818" s="126" t="str">
        <f>IF('BD4'!O1815=0,"",'BD4'!O1815)</f>
        <v/>
      </c>
      <c r="F1818" s="127" t="str">
        <f>REPT('BD4'!N1815,1)</f>
        <v/>
      </c>
      <c r="G1818" s="469">
        <f>('BD4'!J1815)</f>
        <v>0</v>
      </c>
      <c r="I1818" s="568" t="str">
        <f t="shared" si="142"/>
        <v/>
      </c>
      <c r="J1818" s="568" t="str">
        <f>IF(L1818&gt;0,'BD1'!$K$6,"")</f>
        <v/>
      </c>
      <c r="K1818" s="568" t="str">
        <f>IF(L1818&gt;0,'BD1'!$K$8,"")</f>
        <v/>
      </c>
      <c r="L1818" s="101"/>
      <c r="M1818" s="101"/>
      <c r="N1818" s="101"/>
      <c r="O1818" s="101"/>
      <c r="P1818" s="363"/>
      <c r="Q1818" s="363"/>
      <c r="R1818" s="361"/>
      <c r="S1818" s="570" t="str">
        <f t="shared" si="145"/>
        <v/>
      </c>
      <c r="U1818" s="124" t="str">
        <f t="shared" si="143"/>
        <v/>
      </c>
      <c r="V1818" s="124" t="str">
        <f>IF(X1818&gt;0,'BD1'!$K$6,"")</f>
        <v/>
      </c>
      <c r="W1818" s="121" t="str">
        <f>IF(X1818&gt;0,'BD1'!$K$8,"")</f>
        <v/>
      </c>
      <c r="X1818" s="101"/>
      <c r="Y1818" s="474"/>
      <c r="Z1818" s="101"/>
      <c r="AA1818" s="101"/>
      <c r="AB1818" s="101"/>
      <c r="AC1818" s="101"/>
      <c r="AD1818" s="101"/>
      <c r="AE1818" s="361"/>
      <c r="AF1818" s="522"/>
    </row>
    <row r="1819" spans="2:32" x14ac:dyDescent="0.25">
      <c r="B1819" s="566" t="str">
        <f t="shared" si="144"/>
        <v/>
      </c>
      <c r="C1819" s="472">
        <f>'BD4'!C1816</f>
        <v>0</v>
      </c>
      <c r="D1819" s="125" t="str">
        <f t="shared" si="141"/>
        <v/>
      </c>
      <c r="E1819" s="126" t="str">
        <f>IF('BD4'!O1816=0,"",'BD4'!O1816)</f>
        <v/>
      </c>
      <c r="F1819" s="127" t="str">
        <f>REPT('BD4'!N1816,1)</f>
        <v/>
      </c>
      <c r="G1819" s="469">
        <f>('BD4'!J1816)</f>
        <v>0</v>
      </c>
      <c r="I1819" s="568" t="str">
        <f t="shared" si="142"/>
        <v/>
      </c>
      <c r="J1819" s="568" t="str">
        <f>IF(L1819&gt;0,'BD1'!$K$6,"")</f>
        <v/>
      </c>
      <c r="K1819" s="568" t="str">
        <f>IF(L1819&gt;0,'BD1'!$K$8,"")</f>
        <v/>
      </c>
      <c r="L1819" s="101"/>
      <c r="M1819" s="101"/>
      <c r="N1819" s="101"/>
      <c r="O1819" s="101"/>
      <c r="P1819" s="363"/>
      <c r="Q1819" s="363"/>
      <c r="R1819" s="361"/>
      <c r="S1819" s="570" t="str">
        <f t="shared" si="145"/>
        <v/>
      </c>
      <c r="U1819" s="124" t="str">
        <f t="shared" si="143"/>
        <v/>
      </c>
      <c r="V1819" s="124" t="str">
        <f>IF(X1819&gt;0,'BD1'!$K$6,"")</f>
        <v/>
      </c>
      <c r="W1819" s="121" t="str">
        <f>IF(X1819&gt;0,'BD1'!$K$8,"")</f>
        <v/>
      </c>
      <c r="X1819" s="101"/>
      <c r="Y1819" s="474"/>
      <c r="Z1819" s="101"/>
      <c r="AA1819" s="101"/>
      <c r="AB1819" s="101"/>
      <c r="AC1819" s="101"/>
      <c r="AD1819" s="101"/>
      <c r="AE1819" s="361"/>
      <c r="AF1819" s="522"/>
    </row>
    <row r="1820" spans="2:32" x14ac:dyDescent="0.25">
      <c r="B1820" s="566" t="str">
        <f t="shared" si="144"/>
        <v/>
      </c>
      <c r="C1820" s="472">
        <f>'BD4'!C1817</f>
        <v>0</v>
      </c>
      <c r="D1820" s="125" t="str">
        <f t="shared" si="141"/>
        <v/>
      </c>
      <c r="E1820" s="126" t="str">
        <f>IF('BD4'!O1817=0,"",'BD4'!O1817)</f>
        <v/>
      </c>
      <c r="F1820" s="127" t="str">
        <f>REPT('BD4'!N1817,1)</f>
        <v/>
      </c>
      <c r="G1820" s="469">
        <f>('BD4'!J1817)</f>
        <v>0</v>
      </c>
      <c r="I1820" s="568" t="str">
        <f t="shared" si="142"/>
        <v/>
      </c>
      <c r="J1820" s="568" t="str">
        <f>IF(L1820&gt;0,'BD1'!$K$6,"")</f>
        <v/>
      </c>
      <c r="K1820" s="568" t="str">
        <f>IF(L1820&gt;0,'BD1'!$K$8,"")</f>
        <v/>
      </c>
      <c r="L1820" s="101"/>
      <c r="M1820" s="101"/>
      <c r="N1820" s="101"/>
      <c r="O1820" s="101"/>
      <c r="P1820" s="363"/>
      <c r="Q1820" s="363"/>
      <c r="R1820" s="361"/>
      <c r="S1820" s="570" t="str">
        <f t="shared" si="145"/>
        <v/>
      </c>
      <c r="U1820" s="124" t="str">
        <f t="shared" si="143"/>
        <v/>
      </c>
      <c r="V1820" s="124" t="str">
        <f>IF(X1820&gt;0,'BD1'!$K$6,"")</f>
        <v/>
      </c>
      <c r="W1820" s="121" t="str">
        <f>IF(X1820&gt;0,'BD1'!$K$8,"")</f>
        <v/>
      </c>
      <c r="X1820" s="101"/>
      <c r="Y1820" s="474"/>
      <c r="Z1820" s="101"/>
      <c r="AA1820" s="101"/>
      <c r="AB1820" s="101"/>
      <c r="AC1820" s="101"/>
      <c r="AD1820" s="101"/>
      <c r="AE1820" s="361"/>
      <c r="AF1820" s="522"/>
    </row>
    <row r="1821" spans="2:32" x14ac:dyDescent="0.25">
      <c r="B1821" s="566" t="str">
        <f t="shared" si="144"/>
        <v/>
      </c>
      <c r="C1821" s="472">
        <f>'BD4'!C1818</f>
        <v>0</v>
      </c>
      <c r="D1821" s="125" t="str">
        <f t="shared" si="141"/>
        <v/>
      </c>
      <c r="E1821" s="126" t="str">
        <f>IF('BD4'!O1818=0,"",'BD4'!O1818)</f>
        <v/>
      </c>
      <c r="F1821" s="127" t="str">
        <f>REPT('BD4'!N1818,1)</f>
        <v/>
      </c>
      <c r="G1821" s="469">
        <f>('BD4'!J1818)</f>
        <v>0</v>
      </c>
      <c r="I1821" s="568" t="str">
        <f t="shared" si="142"/>
        <v/>
      </c>
      <c r="J1821" s="568" t="str">
        <f>IF(L1821&gt;0,'BD1'!$K$6,"")</f>
        <v/>
      </c>
      <c r="K1821" s="568" t="str">
        <f>IF(L1821&gt;0,'BD1'!$K$8,"")</f>
        <v/>
      </c>
      <c r="L1821" s="101"/>
      <c r="M1821" s="101"/>
      <c r="N1821" s="101"/>
      <c r="O1821" s="101"/>
      <c r="P1821" s="363"/>
      <c r="Q1821" s="363"/>
      <c r="R1821" s="361"/>
      <c r="S1821" s="570" t="str">
        <f t="shared" si="145"/>
        <v/>
      </c>
      <c r="U1821" s="124" t="str">
        <f t="shared" si="143"/>
        <v/>
      </c>
      <c r="V1821" s="124" t="str">
        <f>IF(X1821&gt;0,'BD1'!$K$6,"")</f>
        <v/>
      </c>
      <c r="W1821" s="121" t="str">
        <f>IF(X1821&gt;0,'BD1'!$K$8,"")</f>
        <v/>
      </c>
      <c r="X1821" s="101"/>
      <c r="Y1821" s="474"/>
      <c r="Z1821" s="101"/>
      <c r="AA1821" s="101"/>
      <c r="AB1821" s="101"/>
      <c r="AC1821" s="101"/>
      <c r="AD1821" s="101"/>
      <c r="AE1821" s="361"/>
      <c r="AF1821" s="522"/>
    </row>
    <row r="1822" spans="2:32" x14ac:dyDescent="0.25">
      <c r="B1822" s="566" t="str">
        <f t="shared" si="144"/>
        <v/>
      </c>
      <c r="C1822" s="472">
        <f>'BD4'!C1819</f>
        <v>0</v>
      </c>
      <c r="D1822" s="125" t="str">
        <f t="shared" si="141"/>
        <v/>
      </c>
      <c r="E1822" s="126" t="str">
        <f>IF('BD4'!O1819=0,"",'BD4'!O1819)</f>
        <v/>
      </c>
      <c r="F1822" s="127" t="str">
        <f>REPT('BD4'!N1819,1)</f>
        <v/>
      </c>
      <c r="G1822" s="469">
        <f>('BD4'!J1819)</f>
        <v>0</v>
      </c>
      <c r="I1822" s="568" t="str">
        <f t="shared" si="142"/>
        <v/>
      </c>
      <c r="J1822" s="568" t="str">
        <f>IF(L1822&gt;0,'BD1'!$K$6,"")</f>
        <v/>
      </c>
      <c r="K1822" s="568" t="str">
        <f>IF(L1822&gt;0,'BD1'!$K$8,"")</f>
        <v/>
      </c>
      <c r="L1822" s="101"/>
      <c r="M1822" s="101"/>
      <c r="N1822" s="101"/>
      <c r="O1822" s="101"/>
      <c r="P1822" s="363"/>
      <c r="Q1822" s="363"/>
      <c r="R1822" s="361"/>
      <c r="S1822" s="570" t="str">
        <f t="shared" si="145"/>
        <v/>
      </c>
      <c r="U1822" s="124" t="str">
        <f t="shared" si="143"/>
        <v/>
      </c>
      <c r="V1822" s="124" t="str">
        <f>IF(X1822&gt;0,'BD1'!$K$6,"")</f>
        <v/>
      </c>
      <c r="W1822" s="121" t="str">
        <f>IF(X1822&gt;0,'BD1'!$K$8,"")</f>
        <v/>
      </c>
      <c r="X1822" s="101"/>
      <c r="Y1822" s="474"/>
      <c r="Z1822" s="101"/>
      <c r="AA1822" s="101"/>
      <c r="AB1822" s="101"/>
      <c r="AC1822" s="101"/>
      <c r="AD1822" s="101"/>
      <c r="AE1822" s="361"/>
      <c r="AF1822" s="522"/>
    </row>
    <row r="1823" spans="2:32" x14ac:dyDescent="0.25">
      <c r="B1823" s="566" t="str">
        <f t="shared" si="144"/>
        <v/>
      </c>
      <c r="C1823" s="472">
        <f>'BD4'!C1820</f>
        <v>0</v>
      </c>
      <c r="D1823" s="125" t="str">
        <f t="shared" si="141"/>
        <v/>
      </c>
      <c r="E1823" s="126" t="str">
        <f>IF('BD4'!O1820=0,"",'BD4'!O1820)</f>
        <v/>
      </c>
      <c r="F1823" s="127" t="str">
        <f>REPT('BD4'!N1820,1)</f>
        <v/>
      </c>
      <c r="G1823" s="469">
        <f>('BD4'!J1820)</f>
        <v>0</v>
      </c>
      <c r="I1823" s="568" t="str">
        <f t="shared" si="142"/>
        <v/>
      </c>
      <c r="J1823" s="568" t="str">
        <f>IF(L1823&gt;0,'BD1'!$K$6,"")</f>
        <v/>
      </c>
      <c r="K1823" s="568" t="str">
        <f>IF(L1823&gt;0,'BD1'!$K$8,"")</f>
        <v/>
      </c>
      <c r="L1823" s="101"/>
      <c r="M1823" s="101"/>
      <c r="N1823" s="101"/>
      <c r="O1823" s="101"/>
      <c r="P1823" s="363"/>
      <c r="Q1823" s="363"/>
      <c r="R1823" s="361"/>
      <c r="S1823" s="570" t="str">
        <f t="shared" si="145"/>
        <v/>
      </c>
      <c r="U1823" s="124" t="str">
        <f t="shared" si="143"/>
        <v/>
      </c>
      <c r="V1823" s="124" t="str">
        <f>IF(X1823&gt;0,'BD1'!$K$6,"")</f>
        <v/>
      </c>
      <c r="W1823" s="121" t="str">
        <f>IF(X1823&gt;0,'BD1'!$K$8,"")</f>
        <v/>
      </c>
      <c r="X1823" s="101"/>
      <c r="Y1823" s="474"/>
      <c r="Z1823" s="101"/>
      <c r="AA1823" s="101"/>
      <c r="AB1823" s="101"/>
      <c r="AC1823" s="101"/>
      <c r="AD1823" s="101"/>
      <c r="AE1823" s="361"/>
      <c r="AF1823" s="522"/>
    </row>
    <row r="1824" spans="2:32" x14ac:dyDescent="0.25">
      <c r="B1824" s="566" t="str">
        <f t="shared" si="144"/>
        <v/>
      </c>
      <c r="C1824" s="472">
        <f>'BD4'!C1821</f>
        <v>0</v>
      </c>
      <c r="D1824" s="125" t="str">
        <f t="shared" si="141"/>
        <v/>
      </c>
      <c r="E1824" s="126" t="str">
        <f>IF('BD4'!O1821=0,"",'BD4'!O1821)</f>
        <v/>
      </c>
      <c r="F1824" s="127" t="str">
        <f>REPT('BD4'!N1821,1)</f>
        <v/>
      </c>
      <c r="G1824" s="469">
        <f>('BD4'!J1821)</f>
        <v>0</v>
      </c>
      <c r="I1824" s="568" t="str">
        <f t="shared" si="142"/>
        <v/>
      </c>
      <c r="J1824" s="568" t="str">
        <f>IF(L1824&gt;0,'BD1'!$K$6,"")</f>
        <v/>
      </c>
      <c r="K1824" s="568" t="str">
        <f>IF(L1824&gt;0,'BD1'!$K$8,"")</f>
        <v/>
      </c>
      <c r="L1824" s="101"/>
      <c r="M1824" s="101"/>
      <c r="N1824" s="101"/>
      <c r="O1824" s="101"/>
      <c r="P1824" s="363"/>
      <c r="Q1824" s="363"/>
      <c r="R1824" s="361"/>
      <c r="S1824" s="570" t="str">
        <f t="shared" si="145"/>
        <v/>
      </c>
      <c r="U1824" s="124" t="str">
        <f t="shared" si="143"/>
        <v/>
      </c>
      <c r="V1824" s="124" t="str">
        <f>IF(X1824&gt;0,'BD1'!$K$6,"")</f>
        <v/>
      </c>
      <c r="W1824" s="121" t="str">
        <f>IF(X1824&gt;0,'BD1'!$K$8,"")</f>
        <v/>
      </c>
      <c r="X1824" s="101"/>
      <c r="Y1824" s="474"/>
      <c r="Z1824" s="101"/>
      <c r="AA1824" s="101"/>
      <c r="AB1824" s="101"/>
      <c r="AC1824" s="101"/>
      <c r="AD1824" s="101"/>
      <c r="AE1824" s="361"/>
      <c r="AF1824" s="522"/>
    </row>
    <row r="1825" spans="2:32" x14ac:dyDescent="0.25">
      <c r="B1825" s="566" t="str">
        <f t="shared" si="144"/>
        <v/>
      </c>
      <c r="C1825" s="472">
        <f>'BD4'!C1822</f>
        <v>0</v>
      </c>
      <c r="D1825" s="125" t="str">
        <f t="shared" si="141"/>
        <v/>
      </c>
      <c r="E1825" s="126" t="str">
        <f>IF('BD4'!O1822=0,"",'BD4'!O1822)</f>
        <v/>
      </c>
      <c r="F1825" s="127" t="str">
        <f>REPT('BD4'!N1822,1)</f>
        <v/>
      </c>
      <c r="G1825" s="469">
        <f>('BD4'!J1822)</f>
        <v>0</v>
      </c>
      <c r="I1825" s="568" t="str">
        <f t="shared" si="142"/>
        <v/>
      </c>
      <c r="J1825" s="568" t="str">
        <f>IF(L1825&gt;0,'BD1'!$K$6,"")</f>
        <v/>
      </c>
      <c r="K1825" s="568" t="str">
        <f>IF(L1825&gt;0,'BD1'!$K$8,"")</f>
        <v/>
      </c>
      <c r="L1825" s="101"/>
      <c r="M1825" s="101"/>
      <c r="N1825" s="101"/>
      <c r="O1825" s="101"/>
      <c r="P1825" s="363"/>
      <c r="Q1825" s="363"/>
      <c r="R1825" s="361"/>
      <c r="S1825" s="570" t="str">
        <f t="shared" si="145"/>
        <v/>
      </c>
      <c r="U1825" s="124" t="str">
        <f t="shared" si="143"/>
        <v/>
      </c>
      <c r="V1825" s="124" t="str">
        <f>IF(X1825&gt;0,'BD1'!$K$6,"")</f>
        <v/>
      </c>
      <c r="W1825" s="121" t="str">
        <f>IF(X1825&gt;0,'BD1'!$K$8,"")</f>
        <v/>
      </c>
      <c r="X1825" s="101"/>
      <c r="Y1825" s="474"/>
      <c r="Z1825" s="101"/>
      <c r="AA1825" s="101"/>
      <c r="AB1825" s="101"/>
      <c r="AC1825" s="101"/>
      <c r="AD1825" s="101"/>
      <c r="AE1825" s="361"/>
      <c r="AF1825" s="522"/>
    </row>
    <row r="1826" spans="2:32" x14ac:dyDescent="0.25">
      <c r="B1826" s="566" t="str">
        <f t="shared" si="144"/>
        <v/>
      </c>
      <c r="C1826" s="472">
        <f>'BD4'!C1823</f>
        <v>0</v>
      </c>
      <c r="D1826" s="125" t="str">
        <f t="shared" si="141"/>
        <v/>
      </c>
      <c r="E1826" s="126" t="str">
        <f>IF('BD4'!O1823=0,"",'BD4'!O1823)</f>
        <v/>
      </c>
      <c r="F1826" s="127" t="str">
        <f>REPT('BD4'!N1823,1)</f>
        <v/>
      </c>
      <c r="G1826" s="469">
        <f>('BD4'!J1823)</f>
        <v>0</v>
      </c>
      <c r="I1826" s="568" t="str">
        <f t="shared" si="142"/>
        <v/>
      </c>
      <c r="J1826" s="568" t="str">
        <f>IF(L1826&gt;0,'BD1'!$K$6,"")</f>
        <v/>
      </c>
      <c r="K1826" s="568" t="str">
        <f>IF(L1826&gt;0,'BD1'!$K$8,"")</f>
        <v/>
      </c>
      <c r="L1826" s="101"/>
      <c r="M1826" s="101"/>
      <c r="N1826" s="101"/>
      <c r="O1826" s="101"/>
      <c r="P1826" s="363"/>
      <c r="Q1826" s="363"/>
      <c r="R1826" s="361"/>
      <c r="S1826" s="570" t="str">
        <f t="shared" si="145"/>
        <v/>
      </c>
      <c r="U1826" s="124" t="str">
        <f t="shared" si="143"/>
        <v/>
      </c>
      <c r="V1826" s="124" t="str">
        <f>IF(X1826&gt;0,'BD1'!$K$6,"")</f>
        <v/>
      </c>
      <c r="W1826" s="121" t="str">
        <f>IF(X1826&gt;0,'BD1'!$K$8,"")</f>
        <v/>
      </c>
      <c r="X1826" s="101"/>
      <c r="Y1826" s="474"/>
      <c r="Z1826" s="101"/>
      <c r="AA1826" s="101"/>
      <c r="AB1826" s="101"/>
      <c r="AC1826" s="101"/>
      <c r="AD1826" s="101"/>
      <c r="AE1826" s="361"/>
      <c r="AF1826" s="522"/>
    </row>
    <row r="1827" spans="2:32" x14ac:dyDescent="0.25">
      <c r="B1827" s="566" t="str">
        <f t="shared" si="144"/>
        <v/>
      </c>
      <c r="C1827" s="472">
        <f>'BD4'!C1824</f>
        <v>0</v>
      </c>
      <c r="D1827" s="125" t="str">
        <f t="shared" si="141"/>
        <v/>
      </c>
      <c r="E1827" s="126" t="str">
        <f>IF('BD4'!O1824=0,"",'BD4'!O1824)</f>
        <v/>
      </c>
      <c r="F1827" s="127" t="str">
        <f>REPT('BD4'!N1824,1)</f>
        <v/>
      </c>
      <c r="G1827" s="469">
        <f>('BD4'!J1824)</f>
        <v>0</v>
      </c>
      <c r="I1827" s="568" t="str">
        <f t="shared" si="142"/>
        <v/>
      </c>
      <c r="J1827" s="568" t="str">
        <f>IF(L1827&gt;0,'BD1'!$K$6,"")</f>
        <v/>
      </c>
      <c r="K1827" s="568" t="str">
        <f>IF(L1827&gt;0,'BD1'!$K$8,"")</f>
        <v/>
      </c>
      <c r="L1827" s="101"/>
      <c r="M1827" s="101"/>
      <c r="N1827" s="101"/>
      <c r="O1827" s="101"/>
      <c r="P1827" s="363"/>
      <c r="Q1827" s="363"/>
      <c r="R1827" s="361"/>
      <c r="S1827" s="570" t="str">
        <f t="shared" si="145"/>
        <v/>
      </c>
      <c r="U1827" s="124" t="str">
        <f t="shared" si="143"/>
        <v/>
      </c>
      <c r="V1827" s="124" t="str">
        <f>IF(X1827&gt;0,'BD1'!$K$6,"")</f>
        <v/>
      </c>
      <c r="W1827" s="121" t="str">
        <f>IF(X1827&gt;0,'BD1'!$K$8,"")</f>
        <v/>
      </c>
      <c r="X1827" s="101"/>
      <c r="Y1827" s="474"/>
      <c r="Z1827" s="101"/>
      <c r="AA1827" s="101"/>
      <c r="AB1827" s="101"/>
      <c r="AC1827" s="101"/>
      <c r="AD1827" s="101"/>
      <c r="AE1827" s="361"/>
      <c r="AF1827" s="522"/>
    </row>
    <row r="1828" spans="2:32" x14ac:dyDescent="0.25">
      <c r="B1828" s="566" t="str">
        <f t="shared" si="144"/>
        <v/>
      </c>
      <c r="C1828" s="472">
        <f>'BD4'!C1825</f>
        <v>0</v>
      </c>
      <c r="D1828" s="125" t="str">
        <f t="shared" si="141"/>
        <v/>
      </c>
      <c r="E1828" s="126" t="str">
        <f>IF('BD4'!O1825=0,"",'BD4'!O1825)</f>
        <v/>
      </c>
      <c r="F1828" s="127" t="str">
        <f>REPT('BD4'!N1825,1)</f>
        <v/>
      </c>
      <c r="G1828" s="469">
        <f>('BD4'!J1825)</f>
        <v>0</v>
      </c>
      <c r="I1828" s="568" t="str">
        <f t="shared" si="142"/>
        <v/>
      </c>
      <c r="J1828" s="568" t="str">
        <f>IF(L1828&gt;0,'BD1'!$K$6,"")</f>
        <v/>
      </c>
      <c r="K1828" s="568" t="str">
        <f>IF(L1828&gt;0,'BD1'!$K$8,"")</f>
        <v/>
      </c>
      <c r="L1828" s="101"/>
      <c r="M1828" s="101"/>
      <c r="N1828" s="101"/>
      <c r="O1828" s="101"/>
      <c r="P1828" s="363"/>
      <c r="Q1828" s="363"/>
      <c r="R1828" s="361"/>
      <c r="S1828" s="570" t="str">
        <f t="shared" si="145"/>
        <v/>
      </c>
      <c r="U1828" s="124" t="str">
        <f t="shared" si="143"/>
        <v/>
      </c>
      <c r="V1828" s="124" t="str">
        <f>IF(X1828&gt;0,'BD1'!$K$6,"")</f>
        <v/>
      </c>
      <c r="W1828" s="121" t="str">
        <f>IF(X1828&gt;0,'BD1'!$K$8,"")</f>
        <v/>
      </c>
      <c r="X1828" s="101"/>
      <c r="Y1828" s="474"/>
      <c r="Z1828" s="101"/>
      <c r="AA1828" s="101"/>
      <c r="AB1828" s="101"/>
      <c r="AC1828" s="101"/>
      <c r="AD1828" s="101"/>
      <c r="AE1828" s="361"/>
      <c r="AF1828" s="522"/>
    </row>
    <row r="1829" spans="2:32" x14ac:dyDescent="0.25">
      <c r="B1829" s="566" t="str">
        <f t="shared" si="144"/>
        <v/>
      </c>
      <c r="C1829" s="472">
        <f>'BD4'!C1826</f>
        <v>0</v>
      </c>
      <c r="D1829" s="125" t="str">
        <f t="shared" si="141"/>
        <v/>
      </c>
      <c r="E1829" s="126" t="str">
        <f>IF('BD4'!O1826=0,"",'BD4'!O1826)</f>
        <v/>
      </c>
      <c r="F1829" s="127" t="str">
        <f>REPT('BD4'!N1826,1)</f>
        <v/>
      </c>
      <c r="G1829" s="469">
        <f>('BD4'!J1826)</f>
        <v>0</v>
      </c>
      <c r="I1829" s="568" t="str">
        <f t="shared" si="142"/>
        <v/>
      </c>
      <c r="J1829" s="568" t="str">
        <f>IF(L1829&gt;0,'BD1'!$K$6,"")</f>
        <v/>
      </c>
      <c r="K1829" s="568" t="str">
        <f>IF(L1829&gt;0,'BD1'!$K$8,"")</f>
        <v/>
      </c>
      <c r="L1829" s="101"/>
      <c r="M1829" s="101"/>
      <c r="N1829" s="101"/>
      <c r="O1829" s="101"/>
      <c r="P1829" s="363"/>
      <c r="Q1829" s="363"/>
      <c r="R1829" s="361"/>
      <c r="S1829" s="570" t="str">
        <f t="shared" si="145"/>
        <v/>
      </c>
      <c r="U1829" s="124" t="str">
        <f t="shared" si="143"/>
        <v/>
      </c>
      <c r="V1829" s="124" t="str">
        <f>IF(X1829&gt;0,'BD1'!$K$6,"")</f>
        <v/>
      </c>
      <c r="W1829" s="121" t="str">
        <f>IF(X1829&gt;0,'BD1'!$K$8,"")</f>
        <v/>
      </c>
      <c r="X1829" s="101"/>
      <c r="Y1829" s="474"/>
      <c r="Z1829" s="101"/>
      <c r="AA1829" s="101"/>
      <c r="AB1829" s="101"/>
      <c r="AC1829" s="101"/>
      <c r="AD1829" s="101"/>
      <c r="AE1829" s="361"/>
      <c r="AF1829" s="522"/>
    </row>
    <row r="1830" spans="2:32" x14ac:dyDescent="0.25">
      <c r="B1830" s="566" t="str">
        <f t="shared" si="144"/>
        <v/>
      </c>
      <c r="C1830" s="472">
        <f>'BD4'!C1827</f>
        <v>0</v>
      </c>
      <c r="D1830" s="125" t="str">
        <f t="shared" si="141"/>
        <v/>
      </c>
      <c r="E1830" s="126" t="str">
        <f>IF('BD4'!O1827=0,"",'BD4'!O1827)</f>
        <v/>
      </c>
      <c r="F1830" s="127" t="str">
        <f>REPT('BD4'!N1827,1)</f>
        <v/>
      </c>
      <c r="G1830" s="469">
        <f>('BD4'!J1827)</f>
        <v>0</v>
      </c>
      <c r="I1830" s="568" t="str">
        <f t="shared" si="142"/>
        <v/>
      </c>
      <c r="J1830" s="568" t="str">
        <f>IF(L1830&gt;0,'BD1'!$K$6,"")</f>
        <v/>
      </c>
      <c r="K1830" s="568" t="str">
        <f>IF(L1830&gt;0,'BD1'!$K$8,"")</f>
        <v/>
      </c>
      <c r="L1830" s="101"/>
      <c r="M1830" s="101"/>
      <c r="N1830" s="101"/>
      <c r="O1830" s="101"/>
      <c r="P1830" s="363"/>
      <c r="Q1830" s="363"/>
      <c r="R1830" s="361"/>
      <c r="S1830" s="570" t="str">
        <f t="shared" si="145"/>
        <v/>
      </c>
      <c r="U1830" s="124" t="str">
        <f t="shared" si="143"/>
        <v/>
      </c>
      <c r="V1830" s="124" t="str">
        <f>IF(X1830&gt;0,'BD1'!$K$6,"")</f>
        <v/>
      </c>
      <c r="W1830" s="121" t="str">
        <f>IF(X1830&gt;0,'BD1'!$K$8,"")</f>
        <v/>
      </c>
      <c r="X1830" s="101"/>
      <c r="Y1830" s="474"/>
      <c r="Z1830" s="101"/>
      <c r="AA1830" s="101"/>
      <c r="AB1830" s="101"/>
      <c r="AC1830" s="101"/>
      <c r="AD1830" s="101"/>
      <c r="AE1830" s="361"/>
      <c r="AF1830" s="522"/>
    </row>
    <row r="1831" spans="2:32" x14ac:dyDescent="0.25">
      <c r="B1831" s="566" t="str">
        <f t="shared" si="144"/>
        <v/>
      </c>
      <c r="C1831" s="472">
        <f>'BD4'!C1828</f>
        <v>0</v>
      </c>
      <c r="D1831" s="125" t="str">
        <f t="shared" si="141"/>
        <v/>
      </c>
      <c r="E1831" s="126" t="str">
        <f>IF('BD4'!O1828=0,"",'BD4'!O1828)</f>
        <v/>
      </c>
      <c r="F1831" s="127" t="str">
        <f>REPT('BD4'!N1828,1)</f>
        <v/>
      </c>
      <c r="G1831" s="469">
        <f>('BD4'!J1828)</f>
        <v>0</v>
      </c>
      <c r="I1831" s="568" t="str">
        <f t="shared" si="142"/>
        <v/>
      </c>
      <c r="J1831" s="568" t="str">
        <f>IF(L1831&gt;0,'BD1'!$K$6,"")</f>
        <v/>
      </c>
      <c r="K1831" s="568" t="str">
        <f>IF(L1831&gt;0,'BD1'!$K$8,"")</f>
        <v/>
      </c>
      <c r="L1831" s="101"/>
      <c r="M1831" s="101"/>
      <c r="N1831" s="101"/>
      <c r="O1831" s="101"/>
      <c r="P1831" s="363"/>
      <c r="Q1831" s="363"/>
      <c r="R1831" s="361"/>
      <c r="S1831" s="570" t="str">
        <f t="shared" si="145"/>
        <v/>
      </c>
      <c r="U1831" s="124" t="str">
        <f t="shared" si="143"/>
        <v/>
      </c>
      <c r="V1831" s="124" t="str">
        <f>IF(X1831&gt;0,'BD1'!$K$6,"")</f>
        <v/>
      </c>
      <c r="W1831" s="121" t="str">
        <f>IF(X1831&gt;0,'BD1'!$K$8,"")</f>
        <v/>
      </c>
      <c r="X1831" s="101"/>
      <c r="Y1831" s="474"/>
      <c r="Z1831" s="101"/>
      <c r="AA1831" s="101"/>
      <c r="AB1831" s="101"/>
      <c r="AC1831" s="101"/>
      <c r="AD1831" s="101"/>
      <c r="AE1831" s="361"/>
      <c r="AF1831" s="522"/>
    </row>
    <row r="1832" spans="2:32" x14ac:dyDescent="0.25">
      <c r="B1832" s="566" t="str">
        <f t="shared" si="144"/>
        <v/>
      </c>
      <c r="C1832" s="472">
        <f>'BD4'!C1829</f>
        <v>0</v>
      </c>
      <c r="D1832" s="125" t="str">
        <f t="shared" si="141"/>
        <v/>
      </c>
      <c r="E1832" s="126" t="str">
        <f>IF('BD4'!O1829=0,"",'BD4'!O1829)</f>
        <v/>
      </c>
      <c r="F1832" s="127" t="str">
        <f>REPT('BD4'!N1829,1)</f>
        <v/>
      </c>
      <c r="G1832" s="469">
        <f>('BD4'!J1829)</f>
        <v>0</v>
      </c>
      <c r="I1832" s="568" t="str">
        <f t="shared" si="142"/>
        <v/>
      </c>
      <c r="J1832" s="568" t="str">
        <f>IF(L1832&gt;0,'BD1'!$K$6,"")</f>
        <v/>
      </c>
      <c r="K1832" s="568" t="str">
        <f>IF(L1832&gt;0,'BD1'!$K$8,"")</f>
        <v/>
      </c>
      <c r="L1832" s="101"/>
      <c r="M1832" s="101"/>
      <c r="N1832" s="101"/>
      <c r="O1832" s="101"/>
      <c r="P1832" s="363"/>
      <c r="Q1832" s="363"/>
      <c r="R1832" s="361"/>
      <c r="S1832" s="570" t="str">
        <f t="shared" si="145"/>
        <v/>
      </c>
      <c r="U1832" s="124" t="str">
        <f t="shared" si="143"/>
        <v/>
      </c>
      <c r="V1832" s="124" t="str">
        <f>IF(X1832&gt;0,'BD1'!$K$6,"")</f>
        <v/>
      </c>
      <c r="W1832" s="121" t="str">
        <f>IF(X1832&gt;0,'BD1'!$K$8,"")</f>
        <v/>
      </c>
      <c r="X1832" s="101"/>
      <c r="Y1832" s="474"/>
      <c r="Z1832" s="101"/>
      <c r="AA1832" s="101"/>
      <c r="AB1832" s="101"/>
      <c r="AC1832" s="101"/>
      <c r="AD1832" s="101"/>
      <c r="AE1832" s="361"/>
      <c r="AF1832" s="522"/>
    </row>
    <row r="1833" spans="2:32" x14ac:dyDescent="0.25">
      <c r="B1833" s="566" t="str">
        <f t="shared" si="144"/>
        <v/>
      </c>
      <c r="C1833" s="472">
        <f>'BD4'!C1830</f>
        <v>0</v>
      </c>
      <c r="D1833" s="125" t="str">
        <f t="shared" si="141"/>
        <v/>
      </c>
      <c r="E1833" s="126" t="str">
        <f>IF('BD4'!O1830=0,"",'BD4'!O1830)</f>
        <v/>
      </c>
      <c r="F1833" s="127" t="str">
        <f>REPT('BD4'!N1830,1)</f>
        <v/>
      </c>
      <c r="G1833" s="469">
        <f>('BD4'!J1830)</f>
        <v>0</v>
      </c>
      <c r="I1833" s="568" t="str">
        <f t="shared" si="142"/>
        <v/>
      </c>
      <c r="J1833" s="568" t="str">
        <f>IF(L1833&gt;0,'BD1'!$K$6,"")</f>
        <v/>
      </c>
      <c r="K1833" s="568" t="str">
        <f>IF(L1833&gt;0,'BD1'!$K$8,"")</f>
        <v/>
      </c>
      <c r="L1833" s="101"/>
      <c r="M1833" s="101"/>
      <c r="N1833" s="101"/>
      <c r="O1833" s="101"/>
      <c r="P1833" s="363"/>
      <c r="Q1833" s="363"/>
      <c r="R1833" s="361"/>
      <c r="S1833" s="570" t="str">
        <f t="shared" si="145"/>
        <v/>
      </c>
      <c r="U1833" s="124" t="str">
        <f t="shared" si="143"/>
        <v/>
      </c>
      <c r="V1833" s="124" t="str">
        <f>IF(X1833&gt;0,'BD1'!$K$6,"")</f>
        <v/>
      </c>
      <c r="W1833" s="121" t="str">
        <f>IF(X1833&gt;0,'BD1'!$K$8,"")</f>
        <v/>
      </c>
      <c r="X1833" s="101"/>
      <c r="Y1833" s="474"/>
      <c r="Z1833" s="101"/>
      <c r="AA1833" s="101"/>
      <c r="AB1833" s="101"/>
      <c r="AC1833" s="101"/>
      <c r="AD1833" s="101"/>
      <c r="AE1833" s="361"/>
      <c r="AF1833" s="522"/>
    </row>
    <row r="1834" spans="2:32" x14ac:dyDescent="0.25">
      <c r="B1834" s="566" t="str">
        <f t="shared" si="144"/>
        <v/>
      </c>
      <c r="C1834" s="472">
        <f>'BD4'!C1831</f>
        <v>0</v>
      </c>
      <c r="D1834" s="125" t="str">
        <f t="shared" si="141"/>
        <v/>
      </c>
      <c r="E1834" s="126" t="str">
        <f>IF('BD4'!O1831=0,"",'BD4'!O1831)</f>
        <v/>
      </c>
      <c r="F1834" s="127" t="str">
        <f>REPT('BD4'!N1831,1)</f>
        <v/>
      </c>
      <c r="G1834" s="469">
        <f>('BD4'!J1831)</f>
        <v>0</v>
      </c>
      <c r="I1834" s="568" t="str">
        <f t="shared" si="142"/>
        <v/>
      </c>
      <c r="J1834" s="568" t="str">
        <f>IF(L1834&gt;0,'BD1'!$K$6,"")</f>
        <v/>
      </c>
      <c r="K1834" s="568" t="str">
        <f>IF(L1834&gt;0,'BD1'!$K$8,"")</f>
        <v/>
      </c>
      <c r="L1834" s="101"/>
      <c r="M1834" s="101"/>
      <c r="N1834" s="101"/>
      <c r="O1834" s="101"/>
      <c r="P1834" s="363"/>
      <c r="Q1834" s="363"/>
      <c r="R1834" s="361"/>
      <c r="S1834" s="570" t="str">
        <f t="shared" si="145"/>
        <v/>
      </c>
      <c r="U1834" s="124" t="str">
        <f t="shared" si="143"/>
        <v/>
      </c>
      <c r="V1834" s="124" t="str">
        <f>IF(X1834&gt;0,'BD1'!$K$6,"")</f>
        <v/>
      </c>
      <c r="W1834" s="121" t="str">
        <f>IF(X1834&gt;0,'BD1'!$K$8,"")</f>
        <v/>
      </c>
      <c r="X1834" s="101"/>
      <c r="Y1834" s="474"/>
      <c r="Z1834" s="101"/>
      <c r="AA1834" s="101"/>
      <c r="AB1834" s="101"/>
      <c r="AC1834" s="101"/>
      <c r="AD1834" s="101"/>
      <c r="AE1834" s="361"/>
      <c r="AF1834" s="522"/>
    </row>
    <row r="1835" spans="2:32" x14ac:dyDescent="0.25">
      <c r="B1835" s="566" t="str">
        <f t="shared" si="144"/>
        <v/>
      </c>
      <c r="C1835" s="472">
        <f>'BD4'!C1832</f>
        <v>0</v>
      </c>
      <c r="D1835" s="125" t="str">
        <f t="shared" si="141"/>
        <v/>
      </c>
      <c r="E1835" s="126" t="str">
        <f>IF('BD4'!O1832=0,"",'BD4'!O1832)</f>
        <v/>
      </c>
      <c r="F1835" s="127" t="str">
        <f>REPT('BD4'!N1832,1)</f>
        <v/>
      </c>
      <c r="G1835" s="469">
        <f>('BD4'!J1832)</f>
        <v>0</v>
      </c>
      <c r="I1835" s="568" t="str">
        <f t="shared" si="142"/>
        <v/>
      </c>
      <c r="J1835" s="568" t="str">
        <f>IF(L1835&gt;0,'BD1'!$K$6,"")</f>
        <v/>
      </c>
      <c r="K1835" s="568" t="str">
        <f>IF(L1835&gt;0,'BD1'!$K$8,"")</f>
        <v/>
      </c>
      <c r="L1835" s="101"/>
      <c r="M1835" s="101"/>
      <c r="N1835" s="101"/>
      <c r="O1835" s="101"/>
      <c r="P1835" s="363"/>
      <c r="Q1835" s="363"/>
      <c r="R1835" s="361"/>
      <c r="S1835" s="570" t="str">
        <f t="shared" si="145"/>
        <v/>
      </c>
      <c r="U1835" s="124" t="str">
        <f t="shared" si="143"/>
        <v/>
      </c>
      <c r="V1835" s="124" t="str">
        <f>IF(X1835&gt;0,'BD1'!$K$6,"")</f>
        <v/>
      </c>
      <c r="W1835" s="121" t="str">
        <f>IF(X1835&gt;0,'BD1'!$K$8,"")</f>
        <v/>
      </c>
      <c r="X1835" s="101"/>
      <c r="Y1835" s="474"/>
      <c r="Z1835" s="101"/>
      <c r="AA1835" s="101"/>
      <c r="AB1835" s="101"/>
      <c r="AC1835" s="101"/>
      <c r="AD1835" s="101"/>
      <c r="AE1835" s="361"/>
      <c r="AF1835" s="522"/>
    </row>
    <row r="1836" spans="2:32" x14ac:dyDescent="0.25">
      <c r="B1836" s="566" t="str">
        <f t="shared" si="144"/>
        <v/>
      </c>
      <c r="C1836" s="472">
        <f>'BD4'!C1833</f>
        <v>0</v>
      </c>
      <c r="D1836" s="125" t="str">
        <f t="shared" si="141"/>
        <v/>
      </c>
      <c r="E1836" s="126" t="str">
        <f>IF('BD4'!O1833=0,"",'BD4'!O1833)</f>
        <v/>
      </c>
      <c r="F1836" s="127" t="str">
        <f>REPT('BD4'!N1833,1)</f>
        <v/>
      </c>
      <c r="G1836" s="469">
        <f>('BD4'!J1833)</f>
        <v>0</v>
      </c>
      <c r="I1836" s="568" t="str">
        <f t="shared" si="142"/>
        <v/>
      </c>
      <c r="J1836" s="568" t="str">
        <f>IF(L1836&gt;0,'BD1'!$K$6,"")</f>
        <v/>
      </c>
      <c r="K1836" s="568" t="str">
        <f>IF(L1836&gt;0,'BD1'!$K$8,"")</f>
        <v/>
      </c>
      <c r="L1836" s="101"/>
      <c r="M1836" s="101"/>
      <c r="N1836" s="101"/>
      <c r="O1836" s="101"/>
      <c r="P1836" s="363"/>
      <c r="Q1836" s="363"/>
      <c r="R1836" s="361"/>
      <c r="S1836" s="570" t="str">
        <f t="shared" si="145"/>
        <v/>
      </c>
      <c r="U1836" s="124" t="str">
        <f t="shared" si="143"/>
        <v/>
      </c>
      <c r="V1836" s="124" t="str">
        <f>IF(X1836&gt;0,'BD1'!$K$6,"")</f>
        <v/>
      </c>
      <c r="W1836" s="121" t="str">
        <f>IF(X1836&gt;0,'BD1'!$K$8,"")</f>
        <v/>
      </c>
      <c r="X1836" s="101"/>
      <c r="Y1836" s="474"/>
      <c r="Z1836" s="101"/>
      <c r="AA1836" s="101"/>
      <c r="AB1836" s="101"/>
      <c r="AC1836" s="101"/>
      <c r="AD1836" s="101"/>
      <c r="AE1836" s="361"/>
      <c r="AF1836" s="522"/>
    </row>
    <row r="1837" spans="2:32" x14ac:dyDescent="0.25">
      <c r="B1837" s="566" t="str">
        <f t="shared" si="144"/>
        <v/>
      </c>
      <c r="C1837" s="472">
        <f>'BD4'!C1834</f>
        <v>0</v>
      </c>
      <c r="D1837" s="125" t="str">
        <f t="shared" si="141"/>
        <v/>
      </c>
      <c r="E1837" s="126" t="str">
        <f>IF('BD4'!O1834=0,"",'BD4'!O1834)</f>
        <v/>
      </c>
      <c r="F1837" s="127" t="str">
        <f>REPT('BD4'!N1834,1)</f>
        <v/>
      </c>
      <c r="G1837" s="469">
        <f>('BD4'!J1834)</f>
        <v>0</v>
      </c>
      <c r="I1837" s="568" t="str">
        <f t="shared" si="142"/>
        <v/>
      </c>
      <c r="J1837" s="568" t="str">
        <f>IF(L1837&gt;0,'BD1'!$K$6,"")</f>
        <v/>
      </c>
      <c r="K1837" s="568" t="str">
        <f>IF(L1837&gt;0,'BD1'!$K$8,"")</f>
        <v/>
      </c>
      <c r="L1837" s="101"/>
      <c r="M1837" s="101"/>
      <c r="N1837" s="101"/>
      <c r="O1837" s="101"/>
      <c r="P1837" s="363"/>
      <c r="Q1837" s="363"/>
      <c r="R1837" s="361"/>
      <c r="S1837" s="570" t="str">
        <f t="shared" si="145"/>
        <v/>
      </c>
      <c r="U1837" s="124" t="str">
        <f t="shared" si="143"/>
        <v/>
      </c>
      <c r="V1837" s="124" t="str">
        <f>IF(X1837&gt;0,'BD1'!$K$6,"")</f>
        <v/>
      </c>
      <c r="W1837" s="121" t="str">
        <f>IF(X1837&gt;0,'BD1'!$K$8,"")</f>
        <v/>
      </c>
      <c r="X1837" s="101"/>
      <c r="Y1837" s="474"/>
      <c r="Z1837" s="101"/>
      <c r="AA1837" s="101"/>
      <c r="AB1837" s="101"/>
      <c r="AC1837" s="101"/>
      <c r="AD1837" s="101"/>
      <c r="AE1837" s="361"/>
      <c r="AF1837" s="522"/>
    </row>
    <row r="1838" spans="2:32" x14ac:dyDescent="0.25">
      <c r="B1838" s="566" t="str">
        <f t="shared" si="144"/>
        <v/>
      </c>
      <c r="C1838" s="472">
        <f>'BD4'!C1835</f>
        <v>0</v>
      </c>
      <c r="D1838" s="125" t="str">
        <f t="shared" si="141"/>
        <v/>
      </c>
      <c r="E1838" s="126" t="str">
        <f>IF('BD4'!O1835=0,"",'BD4'!O1835)</f>
        <v/>
      </c>
      <c r="F1838" s="127" t="str">
        <f>REPT('BD4'!N1835,1)</f>
        <v/>
      </c>
      <c r="G1838" s="469">
        <f>('BD4'!J1835)</f>
        <v>0</v>
      </c>
      <c r="I1838" s="568" t="str">
        <f t="shared" si="142"/>
        <v/>
      </c>
      <c r="J1838" s="568" t="str">
        <f>IF(L1838&gt;0,'BD1'!$K$6,"")</f>
        <v/>
      </c>
      <c r="K1838" s="568" t="str">
        <f>IF(L1838&gt;0,'BD1'!$K$8,"")</f>
        <v/>
      </c>
      <c r="L1838" s="101"/>
      <c r="M1838" s="101"/>
      <c r="N1838" s="101"/>
      <c r="O1838" s="101"/>
      <c r="P1838" s="363"/>
      <c r="Q1838" s="363"/>
      <c r="R1838" s="361"/>
      <c r="S1838" s="570" t="str">
        <f t="shared" si="145"/>
        <v/>
      </c>
      <c r="U1838" s="124" t="str">
        <f t="shared" si="143"/>
        <v/>
      </c>
      <c r="V1838" s="124" t="str">
        <f>IF(X1838&gt;0,'BD1'!$K$6,"")</f>
        <v/>
      </c>
      <c r="W1838" s="121" t="str">
        <f>IF(X1838&gt;0,'BD1'!$K$8,"")</f>
        <v/>
      </c>
      <c r="X1838" s="101"/>
      <c r="Y1838" s="474"/>
      <c r="Z1838" s="101"/>
      <c r="AA1838" s="101"/>
      <c r="AB1838" s="101"/>
      <c r="AC1838" s="101"/>
      <c r="AD1838" s="101"/>
      <c r="AE1838" s="361"/>
      <c r="AF1838" s="522"/>
    </row>
    <row r="1839" spans="2:32" x14ac:dyDescent="0.25">
      <c r="B1839" s="566" t="str">
        <f t="shared" si="144"/>
        <v/>
      </c>
      <c r="C1839" s="472">
        <f>'BD4'!C1836</f>
        <v>0</v>
      </c>
      <c r="D1839" s="125" t="str">
        <f t="shared" si="141"/>
        <v/>
      </c>
      <c r="E1839" s="126" t="str">
        <f>IF('BD4'!O1836=0,"",'BD4'!O1836)</f>
        <v/>
      </c>
      <c r="F1839" s="127" t="str">
        <f>REPT('BD4'!N1836,1)</f>
        <v/>
      </c>
      <c r="G1839" s="469">
        <f>('BD4'!J1836)</f>
        <v>0</v>
      </c>
      <c r="I1839" s="568" t="str">
        <f t="shared" si="142"/>
        <v/>
      </c>
      <c r="J1839" s="568" t="str">
        <f>IF(L1839&gt;0,'BD1'!$K$6,"")</f>
        <v/>
      </c>
      <c r="K1839" s="568" t="str">
        <f>IF(L1839&gt;0,'BD1'!$K$8,"")</f>
        <v/>
      </c>
      <c r="L1839" s="101"/>
      <c r="M1839" s="101"/>
      <c r="N1839" s="101"/>
      <c r="O1839" s="101"/>
      <c r="P1839" s="363"/>
      <c r="Q1839" s="363"/>
      <c r="R1839" s="361"/>
      <c r="S1839" s="570" t="str">
        <f t="shared" si="145"/>
        <v/>
      </c>
      <c r="U1839" s="124" t="str">
        <f t="shared" si="143"/>
        <v/>
      </c>
      <c r="V1839" s="124" t="str">
        <f>IF(X1839&gt;0,'BD1'!$K$6,"")</f>
        <v/>
      </c>
      <c r="W1839" s="121" t="str">
        <f>IF(X1839&gt;0,'BD1'!$K$8,"")</f>
        <v/>
      </c>
      <c r="X1839" s="101"/>
      <c r="Y1839" s="474"/>
      <c r="Z1839" s="101"/>
      <c r="AA1839" s="101"/>
      <c r="AB1839" s="101"/>
      <c r="AC1839" s="101"/>
      <c r="AD1839" s="101"/>
      <c r="AE1839" s="361"/>
      <c r="AF1839" s="522"/>
    </row>
    <row r="1840" spans="2:32" x14ac:dyDescent="0.25">
      <c r="B1840" s="566" t="str">
        <f t="shared" si="144"/>
        <v/>
      </c>
      <c r="C1840" s="472">
        <f>'BD4'!C1837</f>
        <v>0</v>
      </c>
      <c r="D1840" s="125" t="str">
        <f t="shared" si="141"/>
        <v/>
      </c>
      <c r="E1840" s="126" t="str">
        <f>IF('BD4'!O1837=0,"",'BD4'!O1837)</f>
        <v/>
      </c>
      <c r="F1840" s="127" t="str">
        <f>REPT('BD4'!N1837,1)</f>
        <v/>
      </c>
      <c r="G1840" s="469">
        <f>('BD4'!J1837)</f>
        <v>0</v>
      </c>
      <c r="I1840" s="568" t="str">
        <f t="shared" si="142"/>
        <v/>
      </c>
      <c r="J1840" s="568" t="str">
        <f>IF(L1840&gt;0,'BD1'!$K$6,"")</f>
        <v/>
      </c>
      <c r="K1840" s="568" t="str">
        <f>IF(L1840&gt;0,'BD1'!$K$8,"")</f>
        <v/>
      </c>
      <c r="L1840" s="101"/>
      <c r="M1840" s="101"/>
      <c r="N1840" s="101"/>
      <c r="O1840" s="101"/>
      <c r="P1840" s="363"/>
      <c r="Q1840" s="363"/>
      <c r="R1840" s="361"/>
      <c r="S1840" s="570" t="str">
        <f t="shared" si="145"/>
        <v/>
      </c>
      <c r="U1840" s="124" t="str">
        <f t="shared" si="143"/>
        <v/>
      </c>
      <c r="V1840" s="124" t="str">
        <f>IF(X1840&gt;0,'BD1'!$K$6,"")</f>
        <v/>
      </c>
      <c r="W1840" s="121" t="str">
        <f>IF(X1840&gt;0,'BD1'!$K$8,"")</f>
        <v/>
      </c>
      <c r="X1840" s="101"/>
      <c r="Y1840" s="474"/>
      <c r="Z1840" s="101"/>
      <c r="AA1840" s="101"/>
      <c r="AB1840" s="101"/>
      <c r="AC1840" s="101"/>
      <c r="AD1840" s="101"/>
      <c r="AE1840" s="361"/>
      <c r="AF1840" s="522"/>
    </row>
    <row r="1841" spans="2:32" x14ac:dyDescent="0.25">
      <c r="B1841" s="566" t="str">
        <f t="shared" si="144"/>
        <v/>
      </c>
      <c r="C1841" s="472">
        <f>'BD4'!C1838</f>
        <v>0</v>
      </c>
      <c r="D1841" s="125" t="str">
        <f t="shared" si="141"/>
        <v/>
      </c>
      <c r="E1841" s="126" t="str">
        <f>IF('BD4'!O1838=0,"",'BD4'!O1838)</f>
        <v/>
      </c>
      <c r="F1841" s="127" t="str">
        <f>REPT('BD4'!N1838,1)</f>
        <v/>
      </c>
      <c r="G1841" s="469">
        <f>('BD4'!J1838)</f>
        <v>0</v>
      </c>
      <c r="I1841" s="568" t="str">
        <f t="shared" si="142"/>
        <v/>
      </c>
      <c r="J1841" s="568" t="str">
        <f>IF(L1841&gt;0,'BD1'!$K$6,"")</f>
        <v/>
      </c>
      <c r="K1841" s="568" t="str">
        <f>IF(L1841&gt;0,'BD1'!$K$8,"")</f>
        <v/>
      </c>
      <c r="L1841" s="101"/>
      <c r="M1841" s="101"/>
      <c r="N1841" s="101"/>
      <c r="O1841" s="101"/>
      <c r="P1841" s="363"/>
      <c r="Q1841" s="363"/>
      <c r="R1841" s="361"/>
      <c r="S1841" s="570" t="str">
        <f t="shared" si="145"/>
        <v/>
      </c>
      <c r="U1841" s="124" t="str">
        <f t="shared" si="143"/>
        <v/>
      </c>
      <c r="V1841" s="124" t="str">
        <f>IF(X1841&gt;0,'BD1'!$K$6,"")</f>
        <v/>
      </c>
      <c r="W1841" s="121" t="str">
        <f>IF(X1841&gt;0,'BD1'!$K$8,"")</f>
        <v/>
      </c>
      <c r="X1841" s="101"/>
      <c r="Y1841" s="474"/>
      <c r="Z1841" s="101"/>
      <c r="AA1841" s="101"/>
      <c r="AB1841" s="101"/>
      <c r="AC1841" s="101"/>
      <c r="AD1841" s="101"/>
      <c r="AE1841" s="361"/>
      <c r="AF1841" s="522"/>
    </row>
    <row r="1842" spans="2:32" x14ac:dyDescent="0.25">
      <c r="B1842" s="566" t="str">
        <f t="shared" si="144"/>
        <v/>
      </c>
      <c r="C1842" s="472">
        <f>'BD4'!C1839</f>
        <v>0</v>
      </c>
      <c r="D1842" s="125" t="str">
        <f t="shared" si="141"/>
        <v/>
      </c>
      <c r="E1842" s="126" t="str">
        <f>IF('BD4'!O1839=0,"",'BD4'!O1839)</f>
        <v/>
      </c>
      <c r="F1842" s="127" t="str">
        <f>REPT('BD4'!N1839,1)</f>
        <v/>
      </c>
      <c r="G1842" s="469">
        <f>('BD4'!J1839)</f>
        <v>0</v>
      </c>
      <c r="I1842" s="568" t="str">
        <f t="shared" si="142"/>
        <v/>
      </c>
      <c r="J1842" s="568" t="str">
        <f>IF(L1842&gt;0,'BD1'!$K$6,"")</f>
        <v/>
      </c>
      <c r="K1842" s="568" t="str">
        <f>IF(L1842&gt;0,'BD1'!$K$8,"")</f>
        <v/>
      </c>
      <c r="L1842" s="101"/>
      <c r="M1842" s="101"/>
      <c r="N1842" s="101"/>
      <c r="O1842" s="101"/>
      <c r="P1842" s="363"/>
      <c r="Q1842" s="363"/>
      <c r="R1842" s="361"/>
      <c r="S1842" s="570" t="str">
        <f t="shared" si="145"/>
        <v/>
      </c>
      <c r="U1842" s="124" t="str">
        <f t="shared" si="143"/>
        <v/>
      </c>
      <c r="V1842" s="124" t="str">
        <f>IF(X1842&gt;0,'BD1'!$K$6,"")</f>
        <v/>
      </c>
      <c r="W1842" s="121" t="str">
        <f>IF(X1842&gt;0,'BD1'!$K$8,"")</f>
        <v/>
      </c>
      <c r="X1842" s="101"/>
      <c r="Y1842" s="474"/>
      <c r="Z1842" s="101"/>
      <c r="AA1842" s="101"/>
      <c r="AB1842" s="101"/>
      <c r="AC1842" s="101"/>
      <c r="AD1842" s="101"/>
      <c r="AE1842" s="361"/>
      <c r="AF1842" s="522"/>
    </row>
    <row r="1843" spans="2:32" x14ac:dyDescent="0.25">
      <c r="B1843" s="566" t="str">
        <f t="shared" si="144"/>
        <v/>
      </c>
      <c r="C1843" s="472">
        <f>'BD4'!C1840</f>
        <v>0</v>
      </c>
      <c r="D1843" s="125" t="str">
        <f t="shared" si="141"/>
        <v/>
      </c>
      <c r="E1843" s="126" t="str">
        <f>IF('BD4'!O1840=0,"",'BD4'!O1840)</f>
        <v/>
      </c>
      <c r="F1843" s="127" t="str">
        <f>REPT('BD4'!N1840,1)</f>
        <v/>
      </c>
      <c r="G1843" s="469">
        <f>('BD4'!J1840)</f>
        <v>0</v>
      </c>
      <c r="I1843" s="568" t="str">
        <f t="shared" si="142"/>
        <v/>
      </c>
      <c r="J1843" s="568" t="str">
        <f>IF(L1843&gt;0,'BD1'!$K$6,"")</f>
        <v/>
      </c>
      <c r="K1843" s="568" t="str">
        <f>IF(L1843&gt;0,'BD1'!$K$8,"")</f>
        <v/>
      </c>
      <c r="L1843" s="101"/>
      <c r="M1843" s="101"/>
      <c r="N1843" s="101"/>
      <c r="O1843" s="101"/>
      <c r="P1843" s="363"/>
      <c r="Q1843" s="363"/>
      <c r="R1843" s="361"/>
      <c r="S1843" s="570" t="str">
        <f t="shared" si="145"/>
        <v/>
      </c>
      <c r="U1843" s="124" t="str">
        <f t="shared" si="143"/>
        <v/>
      </c>
      <c r="V1843" s="124" t="str">
        <f>IF(X1843&gt;0,'BD1'!$K$6,"")</f>
        <v/>
      </c>
      <c r="W1843" s="121" t="str">
        <f>IF(X1843&gt;0,'BD1'!$K$8,"")</f>
        <v/>
      </c>
      <c r="X1843" s="101"/>
      <c r="Y1843" s="474"/>
      <c r="Z1843" s="101"/>
      <c r="AA1843" s="101"/>
      <c r="AB1843" s="101"/>
      <c r="AC1843" s="101"/>
      <c r="AD1843" s="101"/>
      <c r="AE1843" s="361"/>
      <c r="AF1843" s="522"/>
    </row>
    <row r="1844" spans="2:32" x14ac:dyDescent="0.25">
      <c r="B1844" s="566" t="str">
        <f t="shared" si="144"/>
        <v/>
      </c>
      <c r="C1844" s="472">
        <f>'BD4'!C1841</f>
        <v>0</v>
      </c>
      <c r="D1844" s="125" t="str">
        <f t="shared" si="141"/>
        <v/>
      </c>
      <c r="E1844" s="126" t="str">
        <f>IF('BD4'!O1841=0,"",'BD4'!O1841)</f>
        <v/>
      </c>
      <c r="F1844" s="127" t="str">
        <f>REPT('BD4'!N1841,1)</f>
        <v/>
      </c>
      <c r="G1844" s="469">
        <f>('BD4'!J1841)</f>
        <v>0</v>
      </c>
      <c r="I1844" s="568" t="str">
        <f t="shared" si="142"/>
        <v/>
      </c>
      <c r="J1844" s="568" t="str">
        <f>IF(L1844&gt;0,'BD1'!$K$6,"")</f>
        <v/>
      </c>
      <c r="K1844" s="568" t="str">
        <f>IF(L1844&gt;0,'BD1'!$K$8,"")</f>
        <v/>
      </c>
      <c r="L1844" s="101"/>
      <c r="M1844" s="101"/>
      <c r="N1844" s="101"/>
      <c r="O1844" s="101"/>
      <c r="P1844" s="363"/>
      <c r="Q1844" s="363"/>
      <c r="R1844" s="361"/>
      <c r="S1844" s="570" t="str">
        <f t="shared" si="145"/>
        <v/>
      </c>
      <c r="U1844" s="124" t="str">
        <f t="shared" si="143"/>
        <v/>
      </c>
      <c r="V1844" s="124" t="str">
        <f>IF(X1844&gt;0,'BD1'!$K$6,"")</f>
        <v/>
      </c>
      <c r="W1844" s="121" t="str">
        <f>IF(X1844&gt;0,'BD1'!$K$8,"")</f>
        <v/>
      </c>
      <c r="X1844" s="101"/>
      <c r="Y1844" s="474"/>
      <c r="Z1844" s="101"/>
      <c r="AA1844" s="101"/>
      <c r="AB1844" s="101"/>
      <c r="AC1844" s="101"/>
      <c r="AD1844" s="101"/>
      <c r="AE1844" s="361"/>
      <c r="AF1844" s="522"/>
    </row>
    <row r="1845" spans="2:32" x14ac:dyDescent="0.25">
      <c r="B1845" s="566" t="str">
        <f t="shared" si="144"/>
        <v/>
      </c>
      <c r="C1845" s="472">
        <f>'BD4'!C1842</f>
        <v>0</v>
      </c>
      <c r="D1845" s="125" t="str">
        <f t="shared" si="141"/>
        <v/>
      </c>
      <c r="E1845" s="126" t="str">
        <f>IF('BD4'!O1842=0,"",'BD4'!O1842)</f>
        <v/>
      </c>
      <c r="F1845" s="127" t="str">
        <f>REPT('BD4'!N1842,1)</f>
        <v/>
      </c>
      <c r="G1845" s="469">
        <f>('BD4'!J1842)</f>
        <v>0</v>
      </c>
      <c r="I1845" s="568" t="str">
        <f t="shared" si="142"/>
        <v/>
      </c>
      <c r="J1845" s="568" t="str">
        <f>IF(L1845&gt;0,'BD1'!$K$6,"")</f>
        <v/>
      </c>
      <c r="K1845" s="568" t="str">
        <f>IF(L1845&gt;0,'BD1'!$K$8,"")</f>
        <v/>
      </c>
      <c r="L1845" s="101"/>
      <c r="M1845" s="101"/>
      <c r="N1845" s="101"/>
      <c r="O1845" s="101"/>
      <c r="P1845" s="363"/>
      <c r="Q1845" s="363"/>
      <c r="R1845" s="361"/>
      <c r="S1845" s="570" t="str">
        <f t="shared" si="145"/>
        <v/>
      </c>
      <c r="U1845" s="124" t="str">
        <f t="shared" si="143"/>
        <v/>
      </c>
      <c r="V1845" s="124" t="str">
        <f>IF(X1845&gt;0,'BD1'!$K$6,"")</f>
        <v/>
      </c>
      <c r="W1845" s="121" t="str">
        <f>IF(X1845&gt;0,'BD1'!$K$8,"")</f>
        <v/>
      </c>
      <c r="X1845" s="101"/>
      <c r="Y1845" s="474"/>
      <c r="Z1845" s="101"/>
      <c r="AA1845" s="101"/>
      <c r="AB1845" s="101"/>
      <c r="AC1845" s="101"/>
      <c r="AD1845" s="101"/>
      <c r="AE1845" s="361"/>
      <c r="AF1845" s="522"/>
    </row>
    <row r="1846" spans="2:32" x14ac:dyDescent="0.25">
      <c r="B1846" s="566" t="str">
        <f t="shared" si="144"/>
        <v/>
      </c>
      <c r="C1846" s="472">
        <f>'BD4'!C1843</f>
        <v>0</v>
      </c>
      <c r="D1846" s="125" t="str">
        <f t="shared" si="141"/>
        <v/>
      </c>
      <c r="E1846" s="126" t="str">
        <f>IF('BD4'!O1843=0,"",'BD4'!O1843)</f>
        <v/>
      </c>
      <c r="F1846" s="127" t="str">
        <f>REPT('BD4'!N1843,1)</f>
        <v/>
      </c>
      <c r="G1846" s="469">
        <f>('BD4'!J1843)</f>
        <v>0</v>
      </c>
      <c r="I1846" s="568" t="str">
        <f t="shared" si="142"/>
        <v/>
      </c>
      <c r="J1846" s="568" t="str">
        <f>IF(L1846&gt;0,'BD1'!$K$6,"")</f>
        <v/>
      </c>
      <c r="K1846" s="568" t="str">
        <f>IF(L1846&gt;0,'BD1'!$K$8,"")</f>
        <v/>
      </c>
      <c r="L1846" s="101"/>
      <c r="M1846" s="101"/>
      <c r="N1846" s="101"/>
      <c r="O1846" s="101"/>
      <c r="P1846" s="363"/>
      <c r="Q1846" s="363"/>
      <c r="R1846" s="361"/>
      <c r="S1846" s="570" t="str">
        <f t="shared" si="145"/>
        <v/>
      </c>
      <c r="U1846" s="124" t="str">
        <f t="shared" si="143"/>
        <v/>
      </c>
      <c r="V1846" s="124" t="str">
        <f>IF(X1846&gt;0,'BD1'!$K$6,"")</f>
        <v/>
      </c>
      <c r="W1846" s="121" t="str">
        <f>IF(X1846&gt;0,'BD1'!$K$8,"")</f>
        <v/>
      </c>
      <c r="X1846" s="101"/>
      <c r="Y1846" s="474"/>
      <c r="Z1846" s="101"/>
      <c r="AA1846" s="101"/>
      <c r="AB1846" s="101"/>
      <c r="AC1846" s="101"/>
      <c r="AD1846" s="101"/>
      <c r="AE1846" s="361"/>
      <c r="AF1846" s="522"/>
    </row>
    <row r="1847" spans="2:32" x14ac:dyDescent="0.25">
      <c r="B1847" s="566" t="str">
        <f t="shared" si="144"/>
        <v/>
      </c>
      <c r="C1847" s="472">
        <f>'BD4'!C1844</f>
        <v>0</v>
      </c>
      <c r="D1847" s="125" t="str">
        <f t="shared" si="141"/>
        <v/>
      </c>
      <c r="E1847" s="126" t="str">
        <f>IF('BD4'!O1844=0,"",'BD4'!O1844)</f>
        <v/>
      </c>
      <c r="F1847" s="127" t="str">
        <f>REPT('BD4'!N1844,1)</f>
        <v/>
      </c>
      <c r="G1847" s="469">
        <f>('BD4'!J1844)</f>
        <v>0</v>
      </c>
      <c r="I1847" s="568" t="str">
        <f t="shared" si="142"/>
        <v/>
      </c>
      <c r="J1847" s="568" t="str">
        <f>IF(L1847&gt;0,'BD1'!$K$6,"")</f>
        <v/>
      </c>
      <c r="K1847" s="568" t="str">
        <f>IF(L1847&gt;0,'BD1'!$K$8,"")</f>
        <v/>
      </c>
      <c r="L1847" s="101"/>
      <c r="M1847" s="101"/>
      <c r="N1847" s="101"/>
      <c r="O1847" s="101"/>
      <c r="P1847" s="363"/>
      <c r="Q1847" s="363"/>
      <c r="R1847" s="361"/>
      <c r="S1847" s="570" t="str">
        <f t="shared" si="145"/>
        <v/>
      </c>
      <c r="U1847" s="124" t="str">
        <f t="shared" si="143"/>
        <v/>
      </c>
      <c r="V1847" s="124" t="str">
        <f>IF(X1847&gt;0,'BD1'!$K$6,"")</f>
        <v/>
      </c>
      <c r="W1847" s="121" t="str">
        <f>IF(X1847&gt;0,'BD1'!$K$8,"")</f>
        <v/>
      </c>
      <c r="X1847" s="101"/>
      <c r="Y1847" s="474"/>
      <c r="Z1847" s="101"/>
      <c r="AA1847" s="101"/>
      <c r="AB1847" s="101"/>
      <c r="AC1847" s="101"/>
      <c r="AD1847" s="101"/>
      <c r="AE1847" s="361"/>
      <c r="AF1847" s="522"/>
    </row>
    <row r="1848" spans="2:32" x14ac:dyDescent="0.25">
      <c r="B1848" s="566" t="str">
        <f t="shared" si="144"/>
        <v/>
      </c>
      <c r="C1848" s="472">
        <f>'BD4'!C1845</f>
        <v>0</v>
      </c>
      <c r="D1848" s="125" t="str">
        <f t="shared" si="141"/>
        <v/>
      </c>
      <c r="E1848" s="126" t="str">
        <f>IF('BD4'!O1845=0,"",'BD4'!O1845)</f>
        <v/>
      </c>
      <c r="F1848" s="127" t="str">
        <f>REPT('BD4'!N1845,1)</f>
        <v/>
      </c>
      <c r="G1848" s="469">
        <f>('BD4'!J1845)</f>
        <v>0</v>
      </c>
      <c r="I1848" s="568" t="str">
        <f t="shared" si="142"/>
        <v/>
      </c>
      <c r="J1848" s="568" t="str">
        <f>IF(L1848&gt;0,'BD1'!$K$6,"")</f>
        <v/>
      </c>
      <c r="K1848" s="568" t="str">
        <f>IF(L1848&gt;0,'BD1'!$K$8,"")</f>
        <v/>
      </c>
      <c r="L1848" s="101"/>
      <c r="M1848" s="101"/>
      <c r="N1848" s="101"/>
      <c r="O1848" s="101"/>
      <c r="P1848" s="363"/>
      <c r="Q1848" s="363"/>
      <c r="R1848" s="361"/>
      <c r="S1848" s="570" t="str">
        <f t="shared" si="145"/>
        <v/>
      </c>
      <c r="U1848" s="124" t="str">
        <f t="shared" si="143"/>
        <v/>
      </c>
      <c r="V1848" s="124" t="str">
        <f>IF(X1848&gt;0,'BD1'!$K$6,"")</f>
        <v/>
      </c>
      <c r="W1848" s="121" t="str">
        <f>IF(X1848&gt;0,'BD1'!$K$8,"")</f>
        <v/>
      </c>
      <c r="X1848" s="101"/>
      <c r="Y1848" s="474"/>
      <c r="Z1848" s="101"/>
      <c r="AA1848" s="101"/>
      <c r="AB1848" s="101"/>
      <c r="AC1848" s="101"/>
      <c r="AD1848" s="101"/>
      <c r="AE1848" s="361"/>
      <c r="AF1848" s="522"/>
    </row>
    <row r="1849" spans="2:32" x14ac:dyDescent="0.25">
      <c r="B1849" s="566" t="str">
        <f t="shared" si="144"/>
        <v/>
      </c>
      <c r="C1849" s="472">
        <f>'BD4'!C1846</f>
        <v>0</v>
      </c>
      <c r="D1849" s="125" t="str">
        <f t="shared" si="141"/>
        <v/>
      </c>
      <c r="E1849" s="126" t="str">
        <f>IF('BD4'!O1846=0,"",'BD4'!O1846)</f>
        <v/>
      </c>
      <c r="F1849" s="127" t="str">
        <f>REPT('BD4'!N1846,1)</f>
        <v/>
      </c>
      <c r="G1849" s="469">
        <f>('BD4'!J1846)</f>
        <v>0</v>
      </c>
      <c r="I1849" s="568" t="str">
        <f t="shared" si="142"/>
        <v/>
      </c>
      <c r="J1849" s="568" t="str">
        <f>IF(L1849&gt;0,'BD1'!$K$6,"")</f>
        <v/>
      </c>
      <c r="K1849" s="568" t="str">
        <f>IF(L1849&gt;0,'BD1'!$K$8,"")</f>
        <v/>
      </c>
      <c r="L1849" s="101"/>
      <c r="M1849" s="101"/>
      <c r="N1849" s="101"/>
      <c r="O1849" s="101"/>
      <c r="P1849" s="363"/>
      <c r="Q1849" s="363"/>
      <c r="R1849" s="361"/>
      <c r="S1849" s="570" t="str">
        <f t="shared" si="145"/>
        <v/>
      </c>
      <c r="U1849" s="124" t="str">
        <f t="shared" si="143"/>
        <v/>
      </c>
      <c r="V1849" s="124" t="str">
        <f>IF(X1849&gt;0,'BD1'!$K$6,"")</f>
        <v/>
      </c>
      <c r="W1849" s="121" t="str">
        <f>IF(X1849&gt;0,'BD1'!$K$8,"")</f>
        <v/>
      </c>
      <c r="X1849" s="101"/>
      <c r="Y1849" s="474"/>
      <c r="Z1849" s="101"/>
      <c r="AA1849" s="101"/>
      <c r="AB1849" s="101"/>
      <c r="AC1849" s="101"/>
      <c r="AD1849" s="101"/>
      <c r="AE1849" s="361"/>
      <c r="AF1849" s="522"/>
    </row>
    <row r="1850" spans="2:32" x14ac:dyDescent="0.25">
      <c r="B1850" s="566" t="str">
        <f t="shared" si="144"/>
        <v/>
      </c>
      <c r="C1850" s="472">
        <f>'BD4'!C1847</f>
        <v>0</v>
      </c>
      <c r="D1850" s="125" t="str">
        <f t="shared" si="141"/>
        <v/>
      </c>
      <c r="E1850" s="126" t="str">
        <f>IF('BD4'!O1847=0,"",'BD4'!O1847)</f>
        <v/>
      </c>
      <c r="F1850" s="127" t="str">
        <f>REPT('BD4'!N1847,1)</f>
        <v/>
      </c>
      <c r="G1850" s="469">
        <f>('BD4'!J1847)</f>
        <v>0</v>
      </c>
      <c r="I1850" s="568" t="str">
        <f t="shared" si="142"/>
        <v/>
      </c>
      <c r="J1850" s="568" t="str">
        <f>IF(L1850&gt;0,'BD1'!$K$6,"")</f>
        <v/>
      </c>
      <c r="K1850" s="568" t="str">
        <f>IF(L1850&gt;0,'BD1'!$K$8,"")</f>
        <v/>
      </c>
      <c r="L1850" s="101"/>
      <c r="M1850" s="101"/>
      <c r="N1850" s="101"/>
      <c r="O1850" s="101"/>
      <c r="P1850" s="363"/>
      <c r="Q1850" s="363"/>
      <c r="R1850" s="361"/>
      <c r="S1850" s="570" t="str">
        <f t="shared" si="145"/>
        <v/>
      </c>
      <c r="U1850" s="124" t="str">
        <f t="shared" si="143"/>
        <v/>
      </c>
      <c r="V1850" s="124" t="str">
        <f>IF(X1850&gt;0,'BD1'!$K$6,"")</f>
        <v/>
      </c>
      <c r="W1850" s="121" t="str">
        <f>IF(X1850&gt;0,'BD1'!$K$8,"")</f>
        <v/>
      </c>
      <c r="X1850" s="101"/>
      <c r="Y1850" s="474"/>
      <c r="Z1850" s="101"/>
      <c r="AA1850" s="101"/>
      <c r="AB1850" s="101"/>
      <c r="AC1850" s="101"/>
      <c r="AD1850" s="101"/>
      <c r="AE1850" s="361"/>
      <c r="AF1850" s="522"/>
    </row>
    <row r="1851" spans="2:32" x14ac:dyDescent="0.25">
      <c r="B1851" s="566" t="str">
        <f t="shared" si="144"/>
        <v/>
      </c>
      <c r="C1851" s="472">
        <f>'BD4'!C1848</f>
        <v>0</v>
      </c>
      <c r="D1851" s="125" t="str">
        <f t="shared" si="141"/>
        <v/>
      </c>
      <c r="E1851" s="126" t="str">
        <f>IF('BD4'!O1848=0,"",'BD4'!O1848)</f>
        <v/>
      </c>
      <c r="F1851" s="127" t="str">
        <f>REPT('BD4'!N1848,1)</f>
        <v/>
      </c>
      <c r="G1851" s="469">
        <f>('BD4'!J1848)</f>
        <v>0</v>
      </c>
      <c r="I1851" s="568" t="str">
        <f t="shared" si="142"/>
        <v/>
      </c>
      <c r="J1851" s="568" t="str">
        <f>IF(L1851&gt;0,'BD1'!$K$6,"")</f>
        <v/>
      </c>
      <c r="K1851" s="568" t="str">
        <f>IF(L1851&gt;0,'BD1'!$K$8,"")</f>
        <v/>
      </c>
      <c r="L1851" s="101"/>
      <c r="M1851" s="101"/>
      <c r="N1851" s="101"/>
      <c r="O1851" s="101"/>
      <c r="P1851" s="363"/>
      <c r="Q1851" s="363"/>
      <c r="R1851" s="361"/>
      <c r="S1851" s="570" t="str">
        <f t="shared" si="145"/>
        <v/>
      </c>
      <c r="U1851" s="124" t="str">
        <f t="shared" si="143"/>
        <v/>
      </c>
      <c r="V1851" s="124" t="str">
        <f>IF(X1851&gt;0,'BD1'!$K$6,"")</f>
        <v/>
      </c>
      <c r="W1851" s="121" t="str">
        <f>IF(X1851&gt;0,'BD1'!$K$8,"")</f>
        <v/>
      </c>
      <c r="X1851" s="101"/>
      <c r="Y1851" s="474"/>
      <c r="Z1851" s="101"/>
      <c r="AA1851" s="101"/>
      <c r="AB1851" s="101"/>
      <c r="AC1851" s="101"/>
      <c r="AD1851" s="101"/>
      <c r="AE1851" s="361"/>
      <c r="AF1851" s="522"/>
    </row>
    <row r="1852" spans="2:32" x14ac:dyDescent="0.25">
      <c r="B1852" s="566" t="str">
        <f t="shared" si="144"/>
        <v/>
      </c>
      <c r="C1852" s="472">
        <f>'BD4'!C1849</f>
        <v>0</v>
      </c>
      <c r="D1852" s="125" t="str">
        <f t="shared" si="141"/>
        <v/>
      </c>
      <c r="E1852" s="126" t="str">
        <f>IF('BD4'!O1849=0,"",'BD4'!O1849)</f>
        <v/>
      </c>
      <c r="F1852" s="127" t="str">
        <f>REPT('BD4'!N1849,1)</f>
        <v/>
      </c>
      <c r="G1852" s="469">
        <f>('BD4'!J1849)</f>
        <v>0</v>
      </c>
      <c r="I1852" s="568" t="str">
        <f t="shared" si="142"/>
        <v/>
      </c>
      <c r="J1852" s="568" t="str">
        <f>IF(L1852&gt;0,'BD1'!$K$6,"")</f>
        <v/>
      </c>
      <c r="K1852" s="568" t="str">
        <f>IF(L1852&gt;0,'BD1'!$K$8,"")</f>
        <v/>
      </c>
      <c r="L1852" s="101"/>
      <c r="M1852" s="101"/>
      <c r="N1852" s="101"/>
      <c r="O1852" s="101"/>
      <c r="P1852" s="363"/>
      <c r="Q1852" s="363"/>
      <c r="R1852" s="361"/>
      <c r="S1852" s="570" t="str">
        <f t="shared" si="145"/>
        <v/>
      </c>
      <c r="U1852" s="124" t="str">
        <f t="shared" si="143"/>
        <v/>
      </c>
      <c r="V1852" s="124" t="str">
        <f>IF(X1852&gt;0,'BD1'!$K$6,"")</f>
        <v/>
      </c>
      <c r="W1852" s="121" t="str">
        <f>IF(X1852&gt;0,'BD1'!$K$8,"")</f>
        <v/>
      </c>
      <c r="X1852" s="101"/>
      <c r="Y1852" s="474"/>
      <c r="Z1852" s="101"/>
      <c r="AA1852" s="101"/>
      <c r="AB1852" s="101"/>
      <c r="AC1852" s="101"/>
      <c r="AD1852" s="101"/>
      <c r="AE1852" s="361"/>
      <c r="AF1852" s="522"/>
    </row>
    <row r="1853" spans="2:32" x14ac:dyDescent="0.25">
      <c r="B1853" s="566" t="str">
        <f t="shared" si="144"/>
        <v/>
      </c>
      <c r="C1853" s="472">
        <f>'BD4'!C1850</f>
        <v>0</v>
      </c>
      <c r="D1853" s="125" t="str">
        <f t="shared" si="141"/>
        <v/>
      </c>
      <c r="E1853" s="126" t="str">
        <f>IF('BD4'!O1850=0,"",'BD4'!O1850)</f>
        <v/>
      </c>
      <c r="F1853" s="127" t="str">
        <f>REPT('BD4'!N1850,1)</f>
        <v/>
      </c>
      <c r="G1853" s="469">
        <f>('BD4'!J1850)</f>
        <v>0</v>
      </c>
      <c r="I1853" s="568" t="str">
        <f t="shared" si="142"/>
        <v/>
      </c>
      <c r="J1853" s="568" t="str">
        <f>IF(L1853&gt;0,'BD1'!$K$6,"")</f>
        <v/>
      </c>
      <c r="K1853" s="568" t="str">
        <f>IF(L1853&gt;0,'BD1'!$K$8,"")</f>
        <v/>
      </c>
      <c r="L1853" s="101"/>
      <c r="M1853" s="101"/>
      <c r="N1853" s="101"/>
      <c r="O1853" s="101"/>
      <c r="P1853" s="363"/>
      <c r="Q1853" s="363"/>
      <c r="R1853" s="361"/>
      <c r="S1853" s="570" t="str">
        <f t="shared" si="145"/>
        <v/>
      </c>
      <c r="U1853" s="124" t="str">
        <f t="shared" si="143"/>
        <v/>
      </c>
      <c r="V1853" s="124" t="str">
        <f>IF(X1853&gt;0,'BD1'!$K$6,"")</f>
        <v/>
      </c>
      <c r="W1853" s="121" t="str">
        <f>IF(X1853&gt;0,'BD1'!$K$8,"")</f>
        <v/>
      </c>
      <c r="X1853" s="101"/>
      <c r="Y1853" s="474"/>
      <c r="Z1853" s="101"/>
      <c r="AA1853" s="101"/>
      <c r="AB1853" s="101"/>
      <c r="AC1853" s="101"/>
      <c r="AD1853" s="101"/>
      <c r="AE1853" s="361"/>
      <c r="AF1853" s="522"/>
    </row>
    <row r="1854" spans="2:32" x14ac:dyDescent="0.25">
      <c r="B1854" s="566" t="str">
        <f t="shared" si="144"/>
        <v/>
      </c>
      <c r="C1854" s="472">
        <f>'BD4'!C1851</f>
        <v>0</v>
      </c>
      <c r="D1854" s="125" t="str">
        <f t="shared" si="141"/>
        <v/>
      </c>
      <c r="E1854" s="126" t="str">
        <f>IF('BD4'!O1851=0,"",'BD4'!O1851)</f>
        <v/>
      </c>
      <c r="F1854" s="127" t="str">
        <f>REPT('BD4'!N1851,1)</f>
        <v/>
      </c>
      <c r="G1854" s="469">
        <f>('BD4'!J1851)</f>
        <v>0</v>
      </c>
      <c r="I1854" s="568" t="str">
        <f t="shared" si="142"/>
        <v/>
      </c>
      <c r="J1854" s="568" t="str">
        <f>IF(L1854&gt;0,'BD1'!$K$6,"")</f>
        <v/>
      </c>
      <c r="K1854" s="568" t="str">
        <f>IF(L1854&gt;0,'BD1'!$K$8,"")</f>
        <v/>
      </c>
      <c r="L1854" s="101"/>
      <c r="M1854" s="101"/>
      <c r="N1854" s="101"/>
      <c r="O1854" s="101"/>
      <c r="P1854" s="363"/>
      <c r="Q1854" s="363"/>
      <c r="R1854" s="361"/>
      <c r="S1854" s="570" t="str">
        <f t="shared" si="145"/>
        <v/>
      </c>
      <c r="U1854" s="124" t="str">
        <f t="shared" si="143"/>
        <v/>
      </c>
      <c r="V1854" s="124" t="str">
        <f>IF(X1854&gt;0,'BD1'!$K$6,"")</f>
        <v/>
      </c>
      <c r="W1854" s="121" t="str">
        <f>IF(X1854&gt;0,'BD1'!$K$8,"")</f>
        <v/>
      </c>
      <c r="X1854" s="101"/>
      <c r="Y1854" s="474"/>
      <c r="Z1854" s="101"/>
      <c r="AA1854" s="101"/>
      <c r="AB1854" s="101"/>
      <c r="AC1854" s="101"/>
      <c r="AD1854" s="101"/>
      <c r="AE1854" s="361"/>
      <c r="AF1854" s="522"/>
    </row>
    <row r="1855" spans="2:32" x14ac:dyDescent="0.25">
      <c r="B1855" s="566" t="str">
        <f t="shared" si="144"/>
        <v/>
      </c>
      <c r="C1855" s="472">
        <f>'BD4'!C1852</f>
        <v>0</v>
      </c>
      <c r="D1855" s="125" t="str">
        <f t="shared" si="141"/>
        <v/>
      </c>
      <c r="E1855" s="126" t="str">
        <f>IF('BD4'!O1852=0,"",'BD4'!O1852)</f>
        <v/>
      </c>
      <c r="F1855" s="127" t="str">
        <f>REPT('BD4'!N1852,1)</f>
        <v/>
      </c>
      <c r="G1855" s="469">
        <f>('BD4'!J1852)</f>
        <v>0</v>
      </c>
      <c r="I1855" s="568" t="str">
        <f t="shared" si="142"/>
        <v/>
      </c>
      <c r="J1855" s="568" t="str">
        <f>IF(L1855&gt;0,'BD1'!$K$6,"")</f>
        <v/>
      </c>
      <c r="K1855" s="568" t="str">
        <f>IF(L1855&gt;0,'BD1'!$K$8,"")</f>
        <v/>
      </c>
      <c r="L1855" s="101"/>
      <c r="M1855" s="101"/>
      <c r="N1855" s="101"/>
      <c r="O1855" s="101"/>
      <c r="P1855" s="363"/>
      <c r="Q1855" s="363"/>
      <c r="R1855" s="361"/>
      <c r="S1855" s="570" t="str">
        <f t="shared" si="145"/>
        <v/>
      </c>
      <c r="U1855" s="124" t="str">
        <f t="shared" si="143"/>
        <v/>
      </c>
      <c r="V1855" s="124" t="str">
        <f>IF(X1855&gt;0,'BD1'!$K$6,"")</f>
        <v/>
      </c>
      <c r="W1855" s="121" t="str">
        <f>IF(X1855&gt;0,'BD1'!$K$8,"")</f>
        <v/>
      </c>
      <c r="X1855" s="101"/>
      <c r="Y1855" s="474"/>
      <c r="Z1855" s="101"/>
      <c r="AA1855" s="101"/>
      <c r="AB1855" s="101"/>
      <c r="AC1855" s="101"/>
      <c r="AD1855" s="101"/>
      <c r="AE1855" s="361"/>
      <c r="AF1855" s="522"/>
    </row>
    <row r="1856" spans="2:32" x14ac:dyDescent="0.25">
      <c r="B1856" s="566" t="str">
        <f t="shared" si="144"/>
        <v/>
      </c>
      <c r="C1856" s="472">
        <f>'BD4'!C1853</f>
        <v>0</v>
      </c>
      <c r="D1856" s="125" t="str">
        <f t="shared" si="141"/>
        <v/>
      </c>
      <c r="E1856" s="126" t="str">
        <f>IF('BD4'!O1853=0,"",'BD4'!O1853)</f>
        <v/>
      </c>
      <c r="F1856" s="127" t="str">
        <f>REPT('BD4'!N1853,1)</f>
        <v/>
      </c>
      <c r="G1856" s="469">
        <f>('BD4'!J1853)</f>
        <v>0</v>
      </c>
      <c r="I1856" s="568" t="str">
        <f t="shared" si="142"/>
        <v/>
      </c>
      <c r="J1856" s="568" t="str">
        <f>IF(L1856&gt;0,'BD1'!$K$6,"")</f>
        <v/>
      </c>
      <c r="K1856" s="568" t="str">
        <f>IF(L1856&gt;0,'BD1'!$K$8,"")</f>
        <v/>
      </c>
      <c r="L1856" s="101"/>
      <c r="M1856" s="101"/>
      <c r="N1856" s="101"/>
      <c r="O1856" s="101"/>
      <c r="P1856" s="363"/>
      <c r="Q1856" s="363"/>
      <c r="R1856" s="361"/>
      <c r="S1856" s="570" t="str">
        <f t="shared" si="145"/>
        <v/>
      </c>
      <c r="U1856" s="124" t="str">
        <f t="shared" si="143"/>
        <v/>
      </c>
      <c r="V1856" s="124" t="str">
        <f>IF(X1856&gt;0,'BD1'!$K$6,"")</f>
        <v/>
      </c>
      <c r="W1856" s="121" t="str">
        <f>IF(X1856&gt;0,'BD1'!$K$8,"")</f>
        <v/>
      </c>
      <c r="X1856" s="101"/>
      <c r="Y1856" s="474"/>
      <c r="Z1856" s="101"/>
      <c r="AA1856" s="101"/>
      <c r="AB1856" s="101"/>
      <c r="AC1856" s="101"/>
      <c r="AD1856" s="101"/>
      <c r="AE1856" s="361"/>
      <c r="AF1856" s="522"/>
    </row>
    <row r="1857" spans="2:32" x14ac:dyDescent="0.25">
      <c r="B1857" s="566" t="str">
        <f t="shared" si="144"/>
        <v/>
      </c>
      <c r="C1857" s="472">
        <f>'BD4'!C1854</f>
        <v>0</v>
      </c>
      <c r="D1857" s="125" t="str">
        <f t="shared" si="141"/>
        <v/>
      </c>
      <c r="E1857" s="126" t="str">
        <f>IF('BD4'!O1854=0,"",'BD4'!O1854)</f>
        <v/>
      </c>
      <c r="F1857" s="127" t="str">
        <f>REPT('BD4'!N1854,1)</f>
        <v/>
      </c>
      <c r="G1857" s="469">
        <f>('BD4'!J1854)</f>
        <v>0</v>
      </c>
      <c r="I1857" s="568" t="str">
        <f t="shared" si="142"/>
        <v/>
      </c>
      <c r="J1857" s="568" t="str">
        <f>IF(L1857&gt;0,'BD1'!$K$6,"")</f>
        <v/>
      </c>
      <c r="K1857" s="568" t="str">
        <f>IF(L1857&gt;0,'BD1'!$K$8,"")</f>
        <v/>
      </c>
      <c r="L1857" s="101"/>
      <c r="M1857" s="101"/>
      <c r="N1857" s="101"/>
      <c r="O1857" s="101"/>
      <c r="P1857" s="363"/>
      <c r="Q1857" s="363"/>
      <c r="R1857" s="361"/>
      <c r="S1857" s="570" t="str">
        <f t="shared" si="145"/>
        <v/>
      </c>
      <c r="U1857" s="124" t="str">
        <f t="shared" si="143"/>
        <v/>
      </c>
      <c r="V1857" s="124" t="str">
        <f>IF(X1857&gt;0,'BD1'!$K$6,"")</f>
        <v/>
      </c>
      <c r="W1857" s="121" t="str">
        <f>IF(X1857&gt;0,'BD1'!$K$8,"")</f>
        <v/>
      </c>
      <c r="X1857" s="101"/>
      <c r="Y1857" s="474"/>
      <c r="Z1857" s="101"/>
      <c r="AA1857" s="101"/>
      <c r="AB1857" s="101"/>
      <c r="AC1857" s="101"/>
      <c r="AD1857" s="101"/>
      <c r="AE1857" s="361"/>
      <c r="AF1857" s="522"/>
    </row>
    <row r="1858" spans="2:32" x14ac:dyDescent="0.25">
      <c r="B1858" s="566" t="str">
        <f t="shared" si="144"/>
        <v/>
      </c>
      <c r="C1858" s="472">
        <f>'BD4'!C1855</f>
        <v>0</v>
      </c>
      <c r="D1858" s="125" t="str">
        <f t="shared" si="141"/>
        <v/>
      </c>
      <c r="E1858" s="126" t="str">
        <f>IF('BD4'!O1855=0,"",'BD4'!O1855)</f>
        <v/>
      </c>
      <c r="F1858" s="127" t="str">
        <f>REPT('BD4'!N1855,1)</f>
        <v/>
      </c>
      <c r="G1858" s="469">
        <f>('BD4'!J1855)</f>
        <v>0</v>
      </c>
      <c r="I1858" s="568" t="str">
        <f t="shared" si="142"/>
        <v/>
      </c>
      <c r="J1858" s="568" t="str">
        <f>IF(L1858&gt;0,'BD1'!$K$6,"")</f>
        <v/>
      </c>
      <c r="K1858" s="568" t="str">
        <f>IF(L1858&gt;0,'BD1'!$K$8,"")</f>
        <v/>
      </c>
      <c r="L1858" s="101"/>
      <c r="M1858" s="101"/>
      <c r="N1858" s="101"/>
      <c r="O1858" s="101"/>
      <c r="P1858" s="363"/>
      <c r="Q1858" s="363"/>
      <c r="R1858" s="361"/>
      <c r="S1858" s="570" t="str">
        <f t="shared" si="145"/>
        <v/>
      </c>
      <c r="U1858" s="124" t="str">
        <f t="shared" si="143"/>
        <v/>
      </c>
      <c r="V1858" s="124" t="str">
        <f>IF(X1858&gt;0,'BD1'!$K$6,"")</f>
        <v/>
      </c>
      <c r="W1858" s="121" t="str">
        <f>IF(X1858&gt;0,'BD1'!$K$8,"")</f>
        <v/>
      </c>
      <c r="X1858" s="101"/>
      <c r="Y1858" s="474"/>
      <c r="Z1858" s="101"/>
      <c r="AA1858" s="101"/>
      <c r="AB1858" s="101"/>
      <c r="AC1858" s="101"/>
      <c r="AD1858" s="101"/>
      <c r="AE1858" s="361"/>
      <c r="AF1858" s="522"/>
    </row>
    <row r="1859" spans="2:32" x14ac:dyDescent="0.25">
      <c r="B1859" s="566" t="str">
        <f t="shared" si="144"/>
        <v/>
      </c>
      <c r="C1859" s="472">
        <f>'BD4'!C1856</f>
        <v>0</v>
      </c>
      <c r="D1859" s="125" t="str">
        <f t="shared" si="141"/>
        <v/>
      </c>
      <c r="E1859" s="126" t="str">
        <f>IF('BD4'!O1856=0,"",'BD4'!O1856)</f>
        <v/>
      </c>
      <c r="F1859" s="127" t="str">
        <f>REPT('BD4'!N1856,1)</f>
        <v/>
      </c>
      <c r="G1859" s="469">
        <f>('BD4'!J1856)</f>
        <v>0</v>
      </c>
      <c r="I1859" s="568" t="str">
        <f t="shared" si="142"/>
        <v/>
      </c>
      <c r="J1859" s="568" t="str">
        <f>IF(L1859&gt;0,'BD1'!$K$6,"")</f>
        <v/>
      </c>
      <c r="K1859" s="568" t="str">
        <f>IF(L1859&gt;0,'BD1'!$K$8,"")</f>
        <v/>
      </c>
      <c r="L1859" s="101"/>
      <c r="M1859" s="101"/>
      <c r="N1859" s="101"/>
      <c r="O1859" s="101"/>
      <c r="P1859" s="363"/>
      <c r="Q1859" s="363"/>
      <c r="R1859" s="361"/>
      <c r="S1859" s="570" t="str">
        <f t="shared" si="145"/>
        <v/>
      </c>
      <c r="U1859" s="124" t="str">
        <f t="shared" si="143"/>
        <v/>
      </c>
      <c r="V1859" s="124" t="str">
        <f>IF(X1859&gt;0,'BD1'!$K$6,"")</f>
        <v/>
      </c>
      <c r="W1859" s="121" t="str">
        <f>IF(X1859&gt;0,'BD1'!$K$8,"")</f>
        <v/>
      </c>
      <c r="X1859" s="101"/>
      <c r="Y1859" s="474"/>
      <c r="Z1859" s="101"/>
      <c r="AA1859" s="101"/>
      <c r="AB1859" s="101"/>
      <c r="AC1859" s="101"/>
      <c r="AD1859" s="101"/>
      <c r="AE1859" s="361"/>
      <c r="AF1859" s="522"/>
    </row>
    <row r="1860" spans="2:32" x14ac:dyDescent="0.25">
      <c r="B1860" s="566" t="str">
        <f t="shared" si="144"/>
        <v/>
      </c>
      <c r="C1860" s="472">
        <f>'BD4'!C1857</f>
        <v>0</v>
      </c>
      <c r="D1860" s="125" t="str">
        <f t="shared" si="141"/>
        <v/>
      </c>
      <c r="E1860" s="126" t="str">
        <f>IF('BD4'!O1857=0,"",'BD4'!O1857)</f>
        <v/>
      </c>
      <c r="F1860" s="127" t="str">
        <f>REPT('BD4'!N1857,1)</f>
        <v/>
      </c>
      <c r="G1860" s="469">
        <f>('BD4'!J1857)</f>
        <v>0</v>
      </c>
      <c r="I1860" s="568" t="str">
        <f t="shared" si="142"/>
        <v/>
      </c>
      <c r="J1860" s="568" t="str">
        <f>IF(L1860&gt;0,'BD1'!$K$6,"")</f>
        <v/>
      </c>
      <c r="K1860" s="568" t="str">
        <f>IF(L1860&gt;0,'BD1'!$K$8,"")</f>
        <v/>
      </c>
      <c r="L1860" s="101"/>
      <c r="M1860" s="101"/>
      <c r="N1860" s="101"/>
      <c r="O1860" s="101"/>
      <c r="P1860" s="363"/>
      <c r="Q1860" s="363"/>
      <c r="R1860" s="361"/>
      <c r="S1860" s="570" t="str">
        <f t="shared" si="145"/>
        <v/>
      </c>
      <c r="U1860" s="124" t="str">
        <f t="shared" si="143"/>
        <v/>
      </c>
      <c r="V1860" s="124" t="str">
        <f>IF(X1860&gt;0,'BD1'!$K$6,"")</f>
        <v/>
      </c>
      <c r="W1860" s="121" t="str">
        <f>IF(X1860&gt;0,'BD1'!$K$8,"")</f>
        <v/>
      </c>
      <c r="X1860" s="101"/>
      <c r="Y1860" s="474"/>
      <c r="Z1860" s="101"/>
      <c r="AA1860" s="101"/>
      <c r="AB1860" s="101"/>
      <c r="AC1860" s="101"/>
      <c r="AD1860" s="101"/>
      <c r="AE1860" s="361"/>
      <c r="AF1860" s="522"/>
    </row>
    <row r="1861" spans="2:32" x14ac:dyDescent="0.25">
      <c r="B1861" s="566" t="str">
        <f t="shared" si="144"/>
        <v/>
      </c>
      <c r="C1861" s="472">
        <f>'BD4'!C1858</f>
        <v>0</v>
      </c>
      <c r="D1861" s="125" t="str">
        <f t="shared" si="141"/>
        <v/>
      </c>
      <c r="E1861" s="126" t="str">
        <f>IF('BD4'!O1858=0,"",'BD4'!O1858)</f>
        <v/>
      </c>
      <c r="F1861" s="127" t="str">
        <f>REPT('BD4'!N1858,1)</f>
        <v/>
      </c>
      <c r="G1861" s="469">
        <f>('BD4'!J1858)</f>
        <v>0</v>
      </c>
      <c r="I1861" s="568" t="str">
        <f t="shared" si="142"/>
        <v/>
      </c>
      <c r="J1861" s="568" t="str">
        <f>IF(L1861&gt;0,'BD1'!$K$6,"")</f>
        <v/>
      </c>
      <c r="K1861" s="568" t="str">
        <f>IF(L1861&gt;0,'BD1'!$K$8,"")</f>
        <v/>
      </c>
      <c r="L1861" s="101"/>
      <c r="M1861" s="101"/>
      <c r="N1861" s="101"/>
      <c r="O1861" s="101"/>
      <c r="P1861" s="363"/>
      <c r="Q1861" s="363"/>
      <c r="R1861" s="361"/>
      <c r="S1861" s="570" t="str">
        <f t="shared" si="145"/>
        <v/>
      </c>
      <c r="U1861" s="124" t="str">
        <f t="shared" si="143"/>
        <v/>
      </c>
      <c r="V1861" s="124" t="str">
        <f>IF(X1861&gt;0,'BD1'!$K$6,"")</f>
        <v/>
      </c>
      <c r="W1861" s="121" t="str">
        <f>IF(X1861&gt;0,'BD1'!$K$8,"")</f>
        <v/>
      </c>
      <c r="X1861" s="101"/>
      <c r="Y1861" s="474"/>
      <c r="Z1861" s="101"/>
      <c r="AA1861" s="101"/>
      <c r="AB1861" s="101"/>
      <c r="AC1861" s="101"/>
      <c r="AD1861" s="101"/>
      <c r="AE1861" s="361"/>
      <c r="AF1861" s="522"/>
    </row>
    <row r="1862" spans="2:32" x14ac:dyDescent="0.25">
      <c r="B1862" s="566" t="str">
        <f t="shared" si="144"/>
        <v/>
      </c>
      <c r="C1862" s="472">
        <f>'BD4'!C1859</f>
        <v>0</v>
      </c>
      <c r="D1862" s="125" t="str">
        <f t="shared" si="141"/>
        <v/>
      </c>
      <c r="E1862" s="126" t="str">
        <f>IF('BD4'!O1859=0,"",'BD4'!O1859)</f>
        <v/>
      </c>
      <c r="F1862" s="127" t="str">
        <f>REPT('BD4'!N1859,1)</f>
        <v/>
      </c>
      <c r="G1862" s="469">
        <f>('BD4'!J1859)</f>
        <v>0</v>
      </c>
      <c r="I1862" s="568" t="str">
        <f t="shared" si="142"/>
        <v/>
      </c>
      <c r="J1862" s="568" t="str">
        <f>IF(L1862&gt;0,'BD1'!$K$6,"")</f>
        <v/>
      </c>
      <c r="K1862" s="568" t="str">
        <f>IF(L1862&gt;0,'BD1'!$K$8,"")</f>
        <v/>
      </c>
      <c r="L1862" s="101"/>
      <c r="M1862" s="101"/>
      <c r="N1862" s="101"/>
      <c r="O1862" s="101"/>
      <c r="P1862" s="363"/>
      <c r="Q1862" s="363"/>
      <c r="R1862" s="361"/>
      <c r="S1862" s="570" t="str">
        <f t="shared" si="145"/>
        <v/>
      </c>
      <c r="U1862" s="124" t="str">
        <f t="shared" si="143"/>
        <v/>
      </c>
      <c r="V1862" s="124" t="str">
        <f>IF(X1862&gt;0,'BD1'!$K$6,"")</f>
        <v/>
      </c>
      <c r="W1862" s="121" t="str">
        <f>IF(X1862&gt;0,'BD1'!$K$8,"")</f>
        <v/>
      </c>
      <c r="X1862" s="101"/>
      <c r="Y1862" s="474"/>
      <c r="Z1862" s="101"/>
      <c r="AA1862" s="101"/>
      <c r="AB1862" s="101"/>
      <c r="AC1862" s="101"/>
      <c r="AD1862" s="101"/>
      <c r="AE1862" s="361"/>
      <c r="AF1862" s="522"/>
    </row>
    <row r="1863" spans="2:32" x14ac:dyDescent="0.25">
      <c r="B1863" s="566" t="str">
        <f t="shared" si="144"/>
        <v/>
      </c>
      <c r="C1863" s="472">
        <f>'BD4'!C1860</f>
        <v>0</v>
      </c>
      <c r="D1863" s="125" t="str">
        <f t="shared" si="141"/>
        <v/>
      </c>
      <c r="E1863" s="126" t="str">
        <f>IF('BD4'!O1860=0,"",'BD4'!O1860)</f>
        <v/>
      </c>
      <c r="F1863" s="127" t="str">
        <f>REPT('BD4'!N1860,1)</f>
        <v/>
      </c>
      <c r="G1863" s="469">
        <f>('BD4'!J1860)</f>
        <v>0</v>
      </c>
      <c r="I1863" s="568" t="str">
        <f t="shared" si="142"/>
        <v/>
      </c>
      <c r="J1863" s="568" t="str">
        <f>IF(L1863&gt;0,'BD1'!$K$6,"")</f>
        <v/>
      </c>
      <c r="K1863" s="568" t="str">
        <f>IF(L1863&gt;0,'BD1'!$K$8,"")</f>
        <v/>
      </c>
      <c r="L1863" s="101"/>
      <c r="M1863" s="101"/>
      <c r="N1863" s="101"/>
      <c r="O1863" s="101"/>
      <c r="P1863" s="363"/>
      <c r="Q1863" s="363"/>
      <c r="R1863" s="361"/>
      <c r="S1863" s="570" t="str">
        <f t="shared" si="145"/>
        <v/>
      </c>
      <c r="U1863" s="124" t="str">
        <f t="shared" si="143"/>
        <v/>
      </c>
      <c r="V1863" s="124" t="str">
        <f>IF(X1863&gt;0,'BD1'!$K$6,"")</f>
        <v/>
      </c>
      <c r="W1863" s="121" t="str">
        <f>IF(X1863&gt;0,'BD1'!$K$8,"")</f>
        <v/>
      </c>
      <c r="X1863" s="101"/>
      <c r="Y1863" s="474"/>
      <c r="Z1863" s="101"/>
      <c r="AA1863" s="101"/>
      <c r="AB1863" s="101"/>
      <c r="AC1863" s="101"/>
      <c r="AD1863" s="101"/>
      <c r="AE1863" s="361"/>
      <c r="AF1863" s="522"/>
    </row>
    <row r="1864" spans="2:32" x14ac:dyDescent="0.25">
      <c r="B1864" s="566" t="str">
        <f t="shared" si="144"/>
        <v/>
      </c>
      <c r="C1864" s="472">
        <f>'BD4'!C1861</f>
        <v>0</v>
      </c>
      <c r="D1864" s="125" t="str">
        <f t="shared" si="141"/>
        <v/>
      </c>
      <c r="E1864" s="126" t="str">
        <f>IF('BD4'!O1861=0,"",'BD4'!O1861)</f>
        <v/>
      </c>
      <c r="F1864" s="127" t="str">
        <f>REPT('BD4'!N1861,1)</f>
        <v/>
      </c>
      <c r="G1864" s="469">
        <f>('BD4'!J1861)</f>
        <v>0</v>
      </c>
      <c r="I1864" s="568" t="str">
        <f t="shared" si="142"/>
        <v/>
      </c>
      <c r="J1864" s="568" t="str">
        <f>IF(L1864&gt;0,'BD1'!$K$6,"")</f>
        <v/>
      </c>
      <c r="K1864" s="568" t="str">
        <f>IF(L1864&gt;0,'BD1'!$K$8,"")</f>
        <v/>
      </c>
      <c r="L1864" s="101"/>
      <c r="M1864" s="101"/>
      <c r="N1864" s="101"/>
      <c r="O1864" s="101"/>
      <c r="P1864" s="363"/>
      <c r="Q1864" s="363"/>
      <c r="R1864" s="361"/>
      <c r="S1864" s="570" t="str">
        <f t="shared" si="145"/>
        <v/>
      </c>
      <c r="U1864" s="124" t="str">
        <f t="shared" si="143"/>
        <v/>
      </c>
      <c r="V1864" s="124" t="str">
        <f>IF(X1864&gt;0,'BD1'!$K$6,"")</f>
        <v/>
      </c>
      <c r="W1864" s="121" t="str">
        <f>IF(X1864&gt;0,'BD1'!$K$8,"")</f>
        <v/>
      </c>
      <c r="X1864" s="101"/>
      <c r="Y1864" s="474"/>
      <c r="Z1864" s="101"/>
      <c r="AA1864" s="101"/>
      <c r="AB1864" s="101"/>
      <c r="AC1864" s="101"/>
      <c r="AD1864" s="101"/>
      <c r="AE1864" s="361"/>
      <c r="AF1864" s="522"/>
    </row>
    <row r="1865" spans="2:32" x14ac:dyDescent="0.25">
      <c r="B1865" s="566" t="str">
        <f t="shared" si="144"/>
        <v/>
      </c>
      <c r="C1865" s="472">
        <f>'BD4'!C1862</f>
        <v>0</v>
      </c>
      <c r="D1865" s="125" t="str">
        <f t="shared" si="141"/>
        <v/>
      </c>
      <c r="E1865" s="126" t="str">
        <f>IF('BD4'!O1862=0,"",'BD4'!O1862)</f>
        <v/>
      </c>
      <c r="F1865" s="127" t="str">
        <f>REPT('BD4'!N1862,1)</f>
        <v/>
      </c>
      <c r="G1865" s="469">
        <f>('BD4'!J1862)</f>
        <v>0</v>
      </c>
      <c r="I1865" s="568" t="str">
        <f t="shared" si="142"/>
        <v/>
      </c>
      <c r="J1865" s="568" t="str">
        <f>IF(L1865&gt;0,'BD1'!$K$6,"")</f>
        <v/>
      </c>
      <c r="K1865" s="568" t="str">
        <f>IF(L1865&gt;0,'BD1'!$K$8,"")</f>
        <v/>
      </c>
      <c r="L1865" s="101"/>
      <c r="M1865" s="101"/>
      <c r="N1865" s="101"/>
      <c r="O1865" s="101"/>
      <c r="P1865" s="363"/>
      <c r="Q1865" s="363"/>
      <c r="R1865" s="361"/>
      <c r="S1865" s="570" t="str">
        <f t="shared" si="145"/>
        <v/>
      </c>
      <c r="U1865" s="124" t="str">
        <f t="shared" si="143"/>
        <v/>
      </c>
      <c r="V1865" s="124" t="str">
        <f>IF(X1865&gt;0,'BD1'!$K$6,"")</f>
        <v/>
      </c>
      <c r="W1865" s="121" t="str">
        <f>IF(X1865&gt;0,'BD1'!$K$8,"")</f>
        <v/>
      </c>
      <c r="X1865" s="101"/>
      <c r="Y1865" s="474"/>
      <c r="Z1865" s="101"/>
      <c r="AA1865" s="101"/>
      <c r="AB1865" s="101"/>
      <c r="AC1865" s="101"/>
      <c r="AD1865" s="101"/>
      <c r="AE1865" s="361"/>
      <c r="AF1865" s="522"/>
    </row>
    <row r="1866" spans="2:32" x14ac:dyDescent="0.25">
      <c r="B1866" s="566" t="str">
        <f t="shared" si="144"/>
        <v/>
      </c>
      <c r="C1866" s="472">
        <f>'BD4'!C1863</f>
        <v>0</v>
      </c>
      <c r="D1866" s="125" t="str">
        <f t="shared" si="141"/>
        <v/>
      </c>
      <c r="E1866" s="126" t="str">
        <f>IF('BD4'!O1863=0,"",'BD4'!O1863)</f>
        <v/>
      </c>
      <c r="F1866" s="127" t="str">
        <f>REPT('BD4'!N1863,1)</f>
        <v/>
      </c>
      <c r="G1866" s="469">
        <f>('BD4'!J1863)</f>
        <v>0</v>
      </c>
      <c r="I1866" s="568" t="str">
        <f t="shared" si="142"/>
        <v/>
      </c>
      <c r="J1866" s="568" t="str">
        <f>IF(L1866&gt;0,'BD1'!$K$6,"")</f>
        <v/>
      </c>
      <c r="K1866" s="568" t="str">
        <f>IF(L1866&gt;0,'BD1'!$K$8,"")</f>
        <v/>
      </c>
      <c r="L1866" s="101"/>
      <c r="M1866" s="101"/>
      <c r="N1866" s="101"/>
      <c r="O1866" s="101"/>
      <c r="P1866" s="363"/>
      <c r="Q1866" s="363"/>
      <c r="R1866" s="361"/>
      <c r="S1866" s="570" t="str">
        <f t="shared" si="145"/>
        <v/>
      </c>
      <c r="U1866" s="124" t="str">
        <f t="shared" si="143"/>
        <v/>
      </c>
      <c r="V1866" s="124" t="str">
        <f>IF(X1866&gt;0,'BD1'!$K$6,"")</f>
        <v/>
      </c>
      <c r="W1866" s="121" t="str">
        <f>IF(X1866&gt;0,'BD1'!$K$8,"")</f>
        <v/>
      </c>
      <c r="X1866" s="101"/>
      <c r="Y1866" s="474"/>
      <c r="Z1866" s="101"/>
      <c r="AA1866" s="101"/>
      <c r="AB1866" s="101"/>
      <c r="AC1866" s="101"/>
      <c r="AD1866" s="101"/>
      <c r="AE1866" s="361"/>
      <c r="AF1866" s="522"/>
    </row>
    <row r="1867" spans="2:32" x14ac:dyDescent="0.25">
      <c r="B1867" s="566" t="str">
        <f t="shared" si="144"/>
        <v/>
      </c>
      <c r="C1867" s="472">
        <f>'BD4'!C1864</f>
        <v>0</v>
      </c>
      <c r="D1867" s="125" t="str">
        <f t="shared" si="141"/>
        <v/>
      </c>
      <c r="E1867" s="126" t="str">
        <f>IF('BD4'!O1864=0,"",'BD4'!O1864)</f>
        <v/>
      </c>
      <c r="F1867" s="127" t="str">
        <f>REPT('BD4'!N1864,1)</f>
        <v/>
      </c>
      <c r="G1867" s="469">
        <f>('BD4'!J1864)</f>
        <v>0</v>
      </c>
      <c r="I1867" s="568" t="str">
        <f t="shared" si="142"/>
        <v/>
      </c>
      <c r="J1867" s="568" t="str">
        <f>IF(L1867&gt;0,'BD1'!$K$6,"")</f>
        <v/>
      </c>
      <c r="K1867" s="568" t="str">
        <f>IF(L1867&gt;0,'BD1'!$K$8,"")</f>
        <v/>
      </c>
      <c r="L1867" s="101"/>
      <c r="M1867" s="101"/>
      <c r="N1867" s="101"/>
      <c r="O1867" s="101"/>
      <c r="P1867" s="363"/>
      <c r="Q1867" s="363"/>
      <c r="R1867" s="361"/>
      <c r="S1867" s="570" t="str">
        <f t="shared" si="145"/>
        <v/>
      </c>
      <c r="U1867" s="124" t="str">
        <f t="shared" si="143"/>
        <v/>
      </c>
      <c r="V1867" s="124" t="str">
        <f>IF(X1867&gt;0,'BD1'!$K$6,"")</f>
        <v/>
      </c>
      <c r="W1867" s="121" t="str">
        <f>IF(X1867&gt;0,'BD1'!$K$8,"")</f>
        <v/>
      </c>
      <c r="X1867" s="101"/>
      <c r="Y1867" s="474"/>
      <c r="Z1867" s="101"/>
      <c r="AA1867" s="101"/>
      <c r="AB1867" s="101"/>
      <c r="AC1867" s="101"/>
      <c r="AD1867" s="101"/>
      <c r="AE1867" s="361"/>
      <c r="AF1867" s="522"/>
    </row>
    <row r="1868" spans="2:32" x14ac:dyDescent="0.25">
      <c r="B1868" s="566" t="str">
        <f t="shared" si="144"/>
        <v/>
      </c>
      <c r="C1868" s="472">
        <f>'BD4'!C1865</f>
        <v>0</v>
      </c>
      <c r="D1868" s="125" t="str">
        <f t="shared" si="141"/>
        <v/>
      </c>
      <c r="E1868" s="126" t="str">
        <f>IF('BD4'!O1865=0,"",'BD4'!O1865)</f>
        <v/>
      </c>
      <c r="F1868" s="127" t="str">
        <f>REPT('BD4'!N1865,1)</f>
        <v/>
      </c>
      <c r="G1868" s="469">
        <f>('BD4'!J1865)</f>
        <v>0</v>
      </c>
      <c r="I1868" s="568" t="str">
        <f t="shared" si="142"/>
        <v/>
      </c>
      <c r="J1868" s="568" t="str">
        <f>IF(L1868&gt;0,'BD1'!$K$6,"")</f>
        <v/>
      </c>
      <c r="K1868" s="568" t="str">
        <f>IF(L1868&gt;0,'BD1'!$K$8,"")</f>
        <v/>
      </c>
      <c r="L1868" s="101"/>
      <c r="M1868" s="101"/>
      <c r="N1868" s="101"/>
      <c r="O1868" s="101"/>
      <c r="P1868" s="363"/>
      <c r="Q1868" s="363"/>
      <c r="R1868" s="361"/>
      <c r="S1868" s="570" t="str">
        <f t="shared" si="145"/>
        <v/>
      </c>
      <c r="U1868" s="124" t="str">
        <f t="shared" si="143"/>
        <v/>
      </c>
      <c r="V1868" s="124" t="str">
        <f>IF(X1868&gt;0,'BD1'!$K$6,"")</f>
        <v/>
      </c>
      <c r="W1868" s="121" t="str">
        <f>IF(X1868&gt;0,'BD1'!$K$8,"")</f>
        <v/>
      </c>
      <c r="X1868" s="101"/>
      <c r="Y1868" s="474"/>
      <c r="Z1868" s="101"/>
      <c r="AA1868" s="101"/>
      <c r="AB1868" s="101"/>
      <c r="AC1868" s="101"/>
      <c r="AD1868" s="101"/>
      <c r="AE1868" s="361"/>
      <c r="AF1868" s="522"/>
    </row>
    <row r="1869" spans="2:32" x14ac:dyDescent="0.25">
      <c r="B1869" s="566" t="str">
        <f t="shared" si="144"/>
        <v/>
      </c>
      <c r="C1869" s="472">
        <f>'BD4'!C1866</f>
        <v>0</v>
      </c>
      <c r="D1869" s="125" t="str">
        <f t="shared" si="141"/>
        <v/>
      </c>
      <c r="E1869" s="126" t="str">
        <f>IF('BD4'!O1866=0,"",'BD4'!O1866)</f>
        <v/>
      </c>
      <c r="F1869" s="127" t="str">
        <f>REPT('BD4'!N1866,1)</f>
        <v/>
      </c>
      <c r="G1869" s="469">
        <f>('BD4'!J1866)</f>
        <v>0</v>
      </c>
      <c r="I1869" s="568" t="str">
        <f t="shared" si="142"/>
        <v/>
      </c>
      <c r="J1869" s="568" t="str">
        <f>IF(L1869&gt;0,'BD1'!$K$6,"")</f>
        <v/>
      </c>
      <c r="K1869" s="568" t="str">
        <f>IF(L1869&gt;0,'BD1'!$K$8,"")</f>
        <v/>
      </c>
      <c r="L1869" s="101"/>
      <c r="M1869" s="101"/>
      <c r="N1869" s="101"/>
      <c r="O1869" s="101"/>
      <c r="P1869" s="363"/>
      <c r="Q1869" s="363"/>
      <c r="R1869" s="361"/>
      <c r="S1869" s="570" t="str">
        <f t="shared" si="145"/>
        <v/>
      </c>
      <c r="U1869" s="124" t="str">
        <f t="shared" si="143"/>
        <v/>
      </c>
      <c r="V1869" s="124" t="str">
        <f>IF(X1869&gt;0,'BD1'!$K$6,"")</f>
        <v/>
      </c>
      <c r="W1869" s="121" t="str">
        <f>IF(X1869&gt;0,'BD1'!$K$8,"")</f>
        <v/>
      </c>
      <c r="X1869" s="101"/>
      <c r="Y1869" s="474"/>
      <c r="Z1869" s="101"/>
      <c r="AA1869" s="101"/>
      <c r="AB1869" s="101"/>
      <c r="AC1869" s="101"/>
      <c r="AD1869" s="101"/>
      <c r="AE1869" s="361"/>
      <c r="AF1869" s="522"/>
    </row>
    <row r="1870" spans="2:32" x14ac:dyDescent="0.25">
      <c r="B1870" s="566" t="str">
        <f t="shared" si="144"/>
        <v/>
      </c>
      <c r="C1870" s="472">
        <f>'BD4'!C1867</f>
        <v>0</v>
      </c>
      <c r="D1870" s="125" t="str">
        <f t="shared" si="141"/>
        <v/>
      </c>
      <c r="E1870" s="126" t="str">
        <f>IF('BD4'!O1867=0,"",'BD4'!O1867)</f>
        <v/>
      </c>
      <c r="F1870" s="127" t="str">
        <f>REPT('BD4'!N1867,1)</f>
        <v/>
      </c>
      <c r="G1870" s="469">
        <f>('BD4'!J1867)</f>
        <v>0</v>
      </c>
      <c r="I1870" s="568" t="str">
        <f t="shared" si="142"/>
        <v/>
      </c>
      <c r="J1870" s="568" t="str">
        <f>IF(L1870&gt;0,'BD1'!$K$6,"")</f>
        <v/>
      </c>
      <c r="K1870" s="568" t="str">
        <f>IF(L1870&gt;0,'BD1'!$K$8,"")</f>
        <v/>
      </c>
      <c r="L1870" s="101"/>
      <c r="M1870" s="101"/>
      <c r="N1870" s="101"/>
      <c r="O1870" s="101"/>
      <c r="P1870" s="363"/>
      <c r="Q1870" s="363"/>
      <c r="R1870" s="361"/>
      <c r="S1870" s="570" t="str">
        <f t="shared" si="145"/>
        <v/>
      </c>
      <c r="U1870" s="124" t="str">
        <f t="shared" si="143"/>
        <v/>
      </c>
      <c r="V1870" s="124" t="str">
        <f>IF(X1870&gt;0,'BD1'!$K$6,"")</f>
        <v/>
      </c>
      <c r="W1870" s="121" t="str">
        <f>IF(X1870&gt;0,'BD1'!$K$8,"")</f>
        <v/>
      </c>
      <c r="X1870" s="101"/>
      <c r="Y1870" s="474"/>
      <c r="Z1870" s="101"/>
      <c r="AA1870" s="101"/>
      <c r="AB1870" s="101"/>
      <c r="AC1870" s="101"/>
      <c r="AD1870" s="101"/>
      <c r="AE1870" s="361"/>
      <c r="AF1870" s="522"/>
    </row>
    <row r="1871" spans="2:32" x14ac:dyDescent="0.25">
      <c r="B1871" s="566" t="str">
        <f t="shared" si="144"/>
        <v/>
      </c>
      <c r="C1871" s="472">
        <f>'BD4'!C1868</f>
        <v>0</v>
      </c>
      <c r="D1871" s="125" t="str">
        <f t="shared" ref="D1871:D1934" si="146">IF(IF(G1871&gt;=1,1,0)=0,"",IF(G1871&gt;=1,1,0))</f>
        <v/>
      </c>
      <c r="E1871" s="126" t="str">
        <f>IF('BD4'!O1868=0,"",'BD4'!O1868)</f>
        <v/>
      </c>
      <c r="F1871" s="127" t="str">
        <f>REPT('BD4'!N1868,1)</f>
        <v/>
      </c>
      <c r="G1871" s="469">
        <f>('BD4'!J1868)</f>
        <v>0</v>
      </c>
      <c r="I1871" s="568" t="str">
        <f t="shared" ref="I1871:I1934" si="147">IF(L1871&gt;0,ROW()-13,"")</f>
        <v/>
      </c>
      <c r="J1871" s="568" t="str">
        <f>IF(L1871&gt;0,'BD1'!$K$6,"")</f>
        <v/>
      </c>
      <c r="K1871" s="568" t="str">
        <f>IF(L1871&gt;0,'BD1'!$K$8,"")</f>
        <v/>
      </c>
      <c r="L1871" s="101"/>
      <c r="M1871" s="101"/>
      <c r="N1871" s="101"/>
      <c r="O1871" s="101"/>
      <c r="P1871" s="363"/>
      <c r="Q1871" s="363"/>
      <c r="R1871" s="361"/>
      <c r="S1871" s="570" t="str">
        <f t="shared" si="145"/>
        <v/>
      </c>
      <c r="U1871" s="124" t="str">
        <f t="shared" ref="U1871:U1934" si="148">IF(X1871&gt;0,ROW()-13,"")</f>
        <v/>
      </c>
      <c r="V1871" s="124" t="str">
        <f>IF(X1871&gt;0,'BD1'!$K$6,"")</f>
        <v/>
      </c>
      <c r="W1871" s="121" t="str">
        <f>IF(X1871&gt;0,'BD1'!$K$8,"")</f>
        <v/>
      </c>
      <c r="X1871" s="101"/>
      <c r="Y1871" s="474"/>
      <c r="Z1871" s="101"/>
      <c r="AA1871" s="101"/>
      <c r="AB1871" s="101"/>
      <c r="AC1871" s="101"/>
      <c r="AD1871" s="101"/>
      <c r="AE1871" s="361"/>
      <c r="AF1871" s="522"/>
    </row>
    <row r="1872" spans="2:32" x14ac:dyDescent="0.25">
      <c r="B1872" s="566" t="str">
        <f t="shared" ref="B1872:B1935" si="149">IF(G1872&gt;0,ROW()-13,"")</f>
        <v/>
      </c>
      <c r="C1872" s="472">
        <f>'BD4'!C1869</f>
        <v>0</v>
      </c>
      <c r="D1872" s="125" t="str">
        <f t="shared" si="146"/>
        <v/>
      </c>
      <c r="E1872" s="126" t="str">
        <f>IF('BD4'!O1869=0,"",'BD4'!O1869)</f>
        <v/>
      </c>
      <c r="F1872" s="127" t="str">
        <f>REPT('BD4'!N1869,1)</f>
        <v/>
      </c>
      <c r="G1872" s="469">
        <f>('BD4'!J1869)</f>
        <v>0</v>
      </c>
      <c r="I1872" s="568" t="str">
        <f t="shared" si="147"/>
        <v/>
      </c>
      <c r="J1872" s="568" t="str">
        <f>IF(L1872&gt;0,'BD1'!$K$6,"")</f>
        <v/>
      </c>
      <c r="K1872" s="568" t="str">
        <f>IF(L1872&gt;0,'BD1'!$K$8,"")</f>
        <v/>
      </c>
      <c r="L1872" s="101"/>
      <c r="M1872" s="101"/>
      <c r="N1872" s="101"/>
      <c r="O1872" s="101"/>
      <c r="P1872" s="363"/>
      <c r="Q1872" s="363"/>
      <c r="R1872" s="361"/>
      <c r="S1872" s="570" t="str">
        <f t="shared" ref="S1872:S1935" si="150">IF(AND(M1872="",N1872="",O1872=""),"",SUM(M1872:O1872))</f>
        <v/>
      </c>
      <c r="U1872" s="124" t="str">
        <f t="shared" si="148"/>
        <v/>
      </c>
      <c r="V1872" s="124" t="str">
        <f>IF(X1872&gt;0,'BD1'!$K$6,"")</f>
        <v/>
      </c>
      <c r="W1872" s="121" t="str">
        <f>IF(X1872&gt;0,'BD1'!$K$8,"")</f>
        <v/>
      </c>
      <c r="X1872" s="101"/>
      <c r="Y1872" s="474"/>
      <c r="Z1872" s="101"/>
      <c r="AA1872" s="101"/>
      <c r="AB1872" s="101"/>
      <c r="AC1872" s="101"/>
      <c r="AD1872" s="101"/>
      <c r="AE1872" s="361"/>
      <c r="AF1872" s="522"/>
    </row>
    <row r="1873" spans="2:32" x14ac:dyDescent="0.25">
      <c r="B1873" s="566" t="str">
        <f t="shared" si="149"/>
        <v/>
      </c>
      <c r="C1873" s="472">
        <f>'BD4'!C1870</f>
        <v>0</v>
      </c>
      <c r="D1873" s="125" t="str">
        <f t="shared" si="146"/>
        <v/>
      </c>
      <c r="E1873" s="126" t="str">
        <f>IF('BD4'!O1870=0,"",'BD4'!O1870)</f>
        <v/>
      </c>
      <c r="F1873" s="127" t="str">
        <f>REPT('BD4'!N1870,1)</f>
        <v/>
      </c>
      <c r="G1873" s="469">
        <f>('BD4'!J1870)</f>
        <v>0</v>
      </c>
      <c r="I1873" s="568" t="str">
        <f t="shared" si="147"/>
        <v/>
      </c>
      <c r="J1873" s="568" t="str">
        <f>IF(L1873&gt;0,'BD1'!$K$6,"")</f>
        <v/>
      </c>
      <c r="K1873" s="568" t="str">
        <f>IF(L1873&gt;0,'BD1'!$K$8,"")</f>
        <v/>
      </c>
      <c r="L1873" s="101"/>
      <c r="M1873" s="101"/>
      <c r="N1873" s="101"/>
      <c r="O1873" s="101"/>
      <c r="P1873" s="363"/>
      <c r="Q1873" s="363"/>
      <c r="R1873" s="361"/>
      <c r="S1873" s="570" t="str">
        <f t="shared" si="150"/>
        <v/>
      </c>
      <c r="U1873" s="124" t="str">
        <f t="shared" si="148"/>
        <v/>
      </c>
      <c r="V1873" s="124" t="str">
        <f>IF(X1873&gt;0,'BD1'!$K$6,"")</f>
        <v/>
      </c>
      <c r="W1873" s="121" t="str">
        <f>IF(X1873&gt;0,'BD1'!$K$8,"")</f>
        <v/>
      </c>
      <c r="X1873" s="101"/>
      <c r="Y1873" s="474"/>
      <c r="Z1873" s="101"/>
      <c r="AA1873" s="101"/>
      <c r="AB1873" s="101"/>
      <c r="AC1873" s="101"/>
      <c r="AD1873" s="101"/>
      <c r="AE1873" s="361"/>
      <c r="AF1873" s="522"/>
    </row>
    <row r="1874" spans="2:32" x14ac:dyDescent="0.25">
      <c r="B1874" s="566" t="str">
        <f t="shared" si="149"/>
        <v/>
      </c>
      <c r="C1874" s="472">
        <f>'BD4'!C1871</f>
        <v>0</v>
      </c>
      <c r="D1874" s="125" t="str">
        <f t="shared" si="146"/>
        <v/>
      </c>
      <c r="E1874" s="126" t="str">
        <f>IF('BD4'!O1871=0,"",'BD4'!O1871)</f>
        <v/>
      </c>
      <c r="F1874" s="127" t="str">
        <f>REPT('BD4'!N1871,1)</f>
        <v/>
      </c>
      <c r="G1874" s="469">
        <f>('BD4'!J1871)</f>
        <v>0</v>
      </c>
      <c r="I1874" s="568" t="str">
        <f t="shared" si="147"/>
        <v/>
      </c>
      <c r="J1874" s="568" t="str">
        <f>IF(L1874&gt;0,'BD1'!$K$6,"")</f>
        <v/>
      </c>
      <c r="K1874" s="568" t="str">
        <f>IF(L1874&gt;0,'BD1'!$K$8,"")</f>
        <v/>
      </c>
      <c r="L1874" s="101"/>
      <c r="M1874" s="101"/>
      <c r="N1874" s="101"/>
      <c r="O1874" s="101"/>
      <c r="P1874" s="363"/>
      <c r="Q1874" s="363"/>
      <c r="R1874" s="361"/>
      <c r="S1874" s="570" t="str">
        <f t="shared" si="150"/>
        <v/>
      </c>
      <c r="U1874" s="124" t="str">
        <f t="shared" si="148"/>
        <v/>
      </c>
      <c r="V1874" s="124" t="str">
        <f>IF(X1874&gt;0,'BD1'!$K$6,"")</f>
        <v/>
      </c>
      <c r="W1874" s="121" t="str">
        <f>IF(X1874&gt;0,'BD1'!$K$8,"")</f>
        <v/>
      </c>
      <c r="X1874" s="101"/>
      <c r="Y1874" s="474"/>
      <c r="Z1874" s="101"/>
      <c r="AA1874" s="101"/>
      <c r="AB1874" s="101"/>
      <c r="AC1874" s="101"/>
      <c r="AD1874" s="101"/>
      <c r="AE1874" s="361"/>
      <c r="AF1874" s="522"/>
    </row>
    <row r="1875" spans="2:32" x14ac:dyDescent="0.25">
      <c r="B1875" s="566" t="str">
        <f t="shared" si="149"/>
        <v/>
      </c>
      <c r="C1875" s="472">
        <f>'BD4'!C1872</f>
        <v>0</v>
      </c>
      <c r="D1875" s="125" t="str">
        <f t="shared" si="146"/>
        <v/>
      </c>
      <c r="E1875" s="126" t="str">
        <f>IF('BD4'!O1872=0,"",'BD4'!O1872)</f>
        <v/>
      </c>
      <c r="F1875" s="127" t="str">
        <f>REPT('BD4'!N1872,1)</f>
        <v/>
      </c>
      <c r="G1875" s="469">
        <f>('BD4'!J1872)</f>
        <v>0</v>
      </c>
      <c r="I1875" s="568" t="str">
        <f t="shared" si="147"/>
        <v/>
      </c>
      <c r="J1875" s="568" t="str">
        <f>IF(L1875&gt;0,'BD1'!$K$6,"")</f>
        <v/>
      </c>
      <c r="K1875" s="568" t="str">
        <f>IF(L1875&gt;0,'BD1'!$K$8,"")</f>
        <v/>
      </c>
      <c r="L1875" s="101"/>
      <c r="M1875" s="101"/>
      <c r="N1875" s="101"/>
      <c r="O1875" s="101"/>
      <c r="P1875" s="363"/>
      <c r="Q1875" s="363"/>
      <c r="R1875" s="361"/>
      <c r="S1875" s="570" t="str">
        <f t="shared" si="150"/>
        <v/>
      </c>
      <c r="U1875" s="124" t="str">
        <f t="shared" si="148"/>
        <v/>
      </c>
      <c r="V1875" s="124" t="str">
        <f>IF(X1875&gt;0,'BD1'!$K$6,"")</f>
        <v/>
      </c>
      <c r="W1875" s="121" t="str">
        <f>IF(X1875&gt;0,'BD1'!$K$8,"")</f>
        <v/>
      </c>
      <c r="X1875" s="101"/>
      <c r="Y1875" s="474"/>
      <c r="Z1875" s="101"/>
      <c r="AA1875" s="101"/>
      <c r="AB1875" s="101"/>
      <c r="AC1875" s="101"/>
      <c r="AD1875" s="101"/>
      <c r="AE1875" s="361"/>
      <c r="AF1875" s="522"/>
    </row>
    <row r="1876" spans="2:32" x14ac:dyDescent="0.25">
      <c r="B1876" s="566" t="str">
        <f t="shared" si="149"/>
        <v/>
      </c>
      <c r="C1876" s="472">
        <f>'BD4'!C1873</f>
        <v>0</v>
      </c>
      <c r="D1876" s="125" t="str">
        <f t="shared" si="146"/>
        <v/>
      </c>
      <c r="E1876" s="126" t="str">
        <f>IF('BD4'!O1873=0,"",'BD4'!O1873)</f>
        <v/>
      </c>
      <c r="F1876" s="127" t="str">
        <f>REPT('BD4'!N1873,1)</f>
        <v/>
      </c>
      <c r="G1876" s="469">
        <f>('BD4'!J1873)</f>
        <v>0</v>
      </c>
      <c r="I1876" s="568" t="str">
        <f t="shared" si="147"/>
        <v/>
      </c>
      <c r="J1876" s="568" t="str">
        <f>IF(L1876&gt;0,'BD1'!$K$6,"")</f>
        <v/>
      </c>
      <c r="K1876" s="568" t="str">
        <f>IF(L1876&gt;0,'BD1'!$K$8,"")</f>
        <v/>
      </c>
      <c r="L1876" s="101"/>
      <c r="M1876" s="101"/>
      <c r="N1876" s="101"/>
      <c r="O1876" s="101"/>
      <c r="P1876" s="363"/>
      <c r="Q1876" s="363"/>
      <c r="R1876" s="361"/>
      <c r="S1876" s="570" t="str">
        <f t="shared" si="150"/>
        <v/>
      </c>
      <c r="U1876" s="124" t="str">
        <f t="shared" si="148"/>
        <v/>
      </c>
      <c r="V1876" s="124" t="str">
        <f>IF(X1876&gt;0,'BD1'!$K$6,"")</f>
        <v/>
      </c>
      <c r="W1876" s="121" t="str">
        <f>IF(X1876&gt;0,'BD1'!$K$8,"")</f>
        <v/>
      </c>
      <c r="X1876" s="101"/>
      <c r="Y1876" s="474"/>
      <c r="Z1876" s="101"/>
      <c r="AA1876" s="101"/>
      <c r="AB1876" s="101"/>
      <c r="AC1876" s="101"/>
      <c r="AD1876" s="101"/>
      <c r="AE1876" s="361"/>
      <c r="AF1876" s="522"/>
    </row>
    <row r="1877" spans="2:32" x14ac:dyDescent="0.25">
      <c r="B1877" s="566" t="str">
        <f t="shared" si="149"/>
        <v/>
      </c>
      <c r="C1877" s="472">
        <f>'BD4'!C1874</f>
        <v>0</v>
      </c>
      <c r="D1877" s="125" t="str">
        <f t="shared" si="146"/>
        <v/>
      </c>
      <c r="E1877" s="126" t="str">
        <f>IF('BD4'!O1874=0,"",'BD4'!O1874)</f>
        <v/>
      </c>
      <c r="F1877" s="127" t="str">
        <f>REPT('BD4'!N1874,1)</f>
        <v/>
      </c>
      <c r="G1877" s="469">
        <f>('BD4'!J1874)</f>
        <v>0</v>
      </c>
      <c r="I1877" s="568" t="str">
        <f t="shared" si="147"/>
        <v/>
      </c>
      <c r="J1877" s="568" t="str">
        <f>IF(L1877&gt;0,'BD1'!$K$6,"")</f>
        <v/>
      </c>
      <c r="K1877" s="568" t="str">
        <f>IF(L1877&gt;0,'BD1'!$K$8,"")</f>
        <v/>
      </c>
      <c r="L1877" s="101"/>
      <c r="M1877" s="101"/>
      <c r="N1877" s="101"/>
      <c r="O1877" s="101"/>
      <c r="P1877" s="363"/>
      <c r="Q1877" s="363"/>
      <c r="R1877" s="361"/>
      <c r="S1877" s="570" t="str">
        <f t="shared" si="150"/>
        <v/>
      </c>
      <c r="U1877" s="124" t="str">
        <f t="shared" si="148"/>
        <v/>
      </c>
      <c r="V1877" s="124" t="str">
        <f>IF(X1877&gt;0,'BD1'!$K$6,"")</f>
        <v/>
      </c>
      <c r="W1877" s="121" t="str">
        <f>IF(X1877&gt;0,'BD1'!$K$8,"")</f>
        <v/>
      </c>
      <c r="X1877" s="101"/>
      <c r="Y1877" s="474"/>
      <c r="Z1877" s="101"/>
      <c r="AA1877" s="101"/>
      <c r="AB1877" s="101"/>
      <c r="AC1877" s="101"/>
      <c r="AD1877" s="101"/>
      <c r="AE1877" s="361"/>
      <c r="AF1877" s="522"/>
    </row>
    <row r="1878" spans="2:32" x14ac:dyDescent="0.25">
      <c r="B1878" s="566" t="str">
        <f t="shared" si="149"/>
        <v/>
      </c>
      <c r="C1878" s="472">
        <f>'BD4'!C1875</f>
        <v>0</v>
      </c>
      <c r="D1878" s="125" t="str">
        <f t="shared" si="146"/>
        <v/>
      </c>
      <c r="E1878" s="126" t="str">
        <f>IF('BD4'!O1875=0,"",'BD4'!O1875)</f>
        <v/>
      </c>
      <c r="F1878" s="127" t="str">
        <f>REPT('BD4'!N1875,1)</f>
        <v/>
      </c>
      <c r="G1878" s="469">
        <f>('BD4'!J1875)</f>
        <v>0</v>
      </c>
      <c r="I1878" s="568" t="str">
        <f t="shared" si="147"/>
        <v/>
      </c>
      <c r="J1878" s="568" t="str">
        <f>IF(L1878&gt;0,'BD1'!$K$6,"")</f>
        <v/>
      </c>
      <c r="K1878" s="568" t="str">
        <f>IF(L1878&gt;0,'BD1'!$K$8,"")</f>
        <v/>
      </c>
      <c r="L1878" s="101"/>
      <c r="M1878" s="101"/>
      <c r="N1878" s="101"/>
      <c r="O1878" s="101"/>
      <c r="P1878" s="363"/>
      <c r="Q1878" s="363"/>
      <c r="R1878" s="361"/>
      <c r="S1878" s="570" t="str">
        <f t="shared" si="150"/>
        <v/>
      </c>
      <c r="U1878" s="124" t="str">
        <f t="shared" si="148"/>
        <v/>
      </c>
      <c r="V1878" s="124" t="str">
        <f>IF(X1878&gt;0,'BD1'!$K$6,"")</f>
        <v/>
      </c>
      <c r="W1878" s="121" t="str">
        <f>IF(X1878&gt;0,'BD1'!$K$8,"")</f>
        <v/>
      </c>
      <c r="X1878" s="101"/>
      <c r="Y1878" s="474"/>
      <c r="Z1878" s="101"/>
      <c r="AA1878" s="101"/>
      <c r="AB1878" s="101"/>
      <c r="AC1878" s="101"/>
      <c r="AD1878" s="101"/>
      <c r="AE1878" s="361"/>
      <c r="AF1878" s="522"/>
    </row>
    <row r="1879" spans="2:32" x14ac:dyDescent="0.25">
      <c r="B1879" s="566" t="str">
        <f t="shared" si="149"/>
        <v/>
      </c>
      <c r="C1879" s="472">
        <f>'BD4'!C1876</f>
        <v>0</v>
      </c>
      <c r="D1879" s="125" t="str">
        <f t="shared" si="146"/>
        <v/>
      </c>
      <c r="E1879" s="126" t="str">
        <f>IF('BD4'!O1876=0,"",'BD4'!O1876)</f>
        <v/>
      </c>
      <c r="F1879" s="127" t="str">
        <f>REPT('BD4'!N1876,1)</f>
        <v/>
      </c>
      <c r="G1879" s="469">
        <f>('BD4'!J1876)</f>
        <v>0</v>
      </c>
      <c r="I1879" s="568" t="str">
        <f t="shared" si="147"/>
        <v/>
      </c>
      <c r="J1879" s="568" t="str">
        <f>IF(L1879&gt;0,'BD1'!$K$6,"")</f>
        <v/>
      </c>
      <c r="K1879" s="568" t="str">
        <f>IF(L1879&gt;0,'BD1'!$K$8,"")</f>
        <v/>
      </c>
      <c r="L1879" s="101"/>
      <c r="M1879" s="101"/>
      <c r="N1879" s="101"/>
      <c r="O1879" s="101"/>
      <c r="P1879" s="363"/>
      <c r="Q1879" s="363"/>
      <c r="R1879" s="361"/>
      <c r="S1879" s="570" t="str">
        <f t="shared" si="150"/>
        <v/>
      </c>
      <c r="U1879" s="124" t="str">
        <f t="shared" si="148"/>
        <v/>
      </c>
      <c r="V1879" s="124" t="str">
        <f>IF(X1879&gt;0,'BD1'!$K$6,"")</f>
        <v/>
      </c>
      <c r="W1879" s="121" t="str">
        <f>IF(X1879&gt;0,'BD1'!$K$8,"")</f>
        <v/>
      </c>
      <c r="X1879" s="101"/>
      <c r="Y1879" s="474"/>
      <c r="Z1879" s="101"/>
      <c r="AA1879" s="101"/>
      <c r="AB1879" s="101"/>
      <c r="AC1879" s="101"/>
      <c r="AD1879" s="101"/>
      <c r="AE1879" s="361"/>
      <c r="AF1879" s="522"/>
    </row>
    <row r="1880" spans="2:32" x14ac:dyDescent="0.25">
      <c r="B1880" s="566" t="str">
        <f t="shared" si="149"/>
        <v/>
      </c>
      <c r="C1880" s="472">
        <f>'BD4'!C1877</f>
        <v>0</v>
      </c>
      <c r="D1880" s="125" t="str">
        <f t="shared" si="146"/>
        <v/>
      </c>
      <c r="E1880" s="126" t="str">
        <f>IF('BD4'!O1877=0,"",'BD4'!O1877)</f>
        <v/>
      </c>
      <c r="F1880" s="127" t="str">
        <f>REPT('BD4'!N1877,1)</f>
        <v/>
      </c>
      <c r="G1880" s="469">
        <f>('BD4'!J1877)</f>
        <v>0</v>
      </c>
      <c r="I1880" s="568" t="str">
        <f t="shared" si="147"/>
        <v/>
      </c>
      <c r="J1880" s="568" t="str">
        <f>IF(L1880&gt;0,'BD1'!$K$6,"")</f>
        <v/>
      </c>
      <c r="K1880" s="568" t="str">
        <f>IF(L1880&gt;0,'BD1'!$K$8,"")</f>
        <v/>
      </c>
      <c r="L1880" s="101"/>
      <c r="M1880" s="101"/>
      <c r="N1880" s="101"/>
      <c r="O1880" s="101"/>
      <c r="P1880" s="363"/>
      <c r="Q1880" s="363"/>
      <c r="R1880" s="361"/>
      <c r="S1880" s="570" t="str">
        <f t="shared" si="150"/>
        <v/>
      </c>
      <c r="U1880" s="124" t="str">
        <f t="shared" si="148"/>
        <v/>
      </c>
      <c r="V1880" s="124" t="str">
        <f>IF(X1880&gt;0,'BD1'!$K$6,"")</f>
        <v/>
      </c>
      <c r="W1880" s="121" t="str">
        <f>IF(X1880&gt;0,'BD1'!$K$8,"")</f>
        <v/>
      </c>
      <c r="X1880" s="101"/>
      <c r="Y1880" s="474"/>
      <c r="Z1880" s="101"/>
      <c r="AA1880" s="101"/>
      <c r="AB1880" s="101"/>
      <c r="AC1880" s="101"/>
      <c r="AD1880" s="101"/>
      <c r="AE1880" s="361"/>
      <c r="AF1880" s="522"/>
    </row>
    <row r="1881" spans="2:32" x14ac:dyDescent="0.25">
      <c r="B1881" s="566" t="str">
        <f t="shared" si="149"/>
        <v/>
      </c>
      <c r="C1881" s="472">
        <f>'BD4'!C1878</f>
        <v>0</v>
      </c>
      <c r="D1881" s="125" t="str">
        <f t="shared" si="146"/>
        <v/>
      </c>
      <c r="E1881" s="126" t="str">
        <f>IF('BD4'!O1878=0,"",'BD4'!O1878)</f>
        <v/>
      </c>
      <c r="F1881" s="127" t="str">
        <f>REPT('BD4'!N1878,1)</f>
        <v/>
      </c>
      <c r="G1881" s="469">
        <f>('BD4'!J1878)</f>
        <v>0</v>
      </c>
      <c r="I1881" s="568" t="str">
        <f t="shared" si="147"/>
        <v/>
      </c>
      <c r="J1881" s="568" t="str">
        <f>IF(L1881&gt;0,'BD1'!$K$6,"")</f>
        <v/>
      </c>
      <c r="K1881" s="568" t="str">
        <f>IF(L1881&gt;0,'BD1'!$K$8,"")</f>
        <v/>
      </c>
      <c r="L1881" s="101"/>
      <c r="M1881" s="101"/>
      <c r="N1881" s="101"/>
      <c r="O1881" s="101"/>
      <c r="P1881" s="363"/>
      <c r="Q1881" s="363"/>
      <c r="R1881" s="361"/>
      <c r="S1881" s="570" t="str">
        <f t="shared" si="150"/>
        <v/>
      </c>
      <c r="U1881" s="124" t="str">
        <f t="shared" si="148"/>
        <v/>
      </c>
      <c r="V1881" s="124" t="str">
        <f>IF(X1881&gt;0,'BD1'!$K$6,"")</f>
        <v/>
      </c>
      <c r="W1881" s="121" t="str">
        <f>IF(X1881&gt;0,'BD1'!$K$8,"")</f>
        <v/>
      </c>
      <c r="X1881" s="101"/>
      <c r="Y1881" s="474"/>
      <c r="Z1881" s="101"/>
      <c r="AA1881" s="101"/>
      <c r="AB1881" s="101"/>
      <c r="AC1881" s="101"/>
      <c r="AD1881" s="101"/>
      <c r="AE1881" s="361"/>
      <c r="AF1881" s="522"/>
    </row>
    <row r="1882" spans="2:32" x14ac:dyDescent="0.25">
      <c r="B1882" s="566" t="str">
        <f t="shared" si="149"/>
        <v/>
      </c>
      <c r="C1882" s="472">
        <f>'BD4'!C1879</f>
        <v>0</v>
      </c>
      <c r="D1882" s="125" t="str">
        <f t="shared" si="146"/>
        <v/>
      </c>
      <c r="E1882" s="126" t="str">
        <f>IF('BD4'!O1879=0,"",'BD4'!O1879)</f>
        <v/>
      </c>
      <c r="F1882" s="127" t="str">
        <f>REPT('BD4'!N1879,1)</f>
        <v/>
      </c>
      <c r="G1882" s="469">
        <f>('BD4'!J1879)</f>
        <v>0</v>
      </c>
      <c r="I1882" s="568" t="str">
        <f t="shared" si="147"/>
        <v/>
      </c>
      <c r="J1882" s="568" t="str">
        <f>IF(L1882&gt;0,'BD1'!$K$6,"")</f>
        <v/>
      </c>
      <c r="K1882" s="568" t="str">
        <f>IF(L1882&gt;0,'BD1'!$K$8,"")</f>
        <v/>
      </c>
      <c r="L1882" s="101"/>
      <c r="M1882" s="101"/>
      <c r="N1882" s="101"/>
      <c r="O1882" s="101"/>
      <c r="P1882" s="363"/>
      <c r="Q1882" s="363"/>
      <c r="R1882" s="361"/>
      <c r="S1882" s="570" t="str">
        <f t="shared" si="150"/>
        <v/>
      </c>
      <c r="U1882" s="124" t="str">
        <f t="shared" si="148"/>
        <v/>
      </c>
      <c r="V1882" s="124" t="str">
        <f>IF(X1882&gt;0,'BD1'!$K$6,"")</f>
        <v/>
      </c>
      <c r="W1882" s="121" t="str">
        <f>IF(X1882&gt;0,'BD1'!$K$8,"")</f>
        <v/>
      </c>
      <c r="X1882" s="101"/>
      <c r="Y1882" s="474"/>
      <c r="Z1882" s="101"/>
      <c r="AA1882" s="101"/>
      <c r="AB1882" s="101"/>
      <c r="AC1882" s="101"/>
      <c r="AD1882" s="101"/>
      <c r="AE1882" s="361"/>
      <c r="AF1882" s="522"/>
    </row>
    <row r="1883" spans="2:32" x14ac:dyDescent="0.25">
      <c r="B1883" s="566" t="str">
        <f t="shared" si="149"/>
        <v/>
      </c>
      <c r="C1883" s="472">
        <f>'BD4'!C1880</f>
        <v>0</v>
      </c>
      <c r="D1883" s="125" t="str">
        <f t="shared" si="146"/>
        <v/>
      </c>
      <c r="E1883" s="126" t="str">
        <f>IF('BD4'!O1880=0,"",'BD4'!O1880)</f>
        <v/>
      </c>
      <c r="F1883" s="127" t="str">
        <f>REPT('BD4'!N1880,1)</f>
        <v/>
      </c>
      <c r="G1883" s="469">
        <f>('BD4'!J1880)</f>
        <v>0</v>
      </c>
      <c r="I1883" s="568" t="str">
        <f t="shared" si="147"/>
        <v/>
      </c>
      <c r="J1883" s="568" t="str">
        <f>IF(L1883&gt;0,'BD1'!$K$6,"")</f>
        <v/>
      </c>
      <c r="K1883" s="568" t="str">
        <f>IF(L1883&gt;0,'BD1'!$K$8,"")</f>
        <v/>
      </c>
      <c r="L1883" s="101"/>
      <c r="M1883" s="101"/>
      <c r="N1883" s="101"/>
      <c r="O1883" s="101"/>
      <c r="P1883" s="363"/>
      <c r="Q1883" s="363"/>
      <c r="R1883" s="361"/>
      <c r="S1883" s="570" t="str">
        <f t="shared" si="150"/>
        <v/>
      </c>
      <c r="U1883" s="124" t="str">
        <f t="shared" si="148"/>
        <v/>
      </c>
      <c r="V1883" s="124" t="str">
        <f>IF(X1883&gt;0,'BD1'!$K$6,"")</f>
        <v/>
      </c>
      <c r="W1883" s="121" t="str">
        <f>IF(X1883&gt;0,'BD1'!$K$8,"")</f>
        <v/>
      </c>
      <c r="X1883" s="101"/>
      <c r="Y1883" s="474"/>
      <c r="Z1883" s="101"/>
      <c r="AA1883" s="101"/>
      <c r="AB1883" s="101"/>
      <c r="AC1883" s="101"/>
      <c r="AD1883" s="101"/>
      <c r="AE1883" s="361"/>
      <c r="AF1883" s="522"/>
    </row>
    <row r="1884" spans="2:32" x14ac:dyDescent="0.25">
      <c r="B1884" s="566" t="str">
        <f t="shared" si="149"/>
        <v/>
      </c>
      <c r="C1884" s="472">
        <f>'BD4'!C1881</f>
        <v>0</v>
      </c>
      <c r="D1884" s="125" t="str">
        <f t="shared" si="146"/>
        <v/>
      </c>
      <c r="E1884" s="126" t="str">
        <f>IF('BD4'!O1881=0,"",'BD4'!O1881)</f>
        <v/>
      </c>
      <c r="F1884" s="127" t="str">
        <f>REPT('BD4'!N1881,1)</f>
        <v/>
      </c>
      <c r="G1884" s="469">
        <f>('BD4'!J1881)</f>
        <v>0</v>
      </c>
      <c r="I1884" s="568" t="str">
        <f t="shared" si="147"/>
        <v/>
      </c>
      <c r="J1884" s="568" t="str">
        <f>IF(L1884&gt;0,'BD1'!$K$6,"")</f>
        <v/>
      </c>
      <c r="K1884" s="568" t="str">
        <f>IF(L1884&gt;0,'BD1'!$K$8,"")</f>
        <v/>
      </c>
      <c r="L1884" s="101"/>
      <c r="M1884" s="101"/>
      <c r="N1884" s="101"/>
      <c r="O1884" s="101"/>
      <c r="P1884" s="363"/>
      <c r="Q1884" s="363"/>
      <c r="R1884" s="361"/>
      <c r="S1884" s="570" t="str">
        <f t="shared" si="150"/>
        <v/>
      </c>
      <c r="U1884" s="124" t="str">
        <f t="shared" si="148"/>
        <v/>
      </c>
      <c r="V1884" s="124" t="str">
        <f>IF(X1884&gt;0,'BD1'!$K$6,"")</f>
        <v/>
      </c>
      <c r="W1884" s="121" t="str">
        <f>IF(X1884&gt;0,'BD1'!$K$8,"")</f>
        <v/>
      </c>
      <c r="X1884" s="101"/>
      <c r="Y1884" s="474"/>
      <c r="Z1884" s="101"/>
      <c r="AA1884" s="101"/>
      <c r="AB1884" s="101"/>
      <c r="AC1884" s="101"/>
      <c r="AD1884" s="101"/>
      <c r="AE1884" s="361"/>
      <c r="AF1884" s="522"/>
    </row>
    <row r="1885" spans="2:32" x14ac:dyDescent="0.25">
      <c r="B1885" s="566" t="str">
        <f t="shared" si="149"/>
        <v/>
      </c>
      <c r="C1885" s="472">
        <f>'BD4'!C1882</f>
        <v>0</v>
      </c>
      <c r="D1885" s="125" t="str">
        <f t="shared" si="146"/>
        <v/>
      </c>
      <c r="E1885" s="126" t="str">
        <f>IF('BD4'!O1882=0,"",'BD4'!O1882)</f>
        <v/>
      </c>
      <c r="F1885" s="127" t="str">
        <f>REPT('BD4'!N1882,1)</f>
        <v/>
      </c>
      <c r="G1885" s="469">
        <f>('BD4'!J1882)</f>
        <v>0</v>
      </c>
      <c r="I1885" s="568" t="str">
        <f t="shared" si="147"/>
        <v/>
      </c>
      <c r="J1885" s="568" t="str">
        <f>IF(L1885&gt;0,'BD1'!$K$6,"")</f>
        <v/>
      </c>
      <c r="K1885" s="568" t="str">
        <f>IF(L1885&gt;0,'BD1'!$K$8,"")</f>
        <v/>
      </c>
      <c r="L1885" s="101"/>
      <c r="M1885" s="101"/>
      <c r="N1885" s="101"/>
      <c r="O1885" s="101"/>
      <c r="P1885" s="363"/>
      <c r="Q1885" s="363"/>
      <c r="R1885" s="361"/>
      <c r="S1885" s="570" t="str">
        <f t="shared" si="150"/>
        <v/>
      </c>
      <c r="U1885" s="124" t="str">
        <f t="shared" si="148"/>
        <v/>
      </c>
      <c r="V1885" s="124" t="str">
        <f>IF(X1885&gt;0,'BD1'!$K$6,"")</f>
        <v/>
      </c>
      <c r="W1885" s="121" t="str">
        <f>IF(X1885&gt;0,'BD1'!$K$8,"")</f>
        <v/>
      </c>
      <c r="X1885" s="101"/>
      <c r="Y1885" s="474"/>
      <c r="Z1885" s="101"/>
      <c r="AA1885" s="101"/>
      <c r="AB1885" s="101"/>
      <c r="AC1885" s="101"/>
      <c r="AD1885" s="101"/>
      <c r="AE1885" s="361"/>
      <c r="AF1885" s="522"/>
    </row>
    <row r="1886" spans="2:32" x14ac:dyDescent="0.25">
      <c r="B1886" s="566" t="str">
        <f t="shared" si="149"/>
        <v/>
      </c>
      <c r="C1886" s="472">
        <f>'BD4'!C1883</f>
        <v>0</v>
      </c>
      <c r="D1886" s="125" t="str">
        <f t="shared" si="146"/>
        <v/>
      </c>
      <c r="E1886" s="126" t="str">
        <f>IF('BD4'!O1883=0,"",'BD4'!O1883)</f>
        <v/>
      </c>
      <c r="F1886" s="127" t="str">
        <f>REPT('BD4'!N1883,1)</f>
        <v/>
      </c>
      <c r="G1886" s="469">
        <f>('BD4'!J1883)</f>
        <v>0</v>
      </c>
      <c r="I1886" s="568" t="str">
        <f t="shared" si="147"/>
        <v/>
      </c>
      <c r="J1886" s="568" t="str">
        <f>IF(L1886&gt;0,'BD1'!$K$6,"")</f>
        <v/>
      </c>
      <c r="K1886" s="568" t="str">
        <f>IF(L1886&gt;0,'BD1'!$K$8,"")</f>
        <v/>
      </c>
      <c r="L1886" s="101"/>
      <c r="M1886" s="101"/>
      <c r="N1886" s="101"/>
      <c r="O1886" s="101"/>
      <c r="P1886" s="363"/>
      <c r="Q1886" s="363"/>
      <c r="R1886" s="361"/>
      <c r="S1886" s="570" t="str">
        <f t="shared" si="150"/>
        <v/>
      </c>
      <c r="U1886" s="124" t="str">
        <f t="shared" si="148"/>
        <v/>
      </c>
      <c r="V1886" s="124" t="str">
        <f>IF(X1886&gt;0,'BD1'!$K$6,"")</f>
        <v/>
      </c>
      <c r="W1886" s="121" t="str">
        <f>IF(X1886&gt;0,'BD1'!$K$8,"")</f>
        <v/>
      </c>
      <c r="X1886" s="101"/>
      <c r="Y1886" s="474"/>
      <c r="Z1886" s="101"/>
      <c r="AA1886" s="101"/>
      <c r="AB1886" s="101"/>
      <c r="AC1886" s="101"/>
      <c r="AD1886" s="101"/>
      <c r="AE1886" s="361"/>
      <c r="AF1886" s="522"/>
    </row>
    <row r="1887" spans="2:32" x14ac:dyDescent="0.25">
      <c r="B1887" s="566" t="str">
        <f t="shared" si="149"/>
        <v/>
      </c>
      <c r="C1887" s="472">
        <f>'BD4'!C1884</f>
        <v>0</v>
      </c>
      <c r="D1887" s="125" t="str">
        <f t="shared" si="146"/>
        <v/>
      </c>
      <c r="E1887" s="126" t="str">
        <f>IF('BD4'!O1884=0,"",'BD4'!O1884)</f>
        <v/>
      </c>
      <c r="F1887" s="127" t="str">
        <f>REPT('BD4'!N1884,1)</f>
        <v/>
      </c>
      <c r="G1887" s="469">
        <f>('BD4'!J1884)</f>
        <v>0</v>
      </c>
      <c r="I1887" s="568" t="str">
        <f t="shared" si="147"/>
        <v/>
      </c>
      <c r="J1887" s="568" t="str">
        <f>IF(L1887&gt;0,'BD1'!$K$6,"")</f>
        <v/>
      </c>
      <c r="K1887" s="568" t="str">
        <f>IF(L1887&gt;0,'BD1'!$K$8,"")</f>
        <v/>
      </c>
      <c r="L1887" s="101"/>
      <c r="M1887" s="101"/>
      <c r="N1887" s="101"/>
      <c r="O1887" s="101"/>
      <c r="P1887" s="363"/>
      <c r="Q1887" s="363"/>
      <c r="R1887" s="361"/>
      <c r="S1887" s="570" t="str">
        <f t="shared" si="150"/>
        <v/>
      </c>
      <c r="U1887" s="124" t="str">
        <f t="shared" si="148"/>
        <v/>
      </c>
      <c r="V1887" s="124" t="str">
        <f>IF(X1887&gt;0,'BD1'!$K$6,"")</f>
        <v/>
      </c>
      <c r="W1887" s="121" t="str">
        <f>IF(X1887&gt;0,'BD1'!$K$8,"")</f>
        <v/>
      </c>
      <c r="X1887" s="101"/>
      <c r="Y1887" s="474"/>
      <c r="Z1887" s="101"/>
      <c r="AA1887" s="101"/>
      <c r="AB1887" s="101"/>
      <c r="AC1887" s="101"/>
      <c r="AD1887" s="101"/>
      <c r="AE1887" s="361"/>
      <c r="AF1887" s="522"/>
    </row>
    <row r="1888" spans="2:32" x14ac:dyDescent="0.25">
      <c r="B1888" s="566" t="str">
        <f t="shared" si="149"/>
        <v/>
      </c>
      <c r="C1888" s="472">
        <f>'BD4'!C1885</f>
        <v>0</v>
      </c>
      <c r="D1888" s="125" t="str">
        <f t="shared" si="146"/>
        <v/>
      </c>
      <c r="E1888" s="126" t="str">
        <f>IF('BD4'!O1885=0,"",'BD4'!O1885)</f>
        <v/>
      </c>
      <c r="F1888" s="127" t="str">
        <f>REPT('BD4'!N1885,1)</f>
        <v/>
      </c>
      <c r="G1888" s="469">
        <f>('BD4'!J1885)</f>
        <v>0</v>
      </c>
      <c r="I1888" s="568" t="str">
        <f t="shared" si="147"/>
        <v/>
      </c>
      <c r="J1888" s="568" t="str">
        <f>IF(L1888&gt;0,'BD1'!$K$6,"")</f>
        <v/>
      </c>
      <c r="K1888" s="568" t="str">
        <f>IF(L1888&gt;0,'BD1'!$K$8,"")</f>
        <v/>
      </c>
      <c r="L1888" s="101"/>
      <c r="M1888" s="101"/>
      <c r="N1888" s="101"/>
      <c r="O1888" s="101"/>
      <c r="P1888" s="363"/>
      <c r="Q1888" s="363"/>
      <c r="R1888" s="361"/>
      <c r="S1888" s="570" t="str">
        <f t="shared" si="150"/>
        <v/>
      </c>
      <c r="U1888" s="124" t="str">
        <f t="shared" si="148"/>
        <v/>
      </c>
      <c r="V1888" s="124" t="str">
        <f>IF(X1888&gt;0,'BD1'!$K$6,"")</f>
        <v/>
      </c>
      <c r="W1888" s="121" t="str">
        <f>IF(X1888&gt;0,'BD1'!$K$8,"")</f>
        <v/>
      </c>
      <c r="X1888" s="101"/>
      <c r="Y1888" s="474"/>
      <c r="Z1888" s="101"/>
      <c r="AA1888" s="101"/>
      <c r="AB1888" s="101"/>
      <c r="AC1888" s="101"/>
      <c r="AD1888" s="101"/>
      <c r="AE1888" s="361"/>
      <c r="AF1888" s="522"/>
    </row>
    <row r="1889" spans="2:32" x14ac:dyDescent="0.25">
      <c r="B1889" s="566" t="str">
        <f t="shared" si="149"/>
        <v/>
      </c>
      <c r="C1889" s="472">
        <f>'BD4'!C1886</f>
        <v>0</v>
      </c>
      <c r="D1889" s="125" t="str">
        <f t="shared" si="146"/>
        <v/>
      </c>
      <c r="E1889" s="126" t="str">
        <f>IF('BD4'!O1886=0,"",'BD4'!O1886)</f>
        <v/>
      </c>
      <c r="F1889" s="127" t="str">
        <f>REPT('BD4'!N1886,1)</f>
        <v/>
      </c>
      <c r="G1889" s="469">
        <f>('BD4'!J1886)</f>
        <v>0</v>
      </c>
      <c r="I1889" s="568" t="str">
        <f t="shared" si="147"/>
        <v/>
      </c>
      <c r="J1889" s="568" t="str">
        <f>IF(L1889&gt;0,'BD1'!$K$6,"")</f>
        <v/>
      </c>
      <c r="K1889" s="568" t="str">
        <f>IF(L1889&gt;0,'BD1'!$K$8,"")</f>
        <v/>
      </c>
      <c r="L1889" s="101"/>
      <c r="M1889" s="101"/>
      <c r="N1889" s="101"/>
      <c r="O1889" s="101"/>
      <c r="P1889" s="363"/>
      <c r="Q1889" s="363"/>
      <c r="R1889" s="361"/>
      <c r="S1889" s="570" t="str">
        <f t="shared" si="150"/>
        <v/>
      </c>
      <c r="U1889" s="124" t="str">
        <f t="shared" si="148"/>
        <v/>
      </c>
      <c r="V1889" s="124" t="str">
        <f>IF(X1889&gt;0,'BD1'!$K$6,"")</f>
        <v/>
      </c>
      <c r="W1889" s="121" t="str">
        <f>IF(X1889&gt;0,'BD1'!$K$8,"")</f>
        <v/>
      </c>
      <c r="X1889" s="101"/>
      <c r="Y1889" s="474"/>
      <c r="Z1889" s="101"/>
      <c r="AA1889" s="101"/>
      <c r="AB1889" s="101"/>
      <c r="AC1889" s="101"/>
      <c r="AD1889" s="101"/>
      <c r="AE1889" s="361"/>
      <c r="AF1889" s="522"/>
    </row>
    <row r="1890" spans="2:32" x14ac:dyDescent="0.25">
      <c r="B1890" s="566" t="str">
        <f t="shared" si="149"/>
        <v/>
      </c>
      <c r="C1890" s="472">
        <f>'BD4'!C1887</f>
        <v>0</v>
      </c>
      <c r="D1890" s="125" t="str">
        <f t="shared" si="146"/>
        <v/>
      </c>
      <c r="E1890" s="126" t="str">
        <f>IF('BD4'!O1887=0,"",'BD4'!O1887)</f>
        <v/>
      </c>
      <c r="F1890" s="127" t="str">
        <f>REPT('BD4'!N1887,1)</f>
        <v/>
      </c>
      <c r="G1890" s="469">
        <f>('BD4'!J1887)</f>
        <v>0</v>
      </c>
      <c r="I1890" s="568" t="str">
        <f t="shared" si="147"/>
        <v/>
      </c>
      <c r="J1890" s="568" t="str">
        <f>IF(L1890&gt;0,'BD1'!$K$6,"")</f>
        <v/>
      </c>
      <c r="K1890" s="568" t="str">
        <f>IF(L1890&gt;0,'BD1'!$K$8,"")</f>
        <v/>
      </c>
      <c r="L1890" s="101"/>
      <c r="M1890" s="101"/>
      <c r="N1890" s="101"/>
      <c r="O1890" s="101"/>
      <c r="P1890" s="363"/>
      <c r="Q1890" s="363"/>
      <c r="R1890" s="361"/>
      <c r="S1890" s="570" t="str">
        <f t="shared" si="150"/>
        <v/>
      </c>
      <c r="U1890" s="124" t="str">
        <f t="shared" si="148"/>
        <v/>
      </c>
      <c r="V1890" s="124" t="str">
        <f>IF(X1890&gt;0,'BD1'!$K$6,"")</f>
        <v/>
      </c>
      <c r="W1890" s="121" t="str">
        <f>IF(X1890&gt;0,'BD1'!$K$8,"")</f>
        <v/>
      </c>
      <c r="X1890" s="101"/>
      <c r="Y1890" s="474"/>
      <c r="Z1890" s="101"/>
      <c r="AA1890" s="101"/>
      <c r="AB1890" s="101"/>
      <c r="AC1890" s="101"/>
      <c r="AD1890" s="101"/>
      <c r="AE1890" s="361"/>
      <c r="AF1890" s="522"/>
    </row>
    <row r="1891" spans="2:32" x14ac:dyDescent="0.25">
      <c r="B1891" s="566" t="str">
        <f t="shared" si="149"/>
        <v/>
      </c>
      <c r="C1891" s="472">
        <f>'BD4'!C1888</f>
        <v>0</v>
      </c>
      <c r="D1891" s="125" t="str">
        <f t="shared" si="146"/>
        <v/>
      </c>
      <c r="E1891" s="126" t="str">
        <f>IF('BD4'!O1888=0,"",'BD4'!O1888)</f>
        <v/>
      </c>
      <c r="F1891" s="127" t="str">
        <f>REPT('BD4'!N1888,1)</f>
        <v/>
      </c>
      <c r="G1891" s="469">
        <f>('BD4'!J1888)</f>
        <v>0</v>
      </c>
      <c r="I1891" s="568" t="str">
        <f t="shared" si="147"/>
        <v/>
      </c>
      <c r="J1891" s="568" t="str">
        <f>IF(L1891&gt;0,'BD1'!$K$6,"")</f>
        <v/>
      </c>
      <c r="K1891" s="568" t="str">
        <f>IF(L1891&gt;0,'BD1'!$K$8,"")</f>
        <v/>
      </c>
      <c r="L1891" s="101"/>
      <c r="M1891" s="101"/>
      <c r="N1891" s="101"/>
      <c r="O1891" s="101"/>
      <c r="P1891" s="363"/>
      <c r="Q1891" s="363"/>
      <c r="R1891" s="361"/>
      <c r="S1891" s="570" t="str">
        <f t="shared" si="150"/>
        <v/>
      </c>
      <c r="U1891" s="124" t="str">
        <f t="shared" si="148"/>
        <v/>
      </c>
      <c r="V1891" s="124" t="str">
        <f>IF(X1891&gt;0,'BD1'!$K$6,"")</f>
        <v/>
      </c>
      <c r="W1891" s="121" t="str">
        <f>IF(X1891&gt;0,'BD1'!$K$8,"")</f>
        <v/>
      </c>
      <c r="X1891" s="101"/>
      <c r="Y1891" s="474"/>
      <c r="Z1891" s="101"/>
      <c r="AA1891" s="101"/>
      <c r="AB1891" s="101"/>
      <c r="AC1891" s="101"/>
      <c r="AD1891" s="101"/>
      <c r="AE1891" s="361"/>
      <c r="AF1891" s="522"/>
    </row>
    <row r="1892" spans="2:32" x14ac:dyDescent="0.25">
      <c r="B1892" s="566" t="str">
        <f t="shared" si="149"/>
        <v/>
      </c>
      <c r="C1892" s="472">
        <f>'BD4'!C1889</f>
        <v>0</v>
      </c>
      <c r="D1892" s="125" t="str">
        <f t="shared" si="146"/>
        <v/>
      </c>
      <c r="E1892" s="126" t="str">
        <f>IF('BD4'!O1889=0,"",'BD4'!O1889)</f>
        <v/>
      </c>
      <c r="F1892" s="127" t="str">
        <f>REPT('BD4'!N1889,1)</f>
        <v/>
      </c>
      <c r="G1892" s="469">
        <f>('BD4'!J1889)</f>
        <v>0</v>
      </c>
      <c r="I1892" s="568" t="str">
        <f t="shared" si="147"/>
        <v/>
      </c>
      <c r="J1892" s="568" t="str">
        <f>IF(L1892&gt;0,'BD1'!$K$6,"")</f>
        <v/>
      </c>
      <c r="K1892" s="568" t="str">
        <f>IF(L1892&gt;0,'BD1'!$K$8,"")</f>
        <v/>
      </c>
      <c r="L1892" s="101"/>
      <c r="M1892" s="101"/>
      <c r="N1892" s="101"/>
      <c r="O1892" s="101"/>
      <c r="P1892" s="363"/>
      <c r="Q1892" s="363"/>
      <c r="R1892" s="361"/>
      <c r="S1892" s="570" t="str">
        <f t="shared" si="150"/>
        <v/>
      </c>
      <c r="U1892" s="124" t="str">
        <f t="shared" si="148"/>
        <v/>
      </c>
      <c r="V1892" s="124" t="str">
        <f>IF(X1892&gt;0,'BD1'!$K$6,"")</f>
        <v/>
      </c>
      <c r="W1892" s="121" t="str">
        <f>IF(X1892&gt;0,'BD1'!$K$8,"")</f>
        <v/>
      </c>
      <c r="X1892" s="101"/>
      <c r="Y1892" s="474"/>
      <c r="Z1892" s="101"/>
      <c r="AA1892" s="101"/>
      <c r="AB1892" s="101"/>
      <c r="AC1892" s="101"/>
      <c r="AD1892" s="101"/>
      <c r="AE1892" s="361"/>
      <c r="AF1892" s="522"/>
    </row>
    <row r="1893" spans="2:32" x14ac:dyDescent="0.25">
      <c r="B1893" s="566" t="str">
        <f t="shared" si="149"/>
        <v/>
      </c>
      <c r="C1893" s="472">
        <f>'BD4'!C1890</f>
        <v>0</v>
      </c>
      <c r="D1893" s="125" t="str">
        <f t="shared" si="146"/>
        <v/>
      </c>
      <c r="E1893" s="126" t="str">
        <f>IF('BD4'!O1890=0,"",'BD4'!O1890)</f>
        <v/>
      </c>
      <c r="F1893" s="127" t="str">
        <f>REPT('BD4'!N1890,1)</f>
        <v/>
      </c>
      <c r="G1893" s="469">
        <f>('BD4'!J1890)</f>
        <v>0</v>
      </c>
      <c r="I1893" s="568" t="str">
        <f t="shared" si="147"/>
        <v/>
      </c>
      <c r="J1893" s="568" t="str">
        <f>IF(L1893&gt;0,'BD1'!$K$6,"")</f>
        <v/>
      </c>
      <c r="K1893" s="568" t="str">
        <f>IF(L1893&gt;0,'BD1'!$K$8,"")</f>
        <v/>
      </c>
      <c r="L1893" s="101"/>
      <c r="M1893" s="101"/>
      <c r="N1893" s="101"/>
      <c r="O1893" s="101"/>
      <c r="P1893" s="363"/>
      <c r="Q1893" s="363"/>
      <c r="R1893" s="361"/>
      <c r="S1893" s="570" t="str">
        <f t="shared" si="150"/>
        <v/>
      </c>
      <c r="U1893" s="124" t="str">
        <f t="shared" si="148"/>
        <v/>
      </c>
      <c r="V1893" s="124" t="str">
        <f>IF(X1893&gt;0,'BD1'!$K$6,"")</f>
        <v/>
      </c>
      <c r="W1893" s="121" t="str">
        <f>IF(X1893&gt;0,'BD1'!$K$8,"")</f>
        <v/>
      </c>
      <c r="X1893" s="101"/>
      <c r="Y1893" s="474"/>
      <c r="Z1893" s="101"/>
      <c r="AA1893" s="101"/>
      <c r="AB1893" s="101"/>
      <c r="AC1893" s="101"/>
      <c r="AD1893" s="101"/>
      <c r="AE1893" s="361"/>
      <c r="AF1893" s="522"/>
    </row>
    <row r="1894" spans="2:32" x14ac:dyDescent="0.25">
      <c r="B1894" s="566" t="str">
        <f t="shared" si="149"/>
        <v/>
      </c>
      <c r="C1894" s="472">
        <f>'BD4'!C1891</f>
        <v>0</v>
      </c>
      <c r="D1894" s="125" t="str">
        <f t="shared" si="146"/>
        <v/>
      </c>
      <c r="E1894" s="126" t="str">
        <f>IF('BD4'!O1891=0,"",'BD4'!O1891)</f>
        <v/>
      </c>
      <c r="F1894" s="127" t="str">
        <f>REPT('BD4'!N1891,1)</f>
        <v/>
      </c>
      <c r="G1894" s="469">
        <f>('BD4'!J1891)</f>
        <v>0</v>
      </c>
      <c r="I1894" s="568" t="str">
        <f t="shared" si="147"/>
        <v/>
      </c>
      <c r="J1894" s="568" t="str">
        <f>IF(L1894&gt;0,'BD1'!$K$6,"")</f>
        <v/>
      </c>
      <c r="K1894" s="568" t="str">
        <f>IF(L1894&gt;0,'BD1'!$K$8,"")</f>
        <v/>
      </c>
      <c r="L1894" s="101"/>
      <c r="M1894" s="101"/>
      <c r="N1894" s="101"/>
      <c r="O1894" s="101"/>
      <c r="P1894" s="363"/>
      <c r="Q1894" s="363"/>
      <c r="R1894" s="361"/>
      <c r="S1894" s="570" t="str">
        <f t="shared" si="150"/>
        <v/>
      </c>
      <c r="U1894" s="124" t="str">
        <f t="shared" si="148"/>
        <v/>
      </c>
      <c r="V1894" s="124" t="str">
        <f>IF(X1894&gt;0,'BD1'!$K$6,"")</f>
        <v/>
      </c>
      <c r="W1894" s="121" t="str">
        <f>IF(X1894&gt;0,'BD1'!$K$8,"")</f>
        <v/>
      </c>
      <c r="X1894" s="101"/>
      <c r="Y1894" s="474"/>
      <c r="Z1894" s="101"/>
      <c r="AA1894" s="101"/>
      <c r="AB1894" s="101"/>
      <c r="AC1894" s="101"/>
      <c r="AD1894" s="101"/>
      <c r="AE1894" s="361"/>
      <c r="AF1894" s="522"/>
    </row>
    <row r="1895" spans="2:32" x14ac:dyDescent="0.25">
      <c r="B1895" s="566" t="str">
        <f t="shared" si="149"/>
        <v/>
      </c>
      <c r="C1895" s="472">
        <f>'BD4'!C1892</f>
        <v>0</v>
      </c>
      <c r="D1895" s="125" t="str">
        <f t="shared" si="146"/>
        <v/>
      </c>
      <c r="E1895" s="126" t="str">
        <f>IF('BD4'!O1892=0,"",'BD4'!O1892)</f>
        <v/>
      </c>
      <c r="F1895" s="127" t="str">
        <f>REPT('BD4'!N1892,1)</f>
        <v/>
      </c>
      <c r="G1895" s="469">
        <f>('BD4'!J1892)</f>
        <v>0</v>
      </c>
      <c r="I1895" s="568" t="str">
        <f t="shared" si="147"/>
        <v/>
      </c>
      <c r="J1895" s="568" t="str">
        <f>IF(L1895&gt;0,'BD1'!$K$6,"")</f>
        <v/>
      </c>
      <c r="K1895" s="568" t="str">
        <f>IF(L1895&gt;0,'BD1'!$K$8,"")</f>
        <v/>
      </c>
      <c r="L1895" s="101"/>
      <c r="M1895" s="101"/>
      <c r="N1895" s="101"/>
      <c r="O1895" s="101"/>
      <c r="P1895" s="363"/>
      <c r="Q1895" s="363"/>
      <c r="R1895" s="361"/>
      <c r="S1895" s="570" t="str">
        <f t="shared" si="150"/>
        <v/>
      </c>
      <c r="U1895" s="124" t="str">
        <f t="shared" si="148"/>
        <v/>
      </c>
      <c r="V1895" s="124" t="str">
        <f>IF(X1895&gt;0,'BD1'!$K$6,"")</f>
        <v/>
      </c>
      <c r="W1895" s="121" t="str">
        <f>IF(X1895&gt;0,'BD1'!$K$8,"")</f>
        <v/>
      </c>
      <c r="X1895" s="101"/>
      <c r="Y1895" s="474"/>
      <c r="Z1895" s="101"/>
      <c r="AA1895" s="101"/>
      <c r="AB1895" s="101"/>
      <c r="AC1895" s="101"/>
      <c r="AD1895" s="101"/>
      <c r="AE1895" s="361"/>
      <c r="AF1895" s="522"/>
    </row>
    <row r="1896" spans="2:32" x14ac:dyDescent="0.25">
      <c r="B1896" s="566" t="str">
        <f t="shared" si="149"/>
        <v/>
      </c>
      <c r="C1896" s="472">
        <f>'BD4'!C1893</f>
        <v>0</v>
      </c>
      <c r="D1896" s="125" t="str">
        <f t="shared" si="146"/>
        <v/>
      </c>
      <c r="E1896" s="126" t="str">
        <f>IF('BD4'!O1893=0,"",'BD4'!O1893)</f>
        <v/>
      </c>
      <c r="F1896" s="127" t="str">
        <f>REPT('BD4'!N1893,1)</f>
        <v/>
      </c>
      <c r="G1896" s="469">
        <f>('BD4'!J1893)</f>
        <v>0</v>
      </c>
      <c r="I1896" s="568" t="str">
        <f t="shared" si="147"/>
        <v/>
      </c>
      <c r="J1896" s="568" t="str">
        <f>IF(L1896&gt;0,'BD1'!$K$6,"")</f>
        <v/>
      </c>
      <c r="K1896" s="568" t="str">
        <f>IF(L1896&gt;0,'BD1'!$K$8,"")</f>
        <v/>
      </c>
      <c r="L1896" s="101"/>
      <c r="M1896" s="101"/>
      <c r="N1896" s="101"/>
      <c r="O1896" s="101"/>
      <c r="P1896" s="363"/>
      <c r="Q1896" s="363"/>
      <c r="R1896" s="361"/>
      <c r="S1896" s="570" t="str">
        <f t="shared" si="150"/>
        <v/>
      </c>
      <c r="U1896" s="124" t="str">
        <f t="shared" si="148"/>
        <v/>
      </c>
      <c r="V1896" s="124" t="str">
        <f>IF(X1896&gt;0,'BD1'!$K$6,"")</f>
        <v/>
      </c>
      <c r="W1896" s="121" t="str">
        <f>IF(X1896&gt;0,'BD1'!$K$8,"")</f>
        <v/>
      </c>
      <c r="X1896" s="101"/>
      <c r="Y1896" s="474"/>
      <c r="Z1896" s="101"/>
      <c r="AA1896" s="101"/>
      <c r="AB1896" s="101"/>
      <c r="AC1896" s="101"/>
      <c r="AD1896" s="101"/>
      <c r="AE1896" s="361"/>
      <c r="AF1896" s="522"/>
    </row>
    <row r="1897" spans="2:32" x14ac:dyDescent="0.25">
      <c r="B1897" s="566" t="str">
        <f t="shared" si="149"/>
        <v/>
      </c>
      <c r="C1897" s="472">
        <f>'BD4'!C1894</f>
        <v>0</v>
      </c>
      <c r="D1897" s="125" t="str">
        <f t="shared" si="146"/>
        <v/>
      </c>
      <c r="E1897" s="126" t="str">
        <f>IF('BD4'!O1894=0,"",'BD4'!O1894)</f>
        <v/>
      </c>
      <c r="F1897" s="127" t="str">
        <f>REPT('BD4'!N1894,1)</f>
        <v/>
      </c>
      <c r="G1897" s="469">
        <f>('BD4'!J1894)</f>
        <v>0</v>
      </c>
      <c r="I1897" s="568" t="str">
        <f t="shared" si="147"/>
        <v/>
      </c>
      <c r="J1897" s="568" t="str">
        <f>IF(L1897&gt;0,'BD1'!$K$6,"")</f>
        <v/>
      </c>
      <c r="K1897" s="568" t="str">
        <f>IF(L1897&gt;0,'BD1'!$K$8,"")</f>
        <v/>
      </c>
      <c r="L1897" s="101"/>
      <c r="M1897" s="101"/>
      <c r="N1897" s="101"/>
      <c r="O1897" s="101"/>
      <c r="P1897" s="363"/>
      <c r="Q1897" s="363"/>
      <c r="R1897" s="361"/>
      <c r="S1897" s="570" t="str">
        <f t="shared" si="150"/>
        <v/>
      </c>
      <c r="U1897" s="124" t="str">
        <f t="shared" si="148"/>
        <v/>
      </c>
      <c r="V1897" s="124" t="str">
        <f>IF(X1897&gt;0,'BD1'!$K$6,"")</f>
        <v/>
      </c>
      <c r="W1897" s="121" t="str">
        <f>IF(X1897&gt;0,'BD1'!$K$8,"")</f>
        <v/>
      </c>
      <c r="X1897" s="101"/>
      <c r="Y1897" s="474"/>
      <c r="Z1897" s="101"/>
      <c r="AA1897" s="101"/>
      <c r="AB1897" s="101"/>
      <c r="AC1897" s="101"/>
      <c r="AD1897" s="101"/>
      <c r="AE1897" s="361"/>
      <c r="AF1897" s="522"/>
    </row>
    <row r="1898" spans="2:32" x14ac:dyDescent="0.25">
      <c r="B1898" s="566" t="str">
        <f t="shared" si="149"/>
        <v/>
      </c>
      <c r="C1898" s="472">
        <f>'BD4'!C1895</f>
        <v>0</v>
      </c>
      <c r="D1898" s="125" t="str">
        <f t="shared" si="146"/>
        <v/>
      </c>
      <c r="E1898" s="126" t="str">
        <f>IF('BD4'!O1895=0,"",'BD4'!O1895)</f>
        <v/>
      </c>
      <c r="F1898" s="127" t="str">
        <f>REPT('BD4'!N1895,1)</f>
        <v/>
      </c>
      <c r="G1898" s="469">
        <f>('BD4'!J1895)</f>
        <v>0</v>
      </c>
      <c r="I1898" s="568" t="str">
        <f t="shared" si="147"/>
        <v/>
      </c>
      <c r="J1898" s="568" t="str">
        <f>IF(L1898&gt;0,'BD1'!$K$6,"")</f>
        <v/>
      </c>
      <c r="K1898" s="568" t="str">
        <f>IF(L1898&gt;0,'BD1'!$K$8,"")</f>
        <v/>
      </c>
      <c r="L1898" s="101"/>
      <c r="M1898" s="101"/>
      <c r="N1898" s="101"/>
      <c r="O1898" s="101"/>
      <c r="P1898" s="363"/>
      <c r="Q1898" s="363"/>
      <c r="R1898" s="361"/>
      <c r="S1898" s="570" t="str">
        <f t="shared" si="150"/>
        <v/>
      </c>
      <c r="U1898" s="124" t="str">
        <f t="shared" si="148"/>
        <v/>
      </c>
      <c r="V1898" s="124" t="str">
        <f>IF(X1898&gt;0,'BD1'!$K$6,"")</f>
        <v/>
      </c>
      <c r="W1898" s="121" t="str">
        <f>IF(X1898&gt;0,'BD1'!$K$8,"")</f>
        <v/>
      </c>
      <c r="X1898" s="101"/>
      <c r="Y1898" s="474"/>
      <c r="Z1898" s="101"/>
      <c r="AA1898" s="101"/>
      <c r="AB1898" s="101"/>
      <c r="AC1898" s="101"/>
      <c r="AD1898" s="101"/>
      <c r="AE1898" s="361"/>
      <c r="AF1898" s="522"/>
    </row>
    <row r="1899" spans="2:32" x14ac:dyDescent="0.25">
      <c r="B1899" s="566" t="str">
        <f t="shared" si="149"/>
        <v/>
      </c>
      <c r="C1899" s="472">
        <f>'BD4'!C1896</f>
        <v>0</v>
      </c>
      <c r="D1899" s="125" t="str">
        <f t="shared" si="146"/>
        <v/>
      </c>
      <c r="E1899" s="126" t="str">
        <f>IF('BD4'!O1896=0,"",'BD4'!O1896)</f>
        <v/>
      </c>
      <c r="F1899" s="127" t="str">
        <f>REPT('BD4'!N1896,1)</f>
        <v/>
      </c>
      <c r="G1899" s="469">
        <f>('BD4'!J1896)</f>
        <v>0</v>
      </c>
      <c r="I1899" s="568" t="str">
        <f t="shared" si="147"/>
        <v/>
      </c>
      <c r="J1899" s="568" t="str">
        <f>IF(L1899&gt;0,'BD1'!$K$6,"")</f>
        <v/>
      </c>
      <c r="K1899" s="568" t="str">
        <f>IF(L1899&gt;0,'BD1'!$K$8,"")</f>
        <v/>
      </c>
      <c r="L1899" s="101"/>
      <c r="M1899" s="101"/>
      <c r="N1899" s="101"/>
      <c r="O1899" s="101"/>
      <c r="P1899" s="363"/>
      <c r="Q1899" s="363"/>
      <c r="R1899" s="361"/>
      <c r="S1899" s="570" t="str">
        <f t="shared" si="150"/>
        <v/>
      </c>
      <c r="U1899" s="124" t="str">
        <f t="shared" si="148"/>
        <v/>
      </c>
      <c r="V1899" s="124" t="str">
        <f>IF(X1899&gt;0,'BD1'!$K$6,"")</f>
        <v/>
      </c>
      <c r="W1899" s="121" t="str">
        <f>IF(X1899&gt;0,'BD1'!$K$8,"")</f>
        <v/>
      </c>
      <c r="X1899" s="101"/>
      <c r="Y1899" s="474"/>
      <c r="Z1899" s="101"/>
      <c r="AA1899" s="101"/>
      <c r="AB1899" s="101"/>
      <c r="AC1899" s="101"/>
      <c r="AD1899" s="101"/>
      <c r="AE1899" s="361"/>
      <c r="AF1899" s="522"/>
    </row>
    <row r="1900" spans="2:32" x14ac:dyDescent="0.25">
      <c r="B1900" s="566" t="str">
        <f t="shared" si="149"/>
        <v/>
      </c>
      <c r="C1900" s="472">
        <f>'BD4'!C1897</f>
        <v>0</v>
      </c>
      <c r="D1900" s="125" t="str">
        <f t="shared" si="146"/>
        <v/>
      </c>
      <c r="E1900" s="126" t="str">
        <f>IF('BD4'!O1897=0,"",'BD4'!O1897)</f>
        <v/>
      </c>
      <c r="F1900" s="127" t="str">
        <f>REPT('BD4'!N1897,1)</f>
        <v/>
      </c>
      <c r="G1900" s="469">
        <f>('BD4'!J1897)</f>
        <v>0</v>
      </c>
      <c r="I1900" s="568" t="str">
        <f t="shared" si="147"/>
        <v/>
      </c>
      <c r="J1900" s="568" t="str">
        <f>IF(L1900&gt;0,'BD1'!$K$6,"")</f>
        <v/>
      </c>
      <c r="K1900" s="568" t="str">
        <f>IF(L1900&gt;0,'BD1'!$K$8,"")</f>
        <v/>
      </c>
      <c r="L1900" s="101"/>
      <c r="M1900" s="101"/>
      <c r="N1900" s="101"/>
      <c r="O1900" s="101"/>
      <c r="P1900" s="363"/>
      <c r="Q1900" s="363"/>
      <c r="R1900" s="361"/>
      <c r="S1900" s="570" t="str">
        <f t="shared" si="150"/>
        <v/>
      </c>
      <c r="U1900" s="124" t="str">
        <f t="shared" si="148"/>
        <v/>
      </c>
      <c r="V1900" s="124" t="str">
        <f>IF(X1900&gt;0,'BD1'!$K$6,"")</f>
        <v/>
      </c>
      <c r="W1900" s="121" t="str">
        <f>IF(X1900&gt;0,'BD1'!$K$8,"")</f>
        <v/>
      </c>
      <c r="X1900" s="101"/>
      <c r="Y1900" s="474"/>
      <c r="Z1900" s="101"/>
      <c r="AA1900" s="101"/>
      <c r="AB1900" s="101"/>
      <c r="AC1900" s="101"/>
      <c r="AD1900" s="101"/>
      <c r="AE1900" s="361"/>
      <c r="AF1900" s="522"/>
    </row>
    <row r="1901" spans="2:32" x14ac:dyDescent="0.25">
      <c r="B1901" s="566" t="str">
        <f t="shared" si="149"/>
        <v/>
      </c>
      <c r="C1901" s="472">
        <f>'BD4'!C1898</f>
        <v>0</v>
      </c>
      <c r="D1901" s="125" t="str">
        <f t="shared" si="146"/>
        <v/>
      </c>
      <c r="E1901" s="126" t="str">
        <f>IF('BD4'!O1898=0,"",'BD4'!O1898)</f>
        <v/>
      </c>
      <c r="F1901" s="127" t="str">
        <f>REPT('BD4'!N1898,1)</f>
        <v/>
      </c>
      <c r="G1901" s="469">
        <f>('BD4'!J1898)</f>
        <v>0</v>
      </c>
      <c r="I1901" s="568" t="str">
        <f t="shared" si="147"/>
        <v/>
      </c>
      <c r="J1901" s="568" t="str">
        <f>IF(L1901&gt;0,'BD1'!$K$6,"")</f>
        <v/>
      </c>
      <c r="K1901" s="568" t="str">
        <f>IF(L1901&gt;0,'BD1'!$K$8,"")</f>
        <v/>
      </c>
      <c r="L1901" s="101"/>
      <c r="M1901" s="101"/>
      <c r="N1901" s="101"/>
      <c r="O1901" s="101"/>
      <c r="P1901" s="363"/>
      <c r="Q1901" s="363"/>
      <c r="R1901" s="361"/>
      <c r="S1901" s="570" t="str">
        <f t="shared" si="150"/>
        <v/>
      </c>
      <c r="U1901" s="124" t="str">
        <f t="shared" si="148"/>
        <v/>
      </c>
      <c r="V1901" s="124" t="str">
        <f>IF(X1901&gt;0,'BD1'!$K$6,"")</f>
        <v/>
      </c>
      <c r="W1901" s="121" t="str">
        <f>IF(X1901&gt;0,'BD1'!$K$8,"")</f>
        <v/>
      </c>
      <c r="X1901" s="101"/>
      <c r="Y1901" s="474"/>
      <c r="Z1901" s="101"/>
      <c r="AA1901" s="101"/>
      <c r="AB1901" s="101"/>
      <c r="AC1901" s="101"/>
      <c r="AD1901" s="101"/>
      <c r="AE1901" s="361"/>
      <c r="AF1901" s="522"/>
    </row>
    <row r="1902" spans="2:32" x14ac:dyDescent="0.25">
      <c r="B1902" s="566" t="str">
        <f t="shared" si="149"/>
        <v/>
      </c>
      <c r="C1902" s="472">
        <f>'BD4'!C1899</f>
        <v>0</v>
      </c>
      <c r="D1902" s="125" t="str">
        <f t="shared" si="146"/>
        <v/>
      </c>
      <c r="E1902" s="126" t="str">
        <f>IF('BD4'!O1899=0,"",'BD4'!O1899)</f>
        <v/>
      </c>
      <c r="F1902" s="127" t="str">
        <f>REPT('BD4'!N1899,1)</f>
        <v/>
      </c>
      <c r="G1902" s="469">
        <f>('BD4'!J1899)</f>
        <v>0</v>
      </c>
      <c r="I1902" s="568" t="str">
        <f t="shared" si="147"/>
        <v/>
      </c>
      <c r="J1902" s="568" t="str">
        <f>IF(L1902&gt;0,'BD1'!$K$6,"")</f>
        <v/>
      </c>
      <c r="K1902" s="568" t="str">
        <f>IF(L1902&gt;0,'BD1'!$K$8,"")</f>
        <v/>
      </c>
      <c r="L1902" s="101"/>
      <c r="M1902" s="101"/>
      <c r="N1902" s="101"/>
      <c r="O1902" s="101"/>
      <c r="P1902" s="363"/>
      <c r="Q1902" s="363"/>
      <c r="R1902" s="361"/>
      <c r="S1902" s="570" t="str">
        <f t="shared" si="150"/>
        <v/>
      </c>
      <c r="U1902" s="124" t="str">
        <f t="shared" si="148"/>
        <v/>
      </c>
      <c r="V1902" s="124" t="str">
        <f>IF(X1902&gt;0,'BD1'!$K$6,"")</f>
        <v/>
      </c>
      <c r="W1902" s="121" t="str">
        <f>IF(X1902&gt;0,'BD1'!$K$8,"")</f>
        <v/>
      </c>
      <c r="X1902" s="101"/>
      <c r="Y1902" s="474"/>
      <c r="Z1902" s="101"/>
      <c r="AA1902" s="101"/>
      <c r="AB1902" s="101"/>
      <c r="AC1902" s="101"/>
      <c r="AD1902" s="101"/>
      <c r="AE1902" s="361"/>
      <c r="AF1902" s="522"/>
    </row>
    <row r="1903" spans="2:32" x14ac:dyDescent="0.25">
      <c r="B1903" s="566" t="str">
        <f t="shared" si="149"/>
        <v/>
      </c>
      <c r="C1903" s="472">
        <f>'BD4'!C1900</f>
        <v>0</v>
      </c>
      <c r="D1903" s="125" t="str">
        <f t="shared" si="146"/>
        <v/>
      </c>
      <c r="E1903" s="126" t="str">
        <f>IF('BD4'!O1900=0,"",'BD4'!O1900)</f>
        <v/>
      </c>
      <c r="F1903" s="127" t="str">
        <f>REPT('BD4'!N1900,1)</f>
        <v/>
      </c>
      <c r="G1903" s="469">
        <f>('BD4'!J1900)</f>
        <v>0</v>
      </c>
      <c r="I1903" s="568" t="str">
        <f t="shared" si="147"/>
        <v/>
      </c>
      <c r="J1903" s="568" t="str">
        <f>IF(L1903&gt;0,'BD1'!$K$6,"")</f>
        <v/>
      </c>
      <c r="K1903" s="568" t="str">
        <f>IF(L1903&gt;0,'BD1'!$K$8,"")</f>
        <v/>
      </c>
      <c r="L1903" s="101"/>
      <c r="M1903" s="101"/>
      <c r="N1903" s="101"/>
      <c r="O1903" s="101"/>
      <c r="P1903" s="363"/>
      <c r="Q1903" s="363"/>
      <c r="R1903" s="361"/>
      <c r="S1903" s="570" t="str">
        <f t="shared" si="150"/>
        <v/>
      </c>
      <c r="U1903" s="124" t="str">
        <f t="shared" si="148"/>
        <v/>
      </c>
      <c r="V1903" s="124" t="str">
        <f>IF(X1903&gt;0,'BD1'!$K$6,"")</f>
        <v/>
      </c>
      <c r="W1903" s="121" t="str">
        <f>IF(X1903&gt;0,'BD1'!$K$8,"")</f>
        <v/>
      </c>
      <c r="X1903" s="101"/>
      <c r="Y1903" s="474"/>
      <c r="Z1903" s="101"/>
      <c r="AA1903" s="101"/>
      <c r="AB1903" s="101"/>
      <c r="AC1903" s="101"/>
      <c r="AD1903" s="101"/>
      <c r="AE1903" s="361"/>
      <c r="AF1903" s="522"/>
    </row>
    <row r="1904" spans="2:32" x14ac:dyDescent="0.25">
      <c r="B1904" s="566" t="str">
        <f t="shared" si="149"/>
        <v/>
      </c>
      <c r="C1904" s="472">
        <f>'BD4'!C1901</f>
        <v>0</v>
      </c>
      <c r="D1904" s="125" t="str">
        <f t="shared" si="146"/>
        <v/>
      </c>
      <c r="E1904" s="126" t="str">
        <f>IF('BD4'!O1901=0,"",'BD4'!O1901)</f>
        <v/>
      </c>
      <c r="F1904" s="127" t="str">
        <f>REPT('BD4'!N1901,1)</f>
        <v/>
      </c>
      <c r="G1904" s="469">
        <f>('BD4'!J1901)</f>
        <v>0</v>
      </c>
      <c r="I1904" s="568" t="str">
        <f t="shared" si="147"/>
        <v/>
      </c>
      <c r="J1904" s="568" t="str">
        <f>IF(L1904&gt;0,'BD1'!$K$6,"")</f>
        <v/>
      </c>
      <c r="K1904" s="568" t="str">
        <f>IF(L1904&gt;0,'BD1'!$K$8,"")</f>
        <v/>
      </c>
      <c r="L1904" s="101"/>
      <c r="M1904" s="101"/>
      <c r="N1904" s="101"/>
      <c r="O1904" s="101"/>
      <c r="P1904" s="363"/>
      <c r="Q1904" s="363"/>
      <c r="R1904" s="361"/>
      <c r="S1904" s="570" t="str">
        <f t="shared" si="150"/>
        <v/>
      </c>
      <c r="U1904" s="124" t="str">
        <f t="shared" si="148"/>
        <v/>
      </c>
      <c r="V1904" s="124" t="str">
        <f>IF(X1904&gt;0,'BD1'!$K$6,"")</f>
        <v/>
      </c>
      <c r="W1904" s="121" t="str">
        <f>IF(X1904&gt;0,'BD1'!$K$8,"")</f>
        <v/>
      </c>
      <c r="X1904" s="101"/>
      <c r="Y1904" s="474"/>
      <c r="Z1904" s="101"/>
      <c r="AA1904" s="101"/>
      <c r="AB1904" s="101"/>
      <c r="AC1904" s="101"/>
      <c r="AD1904" s="101"/>
      <c r="AE1904" s="361"/>
      <c r="AF1904" s="522"/>
    </row>
    <row r="1905" spans="2:32" x14ac:dyDescent="0.25">
      <c r="B1905" s="566" t="str">
        <f t="shared" si="149"/>
        <v/>
      </c>
      <c r="C1905" s="472">
        <f>'BD4'!C1902</f>
        <v>0</v>
      </c>
      <c r="D1905" s="125" t="str">
        <f t="shared" si="146"/>
        <v/>
      </c>
      <c r="E1905" s="126" t="str">
        <f>IF('BD4'!O1902=0,"",'BD4'!O1902)</f>
        <v/>
      </c>
      <c r="F1905" s="127" t="str">
        <f>REPT('BD4'!N1902,1)</f>
        <v/>
      </c>
      <c r="G1905" s="469">
        <f>('BD4'!J1902)</f>
        <v>0</v>
      </c>
      <c r="I1905" s="568" t="str">
        <f t="shared" si="147"/>
        <v/>
      </c>
      <c r="J1905" s="568" t="str">
        <f>IF(L1905&gt;0,'BD1'!$K$6,"")</f>
        <v/>
      </c>
      <c r="K1905" s="568" t="str">
        <f>IF(L1905&gt;0,'BD1'!$K$8,"")</f>
        <v/>
      </c>
      <c r="L1905" s="101"/>
      <c r="M1905" s="101"/>
      <c r="N1905" s="101"/>
      <c r="O1905" s="101"/>
      <c r="P1905" s="363"/>
      <c r="Q1905" s="363"/>
      <c r="R1905" s="361"/>
      <c r="S1905" s="570" t="str">
        <f t="shared" si="150"/>
        <v/>
      </c>
      <c r="U1905" s="124" t="str">
        <f t="shared" si="148"/>
        <v/>
      </c>
      <c r="V1905" s="124" t="str">
        <f>IF(X1905&gt;0,'BD1'!$K$6,"")</f>
        <v/>
      </c>
      <c r="W1905" s="121" t="str">
        <f>IF(X1905&gt;0,'BD1'!$K$8,"")</f>
        <v/>
      </c>
      <c r="X1905" s="101"/>
      <c r="Y1905" s="474"/>
      <c r="Z1905" s="101"/>
      <c r="AA1905" s="101"/>
      <c r="AB1905" s="101"/>
      <c r="AC1905" s="101"/>
      <c r="AD1905" s="101"/>
      <c r="AE1905" s="361"/>
      <c r="AF1905" s="522"/>
    </row>
    <row r="1906" spans="2:32" x14ac:dyDescent="0.25">
      <c r="B1906" s="566" t="str">
        <f t="shared" si="149"/>
        <v/>
      </c>
      <c r="C1906" s="472">
        <f>'BD4'!C1903</f>
        <v>0</v>
      </c>
      <c r="D1906" s="125" t="str">
        <f t="shared" si="146"/>
        <v/>
      </c>
      <c r="E1906" s="126" t="str">
        <f>IF('BD4'!O1903=0,"",'BD4'!O1903)</f>
        <v/>
      </c>
      <c r="F1906" s="127" t="str">
        <f>REPT('BD4'!N1903,1)</f>
        <v/>
      </c>
      <c r="G1906" s="469">
        <f>('BD4'!J1903)</f>
        <v>0</v>
      </c>
      <c r="I1906" s="568" t="str">
        <f t="shared" si="147"/>
        <v/>
      </c>
      <c r="J1906" s="568" t="str">
        <f>IF(L1906&gt;0,'BD1'!$K$6,"")</f>
        <v/>
      </c>
      <c r="K1906" s="568" t="str">
        <f>IF(L1906&gt;0,'BD1'!$K$8,"")</f>
        <v/>
      </c>
      <c r="L1906" s="101"/>
      <c r="M1906" s="101"/>
      <c r="N1906" s="101"/>
      <c r="O1906" s="101"/>
      <c r="P1906" s="363"/>
      <c r="Q1906" s="363"/>
      <c r="R1906" s="361"/>
      <c r="S1906" s="570" t="str">
        <f t="shared" si="150"/>
        <v/>
      </c>
      <c r="U1906" s="124" t="str">
        <f t="shared" si="148"/>
        <v/>
      </c>
      <c r="V1906" s="124" t="str">
        <f>IF(X1906&gt;0,'BD1'!$K$6,"")</f>
        <v/>
      </c>
      <c r="W1906" s="121" t="str">
        <f>IF(X1906&gt;0,'BD1'!$K$8,"")</f>
        <v/>
      </c>
      <c r="X1906" s="101"/>
      <c r="Y1906" s="474"/>
      <c r="Z1906" s="101"/>
      <c r="AA1906" s="101"/>
      <c r="AB1906" s="101"/>
      <c r="AC1906" s="101"/>
      <c r="AD1906" s="101"/>
      <c r="AE1906" s="361"/>
      <c r="AF1906" s="522"/>
    </row>
    <row r="1907" spans="2:32" x14ac:dyDescent="0.25">
      <c r="B1907" s="566" t="str">
        <f t="shared" si="149"/>
        <v/>
      </c>
      <c r="C1907" s="472">
        <f>'BD4'!C1904</f>
        <v>0</v>
      </c>
      <c r="D1907" s="125" t="str">
        <f t="shared" si="146"/>
        <v/>
      </c>
      <c r="E1907" s="126" t="str">
        <f>IF('BD4'!O1904=0,"",'BD4'!O1904)</f>
        <v/>
      </c>
      <c r="F1907" s="127" t="str">
        <f>REPT('BD4'!N1904,1)</f>
        <v/>
      </c>
      <c r="G1907" s="469">
        <f>('BD4'!J1904)</f>
        <v>0</v>
      </c>
      <c r="I1907" s="568" t="str">
        <f t="shared" si="147"/>
        <v/>
      </c>
      <c r="J1907" s="568" t="str">
        <f>IF(L1907&gt;0,'BD1'!$K$6,"")</f>
        <v/>
      </c>
      <c r="K1907" s="568" t="str">
        <f>IF(L1907&gt;0,'BD1'!$K$8,"")</f>
        <v/>
      </c>
      <c r="L1907" s="101"/>
      <c r="M1907" s="101"/>
      <c r="N1907" s="101"/>
      <c r="O1907" s="101"/>
      <c r="P1907" s="363"/>
      <c r="Q1907" s="363"/>
      <c r="R1907" s="361"/>
      <c r="S1907" s="570" t="str">
        <f t="shared" si="150"/>
        <v/>
      </c>
      <c r="U1907" s="124" t="str">
        <f t="shared" si="148"/>
        <v/>
      </c>
      <c r="V1907" s="124" t="str">
        <f>IF(X1907&gt;0,'BD1'!$K$6,"")</f>
        <v/>
      </c>
      <c r="W1907" s="121" t="str">
        <f>IF(X1907&gt;0,'BD1'!$K$8,"")</f>
        <v/>
      </c>
      <c r="X1907" s="101"/>
      <c r="Y1907" s="474"/>
      <c r="Z1907" s="101"/>
      <c r="AA1907" s="101"/>
      <c r="AB1907" s="101"/>
      <c r="AC1907" s="101"/>
      <c r="AD1907" s="101"/>
      <c r="AE1907" s="361"/>
      <c r="AF1907" s="522"/>
    </row>
    <row r="1908" spans="2:32" x14ac:dyDescent="0.25">
      <c r="B1908" s="566" t="str">
        <f t="shared" si="149"/>
        <v/>
      </c>
      <c r="C1908" s="472">
        <f>'BD4'!C1905</f>
        <v>0</v>
      </c>
      <c r="D1908" s="125" t="str">
        <f t="shared" si="146"/>
        <v/>
      </c>
      <c r="E1908" s="126" t="str">
        <f>IF('BD4'!O1905=0,"",'BD4'!O1905)</f>
        <v/>
      </c>
      <c r="F1908" s="127" t="str">
        <f>REPT('BD4'!N1905,1)</f>
        <v/>
      </c>
      <c r="G1908" s="469">
        <f>('BD4'!J1905)</f>
        <v>0</v>
      </c>
      <c r="I1908" s="568" t="str">
        <f t="shared" si="147"/>
        <v/>
      </c>
      <c r="J1908" s="568" t="str">
        <f>IF(L1908&gt;0,'BD1'!$K$6,"")</f>
        <v/>
      </c>
      <c r="K1908" s="568" t="str">
        <f>IF(L1908&gt;0,'BD1'!$K$8,"")</f>
        <v/>
      </c>
      <c r="L1908" s="101"/>
      <c r="M1908" s="101"/>
      <c r="N1908" s="101"/>
      <c r="O1908" s="101"/>
      <c r="P1908" s="363"/>
      <c r="Q1908" s="363"/>
      <c r="R1908" s="361"/>
      <c r="S1908" s="570" t="str">
        <f t="shared" si="150"/>
        <v/>
      </c>
      <c r="U1908" s="124" t="str">
        <f t="shared" si="148"/>
        <v/>
      </c>
      <c r="V1908" s="124" t="str">
        <f>IF(X1908&gt;0,'BD1'!$K$6,"")</f>
        <v/>
      </c>
      <c r="W1908" s="121" t="str">
        <f>IF(X1908&gt;0,'BD1'!$K$8,"")</f>
        <v/>
      </c>
      <c r="X1908" s="101"/>
      <c r="Y1908" s="474"/>
      <c r="Z1908" s="101"/>
      <c r="AA1908" s="101"/>
      <c r="AB1908" s="101"/>
      <c r="AC1908" s="101"/>
      <c r="AD1908" s="101"/>
      <c r="AE1908" s="361"/>
      <c r="AF1908" s="522"/>
    </row>
    <row r="1909" spans="2:32" x14ac:dyDescent="0.25">
      <c r="B1909" s="566" t="str">
        <f t="shared" si="149"/>
        <v/>
      </c>
      <c r="C1909" s="472">
        <f>'BD4'!C1906</f>
        <v>0</v>
      </c>
      <c r="D1909" s="125" t="str">
        <f t="shared" si="146"/>
        <v/>
      </c>
      <c r="E1909" s="126" t="str">
        <f>IF('BD4'!O1906=0,"",'BD4'!O1906)</f>
        <v/>
      </c>
      <c r="F1909" s="127" t="str">
        <f>REPT('BD4'!N1906,1)</f>
        <v/>
      </c>
      <c r="G1909" s="469">
        <f>('BD4'!J1906)</f>
        <v>0</v>
      </c>
      <c r="I1909" s="568" t="str">
        <f t="shared" si="147"/>
        <v/>
      </c>
      <c r="J1909" s="568" t="str">
        <f>IF(L1909&gt;0,'BD1'!$K$6,"")</f>
        <v/>
      </c>
      <c r="K1909" s="568" t="str">
        <f>IF(L1909&gt;0,'BD1'!$K$8,"")</f>
        <v/>
      </c>
      <c r="L1909" s="101"/>
      <c r="M1909" s="101"/>
      <c r="N1909" s="101"/>
      <c r="O1909" s="101"/>
      <c r="P1909" s="363"/>
      <c r="Q1909" s="363"/>
      <c r="R1909" s="361"/>
      <c r="S1909" s="570" t="str">
        <f t="shared" si="150"/>
        <v/>
      </c>
      <c r="U1909" s="124" t="str">
        <f t="shared" si="148"/>
        <v/>
      </c>
      <c r="V1909" s="124" t="str">
        <f>IF(X1909&gt;0,'BD1'!$K$6,"")</f>
        <v/>
      </c>
      <c r="W1909" s="121" t="str">
        <f>IF(X1909&gt;0,'BD1'!$K$8,"")</f>
        <v/>
      </c>
      <c r="X1909" s="101"/>
      <c r="Y1909" s="474"/>
      <c r="Z1909" s="101"/>
      <c r="AA1909" s="101"/>
      <c r="AB1909" s="101"/>
      <c r="AC1909" s="101"/>
      <c r="AD1909" s="101"/>
      <c r="AE1909" s="361"/>
      <c r="AF1909" s="522"/>
    </row>
    <row r="1910" spans="2:32" x14ac:dyDescent="0.25">
      <c r="B1910" s="566" t="str">
        <f t="shared" si="149"/>
        <v/>
      </c>
      <c r="C1910" s="472">
        <f>'BD4'!C1907</f>
        <v>0</v>
      </c>
      <c r="D1910" s="125" t="str">
        <f t="shared" si="146"/>
        <v/>
      </c>
      <c r="E1910" s="126" t="str">
        <f>IF('BD4'!O1907=0,"",'BD4'!O1907)</f>
        <v/>
      </c>
      <c r="F1910" s="127" t="str">
        <f>REPT('BD4'!N1907,1)</f>
        <v/>
      </c>
      <c r="G1910" s="469">
        <f>('BD4'!J1907)</f>
        <v>0</v>
      </c>
      <c r="I1910" s="568" t="str">
        <f t="shared" si="147"/>
        <v/>
      </c>
      <c r="J1910" s="568" t="str">
        <f>IF(L1910&gt;0,'BD1'!$K$6,"")</f>
        <v/>
      </c>
      <c r="K1910" s="568" t="str">
        <f>IF(L1910&gt;0,'BD1'!$K$8,"")</f>
        <v/>
      </c>
      <c r="L1910" s="101"/>
      <c r="M1910" s="101"/>
      <c r="N1910" s="101"/>
      <c r="O1910" s="101"/>
      <c r="P1910" s="363"/>
      <c r="Q1910" s="363"/>
      <c r="R1910" s="361"/>
      <c r="S1910" s="570" t="str">
        <f t="shared" si="150"/>
        <v/>
      </c>
      <c r="U1910" s="124" t="str">
        <f t="shared" si="148"/>
        <v/>
      </c>
      <c r="V1910" s="124" t="str">
        <f>IF(X1910&gt;0,'BD1'!$K$6,"")</f>
        <v/>
      </c>
      <c r="W1910" s="121" t="str">
        <f>IF(X1910&gt;0,'BD1'!$K$8,"")</f>
        <v/>
      </c>
      <c r="X1910" s="101"/>
      <c r="Y1910" s="474"/>
      <c r="Z1910" s="101"/>
      <c r="AA1910" s="101"/>
      <c r="AB1910" s="101"/>
      <c r="AC1910" s="101"/>
      <c r="AD1910" s="101"/>
      <c r="AE1910" s="361"/>
      <c r="AF1910" s="522"/>
    </row>
    <row r="1911" spans="2:32" x14ac:dyDescent="0.25">
      <c r="B1911" s="566" t="str">
        <f t="shared" si="149"/>
        <v/>
      </c>
      <c r="C1911" s="472">
        <f>'BD4'!C1908</f>
        <v>0</v>
      </c>
      <c r="D1911" s="125" t="str">
        <f t="shared" si="146"/>
        <v/>
      </c>
      <c r="E1911" s="126" t="str">
        <f>IF('BD4'!O1908=0,"",'BD4'!O1908)</f>
        <v/>
      </c>
      <c r="F1911" s="127" t="str">
        <f>REPT('BD4'!N1908,1)</f>
        <v/>
      </c>
      <c r="G1911" s="469">
        <f>('BD4'!J1908)</f>
        <v>0</v>
      </c>
      <c r="I1911" s="568" t="str">
        <f t="shared" si="147"/>
        <v/>
      </c>
      <c r="J1911" s="568" t="str">
        <f>IF(L1911&gt;0,'BD1'!$K$6,"")</f>
        <v/>
      </c>
      <c r="K1911" s="568" t="str">
        <f>IF(L1911&gt;0,'BD1'!$K$8,"")</f>
        <v/>
      </c>
      <c r="L1911" s="101"/>
      <c r="M1911" s="101"/>
      <c r="N1911" s="101"/>
      <c r="O1911" s="101"/>
      <c r="P1911" s="363"/>
      <c r="Q1911" s="363"/>
      <c r="R1911" s="361"/>
      <c r="S1911" s="570" t="str">
        <f t="shared" si="150"/>
        <v/>
      </c>
      <c r="U1911" s="124" t="str">
        <f t="shared" si="148"/>
        <v/>
      </c>
      <c r="V1911" s="124" t="str">
        <f>IF(X1911&gt;0,'BD1'!$K$6,"")</f>
        <v/>
      </c>
      <c r="W1911" s="121" t="str">
        <f>IF(X1911&gt;0,'BD1'!$K$8,"")</f>
        <v/>
      </c>
      <c r="X1911" s="101"/>
      <c r="Y1911" s="474"/>
      <c r="Z1911" s="101"/>
      <c r="AA1911" s="101"/>
      <c r="AB1911" s="101"/>
      <c r="AC1911" s="101"/>
      <c r="AD1911" s="101"/>
      <c r="AE1911" s="361"/>
      <c r="AF1911" s="522"/>
    </row>
    <row r="1912" spans="2:32" x14ac:dyDescent="0.25">
      <c r="B1912" s="566" t="str">
        <f t="shared" si="149"/>
        <v/>
      </c>
      <c r="C1912" s="472">
        <f>'BD4'!C1909</f>
        <v>0</v>
      </c>
      <c r="D1912" s="125" t="str">
        <f t="shared" si="146"/>
        <v/>
      </c>
      <c r="E1912" s="126" t="str">
        <f>IF('BD4'!O1909=0,"",'BD4'!O1909)</f>
        <v/>
      </c>
      <c r="F1912" s="127" t="str">
        <f>REPT('BD4'!N1909,1)</f>
        <v/>
      </c>
      <c r="G1912" s="469">
        <f>('BD4'!J1909)</f>
        <v>0</v>
      </c>
      <c r="I1912" s="568" t="str">
        <f t="shared" si="147"/>
        <v/>
      </c>
      <c r="J1912" s="568" t="str">
        <f>IF(L1912&gt;0,'BD1'!$K$6,"")</f>
        <v/>
      </c>
      <c r="K1912" s="568" t="str">
        <f>IF(L1912&gt;0,'BD1'!$K$8,"")</f>
        <v/>
      </c>
      <c r="L1912" s="101"/>
      <c r="M1912" s="101"/>
      <c r="N1912" s="101"/>
      <c r="O1912" s="101"/>
      <c r="P1912" s="363"/>
      <c r="Q1912" s="363"/>
      <c r="R1912" s="361"/>
      <c r="S1912" s="570" t="str">
        <f t="shared" si="150"/>
        <v/>
      </c>
      <c r="U1912" s="124" t="str">
        <f t="shared" si="148"/>
        <v/>
      </c>
      <c r="V1912" s="124" t="str">
        <f>IF(X1912&gt;0,'BD1'!$K$6,"")</f>
        <v/>
      </c>
      <c r="W1912" s="121" t="str">
        <f>IF(X1912&gt;0,'BD1'!$K$8,"")</f>
        <v/>
      </c>
      <c r="X1912" s="101"/>
      <c r="Y1912" s="474"/>
      <c r="Z1912" s="101"/>
      <c r="AA1912" s="101"/>
      <c r="AB1912" s="101"/>
      <c r="AC1912" s="101"/>
      <c r="AD1912" s="101"/>
      <c r="AE1912" s="361"/>
      <c r="AF1912" s="522"/>
    </row>
    <row r="1913" spans="2:32" x14ac:dyDescent="0.25">
      <c r="B1913" s="566" t="str">
        <f t="shared" si="149"/>
        <v/>
      </c>
      <c r="C1913" s="472">
        <f>'BD4'!C1910</f>
        <v>0</v>
      </c>
      <c r="D1913" s="125" t="str">
        <f t="shared" si="146"/>
        <v/>
      </c>
      <c r="E1913" s="126" t="str">
        <f>IF('BD4'!O1910=0,"",'BD4'!O1910)</f>
        <v/>
      </c>
      <c r="F1913" s="127" t="str">
        <f>REPT('BD4'!N1910,1)</f>
        <v/>
      </c>
      <c r="G1913" s="469">
        <f>('BD4'!J1910)</f>
        <v>0</v>
      </c>
      <c r="I1913" s="568" t="str">
        <f t="shared" si="147"/>
        <v/>
      </c>
      <c r="J1913" s="568" t="str">
        <f>IF(L1913&gt;0,'BD1'!$K$6,"")</f>
        <v/>
      </c>
      <c r="K1913" s="568" t="str">
        <f>IF(L1913&gt;0,'BD1'!$K$8,"")</f>
        <v/>
      </c>
      <c r="L1913" s="101"/>
      <c r="M1913" s="101"/>
      <c r="N1913" s="101"/>
      <c r="O1913" s="101"/>
      <c r="P1913" s="363"/>
      <c r="Q1913" s="363"/>
      <c r="R1913" s="361"/>
      <c r="S1913" s="570" t="str">
        <f t="shared" si="150"/>
        <v/>
      </c>
      <c r="U1913" s="124" t="str">
        <f t="shared" si="148"/>
        <v/>
      </c>
      <c r="V1913" s="124" t="str">
        <f>IF(X1913&gt;0,'BD1'!$K$6,"")</f>
        <v/>
      </c>
      <c r="W1913" s="121" t="str">
        <f>IF(X1913&gt;0,'BD1'!$K$8,"")</f>
        <v/>
      </c>
      <c r="X1913" s="101"/>
      <c r="Y1913" s="474"/>
      <c r="Z1913" s="101"/>
      <c r="AA1913" s="101"/>
      <c r="AB1913" s="101"/>
      <c r="AC1913" s="101"/>
      <c r="AD1913" s="101"/>
      <c r="AE1913" s="361"/>
      <c r="AF1913" s="522"/>
    </row>
    <row r="1914" spans="2:32" x14ac:dyDescent="0.25">
      <c r="B1914" s="566" t="str">
        <f t="shared" si="149"/>
        <v/>
      </c>
      <c r="C1914" s="472">
        <f>'BD4'!C1911</f>
        <v>0</v>
      </c>
      <c r="D1914" s="125" t="str">
        <f t="shared" si="146"/>
        <v/>
      </c>
      <c r="E1914" s="126" t="str">
        <f>IF('BD4'!O1911=0,"",'BD4'!O1911)</f>
        <v/>
      </c>
      <c r="F1914" s="127" t="str">
        <f>REPT('BD4'!N1911,1)</f>
        <v/>
      </c>
      <c r="G1914" s="469">
        <f>('BD4'!J1911)</f>
        <v>0</v>
      </c>
      <c r="I1914" s="568" t="str">
        <f t="shared" si="147"/>
        <v/>
      </c>
      <c r="J1914" s="568" t="str">
        <f>IF(L1914&gt;0,'BD1'!$K$6,"")</f>
        <v/>
      </c>
      <c r="K1914" s="568" t="str">
        <f>IF(L1914&gt;0,'BD1'!$K$8,"")</f>
        <v/>
      </c>
      <c r="L1914" s="101"/>
      <c r="M1914" s="101"/>
      <c r="N1914" s="101"/>
      <c r="O1914" s="101"/>
      <c r="P1914" s="363"/>
      <c r="Q1914" s="363"/>
      <c r="R1914" s="361"/>
      <c r="S1914" s="570" t="str">
        <f t="shared" si="150"/>
        <v/>
      </c>
      <c r="U1914" s="124" t="str">
        <f t="shared" si="148"/>
        <v/>
      </c>
      <c r="V1914" s="124" t="str">
        <f>IF(X1914&gt;0,'BD1'!$K$6,"")</f>
        <v/>
      </c>
      <c r="W1914" s="121" t="str">
        <f>IF(X1914&gt;0,'BD1'!$K$8,"")</f>
        <v/>
      </c>
      <c r="X1914" s="101"/>
      <c r="Y1914" s="474"/>
      <c r="Z1914" s="101"/>
      <c r="AA1914" s="101"/>
      <c r="AB1914" s="101"/>
      <c r="AC1914" s="101"/>
      <c r="AD1914" s="101"/>
      <c r="AE1914" s="361"/>
      <c r="AF1914" s="522"/>
    </row>
    <row r="1915" spans="2:32" x14ac:dyDescent="0.25">
      <c r="B1915" s="566" t="str">
        <f t="shared" si="149"/>
        <v/>
      </c>
      <c r="C1915" s="472">
        <f>'BD4'!C1912</f>
        <v>0</v>
      </c>
      <c r="D1915" s="125" t="str">
        <f t="shared" si="146"/>
        <v/>
      </c>
      <c r="E1915" s="126" t="str">
        <f>IF('BD4'!O1912=0,"",'BD4'!O1912)</f>
        <v/>
      </c>
      <c r="F1915" s="127" t="str">
        <f>REPT('BD4'!N1912,1)</f>
        <v/>
      </c>
      <c r="G1915" s="469">
        <f>('BD4'!J1912)</f>
        <v>0</v>
      </c>
      <c r="I1915" s="568" t="str">
        <f t="shared" si="147"/>
        <v/>
      </c>
      <c r="J1915" s="568" t="str">
        <f>IF(L1915&gt;0,'BD1'!$K$6,"")</f>
        <v/>
      </c>
      <c r="K1915" s="568" t="str">
        <f>IF(L1915&gt;0,'BD1'!$K$8,"")</f>
        <v/>
      </c>
      <c r="L1915" s="101"/>
      <c r="M1915" s="101"/>
      <c r="N1915" s="101"/>
      <c r="O1915" s="101"/>
      <c r="P1915" s="363"/>
      <c r="Q1915" s="363"/>
      <c r="R1915" s="361"/>
      <c r="S1915" s="570" t="str">
        <f t="shared" si="150"/>
        <v/>
      </c>
      <c r="U1915" s="124" t="str">
        <f t="shared" si="148"/>
        <v/>
      </c>
      <c r="V1915" s="124" t="str">
        <f>IF(X1915&gt;0,'BD1'!$K$6,"")</f>
        <v/>
      </c>
      <c r="W1915" s="121" t="str">
        <f>IF(X1915&gt;0,'BD1'!$K$8,"")</f>
        <v/>
      </c>
      <c r="X1915" s="101"/>
      <c r="Y1915" s="474"/>
      <c r="Z1915" s="101"/>
      <c r="AA1915" s="101"/>
      <c r="AB1915" s="101"/>
      <c r="AC1915" s="101"/>
      <c r="AD1915" s="101"/>
      <c r="AE1915" s="361"/>
      <c r="AF1915" s="522"/>
    </row>
    <row r="1916" spans="2:32" x14ac:dyDescent="0.25">
      <c r="B1916" s="566" t="str">
        <f t="shared" si="149"/>
        <v/>
      </c>
      <c r="C1916" s="472">
        <f>'BD4'!C1913</f>
        <v>0</v>
      </c>
      <c r="D1916" s="125" t="str">
        <f t="shared" si="146"/>
        <v/>
      </c>
      <c r="E1916" s="126" t="str">
        <f>IF('BD4'!O1913=0,"",'BD4'!O1913)</f>
        <v/>
      </c>
      <c r="F1916" s="127" t="str">
        <f>REPT('BD4'!N1913,1)</f>
        <v/>
      </c>
      <c r="G1916" s="469">
        <f>('BD4'!J1913)</f>
        <v>0</v>
      </c>
      <c r="I1916" s="568" t="str">
        <f t="shared" si="147"/>
        <v/>
      </c>
      <c r="J1916" s="568" t="str">
        <f>IF(L1916&gt;0,'BD1'!$K$6,"")</f>
        <v/>
      </c>
      <c r="K1916" s="568" t="str">
        <f>IF(L1916&gt;0,'BD1'!$K$8,"")</f>
        <v/>
      </c>
      <c r="L1916" s="101"/>
      <c r="M1916" s="101"/>
      <c r="N1916" s="101"/>
      <c r="O1916" s="101"/>
      <c r="P1916" s="363"/>
      <c r="Q1916" s="363"/>
      <c r="R1916" s="361"/>
      <c r="S1916" s="570" t="str">
        <f t="shared" si="150"/>
        <v/>
      </c>
      <c r="U1916" s="124" t="str">
        <f t="shared" si="148"/>
        <v/>
      </c>
      <c r="V1916" s="124" t="str">
        <f>IF(X1916&gt;0,'BD1'!$K$6,"")</f>
        <v/>
      </c>
      <c r="W1916" s="121" t="str">
        <f>IF(X1916&gt;0,'BD1'!$K$8,"")</f>
        <v/>
      </c>
      <c r="X1916" s="101"/>
      <c r="Y1916" s="474"/>
      <c r="Z1916" s="101"/>
      <c r="AA1916" s="101"/>
      <c r="AB1916" s="101"/>
      <c r="AC1916" s="101"/>
      <c r="AD1916" s="101"/>
      <c r="AE1916" s="361"/>
      <c r="AF1916" s="522"/>
    </row>
    <row r="1917" spans="2:32" x14ac:dyDescent="0.25">
      <c r="B1917" s="566" t="str">
        <f t="shared" si="149"/>
        <v/>
      </c>
      <c r="C1917" s="472">
        <f>'BD4'!C1914</f>
        <v>0</v>
      </c>
      <c r="D1917" s="125" t="str">
        <f t="shared" si="146"/>
        <v/>
      </c>
      <c r="E1917" s="126" t="str">
        <f>IF('BD4'!O1914=0,"",'BD4'!O1914)</f>
        <v/>
      </c>
      <c r="F1917" s="127" t="str">
        <f>REPT('BD4'!N1914,1)</f>
        <v/>
      </c>
      <c r="G1917" s="469">
        <f>('BD4'!J1914)</f>
        <v>0</v>
      </c>
      <c r="I1917" s="568" t="str">
        <f t="shared" si="147"/>
        <v/>
      </c>
      <c r="J1917" s="568" t="str">
        <f>IF(L1917&gt;0,'BD1'!$K$6,"")</f>
        <v/>
      </c>
      <c r="K1917" s="568" t="str">
        <f>IF(L1917&gt;0,'BD1'!$K$8,"")</f>
        <v/>
      </c>
      <c r="L1917" s="101"/>
      <c r="M1917" s="101"/>
      <c r="N1917" s="101"/>
      <c r="O1917" s="101"/>
      <c r="P1917" s="363"/>
      <c r="Q1917" s="363"/>
      <c r="R1917" s="361"/>
      <c r="S1917" s="570" t="str">
        <f t="shared" si="150"/>
        <v/>
      </c>
      <c r="U1917" s="124" t="str">
        <f t="shared" si="148"/>
        <v/>
      </c>
      <c r="V1917" s="124" t="str">
        <f>IF(X1917&gt;0,'BD1'!$K$6,"")</f>
        <v/>
      </c>
      <c r="W1917" s="121" t="str">
        <f>IF(X1917&gt;0,'BD1'!$K$8,"")</f>
        <v/>
      </c>
      <c r="X1917" s="101"/>
      <c r="Y1917" s="474"/>
      <c r="Z1917" s="101"/>
      <c r="AA1917" s="101"/>
      <c r="AB1917" s="101"/>
      <c r="AC1917" s="101"/>
      <c r="AD1917" s="101"/>
      <c r="AE1917" s="361"/>
      <c r="AF1917" s="522"/>
    </row>
    <row r="1918" spans="2:32" x14ac:dyDescent="0.25">
      <c r="B1918" s="566" t="str">
        <f t="shared" si="149"/>
        <v/>
      </c>
      <c r="C1918" s="472">
        <f>'BD4'!C1915</f>
        <v>0</v>
      </c>
      <c r="D1918" s="125" t="str">
        <f t="shared" si="146"/>
        <v/>
      </c>
      <c r="E1918" s="126" t="str">
        <f>IF('BD4'!O1915=0,"",'BD4'!O1915)</f>
        <v/>
      </c>
      <c r="F1918" s="127" t="str">
        <f>REPT('BD4'!N1915,1)</f>
        <v/>
      </c>
      <c r="G1918" s="469">
        <f>('BD4'!J1915)</f>
        <v>0</v>
      </c>
      <c r="I1918" s="568" t="str">
        <f t="shared" si="147"/>
        <v/>
      </c>
      <c r="J1918" s="568" t="str">
        <f>IF(L1918&gt;0,'BD1'!$K$6,"")</f>
        <v/>
      </c>
      <c r="K1918" s="568" t="str">
        <f>IF(L1918&gt;0,'BD1'!$K$8,"")</f>
        <v/>
      </c>
      <c r="L1918" s="101"/>
      <c r="M1918" s="101"/>
      <c r="N1918" s="101"/>
      <c r="O1918" s="101"/>
      <c r="P1918" s="363"/>
      <c r="Q1918" s="363"/>
      <c r="R1918" s="361"/>
      <c r="S1918" s="570" t="str">
        <f t="shared" si="150"/>
        <v/>
      </c>
      <c r="U1918" s="124" t="str">
        <f t="shared" si="148"/>
        <v/>
      </c>
      <c r="V1918" s="124" t="str">
        <f>IF(X1918&gt;0,'BD1'!$K$6,"")</f>
        <v/>
      </c>
      <c r="W1918" s="121" t="str">
        <f>IF(X1918&gt;0,'BD1'!$K$8,"")</f>
        <v/>
      </c>
      <c r="X1918" s="101"/>
      <c r="Y1918" s="474"/>
      <c r="Z1918" s="101"/>
      <c r="AA1918" s="101"/>
      <c r="AB1918" s="101"/>
      <c r="AC1918" s="101"/>
      <c r="AD1918" s="101"/>
      <c r="AE1918" s="361"/>
      <c r="AF1918" s="522"/>
    </row>
    <row r="1919" spans="2:32" x14ac:dyDescent="0.25">
      <c r="B1919" s="566" t="str">
        <f t="shared" si="149"/>
        <v/>
      </c>
      <c r="C1919" s="472">
        <f>'BD4'!C1916</f>
        <v>0</v>
      </c>
      <c r="D1919" s="125" t="str">
        <f t="shared" si="146"/>
        <v/>
      </c>
      <c r="E1919" s="126" t="str">
        <f>IF('BD4'!O1916=0,"",'BD4'!O1916)</f>
        <v/>
      </c>
      <c r="F1919" s="127" t="str">
        <f>REPT('BD4'!N1916,1)</f>
        <v/>
      </c>
      <c r="G1919" s="469">
        <f>('BD4'!J1916)</f>
        <v>0</v>
      </c>
      <c r="I1919" s="568" t="str">
        <f t="shared" si="147"/>
        <v/>
      </c>
      <c r="J1919" s="568" t="str">
        <f>IF(L1919&gt;0,'BD1'!$K$6,"")</f>
        <v/>
      </c>
      <c r="K1919" s="568" t="str">
        <f>IF(L1919&gt;0,'BD1'!$K$8,"")</f>
        <v/>
      </c>
      <c r="L1919" s="101"/>
      <c r="M1919" s="101"/>
      <c r="N1919" s="101"/>
      <c r="O1919" s="101"/>
      <c r="P1919" s="363"/>
      <c r="Q1919" s="363"/>
      <c r="R1919" s="361"/>
      <c r="S1919" s="570" t="str">
        <f t="shared" si="150"/>
        <v/>
      </c>
      <c r="U1919" s="124" t="str">
        <f t="shared" si="148"/>
        <v/>
      </c>
      <c r="V1919" s="124" t="str">
        <f>IF(X1919&gt;0,'BD1'!$K$6,"")</f>
        <v/>
      </c>
      <c r="W1919" s="121" t="str">
        <f>IF(X1919&gt;0,'BD1'!$K$8,"")</f>
        <v/>
      </c>
      <c r="X1919" s="101"/>
      <c r="Y1919" s="474"/>
      <c r="Z1919" s="101"/>
      <c r="AA1919" s="101"/>
      <c r="AB1919" s="101"/>
      <c r="AC1919" s="101"/>
      <c r="AD1919" s="101"/>
      <c r="AE1919" s="361"/>
      <c r="AF1919" s="522"/>
    </row>
    <row r="1920" spans="2:32" x14ac:dyDescent="0.25">
      <c r="B1920" s="566" t="str">
        <f t="shared" si="149"/>
        <v/>
      </c>
      <c r="C1920" s="472">
        <f>'BD4'!C1917</f>
        <v>0</v>
      </c>
      <c r="D1920" s="125" t="str">
        <f t="shared" si="146"/>
        <v/>
      </c>
      <c r="E1920" s="126" t="str">
        <f>IF('BD4'!O1917=0,"",'BD4'!O1917)</f>
        <v/>
      </c>
      <c r="F1920" s="127" t="str">
        <f>REPT('BD4'!N1917,1)</f>
        <v/>
      </c>
      <c r="G1920" s="469">
        <f>('BD4'!J1917)</f>
        <v>0</v>
      </c>
      <c r="I1920" s="568" t="str">
        <f t="shared" si="147"/>
        <v/>
      </c>
      <c r="J1920" s="568" t="str">
        <f>IF(L1920&gt;0,'BD1'!$K$6,"")</f>
        <v/>
      </c>
      <c r="K1920" s="568" t="str">
        <f>IF(L1920&gt;0,'BD1'!$K$8,"")</f>
        <v/>
      </c>
      <c r="L1920" s="101"/>
      <c r="M1920" s="101"/>
      <c r="N1920" s="101"/>
      <c r="O1920" s="101"/>
      <c r="P1920" s="363"/>
      <c r="Q1920" s="363"/>
      <c r="R1920" s="361"/>
      <c r="S1920" s="570" t="str">
        <f t="shared" si="150"/>
        <v/>
      </c>
      <c r="U1920" s="124" t="str">
        <f t="shared" si="148"/>
        <v/>
      </c>
      <c r="V1920" s="124" t="str">
        <f>IF(X1920&gt;0,'BD1'!$K$6,"")</f>
        <v/>
      </c>
      <c r="W1920" s="121" t="str">
        <f>IF(X1920&gt;0,'BD1'!$K$8,"")</f>
        <v/>
      </c>
      <c r="X1920" s="101"/>
      <c r="Y1920" s="474"/>
      <c r="Z1920" s="101"/>
      <c r="AA1920" s="101"/>
      <c r="AB1920" s="101"/>
      <c r="AC1920" s="101"/>
      <c r="AD1920" s="101"/>
      <c r="AE1920" s="361"/>
      <c r="AF1920" s="522"/>
    </row>
    <row r="1921" spans="2:32" x14ac:dyDescent="0.25">
      <c r="B1921" s="566" t="str">
        <f t="shared" si="149"/>
        <v/>
      </c>
      <c r="C1921" s="472">
        <f>'BD4'!C1918</f>
        <v>0</v>
      </c>
      <c r="D1921" s="125" t="str">
        <f t="shared" si="146"/>
        <v/>
      </c>
      <c r="E1921" s="126" t="str">
        <f>IF('BD4'!O1918=0,"",'BD4'!O1918)</f>
        <v/>
      </c>
      <c r="F1921" s="127" t="str">
        <f>REPT('BD4'!N1918,1)</f>
        <v/>
      </c>
      <c r="G1921" s="469">
        <f>('BD4'!J1918)</f>
        <v>0</v>
      </c>
      <c r="I1921" s="568" t="str">
        <f t="shared" si="147"/>
        <v/>
      </c>
      <c r="J1921" s="568" t="str">
        <f>IF(L1921&gt;0,'BD1'!$K$6,"")</f>
        <v/>
      </c>
      <c r="K1921" s="568" t="str">
        <f>IF(L1921&gt;0,'BD1'!$K$8,"")</f>
        <v/>
      </c>
      <c r="L1921" s="101"/>
      <c r="M1921" s="101"/>
      <c r="N1921" s="101"/>
      <c r="O1921" s="101"/>
      <c r="P1921" s="363"/>
      <c r="Q1921" s="363"/>
      <c r="R1921" s="361"/>
      <c r="S1921" s="570" t="str">
        <f t="shared" si="150"/>
        <v/>
      </c>
      <c r="U1921" s="124" t="str">
        <f t="shared" si="148"/>
        <v/>
      </c>
      <c r="V1921" s="124" t="str">
        <f>IF(X1921&gt;0,'BD1'!$K$6,"")</f>
        <v/>
      </c>
      <c r="W1921" s="121" t="str">
        <f>IF(X1921&gt;0,'BD1'!$K$8,"")</f>
        <v/>
      </c>
      <c r="X1921" s="101"/>
      <c r="Y1921" s="474"/>
      <c r="Z1921" s="101"/>
      <c r="AA1921" s="101"/>
      <c r="AB1921" s="101"/>
      <c r="AC1921" s="101"/>
      <c r="AD1921" s="101"/>
      <c r="AE1921" s="361"/>
      <c r="AF1921" s="522"/>
    </row>
    <row r="1922" spans="2:32" x14ac:dyDescent="0.25">
      <c r="B1922" s="566" t="str">
        <f t="shared" si="149"/>
        <v/>
      </c>
      <c r="C1922" s="472">
        <f>'BD4'!C1919</f>
        <v>0</v>
      </c>
      <c r="D1922" s="125" t="str">
        <f t="shared" si="146"/>
        <v/>
      </c>
      <c r="E1922" s="126" t="str">
        <f>IF('BD4'!O1919=0,"",'BD4'!O1919)</f>
        <v/>
      </c>
      <c r="F1922" s="127" t="str">
        <f>REPT('BD4'!N1919,1)</f>
        <v/>
      </c>
      <c r="G1922" s="469">
        <f>('BD4'!J1919)</f>
        <v>0</v>
      </c>
      <c r="I1922" s="568" t="str">
        <f t="shared" si="147"/>
        <v/>
      </c>
      <c r="J1922" s="568" t="str">
        <f>IF(L1922&gt;0,'BD1'!$K$6,"")</f>
        <v/>
      </c>
      <c r="K1922" s="568" t="str">
        <f>IF(L1922&gt;0,'BD1'!$K$8,"")</f>
        <v/>
      </c>
      <c r="L1922" s="101"/>
      <c r="M1922" s="101"/>
      <c r="N1922" s="101"/>
      <c r="O1922" s="101"/>
      <c r="P1922" s="363"/>
      <c r="Q1922" s="363"/>
      <c r="R1922" s="361"/>
      <c r="S1922" s="570" t="str">
        <f t="shared" si="150"/>
        <v/>
      </c>
      <c r="U1922" s="124" t="str">
        <f t="shared" si="148"/>
        <v/>
      </c>
      <c r="V1922" s="124" t="str">
        <f>IF(X1922&gt;0,'BD1'!$K$6,"")</f>
        <v/>
      </c>
      <c r="W1922" s="121" t="str">
        <f>IF(X1922&gt;0,'BD1'!$K$8,"")</f>
        <v/>
      </c>
      <c r="X1922" s="101"/>
      <c r="Y1922" s="474"/>
      <c r="Z1922" s="101"/>
      <c r="AA1922" s="101"/>
      <c r="AB1922" s="101"/>
      <c r="AC1922" s="101"/>
      <c r="AD1922" s="101"/>
      <c r="AE1922" s="361"/>
      <c r="AF1922" s="522"/>
    </row>
    <row r="1923" spans="2:32" x14ac:dyDescent="0.25">
      <c r="B1923" s="566" t="str">
        <f t="shared" si="149"/>
        <v/>
      </c>
      <c r="C1923" s="472">
        <f>'BD4'!C1920</f>
        <v>0</v>
      </c>
      <c r="D1923" s="125" t="str">
        <f t="shared" si="146"/>
        <v/>
      </c>
      <c r="E1923" s="126" t="str">
        <f>IF('BD4'!O1920=0,"",'BD4'!O1920)</f>
        <v/>
      </c>
      <c r="F1923" s="127" t="str">
        <f>REPT('BD4'!N1920,1)</f>
        <v/>
      </c>
      <c r="G1923" s="469">
        <f>('BD4'!J1920)</f>
        <v>0</v>
      </c>
      <c r="I1923" s="568" t="str">
        <f t="shared" si="147"/>
        <v/>
      </c>
      <c r="J1923" s="568" t="str">
        <f>IF(L1923&gt;0,'BD1'!$K$6,"")</f>
        <v/>
      </c>
      <c r="K1923" s="568" t="str">
        <f>IF(L1923&gt;0,'BD1'!$K$8,"")</f>
        <v/>
      </c>
      <c r="L1923" s="101"/>
      <c r="M1923" s="101"/>
      <c r="N1923" s="101"/>
      <c r="O1923" s="101"/>
      <c r="P1923" s="363"/>
      <c r="Q1923" s="363"/>
      <c r="R1923" s="361"/>
      <c r="S1923" s="570" t="str">
        <f t="shared" si="150"/>
        <v/>
      </c>
      <c r="U1923" s="124" t="str">
        <f t="shared" si="148"/>
        <v/>
      </c>
      <c r="V1923" s="124" t="str">
        <f>IF(X1923&gt;0,'BD1'!$K$6,"")</f>
        <v/>
      </c>
      <c r="W1923" s="121" t="str">
        <f>IF(X1923&gt;0,'BD1'!$K$8,"")</f>
        <v/>
      </c>
      <c r="X1923" s="101"/>
      <c r="Y1923" s="474"/>
      <c r="Z1923" s="101"/>
      <c r="AA1923" s="101"/>
      <c r="AB1923" s="101"/>
      <c r="AC1923" s="101"/>
      <c r="AD1923" s="101"/>
      <c r="AE1923" s="361"/>
      <c r="AF1923" s="522"/>
    </row>
    <row r="1924" spans="2:32" x14ac:dyDescent="0.25">
      <c r="B1924" s="566" t="str">
        <f t="shared" si="149"/>
        <v/>
      </c>
      <c r="C1924" s="472">
        <f>'BD4'!C1921</f>
        <v>0</v>
      </c>
      <c r="D1924" s="125" t="str">
        <f t="shared" si="146"/>
        <v/>
      </c>
      <c r="E1924" s="126" t="str">
        <f>IF('BD4'!O1921=0,"",'BD4'!O1921)</f>
        <v/>
      </c>
      <c r="F1924" s="127" t="str">
        <f>REPT('BD4'!N1921,1)</f>
        <v/>
      </c>
      <c r="G1924" s="469">
        <f>('BD4'!J1921)</f>
        <v>0</v>
      </c>
      <c r="I1924" s="568" t="str">
        <f t="shared" si="147"/>
        <v/>
      </c>
      <c r="J1924" s="568" t="str">
        <f>IF(L1924&gt;0,'BD1'!$K$6,"")</f>
        <v/>
      </c>
      <c r="K1924" s="568" t="str">
        <f>IF(L1924&gt;0,'BD1'!$K$8,"")</f>
        <v/>
      </c>
      <c r="L1924" s="101"/>
      <c r="M1924" s="101"/>
      <c r="N1924" s="101"/>
      <c r="O1924" s="101"/>
      <c r="P1924" s="363"/>
      <c r="Q1924" s="363"/>
      <c r="R1924" s="361"/>
      <c r="S1924" s="570" t="str">
        <f t="shared" si="150"/>
        <v/>
      </c>
      <c r="U1924" s="124" t="str">
        <f t="shared" si="148"/>
        <v/>
      </c>
      <c r="V1924" s="124" t="str">
        <f>IF(X1924&gt;0,'BD1'!$K$6,"")</f>
        <v/>
      </c>
      <c r="W1924" s="121" t="str">
        <f>IF(X1924&gt;0,'BD1'!$K$8,"")</f>
        <v/>
      </c>
      <c r="X1924" s="101"/>
      <c r="Y1924" s="474"/>
      <c r="Z1924" s="101"/>
      <c r="AA1924" s="101"/>
      <c r="AB1924" s="101"/>
      <c r="AC1924" s="101"/>
      <c r="AD1924" s="101"/>
      <c r="AE1924" s="361"/>
      <c r="AF1924" s="522"/>
    </row>
    <row r="1925" spans="2:32" x14ac:dyDescent="0.25">
      <c r="B1925" s="566" t="str">
        <f t="shared" si="149"/>
        <v/>
      </c>
      <c r="C1925" s="472">
        <f>'BD4'!C1922</f>
        <v>0</v>
      </c>
      <c r="D1925" s="125" t="str">
        <f t="shared" si="146"/>
        <v/>
      </c>
      <c r="E1925" s="126" t="str">
        <f>IF('BD4'!O1922=0,"",'BD4'!O1922)</f>
        <v/>
      </c>
      <c r="F1925" s="127" t="str">
        <f>REPT('BD4'!N1922,1)</f>
        <v/>
      </c>
      <c r="G1925" s="469">
        <f>('BD4'!J1922)</f>
        <v>0</v>
      </c>
      <c r="I1925" s="568" t="str">
        <f t="shared" si="147"/>
        <v/>
      </c>
      <c r="J1925" s="568" t="str">
        <f>IF(L1925&gt;0,'BD1'!$K$6,"")</f>
        <v/>
      </c>
      <c r="K1925" s="568" t="str">
        <f>IF(L1925&gt;0,'BD1'!$K$8,"")</f>
        <v/>
      </c>
      <c r="L1925" s="101"/>
      <c r="M1925" s="101"/>
      <c r="N1925" s="101"/>
      <c r="O1925" s="101"/>
      <c r="P1925" s="363"/>
      <c r="Q1925" s="363"/>
      <c r="R1925" s="361"/>
      <c r="S1925" s="570" t="str">
        <f t="shared" si="150"/>
        <v/>
      </c>
      <c r="U1925" s="124" t="str">
        <f t="shared" si="148"/>
        <v/>
      </c>
      <c r="V1925" s="124" t="str">
        <f>IF(X1925&gt;0,'BD1'!$K$6,"")</f>
        <v/>
      </c>
      <c r="W1925" s="121" t="str">
        <f>IF(X1925&gt;0,'BD1'!$K$8,"")</f>
        <v/>
      </c>
      <c r="X1925" s="101"/>
      <c r="Y1925" s="474"/>
      <c r="Z1925" s="101"/>
      <c r="AA1925" s="101"/>
      <c r="AB1925" s="101"/>
      <c r="AC1925" s="101"/>
      <c r="AD1925" s="101"/>
      <c r="AE1925" s="361"/>
      <c r="AF1925" s="522"/>
    </row>
    <row r="1926" spans="2:32" x14ac:dyDescent="0.25">
      <c r="B1926" s="566" t="str">
        <f t="shared" si="149"/>
        <v/>
      </c>
      <c r="C1926" s="472">
        <f>'BD4'!C1923</f>
        <v>0</v>
      </c>
      <c r="D1926" s="125" t="str">
        <f t="shared" si="146"/>
        <v/>
      </c>
      <c r="E1926" s="126" t="str">
        <f>IF('BD4'!O1923=0,"",'BD4'!O1923)</f>
        <v/>
      </c>
      <c r="F1926" s="127" t="str">
        <f>REPT('BD4'!N1923,1)</f>
        <v/>
      </c>
      <c r="G1926" s="469">
        <f>('BD4'!J1923)</f>
        <v>0</v>
      </c>
      <c r="I1926" s="568" t="str">
        <f t="shared" si="147"/>
        <v/>
      </c>
      <c r="J1926" s="568" t="str">
        <f>IF(L1926&gt;0,'BD1'!$K$6,"")</f>
        <v/>
      </c>
      <c r="K1926" s="568" t="str">
        <f>IF(L1926&gt;0,'BD1'!$K$8,"")</f>
        <v/>
      </c>
      <c r="L1926" s="101"/>
      <c r="M1926" s="101"/>
      <c r="N1926" s="101"/>
      <c r="O1926" s="101"/>
      <c r="P1926" s="363"/>
      <c r="Q1926" s="363"/>
      <c r="R1926" s="361"/>
      <c r="S1926" s="570" t="str">
        <f t="shared" si="150"/>
        <v/>
      </c>
      <c r="U1926" s="124" t="str">
        <f t="shared" si="148"/>
        <v/>
      </c>
      <c r="V1926" s="124" t="str">
        <f>IF(X1926&gt;0,'BD1'!$K$6,"")</f>
        <v/>
      </c>
      <c r="W1926" s="121" t="str">
        <f>IF(X1926&gt;0,'BD1'!$K$8,"")</f>
        <v/>
      </c>
      <c r="X1926" s="101"/>
      <c r="Y1926" s="474"/>
      <c r="Z1926" s="101"/>
      <c r="AA1926" s="101"/>
      <c r="AB1926" s="101"/>
      <c r="AC1926" s="101"/>
      <c r="AD1926" s="101"/>
      <c r="AE1926" s="361"/>
      <c r="AF1926" s="522"/>
    </row>
    <row r="1927" spans="2:32" x14ac:dyDescent="0.25">
      <c r="B1927" s="566" t="str">
        <f t="shared" si="149"/>
        <v/>
      </c>
      <c r="C1927" s="472">
        <f>'BD4'!C1924</f>
        <v>0</v>
      </c>
      <c r="D1927" s="125" t="str">
        <f t="shared" si="146"/>
        <v/>
      </c>
      <c r="E1927" s="126" t="str">
        <f>IF('BD4'!O1924=0,"",'BD4'!O1924)</f>
        <v/>
      </c>
      <c r="F1927" s="127" t="str">
        <f>REPT('BD4'!N1924,1)</f>
        <v/>
      </c>
      <c r="G1927" s="469">
        <f>('BD4'!J1924)</f>
        <v>0</v>
      </c>
      <c r="I1927" s="568" t="str">
        <f t="shared" si="147"/>
        <v/>
      </c>
      <c r="J1927" s="568" t="str">
        <f>IF(L1927&gt;0,'BD1'!$K$6,"")</f>
        <v/>
      </c>
      <c r="K1927" s="568" t="str">
        <f>IF(L1927&gt;0,'BD1'!$K$8,"")</f>
        <v/>
      </c>
      <c r="L1927" s="101"/>
      <c r="M1927" s="101"/>
      <c r="N1927" s="101"/>
      <c r="O1927" s="101"/>
      <c r="P1927" s="363"/>
      <c r="Q1927" s="363"/>
      <c r="R1927" s="361"/>
      <c r="S1927" s="570" t="str">
        <f t="shared" si="150"/>
        <v/>
      </c>
      <c r="U1927" s="124" t="str">
        <f t="shared" si="148"/>
        <v/>
      </c>
      <c r="V1927" s="124" t="str">
        <f>IF(X1927&gt;0,'BD1'!$K$6,"")</f>
        <v/>
      </c>
      <c r="W1927" s="121" t="str">
        <f>IF(X1927&gt;0,'BD1'!$K$8,"")</f>
        <v/>
      </c>
      <c r="X1927" s="101"/>
      <c r="Y1927" s="474"/>
      <c r="Z1927" s="101"/>
      <c r="AA1927" s="101"/>
      <c r="AB1927" s="101"/>
      <c r="AC1927" s="101"/>
      <c r="AD1927" s="101"/>
      <c r="AE1927" s="361"/>
      <c r="AF1927" s="522"/>
    </row>
    <row r="1928" spans="2:32" x14ac:dyDescent="0.25">
      <c r="B1928" s="566" t="str">
        <f t="shared" si="149"/>
        <v/>
      </c>
      <c r="C1928" s="472">
        <f>'BD4'!C1925</f>
        <v>0</v>
      </c>
      <c r="D1928" s="125" t="str">
        <f t="shared" si="146"/>
        <v/>
      </c>
      <c r="E1928" s="126" t="str">
        <f>IF('BD4'!O1925=0,"",'BD4'!O1925)</f>
        <v/>
      </c>
      <c r="F1928" s="127" t="str">
        <f>REPT('BD4'!N1925,1)</f>
        <v/>
      </c>
      <c r="G1928" s="469">
        <f>('BD4'!J1925)</f>
        <v>0</v>
      </c>
      <c r="I1928" s="568" t="str">
        <f t="shared" si="147"/>
        <v/>
      </c>
      <c r="J1928" s="568" t="str">
        <f>IF(L1928&gt;0,'BD1'!$K$6,"")</f>
        <v/>
      </c>
      <c r="K1928" s="568" t="str">
        <f>IF(L1928&gt;0,'BD1'!$K$8,"")</f>
        <v/>
      </c>
      <c r="L1928" s="101"/>
      <c r="M1928" s="101"/>
      <c r="N1928" s="101"/>
      <c r="O1928" s="101"/>
      <c r="P1928" s="363"/>
      <c r="Q1928" s="363"/>
      <c r="R1928" s="361"/>
      <c r="S1928" s="570" t="str">
        <f t="shared" si="150"/>
        <v/>
      </c>
      <c r="U1928" s="124" t="str">
        <f t="shared" si="148"/>
        <v/>
      </c>
      <c r="V1928" s="124" t="str">
        <f>IF(X1928&gt;0,'BD1'!$K$6,"")</f>
        <v/>
      </c>
      <c r="W1928" s="121" t="str">
        <f>IF(X1928&gt;0,'BD1'!$K$8,"")</f>
        <v/>
      </c>
      <c r="X1928" s="101"/>
      <c r="Y1928" s="474"/>
      <c r="Z1928" s="101"/>
      <c r="AA1928" s="101"/>
      <c r="AB1928" s="101"/>
      <c r="AC1928" s="101"/>
      <c r="AD1928" s="101"/>
      <c r="AE1928" s="361"/>
      <c r="AF1928" s="522"/>
    </row>
    <row r="1929" spans="2:32" x14ac:dyDescent="0.25">
      <c r="B1929" s="566" t="str">
        <f t="shared" si="149"/>
        <v/>
      </c>
      <c r="C1929" s="472">
        <f>'BD4'!C1926</f>
        <v>0</v>
      </c>
      <c r="D1929" s="125" t="str">
        <f t="shared" si="146"/>
        <v/>
      </c>
      <c r="E1929" s="126" t="str">
        <f>IF('BD4'!O1926=0,"",'BD4'!O1926)</f>
        <v/>
      </c>
      <c r="F1929" s="127" t="str">
        <f>REPT('BD4'!N1926,1)</f>
        <v/>
      </c>
      <c r="G1929" s="469">
        <f>('BD4'!J1926)</f>
        <v>0</v>
      </c>
      <c r="I1929" s="568" t="str">
        <f t="shared" si="147"/>
        <v/>
      </c>
      <c r="J1929" s="568" t="str">
        <f>IF(L1929&gt;0,'BD1'!$K$6,"")</f>
        <v/>
      </c>
      <c r="K1929" s="568" t="str">
        <f>IF(L1929&gt;0,'BD1'!$K$8,"")</f>
        <v/>
      </c>
      <c r="L1929" s="101"/>
      <c r="M1929" s="101"/>
      <c r="N1929" s="101"/>
      <c r="O1929" s="101"/>
      <c r="P1929" s="363"/>
      <c r="Q1929" s="363"/>
      <c r="R1929" s="361"/>
      <c r="S1929" s="570" t="str">
        <f t="shared" si="150"/>
        <v/>
      </c>
      <c r="U1929" s="124" t="str">
        <f t="shared" si="148"/>
        <v/>
      </c>
      <c r="V1929" s="124" t="str">
        <f>IF(X1929&gt;0,'BD1'!$K$6,"")</f>
        <v/>
      </c>
      <c r="W1929" s="121" t="str">
        <f>IF(X1929&gt;0,'BD1'!$K$8,"")</f>
        <v/>
      </c>
      <c r="X1929" s="101"/>
      <c r="Y1929" s="474"/>
      <c r="Z1929" s="101"/>
      <c r="AA1929" s="101"/>
      <c r="AB1929" s="101"/>
      <c r="AC1929" s="101"/>
      <c r="AD1929" s="101"/>
      <c r="AE1929" s="361"/>
      <c r="AF1929" s="522"/>
    </row>
    <row r="1930" spans="2:32" x14ac:dyDescent="0.25">
      <c r="B1930" s="566" t="str">
        <f t="shared" si="149"/>
        <v/>
      </c>
      <c r="C1930" s="472">
        <f>'BD4'!C1927</f>
        <v>0</v>
      </c>
      <c r="D1930" s="125" t="str">
        <f t="shared" si="146"/>
        <v/>
      </c>
      <c r="E1930" s="126" t="str">
        <f>IF('BD4'!O1927=0,"",'BD4'!O1927)</f>
        <v/>
      </c>
      <c r="F1930" s="127" t="str">
        <f>REPT('BD4'!N1927,1)</f>
        <v/>
      </c>
      <c r="G1930" s="469">
        <f>('BD4'!J1927)</f>
        <v>0</v>
      </c>
      <c r="I1930" s="568" t="str">
        <f t="shared" si="147"/>
        <v/>
      </c>
      <c r="J1930" s="568" t="str">
        <f>IF(L1930&gt;0,'BD1'!$K$6,"")</f>
        <v/>
      </c>
      <c r="K1930" s="568" t="str">
        <f>IF(L1930&gt;0,'BD1'!$K$8,"")</f>
        <v/>
      </c>
      <c r="L1930" s="101"/>
      <c r="M1930" s="101"/>
      <c r="N1930" s="101"/>
      <c r="O1930" s="101"/>
      <c r="P1930" s="363"/>
      <c r="Q1930" s="363"/>
      <c r="R1930" s="361"/>
      <c r="S1930" s="570" t="str">
        <f t="shared" si="150"/>
        <v/>
      </c>
      <c r="U1930" s="124" t="str">
        <f t="shared" si="148"/>
        <v/>
      </c>
      <c r="V1930" s="124" t="str">
        <f>IF(X1930&gt;0,'BD1'!$K$6,"")</f>
        <v/>
      </c>
      <c r="W1930" s="121" t="str">
        <f>IF(X1930&gt;0,'BD1'!$K$8,"")</f>
        <v/>
      </c>
      <c r="X1930" s="101"/>
      <c r="Y1930" s="474"/>
      <c r="Z1930" s="101"/>
      <c r="AA1930" s="101"/>
      <c r="AB1930" s="101"/>
      <c r="AC1930" s="101"/>
      <c r="AD1930" s="101"/>
      <c r="AE1930" s="361"/>
      <c r="AF1930" s="522"/>
    </row>
    <row r="1931" spans="2:32" x14ac:dyDescent="0.25">
      <c r="B1931" s="566" t="str">
        <f t="shared" si="149"/>
        <v/>
      </c>
      <c r="C1931" s="472">
        <f>'BD4'!C1928</f>
        <v>0</v>
      </c>
      <c r="D1931" s="125" t="str">
        <f t="shared" si="146"/>
        <v/>
      </c>
      <c r="E1931" s="126" t="str">
        <f>IF('BD4'!O1928=0,"",'BD4'!O1928)</f>
        <v/>
      </c>
      <c r="F1931" s="127" t="str">
        <f>REPT('BD4'!N1928,1)</f>
        <v/>
      </c>
      <c r="G1931" s="469">
        <f>('BD4'!J1928)</f>
        <v>0</v>
      </c>
      <c r="I1931" s="568" t="str">
        <f t="shared" si="147"/>
        <v/>
      </c>
      <c r="J1931" s="568" t="str">
        <f>IF(L1931&gt;0,'BD1'!$K$6,"")</f>
        <v/>
      </c>
      <c r="K1931" s="568" t="str">
        <f>IF(L1931&gt;0,'BD1'!$K$8,"")</f>
        <v/>
      </c>
      <c r="L1931" s="101"/>
      <c r="M1931" s="101"/>
      <c r="N1931" s="101"/>
      <c r="O1931" s="101"/>
      <c r="P1931" s="363"/>
      <c r="Q1931" s="363"/>
      <c r="R1931" s="361"/>
      <c r="S1931" s="570" t="str">
        <f t="shared" si="150"/>
        <v/>
      </c>
      <c r="U1931" s="124" t="str">
        <f t="shared" si="148"/>
        <v/>
      </c>
      <c r="V1931" s="124" t="str">
        <f>IF(X1931&gt;0,'BD1'!$K$6,"")</f>
        <v/>
      </c>
      <c r="W1931" s="121" t="str">
        <f>IF(X1931&gt;0,'BD1'!$K$8,"")</f>
        <v/>
      </c>
      <c r="X1931" s="101"/>
      <c r="Y1931" s="474"/>
      <c r="Z1931" s="101"/>
      <c r="AA1931" s="101"/>
      <c r="AB1931" s="101"/>
      <c r="AC1931" s="101"/>
      <c r="AD1931" s="101"/>
      <c r="AE1931" s="361"/>
      <c r="AF1931" s="522"/>
    </row>
    <row r="1932" spans="2:32" x14ac:dyDescent="0.25">
      <c r="B1932" s="566" t="str">
        <f t="shared" si="149"/>
        <v/>
      </c>
      <c r="C1932" s="472">
        <f>'BD4'!C1929</f>
        <v>0</v>
      </c>
      <c r="D1932" s="125" t="str">
        <f t="shared" si="146"/>
        <v/>
      </c>
      <c r="E1932" s="126" t="str">
        <f>IF('BD4'!O1929=0,"",'BD4'!O1929)</f>
        <v/>
      </c>
      <c r="F1932" s="127" t="str">
        <f>REPT('BD4'!N1929,1)</f>
        <v/>
      </c>
      <c r="G1932" s="469">
        <f>('BD4'!J1929)</f>
        <v>0</v>
      </c>
      <c r="I1932" s="568" t="str">
        <f t="shared" si="147"/>
        <v/>
      </c>
      <c r="J1932" s="568" t="str">
        <f>IF(L1932&gt;0,'BD1'!$K$6,"")</f>
        <v/>
      </c>
      <c r="K1932" s="568" t="str">
        <f>IF(L1932&gt;0,'BD1'!$K$8,"")</f>
        <v/>
      </c>
      <c r="L1932" s="101"/>
      <c r="M1932" s="101"/>
      <c r="N1932" s="101"/>
      <c r="O1932" s="101"/>
      <c r="P1932" s="363"/>
      <c r="Q1932" s="363"/>
      <c r="R1932" s="361"/>
      <c r="S1932" s="570" t="str">
        <f t="shared" si="150"/>
        <v/>
      </c>
      <c r="U1932" s="124" t="str">
        <f t="shared" si="148"/>
        <v/>
      </c>
      <c r="V1932" s="124" t="str">
        <f>IF(X1932&gt;0,'BD1'!$K$6,"")</f>
        <v/>
      </c>
      <c r="W1932" s="121" t="str">
        <f>IF(X1932&gt;0,'BD1'!$K$8,"")</f>
        <v/>
      </c>
      <c r="X1932" s="101"/>
      <c r="Y1932" s="474"/>
      <c r="Z1932" s="101"/>
      <c r="AA1932" s="101"/>
      <c r="AB1932" s="101"/>
      <c r="AC1932" s="101"/>
      <c r="AD1932" s="101"/>
      <c r="AE1932" s="361"/>
      <c r="AF1932" s="522"/>
    </row>
    <row r="1933" spans="2:32" x14ac:dyDescent="0.25">
      <c r="B1933" s="566" t="str">
        <f t="shared" si="149"/>
        <v/>
      </c>
      <c r="C1933" s="472">
        <f>'BD4'!C1930</f>
        <v>0</v>
      </c>
      <c r="D1933" s="125" t="str">
        <f t="shared" si="146"/>
        <v/>
      </c>
      <c r="E1933" s="126" t="str">
        <f>IF('BD4'!O1930=0,"",'BD4'!O1930)</f>
        <v/>
      </c>
      <c r="F1933" s="127" t="str">
        <f>REPT('BD4'!N1930,1)</f>
        <v/>
      </c>
      <c r="G1933" s="469">
        <f>('BD4'!J1930)</f>
        <v>0</v>
      </c>
      <c r="I1933" s="568" t="str">
        <f t="shared" si="147"/>
        <v/>
      </c>
      <c r="J1933" s="568" t="str">
        <f>IF(L1933&gt;0,'BD1'!$K$6,"")</f>
        <v/>
      </c>
      <c r="K1933" s="568" t="str">
        <f>IF(L1933&gt;0,'BD1'!$K$8,"")</f>
        <v/>
      </c>
      <c r="L1933" s="101"/>
      <c r="M1933" s="101"/>
      <c r="N1933" s="101"/>
      <c r="O1933" s="101"/>
      <c r="P1933" s="363"/>
      <c r="Q1933" s="363"/>
      <c r="R1933" s="361"/>
      <c r="S1933" s="570" t="str">
        <f t="shared" si="150"/>
        <v/>
      </c>
      <c r="U1933" s="124" t="str">
        <f t="shared" si="148"/>
        <v/>
      </c>
      <c r="V1933" s="124" t="str">
        <f>IF(X1933&gt;0,'BD1'!$K$6,"")</f>
        <v/>
      </c>
      <c r="W1933" s="121" t="str">
        <f>IF(X1933&gt;0,'BD1'!$K$8,"")</f>
        <v/>
      </c>
      <c r="X1933" s="101"/>
      <c r="Y1933" s="474"/>
      <c r="Z1933" s="101"/>
      <c r="AA1933" s="101"/>
      <c r="AB1933" s="101"/>
      <c r="AC1933" s="101"/>
      <c r="AD1933" s="101"/>
      <c r="AE1933" s="361"/>
      <c r="AF1933" s="522"/>
    </row>
    <row r="1934" spans="2:32" x14ac:dyDescent="0.25">
      <c r="B1934" s="566" t="str">
        <f t="shared" si="149"/>
        <v/>
      </c>
      <c r="C1934" s="472">
        <f>'BD4'!C1931</f>
        <v>0</v>
      </c>
      <c r="D1934" s="125" t="str">
        <f t="shared" si="146"/>
        <v/>
      </c>
      <c r="E1934" s="126" t="str">
        <f>IF('BD4'!O1931=0,"",'BD4'!O1931)</f>
        <v/>
      </c>
      <c r="F1934" s="127" t="str">
        <f>REPT('BD4'!N1931,1)</f>
        <v/>
      </c>
      <c r="G1934" s="469">
        <f>('BD4'!J1931)</f>
        <v>0</v>
      </c>
      <c r="I1934" s="568" t="str">
        <f t="shared" si="147"/>
        <v/>
      </c>
      <c r="J1934" s="568" t="str">
        <f>IF(L1934&gt;0,'BD1'!$K$6,"")</f>
        <v/>
      </c>
      <c r="K1934" s="568" t="str">
        <f>IF(L1934&gt;0,'BD1'!$K$8,"")</f>
        <v/>
      </c>
      <c r="L1934" s="101"/>
      <c r="M1934" s="101"/>
      <c r="N1934" s="101"/>
      <c r="O1934" s="101"/>
      <c r="P1934" s="363"/>
      <c r="Q1934" s="363"/>
      <c r="R1934" s="361"/>
      <c r="S1934" s="570" t="str">
        <f t="shared" si="150"/>
        <v/>
      </c>
      <c r="U1934" s="124" t="str">
        <f t="shared" si="148"/>
        <v/>
      </c>
      <c r="V1934" s="124" t="str">
        <f>IF(X1934&gt;0,'BD1'!$K$6,"")</f>
        <v/>
      </c>
      <c r="W1934" s="121" t="str">
        <f>IF(X1934&gt;0,'BD1'!$K$8,"")</f>
        <v/>
      </c>
      <c r="X1934" s="101"/>
      <c r="Y1934" s="474"/>
      <c r="Z1934" s="101"/>
      <c r="AA1934" s="101"/>
      <c r="AB1934" s="101"/>
      <c r="AC1934" s="101"/>
      <c r="AD1934" s="101"/>
      <c r="AE1934" s="361"/>
      <c r="AF1934" s="522"/>
    </row>
    <row r="1935" spans="2:32" x14ac:dyDescent="0.25">
      <c r="B1935" s="566" t="str">
        <f t="shared" si="149"/>
        <v/>
      </c>
      <c r="C1935" s="472">
        <f>'BD4'!C1932</f>
        <v>0</v>
      </c>
      <c r="D1935" s="125" t="str">
        <f t="shared" ref="D1935:D1998" si="151">IF(IF(G1935&gt;=1,1,0)=0,"",IF(G1935&gt;=1,1,0))</f>
        <v/>
      </c>
      <c r="E1935" s="126" t="str">
        <f>IF('BD4'!O1932=0,"",'BD4'!O1932)</f>
        <v/>
      </c>
      <c r="F1935" s="127" t="str">
        <f>REPT('BD4'!N1932,1)</f>
        <v/>
      </c>
      <c r="G1935" s="469">
        <f>('BD4'!J1932)</f>
        <v>0</v>
      </c>
      <c r="I1935" s="568" t="str">
        <f t="shared" ref="I1935:I1998" si="152">IF(L1935&gt;0,ROW()-13,"")</f>
        <v/>
      </c>
      <c r="J1935" s="568" t="str">
        <f>IF(L1935&gt;0,'BD1'!$K$6,"")</f>
        <v/>
      </c>
      <c r="K1935" s="568" t="str">
        <f>IF(L1935&gt;0,'BD1'!$K$8,"")</f>
        <v/>
      </c>
      <c r="L1935" s="101"/>
      <c r="M1935" s="101"/>
      <c r="N1935" s="101"/>
      <c r="O1935" s="101"/>
      <c r="P1935" s="363"/>
      <c r="Q1935" s="363"/>
      <c r="R1935" s="361"/>
      <c r="S1935" s="570" t="str">
        <f t="shared" si="150"/>
        <v/>
      </c>
      <c r="U1935" s="124" t="str">
        <f t="shared" ref="U1935:U1998" si="153">IF(X1935&gt;0,ROW()-13,"")</f>
        <v/>
      </c>
      <c r="V1935" s="124" t="str">
        <f>IF(X1935&gt;0,'BD1'!$K$6,"")</f>
        <v/>
      </c>
      <c r="W1935" s="121" t="str">
        <f>IF(X1935&gt;0,'BD1'!$K$8,"")</f>
        <v/>
      </c>
      <c r="X1935" s="101"/>
      <c r="Y1935" s="474"/>
      <c r="Z1935" s="101"/>
      <c r="AA1935" s="101"/>
      <c r="AB1935" s="101"/>
      <c r="AC1935" s="101"/>
      <c r="AD1935" s="101"/>
      <c r="AE1935" s="361"/>
      <c r="AF1935" s="522"/>
    </row>
    <row r="1936" spans="2:32" x14ac:dyDescent="0.25">
      <c r="B1936" s="566" t="str">
        <f t="shared" ref="B1936:B1999" si="154">IF(G1936&gt;0,ROW()-13,"")</f>
        <v/>
      </c>
      <c r="C1936" s="472">
        <f>'BD4'!C1933</f>
        <v>0</v>
      </c>
      <c r="D1936" s="125" t="str">
        <f t="shared" si="151"/>
        <v/>
      </c>
      <c r="E1936" s="126" t="str">
        <f>IF('BD4'!O1933=0,"",'BD4'!O1933)</f>
        <v/>
      </c>
      <c r="F1936" s="127" t="str">
        <f>REPT('BD4'!N1933,1)</f>
        <v/>
      </c>
      <c r="G1936" s="469">
        <f>('BD4'!J1933)</f>
        <v>0</v>
      </c>
      <c r="I1936" s="568" t="str">
        <f t="shared" si="152"/>
        <v/>
      </c>
      <c r="J1936" s="568" t="str">
        <f>IF(L1936&gt;0,'BD1'!$K$6,"")</f>
        <v/>
      </c>
      <c r="K1936" s="568" t="str">
        <f>IF(L1936&gt;0,'BD1'!$K$8,"")</f>
        <v/>
      </c>
      <c r="L1936" s="101"/>
      <c r="M1936" s="101"/>
      <c r="N1936" s="101"/>
      <c r="O1936" s="101"/>
      <c r="P1936" s="363"/>
      <c r="Q1936" s="363"/>
      <c r="R1936" s="361"/>
      <c r="S1936" s="570" t="str">
        <f t="shared" ref="S1936:S1999" si="155">IF(AND(M1936="",N1936="",O1936=""),"",SUM(M1936:O1936))</f>
        <v/>
      </c>
      <c r="U1936" s="124" t="str">
        <f t="shared" si="153"/>
        <v/>
      </c>
      <c r="V1936" s="124" t="str">
        <f>IF(X1936&gt;0,'BD1'!$K$6,"")</f>
        <v/>
      </c>
      <c r="W1936" s="121" t="str">
        <f>IF(X1936&gt;0,'BD1'!$K$8,"")</f>
        <v/>
      </c>
      <c r="X1936" s="101"/>
      <c r="Y1936" s="474"/>
      <c r="Z1936" s="101"/>
      <c r="AA1936" s="101"/>
      <c r="AB1936" s="101"/>
      <c r="AC1936" s="101"/>
      <c r="AD1936" s="101"/>
      <c r="AE1936" s="361"/>
      <c r="AF1936" s="522"/>
    </row>
    <row r="1937" spans="2:32" x14ac:dyDescent="0.25">
      <c r="B1937" s="566" t="str">
        <f t="shared" si="154"/>
        <v/>
      </c>
      <c r="C1937" s="472">
        <f>'BD4'!C1934</f>
        <v>0</v>
      </c>
      <c r="D1937" s="125" t="str">
        <f t="shared" si="151"/>
        <v/>
      </c>
      <c r="E1937" s="126" t="str">
        <f>IF('BD4'!O1934=0,"",'BD4'!O1934)</f>
        <v/>
      </c>
      <c r="F1937" s="127" t="str">
        <f>REPT('BD4'!N1934,1)</f>
        <v/>
      </c>
      <c r="G1937" s="469">
        <f>('BD4'!J1934)</f>
        <v>0</v>
      </c>
      <c r="I1937" s="568" t="str">
        <f t="shared" si="152"/>
        <v/>
      </c>
      <c r="J1937" s="568" t="str">
        <f>IF(L1937&gt;0,'BD1'!$K$6,"")</f>
        <v/>
      </c>
      <c r="K1937" s="568" t="str">
        <f>IF(L1937&gt;0,'BD1'!$K$8,"")</f>
        <v/>
      </c>
      <c r="L1937" s="101"/>
      <c r="M1937" s="101"/>
      <c r="N1937" s="101"/>
      <c r="O1937" s="101"/>
      <c r="P1937" s="363"/>
      <c r="Q1937" s="363"/>
      <c r="R1937" s="361"/>
      <c r="S1937" s="570" t="str">
        <f t="shared" si="155"/>
        <v/>
      </c>
      <c r="U1937" s="124" t="str">
        <f t="shared" si="153"/>
        <v/>
      </c>
      <c r="V1937" s="124" t="str">
        <f>IF(X1937&gt;0,'BD1'!$K$6,"")</f>
        <v/>
      </c>
      <c r="W1937" s="121" t="str">
        <f>IF(X1937&gt;0,'BD1'!$K$8,"")</f>
        <v/>
      </c>
      <c r="X1937" s="101"/>
      <c r="Y1937" s="474"/>
      <c r="Z1937" s="101"/>
      <c r="AA1937" s="101"/>
      <c r="AB1937" s="101"/>
      <c r="AC1937" s="101"/>
      <c r="AD1937" s="101"/>
      <c r="AE1937" s="361"/>
      <c r="AF1937" s="522"/>
    </row>
    <row r="1938" spans="2:32" x14ac:dyDescent="0.25">
      <c r="B1938" s="566" t="str">
        <f t="shared" si="154"/>
        <v/>
      </c>
      <c r="C1938" s="472">
        <f>'BD4'!C1935</f>
        <v>0</v>
      </c>
      <c r="D1938" s="125" t="str">
        <f t="shared" si="151"/>
        <v/>
      </c>
      <c r="E1938" s="126" t="str">
        <f>IF('BD4'!O1935=0,"",'BD4'!O1935)</f>
        <v/>
      </c>
      <c r="F1938" s="127" t="str">
        <f>REPT('BD4'!N1935,1)</f>
        <v/>
      </c>
      <c r="G1938" s="469">
        <f>('BD4'!J1935)</f>
        <v>0</v>
      </c>
      <c r="I1938" s="568" t="str">
        <f t="shared" si="152"/>
        <v/>
      </c>
      <c r="J1938" s="568" t="str">
        <f>IF(L1938&gt;0,'BD1'!$K$6,"")</f>
        <v/>
      </c>
      <c r="K1938" s="568" t="str">
        <f>IF(L1938&gt;0,'BD1'!$K$8,"")</f>
        <v/>
      </c>
      <c r="L1938" s="101"/>
      <c r="M1938" s="101"/>
      <c r="N1938" s="101"/>
      <c r="O1938" s="101"/>
      <c r="P1938" s="363"/>
      <c r="Q1938" s="363"/>
      <c r="R1938" s="361"/>
      <c r="S1938" s="570" t="str">
        <f t="shared" si="155"/>
        <v/>
      </c>
      <c r="U1938" s="124" t="str">
        <f t="shared" si="153"/>
        <v/>
      </c>
      <c r="V1938" s="124" t="str">
        <f>IF(X1938&gt;0,'BD1'!$K$6,"")</f>
        <v/>
      </c>
      <c r="W1938" s="121" t="str">
        <f>IF(X1938&gt;0,'BD1'!$K$8,"")</f>
        <v/>
      </c>
      <c r="X1938" s="101"/>
      <c r="Y1938" s="474"/>
      <c r="Z1938" s="101"/>
      <c r="AA1938" s="101"/>
      <c r="AB1938" s="101"/>
      <c r="AC1938" s="101"/>
      <c r="AD1938" s="101"/>
      <c r="AE1938" s="361"/>
      <c r="AF1938" s="522"/>
    </row>
    <row r="1939" spans="2:32" x14ac:dyDescent="0.25">
      <c r="B1939" s="566" t="str">
        <f t="shared" si="154"/>
        <v/>
      </c>
      <c r="C1939" s="472">
        <f>'BD4'!C1936</f>
        <v>0</v>
      </c>
      <c r="D1939" s="125" t="str">
        <f t="shared" si="151"/>
        <v/>
      </c>
      <c r="E1939" s="126" t="str">
        <f>IF('BD4'!O1936=0,"",'BD4'!O1936)</f>
        <v/>
      </c>
      <c r="F1939" s="127" t="str">
        <f>REPT('BD4'!N1936,1)</f>
        <v/>
      </c>
      <c r="G1939" s="469">
        <f>('BD4'!J1936)</f>
        <v>0</v>
      </c>
      <c r="I1939" s="568" t="str">
        <f t="shared" si="152"/>
        <v/>
      </c>
      <c r="J1939" s="568" t="str">
        <f>IF(L1939&gt;0,'BD1'!$K$6,"")</f>
        <v/>
      </c>
      <c r="K1939" s="568" t="str">
        <f>IF(L1939&gt;0,'BD1'!$K$8,"")</f>
        <v/>
      </c>
      <c r="L1939" s="101"/>
      <c r="M1939" s="101"/>
      <c r="N1939" s="101"/>
      <c r="O1939" s="101"/>
      <c r="P1939" s="363"/>
      <c r="Q1939" s="363"/>
      <c r="R1939" s="361"/>
      <c r="S1939" s="570" t="str">
        <f t="shared" si="155"/>
        <v/>
      </c>
      <c r="U1939" s="124" t="str">
        <f t="shared" si="153"/>
        <v/>
      </c>
      <c r="V1939" s="124" t="str">
        <f>IF(X1939&gt;0,'BD1'!$K$6,"")</f>
        <v/>
      </c>
      <c r="W1939" s="121" t="str">
        <f>IF(X1939&gt;0,'BD1'!$K$8,"")</f>
        <v/>
      </c>
      <c r="X1939" s="101"/>
      <c r="Y1939" s="474"/>
      <c r="Z1939" s="101"/>
      <c r="AA1939" s="101"/>
      <c r="AB1939" s="101"/>
      <c r="AC1939" s="101"/>
      <c r="AD1939" s="101"/>
      <c r="AE1939" s="361"/>
      <c r="AF1939" s="522"/>
    </row>
    <row r="1940" spans="2:32" x14ac:dyDescent="0.25">
      <c r="B1940" s="566" t="str">
        <f t="shared" si="154"/>
        <v/>
      </c>
      <c r="C1940" s="472">
        <f>'BD4'!C1937</f>
        <v>0</v>
      </c>
      <c r="D1940" s="125" t="str">
        <f t="shared" si="151"/>
        <v/>
      </c>
      <c r="E1940" s="126" t="str">
        <f>IF('BD4'!O1937=0,"",'BD4'!O1937)</f>
        <v/>
      </c>
      <c r="F1940" s="127" t="str">
        <f>REPT('BD4'!N1937,1)</f>
        <v/>
      </c>
      <c r="G1940" s="469">
        <f>('BD4'!J1937)</f>
        <v>0</v>
      </c>
      <c r="I1940" s="568" t="str">
        <f t="shared" si="152"/>
        <v/>
      </c>
      <c r="J1940" s="568" t="str">
        <f>IF(L1940&gt;0,'BD1'!$K$6,"")</f>
        <v/>
      </c>
      <c r="K1940" s="568" t="str">
        <f>IF(L1940&gt;0,'BD1'!$K$8,"")</f>
        <v/>
      </c>
      <c r="L1940" s="101"/>
      <c r="M1940" s="101"/>
      <c r="N1940" s="101"/>
      <c r="O1940" s="101"/>
      <c r="P1940" s="363"/>
      <c r="Q1940" s="363"/>
      <c r="R1940" s="361"/>
      <c r="S1940" s="570" t="str">
        <f t="shared" si="155"/>
        <v/>
      </c>
      <c r="U1940" s="124" t="str">
        <f t="shared" si="153"/>
        <v/>
      </c>
      <c r="V1940" s="124" t="str">
        <f>IF(X1940&gt;0,'BD1'!$K$6,"")</f>
        <v/>
      </c>
      <c r="W1940" s="121" t="str">
        <f>IF(X1940&gt;0,'BD1'!$K$8,"")</f>
        <v/>
      </c>
      <c r="X1940" s="101"/>
      <c r="Y1940" s="474"/>
      <c r="Z1940" s="101"/>
      <c r="AA1940" s="101"/>
      <c r="AB1940" s="101"/>
      <c r="AC1940" s="101"/>
      <c r="AD1940" s="101"/>
      <c r="AE1940" s="361"/>
      <c r="AF1940" s="522"/>
    </row>
    <row r="1941" spans="2:32" x14ac:dyDescent="0.25">
      <c r="B1941" s="566" t="str">
        <f t="shared" si="154"/>
        <v/>
      </c>
      <c r="C1941" s="472">
        <f>'BD4'!C1938</f>
        <v>0</v>
      </c>
      <c r="D1941" s="125" t="str">
        <f t="shared" si="151"/>
        <v/>
      </c>
      <c r="E1941" s="126" t="str">
        <f>IF('BD4'!O1938=0,"",'BD4'!O1938)</f>
        <v/>
      </c>
      <c r="F1941" s="127" t="str">
        <f>REPT('BD4'!N1938,1)</f>
        <v/>
      </c>
      <c r="G1941" s="469">
        <f>('BD4'!J1938)</f>
        <v>0</v>
      </c>
      <c r="I1941" s="568" t="str">
        <f t="shared" si="152"/>
        <v/>
      </c>
      <c r="J1941" s="568" t="str">
        <f>IF(L1941&gt;0,'BD1'!$K$6,"")</f>
        <v/>
      </c>
      <c r="K1941" s="568" t="str">
        <f>IF(L1941&gt;0,'BD1'!$K$8,"")</f>
        <v/>
      </c>
      <c r="L1941" s="101"/>
      <c r="M1941" s="101"/>
      <c r="N1941" s="101"/>
      <c r="O1941" s="101"/>
      <c r="P1941" s="363"/>
      <c r="Q1941" s="363"/>
      <c r="R1941" s="361"/>
      <c r="S1941" s="570" t="str">
        <f t="shared" si="155"/>
        <v/>
      </c>
      <c r="U1941" s="124" t="str">
        <f t="shared" si="153"/>
        <v/>
      </c>
      <c r="V1941" s="124" t="str">
        <f>IF(X1941&gt;0,'BD1'!$K$6,"")</f>
        <v/>
      </c>
      <c r="W1941" s="121" t="str">
        <f>IF(X1941&gt;0,'BD1'!$K$8,"")</f>
        <v/>
      </c>
      <c r="X1941" s="101"/>
      <c r="Y1941" s="474"/>
      <c r="Z1941" s="101"/>
      <c r="AA1941" s="101"/>
      <c r="AB1941" s="101"/>
      <c r="AC1941" s="101"/>
      <c r="AD1941" s="101"/>
      <c r="AE1941" s="361"/>
      <c r="AF1941" s="522"/>
    </row>
    <row r="1942" spans="2:32" x14ac:dyDescent="0.25">
      <c r="B1942" s="566" t="str">
        <f t="shared" si="154"/>
        <v/>
      </c>
      <c r="C1942" s="472">
        <f>'BD4'!C1939</f>
        <v>0</v>
      </c>
      <c r="D1942" s="125" t="str">
        <f t="shared" si="151"/>
        <v/>
      </c>
      <c r="E1942" s="126" t="str">
        <f>IF('BD4'!O1939=0,"",'BD4'!O1939)</f>
        <v/>
      </c>
      <c r="F1942" s="127" t="str">
        <f>REPT('BD4'!N1939,1)</f>
        <v/>
      </c>
      <c r="G1942" s="469">
        <f>('BD4'!J1939)</f>
        <v>0</v>
      </c>
      <c r="I1942" s="568" t="str">
        <f t="shared" si="152"/>
        <v/>
      </c>
      <c r="J1942" s="568" t="str">
        <f>IF(L1942&gt;0,'BD1'!$K$6,"")</f>
        <v/>
      </c>
      <c r="K1942" s="568" t="str">
        <f>IF(L1942&gt;0,'BD1'!$K$8,"")</f>
        <v/>
      </c>
      <c r="L1942" s="101"/>
      <c r="M1942" s="101"/>
      <c r="N1942" s="101"/>
      <c r="O1942" s="101"/>
      <c r="P1942" s="363"/>
      <c r="Q1942" s="363"/>
      <c r="R1942" s="361"/>
      <c r="S1942" s="570" t="str">
        <f t="shared" si="155"/>
        <v/>
      </c>
      <c r="U1942" s="124" t="str">
        <f t="shared" si="153"/>
        <v/>
      </c>
      <c r="V1942" s="124" t="str">
        <f>IF(X1942&gt;0,'BD1'!$K$6,"")</f>
        <v/>
      </c>
      <c r="W1942" s="121" t="str">
        <f>IF(X1942&gt;0,'BD1'!$K$8,"")</f>
        <v/>
      </c>
      <c r="X1942" s="101"/>
      <c r="Y1942" s="474"/>
      <c r="Z1942" s="101"/>
      <c r="AA1942" s="101"/>
      <c r="AB1942" s="101"/>
      <c r="AC1942" s="101"/>
      <c r="AD1942" s="101"/>
      <c r="AE1942" s="361"/>
      <c r="AF1942" s="522"/>
    </row>
    <row r="1943" spans="2:32" x14ac:dyDescent="0.25">
      <c r="B1943" s="566" t="str">
        <f t="shared" si="154"/>
        <v/>
      </c>
      <c r="C1943" s="472">
        <f>'BD4'!C1940</f>
        <v>0</v>
      </c>
      <c r="D1943" s="125" t="str">
        <f t="shared" si="151"/>
        <v/>
      </c>
      <c r="E1943" s="126" t="str">
        <f>IF('BD4'!O1940=0,"",'BD4'!O1940)</f>
        <v/>
      </c>
      <c r="F1943" s="127" t="str">
        <f>REPT('BD4'!N1940,1)</f>
        <v/>
      </c>
      <c r="G1943" s="469">
        <f>('BD4'!J1940)</f>
        <v>0</v>
      </c>
      <c r="I1943" s="568" t="str">
        <f t="shared" si="152"/>
        <v/>
      </c>
      <c r="J1943" s="568" t="str">
        <f>IF(L1943&gt;0,'BD1'!$K$6,"")</f>
        <v/>
      </c>
      <c r="K1943" s="568" t="str">
        <f>IF(L1943&gt;0,'BD1'!$K$8,"")</f>
        <v/>
      </c>
      <c r="L1943" s="101"/>
      <c r="M1943" s="101"/>
      <c r="N1943" s="101"/>
      <c r="O1943" s="101"/>
      <c r="P1943" s="363"/>
      <c r="Q1943" s="363"/>
      <c r="R1943" s="361"/>
      <c r="S1943" s="570" t="str">
        <f t="shared" si="155"/>
        <v/>
      </c>
      <c r="U1943" s="124" t="str">
        <f t="shared" si="153"/>
        <v/>
      </c>
      <c r="V1943" s="124" t="str">
        <f>IF(X1943&gt;0,'BD1'!$K$6,"")</f>
        <v/>
      </c>
      <c r="W1943" s="121" t="str">
        <f>IF(X1943&gt;0,'BD1'!$K$8,"")</f>
        <v/>
      </c>
      <c r="X1943" s="101"/>
      <c r="Y1943" s="474"/>
      <c r="Z1943" s="101"/>
      <c r="AA1943" s="101"/>
      <c r="AB1943" s="101"/>
      <c r="AC1943" s="101"/>
      <c r="AD1943" s="101"/>
      <c r="AE1943" s="361"/>
      <c r="AF1943" s="522"/>
    </row>
    <row r="1944" spans="2:32" x14ac:dyDescent="0.25">
      <c r="B1944" s="566" t="str">
        <f t="shared" si="154"/>
        <v/>
      </c>
      <c r="C1944" s="472">
        <f>'BD4'!C1941</f>
        <v>0</v>
      </c>
      <c r="D1944" s="125" t="str">
        <f t="shared" si="151"/>
        <v/>
      </c>
      <c r="E1944" s="126" t="str">
        <f>IF('BD4'!O1941=0,"",'BD4'!O1941)</f>
        <v/>
      </c>
      <c r="F1944" s="127" t="str">
        <f>REPT('BD4'!N1941,1)</f>
        <v/>
      </c>
      <c r="G1944" s="469">
        <f>('BD4'!J1941)</f>
        <v>0</v>
      </c>
      <c r="I1944" s="568" t="str">
        <f t="shared" si="152"/>
        <v/>
      </c>
      <c r="J1944" s="568" t="str">
        <f>IF(L1944&gt;0,'BD1'!$K$6,"")</f>
        <v/>
      </c>
      <c r="K1944" s="568" t="str">
        <f>IF(L1944&gt;0,'BD1'!$K$8,"")</f>
        <v/>
      </c>
      <c r="L1944" s="101"/>
      <c r="M1944" s="101"/>
      <c r="N1944" s="101"/>
      <c r="O1944" s="101"/>
      <c r="P1944" s="363"/>
      <c r="Q1944" s="363"/>
      <c r="R1944" s="361"/>
      <c r="S1944" s="570" t="str">
        <f t="shared" si="155"/>
        <v/>
      </c>
      <c r="U1944" s="124" t="str">
        <f t="shared" si="153"/>
        <v/>
      </c>
      <c r="V1944" s="124" t="str">
        <f>IF(X1944&gt;0,'BD1'!$K$6,"")</f>
        <v/>
      </c>
      <c r="W1944" s="121" t="str">
        <f>IF(X1944&gt;0,'BD1'!$K$8,"")</f>
        <v/>
      </c>
      <c r="X1944" s="101"/>
      <c r="Y1944" s="474"/>
      <c r="Z1944" s="101"/>
      <c r="AA1944" s="101"/>
      <c r="AB1944" s="101"/>
      <c r="AC1944" s="101"/>
      <c r="AD1944" s="101"/>
      <c r="AE1944" s="361"/>
      <c r="AF1944" s="522"/>
    </row>
    <row r="1945" spans="2:32" x14ac:dyDescent="0.25">
      <c r="B1945" s="566" t="str">
        <f t="shared" si="154"/>
        <v/>
      </c>
      <c r="C1945" s="472">
        <f>'BD4'!C1942</f>
        <v>0</v>
      </c>
      <c r="D1945" s="125" t="str">
        <f t="shared" si="151"/>
        <v/>
      </c>
      <c r="E1945" s="126" t="str">
        <f>IF('BD4'!O1942=0,"",'BD4'!O1942)</f>
        <v/>
      </c>
      <c r="F1945" s="127" t="str">
        <f>REPT('BD4'!N1942,1)</f>
        <v/>
      </c>
      <c r="G1945" s="469">
        <f>('BD4'!J1942)</f>
        <v>0</v>
      </c>
      <c r="I1945" s="568" t="str">
        <f t="shared" si="152"/>
        <v/>
      </c>
      <c r="J1945" s="568" t="str">
        <f>IF(L1945&gt;0,'BD1'!$K$6,"")</f>
        <v/>
      </c>
      <c r="K1945" s="568" t="str">
        <f>IF(L1945&gt;0,'BD1'!$K$8,"")</f>
        <v/>
      </c>
      <c r="L1945" s="101"/>
      <c r="M1945" s="101"/>
      <c r="N1945" s="101"/>
      <c r="O1945" s="101"/>
      <c r="P1945" s="363"/>
      <c r="Q1945" s="363"/>
      <c r="R1945" s="361"/>
      <c r="S1945" s="570" t="str">
        <f t="shared" si="155"/>
        <v/>
      </c>
      <c r="U1945" s="124" t="str">
        <f t="shared" si="153"/>
        <v/>
      </c>
      <c r="V1945" s="124" t="str">
        <f>IF(X1945&gt;0,'BD1'!$K$6,"")</f>
        <v/>
      </c>
      <c r="W1945" s="121" t="str">
        <f>IF(X1945&gt;0,'BD1'!$K$8,"")</f>
        <v/>
      </c>
      <c r="X1945" s="101"/>
      <c r="Y1945" s="474"/>
      <c r="Z1945" s="101"/>
      <c r="AA1945" s="101"/>
      <c r="AB1945" s="101"/>
      <c r="AC1945" s="101"/>
      <c r="AD1945" s="101"/>
      <c r="AE1945" s="361"/>
      <c r="AF1945" s="522"/>
    </row>
    <row r="1946" spans="2:32" x14ac:dyDescent="0.25">
      <c r="B1946" s="566" t="str">
        <f t="shared" si="154"/>
        <v/>
      </c>
      <c r="C1946" s="472">
        <f>'BD4'!C1943</f>
        <v>0</v>
      </c>
      <c r="D1946" s="125" t="str">
        <f t="shared" si="151"/>
        <v/>
      </c>
      <c r="E1946" s="126" t="str">
        <f>IF('BD4'!O1943=0,"",'BD4'!O1943)</f>
        <v/>
      </c>
      <c r="F1946" s="127" t="str">
        <f>REPT('BD4'!N1943,1)</f>
        <v/>
      </c>
      <c r="G1946" s="469">
        <f>('BD4'!J1943)</f>
        <v>0</v>
      </c>
      <c r="I1946" s="568" t="str">
        <f t="shared" si="152"/>
        <v/>
      </c>
      <c r="J1946" s="568" t="str">
        <f>IF(L1946&gt;0,'BD1'!$K$6,"")</f>
        <v/>
      </c>
      <c r="K1946" s="568" t="str">
        <f>IF(L1946&gt;0,'BD1'!$K$8,"")</f>
        <v/>
      </c>
      <c r="L1946" s="101"/>
      <c r="M1946" s="101"/>
      <c r="N1946" s="101"/>
      <c r="O1946" s="101"/>
      <c r="P1946" s="363"/>
      <c r="Q1946" s="363"/>
      <c r="R1946" s="361"/>
      <c r="S1946" s="570" t="str">
        <f t="shared" si="155"/>
        <v/>
      </c>
      <c r="U1946" s="124" t="str">
        <f t="shared" si="153"/>
        <v/>
      </c>
      <c r="V1946" s="124" t="str">
        <f>IF(X1946&gt;0,'BD1'!$K$6,"")</f>
        <v/>
      </c>
      <c r="W1946" s="121" t="str">
        <f>IF(X1946&gt;0,'BD1'!$K$8,"")</f>
        <v/>
      </c>
      <c r="X1946" s="101"/>
      <c r="Y1946" s="474"/>
      <c r="Z1946" s="101"/>
      <c r="AA1946" s="101"/>
      <c r="AB1946" s="101"/>
      <c r="AC1946" s="101"/>
      <c r="AD1946" s="101"/>
      <c r="AE1946" s="361"/>
      <c r="AF1946" s="522"/>
    </row>
    <row r="1947" spans="2:32" x14ac:dyDescent="0.25">
      <c r="B1947" s="566" t="str">
        <f t="shared" si="154"/>
        <v/>
      </c>
      <c r="C1947" s="472">
        <f>'BD4'!C1944</f>
        <v>0</v>
      </c>
      <c r="D1947" s="125" t="str">
        <f t="shared" si="151"/>
        <v/>
      </c>
      <c r="E1947" s="126" t="str">
        <f>IF('BD4'!O1944=0,"",'BD4'!O1944)</f>
        <v/>
      </c>
      <c r="F1947" s="127" t="str">
        <f>REPT('BD4'!N1944,1)</f>
        <v/>
      </c>
      <c r="G1947" s="469">
        <f>('BD4'!J1944)</f>
        <v>0</v>
      </c>
      <c r="I1947" s="568" t="str">
        <f t="shared" si="152"/>
        <v/>
      </c>
      <c r="J1947" s="568" t="str">
        <f>IF(L1947&gt;0,'BD1'!$K$6,"")</f>
        <v/>
      </c>
      <c r="K1947" s="568" t="str">
        <f>IF(L1947&gt;0,'BD1'!$K$8,"")</f>
        <v/>
      </c>
      <c r="L1947" s="101"/>
      <c r="M1947" s="101"/>
      <c r="N1947" s="101"/>
      <c r="O1947" s="101"/>
      <c r="P1947" s="363"/>
      <c r="Q1947" s="363"/>
      <c r="R1947" s="361"/>
      <c r="S1947" s="570" t="str">
        <f t="shared" si="155"/>
        <v/>
      </c>
      <c r="U1947" s="124" t="str">
        <f t="shared" si="153"/>
        <v/>
      </c>
      <c r="V1947" s="124" t="str">
        <f>IF(X1947&gt;0,'BD1'!$K$6,"")</f>
        <v/>
      </c>
      <c r="W1947" s="121" t="str">
        <f>IF(X1947&gt;0,'BD1'!$K$8,"")</f>
        <v/>
      </c>
      <c r="X1947" s="101"/>
      <c r="Y1947" s="474"/>
      <c r="Z1947" s="101"/>
      <c r="AA1947" s="101"/>
      <c r="AB1947" s="101"/>
      <c r="AC1947" s="101"/>
      <c r="AD1947" s="101"/>
      <c r="AE1947" s="361"/>
      <c r="AF1947" s="522"/>
    </row>
    <row r="1948" spans="2:32" x14ac:dyDescent="0.25">
      <c r="B1948" s="566" t="str">
        <f t="shared" si="154"/>
        <v/>
      </c>
      <c r="C1948" s="472">
        <f>'BD4'!C1945</f>
        <v>0</v>
      </c>
      <c r="D1948" s="125" t="str">
        <f t="shared" si="151"/>
        <v/>
      </c>
      <c r="E1948" s="126" t="str">
        <f>IF('BD4'!O1945=0,"",'BD4'!O1945)</f>
        <v/>
      </c>
      <c r="F1948" s="127" t="str">
        <f>REPT('BD4'!N1945,1)</f>
        <v/>
      </c>
      <c r="G1948" s="469">
        <f>('BD4'!J1945)</f>
        <v>0</v>
      </c>
      <c r="I1948" s="568" t="str">
        <f t="shared" si="152"/>
        <v/>
      </c>
      <c r="J1948" s="568" t="str">
        <f>IF(L1948&gt;0,'BD1'!$K$6,"")</f>
        <v/>
      </c>
      <c r="K1948" s="568" t="str">
        <f>IF(L1948&gt;0,'BD1'!$K$8,"")</f>
        <v/>
      </c>
      <c r="L1948" s="101"/>
      <c r="M1948" s="101"/>
      <c r="N1948" s="101"/>
      <c r="O1948" s="101"/>
      <c r="P1948" s="363"/>
      <c r="Q1948" s="363"/>
      <c r="R1948" s="361"/>
      <c r="S1948" s="570" t="str">
        <f t="shared" si="155"/>
        <v/>
      </c>
      <c r="U1948" s="124" t="str">
        <f t="shared" si="153"/>
        <v/>
      </c>
      <c r="V1948" s="124" t="str">
        <f>IF(X1948&gt;0,'BD1'!$K$6,"")</f>
        <v/>
      </c>
      <c r="W1948" s="121" t="str">
        <f>IF(X1948&gt;0,'BD1'!$K$8,"")</f>
        <v/>
      </c>
      <c r="X1948" s="101"/>
      <c r="Y1948" s="474"/>
      <c r="Z1948" s="101"/>
      <c r="AA1948" s="101"/>
      <c r="AB1948" s="101"/>
      <c r="AC1948" s="101"/>
      <c r="AD1948" s="101"/>
      <c r="AE1948" s="361"/>
      <c r="AF1948" s="522"/>
    </row>
    <row r="1949" spans="2:32" x14ac:dyDescent="0.25">
      <c r="B1949" s="566" t="str">
        <f t="shared" si="154"/>
        <v/>
      </c>
      <c r="C1949" s="472">
        <f>'BD4'!C1946</f>
        <v>0</v>
      </c>
      <c r="D1949" s="125" t="str">
        <f t="shared" si="151"/>
        <v/>
      </c>
      <c r="E1949" s="126" t="str">
        <f>IF('BD4'!O1946=0,"",'BD4'!O1946)</f>
        <v/>
      </c>
      <c r="F1949" s="127" t="str">
        <f>REPT('BD4'!N1946,1)</f>
        <v/>
      </c>
      <c r="G1949" s="469">
        <f>('BD4'!J1946)</f>
        <v>0</v>
      </c>
      <c r="I1949" s="568" t="str">
        <f t="shared" si="152"/>
        <v/>
      </c>
      <c r="J1949" s="568" t="str">
        <f>IF(L1949&gt;0,'BD1'!$K$6,"")</f>
        <v/>
      </c>
      <c r="K1949" s="568" t="str">
        <f>IF(L1949&gt;0,'BD1'!$K$8,"")</f>
        <v/>
      </c>
      <c r="L1949" s="101"/>
      <c r="M1949" s="101"/>
      <c r="N1949" s="101"/>
      <c r="O1949" s="101"/>
      <c r="P1949" s="363"/>
      <c r="Q1949" s="363"/>
      <c r="R1949" s="361"/>
      <c r="S1949" s="570" t="str">
        <f t="shared" si="155"/>
        <v/>
      </c>
      <c r="U1949" s="124" t="str">
        <f t="shared" si="153"/>
        <v/>
      </c>
      <c r="V1949" s="124" t="str">
        <f>IF(X1949&gt;0,'BD1'!$K$6,"")</f>
        <v/>
      </c>
      <c r="W1949" s="121" t="str">
        <f>IF(X1949&gt;0,'BD1'!$K$8,"")</f>
        <v/>
      </c>
      <c r="X1949" s="101"/>
      <c r="Y1949" s="474"/>
      <c r="Z1949" s="101"/>
      <c r="AA1949" s="101"/>
      <c r="AB1949" s="101"/>
      <c r="AC1949" s="101"/>
      <c r="AD1949" s="101"/>
      <c r="AE1949" s="361"/>
      <c r="AF1949" s="522"/>
    </row>
    <row r="1950" spans="2:32" x14ac:dyDescent="0.25">
      <c r="B1950" s="566" t="str">
        <f t="shared" si="154"/>
        <v/>
      </c>
      <c r="C1950" s="472">
        <f>'BD4'!C1947</f>
        <v>0</v>
      </c>
      <c r="D1950" s="125" t="str">
        <f t="shared" si="151"/>
        <v/>
      </c>
      <c r="E1950" s="126" t="str">
        <f>IF('BD4'!O1947=0,"",'BD4'!O1947)</f>
        <v/>
      </c>
      <c r="F1950" s="127" t="str">
        <f>REPT('BD4'!N1947,1)</f>
        <v/>
      </c>
      <c r="G1950" s="469">
        <f>('BD4'!J1947)</f>
        <v>0</v>
      </c>
      <c r="I1950" s="568" t="str">
        <f t="shared" si="152"/>
        <v/>
      </c>
      <c r="J1950" s="568" t="str">
        <f>IF(L1950&gt;0,'BD1'!$K$6,"")</f>
        <v/>
      </c>
      <c r="K1950" s="568" t="str">
        <f>IF(L1950&gt;0,'BD1'!$K$8,"")</f>
        <v/>
      </c>
      <c r="L1950" s="101"/>
      <c r="M1950" s="101"/>
      <c r="N1950" s="101"/>
      <c r="O1950" s="101"/>
      <c r="P1950" s="363"/>
      <c r="Q1950" s="363"/>
      <c r="R1950" s="361"/>
      <c r="S1950" s="570" t="str">
        <f t="shared" si="155"/>
        <v/>
      </c>
      <c r="U1950" s="124" t="str">
        <f t="shared" si="153"/>
        <v/>
      </c>
      <c r="V1950" s="124" t="str">
        <f>IF(X1950&gt;0,'BD1'!$K$6,"")</f>
        <v/>
      </c>
      <c r="W1950" s="121" t="str">
        <f>IF(X1950&gt;0,'BD1'!$K$8,"")</f>
        <v/>
      </c>
      <c r="X1950" s="101"/>
      <c r="Y1950" s="474"/>
      <c r="Z1950" s="101"/>
      <c r="AA1950" s="101"/>
      <c r="AB1950" s="101"/>
      <c r="AC1950" s="101"/>
      <c r="AD1950" s="101"/>
      <c r="AE1950" s="361"/>
      <c r="AF1950" s="522"/>
    </row>
    <row r="1951" spans="2:32" x14ac:dyDescent="0.25">
      <c r="B1951" s="566" t="str">
        <f t="shared" si="154"/>
        <v/>
      </c>
      <c r="C1951" s="472">
        <f>'BD4'!C1948</f>
        <v>0</v>
      </c>
      <c r="D1951" s="125" t="str">
        <f t="shared" si="151"/>
        <v/>
      </c>
      <c r="E1951" s="126" t="str">
        <f>IF('BD4'!O1948=0,"",'BD4'!O1948)</f>
        <v/>
      </c>
      <c r="F1951" s="127" t="str">
        <f>REPT('BD4'!N1948,1)</f>
        <v/>
      </c>
      <c r="G1951" s="469">
        <f>('BD4'!J1948)</f>
        <v>0</v>
      </c>
      <c r="I1951" s="568" t="str">
        <f t="shared" si="152"/>
        <v/>
      </c>
      <c r="J1951" s="568" t="str">
        <f>IF(L1951&gt;0,'BD1'!$K$6,"")</f>
        <v/>
      </c>
      <c r="K1951" s="568" t="str">
        <f>IF(L1951&gt;0,'BD1'!$K$8,"")</f>
        <v/>
      </c>
      <c r="L1951" s="101"/>
      <c r="M1951" s="101"/>
      <c r="N1951" s="101"/>
      <c r="O1951" s="101"/>
      <c r="P1951" s="363"/>
      <c r="Q1951" s="363"/>
      <c r="R1951" s="361"/>
      <c r="S1951" s="570" t="str">
        <f t="shared" si="155"/>
        <v/>
      </c>
      <c r="U1951" s="124" t="str">
        <f t="shared" si="153"/>
        <v/>
      </c>
      <c r="V1951" s="124" t="str">
        <f>IF(X1951&gt;0,'BD1'!$K$6,"")</f>
        <v/>
      </c>
      <c r="W1951" s="121" t="str">
        <f>IF(X1951&gt;0,'BD1'!$K$8,"")</f>
        <v/>
      </c>
      <c r="X1951" s="101"/>
      <c r="Y1951" s="474"/>
      <c r="Z1951" s="101"/>
      <c r="AA1951" s="101"/>
      <c r="AB1951" s="101"/>
      <c r="AC1951" s="101"/>
      <c r="AD1951" s="101"/>
      <c r="AE1951" s="361"/>
      <c r="AF1951" s="522"/>
    </row>
    <row r="1952" spans="2:32" x14ac:dyDescent="0.25">
      <c r="B1952" s="566" t="str">
        <f t="shared" si="154"/>
        <v/>
      </c>
      <c r="C1952" s="472">
        <f>'BD4'!C1949</f>
        <v>0</v>
      </c>
      <c r="D1952" s="125" t="str">
        <f t="shared" si="151"/>
        <v/>
      </c>
      <c r="E1952" s="126" t="str">
        <f>IF('BD4'!O1949=0,"",'BD4'!O1949)</f>
        <v/>
      </c>
      <c r="F1952" s="127" t="str">
        <f>REPT('BD4'!N1949,1)</f>
        <v/>
      </c>
      <c r="G1952" s="469">
        <f>('BD4'!J1949)</f>
        <v>0</v>
      </c>
      <c r="I1952" s="568" t="str">
        <f t="shared" si="152"/>
        <v/>
      </c>
      <c r="J1952" s="568" t="str">
        <f>IF(L1952&gt;0,'BD1'!$K$6,"")</f>
        <v/>
      </c>
      <c r="K1952" s="568" t="str">
        <f>IF(L1952&gt;0,'BD1'!$K$8,"")</f>
        <v/>
      </c>
      <c r="L1952" s="101"/>
      <c r="M1952" s="101"/>
      <c r="N1952" s="101"/>
      <c r="O1952" s="101"/>
      <c r="P1952" s="363"/>
      <c r="Q1952" s="363"/>
      <c r="R1952" s="361"/>
      <c r="S1952" s="570" t="str">
        <f t="shared" si="155"/>
        <v/>
      </c>
      <c r="U1952" s="124" t="str">
        <f t="shared" si="153"/>
        <v/>
      </c>
      <c r="V1952" s="124" t="str">
        <f>IF(X1952&gt;0,'BD1'!$K$6,"")</f>
        <v/>
      </c>
      <c r="W1952" s="121" t="str">
        <f>IF(X1952&gt;0,'BD1'!$K$8,"")</f>
        <v/>
      </c>
      <c r="X1952" s="101"/>
      <c r="Y1952" s="474"/>
      <c r="Z1952" s="101"/>
      <c r="AA1952" s="101"/>
      <c r="AB1952" s="101"/>
      <c r="AC1952" s="101"/>
      <c r="AD1952" s="101"/>
      <c r="AE1952" s="361"/>
      <c r="AF1952" s="522"/>
    </row>
    <row r="1953" spans="2:32" x14ac:dyDescent="0.25">
      <c r="B1953" s="566" t="str">
        <f t="shared" si="154"/>
        <v/>
      </c>
      <c r="C1953" s="472">
        <f>'BD4'!C1950</f>
        <v>0</v>
      </c>
      <c r="D1953" s="125" t="str">
        <f t="shared" si="151"/>
        <v/>
      </c>
      <c r="E1953" s="126" t="str">
        <f>IF('BD4'!O1950=0,"",'BD4'!O1950)</f>
        <v/>
      </c>
      <c r="F1953" s="127" t="str">
        <f>REPT('BD4'!N1950,1)</f>
        <v/>
      </c>
      <c r="G1953" s="469">
        <f>('BD4'!J1950)</f>
        <v>0</v>
      </c>
      <c r="I1953" s="568" t="str">
        <f t="shared" si="152"/>
        <v/>
      </c>
      <c r="J1953" s="568" t="str">
        <f>IF(L1953&gt;0,'BD1'!$K$6,"")</f>
        <v/>
      </c>
      <c r="K1953" s="568" t="str">
        <f>IF(L1953&gt;0,'BD1'!$K$8,"")</f>
        <v/>
      </c>
      <c r="L1953" s="101"/>
      <c r="M1953" s="101"/>
      <c r="N1953" s="101"/>
      <c r="O1953" s="101"/>
      <c r="P1953" s="363"/>
      <c r="Q1953" s="363"/>
      <c r="R1953" s="361"/>
      <c r="S1953" s="570" t="str">
        <f t="shared" si="155"/>
        <v/>
      </c>
      <c r="U1953" s="124" t="str">
        <f t="shared" si="153"/>
        <v/>
      </c>
      <c r="V1953" s="124" t="str">
        <f>IF(X1953&gt;0,'BD1'!$K$6,"")</f>
        <v/>
      </c>
      <c r="W1953" s="121" t="str">
        <f>IF(X1953&gt;0,'BD1'!$K$8,"")</f>
        <v/>
      </c>
      <c r="X1953" s="101"/>
      <c r="Y1953" s="474"/>
      <c r="Z1953" s="101"/>
      <c r="AA1953" s="101"/>
      <c r="AB1953" s="101"/>
      <c r="AC1953" s="101"/>
      <c r="AD1953" s="101"/>
      <c r="AE1953" s="361"/>
      <c r="AF1953" s="522"/>
    </row>
    <row r="1954" spans="2:32" x14ac:dyDescent="0.25">
      <c r="B1954" s="566" t="str">
        <f t="shared" si="154"/>
        <v/>
      </c>
      <c r="C1954" s="472">
        <f>'BD4'!C1951</f>
        <v>0</v>
      </c>
      <c r="D1954" s="125" t="str">
        <f t="shared" si="151"/>
        <v/>
      </c>
      <c r="E1954" s="126" t="str">
        <f>IF('BD4'!O1951=0,"",'BD4'!O1951)</f>
        <v/>
      </c>
      <c r="F1954" s="127" t="str">
        <f>REPT('BD4'!N1951,1)</f>
        <v/>
      </c>
      <c r="G1954" s="469">
        <f>('BD4'!J1951)</f>
        <v>0</v>
      </c>
      <c r="I1954" s="568" t="str">
        <f t="shared" si="152"/>
        <v/>
      </c>
      <c r="J1954" s="568" t="str">
        <f>IF(L1954&gt;0,'BD1'!$K$6,"")</f>
        <v/>
      </c>
      <c r="K1954" s="568" t="str">
        <f>IF(L1954&gt;0,'BD1'!$K$8,"")</f>
        <v/>
      </c>
      <c r="L1954" s="101"/>
      <c r="M1954" s="101"/>
      <c r="N1954" s="101"/>
      <c r="O1954" s="101"/>
      <c r="P1954" s="363"/>
      <c r="Q1954" s="363"/>
      <c r="R1954" s="361"/>
      <c r="S1954" s="570" t="str">
        <f t="shared" si="155"/>
        <v/>
      </c>
      <c r="U1954" s="124" t="str">
        <f t="shared" si="153"/>
        <v/>
      </c>
      <c r="V1954" s="124" t="str">
        <f>IF(X1954&gt;0,'BD1'!$K$6,"")</f>
        <v/>
      </c>
      <c r="W1954" s="121" t="str">
        <f>IF(X1954&gt;0,'BD1'!$K$8,"")</f>
        <v/>
      </c>
      <c r="X1954" s="101"/>
      <c r="Y1954" s="474"/>
      <c r="Z1954" s="101"/>
      <c r="AA1954" s="101"/>
      <c r="AB1954" s="101"/>
      <c r="AC1954" s="101"/>
      <c r="AD1954" s="101"/>
      <c r="AE1954" s="361"/>
      <c r="AF1954" s="522"/>
    </row>
    <row r="1955" spans="2:32" x14ac:dyDescent="0.25">
      <c r="B1955" s="566" t="str">
        <f t="shared" si="154"/>
        <v/>
      </c>
      <c r="C1955" s="472">
        <f>'BD4'!C1952</f>
        <v>0</v>
      </c>
      <c r="D1955" s="125" t="str">
        <f t="shared" si="151"/>
        <v/>
      </c>
      <c r="E1955" s="126" t="str">
        <f>IF('BD4'!O1952=0,"",'BD4'!O1952)</f>
        <v/>
      </c>
      <c r="F1955" s="127" t="str">
        <f>REPT('BD4'!N1952,1)</f>
        <v/>
      </c>
      <c r="G1955" s="469">
        <f>('BD4'!J1952)</f>
        <v>0</v>
      </c>
      <c r="I1955" s="568" t="str">
        <f t="shared" si="152"/>
        <v/>
      </c>
      <c r="J1955" s="568" t="str">
        <f>IF(L1955&gt;0,'BD1'!$K$6,"")</f>
        <v/>
      </c>
      <c r="K1955" s="568" t="str">
        <f>IF(L1955&gt;0,'BD1'!$K$8,"")</f>
        <v/>
      </c>
      <c r="L1955" s="101"/>
      <c r="M1955" s="101"/>
      <c r="N1955" s="101"/>
      <c r="O1955" s="101"/>
      <c r="P1955" s="363"/>
      <c r="Q1955" s="363"/>
      <c r="R1955" s="361"/>
      <c r="S1955" s="570" t="str">
        <f t="shared" si="155"/>
        <v/>
      </c>
      <c r="U1955" s="124" t="str">
        <f t="shared" si="153"/>
        <v/>
      </c>
      <c r="V1955" s="124" t="str">
        <f>IF(X1955&gt;0,'BD1'!$K$6,"")</f>
        <v/>
      </c>
      <c r="W1955" s="121" t="str">
        <f>IF(X1955&gt;0,'BD1'!$K$8,"")</f>
        <v/>
      </c>
      <c r="X1955" s="101"/>
      <c r="Y1955" s="474"/>
      <c r="Z1955" s="101"/>
      <c r="AA1955" s="101"/>
      <c r="AB1955" s="101"/>
      <c r="AC1955" s="101"/>
      <c r="AD1955" s="101"/>
      <c r="AE1955" s="361"/>
      <c r="AF1955" s="522"/>
    </row>
    <row r="1956" spans="2:32" x14ac:dyDescent="0.25">
      <c r="B1956" s="566" t="str">
        <f t="shared" si="154"/>
        <v/>
      </c>
      <c r="C1956" s="472">
        <f>'BD4'!C1953</f>
        <v>0</v>
      </c>
      <c r="D1956" s="125" t="str">
        <f t="shared" si="151"/>
        <v/>
      </c>
      <c r="E1956" s="126" t="str">
        <f>IF('BD4'!O1953=0,"",'BD4'!O1953)</f>
        <v/>
      </c>
      <c r="F1956" s="127" t="str">
        <f>REPT('BD4'!N1953,1)</f>
        <v/>
      </c>
      <c r="G1956" s="469">
        <f>('BD4'!J1953)</f>
        <v>0</v>
      </c>
      <c r="I1956" s="568" t="str">
        <f t="shared" si="152"/>
        <v/>
      </c>
      <c r="J1956" s="568" t="str">
        <f>IF(L1956&gt;0,'BD1'!$K$6,"")</f>
        <v/>
      </c>
      <c r="K1956" s="568" t="str">
        <f>IF(L1956&gt;0,'BD1'!$K$8,"")</f>
        <v/>
      </c>
      <c r="L1956" s="101"/>
      <c r="M1956" s="101"/>
      <c r="N1956" s="101"/>
      <c r="O1956" s="101"/>
      <c r="P1956" s="363"/>
      <c r="Q1956" s="363"/>
      <c r="R1956" s="361"/>
      <c r="S1956" s="570" t="str">
        <f t="shared" si="155"/>
        <v/>
      </c>
      <c r="U1956" s="124" t="str">
        <f t="shared" si="153"/>
        <v/>
      </c>
      <c r="V1956" s="124" t="str">
        <f>IF(X1956&gt;0,'BD1'!$K$6,"")</f>
        <v/>
      </c>
      <c r="W1956" s="121" t="str">
        <f>IF(X1956&gt;0,'BD1'!$K$8,"")</f>
        <v/>
      </c>
      <c r="X1956" s="101"/>
      <c r="Y1956" s="474"/>
      <c r="Z1956" s="101"/>
      <c r="AA1956" s="101"/>
      <c r="AB1956" s="101"/>
      <c r="AC1956" s="101"/>
      <c r="AD1956" s="101"/>
      <c r="AE1956" s="361"/>
      <c r="AF1956" s="522"/>
    </row>
    <row r="1957" spans="2:32" x14ac:dyDescent="0.25">
      <c r="B1957" s="566" t="str">
        <f t="shared" si="154"/>
        <v/>
      </c>
      <c r="C1957" s="472">
        <f>'BD4'!C1954</f>
        <v>0</v>
      </c>
      <c r="D1957" s="125" t="str">
        <f t="shared" si="151"/>
        <v/>
      </c>
      <c r="E1957" s="126" t="str">
        <f>IF('BD4'!O1954=0,"",'BD4'!O1954)</f>
        <v/>
      </c>
      <c r="F1957" s="127" t="str">
        <f>REPT('BD4'!N1954,1)</f>
        <v/>
      </c>
      <c r="G1957" s="469">
        <f>('BD4'!J1954)</f>
        <v>0</v>
      </c>
      <c r="I1957" s="568" t="str">
        <f t="shared" si="152"/>
        <v/>
      </c>
      <c r="J1957" s="568" t="str">
        <f>IF(L1957&gt;0,'BD1'!$K$6,"")</f>
        <v/>
      </c>
      <c r="K1957" s="568" t="str">
        <f>IF(L1957&gt;0,'BD1'!$K$8,"")</f>
        <v/>
      </c>
      <c r="L1957" s="101"/>
      <c r="M1957" s="101"/>
      <c r="N1957" s="101"/>
      <c r="O1957" s="101"/>
      <c r="P1957" s="363"/>
      <c r="Q1957" s="363"/>
      <c r="R1957" s="361"/>
      <c r="S1957" s="570" t="str">
        <f t="shared" si="155"/>
        <v/>
      </c>
      <c r="U1957" s="124" t="str">
        <f t="shared" si="153"/>
        <v/>
      </c>
      <c r="V1957" s="124" t="str">
        <f>IF(X1957&gt;0,'BD1'!$K$6,"")</f>
        <v/>
      </c>
      <c r="W1957" s="121" t="str">
        <f>IF(X1957&gt;0,'BD1'!$K$8,"")</f>
        <v/>
      </c>
      <c r="X1957" s="101"/>
      <c r="Y1957" s="474"/>
      <c r="Z1957" s="101"/>
      <c r="AA1957" s="101"/>
      <c r="AB1957" s="101"/>
      <c r="AC1957" s="101"/>
      <c r="AD1957" s="101"/>
      <c r="AE1957" s="361"/>
      <c r="AF1957" s="522"/>
    </row>
    <row r="1958" spans="2:32" x14ac:dyDescent="0.25">
      <c r="B1958" s="566" t="str">
        <f t="shared" si="154"/>
        <v/>
      </c>
      <c r="C1958" s="472">
        <f>'BD4'!C1955</f>
        <v>0</v>
      </c>
      <c r="D1958" s="125" t="str">
        <f t="shared" si="151"/>
        <v/>
      </c>
      <c r="E1958" s="126" t="str">
        <f>IF('BD4'!O1955=0,"",'BD4'!O1955)</f>
        <v/>
      </c>
      <c r="F1958" s="127" t="str">
        <f>REPT('BD4'!N1955,1)</f>
        <v/>
      </c>
      <c r="G1958" s="469">
        <f>('BD4'!J1955)</f>
        <v>0</v>
      </c>
      <c r="I1958" s="568" t="str">
        <f t="shared" si="152"/>
        <v/>
      </c>
      <c r="J1958" s="568" t="str">
        <f>IF(L1958&gt;0,'BD1'!$K$6,"")</f>
        <v/>
      </c>
      <c r="K1958" s="568" t="str">
        <f>IF(L1958&gt;0,'BD1'!$K$8,"")</f>
        <v/>
      </c>
      <c r="L1958" s="101"/>
      <c r="M1958" s="101"/>
      <c r="N1958" s="101"/>
      <c r="O1958" s="101"/>
      <c r="P1958" s="363"/>
      <c r="Q1958" s="363"/>
      <c r="R1958" s="361"/>
      <c r="S1958" s="570" t="str">
        <f t="shared" si="155"/>
        <v/>
      </c>
      <c r="U1958" s="124" t="str">
        <f t="shared" si="153"/>
        <v/>
      </c>
      <c r="V1958" s="124" t="str">
        <f>IF(X1958&gt;0,'BD1'!$K$6,"")</f>
        <v/>
      </c>
      <c r="W1958" s="121" t="str">
        <f>IF(X1958&gt;0,'BD1'!$K$8,"")</f>
        <v/>
      </c>
      <c r="X1958" s="101"/>
      <c r="Y1958" s="474"/>
      <c r="Z1958" s="101"/>
      <c r="AA1958" s="101"/>
      <c r="AB1958" s="101"/>
      <c r="AC1958" s="101"/>
      <c r="AD1958" s="101"/>
      <c r="AE1958" s="361"/>
      <c r="AF1958" s="522"/>
    </row>
    <row r="1959" spans="2:32" x14ac:dyDescent="0.25">
      <c r="B1959" s="566" t="str">
        <f t="shared" si="154"/>
        <v/>
      </c>
      <c r="C1959" s="472">
        <f>'BD4'!C1956</f>
        <v>0</v>
      </c>
      <c r="D1959" s="125" t="str">
        <f t="shared" si="151"/>
        <v/>
      </c>
      <c r="E1959" s="126" t="str">
        <f>IF('BD4'!O1956=0,"",'BD4'!O1956)</f>
        <v/>
      </c>
      <c r="F1959" s="127" t="str">
        <f>REPT('BD4'!N1956,1)</f>
        <v/>
      </c>
      <c r="G1959" s="469">
        <f>('BD4'!J1956)</f>
        <v>0</v>
      </c>
      <c r="I1959" s="568" t="str">
        <f t="shared" si="152"/>
        <v/>
      </c>
      <c r="J1959" s="568" t="str">
        <f>IF(L1959&gt;0,'BD1'!$K$6,"")</f>
        <v/>
      </c>
      <c r="K1959" s="568" t="str">
        <f>IF(L1959&gt;0,'BD1'!$K$8,"")</f>
        <v/>
      </c>
      <c r="L1959" s="101"/>
      <c r="M1959" s="101"/>
      <c r="N1959" s="101"/>
      <c r="O1959" s="101"/>
      <c r="P1959" s="363"/>
      <c r="Q1959" s="363"/>
      <c r="R1959" s="361"/>
      <c r="S1959" s="570" t="str">
        <f t="shared" si="155"/>
        <v/>
      </c>
      <c r="U1959" s="124" t="str">
        <f t="shared" si="153"/>
        <v/>
      </c>
      <c r="V1959" s="124" t="str">
        <f>IF(X1959&gt;0,'BD1'!$K$6,"")</f>
        <v/>
      </c>
      <c r="W1959" s="121" t="str">
        <f>IF(X1959&gt;0,'BD1'!$K$8,"")</f>
        <v/>
      </c>
      <c r="X1959" s="101"/>
      <c r="Y1959" s="474"/>
      <c r="Z1959" s="101"/>
      <c r="AA1959" s="101"/>
      <c r="AB1959" s="101"/>
      <c r="AC1959" s="101"/>
      <c r="AD1959" s="101"/>
      <c r="AE1959" s="361"/>
      <c r="AF1959" s="522"/>
    </row>
    <row r="1960" spans="2:32" x14ac:dyDescent="0.25">
      <c r="B1960" s="566" t="str">
        <f t="shared" si="154"/>
        <v/>
      </c>
      <c r="C1960" s="472">
        <f>'BD4'!C1957</f>
        <v>0</v>
      </c>
      <c r="D1960" s="125" t="str">
        <f t="shared" si="151"/>
        <v/>
      </c>
      <c r="E1960" s="126" t="str">
        <f>IF('BD4'!O1957=0,"",'BD4'!O1957)</f>
        <v/>
      </c>
      <c r="F1960" s="127" t="str">
        <f>REPT('BD4'!N1957,1)</f>
        <v/>
      </c>
      <c r="G1960" s="469">
        <f>('BD4'!J1957)</f>
        <v>0</v>
      </c>
      <c r="I1960" s="568" t="str">
        <f t="shared" si="152"/>
        <v/>
      </c>
      <c r="J1960" s="568" t="str">
        <f>IF(L1960&gt;0,'BD1'!$K$6,"")</f>
        <v/>
      </c>
      <c r="K1960" s="568" t="str">
        <f>IF(L1960&gt;0,'BD1'!$K$8,"")</f>
        <v/>
      </c>
      <c r="L1960" s="101"/>
      <c r="M1960" s="101"/>
      <c r="N1960" s="101"/>
      <c r="O1960" s="101"/>
      <c r="P1960" s="363"/>
      <c r="Q1960" s="363"/>
      <c r="R1960" s="361"/>
      <c r="S1960" s="570" t="str">
        <f t="shared" si="155"/>
        <v/>
      </c>
      <c r="U1960" s="124" t="str">
        <f t="shared" si="153"/>
        <v/>
      </c>
      <c r="V1960" s="124" t="str">
        <f>IF(X1960&gt;0,'BD1'!$K$6,"")</f>
        <v/>
      </c>
      <c r="W1960" s="121" t="str">
        <f>IF(X1960&gt;0,'BD1'!$K$8,"")</f>
        <v/>
      </c>
      <c r="X1960" s="101"/>
      <c r="Y1960" s="474"/>
      <c r="Z1960" s="101"/>
      <c r="AA1960" s="101"/>
      <c r="AB1960" s="101"/>
      <c r="AC1960" s="101"/>
      <c r="AD1960" s="101"/>
      <c r="AE1960" s="361"/>
      <c r="AF1960" s="522"/>
    </row>
    <row r="1961" spans="2:32" x14ac:dyDescent="0.25">
      <c r="B1961" s="566" t="str">
        <f t="shared" si="154"/>
        <v/>
      </c>
      <c r="C1961" s="472">
        <f>'BD4'!C1958</f>
        <v>0</v>
      </c>
      <c r="D1961" s="125" t="str">
        <f t="shared" si="151"/>
        <v/>
      </c>
      <c r="E1961" s="126" t="str">
        <f>IF('BD4'!O1958=0,"",'BD4'!O1958)</f>
        <v/>
      </c>
      <c r="F1961" s="127" t="str">
        <f>REPT('BD4'!N1958,1)</f>
        <v/>
      </c>
      <c r="G1961" s="469">
        <f>('BD4'!J1958)</f>
        <v>0</v>
      </c>
      <c r="I1961" s="568" t="str">
        <f t="shared" si="152"/>
        <v/>
      </c>
      <c r="J1961" s="568" t="str">
        <f>IF(L1961&gt;0,'BD1'!$K$6,"")</f>
        <v/>
      </c>
      <c r="K1961" s="568" t="str">
        <f>IF(L1961&gt;0,'BD1'!$K$8,"")</f>
        <v/>
      </c>
      <c r="L1961" s="101"/>
      <c r="M1961" s="101"/>
      <c r="N1961" s="101"/>
      <c r="O1961" s="101"/>
      <c r="P1961" s="363"/>
      <c r="Q1961" s="363"/>
      <c r="R1961" s="361"/>
      <c r="S1961" s="570" t="str">
        <f t="shared" si="155"/>
        <v/>
      </c>
      <c r="U1961" s="124" t="str">
        <f t="shared" si="153"/>
        <v/>
      </c>
      <c r="V1961" s="124" t="str">
        <f>IF(X1961&gt;0,'BD1'!$K$6,"")</f>
        <v/>
      </c>
      <c r="W1961" s="121" t="str">
        <f>IF(X1961&gt;0,'BD1'!$K$8,"")</f>
        <v/>
      </c>
      <c r="X1961" s="101"/>
      <c r="Y1961" s="474"/>
      <c r="Z1961" s="101"/>
      <c r="AA1961" s="101"/>
      <c r="AB1961" s="101"/>
      <c r="AC1961" s="101"/>
      <c r="AD1961" s="101"/>
      <c r="AE1961" s="361"/>
      <c r="AF1961" s="522"/>
    </row>
    <row r="1962" spans="2:32" x14ac:dyDescent="0.25">
      <c r="B1962" s="566" t="str">
        <f t="shared" si="154"/>
        <v/>
      </c>
      <c r="C1962" s="472">
        <f>'BD4'!C1959</f>
        <v>0</v>
      </c>
      <c r="D1962" s="125" t="str">
        <f t="shared" si="151"/>
        <v/>
      </c>
      <c r="E1962" s="126" t="str">
        <f>IF('BD4'!O1959=0,"",'BD4'!O1959)</f>
        <v/>
      </c>
      <c r="F1962" s="127" t="str">
        <f>REPT('BD4'!N1959,1)</f>
        <v/>
      </c>
      <c r="G1962" s="469">
        <f>('BD4'!J1959)</f>
        <v>0</v>
      </c>
      <c r="I1962" s="568" t="str">
        <f t="shared" si="152"/>
        <v/>
      </c>
      <c r="J1962" s="568" t="str">
        <f>IF(L1962&gt;0,'BD1'!$K$6,"")</f>
        <v/>
      </c>
      <c r="K1962" s="568" t="str">
        <f>IF(L1962&gt;0,'BD1'!$K$8,"")</f>
        <v/>
      </c>
      <c r="L1962" s="101"/>
      <c r="M1962" s="101"/>
      <c r="N1962" s="101"/>
      <c r="O1962" s="101"/>
      <c r="P1962" s="363"/>
      <c r="Q1962" s="363"/>
      <c r="R1962" s="361"/>
      <c r="S1962" s="570" t="str">
        <f t="shared" si="155"/>
        <v/>
      </c>
      <c r="U1962" s="124" t="str">
        <f t="shared" si="153"/>
        <v/>
      </c>
      <c r="V1962" s="124" t="str">
        <f>IF(X1962&gt;0,'BD1'!$K$6,"")</f>
        <v/>
      </c>
      <c r="W1962" s="121" t="str">
        <f>IF(X1962&gt;0,'BD1'!$K$8,"")</f>
        <v/>
      </c>
      <c r="X1962" s="101"/>
      <c r="Y1962" s="474"/>
      <c r="Z1962" s="101"/>
      <c r="AA1962" s="101"/>
      <c r="AB1962" s="101"/>
      <c r="AC1962" s="101"/>
      <c r="AD1962" s="101"/>
      <c r="AE1962" s="361"/>
      <c r="AF1962" s="522"/>
    </row>
    <row r="1963" spans="2:32" x14ac:dyDescent="0.25">
      <c r="B1963" s="566" t="str">
        <f t="shared" si="154"/>
        <v/>
      </c>
      <c r="C1963" s="472">
        <f>'BD4'!C1960</f>
        <v>0</v>
      </c>
      <c r="D1963" s="125" t="str">
        <f t="shared" si="151"/>
        <v/>
      </c>
      <c r="E1963" s="126" t="str">
        <f>IF('BD4'!O1960=0,"",'BD4'!O1960)</f>
        <v/>
      </c>
      <c r="F1963" s="127" t="str">
        <f>REPT('BD4'!N1960,1)</f>
        <v/>
      </c>
      <c r="G1963" s="469">
        <f>('BD4'!J1960)</f>
        <v>0</v>
      </c>
      <c r="I1963" s="568" t="str">
        <f t="shared" si="152"/>
        <v/>
      </c>
      <c r="J1963" s="568" t="str">
        <f>IF(L1963&gt;0,'BD1'!$K$6,"")</f>
        <v/>
      </c>
      <c r="K1963" s="568" t="str">
        <f>IF(L1963&gt;0,'BD1'!$K$8,"")</f>
        <v/>
      </c>
      <c r="L1963" s="101"/>
      <c r="M1963" s="101"/>
      <c r="N1963" s="101"/>
      <c r="O1963" s="101"/>
      <c r="P1963" s="363"/>
      <c r="Q1963" s="363"/>
      <c r="R1963" s="361"/>
      <c r="S1963" s="570" t="str">
        <f t="shared" si="155"/>
        <v/>
      </c>
      <c r="U1963" s="124" t="str">
        <f t="shared" si="153"/>
        <v/>
      </c>
      <c r="V1963" s="124" t="str">
        <f>IF(X1963&gt;0,'BD1'!$K$6,"")</f>
        <v/>
      </c>
      <c r="W1963" s="121" t="str">
        <f>IF(X1963&gt;0,'BD1'!$K$8,"")</f>
        <v/>
      </c>
      <c r="X1963" s="101"/>
      <c r="Y1963" s="474"/>
      <c r="Z1963" s="101"/>
      <c r="AA1963" s="101"/>
      <c r="AB1963" s="101"/>
      <c r="AC1963" s="101"/>
      <c r="AD1963" s="101"/>
      <c r="AE1963" s="361"/>
      <c r="AF1963" s="522"/>
    </row>
    <row r="1964" spans="2:32" x14ac:dyDescent="0.25">
      <c r="B1964" s="566" t="str">
        <f t="shared" si="154"/>
        <v/>
      </c>
      <c r="C1964" s="472">
        <f>'BD4'!C1961</f>
        <v>0</v>
      </c>
      <c r="D1964" s="125" t="str">
        <f t="shared" si="151"/>
        <v/>
      </c>
      <c r="E1964" s="126" t="str">
        <f>IF('BD4'!O1961=0,"",'BD4'!O1961)</f>
        <v/>
      </c>
      <c r="F1964" s="127" t="str">
        <f>REPT('BD4'!N1961,1)</f>
        <v/>
      </c>
      <c r="G1964" s="469">
        <f>('BD4'!J1961)</f>
        <v>0</v>
      </c>
      <c r="I1964" s="568" t="str">
        <f t="shared" si="152"/>
        <v/>
      </c>
      <c r="J1964" s="568" t="str">
        <f>IF(L1964&gt;0,'BD1'!$K$6,"")</f>
        <v/>
      </c>
      <c r="K1964" s="568" t="str">
        <f>IF(L1964&gt;0,'BD1'!$K$8,"")</f>
        <v/>
      </c>
      <c r="L1964" s="101"/>
      <c r="M1964" s="101"/>
      <c r="N1964" s="101"/>
      <c r="O1964" s="101"/>
      <c r="P1964" s="363"/>
      <c r="Q1964" s="363"/>
      <c r="R1964" s="361"/>
      <c r="S1964" s="570" t="str">
        <f t="shared" si="155"/>
        <v/>
      </c>
      <c r="U1964" s="124" t="str">
        <f t="shared" si="153"/>
        <v/>
      </c>
      <c r="V1964" s="124" t="str">
        <f>IF(X1964&gt;0,'BD1'!$K$6,"")</f>
        <v/>
      </c>
      <c r="W1964" s="121" t="str">
        <f>IF(X1964&gt;0,'BD1'!$K$8,"")</f>
        <v/>
      </c>
      <c r="X1964" s="101"/>
      <c r="Y1964" s="474"/>
      <c r="Z1964" s="101"/>
      <c r="AA1964" s="101"/>
      <c r="AB1964" s="101"/>
      <c r="AC1964" s="101"/>
      <c r="AD1964" s="101"/>
      <c r="AE1964" s="361"/>
      <c r="AF1964" s="522"/>
    </row>
    <row r="1965" spans="2:32" x14ac:dyDescent="0.25">
      <c r="B1965" s="566" t="str">
        <f t="shared" si="154"/>
        <v/>
      </c>
      <c r="C1965" s="472">
        <f>'BD4'!C1962</f>
        <v>0</v>
      </c>
      <c r="D1965" s="125" t="str">
        <f t="shared" si="151"/>
        <v/>
      </c>
      <c r="E1965" s="126" t="str">
        <f>IF('BD4'!O1962=0,"",'BD4'!O1962)</f>
        <v/>
      </c>
      <c r="F1965" s="127" t="str">
        <f>REPT('BD4'!N1962,1)</f>
        <v/>
      </c>
      <c r="G1965" s="469">
        <f>('BD4'!J1962)</f>
        <v>0</v>
      </c>
      <c r="I1965" s="568" t="str">
        <f t="shared" si="152"/>
        <v/>
      </c>
      <c r="J1965" s="568" t="str">
        <f>IF(L1965&gt;0,'BD1'!$K$6,"")</f>
        <v/>
      </c>
      <c r="K1965" s="568" t="str">
        <f>IF(L1965&gt;0,'BD1'!$K$8,"")</f>
        <v/>
      </c>
      <c r="L1965" s="101"/>
      <c r="M1965" s="101"/>
      <c r="N1965" s="101"/>
      <c r="O1965" s="101"/>
      <c r="P1965" s="363"/>
      <c r="Q1965" s="363"/>
      <c r="R1965" s="361"/>
      <c r="S1965" s="570" t="str">
        <f t="shared" si="155"/>
        <v/>
      </c>
      <c r="U1965" s="124" t="str">
        <f t="shared" si="153"/>
        <v/>
      </c>
      <c r="V1965" s="124" t="str">
        <f>IF(X1965&gt;0,'BD1'!$K$6,"")</f>
        <v/>
      </c>
      <c r="W1965" s="121" t="str">
        <f>IF(X1965&gt;0,'BD1'!$K$8,"")</f>
        <v/>
      </c>
      <c r="X1965" s="101"/>
      <c r="Y1965" s="474"/>
      <c r="Z1965" s="101"/>
      <c r="AA1965" s="101"/>
      <c r="AB1965" s="101"/>
      <c r="AC1965" s="101"/>
      <c r="AD1965" s="101"/>
      <c r="AE1965" s="361"/>
      <c r="AF1965" s="522"/>
    </row>
    <row r="1966" spans="2:32" x14ac:dyDescent="0.25">
      <c r="B1966" s="566" t="str">
        <f t="shared" si="154"/>
        <v/>
      </c>
      <c r="C1966" s="472">
        <f>'BD4'!C1963</f>
        <v>0</v>
      </c>
      <c r="D1966" s="125" t="str">
        <f t="shared" si="151"/>
        <v/>
      </c>
      <c r="E1966" s="126" t="str">
        <f>IF('BD4'!O1963=0,"",'BD4'!O1963)</f>
        <v/>
      </c>
      <c r="F1966" s="127" t="str">
        <f>REPT('BD4'!N1963,1)</f>
        <v/>
      </c>
      <c r="G1966" s="469">
        <f>('BD4'!J1963)</f>
        <v>0</v>
      </c>
      <c r="I1966" s="568" t="str">
        <f t="shared" si="152"/>
        <v/>
      </c>
      <c r="J1966" s="568" t="str">
        <f>IF(L1966&gt;0,'BD1'!$K$6,"")</f>
        <v/>
      </c>
      <c r="K1966" s="568" t="str">
        <f>IF(L1966&gt;0,'BD1'!$K$8,"")</f>
        <v/>
      </c>
      <c r="L1966" s="101"/>
      <c r="M1966" s="101"/>
      <c r="N1966" s="101"/>
      <c r="O1966" s="101"/>
      <c r="P1966" s="363"/>
      <c r="Q1966" s="363"/>
      <c r="R1966" s="361"/>
      <c r="S1966" s="570" t="str">
        <f t="shared" si="155"/>
        <v/>
      </c>
      <c r="U1966" s="124" t="str">
        <f t="shared" si="153"/>
        <v/>
      </c>
      <c r="V1966" s="124" t="str">
        <f>IF(X1966&gt;0,'BD1'!$K$6,"")</f>
        <v/>
      </c>
      <c r="W1966" s="121" t="str">
        <f>IF(X1966&gt;0,'BD1'!$K$8,"")</f>
        <v/>
      </c>
      <c r="X1966" s="101"/>
      <c r="Y1966" s="474"/>
      <c r="Z1966" s="101"/>
      <c r="AA1966" s="101"/>
      <c r="AB1966" s="101"/>
      <c r="AC1966" s="101"/>
      <c r="AD1966" s="101"/>
      <c r="AE1966" s="361"/>
      <c r="AF1966" s="522"/>
    </row>
    <row r="1967" spans="2:32" x14ac:dyDescent="0.25">
      <c r="B1967" s="566" t="str">
        <f t="shared" si="154"/>
        <v/>
      </c>
      <c r="C1967" s="472">
        <f>'BD4'!C1964</f>
        <v>0</v>
      </c>
      <c r="D1967" s="125" t="str">
        <f t="shared" si="151"/>
        <v/>
      </c>
      <c r="E1967" s="126" t="str">
        <f>IF('BD4'!O1964=0,"",'BD4'!O1964)</f>
        <v/>
      </c>
      <c r="F1967" s="127" t="str">
        <f>REPT('BD4'!N1964,1)</f>
        <v/>
      </c>
      <c r="G1967" s="469">
        <f>('BD4'!J1964)</f>
        <v>0</v>
      </c>
      <c r="I1967" s="568" t="str">
        <f t="shared" si="152"/>
        <v/>
      </c>
      <c r="J1967" s="568" t="str">
        <f>IF(L1967&gt;0,'BD1'!$K$6,"")</f>
        <v/>
      </c>
      <c r="K1967" s="568" t="str">
        <f>IF(L1967&gt;0,'BD1'!$K$8,"")</f>
        <v/>
      </c>
      <c r="L1967" s="101"/>
      <c r="M1967" s="101"/>
      <c r="N1967" s="101"/>
      <c r="O1967" s="101"/>
      <c r="P1967" s="363"/>
      <c r="Q1967" s="363"/>
      <c r="R1967" s="361"/>
      <c r="S1967" s="570" t="str">
        <f t="shared" si="155"/>
        <v/>
      </c>
      <c r="U1967" s="124" t="str">
        <f t="shared" si="153"/>
        <v/>
      </c>
      <c r="V1967" s="124" t="str">
        <f>IF(X1967&gt;0,'BD1'!$K$6,"")</f>
        <v/>
      </c>
      <c r="W1967" s="121" t="str">
        <f>IF(X1967&gt;0,'BD1'!$K$8,"")</f>
        <v/>
      </c>
      <c r="X1967" s="101"/>
      <c r="Y1967" s="474"/>
      <c r="Z1967" s="101"/>
      <c r="AA1967" s="101"/>
      <c r="AB1967" s="101"/>
      <c r="AC1967" s="101"/>
      <c r="AD1967" s="101"/>
      <c r="AE1967" s="361"/>
      <c r="AF1967" s="522"/>
    </row>
    <row r="1968" spans="2:32" x14ac:dyDescent="0.25">
      <c r="B1968" s="566" t="str">
        <f t="shared" si="154"/>
        <v/>
      </c>
      <c r="C1968" s="472">
        <f>'BD4'!C1965</f>
        <v>0</v>
      </c>
      <c r="D1968" s="125" t="str">
        <f t="shared" si="151"/>
        <v/>
      </c>
      <c r="E1968" s="126" t="str">
        <f>IF('BD4'!O1965=0,"",'BD4'!O1965)</f>
        <v/>
      </c>
      <c r="F1968" s="127" t="str">
        <f>REPT('BD4'!N1965,1)</f>
        <v/>
      </c>
      <c r="G1968" s="469">
        <f>('BD4'!J1965)</f>
        <v>0</v>
      </c>
      <c r="I1968" s="568" t="str">
        <f t="shared" si="152"/>
        <v/>
      </c>
      <c r="J1968" s="568" t="str">
        <f>IF(L1968&gt;0,'BD1'!$K$6,"")</f>
        <v/>
      </c>
      <c r="K1968" s="568" t="str">
        <f>IF(L1968&gt;0,'BD1'!$K$8,"")</f>
        <v/>
      </c>
      <c r="L1968" s="101"/>
      <c r="M1968" s="101"/>
      <c r="N1968" s="101"/>
      <c r="O1968" s="101"/>
      <c r="P1968" s="363"/>
      <c r="Q1968" s="363"/>
      <c r="R1968" s="361"/>
      <c r="S1968" s="570" t="str">
        <f t="shared" si="155"/>
        <v/>
      </c>
      <c r="U1968" s="124" t="str">
        <f t="shared" si="153"/>
        <v/>
      </c>
      <c r="V1968" s="124" t="str">
        <f>IF(X1968&gt;0,'BD1'!$K$6,"")</f>
        <v/>
      </c>
      <c r="W1968" s="121" t="str">
        <f>IF(X1968&gt;0,'BD1'!$K$8,"")</f>
        <v/>
      </c>
      <c r="X1968" s="101"/>
      <c r="Y1968" s="474"/>
      <c r="Z1968" s="101"/>
      <c r="AA1968" s="101"/>
      <c r="AB1968" s="101"/>
      <c r="AC1968" s="101"/>
      <c r="AD1968" s="101"/>
      <c r="AE1968" s="361"/>
      <c r="AF1968" s="522"/>
    </row>
    <row r="1969" spans="2:32" x14ac:dyDescent="0.25">
      <c r="B1969" s="566" t="str">
        <f t="shared" si="154"/>
        <v/>
      </c>
      <c r="C1969" s="472">
        <f>'BD4'!C1966</f>
        <v>0</v>
      </c>
      <c r="D1969" s="125" t="str">
        <f t="shared" si="151"/>
        <v/>
      </c>
      <c r="E1969" s="126" t="str">
        <f>IF('BD4'!O1966=0,"",'BD4'!O1966)</f>
        <v/>
      </c>
      <c r="F1969" s="127" t="str">
        <f>REPT('BD4'!N1966,1)</f>
        <v/>
      </c>
      <c r="G1969" s="469">
        <f>('BD4'!J1966)</f>
        <v>0</v>
      </c>
      <c r="I1969" s="568" t="str">
        <f t="shared" si="152"/>
        <v/>
      </c>
      <c r="J1969" s="568" t="str">
        <f>IF(L1969&gt;0,'BD1'!$K$6,"")</f>
        <v/>
      </c>
      <c r="K1969" s="568" t="str">
        <f>IF(L1969&gt;0,'BD1'!$K$8,"")</f>
        <v/>
      </c>
      <c r="L1969" s="101"/>
      <c r="M1969" s="101"/>
      <c r="N1969" s="101"/>
      <c r="O1969" s="101"/>
      <c r="P1969" s="363"/>
      <c r="Q1969" s="363"/>
      <c r="R1969" s="361"/>
      <c r="S1969" s="570" t="str">
        <f t="shared" si="155"/>
        <v/>
      </c>
      <c r="U1969" s="124" t="str">
        <f t="shared" si="153"/>
        <v/>
      </c>
      <c r="V1969" s="124" t="str">
        <f>IF(X1969&gt;0,'BD1'!$K$6,"")</f>
        <v/>
      </c>
      <c r="W1969" s="121" t="str">
        <f>IF(X1969&gt;0,'BD1'!$K$8,"")</f>
        <v/>
      </c>
      <c r="X1969" s="101"/>
      <c r="Y1969" s="474"/>
      <c r="Z1969" s="101"/>
      <c r="AA1969" s="101"/>
      <c r="AB1969" s="101"/>
      <c r="AC1969" s="101"/>
      <c r="AD1969" s="101"/>
      <c r="AE1969" s="361"/>
      <c r="AF1969" s="522"/>
    </row>
    <row r="1970" spans="2:32" x14ac:dyDescent="0.25">
      <c r="B1970" s="566" t="str">
        <f t="shared" si="154"/>
        <v/>
      </c>
      <c r="C1970" s="472">
        <f>'BD4'!C1967</f>
        <v>0</v>
      </c>
      <c r="D1970" s="125" t="str">
        <f t="shared" si="151"/>
        <v/>
      </c>
      <c r="E1970" s="126" t="str">
        <f>IF('BD4'!O1967=0,"",'BD4'!O1967)</f>
        <v/>
      </c>
      <c r="F1970" s="127" t="str">
        <f>REPT('BD4'!N1967,1)</f>
        <v/>
      </c>
      <c r="G1970" s="469">
        <f>('BD4'!J1967)</f>
        <v>0</v>
      </c>
      <c r="I1970" s="568" t="str">
        <f t="shared" si="152"/>
        <v/>
      </c>
      <c r="J1970" s="568" t="str">
        <f>IF(L1970&gt;0,'BD1'!$K$6,"")</f>
        <v/>
      </c>
      <c r="K1970" s="568" t="str">
        <f>IF(L1970&gt;0,'BD1'!$K$8,"")</f>
        <v/>
      </c>
      <c r="L1970" s="101"/>
      <c r="M1970" s="101"/>
      <c r="N1970" s="101"/>
      <c r="O1970" s="101"/>
      <c r="P1970" s="363"/>
      <c r="Q1970" s="363"/>
      <c r="R1970" s="361"/>
      <c r="S1970" s="570" t="str">
        <f t="shared" si="155"/>
        <v/>
      </c>
      <c r="U1970" s="124" t="str">
        <f t="shared" si="153"/>
        <v/>
      </c>
      <c r="V1970" s="124" t="str">
        <f>IF(X1970&gt;0,'BD1'!$K$6,"")</f>
        <v/>
      </c>
      <c r="W1970" s="121" t="str">
        <f>IF(X1970&gt;0,'BD1'!$K$8,"")</f>
        <v/>
      </c>
      <c r="X1970" s="101"/>
      <c r="Y1970" s="474"/>
      <c r="Z1970" s="101"/>
      <c r="AA1970" s="101"/>
      <c r="AB1970" s="101"/>
      <c r="AC1970" s="101"/>
      <c r="AD1970" s="101"/>
      <c r="AE1970" s="361"/>
      <c r="AF1970" s="522"/>
    </row>
    <row r="1971" spans="2:32" x14ac:dyDescent="0.25">
      <c r="B1971" s="566" t="str">
        <f t="shared" si="154"/>
        <v/>
      </c>
      <c r="C1971" s="472">
        <f>'BD4'!C1968</f>
        <v>0</v>
      </c>
      <c r="D1971" s="125" t="str">
        <f t="shared" si="151"/>
        <v/>
      </c>
      <c r="E1971" s="126" t="str">
        <f>IF('BD4'!O1968=0,"",'BD4'!O1968)</f>
        <v/>
      </c>
      <c r="F1971" s="127" t="str">
        <f>REPT('BD4'!N1968,1)</f>
        <v/>
      </c>
      <c r="G1971" s="469">
        <f>('BD4'!J1968)</f>
        <v>0</v>
      </c>
      <c r="I1971" s="568" t="str">
        <f t="shared" si="152"/>
        <v/>
      </c>
      <c r="J1971" s="568" t="str">
        <f>IF(L1971&gt;0,'BD1'!$K$6,"")</f>
        <v/>
      </c>
      <c r="K1971" s="568" t="str">
        <f>IF(L1971&gt;0,'BD1'!$K$8,"")</f>
        <v/>
      </c>
      <c r="L1971" s="101"/>
      <c r="M1971" s="101"/>
      <c r="N1971" s="101"/>
      <c r="O1971" s="101"/>
      <c r="P1971" s="363"/>
      <c r="Q1971" s="363"/>
      <c r="R1971" s="361"/>
      <c r="S1971" s="570" t="str">
        <f t="shared" si="155"/>
        <v/>
      </c>
      <c r="U1971" s="124" t="str">
        <f t="shared" si="153"/>
        <v/>
      </c>
      <c r="V1971" s="124" t="str">
        <f>IF(X1971&gt;0,'BD1'!$K$6,"")</f>
        <v/>
      </c>
      <c r="W1971" s="121" t="str">
        <f>IF(X1971&gt;0,'BD1'!$K$8,"")</f>
        <v/>
      </c>
      <c r="X1971" s="101"/>
      <c r="Y1971" s="474"/>
      <c r="Z1971" s="101"/>
      <c r="AA1971" s="101"/>
      <c r="AB1971" s="101"/>
      <c r="AC1971" s="101"/>
      <c r="AD1971" s="101"/>
      <c r="AE1971" s="361"/>
      <c r="AF1971" s="522"/>
    </row>
    <row r="1972" spans="2:32" x14ac:dyDescent="0.25">
      <c r="B1972" s="566" t="str">
        <f t="shared" si="154"/>
        <v/>
      </c>
      <c r="C1972" s="472">
        <f>'BD4'!C1969</f>
        <v>0</v>
      </c>
      <c r="D1972" s="125" t="str">
        <f t="shared" si="151"/>
        <v/>
      </c>
      <c r="E1972" s="126" t="str">
        <f>IF('BD4'!O1969=0,"",'BD4'!O1969)</f>
        <v/>
      </c>
      <c r="F1972" s="127" t="str">
        <f>REPT('BD4'!N1969,1)</f>
        <v/>
      </c>
      <c r="G1972" s="469">
        <f>('BD4'!J1969)</f>
        <v>0</v>
      </c>
      <c r="I1972" s="568" t="str">
        <f t="shared" si="152"/>
        <v/>
      </c>
      <c r="J1972" s="568" t="str">
        <f>IF(L1972&gt;0,'BD1'!$K$6,"")</f>
        <v/>
      </c>
      <c r="K1972" s="568" t="str">
        <f>IF(L1972&gt;0,'BD1'!$K$8,"")</f>
        <v/>
      </c>
      <c r="L1972" s="101"/>
      <c r="M1972" s="101"/>
      <c r="N1972" s="101"/>
      <c r="O1972" s="101"/>
      <c r="P1972" s="363"/>
      <c r="Q1972" s="363"/>
      <c r="R1972" s="361"/>
      <c r="S1972" s="570" t="str">
        <f t="shared" si="155"/>
        <v/>
      </c>
      <c r="U1972" s="124" t="str">
        <f t="shared" si="153"/>
        <v/>
      </c>
      <c r="V1972" s="124" t="str">
        <f>IF(X1972&gt;0,'BD1'!$K$6,"")</f>
        <v/>
      </c>
      <c r="W1972" s="121" t="str">
        <f>IF(X1972&gt;0,'BD1'!$K$8,"")</f>
        <v/>
      </c>
      <c r="X1972" s="101"/>
      <c r="Y1972" s="474"/>
      <c r="Z1972" s="101"/>
      <c r="AA1972" s="101"/>
      <c r="AB1972" s="101"/>
      <c r="AC1972" s="101"/>
      <c r="AD1972" s="101"/>
      <c r="AE1972" s="361"/>
      <c r="AF1972" s="522"/>
    </row>
    <row r="1973" spans="2:32" x14ac:dyDescent="0.25">
      <c r="B1973" s="566" t="str">
        <f t="shared" si="154"/>
        <v/>
      </c>
      <c r="C1973" s="472">
        <f>'BD4'!C1970</f>
        <v>0</v>
      </c>
      <c r="D1973" s="125" t="str">
        <f t="shared" si="151"/>
        <v/>
      </c>
      <c r="E1973" s="126" t="str">
        <f>IF('BD4'!O1970=0,"",'BD4'!O1970)</f>
        <v/>
      </c>
      <c r="F1973" s="127" t="str">
        <f>REPT('BD4'!N1970,1)</f>
        <v/>
      </c>
      <c r="G1973" s="469">
        <f>('BD4'!J1970)</f>
        <v>0</v>
      </c>
      <c r="I1973" s="568" t="str">
        <f t="shared" si="152"/>
        <v/>
      </c>
      <c r="J1973" s="568" t="str">
        <f>IF(L1973&gt;0,'BD1'!$K$6,"")</f>
        <v/>
      </c>
      <c r="K1973" s="568" t="str">
        <f>IF(L1973&gt;0,'BD1'!$K$8,"")</f>
        <v/>
      </c>
      <c r="L1973" s="101"/>
      <c r="M1973" s="101"/>
      <c r="N1973" s="101"/>
      <c r="O1973" s="101"/>
      <c r="P1973" s="363"/>
      <c r="Q1973" s="363"/>
      <c r="R1973" s="361"/>
      <c r="S1973" s="570" t="str">
        <f t="shared" si="155"/>
        <v/>
      </c>
      <c r="U1973" s="124" t="str">
        <f t="shared" si="153"/>
        <v/>
      </c>
      <c r="V1973" s="124" t="str">
        <f>IF(X1973&gt;0,'BD1'!$K$6,"")</f>
        <v/>
      </c>
      <c r="W1973" s="121" t="str">
        <f>IF(X1973&gt;0,'BD1'!$K$8,"")</f>
        <v/>
      </c>
      <c r="X1973" s="101"/>
      <c r="Y1973" s="474"/>
      <c r="Z1973" s="101"/>
      <c r="AA1973" s="101"/>
      <c r="AB1973" s="101"/>
      <c r="AC1973" s="101"/>
      <c r="AD1973" s="101"/>
      <c r="AE1973" s="361"/>
      <c r="AF1973" s="522"/>
    </row>
    <row r="1974" spans="2:32" x14ac:dyDescent="0.25">
      <c r="B1974" s="566" t="str">
        <f t="shared" si="154"/>
        <v/>
      </c>
      <c r="C1974" s="472">
        <f>'BD4'!C1971</f>
        <v>0</v>
      </c>
      <c r="D1974" s="125" t="str">
        <f t="shared" si="151"/>
        <v/>
      </c>
      <c r="E1974" s="126" t="str">
        <f>IF('BD4'!O1971=0,"",'BD4'!O1971)</f>
        <v/>
      </c>
      <c r="F1974" s="127" t="str">
        <f>REPT('BD4'!N1971,1)</f>
        <v/>
      </c>
      <c r="G1974" s="469">
        <f>('BD4'!J1971)</f>
        <v>0</v>
      </c>
      <c r="I1974" s="568" t="str">
        <f t="shared" si="152"/>
        <v/>
      </c>
      <c r="J1974" s="568" t="str">
        <f>IF(L1974&gt;0,'BD1'!$K$6,"")</f>
        <v/>
      </c>
      <c r="K1974" s="568" t="str">
        <f>IF(L1974&gt;0,'BD1'!$K$8,"")</f>
        <v/>
      </c>
      <c r="L1974" s="101"/>
      <c r="M1974" s="101"/>
      <c r="N1974" s="101"/>
      <c r="O1974" s="101"/>
      <c r="P1974" s="363"/>
      <c r="Q1974" s="363"/>
      <c r="R1974" s="361"/>
      <c r="S1974" s="570" t="str">
        <f t="shared" si="155"/>
        <v/>
      </c>
      <c r="U1974" s="124" t="str">
        <f t="shared" si="153"/>
        <v/>
      </c>
      <c r="V1974" s="124" t="str">
        <f>IF(X1974&gt;0,'BD1'!$K$6,"")</f>
        <v/>
      </c>
      <c r="W1974" s="121" t="str">
        <f>IF(X1974&gt;0,'BD1'!$K$8,"")</f>
        <v/>
      </c>
      <c r="X1974" s="101"/>
      <c r="Y1974" s="474"/>
      <c r="Z1974" s="101"/>
      <c r="AA1974" s="101"/>
      <c r="AB1974" s="101"/>
      <c r="AC1974" s="101"/>
      <c r="AD1974" s="101"/>
      <c r="AE1974" s="361"/>
      <c r="AF1974" s="522"/>
    </row>
    <row r="1975" spans="2:32" x14ac:dyDescent="0.25">
      <c r="B1975" s="566" t="str">
        <f t="shared" si="154"/>
        <v/>
      </c>
      <c r="C1975" s="472">
        <f>'BD4'!C1972</f>
        <v>0</v>
      </c>
      <c r="D1975" s="125" t="str">
        <f t="shared" si="151"/>
        <v/>
      </c>
      <c r="E1975" s="126" t="str">
        <f>IF('BD4'!O1972=0,"",'BD4'!O1972)</f>
        <v/>
      </c>
      <c r="F1975" s="127" t="str">
        <f>REPT('BD4'!N1972,1)</f>
        <v/>
      </c>
      <c r="G1975" s="469">
        <f>('BD4'!J1972)</f>
        <v>0</v>
      </c>
      <c r="I1975" s="568" t="str">
        <f t="shared" si="152"/>
        <v/>
      </c>
      <c r="J1975" s="568" t="str">
        <f>IF(L1975&gt;0,'BD1'!$K$6,"")</f>
        <v/>
      </c>
      <c r="K1975" s="568" t="str">
        <f>IF(L1975&gt;0,'BD1'!$K$8,"")</f>
        <v/>
      </c>
      <c r="L1975" s="101"/>
      <c r="M1975" s="101"/>
      <c r="N1975" s="101"/>
      <c r="O1975" s="101"/>
      <c r="P1975" s="363"/>
      <c r="Q1975" s="363"/>
      <c r="R1975" s="361"/>
      <c r="S1975" s="570" t="str">
        <f t="shared" si="155"/>
        <v/>
      </c>
      <c r="U1975" s="124" t="str">
        <f t="shared" si="153"/>
        <v/>
      </c>
      <c r="V1975" s="124" t="str">
        <f>IF(X1975&gt;0,'BD1'!$K$6,"")</f>
        <v/>
      </c>
      <c r="W1975" s="121" t="str">
        <f>IF(X1975&gt;0,'BD1'!$K$8,"")</f>
        <v/>
      </c>
      <c r="X1975" s="101"/>
      <c r="Y1975" s="474"/>
      <c r="Z1975" s="101"/>
      <c r="AA1975" s="101"/>
      <c r="AB1975" s="101"/>
      <c r="AC1975" s="101"/>
      <c r="AD1975" s="101"/>
      <c r="AE1975" s="361"/>
      <c r="AF1975" s="522"/>
    </row>
    <row r="1976" spans="2:32" x14ac:dyDescent="0.25">
      <c r="B1976" s="566" t="str">
        <f t="shared" si="154"/>
        <v/>
      </c>
      <c r="C1976" s="472">
        <f>'BD4'!C1973</f>
        <v>0</v>
      </c>
      <c r="D1976" s="125" t="str">
        <f t="shared" si="151"/>
        <v/>
      </c>
      <c r="E1976" s="126" t="str">
        <f>IF('BD4'!O1973=0,"",'BD4'!O1973)</f>
        <v/>
      </c>
      <c r="F1976" s="127" t="str">
        <f>REPT('BD4'!N1973,1)</f>
        <v/>
      </c>
      <c r="G1976" s="469">
        <f>('BD4'!J1973)</f>
        <v>0</v>
      </c>
      <c r="I1976" s="568" t="str">
        <f t="shared" si="152"/>
        <v/>
      </c>
      <c r="J1976" s="568" t="str">
        <f>IF(L1976&gt;0,'BD1'!$K$6,"")</f>
        <v/>
      </c>
      <c r="K1976" s="568" t="str">
        <f>IF(L1976&gt;0,'BD1'!$K$8,"")</f>
        <v/>
      </c>
      <c r="L1976" s="101"/>
      <c r="M1976" s="101"/>
      <c r="N1976" s="101"/>
      <c r="O1976" s="101"/>
      <c r="P1976" s="363"/>
      <c r="Q1976" s="363"/>
      <c r="R1976" s="361"/>
      <c r="S1976" s="570" t="str">
        <f t="shared" si="155"/>
        <v/>
      </c>
      <c r="U1976" s="124" t="str">
        <f t="shared" si="153"/>
        <v/>
      </c>
      <c r="V1976" s="124" t="str">
        <f>IF(X1976&gt;0,'BD1'!$K$6,"")</f>
        <v/>
      </c>
      <c r="W1976" s="121" t="str">
        <f>IF(X1976&gt;0,'BD1'!$K$8,"")</f>
        <v/>
      </c>
      <c r="X1976" s="101"/>
      <c r="Y1976" s="474"/>
      <c r="Z1976" s="101"/>
      <c r="AA1976" s="101"/>
      <c r="AB1976" s="101"/>
      <c r="AC1976" s="101"/>
      <c r="AD1976" s="101"/>
      <c r="AE1976" s="361"/>
      <c r="AF1976" s="522"/>
    </row>
    <row r="1977" spans="2:32" x14ac:dyDescent="0.25">
      <c r="B1977" s="566" t="str">
        <f t="shared" si="154"/>
        <v/>
      </c>
      <c r="C1977" s="472">
        <f>'BD4'!C1974</f>
        <v>0</v>
      </c>
      <c r="D1977" s="125" t="str">
        <f t="shared" si="151"/>
        <v/>
      </c>
      <c r="E1977" s="126" t="str">
        <f>IF('BD4'!O1974=0,"",'BD4'!O1974)</f>
        <v/>
      </c>
      <c r="F1977" s="127" t="str">
        <f>REPT('BD4'!N1974,1)</f>
        <v/>
      </c>
      <c r="G1977" s="469">
        <f>('BD4'!J1974)</f>
        <v>0</v>
      </c>
      <c r="I1977" s="568" t="str">
        <f t="shared" si="152"/>
        <v/>
      </c>
      <c r="J1977" s="568" t="str">
        <f>IF(L1977&gt;0,'BD1'!$K$6,"")</f>
        <v/>
      </c>
      <c r="K1977" s="568" t="str">
        <f>IF(L1977&gt;0,'BD1'!$K$8,"")</f>
        <v/>
      </c>
      <c r="L1977" s="101"/>
      <c r="M1977" s="101"/>
      <c r="N1977" s="101"/>
      <c r="O1977" s="101"/>
      <c r="P1977" s="363"/>
      <c r="Q1977" s="363"/>
      <c r="R1977" s="361"/>
      <c r="S1977" s="570" t="str">
        <f t="shared" si="155"/>
        <v/>
      </c>
      <c r="U1977" s="124" t="str">
        <f t="shared" si="153"/>
        <v/>
      </c>
      <c r="V1977" s="124" t="str">
        <f>IF(X1977&gt;0,'BD1'!$K$6,"")</f>
        <v/>
      </c>
      <c r="W1977" s="121" t="str">
        <f>IF(X1977&gt;0,'BD1'!$K$8,"")</f>
        <v/>
      </c>
      <c r="X1977" s="101"/>
      <c r="Y1977" s="474"/>
      <c r="Z1977" s="101"/>
      <c r="AA1977" s="101"/>
      <c r="AB1977" s="101"/>
      <c r="AC1977" s="101"/>
      <c r="AD1977" s="101"/>
      <c r="AE1977" s="361"/>
      <c r="AF1977" s="522"/>
    </row>
    <row r="1978" spans="2:32" x14ac:dyDescent="0.25">
      <c r="B1978" s="566" t="str">
        <f t="shared" si="154"/>
        <v/>
      </c>
      <c r="C1978" s="472">
        <f>'BD4'!C1975</f>
        <v>0</v>
      </c>
      <c r="D1978" s="125" t="str">
        <f t="shared" si="151"/>
        <v/>
      </c>
      <c r="E1978" s="126" t="str">
        <f>IF('BD4'!O1975=0,"",'BD4'!O1975)</f>
        <v/>
      </c>
      <c r="F1978" s="127" t="str">
        <f>REPT('BD4'!N1975,1)</f>
        <v/>
      </c>
      <c r="G1978" s="469">
        <f>('BD4'!J1975)</f>
        <v>0</v>
      </c>
      <c r="I1978" s="568" t="str">
        <f t="shared" si="152"/>
        <v/>
      </c>
      <c r="J1978" s="568" t="str">
        <f>IF(L1978&gt;0,'BD1'!$K$6,"")</f>
        <v/>
      </c>
      <c r="K1978" s="568" t="str">
        <f>IF(L1978&gt;0,'BD1'!$K$8,"")</f>
        <v/>
      </c>
      <c r="L1978" s="101"/>
      <c r="M1978" s="101"/>
      <c r="N1978" s="101"/>
      <c r="O1978" s="101"/>
      <c r="P1978" s="363"/>
      <c r="Q1978" s="363"/>
      <c r="R1978" s="361"/>
      <c r="S1978" s="570" t="str">
        <f t="shared" si="155"/>
        <v/>
      </c>
      <c r="U1978" s="124" t="str">
        <f t="shared" si="153"/>
        <v/>
      </c>
      <c r="V1978" s="124" t="str">
        <f>IF(X1978&gt;0,'BD1'!$K$6,"")</f>
        <v/>
      </c>
      <c r="W1978" s="121" t="str">
        <f>IF(X1978&gt;0,'BD1'!$K$8,"")</f>
        <v/>
      </c>
      <c r="X1978" s="101"/>
      <c r="Y1978" s="474"/>
      <c r="Z1978" s="101"/>
      <c r="AA1978" s="101"/>
      <c r="AB1978" s="101"/>
      <c r="AC1978" s="101"/>
      <c r="AD1978" s="101"/>
      <c r="AE1978" s="361"/>
      <c r="AF1978" s="522"/>
    </row>
    <row r="1979" spans="2:32" x14ac:dyDescent="0.25">
      <c r="B1979" s="566" t="str">
        <f t="shared" si="154"/>
        <v/>
      </c>
      <c r="C1979" s="472">
        <f>'BD4'!C1976</f>
        <v>0</v>
      </c>
      <c r="D1979" s="125" t="str">
        <f t="shared" si="151"/>
        <v/>
      </c>
      <c r="E1979" s="126" t="str">
        <f>IF('BD4'!O1976=0,"",'BD4'!O1976)</f>
        <v/>
      </c>
      <c r="F1979" s="127" t="str">
        <f>REPT('BD4'!N1976,1)</f>
        <v/>
      </c>
      <c r="G1979" s="469">
        <f>('BD4'!J1976)</f>
        <v>0</v>
      </c>
      <c r="I1979" s="568" t="str">
        <f t="shared" si="152"/>
        <v/>
      </c>
      <c r="J1979" s="568" t="str">
        <f>IF(L1979&gt;0,'BD1'!$K$6,"")</f>
        <v/>
      </c>
      <c r="K1979" s="568" t="str">
        <f>IF(L1979&gt;0,'BD1'!$K$8,"")</f>
        <v/>
      </c>
      <c r="L1979" s="101"/>
      <c r="M1979" s="101"/>
      <c r="N1979" s="101"/>
      <c r="O1979" s="101"/>
      <c r="P1979" s="363"/>
      <c r="Q1979" s="363"/>
      <c r="R1979" s="361"/>
      <c r="S1979" s="570" t="str">
        <f t="shared" si="155"/>
        <v/>
      </c>
      <c r="U1979" s="124" t="str">
        <f t="shared" si="153"/>
        <v/>
      </c>
      <c r="V1979" s="124" t="str">
        <f>IF(X1979&gt;0,'BD1'!$K$6,"")</f>
        <v/>
      </c>
      <c r="W1979" s="121" t="str">
        <f>IF(X1979&gt;0,'BD1'!$K$8,"")</f>
        <v/>
      </c>
      <c r="X1979" s="101"/>
      <c r="Y1979" s="474"/>
      <c r="Z1979" s="101"/>
      <c r="AA1979" s="101"/>
      <c r="AB1979" s="101"/>
      <c r="AC1979" s="101"/>
      <c r="AD1979" s="101"/>
      <c r="AE1979" s="361"/>
      <c r="AF1979" s="522"/>
    </row>
    <row r="1980" spans="2:32" x14ac:dyDescent="0.25">
      <c r="B1980" s="566" t="str">
        <f t="shared" si="154"/>
        <v/>
      </c>
      <c r="C1980" s="472">
        <f>'BD4'!C1977</f>
        <v>0</v>
      </c>
      <c r="D1980" s="125" t="str">
        <f t="shared" si="151"/>
        <v/>
      </c>
      <c r="E1980" s="126" t="str">
        <f>IF('BD4'!O1977=0,"",'BD4'!O1977)</f>
        <v/>
      </c>
      <c r="F1980" s="127" t="str">
        <f>REPT('BD4'!N1977,1)</f>
        <v/>
      </c>
      <c r="G1980" s="469">
        <f>('BD4'!J1977)</f>
        <v>0</v>
      </c>
      <c r="I1980" s="568" t="str">
        <f t="shared" si="152"/>
        <v/>
      </c>
      <c r="J1980" s="568" t="str">
        <f>IF(L1980&gt;0,'BD1'!$K$6,"")</f>
        <v/>
      </c>
      <c r="K1980" s="568" t="str">
        <f>IF(L1980&gt;0,'BD1'!$K$8,"")</f>
        <v/>
      </c>
      <c r="L1980" s="101"/>
      <c r="M1980" s="101"/>
      <c r="N1980" s="101"/>
      <c r="O1980" s="101"/>
      <c r="P1980" s="363"/>
      <c r="Q1980" s="363"/>
      <c r="R1980" s="361"/>
      <c r="S1980" s="570" t="str">
        <f t="shared" si="155"/>
        <v/>
      </c>
      <c r="U1980" s="124" t="str">
        <f t="shared" si="153"/>
        <v/>
      </c>
      <c r="V1980" s="124" t="str">
        <f>IF(X1980&gt;0,'BD1'!$K$6,"")</f>
        <v/>
      </c>
      <c r="W1980" s="121" t="str">
        <f>IF(X1980&gt;0,'BD1'!$K$8,"")</f>
        <v/>
      </c>
      <c r="X1980" s="101"/>
      <c r="Y1980" s="474"/>
      <c r="Z1980" s="101"/>
      <c r="AA1980" s="101"/>
      <c r="AB1980" s="101"/>
      <c r="AC1980" s="101"/>
      <c r="AD1980" s="101"/>
      <c r="AE1980" s="361"/>
      <c r="AF1980" s="522"/>
    </row>
    <row r="1981" spans="2:32" x14ac:dyDescent="0.25">
      <c r="B1981" s="566" t="str">
        <f t="shared" si="154"/>
        <v/>
      </c>
      <c r="C1981" s="472">
        <f>'BD4'!C1978</f>
        <v>0</v>
      </c>
      <c r="D1981" s="125" t="str">
        <f t="shared" si="151"/>
        <v/>
      </c>
      <c r="E1981" s="126" t="str">
        <f>IF('BD4'!O1978=0,"",'BD4'!O1978)</f>
        <v/>
      </c>
      <c r="F1981" s="127" t="str">
        <f>REPT('BD4'!N1978,1)</f>
        <v/>
      </c>
      <c r="G1981" s="469">
        <f>('BD4'!J1978)</f>
        <v>0</v>
      </c>
      <c r="I1981" s="568" t="str">
        <f t="shared" si="152"/>
        <v/>
      </c>
      <c r="J1981" s="568" t="str">
        <f>IF(L1981&gt;0,'BD1'!$K$6,"")</f>
        <v/>
      </c>
      <c r="K1981" s="568" t="str">
        <f>IF(L1981&gt;0,'BD1'!$K$8,"")</f>
        <v/>
      </c>
      <c r="L1981" s="101"/>
      <c r="M1981" s="101"/>
      <c r="N1981" s="101"/>
      <c r="O1981" s="101"/>
      <c r="P1981" s="363"/>
      <c r="Q1981" s="363"/>
      <c r="R1981" s="361"/>
      <c r="S1981" s="570" t="str">
        <f t="shared" si="155"/>
        <v/>
      </c>
      <c r="U1981" s="124" t="str">
        <f t="shared" si="153"/>
        <v/>
      </c>
      <c r="V1981" s="124" t="str">
        <f>IF(X1981&gt;0,'BD1'!$K$6,"")</f>
        <v/>
      </c>
      <c r="W1981" s="121" t="str">
        <f>IF(X1981&gt;0,'BD1'!$K$8,"")</f>
        <v/>
      </c>
      <c r="X1981" s="101"/>
      <c r="Y1981" s="474"/>
      <c r="Z1981" s="101"/>
      <c r="AA1981" s="101"/>
      <c r="AB1981" s="101"/>
      <c r="AC1981" s="101"/>
      <c r="AD1981" s="101"/>
      <c r="AE1981" s="361"/>
      <c r="AF1981" s="522"/>
    </row>
    <row r="1982" spans="2:32" x14ac:dyDescent="0.25">
      <c r="B1982" s="566" t="str">
        <f t="shared" si="154"/>
        <v/>
      </c>
      <c r="C1982" s="472">
        <f>'BD4'!C1979</f>
        <v>0</v>
      </c>
      <c r="D1982" s="125" t="str">
        <f t="shared" si="151"/>
        <v/>
      </c>
      <c r="E1982" s="126" t="str">
        <f>IF('BD4'!O1979=0,"",'BD4'!O1979)</f>
        <v/>
      </c>
      <c r="F1982" s="127" t="str">
        <f>REPT('BD4'!N1979,1)</f>
        <v/>
      </c>
      <c r="G1982" s="469">
        <f>('BD4'!J1979)</f>
        <v>0</v>
      </c>
      <c r="I1982" s="568" t="str">
        <f t="shared" si="152"/>
        <v/>
      </c>
      <c r="J1982" s="568" t="str">
        <f>IF(L1982&gt;0,'BD1'!$K$6,"")</f>
        <v/>
      </c>
      <c r="K1982" s="568" t="str">
        <f>IF(L1982&gt;0,'BD1'!$K$8,"")</f>
        <v/>
      </c>
      <c r="L1982" s="101"/>
      <c r="M1982" s="101"/>
      <c r="N1982" s="101"/>
      <c r="O1982" s="101"/>
      <c r="P1982" s="363"/>
      <c r="Q1982" s="363"/>
      <c r="R1982" s="361"/>
      <c r="S1982" s="570" t="str">
        <f t="shared" si="155"/>
        <v/>
      </c>
      <c r="U1982" s="124" t="str">
        <f t="shared" si="153"/>
        <v/>
      </c>
      <c r="V1982" s="124" t="str">
        <f>IF(X1982&gt;0,'BD1'!$K$6,"")</f>
        <v/>
      </c>
      <c r="W1982" s="121" t="str">
        <f>IF(X1982&gt;0,'BD1'!$K$8,"")</f>
        <v/>
      </c>
      <c r="X1982" s="101"/>
      <c r="Y1982" s="474"/>
      <c r="Z1982" s="101"/>
      <c r="AA1982" s="101"/>
      <c r="AB1982" s="101"/>
      <c r="AC1982" s="101"/>
      <c r="AD1982" s="101"/>
      <c r="AE1982" s="361"/>
      <c r="AF1982" s="522"/>
    </row>
    <row r="1983" spans="2:32" x14ac:dyDescent="0.25">
      <c r="B1983" s="566" t="str">
        <f t="shared" si="154"/>
        <v/>
      </c>
      <c r="C1983" s="472">
        <f>'BD4'!C1980</f>
        <v>0</v>
      </c>
      <c r="D1983" s="125" t="str">
        <f t="shared" si="151"/>
        <v/>
      </c>
      <c r="E1983" s="126" t="str">
        <f>IF('BD4'!O1980=0,"",'BD4'!O1980)</f>
        <v/>
      </c>
      <c r="F1983" s="127" t="str">
        <f>REPT('BD4'!N1980,1)</f>
        <v/>
      </c>
      <c r="G1983" s="469">
        <f>('BD4'!J1980)</f>
        <v>0</v>
      </c>
      <c r="I1983" s="568" t="str">
        <f t="shared" si="152"/>
        <v/>
      </c>
      <c r="J1983" s="568" t="str">
        <f>IF(L1983&gt;0,'BD1'!$K$6,"")</f>
        <v/>
      </c>
      <c r="K1983" s="568" t="str">
        <f>IF(L1983&gt;0,'BD1'!$K$8,"")</f>
        <v/>
      </c>
      <c r="L1983" s="101"/>
      <c r="M1983" s="101"/>
      <c r="N1983" s="101"/>
      <c r="O1983" s="101"/>
      <c r="P1983" s="363"/>
      <c r="Q1983" s="363"/>
      <c r="R1983" s="361"/>
      <c r="S1983" s="570" t="str">
        <f t="shared" si="155"/>
        <v/>
      </c>
      <c r="U1983" s="124" t="str">
        <f t="shared" si="153"/>
        <v/>
      </c>
      <c r="V1983" s="124" t="str">
        <f>IF(X1983&gt;0,'BD1'!$K$6,"")</f>
        <v/>
      </c>
      <c r="W1983" s="121" t="str">
        <f>IF(X1983&gt;0,'BD1'!$K$8,"")</f>
        <v/>
      </c>
      <c r="X1983" s="101"/>
      <c r="Y1983" s="474"/>
      <c r="Z1983" s="101"/>
      <c r="AA1983" s="101"/>
      <c r="AB1983" s="101"/>
      <c r="AC1983" s="101"/>
      <c r="AD1983" s="101"/>
      <c r="AE1983" s="361"/>
      <c r="AF1983" s="522"/>
    </row>
    <row r="1984" spans="2:32" x14ac:dyDescent="0.25">
      <c r="B1984" s="566" t="str">
        <f t="shared" si="154"/>
        <v/>
      </c>
      <c r="C1984" s="472">
        <f>'BD4'!C1981</f>
        <v>0</v>
      </c>
      <c r="D1984" s="125" t="str">
        <f t="shared" si="151"/>
        <v/>
      </c>
      <c r="E1984" s="126" t="str">
        <f>IF('BD4'!O1981=0,"",'BD4'!O1981)</f>
        <v/>
      </c>
      <c r="F1984" s="127" t="str">
        <f>REPT('BD4'!N1981,1)</f>
        <v/>
      </c>
      <c r="G1984" s="469">
        <f>('BD4'!J1981)</f>
        <v>0</v>
      </c>
      <c r="I1984" s="568" t="str">
        <f t="shared" si="152"/>
        <v/>
      </c>
      <c r="J1984" s="568" t="str">
        <f>IF(L1984&gt;0,'BD1'!$K$6,"")</f>
        <v/>
      </c>
      <c r="K1984" s="568" t="str">
        <f>IF(L1984&gt;0,'BD1'!$K$8,"")</f>
        <v/>
      </c>
      <c r="L1984" s="101"/>
      <c r="M1984" s="101"/>
      <c r="N1984" s="101"/>
      <c r="O1984" s="101"/>
      <c r="P1984" s="363"/>
      <c r="Q1984" s="363"/>
      <c r="R1984" s="361"/>
      <c r="S1984" s="570" t="str">
        <f t="shared" si="155"/>
        <v/>
      </c>
      <c r="U1984" s="124" t="str">
        <f t="shared" si="153"/>
        <v/>
      </c>
      <c r="V1984" s="124" t="str">
        <f>IF(X1984&gt;0,'BD1'!$K$6,"")</f>
        <v/>
      </c>
      <c r="W1984" s="121" t="str">
        <f>IF(X1984&gt;0,'BD1'!$K$8,"")</f>
        <v/>
      </c>
      <c r="X1984" s="101"/>
      <c r="Y1984" s="474"/>
      <c r="Z1984" s="101"/>
      <c r="AA1984" s="101"/>
      <c r="AB1984" s="101"/>
      <c r="AC1984" s="101"/>
      <c r="AD1984" s="101"/>
      <c r="AE1984" s="361"/>
      <c r="AF1984" s="522"/>
    </row>
    <row r="1985" spans="2:32" x14ac:dyDescent="0.25">
      <c r="B1985" s="566" t="str">
        <f t="shared" si="154"/>
        <v/>
      </c>
      <c r="C1985" s="472">
        <f>'BD4'!C1982</f>
        <v>0</v>
      </c>
      <c r="D1985" s="125" t="str">
        <f t="shared" si="151"/>
        <v/>
      </c>
      <c r="E1985" s="126" t="str">
        <f>IF('BD4'!O1982=0,"",'BD4'!O1982)</f>
        <v/>
      </c>
      <c r="F1985" s="127" t="str">
        <f>REPT('BD4'!N1982,1)</f>
        <v/>
      </c>
      <c r="G1985" s="469">
        <f>('BD4'!J1982)</f>
        <v>0</v>
      </c>
      <c r="I1985" s="568" t="str">
        <f t="shared" si="152"/>
        <v/>
      </c>
      <c r="J1985" s="568" t="str">
        <f>IF(L1985&gt;0,'BD1'!$K$6,"")</f>
        <v/>
      </c>
      <c r="K1985" s="568" t="str">
        <f>IF(L1985&gt;0,'BD1'!$K$8,"")</f>
        <v/>
      </c>
      <c r="L1985" s="101"/>
      <c r="M1985" s="101"/>
      <c r="N1985" s="101"/>
      <c r="O1985" s="101"/>
      <c r="P1985" s="363"/>
      <c r="Q1985" s="363"/>
      <c r="R1985" s="361"/>
      <c r="S1985" s="570" t="str">
        <f t="shared" si="155"/>
        <v/>
      </c>
      <c r="U1985" s="124" t="str">
        <f t="shared" si="153"/>
        <v/>
      </c>
      <c r="V1985" s="124" t="str">
        <f>IF(X1985&gt;0,'BD1'!$K$6,"")</f>
        <v/>
      </c>
      <c r="W1985" s="121" t="str">
        <f>IF(X1985&gt;0,'BD1'!$K$8,"")</f>
        <v/>
      </c>
      <c r="X1985" s="101"/>
      <c r="Y1985" s="474"/>
      <c r="Z1985" s="101"/>
      <c r="AA1985" s="101"/>
      <c r="AB1985" s="101"/>
      <c r="AC1985" s="101"/>
      <c r="AD1985" s="101"/>
      <c r="AE1985" s="361"/>
      <c r="AF1985" s="522"/>
    </row>
    <row r="1986" spans="2:32" x14ac:dyDescent="0.25">
      <c r="B1986" s="566" t="str">
        <f t="shared" si="154"/>
        <v/>
      </c>
      <c r="C1986" s="472">
        <f>'BD4'!C1983</f>
        <v>0</v>
      </c>
      <c r="D1986" s="125" t="str">
        <f t="shared" si="151"/>
        <v/>
      </c>
      <c r="E1986" s="126" t="str">
        <f>IF('BD4'!O1983=0,"",'BD4'!O1983)</f>
        <v/>
      </c>
      <c r="F1986" s="127" t="str">
        <f>REPT('BD4'!N1983,1)</f>
        <v/>
      </c>
      <c r="G1986" s="469">
        <f>('BD4'!J1983)</f>
        <v>0</v>
      </c>
      <c r="I1986" s="568" t="str">
        <f t="shared" si="152"/>
        <v/>
      </c>
      <c r="J1986" s="568" t="str">
        <f>IF(L1986&gt;0,'BD1'!$K$6,"")</f>
        <v/>
      </c>
      <c r="K1986" s="568" t="str">
        <f>IF(L1986&gt;0,'BD1'!$K$8,"")</f>
        <v/>
      </c>
      <c r="L1986" s="101"/>
      <c r="M1986" s="101"/>
      <c r="N1986" s="101"/>
      <c r="O1986" s="101"/>
      <c r="P1986" s="363"/>
      <c r="Q1986" s="363"/>
      <c r="R1986" s="361"/>
      <c r="S1986" s="570" t="str">
        <f t="shared" si="155"/>
        <v/>
      </c>
      <c r="U1986" s="124" t="str">
        <f t="shared" si="153"/>
        <v/>
      </c>
      <c r="V1986" s="124" t="str">
        <f>IF(X1986&gt;0,'BD1'!$K$6,"")</f>
        <v/>
      </c>
      <c r="W1986" s="121" t="str">
        <f>IF(X1986&gt;0,'BD1'!$K$8,"")</f>
        <v/>
      </c>
      <c r="X1986" s="101"/>
      <c r="Y1986" s="474"/>
      <c r="Z1986" s="101"/>
      <c r="AA1986" s="101"/>
      <c r="AB1986" s="101"/>
      <c r="AC1986" s="101"/>
      <c r="AD1986" s="101"/>
      <c r="AE1986" s="361"/>
      <c r="AF1986" s="522"/>
    </row>
    <row r="1987" spans="2:32" x14ac:dyDescent="0.25">
      <c r="B1987" s="566" t="str">
        <f t="shared" si="154"/>
        <v/>
      </c>
      <c r="C1987" s="472">
        <f>'BD4'!C1984</f>
        <v>0</v>
      </c>
      <c r="D1987" s="125" t="str">
        <f t="shared" si="151"/>
        <v/>
      </c>
      <c r="E1987" s="126" t="str">
        <f>IF('BD4'!O1984=0,"",'BD4'!O1984)</f>
        <v/>
      </c>
      <c r="F1987" s="127" t="str">
        <f>REPT('BD4'!N1984,1)</f>
        <v/>
      </c>
      <c r="G1987" s="469">
        <f>('BD4'!J1984)</f>
        <v>0</v>
      </c>
      <c r="I1987" s="568" t="str">
        <f t="shared" si="152"/>
        <v/>
      </c>
      <c r="J1987" s="568" t="str">
        <f>IF(L1987&gt;0,'BD1'!$K$6,"")</f>
        <v/>
      </c>
      <c r="K1987" s="568" t="str">
        <f>IF(L1987&gt;0,'BD1'!$K$8,"")</f>
        <v/>
      </c>
      <c r="L1987" s="101"/>
      <c r="M1987" s="101"/>
      <c r="N1987" s="101"/>
      <c r="O1987" s="101"/>
      <c r="P1987" s="363"/>
      <c r="Q1987" s="363"/>
      <c r="R1987" s="361"/>
      <c r="S1987" s="570" t="str">
        <f t="shared" si="155"/>
        <v/>
      </c>
      <c r="U1987" s="124" t="str">
        <f t="shared" si="153"/>
        <v/>
      </c>
      <c r="V1987" s="124" t="str">
        <f>IF(X1987&gt;0,'BD1'!$K$6,"")</f>
        <v/>
      </c>
      <c r="W1987" s="121" t="str">
        <f>IF(X1987&gt;0,'BD1'!$K$8,"")</f>
        <v/>
      </c>
      <c r="X1987" s="101"/>
      <c r="Y1987" s="474"/>
      <c r="Z1987" s="101"/>
      <c r="AA1987" s="101"/>
      <c r="AB1987" s="101"/>
      <c r="AC1987" s="101"/>
      <c r="AD1987" s="101"/>
      <c r="AE1987" s="361"/>
      <c r="AF1987" s="522"/>
    </row>
    <row r="1988" spans="2:32" x14ac:dyDescent="0.25">
      <c r="B1988" s="566" t="str">
        <f t="shared" si="154"/>
        <v/>
      </c>
      <c r="C1988" s="472">
        <f>'BD4'!C1985</f>
        <v>0</v>
      </c>
      <c r="D1988" s="125" t="str">
        <f t="shared" si="151"/>
        <v/>
      </c>
      <c r="E1988" s="126" t="str">
        <f>IF('BD4'!O1985=0,"",'BD4'!O1985)</f>
        <v/>
      </c>
      <c r="F1988" s="127" t="str">
        <f>REPT('BD4'!N1985,1)</f>
        <v/>
      </c>
      <c r="G1988" s="469">
        <f>('BD4'!J1985)</f>
        <v>0</v>
      </c>
      <c r="I1988" s="568" t="str">
        <f t="shared" si="152"/>
        <v/>
      </c>
      <c r="J1988" s="568" t="str">
        <f>IF(L1988&gt;0,'BD1'!$K$6,"")</f>
        <v/>
      </c>
      <c r="K1988" s="568" t="str">
        <f>IF(L1988&gt;0,'BD1'!$K$8,"")</f>
        <v/>
      </c>
      <c r="L1988" s="101"/>
      <c r="M1988" s="101"/>
      <c r="N1988" s="101"/>
      <c r="O1988" s="101"/>
      <c r="P1988" s="363"/>
      <c r="Q1988" s="363"/>
      <c r="R1988" s="361"/>
      <c r="S1988" s="570" t="str">
        <f t="shared" si="155"/>
        <v/>
      </c>
      <c r="U1988" s="124" t="str">
        <f t="shared" si="153"/>
        <v/>
      </c>
      <c r="V1988" s="124" t="str">
        <f>IF(X1988&gt;0,'BD1'!$K$6,"")</f>
        <v/>
      </c>
      <c r="W1988" s="121" t="str">
        <f>IF(X1988&gt;0,'BD1'!$K$8,"")</f>
        <v/>
      </c>
      <c r="X1988" s="101"/>
      <c r="Y1988" s="474"/>
      <c r="Z1988" s="101"/>
      <c r="AA1988" s="101"/>
      <c r="AB1988" s="101"/>
      <c r="AC1988" s="101"/>
      <c r="AD1988" s="101"/>
      <c r="AE1988" s="361"/>
      <c r="AF1988" s="522"/>
    </row>
    <row r="1989" spans="2:32" x14ac:dyDescent="0.25">
      <c r="B1989" s="566" t="str">
        <f t="shared" si="154"/>
        <v/>
      </c>
      <c r="C1989" s="472">
        <f>'BD4'!C1986</f>
        <v>0</v>
      </c>
      <c r="D1989" s="125" t="str">
        <f t="shared" si="151"/>
        <v/>
      </c>
      <c r="E1989" s="126" t="str">
        <f>IF('BD4'!O1986=0,"",'BD4'!O1986)</f>
        <v/>
      </c>
      <c r="F1989" s="127" t="str">
        <f>REPT('BD4'!N1986,1)</f>
        <v/>
      </c>
      <c r="G1989" s="469">
        <f>('BD4'!J1986)</f>
        <v>0</v>
      </c>
      <c r="I1989" s="568" t="str">
        <f t="shared" si="152"/>
        <v/>
      </c>
      <c r="J1989" s="568" t="str">
        <f>IF(L1989&gt;0,'BD1'!$K$6,"")</f>
        <v/>
      </c>
      <c r="K1989" s="568" t="str">
        <f>IF(L1989&gt;0,'BD1'!$K$8,"")</f>
        <v/>
      </c>
      <c r="L1989" s="101"/>
      <c r="M1989" s="101"/>
      <c r="N1989" s="101"/>
      <c r="O1989" s="101"/>
      <c r="P1989" s="363"/>
      <c r="Q1989" s="363"/>
      <c r="R1989" s="361"/>
      <c r="S1989" s="570" t="str">
        <f t="shared" si="155"/>
        <v/>
      </c>
      <c r="U1989" s="124" t="str">
        <f t="shared" si="153"/>
        <v/>
      </c>
      <c r="V1989" s="124" t="str">
        <f>IF(X1989&gt;0,'BD1'!$K$6,"")</f>
        <v/>
      </c>
      <c r="W1989" s="121" t="str">
        <f>IF(X1989&gt;0,'BD1'!$K$8,"")</f>
        <v/>
      </c>
      <c r="X1989" s="101"/>
      <c r="Y1989" s="474"/>
      <c r="Z1989" s="101"/>
      <c r="AA1989" s="101"/>
      <c r="AB1989" s="101"/>
      <c r="AC1989" s="101"/>
      <c r="AD1989" s="101"/>
      <c r="AE1989" s="361"/>
      <c r="AF1989" s="522"/>
    </row>
    <row r="1990" spans="2:32" x14ac:dyDescent="0.25">
      <c r="B1990" s="566" t="str">
        <f t="shared" si="154"/>
        <v/>
      </c>
      <c r="C1990" s="472">
        <f>'BD4'!C1987</f>
        <v>0</v>
      </c>
      <c r="D1990" s="125" t="str">
        <f t="shared" si="151"/>
        <v/>
      </c>
      <c r="E1990" s="126" t="str">
        <f>IF('BD4'!O1987=0,"",'BD4'!O1987)</f>
        <v/>
      </c>
      <c r="F1990" s="127" t="str">
        <f>REPT('BD4'!N1987,1)</f>
        <v/>
      </c>
      <c r="G1990" s="469">
        <f>('BD4'!J1987)</f>
        <v>0</v>
      </c>
      <c r="I1990" s="568" t="str">
        <f t="shared" si="152"/>
        <v/>
      </c>
      <c r="J1990" s="568" t="str">
        <f>IF(L1990&gt;0,'BD1'!$K$6,"")</f>
        <v/>
      </c>
      <c r="K1990" s="568" t="str">
        <f>IF(L1990&gt;0,'BD1'!$K$8,"")</f>
        <v/>
      </c>
      <c r="L1990" s="101"/>
      <c r="M1990" s="101"/>
      <c r="N1990" s="101"/>
      <c r="O1990" s="101"/>
      <c r="P1990" s="363"/>
      <c r="Q1990" s="363"/>
      <c r="R1990" s="361"/>
      <c r="S1990" s="570" t="str">
        <f t="shared" si="155"/>
        <v/>
      </c>
      <c r="U1990" s="124" t="str">
        <f t="shared" si="153"/>
        <v/>
      </c>
      <c r="V1990" s="124" t="str">
        <f>IF(X1990&gt;0,'BD1'!$K$6,"")</f>
        <v/>
      </c>
      <c r="W1990" s="121" t="str">
        <f>IF(X1990&gt;0,'BD1'!$K$8,"")</f>
        <v/>
      </c>
      <c r="X1990" s="101"/>
      <c r="Y1990" s="474"/>
      <c r="Z1990" s="101"/>
      <c r="AA1990" s="101"/>
      <c r="AB1990" s="101"/>
      <c r="AC1990" s="101"/>
      <c r="AD1990" s="101"/>
      <c r="AE1990" s="361"/>
      <c r="AF1990" s="522"/>
    </row>
    <row r="1991" spans="2:32" x14ac:dyDescent="0.25">
      <c r="B1991" s="566" t="str">
        <f t="shared" si="154"/>
        <v/>
      </c>
      <c r="C1991" s="472">
        <f>'BD4'!C1988</f>
        <v>0</v>
      </c>
      <c r="D1991" s="125" t="str">
        <f t="shared" si="151"/>
        <v/>
      </c>
      <c r="E1991" s="126" t="str">
        <f>IF('BD4'!O1988=0,"",'BD4'!O1988)</f>
        <v/>
      </c>
      <c r="F1991" s="127" t="str">
        <f>REPT('BD4'!N1988,1)</f>
        <v/>
      </c>
      <c r="G1991" s="469">
        <f>('BD4'!J1988)</f>
        <v>0</v>
      </c>
      <c r="I1991" s="568" t="str">
        <f t="shared" si="152"/>
        <v/>
      </c>
      <c r="J1991" s="568" t="str">
        <f>IF(L1991&gt;0,'BD1'!$K$6,"")</f>
        <v/>
      </c>
      <c r="K1991" s="568" t="str">
        <f>IF(L1991&gt;0,'BD1'!$K$8,"")</f>
        <v/>
      </c>
      <c r="L1991" s="101"/>
      <c r="M1991" s="101"/>
      <c r="N1991" s="101"/>
      <c r="O1991" s="101"/>
      <c r="P1991" s="363"/>
      <c r="Q1991" s="363"/>
      <c r="R1991" s="361"/>
      <c r="S1991" s="570" t="str">
        <f t="shared" si="155"/>
        <v/>
      </c>
      <c r="U1991" s="124" t="str">
        <f t="shared" si="153"/>
        <v/>
      </c>
      <c r="V1991" s="124" t="str">
        <f>IF(X1991&gt;0,'BD1'!$K$6,"")</f>
        <v/>
      </c>
      <c r="W1991" s="121" t="str">
        <f>IF(X1991&gt;0,'BD1'!$K$8,"")</f>
        <v/>
      </c>
      <c r="X1991" s="101"/>
      <c r="Y1991" s="474"/>
      <c r="Z1991" s="101"/>
      <c r="AA1991" s="101"/>
      <c r="AB1991" s="101"/>
      <c r="AC1991" s="101"/>
      <c r="AD1991" s="101"/>
      <c r="AE1991" s="361"/>
      <c r="AF1991" s="522"/>
    </row>
    <row r="1992" spans="2:32" x14ac:dyDescent="0.25">
      <c r="B1992" s="566" t="str">
        <f t="shared" si="154"/>
        <v/>
      </c>
      <c r="C1992" s="472">
        <f>'BD4'!C1989</f>
        <v>0</v>
      </c>
      <c r="D1992" s="125" t="str">
        <f t="shared" si="151"/>
        <v/>
      </c>
      <c r="E1992" s="126" t="str">
        <f>IF('BD4'!O1989=0,"",'BD4'!O1989)</f>
        <v/>
      </c>
      <c r="F1992" s="127" t="str">
        <f>REPT('BD4'!N1989,1)</f>
        <v/>
      </c>
      <c r="G1992" s="469">
        <f>('BD4'!J1989)</f>
        <v>0</v>
      </c>
      <c r="I1992" s="568" t="str">
        <f t="shared" si="152"/>
        <v/>
      </c>
      <c r="J1992" s="568" t="str">
        <f>IF(L1992&gt;0,'BD1'!$K$6,"")</f>
        <v/>
      </c>
      <c r="K1992" s="568" t="str">
        <f>IF(L1992&gt;0,'BD1'!$K$8,"")</f>
        <v/>
      </c>
      <c r="L1992" s="101"/>
      <c r="M1992" s="101"/>
      <c r="N1992" s="101"/>
      <c r="O1992" s="101"/>
      <c r="P1992" s="363"/>
      <c r="Q1992" s="363"/>
      <c r="R1992" s="361"/>
      <c r="S1992" s="570" t="str">
        <f t="shared" si="155"/>
        <v/>
      </c>
      <c r="U1992" s="124" t="str">
        <f t="shared" si="153"/>
        <v/>
      </c>
      <c r="V1992" s="124" t="str">
        <f>IF(X1992&gt;0,'BD1'!$K$6,"")</f>
        <v/>
      </c>
      <c r="W1992" s="121" t="str">
        <f>IF(X1992&gt;0,'BD1'!$K$8,"")</f>
        <v/>
      </c>
      <c r="X1992" s="101"/>
      <c r="Y1992" s="474"/>
      <c r="Z1992" s="101"/>
      <c r="AA1992" s="101"/>
      <c r="AB1992" s="101"/>
      <c r="AC1992" s="101"/>
      <c r="AD1992" s="101"/>
      <c r="AE1992" s="361"/>
      <c r="AF1992" s="522"/>
    </row>
    <row r="1993" spans="2:32" x14ac:dyDescent="0.25">
      <c r="B1993" s="566" t="str">
        <f t="shared" si="154"/>
        <v/>
      </c>
      <c r="C1993" s="472">
        <f>'BD4'!C1990</f>
        <v>0</v>
      </c>
      <c r="D1993" s="125" t="str">
        <f t="shared" si="151"/>
        <v/>
      </c>
      <c r="E1993" s="126" t="str">
        <f>IF('BD4'!O1990=0,"",'BD4'!O1990)</f>
        <v/>
      </c>
      <c r="F1993" s="127" t="str">
        <f>REPT('BD4'!N1990,1)</f>
        <v/>
      </c>
      <c r="G1993" s="469">
        <f>('BD4'!J1990)</f>
        <v>0</v>
      </c>
      <c r="I1993" s="568" t="str">
        <f t="shared" si="152"/>
        <v/>
      </c>
      <c r="J1993" s="568" t="str">
        <f>IF(L1993&gt;0,'BD1'!$K$6,"")</f>
        <v/>
      </c>
      <c r="K1993" s="568" t="str">
        <f>IF(L1993&gt;0,'BD1'!$K$8,"")</f>
        <v/>
      </c>
      <c r="L1993" s="101"/>
      <c r="M1993" s="101"/>
      <c r="N1993" s="101"/>
      <c r="O1993" s="101"/>
      <c r="P1993" s="363"/>
      <c r="Q1993" s="363"/>
      <c r="R1993" s="361"/>
      <c r="S1993" s="570" t="str">
        <f t="shared" si="155"/>
        <v/>
      </c>
      <c r="U1993" s="124" t="str">
        <f t="shared" si="153"/>
        <v/>
      </c>
      <c r="V1993" s="124" t="str">
        <f>IF(X1993&gt;0,'BD1'!$K$6,"")</f>
        <v/>
      </c>
      <c r="W1993" s="121" t="str">
        <f>IF(X1993&gt;0,'BD1'!$K$8,"")</f>
        <v/>
      </c>
      <c r="X1993" s="101"/>
      <c r="Y1993" s="474"/>
      <c r="Z1993" s="101"/>
      <c r="AA1993" s="101"/>
      <c r="AB1993" s="101"/>
      <c r="AC1993" s="101"/>
      <c r="AD1993" s="101"/>
      <c r="AE1993" s="361"/>
      <c r="AF1993" s="522"/>
    </row>
    <row r="1994" spans="2:32" x14ac:dyDescent="0.25">
      <c r="B1994" s="566" t="str">
        <f t="shared" si="154"/>
        <v/>
      </c>
      <c r="C1994" s="472">
        <f>'BD4'!C1991</f>
        <v>0</v>
      </c>
      <c r="D1994" s="125" t="str">
        <f t="shared" si="151"/>
        <v/>
      </c>
      <c r="E1994" s="126" t="str">
        <f>IF('BD4'!O1991=0,"",'BD4'!O1991)</f>
        <v/>
      </c>
      <c r="F1994" s="127" t="str">
        <f>REPT('BD4'!N1991,1)</f>
        <v/>
      </c>
      <c r="G1994" s="469">
        <f>('BD4'!J1991)</f>
        <v>0</v>
      </c>
      <c r="I1994" s="568" t="str">
        <f t="shared" si="152"/>
        <v/>
      </c>
      <c r="J1994" s="568" t="str">
        <f>IF(L1994&gt;0,'BD1'!$K$6,"")</f>
        <v/>
      </c>
      <c r="K1994" s="568" t="str">
        <f>IF(L1994&gt;0,'BD1'!$K$8,"")</f>
        <v/>
      </c>
      <c r="L1994" s="101"/>
      <c r="M1994" s="101"/>
      <c r="N1994" s="101"/>
      <c r="O1994" s="101"/>
      <c r="P1994" s="363"/>
      <c r="Q1994" s="363"/>
      <c r="R1994" s="361"/>
      <c r="S1994" s="570" t="str">
        <f t="shared" si="155"/>
        <v/>
      </c>
      <c r="U1994" s="124" t="str">
        <f t="shared" si="153"/>
        <v/>
      </c>
      <c r="V1994" s="124" t="str">
        <f>IF(X1994&gt;0,'BD1'!$K$6,"")</f>
        <v/>
      </c>
      <c r="W1994" s="121" t="str">
        <f>IF(X1994&gt;0,'BD1'!$K$8,"")</f>
        <v/>
      </c>
      <c r="X1994" s="101"/>
      <c r="Y1994" s="474"/>
      <c r="Z1994" s="101"/>
      <c r="AA1994" s="101"/>
      <c r="AB1994" s="101"/>
      <c r="AC1994" s="101"/>
      <c r="AD1994" s="101"/>
      <c r="AE1994" s="361"/>
      <c r="AF1994" s="522"/>
    </row>
    <row r="1995" spans="2:32" x14ac:dyDescent="0.25">
      <c r="B1995" s="566" t="str">
        <f t="shared" si="154"/>
        <v/>
      </c>
      <c r="C1995" s="472">
        <f>'BD4'!C1992</f>
        <v>0</v>
      </c>
      <c r="D1995" s="125" t="str">
        <f t="shared" si="151"/>
        <v/>
      </c>
      <c r="E1995" s="126" t="str">
        <f>IF('BD4'!O1992=0,"",'BD4'!O1992)</f>
        <v/>
      </c>
      <c r="F1995" s="127" t="str">
        <f>REPT('BD4'!N1992,1)</f>
        <v/>
      </c>
      <c r="G1995" s="469">
        <f>('BD4'!J1992)</f>
        <v>0</v>
      </c>
      <c r="I1995" s="568" t="str">
        <f t="shared" si="152"/>
        <v/>
      </c>
      <c r="J1995" s="568" t="str">
        <f>IF(L1995&gt;0,'BD1'!$K$6,"")</f>
        <v/>
      </c>
      <c r="K1995" s="568" t="str">
        <f>IF(L1995&gt;0,'BD1'!$K$8,"")</f>
        <v/>
      </c>
      <c r="L1995" s="101"/>
      <c r="M1995" s="101"/>
      <c r="N1995" s="101"/>
      <c r="O1995" s="101"/>
      <c r="P1995" s="363"/>
      <c r="Q1995" s="363"/>
      <c r="R1995" s="361"/>
      <c r="S1995" s="570" t="str">
        <f t="shared" si="155"/>
        <v/>
      </c>
      <c r="U1995" s="124" t="str">
        <f t="shared" si="153"/>
        <v/>
      </c>
      <c r="V1995" s="124" t="str">
        <f>IF(X1995&gt;0,'BD1'!$K$6,"")</f>
        <v/>
      </c>
      <c r="W1995" s="121" t="str">
        <f>IF(X1995&gt;0,'BD1'!$K$8,"")</f>
        <v/>
      </c>
      <c r="X1995" s="101"/>
      <c r="Y1995" s="474"/>
      <c r="Z1995" s="101"/>
      <c r="AA1995" s="101"/>
      <c r="AB1995" s="101"/>
      <c r="AC1995" s="101"/>
      <c r="AD1995" s="101"/>
      <c r="AE1995" s="361"/>
      <c r="AF1995" s="522"/>
    </row>
    <row r="1996" spans="2:32" x14ac:dyDescent="0.25">
      <c r="B1996" s="566" t="str">
        <f t="shared" si="154"/>
        <v/>
      </c>
      <c r="C1996" s="472">
        <f>'BD4'!C1993</f>
        <v>0</v>
      </c>
      <c r="D1996" s="125" t="str">
        <f t="shared" si="151"/>
        <v/>
      </c>
      <c r="E1996" s="126" t="str">
        <f>IF('BD4'!O1993=0,"",'BD4'!O1993)</f>
        <v/>
      </c>
      <c r="F1996" s="127" t="str">
        <f>REPT('BD4'!N1993,1)</f>
        <v/>
      </c>
      <c r="G1996" s="469">
        <f>('BD4'!J1993)</f>
        <v>0</v>
      </c>
      <c r="I1996" s="568" t="str">
        <f t="shared" si="152"/>
        <v/>
      </c>
      <c r="J1996" s="568" t="str">
        <f>IF(L1996&gt;0,'BD1'!$K$6,"")</f>
        <v/>
      </c>
      <c r="K1996" s="568" t="str">
        <f>IF(L1996&gt;0,'BD1'!$K$8,"")</f>
        <v/>
      </c>
      <c r="L1996" s="101"/>
      <c r="M1996" s="101"/>
      <c r="N1996" s="101"/>
      <c r="O1996" s="101"/>
      <c r="P1996" s="363"/>
      <c r="Q1996" s="363"/>
      <c r="R1996" s="361"/>
      <c r="S1996" s="570" t="str">
        <f t="shared" si="155"/>
        <v/>
      </c>
      <c r="U1996" s="124" t="str">
        <f t="shared" si="153"/>
        <v/>
      </c>
      <c r="V1996" s="124" t="str">
        <f>IF(X1996&gt;0,'BD1'!$K$6,"")</f>
        <v/>
      </c>
      <c r="W1996" s="121" t="str">
        <f>IF(X1996&gt;0,'BD1'!$K$8,"")</f>
        <v/>
      </c>
      <c r="X1996" s="101"/>
      <c r="Y1996" s="474"/>
      <c r="Z1996" s="101"/>
      <c r="AA1996" s="101"/>
      <c r="AB1996" s="101"/>
      <c r="AC1996" s="101"/>
      <c r="AD1996" s="101"/>
      <c r="AE1996" s="361"/>
      <c r="AF1996" s="522"/>
    </row>
    <row r="1997" spans="2:32" x14ac:dyDescent="0.25">
      <c r="B1997" s="566" t="str">
        <f t="shared" si="154"/>
        <v/>
      </c>
      <c r="C1997" s="472">
        <f>'BD4'!C1994</f>
        <v>0</v>
      </c>
      <c r="D1997" s="125" t="str">
        <f t="shared" si="151"/>
        <v/>
      </c>
      <c r="E1997" s="126" t="str">
        <f>IF('BD4'!O1994=0,"",'BD4'!O1994)</f>
        <v/>
      </c>
      <c r="F1997" s="127" t="str">
        <f>REPT('BD4'!N1994,1)</f>
        <v/>
      </c>
      <c r="G1997" s="469">
        <f>('BD4'!J1994)</f>
        <v>0</v>
      </c>
      <c r="I1997" s="568" t="str">
        <f t="shared" si="152"/>
        <v/>
      </c>
      <c r="J1997" s="568" t="str">
        <f>IF(L1997&gt;0,'BD1'!$K$6,"")</f>
        <v/>
      </c>
      <c r="K1997" s="568" t="str">
        <f>IF(L1997&gt;0,'BD1'!$K$8,"")</f>
        <v/>
      </c>
      <c r="L1997" s="101"/>
      <c r="M1997" s="101"/>
      <c r="N1997" s="101"/>
      <c r="O1997" s="101"/>
      <c r="P1997" s="363"/>
      <c r="Q1997" s="363"/>
      <c r="R1997" s="361"/>
      <c r="S1997" s="570" t="str">
        <f t="shared" si="155"/>
        <v/>
      </c>
      <c r="U1997" s="124" t="str">
        <f t="shared" si="153"/>
        <v/>
      </c>
      <c r="V1997" s="124" t="str">
        <f>IF(X1997&gt;0,'BD1'!$K$6,"")</f>
        <v/>
      </c>
      <c r="W1997" s="121" t="str">
        <f>IF(X1997&gt;0,'BD1'!$K$8,"")</f>
        <v/>
      </c>
      <c r="X1997" s="101"/>
      <c r="Y1997" s="474"/>
      <c r="Z1997" s="101"/>
      <c r="AA1997" s="101"/>
      <c r="AB1997" s="101"/>
      <c r="AC1997" s="101"/>
      <c r="AD1997" s="101"/>
      <c r="AE1997" s="361"/>
      <c r="AF1997" s="522"/>
    </row>
    <row r="1998" spans="2:32" x14ac:dyDescent="0.25">
      <c r="B1998" s="566" t="str">
        <f t="shared" si="154"/>
        <v/>
      </c>
      <c r="C1998" s="472">
        <f>'BD4'!C1995</f>
        <v>0</v>
      </c>
      <c r="D1998" s="125" t="str">
        <f t="shared" si="151"/>
        <v/>
      </c>
      <c r="E1998" s="126" t="str">
        <f>IF('BD4'!O1995=0,"",'BD4'!O1995)</f>
        <v/>
      </c>
      <c r="F1998" s="127" t="str">
        <f>REPT('BD4'!N1995,1)</f>
        <v/>
      </c>
      <c r="G1998" s="469">
        <f>('BD4'!J1995)</f>
        <v>0</v>
      </c>
      <c r="I1998" s="568" t="str">
        <f t="shared" si="152"/>
        <v/>
      </c>
      <c r="J1998" s="568" t="str">
        <f>IF(L1998&gt;0,'BD1'!$K$6,"")</f>
        <v/>
      </c>
      <c r="K1998" s="568" t="str">
        <f>IF(L1998&gt;0,'BD1'!$K$8,"")</f>
        <v/>
      </c>
      <c r="L1998" s="101"/>
      <c r="M1998" s="101"/>
      <c r="N1998" s="101"/>
      <c r="O1998" s="101"/>
      <c r="P1998" s="363"/>
      <c r="Q1998" s="363"/>
      <c r="R1998" s="361"/>
      <c r="S1998" s="570" t="str">
        <f t="shared" si="155"/>
        <v/>
      </c>
      <c r="U1998" s="124" t="str">
        <f t="shared" si="153"/>
        <v/>
      </c>
      <c r="V1998" s="124" t="str">
        <f>IF(X1998&gt;0,'BD1'!$K$6,"")</f>
        <v/>
      </c>
      <c r="W1998" s="121" t="str">
        <f>IF(X1998&gt;0,'BD1'!$K$8,"")</f>
        <v/>
      </c>
      <c r="X1998" s="101"/>
      <c r="Y1998" s="474"/>
      <c r="Z1998" s="101"/>
      <c r="AA1998" s="101"/>
      <c r="AB1998" s="101"/>
      <c r="AC1998" s="101"/>
      <c r="AD1998" s="101"/>
      <c r="AE1998" s="361"/>
      <c r="AF1998" s="522"/>
    </row>
    <row r="1999" spans="2:32" x14ac:dyDescent="0.25">
      <c r="B1999" s="566" t="str">
        <f t="shared" si="154"/>
        <v/>
      </c>
      <c r="C1999" s="472">
        <f>'BD4'!C1996</f>
        <v>0</v>
      </c>
      <c r="D1999" s="125" t="str">
        <f t="shared" ref="D1999:D2062" si="156">IF(IF(G1999&gt;=1,1,0)=0,"",IF(G1999&gt;=1,1,0))</f>
        <v/>
      </c>
      <c r="E1999" s="126" t="str">
        <f>IF('BD4'!O1996=0,"",'BD4'!O1996)</f>
        <v/>
      </c>
      <c r="F1999" s="127" t="str">
        <f>REPT('BD4'!N1996,1)</f>
        <v/>
      </c>
      <c r="G1999" s="469">
        <f>('BD4'!J1996)</f>
        <v>0</v>
      </c>
      <c r="I1999" s="568" t="str">
        <f t="shared" ref="I1999:I2062" si="157">IF(L1999&gt;0,ROW()-13,"")</f>
        <v/>
      </c>
      <c r="J1999" s="568" t="str">
        <f>IF(L1999&gt;0,'BD1'!$K$6,"")</f>
        <v/>
      </c>
      <c r="K1999" s="568" t="str">
        <f>IF(L1999&gt;0,'BD1'!$K$8,"")</f>
        <v/>
      </c>
      <c r="L1999" s="101"/>
      <c r="M1999" s="101"/>
      <c r="N1999" s="101"/>
      <c r="O1999" s="101"/>
      <c r="P1999" s="363"/>
      <c r="Q1999" s="363"/>
      <c r="R1999" s="361"/>
      <c r="S1999" s="570" t="str">
        <f t="shared" si="155"/>
        <v/>
      </c>
      <c r="U1999" s="124" t="str">
        <f t="shared" ref="U1999:U2062" si="158">IF(X1999&gt;0,ROW()-13,"")</f>
        <v/>
      </c>
      <c r="V1999" s="124" t="str">
        <f>IF(X1999&gt;0,'BD1'!$K$6,"")</f>
        <v/>
      </c>
      <c r="W1999" s="121" t="str">
        <f>IF(X1999&gt;0,'BD1'!$K$8,"")</f>
        <v/>
      </c>
      <c r="X1999" s="101"/>
      <c r="Y1999" s="474"/>
      <c r="Z1999" s="101"/>
      <c r="AA1999" s="101"/>
      <c r="AB1999" s="101"/>
      <c r="AC1999" s="101"/>
      <c r="AD1999" s="101"/>
      <c r="AE1999" s="361"/>
      <c r="AF1999" s="522"/>
    </row>
    <row r="2000" spans="2:32" x14ac:dyDescent="0.25">
      <c r="B2000" s="566" t="str">
        <f t="shared" ref="B2000:B2063" si="159">IF(G2000&gt;0,ROW()-13,"")</f>
        <v/>
      </c>
      <c r="C2000" s="472">
        <f>'BD4'!C1997</f>
        <v>0</v>
      </c>
      <c r="D2000" s="125" t="str">
        <f t="shared" si="156"/>
        <v/>
      </c>
      <c r="E2000" s="126" t="str">
        <f>IF('BD4'!O1997=0,"",'BD4'!O1997)</f>
        <v/>
      </c>
      <c r="F2000" s="127" t="str">
        <f>REPT('BD4'!N1997,1)</f>
        <v/>
      </c>
      <c r="G2000" s="469">
        <f>('BD4'!J1997)</f>
        <v>0</v>
      </c>
      <c r="I2000" s="568" t="str">
        <f t="shared" si="157"/>
        <v/>
      </c>
      <c r="J2000" s="568" t="str">
        <f>IF(L2000&gt;0,'BD1'!$K$6,"")</f>
        <v/>
      </c>
      <c r="K2000" s="568" t="str">
        <f>IF(L2000&gt;0,'BD1'!$K$8,"")</f>
        <v/>
      </c>
      <c r="L2000" s="101"/>
      <c r="M2000" s="101"/>
      <c r="N2000" s="101"/>
      <c r="O2000" s="101"/>
      <c r="P2000" s="363"/>
      <c r="Q2000" s="363"/>
      <c r="R2000" s="361"/>
      <c r="S2000" s="570" t="str">
        <f t="shared" ref="S2000:S2063" si="160">IF(AND(M2000="",N2000="",O2000=""),"",SUM(M2000:O2000))</f>
        <v/>
      </c>
      <c r="U2000" s="124" t="str">
        <f t="shared" si="158"/>
        <v/>
      </c>
      <c r="V2000" s="124" t="str">
        <f>IF(X2000&gt;0,'BD1'!$K$6,"")</f>
        <v/>
      </c>
      <c r="W2000" s="121" t="str">
        <f>IF(X2000&gt;0,'BD1'!$K$8,"")</f>
        <v/>
      </c>
      <c r="X2000" s="101"/>
      <c r="Y2000" s="474"/>
      <c r="Z2000" s="101"/>
      <c r="AA2000" s="101"/>
      <c r="AB2000" s="101"/>
      <c r="AC2000" s="101"/>
      <c r="AD2000" s="101"/>
      <c r="AE2000" s="361"/>
      <c r="AF2000" s="522"/>
    </row>
    <row r="2001" spans="2:32" x14ac:dyDescent="0.25">
      <c r="B2001" s="566" t="str">
        <f t="shared" si="159"/>
        <v/>
      </c>
      <c r="C2001" s="472">
        <f>'BD4'!C1998</f>
        <v>0</v>
      </c>
      <c r="D2001" s="125" t="str">
        <f t="shared" si="156"/>
        <v/>
      </c>
      <c r="E2001" s="126" t="str">
        <f>IF('BD4'!O1998=0,"",'BD4'!O1998)</f>
        <v/>
      </c>
      <c r="F2001" s="127" t="str">
        <f>REPT('BD4'!N1998,1)</f>
        <v/>
      </c>
      <c r="G2001" s="469">
        <f>('BD4'!J1998)</f>
        <v>0</v>
      </c>
      <c r="I2001" s="568" t="str">
        <f t="shared" si="157"/>
        <v/>
      </c>
      <c r="J2001" s="568" t="str">
        <f>IF(L2001&gt;0,'BD1'!$K$6,"")</f>
        <v/>
      </c>
      <c r="K2001" s="568" t="str">
        <f>IF(L2001&gt;0,'BD1'!$K$8,"")</f>
        <v/>
      </c>
      <c r="L2001" s="101"/>
      <c r="M2001" s="101"/>
      <c r="N2001" s="101"/>
      <c r="O2001" s="101"/>
      <c r="P2001" s="363"/>
      <c r="Q2001" s="363"/>
      <c r="R2001" s="361"/>
      <c r="S2001" s="570" t="str">
        <f t="shared" si="160"/>
        <v/>
      </c>
      <c r="U2001" s="124" t="str">
        <f t="shared" si="158"/>
        <v/>
      </c>
      <c r="V2001" s="124" t="str">
        <f>IF(X2001&gt;0,'BD1'!$K$6,"")</f>
        <v/>
      </c>
      <c r="W2001" s="121" t="str">
        <f>IF(X2001&gt;0,'BD1'!$K$8,"")</f>
        <v/>
      </c>
      <c r="X2001" s="101"/>
      <c r="Y2001" s="474"/>
      <c r="Z2001" s="101"/>
      <c r="AA2001" s="101"/>
      <c r="AB2001" s="101"/>
      <c r="AC2001" s="101"/>
      <c r="AD2001" s="101"/>
      <c r="AE2001" s="361"/>
      <c r="AF2001" s="522"/>
    </row>
    <row r="2002" spans="2:32" x14ac:dyDescent="0.25">
      <c r="B2002" s="566" t="str">
        <f t="shared" si="159"/>
        <v/>
      </c>
      <c r="C2002" s="472">
        <f>'BD4'!C1999</f>
        <v>0</v>
      </c>
      <c r="D2002" s="125" t="str">
        <f t="shared" si="156"/>
        <v/>
      </c>
      <c r="E2002" s="126" t="str">
        <f>IF('BD4'!O1999=0,"",'BD4'!O1999)</f>
        <v/>
      </c>
      <c r="F2002" s="127" t="str">
        <f>REPT('BD4'!N1999,1)</f>
        <v/>
      </c>
      <c r="G2002" s="469">
        <f>('BD4'!J1999)</f>
        <v>0</v>
      </c>
      <c r="I2002" s="568" t="str">
        <f t="shared" si="157"/>
        <v/>
      </c>
      <c r="J2002" s="568" t="str">
        <f>IF(L2002&gt;0,'BD1'!$K$6,"")</f>
        <v/>
      </c>
      <c r="K2002" s="568" t="str">
        <f>IF(L2002&gt;0,'BD1'!$K$8,"")</f>
        <v/>
      </c>
      <c r="L2002" s="101"/>
      <c r="M2002" s="101"/>
      <c r="N2002" s="101"/>
      <c r="O2002" s="101"/>
      <c r="P2002" s="363"/>
      <c r="Q2002" s="363"/>
      <c r="R2002" s="361"/>
      <c r="S2002" s="570" t="str">
        <f t="shared" si="160"/>
        <v/>
      </c>
      <c r="U2002" s="124" t="str">
        <f t="shared" si="158"/>
        <v/>
      </c>
      <c r="V2002" s="124" t="str">
        <f>IF(X2002&gt;0,'BD1'!$K$6,"")</f>
        <v/>
      </c>
      <c r="W2002" s="121" t="str">
        <f>IF(X2002&gt;0,'BD1'!$K$8,"")</f>
        <v/>
      </c>
      <c r="X2002" s="101"/>
      <c r="Y2002" s="474"/>
      <c r="Z2002" s="101"/>
      <c r="AA2002" s="101"/>
      <c r="AB2002" s="101"/>
      <c r="AC2002" s="101"/>
      <c r="AD2002" s="101"/>
      <c r="AE2002" s="361"/>
      <c r="AF2002" s="522"/>
    </row>
    <row r="2003" spans="2:32" x14ac:dyDescent="0.25">
      <c r="B2003" s="566" t="str">
        <f t="shared" si="159"/>
        <v/>
      </c>
      <c r="C2003" s="472">
        <f>'BD4'!C2000</f>
        <v>0</v>
      </c>
      <c r="D2003" s="125" t="str">
        <f t="shared" si="156"/>
        <v/>
      </c>
      <c r="E2003" s="126" t="str">
        <f>IF('BD4'!O2000=0,"",'BD4'!O2000)</f>
        <v/>
      </c>
      <c r="F2003" s="127" t="str">
        <f>REPT('BD4'!N2000,1)</f>
        <v/>
      </c>
      <c r="G2003" s="469">
        <f>('BD4'!J2000)</f>
        <v>0</v>
      </c>
      <c r="I2003" s="568" t="str">
        <f t="shared" si="157"/>
        <v/>
      </c>
      <c r="J2003" s="568" t="str">
        <f>IF(L2003&gt;0,'BD1'!$K$6,"")</f>
        <v/>
      </c>
      <c r="K2003" s="568" t="str">
        <f>IF(L2003&gt;0,'BD1'!$K$8,"")</f>
        <v/>
      </c>
      <c r="L2003" s="101"/>
      <c r="M2003" s="101"/>
      <c r="N2003" s="101"/>
      <c r="O2003" s="101"/>
      <c r="P2003" s="363"/>
      <c r="Q2003" s="363"/>
      <c r="R2003" s="361"/>
      <c r="S2003" s="570" t="str">
        <f t="shared" si="160"/>
        <v/>
      </c>
      <c r="U2003" s="124" t="str">
        <f t="shared" si="158"/>
        <v/>
      </c>
      <c r="V2003" s="124" t="str">
        <f>IF(X2003&gt;0,'BD1'!$K$6,"")</f>
        <v/>
      </c>
      <c r="W2003" s="121" t="str">
        <f>IF(X2003&gt;0,'BD1'!$K$8,"")</f>
        <v/>
      </c>
      <c r="X2003" s="101"/>
      <c r="Y2003" s="474"/>
      <c r="Z2003" s="101"/>
      <c r="AA2003" s="101"/>
      <c r="AB2003" s="101"/>
      <c r="AC2003" s="101"/>
      <c r="AD2003" s="101"/>
      <c r="AE2003" s="361"/>
      <c r="AF2003" s="522"/>
    </row>
    <row r="2004" spans="2:32" x14ac:dyDescent="0.25">
      <c r="B2004" s="566" t="str">
        <f t="shared" si="159"/>
        <v/>
      </c>
      <c r="C2004" s="472">
        <f>'BD4'!C2001</f>
        <v>0</v>
      </c>
      <c r="D2004" s="125" t="str">
        <f t="shared" si="156"/>
        <v/>
      </c>
      <c r="E2004" s="126" t="str">
        <f>IF('BD4'!O2001=0,"",'BD4'!O2001)</f>
        <v/>
      </c>
      <c r="F2004" s="127" t="str">
        <f>REPT('BD4'!N2001,1)</f>
        <v/>
      </c>
      <c r="G2004" s="469">
        <f>('BD4'!J2001)</f>
        <v>0</v>
      </c>
      <c r="I2004" s="568" t="str">
        <f t="shared" si="157"/>
        <v/>
      </c>
      <c r="J2004" s="568" t="str">
        <f>IF(L2004&gt;0,'BD1'!$K$6,"")</f>
        <v/>
      </c>
      <c r="K2004" s="568" t="str">
        <f>IF(L2004&gt;0,'BD1'!$K$8,"")</f>
        <v/>
      </c>
      <c r="L2004" s="101"/>
      <c r="M2004" s="101"/>
      <c r="N2004" s="101"/>
      <c r="O2004" s="101"/>
      <c r="P2004" s="363"/>
      <c r="Q2004" s="363"/>
      <c r="R2004" s="361"/>
      <c r="S2004" s="570" t="str">
        <f t="shared" si="160"/>
        <v/>
      </c>
      <c r="U2004" s="124" t="str">
        <f t="shared" si="158"/>
        <v/>
      </c>
      <c r="V2004" s="124" t="str">
        <f>IF(X2004&gt;0,'BD1'!$K$6,"")</f>
        <v/>
      </c>
      <c r="W2004" s="121" t="str">
        <f>IF(X2004&gt;0,'BD1'!$K$8,"")</f>
        <v/>
      </c>
      <c r="X2004" s="101"/>
      <c r="Y2004" s="474"/>
      <c r="Z2004" s="101"/>
      <c r="AA2004" s="101"/>
      <c r="AB2004" s="101"/>
      <c r="AC2004" s="101"/>
      <c r="AD2004" s="101"/>
      <c r="AE2004" s="361"/>
      <c r="AF2004" s="522"/>
    </row>
    <row r="2005" spans="2:32" x14ac:dyDescent="0.25">
      <c r="B2005" s="566" t="str">
        <f t="shared" si="159"/>
        <v/>
      </c>
      <c r="C2005" s="472">
        <f>'BD4'!C2002</f>
        <v>0</v>
      </c>
      <c r="D2005" s="125" t="str">
        <f t="shared" si="156"/>
        <v/>
      </c>
      <c r="E2005" s="126" t="str">
        <f>IF('BD4'!O2002=0,"",'BD4'!O2002)</f>
        <v/>
      </c>
      <c r="F2005" s="127" t="str">
        <f>REPT('BD4'!N2002,1)</f>
        <v/>
      </c>
      <c r="G2005" s="469">
        <f>('BD4'!J2002)</f>
        <v>0</v>
      </c>
      <c r="I2005" s="568" t="str">
        <f t="shared" si="157"/>
        <v/>
      </c>
      <c r="J2005" s="568" t="str">
        <f>IF(L2005&gt;0,'BD1'!$K$6,"")</f>
        <v/>
      </c>
      <c r="K2005" s="568" t="str">
        <f>IF(L2005&gt;0,'BD1'!$K$8,"")</f>
        <v/>
      </c>
      <c r="L2005" s="101"/>
      <c r="M2005" s="101"/>
      <c r="N2005" s="101"/>
      <c r="O2005" s="101"/>
      <c r="P2005" s="363"/>
      <c r="Q2005" s="363"/>
      <c r="R2005" s="361"/>
      <c r="S2005" s="570" t="str">
        <f t="shared" si="160"/>
        <v/>
      </c>
      <c r="U2005" s="124" t="str">
        <f t="shared" si="158"/>
        <v/>
      </c>
      <c r="V2005" s="124" t="str">
        <f>IF(X2005&gt;0,'BD1'!$K$6,"")</f>
        <v/>
      </c>
      <c r="W2005" s="121" t="str">
        <f>IF(X2005&gt;0,'BD1'!$K$8,"")</f>
        <v/>
      </c>
      <c r="X2005" s="101"/>
      <c r="Y2005" s="474"/>
      <c r="Z2005" s="101"/>
      <c r="AA2005" s="101"/>
      <c r="AB2005" s="101"/>
      <c r="AC2005" s="101"/>
      <c r="AD2005" s="101"/>
      <c r="AE2005" s="361"/>
      <c r="AF2005" s="522"/>
    </row>
    <row r="2006" spans="2:32" x14ac:dyDescent="0.25">
      <c r="B2006" s="566" t="str">
        <f t="shared" si="159"/>
        <v/>
      </c>
      <c r="C2006" s="472">
        <f>'BD4'!C2003</f>
        <v>0</v>
      </c>
      <c r="D2006" s="125" t="str">
        <f t="shared" si="156"/>
        <v/>
      </c>
      <c r="E2006" s="126" t="str">
        <f>IF('BD4'!O2003=0,"",'BD4'!O2003)</f>
        <v/>
      </c>
      <c r="F2006" s="127" t="str">
        <f>REPT('BD4'!N2003,1)</f>
        <v/>
      </c>
      <c r="G2006" s="469">
        <f>('BD4'!J2003)</f>
        <v>0</v>
      </c>
      <c r="I2006" s="568" t="str">
        <f t="shared" si="157"/>
        <v/>
      </c>
      <c r="J2006" s="568" t="str">
        <f>IF(L2006&gt;0,'BD1'!$K$6,"")</f>
        <v/>
      </c>
      <c r="K2006" s="568" t="str">
        <f>IF(L2006&gt;0,'BD1'!$K$8,"")</f>
        <v/>
      </c>
      <c r="L2006" s="101"/>
      <c r="M2006" s="101"/>
      <c r="N2006" s="101"/>
      <c r="O2006" s="101"/>
      <c r="P2006" s="363"/>
      <c r="Q2006" s="363"/>
      <c r="R2006" s="361"/>
      <c r="S2006" s="570" t="str">
        <f t="shared" si="160"/>
        <v/>
      </c>
      <c r="U2006" s="124" t="str">
        <f t="shared" si="158"/>
        <v/>
      </c>
      <c r="V2006" s="124" t="str">
        <f>IF(X2006&gt;0,'BD1'!$K$6,"")</f>
        <v/>
      </c>
      <c r="W2006" s="121" t="str">
        <f>IF(X2006&gt;0,'BD1'!$K$8,"")</f>
        <v/>
      </c>
      <c r="X2006" s="101"/>
      <c r="Y2006" s="474"/>
      <c r="Z2006" s="101"/>
      <c r="AA2006" s="101"/>
      <c r="AB2006" s="101"/>
      <c r="AC2006" s="101"/>
      <c r="AD2006" s="101"/>
      <c r="AE2006" s="361"/>
      <c r="AF2006" s="522"/>
    </row>
    <row r="2007" spans="2:32" x14ac:dyDescent="0.25">
      <c r="B2007" s="566" t="str">
        <f t="shared" si="159"/>
        <v/>
      </c>
      <c r="C2007" s="472">
        <f>'BD4'!C2004</f>
        <v>0</v>
      </c>
      <c r="D2007" s="125" t="str">
        <f t="shared" si="156"/>
        <v/>
      </c>
      <c r="E2007" s="126" t="str">
        <f>IF('BD4'!O2004=0,"",'BD4'!O2004)</f>
        <v/>
      </c>
      <c r="F2007" s="127" t="str">
        <f>REPT('BD4'!N2004,1)</f>
        <v/>
      </c>
      <c r="G2007" s="469">
        <f>('BD4'!J2004)</f>
        <v>0</v>
      </c>
      <c r="I2007" s="568" t="str">
        <f t="shared" si="157"/>
        <v/>
      </c>
      <c r="J2007" s="568" t="str">
        <f>IF(L2007&gt;0,'BD1'!$K$6,"")</f>
        <v/>
      </c>
      <c r="K2007" s="568" t="str">
        <f>IF(L2007&gt;0,'BD1'!$K$8,"")</f>
        <v/>
      </c>
      <c r="L2007" s="101"/>
      <c r="M2007" s="101"/>
      <c r="N2007" s="101"/>
      <c r="O2007" s="101"/>
      <c r="P2007" s="363"/>
      <c r="Q2007" s="363"/>
      <c r="R2007" s="361"/>
      <c r="S2007" s="570" t="str">
        <f t="shared" si="160"/>
        <v/>
      </c>
      <c r="U2007" s="124" t="str">
        <f t="shared" si="158"/>
        <v/>
      </c>
      <c r="V2007" s="124" t="str">
        <f>IF(X2007&gt;0,'BD1'!$K$6,"")</f>
        <v/>
      </c>
      <c r="W2007" s="121" t="str">
        <f>IF(X2007&gt;0,'BD1'!$K$8,"")</f>
        <v/>
      </c>
      <c r="X2007" s="101"/>
      <c r="Y2007" s="474"/>
      <c r="Z2007" s="101"/>
      <c r="AA2007" s="101"/>
      <c r="AB2007" s="101"/>
      <c r="AC2007" s="101"/>
      <c r="AD2007" s="101"/>
      <c r="AE2007" s="361"/>
      <c r="AF2007" s="522"/>
    </row>
    <row r="2008" spans="2:32" x14ac:dyDescent="0.25">
      <c r="B2008" s="566" t="str">
        <f t="shared" si="159"/>
        <v/>
      </c>
      <c r="C2008" s="472">
        <f>'BD4'!C2005</f>
        <v>0</v>
      </c>
      <c r="D2008" s="125" t="str">
        <f t="shared" si="156"/>
        <v/>
      </c>
      <c r="E2008" s="126" t="str">
        <f>IF('BD4'!O2005=0,"",'BD4'!O2005)</f>
        <v/>
      </c>
      <c r="F2008" s="127" t="str">
        <f>REPT('BD4'!N2005,1)</f>
        <v/>
      </c>
      <c r="G2008" s="469">
        <f>('BD4'!J2005)</f>
        <v>0</v>
      </c>
      <c r="I2008" s="568" t="str">
        <f t="shared" si="157"/>
        <v/>
      </c>
      <c r="J2008" s="568" t="str">
        <f>IF(L2008&gt;0,'BD1'!$K$6,"")</f>
        <v/>
      </c>
      <c r="K2008" s="568" t="str">
        <f>IF(L2008&gt;0,'BD1'!$K$8,"")</f>
        <v/>
      </c>
      <c r="L2008" s="101"/>
      <c r="M2008" s="101"/>
      <c r="N2008" s="101"/>
      <c r="O2008" s="101"/>
      <c r="P2008" s="363"/>
      <c r="Q2008" s="363"/>
      <c r="R2008" s="361"/>
      <c r="S2008" s="570" t="str">
        <f t="shared" si="160"/>
        <v/>
      </c>
      <c r="U2008" s="124" t="str">
        <f t="shared" si="158"/>
        <v/>
      </c>
      <c r="V2008" s="124" t="str">
        <f>IF(X2008&gt;0,'BD1'!$K$6,"")</f>
        <v/>
      </c>
      <c r="W2008" s="121" t="str">
        <f>IF(X2008&gt;0,'BD1'!$K$8,"")</f>
        <v/>
      </c>
      <c r="X2008" s="101"/>
      <c r="Y2008" s="474"/>
      <c r="Z2008" s="101"/>
      <c r="AA2008" s="101"/>
      <c r="AB2008" s="101"/>
      <c r="AC2008" s="101"/>
      <c r="AD2008" s="101"/>
      <c r="AE2008" s="361"/>
      <c r="AF2008" s="522"/>
    </row>
    <row r="2009" spans="2:32" x14ac:dyDescent="0.25">
      <c r="B2009" s="566" t="str">
        <f t="shared" si="159"/>
        <v/>
      </c>
      <c r="C2009" s="472">
        <f>'BD4'!C2006</f>
        <v>0</v>
      </c>
      <c r="D2009" s="125" t="str">
        <f t="shared" si="156"/>
        <v/>
      </c>
      <c r="E2009" s="126" t="str">
        <f>IF('BD4'!O2006=0,"",'BD4'!O2006)</f>
        <v/>
      </c>
      <c r="F2009" s="127" t="str">
        <f>REPT('BD4'!N2006,1)</f>
        <v/>
      </c>
      <c r="G2009" s="469">
        <f>('BD4'!J2006)</f>
        <v>0</v>
      </c>
      <c r="I2009" s="568" t="str">
        <f t="shared" si="157"/>
        <v/>
      </c>
      <c r="J2009" s="568" t="str">
        <f>IF(L2009&gt;0,'BD1'!$K$6,"")</f>
        <v/>
      </c>
      <c r="K2009" s="568" t="str">
        <f>IF(L2009&gt;0,'BD1'!$K$8,"")</f>
        <v/>
      </c>
      <c r="L2009" s="101"/>
      <c r="M2009" s="101"/>
      <c r="N2009" s="101"/>
      <c r="O2009" s="101"/>
      <c r="P2009" s="363"/>
      <c r="Q2009" s="363"/>
      <c r="R2009" s="361"/>
      <c r="S2009" s="570" t="str">
        <f t="shared" si="160"/>
        <v/>
      </c>
      <c r="U2009" s="124" t="str">
        <f t="shared" si="158"/>
        <v/>
      </c>
      <c r="V2009" s="124" t="str">
        <f>IF(X2009&gt;0,'BD1'!$K$6,"")</f>
        <v/>
      </c>
      <c r="W2009" s="121" t="str">
        <f>IF(X2009&gt;0,'BD1'!$K$8,"")</f>
        <v/>
      </c>
      <c r="X2009" s="101"/>
      <c r="Y2009" s="474"/>
      <c r="Z2009" s="101"/>
      <c r="AA2009" s="101"/>
      <c r="AB2009" s="101"/>
      <c r="AC2009" s="101"/>
      <c r="AD2009" s="101"/>
      <c r="AE2009" s="361"/>
      <c r="AF2009" s="522"/>
    </row>
    <row r="2010" spans="2:32" x14ac:dyDescent="0.25">
      <c r="B2010" s="566" t="str">
        <f t="shared" si="159"/>
        <v/>
      </c>
      <c r="C2010" s="472">
        <f>'BD4'!C2007</f>
        <v>0</v>
      </c>
      <c r="D2010" s="125" t="str">
        <f t="shared" si="156"/>
        <v/>
      </c>
      <c r="E2010" s="126" t="str">
        <f>IF('BD4'!O2007=0,"",'BD4'!O2007)</f>
        <v/>
      </c>
      <c r="F2010" s="127" t="str">
        <f>REPT('BD4'!N2007,1)</f>
        <v/>
      </c>
      <c r="G2010" s="469">
        <f>('BD4'!J2007)</f>
        <v>0</v>
      </c>
      <c r="I2010" s="568" t="str">
        <f t="shared" si="157"/>
        <v/>
      </c>
      <c r="J2010" s="568" t="str">
        <f>IF(L2010&gt;0,'BD1'!$K$6,"")</f>
        <v/>
      </c>
      <c r="K2010" s="568" t="str">
        <f>IF(L2010&gt;0,'BD1'!$K$8,"")</f>
        <v/>
      </c>
      <c r="L2010" s="101"/>
      <c r="M2010" s="101"/>
      <c r="N2010" s="101"/>
      <c r="O2010" s="101"/>
      <c r="P2010" s="363"/>
      <c r="Q2010" s="363"/>
      <c r="R2010" s="361"/>
      <c r="S2010" s="570" t="str">
        <f t="shared" si="160"/>
        <v/>
      </c>
      <c r="U2010" s="124" t="str">
        <f t="shared" si="158"/>
        <v/>
      </c>
      <c r="V2010" s="124" t="str">
        <f>IF(X2010&gt;0,'BD1'!$K$6,"")</f>
        <v/>
      </c>
      <c r="W2010" s="121" t="str">
        <f>IF(X2010&gt;0,'BD1'!$K$8,"")</f>
        <v/>
      </c>
      <c r="X2010" s="101"/>
      <c r="Y2010" s="474"/>
      <c r="Z2010" s="101"/>
      <c r="AA2010" s="101"/>
      <c r="AB2010" s="101"/>
      <c r="AC2010" s="101"/>
      <c r="AD2010" s="101"/>
      <c r="AE2010" s="361"/>
      <c r="AF2010" s="522"/>
    </row>
    <row r="2011" spans="2:32" x14ac:dyDescent="0.25">
      <c r="B2011" s="566" t="str">
        <f t="shared" si="159"/>
        <v/>
      </c>
      <c r="C2011" s="472">
        <f>'BD4'!C2008</f>
        <v>0</v>
      </c>
      <c r="D2011" s="125" t="str">
        <f t="shared" si="156"/>
        <v/>
      </c>
      <c r="E2011" s="126" t="str">
        <f>IF('BD4'!O2008=0,"",'BD4'!O2008)</f>
        <v/>
      </c>
      <c r="F2011" s="127" t="str">
        <f>REPT('BD4'!N2008,1)</f>
        <v/>
      </c>
      <c r="G2011" s="469">
        <f>('BD4'!J2008)</f>
        <v>0</v>
      </c>
      <c r="I2011" s="568" t="str">
        <f t="shared" si="157"/>
        <v/>
      </c>
      <c r="J2011" s="568" t="str">
        <f>IF(L2011&gt;0,'BD1'!$K$6,"")</f>
        <v/>
      </c>
      <c r="K2011" s="568" t="str">
        <f>IF(L2011&gt;0,'BD1'!$K$8,"")</f>
        <v/>
      </c>
      <c r="L2011" s="101"/>
      <c r="M2011" s="101"/>
      <c r="N2011" s="101"/>
      <c r="O2011" s="101"/>
      <c r="P2011" s="363"/>
      <c r="Q2011" s="363"/>
      <c r="R2011" s="361"/>
      <c r="S2011" s="570" t="str">
        <f t="shared" si="160"/>
        <v/>
      </c>
      <c r="U2011" s="124" t="str">
        <f t="shared" si="158"/>
        <v/>
      </c>
      <c r="V2011" s="124" t="str">
        <f>IF(X2011&gt;0,'BD1'!$K$6,"")</f>
        <v/>
      </c>
      <c r="W2011" s="121" t="str">
        <f>IF(X2011&gt;0,'BD1'!$K$8,"")</f>
        <v/>
      </c>
      <c r="X2011" s="101"/>
      <c r="Y2011" s="474"/>
      <c r="Z2011" s="101"/>
      <c r="AA2011" s="101"/>
      <c r="AB2011" s="101"/>
      <c r="AC2011" s="101"/>
      <c r="AD2011" s="101"/>
      <c r="AE2011" s="361"/>
      <c r="AF2011" s="522"/>
    </row>
    <row r="2012" spans="2:32" x14ac:dyDescent="0.25">
      <c r="B2012" s="566" t="str">
        <f t="shared" si="159"/>
        <v/>
      </c>
      <c r="C2012" s="472">
        <f>'BD4'!C2009</f>
        <v>0</v>
      </c>
      <c r="D2012" s="125" t="str">
        <f t="shared" si="156"/>
        <v/>
      </c>
      <c r="E2012" s="126" t="str">
        <f>IF('BD4'!O2009=0,"",'BD4'!O2009)</f>
        <v/>
      </c>
      <c r="F2012" s="127" t="str">
        <f>REPT('BD4'!N2009,1)</f>
        <v/>
      </c>
      <c r="G2012" s="469">
        <f>('BD4'!J2009)</f>
        <v>0</v>
      </c>
      <c r="I2012" s="568" t="str">
        <f t="shared" si="157"/>
        <v/>
      </c>
      <c r="J2012" s="568" t="str">
        <f>IF(L2012&gt;0,'BD1'!$K$6,"")</f>
        <v/>
      </c>
      <c r="K2012" s="568" t="str">
        <f>IF(L2012&gt;0,'BD1'!$K$8,"")</f>
        <v/>
      </c>
      <c r="L2012" s="101"/>
      <c r="M2012" s="101"/>
      <c r="N2012" s="101"/>
      <c r="O2012" s="101"/>
      <c r="P2012" s="363"/>
      <c r="Q2012" s="363"/>
      <c r="R2012" s="361"/>
      <c r="S2012" s="570" t="str">
        <f t="shared" si="160"/>
        <v/>
      </c>
      <c r="U2012" s="124" t="str">
        <f t="shared" si="158"/>
        <v/>
      </c>
      <c r="V2012" s="124" t="str">
        <f>IF(X2012&gt;0,'BD1'!$K$6,"")</f>
        <v/>
      </c>
      <c r="W2012" s="121" t="str">
        <f>IF(X2012&gt;0,'BD1'!$K$8,"")</f>
        <v/>
      </c>
      <c r="X2012" s="101"/>
      <c r="Y2012" s="474"/>
      <c r="Z2012" s="101"/>
      <c r="AA2012" s="101"/>
      <c r="AB2012" s="101"/>
      <c r="AC2012" s="101"/>
      <c r="AD2012" s="101"/>
      <c r="AE2012" s="361"/>
      <c r="AF2012" s="522"/>
    </row>
    <row r="2013" spans="2:32" x14ac:dyDescent="0.25">
      <c r="B2013" s="566" t="str">
        <f t="shared" si="159"/>
        <v/>
      </c>
      <c r="C2013" s="472">
        <f>'BD4'!C2010</f>
        <v>0</v>
      </c>
      <c r="D2013" s="125" t="str">
        <f t="shared" si="156"/>
        <v/>
      </c>
      <c r="E2013" s="126" t="str">
        <f>IF('BD4'!O2010=0,"",'BD4'!O2010)</f>
        <v/>
      </c>
      <c r="F2013" s="127" t="str">
        <f>REPT('BD4'!N2010,1)</f>
        <v/>
      </c>
      <c r="G2013" s="469">
        <f>('BD4'!J2010)</f>
        <v>0</v>
      </c>
      <c r="I2013" s="568" t="str">
        <f t="shared" si="157"/>
        <v/>
      </c>
      <c r="J2013" s="568" t="str">
        <f>IF(L2013&gt;0,'BD1'!$K$6,"")</f>
        <v/>
      </c>
      <c r="K2013" s="568" t="str">
        <f>IF(L2013&gt;0,'BD1'!$K$8,"")</f>
        <v/>
      </c>
      <c r="L2013" s="101"/>
      <c r="M2013" s="101"/>
      <c r="N2013" s="101"/>
      <c r="O2013" s="101"/>
      <c r="P2013" s="363"/>
      <c r="Q2013" s="363"/>
      <c r="R2013" s="361"/>
      <c r="S2013" s="570" t="str">
        <f t="shared" si="160"/>
        <v/>
      </c>
      <c r="U2013" s="124" t="str">
        <f t="shared" si="158"/>
        <v/>
      </c>
      <c r="V2013" s="124" t="str">
        <f>IF(X2013&gt;0,'BD1'!$K$6,"")</f>
        <v/>
      </c>
      <c r="W2013" s="121" t="str">
        <f>IF(X2013&gt;0,'BD1'!$K$8,"")</f>
        <v/>
      </c>
      <c r="X2013" s="101"/>
      <c r="Y2013" s="474"/>
      <c r="Z2013" s="101"/>
      <c r="AA2013" s="101"/>
      <c r="AB2013" s="101"/>
      <c r="AC2013" s="101"/>
      <c r="AD2013" s="101"/>
      <c r="AE2013" s="361"/>
      <c r="AF2013" s="522"/>
    </row>
    <row r="2014" spans="2:32" x14ac:dyDescent="0.25">
      <c r="B2014" s="566" t="str">
        <f t="shared" si="159"/>
        <v/>
      </c>
      <c r="C2014" s="472">
        <f>'BD4'!C2011</f>
        <v>0</v>
      </c>
      <c r="D2014" s="125" t="str">
        <f t="shared" si="156"/>
        <v/>
      </c>
      <c r="E2014" s="126" t="str">
        <f>IF('BD4'!O2011=0,"",'BD4'!O2011)</f>
        <v/>
      </c>
      <c r="F2014" s="127" t="str">
        <f>REPT('BD4'!N2011,1)</f>
        <v/>
      </c>
      <c r="G2014" s="469">
        <f>('BD4'!J2011)</f>
        <v>0</v>
      </c>
      <c r="I2014" s="568" t="str">
        <f t="shared" si="157"/>
        <v/>
      </c>
      <c r="J2014" s="568" t="str">
        <f>IF(L2014&gt;0,'BD1'!$K$6,"")</f>
        <v/>
      </c>
      <c r="K2014" s="568" t="str">
        <f>IF(L2014&gt;0,'BD1'!$K$8,"")</f>
        <v/>
      </c>
      <c r="L2014" s="101"/>
      <c r="M2014" s="101"/>
      <c r="N2014" s="101"/>
      <c r="O2014" s="101"/>
      <c r="P2014" s="363"/>
      <c r="Q2014" s="363"/>
      <c r="R2014" s="361"/>
      <c r="S2014" s="570" t="str">
        <f t="shared" si="160"/>
        <v/>
      </c>
      <c r="U2014" s="124" t="str">
        <f t="shared" si="158"/>
        <v/>
      </c>
      <c r="V2014" s="124" t="str">
        <f>IF(X2014&gt;0,'BD1'!$K$6,"")</f>
        <v/>
      </c>
      <c r="W2014" s="121" t="str">
        <f>IF(X2014&gt;0,'BD1'!$K$8,"")</f>
        <v/>
      </c>
      <c r="X2014" s="101"/>
      <c r="Y2014" s="474"/>
      <c r="Z2014" s="101"/>
      <c r="AA2014" s="101"/>
      <c r="AB2014" s="101"/>
      <c r="AC2014" s="101"/>
      <c r="AD2014" s="101"/>
      <c r="AE2014" s="361"/>
      <c r="AF2014" s="522"/>
    </row>
    <row r="2015" spans="2:32" x14ac:dyDescent="0.25">
      <c r="B2015" s="566" t="str">
        <f t="shared" si="159"/>
        <v/>
      </c>
      <c r="C2015" s="472">
        <f>'BD4'!C2012</f>
        <v>0</v>
      </c>
      <c r="D2015" s="125" t="str">
        <f t="shared" si="156"/>
        <v/>
      </c>
      <c r="E2015" s="126" t="str">
        <f>IF('BD4'!O2012=0,"",'BD4'!O2012)</f>
        <v/>
      </c>
      <c r="F2015" s="127" t="str">
        <f>REPT('BD4'!N2012,1)</f>
        <v/>
      </c>
      <c r="G2015" s="469">
        <f>('BD4'!J2012)</f>
        <v>0</v>
      </c>
      <c r="I2015" s="568" t="str">
        <f t="shared" si="157"/>
        <v/>
      </c>
      <c r="J2015" s="568" t="str">
        <f>IF(L2015&gt;0,'BD1'!$K$6,"")</f>
        <v/>
      </c>
      <c r="K2015" s="568" t="str">
        <f>IF(L2015&gt;0,'BD1'!$K$8,"")</f>
        <v/>
      </c>
      <c r="L2015" s="101"/>
      <c r="M2015" s="101"/>
      <c r="N2015" s="101"/>
      <c r="O2015" s="101"/>
      <c r="P2015" s="363"/>
      <c r="Q2015" s="363"/>
      <c r="R2015" s="361"/>
      <c r="S2015" s="570" t="str">
        <f t="shared" si="160"/>
        <v/>
      </c>
      <c r="U2015" s="124" t="str">
        <f t="shared" si="158"/>
        <v/>
      </c>
      <c r="V2015" s="124" t="str">
        <f>IF(X2015&gt;0,'BD1'!$K$6,"")</f>
        <v/>
      </c>
      <c r="W2015" s="121" t="str">
        <f>IF(X2015&gt;0,'BD1'!$K$8,"")</f>
        <v/>
      </c>
      <c r="X2015" s="101"/>
      <c r="Y2015" s="474"/>
      <c r="Z2015" s="101"/>
      <c r="AA2015" s="101"/>
      <c r="AB2015" s="101"/>
      <c r="AC2015" s="101"/>
      <c r="AD2015" s="101"/>
      <c r="AE2015" s="361"/>
      <c r="AF2015" s="522"/>
    </row>
    <row r="2016" spans="2:32" x14ac:dyDescent="0.25">
      <c r="B2016" s="566" t="str">
        <f t="shared" si="159"/>
        <v/>
      </c>
      <c r="C2016" s="472">
        <f>'BD4'!C2013</f>
        <v>0</v>
      </c>
      <c r="D2016" s="125" t="str">
        <f t="shared" si="156"/>
        <v/>
      </c>
      <c r="E2016" s="126" t="str">
        <f>IF('BD4'!O2013=0,"",'BD4'!O2013)</f>
        <v/>
      </c>
      <c r="F2016" s="127" t="str">
        <f>REPT('BD4'!N2013,1)</f>
        <v/>
      </c>
      <c r="G2016" s="469">
        <f>('BD4'!J2013)</f>
        <v>0</v>
      </c>
      <c r="I2016" s="568" t="str">
        <f t="shared" si="157"/>
        <v/>
      </c>
      <c r="J2016" s="568" t="str">
        <f>IF(L2016&gt;0,'BD1'!$K$6,"")</f>
        <v/>
      </c>
      <c r="K2016" s="568" t="str">
        <f>IF(L2016&gt;0,'BD1'!$K$8,"")</f>
        <v/>
      </c>
      <c r="L2016" s="101"/>
      <c r="M2016" s="101"/>
      <c r="N2016" s="101"/>
      <c r="O2016" s="101"/>
      <c r="P2016" s="363"/>
      <c r="Q2016" s="363"/>
      <c r="R2016" s="361"/>
      <c r="S2016" s="570" t="str">
        <f t="shared" si="160"/>
        <v/>
      </c>
      <c r="U2016" s="124" t="str">
        <f t="shared" si="158"/>
        <v/>
      </c>
      <c r="V2016" s="124" t="str">
        <f>IF(X2016&gt;0,'BD1'!$K$6,"")</f>
        <v/>
      </c>
      <c r="W2016" s="121" t="str">
        <f>IF(X2016&gt;0,'BD1'!$K$8,"")</f>
        <v/>
      </c>
      <c r="X2016" s="101"/>
      <c r="Y2016" s="474"/>
      <c r="Z2016" s="101"/>
      <c r="AA2016" s="101"/>
      <c r="AB2016" s="101"/>
      <c r="AC2016" s="101"/>
      <c r="AD2016" s="101"/>
      <c r="AE2016" s="361"/>
      <c r="AF2016" s="522"/>
    </row>
    <row r="2017" spans="2:32" x14ac:dyDescent="0.25">
      <c r="B2017" s="566" t="str">
        <f t="shared" si="159"/>
        <v/>
      </c>
      <c r="C2017" s="472">
        <f>'BD4'!C2014</f>
        <v>0</v>
      </c>
      <c r="D2017" s="125" t="str">
        <f t="shared" si="156"/>
        <v/>
      </c>
      <c r="E2017" s="126" t="str">
        <f>IF('BD4'!O2014=0,"",'BD4'!O2014)</f>
        <v/>
      </c>
      <c r="F2017" s="127" t="str">
        <f>REPT('BD4'!N2014,1)</f>
        <v/>
      </c>
      <c r="G2017" s="469">
        <f>('BD4'!J2014)</f>
        <v>0</v>
      </c>
      <c r="I2017" s="568" t="str">
        <f t="shared" si="157"/>
        <v/>
      </c>
      <c r="J2017" s="568" t="str">
        <f>IF(L2017&gt;0,'BD1'!$K$6,"")</f>
        <v/>
      </c>
      <c r="K2017" s="568" t="str">
        <f>IF(L2017&gt;0,'BD1'!$K$8,"")</f>
        <v/>
      </c>
      <c r="L2017" s="101"/>
      <c r="M2017" s="101"/>
      <c r="N2017" s="101"/>
      <c r="O2017" s="101"/>
      <c r="P2017" s="363"/>
      <c r="Q2017" s="363"/>
      <c r="R2017" s="361"/>
      <c r="S2017" s="570" t="str">
        <f t="shared" si="160"/>
        <v/>
      </c>
      <c r="U2017" s="124" t="str">
        <f t="shared" si="158"/>
        <v/>
      </c>
      <c r="V2017" s="124" t="str">
        <f>IF(X2017&gt;0,'BD1'!$K$6,"")</f>
        <v/>
      </c>
      <c r="W2017" s="121" t="str">
        <f>IF(X2017&gt;0,'BD1'!$K$8,"")</f>
        <v/>
      </c>
      <c r="X2017" s="101"/>
      <c r="Y2017" s="474"/>
      <c r="Z2017" s="101"/>
      <c r="AA2017" s="101"/>
      <c r="AB2017" s="101"/>
      <c r="AC2017" s="101"/>
      <c r="AD2017" s="101"/>
      <c r="AE2017" s="361"/>
      <c r="AF2017" s="522"/>
    </row>
    <row r="2018" spans="2:32" x14ac:dyDescent="0.25">
      <c r="B2018" s="566" t="str">
        <f t="shared" si="159"/>
        <v/>
      </c>
      <c r="C2018" s="472">
        <f>'BD4'!C2015</f>
        <v>0</v>
      </c>
      <c r="D2018" s="125" t="str">
        <f t="shared" si="156"/>
        <v/>
      </c>
      <c r="E2018" s="126" t="str">
        <f>IF('BD4'!O2015=0,"",'BD4'!O2015)</f>
        <v/>
      </c>
      <c r="F2018" s="127" t="str">
        <f>REPT('BD4'!N2015,1)</f>
        <v/>
      </c>
      <c r="G2018" s="469">
        <f>('BD4'!J2015)</f>
        <v>0</v>
      </c>
      <c r="I2018" s="568" t="str">
        <f t="shared" si="157"/>
        <v/>
      </c>
      <c r="J2018" s="568" t="str">
        <f>IF(L2018&gt;0,'BD1'!$K$6,"")</f>
        <v/>
      </c>
      <c r="K2018" s="568" t="str">
        <f>IF(L2018&gt;0,'BD1'!$K$8,"")</f>
        <v/>
      </c>
      <c r="L2018" s="101"/>
      <c r="M2018" s="101"/>
      <c r="N2018" s="101"/>
      <c r="O2018" s="101"/>
      <c r="P2018" s="363"/>
      <c r="Q2018" s="363"/>
      <c r="R2018" s="361"/>
      <c r="S2018" s="570" t="str">
        <f t="shared" si="160"/>
        <v/>
      </c>
      <c r="U2018" s="124" t="str">
        <f t="shared" si="158"/>
        <v/>
      </c>
      <c r="V2018" s="124" t="str">
        <f>IF(X2018&gt;0,'BD1'!$K$6,"")</f>
        <v/>
      </c>
      <c r="W2018" s="121" t="str">
        <f>IF(X2018&gt;0,'BD1'!$K$8,"")</f>
        <v/>
      </c>
      <c r="X2018" s="101"/>
      <c r="Y2018" s="474"/>
      <c r="Z2018" s="101"/>
      <c r="AA2018" s="101"/>
      <c r="AB2018" s="101"/>
      <c r="AC2018" s="101"/>
      <c r="AD2018" s="101"/>
      <c r="AE2018" s="361"/>
      <c r="AF2018" s="522"/>
    </row>
    <row r="2019" spans="2:32" x14ac:dyDescent="0.25">
      <c r="B2019" s="566" t="str">
        <f t="shared" si="159"/>
        <v/>
      </c>
      <c r="C2019" s="472">
        <f>'BD4'!C2016</f>
        <v>0</v>
      </c>
      <c r="D2019" s="125" t="str">
        <f t="shared" si="156"/>
        <v/>
      </c>
      <c r="E2019" s="126" t="str">
        <f>IF('BD4'!O2016=0,"",'BD4'!O2016)</f>
        <v/>
      </c>
      <c r="F2019" s="127" t="str">
        <f>REPT('BD4'!N2016,1)</f>
        <v/>
      </c>
      <c r="G2019" s="469">
        <f>('BD4'!J2016)</f>
        <v>0</v>
      </c>
      <c r="I2019" s="568" t="str">
        <f t="shared" si="157"/>
        <v/>
      </c>
      <c r="J2019" s="568" t="str">
        <f>IF(L2019&gt;0,'BD1'!$K$6,"")</f>
        <v/>
      </c>
      <c r="K2019" s="568" t="str">
        <f>IF(L2019&gt;0,'BD1'!$K$8,"")</f>
        <v/>
      </c>
      <c r="L2019" s="101"/>
      <c r="M2019" s="101"/>
      <c r="N2019" s="101"/>
      <c r="O2019" s="101"/>
      <c r="P2019" s="363"/>
      <c r="Q2019" s="363"/>
      <c r="R2019" s="361"/>
      <c r="S2019" s="570" t="str">
        <f t="shared" si="160"/>
        <v/>
      </c>
      <c r="U2019" s="124" t="str">
        <f t="shared" si="158"/>
        <v/>
      </c>
      <c r="V2019" s="124" t="str">
        <f>IF(X2019&gt;0,'BD1'!$K$6,"")</f>
        <v/>
      </c>
      <c r="W2019" s="121" t="str">
        <f>IF(X2019&gt;0,'BD1'!$K$8,"")</f>
        <v/>
      </c>
      <c r="X2019" s="101"/>
      <c r="Y2019" s="474"/>
      <c r="Z2019" s="101"/>
      <c r="AA2019" s="101"/>
      <c r="AB2019" s="101"/>
      <c r="AC2019" s="101"/>
      <c r="AD2019" s="101"/>
      <c r="AE2019" s="361"/>
      <c r="AF2019" s="522"/>
    </row>
    <row r="2020" spans="2:32" x14ac:dyDescent="0.25">
      <c r="B2020" s="566" t="str">
        <f t="shared" si="159"/>
        <v/>
      </c>
      <c r="C2020" s="472">
        <f>'BD4'!C2017</f>
        <v>0</v>
      </c>
      <c r="D2020" s="125" t="str">
        <f t="shared" si="156"/>
        <v/>
      </c>
      <c r="E2020" s="126" t="str">
        <f>IF('BD4'!O2017=0,"",'BD4'!O2017)</f>
        <v/>
      </c>
      <c r="F2020" s="127" t="str">
        <f>REPT('BD4'!N2017,1)</f>
        <v/>
      </c>
      <c r="G2020" s="469">
        <f>('BD4'!J2017)</f>
        <v>0</v>
      </c>
      <c r="I2020" s="568" t="str">
        <f t="shared" si="157"/>
        <v/>
      </c>
      <c r="J2020" s="568" t="str">
        <f>IF(L2020&gt;0,'BD1'!$K$6,"")</f>
        <v/>
      </c>
      <c r="K2020" s="568" t="str">
        <f>IF(L2020&gt;0,'BD1'!$K$8,"")</f>
        <v/>
      </c>
      <c r="L2020" s="101"/>
      <c r="M2020" s="101"/>
      <c r="N2020" s="101"/>
      <c r="O2020" s="101"/>
      <c r="P2020" s="363"/>
      <c r="Q2020" s="363"/>
      <c r="R2020" s="361"/>
      <c r="S2020" s="570" t="str">
        <f t="shared" si="160"/>
        <v/>
      </c>
      <c r="U2020" s="124" t="str">
        <f t="shared" si="158"/>
        <v/>
      </c>
      <c r="V2020" s="124" t="str">
        <f>IF(X2020&gt;0,'BD1'!$K$6,"")</f>
        <v/>
      </c>
      <c r="W2020" s="121" t="str">
        <f>IF(X2020&gt;0,'BD1'!$K$8,"")</f>
        <v/>
      </c>
      <c r="X2020" s="101"/>
      <c r="Y2020" s="474"/>
      <c r="Z2020" s="101"/>
      <c r="AA2020" s="101"/>
      <c r="AB2020" s="101"/>
      <c r="AC2020" s="101"/>
      <c r="AD2020" s="101"/>
      <c r="AE2020" s="361"/>
      <c r="AF2020" s="522"/>
    </row>
    <row r="2021" spans="2:32" x14ac:dyDescent="0.25">
      <c r="B2021" s="566" t="str">
        <f t="shared" si="159"/>
        <v/>
      </c>
      <c r="C2021" s="472">
        <f>'BD4'!C2018</f>
        <v>0</v>
      </c>
      <c r="D2021" s="125" t="str">
        <f t="shared" si="156"/>
        <v/>
      </c>
      <c r="E2021" s="126" t="str">
        <f>IF('BD4'!O2018=0,"",'BD4'!O2018)</f>
        <v/>
      </c>
      <c r="F2021" s="127" t="str">
        <f>REPT('BD4'!N2018,1)</f>
        <v/>
      </c>
      <c r="G2021" s="469">
        <f>('BD4'!J2018)</f>
        <v>0</v>
      </c>
      <c r="I2021" s="568" t="str">
        <f t="shared" si="157"/>
        <v/>
      </c>
      <c r="J2021" s="568" t="str">
        <f>IF(L2021&gt;0,'BD1'!$K$6,"")</f>
        <v/>
      </c>
      <c r="K2021" s="568" t="str">
        <f>IF(L2021&gt;0,'BD1'!$K$8,"")</f>
        <v/>
      </c>
      <c r="L2021" s="101"/>
      <c r="M2021" s="101"/>
      <c r="N2021" s="101"/>
      <c r="O2021" s="101"/>
      <c r="P2021" s="363"/>
      <c r="Q2021" s="363"/>
      <c r="R2021" s="361"/>
      <c r="S2021" s="570" t="str">
        <f t="shared" si="160"/>
        <v/>
      </c>
      <c r="U2021" s="124" t="str">
        <f t="shared" si="158"/>
        <v/>
      </c>
      <c r="V2021" s="124" t="str">
        <f>IF(X2021&gt;0,'BD1'!$K$6,"")</f>
        <v/>
      </c>
      <c r="W2021" s="121" t="str">
        <f>IF(X2021&gt;0,'BD1'!$K$8,"")</f>
        <v/>
      </c>
      <c r="X2021" s="101"/>
      <c r="Y2021" s="474"/>
      <c r="Z2021" s="101"/>
      <c r="AA2021" s="101"/>
      <c r="AB2021" s="101"/>
      <c r="AC2021" s="101"/>
      <c r="AD2021" s="101"/>
      <c r="AE2021" s="361"/>
      <c r="AF2021" s="522"/>
    </row>
    <row r="2022" spans="2:32" x14ac:dyDescent="0.25">
      <c r="B2022" s="566" t="str">
        <f t="shared" si="159"/>
        <v/>
      </c>
      <c r="C2022" s="472">
        <f>'BD4'!C2019</f>
        <v>0</v>
      </c>
      <c r="D2022" s="125" t="str">
        <f t="shared" si="156"/>
        <v/>
      </c>
      <c r="E2022" s="126" t="str">
        <f>IF('BD4'!O2019=0,"",'BD4'!O2019)</f>
        <v/>
      </c>
      <c r="F2022" s="127" t="str">
        <f>REPT('BD4'!N2019,1)</f>
        <v/>
      </c>
      <c r="G2022" s="469">
        <f>('BD4'!J2019)</f>
        <v>0</v>
      </c>
      <c r="I2022" s="568" t="str">
        <f t="shared" si="157"/>
        <v/>
      </c>
      <c r="J2022" s="568" t="str">
        <f>IF(L2022&gt;0,'BD1'!$K$6,"")</f>
        <v/>
      </c>
      <c r="K2022" s="568" t="str">
        <f>IF(L2022&gt;0,'BD1'!$K$8,"")</f>
        <v/>
      </c>
      <c r="L2022" s="101"/>
      <c r="M2022" s="101"/>
      <c r="N2022" s="101"/>
      <c r="O2022" s="101"/>
      <c r="P2022" s="363"/>
      <c r="Q2022" s="363"/>
      <c r="R2022" s="361"/>
      <c r="S2022" s="570" t="str">
        <f t="shared" si="160"/>
        <v/>
      </c>
      <c r="U2022" s="124" t="str">
        <f t="shared" si="158"/>
        <v/>
      </c>
      <c r="V2022" s="124" t="str">
        <f>IF(X2022&gt;0,'BD1'!$K$6,"")</f>
        <v/>
      </c>
      <c r="W2022" s="121" t="str">
        <f>IF(X2022&gt;0,'BD1'!$K$8,"")</f>
        <v/>
      </c>
      <c r="X2022" s="101"/>
      <c r="Y2022" s="474"/>
      <c r="Z2022" s="101"/>
      <c r="AA2022" s="101"/>
      <c r="AB2022" s="101"/>
      <c r="AC2022" s="101"/>
      <c r="AD2022" s="101"/>
      <c r="AE2022" s="361"/>
      <c r="AF2022" s="522"/>
    </row>
    <row r="2023" spans="2:32" x14ac:dyDescent="0.25">
      <c r="B2023" s="566" t="str">
        <f t="shared" si="159"/>
        <v/>
      </c>
      <c r="C2023" s="472">
        <f>'BD4'!C2020</f>
        <v>0</v>
      </c>
      <c r="D2023" s="125" t="str">
        <f t="shared" si="156"/>
        <v/>
      </c>
      <c r="E2023" s="126" t="str">
        <f>IF('BD4'!O2020=0,"",'BD4'!O2020)</f>
        <v/>
      </c>
      <c r="F2023" s="127" t="str">
        <f>REPT('BD4'!N2020,1)</f>
        <v/>
      </c>
      <c r="G2023" s="469">
        <f>('BD4'!J2020)</f>
        <v>0</v>
      </c>
      <c r="I2023" s="568" t="str">
        <f t="shared" si="157"/>
        <v/>
      </c>
      <c r="J2023" s="568" t="str">
        <f>IF(L2023&gt;0,'BD1'!$K$6,"")</f>
        <v/>
      </c>
      <c r="K2023" s="568" t="str">
        <f>IF(L2023&gt;0,'BD1'!$K$8,"")</f>
        <v/>
      </c>
      <c r="L2023" s="101"/>
      <c r="M2023" s="101"/>
      <c r="N2023" s="101"/>
      <c r="O2023" s="101"/>
      <c r="P2023" s="363"/>
      <c r="Q2023" s="363"/>
      <c r="R2023" s="361"/>
      <c r="S2023" s="570" t="str">
        <f t="shared" si="160"/>
        <v/>
      </c>
      <c r="U2023" s="124" t="str">
        <f t="shared" si="158"/>
        <v/>
      </c>
      <c r="V2023" s="124" t="str">
        <f>IF(X2023&gt;0,'BD1'!$K$6,"")</f>
        <v/>
      </c>
      <c r="W2023" s="121" t="str">
        <f>IF(X2023&gt;0,'BD1'!$K$8,"")</f>
        <v/>
      </c>
      <c r="X2023" s="101"/>
      <c r="Y2023" s="474"/>
      <c r="Z2023" s="101"/>
      <c r="AA2023" s="101"/>
      <c r="AB2023" s="101"/>
      <c r="AC2023" s="101"/>
      <c r="AD2023" s="101"/>
      <c r="AE2023" s="361"/>
      <c r="AF2023" s="522"/>
    </row>
    <row r="2024" spans="2:32" x14ac:dyDescent="0.25">
      <c r="B2024" s="566" t="str">
        <f t="shared" si="159"/>
        <v/>
      </c>
      <c r="C2024" s="472">
        <f>'BD4'!C2021</f>
        <v>0</v>
      </c>
      <c r="D2024" s="125" t="str">
        <f t="shared" si="156"/>
        <v/>
      </c>
      <c r="E2024" s="126" t="str">
        <f>IF('BD4'!O2021=0,"",'BD4'!O2021)</f>
        <v/>
      </c>
      <c r="F2024" s="127" t="str">
        <f>REPT('BD4'!N2021,1)</f>
        <v/>
      </c>
      <c r="G2024" s="469">
        <f>('BD4'!J2021)</f>
        <v>0</v>
      </c>
      <c r="I2024" s="568" t="str">
        <f t="shared" si="157"/>
        <v/>
      </c>
      <c r="J2024" s="568" t="str">
        <f>IF(L2024&gt;0,'BD1'!$K$6,"")</f>
        <v/>
      </c>
      <c r="K2024" s="568" t="str">
        <f>IF(L2024&gt;0,'BD1'!$K$8,"")</f>
        <v/>
      </c>
      <c r="L2024" s="101"/>
      <c r="M2024" s="101"/>
      <c r="N2024" s="101"/>
      <c r="O2024" s="101"/>
      <c r="P2024" s="363"/>
      <c r="Q2024" s="363"/>
      <c r="R2024" s="361"/>
      <c r="S2024" s="570" t="str">
        <f t="shared" si="160"/>
        <v/>
      </c>
      <c r="U2024" s="124" t="str">
        <f t="shared" si="158"/>
        <v/>
      </c>
      <c r="V2024" s="124" t="str">
        <f>IF(X2024&gt;0,'BD1'!$K$6,"")</f>
        <v/>
      </c>
      <c r="W2024" s="121" t="str">
        <f>IF(X2024&gt;0,'BD1'!$K$8,"")</f>
        <v/>
      </c>
      <c r="X2024" s="101"/>
      <c r="Y2024" s="474"/>
      <c r="Z2024" s="101"/>
      <c r="AA2024" s="101"/>
      <c r="AB2024" s="101"/>
      <c r="AC2024" s="101"/>
      <c r="AD2024" s="101"/>
      <c r="AE2024" s="361"/>
      <c r="AF2024" s="522"/>
    </row>
    <row r="2025" spans="2:32" x14ac:dyDescent="0.25">
      <c r="B2025" s="566" t="str">
        <f t="shared" si="159"/>
        <v/>
      </c>
      <c r="C2025" s="472">
        <f>'BD4'!C2022</f>
        <v>0</v>
      </c>
      <c r="D2025" s="125" t="str">
        <f t="shared" si="156"/>
        <v/>
      </c>
      <c r="E2025" s="126" t="str">
        <f>IF('BD4'!O2022=0,"",'BD4'!O2022)</f>
        <v/>
      </c>
      <c r="F2025" s="127" t="str">
        <f>REPT('BD4'!N2022,1)</f>
        <v/>
      </c>
      <c r="G2025" s="469">
        <f>('BD4'!J2022)</f>
        <v>0</v>
      </c>
      <c r="I2025" s="568" t="str">
        <f t="shared" si="157"/>
        <v/>
      </c>
      <c r="J2025" s="568" t="str">
        <f>IF(L2025&gt;0,'BD1'!$K$6,"")</f>
        <v/>
      </c>
      <c r="K2025" s="568" t="str">
        <f>IF(L2025&gt;0,'BD1'!$K$8,"")</f>
        <v/>
      </c>
      <c r="L2025" s="101"/>
      <c r="M2025" s="101"/>
      <c r="N2025" s="101"/>
      <c r="O2025" s="101"/>
      <c r="P2025" s="363"/>
      <c r="Q2025" s="363"/>
      <c r="R2025" s="361"/>
      <c r="S2025" s="570" t="str">
        <f t="shared" si="160"/>
        <v/>
      </c>
      <c r="U2025" s="124" t="str">
        <f t="shared" si="158"/>
        <v/>
      </c>
      <c r="V2025" s="124" t="str">
        <f>IF(X2025&gt;0,'BD1'!$K$6,"")</f>
        <v/>
      </c>
      <c r="W2025" s="121" t="str">
        <f>IF(X2025&gt;0,'BD1'!$K$8,"")</f>
        <v/>
      </c>
      <c r="X2025" s="101"/>
      <c r="Y2025" s="474"/>
      <c r="Z2025" s="101"/>
      <c r="AA2025" s="101"/>
      <c r="AB2025" s="101"/>
      <c r="AC2025" s="101"/>
      <c r="AD2025" s="101"/>
      <c r="AE2025" s="361"/>
      <c r="AF2025" s="522"/>
    </row>
    <row r="2026" spans="2:32" x14ac:dyDescent="0.25">
      <c r="B2026" s="566" t="str">
        <f t="shared" si="159"/>
        <v/>
      </c>
      <c r="C2026" s="472">
        <f>'BD4'!C2023</f>
        <v>0</v>
      </c>
      <c r="D2026" s="125" t="str">
        <f t="shared" si="156"/>
        <v/>
      </c>
      <c r="E2026" s="126" t="str">
        <f>IF('BD4'!O2023=0,"",'BD4'!O2023)</f>
        <v/>
      </c>
      <c r="F2026" s="127" t="str">
        <f>REPT('BD4'!N2023,1)</f>
        <v/>
      </c>
      <c r="G2026" s="469">
        <f>('BD4'!J2023)</f>
        <v>0</v>
      </c>
      <c r="I2026" s="568" t="str">
        <f t="shared" si="157"/>
        <v/>
      </c>
      <c r="J2026" s="568" t="str">
        <f>IF(L2026&gt;0,'BD1'!$K$6,"")</f>
        <v/>
      </c>
      <c r="K2026" s="568" t="str">
        <f>IF(L2026&gt;0,'BD1'!$K$8,"")</f>
        <v/>
      </c>
      <c r="L2026" s="101"/>
      <c r="M2026" s="101"/>
      <c r="N2026" s="101"/>
      <c r="O2026" s="101"/>
      <c r="P2026" s="363"/>
      <c r="Q2026" s="363"/>
      <c r="R2026" s="361"/>
      <c r="S2026" s="570" t="str">
        <f t="shared" si="160"/>
        <v/>
      </c>
      <c r="U2026" s="124" t="str">
        <f t="shared" si="158"/>
        <v/>
      </c>
      <c r="V2026" s="124" t="str">
        <f>IF(X2026&gt;0,'BD1'!$K$6,"")</f>
        <v/>
      </c>
      <c r="W2026" s="121" t="str">
        <f>IF(X2026&gt;0,'BD1'!$K$8,"")</f>
        <v/>
      </c>
      <c r="X2026" s="101"/>
      <c r="Y2026" s="474"/>
      <c r="Z2026" s="101"/>
      <c r="AA2026" s="101"/>
      <c r="AB2026" s="101"/>
      <c r="AC2026" s="101"/>
      <c r="AD2026" s="101"/>
      <c r="AE2026" s="361"/>
      <c r="AF2026" s="522"/>
    </row>
    <row r="2027" spans="2:32" x14ac:dyDescent="0.25">
      <c r="B2027" s="566" t="str">
        <f t="shared" si="159"/>
        <v/>
      </c>
      <c r="C2027" s="472">
        <f>'BD4'!C2024</f>
        <v>0</v>
      </c>
      <c r="D2027" s="125" t="str">
        <f t="shared" si="156"/>
        <v/>
      </c>
      <c r="E2027" s="126" t="str">
        <f>IF('BD4'!O2024=0,"",'BD4'!O2024)</f>
        <v/>
      </c>
      <c r="F2027" s="127" t="str">
        <f>REPT('BD4'!N2024,1)</f>
        <v/>
      </c>
      <c r="G2027" s="469">
        <f>('BD4'!J2024)</f>
        <v>0</v>
      </c>
      <c r="I2027" s="568" t="str">
        <f t="shared" si="157"/>
        <v/>
      </c>
      <c r="J2027" s="568" t="str">
        <f>IF(L2027&gt;0,'BD1'!$K$6,"")</f>
        <v/>
      </c>
      <c r="K2027" s="568" t="str">
        <f>IF(L2027&gt;0,'BD1'!$K$8,"")</f>
        <v/>
      </c>
      <c r="L2027" s="101"/>
      <c r="M2027" s="101"/>
      <c r="N2027" s="101"/>
      <c r="O2027" s="101"/>
      <c r="P2027" s="363"/>
      <c r="Q2027" s="363"/>
      <c r="R2027" s="361"/>
      <c r="S2027" s="570" t="str">
        <f t="shared" si="160"/>
        <v/>
      </c>
      <c r="U2027" s="124" t="str">
        <f t="shared" si="158"/>
        <v/>
      </c>
      <c r="V2027" s="124" t="str">
        <f>IF(X2027&gt;0,'BD1'!$K$6,"")</f>
        <v/>
      </c>
      <c r="W2027" s="121" t="str">
        <f>IF(X2027&gt;0,'BD1'!$K$8,"")</f>
        <v/>
      </c>
      <c r="X2027" s="101"/>
      <c r="Y2027" s="474"/>
      <c r="Z2027" s="101"/>
      <c r="AA2027" s="101"/>
      <c r="AB2027" s="101"/>
      <c r="AC2027" s="101"/>
      <c r="AD2027" s="101"/>
      <c r="AE2027" s="361"/>
      <c r="AF2027" s="522"/>
    </row>
    <row r="2028" spans="2:32" x14ac:dyDescent="0.25">
      <c r="B2028" s="566" t="str">
        <f t="shared" si="159"/>
        <v/>
      </c>
      <c r="C2028" s="472">
        <f>'BD4'!C2025</f>
        <v>0</v>
      </c>
      <c r="D2028" s="125" t="str">
        <f t="shared" si="156"/>
        <v/>
      </c>
      <c r="E2028" s="126" t="str">
        <f>IF('BD4'!O2025=0,"",'BD4'!O2025)</f>
        <v/>
      </c>
      <c r="F2028" s="127" t="str">
        <f>REPT('BD4'!N2025,1)</f>
        <v/>
      </c>
      <c r="G2028" s="469">
        <f>('BD4'!J2025)</f>
        <v>0</v>
      </c>
      <c r="I2028" s="568" t="str">
        <f t="shared" si="157"/>
        <v/>
      </c>
      <c r="J2028" s="568" t="str">
        <f>IF(L2028&gt;0,'BD1'!$K$6,"")</f>
        <v/>
      </c>
      <c r="K2028" s="568" t="str">
        <f>IF(L2028&gt;0,'BD1'!$K$8,"")</f>
        <v/>
      </c>
      <c r="L2028" s="101"/>
      <c r="M2028" s="101"/>
      <c r="N2028" s="101"/>
      <c r="O2028" s="101"/>
      <c r="P2028" s="363"/>
      <c r="Q2028" s="363"/>
      <c r="R2028" s="361"/>
      <c r="S2028" s="570" t="str">
        <f t="shared" si="160"/>
        <v/>
      </c>
      <c r="U2028" s="124" t="str">
        <f t="shared" si="158"/>
        <v/>
      </c>
      <c r="V2028" s="124" t="str">
        <f>IF(X2028&gt;0,'BD1'!$K$6,"")</f>
        <v/>
      </c>
      <c r="W2028" s="121" t="str">
        <f>IF(X2028&gt;0,'BD1'!$K$8,"")</f>
        <v/>
      </c>
      <c r="X2028" s="101"/>
      <c r="Y2028" s="474"/>
      <c r="Z2028" s="101"/>
      <c r="AA2028" s="101"/>
      <c r="AB2028" s="101"/>
      <c r="AC2028" s="101"/>
      <c r="AD2028" s="101"/>
      <c r="AE2028" s="361"/>
      <c r="AF2028" s="522"/>
    </row>
    <row r="2029" spans="2:32" x14ac:dyDescent="0.25">
      <c r="B2029" s="566" t="str">
        <f t="shared" si="159"/>
        <v/>
      </c>
      <c r="C2029" s="472">
        <f>'BD4'!C2026</f>
        <v>0</v>
      </c>
      <c r="D2029" s="125" t="str">
        <f t="shared" si="156"/>
        <v/>
      </c>
      <c r="E2029" s="126" t="str">
        <f>IF('BD4'!O2026=0,"",'BD4'!O2026)</f>
        <v/>
      </c>
      <c r="F2029" s="127" t="str">
        <f>REPT('BD4'!N2026,1)</f>
        <v/>
      </c>
      <c r="G2029" s="469">
        <f>('BD4'!J2026)</f>
        <v>0</v>
      </c>
      <c r="I2029" s="568" t="str">
        <f t="shared" si="157"/>
        <v/>
      </c>
      <c r="J2029" s="568" t="str">
        <f>IF(L2029&gt;0,'BD1'!$K$6,"")</f>
        <v/>
      </c>
      <c r="K2029" s="568" t="str">
        <f>IF(L2029&gt;0,'BD1'!$K$8,"")</f>
        <v/>
      </c>
      <c r="L2029" s="101"/>
      <c r="M2029" s="101"/>
      <c r="N2029" s="101"/>
      <c r="O2029" s="101"/>
      <c r="P2029" s="363"/>
      <c r="Q2029" s="363"/>
      <c r="R2029" s="361"/>
      <c r="S2029" s="570" t="str">
        <f t="shared" si="160"/>
        <v/>
      </c>
      <c r="U2029" s="124" t="str">
        <f t="shared" si="158"/>
        <v/>
      </c>
      <c r="V2029" s="124" t="str">
        <f>IF(X2029&gt;0,'BD1'!$K$6,"")</f>
        <v/>
      </c>
      <c r="W2029" s="121" t="str">
        <f>IF(X2029&gt;0,'BD1'!$K$8,"")</f>
        <v/>
      </c>
      <c r="X2029" s="101"/>
      <c r="Y2029" s="474"/>
      <c r="Z2029" s="101"/>
      <c r="AA2029" s="101"/>
      <c r="AB2029" s="101"/>
      <c r="AC2029" s="101"/>
      <c r="AD2029" s="101"/>
      <c r="AE2029" s="361"/>
      <c r="AF2029" s="522"/>
    </row>
    <row r="2030" spans="2:32" x14ac:dyDescent="0.25">
      <c r="B2030" s="566" t="str">
        <f t="shared" si="159"/>
        <v/>
      </c>
      <c r="C2030" s="472">
        <f>'BD4'!C2027</f>
        <v>0</v>
      </c>
      <c r="D2030" s="125" t="str">
        <f t="shared" si="156"/>
        <v/>
      </c>
      <c r="E2030" s="126" t="str">
        <f>IF('BD4'!O2027=0,"",'BD4'!O2027)</f>
        <v/>
      </c>
      <c r="F2030" s="127" t="str">
        <f>REPT('BD4'!N2027,1)</f>
        <v/>
      </c>
      <c r="G2030" s="469">
        <f>('BD4'!J2027)</f>
        <v>0</v>
      </c>
      <c r="I2030" s="568" t="str">
        <f t="shared" si="157"/>
        <v/>
      </c>
      <c r="J2030" s="568" t="str">
        <f>IF(L2030&gt;0,'BD1'!$K$6,"")</f>
        <v/>
      </c>
      <c r="K2030" s="568" t="str">
        <f>IF(L2030&gt;0,'BD1'!$K$8,"")</f>
        <v/>
      </c>
      <c r="L2030" s="101"/>
      <c r="M2030" s="101"/>
      <c r="N2030" s="101"/>
      <c r="O2030" s="101"/>
      <c r="P2030" s="363"/>
      <c r="Q2030" s="363"/>
      <c r="R2030" s="361"/>
      <c r="S2030" s="570" t="str">
        <f t="shared" si="160"/>
        <v/>
      </c>
      <c r="U2030" s="124" t="str">
        <f t="shared" si="158"/>
        <v/>
      </c>
      <c r="V2030" s="124" t="str">
        <f>IF(X2030&gt;0,'BD1'!$K$6,"")</f>
        <v/>
      </c>
      <c r="W2030" s="121" t="str">
        <f>IF(X2030&gt;0,'BD1'!$K$8,"")</f>
        <v/>
      </c>
      <c r="X2030" s="101"/>
      <c r="Y2030" s="474"/>
      <c r="Z2030" s="101"/>
      <c r="AA2030" s="101"/>
      <c r="AB2030" s="101"/>
      <c r="AC2030" s="101"/>
      <c r="AD2030" s="101"/>
      <c r="AE2030" s="361"/>
      <c r="AF2030" s="522"/>
    </row>
    <row r="2031" spans="2:32" x14ac:dyDescent="0.25">
      <c r="B2031" s="566" t="str">
        <f t="shared" si="159"/>
        <v/>
      </c>
      <c r="C2031" s="472">
        <f>'BD4'!C2028</f>
        <v>0</v>
      </c>
      <c r="D2031" s="125" t="str">
        <f t="shared" si="156"/>
        <v/>
      </c>
      <c r="E2031" s="126" t="str">
        <f>IF('BD4'!O2028=0,"",'BD4'!O2028)</f>
        <v/>
      </c>
      <c r="F2031" s="127" t="str">
        <f>REPT('BD4'!N2028,1)</f>
        <v/>
      </c>
      <c r="G2031" s="469">
        <f>('BD4'!J2028)</f>
        <v>0</v>
      </c>
      <c r="I2031" s="568" t="str">
        <f t="shared" si="157"/>
        <v/>
      </c>
      <c r="J2031" s="568" t="str">
        <f>IF(L2031&gt;0,'BD1'!$K$6,"")</f>
        <v/>
      </c>
      <c r="K2031" s="568" t="str">
        <f>IF(L2031&gt;0,'BD1'!$K$8,"")</f>
        <v/>
      </c>
      <c r="L2031" s="101"/>
      <c r="M2031" s="101"/>
      <c r="N2031" s="101"/>
      <c r="O2031" s="101"/>
      <c r="P2031" s="363"/>
      <c r="Q2031" s="363"/>
      <c r="R2031" s="361"/>
      <c r="S2031" s="570" t="str">
        <f t="shared" si="160"/>
        <v/>
      </c>
      <c r="U2031" s="124" t="str">
        <f t="shared" si="158"/>
        <v/>
      </c>
      <c r="V2031" s="124" t="str">
        <f>IF(X2031&gt;0,'BD1'!$K$6,"")</f>
        <v/>
      </c>
      <c r="W2031" s="121" t="str">
        <f>IF(X2031&gt;0,'BD1'!$K$8,"")</f>
        <v/>
      </c>
      <c r="X2031" s="101"/>
      <c r="Y2031" s="474"/>
      <c r="Z2031" s="101"/>
      <c r="AA2031" s="101"/>
      <c r="AB2031" s="101"/>
      <c r="AC2031" s="101"/>
      <c r="AD2031" s="101"/>
      <c r="AE2031" s="361"/>
      <c r="AF2031" s="522"/>
    </row>
    <row r="2032" spans="2:32" x14ac:dyDescent="0.25">
      <c r="B2032" s="566" t="str">
        <f t="shared" si="159"/>
        <v/>
      </c>
      <c r="C2032" s="472">
        <f>'BD4'!C2029</f>
        <v>0</v>
      </c>
      <c r="D2032" s="125" t="str">
        <f t="shared" si="156"/>
        <v/>
      </c>
      <c r="E2032" s="126" t="str">
        <f>IF('BD4'!O2029=0,"",'BD4'!O2029)</f>
        <v/>
      </c>
      <c r="F2032" s="127" t="str">
        <f>REPT('BD4'!N2029,1)</f>
        <v/>
      </c>
      <c r="G2032" s="469">
        <f>('BD4'!J2029)</f>
        <v>0</v>
      </c>
      <c r="I2032" s="568" t="str">
        <f t="shared" si="157"/>
        <v/>
      </c>
      <c r="J2032" s="568" t="str">
        <f>IF(L2032&gt;0,'BD1'!$K$6,"")</f>
        <v/>
      </c>
      <c r="K2032" s="568" t="str">
        <f>IF(L2032&gt;0,'BD1'!$K$8,"")</f>
        <v/>
      </c>
      <c r="L2032" s="101"/>
      <c r="M2032" s="101"/>
      <c r="N2032" s="101"/>
      <c r="O2032" s="101"/>
      <c r="P2032" s="363"/>
      <c r="Q2032" s="363"/>
      <c r="R2032" s="361"/>
      <c r="S2032" s="570" t="str">
        <f t="shared" si="160"/>
        <v/>
      </c>
      <c r="U2032" s="124" t="str">
        <f t="shared" si="158"/>
        <v/>
      </c>
      <c r="V2032" s="124" t="str">
        <f>IF(X2032&gt;0,'BD1'!$K$6,"")</f>
        <v/>
      </c>
      <c r="W2032" s="121" t="str">
        <f>IF(X2032&gt;0,'BD1'!$K$8,"")</f>
        <v/>
      </c>
      <c r="X2032" s="101"/>
      <c r="Y2032" s="474"/>
      <c r="Z2032" s="101"/>
      <c r="AA2032" s="101"/>
      <c r="AB2032" s="101"/>
      <c r="AC2032" s="101"/>
      <c r="AD2032" s="101"/>
      <c r="AE2032" s="361"/>
      <c r="AF2032" s="522"/>
    </row>
    <row r="2033" spans="2:32" x14ac:dyDescent="0.25">
      <c r="B2033" s="566" t="str">
        <f t="shared" si="159"/>
        <v/>
      </c>
      <c r="C2033" s="472">
        <f>'BD4'!C2030</f>
        <v>0</v>
      </c>
      <c r="D2033" s="125" t="str">
        <f t="shared" si="156"/>
        <v/>
      </c>
      <c r="E2033" s="126" t="str">
        <f>IF('BD4'!O2030=0,"",'BD4'!O2030)</f>
        <v/>
      </c>
      <c r="F2033" s="127" t="str">
        <f>REPT('BD4'!N2030,1)</f>
        <v/>
      </c>
      <c r="G2033" s="469">
        <f>('BD4'!J2030)</f>
        <v>0</v>
      </c>
      <c r="I2033" s="568" t="str">
        <f t="shared" si="157"/>
        <v/>
      </c>
      <c r="J2033" s="568" t="str">
        <f>IF(L2033&gt;0,'BD1'!$K$6,"")</f>
        <v/>
      </c>
      <c r="K2033" s="568" t="str">
        <f>IF(L2033&gt;0,'BD1'!$K$8,"")</f>
        <v/>
      </c>
      <c r="L2033" s="101"/>
      <c r="M2033" s="101"/>
      <c r="N2033" s="101"/>
      <c r="O2033" s="101"/>
      <c r="P2033" s="363"/>
      <c r="Q2033" s="363"/>
      <c r="R2033" s="361"/>
      <c r="S2033" s="570" t="str">
        <f t="shared" si="160"/>
        <v/>
      </c>
      <c r="U2033" s="124" t="str">
        <f t="shared" si="158"/>
        <v/>
      </c>
      <c r="V2033" s="124" t="str">
        <f>IF(X2033&gt;0,'BD1'!$K$6,"")</f>
        <v/>
      </c>
      <c r="W2033" s="121" t="str">
        <f>IF(X2033&gt;0,'BD1'!$K$8,"")</f>
        <v/>
      </c>
      <c r="X2033" s="101"/>
      <c r="Y2033" s="474"/>
      <c r="Z2033" s="101"/>
      <c r="AA2033" s="101"/>
      <c r="AB2033" s="101"/>
      <c r="AC2033" s="101"/>
      <c r="AD2033" s="101"/>
      <c r="AE2033" s="361"/>
      <c r="AF2033" s="522"/>
    </row>
    <row r="2034" spans="2:32" x14ac:dyDescent="0.25">
      <c r="B2034" s="566" t="str">
        <f t="shared" si="159"/>
        <v/>
      </c>
      <c r="C2034" s="472">
        <f>'BD4'!C2031</f>
        <v>0</v>
      </c>
      <c r="D2034" s="125" t="str">
        <f t="shared" si="156"/>
        <v/>
      </c>
      <c r="E2034" s="126" t="str">
        <f>IF('BD4'!O2031=0,"",'BD4'!O2031)</f>
        <v/>
      </c>
      <c r="F2034" s="127" t="str">
        <f>REPT('BD4'!N2031,1)</f>
        <v/>
      </c>
      <c r="G2034" s="469">
        <f>('BD4'!J2031)</f>
        <v>0</v>
      </c>
      <c r="I2034" s="568" t="str">
        <f t="shared" si="157"/>
        <v/>
      </c>
      <c r="J2034" s="568" t="str">
        <f>IF(L2034&gt;0,'BD1'!$K$6,"")</f>
        <v/>
      </c>
      <c r="K2034" s="568" t="str">
        <f>IF(L2034&gt;0,'BD1'!$K$8,"")</f>
        <v/>
      </c>
      <c r="L2034" s="101"/>
      <c r="M2034" s="101"/>
      <c r="N2034" s="101"/>
      <c r="O2034" s="101"/>
      <c r="P2034" s="363"/>
      <c r="Q2034" s="363"/>
      <c r="R2034" s="361"/>
      <c r="S2034" s="570" t="str">
        <f t="shared" si="160"/>
        <v/>
      </c>
      <c r="U2034" s="124" t="str">
        <f t="shared" si="158"/>
        <v/>
      </c>
      <c r="V2034" s="124" t="str">
        <f>IF(X2034&gt;0,'BD1'!$K$6,"")</f>
        <v/>
      </c>
      <c r="W2034" s="121" t="str">
        <f>IF(X2034&gt;0,'BD1'!$K$8,"")</f>
        <v/>
      </c>
      <c r="X2034" s="101"/>
      <c r="Y2034" s="474"/>
      <c r="Z2034" s="101"/>
      <c r="AA2034" s="101"/>
      <c r="AB2034" s="101"/>
      <c r="AC2034" s="101"/>
      <c r="AD2034" s="101"/>
      <c r="AE2034" s="361"/>
      <c r="AF2034" s="522"/>
    </row>
    <row r="2035" spans="2:32" x14ac:dyDescent="0.25">
      <c r="B2035" s="566" t="str">
        <f t="shared" si="159"/>
        <v/>
      </c>
      <c r="C2035" s="472">
        <f>'BD4'!C2032</f>
        <v>0</v>
      </c>
      <c r="D2035" s="125" t="str">
        <f t="shared" si="156"/>
        <v/>
      </c>
      <c r="E2035" s="126" t="str">
        <f>IF('BD4'!O2032=0,"",'BD4'!O2032)</f>
        <v/>
      </c>
      <c r="F2035" s="127" t="str">
        <f>REPT('BD4'!N2032,1)</f>
        <v/>
      </c>
      <c r="G2035" s="469">
        <f>('BD4'!J2032)</f>
        <v>0</v>
      </c>
      <c r="I2035" s="568" t="str">
        <f t="shared" si="157"/>
        <v/>
      </c>
      <c r="J2035" s="568" t="str">
        <f>IF(L2035&gt;0,'BD1'!$K$6,"")</f>
        <v/>
      </c>
      <c r="K2035" s="568" t="str">
        <f>IF(L2035&gt;0,'BD1'!$K$8,"")</f>
        <v/>
      </c>
      <c r="L2035" s="101"/>
      <c r="M2035" s="101"/>
      <c r="N2035" s="101"/>
      <c r="O2035" s="101"/>
      <c r="P2035" s="363"/>
      <c r="Q2035" s="363"/>
      <c r="R2035" s="361"/>
      <c r="S2035" s="570" t="str">
        <f t="shared" si="160"/>
        <v/>
      </c>
      <c r="U2035" s="124" t="str">
        <f t="shared" si="158"/>
        <v/>
      </c>
      <c r="V2035" s="124" t="str">
        <f>IF(X2035&gt;0,'BD1'!$K$6,"")</f>
        <v/>
      </c>
      <c r="W2035" s="121" t="str">
        <f>IF(X2035&gt;0,'BD1'!$K$8,"")</f>
        <v/>
      </c>
      <c r="X2035" s="101"/>
      <c r="Y2035" s="474"/>
      <c r="Z2035" s="101"/>
      <c r="AA2035" s="101"/>
      <c r="AB2035" s="101"/>
      <c r="AC2035" s="101"/>
      <c r="AD2035" s="101"/>
      <c r="AE2035" s="361"/>
      <c r="AF2035" s="522"/>
    </row>
    <row r="2036" spans="2:32" x14ac:dyDescent="0.25">
      <c r="B2036" s="566" t="str">
        <f t="shared" si="159"/>
        <v/>
      </c>
      <c r="C2036" s="472">
        <f>'BD4'!C2033</f>
        <v>0</v>
      </c>
      <c r="D2036" s="125" t="str">
        <f t="shared" si="156"/>
        <v/>
      </c>
      <c r="E2036" s="126" t="str">
        <f>IF('BD4'!O2033=0,"",'BD4'!O2033)</f>
        <v/>
      </c>
      <c r="F2036" s="127" t="str">
        <f>REPT('BD4'!N2033,1)</f>
        <v/>
      </c>
      <c r="G2036" s="469">
        <f>('BD4'!J2033)</f>
        <v>0</v>
      </c>
      <c r="I2036" s="568" t="str">
        <f t="shared" si="157"/>
        <v/>
      </c>
      <c r="J2036" s="568" t="str">
        <f>IF(L2036&gt;0,'BD1'!$K$6,"")</f>
        <v/>
      </c>
      <c r="K2036" s="568" t="str">
        <f>IF(L2036&gt;0,'BD1'!$K$8,"")</f>
        <v/>
      </c>
      <c r="L2036" s="101"/>
      <c r="M2036" s="101"/>
      <c r="N2036" s="101"/>
      <c r="O2036" s="101"/>
      <c r="P2036" s="363"/>
      <c r="Q2036" s="363"/>
      <c r="R2036" s="361"/>
      <c r="S2036" s="570" t="str">
        <f t="shared" si="160"/>
        <v/>
      </c>
      <c r="U2036" s="124" t="str">
        <f t="shared" si="158"/>
        <v/>
      </c>
      <c r="V2036" s="124" t="str">
        <f>IF(X2036&gt;0,'BD1'!$K$6,"")</f>
        <v/>
      </c>
      <c r="W2036" s="121" t="str">
        <f>IF(X2036&gt;0,'BD1'!$K$8,"")</f>
        <v/>
      </c>
      <c r="X2036" s="101"/>
      <c r="Y2036" s="474"/>
      <c r="Z2036" s="101"/>
      <c r="AA2036" s="101"/>
      <c r="AB2036" s="101"/>
      <c r="AC2036" s="101"/>
      <c r="AD2036" s="101"/>
      <c r="AE2036" s="361"/>
      <c r="AF2036" s="522"/>
    </row>
    <row r="2037" spans="2:32" x14ac:dyDescent="0.25">
      <c r="B2037" s="566" t="str">
        <f t="shared" si="159"/>
        <v/>
      </c>
      <c r="C2037" s="472">
        <f>'BD4'!C2034</f>
        <v>0</v>
      </c>
      <c r="D2037" s="125" t="str">
        <f t="shared" si="156"/>
        <v/>
      </c>
      <c r="E2037" s="126" t="str">
        <f>IF('BD4'!O2034=0,"",'BD4'!O2034)</f>
        <v/>
      </c>
      <c r="F2037" s="127" t="str">
        <f>REPT('BD4'!N2034,1)</f>
        <v/>
      </c>
      <c r="G2037" s="469">
        <f>('BD4'!J2034)</f>
        <v>0</v>
      </c>
      <c r="I2037" s="568" t="str">
        <f t="shared" si="157"/>
        <v/>
      </c>
      <c r="J2037" s="568" t="str">
        <f>IF(L2037&gt;0,'BD1'!$K$6,"")</f>
        <v/>
      </c>
      <c r="K2037" s="568" t="str">
        <f>IF(L2037&gt;0,'BD1'!$K$8,"")</f>
        <v/>
      </c>
      <c r="L2037" s="101"/>
      <c r="M2037" s="101"/>
      <c r="N2037" s="101"/>
      <c r="O2037" s="101"/>
      <c r="P2037" s="363"/>
      <c r="Q2037" s="363"/>
      <c r="R2037" s="361"/>
      <c r="S2037" s="570" t="str">
        <f t="shared" si="160"/>
        <v/>
      </c>
      <c r="U2037" s="124" t="str">
        <f t="shared" si="158"/>
        <v/>
      </c>
      <c r="V2037" s="124" t="str">
        <f>IF(X2037&gt;0,'BD1'!$K$6,"")</f>
        <v/>
      </c>
      <c r="W2037" s="121" t="str">
        <f>IF(X2037&gt;0,'BD1'!$K$8,"")</f>
        <v/>
      </c>
      <c r="X2037" s="101"/>
      <c r="Y2037" s="474"/>
      <c r="Z2037" s="101"/>
      <c r="AA2037" s="101"/>
      <c r="AB2037" s="101"/>
      <c r="AC2037" s="101"/>
      <c r="AD2037" s="101"/>
      <c r="AE2037" s="361"/>
      <c r="AF2037" s="522"/>
    </row>
    <row r="2038" spans="2:32" x14ac:dyDescent="0.25">
      <c r="B2038" s="566" t="str">
        <f t="shared" si="159"/>
        <v/>
      </c>
      <c r="C2038" s="472">
        <f>'BD4'!C2035</f>
        <v>0</v>
      </c>
      <c r="D2038" s="125" t="str">
        <f t="shared" si="156"/>
        <v/>
      </c>
      <c r="E2038" s="126" t="str">
        <f>IF('BD4'!O2035=0,"",'BD4'!O2035)</f>
        <v/>
      </c>
      <c r="F2038" s="127" t="str">
        <f>REPT('BD4'!N2035,1)</f>
        <v/>
      </c>
      <c r="G2038" s="469">
        <f>('BD4'!J2035)</f>
        <v>0</v>
      </c>
      <c r="I2038" s="568" t="str">
        <f t="shared" si="157"/>
        <v/>
      </c>
      <c r="J2038" s="568" t="str">
        <f>IF(L2038&gt;0,'BD1'!$K$6,"")</f>
        <v/>
      </c>
      <c r="K2038" s="568" t="str">
        <f>IF(L2038&gt;0,'BD1'!$K$8,"")</f>
        <v/>
      </c>
      <c r="L2038" s="101"/>
      <c r="M2038" s="101"/>
      <c r="N2038" s="101"/>
      <c r="O2038" s="101"/>
      <c r="P2038" s="363"/>
      <c r="Q2038" s="363"/>
      <c r="R2038" s="361"/>
      <c r="S2038" s="570" t="str">
        <f t="shared" si="160"/>
        <v/>
      </c>
      <c r="U2038" s="124" t="str">
        <f t="shared" si="158"/>
        <v/>
      </c>
      <c r="V2038" s="124" t="str">
        <f>IF(X2038&gt;0,'BD1'!$K$6,"")</f>
        <v/>
      </c>
      <c r="W2038" s="121" t="str">
        <f>IF(X2038&gt;0,'BD1'!$K$8,"")</f>
        <v/>
      </c>
      <c r="X2038" s="101"/>
      <c r="Y2038" s="474"/>
      <c r="Z2038" s="101"/>
      <c r="AA2038" s="101"/>
      <c r="AB2038" s="101"/>
      <c r="AC2038" s="101"/>
      <c r="AD2038" s="101"/>
      <c r="AE2038" s="361"/>
      <c r="AF2038" s="522"/>
    </row>
    <row r="2039" spans="2:32" x14ac:dyDescent="0.25">
      <c r="B2039" s="566" t="str">
        <f t="shared" si="159"/>
        <v/>
      </c>
      <c r="C2039" s="472">
        <f>'BD4'!C2036</f>
        <v>0</v>
      </c>
      <c r="D2039" s="125" t="str">
        <f t="shared" si="156"/>
        <v/>
      </c>
      <c r="E2039" s="126" t="str">
        <f>IF('BD4'!O2036=0,"",'BD4'!O2036)</f>
        <v/>
      </c>
      <c r="F2039" s="127" t="str">
        <f>REPT('BD4'!N2036,1)</f>
        <v/>
      </c>
      <c r="G2039" s="469">
        <f>('BD4'!J2036)</f>
        <v>0</v>
      </c>
      <c r="I2039" s="568" t="str">
        <f t="shared" si="157"/>
        <v/>
      </c>
      <c r="J2039" s="568" t="str">
        <f>IF(L2039&gt;0,'BD1'!$K$6,"")</f>
        <v/>
      </c>
      <c r="K2039" s="568" t="str">
        <f>IF(L2039&gt;0,'BD1'!$K$8,"")</f>
        <v/>
      </c>
      <c r="L2039" s="101"/>
      <c r="M2039" s="101"/>
      <c r="N2039" s="101"/>
      <c r="O2039" s="101"/>
      <c r="P2039" s="363"/>
      <c r="Q2039" s="363"/>
      <c r="R2039" s="361"/>
      <c r="S2039" s="570" t="str">
        <f t="shared" si="160"/>
        <v/>
      </c>
      <c r="U2039" s="124" t="str">
        <f t="shared" si="158"/>
        <v/>
      </c>
      <c r="V2039" s="124" t="str">
        <f>IF(X2039&gt;0,'BD1'!$K$6,"")</f>
        <v/>
      </c>
      <c r="W2039" s="121" t="str">
        <f>IF(X2039&gt;0,'BD1'!$K$8,"")</f>
        <v/>
      </c>
      <c r="X2039" s="101"/>
      <c r="Y2039" s="474"/>
      <c r="Z2039" s="101"/>
      <c r="AA2039" s="101"/>
      <c r="AB2039" s="101"/>
      <c r="AC2039" s="101"/>
      <c r="AD2039" s="101"/>
      <c r="AE2039" s="361"/>
      <c r="AF2039" s="522"/>
    </row>
    <row r="2040" spans="2:32" x14ac:dyDescent="0.25">
      <c r="B2040" s="566" t="str">
        <f t="shared" si="159"/>
        <v/>
      </c>
      <c r="C2040" s="472">
        <f>'BD4'!C2037</f>
        <v>0</v>
      </c>
      <c r="D2040" s="125" t="str">
        <f t="shared" si="156"/>
        <v/>
      </c>
      <c r="E2040" s="126" t="str">
        <f>IF('BD4'!O2037=0,"",'BD4'!O2037)</f>
        <v/>
      </c>
      <c r="F2040" s="127" t="str">
        <f>REPT('BD4'!N2037,1)</f>
        <v/>
      </c>
      <c r="G2040" s="469">
        <f>('BD4'!J2037)</f>
        <v>0</v>
      </c>
      <c r="I2040" s="568" t="str">
        <f t="shared" si="157"/>
        <v/>
      </c>
      <c r="J2040" s="568" t="str">
        <f>IF(L2040&gt;0,'BD1'!$K$6,"")</f>
        <v/>
      </c>
      <c r="K2040" s="568" t="str">
        <f>IF(L2040&gt;0,'BD1'!$K$8,"")</f>
        <v/>
      </c>
      <c r="L2040" s="101"/>
      <c r="M2040" s="101"/>
      <c r="N2040" s="101"/>
      <c r="O2040" s="101"/>
      <c r="P2040" s="363"/>
      <c r="Q2040" s="363"/>
      <c r="R2040" s="361"/>
      <c r="S2040" s="570" t="str">
        <f t="shared" si="160"/>
        <v/>
      </c>
      <c r="U2040" s="124" t="str">
        <f t="shared" si="158"/>
        <v/>
      </c>
      <c r="V2040" s="124" t="str">
        <f>IF(X2040&gt;0,'BD1'!$K$6,"")</f>
        <v/>
      </c>
      <c r="W2040" s="121" t="str">
        <f>IF(X2040&gt;0,'BD1'!$K$8,"")</f>
        <v/>
      </c>
      <c r="X2040" s="101"/>
      <c r="Y2040" s="474"/>
      <c r="Z2040" s="101"/>
      <c r="AA2040" s="101"/>
      <c r="AB2040" s="101"/>
      <c r="AC2040" s="101"/>
      <c r="AD2040" s="101"/>
      <c r="AE2040" s="361"/>
      <c r="AF2040" s="522"/>
    </row>
    <row r="2041" spans="2:32" x14ac:dyDescent="0.25">
      <c r="B2041" s="566" t="str">
        <f t="shared" si="159"/>
        <v/>
      </c>
      <c r="C2041" s="472">
        <f>'BD4'!C2038</f>
        <v>0</v>
      </c>
      <c r="D2041" s="125" t="str">
        <f t="shared" si="156"/>
        <v/>
      </c>
      <c r="E2041" s="126" t="str">
        <f>IF('BD4'!O2038=0,"",'BD4'!O2038)</f>
        <v/>
      </c>
      <c r="F2041" s="127" t="str">
        <f>REPT('BD4'!N2038,1)</f>
        <v/>
      </c>
      <c r="G2041" s="469">
        <f>('BD4'!J2038)</f>
        <v>0</v>
      </c>
      <c r="I2041" s="568" t="str">
        <f t="shared" si="157"/>
        <v/>
      </c>
      <c r="J2041" s="568" t="str">
        <f>IF(L2041&gt;0,'BD1'!$K$6,"")</f>
        <v/>
      </c>
      <c r="K2041" s="568" t="str">
        <f>IF(L2041&gt;0,'BD1'!$K$8,"")</f>
        <v/>
      </c>
      <c r="L2041" s="101"/>
      <c r="M2041" s="101"/>
      <c r="N2041" s="101"/>
      <c r="O2041" s="101"/>
      <c r="P2041" s="363"/>
      <c r="Q2041" s="363"/>
      <c r="R2041" s="361"/>
      <c r="S2041" s="570" t="str">
        <f t="shared" si="160"/>
        <v/>
      </c>
      <c r="U2041" s="124" t="str">
        <f t="shared" si="158"/>
        <v/>
      </c>
      <c r="V2041" s="124" t="str">
        <f>IF(X2041&gt;0,'BD1'!$K$6,"")</f>
        <v/>
      </c>
      <c r="W2041" s="121" t="str">
        <f>IF(X2041&gt;0,'BD1'!$K$8,"")</f>
        <v/>
      </c>
      <c r="X2041" s="101"/>
      <c r="Y2041" s="474"/>
      <c r="Z2041" s="101"/>
      <c r="AA2041" s="101"/>
      <c r="AB2041" s="101"/>
      <c r="AC2041" s="101"/>
      <c r="AD2041" s="101"/>
      <c r="AE2041" s="361"/>
      <c r="AF2041" s="522"/>
    </row>
    <row r="2042" spans="2:32" x14ac:dyDescent="0.25">
      <c r="B2042" s="566" t="str">
        <f t="shared" si="159"/>
        <v/>
      </c>
      <c r="C2042" s="472">
        <f>'BD4'!C2039</f>
        <v>0</v>
      </c>
      <c r="D2042" s="125" t="str">
        <f t="shared" si="156"/>
        <v/>
      </c>
      <c r="E2042" s="126" t="str">
        <f>IF('BD4'!O2039=0,"",'BD4'!O2039)</f>
        <v/>
      </c>
      <c r="F2042" s="127" t="str">
        <f>REPT('BD4'!N2039,1)</f>
        <v/>
      </c>
      <c r="G2042" s="469">
        <f>('BD4'!J2039)</f>
        <v>0</v>
      </c>
      <c r="I2042" s="568" t="str">
        <f t="shared" si="157"/>
        <v/>
      </c>
      <c r="J2042" s="568" t="str">
        <f>IF(L2042&gt;0,'BD1'!$K$6,"")</f>
        <v/>
      </c>
      <c r="K2042" s="568" t="str">
        <f>IF(L2042&gt;0,'BD1'!$K$8,"")</f>
        <v/>
      </c>
      <c r="L2042" s="101"/>
      <c r="M2042" s="101"/>
      <c r="N2042" s="101"/>
      <c r="O2042" s="101"/>
      <c r="P2042" s="363"/>
      <c r="Q2042" s="363"/>
      <c r="R2042" s="361"/>
      <c r="S2042" s="570" t="str">
        <f t="shared" si="160"/>
        <v/>
      </c>
      <c r="U2042" s="124" t="str">
        <f t="shared" si="158"/>
        <v/>
      </c>
      <c r="V2042" s="124" t="str">
        <f>IF(X2042&gt;0,'BD1'!$K$6,"")</f>
        <v/>
      </c>
      <c r="W2042" s="121" t="str">
        <f>IF(X2042&gt;0,'BD1'!$K$8,"")</f>
        <v/>
      </c>
      <c r="X2042" s="101"/>
      <c r="Y2042" s="474"/>
      <c r="Z2042" s="101"/>
      <c r="AA2042" s="101"/>
      <c r="AB2042" s="101"/>
      <c r="AC2042" s="101"/>
      <c r="AD2042" s="101"/>
      <c r="AE2042" s="361"/>
      <c r="AF2042" s="522"/>
    </row>
    <row r="2043" spans="2:32" x14ac:dyDescent="0.25">
      <c r="B2043" s="566" t="str">
        <f t="shared" si="159"/>
        <v/>
      </c>
      <c r="C2043" s="472">
        <f>'BD4'!C2040</f>
        <v>0</v>
      </c>
      <c r="D2043" s="125" t="str">
        <f t="shared" si="156"/>
        <v/>
      </c>
      <c r="E2043" s="126" t="str">
        <f>IF('BD4'!O2040=0,"",'BD4'!O2040)</f>
        <v/>
      </c>
      <c r="F2043" s="127" t="str">
        <f>REPT('BD4'!N2040,1)</f>
        <v/>
      </c>
      <c r="G2043" s="469">
        <f>('BD4'!J2040)</f>
        <v>0</v>
      </c>
      <c r="I2043" s="568" t="str">
        <f t="shared" si="157"/>
        <v/>
      </c>
      <c r="J2043" s="568" t="str">
        <f>IF(L2043&gt;0,'BD1'!$K$6,"")</f>
        <v/>
      </c>
      <c r="K2043" s="568" t="str">
        <f>IF(L2043&gt;0,'BD1'!$K$8,"")</f>
        <v/>
      </c>
      <c r="L2043" s="101"/>
      <c r="M2043" s="101"/>
      <c r="N2043" s="101"/>
      <c r="O2043" s="101"/>
      <c r="P2043" s="363"/>
      <c r="Q2043" s="363"/>
      <c r="R2043" s="361"/>
      <c r="S2043" s="570" t="str">
        <f t="shared" si="160"/>
        <v/>
      </c>
      <c r="U2043" s="124" t="str">
        <f t="shared" si="158"/>
        <v/>
      </c>
      <c r="V2043" s="124" t="str">
        <f>IF(X2043&gt;0,'BD1'!$K$6,"")</f>
        <v/>
      </c>
      <c r="W2043" s="121" t="str">
        <f>IF(X2043&gt;0,'BD1'!$K$8,"")</f>
        <v/>
      </c>
      <c r="X2043" s="101"/>
      <c r="Y2043" s="474"/>
      <c r="Z2043" s="101"/>
      <c r="AA2043" s="101"/>
      <c r="AB2043" s="101"/>
      <c r="AC2043" s="101"/>
      <c r="AD2043" s="101"/>
      <c r="AE2043" s="361"/>
      <c r="AF2043" s="522"/>
    </row>
    <row r="2044" spans="2:32" x14ac:dyDescent="0.25">
      <c r="B2044" s="566" t="str">
        <f t="shared" si="159"/>
        <v/>
      </c>
      <c r="C2044" s="472">
        <f>'BD4'!C2041</f>
        <v>0</v>
      </c>
      <c r="D2044" s="125" t="str">
        <f t="shared" si="156"/>
        <v/>
      </c>
      <c r="E2044" s="126" t="str">
        <f>IF('BD4'!O2041=0,"",'BD4'!O2041)</f>
        <v/>
      </c>
      <c r="F2044" s="127" t="str">
        <f>REPT('BD4'!N2041,1)</f>
        <v/>
      </c>
      <c r="G2044" s="469">
        <f>('BD4'!J2041)</f>
        <v>0</v>
      </c>
      <c r="I2044" s="568" t="str">
        <f t="shared" si="157"/>
        <v/>
      </c>
      <c r="J2044" s="568" t="str">
        <f>IF(L2044&gt;0,'BD1'!$K$6,"")</f>
        <v/>
      </c>
      <c r="K2044" s="568" t="str">
        <f>IF(L2044&gt;0,'BD1'!$K$8,"")</f>
        <v/>
      </c>
      <c r="L2044" s="101"/>
      <c r="M2044" s="101"/>
      <c r="N2044" s="101"/>
      <c r="O2044" s="101"/>
      <c r="P2044" s="363"/>
      <c r="Q2044" s="363"/>
      <c r="R2044" s="361"/>
      <c r="S2044" s="570" t="str">
        <f t="shared" si="160"/>
        <v/>
      </c>
      <c r="U2044" s="124" t="str">
        <f t="shared" si="158"/>
        <v/>
      </c>
      <c r="V2044" s="124" t="str">
        <f>IF(X2044&gt;0,'BD1'!$K$6,"")</f>
        <v/>
      </c>
      <c r="W2044" s="121" t="str">
        <f>IF(X2044&gt;0,'BD1'!$K$8,"")</f>
        <v/>
      </c>
      <c r="X2044" s="101"/>
      <c r="Y2044" s="474"/>
      <c r="Z2044" s="101"/>
      <c r="AA2044" s="101"/>
      <c r="AB2044" s="101"/>
      <c r="AC2044" s="101"/>
      <c r="AD2044" s="101"/>
      <c r="AE2044" s="361"/>
      <c r="AF2044" s="522"/>
    </row>
    <row r="2045" spans="2:32" x14ac:dyDescent="0.25">
      <c r="B2045" s="566" t="str">
        <f t="shared" si="159"/>
        <v/>
      </c>
      <c r="C2045" s="472">
        <f>'BD4'!C2042</f>
        <v>0</v>
      </c>
      <c r="D2045" s="125" t="str">
        <f t="shared" si="156"/>
        <v/>
      </c>
      <c r="E2045" s="126" t="str">
        <f>IF('BD4'!O2042=0,"",'BD4'!O2042)</f>
        <v/>
      </c>
      <c r="F2045" s="127" t="str">
        <f>REPT('BD4'!N2042,1)</f>
        <v/>
      </c>
      <c r="G2045" s="469">
        <f>('BD4'!J2042)</f>
        <v>0</v>
      </c>
      <c r="I2045" s="568" t="str">
        <f t="shared" si="157"/>
        <v/>
      </c>
      <c r="J2045" s="568" t="str">
        <f>IF(L2045&gt;0,'BD1'!$K$6,"")</f>
        <v/>
      </c>
      <c r="K2045" s="568" t="str">
        <f>IF(L2045&gt;0,'BD1'!$K$8,"")</f>
        <v/>
      </c>
      <c r="L2045" s="101"/>
      <c r="M2045" s="101"/>
      <c r="N2045" s="101"/>
      <c r="O2045" s="101"/>
      <c r="P2045" s="363"/>
      <c r="Q2045" s="363"/>
      <c r="R2045" s="361"/>
      <c r="S2045" s="570" t="str">
        <f t="shared" si="160"/>
        <v/>
      </c>
      <c r="U2045" s="124" t="str">
        <f t="shared" si="158"/>
        <v/>
      </c>
      <c r="V2045" s="124" t="str">
        <f>IF(X2045&gt;0,'BD1'!$K$6,"")</f>
        <v/>
      </c>
      <c r="W2045" s="121" t="str">
        <f>IF(X2045&gt;0,'BD1'!$K$8,"")</f>
        <v/>
      </c>
      <c r="X2045" s="101"/>
      <c r="Y2045" s="474"/>
      <c r="Z2045" s="101"/>
      <c r="AA2045" s="101"/>
      <c r="AB2045" s="101"/>
      <c r="AC2045" s="101"/>
      <c r="AD2045" s="101"/>
      <c r="AE2045" s="361"/>
      <c r="AF2045" s="522"/>
    </row>
    <row r="2046" spans="2:32" x14ac:dyDescent="0.25">
      <c r="B2046" s="566" t="str">
        <f t="shared" si="159"/>
        <v/>
      </c>
      <c r="C2046" s="472">
        <f>'BD4'!C2043</f>
        <v>0</v>
      </c>
      <c r="D2046" s="125" t="str">
        <f t="shared" si="156"/>
        <v/>
      </c>
      <c r="E2046" s="126" t="str">
        <f>IF('BD4'!O2043=0,"",'BD4'!O2043)</f>
        <v/>
      </c>
      <c r="F2046" s="127" t="str">
        <f>REPT('BD4'!N2043,1)</f>
        <v/>
      </c>
      <c r="G2046" s="469">
        <f>('BD4'!J2043)</f>
        <v>0</v>
      </c>
      <c r="I2046" s="568" t="str">
        <f t="shared" si="157"/>
        <v/>
      </c>
      <c r="J2046" s="568" t="str">
        <f>IF(L2046&gt;0,'BD1'!$K$6,"")</f>
        <v/>
      </c>
      <c r="K2046" s="568" t="str">
        <f>IF(L2046&gt;0,'BD1'!$K$8,"")</f>
        <v/>
      </c>
      <c r="L2046" s="101"/>
      <c r="M2046" s="101"/>
      <c r="N2046" s="101"/>
      <c r="O2046" s="101"/>
      <c r="P2046" s="363"/>
      <c r="Q2046" s="363"/>
      <c r="R2046" s="361"/>
      <c r="S2046" s="570" t="str">
        <f t="shared" si="160"/>
        <v/>
      </c>
      <c r="U2046" s="124" t="str">
        <f t="shared" si="158"/>
        <v/>
      </c>
      <c r="V2046" s="124" t="str">
        <f>IF(X2046&gt;0,'BD1'!$K$6,"")</f>
        <v/>
      </c>
      <c r="W2046" s="121" t="str">
        <f>IF(X2046&gt;0,'BD1'!$K$8,"")</f>
        <v/>
      </c>
      <c r="X2046" s="101"/>
      <c r="Y2046" s="474"/>
      <c r="Z2046" s="101"/>
      <c r="AA2046" s="101"/>
      <c r="AB2046" s="101"/>
      <c r="AC2046" s="101"/>
      <c r="AD2046" s="101"/>
      <c r="AE2046" s="361"/>
      <c r="AF2046" s="522"/>
    </row>
    <row r="2047" spans="2:32" x14ac:dyDescent="0.25">
      <c r="B2047" s="566" t="str">
        <f t="shared" si="159"/>
        <v/>
      </c>
      <c r="C2047" s="472">
        <f>'BD4'!C2044</f>
        <v>0</v>
      </c>
      <c r="D2047" s="125" t="str">
        <f t="shared" si="156"/>
        <v/>
      </c>
      <c r="E2047" s="126" t="str">
        <f>IF('BD4'!O2044=0,"",'BD4'!O2044)</f>
        <v/>
      </c>
      <c r="F2047" s="127" t="str">
        <f>REPT('BD4'!N2044,1)</f>
        <v/>
      </c>
      <c r="G2047" s="469">
        <f>('BD4'!J2044)</f>
        <v>0</v>
      </c>
      <c r="I2047" s="568" t="str">
        <f t="shared" si="157"/>
        <v/>
      </c>
      <c r="J2047" s="568" t="str">
        <f>IF(L2047&gt;0,'BD1'!$K$6,"")</f>
        <v/>
      </c>
      <c r="K2047" s="568" t="str">
        <f>IF(L2047&gt;0,'BD1'!$K$8,"")</f>
        <v/>
      </c>
      <c r="L2047" s="101"/>
      <c r="M2047" s="101"/>
      <c r="N2047" s="101"/>
      <c r="O2047" s="101"/>
      <c r="P2047" s="363"/>
      <c r="Q2047" s="363"/>
      <c r="R2047" s="361"/>
      <c r="S2047" s="570" t="str">
        <f t="shared" si="160"/>
        <v/>
      </c>
      <c r="U2047" s="124" t="str">
        <f t="shared" si="158"/>
        <v/>
      </c>
      <c r="V2047" s="124" t="str">
        <f>IF(X2047&gt;0,'BD1'!$K$6,"")</f>
        <v/>
      </c>
      <c r="W2047" s="121" t="str">
        <f>IF(X2047&gt;0,'BD1'!$K$8,"")</f>
        <v/>
      </c>
      <c r="X2047" s="101"/>
      <c r="Y2047" s="474"/>
      <c r="Z2047" s="101"/>
      <c r="AA2047" s="101"/>
      <c r="AB2047" s="101"/>
      <c r="AC2047" s="101"/>
      <c r="AD2047" s="101"/>
      <c r="AE2047" s="361"/>
      <c r="AF2047" s="522"/>
    </row>
    <row r="2048" spans="2:32" x14ac:dyDescent="0.25">
      <c r="B2048" s="566" t="str">
        <f t="shared" si="159"/>
        <v/>
      </c>
      <c r="C2048" s="472">
        <f>'BD4'!C2045</f>
        <v>0</v>
      </c>
      <c r="D2048" s="125" t="str">
        <f t="shared" si="156"/>
        <v/>
      </c>
      <c r="E2048" s="126" t="str">
        <f>IF('BD4'!O2045=0,"",'BD4'!O2045)</f>
        <v/>
      </c>
      <c r="F2048" s="127" t="str">
        <f>REPT('BD4'!N2045,1)</f>
        <v/>
      </c>
      <c r="G2048" s="469">
        <f>('BD4'!J2045)</f>
        <v>0</v>
      </c>
      <c r="I2048" s="568" t="str">
        <f t="shared" si="157"/>
        <v/>
      </c>
      <c r="J2048" s="568" t="str">
        <f>IF(L2048&gt;0,'BD1'!$K$6,"")</f>
        <v/>
      </c>
      <c r="K2048" s="568" t="str">
        <f>IF(L2048&gt;0,'BD1'!$K$8,"")</f>
        <v/>
      </c>
      <c r="L2048" s="101"/>
      <c r="M2048" s="101"/>
      <c r="N2048" s="101"/>
      <c r="O2048" s="101"/>
      <c r="P2048" s="363"/>
      <c r="Q2048" s="363"/>
      <c r="R2048" s="361"/>
      <c r="S2048" s="570" t="str">
        <f t="shared" si="160"/>
        <v/>
      </c>
      <c r="U2048" s="124" t="str">
        <f t="shared" si="158"/>
        <v/>
      </c>
      <c r="V2048" s="124" t="str">
        <f>IF(X2048&gt;0,'BD1'!$K$6,"")</f>
        <v/>
      </c>
      <c r="W2048" s="121" t="str">
        <f>IF(X2048&gt;0,'BD1'!$K$8,"")</f>
        <v/>
      </c>
      <c r="X2048" s="101"/>
      <c r="Y2048" s="474"/>
      <c r="Z2048" s="101"/>
      <c r="AA2048" s="101"/>
      <c r="AB2048" s="101"/>
      <c r="AC2048" s="101"/>
      <c r="AD2048" s="101"/>
      <c r="AE2048" s="361"/>
      <c r="AF2048" s="522"/>
    </row>
    <row r="2049" spans="2:32" x14ac:dyDescent="0.25">
      <c r="B2049" s="566" t="str">
        <f t="shared" si="159"/>
        <v/>
      </c>
      <c r="C2049" s="472">
        <f>'BD4'!C2046</f>
        <v>0</v>
      </c>
      <c r="D2049" s="125" t="str">
        <f t="shared" si="156"/>
        <v/>
      </c>
      <c r="E2049" s="126" t="str">
        <f>IF('BD4'!O2046=0,"",'BD4'!O2046)</f>
        <v/>
      </c>
      <c r="F2049" s="127" t="str">
        <f>REPT('BD4'!N2046,1)</f>
        <v/>
      </c>
      <c r="G2049" s="469">
        <f>('BD4'!J2046)</f>
        <v>0</v>
      </c>
      <c r="I2049" s="568" t="str">
        <f t="shared" si="157"/>
        <v/>
      </c>
      <c r="J2049" s="568" t="str">
        <f>IF(L2049&gt;0,'BD1'!$K$6,"")</f>
        <v/>
      </c>
      <c r="K2049" s="568" t="str">
        <f>IF(L2049&gt;0,'BD1'!$K$8,"")</f>
        <v/>
      </c>
      <c r="L2049" s="101"/>
      <c r="M2049" s="101"/>
      <c r="N2049" s="101"/>
      <c r="O2049" s="101"/>
      <c r="P2049" s="363"/>
      <c r="Q2049" s="363"/>
      <c r="R2049" s="361"/>
      <c r="S2049" s="570" t="str">
        <f t="shared" si="160"/>
        <v/>
      </c>
      <c r="U2049" s="124" t="str">
        <f t="shared" si="158"/>
        <v/>
      </c>
      <c r="V2049" s="124" t="str">
        <f>IF(X2049&gt;0,'BD1'!$K$6,"")</f>
        <v/>
      </c>
      <c r="W2049" s="121" t="str">
        <f>IF(X2049&gt;0,'BD1'!$K$8,"")</f>
        <v/>
      </c>
      <c r="X2049" s="101"/>
      <c r="Y2049" s="474"/>
      <c r="Z2049" s="101"/>
      <c r="AA2049" s="101"/>
      <c r="AB2049" s="101"/>
      <c r="AC2049" s="101"/>
      <c r="AD2049" s="101"/>
      <c r="AE2049" s="361"/>
      <c r="AF2049" s="522"/>
    </row>
    <row r="2050" spans="2:32" x14ac:dyDescent="0.25">
      <c r="B2050" s="566" t="str">
        <f t="shared" si="159"/>
        <v/>
      </c>
      <c r="C2050" s="472">
        <f>'BD4'!C2047</f>
        <v>0</v>
      </c>
      <c r="D2050" s="125" t="str">
        <f t="shared" si="156"/>
        <v/>
      </c>
      <c r="E2050" s="126" t="str">
        <f>IF('BD4'!O2047=0,"",'BD4'!O2047)</f>
        <v/>
      </c>
      <c r="F2050" s="127" t="str">
        <f>REPT('BD4'!N2047,1)</f>
        <v/>
      </c>
      <c r="G2050" s="469">
        <f>('BD4'!J2047)</f>
        <v>0</v>
      </c>
      <c r="I2050" s="568" t="str">
        <f t="shared" si="157"/>
        <v/>
      </c>
      <c r="J2050" s="568" t="str">
        <f>IF(L2050&gt;0,'BD1'!$K$6,"")</f>
        <v/>
      </c>
      <c r="K2050" s="568" t="str">
        <f>IF(L2050&gt;0,'BD1'!$K$8,"")</f>
        <v/>
      </c>
      <c r="L2050" s="101"/>
      <c r="M2050" s="101"/>
      <c r="N2050" s="101"/>
      <c r="O2050" s="101"/>
      <c r="P2050" s="363"/>
      <c r="Q2050" s="363"/>
      <c r="R2050" s="361"/>
      <c r="S2050" s="570" t="str">
        <f t="shared" si="160"/>
        <v/>
      </c>
      <c r="U2050" s="124" t="str">
        <f t="shared" si="158"/>
        <v/>
      </c>
      <c r="V2050" s="124" t="str">
        <f>IF(X2050&gt;0,'BD1'!$K$6,"")</f>
        <v/>
      </c>
      <c r="W2050" s="121" t="str">
        <f>IF(X2050&gt;0,'BD1'!$K$8,"")</f>
        <v/>
      </c>
      <c r="X2050" s="101"/>
      <c r="Y2050" s="474"/>
      <c r="Z2050" s="101"/>
      <c r="AA2050" s="101"/>
      <c r="AB2050" s="101"/>
      <c r="AC2050" s="101"/>
      <c r="AD2050" s="101"/>
      <c r="AE2050" s="361"/>
      <c r="AF2050" s="522"/>
    </row>
    <row r="2051" spans="2:32" x14ac:dyDescent="0.25">
      <c r="B2051" s="566" t="str">
        <f t="shared" si="159"/>
        <v/>
      </c>
      <c r="C2051" s="472">
        <f>'BD4'!C2048</f>
        <v>0</v>
      </c>
      <c r="D2051" s="125" t="str">
        <f t="shared" si="156"/>
        <v/>
      </c>
      <c r="E2051" s="126" t="str">
        <f>IF('BD4'!O2048=0,"",'BD4'!O2048)</f>
        <v/>
      </c>
      <c r="F2051" s="127" t="str">
        <f>REPT('BD4'!N2048,1)</f>
        <v/>
      </c>
      <c r="G2051" s="469">
        <f>('BD4'!J2048)</f>
        <v>0</v>
      </c>
      <c r="I2051" s="568" t="str">
        <f t="shared" si="157"/>
        <v/>
      </c>
      <c r="J2051" s="568" t="str">
        <f>IF(L2051&gt;0,'BD1'!$K$6,"")</f>
        <v/>
      </c>
      <c r="K2051" s="568" t="str">
        <f>IF(L2051&gt;0,'BD1'!$K$8,"")</f>
        <v/>
      </c>
      <c r="L2051" s="101"/>
      <c r="M2051" s="101"/>
      <c r="N2051" s="101"/>
      <c r="O2051" s="101"/>
      <c r="P2051" s="363"/>
      <c r="Q2051" s="363"/>
      <c r="R2051" s="361"/>
      <c r="S2051" s="570" t="str">
        <f t="shared" si="160"/>
        <v/>
      </c>
      <c r="U2051" s="124" t="str">
        <f t="shared" si="158"/>
        <v/>
      </c>
      <c r="V2051" s="124" t="str">
        <f>IF(X2051&gt;0,'BD1'!$K$6,"")</f>
        <v/>
      </c>
      <c r="W2051" s="121" t="str">
        <f>IF(X2051&gt;0,'BD1'!$K$8,"")</f>
        <v/>
      </c>
      <c r="X2051" s="101"/>
      <c r="Y2051" s="474"/>
      <c r="Z2051" s="101"/>
      <c r="AA2051" s="101"/>
      <c r="AB2051" s="101"/>
      <c r="AC2051" s="101"/>
      <c r="AD2051" s="101"/>
      <c r="AE2051" s="361"/>
      <c r="AF2051" s="522"/>
    </row>
    <row r="2052" spans="2:32" x14ac:dyDescent="0.25">
      <c r="B2052" s="566" t="str">
        <f t="shared" si="159"/>
        <v/>
      </c>
      <c r="C2052" s="472">
        <f>'BD4'!C2049</f>
        <v>0</v>
      </c>
      <c r="D2052" s="125" t="str">
        <f t="shared" si="156"/>
        <v/>
      </c>
      <c r="E2052" s="126" t="str">
        <f>IF('BD4'!O2049=0,"",'BD4'!O2049)</f>
        <v/>
      </c>
      <c r="F2052" s="127" t="str">
        <f>REPT('BD4'!N2049,1)</f>
        <v/>
      </c>
      <c r="G2052" s="469">
        <f>('BD4'!J2049)</f>
        <v>0</v>
      </c>
      <c r="I2052" s="568" t="str">
        <f t="shared" si="157"/>
        <v/>
      </c>
      <c r="J2052" s="568" t="str">
        <f>IF(L2052&gt;0,'BD1'!$K$6,"")</f>
        <v/>
      </c>
      <c r="K2052" s="568" t="str">
        <f>IF(L2052&gt;0,'BD1'!$K$8,"")</f>
        <v/>
      </c>
      <c r="L2052" s="101"/>
      <c r="M2052" s="101"/>
      <c r="N2052" s="101"/>
      <c r="O2052" s="101"/>
      <c r="P2052" s="363"/>
      <c r="Q2052" s="363"/>
      <c r="R2052" s="361"/>
      <c r="S2052" s="570" t="str">
        <f t="shared" si="160"/>
        <v/>
      </c>
      <c r="U2052" s="124" t="str">
        <f t="shared" si="158"/>
        <v/>
      </c>
      <c r="V2052" s="124" t="str">
        <f>IF(X2052&gt;0,'BD1'!$K$6,"")</f>
        <v/>
      </c>
      <c r="W2052" s="121" t="str">
        <f>IF(X2052&gt;0,'BD1'!$K$8,"")</f>
        <v/>
      </c>
      <c r="X2052" s="101"/>
      <c r="Y2052" s="474"/>
      <c r="Z2052" s="101"/>
      <c r="AA2052" s="101"/>
      <c r="AB2052" s="101"/>
      <c r="AC2052" s="101"/>
      <c r="AD2052" s="101"/>
      <c r="AE2052" s="361"/>
      <c r="AF2052" s="522"/>
    </row>
    <row r="2053" spans="2:32" x14ac:dyDescent="0.25">
      <c r="B2053" s="566" t="str">
        <f t="shared" si="159"/>
        <v/>
      </c>
      <c r="C2053" s="472">
        <f>'BD4'!C2050</f>
        <v>0</v>
      </c>
      <c r="D2053" s="125" t="str">
        <f t="shared" si="156"/>
        <v/>
      </c>
      <c r="E2053" s="126" t="str">
        <f>IF('BD4'!O2050=0,"",'BD4'!O2050)</f>
        <v/>
      </c>
      <c r="F2053" s="127" t="str">
        <f>REPT('BD4'!N2050,1)</f>
        <v/>
      </c>
      <c r="G2053" s="469">
        <f>('BD4'!J2050)</f>
        <v>0</v>
      </c>
      <c r="I2053" s="568" t="str">
        <f t="shared" si="157"/>
        <v/>
      </c>
      <c r="J2053" s="568" t="str">
        <f>IF(L2053&gt;0,'BD1'!$K$6,"")</f>
        <v/>
      </c>
      <c r="K2053" s="568" t="str">
        <f>IF(L2053&gt;0,'BD1'!$K$8,"")</f>
        <v/>
      </c>
      <c r="L2053" s="101"/>
      <c r="M2053" s="101"/>
      <c r="N2053" s="101"/>
      <c r="O2053" s="101"/>
      <c r="P2053" s="363"/>
      <c r="Q2053" s="363"/>
      <c r="R2053" s="361"/>
      <c r="S2053" s="570" t="str">
        <f t="shared" si="160"/>
        <v/>
      </c>
      <c r="U2053" s="124" t="str">
        <f t="shared" si="158"/>
        <v/>
      </c>
      <c r="V2053" s="124" t="str">
        <f>IF(X2053&gt;0,'BD1'!$K$6,"")</f>
        <v/>
      </c>
      <c r="W2053" s="121" t="str">
        <f>IF(X2053&gt;0,'BD1'!$K$8,"")</f>
        <v/>
      </c>
      <c r="X2053" s="101"/>
      <c r="Y2053" s="474"/>
      <c r="Z2053" s="101"/>
      <c r="AA2053" s="101"/>
      <c r="AB2053" s="101"/>
      <c r="AC2053" s="101"/>
      <c r="AD2053" s="101"/>
      <c r="AE2053" s="361"/>
      <c r="AF2053" s="522"/>
    </row>
    <row r="2054" spans="2:32" x14ac:dyDescent="0.25">
      <c r="B2054" s="566" t="str">
        <f t="shared" si="159"/>
        <v/>
      </c>
      <c r="C2054" s="472">
        <f>'BD4'!C2051</f>
        <v>0</v>
      </c>
      <c r="D2054" s="125" t="str">
        <f t="shared" si="156"/>
        <v/>
      </c>
      <c r="E2054" s="126" t="str">
        <f>IF('BD4'!O2051=0,"",'BD4'!O2051)</f>
        <v/>
      </c>
      <c r="F2054" s="127" t="str">
        <f>REPT('BD4'!N2051,1)</f>
        <v/>
      </c>
      <c r="G2054" s="469">
        <f>('BD4'!J2051)</f>
        <v>0</v>
      </c>
      <c r="I2054" s="568" t="str">
        <f t="shared" si="157"/>
        <v/>
      </c>
      <c r="J2054" s="568" t="str">
        <f>IF(L2054&gt;0,'BD1'!$K$6,"")</f>
        <v/>
      </c>
      <c r="K2054" s="568" t="str">
        <f>IF(L2054&gt;0,'BD1'!$K$8,"")</f>
        <v/>
      </c>
      <c r="L2054" s="101"/>
      <c r="M2054" s="101"/>
      <c r="N2054" s="101"/>
      <c r="O2054" s="101"/>
      <c r="P2054" s="363"/>
      <c r="Q2054" s="363"/>
      <c r="R2054" s="361"/>
      <c r="S2054" s="570" t="str">
        <f t="shared" si="160"/>
        <v/>
      </c>
      <c r="U2054" s="124" t="str">
        <f t="shared" si="158"/>
        <v/>
      </c>
      <c r="V2054" s="124" t="str">
        <f>IF(X2054&gt;0,'BD1'!$K$6,"")</f>
        <v/>
      </c>
      <c r="W2054" s="121" t="str">
        <f>IF(X2054&gt;0,'BD1'!$K$8,"")</f>
        <v/>
      </c>
      <c r="X2054" s="101"/>
      <c r="Y2054" s="474"/>
      <c r="Z2054" s="101"/>
      <c r="AA2054" s="101"/>
      <c r="AB2054" s="101"/>
      <c r="AC2054" s="101"/>
      <c r="AD2054" s="101"/>
      <c r="AE2054" s="361"/>
      <c r="AF2054" s="522"/>
    </row>
    <row r="2055" spans="2:32" x14ac:dyDescent="0.25">
      <c r="B2055" s="566" t="str">
        <f t="shared" si="159"/>
        <v/>
      </c>
      <c r="C2055" s="472">
        <f>'BD4'!C2052</f>
        <v>0</v>
      </c>
      <c r="D2055" s="125" t="str">
        <f t="shared" si="156"/>
        <v/>
      </c>
      <c r="E2055" s="126" t="str">
        <f>IF('BD4'!O2052=0,"",'BD4'!O2052)</f>
        <v/>
      </c>
      <c r="F2055" s="127" t="str">
        <f>REPT('BD4'!N2052,1)</f>
        <v/>
      </c>
      <c r="G2055" s="469">
        <f>('BD4'!J2052)</f>
        <v>0</v>
      </c>
      <c r="I2055" s="568" t="str">
        <f t="shared" si="157"/>
        <v/>
      </c>
      <c r="J2055" s="568" t="str">
        <f>IF(L2055&gt;0,'BD1'!$K$6,"")</f>
        <v/>
      </c>
      <c r="K2055" s="568" t="str">
        <f>IF(L2055&gt;0,'BD1'!$K$8,"")</f>
        <v/>
      </c>
      <c r="L2055" s="101"/>
      <c r="M2055" s="101"/>
      <c r="N2055" s="101"/>
      <c r="O2055" s="101"/>
      <c r="P2055" s="363"/>
      <c r="Q2055" s="363"/>
      <c r="R2055" s="361"/>
      <c r="S2055" s="570" t="str">
        <f t="shared" si="160"/>
        <v/>
      </c>
      <c r="U2055" s="124" t="str">
        <f t="shared" si="158"/>
        <v/>
      </c>
      <c r="V2055" s="124" t="str">
        <f>IF(X2055&gt;0,'BD1'!$K$6,"")</f>
        <v/>
      </c>
      <c r="W2055" s="121" t="str">
        <f>IF(X2055&gt;0,'BD1'!$K$8,"")</f>
        <v/>
      </c>
      <c r="X2055" s="101"/>
      <c r="Y2055" s="474"/>
      <c r="Z2055" s="101"/>
      <c r="AA2055" s="101"/>
      <c r="AB2055" s="101"/>
      <c r="AC2055" s="101"/>
      <c r="AD2055" s="101"/>
      <c r="AE2055" s="361"/>
      <c r="AF2055" s="522"/>
    </row>
    <row r="2056" spans="2:32" x14ac:dyDescent="0.25">
      <c r="B2056" s="566" t="str">
        <f t="shared" si="159"/>
        <v/>
      </c>
      <c r="C2056" s="472">
        <f>'BD4'!C2053</f>
        <v>0</v>
      </c>
      <c r="D2056" s="125" t="str">
        <f t="shared" si="156"/>
        <v/>
      </c>
      <c r="E2056" s="126" t="str">
        <f>IF('BD4'!O2053=0,"",'BD4'!O2053)</f>
        <v/>
      </c>
      <c r="F2056" s="127" t="str">
        <f>REPT('BD4'!N2053,1)</f>
        <v/>
      </c>
      <c r="G2056" s="469">
        <f>('BD4'!J2053)</f>
        <v>0</v>
      </c>
      <c r="I2056" s="568" t="str">
        <f t="shared" si="157"/>
        <v/>
      </c>
      <c r="J2056" s="568" t="str">
        <f>IF(L2056&gt;0,'BD1'!$K$6,"")</f>
        <v/>
      </c>
      <c r="K2056" s="568" t="str">
        <f>IF(L2056&gt;0,'BD1'!$K$8,"")</f>
        <v/>
      </c>
      <c r="L2056" s="101"/>
      <c r="M2056" s="101"/>
      <c r="N2056" s="101"/>
      <c r="O2056" s="101"/>
      <c r="P2056" s="363"/>
      <c r="Q2056" s="363"/>
      <c r="R2056" s="361"/>
      <c r="S2056" s="570" t="str">
        <f t="shared" si="160"/>
        <v/>
      </c>
      <c r="U2056" s="124" t="str">
        <f t="shared" si="158"/>
        <v/>
      </c>
      <c r="V2056" s="124" t="str">
        <f>IF(X2056&gt;0,'BD1'!$K$6,"")</f>
        <v/>
      </c>
      <c r="W2056" s="121" t="str">
        <f>IF(X2056&gt;0,'BD1'!$K$8,"")</f>
        <v/>
      </c>
      <c r="X2056" s="101"/>
      <c r="Y2056" s="474"/>
      <c r="Z2056" s="101"/>
      <c r="AA2056" s="101"/>
      <c r="AB2056" s="101"/>
      <c r="AC2056" s="101"/>
      <c r="AD2056" s="101"/>
      <c r="AE2056" s="361"/>
      <c r="AF2056" s="522"/>
    </row>
    <row r="2057" spans="2:32" x14ac:dyDescent="0.25">
      <c r="B2057" s="566" t="str">
        <f t="shared" si="159"/>
        <v/>
      </c>
      <c r="C2057" s="472">
        <f>'BD4'!C2054</f>
        <v>0</v>
      </c>
      <c r="D2057" s="125" t="str">
        <f t="shared" si="156"/>
        <v/>
      </c>
      <c r="E2057" s="126" t="str">
        <f>IF('BD4'!O2054=0,"",'BD4'!O2054)</f>
        <v/>
      </c>
      <c r="F2057" s="127" t="str">
        <f>REPT('BD4'!N2054,1)</f>
        <v/>
      </c>
      <c r="G2057" s="469">
        <f>('BD4'!J2054)</f>
        <v>0</v>
      </c>
      <c r="I2057" s="568" t="str">
        <f t="shared" si="157"/>
        <v/>
      </c>
      <c r="J2057" s="568" t="str">
        <f>IF(L2057&gt;0,'BD1'!$K$6,"")</f>
        <v/>
      </c>
      <c r="K2057" s="568" t="str">
        <f>IF(L2057&gt;0,'BD1'!$K$8,"")</f>
        <v/>
      </c>
      <c r="L2057" s="101"/>
      <c r="M2057" s="101"/>
      <c r="N2057" s="101"/>
      <c r="O2057" s="101"/>
      <c r="P2057" s="363"/>
      <c r="Q2057" s="363"/>
      <c r="R2057" s="361"/>
      <c r="S2057" s="570" t="str">
        <f t="shared" si="160"/>
        <v/>
      </c>
      <c r="U2057" s="124" t="str">
        <f t="shared" si="158"/>
        <v/>
      </c>
      <c r="V2057" s="124" t="str">
        <f>IF(X2057&gt;0,'BD1'!$K$6,"")</f>
        <v/>
      </c>
      <c r="W2057" s="121" t="str">
        <f>IF(X2057&gt;0,'BD1'!$K$8,"")</f>
        <v/>
      </c>
      <c r="X2057" s="101"/>
      <c r="Y2057" s="474"/>
      <c r="Z2057" s="101"/>
      <c r="AA2057" s="101"/>
      <c r="AB2057" s="101"/>
      <c r="AC2057" s="101"/>
      <c r="AD2057" s="101"/>
      <c r="AE2057" s="361"/>
      <c r="AF2057" s="522"/>
    </row>
    <row r="2058" spans="2:32" x14ac:dyDescent="0.25">
      <c r="B2058" s="566" t="str">
        <f t="shared" si="159"/>
        <v/>
      </c>
      <c r="C2058" s="472">
        <f>'BD4'!C2055</f>
        <v>0</v>
      </c>
      <c r="D2058" s="125" t="str">
        <f t="shared" si="156"/>
        <v/>
      </c>
      <c r="E2058" s="126" t="str">
        <f>IF('BD4'!O2055=0,"",'BD4'!O2055)</f>
        <v/>
      </c>
      <c r="F2058" s="127" t="str">
        <f>REPT('BD4'!N2055,1)</f>
        <v/>
      </c>
      <c r="G2058" s="469">
        <f>('BD4'!J2055)</f>
        <v>0</v>
      </c>
      <c r="I2058" s="568" t="str">
        <f t="shared" si="157"/>
        <v/>
      </c>
      <c r="J2058" s="568" t="str">
        <f>IF(L2058&gt;0,'BD1'!$K$6,"")</f>
        <v/>
      </c>
      <c r="K2058" s="568" t="str">
        <f>IF(L2058&gt;0,'BD1'!$K$8,"")</f>
        <v/>
      </c>
      <c r="L2058" s="101"/>
      <c r="M2058" s="101"/>
      <c r="N2058" s="101"/>
      <c r="O2058" s="101"/>
      <c r="P2058" s="363"/>
      <c r="Q2058" s="363"/>
      <c r="R2058" s="361"/>
      <c r="S2058" s="570" t="str">
        <f t="shared" si="160"/>
        <v/>
      </c>
      <c r="U2058" s="124" t="str">
        <f t="shared" si="158"/>
        <v/>
      </c>
      <c r="V2058" s="124" t="str">
        <f>IF(X2058&gt;0,'BD1'!$K$6,"")</f>
        <v/>
      </c>
      <c r="W2058" s="121" t="str">
        <f>IF(X2058&gt;0,'BD1'!$K$8,"")</f>
        <v/>
      </c>
      <c r="X2058" s="101"/>
      <c r="Y2058" s="474"/>
      <c r="Z2058" s="101"/>
      <c r="AA2058" s="101"/>
      <c r="AB2058" s="101"/>
      <c r="AC2058" s="101"/>
      <c r="AD2058" s="101"/>
      <c r="AE2058" s="361"/>
      <c r="AF2058" s="522"/>
    </row>
    <row r="2059" spans="2:32" x14ac:dyDescent="0.25">
      <c r="B2059" s="566" t="str">
        <f t="shared" si="159"/>
        <v/>
      </c>
      <c r="C2059" s="472">
        <f>'BD4'!C2056</f>
        <v>0</v>
      </c>
      <c r="D2059" s="125" t="str">
        <f t="shared" si="156"/>
        <v/>
      </c>
      <c r="E2059" s="126" t="str">
        <f>IF('BD4'!O2056=0,"",'BD4'!O2056)</f>
        <v/>
      </c>
      <c r="F2059" s="127" t="str">
        <f>REPT('BD4'!N2056,1)</f>
        <v/>
      </c>
      <c r="G2059" s="469">
        <f>('BD4'!J2056)</f>
        <v>0</v>
      </c>
      <c r="I2059" s="568" t="str">
        <f t="shared" si="157"/>
        <v/>
      </c>
      <c r="J2059" s="568" t="str">
        <f>IF(L2059&gt;0,'BD1'!$K$6,"")</f>
        <v/>
      </c>
      <c r="K2059" s="568" t="str">
        <f>IF(L2059&gt;0,'BD1'!$K$8,"")</f>
        <v/>
      </c>
      <c r="L2059" s="101"/>
      <c r="M2059" s="101"/>
      <c r="N2059" s="101"/>
      <c r="O2059" s="101"/>
      <c r="P2059" s="363"/>
      <c r="Q2059" s="363"/>
      <c r="R2059" s="361"/>
      <c r="S2059" s="570" t="str">
        <f t="shared" si="160"/>
        <v/>
      </c>
      <c r="U2059" s="124" t="str">
        <f t="shared" si="158"/>
        <v/>
      </c>
      <c r="V2059" s="124" t="str">
        <f>IF(X2059&gt;0,'BD1'!$K$6,"")</f>
        <v/>
      </c>
      <c r="W2059" s="121" t="str">
        <f>IF(X2059&gt;0,'BD1'!$K$8,"")</f>
        <v/>
      </c>
      <c r="X2059" s="101"/>
      <c r="Y2059" s="474"/>
      <c r="Z2059" s="101"/>
      <c r="AA2059" s="101"/>
      <c r="AB2059" s="101"/>
      <c r="AC2059" s="101"/>
      <c r="AD2059" s="101"/>
      <c r="AE2059" s="361"/>
      <c r="AF2059" s="522"/>
    </row>
    <row r="2060" spans="2:32" x14ac:dyDescent="0.25">
      <c r="B2060" s="566" t="str">
        <f t="shared" si="159"/>
        <v/>
      </c>
      <c r="C2060" s="472">
        <f>'BD4'!C2057</f>
        <v>0</v>
      </c>
      <c r="D2060" s="125" t="str">
        <f t="shared" si="156"/>
        <v/>
      </c>
      <c r="E2060" s="126" t="str">
        <f>IF('BD4'!O2057=0,"",'BD4'!O2057)</f>
        <v/>
      </c>
      <c r="F2060" s="127" t="str">
        <f>REPT('BD4'!N2057,1)</f>
        <v/>
      </c>
      <c r="G2060" s="469">
        <f>('BD4'!J2057)</f>
        <v>0</v>
      </c>
      <c r="I2060" s="568" t="str">
        <f t="shared" si="157"/>
        <v/>
      </c>
      <c r="J2060" s="568" t="str">
        <f>IF(L2060&gt;0,'BD1'!$K$6,"")</f>
        <v/>
      </c>
      <c r="K2060" s="568" t="str">
        <f>IF(L2060&gt;0,'BD1'!$K$8,"")</f>
        <v/>
      </c>
      <c r="L2060" s="101"/>
      <c r="M2060" s="101"/>
      <c r="N2060" s="101"/>
      <c r="O2060" s="101"/>
      <c r="P2060" s="363"/>
      <c r="Q2060" s="363"/>
      <c r="R2060" s="361"/>
      <c r="S2060" s="570" t="str">
        <f t="shared" si="160"/>
        <v/>
      </c>
      <c r="U2060" s="124" t="str">
        <f t="shared" si="158"/>
        <v/>
      </c>
      <c r="V2060" s="124" t="str">
        <f>IF(X2060&gt;0,'BD1'!$K$6,"")</f>
        <v/>
      </c>
      <c r="W2060" s="121" t="str">
        <f>IF(X2060&gt;0,'BD1'!$K$8,"")</f>
        <v/>
      </c>
      <c r="X2060" s="101"/>
      <c r="Y2060" s="474"/>
      <c r="Z2060" s="101"/>
      <c r="AA2060" s="101"/>
      <c r="AB2060" s="101"/>
      <c r="AC2060" s="101"/>
      <c r="AD2060" s="101"/>
      <c r="AE2060" s="361"/>
      <c r="AF2060" s="522"/>
    </row>
    <row r="2061" spans="2:32" x14ac:dyDescent="0.25">
      <c r="B2061" s="566" t="str">
        <f t="shared" si="159"/>
        <v/>
      </c>
      <c r="C2061" s="472">
        <f>'BD4'!C2058</f>
        <v>0</v>
      </c>
      <c r="D2061" s="125" t="str">
        <f t="shared" si="156"/>
        <v/>
      </c>
      <c r="E2061" s="126" t="str">
        <f>IF('BD4'!O2058=0,"",'BD4'!O2058)</f>
        <v/>
      </c>
      <c r="F2061" s="127" t="str">
        <f>REPT('BD4'!N2058,1)</f>
        <v/>
      </c>
      <c r="G2061" s="469">
        <f>('BD4'!J2058)</f>
        <v>0</v>
      </c>
      <c r="I2061" s="568" t="str">
        <f t="shared" si="157"/>
        <v/>
      </c>
      <c r="J2061" s="568" t="str">
        <f>IF(L2061&gt;0,'BD1'!$K$6,"")</f>
        <v/>
      </c>
      <c r="K2061" s="568" t="str">
        <f>IF(L2061&gt;0,'BD1'!$K$8,"")</f>
        <v/>
      </c>
      <c r="L2061" s="101"/>
      <c r="M2061" s="101"/>
      <c r="N2061" s="101"/>
      <c r="O2061" s="101"/>
      <c r="P2061" s="363"/>
      <c r="Q2061" s="363"/>
      <c r="R2061" s="361"/>
      <c r="S2061" s="570" t="str">
        <f t="shared" si="160"/>
        <v/>
      </c>
      <c r="U2061" s="124" t="str">
        <f t="shared" si="158"/>
        <v/>
      </c>
      <c r="V2061" s="124" t="str">
        <f>IF(X2061&gt;0,'BD1'!$K$6,"")</f>
        <v/>
      </c>
      <c r="W2061" s="121" t="str">
        <f>IF(X2061&gt;0,'BD1'!$K$8,"")</f>
        <v/>
      </c>
      <c r="X2061" s="101"/>
      <c r="Y2061" s="474"/>
      <c r="Z2061" s="101"/>
      <c r="AA2061" s="101"/>
      <c r="AB2061" s="101"/>
      <c r="AC2061" s="101"/>
      <c r="AD2061" s="101"/>
      <c r="AE2061" s="361"/>
      <c r="AF2061" s="522"/>
    </row>
    <row r="2062" spans="2:32" x14ac:dyDescent="0.25">
      <c r="B2062" s="566" t="str">
        <f t="shared" si="159"/>
        <v/>
      </c>
      <c r="C2062" s="472">
        <f>'BD4'!C2059</f>
        <v>0</v>
      </c>
      <c r="D2062" s="125" t="str">
        <f t="shared" si="156"/>
        <v/>
      </c>
      <c r="E2062" s="126" t="str">
        <f>IF('BD4'!O2059=0,"",'BD4'!O2059)</f>
        <v/>
      </c>
      <c r="F2062" s="127" t="str">
        <f>REPT('BD4'!N2059,1)</f>
        <v/>
      </c>
      <c r="G2062" s="469">
        <f>('BD4'!J2059)</f>
        <v>0</v>
      </c>
      <c r="I2062" s="568" t="str">
        <f t="shared" si="157"/>
        <v/>
      </c>
      <c r="J2062" s="568" t="str">
        <f>IF(L2062&gt;0,'BD1'!$K$6,"")</f>
        <v/>
      </c>
      <c r="K2062" s="568" t="str">
        <f>IF(L2062&gt;0,'BD1'!$K$8,"")</f>
        <v/>
      </c>
      <c r="L2062" s="101"/>
      <c r="M2062" s="101"/>
      <c r="N2062" s="101"/>
      <c r="O2062" s="101"/>
      <c r="P2062" s="363"/>
      <c r="Q2062" s="363"/>
      <c r="R2062" s="361"/>
      <c r="S2062" s="570" t="str">
        <f t="shared" si="160"/>
        <v/>
      </c>
      <c r="U2062" s="124" t="str">
        <f t="shared" si="158"/>
        <v/>
      </c>
      <c r="V2062" s="124" t="str">
        <f>IF(X2062&gt;0,'BD1'!$K$6,"")</f>
        <v/>
      </c>
      <c r="W2062" s="121" t="str">
        <f>IF(X2062&gt;0,'BD1'!$K$8,"")</f>
        <v/>
      </c>
      <c r="X2062" s="101"/>
      <c r="Y2062" s="474"/>
      <c r="Z2062" s="101"/>
      <c r="AA2062" s="101"/>
      <c r="AB2062" s="101"/>
      <c r="AC2062" s="101"/>
      <c r="AD2062" s="101"/>
      <c r="AE2062" s="361"/>
      <c r="AF2062" s="522"/>
    </row>
    <row r="2063" spans="2:32" x14ac:dyDescent="0.25">
      <c r="B2063" s="566" t="str">
        <f t="shared" si="159"/>
        <v/>
      </c>
      <c r="C2063" s="472">
        <f>'BD4'!C2060</f>
        <v>0</v>
      </c>
      <c r="D2063" s="125" t="str">
        <f t="shared" ref="D2063:D2126" si="161">IF(IF(G2063&gt;=1,1,0)=0,"",IF(G2063&gt;=1,1,0))</f>
        <v/>
      </c>
      <c r="E2063" s="126" t="str">
        <f>IF('BD4'!O2060=0,"",'BD4'!O2060)</f>
        <v/>
      </c>
      <c r="F2063" s="127" t="str">
        <f>REPT('BD4'!N2060,1)</f>
        <v/>
      </c>
      <c r="G2063" s="469">
        <f>('BD4'!J2060)</f>
        <v>0</v>
      </c>
      <c r="I2063" s="568" t="str">
        <f t="shared" ref="I2063:I2126" si="162">IF(L2063&gt;0,ROW()-13,"")</f>
        <v/>
      </c>
      <c r="J2063" s="568" t="str">
        <f>IF(L2063&gt;0,'BD1'!$K$6,"")</f>
        <v/>
      </c>
      <c r="K2063" s="568" t="str">
        <f>IF(L2063&gt;0,'BD1'!$K$8,"")</f>
        <v/>
      </c>
      <c r="L2063" s="101"/>
      <c r="M2063" s="101"/>
      <c r="N2063" s="101"/>
      <c r="O2063" s="101"/>
      <c r="P2063" s="363"/>
      <c r="Q2063" s="363"/>
      <c r="R2063" s="361"/>
      <c r="S2063" s="570" t="str">
        <f t="shared" si="160"/>
        <v/>
      </c>
      <c r="U2063" s="124" t="str">
        <f t="shared" ref="U2063:U2126" si="163">IF(X2063&gt;0,ROW()-13,"")</f>
        <v/>
      </c>
      <c r="V2063" s="124" t="str">
        <f>IF(X2063&gt;0,'BD1'!$K$6,"")</f>
        <v/>
      </c>
      <c r="W2063" s="121" t="str">
        <f>IF(X2063&gt;0,'BD1'!$K$8,"")</f>
        <v/>
      </c>
      <c r="X2063" s="101"/>
      <c r="Y2063" s="474"/>
      <c r="Z2063" s="101"/>
      <c r="AA2063" s="101"/>
      <c r="AB2063" s="101"/>
      <c r="AC2063" s="101"/>
      <c r="AD2063" s="101"/>
      <c r="AE2063" s="361"/>
      <c r="AF2063" s="522"/>
    </row>
    <row r="2064" spans="2:32" x14ac:dyDescent="0.25">
      <c r="B2064" s="566" t="str">
        <f t="shared" ref="B2064:B2127" si="164">IF(G2064&gt;0,ROW()-13,"")</f>
        <v/>
      </c>
      <c r="C2064" s="472">
        <f>'BD4'!C2061</f>
        <v>0</v>
      </c>
      <c r="D2064" s="125" t="str">
        <f t="shared" si="161"/>
        <v/>
      </c>
      <c r="E2064" s="126" t="str">
        <f>IF('BD4'!O2061=0,"",'BD4'!O2061)</f>
        <v/>
      </c>
      <c r="F2064" s="127" t="str">
        <f>REPT('BD4'!N2061,1)</f>
        <v/>
      </c>
      <c r="G2064" s="469">
        <f>('BD4'!J2061)</f>
        <v>0</v>
      </c>
      <c r="I2064" s="568" t="str">
        <f t="shared" si="162"/>
        <v/>
      </c>
      <c r="J2064" s="568" t="str">
        <f>IF(L2064&gt;0,'BD1'!$K$6,"")</f>
        <v/>
      </c>
      <c r="K2064" s="568" t="str">
        <f>IF(L2064&gt;0,'BD1'!$K$8,"")</f>
        <v/>
      </c>
      <c r="L2064" s="101"/>
      <c r="M2064" s="101"/>
      <c r="N2064" s="101"/>
      <c r="O2064" s="101"/>
      <c r="P2064" s="363"/>
      <c r="Q2064" s="363"/>
      <c r="R2064" s="361"/>
      <c r="S2064" s="570" t="str">
        <f t="shared" ref="S2064:S2127" si="165">IF(AND(M2064="",N2064="",O2064=""),"",SUM(M2064:O2064))</f>
        <v/>
      </c>
      <c r="U2064" s="124" t="str">
        <f t="shared" si="163"/>
        <v/>
      </c>
      <c r="V2064" s="124" t="str">
        <f>IF(X2064&gt;0,'BD1'!$K$6,"")</f>
        <v/>
      </c>
      <c r="W2064" s="121" t="str">
        <f>IF(X2064&gt;0,'BD1'!$K$8,"")</f>
        <v/>
      </c>
      <c r="X2064" s="101"/>
      <c r="Y2064" s="474"/>
      <c r="Z2064" s="101"/>
      <c r="AA2064" s="101"/>
      <c r="AB2064" s="101"/>
      <c r="AC2064" s="101"/>
      <c r="AD2064" s="101"/>
      <c r="AE2064" s="361"/>
      <c r="AF2064" s="522"/>
    </row>
    <row r="2065" spans="2:32" x14ac:dyDescent="0.25">
      <c r="B2065" s="566" t="str">
        <f t="shared" si="164"/>
        <v/>
      </c>
      <c r="C2065" s="472">
        <f>'BD4'!C2062</f>
        <v>0</v>
      </c>
      <c r="D2065" s="125" t="str">
        <f t="shared" si="161"/>
        <v/>
      </c>
      <c r="E2065" s="126" t="str">
        <f>IF('BD4'!O2062=0,"",'BD4'!O2062)</f>
        <v/>
      </c>
      <c r="F2065" s="127" t="str">
        <f>REPT('BD4'!N2062,1)</f>
        <v/>
      </c>
      <c r="G2065" s="469">
        <f>('BD4'!J2062)</f>
        <v>0</v>
      </c>
      <c r="I2065" s="568" t="str">
        <f t="shared" si="162"/>
        <v/>
      </c>
      <c r="J2065" s="568" t="str">
        <f>IF(L2065&gt;0,'BD1'!$K$6,"")</f>
        <v/>
      </c>
      <c r="K2065" s="568" t="str">
        <f>IF(L2065&gt;0,'BD1'!$K$8,"")</f>
        <v/>
      </c>
      <c r="L2065" s="101"/>
      <c r="M2065" s="101"/>
      <c r="N2065" s="101"/>
      <c r="O2065" s="101"/>
      <c r="P2065" s="363"/>
      <c r="Q2065" s="363"/>
      <c r="R2065" s="361"/>
      <c r="S2065" s="570" t="str">
        <f t="shared" si="165"/>
        <v/>
      </c>
      <c r="U2065" s="124" t="str">
        <f t="shared" si="163"/>
        <v/>
      </c>
      <c r="V2065" s="124" t="str">
        <f>IF(X2065&gt;0,'BD1'!$K$6,"")</f>
        <v/>
      </c>
      <c r="W2065" s="121" t="str">
        <f>IF(X2065&gt;0,'BD1'!$K$8,"")</f>
        <v/>
      </c>
      <c r="X2065" s="101"/>
      <c r="Y2065" s="474"/>
      <c r="Z2065" s="101"/>
      <c r="AA2065" s="101"/>
      <c r="AB2065" s="101"/>
      <c r="AC2065" s="101"/>
      <c r="AD2065" s="101"/>
      <c r="AE2065" s="361"/>
      <c r="AF2065" s="522"/>
    </row>
    <row r="2066" spans="2:32" x14ac:dyDescent="0.25">
      <c r="B2066" s="566" t="str">
        <f t="shared" si="164"/>
        <v/>
      </c>
      <c r="C2066" s="472">
        <f>'BD4'!C2063</f>
        <v>0</v>
      </c>
      <c r="D2066" s="125" t="str">
        <f t="shared" si="161"/>
        <v/>
      </c>
      <c r="E2066" s="126" t="str">
        <f>IF('BD4'!O2063=0,"",'BD4'!O2063)</f>
        <v/>
      </c>
      <c r="F2066" s="127" t="str">
        <f>REPT('BD4'!N2063,1)</f>
        <v/>
      </c>
      <c r="G2066" s="469">
        <f>('BD4'!J2063)</f>
        <v>0</v>
      </c>
      <c r="I2066" s="568" t="str">
        <f t="shared" si="162"/>
        <v/>
      </c>
      <c r="J2066" s="568" t="str">
        <f>IF(L2066&gt;0,'BD1'!$K$6,"")</f>
        <v/>
      </c>
      <c r="K2066" s="568" t="str">
        <f>IF(L2066&gt;0,'BD1'!$K$8,"")</f>
        <v/>
      </c>
      <c r="L2066" s="101"/>
      <c r="M2066" s="101"/>
      <c r="N2066" s="101"/>
      <c r="O2066" s="101"/>
      <c r="P2066" s="363"/>
      <c r="Q2066" s="363"/>
      <c r="R2066" s="361"/>
      <c r="S2066" s="570" t="str">
        <f t="shared" si="165"/>
        <v/>
      </c>
      <c r="U2066" s="124" t="str">
        <f t="shared" si="163"/>
        <v/>
      </c>
      <c r="V2066" s="124" t="str">
        <f>IF(X2066&gt;0,'BD1'!$K$6,"")</f>
        <v/>
      </c>
      <c r="W2066" s="121" t="str">
        <f>IF(X2066&gt;0,'BD1'!$K$8,"")</f>
        <v/>
      </c>
      <c r="X2066" s="101"/>
      <c r="Y2066" s="474"/>
      <c r="Z2066" s="101"/>
      <c r="AA2066" s="101"/>
      <c r="AB2066" s="101"/>
      <c r="AC2066" s="101"/>
      <c r="AD2066" s="101"/>
      <c r="AE2066" s="361"/>
      <c r="AF2066" s="522"/>
    </row>
    <row r="2067" spans="2:32" x14ac:dyDescent="0.25">
      <c r="B2067" s="566" t="str">
        <f t="shared" si="164"/>
        <v/>
      </c>
      <c r="C2067" s="472">
        <f>'BD4'!C2064</f>
        <v>0</v>
      </c>
      <c r="D2067" s="125" t="str">
        <f t="shared" si="161"/>
        <v/>
      </c>
      <c r="E2067" s="126" t="str">
        <f>IF('BD4'!O2064=0,"",'BD4'!O2064)</f>
        <v/>
      </c>
      <c r="F2067" s="127" t="str">
        <f>REPT('BD4'!N2064,1)</f>
        <v/>
      </c>
      <c r="G2067" s="469">
        <f>('BD4'!J2064)</f>
        <v>0</v>
      </c>
      <c r="I2067" s="568" t="str">
        <f t="shared" si="162"/>
        <v/>
      </c>
      <c r="J2067" s="568" t="str">
        <f>IF(L2067&gt;0,'BD1'!$K$6,"")</f>
        <v/>
      </c>
      <c r="K2067" s="568" t="str">
        <f>IF(L2067&gt;0,'BD1'!$K$8,"")</f>
        <v/>
      </c>
      <c r="L2067" s="101"/>
      <c r="M2067" s="101"/>
      <c r="N2067" s="101"/>
      <c r="O2067" s="101"/>
      <c r="P2067" s="363"/>
      <c r="Q2067" s="363"/>
      <c r="R2067" s="361"/>
      <c r="S2067" s="570" t="str">
        <f t="shared" si="165"/>
        <v/>
      </c>
      <c r="U2067" s="124" t="str">
        <f t="shared" si="163"/>
        <v/>
      </c>
      <c r="V2067" s="124" t="str">
        <f>IF(X2067&gt;0,'BD1'!$K$6,"")</f>
        <v/>
      </c>
      <c r="W2067" s="121" t="str">
        <f>IF(X2067&gt;0,'BD1'!$K$8,"")</f>
        <v/>
      </c>
      <c r="X2067" s="101"/>
      <c r="Y2067" s="474"/>
      <c r="Z2067" s="101"/>
      <c r="AA2067" s="101"/>
      <c r="AB2067" s="101"/>
      <c r="AC2067" s="101"/>
      <c r="AD2067" s="101"/>
      <c r="AE2067" s="361"/>
      <c r="AF2067" s="522"/>
    </row>
    <row r="2068" spans="2:32" x14ac:dyDescent="0.25">
      <c r="B2068" s="566" t="str">
        <f t="shared" si="164"/>
        <v/>
      </c>
      <c r="C2068" s="472">
        <f>'BD4'!C2065</f>
        <v>0</v>
      </c>
      <c r="D2068" s="125" t="str">
        <f t="shared" si="161"/>
        <v/>
      </c>
      <c r="E2068" s="126" t="str">
        <f>IF('BD4'!O2065=0,"",'BD4'!O2065)</f>
        <v/>
      </c>
      <c r="F2068" s="127" t="str">
        <f>REPT('BD4'!N2065,1)</f>
        <v/>
      </c>
      <c r="G2068" s="469">
        <f>('BD4'!J2065)</f>
        <v>0</v>
      </c>
      <c r="I2068" s="568" t="str">
        <f t="shared" si="162"/>
        <v/>
      </c>
      <c r="J2068" s="568" t="str">
        <f>IF(L2068&gt;0,'BD1'!$K$6,"")</f>
        <v/>
      </c>
      <c r="K2068" s="568" t="str">
        <f>IF(L2068&gt;0,'BD1'!$K$8,"")</f>
        <v/>
      </c>
      <c r="L2068" s="101"/>
      <c r="M2068" s="101"/>
      <c r="N2068" s="101"/>
      <c r="O2068" s="101"/>
      <c r="P2068" s="363"/>
      <c r="Q2068" s="363"/>
      <c r="R2068" s="361"/>
      <c r="S2068" s="570" t="str">
        <f t="shared" si="165"/>
        <v/>
      </c>
      <c r="U2068" s="124" t="str">
        <f t="shared" si="163"/>
        <v/>
      </c>
      <c r="V2068" s="124" t="str">
        <f>IF(X2068&gt;0,'BD1'!$K$6,"")</f>
        <v/>
      </c>
      <c r="W2068" s="121" t="str">
        <f>IF(X2068&gt;0,'BD1'!$K$8,"")</f>
        <v/>
      </c>
      <c r="X2068" s="101"/>
      <c r="Y2068" s="474"/>
      <c r="Z2068" s="101"/>
      <c r="AA2068" s="101"/>
      <c r="AB2068" s="101"/>
      <c r="AC2068" s="101"/>
      <c r="AD2068" s="101"/>
      <c r="AE2068" s="361"/>
      <c r="AF2068" s="522"/>
    </row>
    <row r="2069" spans="2:32" x14ac:dyDescent="0.25">
      <c r="B2069" s="566" t="str">
        <f t="shared" si="164"/>
        <v/>
      </c>
      <c r="C2069" s="472">
        <f>'BD4'!C2066</f>
        <v>0</v>
      </c>
      <c r="D2069" s="125" t="str">
        <f t="shared" si="161"/>
        <v/>
      </c>
      <c r="E2069" s="126" t="str">
        <f>IF('BD4'!O2066=0,"",'BD4'!O2066)</f>
        <v/>
      </c>
      <c r="F2069" s="127" t="str">
        <f>REPT('BD4'!N2066,1)</f>
        <v/>
      </c>
      <c r="G2069" s="469">
        <f>('BD4'!J2066)</f>
        <v>0</v>
      </c>
      <c r="I2069" s="568" t="str">
        <f t="shared" si="162"/>
        <v/>
      </c>
      <c r="J2069" s="568" t="str">
        <f>IF(L2069&gt;0,'BD1'!$K$6,"")</f>
        <v/>
      </c>
      <c r="K2069" s="568" t="str">
        <f>IF(L2069&gt;0,'BD1'!$K$8,"")</f>
        <v/>
      </c>
      <c r="L2069" s="101"/>
      <c r="M2069" s="101"/>
      <c r="N2069" s="101"/>
      <c r="O2069" s="101"/>
      <c r="P2069" s="363"/>
      <c r="Q2069" s="363"/>
      <c r="R2069" s="361"/>
      <c r="S2069" s="570" t="str">
        <f t="shared" si="165"/>
        <v/>
      </c>
      <c r="U2069" s="124" t="str">
        <f t="shared" si="163"/>
        <v/>
      </c>
      <c r="V2069" s="124" t="str">
        <f>IF(X2069&gt;0,'BD1'!$K$6,"")</f>
        <v/>
      </c>
      <c r="W2069" s="121" t="str">
        <f>IF(X2069&gt;0,'BD1'!$K$8,"")</f>
        <v/>
      </c>
      <c r="X2069" s="101"/>
      <c r="Y2069" s="474"/>
      <c r="Z2069" s="101"/>
      <c r="AA2069" s="101"/>
      <c r="AB2069" s="101"/>
      <c r="AC2069" s="101"/>
      <c r="AD2069" s="101"/>
      <c r="AE2069" s="361"/>
      <c r="AF2069" s="522"/>
    </row>
    <row r="2070" spans="2:32" x14ac:dyDescent="0.25">
      <c r="B2070" s="566" t="str">
        <f t="shared" si="164"/>
        <v/>
      </c>
      <c r="C2070" s="472">
        <f>'BD4'!C2067</f>
        <v>0</v>
      </c>
      <c r="D2070" s="125" t="str">
        <f t="shared" si="161"/>
        <v/>
      </c>
      <c r="E2070" s="126" t="str">
        <f>IF('BD4'!O2067=0,"",'BD4'!O2067)</f>
        <v/>
      </c>
      <c r="F2070" s="127" t="str">
        <f>REPT('BD4'!N2067,1)</f>
        <v/>
      </c>
      <c r="G2070" s="469">
        <f>('BD4'!J2067)</f>
        <v>0</v>
      </c>
      <c r="I2070" s="568" t="str">
        <f t="shared" si="162"/>
        <v/>
      </c>
      <c r="J2070" s="568" t="str">
        <f>IF(L2070&gt;0,'BD1'!$K$6,"")</f>
        <v/>
      </c>
      <c r="K2070" s="568" t="str">
        <f>IF(L2070&gt;0,'BD1'!$K$8,"")</f>
        <v/>
      </c>
      <c r="L2070" s="101"/>
      <c r="M2070" s="101"/>
      <c r="N2070" s="101"/>
      <c r="O2070" s="101"/>
      <c r="P2070" s="363"/>
      <c r="Q2070" s="363"/>
      <c r="R2070" s="361"/>
      <c r="S2070" s="570" t="str">
        <f t="shared" si="165"/>
        <v/>
      </c>
      <c r="U2070" s="124" t="str">
        <f t="shared" si="163"/>
        <v/>
      </c>
      <c r="V2070" s="124" t="str">
        <f>IF(X2070&gt;0,'BD1'!$K$6,"")</f>
        <v/>
      </c>
      <c r="W2070" s="121" t="str">
        <f>IF(X2070&gt;0,'BD1'!$K$8,"")</f>
        <v/>
      </c>
      <c r="X2070" s="101"/>
      <c r="Y2070" s="474"/>
      <c r="Z2070" s="101"/>
      <c r="AA2070" s="101"/>
      <c r="AB2070" s="101"/>
      <c r="AC2070" s="101"/>
      <c r="AD2070" s="101"/>
      <c r="AE2070" s="361"/>
      <c r="AF2070" s="522"/>
    </row>
    <row r="2071" spans="2:32" x14ac:dyDescent="0.25">
      <c r="B2071" s="566" t="str">
        <f t="shared" si="164"/>
        <v/>
      </c>
      <c r="C2071" s="472">
        <f>'BD4'!C2068</f>
        <v>0</v>
      </c>
      <c r="D2071" s="125" t="str">
        <f t="shared" si="161"/>
        <v/>
      </c>
      <c r="E2071" s="126" t="str">
        <f>IF('BD4'!O2068=0,"",'BD4'!O2068)</f>
        <v/>
      </c>
      <c r="F2071" s="127" t="str">
        <f>REPT('BD4'!N2068,1)</f>
        <v/>
      </c>
      <c r="G2071" s="469">
        <f>('BD4'!J2068)</f>
        <v>0</v>
      </c>
      <c r="I2071" s="568" t="str">
        <f t="shared" si="162"/>
        <v/>
      </c>
      <c r="J2071" s="568" t="str">
        <f>IF(L2071&gt;0,'BD1'!$K$6,"")</f>
        <v/>
      </c>
      <c r="K2071" s="568" t="str">
        <f>IF(L2071&gt;0,'BD1'!$K$8,"")</f>
        <v/>
      </c>
      <c r="L2071" s="101"/>
      <c r="M2071" s="101"/>
      <c r="N2071" s="101"/>
      <c r="O2071" s="101"/>
      <c r="P2071" s="363"/>
      <c r="Q2071" s="363"/>
      <c r="R2071" s="361"/>
      <c r="S2071" s="570" t="str">
        <f t="shared" si="165"/>
        <v/>
      </c>
      <c r="U2071" s="124" t="str">
        <f t="shared" si="163"/>
        <v/>
      </c>
      <c r="V2071" s="124" t="str">
        <f>IF(X2071&gt;0,'BD1'!$K$6,"")</f>
        <v/>
      </c>
      <c r="W2071" s="121" t="str">
        <f>IF(X2071&gt;0,'BD1'!$K$8,"")</f>
        <v/>
      </c>
      <c r="X2071" s="101"/>
      <c r="Y2071" s="474"/>
      <c r="Z2071" s="101"/>
      <c r="AA2071" s="101"/>
      <c r="AB2071" s="101"/>
      <c r="AC2071" s="101"/>
      <c r="AD2071" s="101"/>
      <c r="AE2071" s="361"/>
      <c r="AF2071" s="522"/>
    </row>
    <row r="2072" spans="2:32" x14ac:dyDescent="0.25">
      <c r="B2072" s="566" t="str">
        <f t="shared" si="164"/>
        <v/>
      </c>
      <c r="C2072" s="472">
        <f>'BD4'!C2069</f>
        <v>0</v>
      </c>
      <c r="D2072" s="125" t="str">
        <f t="shared" si="161"/>
        <v/>
      </c>
      <c r="E2072" s="126" t="str">
        <f>IF('BD4'!O2069=0,"",'BD4'!O2069)</f>
        <v/>
      </c>
      <c r="F2072" s="127" t="str">
        <f>REPT('BD4'!N2069,1)</f>
        <v/>
      </c>
      <c r="G2072" s="469">
        <f>('BD4'!J2069)</f>
        <v>0</v>
      </c>
      <c r="I2072" s="568" t="str">
        <f t="shared" si="162"/>
        <v/>
      </c>
      <c r="J2072" s="568" t="str">
        <f>IF(L2072&gt;0,'BD1'!$K$6,"")</f>
        <v/>
      </c>
      <c r="K2072" s="568" t="str">
        <f>IF(L2072&gt;0,'BD1'!$K$8,"")</f>
        <v/>
      </c>
      <c r="L2072" s="101"/>
      <c r="M2072" s="101"/>
      <c r="N2072" s="101"/>
      <c r="O2072" s="101"/>
      <c r="P2072" s="363"/>
      <c r="Q2072" s="363"/>
      <c r="R2072" s="361"/>
      <c r="S2072" s="570" t="str">
        <f t="shared" si="165"/>
        <v/>
      </c>
      <c r="U2072" s="124" t="str">
        <f t="shared" si="163"/>
        <v/>
      </c>
      <c r="V2072" s="124" t="str">
        <f>IF(X2072&gt;0,'BD1'!$K$6,"")</f>
        <v/>
      </c>
      <c r="W2072" s="121" t="str">
        <f>IF(X2072&gt;0,'BD1'!$K$8,"")</f>
        <v/>
      </c>
      <c r="X2072" s="101"/>
      <c r="Y2072" s="474"/>
      <c r="Z2072" s="101"/>
      <c r="AA2072" s="101"/>
      <c r="AB2072" s="101"/>
      <c r="AC2072" s="101"/>
      <c r="AD2072" s="101"/>
      <c r="AE2072" s="361"/>
      <c r="AF2072" s="522"/>
    </row>
    <row r="2073" spans="2:32" x14ac:dyDescent="0.25">
      <c r="B2073" s="566" t="str">
        <f t="shared" si="164"/>
        <v/>
      </c>
      <c r="C2073" s="472">
        <f>'BD4'!C2070</f>
        <v>0</v>
      </c>
      <c r="D2073" s="125" t="str">
        <f t="shared" si="161"/>
        <v/>
      </c>
      <c r="E2073" s="126" t="str">
        <f>IF('BD4'!O2070=0,"",'BD4'!O2070)</f>
        <v/>
      </c>
      <c r="F2073" s="127" t="str">
        <f>REPT('BD4'!N2070,1)</f>
        <v/>
      </c>
      <c r="G2073" s="469">
        <f>('BD4'!J2070)</f>
        <v>0</v>
      </c>
      <c r="I2073" s="568" t="str">
        <f t="shared" si="162"/>
        <v/>
      </c>
      <c r="J2073" s="568" t="str">
        <f>IF(L2073&gt;0,'BD1'!$K$6,"")</f>
        <v/>
      </c>
      <c r="K2073" s="568" t="str">
        <f>IF(L2073&gt;0,'BD1'!$K$8,"")</f>
        <v/>
      </c>
      <c r="L2073" s="101"/>
      <c r="M2073" s="101"/>
      <c r="N2073" s="101"/>
      <c r="O2073" s="101"/>
      <c r="P2073" s="363"/>
      <c r="Q2073" s="363"/>
      <c r="R2073" s="361"/>
      <c r="S2073" s="570" t="str">
        <f t="shared" si="165"/>
        <v/>
      </c>
      <c r="U2073" s="124" t="str">
        <f t="shared" si="163"/>
        <v/>
      </c>
      <c r="V2073" s="124" t="str">
        <f>IF(X2073&gt;0,'BD1'!$K$6,"")</f>
        <v/>
      </c>
      <c r="W2073" s="121" t="str">
        <f>IF(X2073&gt;0,'BD1'!$K$8,"")</f>
        <v/>
      </c>
      <c r="X2073" s="101"/>
      <c r="Y2073" s="474"/>
      <c r="Z2073" s="101"/>
      <c r="AA2073" s="101"/>
      <c r="AB2073" s="101"/>
      <c r="AC2073" s="101"/>
      <c r="AD2073" s="101"/>
      <c r="AE2073" s="361"/>
      <c r="AF2073" s="522"/>
    </row>
    <row r="2074" spans="2:32" x14ac:dyDescent="0.25">
      <c r="B2074" s="566" t="str">
        <f t="shared" si="164"/>
        <v/>
      </c>
      <c r="C2074" s="472">
        <f>'BD4'!C2071</f>
        <v>0</v>
      </c>
      <c r="D2074" s="125" t="str">
        <f t="shared" si="161"/>
        <v/>
      </c>
      <c r="E2074" s="126" t="str">
        <f>IF('BD4'!O2071=0,"",'BD4'!O2071)</f>
        <v/>
      </c>
      <c r="F2074" s="127" t="str">
        <f>REPT('BD4'!N2071,1)</f>
        <v/>
      </c>
      <c r="G2074" s="469">
        <f>('BD4'!J2071)</f>
        <v>0</v>
      </c>
      <c r="I2074" s="568" t="str">
        <f t="shared" si="162"/>
        <v/>
      </c>
      <c r="J2074" s="568" t="str">
        <f>IF(L2074&gt;0,'BD1'!$K$6,"")</f>
        <v/>
      </c>
      <c r="K2074" s="568" t="str">
        <f>IF(L2074&gt;0,'BD1'!$K$8,"")</f>
        <v/>
      </c>
      <c r="L2074" s="101"/>
      <c r="M2074" s="101"/>
      <c r="N2074" s="101"/>
      <c r="O2074" s="101"/>
      <c r="P2074" s="363"/>
      <c r="Q2074" s="363"/>
      <c r="R2074" s="361"/>
      <c r="S2074" s="570" t="str">
        <f t="shared" si="165"/>
        <v/>
      </c>
      <c r="U2074" s="124" t="str">
        <f t="shared" si="163"/>
        <v/>
      </c>
      <c r="V2074" s="124" t="str">
        <f>IF(X2074&gt;0,'BD1'!$K$6,"")</f>
        <v/>
      </c>
      <c r="W2074" s="121" t="str">
        <f>IF(X2074&gt;0,'BD1'!$K$8,"")</f>
        <v/>
      </c>
      <c r="X2074" s="101"/>
      <c r="Y2074" s="474"/>
      <c r="Z2074" s="101"/>
      <c r="AA2074" s="101"/>
      <c r="AB2074" s="101"/>
      <c r="AC2074" s="101"/>
      <c r="AD2074" s="101"/>
      <c r="AE2074" s="361"/>
      <c r="AF2074" s="522"/>
    </row>
    <row r="2075" spans="2:32" x14ac:dyDescent="0.25">
      <c r="B2075" s="566" t="str">
        <f t="shared" si="164"/>
        <v/>
      </c>
      <c r="C2075" s="472">
        <f>'BD4'!C2072</f>
        <v>0</v>
      </c>
      <c r="D2075" s="125" t="str">
        <f t="shared" si="161"/>
        <v/>
      </c>
      <c r="E2075" s="126" t="str">
        <f>IF('BD4'!O2072=0,"",'BD4'!O2072)</f>
        <v/>
      </c>
      <c r="F2075" s="127" t="str">
        <f>REPT('BD4'!N2072,1)</f>
        <v/>
      </c>
      <c r="G2075" s="469">
        <f>('BD4'!J2072)</f>
        <v>0</v>
      </c>
      <c r="I2075" s="568" t="str">
        <f t="shared" si="162"/>
        <v/>
      </c>
      <c r="J2075" s="568" t="str">
        <f>IF(L2075&gt;0,'BD1'!$K$6,"")</f>
        <v/>
      </c>
      <c r="K2075" s="568" t="str">
        <f>IF(L2075&gt;0,'BD1'!$K$8,"")</f>
        <v/>
      </c>
      <c r="L2075" s="101"/>
      <c r="M2075" s="101"/>
      <c r="N2075" s="101"/>
      <c r="O2075" s="101"/>
      <c r="P2075" s="363"/>
      <c r="Q2075" s="363"/>
      <c r="R2075" s="361"/>
      <c r="S2075" s="570" t="str">
        <f t="shared" si="165"/>
        <v/>
      </c>
      <c r="U2075" s="124" t="str">
        <f t="shared" si="163"/>
        <v/>
      </c>
      <c r="V2075" s="124" t="str">
        <f>IF(X2075&gt;0,'BD1'!$K$6,"")</f>
        <v/>
      </c>
      <c r="W2075" s="121" t="str">
        <f>IF(X2075&gt;0,'BD1'!$K$8,"")</f>
        <v/>
      </c>
      <c r="X2075" s="101"/>
      <c r="Y2075" s="474"/>
      <c r="Z2075" s="101"/>
      <c r="AA2075" s="101"/>
      <c r="AB2075" s="101"/>
      <c r="AC2075" s="101"/>
      <c r="AD2075" s="101"/>
      <c r="AE2075" s="361"/>
      <c r="AF2075" s="522"/>
    </row>
    <row r="2076" spans="2:32" x14ac:dyDescent="0.25">
      <c r="B2076" s="566" t="str">
        <f t="shared" si="164"/>
        <v/>
      </c>
      <c r="C2076" s="472">
        <f>'BD4'!C2073</f>
        <v>0</v>
      </c>
      <c r="D2076" s="125" t="str">
        <f t="shared" si="161"/>
        <v/>
      </c>
      <c r="E2076" s="126" t="str">
        <f>IF('BD4'!O2073=0,"",'BD4'!O2073)</f>
        <v/>
      </c>
      <c r="F2076" s="127" t="str">
        <f>REPT('BD4'!N2073,1)</f>
        <v/>
      </c>
      <c r="G2076" s="469">
        <f>('BD4'!J2073)</f>
        <v>0</v>
      </c>
      <c r="I2076" s="568" t="str">
        <f t="shared" si="162"/>
        <v/>
      </c>
      <c r="J2076" s="568" t="str">
        <f>IF(L2076&gt;0,'BD1'!$K$6,"")</f>
        <v/>
      </c>
      <c r="K2076" s="568" t="str">
        <f>IF(L2076&gt;0,'BD1'!$K$8,"")</f>
        <v/>
      </c>
      <c r="L2076" s="101"/>
      <c r="M2076" s="101"/>
      <c r="N2076" s="101"/>
      <c r="O2076" s="101"/>
      <c r="P2076" s="363"/>
      <c r="Q2076" s="363"/>
      <c r="R2076" s="361"/>
      <c r="S2076" s="570" t="str">
        <f t="shared" si="165"/>
        <v/>
      </c>
      <c r="U2076" s="124" t="str">
        <f t="shared" si="163"/>
        <v/>
      </c>
      <c r="V2076" s="124" t="str">
        <f>IF(X2076&gt;0,'BD1'!$K$6,"")</f>
        <v/>
      </c>
      <c r="W2076" s="121" t="str">
        <f>IF(X2076&gt;0,'BD1'!$K$8,"")</f>
        <v/>
      </c>
      <c r="X2076" s="101"/>
      <c r="Y2076" s="474"/>
      <c r="Z2076" s="101"/>
      <c r="AA2076" s="101"/>
      <c r="AB2076" s="101"/>
      <c r="AC2076" s="101"/>
      <c r="AD2076" s="101"/>
      <c r="AE2076" s="361"/>
      <c r="AF2076" s="522"/>
    </row>
    <row r="2077" spans="2:32" x14ac:dyDescent="0.25">
      <c r="B2077" s="566" t="str">
        <f t="shared" si="164"/>
        <v/>
      </c>
      <c r="C2077" s="472">
        <f>'BD4'!C2074</f>
        <v>0</v>
      </c>
      <c r="D2077" s="125" t="str">
        <f t="shared" si="161"/>
        <v/>
      </c>
      <c r="E2077" s="126" t="str">
        <f>IF('BD4'!O2074=0,"",'BD4'!O2074)</f>
        <v/>
      </c>
      <c r="F2077" s="127" t="str">
        <f>REPT('BD4'!N2074,1)</f>
        <v/>
      </c>
      <c r="G2077" s="469">
        <f>('BD4'!J2074)</f>
        <v>0</v>
      </c>
      <c r="I2077" s="568" t="str">
        <f t="shared" si="162"/>
        <v/>
      </c>
      <c r="J2077" s="568" t="str">
        <f>IF(L2077&gt;0,'BD1'!$K$6,"")</f>
        <v/>
      </c>
      <c r="K2077" s="568" t="str">
        <f>IF(L2077&gt;0,'BD1'!$K$8,"")</f>
        <v/>
      </c>
      <c r="L2077" s="101"/>
      <c r="M2077" s="101"/>
      <c r="N2077" s="101"/>
      <c r="O2077" s="101"/>
      <c r="P2077" s="363"/>
      <c r="Q2077" s="363"/>
      <c r="R2077" s="361"/>
      <c r="S2077" s="570" t="str">
        <f t="shared" si="165"/>
        <v/>
      </c>
      <c r="U2077" s="124" t="str">
        <f t="shared" si="163"/>
        <v/>
      </c>
      <c r="V2077" s="124" t="str">
        <f>IF(X2077&gt;0,'BD1'!$K$6,"")</f>
        <v/>
      </c>
      <c r="W2077" s="121" t="str">
        <f>IF(X2077&gt;0,'BD1'!$K$8,"")</f>
        <v/>
      </c>
      <c r="X2077" s="101"/>
      <c r="Y2077" s="474"/>
      <c r="Z2077" s="101"/>
      <c r="AA2077" s="101"/>
      <c r="AB2077" s="101"/>
      <c r="AC2077" s="101"/>
      <c r="AD2077" s="101"/>
      <c r="AE2077" s="361"/>
      <c r="AF2077" s="522"/>
    </row>
    <row r="2078" spans="2:32" x14ac:dyDescent="0.25">
      <c r="B2078" s="566" t="str">
        <f t="shared" si="164"/>
        <v/>
      </c>
      <c r="C2078" s="472">
        <f>'BD4'!C2075</f>
        <v>0</v>
      </c>
      <c r="D2078" s="125" t="str">
        <f t="shared" si="161"/>
        <v/>
      </c>
      <c r="E2078" s="126" t="str">
        <f>IF('BD4'!O2075=0,"",'BD4'!O2075)</f>
        <v/>
      </c>
      <c r="F2078" s="127" t="str">
        <f>REPT('BD4'!N2075,1)</f>
        <v/>
      </c>
      <c r="G2078" s="469">
        <f>('BD4'!J2075)</f>
        <v>0</v>
      </c>
      <c r="I2078" s="568" t="str">
        <f t="shared" si="162"/>
        <v/>
      </c>
      <c r="J2078" s="568" t="str">
        <f>IF(L2078&gt;0,'BD1'!$K$6,"")</f>
        <v/>
      </c>
      <c r="K2078" s="568" t="str">
        <f>IF(L2078&gt;0,'BD1'!$K$8,"")</f>
        <v/>
      </c>
      <c r="L2078" s="101"/>
      <c r="M2078" s="101"/>
      <c r="N2078" s="101"/>
      <c r="O2078" s="101"/>
      <c r="P2078" s="363"/>
      <c r="Q2078" s="363"/>
      <c r="R2078" s="361"/>
      <c r="S2078" s="570" t="str">
        <f t="shared" si="165"/>
        <v/>
      </c>
      <c r="U2078" s="124" t="str">
        <f t="shared" si="163"/>
        <v/>
      </c>
      <c r="V2078" s="124" t="str">
        <f>IF(X2078&gt;0,'BD1'!$K$6,"")</f>
        <v/>
      </c>
      <c r="W2078" s="121" t="str">
        <f>IF(X2078&gt;0,'BD1'!$K$8,"")</f>
        <v/>
      </c>
      <c r="X2078" s="101"/>
      <c r="Y2078" s="474"/>
      <c r="Z2078" s="101"/>
      <c r="AA2078" s="101"/>
      <c r="AB2078" s="101"/>
      <c r="AC2078" s="101"/>
      <c r="AD2078" s="101"/>
      <c r="AE2078" s="361"/>
      <c r="AF2078" s="522"/>
    </row>
    <row r="2079" spans="2:32" x14ac:dyDescent="0.25">
      <c r="B2079" s="566" t="str">
        <f t="shared" si="164"/>
        <v/>
      </c>
      <c r="C2079" s="472">
        <f>'BD4'!C2076</f>
        <v>0</v>
      </c>
      <c r="D2079" s="125" t="str">
        <f t="shared" si="161"/>
        <v/>
      </c>
      <c r="E2079" s="126" t="str">
        <f>IF('BD4'!O2076=0,"",'BD4'!O2076)</f>
        <v/>
      </c>
      <c r="F2079" s="127" t="str">
        <f>REPT('BD4'!N2076,1)</f>
        <v/>
      </c>
      <c r="G2079" s="469">
        <f>('BD4'!J2076)</f>
        <v>0</v>
      </c>
      <c r="I2079" s="568" t="str">
        <f t="shared" si="162"/>
        <v/>
      </c>
      <c r="J2079" s="568" t="str">
        <f>IF(L2079&gt;0,'BD1'!$K$6,"")</f>
        <v/>
      </c>
      <c r="K2079" s="568" t="str">
        <f>IF(L2079&gt;0,'BD1'!$K$8,"")</f>
        <v/>
      </c>
      <c r="L2079" s="101"/>
      <c r="M2079" s="101"/>
      <c r="N2079" s="101"/>
      <c r="O2079" s="101"/>
      <c r="P2079" s="363"/>
      <c r="Q2079" s="363"/>
      <c r="R2079" s="361"/>
      <c r="S2079" s="570" t="str">
        <f t="shared" si="165"/>
        <v/>
      </c>
      <c r="U2079" s="124" t="str">
        <f t="shared" si="163"/>
        <v/>
      </c>
      <c r="V2079" s="124" t="str">
        <f>IF(X2079&gt;0,'BD1'!$K$6,"")</f>
        <v/>
      </c>
      <c r="W2079" s="121" t="str">
        <f>IF(X2079&gt;0,'BD1'!$K$8,"")</f>
        <v/>
      </c>
      <c r="X2079" s="101"/>
      <c r="Y2079" s="474"/>
      <c r="Z2079" s="101"/>
      <c r="AA2079" s="101"/>
      <c r="AB2079" s="101"/>
      <c r="AC2079" s="101"/>
      <c r="AD2079" s="101"/>
      <c r="AE2079" s="361"/>
      <c r="AF2079" s="522"/>
    </row>
    <row r="2080" spans="2:32" x14ac:dyDescent="0.25">
      <c r="B2080" s="566" t="str">
        <f t="shared" si="164"/>
        <v/>
      </c>
      <c r="C2080" s="472">
        <f>'BD4'!C2077</f>
        <v>0</v>
      </c>
      <c r="D2080" s="125" t="str">
        <f t="shared" si="161"/>
        <v/>
      </c>
      <c r="E2080" s="126" t="str">
        <f>IF('BD4'!O2077=0,"",'BD4'!O2077)</f>
        <v/>
      </c>
      <c r="F2080" s="127" t="str">
        <f>REPT('BD4'!N2077,1)</f>
        <v/>
      </c>
      <c r="G2080" s="469">
        <f>('BD4'!J2077)</f>
        <v>0</v>
      </c>
      <c r="I2080" s="568" t="str">
        <f t="shared" si="162"/>
        <v/>
      </c>
      <c r="J2080" s="568" t="str">
        <f>IF(L2080&gt;0,'BD1'!$K$6,"")</f>
        <v/>
      </c>
      <c r="K2080" s="568" t="str">
        <f>IF(L2080&gt;0,'BD1'!$K$8,"")</f>
        <v/>
      </c>
      <c r="L2080" s="101"/>
      <c r="M2080" s="101"/>
      <c r="N2080" s="101"/>
      <c r="O2080" s="101"/>
      <c r="P2080" s="363"/>
      <c r="Q2080" s="363"/>
      <c r="R2080" s="361"/>
      <c r="S2080" s="570" t="str">
        <f t="shared" si="165"/>
        <v/>
      </c>
      <c r="U2080" s="124" t="str">
        <f t="shared" si="163"/>
        <v/>
      </c>
      <c r="V2080" s="124" t="str">
        <f>IF(X2080&gt;0,'BD1'!$K$6,"")</f>
        <v/>
      </c>
      <c r="W2080" s="121" t="str">
        <f>IF(X2080&gt;0,'BD1'!$K$8,"")</f>
        <v/>
      </c>
      <c r="X2080" s="101"/>
      <c r="Y2080" s="474"/>
      <c r="Z2080" s="101"/>
      <c r="AA2080" s="101"/>
      <c r="AB2080" s="101"/>
      <c r="AC2080" s="101"/>
      <c r="AD2080" s="101"/>
      <c r="AE2080" s="361"/>
      <c r="AF2080" s="522"/>
    </row>
    <row r="2081" spans="2:32" x14ac:dyDescent="0.25">
      <c r="B2081" s="566" t="str">
        <f t="shared" si="164"/>
        <v/>
      </c>
      <c r="C2081" s="472">
        <f>'BD4'!C2078</f>
        <v>0</v>
      </c>
      <c r="D2081" s="125" t="str">
        <f t="shared" si="161"/>
        <v/>
      </c>
      <c r="E2081" s="126" t="str">
        <f>IF('BD4'!O2078=0,"",'BD4'!O2078)</f>
        <v/>
      </c>
      <c r="F2081" s="127" t="str">
        <f>REPT('BD4'!N2078,1)</f>
        <v/>
      </c>
      <c r="G2081" s="469">
        <f>('BD4'!J2078)</f>
        <v>0</v>
      </c>
      <c r="I2081" s="568" t="str">
        <f t="shared" si="162"/>
        <v/>
      </c>
      <c r="J2081" s="568" t="str">
        <f>IF(L2081&gt;0,'BD1'!$K$6,"")</f>
        <v/>
      </c>
      <c r="K2081" s="568" t="str">
        <f>IF(L2081&gt;0,'BD1'!$K$8,"")</f>
        <v/>
      </c>
      <c r="L2081" s="101"/>
      <c r="M2081" s="101"/>
      <c r="N2081" s="101"/>
      <c r="O2081" s="101"/>
      <c r="P2081" s="363"/>
      <c r="Q2081" s="363"/>
      <c r="R2081" s="361"/>
      <c r="S2081" s="570" t="str">
        <f t="shared" si="165"/>
        <v/>
      </c>
      <c r="U2081" s="124" t="str">
        <f t="shared" si="163"/>
        <v/>
      </c>
      <c r="V2081" s="124" t="str">
        <f>IF(X2081&gt;0,'BD1'!$K$6,"")</f>
        <v/>
      </c>
      <c r="W2081" s="121" t="str">
        <f>IF(X2081&gt;0,'BD1'!$K$8,"")</f>
        <v/>
      </c>
      <c r="X2081" s="101"/>
      <c r="Y2081" s="474"/>
      <c r="Z2081" s="101"/>
      <c r="AA2081" s="101"/>
      <c r="AB2081" s="101"/>
      <c r="AC2081" s="101"/>
      <c r="AD2081" s="101"/>
      <c r="AE2081" s="361"/>
      <c r="AF2081" s="522"/>
    </row>
    <row r="2082" spans="2:32" x14ac:dyDescent="0.25">
      <c r="B2082" s="566" t="str">
        <f t="shared" si="164"/>
        <v/>
      </c>
      <c r="C2082" s="472">
        <f>'BD4'!C2079</f>
        <v>0</v>
      </c>
      <c r="D2082" s="125" t="str">
        <f t="shared" si="161"/>
        <v/>
      </c>
      <c r="E2082" s="126" t="str">
        <f>IF('BD4'!O2079=0,"",'BD4'!O2079)</f>
        <v/>
      </c>
      <c r="F2082" s="127" t="str">
        <f>REPT('BD4'!N2079,1)</f>
        <v/>
      </c>
      <c r="G2082" s="469">
        <f>('BD4'!J2079)</f>
        <v>0</v>
      </c>
      <c r="I2082" s="568" t="str">
        <f t="shared" si="162"/>
        <v/>
      </c>
      <c r="J2082" s="568" t="str">
        <f>IF(L2082&gt;0,'BD1'!$K$6,"")</f>
        <v/>
      </c>
      <c r="K2082" s="568" t="str">
        <f>IF(L2082&gt;0,'BD1'!$K$8,"")</f>
        <v/>
      </c>
      <c r="L2082" s="101"/>
      <c r="M2082" s="101"/>
      <c r="N2082" s="101"/>
      <c r="O2082" s="101"/>
      <c r="P2082" s="363"/>
      <c r="Q2082" s="363"/>
      <c r="R2082" s="361"/>
      <c r="S2082" s="570" t="str">
        <f t="shared" si="165"/>
        <v/>
      </c>
      <c r="U2082" s="124" t="str">
        <f t="shared" si="163"/>
        <v/>
      </c>
      <c r="V2082" s="124" t="str">
        <f>IF(X2082&gt;0,'BD1'!$K$6,"")</f>
        <v/>
      </c>
      <c r="W2082" s="121" t="str">
        <f>IF(X2082&gt;0,'BD1'!$K$8,"")</f>
        <v/>
      </c>
      <c r="X2082" s="101"/>
      <c r="Y2082" s="474"/>
      <c r="Z2082" s="101"/>
      <c r="AA2082" s="101"/>
      <c r="AB2082" s="101"/>
      <c r="AC2082" s="101"/>
      <c r="AD2082" s="101"/>
      <c r="AE2082" s="361"/>
      <c r="AF2082" s="522"/>
    </row>
    <row r="2083" spans="2:32" x14ac:dyDescent="0.25">
      <c r="B2083" s="566" t="str">
        <f t="shared" si="164"/>
        <v/>
      </c>
      <c r="C2083" s="472">
        <f>'BD4'!C2080</f>
        <v>0</v>
      </c>
      <c r="D2083" s="125" t="str">
        <f t="shared" si="161"/>
        <v/>
      </c>
      <c r="E2083" s="126" t="str">
        <f>IF('BD4'!O2080=0,"",'BD4'!O2080)</f>
        <v/>
      </c>
      <c r="F2083" s="127" t="str">
        <f>REPT('BD4'!N2080,1)</f>
        <v/>
      </c>
      <c r="G2083" s="469">
        <f>('BD4'!J2080)</f>
        <v>0</v>
      </c>
      <c r="I2083" s="568" t="str">
        <f t="shared" si="162"/>
        <v/>
      </c>
      <c r="J2083" s="568" t="str">
        <f>IF(L2083&gt;0,'BD1'!$K$6,"")</f>
        <v/>
      </c>
      <c r="K2083" s="568" t="str">
        <f>IF(L2083&gt;0,'BD1'!$K$8,"")</f>
        <v/>
      </c>
      <c r="L2083" s="101"/>
      <c r="M2083" s="101"/>
      <c r="N2083" s="101"/>
      <c r="O2083" s="101"/>
      <c r="P2083" s="363"/>
      <c r="Q2083" s="363"/>
      <c r="R2083" s="361"/>
      <c r="S2083" s="570" t="str">
        <f t="shared" si="165"/>
        <v/>
      </c>
      <c r="U2083" s="124" t="str">
        <f t="shared" si="163"/>
        <v/>
      </c>
      <c r="V2083" s="124" t="str">
        <f>IF(X2083&gt;0,'BD1'!$K$6,"")</f>
        <v/>
      </c>
      <c r="W2083" s="121" t="str">
        <f>IF(X2083&gt;0,'BD1'!$K$8,"")</f>
        <v/>
      </c>
      <c r="X2083" s="101"/>
      <c r="Y2083" s="474"/>
      <c r="Z2083" s="101"/>
      <c r="AA2083" s="101"/>
      <c r="AB2083" s="101"/>
      <c r="AC2083" s="101"/>
      <c r="AD2083" s="101"/>
      <c r="AE2083" s="361"/>
      <c r="AF2083" s="522"/>
    </row>
    <row r="2084" spans="2:32" x14ac:dyDescent="0.25">
      <c r="B2084" s="566" t="str">
        <f t="shared" si="164"/>
        <v/>
      </c>
      <c r="C2084" s="472">
        <f>'BD4'!C2081</f>
        <v>0</v>
      </c>
      <c r="D2084" s="125" t="str">
        <f t="shared" si="161"/>
        <v/>
      </c>
      <c r="E2084" s="126" t="str">
        <f>IF('BD4'!O2081=0,"",'BD4'!O2081)</f>
        <v/>
      </c>
      <c r="F2084" s="127" t="str">
        <f>REPT('BD4'!N2081,1)</f>
        <v/>
      </c>
      <c r="G2084" s="469">
        <f>('BD4'!J2081)</f>
        <v>0</v>
      </c>
      <c r="I2084" s="568" t="str">
        <f t="shared" si="162"/>
        <v/>
      </c>
      <c r="J2084" s="568" t="str">
        <f>IF(L2084&gt;0,'BD1'!$K$6,"")</f>
        <v/>
      </c>
      <c r="K2084" s="568" t="str">
        <f>IF(L2084&gt;0,'BD1'!$K$8,"")</f>
        <v/>
      </c>
      <c r="L2084" s="101"/>
      <c r="M2084" s="101"/>
      <c r="N2084" s="101"/>
      <c r="O2084" s="101"/>
      <c r="P2084" s="363"/>
      <c r="Q2084" s="363"/>
      <c r="R2084" s="361"/>
      <c r="S2084" s="570" t="str">
        <f t="shared" si="165"/>
        <v/>
      </c>
      <c r="U2084" s="124" t="str">
        <f t="shared" si="163"/>
        <v/>
      </c>
      <c r="V2084" s="124" t="str">
        <f>IF(X2084&gt;0,'BD1'!$K$6,"")</f>
        <v/>
      </c>
      <c r="W2084" s="121" t="str">
        <f>IF(X2084&gt;0,'BD1'!$K$8,"")</f>
        <v/>
      </c>
      <c r="X2084" s="101"/>
      <c r="Y2084" s="474"/>
      <c r="Z2084" s="101"/>
      <c r="AA2084" s="101"/>
      <c r="AB2084" s="101"/>
      <c r="AC2084" s="101"/>
      <c r="AD2084" s="101"/>
      <c r="AE2084" s="361"/>
      <c r="AF2084" s="522"/>
    </row>
    <row r="2085" spans="2:32" x14ac:dyDescent="0.25">
      <c r="B2085" s="566" t="str">
        <f t="shared" si="164"/>
        <v/>
      </c>
      <c r="C2085" s="472">
        <f>'BD4'!C2082</f>
        <v>0</v>
      </c>
      <c r="D2085" s="125" t="str">
        <f t="shared" si="161"/>
        <v/>
      </c>
      <c r="E2085" s="126" t="str">
        <f>IF('BD4'!O2082=0,"",'BD4'!O2082)</f>
        <v/>
      </c>
      <c r="F2085" s="127" t="str">
        <f>REPT('BD4'!N2082,1)</f>
        <v/>
      </c>
      <c r="G2085" s="469">
        <f>('BD4'!J2082)</f>
        <v>0</v>
      </c>
      <c r="I2085" s="568" t="str">
        <f t="shared" si="162"/>
        <v/>
      </c>
      <c r="J2085" s="568" t="str">
        <f>IF(L2085&gt;0,'BD1'!$K$6,"")</f>
        <v/>
      </c>
      <c r="K2085" s="568" t="str">
        <f>IF(L2085&gt;0,'BD1'!$K$8,"")</f>
        <v/>
      </c>
      <c r="L2085" s="101"/>
      <c r="M2085" s="101"/>
      <c r="N2085" s="101"/>
      <c r="O2085" s="101"/>
      <c r="P2085" s="363"/>
      <c r="Q2085" s="363"/>
      <c r="R2085" s="361"/>
      <c r="S2085" s="570" t="str">
        <f t="shared" si="165"/>
        <v/>
      </c>
      <c r="U2085" s="124" t="str">
        <f t="shared" si="163"/>
        <v/>
      </c>
      <c r="V2085" s="124" t="str">
        <f>IF(X2085&gt;0,'BD1'!$K$6,"")</f>
        <v/>
      </c>
      <c r="W2085" s="121" t="str">
        <f>IF(X2085&gt;0,'BD1'!$K$8,"")</f>
        <v/>
      </c>
      <c r="X2085" s="101"/>
      <c r="Y2085" s="474"/>
      <c r="Z2085" s="101"/>
      <c r="AA2085" s="101"/>
      <c r="AB2085" s="101"/>
      <c r="AC2085" s="101"/>
      <c r="AD2085" s="101"/>
      <c r="AE2085" s="361"/>
      <c r="AF2085" s="522"/>
    </row>
    <row r="2086" spans="2:32" x14ac:dyDescent="0.25">
      <c r="B2086" s="566" t="str">
        <f t="shared" si="164"/>
        <v/>
      </c>
      <c r="C2086" s="472">
        <f>'BD4'!C2083</f>
        <v>0</v>
      </c>
      <c r="D2086" s="125" t="str">
        <f t="shared" si="161"/>
        <v/>
      </c>
      <c r="E2086" s="126" t="str">
        <f>IF('BD4'!O2083=0,"",'BD4'!O2083)</f>
        <v/>
      </c>
      <c r="F2086" s="127" t="str">
        <f>REPT('BD4'!N2083,1)</f>
        <v/>
      </c>
      <c r="G2086" s="469">
        <f>('BD4'!J2083)</f>
        <v>0</v>
      </c>
      <c r="I2086" s="568" t="str">
        <f t="shared" si="162"/>
        <v/>
      </c>
      <c r="J2086" s="568" t="str">
        <f>IF(L2086&gt;0,'BD1'!$K$6,"")</f>
        <v/>
      </c>
      <c r="K2086" s="568" t="str">
        <f>IF(L2086&gt;0,'BD1'!$K$8,"")</f>
        <v/>
      </c>
      <c r="L2086" s="101"/>
      <c r="M2086" s="101"/>
      <c r="N2086" s="101"/>
      <c r="O2086" s="101"/>
      <c r="P2086" s="363"/>
      <c r="Q2086" s="363"/>
      <c r="R2086" s="361"/>
      <c r="S2086" s="570" t="str">
        <f t="shared" si="165"/>
        <v/>
      </c>
      <c r="U2086" s="124" t="str">
        <f t="shared" si="163"/>
        <v/>
      </c>
      <c r="V2086" s="124" t="str">
        <f>IF(X2086&gt;0,'BD1'!$K$6,"")</f>
        <v/>
      </c>
      <c r="W2086" s="121" t="str">
        <f>IF(X2086&gt;0,'BD1'!$K$8,"")</f>
        <v/>
      </c>
      <c r="X2086" s="101"/>
      <c r="Y2086" s="474"/>
      <c r="Z2086" s="101"/>
      <c r="AA2086" s="101"/>
      <c r="AB2086" s="101"/>
      <c r="AC2086" s="101"/>
      <c r="AD2086" s="101"/>
      <c r="AE2086" s="361"/>
      <c r="AF2086" s="522"/>
    </row>
    <row r="2087" spans="2:32" x14ac:dyDescent="0.25">
      <c r="B2087" s="566" t="str">
        <f t="shared" si="164"/>
        <v/>
      </c>
      <c r="C2087" s="472">
        <f>'BD4'!C2084</f>
        <v>0</v>
      </c>
      <c r="D2087" s="125" t="str">
        <f t="shared" si="161"/>
        <v/>
      </c>
      <c r="E2087" s="126" t="str">
        <f>IF('BD4'!O2084=0,"",'BD4'!O2084)</f>
        <v/>
      </c>
      <c r="F2087" s="127" t="str">
        <f>REPT('BD4'!N2084,1)</f>
        <v/>
      </c>
      <c r="G2087" s="469">
        <f>('BD4'!J2084)</f>
        <v>0</v>
      </c>
      <c r="I2087" s="568" t="str">
        <f t="shared" si="162"/>
        <v/>
      </c>
      <c r="J2087" s="568" t="str">
        <f>IF(L2087&gt;0,'BD1'!$K$6,"")</f>
        <v/>
      </c>
      <c r="K2087" s="568" t="str">
        <f>IF(L2087&gt;0,'BD1'!$K$8,"")</f>
        <v/>
      </c>
      <c r="L2087" s="101"/>
      <c r="M2087" s="101"/>
      <c r="N2087" s="101"/>
      <c r="O2087" s="101"/>
      <c r="P2087" s="363"/>
      <c r="Q2087" s="363"/>
      <c r="R2087" s="361"/>
      <c r="S2087" s="570" t="str">
        <f t="shared" si="165"/>
        <v/>
      </c>
      <c r="U2087" s="124" t="str">
        <f t="shared" si="163"/>
        <v/>
      </c>
      <c r="V2087" s="124" t="str">
        <f>IF(X2087&gt;0,'BD1'!$K$6,"")</f>
        <v/>
      </c>
      <c r="W2087" s="121" t="str">
        <f>IF(X2087&gt;0,'BD1'!$K$8,"")</f>
        <v/>
      </c>
      <c r="X2087" s="101"/>
      <c r="Y2087" s="474"/>
      <c r="Z2087" s="101"/>
      <c r="AA2087" s="101"/>
      <c r="AB2087" s="101"/>
      <c r="AC2087" s="101"/>
      <c r="AD2087" s="101"/>
      <c r="AE2087" s="361"/>
      <c r="AF2087" s="522"/>
    </row>
    <row r="2088" spans="2:32" x14ac:dyDescent="0.25">
      <c r="B2088" s="566" t="str">
        <f t="shared" si="164"/>
        <v/>
      </c>
      <c r="C2088" s="472">
        <f>'BD4'!C2085</f>
        <v>0</v>
      </c>
      <c r="D2088" s="125" t="str">
        <f t="shared" si="161"/>
        <v/>
      </c>
      <c r="E2088" s="126" t="str">
        <f>IF('BD4'!O2085=0,"",'BD4'!O2085)</f>
        <v/>
      </c>
      <c r="F2088" s="127" t="str">
        <f>REPT('BD4'!N2085,1)</f>
        <v/>
      </c>
      <c r="G2088" s="469">
        <f>('BD4'!J2085)</f>
        <v>0</v>
      </c>
      <c r="I2088" s="568" t="str">
        <f t="shared" si="162"/>
        <v/>
      </c>
      <c r="J2088" s="568" t="str">
        <f>IF(L2088&gt;0,'BD1'!$K$6,"")</f>
        <v/>
      </c>
      <c r="K2088" s="568" t="str">
        <f>IF(L2088&gt;0,'BD1'!$K$8,"")</f>
        <v/>
      </c>
      <c r="L2088" s="101"/>
      <c r="M2088" s="101"/>
      <c r="N2088" s="101"/>
      <c r="O2088" s="101"/>
      <c r="P2088" s="363"/>
      <c r="Q2088" s="363"/>
      <c r="R2088" s="361"/>
      <c r="S2088" s="570" t="str">
        <f t="shared" si="165"/>
        <v/>
      </c>
      <c r="U2088" s="124" t="str">
        <f t="shared" si="163"/>
        <v/>
      </c>
      <c r="V2088" s="124" t="str">
        <f>IF(X2088&gt;0,'BD1'!$K$6,"")</f>
        <v/>
      </c>
      <c r="W2088" s="121" t="str">
        <f>IF(X2088&gt;0,'BD1'!$K$8,"")</f>
        <v/>
      </c>
      <c r="X2088" s="101"/>
      <c r="Y2088" s="474"/>
      <c r="Z2088" s="101"/>
      <c r="AA2088" s="101"/>
      <c r="AB2088" s="101"/>
      <c r="AC2088" s="101"/>
      <c r="AD2088" s="101"/>
      <c r="AE2088" s="361"/>
      <c r="AF2088" s="522"/>
    </row>
    <row r="2089" spans="2:32" x14ac:dyDescent="0.25">
      <c r="B2089" s="566" t="str">
        <f t="shared" si="164"/>
        <v/>
      </c>
      <c r="C2089" s="472">
        <f>'BD4'!C2086</f>
        <v>0</v>
      </c>
      <c r="D2089" s="125" t="str">
        <f t="shared" si="161"/>
        <v/>
      </c>
      <c r="E2089" s="126" t="str">
        <f>IF('BD4'!O2086=0,"",'BD4'!O2086)</f>
        <v/>
      </c>
      <c r="F2089" s="127" t="str">
        <f>REPT('BD4'!N2086,1)</f>
        <v/>
      </c>
      <c r="G2089" s="469">
        <f>('BD4'!J2086)</f>
        <v>0</v>
      </c>
      <c r="I2089" s="568" t="str">
        <f t="shared" si="162"/>
        <v/>
      </c>
      <c r="J2089" s="568" t="str">
        <f>IF(L2089&gt;0,'BD1'!$K$6,"")</f>
        <v/>
      </c>
      <c r="K2089" s="568" t="str">
        <f>IF(L2089&gt;0,'BD1'!$K$8,"")</f>
        <v/>
      </c>
      <c r="L2089" s="101"/>
      <c r="M2089" s="101"/>
      <c r="N2089" s="101"/>
      <c r="O2089" s="101"/>
      <c r="P2089" s="363"/>
      <c r="Q2089" s="363"/>
      <c r="R2089" s="361"/>
      <c r="S2089" s="570" t="str">
        <f t="shared" si="165"/>
        <v/>
      </c>
      <c r="U2089" s="124" t="str">
        <f t="shared" si="163"/>
        <v/>
      </c>
      <c r="V2089" s="124" t="str">
        <f>IF(X2089&gt;0,'BD1'!$K$6,"")</f>
        <v/>
      </c>
      <c r="W2089" s="121" t="str">
        <f>IF(X2089&gt;0,'BD1'!$K$8,"")</f>
        <v/>
      </c>
      <c r="X2089" s="101"/>
      <c r="Y2089" s="474"/>
      <c r="Z2089" s="101"/>
      <c r="AA2089" s="101"/>
      <c r="AB2089" s="101"/>
      <c r="AC2089" s="101"/>
      <c r="AD2089" s="101"/>
      <c r="AE2089" s="361"/>
      <c r="AF2089" s="522"/>
    </row>
    <row r="2090" spans="2:32" x14ac:dyDescent="0.25">
      <c r="B2090" s="566" t="str">
        <f t="shared" si="164"/>
        <v/>
      </c>
      <c r="C2090" s="472">
        <f>'BD4'!C2087</f>
        <v>0</v>
      </c>
      <c r="D2090" s="125" t="str">
        <f t="shared" si="161"/>
        <v/>
      </c>
      <c r="E2090" s="126" t="str">
        <f>IF('BD4'!O2087=0,"",'BD4'!O2087)</f>
        <v/>
      </c>
      <c r="F2090" s="127" t="str">
        <f>REPT('BD4'!N2087,1)</f>
        <v/>
      </c>
      <c r="G2090" s="469">
        <f>('BD4'!J2087)</f>
        <v>0</v>
      </c>
      <c r="I2090" s="568" t="str">
        <f t="shared" si="162"/>
        <v/>
      </c>
      <c r="J2090" s="568" t="str">
        <f>IF(L2090&gt;0,'BD1'!$K$6,"")</f>
        <v/>
      </c>
      <c r="K2090" s="568" t="str">
        <f>IF(L2090&gt;0,'BD1'!$K$8,"")</f>
        <v/>
      </c>
      <c r="L2090" s="101"/>
      <c r="M2090" s="101"/>
      <c r="N2090" s="101"/>
      <c r="O2090" s="101"/>
      <c r="P2090" s="363"/>
      <c r="Q2090" s="363"/>
      <c r="R2090" s="361"/>
      <c r="S2090" s="570" t="str">
        <f t="shared" si="165"/>
        <v/>
      </c>
      <c r="U2090" s="124" t="str">
        <f t="shared" si="163"/>
        <v/>
      </c>
      <c r="V2090" s="124" t="str">
        <f>IF(X2090&gt;0,'BD1'!$K$6,"")</f>
        <v/>
      </c>
      <c r="W2090" s="121" t="str">
        <f>IF(X2090&gt;0,'BD1'!$K$8,"")</f>
        <v/>
      </c>
      <c r="X2090" s="101"/>
      <c r="Y2090" s="474"/>
      <c r="Z2090" s="101"/>
      <c r="AA2090" s="101"/>
      <c r="AB2090" s="101"/>
      <c r="AC2090" s="101"/>
      <c r="AD2090" s="101"/>
      <c r="AE2090" s="361"/>
      <c r="AF2090" s="522"/>
    </row>
    <row r="2091" spans="2:32" x14ac:dyDescent="0.25">
      <c r="B2091" s="566" t="str">
        <f t="shared" si="164"/>
        <v/>
      </c>
      <c r="C2091" s="472">
        <f>'BD4'!C2088</f>
        <v>0</v>
      </c>
      <c r="D2091" s="125" t="str">
        <f t="shared" si="161"/>
        <v/>
      </c>
      <c r="E2091" s="126" t="str">
        <f>IF('BD4'!O2088=0,"",'BD4'!O2088)</f>
        <v/>
      </c>
      <c r="F2091" s="127" t="str">
        <f>REPT('BD4'!N2088,1)</f>
        <v/>
      </c>
      <c r="G2091" s="469">
        <f>('BD4'!J2088)</f>
        <v>0</v>
      </c>
      <c r="I2091" s="568" t="str">
        <f t="shared" si="162"/>
        <v/>
      </c>
      <c r="J2091" s="568" t="str">
        <f>IF(L2091&gt;0,'BD1'!$K$6,"")</f>
        <v/>
      </c>
      <c r="K2091" s="568" t="str">
        <f>IF(L2091&gt;0,'BD1'!$K$8,"")</f>
        <v/>
      </c>
      <c r="L2091" s="101"/>
      <c r="M2091" s="101"/>
      <c r="N2091" s="101"/>
      <c r="O2091" s="101"/>
      <c r="P2091" s="363"/>
      <c r="Q2091" s="363"/>
      <c r="R2091" s="361"/>
      <c r="S2091" s="570" t="str">
        <f t="shared" si="165"/>
        <v/>
      </c>
      <c r="U2091" s="124" t="str">
        <f t="shared" si="163"/>
        <v/>
      </c>
      <c r="V2091" s="124" t="str">
        <f>IF(X2091&gt;0,'BD1'!$K$6,"")</f>
        <v/>
      </c>
      <c r="W2091" s="121" t="str">
        <f>IF(X2091&gt;0,'BD1'!$K$8,"")</f>
        <v/>
      </c>
      <c r="X2091" s="101"/>
      <c r="Y2091" s="474"/>
      <c r="Z2091" s="101"/>
      <c r="AA2091" s="101"/>
      <c r="AB2091" s="101"/>
      <c r="AC2091" s="101"/>
      <c r="AD2091" s="101"/>
      <c r="AE2091" s="361"/>
      <c r="AF2091" s="522"/>
    </row>
    <row r="2092" spans="2:32" x14ac:dyDescent="0.25">
      <c r="B2092" s="566" t="str">
        <f t="shared" si="164"/>
        <v/>
      </c>
      <c r="C2092" s="472">
        <f>'BD4'!C2089</f>
        <v>0</v>
      </c>
      <c r="D2092" s="125" t="str">
        <f t="shared" si="161"/>
        <v/>
      </c>
      <c r="E2092" s="126" t="str">
        <f>IF('BD4'!O2089=0,"",'BD4'!O2089)</f>
        <v/>
      </c>
      <c r="F2092" s="127" t="str">
        <f>REPT('BD4'!N2089,1)</f>
        <v/>
      </c>
      <c r="G2092" s="469">
        <f>('BD4'!J2089)</f>
        <v>0</v>
      </c>
      <c r="I2092" s="568" t="str">
        <f t="shared" si="162"/>
        <v/>
      </c>
      <c r="J2092" s="568" t="str">
        <f>IF(L2092&gt;0,'BD1'!$K$6,"")</f>
        <v/>
      </c>
      <c r="K2092" s="568" t="str">
        <f>IF(L2092&gt;0,'BD1'!$K$8,"")</f>
        <v/>
      </c>
      <c r="L2092" s="101"/>
      <c r="M2092" s="101"/>
      <c r="N2092" s="101"/>
      <c r="O2092" s="101"/>
      <c r="P2092" s="363"/>
      <c r="Q2092" s="363"/>
      <c r="R2092" s="361"/>
      <c r="S2092" s="570" t="str">
        <f t="shared" si="165"/>
        <v/>
      </c>
      <c r="U2092" s="124" t="str">
        <f t="shared" si="163"/>
        <v/>
      </c>
      <c r="V2092" s="124" t="str">
        <f>IF(X2092&gt;0,'BD1'!$K$6,"")</f>
        <v/>
      </c>
      <c r="W2092" s="121" t="str">
        <f>IF(X2092&gt;0,'BD1'!$K$8,"")</f>
        <v/>
      </c>
      <c r="X2092" s="101"/>
      <c r="Y2092" s="474"/>
      <c r="Z2092" s="101"/>
      <c r="AA2092" s="101"/>
      <c r="AB2092" s="101"/>
      <c r="AC2092" s="101"/>
      <c r="AD2092" s="101"/>
      <c r="AE2092" s="361"/>
      <c r="AF2092" s="522"/>
    </row>
    <row r="2093" spans="2:32" x14ac:dyDescent="0.25">
      <c r="B2093" s="566" t="str">
        <f t="shared" si="164"/>
        <v/>
      </c>
      <c r="C2093" s="472">
        <f>'BD4'!C2090</f>
        <v>0</v>
      </c>
      <c r="D2093" s="125" t="str">
        <f t="shared" si="161"/>
        <v/>
      </c>
      <c r="E2093" s="126" t="str">
        <f>IF('BD4'!O2090=0,"",'BD4'!O2090)</f>
        <v/>
      </c>
      <c r="F2093" s="127" t="str">
        <f>REPT('BD4'!N2090,1)</f>
        <v/>
      </c>
      <c r="G2093" s="469">
        <f>('BD4'!J2090)</f>
        <v>0</v>
      </c>
      <c r="I2093" s="568" t="str">
        <f t="shared" si="162"/>
        <v/>
      </c>
      <c r="J2093" s="568" t="str">
        <f>IF(L2093&gt;0,'BD1'!$K$6,"")</f>
        <v/>
      </c>
      <c r="K2093" s="568" t="str">
        <f>IF(L2093&gt;0,'BD1'!$K$8,"")</f>
        <v/>
      </c>
      <c r="L2093" s="101"/>
      <c r="M2093" s="101"/>
      <c r="N2093" s="101"/>
      <c r="O2093" s="101"/>
      <c r="P2093" s="363"/>
      <c r="Q2093" s="363"/>
      <c r="R2093" s="361"/>
      <c r="S2093" s="570" t="str">
        <f t="shared" si="165"/>
        <v/>
      </c>
      <c r="U2093" s="124" t="str">
        <f t="shared" si="163"/>
        <v/>
      </c>
      <c r="V2093" s="124" t="str">
        <f>IF(X2093&gt;0,'BD1'!$K$6,"")</f>
        <v/>
      </c>
      <c r="W2093" s="121" t="str">
        <f>IF(X2093&gt;0,'BD1'!$K$8,"")</f>
        <v/>
      </c>
      <c r="X2093" s="101"/>
      <c r="Y2093" s="474"/>
      <c r="Z2093" s="101"/>
      <c r="AA2093" s="101"/>
      <c r="AB2093" s="101"/>
      <c r="AC2093" s="101"/>
      <c r="AD2093" s="101"/>
      <c r="AE2093" s="361"/>
      <c r="AF2093" s="522"/>
    </row>
    <row r="2094" spans="2:32" x14ac:dyDescent="0.25">
      <c r="B2094" s="566" t="str">
        <f t="shared" si="164"/>
        <v/>
      </c>
      <c r="C2094" s="472">
        <f>'BD4'!C2091</f>
        <v>0</v>
      </c>
      <c r="D2094" s="125" t="str">
        <f t="shared" si="161"/>
        <v/>
      </c>
      <c r="E2094" s="126" t="str">
        <f>IF('BD4'!O2091=0,"",'BD4'!O2091)</f>
        <v/>
      </c>
      <c r="F2094" s="127" t="str">
        <f>REPT('BD4'!N2091,1)</f>
        <v/>
      </c>
      <c r="G2094" s="469">
        <f>('BD4'!J2091)</f>
        <v>0</v>
      </c>
      <c r="I2094" s="568" t="str">
        <f t="shared" si="162"/>
        <v/>
      </c>
      <c r="J2094" s="568" t="str">
        <f>IF(L2094&gt;0,'BD1'!$K$6,"")</f>
        <v/>
      </c>
      <c r="K2094" s="568" t="str">
        <f>IF(L2094&gt;0,'BD1'!$K$8,"")</f>
        <v/>
      </c>
      <c r="L2094" s="101"/>
      <c r="M2094" s="101"/>
      <c r="N2094" s="101"/>
      <c r="O2094" s="101"/>
      <c r="P2094" s="363"/>
      <c r="Q2094" s="363"/>
      <c r="R2094" s="361"/>
      <c r="S2094" s="570" t="str">
        <f t="shared" si="165"/>
        <v/>
      </c>
      <c r="U2094" s="124" t="str">
        <f t="shared" si="163"/>
        <v/>
      </c>
      <c r="V2094" s="124" t="str">
        <f>IF(X2094&gt;0,'BD1'!$K$6,"")</f>
        <v/>
      </c>
      <c r="W2094" s="121" t="str">
        <f>IF(X2094&gt;0,'BD1'!$K$8,"")</f>
        <v/>
      </c>
      <c r="X2094" s="101"/>
      <c r="Y2094" s="474"/>
      <c r="Z2094" s="101"/>
      <c r="AA2094" s="101"/>
      <c r="AB2094" s="101"/>
      <c r="AC2094" s="101"/>
      <c r="AD2094" s="101"/>
      <c r="AE2094" s="361"/>
      <c r="AF2094" s="522"/>
    </row>
    <row r="2095" spans="2:32" x14ac:dyDescent="0.25">
      <c r="B2095" s="566" t="str">
        <f t="shared" si="164"/>
        <v/>
      </c>
      <c r="C2095" s="472">
        <f>'BD4'!C2092</f>
        <v>0</v>
      </c>
      <c r="D2095" s="125" t="str">
        <f t="shared" si="161"/>
        <v/>
      </c>
      <c r="E2095" s="126" t="str">
        <f>IF('BD4'!O2092=0,"",'BD4'!O2092)</f>
        <v/>
      </c>
      <c r="F2095" s="127" t="str">
        <f>REPT('BD4'!N2092,1)</f>
        <v/>
      </c>
      <c r="G2095" s="469">
        <f>('BD4'!J2092)</f>
        <v>0</v>
      </c>
      <c r="I2095" s="568" t="str">
        <f t="shared" si="162"/>
        <v/>
      </c>
      <c r="J2095" s="568" t="str">
        <f>IF(L2095&gt;0,'BD1'!$K$6,"")</f>
        <v/>
      </c>
      <c r="K2095" s="568" t="str">
        <f>IF(L2095&gt;0,'BD1'!$K$8,"")</f>
        <v/>
      </c>
      <c r="L2095" s="101"/>
      <c r="M2095" s="101"/>
      <c r="N2095" s="101"/>
      <c r="O2095" s="101"/>
      <c r="P2095" s="363"/>
      <c r="Q2095" s="363"/>
      <c r="R2095" s="361"/>
      <c r="S2095" s="570" t="str">
        <f t="shared" si="165"/>
        <v/>
      </c>
      <c r="U2095" s="124" t="str">
        <f t="shared" si="163"/>
        <v/>
      </c>
      <c r="V2095" s="124" t="str">
        <f>IF(X2095&gt;0,'BD1'!$K$6,"")</f>
        <v/>
      </c>
      <c r="W2095" s="121" t="str">
        <f>IF(X2095&gt;0,'BD1'!$K$8,"")</f>
        <v/>
      </c>
      <c r="X2095" s="101"/>
      <c r="Y2095" s="474"/>
      <c r="Z2095" s="101"/>
      <c r="AA2095" s="101"/>
      <c r="AB2095" s="101"/>
      <c r="AC2095" s="101"/>
      <c r="AD2095" s="101"/>
      <c r="AE2095" s="361"/>
      <c r="AF2095" s="522"/>
    </row>
    <row r="2096" spans="2:32" x14ac:dyDescent="0.25">
      <c r="B2096" s="566" t="str">
        <f t="shared" si="164"/>
        <v/>
      </c>
      <c r="C2096" s="472">
        <f>'BD4'!C2093</f>
        <v>0</v>
      </c>
      <c r="D2096" s="125" t="str">
        <f t="shared" si="161"/>
        <v/>
      </c>
      <c r="E2096" s="126" t="str">
        <f>IF('BD4'!O2093=0,"",'BD4'!O2093)</f>
        <v/>
      </c>
      <c r="F2096" s="127" t="str">
        <f>REPT('BD4'!N2093,1)</f>
        <v/>
      </c>
      <c r="G2096" s="469">
        <f>('BD4'!J2093)</f>
        <v>0</v>
      </c>
      <c r="I2096" s="568" t="str">
        <f t="shared" si="162"/>
        <v/>
      </c>
      <c r="J2096" s="568" t="str">
        <f>IF(L2096&gt;0,'BD1'!$K$6,"")</f>
        <v/>
      </c>
      <c r="K2096" s="568" t="str">
        <f>IF(L2096&gt;0,'BD1'!$K$8,"")</f>
        <v/>
      </c>
      <c r="L2096" s="101"/>
      <c r="M2096" s="101"/>
      <c r="N2096" s="101"/>
      <c r="O2096" s="101"/>
      <c r="P2096" s="363"/>
      <c r="Q2096" s="363"/>
      <c r="R2096" s="361"/>
      <c r="S2096" s="570" t="str">
        <f t="shared" si="165"/>
        <v/>
      </c>
      <c r="U2096" s="124" t="str">
        <f t="shared" si="163"/>
        <v/>
      </c>
      <c r="V2096" s="124" t="str">
        <f>IF(X2096&gt;0,'BD1'!$K$6,"")</f>
        <v/>
      </c>
      <c r="W2096" s="121" t="str">
        <f>IF(X2096&gt;0,'BD1'!$K$8,"")</f>
        <v/>
      </c>
      <c r="X2096" s="101"/>
      <c r="Y2096" s="474"/>
      <c r="Z2096" s="101"/>
      <c r="AA2096" s="101"/>
      <c r="AB2096" s="101"/>
      <c r="AC2096" s="101"/>
      <c r="AD2096" s="101"/>
      <c r="AE2096" s="361"/>
      <c r="AF2096" s="522"/>
    </row>
    <row r="2097" spans="2:32" x14ac:dyDescent="0.25">
      <c r="B2097" s="566" t="str">
        <f t="shared" si="164"/>
        <v/>
      </c>
      <c r="C2097" s="472">
        <f>'BD4'!C2094</f>
        <v>0</v>
      </c>
      <c r="D2097" s="125" t="str">
        <f t="shared" si="161"/>
        <v/>
      </c>
      <c r="E2097" s="126" t="str">
        <f>IF('BD4'!O2094=0,"",'BD4'!O2094)</f>
        <v/>
      </c>
      <c r="F2097" s="127" t="str">
        <f>REPT('BD4'!N2094,1)</f>
        <v/>
      </c>
      <c r="G2097" s="469">
        <f>('BD4'!J2094)</f>
        <v>0</v>
      </c>
      <c r="I2097" s="568" t="str">
        <f t="shared" si="162"/>
        <v/>
      </c>
      <c r="J2097" s="568" t="str">
        <f>IF(L2097&gt;0,'BD1'!$K$6,"")</f>
        <v/>
      </c>
      <c r="K2097" s="568" t="str">
        <f>IF(L2097&gt;0,'BD1'!$K$8,"")</f>
        <v/>
      </c>
      <c r="L2097" s="101"/>
      <c r="M2097" s="101"/>
      <c r="N2097" s="101"/>
      <c r="O2097" s="101"/>
      <c r="P2097" s="363"/>
      <c r="Q2097" s="363"/>
      <c r="R2097" s="361"/>
      <c r="S2097" s="570" t="str">
        <f t="shared" si="165"/>
        <v/>
      </c>
      <c r="U2097" s="124" t="str">
        <f t="shared" si="163"/>
        <v/>
      </c>
      <c r="V2097" s="124" t="str">
        <f>IF(X2097&gt;0,'BD1'!$K$6,"")</f>
        <v/>
      </c>
      <c r="W2097" s="121" t="str">
        <f>IF(X2097&gt;0,'BD1'!$K$8,"")</f>
        <v/>
      </c>
      <c r="X2097" s="101"/>
      <c r="Y2097" s="474"/>
      <c r="Z2097" s="101"/>
      <c r="AA2097" s="101"/>
      <c r="AB2097" s="101"/>
      <c r="AC2097" s="101"/>
      <c r="AD2097" s="101"/>
      <c r="AE2097" s="361"/>
      <c r="AF2097" s="522"/>
    </row>
    <row r="2098" spans="2:32" x14ac:dyDescent="0.25">
      <c r="B2098" s="566" t="str">
        <f t="shared" si="164"/>
        <v/>
      </c>
      <c r="C2098" s="472">
        <f>'BD4'!C2095</f>
        <v>0</v>
      </c>
      <c r="D2098" s="125" t="str">
        <f t="shared" si="161"/>
        <v/>
      </c>
      <c r="E2098" s="126" t="str">
        <f>IF('BD4'!O2095=0,"",'BD4'!O2095)</f>
        <v/>
      </c>
      <c r="F2098" s="127" t="str">
        <f>REPT('BD4'!N2095,1)</f>
        <v/>
      </c>
      <c r="G2098" s="469">
        <f>('BD4'!J2095)</f>
        <v>0</v>
      </c>
      <c r="I2098" s="568" t="str">
        <f t="shared" si="162"/>
        <v/>
      </c>
      <c r="J2098" s="568" t="str">
        <f>IF(L2098&gt;0,'BD1'!$K$6,"")</f>
        <v/>
      </c>
      <c r="K2098" s="568" t="str">
        <f>IF(L2098&gt;0,'BD1'!$K$8,"")</f>
        <v/>
      </c>
      <c r="L2098" s="101"/>
      <c r="M2098" s="101"/>
      <c r="N2098" s="101"/>
      <c r="O2098" s="101"/>
      <c r="P2098" s="363"/>
      <c r="Q2098" s="363"/>
      <c r="R2098" s="361"/>
      <c r="S2098" s="570" t="str">
        <f t="shared" si="165"/>
        <v/>
      </c>
      <c r="U2098" s="124" t="str">
        <f t="shared" si="163"/>
        <v/>
      </c>
      <c r="V2098" s="124" t="str">
        <f>IF(X2098&gt;0,'BD1'!$K$6,"")</f>
        <v/>
      </c>
      <c r="W2098" s="121" t="str">
        <f>IF(X2098&gt;0,'BD1'!$K$8,"")</f>
        <v/>
      </c>
      <c r="X2098" s="101"/>
      <c r="Y2098" s="474"/>
      <c r="Z2098" s="101"/>
      <c r="AA2098" s="101"/>
      <c r="AB2098" s="101"/>
      <c r="AC2098" s="101"/>
      <c r="AD2098" s="101"/>
      <c r="AE2098" s="361"/>
      <c r="AF2098" s="522"/>
    </row>
    <row r="2099" spans="2:32" x14ac:dyDescent="0.25">
      <c r="B2099" s="566" t="str">
        <f t="shared" si="164"/>
        <v/>
      </c>
      <c r="C2099" s="472">
        <f>'BD4'!C2096</f>
        <v>0</v>
      </c>
      <c r="D2099" s="125" t="str">
        <f t="shared" si="161"/>
        <v/>
      </c>
      <c r="E2099" s="126" t="str">
        <f>IF('BD4'!O2096=0,"",'BD4'!O2096)</f>
        <v/>
      </c>
      <c r="F2099" s="127" t="str">
        <f>REPT('BD4'!N2096,1)</f>
        <v/>
      </c>
      <c r="G2099" s="469">
        <f>('BD4'!J2096)</f>
        <v>0</v>
      </c>
      <c r="I2099" s="568" t="str">
        <f t="shared" si="162"/>
        <v/>
      </c>
      <c r="J2099" s="568" t="str">
        <f>IF(L2099&gt;0,'BD1'!$K$6,"")</f>
        <v/>
      </c>
      <c r="K2099" s="568" t="str">
        <f>IF(L2099&gt;0,'BD1'!$K$8,"")</f>
        <v/>
      </c>
      <c r="L2099" s="101"/>
      <c r="M2099" s="101"/>
      <c r="N2099" s="101"/>
      <c r="O2099" s="101"/>
      <c r="P2099" s="363"/>
      <c r="Q2099" s="363"/>
      <c r="R2099" s="361"/>
      <c r="S2099" s="570" t="str">
        <f t="shared" si="165"/>
        <v/>
      </c>
      <c r="U2099" s="124" t="str">
        <f t="shared" si="163"/>
        <v/>
      </c>
      <c r="V2099" s="124" t="str">
        <f>IF(X2099&gt;0,'BD1'!$K$6,"")</f>
        <v/>
      </c>
      <c r="W2099" s="121" t="str">
        <f>IF(X2099&gt;0,'BD1'!$K$8,"")</f>
        <v/>
      </c>
      <c r="X2099" s="101"/>
      <c r="Y2099" s="474"/>
      <c r="Z2099" s="101"/>
      <c r="AA2099" s="101"/>
      <c r="AB2099" s="101"/>
      <c r="AC2099" s="101"/>
      <c r="AD2099" s="101"/>
      <c r="AE2099" s="361"/>
      <c r="AF2099" s="522"/>
    </row>
    <row r="2100" spans="2:32" x14ac:dyDescent="0.25">
      <c r="B2100" s="566" t="str">
        <f t="shared" si="164"/>
        <v/>
      </c>
      <c r="C2100" s="472">
        <f>'BD4'!C2097</f>
        <v>0</v>
      </c>
      <c r="D2100" s="125" t="str">
        <f t="shared" si="161"/>
        <v/>
      </c>
      <c r="E2100" s="126" t="str">
        <f>IF('BD4'!O2097=0,"",'BD4'!O2097)</f>
        <v/>
      </c>
      <c r="F2100" s="127" t="str">
        <f>REPT('BD4'!N2097,1)</f>
        <v/>
      </c>
      <c r="G2100" s="469">
        <f>('BD4'!J2097)</f>
        <v>0</v>
      </c>
      <c r="I2100" s="568" t="str">
        <f t="shared" si="162"/>
        <v/>
      </c>
      <c r="J2100" s="568" t="str">
        <f>IF(L2100&gt;0,'BD1'!$K$6,"")</f>
        <v/>
      </c>
      <c r="K2100" s="568" t="str">
        <f>IF(L2100&gt;0,'BD1'!$K$8,"")</f>
        <v/>
      </c>
      <c r="L2100" s="101"/>
      <c r="M2100" s="101"/>
      <c r="N2100" s="101"/>
      <c r="O2100" s="101"/>
      <c r="P2100" s="363"/>
      <c r="Q2100" s="363"/>
      <c r="R2100" s="361"/>
      <c r="S2100" s="570" t="str">
        <f t="shared" si="165"/>
        <v/>
      </c>
      <c r="U2100" s="124" t="str">
        <f t="shared" si="163"/>
        <v/>
      </c>
      <c r="V2100" s="124" t="str">
        <f>IF(X2100&gt;0,'BD1'!$K$6,"")</f>
        <v/>
      </c>
      <c r="W2100" s="121" t="str">
        <f>IF(X2100&gt;0,'BD1'!$K$8,"")</f>
        <v/>
      </c>
      <c r="X2100" s="101"/>
      <c r="Y2100" s="474"/>
      <c r="Z2100" s="101"/>
      <c r="AA2100" s="101"/>
      <c r="AB2100" s="101"/>
      <c r="AC2100" s="101"/>
      <c r="AD2100" s="101"/>
      <c r="AE2100" s="361"/>
      <c r="AF2100" s="522"/>
    </row>
    <row r="2101" spans="2:32" x14ac:dyDescent="0.25">
      <c r="B2101" s="566" t="str">
        <f t="shared" si="164"/>
        <v/>
      </c>
      <c r="C2101" s="472">
        <f>'BD4'!C2098</f>
        <v>0</v>
      </c>
      <c r="D2101" s="125" t="str">
        <f t="shared" si="161"/>
        <v/>
      </c>
      <c r="E2101" s="126" t="str">
        <f>IF('BD4'!O2098=0,"",'BD4'!O2098)</f>
        <v/>
      </c>
      <c r="F2101" s="127" t="str">
        <f>REPT('BD4'!N2098,1)</f>
        <v/>
      </c>
      <c r="G2101" s="469">
        <f>('BD4'!J2098)</f>
        <v>0</v>
      </c>
      <c r="I2101" s="568" t="str">
        <f t="shared" si="162"/>
        <v/>
      </c>
      <c r="J2101" s="568" t="str">
        <f>IF(L2101&gt;0,'BD1'!$K$6,"")</f>
        <v/>
      </c>
      <c r="K2101" s="568" t="str">
        <f>IF(L2101&gt;0,'BD1'!$K$8,"")</f>
        <v/>
      </c>
      <c r="L2101" s="101"/>
      <c r="M2101" s="101"/>
      <c r="N2101" s="101"/>
      <c r="O2101" s="101"/>
      <c r="P2101" s="363"/>
      <c r="Q2101" s="363"/>
      <c r="R2101" s="361"/>
      <c r="S2101" s="570" t="str">
        <f t="shared" si="165"/>
        <v/>
      </c>
      <c r="U2101" s="124" t="str">
        <f t="shared" si="163"/>
        <v/>
      </c>
      <c r="V2101" s="124" t="str">
        <f>IF(X2101&gt;0,'BD1'!$K$6,"")</f>
        <v/>
      </c>
      <c r="W2101" s="121" t="str">
        <f>IF(X2101&gt;0,'BD1'!$K$8,"")</f>
        <v/>
      </c>
      <c r="X2101" s="101"/>
      <c r="Y2101" s="474"/>
      <c r="Z2101" s="101"/>
      <c r="AA2101" s="101"/>
      <c r="AB2101" s="101"/>
      <c r="AC2101" s="101"/>
      <c r="AD2101" s="101"/>
      <c r="AE2101" s="361"/>
      <c r="AF2101" s="522"/>
    </row>
    <row r="2102" spans="2:32" x14ac:dyDescent="0.25">
      <c r="B2102" s="566" t="str">
        <f t="shared" si="164"/>
        <v/>
      </c>
      <c r="C2102" s="472">
        <f>'BD4'!C2099</f>
        <v>0</v>
      </c>
      <c r="D2102" s="125" t="str">
        <f t="shared" si="161"/>
        <v/>
      </c>
      <c r="E2102" s="126" t="str">
        <f>IF('BD4'!O2099=0,"",'BD4'!O2099)</f>
        <v/>
      </c>
      <c r="F2102" s="127" t="str">
        <f>REPT('BD4'!N2099,1)</f>
        <v/>
      </c>
      <c r="G2102" s="469">
        <f>('BD4'!J2099)</f>
        <v>0</v>
      </c>
      <c r="I2102" s="568" t="str">
        <f t="shared" si="162"/>
        <v/>
      </c>
      <c r="J2102" s="568" t="str">
        <f>IF(L2102&gt;0,'BD1'!$K$6,"")</f>
        <v/>
      </c>
      <c r="K2102" s="568" t="str">
        <f>IF(L2102&gt;0,'BD1'!$K$8,"")</f>
        <v/>
      </c>
      <c r="L2102" s="101"/>
      <c r="M2102" s="101"/>
      <c r="N2102" s="101"/>
      <c r="O2102" s="101"/>
      <c r="P2102" s="363"/>
      <c r="Q2102" s="363"/>
      <c r="R2102" s="361"/>
      <c r="S2102" s="570" t="str">
        <f t="shared" si="165"/>
        <v/>
      </c>
      <c r="U2102" s="124" t="str">
        <f t="shared" si="163"/>
        <v/>
      </c>
      <c r="V2102" s="124" t="str">
        <f>IF(X2102&gt;0,'BD1'!$K$6,"")</f>
        <v/>
      </c>
      <c r="W2102" s="121" t="str">
        <f>IF(X2102&gt;0,'BD1'!$K$8,"")</f>
        <v/>
      </c>
      <c r="X2102" s="101"/>
      <c r="Y2102" s="474"/>
      <c r="Z2102" s="101"/>
      <c r="AA2102" s="101"/>
      <c r="AB2102" s="101"/>
      <c r="AC2102" s="101"/>
      <c r="AD2102" s="101"/>
      <c r="AE2102" s="361"/>
      <c r="AF2102" s="522"/>
    </row>
    <row r="2103" spans="2:32" x14ac:dyDescent="0.25">
      <c r="B2103" s="566" t="str">
        <f t="shared" si="164"/>
        <v/>
      </c>
      <c r="C2103" s="472">
        <f>'BD4'!C2100</f>
        <v>0</v>
      </c>
      <c r="D2103" s="125" t="str">
        <f t="shared" si="161"/>
        <v/>
      </c>
      <c r="E2103" s="126" t="str">
        <f>IF('BD4'!O2100=0,"",'BD4'!O2100)</f>
        <v/>
      </c>
      <c r="F2103" s="127" t="str">
        <f>REPT('BD4'!N2100,1)</f>
        <v/>
      </c>
      <c r="G2103" s="469">
        <f>('BD4'!J2100)</f>
        <v>0</v>
      </c>
      <c r="I2103" s="568" t="str">
        <f t="shared" si="162"/>
        <v/>
      </c>
      <c r="J2103" s="568" t="str">
        <f>IF(L2103&gt;0,'BD1'!$K$6,"")</f>
        <v/>
      </c>
      <c r="K2103" s="568" t="str">
        <f>IF(L2103&gt;0,'BD1'!$K$8,"")</f>
        <v/>
      </c>
      <c r="L2103" s="101"/>
      <c r="M2103" s="101"/>
      <c r="N2103" s="101"/>
      <c r="O2103" s="101"/>
      <c r="P2103" s="363"/>
      <c r="Q2103" s="363"/>
      <c r="R2103" s="361"/>
      <c r="S2103" s="570" t="str">
        <f t="shared" si="165"/>
        <v/>
      </c>
      <c r="U2103" s="124" t="str">
        <f t="shared" si="163"/>
        <v/>
      </c>
      <c r="V2103" s="124" t="str">
        <f>IF(X2103&gt;0,'BD1'!$K$6,"")</f>
        <v/>
      </c>
      <c r="W2103" s="121" t="str">
        <f>IF(X2103&gt;0,'BD1'!$K$8,"")</f>
        <v/>
      </c>
      <c r="X2103" s="101"/>
      <c r="Y2103" s="474"/>
      <c r="Z2103" s="101"/>
      <c r="AA2103" s="101"/>
      <c r="AB2103" s="101"/>
      <c r="AC2103" s="101"/>
      <c r="AD2103" s="101"/>
      <c r="AE2103" s="361"/>
      <c r="AF2103" s="522"/>
    </row>
    <row r="2104" spans="2:32" x14ac:dyDescent="0.25">
      <c r="B2104" s="566" t="str">
        <f t="shared" si="164"/>
        <v/>
      </c>
      <c r="C2104" s="472">
        <f>'BD4'!C2101</f>
        <v>0</v>
      </c>
      <c r="D2104" s="125" t="str">
        <f t="shared" si="161"/>
        <v/>
      </c>
      <c r="E2104" s="126" t="str">
        <f>IF('BD4'!O2101=0,"",'BD4'!O2101)</f>
        <v/>
      </c>
      <c r="F2104" s="127" t="str">
        <f>REPT('BD4'!N2101,1)</f>
        <v/>
      </c>
      <c r="G2104" s="469">
        <f>('BD4'!J2101)</f>
        <v>0</v>
      </c>
      <c r="I2104" s="568" t="str">
        <f t="shared" si="162"/>
        <v/>
      </c>
      <c r="J2104" s="568" t="str">
        <f>IF(L2104&gt;0,'BD1'!$K$6,"")</f>
        <v/>
      </c>
      <c r="K2104" s="568" t="str">
        <f>IF(L2104&gt;0,'BD1'!$K$8,"")</f>
        <v/>
      </c>
      <c r="L2104" s="101"/>
      <c r="M2104" s="101"/>
      <c r="N2104" s="101"/>
      <c r="O2104" s="101"/>
      <c r="P2104" s="363"/>
      <c r="Q2104" s="363"/>
      <c r="R2104" s="361"/>
      <c r="S2104" s="570" t="str">
        <f t="shared" si="165"/>
        <v/>
      </c>
      <c r="U2104" s="124" t="str">
        <f t="shared" si="163"/>
        <v/>
      </c>
      <c r="V2104" s="124" t="str">
        <f>IF(X2104&gt;0,'BD1'!$K$6,"")</f>
        <v/>
      </c>
      <c r="W2104" s="121" t="str">
        <f>IF(X2104&gt;0,'BD1'!$K$8,"")</f>
        <v/>
      </c>
      <c r="X2104" s="101"/>
      <c r="Y2104" s="474"/>
      <c r="Z2104" s="101"/>
      <c r="AA2104" s="101"/>
      <c r="AB2104" s="101"/>
      <c r="AC2104" s="101"/>
      <c r="AD2104" s="101"/>
      <c r="AE2104" s="361"/>
      <c r="AF2104" s="522"/>
    </row>
    <row r="2105" spans="2:32" x14ac:dyDescent="0.25">
      <c r="B2105" s="566" t="str">
        <f t="shared" si="164"/>
        <v/>
      </c>
      <c r="C2105" s="472">
        <f>'BD4'!C2102</f>
        <v>0</v>
      </c>
      <c r="D2105" s="125" t="str">
        <f t="shared" si="161"/>
        <v/>
      </c>
      <c r="E2105" s="126" t="str">
        <f>IF('BD4'!O2102=0,"",'BD4'!O2102)</f>
        <v/>
      </c>
      <c r="F2105" s="127" t="str">
        <f>REPT('BD4'!N2102,1)</f>
        <v/>
      </c>
      <c r="G2105" s="469">
        <f>('BD4'!J2102)</f>
        <v>0</v>
      </c>
      <c r="I2105" s="568" t="str">
        <f t="shared" si="162"/>
        <v/>
      </c>
      <c r="J2105" s="568" t="str">
        <f>IF(L2105&gt;0,'BD1'!$K$6,"")</f>
        <v/>
      </c>
      <c r="K2105" s="568" t="str">
        <f>IF(L2105&gt;0,'BD1'!$K$8,"")</f>
        <v/>
      </c>
      <c r="L2105" s="101"/>
      <c r="M2105" s="101"/>
      <c r="N2105" s="101"/>
      <c r="O2105" s="101"/>
      <c r="P2105" s="363"/>
      <c r="Q2105" s="363"/>
      <c r="R2105" s="361"/>
      <c r="S2105" s="570" t="str">
        <f t="shared" si="165"/>
        <v/>
      </c>
      <c r="U2105" s="124" t="str">
        <f t="shared" si="163"/>
        <v/>
      </c>
      <c r="V2105" s="124" t="str">
        <f>IF(X2105&gt;0,'BD1'!$K$6,"")</f>
        <v/>
      </c>
      <c r="W2105" s="121" t="str">
        <f>IF(X2105&gt;0,'BD1'!$K$8,"")</f>
        <v/>
      </c>
      <c r="X2105" s="101"/>
      <c r="Y2105" s="474"/>
      <c r="Z2105" s="101"/>
      <c r="AA2105" s="101"/>
      <c r="AB2105" s="101"/>
      <c r="AC2105" s="101"/>
      <c r="AD2105" s="101"/>
      <c r="AE2105" s="361"/>
      <c r="AF2105" s="522"/>
    </row>
    <row r="2106" spans="2:32" x14ac:dyDescent="0.25">
      <c r="B2106" s="566" t="str">
        <f t="shared" si="164"/>
        <v/>
      </c>
      <c r="C2106" s="472">
        <f>'BD4'!C2103</f>
        <v>0</v>
      </c>
      <c r="D2106" s="125" t="str">
        <f t="shared" si="161"/>
        <v/>
      </c>
      <c r="E2106" s="126" t="str">
        <f>IF('BD4'!O2103=0,"",'BD4'!O2103)</f>
        <v/>
      </c>
      <c r="F2106" s="127" t="str">
        <f>REPT('BD4'!N2103,1)</f>
        <v/>
      </c>
      <c r="G2106" s="469">
        <f>('BD4'!J2103)</f>
        <v>0</v>
      </c>
      <c r="I2106" s="568" t="str">
        <f t="shared" si="162"/>
        <v/>
      </c>
      <c r="J2106" s="568" t="str">
        <f>IF(L2106&gt;0,'BD1'!$K$6,"")</f>
        <v/>
      </c>
      <c r="K2106" s="568" t="str">
        <f>IF(L2106&gt;0,'BD1'!$K$8,"")</f>
        <v/>
      </c>
      <c r="L2106" s="101"/>
      <c r="M2106" s="101"/>
      <c r="N2106" s="101"/>
      <c r="O2106" s="101"/>
      <c r="P2106" s="363"/>
      <c r="Q2106" s="363"/>
      <c r="R2106" s="361"/>
      <c r="S2106" s="570" t="str">
        <f t="shared" si="165"/>
        <v/>
      </c>
      <c r="U2106" s="124" t="str">
        <f t="shared" si="163"/>
        <v/>
      </c>
      <c r="V2106" s="124" t="str">
        <f>IF(X2106&gt;0,'BD1'!$K$6,"")</f>
        <v/>
      </c>
      <c r="W2106" s="121" t="str">
        <f>IF(X2106&gt;0,'BD1'!$K$8,"")</f>
        <v/>
      </c>
      <c r="X2106" s="101"/>
      <c r="Y2106" s="474"/>
      <c r="Z2106" s="101"/>
      <c r="AA2106" s="101"/>
      <c r="AB2106" s="101"/>
      <c r="AC2106" s="101"/>
      <c r="AD2106" s="101"/>
      <c r="AE2106" s="361"/>
      <c r="AF2106" s="522"/>
    </row>
    <row r="2107" spans="2:32" x14ac:dyDescent="0.25">
      <c r="B2107" s="566" t="str">
        <f t="shared" si="164"/>
        <v/>
      </c>
      <c r="C2107" s="472">
        <f>'BD4'!C2104</f>
        <v>0</v>
      </c>
      <c r="D2107" s="125" t="str">
        <f t="shared" si="161"/>
        <v/>
      </c>
      <c r="E2107" s="126" t="str">
        <f>IF('BD4'!O2104=0,"",'BD4'!O2104)</f>
        <v/>
      </c>
      <c r="F2107" s="127" t="str">
        <f>REPT('BD4'!N2104,1)</f>
        <v/>
      </c>
      <c r="G2107" s="469">
        <f>('BD4'!J2104)</f>
        <v>0</v>
      </c>
      <c r="I2107" s="568" t="str">
        <f t="shared" si="162"/>
        <v/>
      </c>
      <c r="J2107" s="568" t="str">
        <f>IF(L2107&gt;0,'BD1'!$K$6,"")</f>
        <v/>
      </c>
      <c r="K2107" s="568" t="str">
        <f>IF(L2107&gt;0,'BD1'!$K$8,"")</f>
        <v/>
      </c>
      <c r="L2107" s="101"/>
      <c r="M2107" s="101"/>
      <c r="N2107" s="101"/>
      <c r="O2107" s="101"/>
      <c r="P2107" s="363"/>
      <c r="Q2107" s="363"/>
      <c r="R2107" s="361"/>
      <c r="S2107" s="570" t="str">
        <f t="shared" si="165"/>
        <v/>
      </c>
      <c r="U2107" s="124" t="str">
        <f t="shared" si="163"/>
        <v/>
      </c>
      <c r="V2107" s="124" t="str">
        <f>IF(X2107&gt;0,'BD1'!$K$6,"")</f>
        <v/>
      </c>
      <c r="W2107" s="121" t="str">
        <f>IF(X2107&gt;0,'BD1'!$K$8,"")</f>
        <v/>
      </c>
      <c r="X2107" s="101"/>
      <c r="Y2107" s="474"/>
      <c r="Z2107" s="101"/>
      <c r="AA2107" s="101"/>
      <c r="AB2107" s="101"/>
      <c r="AC2107" s="101"/>
      <c r="AD2107" s="101"/>
      <c r="AE2107" s="361"/>
      <c r="AF2107" s="522"/>
    </row>
    <row r="2108" spans="2:32" x14ac:dyDescent="0.25">
      <c r="B2108" s="566" t="str">
        <f t="shared" si="164"/>
        <v/>
      </c>
      <c r="C2108" s="472">
        <f>'BD4'!C2105</f>
        <v>0</v>
      </c>
      <c r="D2108" s="125" t="str">
        <f t="shared" si="161"/>
        <v/>
      </c>
      <c r="E2108" s="126" t="str">
        <f>IF('BD4'!O2105=0,"",'BD4'!O2105)</f>
        <v/>
      </c>
      <c r="F2108" s="127" t="str">
        <f>REPT('BD4'!N2105,1)</f>
        <v/>
      </c>
      <c r="G2108" s="469">
        <f>('BD4'!J2105)</f>
        <v>0</v>
      </c>
      <c r="I2108" s="568" t="str">
        <f t="shared" si="162"/>
        <v/>
      </c>
      <c r="J2108" s="568" t="str">
        <f>IF(L2108&gt;0,'BD1'!$K$6,"")</f>
        <v/>
      </c>
      <c r="K2108" s="568" t="str">
        <f>IF(L2108&gt;0,'BD1'!$K$8,"")</f>
        <v/>
      </c>
      <c r="L2108" s="101"/>
      <c r="M2108" s="101"/>
      <c r="N2108" s="101"/>
      <c r="O2108" s="101"/>
      <c r="P2108" s="363"/>
      <c r="Q2108" s="363"/>
      <c r="R2108" s="361"/>
      <c r="S2108" s="570" t="str">
        <f t="shared" si="165"/>
        <v/>
      </c>
      <c r="U2108" s="124" t="str">
        <f t="shared" si="163"/>
        <v/>
      </c>
      <c r="V2108" s="124" t="str">
        <f>IF(X2108&gt;0,'BD1'!$K$6,"")</f>
        <v/>
      </c>
      <c r="W2108" s="121" t="str">
        <f>IF(X2108&gt;0,'BD1'!$K$8,"")</f>
        <v/>
      </c>
      <c r="X2108" s="101"/>
      <c r="Y2108" s="474"/>
      <c r="Z2108" s="101"/>
      <c r="AA2108" s="101"/>
      <c r="AB2108" s="101"/>
      <c r="AC2108" s="101"/>
      <c r="AD2108" s="101"/>
      <c r="AE2108" s="361"/>
      <c r="AF2108" s="522"/>
    </row>
    <row r="2109" spans="2:32" x14ac:dyDescent="0.25">
      <c r="B2109" s="566" t="str">
        <f t="shared" si="164"/>
        <v/>
      </c>
      <c r="C2109" s="472">
        <f>'BD4'!C2106</f>
        <v>0</v>
      </c>
      <c r="D2109" s="125" t="str">
        <f t="shared" si="161"/>
        <v/>
      </c>
      <c r="E2109" s="126" t="str">
        <f>IF('BD4'!O2106=0,"",'BD4'!O2106)</f>
        <v/>
      </c>
      <c r="F2109" s="127" t="str">
        <f>REPT('BD4'!N2106,1)</f>
        <v/>
      </c>
      <c r="G2109" s="469">
        <f>('BD4'!J2106)</f>
        <v>0</v>
      </c>
      <c r="I2109" s="568" t="str">
        <f t="shared" si="162"/>
        <v/>
      </c>
      <c r="J2109" s="568" t="str">
        <f>IF(L2109&gt;0,'BD1'!$K$6,"")</f>
        <v/>
      </c>
      <c r="K2109" s="568" t="str">
        <f>IF(L2109&gt;0,'BD1'!$K$8,"")</f>
        <v/>
      </c>
      <c r="L2109" s="101"/>
      <c r="M2109" s="101"/>
      <c r="N2109" s="101"/>
      <c r="O2109" s="101"/>
      <c r="P2109" s="363"/>
      <c r="Q2109" s="363"/>
      <c r="R2109" s="361"/>
      <c r="S2109" s="570" t="str">
        <f t="shared" si="165"/>
        <v/>
      </c>
      <c r="U2109" s="124" t="str">
        <f t="shared" si="163"/>
        <v/>
      </c>
      <c r="V2109" s="124" t="str">
        <f>IF(X2109&gt;0,'BD1'!$K$6,"")</f>
        <v/>
      </c>
      <c r="W2109" s="121" t="str">
        <f>IF(X2109&gt;0,'BD1'!$K$8,"")</f>
        <v/>
      </c>
      <c r="X2109" s="101"/>
      <c r="Y2109" s="474"/>
      <c r="Z2109" s="101"/>
      <c r="AA2109" s="101"/>
      <c r="AB2109" s="101"/>
      <c r="AC2109" s="101"/>
      <c r="AD2109" s="101"/>
      <c r="AE2109" s="361"/>
      <c r="AF2109" s="522"/>
    </row>
    <row r="2110" spans="2:32" x14ac:dyDescent="0.25">
      <c r="B2110" s="566" t="str">
        <f t="shared" si="164"/>
        <v/>
      </c>
      <c r="C2110" s="472">
        <f>'BD4'!C2107</f>
        <v>0</v>
      </c>
      <c r="D2110" s="125" t="str">
        <f t="shared" si="161"/>
        <v/>
      </c>
      <c r="E2110" s="126" t="str">
        <f>IF('BD4'!O2107=0,"",'BD4'!O2107)</f>
        <v/>
      </c>
      <c r="F2110" s="127" t="str">
        <f>REPT('BD4'!N2107,1)</f>
        <v/>
      </c>
      <c r="G2110" s="469">
        <f>('BD4'!J2107)</f>
        <v>0</v>
      </c>
      <c r="I2110" s="568" t="str">
        <f t="shared" si="162"/>
        <v/>
      </c>
      <c r="J2110" s="568" t="str">
        <f>IF(L2110&gt;0,'BD1'!$K$6,"")</f>
        <v/>
      </c>
      <c r="K2110" s="568" t="str">
        <f>IF(L2110&gt;0,'BD1'!$K$8,"")</f>
        <v/>
      </c>
      <c r="L2110" s="101"/>
      <c r="M2110" s="101"/>
      <c r="N2110" s="101"/>
      <c r="O2110" s="101"/>
      <c r="P2110" s="363"/>
      <c r="Q2110" s="363"/>
      <c r="R2110" s="361"/>
      <c r="S2110" s="570" t="str">
        <f t="shared" si="165"/>
        <v/>
      </c>
      <c r="U2110" s="124" t="str">
        <f t="shared" si="163"/>
        <v/>
      </c>
      <c r="V2110" s="124" t="str">
        <f>IF(X2110&gt;0,'BD1'!$K$6,"")</f>
        <v/>
      </c>
      <c r="W2110" s="121" t="str">
        <f>IF(X2110&gt;0,'BD1'!$K$8,"")</f>
        <v/>
      </c>
      <c r="X2110" s="101"/>
      <c r="Y2110" s="474"/>
      <c r="Z2110" s="101"/>
      <c r="AA2110" s="101"/>
      <c r="AB2110" s="101"/>
      <c r="AC2110" s="101"/>
      <c r="AD2110" s="101"/>
      <c r="AE2110" s="361"/>
      <c r="AF2110" s="522"/>
    </row>
    <row r="2111" spans="2:32" x14ac:dyDescent="0.25">
      <c r="B2111" s="566" t="str">
        <f t="shared" si="164"/>
        <v/>
      </c>
      <c r="C2111" s="472">
        <f>'BD4'!C2108</f>
        <v>0</v>
      </c>
      <c r="D2111" s="125" t="str">
        <f t="shared" si="161"/>
        <v/>
      </c>
      <c r="E2111" s="126" t="str">
        <f>IF('BD4'!O2108=0,"",'BD4'!O2108)</f>
        <v/>
      </c>
      <c r="F2111" s="127" t="str">
        <f>REPT('BD4'!N2108,1)</f>
        <v/>
      </c>
      <c r="G2111" s="469">
        <f>('BD4'!J2108)</f>
        <v>0</v>
      </c>
      <c r="I2111" s="568" t="str">
        <f t="shared" si="162"/>
        <v/>
      </c>
      <c r="J2111" s="568" t="str">
        <f>IF(L2111&gt;0,'BD1'!$K$6,"")</f>
        <v/>
      </c>
      <c r="K2111" s="568" t="str">
        <f>IF(L2111&gt;0,'BD1'!$K$8,"")</f>
        <v/>
      </c>
      <c r="L2111" s="101"/>
      <c r="M2111" s="101"/>
      <c r="N2111" s="101"/>
      <c r="O2111" s="101"/>
      <c r="P2111" s="363"/>
      <c r="Q2111" s="363"/>
      <c r="R2111" s="361"/>
      <c r="S2111" s="570" t="str">
        <f t="shared" si="165"/>
        <v/>
      </c>
      <c r="U2111" s="124" t="str">
        <f t="shared" si="163"/>
        <v/>
      </c>
      <c r="V2111" s="124" t="str">
        <f>IF(X2111&gt;0,'BD1'!$K$6,"")</f>
        <v/>
      </c>
      <c r="W2111" s="121" t="str">
        <f>IF(X2111&gt;0,'BD1'!$K$8,"")</f>
        <v/>
      </c>
      <c r="X2111" s="101"/>
      <c r="Y2111" s="474"/>
      <c r="Z2111" s="101"/>
      <c r="AA2111" s="101"/>
      <c r="AB2111" s="101"/>
      <c r="AC2111" s="101"/>
      <c r="AD2111" s="101"/>
      <c r="AE2111" s="361"/>
      <c r="AF2111" s="522"/>
    </row>
    <row r="2112" spans="2:32" x14ac:dyDescent="0.25">
      <c r="B2112" s="566" t="str">
        <f t="shared" si="164"/>
        <v/>
      </c>
      <c r="C2112" s="472">
        <f>'BD4'!C2109</f>
        <v>0</v>
      </c>
      <c r="D2112" s="125" t="str">
        <f t="shared" si="161"/>
        <v/>
      </c>
      <c r="E2112" s="126" t="str">
        <f>IF('BD4'!O2109=0,"",'BD4'!O2109)</f>
        <v/>
      </c>
      <c r="F2112" s="127" t="str">
        <f>REPT('BD4'!N2109,1)</f>
        <v/>
      </c>
      <c r="G2112" s="469">
        <f>('BD4'!J2109)</f>
        <v>0</v>
      </c>
      <c r="I2112" s="568" t="str">
        <f t="shared" si="162"/>
        <v/>
      </c>
      <c r="J2112" s="568" t="str">
        <f>IF(L2112&gt;0,'BD1'!$K$6,"")</f>
        <v/>
      </c>
      <c r="K2112" s="568" t="str">
        <f>IF(L2112&gt;0,'BD1'!$K$8,"")</f>
        <v/>
      </c>
      <c r="L2112" s="101"/>
      <c r="M2112" s="101"/>
      <c r="N2112" s="101"/>
      <c r="O2112" s="101"/>
      <c r="P2112" s="363"/>
      <c r="Q2112" s="363"/>
      <c r="R2112" s="361"/>
      <c r="S2112" s="570" t="str">
        <f t="shared" si="165"/>
        <v/>
      </c>
      <c r="U2112" s="124" t="str">
        <f t="shared" si="163"/>
        <v/>
      </c>
      <c r="V2112" s="124" t="str">
        <f>IF(X2112&gt;0,'BD1'!$K$6,"")</f>
        <v/>
      </c>
      <c r="W2112" s="121" t="str">
        <f>IF(X2112&gt;0,'BD1'!$K$8,"")</f>
        <v/>
      </c>
      <c r="X2112" s="101"/>
      <c r="Y2112" s="474"/>
      <c r="Z2112" s="101"/>
      <c r="AA2112" s="101"/>
      <c r="AB2112" s="101"/>
      <c r="AC2112" s="101"/>
      <c r="AD2112" s="101"/>
      <c r="AE2112" s="361"/>
      <c r="AF2112" s="522"/>
    </row>
    <row r="2113" spans="2:32" x14ac:dyDescent="0.25">
      <c r="B2113" s="566" t="str">
        <f t="shared" si="164"/>
        <v/>
      </c>
      <c r="C2113" s="472">
        <f>'BD4'!C2110</f>
        <v>0</v>
      </c>
      <c r="D2113" s="125" t="str">
        <f t="shared" si="161"/>
        <v/>
      </c>
      <c r="E2113" s="126" t="str">
        <f>IF('BD4'!O2110=0,"",'BD4'!O2110)</f>
        <v/>
      </c>
      <c r="F2113" s="127" t="str">
        <f>REPT('BD4'!N2110,1)</f>
        <v/>
      </c>
      <c r="G2113" s="469">
        <f>('BD4'!J2110)</f>
        <v>0</v>
      </c>
      <c r="I2113" s="568" t="str">
        <f t="shared" si="162"/>
        <v/>
      </c>
      <c r="J2113" s="568" t="str">
        <f>IF(L2113&gt;0,'BD1'!$K$6,"")</f>
        <v/>
      </c>
      <c r="K2113" s="568" t="str">
        <f>IF(L2113&gt;0,'BD1'!$K$8,"")</f>
        <v/>
      </c>
      <c r="L2113" s="101"/>
      <c r="M2113" s="101"/>
      <c r="N2113" s="101"/>
      <c r="O2113" s="101"/>
      <c r="P2113" s="363"/>
      <c r="Q2113" s="363"/>
      <c r="R2113" s="361"/>
      <c r="S2113" s="570" t="str">
        <f t="shared" si="165"/>
        <v/>
      </c>
      <c r="U2113" s="124" t="str">
        <f t="shared" si="163"/>
        <v/>
      </c>
      <c r="V2113" s="124" t="str">
        <f>IF(X2113&gt;0,'BD1'!$K$6,"")</f>
        <v/>
      </c>
      <c r="W2113" s="121" t="str">
        <f>IF(X2113&gt;0,'BD1'!$K$8,"")</f>
        <v/>
      </c>
      <c r="X2113" s="101"/>
      <c r="Y2113" s="474"/>
      <c r="Z2113" s="101"/>
      <c r="AA2113" s="101"/>
      <c r="AB2113" s="101"/>
      <c r="AC2113" s="101"/>
      <c r="AD2113" s="101"/>
      <c r="AE2113" s="361"/>
      <c r="AF2113" s="522"/>
    </row>
    <row r="2114" spans="2:32" x14ac:dyDescent="0.25">
      <c r="B2114" s="566" t="str">
        <f t="shared" si="164"/>
        <v/>
      </c>
      <c r="C2114" s="472">
        <f>'BD4'!C2111</f>
        <v>0</v>
      </c>
      <c r="D2114" s="125" t="str">
        <f t="shared" si="161"/>
        <v/>
      </c>
      <c r="E2114" s="126" t="str">
        <f>IF('BD4'!O2111=0,"",'BD4'!O2111)</f>
        <v/>
      </c>
      <c r="F2114" s="127" t="str">
        <f>REPT('BD4'!N2111,1)</f>
        <v/>
      </c>
      <c r="G2114" s="469">
        <f>('BD4'!J2111)</f>
        <v>0</v>
      </c>
      <c r="I2114" s="568" t="str">
        <f t="shared" si="162"/>
        <v/>
      </c>
      <c r="J2114" s="568" t="str">
        <f>IF(L2114&gt;0,'BD1'!$K$6,"")</f>
        <v/>
      </c>
      <c r="K2114" s="568" t="str">
        <f>IF(L2114&gt;0,'BD1'!$K$8,"")</f>
        <v/>
      </c>
      <c r="L2114" s="101"/>
      <c r="M2114" s="101"/>
      <c r="N2114" s="101"/>
      <c r="O2114" s="101"/>
      <c r="P2114" s="363"/>
      <c r="Q2114" s="363"/>
      <c r="R2114" s="361"/>
      <c r="S2114" s="570" t="str">
        <f t="shared" si="165"/>
        <v/>
      </c>
      <c r="U2114" s="124" t="str">
        <f t="shared" si="163"/>
        <v/>
      </c>
      <c r="V2114" s="124" t="str">
        <f>IF(X2114&gt;0,'BD1'!$K$6,"")</f>
        <v/>
      </c>
      <c r="W2114" s="121" t="str">
        <f>IF(X2114&gt;0,'BD1'!$K$8,"")</f>
        <v/>
      </c>
      <c r="X2114" s="101"/>
      <c r="Y2114" s="474"/>
      <c r="Z2114" s="101"/>
      <c r="AA2114" s="101"/>
      <c r="AB2114" s="101"/>
      <c r="AC2114" s="101"/>
      <c r="AD2114" s="101"/>
      <c r="AE2114" s="361"/>
      <c r="AF2114" s="522"/>
    </row>
    <row r="2115" spans="2:32" x14ac:dyDescent="0.25">
      <c r="B2115" s="566" t="str">
        <f t="shared" si="164"/>
        <v/>
      </c>
      <c r="C2115" s="472">
        <f>'BD4'!C2112</f>
        <v>0</v>
      </c>
      <c r="D2115" s="125" t="str">
        <f t="shared" si="161"/>
        <v/>
      </c>
      <c r="E2115" s="126" t="str">
        <f>IF('BD4'!O2112=0,"",'BD4'!O2112)</f>
        <v/>
      </c>
      <c r="F2115" s="127" t="str">
        <f>REPT('BD4'!N2112,1)</f>
        <v/>
      </c>
      <c r="G2115" s="469">
        <f>('BD4'!J2112)</f>
        <v>0</v>
      </c>
      <c r="I2115" s="568" t="str">
        <f t="shared" si="162"/>
        <v/>
      </c>
      <c r="J2115" s="568" t="str">
        <f>IF(L2115&gt;0,'BD1'!$K$6,"")</f>
        <v/>
      </c>
      <c r="K2115" s="568" t="str">
        <f>IF(L2115&gt;0,'BD1'!$K$8,"")</f>
        <v/>
      </c>
      <c r="L2115" s="101"/>
      <c r="M2115" s="101"/>
      <c r="N2115" s="101"/>
      <c r="O2115" s="101"/>
      <c r="P2115" s="363"/>
      <c r="Q2115" s="363"/>
      <c r="R2115" s="361"/>
      <c r="S2115" s="570" t="str">
        <f t="shared" si="165"/>
        <v/>
      </c>
      <c r="U2115" s="124" t="str">
        <f t="shared" si="163"/>
        <v/>
      </c>
      <c r="V2115" s="124" t="str">
        <f>IF(X2115&gt;0,'BD1'!$K$6,"")</f>
        <v/>
      </c>
      <c r="W2115" s="121" t="str">
        <f>IF(X2115&gt;0,'BD1'!$K$8,"")</f>
        <v/>
      </c>
      <c r="X2115" s="101"/>
      <c r="Y2115" s="474"/>
      <c r="Z2115" s="101"/>
      <c r="AA2115" s="101"/>
      <c r="AB2115" s="101"/>
      <c r="AC2115" s="101"/>
      <c r="AD2115" s="101"/>
      <c r="AE2115" s="361"/>
      <c r="AF2115" s="522"/>
    </row>
    <row r="2116" spans="2:32" x14ac:dyDescent="0.25">
      <c r="B2116" s="566" t="str">
        <f t="shared" si="164"/>
        <v/>
      </c>
      <c r="C2116" s="472">
        <f>'BD4'!C2113</f>
        <v>0</v>
      </c>
      <c r="D2116" s="125" t="str">
        <f t="shared" si="161"/>
        <v/>
      </c>
      <c r="E2116" s="126" t="str">
        <f>IF('BD4'!O2113=0,"",'BD4'!O2113)</f>
        <v/>
      </c>
      <c r="F2116" s="127" t="str">
        <f>REPT('BD4'!N2113,1)</f>
        <v/>
      </c>
      <c r="G2116" s="469">
        <f>('BD4'!J2113)</f>
        <v>0</v>
      </c>
      <c r="I2116" s="568" t="str">
        <f t="shared" si="162"/>
        <v/>
      </c>
      <c r="J2116" s="568" t="str">
        <f>IF(L2116&gt;0,'BD1'!$K$6,"")</f>
        <v/>
      </c>
      <c r="K2116" s="568" t="str">
        <f>IF(L2116&gt;0,'BD1'!$K$8,"")</f>
        <v/>
      </c>
      <c r="L2116" s="101"/>
      <c r="M2116" s="101"/>
      <c r="N2116" s="101"/>
      <c r="O2116" s="101"/>
      <c r="P2116" s="363"/>
      <c r="Q2116" s="363"/>
      <c r="R2116" s="361"/>
      <c r="S2116" s="570" t="str">
        <f t="shared" si="165"/>
        <v/>
      </c>
      <c r="U2116" s="124" t="str">
        <f t="shared" si="163"/>
        <v/>
      </c>
      <c r="V2116" s="124" t="str">
        <f>IF(X2116&gt;0,'BD1'!$K$6,"")</f>
        <v/>
      </c>
      <c r="W2116" s="121" t="str">
        <f>IF(X2116&gt;0,'BD1'!$K$8,"")</f>
        <v/>
      </c>
      <c r="X2116" s="101"/>
      <c r="Y2116" s="474"/>
      <c r="Z2116" s="101"/>
      <c r="AA2116" s="101"/>
      <c r="AB2116" s="101"/>
      <c r="AC2116" s="101"/>
      <c r="AD2116" s="101"/>
      <c r="AE2116" s="361"/>
      <c r="AF2116" s="522"/>
    </row>
    <row r="2117" spans="2:32" x14ac:dyDescent="0.25">
      <c r="B2117" s="566" t="str">
        <f t="shared" si="164"/>
        <v/>
      </c>
      <c r="C2117" s="472">
        <f>'BD4'!C2114</f>
        <v>0</v>
      </c>
      <c r="D2117" s="125" t="str">
        <f t="shared" si="161"/>
        <v/>
      </c>
      <c r="E2117" s="126" t="str">
        <f>IF('BD4'!O2114=0,"",'BD4'!O2114)</f>
        <v/>
      </c>
      <c r="F2117" s="127" t="str">
        <f>REPT('BD4'!N2114,1)</f>
        <v/>
      </c>
      <c r="G2117" s="469">
        <f>('BD4'!J2114)</f>
        <v>0</v>
      </c>
      <c r="I2117" s="568" t="str">
        <f t="shared" si="162"/>
        <v/>
      </c>
      <c r="J2117" s="568" t="str">
        <f>IF(L2117&gt;0,'BD1'!$K$6,"")</f>
        <v/>
      </c>
      <c r="K2117" s="568" t="str">
        <f>IF(L2117&gt;0,'BD1'!$K$8,"")</f>
        <v/>
      </c>
      <c r="L2117" s="101"/>
      <c r="M2117" s="101"/>
      <c r="N2117" s="101"/>
      <c r="O2117" s="101"/>
      <c r="P2117" s="363"/>
      <c r="Q2117" s="363"/>
      <c r="R2117" s="361"/>
      <c r="S2117" s="570" t="str">
        <f t="shared" si="165"/>
        <v/>
      </c>
      <c r="U2117" s="124" t="str">
        <f t="shared" si="163"/>
        <v/>
      </c>
      <c r="V2117" s="124" t="str">
        <f>IF(X2117&gt;0,'BD1'!$K$6,"")</f>
        <v/>
      </c>
      <c r="W2117" s="121" t="str">
        <f>IF(X2117&gt;0,'BD1'!$K$8,"")</f>
        <v/>
      </c>
      <c r="X2117" s="101"/>
      <c r="Y2117" s="474"/>
      <c r="Z2117" s="101"/>
      <c r="AA2117" s="101"/>
      <c r="AB2117" s="101"/>
      <c r="AC2117" s="101"/>
      <c r="AD2117" s="101"/>
      <c r="AE2117" s="361"/>
      <c r="AF2117" s="522"/>
    </row>
    <row r="2118" spans="2:32" x14ac:dyDescent="0.25">
      <c r="B2118" s="566" t="str">
        <f t="shared" si="164"/>
        <v/>
      </c>
      <c r="C2118" s="472">
        <f>'BD4'!C2115</f>
        <v>0</v>
      </c>
      <c r="D2118" s="125" t="str">
        <f t="shared" si="161"/>
        <v/>
      </c>
      <c r="E2118" s="126" t="str">
        <f>IF('BD4'!O2115=0,"",'BD4'!O2115)</f>
        <v/>
      </c>
      <c r="F2118" s="127" t="str">
        <f>REPT('BD4'!N2115,1)</f>
        <v/>
      </c>
      <c r="G2118" s="469">
        <f>('BD4'!J2115)</f>
        <v>0</v>
      </c>
      <c r="I2118" s="568" t="str">
        <f t="shared" si="162"/>
        <v/>
      </c>
      <c r="J2118" s="568" t="str">
        <f>IF(L2118&gt;0,'BD1'!$K$6,"")</f>
        <v/>
      </c>
      <c r="K2118" s="568" t="str">
        <f>IF(L2118&gt;0,'BD1'!$K$8,"")</f>
        <v/>
      </c>
      <c r="L2118" s="101"/>
      <c r="M2118" s="101"/>
      <c r="N2118" s="101"/>
      <c r="O2118" s="101"/>
      <c r="P2118" s="363"/>
      <c r="Q2118" s="363"/>
      <c r="R2118" s="361"/>
      <c r="S2118" s="570" t="str">
        <f t="shared" si="165"/>
        <v/>
      </c>
      <c r="U2118" s="124" t="str">
        <f t="shared" si="163"/>
        <v/>
      </c>
      <c r="V2118" s="124" t="str">
        <f>IF(X2118&gt;0,'BD1'!$K$6,"")</f>
        <v/>
      </c>
      <c r="W2118" s="121" t="str">
        <f>IF(X2118&gt;0,'BD1'!$K$8,"")</f>
        <v/>
      </c>
      <c r="X2118" s="101"/>
      <c r="Y2118" s="474"/>
      <c r="Z2118" s="101"/>
      <c r="AA2118" s="101"/>
      <c r="AB2118" s="101"/>
      <c r="AC2118" s="101"/>
      <c r="AD2118" s="101"/>
      <c r="AE2118" s="361"/>
      <c r="AF2118" s="522"/>
    </row>
    <row r="2119" spans="2:32" x14ac:dyDescent="0.25">
      <c r="B2119" s="566" t="str">
        <f t="shared" si="164"/>
        <v/>
      </c>
      <c r="C2119" s="472">
        <f>'BD4'!C2116</f>
        <v>0</v>
      </c>
      <c r="D2119" s="125" t="str">
        <f t="shared" si="161"/>
        <v/>
      </c>
      <c r="E2119" s="126" t="str">
        <f>IF('BD4'!O2116=0,"",'BD4'!O2116)</f>
        <v/>
      </c>
      <c r="F2119" s="127" t="str">
        <f>REPT('BD4'!N2116,1)</f>
        <v/>
      </c>
      <c r="G2119" s="469">
        <f>('BD4'!J2116)</f>
        <v>0</v>
      </c>
      <c r="I2119" s="568" t="str">
        <f t="shared" si="162"/>
        <v/>
      </c>
      <c r="J2119" s="568" t="str">
        <f>IF(L2119&gt;0,'BD1'!$K$6,"")</f>
        <v/>
      </c>
      <c r="K2119" s="568" t="str">
        <f>IF(L2119&gt;0,'BD1'!$K$8,"")</f>
        <v/>
      </c>
      <c r="L2119" s="101"/>
      <c r="M2119" s="101"/>
      <c r="N2119" s="101"/>
      <c r="O2119" s="101"/>
      <c r="P2119" s="363"/>
      <c r="Q2119" s="363"/>
      <c r="R2119" s="361"/>
      <c r="S2119" s="570" t="str">
        <f t="shared" si="165"/>
        <v/>
      </c>
      <c r="U2119" s="124" t="str">
        <f t="shared" si="163"/>
        <v/>
      </c>
      <c r="V2119" s="124" t="str">
        <f>IF(X2119&gt;0,'BD1'!$K$6,"")</f>
        <v/>
      </c>
      <c r="W2119" s="121" t="str">
        <f>IF(X2119&gt;0,'BD1'!$K$8,"")</f>
        <v/>
      </c>
      <c r="X2119" s="101"/>
      <c r="Y2119" s="474"/>
      <c r="Z2119" s="101"/>
      <c r="AA2119" s="101"/>
      <c r="AB2119" s="101"/>
      <c r="AC2119" s="101"/>
      <c r="AD2119" s="101"/>
      <c r="AE2119" s="361"/>
      <c r="AF2119" s="522"/>
    </row>
    <row r="2120" spans="2:32" x14ac:dyDescent="0.25">
      <c r="B2120" s="566" t="str">
        <f t="shared" si="164"/>
        <v/>
      </c>
      <c r="C2120" s="472">
        <f>'BD4'!C2117</f>
        <v>0</v>
      </c>
      <c r="D2120" s="125" t="str">
        <f t="shared" si="161"/>
        <v/>
      </c>
      <c r="E2120" s="126" t="str">
        <f>IF('BD4'!O2117=0,"",'BD4'!O2117)</f>
        <v/>
      </c>
      <c r="F2120" s="127" t="str">
        <f>REPT('BD4'!N2117,1)</f>
        <v/>
      </c>
      <c r="G2120" s="469">
        <f>('BD4'!J2117)</f>
        <v>0</v>
      </c>
      <c r="I2120" s="568" t="str">
        <f t="shared" si="162"/>
        <v/>
      </c>
      <c r="J2120" s="568" t="str">
        <f>IF(L2120&gt;0,'BD1'!$K$6,"")</f>
        <v/>
      </c>
      <c r="K2120" s="568" t="str">
        <f>IF(L2120&gt;0,'BD1'!$K$8,"")</f>
        <v/>
      </c>
      <c r="L2120" s="101"/>
      <c r="M2120" s="101"/>
      <c r="N2120" s="101"/>
      <c r="O2120" s="101"/>
      <c r="P2120" s="363"/>
      <c r="Q2120" s="363"/>
      <c r="R2120" s="361"/>
      <c r="S2120" s="570" t="str">
        <f t="shared" si="165"/>
        <v/>
      </c>
      <c r="U2120" s="124" t="str">
        <f t="shared" si="163"/>
        <v/>
      </c>
      <c r="V2120" s="124" t="str">
        <f>IF(X2120&gt;0,'BD1'!$K$6,"")</f>
        <v/>
      </c>
      <c r="W2120" s="121" t="str">
        <f>IF(X2120&gt;0,'BD1'!$K$8,"")</f>
        <v/>
      </c>
      <c r="X2120" s="101"/>
      <c r="Y2120" s="474"/>
      <c r="Z2120" s="101"/>
      <c r="AA2120" s="101"/>
      <c r="AB2120" s="101"/>
      <c r="AC2120" s="101"/>
      <c r="AD2120" s="101"/>
      <c r="AE2120" s="361"/>
      <c r="AF2120" s="522"/>
    </row>
    <row r="2121" spans="2:32" x14ac:dyDescent="0.25">
      <c r="B2121" s="566" t="str">
        <f t="shared" si="164"/>
        <v/>
      </c>
      <c r="C2121" s="472">
        <f>'BD4'!C2118</f>
        <v>0</v>
      </c>
      <c r="D2121" s="125" t="str">
        <f t="shared" si="161"/>
        <v/>
      </c>
      <c r="E2121" s="126" t="str">
        <f>IF('BD4'!O2118=0,"",'BD4'!O2118)</f>
        <v/>
      </c>
      <c r="F2121" s="127" t="str">
        <f>REPT('BD4'!N2118,1)</f>
        <v/>
      </c>
      <c r="G2121" s="469">
        <f>('BD4'!J2118)</f>
        <v>0</v>
      </c>
      <c r="I2121" s="568" t="str">
        <f t="shared" si="162"/>
        <v/>
      </c>
      <c r="J2121" s="568" t="str">
        <f>IF(L2121&gt;0,'BD1'!$K$6,"")</f>
        <v/>
      </c>
      <c r="K2121" s="568" t="str">
        <f>IF(L2121&gt;0,'BD1'!$K$8,"")</f>
        <v/>
      </c>
      <c r="L2121" s="101"/>
      <c r="M2121" s="101"/>
      <c r="N2121" s="101"/>
      <c r="O2121" s="101"/>
      <c r="P2121" s="363"/>
      <c r="Q2121" s="363"/>
      <c r="R2121" s="361"/>
      <c r="S2121" s="570" t="str">
        <f t="shared" si="165"/>
        <v/>
      </c>
      <c r="U2121" s="124" t="str">
        <f t="shared" si="163"/>
        <v/>
      </c>
      <c r="V2121" s="124" t="str">
        <f>IF(X2121&gt;0,'BD1'!$K$6,"")</f>
        <v/>
      </c>
      <c r="W2121" s="121" t="str">
        <f>IF(X2121&gt;0,'BD1'!$K$8,"")</f>
        <v/>
      </c>
      <c r="X2121" s="101"/>
      <c r="Y2121" s="474"/>
      <c r="Z2121" s="101"/>
      <c r="AA2121" s="101"/>
      <c r="AB2121" s="101"/>
      <c r="AC2121" s="101"/>
      <c r="AD2121" s="101"/>
      <c r="AE2121" s="361"/>
      <c r="AF2121" s="522"/>
    </row>
    <row r="2122" spans="2:32" x14ac:dyDescent="0.25">
      <c r="B2122" s="566" t="str">
        <f t="shared" si="164"/>
        <v/>
      </c>
      <c r="C2122" s="472">
        <f>'BD4'!C2119</f>
        <v>0</v>
      </c>
      <c r="D2122" s="125" t="str">
        <f t="shared" si="161"/>
        <v/>
      </c>
      <c r="E2122" s="126" t="str">
        <f>IF('BD4'!O2119=0,"",'BD4'!O2119)</f>
        <v/>
      </c>
      <c r="F2122" s="127" t="str">
        <f>REPT('BD4'!N2119,1)</f>
        <v/>
      </c>
      <c r="G2122" s="469">
        <f>('BD4'!J2119)</f>
        <v>0</v>
      </c>
      <c r="I2122" s="568" t="str">
        <f t="shared" si="162"/>
        <v/>
      </c>
      <c r="J2122" s="568" t="str">
        <f>IF(L2122&gt;0,'BD1'!$K$6,"")</f>
        <v/>
      </c>
      <c r="K2122" s="568" t="str">
        <f>IF(L2122&gt;0,'BD1'!$K$8,"")</f>
        <v/>
      </c>
      <c r="L2122" s="101"/>
      <c r="M2122" s="101"/>
      <c r="N2122" s="101"/>
      <c r="O2122" s="101"/>
      <c r="P2122" s="363"/>
      <c r="Q2122" s="363"/>
      <c r="R2122" s="361"/>
      <c r="S2122" s="570" t="str">
        <f t="shared" si="165"/>
        <v/>
      </c>
      <c r="U2122" s="124" t="str">
        <f t="shared" si="163"/>
        <v/>
      </c>
      <c r="V2122" s="124" t="str">
        <f>IF(X2122&gt;0,'BD1'!$K$6,"")</f>
        <v/>
      </c>
      <c r="W2122" s="121" t="str">
        <f>IF(X2122&gt;0,'BD1'!$K$8,"")</f>
        <v/>
      </c>
      <c r="X2122" s="101"/>
      <c r="Y2122" s="474"/>
      <c r="Z2122" s="101"/>
      <c r="AA2122" s="101"/>
      <c r="AB2122" s="101"/>
      <c r="AC2122" s="101"/>
      <c r="AD2122" s="101"/>
      <c r="AE2122" s="361"/>
      <c r="AF2122" s="522"/>
    </row>
    <row r="2123" spans="2:32" x14ac:dyDescent="0.25">
      <c r="B2123" s="566" t="str">
        <f t="shared" si="164"/>
        <v/>
      </c>
      <c r="C2123" s="472">
        <f>'BD4'!C2120</f>
        <v>0</v>
      </c>
      <c r="D2123" s="125" t="str">
        <f t="shared" si="161"/>
        <v/>
      </c>
      <c r="E2123" s="126" t="str">
        <f>IF('BD4'!O2120=0,"",'BD4'!O2120)</f>
        <v/>
      </c>
      <c r="F2123" s="127" t="str">
        <f>REPT('BD4'!N2120,1)</f>
        <v/>
      </c>
      <c r="G2123" s="469">
        <f>('BD4'!J2120)</f>
        <v>0</v>
      </c>
      <c r="I2123" s="568" t="str">
        <f t="shared" si="162"/>
        <v/>
      </c>
      <c r="J2123" s="568" t="str">
        <f>IF(L2123&gt;0,'BD1'!$K$6,"")</f>
        <v/>
      </c>
      <c r="K2123" s="568" t="str">
        <f>IF(L2123&gt;0,'BD1'!$K$8,"")</f>
        <v/>
      </c>
      <c r="L2123" s="101"/>
      <c r="M2123" s="101"/>
      <c r="N2123" s="101"/>
      <c r="O2123" s="101"/>
      <c r="P2123" s="363"/>
      <c r="Q2123" s="363"/>
      <c r="R2123" s="361"/>
      <c r="S2123" s="570" t="str">
        <f t="shared" si="165"/>
        <v/>
      </c>
      <c r="U2123" s="124" t="str">
        <f t="shared" si="163"/>
        <v/>
      </c>
      <c r="V2123" s="124" t="str">
        <f>IF(X2123&gt;0,'BD1'!$K$6,"")</f>
        <v/>
      </c>
      <c r="W2123" s="121" t="str">
        <f>IF(X2123&gt;0,'BD1'!$K$8,"")</f>
        <v/>
      </c>
      <c r="X2123" s="101"/>
      <c r="Y2123" s="474"/>
      <c r="Z2123" s="101"/>
      <c r="AA2123" s="101"/>
      <c r="AB2123" s="101"/>
      <c r="AC2123" s="101"/>
      <c r="AD2123" s="101"/>
      <c r="AE2123" s="361"/>
      <c r="AF2123" s="522"/>
    </row>
    <row r="2124" spans="2:32" x14ac:dyDescent="0.25">
      <c r="B2124" s="566" t="str">
        <f t="shared" si="164"/>
        <v/>
      </c>
      <c r="C2124" s="472">
        <f>'BD4'!C2121</f>
        <v>0</v>
      </c>
      <c r="D2124" s="125" t="str">
        <f t="shared" si="161"/>
        <v/>
      </c>
      <c r="E2124" s="126" t="str">
        <f>IF('BD4'!O2121=0,"",'BD4'!O2121)</f>
        <v/>
      </c>
      <c r="F2124" s="127" t="str">
        <f>REPT('BD4'!N2121,1)</f>
        <v/>
      </c>
      <c r="G2124" s="469">
        <f>('BD4'!J2121)</f>
        <v>0</v>
      </c>
      <c r="I2124" s="568" t="str">
        <f t="shared" si="162"/>
        <v/>
      </c>
      <c r="J2124" s="568" t="str">
        <f>IF(L2124&gt;0,'BD1'!$K$6,"")</f>
        <v/>
      </c>
      <c r="K2124" s="568" t="str">
        <f>IF(L2124&gt;0,'BD1'!$K$8,"")</f>
        <v/>
      </c>
      <c r="L2124" s="101"/>
      <c r="M2124" s="101"/>
      <c r="N2124" s="101"/>
      <c r="O2124" s="101"/>
      <c r="P2124" s="363"/>
      <c r="Q2124" s="363"/>
      <c r="R2124" s="361"/>
      <c r="S2124" s="570" t="str">
        <f t="shared" si="165"/>
        <v/>
      </c>
      <c r="U2124" s="124" t="str">
        <f t="shared" si="163"/>
        <v/>
      </c>
      <c r="V2124" s="124" t="str">
        <f>IF(X2124&gt;0,'BD1'!$K$6,"")</f>
        <v/>
      </c>
      <c r="W2124" s="121" t="str">
        <f>IF(X2124&gt;0,'BD1'!$K$8,"")</f>
        <v/>
      </c>
      <c r="X2124" s="101"/>
      <c r="Y2124" s="474"/>
      <c r="Z2124" s="101"/>
      <c r="AA2124" s="101"/>
      <c r="AB2124" s="101"/>
      <c r="AC2124" s="101"/>
      <c r="AD2124" s="101"/>
      <c r="AE2124" s="361"/>
      <c r="AF2124" s="522"/>
    </row>
    <row r="2125" spans="2:32" x14ac:dyDescent="0.25">
      <c r="B2125" s="566" t="str">
        <f t="shared" si="164"/>
        <v/>
      </c>
      <c r="C2125" s="472">
        <f>'BD4'!C2122</f>
        <v>0</v>
      </c>
      <c r="D2125" s="125" t="str">
        <f t="shared" si="161"/>
        <v/>
      </c>
      <c r="E2125" s="126" t="str">
        <f>IF('BD4'!O2122=0,"",'BD4'!O2122)</f>
        <v/>
      </c>
      <c r="F2125" s="127" t="str">
        <f>REPT('BD4'!N2122,1)</f>
        <v/>
      </c>
      <c r="G2125" s="469">
        <f>('BD4'!J2122)</f>
        <v>0</v>
      </c>
      <c r="I2125" s="568" t="str">
        <f t="shared" si="162"/>
        <v/>
      </c>
      <c r="J2125" s="568" t="str">
        <f>IF(L2125&gt;0,'BD1'!$K$6,"")</f>
        <v/>
      </c>
      <c r="K2125" s="568" t="str">
        <f>IF(L2125&gt;0,'BD1'!$K$8,"")</f>
        <v/>
      </c>
      <c r="L2125" s="101"/>
      <c r="M2125" s="101"/>
      <c r="N2125" s="101"/>
      <c r="O2125" s="101"/>
      <c r="P2125" s="363"/>
      <c r="Q2125" s="363"/>
      <c r="R2125" s="361"/>
      <c r="S2125" s="570" t="str">
        <f t="shared" si="165"/>
        <v/>
      </c>
      <c r="U2125" s="124" t="str">
        <f t="shared" si="163"/>
        <v/>
      </c>
      <c r="V2125" s="124" t="str">
        <f>IF(X2125&gt;0,'BD1'!$K$6,"")</f>
        <v/>
      </c>
      <c r="W2125" s="121" t="str">
        <f>IF(X2125&gt;0,'BD1'!$K$8,"")</f>
        <v/>
      </c>
      <c r="X2125" s="101"/>
      <c r="Y2125" s="474"/>
      <c r="Z2125" s="101"/>
      <c r="AA2125" s="101"/>
      <c r="AB2125" s="101"/>
      <c r="AC2125" s="101"/>
      <c r="AD2125" s="101"/>
      <c r="AE2125" s="361"/>
      <c r="AF2125" s="522"/>
    </row>
    <row r="2126" spans="2:32" x14ac:dyDescent="0.25">
      <c r="B2126" s="566" t="str">
        <f t="shared" si="164"/>
        <v/>
      </c>
      <c r="C2126" s="472">
        <f>'BD4'!C2123</f>
        <v>0</v>
      </c>
      <c r="D2126" s="125" t="str">
        <f t="shared" si="161"/>
        <v/>
      </c>
      <c r="E2126" s="126" t="str">
        <f>IF('BD4'!O2123=0,"",'BD4'!O2123)</f>
        <v/>
      </c>
      <c r="F2126" s="127" t="str">
        <f>REPT('BD4'!N2123,1)</f>
        <v/>
      </c>
      <c r="G2126" s="469">
        <f>('BD4'!J2123)</f>
        <v>0</v>
      </c>
      <c r="I2126" s="568" t="str">
        <f t="shared" si="162"/>
        <v/>
      </c>
      <c r="J2126" s="568" t="str">
        <f>IF(L2126&gt;0,'BD1'!$K$6,"")</f>
        <v/>
      </c>
      <c r="K2126" s="568" t="str">
        <f>IF(L2126&gt;0,'BD1'!$K$8,"")</f>
        <v/>
      </c>
      <c r="L2126" s="101"/>
      <c r="M2126" s="101"/>
      <c r="N2126" s="101"/>
      <c r="O2126" s="101"/>
      <c r="P2126" s="363"/>
      <c r="Q2126" s="363"/>
      <c r="R2126" s="361"/>
      <c r="S2126" s="570" t="str">
        <f t="shared" si="165"/>
        <v/>
      </c>
      <c r="U2126" s="124" t="str">
        <f t="shared" si="163"/>
        <v/>
      </c>
      <c r="V2126" s="124" t="str">
        <f>IF(X2126&gt;0,'BD1'!$K$6,"")</f>
        <v/>
      </c>
      <c r="W2126" s="121" t="str">
        <f>IF(X2126&gt;0,'BD1'!$K$8,"")</f>
        <v/>
      </c>
      <c r="X2126" s="101"/>
      <c r="Y2126" s="474"/>
      <c r="Z2126" s="101"/>
      <c r="AA2126" s="101"/>
      <c r="AB2126" s="101"/>
      <c r="AC2126" s="101"/>
      <c r="AD2126" s="101"/>
      <c r="AE2126" s="361"/>
      <c r="AF2126" s="522"/>
    </row>
    <row r="2127" spans="2:32" x14ac:dyDescent="0.25">
      <c r="B2127" s="566" t="str">
        <f t="shared" si="164"/>
        <v/>
      </c>
      <c r="C2127" s="472">
        <f>'BD4'!C2124</f>
        <v>0</v>
      </c>
      <c r="D2127" s="125" t="str">
        <f t="shared" ref="D2127:D2190" si="166">IF(IF(G2127&gt;=1,1,0)=0,"",IF(G2127&gt;=1,1,0))</f>
        <v/>
      </c>
      <c r="E2127" s="126" t="str">
        <f>IF('BD4'!O2124=0,"",'BD4'!O2124)</f>
        <v/>
      </c>
      <c r="F2127" s="127" t="str">
        <f>REPT('BD4'!N2124,1)</f>
        <v/>
      </c>
      <c r="G2127" s="469">
        <f>('BD4'!J2124)</f>
        <v>0</v>
      </c>
      <c r="I2127" s="568" t="str">
        <f t="shared" ref="I2127:I2190" si="167">IF(L2127&gt;0,ROW()-13,"")</f>
        <v/>
      </c>
      <c r="J2127" s="568" t="str">
        <f>IF(L2127&gt;0,'BD1'!$K$6,"")</f>
        <v/>
      </c>
      <c r="K2127" s="568" t="str">
        <f>IF(L2127&gt;0,'BD1'!$K$8,"")</f>
        <v/>
      </c>
      <c r="L2127" s="101"/>
      <c r="M2127" s="101"/>
      <c r="N2127" s="101"/>
      <c r="O2127" s="101"/>
      <c r="P2127" s="363"/>
      <c r="Q2127" s="363"/>
      <c r="R2127" s="361"/>
      <c r="S2127" s="570" t="str">
        <f t="shared" si="165"/>
        <v/>
      </c>
      <c r="U2127" s="124" t="str">
        <f t="shared" ref="U2127:U2190" si="168">IF(X2127&gt;0,ROW()-13,"")</f>
        <v/>
      </c>
      <c r="V2127" s="124" t="str">
        <f>IF(X2127&gt;0,'BD1'!$K$6,"")</f>
        <v/>
      </c>
      <c r="W2127" s="121" t="str">
        <f>IF(X2127&gt;0,'BD1'!$K$8,"")</f>
        <v/>
      </c>
      <c r="X2127" s="101"/>
      <c r="Y2127" s="474"/>
      <c r="Z2127" s="101"/>
      <c r="AA2127" s="101"/>
      <c r="AB2127" s="101"/>
      <c r="AC2127" s="101"/>
      <c r="AD2127" s="101"/>
      <c r="AE2127" s="361"/>
      <c r="AF2127" s="522"/>
    </row>
    <row r="2128" spans="2:32" x14ac:dyDescent="0.25">
      <c r="B2128" s="566" t="str">
        <f t="shared" ref="B2128:B2191" si="169">IF(G2128&gt;0,ROW()-13,"")</f>
        <v/>
      </c>
      <c r="C2128" s="472">
        <f>'BD4'!C2125</f>
        <v>0</v>
      </c>
      <c r="D2128" s="125" t="str">
        <f t="shared" si="166"/>
        <v/>
      </c>
      <c r="E2128" s="126" t="str">
        <f>IF('BD4'!O2125=0,"",'BD4'!O2125)</f>
        <v/>
      </c>
      <c r="F2128" s="127" t="str">
        <f>REPT('BD4'!N2125,1)</f>
        <v/>
      </c>
      <c r="G2128" s="469">
        <f>('BD4'!J2125)</f>
        <v>0</v>
      </c>
      <c r="I2128" s="568" t="str">
        <f t="shared" si="167"/>
        <v/>
      </c>
      <c r="J2128" s="568" t="str">
        <f>IF(L2128&gt;0,'BD1'!$K$6,"")</f>
        <v/>
      </c>
      <c r="K2128" s="568" t="str">
        <f>IF(L2128&gt;0,'BD1'!$K$8,"")</f>
        <v/>
      </c>
      <c r="L2128" s="101"/>
      <c r="M2128" s="101"/>
      <c r="N2128" s="101"/>
      <c r="O2128" s="101"/>
      <c r="P2128" s="363"/>
      <c r="Q2128" s="363"/>
      <c r="R2128" s="361"/>
      <c r="S2128" s="570" t="str">
        <f t="shared" ref="S2128:S2191" si="170">IF(AND(M2128="",N2128="",O2128=""),"",SUM(M2128:O2128))</f>
        <v/>
      </c>
      <c r="U2128" s="124" t="str">
        <f t="shared" si="168"/>
        <v/>
      </c>
      <c r="V2128" s="124" t="str">
        <f>IF(X2128&gt;0,'BD1'!$K$6,"")</f>
        <v/>
      </c>
      <c r="W2128" s="121" t="str">
        <f>IF(X2128&gt;0,'BD1'!$K$8,"")</f>
        <v/>
      </c>
      <c r="X2128" s="101"/>
      <c r="Y2128" s="474"/>
      <c r="Z2128" s="101"/>
      <c r="AA2128" s="101"/>
      <c r="AB2128" s="101"/>
      <c r="AC2128" s="101"/>
      <c r="AD2128" s="101"/>
      <c r="AE2128" s="361"/>
      <c r="AF2128" s="522"/>
    </row>
    <row r="2129" spans="2:32" x14ac:dyDescent="0.25">
      <c r="B2129" s="566" t="str">
        <f t="shared" si="169"/>
        <v/>
      </c>
      <c r="C2129" s="472">
        <f>'BD4'!C2126</f>
        <v>0</v>
      </c>
      <c r="D2129" s="125" t="str">
        <f t="shared" si="166"/>
        <v/>
      </c>
      <c r="E2129" s="126" t="str">
        <f>IF('BD4'!O2126=0,"",'BD4'!O2126)</f>
        <v/>
      </c>
      <c r="F2129" s="127" t="str">
        <f>REPT('BD4'!N2126,1)</f>
        <v/>
      </c>
      <c r="G2129" s="469">
        <f>('BD4'!J2126)</f>
        <v>0</v>
      </c>
      <c r="I2129" s="568" t="str">
        <f t="shared" si="167"/>
        <v/>
      </c>
      <c r="J2129" s="568" t="str">
        <f>IF(L2129&gt;0,'BD1'!$K$6,"")</f>
        <v/>
      </c>
      <c r="K2129" s="568" t="str">
        <f>IF(L2129&gt;0,'BD1'!$K$8,"")</f>
        <v/>
      </c>
      <c r="L2129" s="101"/>
      <c r="M2129" s="101"/>
      <c r="N2129" s="101"/>
      <c r="O2129" s="101"/>
      <c r="P2129" s="363"/>
      <c r="Q2129" s="363"/>
      <c r="R2129" s="361"/>
      <c r="S2129" s="570" t="str">
        <f t="shared" si="170"/>
        <v/>
      </c>
      <c r="U2129" s="124" t="str">
        <f t="shared" si="168"/>
        <v/>
      </c>
      <c r="V2129" s="124" t="str">
        <f>IF(X2129&gt;0,'BD1'!$K$6,"")</f>
        <v/>
      </c>
      <c r="W2129" s="121" t="str">
        <f>IF(X2129&gt;0,'BD1'!$K$8,"")</f>
        <v/>
      </c>
      <c r="X2129" s="101"/>
      <c r="Y2129" s="474"/>
      <c r="Z2129" s="101"/>
      <c r="AA2129" s="101"/>
      <c r="AB2129" s="101"/>
      <c r="AC2129" s="101"/>
      <c r="AD2129" s="101"/>
      <c r="AE2129" s="361"/>
      <c r="AF2129" s="522"/>
    </row>
    <row r="2130" spans="2:32" x14ac:dyDescent="0.25">
      <c r="B2130" s="566" t="str">
        <f t="shared" si="169"/>
        <v/>
      </c>
      <c r="C2130" s="472">
        <f>'BD4'!C2127</f>
        <v>0</v>
      </c>
      <c r="D2130" s="125" t="str">
        <f t="shared" si="166"/>
        <v/>
      </c>
      <c r="E2130" s="126" t="str">
        <f>IF('BD4'!O2127=0,"",'BD4'!O2127)</f>
        <v/>
      </c>
      <c r="F2130" s="127" t="str">
        <f>REPT('BD4'!N2127,1)</f>
        <v/>
      </c>
      <c r="G2130" s="469">
        <f>('BD4'!J2127)</f>
        <v>0</v>
      </c>
      <c r="I2130" s="568" t="str">
        <f t="shared" si="167"/>
        <v/>
      </c>
      <c r="J2130" s="568" t="str">
        <f>IF(L2130&gt;0,'BD1'!$K$6,"")</f>
        <v/>
      </c>
      <c r="K2130" s="568" t="str">
        <f>IF(L2130&gt;0,'BD1'!$K$8,"")</f>
        <v/>
      </c>
      <c r="L2130" s="101"/>
      <c r="M2130" s="101"/>
      <c r="N2130" s="101"/>
      <c r="O2130" s="101"/>
      <c r="P2130" s="363"/>
      <c r="Q2130" s="363"/>
      <c r="R2130" s="361"/>
      <c r="S2130" s="570" t="str">
        <f t="shared" si="170"/>
        <v/>
      </c>
      <c r="U2130" s="124" t="str">
        <f t="shared" si="168"/>
        <v/>
      </c>
      <c r="V2130" s="124" t="str">
        <f>IF(X2130&gt;0,'BD1'!$K$6,"")</f>
        <v/>
      </c>
      <c r="W2130" s="121" t="str">
        <f>IF(X2130&gt;0,'BD1'!$K$8,"")</f>
        <v/>
      </c>
      <c r="X2130" s="101"/>
      <c r="Y2130" s="474"/>
      <c r="Z2130" s="101"/>
      <c r="AA2130" s="101"/>
      <c r="AB2130" s="101"/>
      <c r="AC2130" s="101"/>
      <c r="AD2130" s="101"/>
      <c r="AE2130" s="361"/>
      <c r="AF2130" s="522"/>
    </row>
    <row r="2131" spans="2:32" x14ac:dyDescent="0.25">
      <c r="B2131" s="566" t="str">
        <f t="shared" si="169"/>
        <v/>
      </c>
      <c r="C2131" s="472">
        <f>'BD4'!C2128</f>
        <v>0</v>
      </c>
      <c r="D2131" s="125" t="str">
        <f t="shared" si="166"/>
        <v/>
      </c>
      <c r="E2131" s="126" t="str">
        <f>IF('BD4'!O2128=0,"",'BD4'!O2128)</f>
        <v/>
      </c>
      <c r="F2131" s="127" t="str">
        <f>REPT('BD4'!N2128,1)</f>
        <v/>
      </c>
      <c r="G2131" s="469">
        <f>('BD4'!J2128)</f>
        <v>0</v>
      </c>
      <c r="I2131" s="568" t="str">
        <f t="shared" si="167"/>
        <v/>
      </c>
      <c r="J2131" s="568" t="str">
        <f>IF(L2131&gt;0,'BD1'!$K$6,"")</f>
        <v/>
      </c>
      <c r="K2131" s="568" t="str">
        <f>IF(L2131&gt;0,'BD1'!$K$8,"")</f>
        <v/>
      </c>
      <c r="L2131" s="101"/>
      <c r="M2131" s="101"/>
      <c r="N2131" s="101"/>
      <c r="O2131" s="101"/>
      <c r="P2131" s="363"/>
      <c r="Q2131" s="363"/>
      <c r="R2131" s="361"/>
      <c r="S2131" s="570" t="str">
        <f t="shared" si="170"/>
        <v/>
      </c>
      <c r="U2131" s="124" t="str">
        <f t="shared" si="168"/>
        <v/>
      </c>
      <c r="V2131" s="124" t="str">
        <f>IF(X2131&gt;0,'BD1'!$K$6,"")</f>
        <v/>
      </c>
      <c r="W2131" s="121" t="str">
        <f>IF(X2131&gt;0,'BD1'!$K$8,"")</f>
        <v/>
      </c>
      <c r="X2131" s="101"/>
      <c r="Y2131" s="474"/>
      <c r="Z2131" s="101"/>
      <c r="AA2131" s="101"/>
      <c r="AB2131" s="101"/>
      <c r="AC2131" s="101"/>
      <c r="AD2131" s="101"/>
      <c r="AE2131" s="361"/>
      <c r="AF2131" s="522"/>
    </row>
    <row r="2132" spans="2:32" x14ac:dyDescent="0.25">
      <c r="B2132" s="566" t="str">
        <f t="shared" si="169"/>
        <v/>
      </c>
      <c r="C2132" s="472">
        <f>'BD4'!C2129</f>
        <v>0</v>
      </c>
      <c r="D2132" s="125" t="str">
        <f t="shared" si="166"/>
        <v/>
      </c>
      <c r="E2132" s="126" t="str">
        <f>IF('BD4'!O2129=0,"",'BD4'!O2129)</f>
        <v/>
      </c>
      <c r="F2132" s="127" t="str">
        <f>REPT('BD4'!N2129,1)</f>
        <v/>
      </c>
      <c r="G2132" s="469">
        <f>('BD4'!J2129)</f>
        <v>0</v>
      </c>
      <c r="I2132" s="568" t="str">
        <f t="shared" si="167"/>
        <v/>
      </c>
      <c r="J2132" s="568" t="str">
        <f>IF(L2132&gt;0,'BD1'!$K$6,"")</f>
        <v/>
      </c>
      <c r="K2132" s="568" t="str">
        <f>IF(L2132&gt;0,'BD1'!$K$8,"")</f>
        <v/>
      </c>
      <c r="L2132" s="101"/>
      <c r="M2132" s="101"/>
      <c r="N2132" s="101"/>
      <c r="O2132" s="101"/>
      <c r="P2132" s="363"/>
      <c r="Q2132" s="363"/>
      <c r="R2132" s="361"/>
      <c r="S2132" s="570" t="str">
        <f t="shared" si="170"/>
        <v/>
      </c>
      <c r="U2132" s="124" t="str">
        <f t="shared" si="168"/>
        <v/>
      </c>
      <c r="V2132" s="124" t="str">
        <f>IF(X2132&gt;0,'BD1'!$K$6,"")</f>
        <v/>
      </c>
      <c r="W2132" s="121" t="str">
        <f>IF(X2132&gt;0,'BD1'!$K$8,"")</f>
        <v/>
      </c>
      <c r="X2132" s="101"/>
      <c r="Y2132" s="474"/>
      <c r="Z2132" s="101"/>
      <c r="AA2132" s="101"/>
      <c r="AB2132" s="101"/>
      <c r="AC2132" s="101"/>
      <c r="AD2132" s="101"/>
      <c r="AE2132" s="361"/>
      <c r="AF2132" s="522"/>
    </row>
    <row r="2133" spans="2:32" x14ac:dyDescent="0.25">
      <c r="B2133" s="566" t="str">
        <f t="shared" si="169"/>
        <v/>
      </c>
      <c r="C2133" s="472">
        <f>'BD4'!C2130</f>
        <v>0</v>
      </c>
      <c r="D2133" s="125" t="str">
        <f t="shared" si="166"/>
        <v/>
      </c>
      <c r="E2133" s="126" t="str">
        <f>IF('BD4'!O2130=0,"",'BD4'!O2130)</f>
        <v/>
      </c>
      <c r="F2133" s="127" t="str">
        <f>REPT('BD4'!N2130,1)</f>
        <v/>
      </c>
      <c r="G2133" s="469">
        <f>('BD4'!J2130)</f>
        <v>0</v>
      </c>
      <c r="I2133" s="568" t="str">
        <f t="shared" si="167"/>
        <v/>
      </c>
      <c r="J2133" s="568" t="str">
        <f>IF(L2133&gt;0,'BD1'!$K$6,"")</f>
        <v/>
      </c>
      <c r="K2133" s="568" t="str">
        <f>IF(L2133&gt;0,'BD1'!$K$8,"")</f>
        <v/>
      </c>
      <c r="L2133" s="101"/>
      <c r="M2133" s="101"/>
      <c r="N2133" s="101"/>
      <c r="O2133" s="101"/>
      <c r="P2133" s="363"/>
      <c r="Q2133" s="363"/>
      <c r="R2133" s="361"/>
      <c r="S2133" s="570" t="str">
        <f t="shared" si="170"/>
        <v/>
      </c>
      <c r="U2133" s="124" t="str">
        <f t="shared" si="168"/>
        <v/>
      </c>
      <c r="V2133" s="124" t="str">
        <f>IF(X2133&gt;0,'BD1'!$K$6,"")</f>
        <v/>
      </c>
      <c r="W2133" s="121" t="str">
        <f>IF(X2133&gt;0,'BD1'!$K$8,"")</f>
        <v/>
      </c>
      <c r="X2133" s="101"/>
      <c r="Y2133" s="474"/>
      <c r="Z2133" s="101"/>
      <c r="AA2133" s="101"/>
      <c r="AB2133" s="101"/>
      <c r="AC2133" s="101"/>
      <c r="AD2133" s="101"/>
      <c r="AE2133" s="361"/>
      <c r="AF2133" s="522"/>
    </row>
    <row r="2134" spans="2:32" x14ac:dyDescent="0.25">
      <c r="B2134" s="566" t="str">
        <f t="shared" si="169"/>
        <v/>
      </c>
      <c r="C2134" s="472">
        <f>'BD4'!C2131</f>
        <v>0</v>
      </c>
      <c r="D2134" s="125" t="str">
        <f t="shared" si="166"/>
        <v/>
      </c>
      <c r="E2134" s="126" t="str">
        <f>IF('BD4'!O2131=0,"",'BD4'!O2131)</f>
        <v/>
      </c>
      <c r="F2134" s="127" t="str">
        <f>REPT('BD4'!N2131,1)</f>
        <v/>
      </c>
      <c r="G2134" s="469">
        <f>('BD4'!J2131)</f>
        <v>0</v>
      </c>
      <c r="I2134" s="568" t="str">
        <f t="shared" si="167"/>
        <v/>
      </c>
      <c r="J2134" s="568" t="str">
        <f>IF(L2134&gt;0,'BD1'!$K$6,"")</f>
        <v/>
      </c>
      <c r="K2134" s="568" t="str">
        <f>IF(L2134&gt;0,'BD1'!$K$8,"")</f>
        <v/>
      </c>
      <c r="L2134" s="101"/>
      <c r="M2134" s="101"/>
      <c r="N2134" s="101"/>
      <c r="O2134" s="101"/>
      <c r="P2134" s="363"/>
      <c r="Q2134" s="363"/>
      <c r="R2134" s="361"/>
      <c r="S2134" s="570" t="str">
        <f t="shared" si="170"/>
        <v/>
      </c>
      <c r="U2134" s="124" t="str">
        <f t="shared" si="168"/>
        <v/>
      </c>
      <c r="V2134" s="124" t="str">
        <f>IF(X2134&gt;0,'BD1'!$K$6,"")</f>
        <v/>
      </c>
      <c r="W2134" s="121" t="str">
        <f>IF(X2134&gt;0,'BD1'!$K$8,"")</f>
        <v/>
      </c>
      <c r="X2134" s="101"/>
      <c r="Y2134" s="474"/>
      <c r="Z2134" s="101"/>
      <c r="AA2134" s="101"/>
      <c r="AB2134" s="101"/>
      <c r="AC2134" s="101"/>
      <c r="AD2134" s="101"/>
      <c r="AE2134" s="361"/>
      <c r="AF2134" s="522"/>
    </row>
    <row r="2135" spans="2:32" x14ac:dyDescent="0.25">
      <c r="B2135" s="566" t="str">
        <f t="shared" si="169"/>
        <v/>
      </c>
      <c r="C2135" s="472">
        <f>'BD4'!C2132</f>
        <v>0</v>
      </c>
      <c r="D2135" s="125" t="str">
        <f t="shared" si="166"/>
        <v/>
      </c>
      <c r="E2135" s="126" t="str">
        <f>IF('BD4'!O2132=0,"",'BD4'!O2132)</f>
        <v/>
      </c>
      <c r="F2135" s="127" t="str">
        <f>REPT('BD4'!N2132,1)</f>
        <v/>
      </c>
      <c r="G2135" s="469">
        <f>('BD4'!J2132)</f>
        <v>0</v>
      </c>
      <c r="I2135" s="568" t="str">
        <f t="shared" si="167"/>
        <v/>
      </c>
      <c r="J2135" s="568" t="str">
        <f>IF(L2135&gt;0,'BD1'!$K$6,"")</f>
        <v/>
      </c>
      <c r="K2135" s="568" t="str">
        <f>IF(L2135&gt;0,'BD1'!$K$8,"")</f>
        <v/>
      </c>
      <c r="L2135" s="101"/>
      <c r="M2135" s="101"/>
      <c r="N2135" s="101"/>
      <c r="O2135" s="101"/>
      <c r="P2135" s="363"/>
      <c r="Q2135" s="363"/>
      <c r="R2135" s="361"/>
      <c r="S2135" s="570" t="str">
        <f t="shared" si="170"/>
        <v/>
      </c>
      <c r="U2135" s="124" t="str">
        <f t="shared" si="168"/>
        <v/>
      </c>
      <c r="V2135" s="124" t="str">
        <f>IF(X2135&gt;0,'BD1'!$K$6,"")</f>
        <v/>
      </c>
      <c r="W2135" s="121" t="str">
        <f>IF(X2135&gt;0,'BD1'!$K$8,"")</f>
        <v/>
      </c>
      <c r="X2135" s="101"/>
      <c r="Y2135" s="474"/>
      <c r="Z2135" s="101"/>
      <c r="AA2135" s="101"/>
      <c r="AB2135" s="101"/>
      <c r="AC2135" s="101"/>
      <c r="AD2135" s="101"/>
      <c r="AE2135" s="361"/>
      <c r="AF2135" s="522"/>
    </row>
    <row r="2136" spans="2:32" x14ac:dyDescent="0.25">
      <c r="B2136" s="566" t="str">
        <f t="shared" si="169"/>
        <v/>
      </c>
      <c r="C2136" s="472">
        <f>'BD4'!C2133</f>
        <v>0</v>
      </c>
      <c r="D2136" s="125" t="str">
        <f t="shared" si="166"/>
        <v/>
      </c>
      <c r="E2136" s="126" t="str">
        <f>IF('BD4'!O2133=0,"",'BD4'!O2133)</f>
        <v/>
      </c>
      <c r="F2136" s="127" t="str">
        <f>REPT('BD4'!N2133,1)</f>
        <v/>
      </c>
      <c r="G2136" s="469">
        <f>('BD4'!J2133)</f>
        <v>0</v>
      </c>
      <c r="I2136" s="568" t="str">
        <f t="shared" si="167"/>
        <v/>
      </c>
      <c r="J2136" s="568" t="str">
        <f>IF(L2136&gt;0,'BD1'!$K$6,"")</f>
        <v/>
      </c>
      <c r="K2136" s="568" t="str">
        <f>IF(L2136&gt;0,'BD1'!$K$8,"")</f>
        <v/>
      </c>
      <c r="L2136" s="101"/>
      <c r="M2136" s="101"/>
      <c r="N2136" s="101"/>
      <c r="O2136" s="101"/>
      <c r="P2136" s="363"/>
      <c r="Q2136" s="363"/>
      <c r="R2136" s="361"/>
      <c r="S2136" s="570" t="str">
        <f t="shared" si="170"/>
        <v/>
      </c>
      <c r="U2136" s="124" t="str">
        <f t="shared" si="168"/>
        <v/>
      </c>
      <c r="V2136" s="124" t="str">
        <f>IF(X2136&gt;0,'BD1'!$K$6,"")</f>
        <v/>
      </c>
      <c r="W2136" s="121" t="str">
        <f>IF(X2136&gt;0,'BD1'!$K$8,"")</f>
        <v/>
      </c>
      <c r="X2136" s="101"/>
      <c r="Y2136" s="474"/>
      <c r="Z2136" s="101"/>
      <c r="AA2136" s="101"/>
      <c r="AB2136" s="101"/>
      <c r="AC2136" s="101"/>
      <c r="AD2136" s="101"/>
      <c r="AE2136" s="361"/>
      <c r="AF2136" s="522"/>
    </row>
    <row r="2137" spans="2:32" x14ac:dyDescent="0.25">
      <c r="B2137" s="566" t="str">
        <f t="shared" si="169"/>
        <v/>
      </c>
      <c r="C2137" s="472">
        <f>'BD4'!C2134</f>
        <v>0</v>
      </c>
      <c r="D2137" s="125" t="str">
        <f t="shared" si="166"/>
        <v/>
      </c>
      <c r="E2137" s="126" t="str">
        <f>IF('BD4'!O2134=0,"",'BD4'!O2134)</f>
        <v/>
      </c>
      <c r="F2137" s="127" t="str">
        <f>REPT('BD4'!N2134,1)</f>
        <v/>
      </c>
      <c r="G2137" s="469">
        <f>('BD4'!J2134)</f>
        <v>0</v>
      </c>
      <c r="I2137" s="568" t="str">
        <f t="shared" si="167"/>
        <v/>
      </c>
      <c r="J2137" s="568" t="str">
        <f>IF(L2137&gt;0,'BD1'!$K$6,"")</f>
        <v/>
      </c>
      <c r="K2137" s="568" t="str">
        <f>IF(L2137&gt;0,'BD1'!$K$8,"")</f>
        <v/>
      </c>
      <c r="L2137" s="101"/>
      <c r="M2137" s="101"/>
      <c r="N2137" s="101"/>
      <c r="O2137" s="101"/>
      <c r="P2137" s="363"/>
      <c r="Q2137" s="363"/>
      <c r="R2137" s="361"/>
      <c r="S2137" s="570" t="str">
        <f t="shared" si="170"/>
        <v/>
      </c>
      <c r="U2137" s="124" t="str">
        <f t="shared" si="168"/>
        <v/>
      </c>
      <c r="V2137" s="124" t="str">
        <f>IF(X2137&gt;0,'BD1'!$K$6,"")</f>
        <v/>
      </c>
      <c r="W2137" s="121" t="str">
        <f>IF(X2137&gt;0,'BD1'!$K$8,"")</f>
        <v/>
      </c>
      <c r="X2137" s="101"/>
      <c r="Y2137" s="474"/>
      <c r="Z2137" s="101"/>
      <c r="AA2137" s="101"/>
      <c r="AB2137" s="101"/>
      <c r="AC2137" s="101"/>
      <c r="AD2137" s="101"/>
      <c r="AE2137" s="361"/>
      <c r="AF2137" s="522"/>
    </row>
    <row r="2138" spans="2:32" x14ac:dyDescent="0.25">
      <c r="B2138" s="566" t="str">
        <f t="shared" si="169"/>
        <v/>
      </c>
      <c r="C2138" s="472">
        <f>'BD4'!C2135</f>
        <v>0</v>
      </c>
      <c r="D2138" s="125" t="str">
        <f t="shared" si="166"/>
        <v/>
      </c>
      <c r="E2138" s="126" t="str">
        <f>IF('BD4'!O2135=0,"",'BD4'!O2135)</f>
        <v/>
      </c>
      <c r="F2138" s="127" t="str">
        <f>REPT('BD4'!N2135,1)</f>
        <v/>
      </c>
      <c r="G2138" s="469">
        <f>('BD4'!J2135)</f>
        <v>0</v>
      </c>
      <c r="I2138" s="568" t="str">
        <f t="shared" si="167"/>
        <v/>
      </c>
      <c r="J2138" s="568" t="str">
        <f>IF(L2138&gt;0,'BD1'!$K$6,"")</f>
        <v/>
      </c>
      <c r="K2138" s="568" t="str">
        <f>IF(L2138&gt;0,'BD1'!$K$8,"")</f>
        <v/>
      </c>
      <c r="L2138" s="101"/>
      <c r="M2138" s="101"/>
      <c r="N2138" s="101"/>
      <c r="O2138" s="101"/>
      <c r="P2138" s="363"/>
      <c r="Q2138" s="363"/>
      <c r="R2138" s="361"/>
      <c r="S2138" s="570" t="str">
        <f t="shared" si="170"/>
        <v/>
      </c>
      <c r="U2138" s="124" t="str">
        <f t="shared" si="168"/>
        <v/>
      </c>
      <c r="V2138" s="124" t="str">
        <f>IF(X2138&gt;0,'BD1'!$K$6,"")</f>
        <v/>
      </c>
      <c r="W2138" s="121" t="str">
        <f>IF(X2138&gt;0,'BD1'!$K$8,"")</f>
        <v/>
      </c>
      <c r="X2138" s="101"/>
      <c r="Y2138" s="474"/>
      <c r="Z2138" s="101"/>
      <c r="AA2138" s="101"/>
      <c r="AB2138" s="101"/>
      <c r="AC2138" s="101"/>
      <c r="AD2138" s="101"/>
      <c r="AE2138" s="361"/>
      <c r="AF2138" s="522"/>
    </row>
    <row r="2139" spans="2:32" x14ac:dyDescent="0.25">
      <c r="B2139" s="566" t="str">
        <f t="shared" si="169"/>
        <v/>
      </c>
      <c r="C2139" s="472">
        <f>'BD4'!C2136</f>
        <v>0</v>
      </c>
      <c r="D2139" s="125" t="str">
        <f t="shared" si="166"/>
        <v/>
      </c>
      <c r="E2139" s="126" t="str">
        <f>IF('BD4'!O2136=0,"",'BD4'!O2136)</f>
        <v/>
      </c>
      <c r="F2139" s="127" t="str">
        <f>REPT('BD4'!N2136,1)</f>
        <v/>
      </c>
      <c r="G2139" s="469">
        <f>('BD4'!J2136)</f>
        <v>0</v>
      </c>
      <c r="I2139" s="568" t="str">
        <f t="shared" si="167"/>
        <v/>
      </c>
      <c r="J2139" s="568" t="str">
        <f>IF(L2139&gt;0,'BD1'!$K$6,"")</f>
        <v/>
      </c>
      <c r="K2139" s="568" t="str">
        <f>IF(L2139&gt;0,'BD1'!$K$8,"")</f>
        <v/>
      </c>
      <c r="L2139" s="101"/>
      <c r="M2139" s="101"/>
      <c r="N2139" s="101"/>
      <c r="O2139" s="101"/>
      <c r="P2139" s="363"/>
      <c r="Q2139" s="363"/>
      <c r="R2139" s="361"/>
      <c r="S2139" s="570" t="str">
        <f t="shared" si="170"/>
        <v/>
      </c>
      <c r="U2139" s="124" t="str">
        <f t="shared" si="168"/>
        <v/>
      </c>
      <c r="V2139" s="124" t="str">
        <f>IF(X2139&gt;0,'BD1'!$K$6,"")</f>
        <v/>
      </c>
      <c r="W2139" s="121" t="str">
        <f>IF(X2139&gt;0,'BD1'!$K$8,"")</f>
        <v/>
      </c>
      <c r="X2139" s="101"/>
      <c r="Y2139" s="474"/>
      <c r="Z2139" s="101"/>
      <c r="AA2139" s="101"/>
      <c r="AB2139" s="101"/>
      <c r="AC2139" s="101"/>
      <c r="AD2139" s="101"/>
      <c r="AE2139" s="361"/>
      <c r="AF2139" s="522"/>
    </row>
    <row r="2140" spans="2:32" x14ac:dyDescent="0.25">
      <c r="B2140" s="566" t="str">
        <f t="shared" si="169"/>
        <v/>
      </c>
      <c r="C2140" s="472">
        <f>'BD4'!C2137</f>
        <v>0</v>
      </c>
      <c r="D2140" s="125" t="str">
        <f t="shared" si="166"/>
        <v/>
      </c>
      <c r="E2140" s="126" t="str">
        <f>IF('BD4'!O2137=0,"",'BD4'!O2137)</f>
        <v/>
      </c>
      <c r="F2140" s="127" t="str">
        <f>REPT('BD4'!N2137,1)</f>
        <v/>
      </c>
      <c r="G2140" s="469">
        <f>('BD4'!J2137)</f>
        <v>0</v>
      </c>
      <c r="I2140" s="568" t="str">
        <f t="shared" si="167"/>
        <v/>
      </c>
      <c r="J2140" s="568" t="str">
        <f>IF(L2140&gt;0,'BD1'!$K$6,"")</f>
        <v/>
      </c>
      <c r="K2140" s="568" t="str">
        <f>IF(L2140&gt;0,'BD1'!$K$8,"")</f>
        <v/>
      </c>
      <c r="L2140" s="101"/>
      <c r="M2140" s="101"/>
      <c r="N2140" s="101"/>
      <c r="O2140" s="101"/>
      <c r="P2140" s="363"/>
      <c r="Q2140" s="363"/>
      <c r="R2140" s="361"/>
      <c r="S2140" s="570" t="str">
        <f t="shared" si="170"/>
        <v/>
      </c>
      <c r="U2140" s="124" t="str">
        <f t="shared" si="168"/>
        <v/>
      </c>
      <c r="V2140" s="124" t="str">
        <f>IF(X2140&gt;0,'BD1'!$K$6,"")</f>
        <v/>
      </c>
      <c r="W2140" s="121" t="str">
        <f>IF(X2140&gt;0,'BD1'!$K$8,"")</f>
        <v/>
      </c>
      <c r="X2140" s="101"/>
      <c r="Y2140" s="474"/>
      <c r="Z2140" s="101"/>
      <c r="AA2140" s="101"/>
      <c r="AB2140" s="101"/>
      <c r="AC2140" s="101"/>
      <c r="AD2140" s="101"/>
      <c r="AE2140" s="361"/>
      <c r="AF2140" s="522"/>
    </row>
    <row r="2141" spans="2:32" x14ac:dyDescent="0.25">
      <c r="B2141" s="566" t="str">
        <f t="shared" si="169"/>
        <v/>
      </c>
      <c r="C2141" s="472">
        <f>'BD4'!C2138</f>
        <v>0</v>
      </c>
      <c r="D2141" s="125" t="str">
        <f t="shared" si="166"/>
        <v/>
      </c>
      <c r="E2141" s="126" t="str">
        <f>IF('BD4'!O2138=0,"",'BD4'!O2138)</f>
        <v/>
      </c>
      <c r="F2141" s="127" t="str">
        <f>REPT('BD4'!N2138,1)</f>
        <v/>
      </c>
      <c r="G2141" s="469">
        <f>('BD4'!J2138)</f>
        <v>0</v>
      </c>
      <c r="I2141" s="568" t="str">
        <f t="shared" si="167"/>
        <v/>
      </c>
      <c r="J2141" s="568" t="str">
        <f>IF(L2141&gt;0,'BD1'!$K$6,"")</f>
        <v/>
      </c>
      <c r="K2141" s="568" t="str">
        <f>IF(L2141&gt;0,'BD1'!$K$8,"")</f>
        <v/>
      </c>
      <c r="L2141" s="101"/>
      <c r="M2141" s="101"/>
      <c r="N2141" s="101"/>
      <c r="O2141" s="101"/>
      <c r="P2141" s="363"/>
      <c r="Q2141" s="363"/>
      <c r="R2141" s="361"/>
      <c r="S2141" s="570" t="str">
        <f t="shared" si="170"/>
        <v/>
      </c>
      <c r="U2141" s="124" t="str">
        <f t="shared" si="168"/>
        <v/>
      </c>
      <c r="V2141" s="124" t="str">
        <f>IF(X2141&gt;0,'BD1'!$K$6,"")</f>
        <v/>
      </c>
      <c r="W2141" s="121" t="str">
        <f>IF(X2141&gt;0,'BD1'!$K$8,"")</f>
        <v/>
      </c>
      <c r="X2141" s="101"/>
      <c r="Y2141" s="474"/>
      <c r="Z2141" s="101"/>
      <c r="AA2141" s="101"/>
      <c r="AB2141" s="101"/>
      <c r="AC2141" s="101"/>
      <c r="AD2141" s="101"/>
      <c r="AE2141" s="361"/>
      <c r="AF2141" s="522"/>
    </row>
    <row r="2142" spans="2:32" x14ac:dyDescent="0.25">
      <c r="B2142" s="566" t="str">
        <f t="shared" si="169"/>
        <v/>
      </c>
      <c r="C2142" s="472">
        <f>'BD4'!C2139</f>
        <v>0</v>
      </c>
      <c r="D2142" s="125" t="str">
        <f t="shared" si="166"/>
        <v/>
      </c>
      <c r="E2142" s="126" t="str">
        <f>IF('BD4'!O2139=0,"",'BD4'!O2139)</f>
        <v/>
      </c>
      <c r="F2142" s="127" t="str">
        <f>REPT('BD4'!N2139,1)</f>
        <v/>
      </c>
      <c r="G2142" s="469">
        <f>('BD4'!J2139)</f>
        <v>0</v>
      </c>
      <c r="I2142" s="568" t="str">
        <f t="shared" si="167"/>
        <v/>
      </c>
      <c r="J2142" s="568" t="str">
        <f>IF(L2142&gt;0,'BD1'!$K$6,"")</f>
        <v/>
      </c>
      <c r="K2142" s="568" t="str">
        <f>IF(L2142&gt;0,'BD1'!$K$8,"")</f>
        <v/>
      </c>
      <c r="L2142" s="101"/>
      <c r="M2142" s="101"/>
      <c r="N2142" s="101"/>
      <c r="O2142" s="101"/>
      <c r="P2142" s="363"/>
      <c r="Q2142" s="363"/>
      <c r="R2142" s="361"/>
      <c r="S2142" s="570" t="str">
        <f t="shared" si="170"/>
        <v/>
      </c>
      <c r="U2142" s="124" t="str">
        <f t="shared" si="168"/>
        <v/>
      </c>
      <c r="V2142" s="124" t="str">
        <f>IF(X2142&gt;0,'BD1'!$K$6,"")</f>
        <v/>
      </c>
      <c r="W2142" s="121" t="str">
        <f>IF(X2142&gt;0,'BD1'!$K$8,"")</f>
        <v/>
      </c>
      <c r="X2142" s="101"/>
      <c r="Y2142" s="474"/>
      <c r="Z2142" s="101"/>
      <c r="AA2142" s="101"/>
      <c r="AB2142" s="101"/>
      <c r="AC2142" s="101"/>
      <c r="AD2142" s="101"/>
      <c r="AE2142" s="361"/>
      <c r="AF2142" s="522"/>
    </row>
    <row r="2143" spans="2:32" x14ac:dyDescent="0.25">
      <c r="B2143" s="566" t="str">
        <f t="shared" si="169"/>
        <v/>
      </c>
      <c r="C2143" s="472">
        <f>'BD4'!C2140</f>
        <v>0</v>
      </c>
      <c r="D2143" s="125" t="str">
        <f t="shared" si="166"/>
        <v/>
      </c>
      <c r="E2143" s="126" t="str">
        <f>IF('BD4'!O2140=0,"",'BD4'!O2140)</f>
        <v/>
      </c>
      <c r="F2143" s="127" t="str">
        <f>REPT('BD4'!N2140,1)</f>
        <v/>
      </c>
      <c r="G2143" s="469">
        <f>('BD4'!J2140)</f>
        <v>0</v>
      </c>
      <c r="I2143" s="568" t="str">
        <f t="shared" si="167"/>
        <v/>
      </c>
      <c r="J2143" s="568" t="str">
        <f>IF(L2143&gt;0,'BD1'!$K$6,"")</f>
        <v/>
      </c>
      <c r="K2143" s="568" t="str">
        <f>IF(L2143&gt;0,'BD1'!$K$8,"")</f>
        <v/>
      </c>
      <c r="L2143" s="101"/>
      <c r="M2143" s="101"/>
      <c r="N2143" s="101"/>
      <c r="O2143" s="101"/>
      <c r="P2143" s="363"/>
      <c r="Q2143" s="363"/>
      <c r="R2143" s="361"/>
      <c r="S2143" s="570" t="str">
        <f t="shared" si="170"/>
        <v/>
      </c>
      <c r="U2143" s="124" t="str">
        <f t="shared" si="168"/>
        <v/>
      </c>
      <c r="V2143" s="124" t="str">
        <f>IF(X2143&gt;0,'BD1'!$K$6,"")</f>
        <v/>
      </c>
      <c r="W2143" s="121" t="str">
        <f>IF(X2143&gt;0,'BD1'!$K$8,"")</f>
        <v/>
      </c>
      <c r="X2143" s="101"/>
      <c r="Y2143" s="474"/>
      <c r="Z2143" s="101"/>
      <c r="AA2143" s="101"/>
      <c r="AB2143" s="101"/>
      <c r="AC2143" s="101"/>
      <c r="AD2143" s="101"/>
      <c r="AE2143" s="361"/>
      <c r="AF2143" s="522"/>
    </row>
    <row r="2144" spans="2:32" x14ac:dyDescent="0.25">
      <c r="B2144" s="566" t="str">
        <f t="shared" si="169"/>
        <v/>
      </c>
      <c r="C2144" s="472">
        <f>'BD4'!C2141</f>
        <v>0</v>
      </c>
      <c r="D2144" s="125" t="str">
        <f t="shared" si="166"/>
        <v/>
      </c>
      <c r="E2144" s="126" t="str">
        <f>IF('BD4'!O2141=0,"",'BD4'!O2141)</f>
        <v/>
      </c>
      <c r="F2144" s="127" t="str">
        <f>REPT('BD4'!N2141,1)</f>
        <v/>
      </c>
      <c r="G2144" s="469">
        <f>('BD4'!J2141)</f>
        <v>0</v>
      </c>
      <c r="I2144" s="568" t="str">
        <f t="shared" si="167"/>
        <v/>
      </c>
      <c r="J2144" s="568" t="str">
        <f>IF(L2144&gt;0,'BD1'!$K$6,"")</f>
        <v/>
      </c>
      <c r="K2144" s="568" t="str">
        <f>IF(L2144&gt;0,'BD1'!$K$8,"")</f>
        <v/>
      </c>
      <c r="L2144" s="101"/>
      <c r="M2144" s="101"/>
      <c r="N2144" s="101"/>
      <c r="O2144" s="101"/>
      <c r="P2144" s="363"/>
      <c r="Q2144" s="363"/>
      <c r="R2144" s="361"/>
      <c r="S2144" s="570" t="str">
        <f t="shared" si="170"/>
        <v/>
      </c>
      <c r="U2144" s="124" t="str">
        <f t="shared" si="168"/>
        <v/>
      </c>
      <c r="V2144" s="124" t="str">
        <f>IF(X2144&gt;0,'BD1'!$K$6,"")</f>
        <v/>
      </c>
      <c r="W2144" s="121" t="str">
        <f>IF(X2144&gt;0,'BD1'!$K$8,"")</f>
        <v/>
      </c>
      <c r="X2144" s="101"/>
      <c r="Y2144" s="474"/>
      <c r="Z2144" s="101"/>
      <c r="AA2144" s="101"/>
      <c r="AB2144" s="101"/>
      <c r="AC2144" s="101"/>
      <c r="AD2144" s="101"/>
      <c r="AE2144" s="361"/>
      <c r="AF2144" s="522"/>
    </row>
    <row r="2145" spans="2:32" x14ac:dyDescent="0.25">
      <c r="B2145" s="566" t="str">
        <f t="shared" si="169"/>
        <v/>
      </c>
      <c r="C2145" s="472">
        <f>'BD4'!C2142</f>
        <v>0</v>
      </c>
      <c r="D2145" s="125" t="str">
        <f t="shared" si="166"/>
        <v/>
      </c>
      <c r="E2145" s="126" t="str">
        <f>IF('BD4'!O2142=0,"",'BD4'!O2142)</f>
        <v/>
      </c>
      <c r="F2145" s="127" t="str">
        <f>REPT('BD4'!N2142,1)</f>
        <v/>
      </c>
      <c r="G2145" s="469">
        <f>('BD4'!J2142)</f>
        <v>0</v>
      </c>
      <c r="I2145" s="568" t="str">
        <f t="shared" si="167"/>
        <v/>
      </c>
      <c r="J2145" s="568" t="str">
        <f>IF(L2145&gt;0,'BD1'!$K$6,"")</f>
        <v/>
      </c>
      <c r="K2145" s="568" t="str">
        <f>IF(L2145&gt;0,'BD1'!$K$8,"")</f>
        <v/>
      </c>
      <c r="L2145" s="101"/>
      <c r="M2145" s="101"/>
      <c r="N2145" s="101"/>
      <c r="O2145" s="101"/>
      <c r="P2145" s="363"/>
      <c r="Q2145" s="363"/>
      <c r="R2145" s="361"/>
      <c r="S2145" s="570" t="str">
        <f t="shared" si="170"/>
        <v/>
      </c>
      <c r="U2145" s="124" t="str">
        <f t="shared" si="168"/>
        <v/>
      </c>
      <c r="V2145" s="124" t="str">
        <f>IF(X2145&gt;0,'BD1'!$K$6,"")</f>
        <v/>
      </c>
      <c r="W2145" s="121" t="str">
        <f>IF(X2145&gt;0,'BD1'!$K$8,"")</f>
        <v/>
      </c>
      <c r="X2145" s="101"/>
      <c r="Y2145" s="474"/>
      <c r="Z2145" s="101"/>
      <c r="AA2145" s="101"/>
      <c r="AB2145" s="101"/>
      <c r="AC2145" s="101"/>
      <c r="AD2145" s="101"/>
      <c r="AE2145" s="361"/>
      <c r="AF2145" s="522"/>
    </row>
    <row r="2146" spans="2:32" x14ac:dyDescent="0.25">
      <c r="B2146" s="566" t="str">
        <f t="shared" si="169"/>
        <v/>
      </c>
      <c r="C2146" s="472">
        <f>'BD4'!C2143</f>
        <v>0</v>
      </c>
      <c r="D2146" s="125" t="str">
        <f t="shared" si="166"/>
        <v/>
      </c>
      <c r="E2146" s="126" t="str">
        <f>IF('BD4'!O2143=0,"",'BD4'!O2143)</f>
        <v/>
      </c>
      <c r="F2146" s="127" t="str">
        <f>REPT('BD4'!N2143,1)</f>
        <v/>
      </c>
      <c r="G2146" s="469">
        <f>('BD4'!J2143)</f>
        <v>0</v>
      </c>
      <c r="I2146" s="568" t="str">
        <f t="shared" si="167"/>
        <v/>
      </c>
      <c r="J2146" s="568" t="str">
        <f>IF(L2146&gt;0,'BD1'!$K$6,"")</f>
        <v/>
      </c>
      <c r="K2146" s="568" t="str">
        <f>IF(L2146&gt;0,'BD1'!$K$8,"")</f>
        <v/>
      </c>
      <c r="L2146" s="101"/>
      <c r="M2146" s="101"/>
      <c r="N2146" s="101"/>
      <c r="O2146" s="101"/>
      <c r="P2146" s="363"/>
      <c r="Q2146" s="363"/>
      <c r="R2146" s="361"/>
      <c r="S2146" s="570" t="str">
        <f t="shared" si="170"/>
        <v/>
      </c>
      <c r="U2146" s="124" t="str">
        <f t="shared" si="168"/>
        <v/>
      </c>
      <c r="V2146" s="124" t="str">
        <f>IF(X2146&gt;0,'BD1'!$K$6,"")</f>
        <v/>
      </c>
      <c r="W2146" s="121" t="str">
        <f>IF(X2146&gt;0,'BD1'!$K$8,"")</f>
        <v/>
      </c>
      <c r="X2146" s="101"/>
      <c r="Y2146" s="474"/>
      <c r="Z2146" s="101"/>
      <c r="AA2146" s="101"/>
      <c r="AB2146" s="101"/>
      <c r="AC2146" s="101"/>
      <c r="AD2146" s="101"/>
      <c r="AE2146" s="361"/>
      <c r="AF2146" s="522"/>
    </row>
    <row r="2147" spans="2:32" x14ac:dyDescent="0.25">
      <c r="B2147" s="566" t="str">
        <f t="shared" si="169"/>
        <v/>
      </c>
      <c r="C2147" s="472">
        <f>'BD4'!C2144</f>
        <v>0</v>
      </c>
      <c r="D2147" s="125" t="str">
        <f t="shared" si="166"/>
        <v/>
      </c>
      <c r="E2147" s="126" t="str">
        <f>IF('BD4'!O2144=0,"",'BD4'!O2144)</f>
        <v/>
      </c>
      <c r="F2147" s="127" t="str">
        <f>REPT('BD4'!N2144,1)</f>
        <v/>
      </c>
      <c r="G2147" s="469">
        <f>('BD4'!J2144)</f>
        <v>0</v>
      </c>
      <c r="I2147" s="568" t="str">
        <f t="shared" si="167"/>
        <v/>
      </c>
      <c r="J2147" s="568" t="str">
        <f>IF(L2147&gt;0,'BD1'!$K$6,"")</f>
        <v/>
      </c>
      <c r="K2147" s="568" t="str">
        <f>IF(L2147&gt;0,'BD1'!$K$8,"")</f>
        <v/>
      </c>
      <c r="L2147" s="101"/>
      <c r="M2147" s="101"/>
      <c r="N2147" s="101"/>
      <c r="O2147" s="101"/>
      <c r="P2147" s="363"/>
      <c r="Q2147" s="363"/>
      <c r="R2147" s="361"/>
      <c r="S2147" s="570" t="str">
        <f t="shared" si="170"/>
        <v/>
      </c>
      <c r="U2147" s="124" t="str">
        <f t="shared" si="168"/>
        <v/>
      </c>
      <c r="V2147" s="124" t="str">
        <f>IF(X2147&gt;0,'BD1'!$K$6,"")</f>
        <v/>
      </c>
      <c r="W2147" s="121" t="str">
        <f>IF(X2147&gt;0,'BD1'!$K$8,"")</f>
        <v/>
      </c>
      <c r="X2147" s="101"/>
      <c r="Y2147" s="474"/>
      <c r="Z2147" s="101"/>
      <c r="AA2147" s="101"/>
      <c r="AB2147" s="101"/>
      <c r="AC2147" s="101"/>
      <c r="AD2147" s="101"/>
      <c r="AE2147" s="361"/>
      <c r="AF2147" s="522"/>
    </row>
    <row r="2148" spans="2:32" x14ac:dyDescent="0.25">
      <c r="B2148" s="566" t="str">
        <f t="shared" si="169"/>
        <v/>
      </c>
      <c r="C2148" s="472">
        <f>'BD4'!C2145</f>
        <v>0</v>
      </c>
      <c r="D2148" s="125" t="str">
        <f t="shared" si="166"/>
        <v/>
      </c>
      <c r="E2148" s="126" t="str">
        <f>IF('BD4'!O2145=0,"",'BD4'!O2145)</f>
        <v/>
      </c>
      <c r="F2148" s="127" t="str">
        <f>REPT('BD4'!N2145,1)</f>
        <v/>
      </c>
      <c r="G2148" s="469">
        <f>('BD4'!J2145)</f>
        <v>0</v>
      </c>
      <c r="I2148" s="568" t="str">
        <f t="shared" si="167"/>
        <v/>
      </c>
      <c r="J2148" s="568" t="str">
        <f>IF(L2148&gt;0,'BD1'!$K$6,"")</f>
        <v/>
      </c>
      <c r="K2148" s="568" t="str">
        <f>IF(L2148&gt;0,'BD1'!$K$8,"")</f>
        <v/>
      </c>
      <c r="L2148" s="101"/>
      <c r="M2148" s="101"/>
      <c r="N2148" s="101"/>
      <c r="O2148" s="101"/>
      <c r="P2148" s="363"/>
      <c r="Q2148" s="363"/>
      <c r="R2148" s="361"/>
      <c r="S2148" s="570" t="str">
        <f t="shared" si="170"/>
        <v/>
      </c>
      <c r="U2148" s="124" t="str">
        <f t="shared" si="168"/>
        <v/>
      </c>
      <c r="V2148" s="124" t="str">
        <f>IF(X2148&gt;0,'BD1'!$K$6,"")</f>
        <v/>
      </c>
      <c r="W2148" s="121" t="str">
        <f>IF(X2148&gt;0,'BD1'!$K$8,"")</f>
        <v/>
      </c>
      <c r="X2148" s="101"/>
      <c r="Y2148" s="474"/>
      <c r="Z2148" s="101"/>
      <c r="AA2148" s="101"/>
      <c r="AB2148" s="101"/>
      <c r="AC2148" s="101"/>
      <c r="AD2148" s="101"/>
      <c r="AE2148" s="361"/>
      <c r="AF2148" s="522"/>
    </row>
    <row r="2149" spans="2:32" x14ac:dyDescent="0.25">
      <c r="B2149" s="566" t="str">
        <f t="shared" si="169"/>
        <v/>
      </c>
      <c r="C2149" s="472">
        <f>'BD4'!C2146</f>
        <v>0</v>
      </c>
      <c r="D2149" s="125" t="str">
        <f t="shared" si="166"/>
        <v/>
      </c>
      <c r="E2149" s="126" t="str">
        <f>IF('BD4'!O2146=0,"",'BD4'!O2146)</f>
        <v/>
      </c>
      <c r="F2149" s="127" t="str">
        <f>REPT('BD4'!N2146,1)</f>
        <v/>
      </c>
      <c r="G2149" s="469">
        <f>('BD4'!J2146)</f>
        <v>0</v>
      </c>
      <c r="I2149" s="568" t="str">
        <f t="shared" si="167"/>
        <v/>
      </c>
      <c r="J2149" s="568" t="str">
        <f>IF(L2149&gt;0,'BD1'!$K$6,"")</f>
        <v/>
      </c>
      <c r="K2149" s="568" t="str">
        <f>IF(L2149&gt;0,'BD1'!$K$8,"")</f>
        <v/>
      </c>
      <c r="L2149" s="101"/>
      <c r="M2149" s="101"/>
      <c r="N2149" s="101"/>
      <c r="O2149" s="101"/>
      <c r="P2149" s="363"/>
      <c r="Q2149" s="363"/>
      <c r="R2149" s="361"/>
      <c r="S2149" s="570" t="str">
        <f t="shared" si="170"/>
        <v/>
      </c>
      <c r="U2149" s="124" t="str">
        <f t="shared" si="168"/>
        <v/>
      </c>
      <c r="V2149" s="124" t="str">
        <f>IF(X2149&gt;0,'BD1'!$K$6,"")</f>
        <v/>
      </c>
      <c r="W2149" s="121" t="str">
        <f>IF(X2149&gt;0,'BD1'!$K$8,"")</f>
        <v/>
      </c>
      <c r="X2149" s="101"/>
      <c r="Y2149" s="474"/>
      <c r="Z2149" s="101"/>
      <c r="AA2149" s="101"/>
      <c r="AB2149" s="101"/>
      <c r="AC2149" s="101"/>
      <c r="AD2149" s="101"/>
      <c r="AE2149" s="361"/>
      <c r="AF2149" s="522"/>
    </row>
    <row r="2150" spans="2:32" x14ac:dyDescent="0.25">
      <c r="B2150" s="566" t="str">
        <f t="shared" si="169"/>
        <v/>
      </c>
      <c r="C2150" s="472">
        <f>'BD4'!C2147</f>
        <v>0</v>
      </c>
      <c r="D2150" s="125" t="str">
        <f t="shared" si="166"/>
        <v/>
      </c>
      <c r="E2150" s="126" t="str">
        <f>IF('BD4'!O2147=0,"",'BD4'!O2147)</f>
        <v/>
      </c>
      <c r="F2150" s="127" t="str">
        <f>REPT('BD4'!N2147,1)</f>
        <v/>
      </c>
      <c r="G2150" s="469">
        <f>('BD4'!J2147)</f>
        <v>0</v>
      </c>
      <c r="I2150" s="568" t="str">
        <f t="shared" si="167"/>
        <v/>
      </c>
      <c r="J2150" s="568" t="str">
        <f>IF(L2150&gt;0,'BD1'!$K$6,"")</f>
        <v/>
      </c>
      <c r="K2150" s="568" t="str">
        <f>IF(L2150&gt;0,'BD1'!$K$8,"")</f>
        <v/>
      </c>
      <c r="L2150" s="101"/>
      <c r="M2150" s="101"/>
      <c r="N2150" s="101"/>
      <c r="O2150" s="101"/>
      <c r="P2150" s="363"/>
      <c r="Q2150" s="363"/>
      <c r="R2150" s="361"/>
      <c r="S2150" s="570" t="str">
        <f t="shared" si="170"/>
        <v/>
      </c>
      <c r="U2150" s="124" t="str">
        <f t="shared" si="168"/>
        <v/>
      </c>
      <c r="V2150" s="124" t="str">
        <f>IF(X2150&gt;0,'BD1'!$K$6,"")</f>
        <v/>
      </c>
      <c r="W2150" s="121" t="str">
        <f>IF(X2150&gt;0,'BD1'!$K$8,"")</f>
        <v/>
      </c>
      <c r="X2150" s="101"/>
      <c r="Y2150" s="474"/>
      <c r="Z2150" s="101"/>
      <c r="AA2150" s="101"/>
      <c r="AB2150" s="101"/>
      <c r="AC2150" s="101"/>
      <c r="AD2150" s="101"/>
      <c r="AE2150" s="361"/>
      <c r="AF2150" s="522"/>
    </row>
    <row r="2151" spans="2:32" x14ac:dyDescent="0.25">
      <c r="B2151" s="566" t="str">
        <f t="shared" si="169"/>
        <v/>
      </c>
      <c r="C2151" s="472">
        <f>'BD4'!C2148</f>
        <v>0</v>
      </c>
      <c r="D2151" s="125" t="str">
        <f t="shared" si="166"/>
        <v/>
      </c>
      <c r="E2151" s="126" t="str">
        <f>IF('BD4'!O2148=0,"",'BD4'!O2148)</f>
        <v/>
      </c>
      <c r="F2151" s="127" t="str">
        <f>REPT('BD4'!N2148,1)</f>
        <v/>
      </c>
      <c r="G2151" s="469">
        <f>('BD4'!J2148)</f>
        <v>0</v>
      </c>
      <c r="I2151" s="568" t="str">
        <f t="shared" si="167"/>
        <v/>
      </c>
      <c r="J2151" s="568" t="str">
        <f>IF(L2151&gt;0,'BD1'!$K$6,"")</f>
        <v/>
      </c>
      <c r="K2151" s="568" t="str">
        <f>IF(L2151&gt;0,'BD1'!$K$8,"")</f>
        <v/>
      </c>
      <c r="L2151" s="101"/>
      <c r="M2151" s="101"/>
      <c r="N2151" s="101"/>
      <c r="O2151" s="101"/>
      <c r="P2151" s="363"/>
      <c r="Q2151" s="363"/>
      <c r="R2151" s="361"/>
      <c r="S2151" s="570" t="str">
        <f t="shared" si="170"/>
        <v/>
      </c>
      <c r="U2151" s="124" t="str">
        <f t="shared" si="168"/>
        <v/>
      </c>
      <c r="V2151" s="124" t="str">
        <f>IF(X2151&gt;0,'BD1'!$K$6,"")</f>
        <v/>
      </c>
      <c r="W2151" s="121" t="str">
        <f>IF(X2151&gt;0,'BD1'!$K$8,"")</f>
        <v/>
      </c>
      <c r="X2151" s="101"/>
      <c r="Y2151" s="474"/>
      <c r="Z2151" s="101"/>
      <c r="AA2151" s="101"/>
      <c r="AB2151" s="101"/>
      <c r="AC2151" s="101"/>
      <c r="AD2151" s="101"/>
      <c r="AE2151" s="361"/>
      <c r="AF2151" s="522"/>
    </row>
    <row r="2152" spans="2:32" x14ac:dyDescent="0.25">
      <c r="B2152" s="566" t="str">
        <f t="shared" si="169"/>
        <v/>
      </c>
      <c r="C2152" s="472">
        <f>'BD4'!C2149</f>
        <v>0</v>
      </c>
      <c r="D2152" s="125" t="str">
        <f t="shared" si="166"/>
        <v/>
      </c>
      <c r="E2152" s="126" t="str">
        <f>IF('BD4'!O2149=0,"",'BD4'!O2149)</f>
        <v/>
      </c>
      <c r="F2152" s="127" t="str">
        <f>REPT('BD4'!N2149,1)</f>
        <v/>
      </c>
      <c r="G2152" s="469">
        <f>('BD4'!J2149)</f>
        <v>0</v>
      </c>
      <c r="I2152" s="568" t="str">
        <f t="shared" si="167"/>
        <v/>
      </c>
      <c r="J2152" s="568" t="str">
        <f>IF(L2152&gt;0,'BD1'!$K$6,"")</f>
        <v/>
      </c>
      <c r="K2152" s="568" t="str">
        <f>IF(L2152&gt;0,'BD1'!$K$8,"")</f>
        <v/>
      </c>
      <c r="L2152" s="101"/>
      <c r="M2152" s="101"/>
      <c r="N2152" s="101"/>
      <c r="O2152" s="101"/>
      <c r="P2152" s="363"/>
      <c r="Q2152" s="363"/>
      <c r="R2152" s="361"/>
      <c r="S2152" s="570" t="str">
        <f t="shared" si="170"/>
        <v/>
      </c>
      <c r="U2152" s="124" t="str">
        <f t="shared" si="168"/>
        <v/>
      </c>
      <c r="V2152" s="124" t="str">
        <f>IF(X2152&gt;0,'BD1'!$K$6,"")</f>
        <v/>
      </c>
      <c r="W2152" s="121" t="str">
        <f>IF(X2152&gt;0,'BD1'!$K$8,"")</f>
        <v/>
      </c>
      <c r="X2152" s="101"/>
      <c r="Y2152" s="474"/>
      <c r="Z2152" s="101"/>
      <c r="AA2152" s="101"/>
      <c r="AB2152" s="101"/>
      <c r="AC2152" s="101"/>
      <c r="AD2152" s="101"/>
      <c r="AE2152" s="361"/>
      <c r="AF2152" s="522"/>
    </row>
    <row r="2153" spans="2:32" x14ac:dyDescent="0.25">
      <c r="B2153" s="566" t="str">
        <f t="shared" si="169"/>
        <v/>
      </c>
      <c r="C2153" s="472">
        <f>'BD4'!C2150</f>
        <v>0</v>
      </c>
      <c r="D2153" s="125" t="str">
        <f t="shared" si="166"/>
        <v/>
      </c>
      <c r="E2153" s="126" t="str">
        <f>IF('BD4'!O2150=0,"",'BD4'!O2150)</f>
        <v/>
      </c>
      <c r="F2153" s="127" t="str">
        <f>REPT('BD4'!N2150,1)</f>
        <v/>
      </c>
      <c r="G2153" s="469">
        <f>('BD4'!J2150)</f>
        <v>0</v>
      </c>
      <c r="I2153" s="568" t="str">
        <f t="shared" si="167"/>
        <v/>
      </c>
      <c r="J2153" s="568" t="str">
        <f>IF(L2153&gt;0,'BD1'!$K$6,"")</f>
        <v/>
      </c>
      <c r="K2153" s="568" t="str">
        <f>IF(L2153&gt;0,'BD1'!$K$8,"")</f>
        <v/>
      </c>
      <c r="L2153" s="101"/>
      <c r="M2153" s="101"/>
      <c r="N2153" s="101"/>
      <c r="O2153" s="101"/>
      <c r="P2153" s="363"/>
      <c r="Q2153" s="363"/>
      <c r="R2153" s="361"/>
      <c r="S2153" s="570" t="str">
        <f t="shared" si="170"/>
        <v/>
      </c>
      <c r="U2153" s="124" t="str">
        <f t="shared" si="168"/>
        <v/>
      </c>
      <c r="V2153" s="124" t="str">
        <f>IF(X2153&gt;0,'BD1'!$K$6,"")</f>
        <v/>
      </c>
      <c r="W2153" s="121" t="str">
        <f>IF(X2153&gt;0,'BD1'!$K$8,"")</f>
        <v/>
      </c>
      <c r="X2153" s="101"/>
      <c r="Y2153" s="474"/>
      <c r="Z2153" s="101"/>
      <c r="AA2153" s="101"/>
      <c r="AB2153" s="101"/>
      <c r="AC2153" s="101"/>
      <c r="AD2153" s="101"/>
      <c r="AE2153" s="361"/>
      <c r="AF2153" s="522"/>
    </row>
    <row r="2154" spans="2:32" x14ac:dyDescent="0.25">
      <c r="B2154" s="566" t="str">
        <f t="shared" si="169"/>
        <v/>
      </c>
      <c r="C2154" s="472">
        <f>'BD4'!C2151</f>
        <v>0</v>
      </c>
      <c r="D2154" s="125" t="str">
        <f t="shared" si="166"/>
        <v/>
      </c>
      <c r="E2154" s="126" t="str">
        <f>IF('BD4'!O2151=0,"",'BD4'!O2151)</f>
        <v/>
      </c>
      <c r="F2154" s="127" t="str">
        <f>REPT('BD4'!N2151,1)</f>
        <v/>
      </c>
      <c r="G2154" s="469">
        <f>('BD4'!J2151)</f>
        <v>0</v>
      </c>
      <c r="I2154" s="568" t="str">
        <f t="shared" si="167"/>
        <v/>
      </c>
      <c r="J2154" s="568" t="str">
        <f>IF(L2154&gt;0,'BD1'!$K$6,"")</f>
        <v/>
      </c>
      <c r="K2154" s="568" t="str">
        <f>IF(L2154&gt;0,'BD1'!$K$8,"")</f>
        <v/>
      </c>
      <c r="L2154" s="101"/>
      <c r="M2154" s="101"/>
      <c r="N2154" s="101"/>
      <c r="O2154" s="101"/>
      <c r="P2154" s="363"/>
      <c r="Q2154" s="363"/>
      <c r="R2154" s="361"/>
      <c r="S2154" s="570" t="str">
        <f t="shared" si="170"/>
        <v/>
      </c>
      <c r="U2154" s="124" t="str">
        <f t="shared" si="168"/>
        <v/>
      </c>
      <c r="V2154" s="124" t="str">
        <f>IF(X2154&gt;0,'BD1'!$K$6,"")</f>
        <v/>
      </c>
      <c r="W2154" s="121" t="str">
        <f>IF(X2154&gt;0,'BD1'!$K$8,"")</f>
        <v/>
      </c>
      <c r="X2154" s="101"/>
      <c r="Y2154" s="474"/>
      <c r="Z2154" s="101"/>
      <c r="AA2154" s="101"/>
      <c r="AB2154" s="101"/>
      <c r="AC2154" s="101"/>
      <c r="AD2154" s="101"/>
      <c r="AE2154" s="361"/>
      <c r="AF2154" s="522"/>
    </row>
    <row r="2155" spans="2:32" x14ac:dyDescent="0.25">
      <c r="B2155" s="566" t="str">
        <f t="shared" si="169"/>
        <v/>
      </c>
      <c r="C2155" s="472">
        <f>'BD4'!C2152</f>
        <v>0</v>
      </c>
      <c r="D2155" s="125" t="str">
        <f t="shared" si="166"/>
        <v/>
      </c>
      <c r="E2155" s="126" t="str">
        <f>IF('BD4'!O2152=0,"",'BD4'!O2152)</f>
        <v/>
      </c>
      <c r="F2155" s="127" t="str">
        <f>REPT('BD4'!N2152,1)</f>
        <v/>
      </c>
      <c r="G2155" s="469">
        <f>('BD4'!J2152)</f>
        <v>0</v>
      </c>
      <c r="I2155" s="568" t="str">
        <f t="shared" si="167"/>
        <v/>
      </c>
      <c r="J2155" s="568" t="str">
        <f>IF(L2155&gt;0,'BD1'!$K$6,"")</f>
        <v/>
      </c>
      <c r="K2155" s="568" t="str">
        <f>IF(L2155&gt;0,'BD1'!$K$8,"")</f>
        <v/>
      </c>
      <c r="L2155" s="101"/>
      <c r="M2155" s="101"/>
      <c r="N2155" s="101"/>
      <c r="O2155" s="101"/>
      <c r="P2155" s="363"/>
      <c r="Q2155" s="363"/>
      <c r="R2155" s="361"/>
      <c r="S2155" s="570" t="str">
        <f t="shared" si="170"/>
        <v/>
      </c>
      <c r="U2155" s="124" t="str">
        <f t="shared" si="168"/>
        <v/>
      </c>
      <c r="V2155" s="124" t="str">
        <f>IF(X2155&gt;0,'BD1'!$K$6,"")</f>
        <v/>
      </c>
      <c r="W2155" s="121" t="str">
        <f>IF(X2155&gt;0,'BD1'!$K$8,"")</f>
        <v/>
      </c>
      <c r="X2155" s="101"/>
      <c r="Y2155" s="474"/>
      <c r="Z2155" s="101"/>
      <c r="AA2155" s="101"/>
      <c r="AB2155" s="101"/>
      <c r="AC2155" s="101"/>
      <c r="AD2155" s="101"/>
      <c r="AE2155" s="361"/>
      <c r="AF2155" s="522"/>
    </row>
    <row r="2156" spans="2:32" x14ac:dyDescent="0.25">
      <c r="B2156" s="566" t="str">
        <f t="shared" si="169"/>
        <v/>
      </c>
      <c r="C2156" s="472">
        <f>'BD4'!C2153</f>
        <v>0</v>
      </c>
      <c r="D2156" s="125" t="str">
        <f t="shared" si="166"/>
        <v/>
      </c>
      <c r="E2156" s="126" t="str">
        <f>IF('BD4'!O2153=0,"",'BD4'!O2153)</f>
        <v/>
      </c>
      <c r="F2156" s="127" t="str">
        <f>REPT('BD4'!N2153,1)</f>
        <v/>
      </c>
      <c r="G2156" s="469">
        <f>('BD4'!J2153)</f>
        <v>0</v>
      </c>
      <c r="I2156" s="568" t="str">
        <f t="shared" si="167"/>
        <v/>
      </c>
      <c r="J2156" s="568" t="str">
        <f>IF(L2156&gt;0,'BD1'!$K$6,"")</f>
        <v/>
      </c>
      <c r="K2156" s="568" t="str">
        <f>IF(L2156&gt;0,'BD1'!$K$8,"")</f>
        <v/>
      </c>
      <c r="L2156" s="101"/>
      <c r="M2156" s="101"/>
      <c r="N2156" s="101"/>
      <c r="O2156" s="101"/>
      <c r="P2156" s="363"/>
      <c r="Q2156" s="363"/>
      <c r="R2156" s="361"/>
      <c r="S2156" s="570" t="str">
        <f t="shared" si="170"/>
        <v/>
      </c>
      <c r="U2156" s="124" t="str">
        <f t="shared" si="168"/>
        <v/>
      </c>
      <c r="V2156" s="124" t="str">
        <f>IF(X2156&gt;0,'BD1'!$K$6,"")</f>
        <v/>
      </c>
      <c r="W2156" s="121" t="str">
        <f>IF(X2156&gt;0,'BD1'!$K$8,"")</f>
        <v/>
      </c>
      <c r="X2156" s="101"/>
      <c r="Y2156" s="474"/>
      <c r="Z2156" s="101"/>
      <c r="AA2156" s="101"/>
      <c r="AB2156" s="101"/>
      <c r="AC2156" s="101"/>
      <c r="AD2156" s="101"/>
      <c r="AE2156" s="361"/>
      <c r="AF2156" s="522"/>
    </row>
    <row r="2157" spans="2:32" x14ac:dyDescent="0.25">
      <c r="B2157" s="566" t="str">
        <f t="shared" si="169"/>
        <v/>
      </c>
      <c r="C2157" s="472">
        <f>'BD4'!C2154</f>
        <v>0</v>
      </c>
      <c r="D2157" s="125" t="str">
        <f t="shared" si="166"/>
        <v/>
      </c>
      <c r="E2157" s="126" t="str">
        <f>IF('BD4'!O2154=0,"",'BD4'!O2154)</f>
        <v/>
      </c>
      <c r="F2157" s="127" t="str">
        <f>REPT('BD4'!N2154,1)</f>
        <v/>
      </c>
      <c r="G2157" s="469">
        <f>('BD4'!J2154)</f>
        <v>0</v>
      </c>
      <c r="I2157" s="568" t="str">
        <f t="shared" si="167"/>
        <v/>
      </c>
      <c r="J2157" s="568" t="str">
        <f>IF(L2157&gt;0,'BD1'!$K$6,"")</f>
        <v/>
      </c>
      <c r="K2157" s="568" t="str">
        <f>IF(L2157&gt;0,'BD1'!$K$8,"")</f>
        <v/>
      </c>
      <c r="L2157" s="101"/>
      <c r="M2157" s="101"/>
      <c r="N2157" s="101"/>
      <c r="O2157" s="101"/>
      <c r="P2157" s="363"/>
      <c r="Q2157" s="363"/>
      <c r="R2157" s="361"/>
      <c r="S2157" s="570" t="str">
        <f t="shared" si="170"/>
        <v/>
      </c>
      <c r="U2157" s="124" t="str">
        <f t="shared" si="168"/>
        <v/>
      </c>
      <c r="V2157" s="124" t="str">
        <f>IF(X2157&gt;0,'BD1'!$K$6,"")</f>
        <v/>
      </c>
      <c r="W2157" s="121" t="str">
        <f>IF(X2157&gt;0,'BD1'!$K$8,"")</f>
        <v/>
      </c>
      <c r="X2157" s="101"/>
      <c r="Y2157" s="474"/>
      <c r="Z2157" s="101"/>
      <c r="AA2157" s="101"/>
      <c r="AB2157" s="101"/>
      <c r="AC2157" s="101"/>
      <c r="AD2157" s="101"/>
      <c r="AE2157" s="361"/>
      <c r="AF2157" s="522"/>
    </row>
    <row r="2158" spans="2:32" x14ac:dyDescent="0.25">
      <c r="B2158" s="566" t="str">
        <f t="shared" si="169"/>
        <v/>
      </c>
      <c r="C2158" s="472">
        <f>'BD4'!C2155</f>
        <v>0</v>
      </c>
      <c r="D2158" s="125" t="str">
        <f t="shared" si="166"/>
        <v/>
      </c>
      <c r="E2158" s="126" t="str">
        <f>IF('BD4'!O2155=0,"",'BD4'!O2155)</f>
        <v/>
      </c>
      <c r="F2158" s="127" t="str">
        <f>REPT('BD4'!N2155,1)</f>
        <v/>
      </c>
      <c r="G2158" s="469">
        <f>('BD4'!J2155)</f>
        <v>0</v>
      </c>
      <c r="I2158" s="568" t="str">
        <f t="shared" si="167"/>
        <v/>
      </c>
      <c r="J2158" s="568" t="str">
        <f>IF(L2158&gt;0,'BD1'!$K$6,"")</f>
        <v/>
      </c>
      <c r="K2158" s="568" t="str">
        <f>IF(L2158&gt;0,'BD1'!$K$8,"")</f>
        <v/>
      </c>
      <c r="L2158" s="101"/>
      <c r="M2158" s="101"/>
      <c r="N2158" s="101"/>
      <c r="O2158" s="101"/>
      <c r="P2158" s="363"/>
      <c r="Q2158" s="363"/>
      <c r="R2158" s="361"/>
      <c r="S2158" s="570" t="str">
        <f t="shared" si="170"/>
        <v/>
      </c>
      <c r="U2158" s="124" t="str">
        <f t="shared" si="168"/>
        <v/>
      </c>
      <c r="V2158" s="124" t="str">
        <f>IF(X2158&gt;0,'BD1'!$K$6,"")</f>
        <v/>
      </c>
      <c r="W2158" s="121" t="str">
        <f>IF(X2158&gt;0,'BD1'!$K$8,"")</f>
        <v/>
      </c>
      <c r="X2158" s="101"/>
      <c r="Y2158" s="474"/>
      <c r="Z2158" s="101"/>
      <c r="AA2158" s="101"/>
      <c r="AB2158" s="101"/>
      <c r="AC2158" s="101"/>
      <c r="AD2158" s="101"/>
      <c r="AE2158" s="361"/>
      <c r="AF2158" s="522"/>
    </row>
    <row r="2159" spans="2:32" x14ac:dyDescent="0.25">
      <c r="B2159" s="566" t="str">
        <f t="shared" si="169"/>
        <v/>
      </c>
      <c r="C2159" s="472">
        <f>'BD4'!C2156</f>
        <v>0</v>
      </c>
      <c r="D2159" s="125" t="str">
        <f t="shared" si="166"/>
        <v/>
      </c>
      <c r="E2159" s="126" t="str">
        <f>IF('BD4'!O2156=0,"",'BD4'!O2156)</f>
        <v/>
      </c>
      <c r="F2159" s="127" t="str">
        <f>REPT('BD4'!N2156,1)</f>
        <v/>
      </c>
      <c r="G2159" s="469">
        <f>('BD4'!J2156)</f>
        <v>0</v>
      </c>
      <c r="I2159" s="568" t="str">
        <f t="shared" si="167"/>
        <v/>
      </c>
      <c r="J2159" s="568" t="str">
        <f>IF(L2159&gt;0,'BD1'!$K$6,"")</f>
        <v/>
      </c>
      <c r="K2159" s="568" t="str">
        <f>IF(L2159&gt;0,'BD1'!$K$8,"")</f>
        <v/>
      </c>
      <c r="L2159" s="101"/>
      <c r="M2159" s="101"/>
      <c r="N2159" s="101"/>
      <c r="O2159" s="101"/>
      <c r="P2159" s="363"/>
      <c r="Q2159" s="363"/>
      <c r="R2159" s="361"/>
      <c r="S2159" s="570" t="str">
        <f t="shared" si="170"/>
        <v/>
      </c>
      <c r="U2159" s="124" t="str">
        <f t="shared" si="168"/>
        <v/>
      </c>
      <c r="V2159" s="124" t="str">
        <f>IF(X2159&gt;0,'BD1'!$K$6,"")</f>
        <v/>
      </c>
      <c r="W2159" s="121" t="str">
        <f>IF(X2159&gt;0,'BD1'!$K$8,"")</f>
        <v/>
      </c>
      <c r="X2159" s="101"/>
      <c r="Y2159" s="474"/>
      <c r="Z2159" s="101"/>
      <c r="AA2159" s="101"/>
      <c r="AB2159" s="101"/>
      <c r="AC2159" s="101"/>
      <c r="AD2159" s="101"/>
      <c r="AE2159" s="361"/>
      <c r="AF2159" s="522"/>
    </row>
    <row r="2160" spans="2:32" x14ac:dyDescent="0.25">
      <c r="B2160" s="566" t="str">
        <f t="shared" si="169"/>
        <v/>
      </c>
      <c r="C2160" s="472">
        <f>'BD4'!C2157</f>
        <v>0</v>
      </c>
      <c r="D2160" s="125" t="str">
        <f t="shared" si="166"/>
        <v/>
      </c>
      <c r="E2160" s="126" t="str">
        <f>IF('BD4'!O2157=0,"",'BD4'!O2157)</f>
        <v/>
      </c>
      <c r="F2160" s="127" t="str">
        <f>REPT('BD4'!N2157,1)</f>
        <v/>
      </c>
      <c r="G2160" s="469">
        <f>('BD4'!J2157)</f>
        <v>0</v>
      </c>
      <c r="I2160" s="568" t="str">
        <f t="shared" si="167"/>
        <v/>
      </c>
      <c r="J2160" s="568" t="str">
        <f>IF(L2160&gt;0,'BD1'!$K$6,"")</f>
        <v/>
      </c>
      <c r="K2160" s="568" t="str">
        <f>IF(L2160&gt;0,'BD1'!$K$8,"")</f>
        <v/>
      </c>
      <c r="L2160" s="101"/>
      <c r="M2160" s="101"/>
      <c r="N2160" s="101"/>
      <c r="O2160" s="101"/>
      <c r="P2160" s="363"/>
      <c r="Q2160" s="363"/>
      <c r="R2160" s="361"/>
      <c r="S2160" s="570" t="str">
        <f t="shared" si="170"/>
        <v/>
      </c>
      <c r="U2160" s="124" t="str">
        <f t="shared" si="168"/>
        <v/>
      </c>
      <c r="V2160" s="124" t="str">
        <f>IF(X2160&gt;0,'BD1'!$K$6,"")</f>
        <v/>
      </c>
      <c r="W2160" s="121" t="str">
        <f>IF(X2160&gt;0,'BD1'!$K$8,"")</f>
        <v/>
      </c>
      <c r="X2160" s="101"/>
      <c r="Y2160" s="474"/>
      <c r="Z2160" s="101"/>
      <c r="AA2160" s="101"/>
      <c r="AB2160" s="101"/>
      <c r="AC2160" s="101"/>
      <c r="AD2160" s="101"/>
      <c r="AE2160" s="361"/>
      <c r="AF2160" s="522"/>
    </row>
    <row r="2161" spans="2:32" x14ac:dyDescent="0.25">
      <c r="B2161" s="566" t="str">
        <f t="shared" si="169"/>
        <v/>
      </c>
      <c r="C2161" s="472">
        <f>'BD4'!C2158</f>
        <v>0</v>
      </c>
      <c r="D2161" s="125" t="str">
        <f t="shared" si="166"/>
        <v/>
      </c>
      <c r="E2161" s="126" t="str">
        <f>IF('BD4'!O2158=0,"",'BD4'!O2158)</f>
        <v/>
      </c>
      <c r="F2161" s="127" t="str">
        <f>REPT('BD4'!N2158,1)</f>
        <v/>
      </c>
      <c r="G2161" s="469">
        <f>('BD4'!J2158)</f>
        <v>0</v>
      </c>
      <c r="I2161" s="568" t="str">
        <f t="shared" si="167"/>
        <v/>
      </c>
      <c r="J2161" s="568" t="str">
        <f>IF(L2161&gt;0,'BD1'!$K$6,"")</f>
        <v/>
      </c>
      <c r="K2161" s="568" t="str">
        <f>IF(L2161&gt;0,'BD1'!$K$8,"")</f>
        <v/>
      </c>
      <c r="L2161" s="101"/>
      <c r="M2161" s="101"/>
      <c r="N2161" s="101"/>
      <c r="O2161" s="101"/>
      <c r="P2161" s="363"/>
      <c r="Q2161" s="363"/>
      <c r="R2161" s="361"/>
      <c r="S2161" s="570" t="str">
        <f t="shared" si="170"/>
        <v/>
      </c>
      <c r="U2161" s="124" t="str">
        <f t="shared" si="168"/>
        <v/>
      </c>
      <c r="V2161" s="124" t="str">
        <f>IF(X2161&gt;0,'BD1'!$K$6,"")</f>
        <v/>
      </c>
      <c r="W2161" s="121" t="str">
        <f>IF(X2161&gt;0,'BD1'!$K$8,"")</f>
        <v/>
      </c>
      <c r="X2161" s="101"/>
      <c r="Y2161" s="474"/>
      <c r="Z2161" s="101"/>
      <c r="AA2161" s="101"/>
      <c r="AB2161" s="101"/>
      <c r="AC2161" s="101"/>
      <c r="AD2161" s="101"/>
      <c r="AE2161" s="361"/>
      <c r="AF2161" s="522"/>
    </row>
    <row r="2162" spans="2:32" x14ac:dyDescent="0.25">
      <c r="B2162" s="566" t="str">
        <f t="shared" si="169"/>
        <v/>
      </c>
      <c r="C2162" s="472">
        <f>'BD4'!C2159</f>
        <v>0</v>
      </c>
      <c r="D2162" s="125" t="str">
        <f t="shared" si="166"/>
        <v/>
      </c>
      <c r="E2162" s="126" t="str">
        <f>IF('BD4'!O2159=0,"",'BD4'!O2159)</f>
        <v/>
      </c>
      <c r="F2162" s="127" t="str">
        <f>REPT('BD4'!N2159,1)</f>
        <v/>
      </c>
      <c r="G2162" s="469">
        <f>('BD4'!J2159)</f>
        <v>0</v>
      </c>
      <c r="I2162" s="568" t="str">
        <f t="shared" si="167"/>
        <v/>
      </c>
      <c r="J2162" s="568" t="str">
        <f>IF(L2162&gt;0,'BD1'!$K$6,"")</f>
        <v/>
      </c>
      <c r="K2162" s="568" t="str">
        <f>IF(L2162&gt;0,'BD1'!$K$8,"")</f>
        <v/>
      </c>
      <c r="L2162" s="101"/>
      <c r="M2162" s="101"/>
      <c r="N2162" s="101"/>
      <c r="O2162" s="101"/>
      <c r="P2162" s="363"/>
      <c r="Q2162" s="363"/>
      <c r="R2162" s="361"/>
      <c r="S2162" s="570" t="str">
        <f t="shared" si="170"/>
        <v/>
      </c>
      <c r="U2162" s="124" t="str">
        <f t="shared" si="168"/>
        <v/>
      </c>
      <c r="V2162" s="124" t="str">
        <f>IF(X2162&gt;0,'BD1'!$K$6,"")</f>
        <v/>
      </c>
      <c r="W2162" s="121" t="str">
        <f>IF(X2162&gt;0,'BD1'!$K$8,"")</f>
        <v/>
      </c>
      <c r="X2162" s="101"/>
      <c r="Y2162" s="474"/>
      <c r="Z2162" s="101"/>
      <c r="AA2162" s="101"/>
      <c r="AB2162" s="101"/>
      <c r="AC2162" s="101"/>
      <c r="AD2162" s="101"/>
      <c r="AE2162" s="361"/>
      <c r="AF2162" s="522"/>
    </row>
    <row r="2163" spans="2:32" x14ac:dyDescent="0.25">
      <c r="B2163" s="566" t="str">
        <f t="shared" si="169"/>
        <v/>
      </c>
      <c r="C2163" s="472">
        <f>'BD4'!C2160</f>
        <v>0</v>
      </c>
      <c r="D2163" s="125" t="str">
        <f t="shared" si="166"/>
        <v/>
      </c>
      <c r="E2163" s="126" t="str">
        <f>IF('BD4'!O2160=0,"",'BD4'!O2160)</f>
        <v/>
      </c>
      <c r="F2163" s="127" t="str">
        <f>REPT('BD4'!N2160,1)</f>
        <v/>
      </c>
      <c r="G2163" s="469">
        <f>('BD4'!J2160)</f>
        <v>0</v>
      </c>
      <c r="I2163" s="568" t="str">
        <f t="shared" si="167"/>
        <v/>
      </c>
      <c r="J2163" s="568" t="str">
        <f>IF(L2163&gt;0,'BD1'!$K$6,"")</f>
        <v/>
      </c>
      <c r="K2163" s="568" t="str">
        <f>IF(L2163&gt;0,'BD1'!$K$8,"")</f>
        <v/>
      </c>
      <c r="L2163" s="101"/>
      <c r="M2163" s="101"/>
      <c r="N2163" s="101"/>
      <c r="O2163" s="101"/>
      <c r="P2163" s="363"/>
      <c r="Q2163" s="363"/>
      <c r="R2163" s="361"/>
      <c r="S2163" s="570" t="str">
        <f t="shared" si="170"/>
        <v/>
      </c>
      <c r="U2163" s="124" t="str">
        <f t="shared" si="168"/>
        <v/>
      </c>
      <c r="V2163" s="124" t="str">
        <f>IF(X2163&gt;0,'BD1'!$K$6,"")</f>
        <v/>
      </c>
      <c r="W2163" s="121" t="str">
        <f>IF(X2163&gt;0,'BD1'!$K$8,"")</f>
        <v/>
      </c>
      <c r="X2163" s="101"/>
      <c r="Y2163" s="474"/>
      <c r="Z2163" s="101"/>
      <c r="AA2163" s="101"/>
      <c r="AB2163" s="101"/>
      <c r="AC2163" s="101"/>
      <c r="AD2163" s="101"/>
      <c r="AE2163" s="361"/>
      <c r="AF2163" s="522"/>
    </row>
    <row r="2164" spans="2:32" x14ac:dyDescent="0.25">
      <c r="B2164" s="566" t="str">
        <f t="shared" si="169"/>
        <v/>
      </c>
      <c r="C2164" s="472">
        <f>'BD4'!C2161</f>
        <v>0</v>
      </c>
      <c r="D2164" s="125" t="str">
        <f t="shared" si="166"/>
        <v/>
      </c>
      <c r="E2164" s="126" t="str">
        <f>IF('BD4'!O2161=0,"",'BD4'!O2161)</f>
        <v/>
      </c>
      <c r="F2164" s="127" t="str">
        <f>REPT('BD4'!N2161,1)</f>
        <v/>
      </c>
      <c r="G2164" s="469">
        <f>('BD4'!J2161)</f>
        <v>0</v>
      </c>
      <c r="I2164" s="568" t="str">
        <f t="shared" si="167"/>
        <v/>
      </c>
      <c r="J2164" s="568" t="str">
        <f>IF(L2164&gt;0,'BD1'!$K$6,"")</f>
        <v/>
      </c>
      <c r="K2164" s="568" t="str">
        <f>IF(L2164&gt;0,'BD1'!$K$8,"")</f>
        <v/>
      </c>
      <c r="L2164" s="101"/>
      <c r="M2164" s="101"/>
      <c r="N2164" s="101"/>
      <c r="O2164" s="101"/>
      <c r="P2164" s="363"/>
      <c r="Q2164" s="363"/>
      <c r="R2164" s="361"/>
      <c r="S2164" s="570" t="str">
        <f t="shared" si="170"/>
        <v/>
      </c>
      <c r="U2164" s="124" t="str">
        <f t="shared" si="168"/>
        <v/>
      </c>
      <c r="V2164" s="124" t="str">
        <f>IF(X2164&gt;0,'BD1'!$K$6,"")</f>
        <v/>
      </c>
      <c r="W2164" s="121" t="str">
        <f>IF(X2164&gt;0,'BD1'!$K$8,"")</f>
        <v/>
      </c>
      <c r="X2164" s="101"/>
      <c r="Y2164" s="474"/>
      <c r="Z2164" s="101"/>
      <c r="AA2164" s="101"/>
      <c r="AB2164" s="101"/>
      <c r="AC2164" s="101"/>
      <c r="AD2164" s="101"/>
      <c r="AE2164" s="361"/>
      <c r="AF2164" s="522"/>
    </row>
    <row r="2165" spans="2:32" x14ac:dyDescent="0.25">
      <c r="B2165" s="566" t="str">
        <f t="shared" si="169"/>
        <v/>
      </c>
      <c r="C2165" s="472">
        <f>'BD4'!C2162</f>
        <v>0</v>
      </c>
      <c r="D2165" s="125" t="str">
        <f t="shared" si="166"/>
        <v/>
      </c>
      <c r="E2165" s="126" t="str">
        <f>IF('BD4'!O2162=0,"",'BD4'!O2162)</f>
        <v/>
      </c>
      <c r="F2165" s="127" t="str">
        <f>REPT('BD4'!N2162,1)</f>
        <v/>
      </c>
      <c r="G2165" s="469">
        <f>('BD4'!J2162)</f>
        <v>0</v>
      </c>
      <c r="I2165" s="568" t="str">
        <f t="shared" si="167"/>
        <v/>
      </c>
      <c r="J2165" s="568" t="str">
        <f>IF(L2165&gt;0,'BD1'!$K$6,"")</f>
        <v/>
      </c>
      <c r="K2165" s="568" t="str">
        <f>IF(L2165&gt;0,'BD1'!$K$8,"")</f>
        <v/>
      </c>
      <c r="L2165" s="101"/>
      <c r="M2165" s="101"/>
      <c r="N2165" s="101"/>
      <c r="O2165" s="101"/>
      <c r="P2165" s="363"/>
      <c r="Q2165" s="363"/>
      <c r="R2165" s="361"/>
      <c r="S2165" s="570" t="str">
        <f t="shared" si="170"/>
        <v/>
      </c>
      <c r="U2165" s="124" t="str">
        <f t="shared" si="168"/>
        <v/>
      </c>
      <c r="V2165" s="124" t="str">
        <f>IF(X2165&gt;0,'BD1'!$K$6,"")</f>
        <v/>
      </c>
      <c r="W2165" s="121" t="str">
        <f>IF(X2165&gt;0,'BD1'!$K$8,"")</f>
        <v/>
      </c>
      <c r="X2165" s="101"/>
      <c r="Y2165" s="474"/>
      <c r="Z2165" s="101"/>
      <c r="AA2165" s="101"/>
      <c r="AB2165" s="101"/>
      <c r="AC2165" s="101"/>
      <c r="AD2165" s="101"/>
      <c r="AE2165" s="361"/>
      <c r="AF2165" s="522"/>
    </row>
    <row r="2166" spans="2:32" x14ac:dyDescent="0.25">
      <c r="B2166" s="566" t="str">
        <f t="shared" si="169"/>
        <v/>
      </c>
      <c r="C2166" s="472">
        <f>'BD4'!C2163</f>
        <v>0</v>
      </c>
      <c r="D2166" s="125" t="str">
        <f t="shared" si="166"/>
        <v/>
      </c>
      <c r="E2166" s="126" t="str">
        <f>IF('BD4'!O2163=0,"",'BD4'!O2163)</f>
        <v/>
      </c>
      <c r="F2166" s="127" t="str">
        <f>REPT('BD4'!N2163,1)</f>
        <v/>
      </c>
      <c r="G2166" s="469">
        <f>('BD4'!J2163)</f>
        <v>0</v>
      </c>
      <c r="I2166" s="568" t="str">
        <f t="shared" si="167"/>
        <v/>
      </c>
      <c r="J2166" s="568" t="str">
        <f>IF(L2166&gt;0,'BD1'!$K$6,"")</f>
        <v/>
      </c>
      <c r="K2166" s="568" t="str">
        <f>IF(L2166&gt;0,'BD1'!$K$8,"")</f>
        <v/>
      </c>
      <c r="L2166" s="101"/>
      <c r="M2166" s="101"/>
      <c r="N2166" s="101"/>
      <c r="O2166" s="101"/>
      <c r="P2166" s="363"/>
      <c r="Q2166" s="363"/>
      <c r="R2166" s="361"/>
      <c r="S2166" s="570" t="str">
        <f t="shared" si="170"/>
        <v/>
      </c>
      <c r="U2166" s="124" t="str">
        <f t="shared" si="168"/>
        <v/>
      </c>
      <c r="V2166" s="124" t="str">
        <f>IF(X2166&gt;0,'BD1'!$K$6,"")</f>
        <v/>
      </c>
      <c r="W2166" s="121" t="str">
        <f>IF(X2166&gt;0,'BD1'!$K$8,"")</f>
        <v/>
      </c>
      <c r="X2166" s="101"/>
      <c r="Y2166" s="474"/>
      <c r="Z2166" s="101"/>
      <c r="AA2166" s="101"/>
      <c r="AB2166" s="101"/>
      <c r="AC2166" s="101"/>
      <c r="AD2166" s="101"/>
      <c r="AE2166" s="361"/>
      <c r="AF2166" s="522"/>
    </row>
    <row r="2167" spans="2:32" x14ac:dyDescent="0.25">
      <c r="B2167" s="566" t="str">
        <f t="shared" si="169"/>
        <v/>
      </c>
      <c r="C2167" s="472">
        <f>'BD4'!C2164</f>
        <v>0</v>
      </c>
      <c r="D2167" s="125" t="str">
        <f t="shared" si="166"/>
        <v/>
      </c>
      <c r="E2167" s="126" t="str">
        <f>IF('BD4'!O2164=0,"",'BD4'!O2164)</f>
        <v/>
      </c>
      <c r="F2167" s="127" t="str">
        <f>REPT('BD4'!N2164,1)</f>
        <v/>
      </c>
      <c r="G2167" s="469">
        <f>('BD4'!J2164)</f>
        <v>0</v>
      </c>
      <c r="I2167" s="568" t="str">
        <f t="shared" si="167"/>
        <v/>
      </c>
      <c r="J2167" s="568" t="str">
        <f>IF(L2167&gt;0,'BD1'!$K$6,"")</f>
        <v/>
      </c>
      <c r="K2167" s="568" t="str">
        <f>IF(L2167&gt;0,'BD1'!$K$8,"")</f>
        <v/>
      </c>
      <c r="L2167" s="101"/>
      <c r="M2167" s="101"/>
      <c r="N2167" s="101"/>
      <c r="O2167" s="101"/>
      <c r="P2167" s="363"/>
      <c r="Q2167" s="363"/>
      <c r="R2167" s="361"/>
      <c r="S2167" s="570" t="str">
        <f t="shared" si="170"/>
        <v/>
      </c>
      <c r="U2167" s="124" t="str">
        <f t="shared" si="168"/>
        <v/>
      </c>
      <c r="V2167" s="124" t="str">
        <f>IF(X2167&gt;0,'BD1'!$K$6,"")</f>
        <v/>
      </c>
      <c r="W2167" s="121" t="str">
        <f>IF(X2167&gt;0,'BD1'!$K$8,"")</f>
        <v/>
      </c>
      <c r="X2167" s="101"/>
      <c r="Y2167" s="474"/>
      <c r="Z2167" s="101"/>
      <c r="AA2167" s="101"/>
      <c r="AB2167" s="101"/>
      <c r="AC2167" s="101"/>
      <c r="AD2167" s="101"/>
      <c r="AE2167" s="361"/>
      <c r="AF2167" s="522"/>
    </row>
    <row r="2168" spans="2:32" x14ac:dyDescent="0.25">
      <c r="B2168" s="566" t="str">
        <f t="shared" si="169"/>
        <v/>
      </c>
      <c r="C2168" s="472">
        <f>'BD4'!C2165</f>
        <v>0</v>
      </c>
      <c r="D2168" s="125" t="str">
        <f t="shared" si="166"/>
        <v/>
      </c>
      <c r="E2168" s="126" t="str">
        <f>IF('BD4'!O2165=0,"",'BD4'!O2165)</f>
        <v/>
      </c>
      <c r="F2168" s="127" t="str">
        <f>REPT('BD4'!N2165,1)</f>
        <v/>
      </c>
      <c r="G2168" s="469">
        <f>('BD4'!J2165)</f>
        <v>0</v>
      </c>
      <c r="I2168" s="568" t="str">
        <f t="shared" si="167"/>
        <v/>
      </c>
      <c r="J2168" s="568" t="str">
        <f>IF(L2168&gt;0,'BD1'!$K$6,"")</f>
        <v/>
      </c>
      <c r="K2168" s="568" t="str">
        <f>IF(L2168&gt;0,'BD1'!$K$8,"")</f>
        <v/>
      </c>
      <c r="L2168" s="101"/>
      <c r="M2168" s="101"/>
      <c r="N2168" s="101"/>
      <c r="O2168" s="101"/>
      <c r="P2168" s="363"/>
      <c r="Q2168" s="363"/>
      <c r="R2168" s="361"/>
      <c r="S2168" s="570" t="str">
        <f t="shared" si="170"/>
        <v/>
      </c>
      <c r="U2168" s="124" t="str">
        <f t="shared" si="168"/>
        <v/>
      </c>
      <c r="V2168" s="124" t="str">
        <f>IF(X2168&gt;0,'BD1'!$K$6,"")</f>
        <v/>
      </c>
      <c r="W2168" s="121" t="str">
        <f>IF(X2168&gt;0,'BD1'!$K$8,"")</f>
        <v/>
      </c>
      <c r="X2168" s="101"/>
      <c r="Y2168" s="474"/>
      <c r="Z2168" s="101"/>
      <c r="AA2168" s="101"/>
      <c r="AB2168" s="101"/>
      <c r="AC2168" s="101"/>
      <c r="AD2168" s="101"/>
      <c r="AE2168" s="361"/>
      <c r="AF2168" s="522"/>
    </row>
    <row r="2169" spans="2:32" x14ac:dyDescent="0.25">
      <c r="B2169" s="566" t="str">
        <f t="shared" si="169"/>
        <v/>
      </c>
      <c r="C2169" s="472">
        <f>'BD4'!C2166</f>
        <v>0</v>
      </c>
      <c r="D2169" s="125" t="str">
        <f t="shared" si="166"/>
        <v/>
      </c>
      <c r="E2169" s="126" t="str">
        <f>IF('BD4'!O2166=0,"",'BD4'!O2166)</f>
        <v/>
      </c>
      <c r="F2169" s="127" t="str">
        <f>REPT('BD4'!N2166,1)</f>
        <v/>
      </c>
      <c r="G2169" s="469">
        <f>('BD4'!J2166)</f>
        <v>0</v>
      </c>
      <c r="I2169" s="568" t="str">
        <f t="shared" si="167"/>
        <v/>
      </c>
      <c r="J2169" s="568" t="str">
        <f>IF(L2169&gt;0,'BD1'!$K$6,"")</f>
        <v/>
      </c>
      <c r="K2169" s="568" t="str">
        <f>IF(L2169&gt;0,'BD1'!$K$8,"")</f>
        <v/>
      </c>
      <c r="L2169" s="101"/>
      <c r="M2169" s="101"/>
      <c r="N2169" s="101"/>
      <c r="O2169" s="101"/>
      <c r="P2169" s="363"/>
      <c r="Q2169" s="363"/>
      <c r="R2169" s="361"/>
      <c r="S2169" s="570" t="str">
        <f t="shared" si="170"/>
        <v/>
      </c>
      <c r="U2169" s="124" t="str">
        <f t="shared" si="168"/>
        <v/>
      </c>
      <c r="V2169" s="124" t="str">
        <f>IF(X2169&gt;0,'BD1'!$K$6,"")</f>
        <v/>
      </c>
      <c r="W2169" s="121" t="str">
        <f>IF(X2169&gt;0,'BD1'!$K$8,"")</f>
        <v/>
      </c>
      <c r="X2169" s="101"/>
      <c r="Y2169" s="474"/>
      <c r="Z2169" s="101"/>
      <c r="AA2169" s="101"/>
      <c r="AB2169" s="101"/>
      <c r="AC2169" s="101"/>
      <c r="AD2169" s="101"/>
      <c r="AE2169" s="361"/>
      <c r="AF2169" s="522"/>
    </row>
    <row r="2170" spans="2:32" x14ac:dyDescent="0.25">
      <c r="B2170" s="566" t="str">
        <f t="shared" si="169"/>
        <v/>
      </c>
      <c r="C2170" s="472">
        <f>'BD4'!C2167</f>
        <v>0</v>
      </c>
      <c r="D2170" s="125" t="str">
        <f t="shared" si="166"/>
        <v/>
      </c>
      <c r="E2170" s="126" t="str">
        <f>IF('BD4'!O2167=0,"",'BD4'!O2167)</f>
        <v/>
      </c>
      <c r="F2170" s="127" t="str">
        <f>REPT('BD4'!N2167,1)</f>
        <v/>
      </c>
      <c r="G2170" s="469">
        <f>('BD4'!J2167)</f>
        <v>0</v>
      </c>
      <c r="I2170" s="568" t="str">
        <f t="shared" si="167"/>
        <v/>
      </c>
      <c r="J2170" s="568" t="str">
        <f>IF(L2170&gt;0,'BD1'!$K$6,"")</f>
        <v/>
      </c>
      <c r="K2170" s="568" t="str">
        <f>IF(L2170&gt;0,'BD1'!$K$8,"")</f>
        <v/>
      </c>
      <c r="L2170" s="101"/>
      <c r="M2170" s="101"/>
      <c r="N2170" s="101"/>
      <c r="O2170" s="101"/>
      <c r="P2170" s="363"/>
      <c r="Q2170" s="363"/>
      <c r="R2170" s="361"/>
      <c r="S2170" s="570" t="str">
        <f t="shared" si="170"/>
        <v/>
      </c>
      <c r="U2170" s="124" t="str">
        <f t="shared" si="168"/>
        <v/>
      </c>
      <c r="V2170" s="124" t="str">
        <f>IF(X2170&gt;0,'BD1'!$K$6,"")</f>
        <v/>
      </c>
      <c r="W2170" s="121" t="str">
        <f>IF(X2170&gt;0,'BD1'!$K$8,"")</f>
        <v/>
      </c>
      <c r="X2170" s="101"/>
      <c r="Y2170" s="474"/>
      <c r="Z2170" s="101"/>
      <c r="AA2170" s="101"/>
      <c r="AB2170" s="101"/>
      <c r="AC2170" s="101"/>
      <c r="AD2170" s="101"/>
      <c r="AE2170" s="361"/>
      <c r="AF2170" s="522"/>
    </row>
    <row r="2171" spans="2:32" x14ac:dyDescent="0.25">
      <c r="B2171" s="566" t="str">
        <f t="shared" si="169"/>
        <v/>
      </c>
      <c r="C2171" s="472">
        <f>'BD4'!C2168</f>
        <v>0</v>
      </c>
      <c r="D2171" s="125" t="str">
        <f t="shared" si="166"/>
        <v/>
      </c>
      <c r="E2171" s="126" t="str">
        <f>IF('BD4'!O2168=0,"",'BD4'!O2168)</f>
        <v/>
      </c>
      <c r="F2171" s="127" t="str">
        <f>REPT('BD4'!N2168,1)</f>
        <v/>
      </c>
      <c r="G2171" s="469">
        <f>('BD4'!J2168)</f>
        <v>0</v>
      </c>
      <c r="I2171" s="568" t="str">
        <f t="shared" si="167"/>
        <v/>
      </c>
      <c r="J2171" s="568" t="str">
        <f>IF(L2171&gt;0,'BD1'!$K$6,"")</f>
        <v/>
      </c>
      <c r="K2171" s="568" t="str">
        <f>IF(L2171&gt;0,'BD1'!$K$8,"")</f>
        <v/>
      </c>
      <c r="L2171" s="101"/>
      <c r="M2171" s="101"/>
      <c r="N2171" s="101"/>
      <c r="O2171" s="101"/>
      <c r="P2171" s="363"/>
      <c r="Q2171" s="363"/>
      <c r="R2171" s="361"/>
      <c r="S2171" s="570" t="str">
        <f t="shared" si="170"/>
        <v/>
      </c>
      <c r="U2171" s="124" t="str">
        <f t="shared" si="168"/>
        <v/>
      </c>
      <c r="V2171" s="124" t="str">
        <f>IF(X2171&gt;0,'BD1'!$K$6,"")</f>
        <v/>
      </c>
      <c r="W2171" s="121" t="str">
        <f>IF(X2171&gt;0,'BD1'!$K$8,"")</f>
        <v/>
      </c>
      <c r="X2171" s="101"/>
      <c r="Y2171" s="474"/>
      <c r="Z2171" s="101"/>
      <c r="AA2171" s="101"/>
      <c r="AB2171" s="101"/>
      <c r="AC2171" s="101"/>
      <c r="AD2171" s="101"/>
      <c r="AE2171" s="361"/>
      <c r="AF2171" s="522"/>
    </row>
    <row r="2172" spans="2:32" x14ac:dyDescent="0.25">
      <c r="B2172" s="566" t="str">
        <f t="shared" si="169"/>
        <v/>
      </c>
      <c r="C2172" s="472">
        <f>'BD4'!C2169</f>
        <v>0</v>
      </c>
      <c r="D2172" s="125" t="str">
        <f t="shared" si="166"/>
        <v/>
      </c>
      <c r="E2172" s="126" t="str">
        <f>IF('BD4'!O2169=0,"",'BD4'!O2169)</f>
        <v/>
      </c>
      <c r="F2172" s="127" t="str">
        <f>REPT('BD4'!N2169,1)</f>
        <v/>
      </c>
      <c r="G2172" s="469">
        <f>('BD4'!J2169)</f>
        <v>0</v>
      </c>
      <c r="I2172" s="568" t="str">
        <f t="shared" si="167"/>
        <v/>
      </c>
      <c r="J2172" s="568" t="str">
        <f>IF(L2172&gt;0,'BD1'!$K$6,"")</f>
        <v/>
      </c>
      <c r="K2172" s="568" t="str">
        <f>IF(L2172&gt;0,'BD1'!$K$8,"")</f>
        <v/>
      </c>
      <c r="L2172" s="101"/>
      <c r="M2172" s="101"/>
      <c r="N2172" s="101"/>
      <c r="O2172" s="101"/>
      <c r="P2172" s="363"/>
      <c r="Q2172" s="363"/>
      <c r="R2172" s="361"/>
      <c r="S2172" s="570" t="str">
        <f t="shared" si="170"/>
        <v/>
      </c>
      <c r="U2172" s="124" t="str">
        <f t="shared" si="168"/>
        <v/>
      </c>
      <c r="V2172" s="124" t="str">
        <f>IF(X2172&gt;0,'BD1'!$K$6,"")</f>
        <v/>
      </c>
      <c r="W2172" s="121" t="str">
        <f>IF(X2172&gt;0,'BD1'!$K$8,"")</f>
        <v/>
      </c>
      <c r="X2172" s="101"/>
      <c r="Y2172" s="474"/>
      <c r="Z2172" s="101"/>
      <c r="AA2172" s="101"/>
      <c r="AB2172" s="101"/>
      <c r="AC2172" s="101"/>
      <c r="AD2172" s="101"/>
      <c r="AE2172" s="361"/>
      <c r="AF2172" s="522"/>
    </row>
    <row r="2173" spans="2:32" x14ac:dyDescent="0.25">
      <c r="B2173" s="566" t="str">
        <f t="shared" si="169"/>
        <v/>
      </c>
      <c r="C2173" s="472">
        <f>'BD4'!C2170</f>
        <v>0</v>
      </c>
      <c r="D2173" s="125" t="str">
        <f t="shared" si="166"/>
        <v/>
      </c>
      <c r="E2173" s="126" t="str">
        <f>IF('BD4'!O2170=0,"",'BD4'!O2170)</f>
        <v/>
      </c>
      <c r="F2173" s="127" t="str">
        <f>REPT('BD4'!N2170,1)</f>
        <v/>
      </c>
      <c r="G2173" s="469">
        <f>('BD4'!J2170)</f>
        <v>0</v>
      </c>
      <c r="I2173" s="568" t="str">
        <f t="shared" si="167"/>
        <v/>
      </c>
      <c r="J2173" s="568" t="str">
        <f>IF(L2173&gt;0,'BD1'!$K$6,"")</f>
        <v/>
      </c>
      <c r="K2173" s="568" t="str">
        <f>IF(L2173&gt;0,'BD1'!$K$8,"")</f>
        <v/>
      </c>
      <c r="L2173" s="101"/>
      <c r="M2173" s="101"/>
      <c r="N2173" s="101"/>
      <c r="O2173" s="101"/>
      <c r="P2173" s="363"/>
      <c r="Q2173" s="363"/>
      <c r="R2173" s="361"/>
      <c r="S2173" s="570" t="str">
        <f t="shared" si="170"/>
        <v/>
      </c>
      <c r="U2173" s="124" t="str">
        <f t="shared" si="168"/>
        <v/>
      </c>
      <c r="V2173" s="124" t="str">
        <f>IF(X2173&gt;0,'BD1'!$K$6,"")</f>
        <v/>
      </c>
      <c r="W2173" s="121" t="str">
        <f>IF(X2173&gt;0,'BD1'!$K$8,"")</f>
        <v/>
      </c>
      <c r="X2173" s="101"/>
      <c r="Y2173" s="474"/>
      <c r="Z2173" s="101"/>
      <c r="AA2173" s="101"/>
      <c r="AB2173" s="101"/>
      <c r="AC2173" s="101"/>
      <c r="AD2173" s="101"/>
      <c r="AE2173" s="361"/>
      <c r="AF2173" s="522"/>
    </row>
    <row r="2174" spans="2:32" x14ac:dyDescent="0.25">
      <c r="B2174" s="566" t="str">
        <f t="shared" si="169"/>
        <v/>
      </c>
      <c r="C2174" s="472">
        <f>'BD4'!C2171</f>
        <v>0</v>
      </c>
      <c r="D2174" s="125" t="str">
        <f t="shared" si="166"/>
        <v/>
      </c>
      <c r="E2174" s="126" t="str">
        <f>IF('BD4'!O2171=0,"",'BD4'!O2171)</f>
        <v/>
      </c>
      <c r="F2174" s="127" t="str">
        <f>REPT('BD4'!N2171,1)</f>
        <v/>
      </c>
      <c r="G2174" s="469">
        <f>('BD4'!J2171)</f>
        <v>0</v>
      </c>
      <c r="I2174" s="568" t="str">
        <f t="shared" si="167"/>
        <v/>
      </c>
      <c r="J2174" s="568" t="str">
        <f>IF(L2174&gt;0,'BD1'!$K$6,"")</f>
        <v/>
      </c>
      <c r="K2174" s="568" t="str">
        <f>IF(L2174&gt;0,'BD1'!$K$8,"")</f>
        <v/>
      </c>
      <c r="L2174" s="101"/>
      <c r="M2174" s="101"/>
      <c r="N2174" s="101"/>
      <c r="O2174" s="101"/>
      <c r="P2174" s="363"/>
      <c r="Q2174" s="363"/>
      <c r="R2174" s="361"/>
      <c r="S2174" s="570" t="str">
        <f t="shared" si="170"/>
        <v/>
      </c>
      <c r="U2174" s="124" t="str">
        <f t="shared" si="168"/>
        <v/>
      </c>
      <c r="V2174" s="124" t="str">
        <f>IF(X2174&gt;0,'BD1'!$K$6,"")</f>
        <v/>
      </c>
      <c r="W2174" s="121" t="str">
        <f>IF(X2174&gt;0,'BD1'!$K$8,"")</f>
        <v/>
      </c>
      <c r="X2174" s="101"/>
      <c r="Y2174" s="474"/>
      <c r="Z2174" s="101"/>
      <c r="AA2174" s="101"/>
      <c r="AB2174" s="101"/>
      <c r="AC2174" s="101"/>
      <c r="AD2174" s="101"/>
      <c r="AE2174" s="361"/>
      <c r="AF2174" s="522"/>
    </row>
    <row r="2175" spans="2:32" x14ac:dyDescent="0.25">
      <c r="B2175" s="566" t="str">
        <f t="shared" si="169"/>
        <v/>
      </c>
      <c r="C2175" s="472">
        <f>'BD4'!C2172</f>
        <v>0</v>
      </c>
      <c r="D2175" s="125" t="str">
        <f t="shared" si="166"/>
        <v/>
      </c>
      <c r="E2175" s="126" t="str">
        <f>IF('BD4'!O2172=0,"",'BD4'!O2172)</f>
        <v/>
      </c>
      <c r="F2175" s="127" t="str">
        <f>REPT('BD4'!N2172,1)</f>
        <v/>
      </c>
      <c r="G2175" s="469">
        <f>('BD4'!J2172)</f>
        <v>0</v>
      </c>
      <c r="I2175" s="568" t="str">
        <f t="shared" si="167"/>
        <v/>
      </c>
      <c r="J2175" s="568" t="str">
        <f>IF(L2175&gt;0,'BD1'!$K$6,"")</f>
        <v/>
      </c>
      <c r="K2175" s="568" t="str">
        <f>IF(L2175&gt;0,'BD1'!$K$8,"")</f>
        <v/>
      </c>
      <c r="L2175" s="101"/>
      <c r="M2175" s="101"/>
      <c r="N2175" s="101"/>
      <c r="O2175" s="101"/>
      <c r="P2175" s="363"/>
      <c r="Q2175" s="363"/>
      <c r="R2175" s="361"/>
      <c r="S2175" s="570" t="str">
        <f t="shared" si="170"/>
        <v/>
      </c>
      <c r="U2175" s="124" t="str">
        <f t="shared" si="168"/>
        <v/>
      </c>
      <c r="V2175" s="124" t="str">
        <f>IF(X2175&gt;0,'BD1'!$K$6,"")</f>
        <v/>
      </c>
      <c r="W2175" s="121" t="str">
        <f>IF(X2175&gt;0,'BD1'!$K$8,"")</f>
        <v/>
      </c>
      <c r="X2175" s="101"/>
      <c r="Y2175" s="474"/>
      <c r="Z2175" s="101"/>
      <c r="AA2175" s="101"/>
      <c r="AB2175" s="101"/>
      <c r="AC2175" s="101"/>
      <c r="AD2175" s="101"/>
      <c r="AE2175" s="361"/>
      <c r="AF2175" s="522"/>
    </row>
    <row r="2176" spans="2:32" x14ac:dyDescent="0.25">
      <c r="B2176" s="566" t="str">
        <f t="shared" si="169"/>
        <v/>
      </c>
      <c r="C2176" s="472">
        <f>'BD4'!C2173</f>
        <v>0</v>
      </c>
      <c r="D2176" s="125" t="str">
        <f t="shared" si="166"/>
        <v/>
      </c>
      <c r="E2176" s="126" t="str">
        <f>IF('BD4'!O2173=0,"",'BD4'!O2173)</f>
        <v/>
      </c>
      <c r="F2176" s="127" t="str">
        <f>REPT('BD4'!N2173,1)</f>
        <v/>
      </c>
      <c r="G2176" s="469">
        <f>('BD4'!J2173)</f>
        <v>0</v>
      </c>
      <c r="I2176" s="568" t="str">
        <f t="shared" si="167"/>
        <v/>
      </c>
      <c r="J2176" s="568" t="str">
        <f>IF(L2176&gt;0,'BD1'!$K$6,"")</f>
        <v/>
      </c>
      <c r="K2176" s="568" t="str">
        <f>IF(L2176&gt;0,'BD1'!$K$8,"")</f>
        <v/>
      </c>
      <c r="L2176" s="101"/>
      <c r="M2176" s="101"/>
      <c r="N2176" s="101"/>
      <c r="O2176" s="101"/>
      <c r="P2176" s="363"/>
      <c r="Q2176" s="363"/>
      <c r="R2176" s="361"/>
      <c r="S2176" s="570" t="str">
        <f t="shared" si="170"/>
        <v/>
      </c>
      <c r="U2176" s="124" t="str">
        <f t="shared" si="168"/>
        <v/>
      </c>
      <c r="V2176" s="124" t="str">
        <f>IF(X2176&gt;0,'BD1'!$K$6,"")</f>
        <v/>
      </c>
      <c r="W2176" s="121" t="str">
        <f>IF(X2176&gt;0,'BD1'!$K$8,"")</f>
        <v/>
      </c>
      <c r="X2176" s="101"/>
      <c r="Y2176" s="474"/>
      <c r="Z2176" s="101"/>
      <c r="AA2176" s="101"/>
      <c r="AB2176" s="101"/>
      <c r="AC2176" s="101"/>
      <c r="AD2176" s="101"/>
      <c r="AE2176" s="361"/>
      <c r="AF2176" s="522"/>
    </row>
    <row r="2177" spans="2:32" x14ac:dyDescent="0.25">
      <c r="B2177" s="566" t="str">
        <f t="shared" si="169"/>
        <v/>
      </c>
      <c r="C2177" s="472">
        <f>'BD4'!C2174</f>
        <v>0</v>
      </c>
      <c r="D2177" s="125" t="str">
        <f t="shared" si="166"/>
        <v/>
      </c>
      <c r="E2177" s="126" t="str">
        <f>IF('BD4'!O2174=0,"",'BD4'!O2174)</f>
        <v/>
      </c>
      <c r="F2177" s="127" t="str">
        <f>REPT('BD4'!N2174,1)</f>
        <v/>
      </c>
      <c r="G2177" s="469">
        <f>('BD4'!J2174)</f>
        <v>0</v>
      </c>
      <c r="I2177" s="568" t="str">
        <f t="shared" si="167"/>
        <v/>
      </c>
      <c r="J2177" s="568" t="str">
        <f>IF(L2177&gt;0,'BD1'!$K$6,"")</f>
        <v/>
      </c>
      <c r="K2177" s="568" t="str">
        <f>IF(L2177&gt;0,'BD1'!$K$8,"")</f>
        <v/>
      </c>
      <c r="L2177" s="101"/>
      <c r="M2177" s="101"/>
      <c r="N2177" s="101"/>
      <c r="O2177" s="101"/>
      <c r="P2177" s="363"/>
      <c r="Q2177" s="363"/>
      <c r="R2177" s="361"/>
      <c r="S2177" s="570" t="str">
        <f t="shared" si="170"/>
        <v/>
      </c>
      <c r="U2177" s="124" t="str">
        <f t="shared" si="168"/>
        <v/>
      </c>
      <c r="V2177" s="124" t="str">
        <f>IF(X2177&gt;0,'BD1'!$K$6,"")</f>
        <v/>
      </c>
      <c r="W2177" s="121" t="str">
        <f>IF(X2177&gt;0,'BD1'!$K$8,"")</f>
        <v/>
      </c>
      <c r="X2177" s="101"/>
      <c r="Y2177" s="474"/>
      <c r="Z2177" s="101"/>
      <c r="AA2177" s="101"/>
      <c r="AB2177" s="101"/>
      <c r="AC2177" s="101"/>
      <c r="AD2177" s="101"/>
      <c r="AE2177" s="361"/>
      <c r="AF2177" s="522"/>
    </row>
    <row r="2178" spans="2:32" x14ac:dyDescent="0.25">
      <c r="B2178" s="566" t="str">
        <f t="shared" si="169"/>
        <v/>
      </c>
      <c r="C2178" s="472">
        <f>'BD4'!C2175</f>
        <v>0</v>
      </c>
      <c r="D2178" s="125" t="str">
        <f t="shared" si="166"/>
        <v/>
      </c>
      <c r="E2178" s="126" t="str">
        <f>IF('BD4'!O2175=0,"",'BD4'!O2175)</f>
        <v/>
      </c>
      <c r="F2178" s="127" t="str">
        <f>REPT('BD4'!N2175,1)</f>
        <v/>
      </c>
      <c r="G2178" s="469">
        <f>('BD4'!J2175)</f>
        <v>0</v>
      </c>
      <c r="I2178" s="568" t="str">
        <f t="shared" si="167"/>
        <v/>
      </c>
      <c r="J2178" s="568" t="str">
        <f>IF(L2178&gt;0,'BD1'!$K$6,"")</f>
        <v/>
      </c>
      <c r="K2178" s="568" t="str">
        <f>IF(L2178&gt;0,'BD1'!$K$8,"")</f>
        <v/>
      </c>
      <c r="L2178" s="101"/>
      <c r="M2178" s="101"/>
      <c r="N2178" s="101"/>
      <c r="O2178" s="101"/>
      <c r="P2178" s="363"/>
      <c r="Q2178" s="363"/>
      <c r="R2178" s="361"/>
      <c r="S2178" s="570" t="str">
        <f t="shared" si="170"/>
        <v/>
      </c>
      <c r="U2178" s="124" t="str">
        <f t="shared" si="168"/>
        <v/>
      </c>
      <c r="V2178" s="124" t="str">
        <f>IF(X2178&gt;0,'BD1'!$K$6,"")</f>
        <v/>
      </c>
      <c r="W2178" s="121" t="str">
        <f>IF(X2178&gt;0,'BD1'!$K$8,"")</f>
        <v/>
      </c>
      <c r="X2178" s="101"/>
      <c r="Y2178" s="474"/>
      <c r="Z2178" s="101"/>
      <c r="AA2178" s="101"/>
      <c r="AB2178" s="101"/>
      <c r="AC2178" s="101"/>
      <c r="AD2178" s="101"/>
      <c r="AE2178" s="361"/>
      <c r="AF2178" s="522"/>
    </row>
    <row r="2179" spans="2:32" x14ac:dyDescent="0.25">
      <c r="B2179" s="566" t="str">
        <f t="shared" si="169"/>
        <v/>
      </c>
      <c r="C2179" s="472">
        <f>'BD4'!C2176</f>
        <v>0</v>
      </c>
      <c r="D2179" s="125" t="str">
        <f t="shared" si="166"/>
        <v/>
      </c>
      <c r="E2179" s="126" t="str">
        <f>IF('BD4'!O2176=0,"",'BD4'!O2176)</f>
        <v/>
      </c>
      <c r="F2179" s="127" t="str">
        <f>REPT('BD4'!N2176,1)</f>
        <v/>
      </c>
      <c r="G2179" s="469">
        <f>('BD4'!J2176)</f>
        <v>0</v>
      </c>
      <c r="I2179" s="568" t="str">
        <f t="shared" si="167"/>
        <v/>
      </c>
      <c r="J2179" s="568" t="str">
        <f>IF(L2179&gt;0,'BD1'!$K$6,"")</f>
        <v/>
      </c>
      <c r="K2179" s="568" t="str">
        <f>IF(L2179&gt;0,'BD1'!$K$8,"")</f>
        <v/>
      </c>
      <c r="L2179" s="101"/>
      <c r="M2179" s="101"/>
      <c r="N2179" s="101"/>
      <c r="O2179" s="101"/>
      <c r="P2179" s="363"/>
      <c r="Q2179" s="363"/>
      <c r="R2179" s="361"/>
      <c r="S2179" s="570" t="str">
        <f t="shared" si="170"/>
        <v/>
      </c>
      <c r="U2179" s="124" t="str">
        <f t="shared" si="168"/>
        <v/>
      </c>
      <c r="V2179" s="124" t="str">
        <f>IF(X2179&gt;0,'BD1'!$K$6,"")</f>
        <v/>
      </c>
      <c r="W2179" s="121" t="str">
        <f>IF(X2179&gt;0,'BD1'!$K$8,"")</f>
        <v/>
      </c>
      <c r="X2179" s="101"/>
      <c r="Y2179" s="474"/>
      <c r="Z2179" s="101"/>
      <c r="AA2179" s="101"/>
      <c r="AB2179" s="101"/>
      <c r="AC2179" s="101"/>
      <c r="AD2179" s="101"/>
      <c r="AE2179" s="361"/>
      <c r="AF2179" s="522"/>
    </row>
    <row r="2180" spans="2:32" x14ac:dyDescent="0.25">
      <c r="B2180" s="566" t="str">
        <f t="shared" si="169"/>
        <v/>
      </c>
      <c r="C2180" s="472">
        <f>'BD4'!C2177</f>
        <v>0</v>
      </c>
      <c r="D2180" s="125" t="str">
        <f t="shared" si="166"/>
        <v/>
      </c>
      <c r="E2180" s="126" t="str">
        <f>IF('BD4'!O2177=0,"",'BD4'!O2177)</f>
        <v/>
      </c>
      <c r="F2180" s="127" t="str">
        <f>REPT('BD4'!N2177,1)</f>
        <v/>
      </c>
      <c r="G2180" s="469">
        <f>('BD4'!J2177)</f>
        <v>0</v>
      </c>
      <c r="I2180" s="568" t="str">
        <f t="shared" si="167"/>
        <v/>
      </c>
      <c r="J2180" s="568" t="str">
        <f>IF(L2180&gt;0,'BD1'!$K$6,"")</f>
        <v/>
      </c>
      <c r="K2180" s="568" t="str">
        <f>IF(L2180&gt;0,'BD1'!$K$8,"")</f>
        <v/>
      </c>
      <c r="L2180" s="101"/>
      <c r="M2180" s="101"/>
      <c r="N2180" s="101"/>
      <c r="O2180" s="101"/>
      <c r="P2180" s="363"/>
      <c r="Q2180" s="363"/>
      <c r="R2180" s="361"/>
      <c r="S2180" s="570" t="str">
        <f t="shared" si="170"/>
        <v/>
      </c>
      <c r="U2180" s="124" t="str">
        <f t="shared" si="168"/>
        <v/>
      </c>
      <c r="V2180" s="124" t="str">
        <f>IF(X2180&gt;0,'BD1'!$K$6,"")</f>
        <v/>
      </c>
      <c r="W2180" s="121" t="str">
        <f>IF(X2180&gt;0,'BD1'!$K$8,"")</f>
        <v/>
      </c>
      <c r="X2180" s="101"/>
      <c r="Y2180" s="474"/>
      <c r="Z2180" s="101"/>
      <c r="AA2180" s="101"/>
      <c r="AB2180" s="101"/>
      <c r="AC2180" s="101"/>
      <c r="AD2180" s="101"/>
      <c r="AE2180" s="361"/>
      <c r="AF2180" s="522"/>
    </row>
    <row r="2181" spans="2:32" x14ac:dyDescent="0.25">
      <c r="B2181" s="566" t="str">
        <f t="shared" si="169"/>
        <v/>
      </c>
      <c r="C2181" s="472">
        <f>'BD4'!C2178</f>
        <v>0</v>
      </c>
      <c r="D2181" s="125" t="str">
        <f t="shared" si="166"/>
        <v/>
      </c>
      <c r="E2181" s="126" t="str">
        <f>IF('BD4'!O2178=0,"",'BD4'!O2178)</f>
        <v/>
      </c>
      <c r="F2181" s="127" t="str">
        <f>REPT('BD4'!N2178,1)</f>
        <v/>
      </c>
      <c r="G2181" s="469">
        <f>('BD4'!J2178)</f>
        <v>0</v>
      </c>
      <c r="I2181" s="568" t="str">
        <f t="shared" si="167"/>
        <v/>
      </c>
      <c r="J2181" s="568" t="str">
        <f>IF(L2181&gt;0,'BD1'!$K$6,"")</f>
        <v/>
      </c>
      <c r="K2181" s="568" t="str">
        <f>IF(L2181&gt;0,'BD1'!$K$8,"")</f>
        <v/>
      </c>
      <c r="L2181" s="101"/>
      <c r="M2181" s="101"/>
      <c r="N2181" s="101"/>
      <c r="O2181" s="101"/>
      <c r="P2181" s="363"/>
      <c r="Q2181" s="363"/>
      <c r="R2181" s="361"/>
      <c r="S2181" s="570" t="str">
        <f t="shared" si="170"/>
        <v/>
      </c>
      <c r="U2181" s="124" t="str">
        <f t="shared" si="168"/>
        <v/>
      </c>
      <c r="V2181" s="124" t="str">
        <f>IF(X2181&gt;0,'BD1'!$K$6,"")</f>
        <v/>
      </c>
      <c r="W2181" s="121" t="str">
        <f>IF(X2181&gt;0,'BD1'!$K$8,"")</f>
        <v/>
      </c>
      <c r="X2181" s="101"/>
      <c r="Y2181" s="474"/>
      <c r="Z2181" s="101"/>
      <c r="AA2181" s="101"/>
      <c r="AB2181" s="101"/>
      <c r="AC2181" s="101"/>
      <c r="AD2181" s="101"/>
      <c r="AE2181" s="361"/>
      <c r="AF2181" s="522"/>
    </row>
    <row r="2182" spans="2:32" x14ac:dyDescent="0.25">
      <c r="B2182" s="566" t="str">
        <f t="shared" si="169"/>
        <v/>
      </c>
      <c r="C2182" s="472">
        <f>'BD4'!C2179</f>
        <v>0</v>
      </c>
      <c r="D2182" s="125" t="str">
        <f t="shared" si="166"/>
        <v/>
      </c>
      <c r="E2182" s="126" t="str">
        <f>IF('BD4'!O2179=0,"",'BD4'!O2179)</f>
        <v/>
      </c>
      <c r="F2182" s="127" t="str">
        <f>REPT('BD4'!N2179,1)</f>
        <v/>
      </c>
      <c r="G2182" s="469">
        <f>('BD4'!J2179)</f>
        <v>0</v>
      </c>
      <c r="I2182" s="568" t="str">
        <f t="shared" si="167"/>
        <v/>
      </c>
      <c r="J2182" s="568" t="str">
        <f>IF(L2182&gt;0,'BD1'!$K$6,"")</f>
        <v/>
      </c>
      <c r="K2182" s="568" t="str">
        <f>IF(L2182&gt;0,'BD1'!$K$8,"")</f>
        <v/>
      </c>
      <c r="L2182" s="101"/>
      <c r="M2182" s="101"/>
      <c r="N2182" s="101"/>
      <c r="O2182" s="101"/>
      <c r="P2182" s="363"/>
      <c r="Q2182" s="363"/>
      <c r="R2182" s="361"/>
      <c r="S2182" s="570" t="str">
        <f t="shared" si="170"/>
        <v/>
      </c>
      <c r="U2182" s="124" t="str">
        <f t="shared" si="168"/>
        <v/>
      </c>
      <c r="V2182" s="124" t="str">
        <f>IF(X2182&gt;0,'BD1'!$K$6,"")</f>
        <v/>
      </c>
      <c r="W2182" s="121" t="str">
        <f>IF(X2182&gt;0,'BD1'!$K$8,"")</f>
        <v/>
      </c>
      <c r="X2182" s="101"/>
      <c r="Y2182" s="474"/>
      <c r="Z2182" s="101"/>
      <c r="AA2182" s="101"/>
      <c r="AB2182" s="101"/>
      <c r="AC2182" s="101"/>
      <c r="AD2182" s="101"/>
      <c r="AE2182" s="361"/>
      <c r="AF2182" s="522"/>
    </row>
    <row r="2183" spans="2:32" x14ac:dyDescent="0.25">
      <c r="B2183" s="566" t="str">
        <f t="shared" si="169"/>
        <v/>
      </c>
      <c r="C2183" s="472">
        <f>'BD4'!C2180</f>
        <v>0</v>
      </c>
      <c r="D2183" s="125" t="str">
        <f t="shared" si="166"/>
        <v/>
      </c>
      <c r="E2183" s="126" t="str">
        <f>IF('BD4'!O2180=0,"",'BD4'!O2180)</f>
        <v/>
      </c>
      <c r="F2183" s="127" t="str">
        <f>REPT('BD4'!N2180,1)</f>
        <v/>
      </c>
      <c r="G2183" s="469">
        <f>('BD4'!J2180)</f>
        <v>0</v>
      </c>
      <c r="I2183" s="568" t="str">
        <f t="shared" si="167"/>
        <v/>
      </c>
      <c r="J2183" s="568" t="str">
        <f>IF(L2183&gt;0,'BD1'!$K$6,"")</f>
        <v/>
      </c>
      <c r="K2183" s="568" t="str">
        <f>IF(L2183&gt;0,'BD1'!$K$8,"")</f>
        <v/>
      </c>
      <c r="L2183" s="101"/>
      <c r="M2183" s="101"/>
      <c r="N2183" s="101"/>
      <c r="O2183" s="101"/>
      <c r="P2183" s="363"/>
      <c r="Q2183" s="363"/>
      <c r="R2183" s="361"/>
      <c r="S2183" s="570" t="str">
        <f t="shared" si="170"/>
        <v/>
      </c>
      <c r="U2183" s="124" t="str">
        <f t="shared" si="168"/>
        <v/>
      </c>
      <c r="V2183" s="124" t="str">
        <f>IF(X2183&gt;0,'BD1'!$K$6,"")</f>
        <v/>
      </c>
      <c r="W2183" s="121" t="str">
        <f>IF(X2183&gt;0,'BD1'!$K$8,"")</f>
        <v/>
      </c>
      <c r="X2183" s="101"/>
      <c r="Y2183" s="474"/>
      <c r="Z2183" s="101"/>
      <c r="AA2183" s="101"/>
      <c r="AB2183" s="101"/>
      <c r="AC2183" s="101"/>
      <c r="AD2183" s="101"/>
      <c r="AE2183" s="361"/>
      <c r="AF2183" s="522"/>
    </row>
    <row r="2184" spans="2:32" x14ac:dyDescent="0.25">
      <c r="B2184" s="566" t="str">
        <f t="shared" si="169"/>
        <v/>
      </c>
      <c r="C2184" s="472">
        <f>'BD4'!C2181</f>
        <v>0</v>
      </c>
      <c r="D2184" s="125" t="str">
        <f t="shared" si="166"/>
        <v/>
      </c>
      <c r="E2184" s="126" t="str">
        <f>IF('BD4'!O2181=0,"",'BD4'!O2181)</f>
        <v/>
      </c>
      <c r="F2184" s="127" t="str">
        <f>REPT('BD4'!N2181,1)</f>
        <v/>
      </c>
      <c r="G2184" s="469">
        <f>('BD4'!J2181)</f>
        <v>0</v>
      </c>
      <c r="I2184" s="568" t="str">
        <f t="shared" si="167"/>
        <v/>
      </c>
      <c r="J2184" s="568" t="str">
        <f>IF(L2184&gt;0,'BD1'!$K$6,"")</f>
        <v/>
      </c>
      <c r="K2184" s="568" t="str">
        <f>IF(L2184&gt;0,'BD1'!$K$8,"")</f>
        <v/>
      </c>
      <c r="L2184" s="101"/>
      <c r="M2184" s="101"/>
      <c r="N2184" s="101"/>
      <c r="O2184" s="101"/>
      <c r="P2184" s="363"/>
      <c r="Q2184" s="363"/>
      <c r="R2184" s="361"/>
      <c r="S2184" s="570" t="str">
        <f t="shared" si="170"/>
        <v/>
      </c>
      <c r="U2184" s="124" t="str">
        <f t="shared" si="168"/>
        <v/>
      </c>
      <c r="V2184" s="124" t="str">
        <f>IF(X2184&gt;0,'BD1'!$K$6,"")</f>
        <v/>
      </c>
      <c r="W2184" s="121" t="str">
        <f>IF(X2184&gt;0,'BD1'!$K$8,"")</f>
        <v/>
      </c>
      <c r="X2184" s="101"/>
      <c r="Y2184" s="474"/>
      <c r="Z2184" s="101"/>
      <c r="AA2184" s="101"/>
      <c r="AB2184" s="101"/>
      <c r="AC2184" s="101"/>
      <c r="AD2184" s="101"/>
      <c r="AE2184" s="361"/>
      <c r="AF2184" s="522"/>
    </row>
    <row r="2185" spans="2:32" x14ac:dyDescent="0.25">
      <c r="B2185" s="566" t="str">
        <f t="shared" si="169"/>
        <v/>
      </c>
      <c r="C2185" s="472">
        <f>'BD4'!C2182</f>
        <v>0</v>
      </c>
      <c r="D2185" s="125" t="str">
        <f t="shared" si="166"/>
        <v/>
      </c>
      <c r="E2185" s="126" t="str">
        <f>IF('BD4'!O2182=0,"",'BD4'!O2182)</f>
        <v/>
      </c>
      <c r="F2185" s="127" t="str">
        <f>REPT('BD4'!N2182,1)</f>
        <v/>
      </c>
      <c r="G2185" s="469">
        <f>('BD4'!J2182)</f>
        <v>0</v>
      </c>
      <c r="I2185" s="568" t="str">
        <f t="shared" si="167"/>
        <v/>
      </c>
      <c r="J2185" s="568" t="str">
        <f>IF(L2185&gt;0,'BD1'!$K$6,"")</f>
        <v/>
      </c>
      <c r="K2185" s="568" t="str">
        <f>IF(L2185&gt;0,'BD1'!$K$8,"")</f>
        <v/>
      </c>
      <c r="L2185" s="101"/>
      <c r="M2185" s="101"/>
      <c r="N2185" s="101"/>
      <c r="O2185" s="101"/>
      <c r="P2185" s="363"/>
      <c r="Q2185" s="363"/>
      <c r="R2185" s="361"/>
      <c r="S2185" s="570" t="str">
        <f t="shared" si="170"/>
        <v/>
      </c>
      <c r="U2185" s="124" t="str">
        <f t="shared" si="168"/>
        <v/>
      </c>
      <c r="V2185" s="124" t="str">
        <f>IF(X2185&gt;0,'BD1'!$K$6,"")</f>
        <v/>
      </c>
      <c r="W2185" s="121" t="str">
        <f>IF(X2185&gt;0,'BD1'!$K$8,"")</f>
        <v/>
      </c>
      <c r="X2185" s="101"/>
      <c r="Y2185" s="474"/>
      <c r="Z2185" s="101"/>
      <c r="AA2185" s="101"/>
      <c r="AB2185" s="101"/>
      <c r="AC2185" s="101"/>
      <c r="AD2185" s="101"/>
      <c r="AE2185" s="361"/>
      <c r="AF2185" s="522"/>
    </row>
    <row r="2186" spans="2:32" x14ac:dyDescent="0.25">
      <c r="B2186" s="566" t="str">
        <f t="shared" si="169"/>
        <v/>
      </c>
      <c r="C2186" s="472">
        <f>'BD4'!C2183</f>
        <v>0</v>
      </c>
      <c r="D2186" s="125" t="str">
        <f t="shared" si="166"/>
        <v/>
      </c>
      <c r="E2186" s="126" t="str">
        <f>IF('BD4'!O2183=0,"",'BD4'!O2183)</f>
        <v/>
      </c>
      <c r="F2186" s="127" t="str">
        <f>REPT('BD4'!N2183,1)</f>
        <v/>
      </c>
      <c r="G2186" s="469">
        <f>('BD4'!J2183)</f>
        <v>0</v>
      </c>
      <c r="I2186" s="568" t="str">
        <f t="shared" si="167"/>
        <v/>
      </c>
      <c r="J2186" s="568" t="str">
        <f>IF(L2186&gt;0,'BD1'!$K$6,"")</f>
        <v/>
      </c>
      <c r="K2186" s="568" t="str">
        <f>IF(L2186&gt;0,'BD1'!$K$8,"")</f>
        <v/>
      </c>
      <c r="L2186" s="101"/>
      <c r="M2186" s="101"/>
      <c r="N2186" s="101"/>
      <c r="O2186" s="101"/>
      <c r="P2186" s="363"/>
      <c r="Q2186" s="363"/>
      <c r="R2186" s="361"/>
      <c r="S2186" s="570" t="str">
        <f t="shared" si="170"/>
        <v/>
      </c>
      <c r="U2186" s="124" t="str">
        <f t="shared" si="168"/>
        <v/>
      </c>
      <c r="V2186" s="124" t="str">
        <f>IF(X2186&gt;0,'BD1'!$K$6,"")</f>
        <v/>
      </c>
      <c r="W2186" s="121" t="str">
        <f>IF(X2186&gt;0,'BD1'!$K$8,"")</f>
        <v/>
      </c>
      <c r="X2186" s="101"/>
      <c r="Y2186" s="474"/>
      <c r="Z2186" s="101"/>
      <c r="AA2186" s="101"/>
      <c r="AB2186" s="101"/>
      <c r="AC2186" s="101"/>
      <c r="AD2186" s="101"/>
      <c r="AE2186" s="361"/>
      <c r="AF2186" s="522"/>
    </row>
    <row r="2187" spans="2:32" x14ac:dyDescent="0.25">
      <c r="B2187" s="566" t="str">
        <f t="shared" si="169"/>
        <v/>
      </c>
      <c r="C2187" s="472">
        <f>'BD4'!C2184</f>
        <v>0</v>
      </c>
      <c r="D2187" s="125" t="str">
        <f t="shared" si="166"/>
        <v/>
      </c>
      <c r="E2187" s="126" t="str">
        <f>IF('BD4'!O2184=0,"",'BD4'!O2184)</f>
        <v/>
      </c>
      <c r="F2187" s="127" t="str">
        <f>REPT('BD4'!N2184,1)</f>
        <v/>
      </c>
      <c r="G2187" s="469">
        <f>('BD4'!J2184)</f>
        <v>0</v>
      </c>
      <c r="I2187" s="568" t="str">
        <f t="shared" si="167"/>
        <v/>
      </c>
      <c r="J2187" s="568" t="str">
        <f>IF(L2187&gt;0,'BD1'!$K$6,"")</f>
        <v/>
      </c>
      <c r="K2187" s="568" t="str">
        <f>IF(L2187&gt;0,'BD1'!$K$8,"")</f>
        <v/>
      </c>
      <c r="L2187" s="101"/>
      <c r="M2187" s="101"/>
      <c r="N2187" s="101"/>
      <c r="O2187" s="101"/>
      <c r="P2187" s="363"/>
      <c r="Q2187" s="363"/>
      <c r="R2187" s="361"/>
      <c r="S2187" s="570" t="str">
        <f t="shared" si="170"/>
        <v/>
      </c>
      <c r="U2187" s="124" t="str">
        <f t="shared" si="168"/>
        <v/>
      </c>
      <c r="V2187" s="124" t="str">
        <f>IF(X2187&gt;0,'BD1'!$K$6,"")</f>
        <v/>
      </c>
      <c r="W2187" s="121" t="str">
        <f>IF(X2187&gt;0,'BD1'!$K$8,"")</f>
        <v/>
      </c>
      <c r="X2187" s="101"/>
      <c r="Y2187" s="474"/>
      <c r="Z2187" s="101"/>
      <c r="AA2187" s="101"/>
      <c r="AB2187" s="101"/>
      <c r="AC2187" s="101"/>
      <c r="AD2187" s="101"/>
      <c r="AE2187" s="361"/>
      <c r="AF2187" s="522"/>
    </row>
    <row r="2188" spans="2:32" x14ac:dyDescent="0.25">
      <c r="B2188" s="566" t="str">
        <f t="shared" si="169"/>
        <v/>
      </c>
      <c r="C2188" s="472">
        <f>'BD4'!C2185</f>
        <v>0</v>
      </c>
      <c r="D2188" s="125" t="str">
        <f t="shared" si="166"/>
        <v/>
      </c>
      <c r="E2188" s="126" t="str">
        <f>IF('BD4'!O2185=0,"",'BD4'!O2185)</f>
        <v/>
      </c>
      <c r="F2188" s="127" t="str">
        <f>REPT('BD4'!N2185,1)</f>
        <v/>
      </c>
      <c r="G2188" s="469">
        <f>('BD4'!J2185)</f>
        <v>0</v>
      </c>
      <c r="I2188" s="568" t="str">
        <f t="shared" si="167"/>
        <v/>
      </c>
      <c r="J2188" s="568" t="str">
        <f>IF(L2188&gt;0,'BD1'!$K$6,"")</f>
        <v/>
      </c>
      <c r="K2188" s="568" t="str">
        <f>IF(L2188&gt;0,'BD1'!$K$8,"")</f>
        <v/>
      </c>
      <c r="L2188" s="101"/>
      <c r="M2188" s="101"/>
      <c r="N2188" s="101"/>
      <c r="O2188" s="101"/>
      <c r="P2188" s="363"/>
      <c r="Q2188" s="363"/>
      <c r="R2188" s="361"/>
      <c r="S2188" s="570" t="str">
        <f t="shared" si="170"/>
        <v/>
      </c>
      <c r="U2188" s="124" t="str">
        <f t="shared" si="168"/>
        <v/>
      </c>
      <c r="V2188" s="124" t="str">
        <f>IF(X2188&gt;0,'BD1'!$K$6,"")</f>
        <v/>
      </c>
      <c r="W2188" s="121" t="str">
        <f>IF(X2188&gt;0,'BD1'!$K$8,"")</f>
        <v/>
      </c>
      <c r="X2188" s="101"/>
      <c r="Y2188" s="474"/>
      <c r="Z2188" s="101"/>
      <c r="AA2188" s="101"/>
      <c r="AB2188" s="101"/>
      <c r="AC2188" s="101"/>
      <c r="AD2188" s="101"/>
      <c r="AE2188" s="361"/>
      <c r="AF2188" s="522"/>
    </row>
    <row r="2189" spans="2:32" x14ac:dyDescent="0.25">
      <c r="B2189" s="566" t="str">
        <f t="shared" si="169"/>
        <v/>
      </c>
      <c r="C2189" s="472">
        <f>'BD4'!C2186</f>
        <v>0</v>
      </c>
      <c r="D2189" s="125" t="str">
        <f t="shared" si="166"/>
        <v/>
      </c>
      <c r="E2189" s="126" t="str">
        <f>IF('BD4'!O2186=0,"",'BD4'!O2186)</f>
        <v/>
      </c>
      <c r="F2189" s="127" t="str">
        <f>REPT('BD4'!N2186,1)</f>
        <v/>
      </c>
      <c r="G2189" s="469">
        <f>('BD4'!J2186)</f>
        <v>0</v>
      </c>
      <c r="I2189" s="568" t="str">
        <f t="shared" si="167"/>
        <v/>
      </c>
      <c r="J2189" s="568" t="str">
        <f>IF(L2189&gt;0,'BD1'!$K$6,"")</f>
        <v/>
      </c>
      <c r="K2189" s="568" t="str">
        <f>IF(L2189&gt;0,'BD1'!$K$8,"")</f>
        <v/>
      </c>
      <c r="L2189" s="101"/>
      <c r="M2189" s="101"/>
      <c r="N2189" s="101"/>
      <c r="O2189" s="101"/>
      <c r="P2189" s="363"/>
      <c r="Q2189" s="363"/>
      <c r="R2189" s="361"/>
      <c r="S2189" s="570" t="str">
        <f t="shared" si="170"/>
        <v/>
      </c>
      <c r="U2189" s="124" t="str">
        <f t="shared" si="168"/>
        <v/>
      </c>
      <c r="V2189" s="124" t="str">
        <f>IF(X2189&gt;0,'BD1'!$K$6,"")</f>
        <v/>
      </c>
      <c r="W2189" s="121" t="str">
        <f>IF(X2189&gt;0,'BD1'!$K$8,"")</f>
        <v/>
      </c>
      <c r="X2189" s="101"/>
      <c r="Y2189" s="474"/>
      <c r="Z2189" s="101"/>
      <c r="AA2189" s="101"/>
      <c r="AB2189" s="101"/>
      <c r="AC2189" s="101"/>
      <c r="AD2189" s="101"/>
      <c r="AE2189" s="361"/>
      <c r="AF2189" s="522"/>
    </row>
    <row r="2190" spans="2:32" x14ac:dyDescent="0.25">
      <c r="B2190" s="566" t="str">
        <f t="shared" si="169"/>
        <v/>
      </c>
      <c r="C2190" s="472">
        <f>'BD4'!C2187</f>
        <v>0</v>
      </c>
      <c r="D2190" s="125" t="str">
        <f t="shared" si="166"/>
        <v/>
      </c>
      <c r="E2190" s="126" t="str">
        <f>IF('BD4'!O2187=0,"",'BD4'!O2187)</f>
        <v/>
      </c>
      <c r="F2190" s="127" t="str">
        <f>REPT('BD4'!N2187,1)</f>
        <v/>
      </c>
      <c r="G2190" s="469">
        <f>('BD4'!J2187)</f>
        <v>0</v>
      </c>
      <c r="I2190" s="568" t="str">
        <f t="shared" si="167"/>
        <v/>
      </c>
      <c r="J2190" s="568" t="str">
        <f>IF(L2190&gt;0,'BD1'!$K$6,"")</f>
        <v/>
      </c>
      <c r="K2190" s="568" t="str">
        <f>IF(L2190&gt;0,'BD1'!$K$8,"")</f>
        <v/>
      </c>
      <c r="L2190" s="101"/>
      <c r="M2190" s="101"/>
      <c r="N2190" s="101"/>
      <c r="O2190" s="101"/>
      <c r="P2190" s="363"/>
      <c r="Q2190" s="363"/>
      <c r="R2190" s="361"/>
      <c r="S2190" s="570" t="str">
        <f t="shared" si="170"/>
        <v/>
      </c>
      <c r="U2190" s="124" t="str">
        <f t="shared" si="168"/>
        <v/>
      </c>
      <c r="V2190" s="124" t="str">
        <f>IF(X2190&gt;0,'BD1'!$K$6,"")</f>
        <v/>
      </c>
      <c r="W2190" s="121" t="str">
        <f>IF(X2190&gt;0,'BD1'!$K$8,"")</f>
        <v/>
      </c>
      <c r="X2190" s="101"/>
      <c r="Y2190" s="474"/>
      <c r="Z2190" s="101"/>
      <c r="AA2190" s="101"/>
      <c r="AB2190" s="101"/>
      <c r="AC2190" s="101"/>
      <c r="AD2190" s="101"/>
      <c r="AE2190" s="361"/>
      <c r="AF2190" s="522"/>
    </row>
    <row r="2191" spans="2:32" x14ac:dyDescent="0.25">
      <c r="B2191" s="566" t="str">
        <f t="shared" si="169"/>
        <v/>
      </c>
      <c r="C2191" s="472">
        <f>'BD4'!C2188</f>
        <v>0</v>
      </c>
      <c r="D2191" s="125" t="str">
        <f t="shared" ref="D2191:D2254" si="171">IF(IF(G2191&gt;=1,1,0)=0,"",IF(G2191&gt;=1,1,0))</f>
        <v/>
      </c>
      <c r="E2191" s="126" t="str">
        <f>IF('BD4'!O2188=0,"",'BD4'!O2188)</f>
        <v/>
      </c>
      <c r="F2191" s="127" t="str">
        <f>REPT('BD4'!N2188,1)</f>
        <v/>
      </c>
      <c r="G2191" s="469">
        <f>('BD4'!J2188)</f>
        <v>0</v>
      </c>
      <c r="I2191" s="568" t="str">
        <f t="shared" ref="I2191:I2254" si="172">IF(L2191&gt;0,ROW()-13,"")</f>
        <v/>
      </c>
      <c r="J2191" s="568" t="str">
        <f>IF(L2191&gt;0,'BD1'!$K$6,"")</f>
        <v/>
      </c>
      <c r="K2191" s="568" t="str">
        <f>IF(L2191&gt;0,'BD1'!$K$8,"")</f>
        <v/>
      </c>
      <c r="L2191" s="101"/>
      <c r="M2191" s="101"/>
      <c r="N2191" s="101"/>
      <c r="O2191" s="101"/>
      <c r="P2191" s="363"/>
      <c r="Q2191" s="363"/>
      <c r="R2191" s="361"/>
      <c r="S2191" s="570" t="str">
        <f t="shared" si="170"/>
        <v/>
      </c>
      <c r="U2191" s="124" t="str">
        <f t="shared" ref="U2191:U2254" si="173">IF(X2191&gt;0,ROW()-13,"")</f>
        <v/>
      </c>
      <c r="V2191" s="124" t="str">
        <f>IF(X2191&gt;0,'BD1'!$K$6,"")</f>
        <v/>
      </c>
      <c r="W2191" s="121" t="str">
        <f>IF(X2191&gt;0,'BD1'!$K$8,"")</f>
        <v/>
      </c>
      <c r="X2191" s="101"/>
      <c r="Y2191" s="474"/>
      <c r="Z2191" s="101"/>
      <c r="AA2191" s="101"/>
      <c r="AB2191" s="101"/>
      <c r="AC2191" s="101"/>
      <c r="AD2191" s="101"/>
      <c r="AE2191" s="361"/>
      <c r="AF2191" s="522"/>
    </row>
    <row r="2192" spans="2:32" x14ac:dyDescent="0.25">
      <c r="B2192" s="566" t="str">
        <f t="shared" ref="B2192:B2255" si="174">IF(G2192&gt;0,ROW()-13,"")</f>
        <v/>
      </c>
      <c r="C2192" s="472">
        <f>'BD4'!C2189</f>
        <v>0</v>
      </c>
      <c r="D2192" s="125" t="str">
        <f t="shared" si="171"/>
        <v/>
      </c>
      <c r="E2192" s="126" t="str">
        <f>IF('BD4'!O2189=0,"",'BD4'!O2189)</f>
        <v/>
      </c>
      <c r="F2192" s="127" t="str">
        <f>REPT('BD4'!N2189,1)</f>
        <v/>
      </c>
      <c r="G2192" s="469">
        <f>('BD4'!J2189)</f>
        <v>0</v>
      </c>
      <c r="I2192" s="568" t="str">
        <f t="shared" si="172"/>
        <v/>
      </c>
      <c r="J2192" s="568" t="str">
        <f>IF(L2192&gt;0,'BD1'!$K$6,"")</f>
        <v/>
      </c>
      <c r="K2192" s="568" t="str">
        <f>IF(L2192&gt;0,'BD1'!$K$8,"")</f>
        <v/>
      </c>
      <c r="L2192" s="101"/>
      <c r="M2192" s="101"/>
      <c r="N2192" s="101"/>
      <c r="O2192" s="101"/>
      <c r="P2192" s="363"/>
      <c r="Q2192" s="363"/>
      <c r="R2192" s="361"/>
      <c r="S2192" s="570" t="str">
        <f t="shared" ref="S2192:S2255" si="175">IF(AND(M2192="",N2192="",O2192=""),"",SUM(M2192:O2192))</f>
        <v/>
      </c>
      <c r="U2192" s="124" t="str">
        <f t="shared" si="173"/>
        <v/>
      </c>
      <c r="V2192" s="124" t="str">
        <f>IF(X2192&gt;0,'BD1'!$K$6,"")</f>
        <v/>
      </c>
      <c r="W2192" s="121" t="str">
        <f>IF(X2192&gt;0,'BD1'!$K$8,"")</f>
        <v/>
      </c>
      <c r="X2192" s="101"/>
      <c r="Y2192" s="474"/>
      <c r="Z2192" s="101"/>
      <c r="AA2192" s="101"/>
      <c r="AB2192" s="101"/>
      <c r="AC2192" s="101"/>
      <c r="AD2192" s="101"/>
      <c r="AE2192" s="361"/>
      <c r="AF2192" s="522"/>
    </row>
    <row r="2193" spans="2:32" x14ac:dyDescent="0.25">
      <c r="B2193" s="566" t="str">
        <f t="shared" si="174"/>
        <v/>
      </c>
      <c r="C2193" s="472">
        <f>'BD4'!C2190</f>
        <v>0</v>
      </c>
      <c r="D2193" s="125" t="str">
        <f t="shared" si="171"/>
        <v/>
      </c>
      <c r="E2193" s="126" t="str">
        <f>IF('BD4'!O2190=0,"",'BD4'!O2190)</f>
        <v/>
      </c>
      <c r="F2193" s="127" t="str">
        <f>REPT('BD4'!N2190,1)</f>
        <v/>
      </c>
      <c r="G2193" s="469">
        <f>('BD4'!J2190)</f>
        <v>0</v>
      </c>
      <c r="I2193" s="568" t="str">
        <f t="shared" si="172"/>
        <v/>
      </c>
      <c r="J2193" s="568" t="str">
        <f>IF(L2193&gt;0,'BD1'!$K$6,"")</f>
        <v/>
      </c>
      <c r="K2193" s="568" t="str">
        <f>IF(L2193&gt;0,'BD1'!$K$8,"")</f>
        <v/>
      </c>
      <c r="L2193" s="101"/>
      <c r="M2193" s="101"/>
      <c r="N2193" s="101"/>
      <c r="O2193" s="101"/>
      <c r="P2193" s="363"/>
      <c r="Q2193" s="363"/>
      <c r="R2193" s="361"/>
      <c r="S2193" s="570" t="str">
        <f t="shared" si="175"/>
        <v/>
      </c>
      <c r="U2193" s="124" t="str">
        <f t="shared" si="173"/>
        <v/>
      </c>
      <c r="V2193" s="124" t="str">
        <f>IF(X2193&gt;0,'BD1'!$K$6,"")</f>
        <v/>
      </c>
      <c r="W2193" s="121" t="str">
        <f>IF(X2193&gt;0,'BD1'!$K$8,"")</f>
        <v/>
      </c>
      <c r="X2193" s="101"/>
      <c r="Y2193" s="474"/>
      <c r="Z2193" s="101"/>
      <c r="AA2193" s="101"/>
      <c r="AB2193" s="101"/>
      <c r="AC2193" s="101"/>
      <c r="AD2193" s="101"/>
      <c r="AE2193" s="361"/>
      <c r="AF2193" s="522"/>
    </row>
    <row r="2194" spans="2:32" x14ac:dyDescent="0.25">
      <c r="B2194" s="566" t="str">
        <f t="shared" si="174"/>
        <v/>
      </c>
      <c r="C2194" s="472">
        <f>'BD4'!C2191</f>
        <v>0</v>
      </c>
      <c r="D2194" s="125" t="str">
        <f t="shared" si="171"/>
        <v/>
      </c>
      <c r="E2194" s="126" t="str">
        <f>IF('BD4'!O2191=0,"",'BD4'!O2191)</f>
        <v/>
      </c>
      <c r="F2194" s="127" t="str">
        <f>REPT('BD4'!N2191,1)</f>
        <v/>
      </c>
      <c r="G2194" s="469">
        <f>('BD4'!J2191)</f>
        <v>0</v>
      </c>
      <c r="I2194" s="568" t="str">
        <f t="shared" si="172"/>
        <v/>
      </c>
      <c r="J2194" s="568" t="str">
        <f>IF(L2194&gt;0,'BD1'!$K$6,"")</f>
        <v/>
      </c>
      <c r="K2194" s="568" t="str">
        <f>IF(L2194&gt;0,'BD1'!$K$8,"")</f>
        <v/>
      </c>
      <c r="L2194" s="101"/>
      <c r="M2194" s="101"/>
      <c r="N2194" s="101"/>
      <c r="O2194" s="101"/>
      <c r="P2194" s="363"/>
      <c r="Q2194" s="363"/>
      <c r="R2194" s="361"/>
      <c r="S2194" s="570" t="str">
        <f t="shared" si="175"/>
        <v/>
      </c>
      <c r="U2194" s="124" t="str">
        <f t="shared" si="173"/>
        <v/>
      </c>
      <c r="V2194" s="124" t="str">
        <f>IF(X2194&gt;0,'BD1'!$K$6,"")</f>
        <v/>
      </c>
      <c r="W2194" s="121" t="str">
        <f>IF(X2194&gt;0,'BD1'!$K$8,"")</f>
        <v/>
      </c>
      <c r="X2194" s="101"/>
      <c r="Y2194" s="474"/>
      <c r="Z2194" s="101"/>
      <c r="AA2194" s="101"/>
      <c r="AB2194" s="101"/>
      <c r="AC2194" s="101"/>
      <c r="AD2194" s="101"/>
      <c r="AE2194" s="361"/>
      <c r="AF2194" s="522"/>
    </row>
    <row r="2195" spans="2:32" x14ac:dyDescent="0.25">
      <c r="B2195" s="566" t="str">
        <f t="shared" si="174"/>
        <v/>
      </c>
      <c r="C2195" s="472">
        <f>'BD4'!C2192</f>
        <v>0</v>
      </c>
      <c r="D2195" s="125" t="str">
        <f t="shared" si="171"/>
        <v/>
      </c>
      <c r="E2195" s="126" t="str">
        <f>IF('BD4'!O2192=0,"",'BD4'!O2192)</f>
        <v/>
      </c>
      <c r="F2195" s="127" t="str">
        <f>REPT('BD4'!N2192,1)</f>
        <v/>
      </c>
      <c r="G2195" s="469">
        <f>('BD4'!J2192)</f>
        <v>0</v>
      </c>
      <c r="I2195" s="568" t="str">
        <f t="shared" si="172"/>
        <v/>
      </c>
      <c r="J2195" s="568" t="str">
        <f>IF(L2195&gt;0,'BD1'!$K$6,"")</f>
        <v/>
      </c>
      <c r="K2195" s="568" t="str">
        <f>IF(L2195&gt;0,'BD1'!$K$8,"")</f>
        <v/>
      </c>
      <c r="L2195" s="101"/>
      <c r="M2195" s="101"/>
      <c r="N2195" s="101"/>
      <c r="O2195" s="101"/>
      <c r="P2195" s="363"/>
      <c r="Q2195" s="363"/>
      <c r="R2195" s="361"/>
      <c r="S2195" s="570" t="str">
        <f t="shared" si="175"/>
        <v/>
      </c>
      <c r="U2195" s="124" t="str">
        <f t="shared" si="173"/>
        <v/>
      </c>
      <c r="V2195" s="124" t="str">
        <f>IF(X2195&gt;0,'BD1'!$K$6,"")</f>
        <v/>
      </c>
      <c r="W2195" s="121" t="str">
        <f>IF(X2195&gt;0,'BD1'!$K$8,"")</f>
        <v/>
      </c>
      <c r="X2195" s="101"/>
      <c r="Y2195" s="474"/>
      <c r="Z2195" s="101"/>
      <c r="AA2195" s="101"/>
      <c r="AB2195" s="101"/>
      <c r="AC2195" s="101"/>
      <c r="AD2195" s="101"/>
      <c r="AE2195" s="361"/>
      <c r="AF2195" s="522"/>
    </row>
    <row r="2196" spans="2:32" x14ac:dyDescent="0.25">
      <c r="B2196" s="566" t="str">
        <f t="shared" si="174"/>
        <v/>
      </c>
      <c r="C2196" s="472">
        <f>'BD4'!C2193</f>
        <v>0</v>
      </c>
      <c r="D2196" s="125" t="str">
        <f t="shared" si="171"/>
        <v/>
      </c>
      <c r="E2196" s="126" t="str">
        <f>IF('BD4'!O2193=0,"",'BD4'!O2193)</f>
        <v/>
      </c>
      <c r="F2196" s="127" t="str">
        <f>REPT('BD4'!N2193,1)</f>
        <v/>
      </c>
      <c r="G2196" s="469">
        <f>('BD4'!J2193)</f>
        <v>0</v>
      </c>
      <c r="I2196" s="568" t="str">
        <f t="shared" si="172"/>
        <v/>
      </c>
      <c r="J2196" s="568" t="str">
        <f>IF(L2196&gt;0,'BD1'!$K$6,"")</f>
        <v/>
      </c>
      <c r="K2196" s="568" t="str">
        <f>IF(L2196&gt;0,'BD1'!$K$8,"")</f>
        <v/>
      </c>
      <c r="L2196" s="101"/>
      <c r="M2196" s="101"/>
      <c r="N2196" s="101"/>
      <c r="O2196" s="101"/>
      <c r="P2196" s="363"/>
      <c r="Q2196" s="363"/>
      <c r="R2196" s="361"/>
      <c r="S2196" s="570" t="str">
        <f t="shared" si="175"/>
        <v/>
      </c>
      <c r="U2196" s="124" t="str">
        <f t="shared" si="173"/>
        <v/>
      </c>
      <c r="V2196" s="124" t="str">
        <f>IF(X2196&gt;0,'BD1'!$K$6,"")</f>
        <v/>
      </c>
      <c r="W2196" s="121" t="str">
        <f>IF(X2196&gt;0,'BD1'!$K$8,"")</f>
        <v/>
      </c>
      <c r="X2196" s="101"/>
      <c r="Y2196" s="474"/>
      <c r="Z2196" s="101"/>
      <c r="AA2196" s="101"/>
      <c r="AB2196" s="101"/>
      <c r="AC2196" s="101"/>
      <c r="AD2196" s="101"/>
      <c r="AE2196" s="361"/>
      <c r="AF2196" s="522"/>
    </row>
    <row r="2197" spans="2:32" x14ac:dyDescent="0.25">
      <c r="B2197" s="566" t="str">
        <f t="shared" si="174"/>
        <v/>
      </c>
      <c r="C2197" s="472">
        <f>'BD4'!C2194</f>
        <v>0</v>
      </c>
      <c r="D2197" s="125" t="str">
        <f t="shared" si="171"/>
        <v/>
      </c>
      <c r="E2197" s="126" t="str">
        <f>IF('BD4'!O2194=0,"",'BD4'!O2194)</f>
        <v/>
      </c>
      <c r="F2197" s="127" t="str">
        <f>REPT('BD4'!N2194,1)</f>
        <v/>
      </c>
      <c r="G2197" s="469">
        <f>('BD4'!J2194)</f>
        <v>0</v>
      </c>
      <c r="I2197" s="568" t="str">
        <f t="shared" si="172"/>
        <v/>
      </c>
      <c r="J2197" s="568" t="str">
        <f>IF(L2197&gt;0,'BD1'!$K$6,"")</f>
        <v/>
      </c>
      <c r="K2197" s="568" t="str">
        <f>IF(L2197&gt;0,'BD1'!$K$8,"")</f>
        <v/>
      </c>
      <c r="L2197" s="101"/>
      <c r="M2197" s="101"/>
      <c r="N2197" s="101"/>
      <c r="O2197" s="101"/>
      <c r="P2197" s="363"/>
      <c r="Q2197" s="363"/>
      <c r="R2197" s="361"/>
      <c r="S2197" s="570" t="str">
        <f t="shared" si="175"/>
        <v/>
      </c>
      <c r="U2197" s="124" t="str">
        <f t="shared" si="173"/>
        <v/>
      </c>
      <c r="V2197" s="124" t="str">
        <f>IF(X2197&gt;0,'BD1'!$K$6,"")</f>
        <v/>
      </c>
      <c r="W2197" s="121" t="str">
        <f>IF(X2197&gt;0,'BD1'!$K$8,"")</f>
        <v/>
      </c>
      <c r="X2197" s="101"/>
      <c r="Y2197" s="474"/>
      <c r="Z2197" s="101"/>
      <c r="AA2197" s="101"/>
      <c r="AB2197" s="101"/>
      <c r="AC2197" s="101"/>
      <c r="AD2197" s="101"/>
      <c r="AE2197" s="361"/>
      <c r="AF2197" s="522"/>
    </row>
    <row r="2198" spans="2:32" x14ac:dyDescent="0.25">
      <c r="B2198" s="566" t="str">
        <f t="shared" si="174"/>
        <v/>
      </c>
      <c r="C2198" s="472">
        <f>'BD4'!C2195</f>
        <v>0</v>
      </c>
      <c r="D2198" s="125" t="str">
        <f t="shared" si="171"/>
        <v/>
      </c>
      <c r="E2198" s="126" t="str">
        <f>IF('BD4'!O2195=0,"",'BD4'!O2195)</f>
        <v/>
      </c>
      <c r="F2198" s="127" t="str">
        <f>REPT('BD4'!N2195,1)</f>
        <v/>
      </c>
      <c r="G2198" s="469">
        <f>('BD4'!J2195)</f>
        <v>0</v>
      </c>
      <c r="I2198" s="568" t="str">
        <f t="shared" si="172"/>
        <v/>
      </c>
      <c r="J2198" s="568" t="str">
        <f>IF(L2198&gt;0,'BD1'!$K$6,"")</f>
        <v/>
      </c>
      <c r="K2198" s="568" t="str">
        <f>IF(L2198&gt;0,'BD1'!$K$8,"")</f>
        <v/>
      </c>
      <c r="L2198" s="101"/>
      <c r="M2198" s="101"/>
      <c r="N2198" s="101"/>
      <c r="O2198" s="101"/>
      <c r="P2198" s="363"/>
      <c r="Q2198" s="363"/>
      <c r="R2198" s="361"/>
      <c r="S2198" s="570" t="str">
        <f t="shared" si="175"/>
        <v/>
      </c>
      <c r="U2198" s="124" t="str">
        <f t="shared" si="173"/>
        <v/>
      </c>
      <c r="V2198" s="124" t="str">
        <f>IF(X2198&gt;0,'BD1'!$K$6,"")</f>
        <v/>
      </c>
      <c r="W2198" s="121" t="str">
        <f>IF(X2198&gt;0,'BD1'!$K$8,"")</f>
        <v/>
      </c>
      <c r="X2198" s="101"/>
      <c r="Y2198" s="474"/>
      <c r="Z2198" s="101"/>
      <c r="AA2198" s="101"/>
      <c r="AB2198" s="101"/>
      <c r="AC2198" s="101"/>
      <c r="AD2198" s="101"/>
      <c r="AE2198" s="361"/>
      <c r="AF2198" s="522"/>
    </row>
    <row r="2199" spans="2:32" x14ac:dyDescent="0.25">
      <c r="B2199" s="566" t="str">
        <f t="shared" si="174"/>
        <v/>
      </c>
      <c r="C2199" s="472">
        <f>'BD4'!C2196</f>
        <v>0</v>
      </c>
      <c r="D2199" s="125" t="str">
        <f t="shared" si="171"/>
        <v/>
      </c>
      <c r="E2199" s="126" t="str">
        <f>IF('BD4'!O2196=0,"",'BD4'!O2196)</f>
        <v/>
      </c>
      <c r="F2199" s="127" t="str">
        <f>REPT('BD4'!N2196,1)</f>
        <v/>
      </c>
      <c r="G2199" s="469">
        <f>('BD4'!J2196)</f>
        <v>0</v>
      </c>
      <c r="I2199" s="568" t="str">
        <f t="shared" si="172"/>
        <v/>
      </c>
      <c r="J2199" s="568" t="str">
        <f>IF(L2199&gt;0,'BD1'!$K$6,"")</f>
        <v/>
      </c>
      <c r="K2199" s="568" t="str">
        <f>IF(L2199&gt;0,'BD1'!$K$8,"")</f>
        <v/>
      </c>
      <c r="L2199" s="101"/>
      <c r="M2199" s="101"/>
      <c r="N2199" s="101"/>
      <c r="O2199" s="101"/>
      <c r="P2199" s="363"/>
      <c r="Q2199" s="363"/>
      <c r="R2199" s="361"/>
      <c r="S2199" s="570" t="str">
        <f t="shared" si="175"/>
        <v/>
      </c>
      <c r="U2199" s="124" t="str">
        <f t="shared" si="173"/>
        <v/>
      </c>
      <c r="V2199" s="124" t="str">
        <f>IF(X2199&gt;0,'BD1'!$K$6,"")</f>
        <v/>
      </c>
      <c r="W2199" s="121" t="str">
        <f>IF(X2199&gt;0,'BD1'!$K$8,"")</f>
        <v/>
      </c>
      <c r="X2199" s="101"/>
      <c r="Y2199" s="474"/>
      <c r="Z2199" s="101"/>
      <c r="AA2199" s="101"/>
      <c r="AB2199" s="101"/>
      <c r="AC2199" s="101"/>
      <c r="AD2199" s="101"/>
      <c r="AE2199" s="361"/>
      <c r="AF2199" s="522"/>
    </row>
    <row r="2200" spans="2:32" x14ac:dyDescent="0.25">
      <c r="B2200" s="566" t="str">
        <f t="shared" si="174"/>
        <v/>
      </c>
      <c r="C2200" s="472">
        <f>'BD4'!C2197</f>
        <v>0</v>
      </c>
      <c r="D2200" s="125" t="str">
        <f t="shared" si="171"/>
        <v/>
      </c>
      <c r="E2200" s="126" t="str">
        <f>IF('BD4'!O2197=0,"",'BD4'!O2197)</f>
        <v/>
      </c>
      <c r="F2200" s="127" t="str">
        <f>REPT('BD4'!N2197,1)</f>
        <v/>
      </c>
      <c r="G2200" s="469">
        <f>('BD4'!J2197)</f>
        <v>0</v>
      </c>
      <c r="I2200" s="568" t="str">
        <f t="shared" si="172"/>
        <v/>
      </c>
      <c r="J2200" s="568" t="str">
        <f>IF(L2200&gt;0,'BD1'!$K$6,"")</f>
        <v/>
      </c>
      <c r="K2200" s="568" t="str">
        <f>IF(L2200&gt;0,'BD1'!$K$8,"")</f>
        <v/>
      </c>
      <c r="L2200" s="101"/>
      <c r="M2200" s="101"/>
      <c r="N2200" s="101"/>
      <c r="O2200" s="101"/>
      <c r="P2200" s="363"/>
      <c r="Q2200" s="363"/>
      <c r="R2200" s="361"/>
      <c r="S2200" s="570" t="str">
        <f t="shared" si="175"/>
        <v/>
      </c>
      <c r="U2200" s="124" t="str">
        <f t="shared" si="173"/>
        <v/>
      </c>
      <c r="V2200" s="124" t="str">
        <f>IF(X2200&gt;0,'BD1'!$K$6,"")</f>
        <v/>
      </c>
      <c r="W2200" s="121" t="str">
        <f>IF(X2200&gt;0,'BD1'!$K$8,"")</f>
        <v/>
      </c>
      <c r="X2200" s="101"/>
      <c r="Y2200" s="474"/>
      <c r="Z2200" s="101"/>
      <c r="AA2200" s="101"/>
      <c r="AB2200" s="101"/>
      <c r="AC2200" s="101"/>
      <c r="AD2200" s="101"/>
      <c r="AE2200" s="361"/>
      <c r="AF2200" s="522"/>
    </row>
    <row r="2201" spans="2:32" x14ac:dyDescent="0.25">
      <c r="B2201" s="566" t="str">
        <f t="shared" si="174"/>
        <v/>
      </c>
      <c r="C2201" s="472">
        <f>'BD4'!C2198</f>
        <v>0</v>
      </c>
      <c r="D2201" s="125" t="str">
        <f t="shared" si="171"/>
        <v/>
      </c>
      <c r="E2201" s="126" t="str">
        <f>IF('BD4'!O2198=0,"",'BD4'!O2198)</f>
        <v/>
      </c>
      <c r="F2201" s="127" t="str">
        <f>REPT('BD4'!N2198,1)</f>
        <v/>
      </c>
      <c r="G2201" s="469">
        <f>('BD4'!J2198)</f>
        <v>0</v>
      </c>
      <c r="I2201" s="568" t="str">
        <f t="shared" si="172"/>
        <v/>
      </c>
      <c r="J2201" s="568" t="str">
        <f>IF(L2201&gt;0,'BD1'!$K$6,"")</f>
        <v/>
      </c>
      <c r="K2201" s="568" t="str">
        <f>IF(L2201&gt;0,'BD1'!$K$8,"")</f>
        <v/>
      </c>
      <c r="L2201" s="101"/>
      <c r="M2201" s="101"/>
      <c r="N2201" s="101"/>
      <c r="O2201" s="101"/>
      <c r="P2201" s="363"/>
      <c r="Q2201" s="363"/>
      <c r="R2201" s="361"/>
      <c r="S2201" s="570" t="str">
        <f t="shared" si="175"/>
        <v/>
      </c>
      <c r="U2201" s="124" t="str">
        <f t="shared" si="173"/>
        <v/>
      </c>
      <c r="V2201" s="124" t="str">
        <f>IF(X2201&gt;0,'BD1'!$K$6,"")</f>
        <v/>
      </c>
      <c r="W2201" s="121" t="str">
        <f>IF(X2201&gt;0,'BD1'!$K$8,"")</f>
        <v/>
      </c>
      <c r="X2201" s="101"/>
      <c r="Y2201" s="474"/>
      <c r="Z2201" s="101"/>
      <c r="AA2201" s="101"/>
      <c r="AB2201" s="101"/>
      <c r="AC2201" s="101"/>
      <c r="AD2201" s="101"/>
      <c r="AE2201" s="361"/>
      <c r="AF2201" s="522"/>
    </row>
    <row r="2202" spans="2:32" x14ac:dyDescent="0.25">
      <c r="B2202" s="566" t="str">
        <f t="shared" si="174"/>
        <v/>
      </c>
      <c r="C2202" s="472">
        <f>'BD4'!C2199</f>
        <v>0</v>
      </c>
      <c r="D2202" s="125" t="str">
        <f t="shared" si="171"/>
        <v/>
      </c>
      <c r="E2202" s="126" t="str">
        <f>IF('BD4'!O2199=0,"",'BD4'!O2199)</f>
        <v/>
      </c>
      <c r="F2202" s="127" t="str">
        <f>REPT('BD4'!N2199,1)</f>
        <v/>
      </c>
      <c r="G2202" s="469">
        <f>('BD4'!J2199)</f>
        <v>0</v>
      </c>
      <c r="I2202" s="568" t="str">
        <f t="shared" si="172"/>
        <v/>
      </c>
      <c r="J2202" s="568" t="str">
        <f>IF(L2202&gt;0,'BD1'!$K$6,"")</f>
        <v/>
      </c>
      <c r="K2202" s="568" t="str">
        <f>IF(L2202&gt;0,'BD1'!$K$8,"")</f>
        <v/>
      </c>
      <c r="L2202" s="101"/>
      <c r="M2202" s="101"/>
      <c r="N2202" s="101"/>
      <c r="O2202" s="101"/>
      <c r="P2202" s="363"/>
      <c r="Q2202" s="363"/>
      <c r="R2202" s="361"/>
      <c r="S2202" s="570" t="str">
        <f t="shared" si="175"/>
        <v/>
      </c>
      <c r="U2202" s="124" t="str">
        <f t="shared" si="173"/>
        <v/>
      </c>
      <c r="V2202" s="124" t="str">
        <f>IF(X2202&gt;0,'BD1'!$K$6,"")</f>
        <v/>
      </c>
      <c r="W2202" s="121" t="str">
        <f>IF(X2202&gt;0,'BD1'!$K$8,"")</f>
        <v/>
      </c>
      <c r="X2202" s="101"/>
      <c r="Y2202" s="474"/>
      <c r="Z2202" s="101"/>
      <c r="AA2202" s="101"/>
      <c r="AB2202" s="101"/>
      <c r="AC2202" s="101"/>
      <c r="AD2202" s="101"/>
      <c r="AE2202" s="361"/>
      <c r="AF2202" s="522"/>
    </row>
    <row r="2203" spans="2:32" x14ac:dyDescent="0.25">
      <c r="B2203" s="566" t="str">
        <f t="shared" si="174"/>
        <v/>
      </c>
      <c r="C2203" s="472">
        <f>'BD4'!C2200</f>
        <v>0</v>
      </c>
      <c r="D2203" s="125" t="str">
        <f t="shared" si="171"/>
        <v/>
      </c>
      <c r="E2203" s="126" t="str">
        <f>IF('BD4'!O2200=0,"",'BD4'!O2200)</f>
        <v/>
      </c>
      <c r="F2203" s="127" t="str">
        <f>REPT('BD4'!N2200,1)</f>
        <v/>
      </c>
      <c r="G2203" s="469">
        <f>('BD4'!J2200)</f>
        <v>0</v>
      </c>
      <c r="I2203" s="568" t="str">
        <f t="shared" si="172"/>
        <v/>
      </c>
      <c r="J2203" s="568" t="str">
        <f>IF(L2203&gt;0,'BD1'!$K$6,"")</f>
        <v/>
      </c>
      <c r="K2203" s="568" t="str">
        <f>IF(L2203&gt;0,'BD1'!$K$8,"")</f>
        <v/>
      </c>
      <c r="L2203" s="101"/>
      <c r="M2203" s="101"/>
      <c r="N2203" s="101"/>
      <c r="O2203" s="101"/>
      <c r="P2203" s="363"/>
      <c r="Q2203" s="363"/>
      <c r="R2203" s="361"/>
      <c r="S2203" s="570" t="str">
        <f t="shared" si="175"/>
        <v/>
      </c>
      <c r="U2203" s="124" t="str">
        <f t="shared" si="173"/>
        <v/>
      </c>
      <c r="V2203" s="124" t="str">
        <f>IF(X2203&gt;0,'BD1'!$K$6,"")</f>
        <v/>
      </c>
      <c r="W2203" s="121" t="str">
        <f>IF(X2203&gt;0,'BD1'!$K$8,"")</f>
        <v/>
      </c>
      <c r="X2203" s="101"/>
      <c r="Y2203" s="474"/>
      <c r="Z2203" s="101"/>
      <c r="AA2203" s="101"/>
      <c r="AB2203" s="101"/>
      <c r="AC2203" s="101"/>
      <c r="AD2203" s="101"/>
      <c r="AE2203" s="361"/>
      <c r="AF2203" s="522"/>
    </row>
    <row r="2204" spans="2:32" x14ac:dyDescent="0.25">
      <c r="B2204" s="566" t="str">
        <f t="shared" si="174"/>
        <v/>
      </c>
      <c r="C2204" s="472">
        <f>'BD4'!C2201</f>
        <v>0</v>
      </c>
      <c r="D2204" s="125" t="str">
        <f t="shared" si="171"/>
        <v/>
      </c>
      <c r="E2204" s="126" t="str">
        <f>IF('BD4'!O2201=0,"",'BD4'!O2201)</f>
        <v/>
      </c>
      <c r="F2204" s="127" t="str">
        <f>REPT('BD4'!N2201,1)</f>
        <v/>
      </c>
      <c r="G2204" s="469">
        <f>('BD4'!J2201)</f>
        <v>0</v>
      </c>
      <c r="I2204" s="568" t="str">
        <f t="shared" si="172"/>
        <v/>
      </c>
      <c r="J2204" s="568" t="str">
        <f>IF(L2204&gt;0,'BD1'!$K$6,"")</f>
        <v/>
      </c>
      <c r="K2204" s="568" t="str">
        <f>IF(L2204&gt;0,'BD1'!$K$8,"")</f>
        <v/>
      </c>
      <c r="L2204" s="101"/>
      <c r="M2204" s="101"/>
      <c r="N2204" s="101"/>
      <c r="O2204" s="101"/>
      <c r="P2204" s="363"/>
      <c r="Q2204" s="363"/>
      <c r="R2204" s="361"/>
      <c r="S2204" s="570" t="str">
        <f t="shared" si="175"/>
        <v/>
      </c>
      <c r="U2204" s="124" t="str">
        <f t="shared" si="173"/>
        <v/>
      </c>
      <c r="V2204" s="124" t="str">
        <f>IF(X2204&gt;0,'BD1'!$K$6,"")</f>
        <v/>
      </c>
      <c r="W2204" s="121" t="str">
        <f>IF(X2204&gt;0,'BD1'!$K$8,"")</f>
        <v/>
      </c>
      <c r="X2204" s="101"/>
      <c r="Y2204" s="474"/>
      <c r="Z2204" s="101"/>
      <c r="AA2204" s="101"/>
      <c r="AB2204" s="101"/>
      <c r="AC2204" s="101"/>
      <c r="AD2204" s="101"/>
      <c r="AE2204" s="361"/>
      <c r="AF2204" s="522"/>
    </row>
    <row r="2205" spans="2:32" x14ac:dyDescent="0.25">
      <c r="B2205" s="566" t="str">
        <f t="shared" si="174"/>
        <v/>
      </c>
      <c r="C2205" s="472">
        <f>'BD4'!C2202</f>
        <v>0</v>
      </c>
      <c r="D2205" s="125" t="str">
        <f t="shared" si="171"/>
        <v/>
      </c>
      <c r="E2205" s="126" t="str">
        <f>IF('BD4'!O2202=0,"",'BD4'!O2202)</f>
        <v/>
      </c>
      <c r="F2205" s="127" t="str">
        <f>REPT('BD4'!N2202,1)</f>
        <v/>
      </c>
      <c r="G2205" s="469">
        <f>('BD4'!J2202)</f>
        <v>0</v>
      </c>
      <c r="I2205" s="568" t="str">
        <f t="shared" si="172"/>
        <v/>
      </c>
      <c r="J2205" s="568" t="str">
        <f>IF(L2205&gt;0,'BD1'!$K$6,"")</f>
        <v/>
      </c>
      <c r="K2205" s="568" t="str">
        <f>IF(L2205&gt;0,'BD1'!$K$8,"")</f>
        <v/>
      </c>
      <c r="L2205" s="101"/>
      <c r="M2205" s="101"/>
      <c r="N2205" s="101"/>
      <c r="O2205" s="101"/>
      <c r="P2205" s="363"/>
      <c r="Q2205" s="363"/>
      <c r="R2205" s="361"/>
      <c r="S2205" s="570" t="str">
        <f t="shared" si="175"/>
        <v/>
      </c>
      <c r="U2205" s="124" t="str">
        <f t="shared" si="173"/>
        <v/>
      </c>
      <c r="V2205" s="124" t="str">
        <f>IF(X2205&gt;0,'BD1'!$K$6,"")</f>
        <v/>
      </c>
      <c r="W2205" s="121" t="str">
        <f>IF(X2205&gt;0,'BD1'!$K$8,"")</f>
        <v/>
      </c>
      <c r="X2205" s="101"/>
      <c r="Y2205" s="474"/>
      <c r="Z2205" s="101"/>
      <c r="AA2205" s="101"/>
      <c r="AB2205" s="101"/>
      <c r="AC2205" s="101"/>
      <c r="AD2205" s="101"/>
      <c r="AE2205" s="361"/>
      <c r="AF2205" s="522"/>
    </row>
    <row r="2206" spans="2:32" x14ac:dyDescent="0.25">
      <c r="B2206" s="566" t="str">
        <f t="shared" si="174"/>
        <v/>
      </c>
      <c r="C2206" s="472">
        <f>'BD4'!C2203</f>
        <v>0</v>
      </c>
      <c r="D2206" s="125" t="str">
        <f t="shared" si="171"/>
        <v/>
      </c>
      <c r="E2206" s="126" t="str">
        <f>IF('BD4'!O2203=0,"",'BD4'!O2203)</f>
        <v/>
      </c>
      <c r="F2206" s="127" t="str">
        <f>REPT('BD4'!N2203,1)</f>
        <v/>
      </c>
      <c r="G2206" s="469">
        <f>('BD4'!J2203)</f>
        <v>0</v>
      </c>
      <c r="I2206" s="568" t="str">
        <f t="shared" si="172"/>
        <v/>
      </c>
      <c r="J2206" s="568" t="str">
        <f>IF(L2206&gt;0,'BD1'!$K$6,"")</f>
        <v/>
      </c>
      <c r="K2206" s="568" t="str">
        <f>IF(L2206&gt;0,'BD1'!$K$8,"")</f>
        <v/>
      </c>
      <c r="L2206" s="101"/>
      <c r="M2206" s="101"/>
      <c r="N2206" s="101"/>
      <c r="O2206" s="101"/>
      <c r="P2206" s="363"/>
      <c r="Q2206" s="363"/>
      <c r="R2206" s="361"/>
      <c r="S2206" s="570" t="str">
        <f t="shared" si="175"/>
        <v/>
      </c>
      <c r="U2206" s="124" t="str">
        <f t="shared" si="173"/>
        <v/>
      </c>
      <c r="V2206" s="124" t="str">
        <f>IF(X2206&gt;0,'BD1'!$K$6,"")</f>
        <v/>
      </c>
      <c r="W2206" s="121" t="str">
        <f>IF(X2206&gt;0,'BD1'!$K$8,"")</f>
        <v/>
      </c>
      <c r="X2206" s="101"/>
      <c r="Y2206" s="474"/>
      <c r="Z2206" s="101"/>
      <c r="AA2206" s="101"/>
      <c r="AB2206" s="101"/>
      <c r="AC2206" s="101"/>
      <c r="AD2206" s="101"/>
      <c r="AE2206" s="361"/>
      <c r="AF2206" s="522"/>
    </row>
    <row r="2207" spans="2:32" x14ac:dyDescent="0.25">
      <c r="B2207" s="566" t="str">
        <f t="shared" si="174"/>
        <v/>
      </c>
      <c r="C2207" s="472">
        <f>'BD4'!C2204</f>
        <v>0</v>
      </c>
      <c r="D2207" s="125" t="str">
        <f t="shared" si="171"/>
        <v/>
      </c>
      <c r="E2207" s="126" t="str">
        <f>IF('BD4'!O2204=0,"",'BD4'!O2204)</f>
        <v/>
      </c>
      <c r="F2207" s="127" t="str">
        <f>REPT('BD4'!N2204,1)</f>
        <v/>
      </c>
      <c r="G2207" s="469">
        <f>('BD4'!J2204)</f>
        <v>0</v>
      </c>
      <c r="I2207" s="568" t="str">
        <f t="shared" si="172"/>
        <v/>
      </c>
      <c r="J2207" s="568" t="str">
        <f>IF(L2207&gt;0,'BD1'!$K$6,"")</f>
        <v/>
      </c>
      <c r="K2207" s="568" t="str">
        <f>IF(L2207&gt;0,'BD1'!$K$8,"")</f>
        <v/>
      </c>
      <c r="L2207" s="101"/>
      <c r="M2207" s="101"/>
      <c r="N2207" s="101"/>
      <c r="O2207" s="101"/>
      <c r="P2207" s="363"/>
      <c r="Q2207" s="363"/>
      <c r="R2207" s="361"/>
      <c r="S2207" s="570" t="str">
        <f t="shared" si="175"/>
        <v/>
      </c>
      <c r="U2207" s="124" t="str">
        <f t="shared" si="173"/>
        <v/>
      </c>
      <c r="V2207" s="124" t="str">
        <f>IF(X2207&gt;0,'BD1'!$K$6,"")</f>
        <v/>
      </c>
      <c r="W2207" s="121" t="str">
        <f>IF(X2207&gt;0,'BD1'!$K$8,"")</f>
        <v/>
      </c>
      <c r="X2207" s="101"/>
      <c r="Y2207" s="474"/>
      <c r="Z2207" s="101"/>
      <c r="AA2207" s="101"/>
      <c r="AB2207" s="101"/>
      <c r="AC2207" s="101"/>
      <c r="AD2207" s="101"/>
      <c r="AE2207" s="361"/>
      <c r="AF2207" s="522"/>
    </row>
    <row r="2208" spans="2:32" x14ac:dyDescent="0.25">
      <c r="B2208" s="566" t="str">
        <f t="shared" si="174"/>
        <v/>
      </c>
      <c r="C2208" s="472">
        <f>'BD4'!C2205</f>
        <v>0</v>
      </c>
      <c r="D2208" s="125" t="str">
        <f t="shared" si="171"/>
        <v/>
      </c>
      <c r="E2208" s="126" t="str">
        <f>IF('BD4'!O2205=0,"",'BD4'!O2205)</f>
        <v/>
      </c>
      <c r="F2208" s="127" t="str">
        <f>REPT('BD4'!N2205,1)</f>
        <v/>
      </c>
      <c r="G2208" s="469">
        <f>('BD4'!J2205)</f>
        <v>0</v>
      </c>
      <c r="I2208" s="568" t="str">
        <f t="shared" si="172"/>
        <v/>
      </c>
      <c r="J2208" s="568" t="str">
        <f>IF(L2208&gt;0,'BD1'!$K$6,"")</f>
        <v/>
      </c>
      <c r="K2208" s="568" t="str">
        <f>IF(L2208&gt;0,'BD1'!$K$8,"")</f>
        <v/>
      </c>
      <c r="L2208" s="101"/>
      <c r="M2208" s="101"/>
      <c r="N2208" s="101"/>
      <c r="O2208" s="101"/>
      <c r="P2208" s="363"/>
      <c r="Q2208" s="363"/>
      <c r="R2208" s="361"/>
      <c r="S2208" s="570" t="str">
        <f t="shared" si="175"/>
        <v/>
      </c>
      <c r="U2208" s="124" t="str">
        <f t="shared" si="173"/>
        <v/>
      </c>
      <c r="V2208" s="124" t="str">
        <f>IF(X2208&gt;0,'BD1'!$K$6,"")</f>
        <v/>
      </c>
      <c r="W2208" s="121" t="str">
        <f>IF(X2208&gt;0,'BD1'!$K$8,"")</f>
        <v/>
      </c>
      <c r="X2208" s="101"/>
      <c r="Y2208" s="474"/>
      <c r="Z2208" s="101"/>
      <c r="AA2208" s="101"/>
      <c r="AB2208" s="101"/>
      <c r="AC2208" s="101"/>
      <c r="AD2208" s="101"/>
      <c r="AE2208" s="361"/>
      <c r="AF2208" s="522"/>
    </row>
    <row r="2209" spans="2:32" x14ac:dyDescent="0.25">
      <c r="B2209" s="566" t="str">
        <f t="shared" si="174"/>
        <v/>
      </c>
      <c r="C2209" s="472">
        <f>'BD4'!C2206</f>
        <v>0</v>
      </c>
      <c r="D2209" s="125" t="str">
        <f t="shared" si="171"/>
        <v/>
      </c>
      <c r="E2209" s="126" t="str">
        <f>IF('BD4'!O2206=0,"",'BD4'!O2206)</f>
        <v/>
      </c>
      <c r="F2209" s="127" t="str">
        <f>REPT('BD4'!N2206,1)</f>
        <v/>
      </c>
      <c r="G2209" s="469">
        <f>('BD4'!J2206)</f>
        <v>0</v>
      </c>
      <c r="I2209" s="568" t="str">
        <f t="shared" si="172"/>
        <v/>
      </c>
      <c r="J2209" s="568" t="str">
        <f>IF(L2209&gt;0,'BD1'!$K$6,"")</f>
        <v/>
      </c>
      <c r="K2209" s="568" t="str">
        <f>IF(L2209&gt;0,'BD1'!$K$8,"")</f>
        <v/>
      </c>
      <c r="L2209" s="101"/>
      <c r="M2209" s="101"/>
      <c r="N2209" s="101"/>
      <c r="O2209" s="101"/>
      <c r="P2209" s="363"/>
      <c r="Q2209" s="363"/>
      <c r="R2209" s="361"/>
      <c r="S2209" s="570" t="str">
        <f t="shared" si="175"/>
        <v/>
      </c>
      <c r="U2209" s="124" t="str">
        <f t="shared" si="173"/>
        <v/>
      </c>
      <c r="V2209" s="124" t="str">
        <f>IF(X2209&gt;0,'BD1'!$K$6,"")</f>
        <v/>
      </c>
      <c r="W2209" s="121" t="str">
        <f>IF(X2209&gt;0,'BD1'!$K$8,"")</f>
        <v/>
      </c>
      <c r="X2209" s="101"/>
      <c r="Y2209" s="474"/>
      <c r="Z2209" s="101"/>
      <c r="AA2209" s="101"/>
      <c r="AB2209" s="101"/>
      <c r="AC2209" s="101"/>
      <c r="AD2209" s="101"/>
      <c r="AE2209" s="361"/>
      <c r="AF2209" s="522"/>
    </row>
    <row r="2210" spans="2:32" x14ac:dyDescent="0.25">
      <c r="B2210" s="566" t="str">
        <f t="shared" si="174"/>
        <v/>
      </c>
      <c r="C2210" s="472">
        <f>'BD4'!C2207</f>
        <v>0</v>
      </c>
      <c r="D2210" s="125" t="str">
        <f t="shared" si="171"/>
        <v/>
      </c>
      <c r="E2210" s="126" t="str">
        <f>IF('BD4'!O2207=0,"",'BD4'!O2207)</f>
        <v/>
      </c>
      <c r="F2210" s="127" t="str">
        <f>REPT('BD4'!N2207,1)</f>
        <v/>
      </c>
      <c r="G2210" s="469">
        <f>('BD4'!J2207)</f>
        <v>0</v>
      </c>
      <c r="I2210" s="568" t="str">
        <f t="shared" si="172"/>
        <v/>
      </c>
      <c r="J2210" s="568" t="str">
        <f>IF(L2210&gt;0,'BD1'!$K$6,"")</f>
        <v/>
      </c>
      <c r="K2210" s="568" t="str">
        <f>IF(L2210&gt;0,'BD1'!$K$8,"")</f>
        <v/>
      </c>
      <c r="L2210" s="101"/>
      <c r="M2210" s="101"/>
      <c r="N2210" s="101"/>
      <c r="O2210" s="101"/>
      <c r="P2210" s="363"/>
      <c r="Q2210" s="363"/>
      <c r="R2210" s="361"/>
      <c r="S2210" s="570" t="str">
        <f t="shared" si="175"/>
        <v/>
      </c>
      <c r="U2210" s="124" t="str">
        <f t="shared" si="173"/>
        <v/>
      </c>
      <c r="V2210" s="124" t="str">
        <f>IF(X2210&gt;0,'BD1'!$K$6,"")</f>
        <v/>
      </c>
      <c r="W2210" s="121" t="str">
        <f>IF(X2210&gt;0,'BD1'!$K$8,"")</f>
        <v/>
      </c>
      <c r="X2210" s="101"/>
      <c r="Y2210" s="474"/>
      <c r="Z2210" s="101"/>
      <c r="AA2210" s="101"/>
      <c r="AB2210" s="101"/>
      <c r="AC2210" s="101"/>
      <c r="AD2210" s="101"/>
      <c r="AE2210" s="361"/>
      <c r="AF2210" s="522"/>
    </row>
    <row r="2211" spans="2:32" x14ac:dyDescent="0.25">
      <c r="B2211" s="566" t="str">
        <f t="shared" si="174"/>
        <v/>
      </c>
      <c r="C2211" s="472">
        <f>'BD4'!C2208</f>
        <v>0</v>
      </c>
      <c r="D2211" s="125" t="str">
        <f t="shared" si="171"/>
        <v/>
      </c>
      <c r="E2211" s="126" t="str">
        <f>IF('BD4'!O2208=0,"",'BD4'!O2208)</f>
        <v/>
      </c>
      <c r="F2211" s="127" t="str">
        <f>REPT('BD4'!N2208,1)</f>
        <v/>
      </c>
      <c r="G2211" s="469">
        <f>('BD4'!J2208)</f>
        <v>0</v>
      </c>
      <c r="I2211" s="568" t="str">
        <f t="shared" si="172"/>
        <v/>
      </c>
      <c r="J2211" s="568" t="str">
        <f>IF(L2211&gt;0,'BD1'!$K$6,"")</f>
        <v/>
      </c>
      <c r="K2211" s="568" t="str">
        <f>IF(L2211&gt;0,'BD1'!$K$8,"")</f>
        <v/>
      </c>
      <c r="L2211" s="101"/>
      <c r="M2211" s="101"/>
      <c r="N2211" s="101"/>
      <c r="O2211" s="101"/>
      <c r="P2211" s="363"/>
      <c r="Q2211" s="363"/>
      <c r="R2211" s="361"/>
      <c r="S2211" s="570" t="str">
        <f t="shared" si="175"/>
        <v/>
      </c>
      <c r="U2211" s="124" t="str">
        <f t="shared" si="173"/>
        <v/>
      </c>
      <c r="V2211" s="124" t="str">
        <f>IF(X2211&gt;0,'BD1'!$K$6,"")</f>
        <v/>
      </c>
      <c r="W2211" s="121" t="str">
        <f>IF(X2211&gt;0,'BD1'!$K$8,"")</f>
        <v/>
      </c>
      <c r="X2211" s="101"/>
      <c r="Y2211" s="474"/>
      <c r="Z2211" s="101"/>
      <c r="AA2211" s="101"/>
      <c r="AB2211" s="101"/>
      <c r="AC2211" s="101"/>
      <c r="AD2211" s="101"/>
      <c r="AE2211" s="361"/>
      <c r="AF2211" s="522"/>
    </row>
    <row r="2212" spans="2:32" x14ac:dyDescent="0.25">
      <c r="B2212" s="566" t="str">
        <f t="shared" si="174"/>
        <v/>
      </c>
      <c r="C2212" s="472">
        <f>'BD4'!C2209</f>
        <v>0</v>
      </c>
      <c r="D2212" s="125" t="str">
        <f t="shared" si="171"/>
        <v/>
      </c>
      <c r="E2212" s="126" t="str">
        <f>IF('BD4'!O2209=0,"",'BD4'!O2209)</f>
        <v/>
      </c>
      <c r="F2212" s="127" t="str">
        <f>REPT('BD4'!N2209,1)</f>
        <v/>
      </c>
      <c r="G2212" s="469">
        <f>('BD4'!J2209)</f>
        <v>0</v>
      </c>
      <c r="I2212" s="568" t="str">
        <f t="shared" si="172"/>
        <v/>
      </c>
      <c r="J2212" s="568" t="str">
        <f>IF(L2212&gt;0,'BD1'!$K$6,"")</f>
        <v/>
      </c>
      <c r="K2212" s="568" t="str">
        <f>IF(L2212&gt;0,'BD1'!$K$8,"")</f>
        <v/>
      </c>
      <c r="L2212" s="101"/>
      <c r="M2212" s="101"/>
      <c r="N2212" s="101"/>
      <c r="O2212" s="101"/>
      <c r="P2212" s="363"/>
      <c r="Q2212" s="363"/>
      <c r="R2212" s="361"/>
      <c r="S2212" s="570" t="str">
        <f t="shared" si="175"/>
        <v/>
      </c>
      <c r="U2212" s="124" t="str">
        <f t="shared" si="173"/>
        <v/>
      </c>
      <c r="V2212" s="124" t="str">
        <f>IF(X2212&gt;0,'BD1'!$K$6,"")</f>
        <v/>
      </c>
      <c r="W2212" s="121" t="str">
        <f>IF(X2212&gt;0,'BD1'!$K$8,"")</f>
        <v/>
      </c>
      <c r="X2212" s="101"/>
      <c r="Y2212" s="474"/>
      <c r="Z2212" s="101"/>
      <c r="AA2212" s="101"/>
      <c r="AB2212" s="101"/>
      <c r="AC2212" s="101"/>
      <c r="AD2212" s="101"/>
      <c r="AE2212" s="361"/>
      <c r="AF2212" s="522"/>
    </row>
    <row r="2213" spans="2:32" x14ac:dyDescent="0.25">
      <c r="B2213" s="566" t="str">
        <f t="shared" si="174"/>
        <v/>
      </c>
      <c r="C2213" s="472">
        <f>'BD4'!C2210</f>
        <v>0</v>
      </c>
      <c r="D2213" s="125" t="str">
        <f t="shared" si="171"/>
        <v/>
      </c>
      <c r="E2213" s="126" t="str">
        <f>IF('BD4'!O2210=0,"",'BD4'!O2210)</f>
        <v/>
      </c>
      <c r="F2213" s="127" t="str">
        <f>REPT('BD4'!N2210,1)</f>
        <v/>
      </c>
      <c r="G2213" s="469">
        <f>('BD4'!J2210)</f>
        <v>0</v>
      </c>
      <c r="I2213" s="568" t="str">
        <f t="shared" si="172"/>
        <v/>
      </c>
      <c r="J2213" s="568" t="str">
        <f>IF(L2213&gt;0,'BD1'!$K$6,"")</f>
        <v/>
      </c>
      <c r="K2213" s="568" t="str">
        <f>IF(L2213&gt;0,'BD1'!$K$8,"")</f>
        <v/>
      </c>
      <c r="L2213" s="101"/>
      <c r="M2213" s="101"/>
      <c r="N2213" s="101"/>
      <c r="O2213" s="101"/>
      <c r="P2213" s="363"/>
      <c r="Q2213" s="363"/>
      <c r="R2213" s="361"/>
      <c r="S2213" s="570" t="str">
        <f t="shared" si="175"/>
        <v/>
      </c>
      <c r="U2213" s="124" t="str">
        <f t="shared" si="173"/>
        <v/>
      </c>
      <c r="V2213" s="124" t="str">
        <f>IF(X2213&gt;0,'BD1'!$K$6,"")</f>
        <v/>
      </c>
      <c r="W2213" s="121" t="str">
        <f>IF(X2213&gt;0,'BD1'!$K$8,"")</f>
        <v/>
      </c>
      <c r="X2213" s="101"/>
      <c r="Y2213" s="474"/>
      <c r="Z2213" s="101"/>
      <c r="AA2213" s="101"/>
      <c r="AB2213" s="101"/>
      <c r="AC2213" s="101"/>
      <c r="AD2213" s="101"/>
      <c r="AE2213" s="361"/>
      <c r="AF2213" s="522"/>
    </row>
    <row r="2214" spans="2:32" x14ac:dyDescent="0.25">
      <c r="B2214" s="566" t="str">
        <f t="shared" si="174"/>
        <v/>
      </c>
      <c r="C2214" s="472">
        <f>'BD4'!C2211</f>
        <v>0</v>
      </c>
      <c r="D2214" s="125" t="str">
        <f t="shared" si="171"/>
        <v/>
      </c>
      <c r="E2214" s="126" t="str">
        <f>IF('BD4'!O2211=0,"",'BD4'!O2211)</f>
        <v/>
      </c>
      <c r="F2214" s="127" t="str">
        <f>REPT('BD4'!N2211,1)</f>
        <v/>
      </c>
      <c r="G2214" s="469">
        <f>('BD4'!J2211)</f>
        <v>0</v>
      </c>
      <c r="I2214" s="568" t="str">
        <f t="shared" si="172"/>
        <v/>
      </c>
      <c r="J2214" s="568" t="str">
        <f>IF(L2214&gt;0,'BD1'!$K$6,"")</f>
        <v/>
      </c>
      <c r="K2214" s="568" t="str">
        <f>IF(L2214&gt;0,'BD1'!$K$8,"")</f>
        <v/>
      </c>
      <c r="L2214" s="101"/>
      <c r="M2214" s="101"/>
      <c r="N2214" s="101"/>
      <c r="O2214" s="101"/>
      <c r="P2214" s="363"/>
      <c r="Q2214" s="363"/>
      <c r="R2214" s="361"/>
      <c r="S2214" s="570" t="str">
        <f t="shared" si="175"/>
        <v/>
      </c>
      <c r="U2214" s="124" t="str">
        <f t="shared" si="173"/>
        <v/>
      </c>
      <c r="V2214" s="124" t="str">
        <f>IF(X2214&gt;0,'BD1'!$K$6,"")</f>
        <v/>
      </c>
      <c r="W2214" s="121" t="str">
        <f>IF(X2214&gt;0,'BD1'!$K$8,"")</f>
        <v/>
      </c>
      <c r="X2214" s="101"/>
      <c r="Y2214" s="474"/>
      <c r="Z2214" s="101"/>
      <c r="AA2214" s="101"/>
      <c r="AB2214" s="101"/>
      <c r="AC2214" s="101"/>
      <c r="AD2214" s="101"/>
      <c r="AE2214" s="361"/>
      <c r="AF2214" s="522"/>
    </row>
    <row r="2215" spans="2:32" x14ac:dyDescent="0.25">
      <c r="B2215" s="566" t="str">
        <f t="shared" si="174"/>
        <v/>
      </c>
      <c r="C2215" s="472">
        <f>'BD4'!C2212</f>
        <v>0</v>
      </c>
      <c r="D2215" s="125" t="str">
        <f t="shared" si="171"/>
        <v/>
      </c>
      <c r="E2215" s="126" t="str">
        <f>IF('BD4'!O2212=0,"",'BD4'!O2212)</f>
        <v/>
      </c>
      <c r="F2215" s="127" t="str">
        <f>REPT('BD4'!N2212,1)</f>
        <v/>
      </c>
      <c r="G2215" s="469">
        <f>('BD4'!J2212)</f>
        <v>0</v>
      </c>
      <c r="I2215" s="568" t="str">
        <f t="shared" si="172"/>
        <v/>
      </c>
      <c r="J2215" s="568" t="str">
        <f>IF(L2215&gt;0,'BD1'!$K$6,"")</f>
        <v/>
      </c>
      <c r="K2215" s="568" t="str">
        <f>IF(L2215&gt;0,'BD1'!$K$8,"")</f>
        <v/>
      </c>
      <c r="L2215" s="101"/>
      <c r="M2215" s="101"/>
      <c r="N2215" s="101"/>
      <c r="O2215" s="101"/>
      <c r="P2215" s="363"/>
      <c r="Q2215" s="363"/>
      <c r="R2215" s="361"/>
      <c r="S2215" s="570" t="str">
        <f t="shared" si="175"/>
        <v/>
      </c>
      <c r="U2215" s="124" t="str">
        <f t="shared" si="173"/>
        <v/>
      </c>
      <c r="V2215" s="124" t="str">
        <f>IF(X2215&gt;0,'BD1'!$K$6,"")</f>
        <v/>
      </c>
      <c r="W2215" s="121" t="str">
        <f>IF(X2215&gt;0,'BD1'!$K$8,"")</f>
        <v/>
      </c>
      <c r="X2215" s="101"/>
      <c r="Y2215" s="474"/>
      <c r="Z2215" s="101"/>
      <c r="AA2215" s="101"/>
      <c r="AB2215" s="101"/>
      <c r="AC2215" s="101"/>
      <c r="AD2215" s="101"/>
      <c r="AE2215" s="361"/>
      <c r="AF2215" s="522"/>
    </row>
    <row r="2216" spans="2:32" x14ac:dyDescent="0.25">
      <c r="B2216" s="566" t="str">
        <f t="shared" si="174"/>
        <v/>
      </c>
      <c r="C2216" s="472">
        <f>'BD4'!C2213</f>
        <v>0</v>
      </c>
      <c r="D2216" s="125" t="str">
        <f t="shared" si="171"/>
        <v/>
      </c>
      <c r="E2216" s="126" t="str">
        <f>IF('BD4'!O2213=0,"",'BD4'!O2213)</f>
        <v/>
      </c>
      <c r="F2216" s="127" t="str">
        <f>REPT('BD4'!N2213,1)</f>
        <v/>
      </c>
      <c r="G2216" s="469">
        <f>('BD4'!J2213)</f>
        <v>0</v>
      </c>
      <c r="I2216" s="568" t="str">
        <f t="shared" si="172"/>
        <v/>
      </c>
      <c r="J2216" s="568" t="str">
        <f>IF(L2216&gt;0,'BD1'!$K$6,"")</f>
        <v/>
      </c>
      <c r="K2216" s="568" t="str">
        <f>IF(L2216&gt;0,'BD1'!$K$8,"")</f>
        <v/>
      </c>
      <c r="L2216" s="101"/>
      <c r="M2216" s="101"/>
      <c r="N2216" s="101"/>
      <c r="O2216" s="101"/>
      <c r="P2216" s="363"/>
      <c r="Q2216" s="363"/>
      <c r="R2216" s="361"/>
      <c r="S2216" s="570" t="str">
        <f t="shared" si="175"/>
        <v/>
      </c>
      <c r="U2216" s="124" t="str">
        <f t="shared" si="173"/>
        <v/>
      </c>
      <c r="V2216" s="124" t="str">
        <f>IF(X2216&gt;0,'BD1'!$K$6,"")</f>
        <v/>
      </c>
      <c r="W2216" s="121" t="str">
        <f>IF(X2216&gt;0,'BD1'!$K$8,"")</f>
        <v/>
      </c>
      <c r="X2216" s="101"/>
      <c r="Y2216" s="474"/>
      <c r="Z2216" s="101"/>
      <c r="AA2216" s="101"/>
      <c r="AB2216" s="101"/>
      <c r="AC2216" s="101"/>
      <c r="AD2216" s="101"/>
      <c r="AE2216" s="361"/>
      <c r="AF2216" s="522"/>
    </row>
    <row r="2217" spans="2:32" x14ac:dyDescent="0.25">
      <c r="B2217" s="566" t="str">
        <f t="shared" si="174"/>
        <v/>
      </c>
      <c r="C2217" s="472">
        <f>'BD4'!C2214</f>
        <v>0</v>
      </c>
      <c r="D2217" s="125" t="str">
        <f t="shared" si="171"/>
        <v/>
      </c>
      <c r="E2217" s="126" t="str">
        <f>IF('BD4'!O2214=0,"",'BD4'!O2214)</f>
        <v/>
      </c>
      <c r="F2217" s="127" t="str">
        <f>REPT('BD4'!N2214,1)</f>
        <v/>
      </c>
      <c r="G2217" s="469">
        <f>('BD4'!J2214)</f>
        <v>0</v>
      </c>
      <c r="I2217" s="568" t="str">
        <f t="shared" si="172"/>
        <v/>
      </c>
      <c r="J2217" s="568" t="str">
        <f>IF(L2217&gt;0,'BD1'!$K$6,"")</f>
        <v/>
      </c>
      <c r="K2217" s="568" t="str">
        <f>IF(L2217&gt;0,'BD1'!$K$8,"")</f>
        <v/>
      </c>
      <c r="L2217" s="101"/>
      <c r="M2217" s="101"/>
      <c r="N2217" s="101"/>
      <c r="O2217" s="101"/>
      <c r="P2217" s="363"/>
      <c r="Q2217" s="363"/>
      <c r="R2217" s="361"/>
      <c r="S2217" s="570" t="str">
        <f t="shared" si="175"/>
        <v/>
      </c>
      <c r="U2217" s="124" t="str">
        <f t="shared" si="173"/>
        <v/>
      </c>
      <c r="V2217" s="124" t="str">
        <f>IF(X2217&gt;0,'BD1'!$K$6,"")</f>
        <v/>
      </c>
      <c r="W2217" s="121" t="str">
        <f>IF(X2217&gt;0,'BD1'!$K$8,"")</f>
        <v/>
      </c>
      <c r="X2217" s="101"/>
      <c r="Y2217" s="474"/>
      <c r="Z2217" s="101"/>
      <c r="AA2217" s="101"/>
      <c r="AB2217" s="101"/>
      <c r="AC2217" s="101"/>
      <c r="AD2217" s="101"/>
      <c r="AE2217" s="361"/>
      <c r="AF2217" s="522"/>
    </row>
    <row r="2218" spans="2:32" x14ac:dyDescent="0.25">
      <c r="B2218" s="566" t="str">
        <f t="shared" si="174"/>
        <v/>
      </c>
      <c r="C2218" s="472">
        <f>'BD4'!C2215</f>
        <v>0</v>
      </c>
      <c r="D2218" s="125" t="str">
        <f t="shared" si="171"/>
        <v/>
      </c>
      <c r="E2218" s="126" t="str">
        <f>IF('BD4'!O2215=0,"",'BD4'!O2215)</f>
        <v/>
      </c>
      <c r="F2218" s="127" t="str">
        <f>REPT('BD4'!N2215,1)</f>
        <v/>
      </c>
      <c r="G2218" s="469">
        <f>('BD4'!J2215)</f>
        <v>0</v>
      </c>
      <c r="I2218" s="568" t="str">
        <f t="shared" si="172"/>
        <v/>
      </c>
      <c r="J2218" s="568" t="str">
        <f>IF(L2218&gt;0,'BD1'!$K$6,"")</f>
        <v/>
      </c>
      <c r="K2218" s="568" t="str">
        <f>IF(L2218&gt;0,'BD1'!$K$8,"")</f>
        <v/>
      </c>
      <c r="L2218" s="101"/>
      <c r="M2218" s="101"/>
      <c r="N2218" s="101"/>
      <c r="O2218" s="101"/>
      <c r="P2218" s="363"/>
      <c r="Q2218" s="363"/>
      <c r="R2218" s="361"/>
      <c r="S2218" s="570" t="str">
        <f t="shared" si="175"/>
        <v/>
      </c>
      <c r="U2218" s="124" t="str">
        <f t="shared" si="173"/>
        <v/>
      </c>
      <c r="V2218" s="124" t="str">
        <f>IF(X2218&gt;0,'BD1'!$K$6,"")</f>
        <v/>
      </c>
      <c r="W2218" s="121" t="str">
        <f>IF(X2218&gt;0,'BD1'!$K$8,"")</f>
        <v/>
      </c>
      <c r="X2218" s="101"/>
      <c r="Y2218" s="474"/>
      <c r="Z2218" s="101"/>
      <c r="AA2218" s="101"/>
      <c r="AB2218" s="101"/>
      <c r="AC2218" s="101"/>
      <c r="AD2218" s="101"/>
      <c r="AE2218" s="361"/>
      <c r="AF2218" s="522"/>
    </row>
    <row r="2219" spans="2:32" x14ac:dyDescent="0.25">
      <c r="B2219" s="566" t="str">
        <f t="shared" si="174"/>
        <v/>
      </c>
      <c r="C2219" s="472">
        <f>'BD4'!C2216</f>
        <v>0</v>
      </c>
      <c r="D2219" s="125" t="str">
        <f t="shared" si="171"/>
        <v/>
      </c>
      <c r="E2219" s="126" t="str">
        <f>IF('BD4'!O2216=0,"",'BD4'!O2216)</f>
        <v/>
      </c>
      <c r="F2219" s="127" t="str">
        <f>REPT('BD4'!N2216,1)</f>
        <v/>
      </c>
      <c r="G2219" s="469">
        <f>('BD4'!J2216)</f>
        <v>0</v>
      </c>
      <c r="I2219" s="568" t="str">
        <f t="shared" si="172"/>
        <v/>
      </c>
      <c r="J2219" s="568" t="str">
        <f>IF(L2219&gt;0,'BD1'!$K$6,"")</f>
        <v/>
      </c>
      <c r="K2219" s="568" t="str">
        <f>IF(L2219&gt;0,'BD1'!$K$8,"")</f>
        <v/>
      </c>
      <c r="L2219" s="101"/>
      <c r="M2219" s="101"/>
      <c r="N2219" s="101"/>
      <c r="O2219" s="101"/>
      <c r="P2219" s="363"/>
      <c r="Q2219" s="363"/>
      <c r="R2219" s="361"/>
      <c r="S2219" s="570" t="str">
        <f t="shared" si="175"/>
        <v/>
      </c>
      <c r="U2219" s="124" t="str">
        <f t="shared" si="173"/>
        <v/>
      </c>
      <c r="V2219" s="124" t="str">
        <f>IF(X2219&gt;0,'BD1'!$K$6,"")</f>
        <v/>
      </c>
      <c r="W2219" s="121" t="str">
        <f>IF(X2219&gt;0,'BD1'!$K$8,"")</f>
        <v/>
      </c>
      <c r="X2219" s="101"/>
      <c r="Y2219" s="474"/>
      <c r="Z2219" s="101"/>
      <c r="AA2219" s="101"/>
      <c r="AB2219" s="101"/>
      <c r="AC2219" s="101"/>
      <c r="AD2219" s="101"/>
      <c r="AE2219" s="361"/>
      <c r="AF2219" s="522"/>
    </row>
    <row r="2220" spans="2:32" x14ac:dyDescent="0.25">
      <c r="B2220" s="566" t="str">
        <f t="shared" si="174"/>
        <v/>
      </c>
      <c r="C2220" s="472">
        <f>'BD4'!C2217</f>
        <v>0</v>
      </c>
      <c r="D2220" s="125" t="str">
        <f t="shared" si="171"/>
        <v/>
      </c>
      <c r="E2220" s="126" t="str">
        <f>IF('BD4'!O2217=0,"",'BD4'!O2217)</f>
        <v/>
      </c>
      <c r="F2220" s="127" t="str">
        <f>REPT('BD4'!N2217,1)</f>
        <v/>
      </c>
      <c r="G2220" s="469">
        <f>('BD4'!J2217)</f>
        <v>0</v>
      </c>
      <c r="I2220" s="568" t="str">
        <f t="shared" si="172"/>
        <v/>
      </c>
      <c r="J2220" s="568" t="str">
        <f>IF(L2220&gt;0,'BD1'!$K$6,"")</f>
        <v/>
      </c>
      <c r="K2220" s="568" t="str">
        <f>IF(L2220&gt;0,'BD1'!$K$8,"")</f>
        <v/>
      </c>
      <c r="L2220" s="101"/>
      <c r="M2220" s="101"/>
      <c r="N2220" s="101"/>
      <c r="O2220" s="101"/>
      <c r="P2220" s="363"/>
      <c r="Q2220" s="363"/>
      <c r="R2220" s="361"/>
      <c r="S2220" s="570" t="str">
        <f t="shared" si="175"/>
        <v/>
      </c>
      <c r="U2220" s="124" t="str">
        <f t="shared" si="173"/>
        <v/>
      </c>
      <c r="V2220" s="124" t="str">
        <f>IF(X2220&gt;0,'BD1'!$K$6,"")</f>
        <v/>
      </c>
      <c r="W2220" s="121" t="str">
        <f>IF(X2220&gt;0,'BD1'!$K$8,"")</f>
        <v/>
      </c>
      <c r="X2220" s="101"/>
      <c r="Y2220" s="474"/>
      <c r="Z2220" s="101"/>
      <c r="AA2220" s="101"/>
      <c r="AB2220" s="101"/>
      <c r="AC2220" s="101"/>
      <c r="AD2220" s="101"/>
      <c r="AE2220" s="361"/>
      <c r="AF2220" s="522"/>
    </row>
    <row r="2221" spans="2:32" x14ac:dyDescent="0.25">
      <c r="B2221" s="566" t="str">
        <f t="shared" si="174"/>
        <v/>
      </c>
      <c r="C2221" s="472">
        <f>'BD4'!C2218</f>
        <v>0</v>
      </c>
      <c r="D2221" s="125" t="str">
        <f t="shared" si="171"/>
        <v/>
      </c>
      <c r="E2221" s="126" t="str">
        <f>IF('BD4'!O2218=0,"",'BD4'!O2218)</f>
        <v/>
      </c>
      <c r="F2221" s="127" t="str">
        <f>REPT('BD4'!N2218,1)</f>
        <v/>
      </c>
      <c r="G2221" s="469">
        <f>('BD4'!J2218)</f>
        <v>0</v>
      </c>
      <c r="I2221" s="568" t="str">
        <f t="shared" si="172"/>
        <v/>
      </c>
      <c r="J2221" s="568" t="str">
        <f>IF(L2221&gt;0,'BD1'!$K$6,"")</f>
        <v/>
      </c>
      <c r="K2221" s="568" t="str">
        <f>IF(L2221&gt;0,'BD1'!$K$8,"")</f>
        <v/>
      </c>
      <c r="L2221" s="101"/>
      <c r="M2221" s="101"/>
      <c r="N2221" s="101"/>
      <c r="O2221" s="101"/>
      <c r="P2221" s="363"/>
      <c r="Q2221" s="363"/>
      <c r="R2221" s="361"/>
      <c r="S2221" s="570" t="str">
        <f t="shared" si="175"/>
        <v/>
      </c>
      <c r="U2221" s="124" t="str">
        <f t="shared" si="173"/>
        <v/>
      </c>
      <c r="V2221" s="124" t="str">
        <f>IF(X2221&gt;0,'BD1'!$K$6,"")</f>
        <v/>
      </c>
      <c r="W2221" s="121" t="str">
        <f>IF(X2221&gt;0,'BD1'!$K$8,"")</f>
        <v/>
      </c>
      <c r="X2221" s="101"/>
      <c r="Y2221" s="474"/>
      <c r="Z2221" s="101"/>
      <c r="AA2221" s="101"/>
      <c r="AB2221" s="101"/>
      <c r="AC2221" s="101"/>
      <c r="AD2221" s="101"/>
      <c r="AE2221" s="361"/>
      <c r="AF2221" s="522"/>
    </row>
    <row r="2222" spans="2:32" x14ac:dyDescent="0.25">
      <c r="B2222" s="566" t="str">
        <f t="shared" si="174"/>
        <v/>
      </c>
      <c r="C2222" s="472">
        <f>'BD4'!C2219</f>
        <v>0</v>
      </c>
      <c r="D2222" s="125" t="str">
        <f t="shared" si="171"/>
        <v/>
      </c>
      <c r="E2222" s="126" t="str">
        <f>IF('BD4'!O2219=0,"",'BD4'!O2219)</f>
        <v/>
      </c>
      <c r="F2222" s="127" t="str">
        <f>REPT('BD4'!N2219,1)</f>
        <v/>
      </c>
      <c r="G2222" s="469">
        <f>('BD4'!J2219)</f>
        <v>0</v>
      </c>
      <c r="I2222" s="568" t="str">
        <f t="shared" si="172"/>
        <v/>
      </c>
      <c r="J2222" s="568" t="str">
        <f>IF(L2222&gt;0,'BD1'!$K$6,"")</f>
        <v/>
      </c>
      <c r="K2222" s="568" t="str">
        <f>IF(L2222&gt;0,'BD1'!$K$8,"")</f>
        <v/>
      </c>
      <c r="L2222" s="101"/>
      <c r="M2222" s="101"/>
      <c r="N2222" s="101"/>
      <c r="O2222" s="101"/>
      <c r="P2222" s="363"/>
      <c r="Q2222" s="363"/>
      <c r="R2222" s="361"/>
      <c r="S2222" s="570" t="str">
        <f t="shared" si="175"/>
        <v/>
      </c>
      <c r="U2222" s="124" t="str">
        <f t="shared" si="173"/>
        <v/>
      </c>
      <c r="V2222" s="124" t="str">
        <f>IF(X2222&gt;0,'BD1'!$K$6,"")</f>
        <v/>
      </c>
      <c r="W2222" s="121" t="str">
        <f>IF(X2222&gt;0,'BD1'!$K$8,"")</f>
        <v/>
      </c>
      <c r="X2222" s="101"/>
      <c r="Y2222" s="474"/>
      <c r="Z2222" s="101"/>
      <c r="AA2222" s="101"/>
      <c r="AB2222" s="101"/>
      <c r="AC2222" s="101"/>
      <c r="AD2222" s="101"/>
      <c r="AE2222" s="361"/>
      <c r="AF2222" s="522"/>
    </row>
    <row r="2223" spans="2:32" x14ac:dyDescent="0.25">
      <c r="B2223" s="566" t="str">
        <f t="shared" si="174"/>
        <v/>
      </c>
      <c r="C2223" s="472">
        <f>'BD4'!C2220</f>
        <v>0</v>
      </c>
      <c r="D2223" s="125" t="str">
        <f t="shared" si="171"/>
        <v/>
      </c>
      <c r="E2223" s="126" t="str">
        <f>IF('BD4'!O2220=0,"",'BD4'!O2220)</f>
        <v/>
      </c>
      <c r="F2223" s="127" t="str">
        <f>REPT('BD4'!N2220,1)</f>
        <v/>
      </c>
      <c r="G2223" s="469">
        <f>('BD4'!J2220)</f>
        <v>0</v>
      </c>
      <c r="I2223" s="568" t="str">
        <f t="shared" si="172"/>
        <v/>
      </c>
      <c r="J2223" s="568" t="str">
        <f>IF(L2223&gt;0,'BD1'!$K$6,"")</f>
        <v/>
      </c>
      <c r="K2223" s="568" t="str">
        <f>IF(L2223&gt;0,'BD1'!$K$8,"")</f>
        <v/>
      </c>
      <c r="L2223" s="101"/>
      <c r="M2223" s="101"/>
      <c r="N2223" s="101"/>
      <c r="O2223" s="101"/>
      <c r="P2223" s="363"/>
      <c r="Q2223" s="363"/>
      <c r="R2223" s="361"/>
      <c r="S2223" s="570" t="str">
        <f t="shared" si="175"/>
        <v/>
      </c>
      <c r="U2223" s="124" t="str">
        <f t="shared" si="173"/>
        <v/>
      </c>
      <c r="V2223" s="124" t="str">
        <f>IF(X2223&gt;0,'BD1'!$K$6,"")</f>
        <v/>
      </c>
      <c r="W2223" s="121" t="str">
        <f>IF(X2223&gt;0,'BD1'!$K$8,"")</f>
        <v/>
      </c>
      <c r="X2223" s="101"/>
      <c r="Y2223" s="474"/>
      <c r="Z2223" s="101"/>
      <c r="AA2223" s="101"/>
      <c r="AB2223" s="101"/>
      <c r="AC2223" s="101"/>
      <c r="AD2223" s="101"/>
      <c r="AE2223" s="361"/>
      <c r="AF2223" s="522"/>
    </row>
    <row r="2224" spans="2:32" x14ac:dyDescent="0.25">
      <c r="B2224" s="566" t="str">
        <f t="shared" si="174"/>
        <v/>
      </c>
      <c r="C2224" s="472">
        <f>'BD4'!C2221</f>
        <v>0</v>
      </c>
      <c r="D2224" s="125" t="str">
        <f t="shared" si="171"/>
        <v/>
      </c>
      <c r="E2224" s="126" t="str">
        <f>IF('BD4'!O2221=0,"",'BD4'!O2221)</f>
        <v/>
      </c>
      <c r="F2224" s="127" t="str">
        <f>REPT('BD4'!N2221,1)</f>
        <v/>
      </c>
      <c r="G2224" s="469">
        <f>('BD4'!J2221)</f>
        <v>0</v>
      </c>
      <c r="I2224" s="568" t="str">
        <f t="shared" si="172"/>
        <v/>
      </c>
      <c r="J2224" s="568" t="str">
        <f>IF(L2224&gt;0,'BD1'!$K$6,"")</f>
        <v/>
      </c>
      <c r="K2224" s="568" t="str">
        <f>IF(L2224&gt;0,'BD1'!$K$8,"")</f>
        <v/>
      </c>
      <c r="L2224" s="101"/>
      <c r="M2224" s="101"/>
      <c r="N2224" s="101"/>
      <c r="O2224" s="101"/>
      <c r="P2224" s="363"/>
      <c r="Q2224" s="363"/>
      <c r="R2224" s="361"/>
      <c r="S2224" s="570" t="str">
        <f t="shared" si="175"/>
        <v/>
      </c>
      <c r="U2224" s="124" t="str">
        <f t="shared" si="173"/>
        <v/>
      </c>
      <c r="V2224" s="124" t="str">
        <f>IF(X2224&gt;0,'BD1'!$K$6,"")</f>
        <v/>
      </c>
      <c r="W2224" s="121" t="str">
        <f>IF(X2224&gt;0,'BD1'!$K$8,"")</f>
        <v/>
      </c>
      <c r="X2224" s="101"/>
      <c r="Y2224" s="474"/>
      <c r="Z2224" s="101"/>
      <c r="AA2224" s="101"/>
      <c r="AB2224" s="101"/>
      <c r="AC2224" s="101"/>
      <c r="AD2224" s="101"/>
      <c r="AE2224" s="361"/>
      <c r="AF2224" s="522"/>
    </row>
    <row r="2225" spans="2:32" x14ac:dyDescent="0.25">
      <c r="B2225" s="566" t="str">
        <f t="shared" si="174"/>
        <v/>
      </c>
      <c r="C2225" s="472">
        <f>'BD4'!C2222</f>
        <v>0</v>
      </c>
      <c r="D2225" s="125" t="str">
        <f t="shared" si="171"/>
        <v/>
      </c>
      <c r="E2225" s="126" t="str">
        <f>IF('BD4'!O2222=0,"",'BD4'!O2222)</f>
        <v/>
      </c>
      <c r="F2225" s="127" t="str">
        <f>REPT('BD4'!N2222,1)</f>
        <v/>
      </c>
      <c r="G2225" s="469">
        <f>('BD4'!J2222)</f>
        <v>0</v>
      </c>
      <c r="I2225" s="568" t="str">
        <f t="shared" si="172"/>
        <v/>
      </c>
      <c r="J2225" s="568" t="str">
        <f>IF(L2225&gt;0,'BD1'!$K$6,"")</f>
        <v/>
      </c>
      <c r="K2225" s="568" t="str">
        <f>IF(L2225&gt;0,'BD1'!$K$8,"")</f>
        <v/>
      </c>
      <c r="L2225" s="101"/>
      <c r="M2225" s="101"/>
      <c r="N2225" s="101"/>
      <c r="O2225" s="101"/>
      <c r="P2225" s="363"/>
      <c r="Q2225" s="363"/>
      <c r="R2225" s="361"/>
      <c r="S2225" s="570" t="str">
        <f t="shared" si="175"/>
        <v/>
      </c>
      <c r="U2225" s="124" t="str">
        <f t="shared" si="173"/>
        <v/>
      </c>
      <c r="V2225" s="124" t="str">
        <f>IF(X2225&gt;0,'BD1'!$K$6,"")</f>
        <v/>
      </c>
      <c r="W2225" s="121" t="str">
        <f>IF(X2225&gt;0,'BD1'!$K$8,"")</f>
        <v/>
      </c>
      <c r="X2225" s="101"/>
      <c r="Y2225" s="474"/>
      <c r="Z2225" s="101"/>
      <c r="AA2225" s="101"/>
      <c r="AB2225" s="101"/>
      <c r="AC2225" s="101"/>
      <c r="AD2225" s="101"/>
      <c r="AE2225" s="361"/>
      <c r="AF2225" s="522"/>
    </row>
    <row r="2226" spans="2:32" x14ac:dyDescent="0.25">
      <c r="B2226" s="566" t="str">
        <f t="shared" si="174"/>
        <v/>
      </c>
      <c r="C2226" s="472">
        <f>'BD4'!C2223</f>
        <v>0</v>
      </c>
      <c r="D2226" s="125" t="str">
        <f t="shared" si="171"/>
        <v/>
      </c>
      <c r="E2226" s="126" t="str">
        <f>IF('BD4'!O2223=0,"",'BD4'!O2223)</f>
        <v/>
      </c>
      <c r="F2226" s="127" t="str">
        <f>REPT('BD4'!N2223,1)</f>
        <v/>
      </c>
      <c r="G2226" s="469">
        <f>('BD4'!J2223)</f>
        <v>0</v>
      </c>
      <c r="I2226" s="568" t="str">
        <f t="shared" si="172"/>
        <v/>
      </c>
      <c r="J2226" s="568" t="str">
        <f>IF(L2226&gt;0,'BD1'!$K$6,"")</f>
        <v/>
      </c>
      <c r="K2226" s="568" t="str">
        <f>IF(L2226&gt;0,'BD1'!$K$8,"")</f>
        <v/>
      </c>
      <c r="L2226" s="101"/>
      <c r="M2226" s="101"/>
      <c r="N2226" s="101"/>
      <c r="O2226" s="101"/>
      <c r="P2226" s="363"/>
      <c r="Q2226" s="363"/>
      <c r="R2226" s="361"/>
      <c r="S2226" s="570" t="str">
        <f t="shared" si="175"/>
        <v/>
      </c>
      <c r="U2226" s="124" t="str">
        <f t="shared" si="173"/>
        <v/>
      </c>
      <c r="V2226" s="124" t="str">
        <f>IF(X2226&gt;0,'BD1'!$K$6,"")</f>
        <v/>
      </c>
      <c r="W2226" s="121" t="str">
        <f>IF(X2226&gt;0,'BD1'!$K$8,"")</f>
        <v/>
      </c>
      <c r="X2226" s="101"/>
      <c r="Y2226" s="474"/>
      <c r="Z2226" s="101"/>
      <c r="AA2226" s="101"/>
      <c r="AB2226" s="101"/>
      <c r="AC2226" s="101"/>
      <c r="AD2226" s="101"/>
      <c r="AE2226" s="361"/>
      <c r="AF2226" s="522"/>
    </row>
    <row r="2227" spans="2:32" x14ac:dyDescent="0.25">
      <c r="B2227" s="566" t="str">
        <f t="shared" si="174"/>
        <v/>
      </c>
      <c r="C2227" s="472">
        <f>'BD4'!C2224</f>
        <v>0</v>
      </c>
      <c r="D2227" s="125" t="str">
        <f t="shared" si="171"/>
        <v/>
      </c>
      <c r="E2227" s="126" t="str">
        <f>IF('BD4'!O2224=0,"",'BD4'!O2224)</f>
        <v/>
      </c>
      <c r="F2227" s="127" t="str">
        <f>REPT('BD4'!N2224,1)</f>
        <v/>
      </c>
      <c r="G2227" s="469">
        <f>('BD4'!J2224)</f>
        <v>0</v>
      </c>
      <c r="I2227" s="568" t="str">
        <f t="shared" si="172"/>
        <v/>
      </c>
      <c r="J2227" s="568" t="str">
        <f>IF(L2227&gt;0,'BD1'!$K$6,"")</f>
        <v/>
      </c>
      <c r="K2227" s="568" t="str">
        <f>IF(L2227&gt;0,'BD1'!$K$8,"")</f>
        <v/>
      </c>
      <c r="L2227" s="101"/>
      <c r="M2227" s="101"/>
      <c r="N2227" s="101"/>
      <c r="O2227" s="101"/>
      <c r="P2227" s="363"/>
      <c r="Q2227" s="363"/>
      <c r="R2227" s="361"/>
      <c r="S2227" s="570" t="str">
        <f t="shared" si="175"/>
        <v/>
      </c>
      <c r="U2227" s="124" t="str">
        <f t="shared" si="173"/>
        <v/>
      </c>
      <c r="V2227" s="124" t="str">
        <f>IF(X2227&gt;0,'BD1'!$K$6,"")</f>
        <v/>
      </c>
      <c r="W2227" s="121" t="str">
        <f>IF(X2227&gt;0,'BD1'!$K$8,"")</f>
        <v/>
      </c>
      <c r="X2227" s="101"/>
      <c r="Y2227" s="474"/>
      <c r="Z2227" s="101"/>
      <c r="AA2227" s="101"/>
      <c r="AB2227" s="101"/>
      <c r="AC2227" s="101"/>
      <c r="AD2227" s="101"/>
      <c r="AE2227" s="361"/>
      <c r="AF2227" s="522"/>
    </row>
    <row r="2228" spans="2:32" x14ac:dyDescent="0.25">
      <c r="B2228" s="566" t="str">
        <f t="shared" si="174"/>
        <v/>
      </c>
      <c r="C2228" s="472">
        <f>'BD4'!C2225</f>
        <v>0</v>
      </c>
      <c r="D2228" s="125" t="str">
        <f t="shared" si="171"/>
        <v/>
      </c>
      <c r="E2228" s="126" t="str">
        <f>IF('BD4'!O2225=0,"",'BD4'!O2225)</f>
        <v/>
      </c>
      <c r="F2228" s="127" t="str">
        <f>REPT('BD4'!N2225,1)</f>
        <v/>
      </c>
      <c r="G2228" s="469">
        <f>('BD4'!J2225)</f>
        <v>0</v>
      </c>
      <c r="I2228" s="568" t="str">
        <f t="shared" si="172"/>
        <v/>
      </c>
      <c r="J2228" s="568" t="str">
        <f>IF(L2228&gt;0,'BD1'!$K$6,"")</f>
        <v/>
      </c>
      <c r="K2228" s="568" t="str">
        <f>IF(L2228&gt;0,'BD1'!$K$8,"")</f>
        <v/>
      </c>
      <c r="L2228" s="101"/>
      <c r="M2228" s="101"/>
      <c r="N2228" s="101"/>
      <c r="O2228" s="101"/>
      <c r="P2228" s="363"/>
      <c r="Q2228" s="363"/>
      <c r="R2228" s="361"/>
      <c r="S2228" s="570" t="str">
        <f t="shared" si="175"/>
        <v/>
      </c>
      <c r="U2228" s="124" t="str">
        <f t="shared" si="173"/>
        <v/>
      </c>
      <c r="V2228" s="124" t="str">
        <f>IF(X2228&gt;0,'BD1'!$K$6,"")</f>
        <v/>
      </c>
      <c r="W2228" s="121" t="str">
        <f>IF(X2228&gt;0,'BD1'!$K$8,"")</f>
        <v/>
      </c>
      <c r="X2228" s="101"/>
      <c r="Y2228" s="474"/>
      <c r="Z2228" s="101"/>
      <c r="AA2228" s="101"/>
      <c r="AB2228" s="101"/>
      <c r="AC2228" s="101"/>
      <c r="AD2228" s="101"/>
      <c r="AE2228" s="361"/>
      <c r="AF2228" s="522"/>
    </row>
    <row r="2229" spans="2:32" x14ac:dyDescent="0.25">
      <c r="B2229" s="566" t="str">
        <f t="shared" si="174"/>
        <v/>
      </c>
      <c r="C2229" s="472">
        <f>'BD4'!C2226</f>
        <v>0</v>
      </c>
      <c r="D2229" s="125" t="str">
        <f t="shared" si="171"/>
        <v/>
      </c>
      <c r="E2229" s="126" t="str">
        <f>IF('BD4'!O2226=0,"",'BD4'!O2226)</f>
        <v/>
      </c>
      <c r="F2229" s="127" t="str">
        <f>REPT('BD4'!N2226,1)</f>
        <v/>
      </c>
      <c r="G2229" s="469">
        <f>('BD4'!J2226)</f>
        <v>0</v>
      </c>
      <c r="I2229" s="568" t="str">
        <f t="shared" si="172"/>
        <v/>
      </c>
      <c r="J2229" s="568" t="str">
        <f>IF(L2229&gt;0,'BD1'!$K$6,"")</f>
        <v/>
      </c>
      <c r="K2229" s="568" t="str">
        <f>IF(L2229&gt;0,'BD1'!$K$8,"")</f>
        <v/>
      </c>
      <c r="L2229" s="101"/>
      <c r="M2229" s="101"/>
      <c r="N2229" s="101"/>
      <c r="O2229" s="101"/>
      <c r="P2229" s="363"/>
      <c r="Q2229" s="363"/>
      <c r="R2229" s="361"/>
      <c r="S2229" s="570" t="str">
        <f t="shared" si="175"/>
        <v/>
      </c>
      <c r="U2229" s="124" t="str">
        <f t="shared" si="173"/>
        <v/>
      </c>
      <c r="V2229" s="124" t="str">
        <f>IF(X2229&gt;0,'BD1'!$K$6,"")</f>
        <v/>
      </c>
      <c r="W2229" s="121" t="str">
        <f>IF(X2229&gt;0,'BD1'!$K$8,"")</f>
        <v/>
      </c>
      <c r="X2229" s="101"/>
      <c r="Y2229" s="474"/>
      <c r="Z2229" s="101"/>
      <c r="AA2229" s="101"/>
      <c r="AB2229" s="101"/>
      <c r="AC2229" s="101"/>
      <c r="AD2229" s="101"/>
      <c r="AE2229" s="361"/>
      <c r="AF2229" s="522"/>
    </row>
    <row r="2230" spans="2:32" x14ac:dyDescent="0.25">
      <c r="B2230" s="566" t="str">
        <f t="shared" si="174"/>
        <v/>
      </c>
      <c r="C2230" s="472">
        <f>'BD4'!C2227</f>
        <v>0</v>
      </c>
      <c r="D2230" s="125" t="str">
        <f t="shared" si="171"/>
        <v/>
      </c>
      <c r="E2230" s="126" t="str">
        <f>IF('BD4'!O2227=0,"",'BD4'!O2227)</f>
        <v/>
      </c>
      <c r="F2230" s="127" t="str">
        <f>REPT('BD4'!N2227,1)</f>
        <v/>
      </c>
      <c r="G2230" s="469">
        <f>('BD4'!J2227)</f>
        <v>0</v>
      </c>
      <c r="I2230" s="568" t="str">
        <f t="shared" si="172"/>
        <v/>
      </c>
      <c r="J2230" s="568" t="str">
        <f>IF(L2230&gt;0,'BD1'!$K$6,"")</f>
        <v/>
      </c>
      <c r="K2230" s="568" t="str">
        <f>IF(L2230&gt;0,'BD1'!$K$8,"")</f>
        <v/>
      </c>
      <c r="L2230" s="101"/>
      <c r="M2230" s="101"/>
      <c r="N2230" s="101"/>
      <c r="O2230" s="101"/>
      <c r="P2230" s="363"/>
      <c r="Q2230" s="363"/>
      <c r="R2230" s="361"/>
      <c r="S2230" s="570" t="str">
        <f t="shared" si="175"/>
        <v/>
      </c>
      <c r="U2230" s="124" t="str">
        <f t="shared" si="173"/>
        <v/>
      </c>
      <c r="V2230" s="124" t="str">
        <f>IF(X2230&gt;0,'BD1'!$K$6,"")</f>
        <v/>
      </c>
      <c r="W2230" s="121" t="str">
        <f>IF(X2230&gt;0,'BD1'!$K$8,"")</f>
        <v/>
      </c>
      <c r="X2230" s="101"/>
      <c r="Y2230" s="474"/>
      <c r="Z2230" s="101"/>
      <c r="AA2230" s="101"/>
      <c r="AB2230" s="101"/>
      <c r="AC2230" s="101"/>
      <c r="AD2230" s="101"/>
      <c r="AE2230" s="361"/>
      <c r="AF2230" s="522"/>
    </row>
    <row r="2231" spans="2:32" x14ac:dyDescent="0.25">
      <c r="B2231" s="566" t="str">
        <f t="shared" si="174"/>
        <v/>
      </c>
      <c r="C2231" s="472">
        <f>'BD4'!C2228</f>
        <v>0</v>
      </c>
      <c r="D2231" s="125" t="str">
        <f t="shared" si="171"/>
        <v/>
      </c>
      <c r="E2231" s="126" t="str">
        <f>IF('BD4'!O2228=0,"",'BD4'!O2228)</f>
        <v/>
      </c>
      <c r="F2231" s="127" t="str">
        <f>REPT('BD4'!N2228,1)</f>
        <v/>
      </c>
      <c r="G2231" s="469">
        <f>('BD4'!J2228)</f>
        <v>0</v>
      </c>
      <c r="I2231" s="568" t="str">
        <f t="shared" si="172"/>
        <v/>
      </c>
      <c r="J2231" s="568" t="str">
        <f>IF(L2231&gt;0,'BD1'!$K$6,"")</f>
        <v/>
      </c>
      <c r="K2231" s="568" t="str">
        <f>IF(L2231&gt;0,'BD1'!$K$8,"")</f>
        <v/>
      </c>
      <c r="L2231" s="101"/>
      <c r="M2231" s="101"/>
      <c r="N2231" s="101"/>
      <c r="O2231" s="101"/>
      <c r="P2231" s="363"/>
      <c r="Q2231" s="363"/>
      <c r="R2231" s="361"/>
      <c r="S2231" s="570" t="str">
        <f t="shared" si="175"/>
        <v/>
      </c>
      <c r="U2231" s="124" t="str">
        <f t="shared" si="173"/>
        <v/>
      </c>
      <c r="V2231" s="124" t="str">
        <f>IF(X2231&gt;0,'BD1'!$K$6,"")</f>
        <v/>
      </c>
      <c r="W2231" s="121" t="str">
        <f>IF(X2231&gt;0,'BD1'!$K$8,"")</f>
        <v/>
      </c>
      <c r="X2231" s="101"/>
      <c r="Y2231" s="474"/>
      <c r="Z2231" s="101"/>
      <c r="AA2231" s="101"/>
      <c r="AB2231" s="101"/>
      <c r="AC2231" s="101"/>
      <c r="AD2231" s="101"/>
      <c r="AE2231" s="361"/>
      <c r="AF2231" s="522"/>
    </row>
    <row r="2232" spans="2:32" x14ac:dyDescent="0.25">
      <c r="B2232" s="566" t="str">
        <f t="shared" si="174"/>
        <v/>
      </c>
      <c r="C2232" s="472">
        <f>'BD4'!C2229</f>
        <v>0</v>
      </c>
      <c r="D2232" s="125" t="str">
        <f t="shared" si="171"/>
        <v/>
      </c>
      <c r="E2232" s="126" t="str">
        <f>IF('BD4'!O2229=0,"",'BD4'!O2229)</f>
        <v/>
      </c>
      <c r="F2232" s="127" t="str">
        <f>REPT('BD4'!N2229,1)</f>
        <v/>
      </c>
      <c r="G2232" s="469">
        <f>('BD4'!J2229)</f>
        <v>0</v>
      </c>
      <c r="I2232" s="568" t="str">
        <f t="shared" si="172"/>
        <v/>
      </c>
      <c r="J2232" s="568" t="str">
        <f>IF(L2232&gt;0,'BD1'!$K$6,"")</f>
        <v/>
      </c>
      <c r="K2232" s="568" t="str">
        <f>IF(L2232&gt;0,'BD1'!$K$8,"")</f>
        <v/>
      </c>
      <c r="L2232" s="101"/>
      <c r="M2232" s="101"/>
      <c r="N2232" s="101"/>
      <c r="O2232" s="101"/>
      <c r="P2232" s="363"/>
      <c r="Q2232" s="363"/>
      <c r="R2232" s="361"/>
      <c r="S2232" s="570" t="str">
        <f t="shared" si="175"/>
        <v/>
      </c>
      <c r="U2232" s="124" t="str">
        <f t="shared" si="173"/>
        <v/>
      </c>
      <c r="V2232" s="124" t="str">
        <f>IF(X2232&gt;0,'BD1'!$K$6,"")</f>
        <v/>
      </c>
      <c r="W2232" s="121" t="str">
        <f>IF(X2232&gt;0,'BD1'!$K$8,"")</f>
        <v/>
      </c>
      <c r="X2232" s="101"/>
      <c r="Y2232" s="474"/>
      <c r="Z2232" s="101"/>
      <c r="AA2232" s="101"/>
      <c r="AB2232" s="101"/>
      <c r="AC2232" s="101"/>
      <c r="AD2232" s="101"/>
      <c r="AE2232" s="361"/>
      <c r="AF2232" s="522"/>
    </row>
    <row r="2233" spans="2:32" x14ac:dyDescent="0.25">
      <c r="B2233" s="566" t="str">
        <f t="shared" si="174"/>
        <v/>
      </c>
      <c r="C2233" s="472">
        <f>'BD4'!C2230</f>
        <v>0</v>
      </c>
      <c r="D2233" s="125" t="str">
        <f t="shared" si="171"/>
        <v/>
      </c>
      <c r="E2233" s="126" t="str">
        <f>IF('BD4'!O2230=0,"",'BD4'!O2230)</f>
        <v/>
      </c>
      <c r="F2233" s="127" t="str">
        <f>REPT('BD4'!N2230,1)</f>
        <v/>
      </c>
      <c r="G2233" s="469">
        <f>('BD4'!J2230)</f>
        <v>0</v>
      </c>
      <c r="I2233" s="568" t="str">
        <f t="shared" si="172"/>
        <v/>
      </c>
      <c r="J2233" s="568" t="str">
        <f>IF(L2233&gt;0,'BD1'!$K$6,"")</f>
        <v/>
      </c>
      <c r="K2233" s="568" t="str">
        <f>IF(L2233&gt;0,'BD1'!$K$8,"")</f>
        <v/>
      </c>
      <c r="L2233" s="101"/>
      <c r="M2233" s="101"/>
      <c r="N2233" s="101"/>
      <c r="O2233" s="101"/>
      <c r="P2233" s="363"/>
      <c r="Q2233" s="363"/>
      <c r="R2233" s="361"/>
      <c r="S2233" s="570" t="str">
        <f t="shared" si="175"/>
        <v/>
      </c>
      <c r="U2233" s="124" t="str">
        <f t="shared" si="173"/>
        <v/>
      </c>
      <c r="V2233" s="124" t="str">
        <f>IF(X2233&gt;0,'BD1'!$K$6,"")</f>
        <v/>
      </c>
      <c r="W2233" s="121" t="str">
        <f>IF(X2233&gt;0,'BD1'!$K$8,"")</f>
        <v/>
      </c>
      <c r="X2233" s="101"/>
      <c r="Y2233" s="474"/>
      <c r="Z2233" s="101"/>
      <c r="AA2233" s="101"/>
      <c r="AB2233" s="101"/>
      <c r="AC2233" s="101"/>
      <c r="AD2233" s="101"/>
      <c r="AE2233" s="361"/>
      <c r="AF2233" s="522"/>
    </row>
    <row r="2234" spans="2:32" x14ac:dyDescent="0.25">
      <c r="B2234" s="566" t="str">
        <f t="shared" si="174"/>
        <v/>
      </c>
      <c r="C2234" s="472">
        <f>'BD4'!C2231</f>
        <v>0</v>
      </c>
      <c r="D2234" s="125" t="str">
        <f t="shared" si="171"/>
        <v/>
      </c>
      <c r="E2234" s="126" t="str">
        <f>IF('BD4'!O2231=0,"",'BD4'!O2231)</f>
        <v/>
      </c>
      <c r="F2234" s="127" t="str">
        <f>REPT('BD4'!N2231,1)</f>
        <v/>
      </c>
      <c r="G2234" s="469">
        <f>('BD4'!J2231)</f>
        <v>0</v>
      </c>
      <c r="I2234" s="568" t="str">
        <f t="shared" si="172"/>
        <v/>
      </c>
      <c r="J2234" s="568" t="str">
        <f>IF(L2234&gt;0,'BD1'!$K$6,"")</f>
        <v/>
      </c>
      <c r="K2234" s="568" t="str">
        <f>IF(L2234&gt;0,'BD1'!$K$8,"")</f>
        <v/>
      </c>
      <c r="L2234" s="101"/>
      <c r="M2234" s="101"/>
      <c r="N2234" s="101"/>
      <c r="O2234" s="101"/>
      <c r="P2234" s="363"/>
      <c r="Q2234" s="363"/>
      <c r="R2234" s="361"/>
      <c r="S2234" s="570" t="str">
        <f t="shared" si="175"/>
        <v/>
      </c>
      <c r="U2234" s="124" t="str">
        <f t="shared" si="173"/>
        <v/>
      </c>
      <c r="V2234" s="124" t="str">
        <f>IF(X2234&gt;0,'BD1'!$K$6,"")</f>
        <v/>
      </c>
      <c r="W2234" s="121" t="str">
        <f>IF(X2234&gt;0,'BD1'!$K$8,"")</f>
        <v/>
      </c>
      <c r="X2234" s="101"/>
      <c r="Y2234" s="474"/>
      <c r="Z2234" s="101"/>
      <c r="AA2234" s="101"/>
      <c r="AB2234" s="101"/>
      <c r="AC2234" s="101"/>
      <c r="AD2234" s="101"/>
      <c r="AE2234" s="361"/>
      <c r="AF2234" s="522"/>
    </row>
    <row r="2235" spans="2:32" x14ac:dyDescent="0.25">
      <c r="B2235" s="566" t="str">
        <f t="shared" si="174"/>
        <v/>
      </c>
      <c r="C2235" s="472">
        <f>'BD4'!C2232</f>
        <v>0</v>
      </c>
      <c r="D2235" s="125" t="str">
        <f t="shared" si="171"/>
        <v/>
      </c>
      <c r="E2235" s="126" t="str">
        <f>IF('BD4'!O2232=0,"",'BD4'!O2232)</f>
        <v/>
      </c>
      <c r="F2235" s="127" t="str">
        <f>REPT('BD4'!N2232,1)</f>
        <v/>
      </c>
      <c r="G2235" s="469">
        <f>('BD4'!J2232)</f>
        <v>0</v>
      </c>
      <c r="I2235" s="568" t="str">
        <f t="shared" si="172"/>
        <v/>
      </c>
      <c r="J2235" s="568" t="str">
        <f>IF(L2235&gt;0,'BD1'!$K$6,"")</f>
        <v/>
      </c>
      <c r="K2235" s="568" t="str">
        <f>IF(L2235&gt;0,'BD1'!$K$8,"")</f>
        <v/>
      </c>
      <c r="L2235" s="101"/>
      <c r="M2235" s="101"/>
      <c r="N2235" s="101"/>
      <c r="O2235" s="101"/>
      <c r="P2235" s="363"/>
      <c r="Q2235" s="363"/>
      <c r="R2235" s="361"/>
      <c r="S2235" s="570" t="str">
        <f t="shared" si="175"/>
        <v/>
      </c>
      <c r="U2235" s="124" t="str">
        <f t="shared" si="173"/>
        <v/>
      </c>
      <c r="V2235" s="124" t="str">
        <f>IF(X2235&gt;0,'BD1'!$K$6,"")</f>
        <v/>
      </c>
      <c r="W2235" s="121" t="str">
        <f>IF(X2235&gt;0,'BD1'!$K$8,"")</f>
        <v/>
      </c>
      <c r="X2235" s="101"/>
      <c r="Y2235" s="474"/>
      <c r="Z2235" s="101"/>
      <c r="AA2235" s="101"/>
      <c r="AB2235" s="101"/>
      <c r="AC2235" s="101"/>
      <c r="AD2235" s="101"/>
      <c r="AE2235" s="361"/>
      <c r="AF2235" s="522"/>
    </row>
    <row r="2236" spans="2:32" x14ac:dyDescent="0.25">
      <c r="B2236" s="566" t="str">
        <f t="shared" si="174"/>
        <v/>
      </c>
      <c r="C2236" s="472">
        <f>'BD4'!C2233</f>
        <v>0</v>
      </c>
      <c r="D2236" s="125" t="str">
        <f t="shared" si="171"/>
        <v/>
      </c>
      <c r="E2236" s="126" t="str">
        <f>IF('BD4'!O2233=0,"",'BD4'!O2233)</f>
        <v/>
      </c>
      <c r="F2236" s="127" t="str">
        <f>REPT('BD4'!N2233,1)</f>
        <v/>
      </c>
      <c r="G2236" s="469">
        <f>('BD4'!J2233)</f>
        <v>0</v>
      </c>
      <c r="I2236" s="568" t="str">
        <f t="shared" si="172"/>
        <v/>
      </c>
      <c r="J2236" s="568" t="str">
        <f>IF(L2236&gt;0,'BD1'!$K$6,"")</f>
        <v/>
      </c>
      <c r="K2236" s="568" t="str">
        <f>IF(L2236&gt;0,'BD1'!$K$8,"")</f>
        <v/>
      </c>
      <c r="L2236" s="101"/>
      <c r="M2236" s="101"/>
      <c r="N2236" s="101"/>
      <c r="O2236" s="101"/>
      <c r="P2236" s="363"/>
      <c r="Q2236" s="363"/>
      <c r="R2236" s="361"/>
      <c r="S2236" s="570" t="str">
        <f t="shared" si="175"/>
        <v/>
      </c>
      <c r="U2236" s="124" t="str">
        <f t="shared" si="173"/>
        <v/>
      </c>
      <c r="V2236" s="124" t="str">
        <f>IF(X2236&gt;0,'BD1'!$K$6,"")</f>
        <v/>
      </c>
      <c r="W2236" s="121" t="str">
        <f>IF(X2236&gt;0,'BD1'!$K$8,"")</f>
        <v/>
      </c>
      <c r="X2236" s="101"/>
      <c r="Y2236" s="474"/>
      <c r="Z2236" s="101"/>
      <c r="AA2236" s="101"/>
      <c r="AB2236" s="101"/>
      <c r="AC2236" s="101"/>
      <c r="AD2236" s="101"/>
      <c r="AE2236" s="361"/>
      <c r="AF2236" s="522"/>
    </row>
    <row r="2237" spans="2:32" x14ac:dyDescent="0.25">
      <c r="B2237" s="566" t="str">
        <f t="shared" si="174"/>
        <v/>
      </c>
      <c r="C2237" s="472">
        <f>'BD4'!C2234</f>
        <v>0</v>
      </c>
      <c r="D2237" s="125" t="str">
        <f t="shared" si="171"/>
        <v/>
      </c>
      <c r="E2237" s="126" t="str">
        <f>IF('BD4'!O2234=0,"",'BD4'!O2234)</f>
        <v/>
      </c>
      <c r="F2237" s="127" t="str">
        <f>REPT('BD4'!N2234,1)</f>
        <v/>
      </c>
      <c r="G2237" s="469">
        <f>('BD4'!J2234)</f>
        <v>0</v>
      </c>
      <c r="I2237" s="568" t="str">
        <f t="shared" si="172"/>
        <v/>
      </c>
      <c r="J2237" s="568" t="str">
        <f>IF(L2237&gt;0,'BD1'!$K$6,"")</f>
        <v/>
      </c>
      <c r="K2237" s="568" t="str">
        <f>IF(L2237&gt;0,'BD1'!$K$8,"")</f>
        <v/>
      </c>
      <c r="L2237" s="101"/>
      <c r="M2237" s="101"/>
      <c r="N2237" s="101"/>
      <c r="O2237" s="101"/>
      <c r="P2237" s="363"/>
      <c r="Q2237" s="363"/>
      <c r="R2237" s="361"/>
      <c r="S2237" s="570" t="str">
        <f t="shared" si="175"/>
        <v/>
      </c>
      <c r="U2237" s="124" t="str">
        <f t="shared" si="173"/>
        <v/>
      </c>
      <c r="V2237" s="124" t="str">
        <f>IF(X2237&gt;0,'BD1'!$K$6,"")</f>
        <v/>
      </c>
      <c r="W2237" s="121" t="str">
        <f>IF(X2237&gt;0,'BD1'!$K$8,"")</f>
        <v/>
      </c>
      <c r="X2237" s="101"/>
      <c r="Y2237" s="474"/>
      <c r="Z2237" s="101"/>
      <c r="AA2237" s="101"/>
      <c r="AB2237" s="101"/>
      <c r="AC2237" s="101"/>
      <c r="AD2237" s="101"/>
      <c r="AE2237" s="361"/>
      <c r="AF2237" s="522"/>
    </row>
    <row r="2238" spans="2:32" x14ac:dyDescent="0.25">
      <c r="B2238" s="566" t="str">
        <f t="shared" si="174"/>
        <v/>
      </c>
      <c r="C2238" s="472">
        <f>'BD4'!C2235</f>
        <v>0</v>
      </c>
      <c r="D2238" s="125" t="str">
        <f t="shared" si="171"/>
        <v/>
      </c>
      <c r="E2238" s="126" t="str">
        <f>IF('BD4'!O2235=0,"",'BD4'!O2235)</f>
        <v/>
      </c>
      <c r="F2238" s="127" t="str">
        <f>REPT('BD4'!N2235,1)</f>
        <v/>
      </c>
      <c r="G2238" s="469">
        <f>('BD4'!J2235)</f>
        <v>0</v>
      </c>
      <c r="I2238" s="568" t="str">
        <f t="shared" si="172"/>
        <v/>
      </c>
      <c r="J2238" s="568" t="str">
        <f>IF(L2238&gt;0,'BD1'!$K$6,"")</f>
        <v/>
      </c>
      <c r="K2238" s="568" t="str">
        <f>IF(L2238&gt;0,'BD1'!$K$8,"")</f>
        <v/>
      </c>
      <c r="L2238" s="101"/>
      <c r="M2238" s="101"/>
      <c r="N2238" s="101"/>
      <c r="O2238" s="101"/>
      <c r="P2238" s="363"/>
      <c r="Q2238" s="363"/>
      <c r="R2238" s="361"/>
      <c r="S2238" s="570" t="str">
        <f t="shared" si="175"/>
        <v/>
      </c>
      <c r="U2238" s="124" t="str">
        <f t="shared" si="173"/>
        <v/>
      </c>
      <c r="V2238" s="124" t="str">
        <f>IF(X2238&gt;0,'BD1'!$K$6,"")</f>
        <v/>
      </c>
      <c r="W2238" s="121" t="str">
        <f>IF(X2238&gt;0,'BD1'!$K$8,"")</f>
        <v/>
      </c>
      <c r="X2238" s="101"/>
      <c r="Y2238" s="474"/>
      <c r="Z2238" s="101"/>
      <c r="AA2238" s="101"/>
      <c r="AB2238" s="101"/>
      <c r="AC2238" s="101"/>
      <c r="AD2238" s="101"/>
      <c r="AE2238" s="361"/>
      <c r="AF2238" s="522"/>
    </row>
    <row r="2239" spans="2:32" x14ac:dyDescent="0.25">
      <c r="B2239" s="566" t="str">
        <f t="shared" si="174"/>
        <v/>
      </c>
      <c r="C2239" s="472">
        <f>'BD4'!C2236</f>
        <v>0</v>
      </c>
      <c r="D2239" s="125" t="str">
        <f t="shared" si="171"/>
        <v/>
      </c>
      <c r="E2239" s="126" t="str">
        <f>IF('BD4'!O2236=0,"",'BD4'!O2236)</f>
        <v/>
      </c>
      <c r="F2239" s="127" t="str">
        <f>REPT('BD4'!N2236,1)</f>
        <v/>
      </c>
      <c r="G2239" s="469">
        <f>('BD4'!J2236)</f>
        <v>0</v>
      </c>
      <c r="I2239" s="568" t="str">
        <f t="shared" si="172"/>
        <v/>
      </c>
      <c r="J2239" s="568" t="str">
        <f>IF(L2239&gt;0,'BD1'!$K$6,"")</f>
        <v/>
      </c>
      <c r="K2239" s="568" t="str">
        <f>IF(L2239&gt;0,'BD1'!$K$8,"")</f>
        <v/>
      </c>
      <c r="L2239" s="101"/>
      <c r="M2239" s="101"/>
      <c r="N2239" s="101"/>
      <c r="O2239" s="101"/>
      <c r="P2239" s="363"/>
      <c r="Q2239" s="363"/>
      <c r="R2239" s="361"/>
      <c r="S2239" s="570" t="str">
        <f t="shared" si="175"/>
        <v/>
      </c>
      <c r="U2239" s="124" t="str">
        <f t="shared" si="173"/>
        <v/>
      </c>
      <c r="V2239" s="124" t="str">
        <f>IF(X2239&gt;0,'BD1'!$K$6,"")</f>
        <v/>
      </c>
      <c r="W2239" s="121" t="str">
        <f>IF(X2239&gt;0,'BD1'!$K$8,"")</f>
        <v/>
      </c>
      <c r="X2239" s="101"/>
      <c r="Y2239" s="474"/>
      <c r="Z2239" s="101"/>
      <c r="AA2239" s="101"/>
      <c r="AB2239" s="101"/>
      <c r="AC2239" s="101"/>
      <c r="AD2239" s="101"/>
      <c r="AE2239" s="361"/>
      <c r="AF2239" s="522"/>
    </row>
    <row r="2240" spans="2:32" x14ac:dyDescent="0.25">
      <c r="B2240" s="566" t="str">
        <f t="shared" si="174"/>
        <v/>
      </c>
      <c r="C2240" s="472">
        <f>'BD4'!C2237</f>
        <v>0</v>
      </c>
      <c r="D2240" s="125" t="str">
        <f t="shared" si="171"/>
        <v/>
      </c>
      <c r="E2240" s="126" t="str">
        <f>IF('BD4'!O2237=0,"",'BD4'!O2237)</f>
        <v/>
      </c>
      <c r="F2240" s="127" t="str">
        <f>REPT('BD4'!N2237,1)</f>
        <v/>
      </c>
      <c r="G2240" s="469">
        <f>('BD4'!J2237)</f>
        <v>0</v>
      </c>
      <c r="I2240" s="568" t="str">
        <f t="shared" si="172"/>
        <v/>
      </c>
      <c r="J2240" s="568" t="str">
        <f>IF(L2240&gt;0,'BD1'!$K$6,"")</f>
        <v/>
      </c>
      <c r="K2240" s="568" t="str">
        <f>IF(L2240&gt;0,'BD1'!$K$8,"")</f>
        <v/>
      </c>
      <c r="L2240" s="101"/>
      <c r="M2240" s="101"/>
      <c r="N2240" s="101"/>
      <c r="O2240" s="101"/>
      <c r="P2240" s="363"/>
      <c r="Q2240" s="363"/>
      <c r="R2240" s="361"/>
      <c r="S2240" s="570" t="str">
        <f t="shared" si="175"/>
        <v/>
      </c>
      <c r="U2240" s="124" t="str">
        <f t="shared" si="173"/>
        <v/>
      </c>
      <c r="V2240" s="124" t="str">
        <f>IF(X2240&gt;0,'BD1'!$K$6,"")</f>
        <v/>
      </c>
      <c r="W2240" s="121" t="str">
        <f>IF(X2240&gt;0,'BD1'!$K$8,"")</f>
        <v/>
      </c>
      <c r="X2240" s="101"/>
      <c r="Y2240" s="474"/>
      <c r="Z2240" s="101"/>
      <c r="AA2240" s="101"/>
      <c r="AB2240" s="101"/>
      <c r="AC2240" s="101"/>
      <c r="AD2240" s="101"/>
      <c r="AE2240" s="361"/>
      <c r="AF2240" s="522"/>
    </row>
    <row r="2241" spans="2:32" x14ac:dyDescent="0.25">
      <c r="B2241" s="566" t="str">
        <f t="shared" si="174"/>
        <v/>
      </c>
      <c r="C2241" s="472">
        <f>'BD4'!C2238</f>
        <v>0</v>
      </c>
      <c r="D2241" s="125" t="str">
        <f t="shared" si="171"/>
        <v/>
      </c>
      <c r="E2241" s="126" t="str">
        <f>IF('BD4'!O2238=0,"",'BD4'!O2238)</f>
        <v/>
      </c>
      <c r="F2241" s="127" t="str">
        <f>REPT('BD4'!N2238,1)</f>
        <v/>
      </c>
      <c r="G2241" s="469">
        <f>('BD4'!J2238)</f>
        <v>0</v>
      </c>
      <c r="I2241" s="568" t="str">
        <f t="shared" si="172"/>
        <v/>
      </c>
      <c r="J2241" s="568" t="str">
        <f>IF(L2241&gt;0,'BD1'!$K$6,"")</f>
        <v/>
      </c>
      <c r="K2241" s="568" t="str">
        <f>IF(L2241&gt;0,'BD1'!$K$8,"")</f>
        <v/>
      </c>
      <c r="L2241" s="101"/>
      <c r="M2241" s="101"/>
      <c r="N2241" s="101"/>
      <c r="O2241" s="101"/>
      <c r="P2241" s="363"/>
      <c r="Q2241" s="363"/>
      <c r="R2241" s="361"/>
      <c r="S2241" s="570" t="str">
        <f t="shared" si="175"/>
        <v/>
      </c>
      <c r="U2241" s="124" t="str">
        <f t="shared" si="173"/>
        <v/>
      </c>
      <c r="V2241" s="124" t="str">
        <f>IF(X2241&gt;0,'BD1'!$K$6,"")</f>
        <v/>
      </c>
      <c r="W2241" s="121" t="str">
        <f>IF(X2241&gt;0,'BD1'!$K$8,"")</f>
        <v/>
      </c>
      <c r="X2241" s="101"/>
      <c r="Y2241" s="474"/>
      <c r="Z2241" s="101"/>
      <c r="AA2241" s="101"/>
      <c r="AB2241" s="101"/>
      <c r="AC2241" s="101"/>
      <c r="AD2241" s="101"/>
      <c r="AE2241" s="361"/>
      <c r="AF2241" s="522"/>
    </row>
    <row r="2242" spans="2:32" x14ac:dyDescent="0.25">
      <c r="B2242" s="566" t="str">
        <f t="shared" si="174"/>
        <v/>
      </c>
      <c r="C2242" s="472">
        <f>'BD4'!C2239</f>
        <v>0</v>
      </c>
      <c r="D2242" s="125" t="str">
        <f t="shared" si="171"/>
        <v/>
      </c>
      <c r="E2242" s="126" t="str">
        <f>IF('BD4'!O2239=0,"",'BD4'!O2239)</f>
        <v/>
      </c>
      <c r="F2242" s="127" t="str">
        <f>REPT('BD4'!N2239,1)</f>
        <v/>
      </c>
      <c r="G2242" s="469">
        <f>('BD4'!J2239)</f>
        <v>0</v>
      </c>
      <c r="I2242" s="568" t="str">
        <f t="shared" si="172"/>
        <v/>
      </c>
      <c r="J2242" s="568" t="str">
        <f>IF(L2242&gt;0,'BD1'!$K$6,"")</f>
        <v/>
      </c>
      <c r="K2242" s="568" t="str">
        <f>IF(L2242&gt;0,'BD1'!$K$8,"")</f>
        <v/>
      </c>
      <c r="L2242" s="101"/>
      <c r="M2242" s="101"/>
      <c r="N2242" s="101"/>
      <c r="O2242" s="101"/>
      <c r="P2242" s="363"/>
      <c r="Q2242" s="363"/>
      <c r="R2242" s="361"/>
      <c r="S2242" s="570" t="str">
        <f t="shared" si="175"/>
        <v/>
      </c>
      <c r="U2242" s="124" t="str">
        <f t="shared" si="173"/>
        <v/>
      </c>
      <c r="V2242" s="124" t="str">
        <f>IF(X2242&gt;0,'BD1'!$K$6,"")</f>
        <v/>
      </c>
      <c r="W2242" s="121" t="str">
        <f>IF(X2242&gt;0,'BD1'!$K$8,"")</f>
        <v/>
      </c>
      <c r="X2242" s="101"/>
      <c r="Y2242" s="474"/>
      <c r="Z2242" s="101"/>
      <c r="AA2242" s="101"/>
      <c r="AB2242" s="101"/>
      <c r="AC2242" s="101"/>
      <c r="AD2242" s="101"/>
      <c r="AE2242" s="361"/>
      <c r="AF2242" s="522"/>
    </row>
    <row r="2243" spans="2:32" x14ac:dyDescent="0.25">
      <c r="B2243" s="566" t="str">
        <f t="shared" si="174"/>
        <v/>
      </c>
      <c r="C2243" s="472">
        <f>'BD4'!C2240</f>
        <v>0</v>
      </c>
      <c r="D2243" s="125" t="str">
        <f t="shared" si="171"/>
        <v/>
      </c>
      <c r="E2243" s="126" t="str">
        <f>IF('BD4'!O2240=0,"",'BD4'!O2240)</f>
        <v/>
      </c>
      <c r="F2243" s="127" t="str">
        <f>REPT('BD4'!N2240,1)</f>
        <v/>
      </c>
      <c r="G2243" s="469">
        <f>('BD4'!J2240)</f>
        <v>0</v>
      </c>
      <c r="I2243" s="568" t="str">
        <f t="shared" si="172"/>
        <v/>
      </c>
      <c r="J2243" s="568" t="str">
        <f>IF(L2243&gt;0,'BD1'!$K$6,"")</f>
        <v/>
      </c>
      <c r="K2243" s="568" t="str">
        <f>IF(L2243&gt;0,'BD1'!$K$8,"")</f>
        <v/>
      </c>
      <c r="L2243" s="101"/>
      <c r="M2243" s="101"/>
      <c r="N2243" s="101"/>
      <c r="O2243" s="101"/>
      <c r="P2243" s="363"/>
      <c r="Q2243" s="363"/>
      <c r="R2243" s="361"/>
      <c r="S2243" s="570" t="str">
        <f t="shared" si="175"/>
        <v/>
      </c>
      <c r="U2243" s="124" t="str">
        <f t="shared" si="173"/>
        <v/>
      </c>
      <c r="V2243" s="124" t="str">
        <f>IF(X2243&gt;0,'BD1'!$K$6,"")</f>
        <v/>
      </c>
      <c r="W2243" s="121" t="str">
        <f>IF(X2243&gt;0,'BD1'!$K$8,"")</f>
        <v/>
      </c>
      <c r="X2243" s="101"/>
      <c r="Y2243" s="474"/>
      <c r="Z2243" s="101"/>
      <c r="AA2243" s="101"/>
      <c r="AB2243" s="101"/>
      <c r="AC2243" s="101"/>
      <c r="AD2243" s="101"/>
      <c r="AE2243" s="361"/>
      <c r="AF2243" s="522"/>
    </row>
    <row r="2244" spans="2:32" x14ac:dyDescent="0.25">
      <c r="B2244" s="566" t="str">
        <f t="shared" si="174"/>
        <v/>
      </c>
      <c r="C2244" s="472">
        <f>'BD4'!C2241</f>
        <v>0</v>
      </c>
      <c r="D2244" s="125" t="str">
        <f t="shared" si="171"/>
        <v/>
      </c>
      <c r="E2244" s="126" t="str">
        <f>IF('BD4'!O2241=0,"",'BD4'!O2241)</f>
        <v/>
      </c>
      <c r="F2244" s="127" t="str">
        <f>REPT('BD4'!N2241,1)</f>
        <v/>
      </c>
      <c r="G2244" s="469">
        <f>('BD4'!J2241)</f>
        <v>0</v>
      </c>
      <c r="I2244" s="568" t="str">
        <f t="shared" si="172"/>
        <v/>
      </c>
      <c r="J2244" s="568" t="str">
        <f>IF(L2244&gt;0,'BD1'!$K$6,"")</f>
        <v/>
      </c>
      <c r="K2244" s="568" t="str">
        <f>IF(L2244&gt;0,'BD1'!$K$8,"")</f>
        <v/>
      </c>
      <c r="L2244" s="101"/>
      <c r="M2244" s="101"/>
      <c r="N2244" s="101"/>
      <c r="O2244" s="101"/>
      <c r="P2244" s="363"/>
      <c r="Q2244" s="363"/>
      <c r="R2244" s="361"/>
      <c r="S2244" s="570" t="str">
        <f t="shared" si="175"/>
        <v/>
      </c>
      <c r="U2244" s="124" t="str">
        <f t="shared" si="173"/>
        <v/>
      </c>
      <c r="V2244" s="124" t="str">
        <f>IF(X2244&gt;0,'BD1'!$K$6,"")</f>
        <v/>
      </c>
      <c r="W2244" s="121" t="str">
        <f>IF(X2244&gt;0,'BD1'!$K$8,"")</f>
        <v/>
      </c>
      <c r="X2244" s="101"/>
      <c r="Y2244" s="474"/>
      <c r="Z2244" s="101"/>
      <c r="AA2244" s="101"/>
      <c r="AB2244" s="101"/>
      <c r="AC2244" s="101"/>
      <c r="AD2244" s="101"/>
      <c r="AE2244" s="361"/>
      <c r="AF2244" s="522"/>
    </row>
    <row r="2245" spans="2:32" x14ac:dyDescent="0.25">
      <c r="B2245" s="566" t="str">
        <f t="shared" si="174"/>
        <v/>
      </c>
      <c r="C2245" s="472">
        <f>'BD4'!C2242</f>
        <v>0</v>
      </c>
      <c r="D2245" s="125" t="str">
        <f t="shared" si="171"/>
        <v/>
      </c>
      <c r="E2245" s="126" t="str">
        <f>IF('BD4'!O2242=0,"",'BD4'!O2242)</f>
        <v/>
      </c>
      <c r="F2245" s="127" t="str">
        <f>REPT('BD4'!N2242,1)</f>
        <v/>
      </c>
      <c r="G2245" s="469">
        <f>('BD4'!J2242)</f>
        <v>0</v>
      </c>
      <c r="I2245" s="568" t="str">
        <f t="shared" si="172"/>
        <v/>
      </c>
      <c r="J2245" s="568" t="str">
        <f>IF(L2245&gt;0,'BD1'!$K$6,"")</f>
        <v/>
      </c>
      <c r="K2245" s="568" t="str">
        <f>IF(L2245&gt;0,'BD1'!$K$8,"")</f>
        <v/>
      </c>
      <c r="L2245" s="101"/>
      <c r="M2245" s="101"/>
      <c r="N2245" s="101"/>
      <c r="O2245" s="101"/>
      <c r="P2245" s="363"/>
      <c r="Q2245" s="363"/>
      <c r="R2245" s="361"/>
      <c r="S2245" s="570" t="str">
        <f t="shared" si="175"/>
        <v/>
      </c>
      <c r="U2245" s="124" t="str">
        <f t="shared" si="173"/>
        <v/>
      </c>
      <c r="V2245" s="124" t="str">
        <f>IF(X2245&gt;0,'BD1'!$K$6,"")</f>
        <v/>
      </c>
      <c r="W2245" s="121" t="str">
        <f>IF(X2245&gt;0,'BD1'!$K$8,"")</f>
        <v/>
      </c>
      <c r="X2245" s="101"/>
      <c r="Y2245" s="474"/>
      <c r="Z2245" s="101"/>
      <c r="AA2245" s="101"/>
      <c r="AB2245" s="101"/>
      <c r="AC2245" s="101"/>
      <c r="AD2245" s="101"/>
      <c r="AE2245" s="361"/>
      <c r="AF2245" s="522"/>
    </row>
    <row r="2246" spans="2:32" x14ac:dyDescent="0.25">
      <c r="B2246" s="566" t="str">
        <f t="shared" si="174"/>
        <v/>
      </c>
      <c r="C2246" s="472">
        <f>'BD4'!C2243</f>
        <v>0</v>
      </c>
      <c r="D2246" s="125" t="str">
        <f t="shared" si="171"/>
        <v/>
      </c>
      <c r="E2246" s="126" t="str">
        <f>IF('BD4'!O2243=0,"",'BD4'!O2243)</f>
        <v/>
      </c>
      <c r="F2246" s="127" t="str">
        <f>REPT('BD4'!N2243,1)</f>
        <v/>
      </c>
      <c r="G2246" s="469">
        <f>('BD4'!J2243)</f>
        <v>0</v>
      </c>
      <c r="I2246" s="568" t="str">
        <f t="shared" si="172"/>
        <v/>
      </c>
      <c r="J2246" s="568" t="str">
        <f>IF(L2246&gt;0,'BD1'!$K$6,"")</f>
        <v/>
      </c>
      <c r="K2246" s="568" t="str">
        <f>IF(L2246&gt;0,'BD1'!$K$8,"")</f>
        <v/>
      </c>
      <c r="L2246" s="101"/>
      <c r="M2246" s="101"/>
      <c r="N2246" s="101"/>
      <c r="O2246" s="101"/>
      <c r="P2246" s="363"/>
      <c r="Q2246" s="363"/>
      <c r="R2246" s="361"/>
      <c r="S2246" s="570" t="str">
        <f t="shared" si="175"/>
        <v/>
      </c>
      <c r="U2246" s="124" t="str">
        <f t="shared" si="173"/>
        <v/>
      </c>
      <c r="V2246" s="124" t="str">
        <f>IF(X2246&gt;0,'BD1'!$K$6,"")</f>
        <v/>
      </c>
      <c r="W2246" s="121" t="str">
        <f>IF(X2246&gt;0,'BD1'!$K$8,"")</f>
        <v/>
      </c>
      <c r="X2246" s="101"/>
      <c r="Y2246" s="474"/>
      <c r="Z2246" s="101"/>
      <c r="AA2246" s="101"/>
      <c r="AB2246" s="101"/>
      <c r="AC2246" s="101"/>
      <c r="AD2246" s="101"/>
      <c r="AE2246" s="361"/>
      <c r="AF2246" s="522"/>
    </row>
    <row r="2247" spans="2:32" x14ac:dyDescent="0.25">
      <c r="B2247" s="566" t="str">
        <f t="shared" si="174"/>
        <v/>
      </c>
      <c r="C2247" s="472">
        <f>'BD4'!C2244</f>
        <v>0</v>
      </c>
      <c r="D2247" s="125" t="str">
        <f t="shared" si="171"/>
        <v/>
      </c>
      <c r="E2247" s="126" t="str">
        <f>IF('BD4'!O2244=0,"",'BD4'!O2244)</f>
        <v/>
      </c>
      <c r="F2247" s="127" t="str">
        <f>REPT('BD4'!N2244,1)</f>
        <v/>
      </c>
      <c r="G2247" s="469">
        <f>('BD4'!J2244)</f>
        <v>0</v>
      </c>
      <c r="I2247" s="568" t="str">
        <f t="shared" si="172"/>
        <v/>
      </c>
      <c r="J2247" s="568" t="str">
        <f>IF(L2247&gt;0,'BD1'!$K$6,"")</f>
        <v/>
      </c>
      <c r="K2247" s="568" t="str">
        <f>IF(L2247&gt;0,'BD1'!$K$8,"")</f>
        <v/>
      </c>
      <c r="L2247" s="101"/>
      <c r="M2247" s="101"/>
      <c r="N2247" s="101"/>
      <c r="O2247" s="101"/>
      <c r="P2247" s="363"/>
      <c r="Q2247" s="363"/>
      <c r="R2247" s="361"/>
      <c r="S2247" s="570" t="str">
        <f t="shared" si="175"/>
        <v/>
      </c>
      <c r="U2247" s="124" t="str">
        <f t="shared" si="173"/>
        <v/>
      </c>
      <c r="V2247" s="124" t="str">
        <f>IF(X2247&gt;0,'BD1'!$K$6,"")</f>
        <v/>
      </c>
      <c r="W2247" s="121" t="str">
        <f>IF(X2247&gt;0,'BD1'!$K$8,"")</f>
        <v/>
      </c>
      <c r="X2247" s="101"/>
      <c r="Y2247" s="474"/>
      <c r="Z2247" s="101"/>
      <c r="AA2247" s="101"/>
      <c r="AB2247" s="101"/>
      <c r="AC2247" s="101"/>
      <c r="AD2247" s="101"/>
      <c r="AE2247" s="361"/>
      <c r="AF2247" s="522"/>
    </row>
    <row r="2248" spans="2:32" x14ac:dyDescent="0.25">
      <c r="B2248" s="566" t="str">
        <f t="shared" si="174"/>
        <v/>
      </c>
      <c r="C2248" s="472">
        <f>'BD4'!C2245</f>
        <v>0</v>
      </c>
      <c r="D2248" s="125" t="str">
        <f t="shared" si="171"/>
        <v/>
      </c>
      <c r="E2248" s="126" t="str">
        <f>IF('BD4'!O2245=0,"",'BD4'!O2245)</f>
        <v/>
      </c>
      <c r="F2248" s="127" t="str">
        <f>REPT('BD4'!N2245,1)</f>
        <v/>
      </c>
      <c r="G2248" s="469">
        <f>('BD4'!J2245)</f>
        <v>0</v>
      </c>
      <c r="I2248" s="568" t="str">
        <f t="shared" si="172"/>
        <v/>
      </c>
      <c r="J2248" s="568" t="str">
        <f>IF(L2248&gt;0,'BD1'!$K$6,"")</f>
        <v/>
      </c>
      <c r="K2248" s="568" t="str">
        <f>IF(L2248&gt;0,'BD1'!$K$8,"")</f>
        <v/>
      </c>
      <c r="L2248" s="101"/>
      <c r="M2248" s="101"/>
      <c r="N2248" s="101"/>
      <c r="O2248" s="101"/>
      <c r="P2248" s="363"/>
      <c r="Q2248" s="363"/>
      <c r="R2248" s="361"/>
      <c r="S2248" s="570" t="str">
        <f t="shared" si="175"/>
        <v/>
      </c>
      <c r="U2248" s="124" t="str">
        <f t="shared" si="173"/>
        <v/>
      </c>
      <c r="V2248" s="124" t="str">
        <f>IF(X2248&gt;0,'BD1'!$K$6,"")</f>
        <v/>
      </c>
      <c r="W2248" s="121" t="str">
        <f>IF(X2248&gt;0,'BD1'!$K$8,"")</f>
        <v/>
      </c>
      <c r="X2248" s="101"/>
      <c r="Y2248" s="474"/>
      <c r="Z2248" s="101"/>
      <c r="AA2248" s="101"/>
      <c r="AB2248" s="101"/>
      <c r="AC2248" s="101"/>
      <c r="AD2248" s="101"/>
      <c r="AE2248" s="361"/>
      <c r="AF2248" s="522"/>
    </row>
    <row r="2249" spans="2:32" x14ac:dyDescent="0.25">
      <c r="B2249" s="566" t="str">
        <f t="shared" si="174"/>
        <v/>
      </c>
      <c r="C2249" s="472">
        <f>'BD4'!C2246</f>
        <v>0</v>
      </c>
      <c r="D2249" s="125" t="str">
        <f t="shared" si="171"/>
        <v/>
      </c>
      <c r="E2249" s="126" t="str">
        <f>IF('BD4'!O2246=0,"",'BD4'!O2246)</f>
        <v/>
      </c>
      <c r="F2249" s="127" t="str">
        <f>REPT('BD4'!N2246,1)</f>
        <v/>
      </c>
      <c r="G2249" s="469">
        <f>('BD4'!J2246)</f>
        <v>0</v>
      </c>
      <c r="I2249" s="568" t="str">
        <f t="shared" si="172"/>
        <v/>
      </c>
      <c r="J2249" s="568" t="str">
        <f>IF(L2249&gt;0,'BD1'!$K$6,"")</f>
        <v/>
      </c>
      <c r="K2249" s="568" t="str">
        <f>IF(L2249&gt;0,'BD1'!$K$8,"")</f>
        <v/>
      </c>
      <c r="L2249" s="101"/>
      <c r="M2249" s="101"/>
      <c r="N2249" s="101"/>
      <c r="O2249" s="101"/>
      <c r="P2249" s="363"/>
      <c r="Q2249" s="363"/>
      <c r="R2249" s="361"/>
      <c r="S2249" s="570" t="str">
        <f t="shared" si="175"/>
        <v/>
      </c>
      <c r="U2249" s="124" t="str">
        <f t="shared" si="173"/>
        <v/>
      </c>
      <c r="V2249" s="124" t="str">
        <f>IF(X2249&gt;0,'BD1'!$K$6,"")</f>
        <v/>
      </c>
      <c r="W2249" s="121" t="str">
        <f>IF(X2249&gt;0,'BD1'!$K$8,"")</f>
        <v/>
      </c>
      <c r="X2249" s="101"/>
      <c r="Y2249" s="474"/>
      <c r="Z2249" s="101"/>
      <c r="AA2249" s="101"/>
      <c r="AB2249" s="101"/>
      <c r="AC2249" s="101"/>
      <c r="AD2249" s="101"/>
      <c r="AE2249" s="361"/>
      <c r="AF2249" s="522"/>
    </row>
    <row r="2250" spans="2:32" x14ac:dyDescent="0.25">
      <c r="B2250" s="566" t="str">
        <f t="shared" si="174"/>
        <v/>
      </c>
      <c r="C2250" s="472">
        <f>'BD4'!C2247</f>
        <v>0</v>
      </c>
      <c r="D2250" s="125" t="str">
        <f t="shared" si="171"/>
        <v/>
      </c>
      <c r="E2250" s="126" t="str">
        <f>IF('BD4'!O2247=0,"",'BD4'!O2247)</f>
        <v/>
      </c>
      <c r="F2250" s="127" t="str">
        <f>REPT('BD4'!N2247,1)</f>
        <v/>
      </c>
      <c r="G2250" s="469">
        <f>('BD4'!J2247)</f>
        <v>0</v>
      </c>
      <c r="I2250" s="568" t="str">
        <f t="shared" si="172"/>
        <v/>
      </c>
      <c r="J2250" s="568" t="str">
        <f>IF(L2250&gt;0,'BD1'!$K$6,"")</f>
        <v/>
      </c>
      <c r="K2250" s="568" t="str">
        <f>IF(L2250&gt;0,'BD1'!$K$8,"")</f>
        <v/>
      </c>
      <c r="L2250" s="101"/>
      <c r="M2250" s="101"/>
      <c r="N2250" s="101"/>
      <c r="O2250" s="101"/>
      <c r="P2250" s="363"/>
      <c r="Q2250" s="363"/>
      <c r="R2250" s="361"/>
      <c r="S2250" s="570" t="str">
        <f t="shared" si="175"/>
        <v/>
      </c>
      <c r="U2250" s="124" t="str">
        <f t="shared" si="173"/>
        <v/>
      </c>
      <c r="V2250" s="124" t="str">
        <f>IF(X2250&gt;0,'BD1'!$K$6,"")</f>
        <v/>
      </c>
      <c r="W2250" s="121" t="str">
        <f>IF(X2250&gt;0,'BD1'!$K$8,"")</f>
        <v/>
      </c>
      <c r="X2250" s="101"/>
      <c r="Y2250" s="474"/>
      <c r="Z2250" s="101"/>
      <c r="AA2250" s="101"/>
      <c r="AB2250" s="101"/>
      <c r="AC2250" s="101"/>
      <c r="AD2250" s="101"/>
      <c r="AE2250" s="361"/>
      <c r="AF2250" s="522"/>
    </row>
    <row r="2251" spans="2:32" x14ac:dyDescent="0.25">
      <c r="B2251" s="566" t="str">
        <f t="shared" si="174"/>
        <v/>
      </c>
      <c r="C2251" s="472">
        <f>'BD4'!C2248</f>
        <v>0</v>
      </c>
      <c r="D2251" s="125" t="str">
        <f t="shared" si="171"/>
        <v/>
      </c>
      <c r="E2251" s="126" t="str">
        <f>IF('BD4'!O2248=0,"",'BD4'!O2248)</f>
        <v/>
      </c>
      <c r="F2251" s="127" t="str">
        <f>REPT('BD4'!N2248,1)</f>
        <v/>
      </c>
      <c r="G2251" s="469">
        <f>('BD4'!J2248)</f>
        <v>0</v>
      </c>
      <c r="I2251" s="568" t="str">
        <f t="shared" si="172"/>
        <v/>
      </c>
      <c r="J2251" s="568" t="str">
        <f>IF(L2251&gt;0,'BD1'!$K$6,"")</f>
        <v/>
      </c>
      <c r="K2251" s="568" t="str">
        <f>IF(L2251&gt;0,'BD1'!$K$8,"")</f>
        <v/>
      </c>
      <c r="L2251" s="101"/>
      <c r="M2251" s="101"/>
      <c r="N2251" s="101"/>
      <c r="O2251" s="101"/>
      <c r="P2251" s="363"/>
      <c r="Q2251" s="363"/>
      <c r="R2251" s="361"/>
      <c r="S2251" s="570" t="str">
        <f t="shared" si="175"/>
        <v/>
      </c>
      <c r="U2251" s="124" t="str">
        <f t="shared" si="173"/>
        <v/>
      </c>
      <c r="V2251" s="124" t="str">
        <f>IF(X2251&gt;0,'BD1'!$K$6,"")</f>
        <v/>
      </c>
      <c r="W2251" s="121" t="str">
        <f>IF(X2251&gt;0,'BD1'!$K$8,"")</f>
        <v/>
      </c>
      <c r="X2251" s="101"/>
      <c r="Y2251" s="474"/>
      <c r="Z2251" s="101"/>
      <c r="AA2251" s="101"/>
      <c r="AB2251" s="101"/>
      <c r="AC2251" s="101"/>
      <c r="AD2251" s="101"/>
      <c r="AE2251" s="361"/>
      <c r="AF2251" s="522"/>
    </row>
    <row r="2252" spans="2:32" x14ac:dyDescent="0.25">
      <c r="B2252" s="566" t="str">
        <f t="shared" si="174"/>
        <v/>
      </c>
      <c r="C2252" s="472">
        <f>'BD4'!C2249</f>
        <v>0</v>
      </c>
      <c r="D2252" s="125" t="str">
        <f t="shared" si="171"/>
        <v/>
      </c>
      <c r="E2252" s="126" t="str">
        <f>IF('BD4'!O2249=0,"",'BD4'!O2249)</f>
        <v/>
      </c>
      <c r="F2252" s="127" t="str">
        <f>REPT('BD4'!N2249,1)</f>
        <v/>
      </c>
      <c r="G2252" s="469">
        <f>('BD4'!J2249)</f>
        <v>0</v>
      </c>
      <c r="I2252" s="568" t="str">
        <f t="shared" si="172"/>
        <v/>
      </c>
      <c r="J2252" s="568" t="str">
        <f>IF(L2252&gt;0,'BD1'!$K$6,"")</f>
        <v/>
      </c>
      <c r="K2252" s="568" t="str">
        <f>IF(L2252&gt;0,'BD1'!$K$8,"")</f>
        <v/>
      </c>
      <c r="L2252" s="101"/>
      <c r="M2252" s="101"/>
      <c r="N2252" s="101"/>
      <c r="O2252" s="101"/>
      <c r="P2252" s="363"/>
      <c r="Q2252" s="363"/>
      <c r="R2252" s="361"/>
      <c r="S2252" s="570" t="str">
        <f t="shared" si="175"/>
        <v/>
      </c>
      <c r="U2252" s="124" t="str">
        <f t="shared" si="173"/>
        <v/>
      </c>
      <c r="V2252" s="124" t="str">
        <f>IF(X2252&gt;0,'BD1'!$K$6,"")</f>
        <v/>
      </c>
      <c r="W2252" s="121" t="str">
        <f>IF(X2252&gt;0,'BD1'!$K$8,"")</f>
        <v/>
      </c>
      <c r="X2252" s="101"/>
      <c r="Y2252" s="474"/>
      <c r="Z2252" s="101"/>
      <c r="AA2252" s="101"/>
      <c r="AB2252" s="101"/>
      <c r="AC2252" s="101"/>
      <c r="AD2252" s="101"/>
      <c r="AE2252" s="361"/>
      <c r="AF2252" s="522"/>
    </row>
    <row r="2253" spans="2:32" x14ac:dyDescent="0.25">
      <c r="B2253" s="566" t="str">
        <f t="shared" si="174"/>
        <v/>
      </c>
      <c r="C2253" s="472">
        <f>'BD4'!C2250</f>
        <v>0</v>
      </c>
      <c r="D2253" s="125" t="str">
        <f t="shared" si="171"/>
        <v/>
      </c>
      <c r="E2253" s="126" t="str">
        <f>IF('BD4'!O2250=0,"",'BD4'!O2250)</f>
        <v/>
      </c>
      <c r="F2253" s="127" t="str">
        <f>REPT('BD4'!N2250,1)</f>
        <v/>
      </c>
      <c r="G2253" s="469">
        <f>('BD4'!J2250)</f>
        <v>0</v>
      </c>
      <c r="I2253" s="568" t="str">
        <f t="shared" si="172"/>
        <v/>
      </c>
      <c r="J2253" s="568" t="str">
        <f>IF(L2253&gt;0,'BD1'!$K$6,"")</f>
        <v/>
      </c>
      <c r="K2253" s="568" t="str">
        <f>IF(L2253&gt;0,'BD1'!$K$8,"")</f>
        <v/>
      </c>
      <c r="L2253" s="101"/>
      <c r="M2253" s="101"/>
      <c r="N2253" s="101"/>
      <c r="O2253" s="101"/>
      <c r="P2253" s="363"/>
      <c r="Q2253" s="363"/>
      <c r="R2253" s="361"/>
      <c r="S2253" s="570" t="str">
        <f t="shared" si="175"/>
        <v/>
      </c>
      <c r="U2253" s="124" t="str">
        <f t="shared" si="173"/>
        <v/>
      </c>
      <c r="V2253" s="124" t="str">
        <f>IF(X2253&gt;0,'BD1'!$K$6,"")</f>
        <v/>
      </c>
      <c r="W2253" s="121" t="str">
        <f>IF(X2253&gt;0,'BD1'!$K$8,"")</f>
        <v/>
      </c>
      <c r="X2253" s="101"/>
      <c r="Y2253" s="474"/>
      <c r="Z2253" s="101"/>
      <c r="AA2253" s="101"/>
      <c r="AB2253" s="101"/>
      <c r="AC2253" s="101"/>
      <c r="AD2253" s="101"/>
      <c r="AE2253" s="361"/>
      <c r="AF2253" s="522"/>
    </row>
    <row r="2254" spans="2:32" x14ac:dyDescent="0.25">
      <c r="B2254" s="566" t="str">
        <f t="shared" si="174"/>
        <v/>
      </c>
      <c r="C2254" s="472">
        <f>'BD4'!C2251</f>
        <v>0</v>
      </c>
      <c r="D2254" s="125" t="str">
        <f t="shared" si="171"/>
        <v/>
      </c>
      <c r="E2254" s="126" t="str">
        <f>IF('BD4'!O2251=0,"",'BD4'!O2251)</f>
        <v/>
      </c>
      <c r="F2254" s="127" t="str">
        <f>REPT('BD4'!N2251,1)</f>
        <v/>
      </c>
      <c r="G2254" s="469">
        <f>('BD4'!J2251)</f>
        <v>0</v>
      </c>
      <c r="I2254" s="568" t="str">
        <f t="shared" si="172"/>
        <v/>
      </c>
      <c r="J2254" s="568" t="str">
        <f>IF(L2254&gt;0,'BD1'!$K$6,"")</f>
        <v/>
      </c>
      <c r="K2254" s="568" t="str">
        <f>IF(L2254&gt;0,'BD1'!$K$8,"")</f>
        <v/>
      </c>
      <c r="L2254" s="101"/>
      <c r="M2254" s="101"/>
      <c r="N2254" s="101"/>
      <c r="O2254" s="101"/>
      <c r="P2254" s="363"/>
      <c r="Q2254" s="363"/>
      <c r="R2254" s="361"/>
      <c r="S2254" s="570" t="str">
        <f t="shared" si="175"/>
        <v/>
      </c>
      <c r="U2254" s="124" t="str">
        <f t="shared" si="173"/>
        <v/>
      </c>
      <c r="V2254" s="124" t="str">
        <f>IF(X2254&gt;0,'BD1'!$K$6,"")</f>
        <v/>
      </c>
      <c r="W2254" s="121" t="str">
        <f>IF(X2254&gt;0,'BD1'!$K$8,"")</f>
        <v/>
      </c>
      <c r="X2254" s="101"/>
      <c r="Y2254" s="474"/>
      <c r="Z2254" s="101"/>
      <c r="AA2254" s="101"/>
      <c r="AB2254" s="101"/>
      <c r="AC2254" s="101"/>
      <c r="AD2254" s="101"/>
      <c r="AE2254" s="361"/>
      <c r="AF2254" s="522"/>
    </row>
    <row r="2255" spans="2:32" x14ac:dyDescent="0.25">
      <c r="B2255" s="566" t="str">
        <f t="shared" si="174"/>
        <v/>
      </c>
      <c r="C2255" s="472">
        <f>'BD4'!C2252</f>
        <v>0</v>
      </c>
      <c r="D2255" s="125" t="str">
        <f t="shared" ref="D2255:D2318" si="176">IF(IF(G2255&gt;=1,1,0)=0,"",IF(G2255&gt;=1,1,0))</f>
        <v/>
      </c>
      <c r="E2255" s="126" t="str">
        <f>IF('BD4'!O2252=0,"",'BD4'!O2252)</f>
        <v/>
      </c>
      <c r="F2255" s="127" t="str">
        <f>REPT('BD4'!N2252,1)</f>
        <v/>
      </c>
      <c r="G2255" s="469">
        <f>('BD4'!J2252)</f>
        <v>0</v>
      </c>
      <c r="I2255" s="568" t="str">
        <f t="shared" ref="I2255:I2318" si="177">IF(L2255&gt;0,ROW()-13,"")</f>
        <v/>
      </c>
      <c r="J2255" s="568" t="str">
        <f>IF(L2255&gt;0,'BD1'!$K$6,"")</f>
        <v/>
      </c>
      <c r="K2255" s="568" t="str">
        <f>IF(L2255&gt;0,'BD1'!$K$8,"")</f>
        <v/>
      </c>
      <c r="L2255" s="101"/>
      <c r="M2255" s="101"/>
      <c r="N2255" s="101"/>
      <c r="O2255" s="101"/>
      <c r="P2255" s="363"/>
      <c r="Q2255" s="363"/>
      <c r="R2255" s="361"/>
      <c r="S2255" s="570" t="str">
        <f t="shared" si="175"/>
        <v/>
      </c>
      <c r="U2255" s="124" t="str">
        <f t="shared" ref="U2255:U2318" si="178">IF(X2255&gt;0,ROW()-13,"")</f>
        <v/>
      </c>
      <c r="V2255" s="124" t="str">
        <f>IF(X2255&gt;0,'BD1'!$K$6,"")</f>
        <v/>
      </c>
      <c r="W2255" s="121" t="str">
        <f>IF(X2255&gt;0,'BD1'!$K$8,"")</f>
        <v/>
      </c>
      <c r="X2255" s="101"/>
      <c r="Y2255" s="474"/>
      <c r="Z2255" s="101"/>
      <c r="AA2255" s="101"/>
      <c r="AB2255" s="101"/>
      <c r="AC2255" s="101"/>
      <c r="AD2255" s="101"/>
      <c r="AE2255" s="361"/>
      <c r="AF2255" s="522"/>
    </row>
    <row r="2256" spans="2:32" x14ac:dyDescent="0.25">
      <c r="B2256" s="566" t="str">
        <f t="shared" ref="B2256:B2319" si="179">IF(G2256&gt;0,ROW()-13,"")</f>
        <v/>
      </c>
      <c r="C2256" s="472">
        <f>'BD4'!C2253</f>
        <v>0</v>
      </c>
      <c r="D2256" s="125" t="str">
        <f t="shared" si="176"/>
        <v/>
      </c>
      <c r="E2256" s="126" t="str">
        <f>IF('BD4'!O2253=0,"",'BD4'!O2253)</f>
        <v/>
      </c>
      <c r="F2256" s="127" t="str">
        <f>REPT('BD4'!N2253,1)</f>
        <v/>
      </c>
      <c r="G2256" s="469">
        <f>('BD4'!J2253)</f>
        <v>0</v>
      </c>
      <c r="I2256" s="568" t="str">
        <f t="shared" si="177"/>
        <v/>
      </c>
      <c r="J2256" s="568" t="str">
        <f>IF(L2256&gt;0,'BD1'!$K$6,"")</f>
        <v/>
      </c>
      <c r="K2256" s="568" t="str">
        <f>IF(L2256&gt;0,'BD1'!$K$8,"")</f>
        <v/>
      </c>
      <c r="L2256" s="101"/>
      <c r="M2256" s="101"/>
      <c r="N2256" s="101"/>
      <c r="O2256" s="101"/>
      <c r="P2256" s="363"/>
      <c r="Q2256" s="363"/>
      <c r="R2256" s="361"/>
      <c r="S2256" s="570" t="str">
        <f t="shared" ref="S2256:S2319" si="180">IF(AND(M2256="",N2256="",O2256=""),"",SUM(M2256:O2256))</f>
        <v/>
      </c>
      <c r="U2256" s="124" t="str">
        <f t="shared" si="178"/>
        <v/>
      </c>
      <c r="V2256" s="124" t="str">
        <f>IF(X2256&gt;0,'BD1'!$K$6,"")</f>
        <v/>
      </c>
      <c r="W2256" s="121" t="str">
        <f>IF(X2256&gt;0,'BD1'!$K$8,"")</f>
        <v/>
      </c>
      <c r="X2256" s="101"/>
      <c r="Y2256" s="474"/>
      <c r="Z2256" s="101"/>
      <c r="AA2256" s="101"/>
      <c r="AB2256" s="101"/>
      <c r="AC2256" s="101"/>
      <c r="AD2256" s="101"/>
      <c r="AE2256" s="361"/>
      <c r="AF2256" s="522"/>
    </row>
    <row r="2257" spans="2:32" x14ac:dyDescent="0.25">
      <c r="B2257" s="566" t="str">
        <f t="shared" si="179"/>
        <v/>
      </c>
      <c r="C2257" s="472">
        <f>'BD4'!C2254</f>
        <v>0</v>
      </c>
      <c r="D2257" s="125" t="str">
        <f t="shared" si="176"/>
        <v/>
      </c>
      <c r="E2257" s="126" t="str">
        <f>IF('BD4'!O2254=0,"",'BD4'!O2254)</f>
        <v/>
      </c>
      <c r="F2257" s="127" t="str">
        <f>REPT('BD4'!N2254,1)</f>
        <v/>
      </c>
      <c r="G2257" s="469">
        <f>('BD4'!J2254)</f>
        <v>0</v>
      </c>
      <c r="I2257" s="568" t="str">
        <f t="shared" si="177"/>
        <v/>
      </c>
      <c r="J2257" s="568" t="str">
        <f>IF(L2257&gt;0,'BD1'!$K$6,"")</f>
        <v/>
      </c>
      <c r="K2257" s="568" t="str">
        <f>IF(L2257&gt;0,'BD1'!$K$8,"")</f>
        <v/>
      </c>
      <c r="L2257" s="101"/>
      <c r="M2257" s="101"/>
      <c r="N2257" s="101"/>
      <c r="O2257" s="101"/>
      <c r="P2257" s="363"/>
      <c r="Q2257" s="363"/>
      <c r="R2257" s="361"/>
      <c r="S2257" s="570" t="str">
        <f t="shared" si="180"/>
        <v/>
      </c>
      <c r="U2257" s="124" t="str">
        <f t="shared" si="178"/>
        <v/>
      </c>
      <c r="V2257" s="124" t="str">
        <f>IF(X2257&gt;0,'BD1'!$K$6,"")</f>
        <v/>
      </c>
      <c r="W2257" s="121" t="str">
        <f>IF(X2257&gt;0,'BD1'!$K$8,"")</f>
        <v/>
      </c>
      <c r="X2257" s="101"/>
      <c r="Y2257" s="474"/>
      <c r="Z2257" s="101"/>
      <c r="AA2257" s="101"/>
      <c r="AB2257" s="101"/>
      <c r="AC2257" s="101"/>
      <c r="AD2257" s="101"/>
      <c r="AE2257" s="361"/>
      <c r="AF2257" s="522"/>
    </row>
    <row r="2258" spans="2:32" x14ac:dyDescent="0.25">
      <c r="B2258" s="566" t="str">
        <f t="shared" si="179"/>
        <v/>
      </c>
      <c r="C2258" s="472">
        <f>'BD4'!C2255</f>
        <v>0</v>
      </c>
      <c r="D2258" s="125" t="str">
        <f t="shared" si="176"/>
        <v/>
      </c>
      <c r="E2258" s="126" t="str">
        <f>IF('BD4'!O2255=0,"",'BD4'!O2255)</f>
        <v/>
      </c>
      <c r="F2258" s="127" t="str">
        <f>REPT('BD4'!N2255,1)</f>
        <v/>
      </c>
      <c r="G2258" s="469">
        <f>('BD4'!J2255)</f>
        <v>0</v>
      </c>
      <c r="I2258" s="568" t="str">
        <f t="shared" si="177"/>
        <v/>
      </c>
      <c r="J2258" s="568" t="str">
        <f>IF(L2258&gt;0,'BD1'!$K$6,"")</f>
        <v/>
      </c>
      <c r="K2258" s="568" t="str">
        <f>IF(L2258&gt;0,'BD1'!$K$8,"")</f>
        <v/>
      </c>
      <c r="L2258" s="101"/>
      <c r="M2258" s="101"/>
      <c r="N2258" s="101"/>
      <c r="O2258" s="101"/>
      <c r="P2258" s="363"/>
      <c r="Q2258" s="363"/>
      <c r="R2258" s="361"/>
      <c r="S2258" s="570" t="str">
        <f t="shared" si="180"/>
        <v/>
      </c>
      <c r="U2258" s="124" t="str">
        <f t="shared" si="178"/>
        <v/>
      </c>
      <c r="V2258" s="124" t="str">
        <f>IF(X2258&gt;0,'BD1'!$K$6,"")</f>
        <v/>
      </c>
      <c r="W2258" s="121" t="str">
        <f>IF(X2258&gt;0,'BD1'!$K$8,"")</f>
        <v/>
      </c>
      <c r="X2258" s="101"/>
      <c r="Y2258" s="474"/>
      <c r="Z2258" s="101"/>
      <c r="AA2258" s="101"/>
      <c r="AB2258" s="101"/>
      <c r="AC2258" s="101"/>
      <c r="AD2258" s="101"/>
      <c r="AE2258" s="361"/>
      <c r="AF2258" s="522"/>
    </row>
    <row r="2259" spans="2:32" x14ac:dyDescent="0.25">
      <c r="B2259" s="566" t="str">
        <f t="shared" si="179"/>
        <v/>
      </c>
      <c r="C2259" s="472">
        <f>'BD4'!C2256</f>
        <v>0</v>
      </c>
      <c r="D2259" s="125" t="str">
        <f t="shared" si="176"/>
        <v/>
      </c>
      <c r="E2259" s="126" t="str">
        <f>IF('BD4'!O2256=0,"",'BD4'!O2256)</f>
        <v/>
      </c>
      <c r="F2259" s="127" t="str">
        <f>REPT('BD4'!N2256,1)</f>
        <v/>
      </c>
      <c r="G2259" s="469">
        <f>('BD4'!J2256)</f>
        <v>0</v>
      </c>
      <c r="I2259" s="568" t="str">
        <f t="shared" si="177"/>
        <v/>
      </c>
      <c r="J2259" s="568" t="str">
        <f>IF(L2259&gt;0,'BD1'!$K$6,"")</f>
        <v/>
      </c>
      <c r="K2259" s="568" t="str">
        <f>IF(L2259&gt;0,'BD1'!$K$8,"")</f>
        <v/>
      </c>
      <c r="L2259" s="101"/>
      <c r="M2259" s="101"/>
      <c r="N2259" s="101"/>
      <c r="O2259" s="101"/>
      <c r="P2259" s="363"/>
      <c r="Q2259" s="363"/>
      <c r="R2259" s="361"/>
      <c r="S2259" s="570" t="str">
        <f t="shared" si="180"/>
        <v/>
      </c>
      <c r="U2259" s="124" t="str">
        <f t="shared" si="178"/>
        <v/>
      </c>
      <c r="V2259" s="124" t="str">
        <f>IF(X2259&gt;0,'BD1'!$K$6,"")</f>
        <v/>
      </c>
      <c r="W2259" s="121" t="str">
        <f>IF(X2259&gt;0,'BD1'!$K$8,"")</f>
        <v/>
      </c>
      <c r="X2259" s="101"/>
      <c r="Y2259" s="474"/>
      <c r="Z2259" s="101"/>
      <c r="AA2259" s="101"/>
      <c r="AB2259" s="101"/>
      <c r="AC2259" s="101"/>
      <c r="AD2259" s="101"/>
      <c r="AE2259" s="361"/>
      <c r="AF2259" s="522"/>
    </row>
    <row r="2260" spans="2:32" x14ac:dyDescent="0.25">
      <c r="B2260" s="566" t="str">
        <f t="shared" si="179"/>
        <v/>
      </c>
      <c r="C2260" s="472">
        <f>'BD4'!C2257</f>
        <v>0</v>
      </c>
      <c r="D2260" s="125" t="str">
        <f t="shared" si="176"/>
        <v/>
      </c>
      <c r="E2260" s="126" t="str">
        <f>IF('BD4'!O2257=0,"",'BD4'!O2257)</f>
        <v/>
      </c>
      <c r="F2260" s="127" t="str">
        <f>REPT('BD4'!N2257,1)</f>
        <v/>
      </c>
      <c r="G2260" s="469">
        <f>('BD4'!J2257)</f>
        <v>0</v>
      </c>
      <c r="I2260" s="568" t="str">
        <f t="shared" si="177"/>
        <v/>
      </c>
      <c r="J2260" s="568" t="str">
        <f>IF(L2260&gt;0,'BD1'!$K$6,"")</f>
        <v/>
      </c>
      <c r="K2260" s="568" t="str">
        <f>IF(L2260&gt;0,'BD1'!$K$8,"")</f>
        <v/>
      </c>
      <c r="L2260" s="101"/>
      <c r="M2260" s="101"/>
      <c r="N2260" s="101"/>
      <c r="O2260" s="101"/>
      <c r="P2260" s="363"/>
      <c r="Q2260" s="363"/>
      <c r="R2260" s="361"/>
      <c r="S2260" s="570" t="str">
        <f t="shared" si="180"/>
        <v/>
      </c>
      <c r="U2260" s="124" t="str">
        <f t="shared" si="178"/>
        <v/>
      </c>
      <c r="V2260" s="124" t="str">
        <f>IF(X2260&gt;0,'BD1'!$K$6,"")</f>
        <v/>
      </c>
      <c r="W2260" s="121" t="str">
        <f>IF(X2260&gt;0,'BD1'!$K$8,"")</f>
        <v/>
      </c>
      <c r="X2260" s="101"/>
      <c r="Y2260" s="474"/>
      <c r="Z2260" s="101"/>
      <c r="AA2260" s="101"/>
      <c r="AB2260" s="101"/>
      <c r="AC2260" s="101"/>
      <c r="AD2260" s="101"/>
      <c r="AE2260" s="361"/>
      <c r="AF2260" s="522"/>
    </row>
    <row r="2261" spans="2:32" x14ac:dyDescent="0.25">
      <c r="B2261" s="566" t="str">
        <f t="shared" si="179"/>
        <v/>
      </c>
      <c r="C2261" s="472">
        <f>'BD4'!C2258</f>
        <v>0</v>
      </c>
      <c r="D2261" s="125" t="str">
        <f t="shared" si="176"/>
        <v/>
      </c>
      <c r="E2261" s="126" t="str">
        <f>IF('BD4'!O2258=0,"",'BD4'!O2258)</f>
        <v/>
      </c>
      <c r="F2261" s="127" t="str">
        <f>REPT('BD4'!N2258,1)</f>
        <v/>
      </c>
      <c r="G2261" s="469">
        <f>('BD4'!J2258)</f>
        <v>0</v>
      </c>
      <c r="I2261" s="568" t="str">
        <f t="shared" si="177"/>
        <v/>
      </c>
      <c r="J2261" s="568" t="str">
        <f>IF(L2261&gt;0,'BD1'!$K$6,"")</f>
        <v/>
      </c>
      <c r="K2261" s="568" t="str">
        <f>IF(L2261&gt;0,'BD1'!$K$8,"")</f>
        <v/>
      </c>
      <c r="L2261" s="101"/>
      <c r="M2261" s="101"/>
      <c r="N2261" s="101"/>
      <c r="O2261" s="101"/>
      <c r="P2261" s="363"/>
      <c r="Q2261" s="363"/>
      <c r="R2261" s="361"/>
      <c r="S2261" s="570" t="str">
        <f t="shared" si="180"/>
        <v/>
      </c>
      <c r="U2261" s="124" t="str">
        <f t="shared" si="178"/>
        <v/>
      </c>
      <c r="V2261" s="124" t="str">
        <f>IF(X2261&gt;0,'BD1'!$K$6,"")</f>
        <v/>
      </c>
      <c r="W2261" s="121" t="str">
        <f>IF(X2261&gt;0,'BD1'!$K$8,"")</f>
        <v/>
      </c>
      <c r="X2261" s="101"/>
      <c r="Y2261" s="474"/>
      <c r="Z2261" s="101"/>
      <c r="AA2261" s="101"/>
      <c r="AB2261" s="101"/>
      <c r="AC2261" s="101"/>
      <c r="AD2261" s="101"/>
      <c r="AE2261" s="361"/>
      <c r="AF2261" s="522"/>
    </row>
    <row r="2262" spans="2:32" x14ac:dyDescent="0.25">
      <c r="B2262" s="566" t="str">
        <f t="shared" si="179"/>
        <v/>
      </c>
      <c r="C2262" s="472">
        <f>'BD4'!C2259</f>
        <v>0</v>
      </c>
      <c r="D2262" s="125" t="str">
        <f t="shared" si="176"/>
        <v/>
      </c>
      <c r="E2262" s="126" t="str">
        <f>IF('BD4'!O2259=0,"",'BD4'!O2259)</f>
        <v/>
      </c>
      <c r="F2262" s="127" t="str">
        <f>REPT('BD4'!N2259,1)</f>
        <v/>
      </c>
      <c r="G2262" s="469">
        <f>('BD4'!J2259)</f>
        <v>0</v>
      </c>
      <c r="I2262" s="568" t="str">
        <f t="shared" si="177"/>
        <v/>
      </c>
      <c r="J2262" s="568" t="str">
        <f>IF(L2262&gt;0,'BD1'!$K$6,"")</f>
        <v/>
      </c>
      <c r="K2262" s="568" t="str">
        <f>IF(L2262&gt;0,'BD1'!$K$8,"")</f>
        <v/>
      </c>
      <c r="L2262" s="101"/>
      <c r="M2262" s="101"/>
      <c r="N2262" s="101"/>
      <c r="O2262" s="101"/>
      <c r="P2262" s="363"/>
      <c r="Q2262" s="363"/>
      <c r="R2262" s="361"/>
      <c r="S2262" s="570" t="str">
        <f t="shared" si="180"/>
        <v/>
      </c>
      <c r="U2262" s="124" t="str">
        <f t="shared" si="178"/>
        <v/>
      </c>
      <c r="V2262" s="124" t="str">
        <f>IF(X2262&gt;0,'BD1'!$K$6,"")</f>
        <v/>
      </c>
      <c r="W2262" s="121" t="str">
        <f>IF(X2262&gt;0,'BD1'!$K$8,"")</f>
        <v/>
      </c>
      <c r="X2262" s="101"/>
      <c r="Y2262" s="474"/>
      <c r="Z2262" s="101"/>
      <c r="AA2262" s="101"/>
      <c r="AB2262" s="101"/>
      <c r="AC2262" s="101"/>
      <c r="AD2262" s="101"/>
      <c r="AE2262" s="361"/>
      <c r="AF2262" s="522"/>
    </row>
    <row r="2263" spans="2:32" x14ac:dyDescent="0.25">
      <c r="B2263" s="566" t="str">
        <f t="shared" si="179"/>
        <v/>
      </c>
      <c r="C2263" s="472">
        <f>'BD4'!C2260</f>
        <v>0</v>
      </c>
      <c r="D2263" s="125" t="str">
        <f t="shared" si="176"/>
        <v/>
      </c>
      <c r="E2263" s="126" t="str">
        <f>IF('BD4'!O2260=0,"",'BD4'!O2260)</f>
        <v/>
      </c>
      <c r="F2263" s="127" t="str">
        <f>REPT('BD4'!N2260,1)</f>
        <v/>
      </c>
      <c r="G2263" s="469">
        <f>('BD4'!J2260)</f>
        <v>0</v>
      </c>
      <c r="I2263" s="568" t="str">
        <f t="shared" si="177"/>
        <v/>
      </c>
      <c r="J2263" s="568" t="str">
        <f>IF(L2263&gt;0,'BD1'!$K$6,"")</f>
        <v/>
      </c>
      <c r="K2263" s="568" t="str">
        <f>IF(L2263&gt;0,'BD1'!$K$8,"")</f>
        <v/>
      </c>
      <c r="L2263" s="101"/>
      <c r="M2263" s="101"/>
      <c r="N2263" s="101"/>
      <c r="O2263" s="101"/>
      <c r="P2263" s="363"/>
      <c r="Q2263" s="363"/>
      <c r="R2263" s="361"/>
      <c r="S2263" s="570" t="str">
        <f t="shared" si="180"/>
        <v/>
      </c>
      <c r="U2263" s="124" t="str">
        <f t="shared" si="178"/>
        <v/>
      </c>
      <c r="V2263" s="124" t="str">
        <f>IF(X2263&gt;0,'BD1'!$K$6,"")</f>
        <v/>
      </c>
      <c r="W2263" s="121" t="str">
        <f>IF(X2263&gt;0,'BD1'!$K$8,"")</f>
        <v/>
      </c>
      <c r="X2263" s="101"/>
      <c r="Y2263" s="474"/>
      <c r="Z2263" s="101"/>
      <c r="AA2263" s="101"/>
      <c r="AB2263" s="101"/>
      <c r="AC2263" s="101"/>
      <c r="AD2263" s="101"/>
      <c r="AE2263" s="361"/>
      <c r="AF2263" s="522"/>
    </row>
    <row r="2264" spans="2:32" x14ac:dyDescent="0.25">
      <c r="B2264" s="566" t="str">
        <f t="shared" si="179"/>
        <v/>
      </c>
      <c r="C2264" s="472">
        <f>'BD4'!C2261</f>
        <v>0</v>
      </c>
      <c r="D2264" s="125" t="str">
        <f t="shared" si="176"/>
        <v/>
      </c>
      <c r="E2264" s="126" t="str">
        <f>IF('BD4'!O2261=0,"",'BD4'!O2261)</f>
        <v/>
      </c>
      <c r="F2264" s="127" t="str">
        <f>REPT('BD4'!N2261,1)</f>
        <v/>
      </c>
      <c r="G2264" s="469">
        <f>('BD4'!J2261)</f>
        <v>0</v>
      </c>
      <c r="I2264" s="568" t="str">
        <f t="shared" si="177"/>
        <v/>
      </c>
      <c r="J2264" s="568" t="str">
        <f>IF(L2264&gt;0,'BD1'!$K$6,"")</f>
        <v/>
      </c>
      <c r="K2264" s="568" t="str">
        <f>IF(L2264&gt;0,'BD1'!$K$8,"")</f>
        <v/>
      </c>
      <c r="L2264" s="101"/>
      <c r="M2264" s="101"/>
      <c r="N2264" s="101"/>
      <c r="O2264" s="101"/>
      <c r="P2264" s="363"/>
      <c r="Q2264" s="363"/>
      <c r="R2264" s="361"/>
      <c r="S2264" s="570" t="str">
        <f t="shared" si="180"/>
        <v/>
      </c>
      <c r="U2264" s="124" t="str">
        <f t="shared" si="178"/>
        <v/>
      </c>
      <c r="V2264" s="124" t="str">
        <f>IF(X2264&gt;0,'BD1'!$K$6,"")</f>
        <v/>
      </c>
      <c r="W2264" s="121" t="str">
        <f>IF(X2264&gt;0,'BD1'!$K$8,"")</f>
        <v/>
      </c>
      <c r="X2264" s="101"/>
      <c r="Y2264" s="474"/>
      <c r="Z2264" s="101"/>
      <c r="AA2264" s="101"/>
      <c r="AB2264" s="101"/>
      <c r="AC2264" s="101"/>
      <c r="AD2264" s="101"/>
      <c r="AE2264" s="361"/>
      <c r="AF2264" s="522"/>
    </row>
    <row r="2265" spans="2:32" x14ac:dyDescent="0.25">
      <c r="B2265" s="566" t="str">
        <f t="shared" si="179"/>
        <v/>
      </c>
      <c r="C2265" s="472">
        <f>'BD4'!C2262</f>
        <v>0</v>
      </c>
      <c r="D2265" s="125" t="str">
        <f t="shared" si="176"/>
        <v/>
      </c>
      <c r="E2265" s="126" t="str">
        <f>IF('BD4'!O2262=0,"",'BD4'!O2262)</f>
        <v/>
      </c>
      <c r="F2265" s="127" t="str">
        <f>REPT('BD4'!N2262,1)</f>
        <v/>
      </c>
      <c r="G2265" s="469">
        <f>('BD4'!J2262)</f>
        <v>0</v>
      </c>
      <c r="I2265" s="568" t="str">
        <f t="shared" si="177"/>
        <v/>
      </c>
      <c r="J2265" s="568" t="str">
        <f>IF(L2265&gt;0,'BD1'!$K$6,"")</f>
        <v/>
      </c>
      <c r="K2265" s="568" t="str">
        <f>IF(L2265&gt;0,'BD1'!$K$8,"")</f>
        <v/>
      </c>
      <c r="L2265" s="101"/>
      <c r="M2265" s="101"/>
      <c r="N2265" s="101"/>
      <c r="O2265" s="101"/>
      <c r="P2265" s="363"/>
      <c r="Q2265" s="363"/>
      <c r="R2265" s="361"/>
      <c r="S2265" s="570" t="str">
        <f t="shared" si="180"/>
        <v/>
      </c>
      <c r="U2265" s="124" t="str">
        <f t="shared" si="178"/>
        <v/>
      </c>
      <c r="V2265" s="124" t="str">
        <f>IF(X2265&gt;0,'BD1'!$K$6,"")</f>
        <v/>
      </c>
      <c r="W2265" s="121" t="str">
        <f>IF(X2265&gt;0,'BD1'!$K$8,"")</f>
        <v/>
      </c>
      <c r="X2265" s="101"/>
      <c r="Y2265" s="474"/>
      <c r="Z2265" s="101"/>
      <c r="AA2265" s="101"/>
      <c r="AB2265" s="101"/>
      <c r="AC2265" s="101"/>
      <c r="AD2265" s="101"/>
      <c r="AE2265" s="361"/>
      <c r="AF2265" s="522"/>
    </row>
    <row r="2266" spans="2:32" x14ac:dyDescent="0.25">
      <c r="B2266" s="566" t="str">
        <f t="shared" si="179"/>
        <v/>
      </c>
      <c r="C2266" s="472">
        <f>'BD4'!C2263</f>
        <v>0</v>
      </c>
      <c r="D2266" s="125" t="str">
        <f t="shared" si="176"/>
        <v/>
      </c>
      <c r="E2266" s="126" t="str">
        <f>IF('BD4'!O2263=0,"",'BD4'!O2263)</f>
        <v/>
      </c>
      <c r="F2266" s="127" t="str">
        <f>REPT('BD4'!N2263,1)</f>
        <v/>
      </c>
      <c r="G2266" s="469">
        <f>('BD4'!J2263)</f>
        <v>0</v>
      </c>
      <c r="I2266" s="568" t="str">
        <f t="shared" si="177"/>
        <v/>
      </c>
      <c r="J2266" s="568" t="str">
        <f>IF(L2266&gt;0,'BD1'!$K$6,"")</f>
        <v/>
      </c>
      <c r="K2266" s="568" t="str">
        <f>IF(L2266&gt;0,'BD1'!$K$8,"")</f>
        <v/>
      </c>
      <c r="L2266" s="101"/>
      <c r="M2266" s="101"/>
      <c r="N2266" s="101"/>
      <c r="O2266" s="101"/>
      <c r="P2266" s="363"/>
      <c r="Q2266" s="363"/>
      <c r="R2266" s="361"/>
      <c r="S2266" s="570" t="str">
        <f t="shared" si="180"/>
        <v/>
      </c>
      <c r="U2266" s="124" t="str">
        <f t="shared" si="178"/>
        <v/>
      </c>
      <c r="V2266" s="124" t="str">
        <f>IF(X2266&gt;0,'BD1'!$K$6,"")</f>
        <v/>
      </c>
      <c r="W2266" s="121" t="str">
        <f>IF(X2266&gt;0,'BD1'!$K$8,"")</f>
        <v/>
      </c>
      <c r="X2266" s="101"/>
      <c r="Y2266" s="474"/>
      <c r="Z2266" s="101"/>
      <c r="AA2266" s="101"/>
      <c r="AB2266" s="101"/>
      <c r="AC2266" s="101"/>
      <c r="AD2266" s="101"/>
      <c r="AE2266" s="361"/>
      <c r="AF2266" s="522"/>
    </row>
    <row r="2267" spans="2:32" x14ac:dyDescent="0.25">
      <c r="B2267" s="566" t="str">
        <f t="shared" si="179"/>
        <v/>
      </c>
      <c r="C2267" s="472">
        <f>'BD4'!C2264</f>
        <v>0</v>
      </c>
      <c r="D2267" s="125" t="str">
        <f t="shared" si="176"/>
        <v/>
      </c>
      <c r="E2267" s="126" t="str">
        <f>IF('BD4'!O2264=0,"",'BD4'!O2264)</f>
        <v/>
      </c>
      <c r="F2267" s="127" t="str">
        <f>REPT('BD4'!N2264,1)</f>
        <v/>
      </c>
      <c r="G2267" s="469">
        <f>('BD4'!J2264)</f>
        <v>0</v>
      </c>
      <c r="I2267" s="568" t="str">
        <f t="shared" si="177"/>
        <v/>
      </c>
      <c r="J2267" s="568" t="str">
        <f>IF(L2267&gt;0,'BD1'!$K$6,"")</f>
        <v/>
      </c>
      <c r="K2267" s="568" t="str">
        <f>IF(L2267&gt;0,'BD1'!$K$8,"")</f>
        <v/>
      </c>
      <c r="L2267" s="101"/>
      <c r="M2267" s="101"/>
      <c r="N2267" s="101"/>
      <c r="O2267" s="101"/>
      <c r="P2267" s="363"/>
      <c r="Q2267" s="363"/>
      <c r="R2267" s="361"/>
      <c r="S2267" s="570" t="str">
        <f t="shared" si="180"/>
        <v/>
      </c>
      <c r="U2267" s="124" t="str">
        <f t="shared" si="178"/>
        <v/>
      </c>
      <c r="V2267" s="124" t="str">
        <f>IF(X2267&gt;0,'BD1'!$K$6,"")</f>
        <v/>
      </c>
      <c r="W2267" s="121" t="str">
        <f>IF(X2267&gt;0,'BD1'!$K$8,"")</f>
        <v/>
      </c>
      <c r="X2267" s="101"/>
      <c r="Y2267" s="474"/>
      <c r="Z2267" s="101"/>
      <c r="AA2267" s="101"/>
      <c r="AB2267" s="101"/>
      <c r="AC2267" s="101"/>
      <c r="AD2267" s="101"/>
      <c r="AE2267" s="361"/>
      <c r="AF2267" s="522"/>
    </row>
    <row r="2268" spans="2:32" x14ac:dyDescent="0.25">
      <c r="B2268" s="566" t="str">
        <f t="shared" si="179"/>
        <v/>
      </c>
      <c r="C2268" s="472">
        <f>'BD4'!C2265</f>
        <v>0</v>
      </c>
      <c r="D2268" s="125" t="str">
        <f t="shared" si="176"/>
        <v/>
      </c>
      <c r="E2268" s="126" t="str">
        <f>IF('BD4'!O2265=0,"",'BD4'!O2265)</f>
        <v/>
      </c>
      <c r="F2268" s="127" t="str">
        <f>REPT('BD4'!N2265,1)</f>
        <v/>
      </c>
      <c r="G2268" s="469">
        <f>('BD4'!J2265)</f>
        <v>0</v>
      </c>
      <c r="I2268" s="568" t="str">
        <f t="shared" si="177"/>
        <v/>
      </c>
      <c r="J2268" s="568" t="str">
        <f>IF(L2268&gt;0,'BD1'!$K$6,"")</f>
        <v/>
      </c>
      <c r="K2268" s="568" t="str">
        <f>IF(L2268&gt;0,'BD1'!$K$8,"")</f>
        <v/>
      </c>
      <c r="L2268" s="101"/>
      <c r="M2268" s="101"/>
      <c r="N2268" s="101"/>
      <c r="O2268" s="101"/>
      <c r="P2268" s="363"/>
      <c r="Q2268" s="363"/>
      <c r="R2268" s="361"/>
      <c r="S2268" s="570" t="str">
        <f t="shared" si="180"/>
        <v/>
      </c>
      <c r="U2268" s="124" t="str">
        <f t="shared" si="178"/>
        <v/>
      </c>
      <c r="V2268" s="124" t="str">
        <f>IF(X2268&gt;0,'BD1'!$K$6,"")</f>
        <v/>
      </c>
      <c r="W2268" s="121" t="str">
        <f>IF(X2268&gt;0,'BD1'!$K$8,"")</f>
        <v/>
      </c>
      <c r="X2268" s="101"/>
      <c r="Y2268" s="474"/>
      <c r="Z2268" s="101"/>
      <c r="AA2268" s="101"/>
      <c r="AB2268" s="101"/>
      <c r="AC2268" s="101"/>
      <c r="AD2268" s="101"/>
      <c r="AE2268" s="361"/>
      <c r="AF2268" s="522"/>
    </row>
    <row r="2269" spans="2:32" x14ac:dyDescent="0.25">
      <c r="B2269" s="566" t="str">
        <f t="shared" si="179"/>
        <v/>
      </c>
      <c r="C2269" s="472">
        <f>'BD4'!C2266</f>
        <v>0</v>
      </c>
      <c r="D2269" s="125" t="str">
        <f t="shared" si="176"/>
        <v/>
      </c>
      <c r="E2269" s="126" t="str">
        <f>IF('BD4'!O2266=0,"",'BD4'!O2266)</f>
        <v/>
      </c>
      <c r="F2269" s="127" t="str">
        <f>REPT('BD4'!N2266,1)</f>
        <v/>
      </c>
      <c r="G2269" s="469">
        <f>('BD4'!J2266)</f>
        <v>0</v>
      </c>
      <c r="I2269" s="568" t="str">
        <f t="shared" si="177"/>
        <v/>
      </c>
      <c r="J2269" s="568" t="str">
        <f>IF(L2269&gt;0,'BD1'!$K$6,"")</f>
        <v/>
      </c>
      <c r="K2269" s="568" t="str">
        <f>IF(L2269&gt;0,'BD1'!$K$8,"")</f>
        <v/>
      </c>
      <c r="L2269" s="101"/>
      <c r="M2269" s="101"/>
      <c r="N2269" s="101"/>
      <c r="O2269" s="101"/>
      <c r="P2269" s="363"/>
      <c r="Q2269" s="363"/>
      <c r="R2269" s="361"/>
      <c r="S2269" s="570" t="str">
        <f t="shared" si="180"/>
        <v/>
      </c>
      <c r="U2269" s="124" t="str">
        <f t="shared" si="178"/>
        <v/>
      </c>
      <c r="V2269" s="124" t="str">
        <f>IF(X2269&gt;0,'BD1'!$K$6,"")</f>
        <v/>
      </c>
      <c r="W2269" s="121" t="str">
        <f>IF(X2269&gt;0,'BD1'!$K$8,"")</f>
        <v/>
      </c>
      <c r="X2269" s="101"/>
      <c r="Y2269" s="474"/>
      <c r="Z2269" s="101"/>
      <c r="AA2269" s="101"/>
      <c r="AB2269" s="101"/>
      <c r="AC2269" s="101"/>
      <c r="AD2269" s="101"/>
      <c r="AE2269" s="361"/>
      <c r="AF2269" s="522"/>
    </row>
    <row r="2270" spans="2:32" x14ac:dyDescent="0.25">
      <c r="B2270" s="566" t="str">
        <f t="shared" si="179"/>
        <v/>
      </c>
      <c r="C2270" s="472">
        <f>'BD4'!C2267</f>
        <v>0</v>
      </c>
      <c r="D2270" s="125" t="str">
        <f t="shared" si="176"/>
        <v/>
      </c>
      <c r="E2270" s="126" t="str">
        <f>IF('BD4'!O2267=0,"",'BD4'!O2267)</f>
        <v/>
      </c>
      <c r="F2270" s="127" t="str">
        <f>REPT('BD4'!N2267,1)</f>
        <v/>
      </c>
      <c r="G2270" s="469">
        <f>('BD4'!J2267)</f>
        <v>0</v>
      </c>
      <c r="I2270" s="568" t="str">
        <f t="shared" si="177"/>
        <v/>
      </c>
      <c r="J2270" s="568" t="str">
        <f>IF(L2270&gt;0,'BD1'!$K$6,"")</f>
        <v/>
      </c>
      <c r="K2270" s="568" t="str">
        <f>IF(L2270&gt;0,'BD1'!$K$8,"")</f>
        <v/>
      </c>
      <c r="L2270" s="101"/>
      <c r="M2270" s="101"/>
      <c r="N2270" s="101"/>
      <c r="O2270" s="101"/>
      <c r="P2270" s="363"/>
      <c r="Q2270" s="363"/>
      <c r="R2270" s="361"/>
      <c r="S2270" s="570" t="str">
        <f t="shared" si="180"/>
        <v/>
      </c>
      <c r="U2270" s="124" t="str">
        <f t="shared" si="178"/>
        <v/>
      </c>
      <c r="V2270" s="124" t="str">
        <f>IF(X2270&gt;0,'BD1'!$K$6,"")</f>
        <v/>
      </c>
      <c r="W2270" s="121" t="str">
        <f>IF(X2270&gt;0,'BD1'!$K$8,"")</f>
        <v/>
      </c>
      <c r="X2270" s="101"/>
      <c r="Y2270" s="474"/>
      <c r="Z2270" s="101"/>
      <c r="AA2270" s="101"/>
      <c r="AB2270" s="101"/>
      <c r="AC2270" s="101"/>
      <c r="AD2270" s="101"/>
      <c r="AE2270" s="361"/>
      <c r="AF2270" s="522"/>
    </row>
    <row r="2271" spans="2:32" x14ac:dyDescent="0.25">
      <c r="B2271" s="566" t="str">
        <f t="shared" si="179"/>
        <v/>
      </c>
      <c r="C2271" s="472">
        <f>'BD4'!C2268</f>
        <v>0</v>
      </c>
      <c r="D2271" s="125" t="str">
        <f t="shared" si="176"/>
        <v/>
      </c>
      <c r="E2271" s="126" t="str">
        <f>IF('BD4'!O2268=0,"",'BD4'!O2268)</f>
        <v/>
      </c>
      <c r="F2271" s="127" t="str">
        <f>REPT('BD4'!N2268,1)</f>
        <v/>
      </c>
      <c r="G2271" s="469">
        <f>('BD4'!J2268)</f>
        <v>0</v>
      </c>
      <c r="I2271" s="568" t="str">
        <f t="shared" si="177"/>
        <v/>
      </c>
      <c r="J2271" s="568" t="str">
        <f>IF(L2271&gt;0,'BD1'!$K$6,"")</f>
        <v/>
      </c>
      <c r="K2271" s="568" t="str">
        <f>IF(L2271&gt;0,'BD1'!$K$8,"")</f>
        <v/>
      </c>
      <c r="L2271" s="101"/>
      <c r="M2271" s="101"/>
      <c r="N2271" s="101"/>
      <c r="O2271" s="101"/>
      <c r="P2271" s="363"/>
      <c r="Q2271" s="363"/>
      <c r="R2271" s="361"/>
      <c r="S2271" s="570" t="str">
        <f t="shared" si="180"/>
        <v/>
      </c>
      <c r="U2271" s="124" t="str">
        <f t="shared" si="178"/>
        <v/>
      </c>
      <c r="V2271" s="124" t="str">
        <f>IF(X2271&gt;0,'BD1'!$K$6,"")</f>
        <v/>
      </c>
      <c r="W2271" s="121" t="str">
        <f>IF(X2271&gt;0,'BD1'!$K$8,"")</f>
        <v/>
      </c>
      <c r="X2271" s="101"/>
      <c r="Y2271" s="474"/>
      <c r="Z2271" s="101"/>
      <c r="AA2271" s="101"/>
      <c r="AB2271" s="101"/>
      <c r="AC2271" s="101"/>
      <c r="AD2271" s="101"/>
      <c r="AE2271" s="361"/>
      <c r="AF2271" s="522"/>
    </row>
    <row r="2272" spans="2:32" x14ac:dyDescent="0.25">
      <c r="B2272" s="566" t="str">
        <f t="shared" si="179"/>
        <v/>
      </c>
      <c r="C2272" s="472">
        <f>'BD4'!C2269</f>
        <v>0</v>
      </c>
      <c r="D2272" s="125" t="str">
        <f t="shared" si="176"/>
        <v/>
      </c>
      <c r="E2272" s="126" t="str">
        <f>IF('BD4'!O2269=0,"",'BD4'!O2269)</f>
        <v/>
      </c>
      <c r="F2272" s="127" t="str">
        <f>REPT('BD4'!N2269,1)</f>
        <v/>
      </c>
      <c r="G2272" s="469">
        <f>('BD4'!J2269)</f>
        <v>0</v>
      </c>
      <c r="I2272" s="568" t="str">
        <f t="shared" si="177"/>
        <v/>
      </c>
      <c r="J2272" s="568" t="str">
        <f>IF(L2272&gt;0,'BD1'!$K$6,"")</f>
        <v/>
      </c>
      <c r="K2272" s="568" t="str">
        <f>IF(L2272&gt;0,'BD1'!$K$8,"")</f>
        <v/>
      </c>
      <c r="L2272" s="101"/>
      <c r="M2272" s="101"/>
      <c r="N2272" s="101"/>
      <c r="O2272" s="101"/>
      <c r="P2272" s="363"/>
      <c r="Q2272" s="363"/>
      <c r="R2272" s="361"/>
      <c r="S2272" s="570" t="str">
        <f t="shared" si="180"/>
        <v/>
      </c>
      <c r="U2272" s="124" t="str">
        <f t="shared" si="178"/>
        <v/>
      </c>
      <c r="V2272" s="124" t="str">
        <f>IF(X2272&gt;0,'BD1'!$K$6,"")</f>
        <v/>
      </c>
      <c r="W2272" s="121" t="str">
        <f>IF(X2272&gt;0,'BD1'!$K$8,"")</f>
        <v/>
      </c>
      <c r="X2272" s="101"/>
      <c r="Y2272" s="474"/>
      <c r="Z2272" s="101"/>
      <c r="AA2272" s="101"/>
      <c r="AB2272" s="101"/>
      <c r="AC2272" s="101"/>
      <c r="AD2272" s="101"/>
      <c r="AE2272" s="361"/>
      <c r="AF2272" s="522"/>
    </row>
    <row r="2273" spans="2:32" x14ac:dyDescent="0.25">
      <c r="B2273" s="566" t="str">
        <f t="shared" si="179"/>
        <v/>
      </c>
      <c r="C2273" s="472">
        <f>'BD4'!C2270</f>
        <v>0</v>
      </c>
      <c r="D2273" s="125" t="str">
        <f t="shared" si="176"/>
        <v/>
      </c>
      <c r="E2273" s="126" t="str">
        <f>IF('BD4'!O2270=0,"",'BD4'!O2270)</f>
        <v/>
      </c>
      <c r="F2273" s="127" t="str">
        <f>REPT('BD4'!N2270,1)</f>
        <v/>
      </c>
      <c r="G2273" s="469">
        <f>('BD4'!J2270)</f>
        <v>0</v>
      </c>
      <c r="I2273" s="568" t="str">
        <f t="shared" si="177"/>
        <v/>
      </c>
      <c r="J2273" s="568" t="str">
        <f>IF(L2273&gt;0,'BD1'!$K$6,"")</f>
        <v/>
      </c>
      <c r="K2273" s="568" t="str">
        <f>IF(L2273&gt;0,'BD1'!$K$8,"")</f>
        <v/>
      </c>
      <c r="L2273" s="101"/>
      <c r="M2273" s="101"/>
      <c r="N2273" s="101"/>
      <c r="O2273" s="101"/>
      <c r="P2273" s="363"/>
      <c r="Q2273" s="363"/>
      <c r="R2273" s="361"/>
      <c r="S2273" s="570" t="str">
        <f t="shared" si="180"/>
        <v/>
      </c>
      <c r="U2273" s="124" t="str">
        <f t="shared" si="178"/>
        <v/>
      </c>
      <c r="V2273" s="124" t="str">
        <f>IF(X2273&gt;0,'BD1'!$K$6,"")</f>
        <v/>
      </c>
      <c r="W2273" s="121" t="str">
        <f>IF(X2273&gt;0,'BD1'!$K$8,"")</f>
        <v/>
      </c>
      <c r="X2273" s="101"/>
      <c r="Y2273" s="474"/>
      <c r="Z2273" s="101"/>
      <c r="AA2273" s="101"/>
      <c r="AB2273" s="101"/>
      <c r="AC2273" s="101"/>
      <c r="AD2273" s="101"/>
      <c r="AE2273" s="361"/>
      <c r="AF2273" s="522"/>
    </row>
    <row r="2274" spans="2:32" x14ac:dyDescent="0.25">
      <c r="B2274" s="566" t="str">
        <f t="shared" si="179"/>
        <v/>
      </c>
      <c r="C2274" s="472">
        <f>'BD4'!C2271</f>
        <v>0</v>
      </c>
      <c r="D2274" s="125" t="str">
        <f t="shared" si="176"/>
        <v/>
      </c>
      <c r="E2274" s="126" t="str">
        <f>IF('BD4'!O2271=0,"",'BD4'!O2271)</f>
        <v/>
      </c>
      <c r="F2274" s="127" t="str">
        <f>REPT('BD4'!N2271,1)</f>
        <v/>
      </c>
      <c r="G2274" s="469">
        <f>('BD4'!J2271)</f>
        <v>0</v>
      </c>
      <c r="I2274" s="568" t="str">
        <f t="shared" si="177"/>
        <v/>
      </c>
      <c r="J2274" s="568" t="str">
        <f>IF(L2274&gt;0,'BD1'!$K$6,"")</f>
        <v/>
      </c>
      <c r="K2274" s="568" t="str">
        <f>IF(L2274&gt;0,'BD1'!$K$8,"")</f>
        <v/>
      </c>
      <c r="L2274" s="101"/>
      <c r="M2274" s="101"/>
      <c r="N2274" s="101"/>
      <c r="O2274" s="101"/>
      <c r="P2274" s="363"/>
      <c r="Q2274" s="363"/>
      <c r="R2274" s="361"/>
      <c r="S2274" s="570" t="str">
        <f t="shared" si="180"/>
        <v/>
      </c>
      <c r="U2274" s="124" t="str">
        <f t="shared" si="178"/>
        <v/>
      </c>
      <c r="V2274" s="124" t="str">
        <f>IF(X2274&gt;0,'BD1'!$K$6,"")</f>
        <v/>
      </c>
      <c r="W2274" s="121" t="str">
        <f>IF(X2274&gt;0,'BD1'!$K$8,"")</f>
        <v/>
      </c>
      <c r="X2274" s="101"/>
      <c r="Y2274" s="474"/>
      <c r="Z2274" s="101"/>
      <c r="AA2274" s="101"/>
      <c r="AB2274" s="101"/>
      <c r="AC2274" s="101"/>
      <c r="AD2274" s="101"/>
      <c r="AE2274" s="361"/>
      <c r="AF2274" s="522"/>
    </row>
    <row r="2275" spans="2:32" x14ac:dyDescent="0.25">
      <c r="B2275" s="566" t="str">
        <f t="shared" si="179"/>
        <v/>
      </c>
      <c r="C2275" s="472">
        <f>'BD4'!C2272</f>
        <v>0</v>
      </c>
      <c r="D2275" s="125" t="str">
        <f t="shared" si="176"/>
        <v/>
      </c>
      <c r="E2275" s="126" t="str">
        <f>IF('BD4'!O2272=0,"",'BD4'!O2272)</f>
        <v/>
      </c>
      <c r="F2275" s="127" t="str">
        <f>REPT('BD4'!N2272,1)</f>
        <v/>
      </c>
      <c r="G2275" s="469">
        <f>('BD4'!J2272)</f>
        <v>0</v>
      </c>
      <c r="I2275" s="568" t="str">
        <f t="shared" si="177"/>
        <v/>
      </c>
      <c r="J2275" s="568" t="str">
        <f>IF(L2275&gt;0,'BD1'!$K$6,"")</f>
        <v/>
      </c>
      <c r="K2275" s="568" t="str">
        <f>IF(L2275&gt;0,'BD1'!$K$8,"")</f>
        <v/>
      </c>
      <c r="L2275" s="101"/>
      <c r="M2275" s="101"/>
      <c r="N2275" s="101"/>
      <c r="O2275" s="101"/>
      <c r="P2275" s="363"/>
      <c r="Q2275" s="363"/>
      <c r="R2275" s="361"/>
      <c r="S2275" s="570" t="str">
        <f t="shared" si="180"/>
        <v/>
      </c>
      <c r="U2275" s="124" t="str">
        <f t="shared" si="178"/>
        <v/>
      </c>
      <c r="V2275" s="124" t="str">
        <f>IF(X2275&gt;0,'BD1'!$K$6,"")</f>
        <v/>
      </c>
      <c r="W2275" s="121" t="str">
        <f>IF(X2275&gt;0,'BD1'!$K$8,"")</f>
        <v/>
      </c>
      <c r="X2275" s="101"/>
      <c r="Y2275" s="474"/>
      <c r="Z2275" s="101"/>
      <c r="AA2275" s="101"/>
      <c r="AB2275" s="101"/>
      <c r="AC2275" s="101"/>
      <c r="AD2275" s="101"/>
      <c r="AE2275" s="361"/>
      <c r="AF2275" s="522"/>
    </row>
    <row r="2276" spans="2:32" x14ac:dyDescent="0.25">
      <c r="B2276" s="566" t="str">
        <f t="shared" si="179"/>
        <v/>
      </c>
      <c r="C2276" s="472">
        <f>'BD4'!C2273</f>
        <v>0</v>
      </c>
      <c r="D2276" s="125" t="str">
        <f t="shared" si="176"/>
        <v/>
      </c>
      <c r="E2276" s="126" t="str">
        <f>IF('BD4'!O2273=0,"",'BD4'!O2273)</f>
        <v/>
      </c>
      <c r="F2276" s="127" t="str">
        <f>REPT('BD4'!N2273,1)</f>
        <v/>
      </c>
      <c r="G2276" s="469">
        <f>('BD4'!J2273)</f>
        <v>0</v>
      </c>
      <c r="I2276" s="568" t="str">
        <f t="shared" si="177"/>
        <v/>
      </c>
      <c r="J2276" s="568" t="str">
        <f>IF(L2276&gt;0,'BD1'!$K$6,"")</f>
        <v/>
      </c>
      <c r="K2276" s="568" t="str">
        <f>IF(L2276&gt;0,'BD1'!$K$8,"")</f>
        <v/>
      </c>
      <c r="L2276" s="101"/>
      <c r="M2276" s="101"/>
      <c r="N2276" s="101"/>
      <c r="O2276" s="101"/>
      <c r="P2276" s="363"/>
      <c r="Q2276" s="363"/>
      <c r="R2276" s="361"/>
      <c r="S2276" s="570" t="str">
        <f t="shared" si="180"/>
        <v/>
      </c>
      <c r="U2276" s="124" t="str">
        <f t="shared" si="178"/>
        <v/>
      </c>
      <c r="V2276" s="124" t="str">
        <f>IF(X2276&gt;0,'BD1'!$K$6,"")</f>
        <v/>
      </c>
      <c r="W2276" s="121" t="str">
        <f>IF(X2276&gt;0,'BD1'!$K$8,"")</f>
        <v/>
      </c>
      <c r="X2276" s="101"/>
      <c r="Y2276" s="474"/>
      <c r="Z2276" s="101"/>
      <c r="AA2276" s="101"/>
      <c r="AB2276" s="101"/>
      <c r="AC2276" s="101"/>
      <c r="AD2276" s="101"/>
      <c r="AE2276" s="361"/>
      <c r="AF2276" s="522"/>
    </row>
    <row r="2277" spans="2:32" x14ac:dyDescent="0.25">
      <c r="B2277" s="566" t="str">
        <f t="shared" si="179"/>
        <v/>
      </c>
      <c r="C2277" s="472">
        <f>'BD4'!C2274</f>
        <v>0</v>
      </c>
      <c r="D2277" s="125" t="str">
        <f t="shared" si="176"/>
        <v/>
      </c>
      <c r="E2277" s="126" t="str">
        <f>IF('BD4'!O2274=0,"",'BD4'!O2274)</f>
        <v/>
      </c>
      <c r="F2277" s="127" t="str">
        <f>REPT('BD4'!N2274,1)</f>
        <v/>
      </c>
      <c r="G2277" s="469">
        <f>('BD4'!J2274)</f>
        <v>0</v>
      </c>
      <c r="I2277" s="568" t="str">
        <f t="shared" si="177"/>
        <v/>
      </c>
      <c r="J2277" s="568" t="str">
        <f>IF(L2277&gt;0,'BD1'!$K$6,"")</f>
        <v/>
      </c>
      <c r="K2277" s="568" t="str">
        <f>IF(L2277&gt;0,'BD1'!$K$8,"")</f>
        <v/>
      </c>
      <c r="L2277" s="101"/>
      <c r="M2277" s="101"/>
      <c r="N2277" s="101"/>
      <c r="O2277" s="101"/>
      <c r="P2277" s="363"/>
      <c r="Q2277" s="363"/>
      <c r="R2277" s="361"/>
      <c r="S2277" s="570" t="str">
        <f t="shared" si="180"/>
        <v/>
      </c>
      <c r="U2277" s="124" t="str">
        <f t="shared" si="178"/>
        <v/>
      </c>
      <c r="V2277" s="124" t="str">
        <f>IF(X2277&gt;0,'BD1'!$K$6,"")</f>
        <v/>
      </c>
      <c r="W2277" s="121" t="str">
        <f>IF(X2277&gt;0,'BD1'!$K$8,"")</f>
        <v/>
      </c>
      <c r="X2277" s="101"/>
      <c r="Y2277" s="474"/>
      <c r="Z2277" s="101"/>
      <c r="AA2277" s="101"/>
      <c r="AB2277" s="101"/>
      <c r="AC2277" s="101"/>
      <c r="AD2277" s="101"/>
      <c r="AE2277" s="361"/>
      <c r="AF2277" s="522"/>
    </row>
    <row r="2278" spans="2:32" x14ac:dyDescent="0.25">
      <c r="B2278" s="566" t="str">
        <f t="shared" si="179"/>
        <v/>
      </c>
      <c r="C2278" s="472">
        <f>'BD4'!C2275</f>
        <v>0</v>
      </c>
      <c r="D2278" s="125" t="str">
        <f t="shared" si="176"/>
        <v/>
      </c>
      <c r="E2278" s="126" t="str">
        <f>IF('BD4'!O2275=0,"",'BD4'!O2275)</f>
        <v/>
      </c>
      <c r="F2278" s="127" t="str">
        <f>REPT('BD4'!N2275,1)</f>
        <v/>
      </c>
      <c r="G2278" s="469">
        <f>('BD4'!J2275)</f>
        <v>0</v>
      </c>
      <c r="I2278" s="568" t="str">
        <f t="shared" si="177"/>
        <v/>
      </c>
      <c r="J2278" s="568" t="str">
        <f>IF(L2278&gt;0,'BD1'!$K$6,"")</f>
        <v/>
      </c>
      <c r="K2278" s="568" t="str">
        <f>IF(L2278&gt;0,'BD1'!$K$8,"")</f>
        <v/>
      </c>
      <c r="L2278" s="101"/>
      <c r="M2278" s="101"/>
      <c r="N2278" s="101"/>
      <c r="O2278" s="101"/>
      <c r="P2278" s="363"/>
      <c r="Q2278" s="363"/>
      <c r="R2278" s="361"/>
      <c r="S2278" s="570" t="str">
        <f t="shared" si="180"/>
        <v/>
      </c>
      <c r="U2278" s="124" t="str">
        <f t="shared" si="178"/>
        <v/>
      </c>
      <c r="V2278" s="124" t="str">
        <f>IF(X2278&gt;0,'BD1'!$K$6,"")</f>
        <v/>
      </c>
      <c r="W2278" s="121" t="str">
        <f>IF(X2278&gt;0,'BD1'!$K$8,"")</f>
        <v/>
      </c>
      <c r="X2278" s="101"/>
      <c r="Y2278" s="474"/>
      <c r="Z2278" s="101"/>
      <c r="AA2278" s="101"/>
      <c r="AB2278" s="101"/>
      <c r="AC2278" s="101"/>
      <c r="AD2278" s="101"/>
      <c r="AE2278" s="361"/>
      <c r="AF2278" s="522"/>
    </row>
    <row r="2279" spans="2:32" x14ac:dyDescent="0.25">
      <c r="B2279" s="566" t="str">
        <f t="shared" si="179"/>
        <v/>
      </c>
      <c r="C2279" s="472">
        <f>'BD4'!C2276</f>
        <v>0</v>
      </c>
      <c r="D2279" s="125" t="str">
        <f t="shared" si="176"/>
        <v/>
      </c>
      <c r="E2279" s="126" t="str">
        <f>IF('BD4'!O2276=0,"",'BD4'!O2276)</f>
        <v/>
      </c>
      <c r="F2279" s="127" t="str">
        <f>REPT('BD4'!N2276,1)</f>
        <v/>
      </c>
      <c r="G2279" s="469">
        <f>('BD4'!J2276)</f>
        <v>0</v>
      </c>
      <c r="I2279" s="568" t="str">
        <f t="shared" si="177"/>
        <v/>
      </c>
      <c r="J2279" s="568" t="str">
        <f>IF(L2279&gt;0,'BD1'!$K$6,"")</f>
        <v/>
      </c>
      <c r="K2279" s="568" t="str">
        <f>IF(L2279&gt;0,'BD1'!$K$8,"")</f>
        <v/>
      </c>
      <c r="L2279" s="101"/>
      <c r="M2279" s="101"/>
      <c r="N2279" s="101"/>
      <c r="O2279" s="101"/>
      <c r="P2279" s="363"/>
      <c r="Q2279" s="363"/>
      <c r="R2279" s="361"/>
      <c r="S2279" s="570" t="str">
        <f t="shared" si="180"/>
        <v/>
      </c>
      <c r="U2279" s="124" t="str">
        <f t="shared" si="178"/>
        <v/>
      </c>
      <c r="V2279" s="124" t="str">
        <f>IF(X2279&gt;0,'BD1'!$K$6,"")</f>
        <v/>
      </c>
      <c r="W2279" s="121" t="str">
        <f>IF(X2279&gt;0,'BD1'!$K$8,"")</f>
        <v/>
      </c>
      <c r="X2279" s="101"/>
      <c r="Y2279" s="474"/>
      <c r="Z2279" s="101"/>
      <c r="AA2279" s="101"/>
      <c r="AB2279" s="101"/>
      <c r="AC2279" s="101"/>
      <c r="AD2279" s="101"/>
      <c r="AE2279" s="361"/>
      <c r="AF2279" s="522"/>
    </row>
    <row r="2280" spans="2:32" x14ac:dyDescent="0.25">
      <c r="B2280" s="566" t="str">
        <f t="shared" si="179"/>
        <v/>
      </c>
      <c r="C2280" s="472">
        <f>'BD4'!C2277</f>
        <v>0</v>
      </c>
      <c r="D2280" s="125" t="str">
        <f t="shared" si="176"/>
        <v/>
      </c>
      <c r="E2280" s="126" t="str">
        <f>IF('BD4'!O2277=0,"",'BD4'!O2277)</f>
        <v/>
      </c>
      <c r="F2280" s="127" t="str">
        <f>REPT('BD4'!N2277,1)</f>
        <v/>
      </c>
      <c r="G2280" s="469">
        <f>('BD4'!J2277)</f>
        <v>0</v>
      </c>
      <c r="I2280" s="568" t="str">
        <f t="shared" si="177"/>
        <v/>
      </c>
      <c r="J2280" s="568" t="str">
        <f>IF(L2280&gt;0,'BD1'!$K$6,"")</f>
        <v/>
      </c>
      <c r="K2280" s="568" t="str">
        <f>IF(L2280&gt;0,'BD1'!$K$8,"")</f>
        <v/>
      </c>
      <c r="L2280" s="101"/>
      <c r="M2280" s="101"/>
      <c r="N2280" s="101"/>
      <c r="O2280" s="101"/>
      <c r="P2280" s="363"/>
      <c r="Q2280" s="363"/>
      <c r="R2280" s="361"/>
      <c r="S2280" s="570" t="str">
        <f t="shared" si="180"/>
        <v/>
      </c>
      <c r="U2280" s="124" t="str">
        <f t="shared" si="178"/>
        <v/>
      </c>
      <c r="V2280" s="124" t="str">
        <f>IF(X2280&gt;0,'BD1'!$K$6,"")</f>
        <v/>
      </c>
      <c r="W2280" s="121" t="str">
        <f>IF(X2280&gt;0,'BD1'!$K$8,"")</f>
        <v/>
      </c>
      <c r="X2280" s="101"/>
      <c r="Y2280" s="474"/>
      <c r="Z2280" s="101"/>
      <c r="AA2280" s="101"/>
      <c r="AB2280" s="101"/>
      <c r="AC2280" s="101"/>
      <c r="AD2280" s="101"/>
      <c r="AE2280" s="361"/>
      <c r="AF2280" s="522"/>
    </row>
    <row r="2281" spans="2:32" x14ac:dyDescent="0.25">
      <c r="B2281" s="566" t="str">
        <f t="shared" si="179"/>
        <v/>
      </c>
      <c r="C2281" s="472">
        <f>'BD4'!C2278</f>
        <v>0</v>
      </c>
      <c r="D2281" s="125" t="str">
        <f t="shared" si="176"/>
        <v/>
      </c>
      <c r="E2281" s="126" t="str">
        <f>IF('BD4'!O2278=0,"",'BD4'!O2278)</f>
        <v/>
      </c>
      <c r="F2281" s="127" t="str">
        <f>REPT('BD4'!N2278,1)</f>
        <v/>
      </c>
      <c r="G2281" s="469">
        <f>('BD4'!J2278)</f>
        <v>0</v>
      </c>
      <c r="I2281" s="568" t="str">
        <f t="shared" si="177"/>
        <v/>
      </c>
      <c r="J2281" s="568" t="str">
        <f>IF(L2281&gt;0,'BD1'!$K$6,"")</f>
        <v/>
      </c>
      <c r="K2281" s="568" t="str">
        <f>IF(L2281&gt;0,'BD1'!$K$8,"")</f>
        <v/>
      </c>
      <c r="L2281" s="101"/>
      <c r="M2281" s="101"/>
      <c r="N2281" s="101"/>
      <c r="O2281" s="101"/>
      <c r="P2281" s="363"/>
      <c r="Q2281" s="363"/>
      <c r="R2281" s="361"/>
      <c r="S2281" s="570" t="str">
        <f t="shared" si="180"/>
        <v/>
      </c>
      <c r="U2281" s="124" t="str">
        <f t="shared" si="178"/>
        <v/>
      </c>
      <c r="V2281" s="124" t="str">
        <f>IF(X2281&gt;0,'BD1'!$K$6,"")</f>
        <v/>
      </c>
      <c r="W2281" s="121" t="str">
        <f>IF(X2281&gt;0,'BD1'!$K$8,"")</f>
        <v/>
      </c>
      <c r="X2281" s="101"/>
      <c r="Y2281" s="474"/>
      <c r="Z2281" s="101"/>
      <c r="AA2281" s="101"/>
      <c r="AB2281" s="101"/>
      <c r="AC2281" s="101"/>
      <c r="AD2281" s="101"/>
      <c r="AE2281" s="361"/>
      <c r="AF2281" s="522"/>
    </row>
    <row r="2282" spans="2:32" x14ac:dyDescent="0.25">
      <c r="B2282" s="566" t="str">
        <f t="shared" si="179"/>
        <v/>
      </c>
      <c r="C2282" s="472">
        <f>'BD4'!C2279</f>
        <v>0</v>
      </c>
      <c r="D2282" s="125" t="str">
        <f t="shared" si="176"/>
        <v/>
      </c>
      <c r="E2282" s="126" t="str">
        <f>IF('BD4'!O2279=0,"",'BD4'!O2279)</f>
        <v/>
      </c>
      <c r="F2282" s="127" t="str">
        <f>REPT('BD4'!N2279,1)</f>
        <v/>
      </c>
      <c r="G2282" s="469">
        <f>('BD4'!J2279)</f>
        <v>0</v>
      </c>
      <c r="I2282" s="568" t="str">
        <f t="shared" si="177"/>
        <v/>
      </c>
      <c r="J2282" s="568" t="str">
        <f>IF(L2282&gt;0,'BD1'!$K$6,"")</f>
        <v/>
      </c>
      <c r="K2282" s="568" t="str">
        <f>IF(L2282&gt;0,'BD1'!$K$8,"")</f>
        <v/>
      </c>
      <c r="L2282" s="101"/>
      <c r="M2282" s="101"/>
      <c r="N2282" s="101"/>
      <c r="O2282" s="101"/>
      <c r="P2282" s="363"/>
      <c r="Q2282" s="363"/>
      <c r="R2282" s="361"/>
      <c r="S2282" s="570" t="str">
        <f t="shared" si="180"/>
        <v/>
      </c>
      <c r="U2282" s="124" t="str">
        <f t="shared" si="178"/>
        <v/>
      </c>
      <c r="V2282" s="124" t="str">
        <f>IF(X2282&gt;0,'BD1'!$K$6,"")</f>
        <v/>
      </c>
      <c r="W2282" s="121" t="str">
        <f>IF(X2282&gt;0,'BD1'!$K$8,"")</f>
        <v/>
      </c>
      <c r="X2282" s="101"/>
      <c r="Y2282" s="474"/>
      <c r="Z2282" s="101"/>
      <c r="AA2282" s="101"/>
      <c r="AB2282" s="101"/>
      <c r="AC2282" s="101"/>
      <c r="AD2282" s="101"/>
      <c r="AE2282" s="361"/>
      <c r="AF2282" s="522"/>
    </row>
    <row r="2283" spans="2:32" x14ac:dyDescent="0.25">
      <c r="B2283" s="566" t="str">
        <f t="shared" si="179"/>
        <v/>
      </c>
      <c r="C2283" s="472">
        <f>'BD4'!C2280</f>
        <v>0</v>
      </c>
      <c r="D2283" s="125" t="str">
        <f t="shared" si="176"/>
        <v/>
      </c>
      <c r="E2283" s="126" t="str">
        <f>IF('BD4'!O2280=0,"",'BD4'!O2280)</f>
        <v/>
      </c>
      <c r="F2283" s="127" t="str">
        <f>REPT('BD4'!N2280,1)</f>
        <v/>
      </c>
      <c r="G2283" s="469">
        <f>('BD4'!J2280)</f>
        <v>0</v>
      </c>
      <c r="I2283" s="568" t="str">
        <f t="shared" si="177"/>
        <v/>
      </c>
      <c r="J2283" s="568" t="str">
        <f>IF(L2283&gt;0,'BD1'!$K$6,"")</f>
        <v/>
      </c>
      <c r="K2283" s="568" t="str">
        <f>IF(L2283&gt;0,'BD1'!$K$8,"")</f>
        <v/>
      </c>
      <c r="L2283" s="101"/>
      <c r="M2283" s="101"/>
      <c r="N2283" s="101"/>
      <c r="O2283" s="101"/>
      <c r="P2283" s="363"/>
      <c r="Q2283" s="363"/>
      <c r="R2283" s="361"/>
      <c r="S2283" s="570" t="str">
        <f t="shared" si="180"/>
        <v/>
      </c>
      <c r="U2283" s="124" t="str">
        <f t="shared" si="178"/>
        <v/>
      </c>
      <c r="V2283" s="124" t="str">
        <f>IF(X2283&gt;0,'BD1'!$K$6,"")</f>
        <v/>
      </c>
      <c r="W2283" s="121" t="str">
        <f>IF(X2283&gt;0,'BD1'!$K$8,"")</f>
        <v/>
      </c>
      <c r="X2283" s="101"/>
      <c r="Y2283" s="474"/>
      <c r="Z2283" s="101"/>
      <c r="AA2283" s="101"/>
      <c r="AB2283" s="101"/>
      <c r="AC2283" s="101"/>
      <c r="AD2283" s="101"/>
      <c r="AE2283" s="361"/>
      <c r="AF2283" s="522"/>
    </row>
    <row r="2284" spans="2:32" x14ac:dyDescent="0.25">
      <c r="B2284" s="566" t="str">
        <f t="shared" si="179"/>
        <v/>
      </c>
      <c r="C2284" s="472">
        <f>'BD4'!C2281</f>
        <v>0</v>
      </c>
      <c r="D2284" s="125" t="str">
        <f t="shared" si="176"/>
        <v/>
      </c>
      <c r="E2284" s="126" t="str">
        <f>IF('BD4'!O2281=0,"",'BD4'!O2281)</f>
        <v/>
      </c>
      <c r="F2284" s="127" t="str">
        <f>REPT('BD4'!N2281,1)</f>
        <v/>
      </c>
      <c r="G2284" s="469">
        <f>('BD4'!J2281)</f>
        <v>0</v>
      </c>
      <c r="I2284" s="568" t="str">
        <f t="shared" si="177"/>
        <v/>
      </c>
      <c r="J2284" s="568" t="str">
        <f>IF(L2284&gt;0,'BD1'!$K$6,"")</f>
        <v/>
      </c>
      <c r="K2284" s="568" t="str">
        <f>IF(L2284&gt;0,'BD1'!$K$8,"")</f>
        <v/>
      </c>
      <c r="L2284" s="101"/>
      <c r="M2284" s="101"/>
      <c r="N2284" s="101"/>
      <c r="O2284" s="101"/>
      <c r="P2284" s="363"/>
      <c r="Q2284" s="363"/>
      <c r="R2284" s="361"/>
      <c r="S2284" s="570" t="str">
        <f t="shared" si="180"/>
        <v/>
      </c>
      <c r="U2284" s="124" t="str">
        <f t="shared" si="178"/>
        <v/>
      </c>
      <c r="V2284" s="124" t="str">
        <f>IF(X2284&gt;0,'BD1'!$K$6,"")</f>
        <v/>
      </c>
      <c r="W2284" s="121" t="str">
        <f>IF(X2284&gt;0,'BD1'!$K$8,"")</f>
        <v/>
      </c>
      <c r="X2284" s="101"/>
      <c r="Y2284" s="474"/>
      <c r="Z2284" s="101"/>
      <c r="AA2284" s="101"/>
      <c r="AB2284" s="101"/>
      <c r="AC2284" s="101"/>
      <c r="AD2284" s="101"/>
      <c r="AE2284" s="361"/>
      <c r="AF2284" s="522"/>
    </row>
    <row r="2285" spans="2:32" x14ac:dyDescent="0.25">
      <c r="B2285" s="566" t="str">
        <f t="shared" si="179"/>
        <v/>
      </c>
      <c r="C2285" s="472">
        <f>'BD4'!C2282</f>
        <v>0</v>
      </c>
      <c r="D2285" s="125" t="str">
        <f t="shared" si="176"/>
        <v/>
      </c>
      <c r="E2285" s="126" t="str">
        <f>IF('BD4'!O2282=0,"",'BD4'!O2282)</f>
        <v/>
      </c>
      <c r="F2285" s="127" t="str">
        <f>REPT('BD4'!N2282,1)</f>
        <v/>
      </c>
      <c r="G2285" s="469">
        <f>('BD4'!J2282)</f>
        <v>0</v>
      </c>
      <c r="I2285" s="568" t="str">
        <f t="shared" si="177"/>
        <v/>
      </c>
      <c r="J2285" s="568" t="str">
        <f>IF(L2285&gt;0,'BD1'!$K$6,"")</f>
        <v/>
      </c>
      <c r="K2285" s="568" t="str">
        <f>IF(L2285&gt;0,'BD1'!$K$8,"")</f>
        <v/>
      </c>
      <c r="L2285" s="101"/>
      <c r="M2285" s="101"/>
      <c r="N2285" s="101"/>
      <c r="O2285" s="101"/>
      <c r="P2285" s="363"/>
      <c r="Q2285" s="363"/>
      <c r="R2285" s="361"/>
      <c r="S2285" s="570" t="str">
        <f t="shared" si="180"/>
        <v/>
      </c>
      <c r="U2285" s="124" t="str">
        <f t="shared" si="178"/>
        <v/>
      </c>
      <c r="V2285" s="124" t="str">
        <f>IF(X2285&gt;0,'BD1'!$K$6,"")</f>
        <v/>
      </c>
      <c r="W2285" s="121" t="str">
        <f>IF(X2285&gt;0,'BD1'!$K$8,"")</f>
        <v/>
      </c>
      <c r="X2285" s="101"/>
      <c r="Y2285" s="474"/>
      <c r="Z2285" s="101"/>
      <c r="AA2285" s="101"/>
      <c r="AB2285" s="101"/>
      <c r="AC2285" s="101"/>
      <c r="AD2285" s="101"/>
      <c r="AE2285" s="361"/>
      <c r="AF2285" s="522"/>
    </row>
    <row r="2286" spans="2:32" x14ac:dyDescent="0.25">
      <c r="B2286" s="566" t="str">
        <f t="shared" si="179"/>
        <v/>
      </c>
      <c r="C2286" s="472">
        <f>'BD4'!C2283</f>
        <v>0</v>
      </c>
      <c r="D2286" s="125" t="str">
        <f t="shared" si="176"/>
        <v/>
      </c>
      <c r="E2286" s="126" t="str">
        <f>IF('BD4'!O2283=0,"",'BD4'!O2283)</f>
        <v/>
      </c>
      <c r="F2286" s="127" t="str">
        <f>REPT('BD4'!N2283,1)</f>
        <v/>
      </c>
      <c r="G2286" s="469">
        <f>('BD4'!J2283)</f>
        <v>0</v>
      </c>
      <c r="I2286" s="568" t="str">
        <f t="shared" si="177"/>
        <v/>
      </c>
      <c r="J2286" s="568" t="str">
        <f>IF(L2286&gt;0,'BD1'!$K$6,"")</f>
        <v/>
      </c>
      <c r="K2286" s="568" t="str">
        <f>IF(L2286&gt;0,'BD1'!$K$8,"")</f>
        <v/>
      </c>
      <c r="L2286" s="101"/>
      <c r="M2286" s="101"/>
      <c r="N2286" s="101"/>
      <c r="O2286" s="101"/>
      <c r="P2286" s="363"/>
      <c r="Q2286" s="363"/>
      <c r="R2286" s="361"/>
      <c r="S2286" s="570" t="str">
        <f t="shared" si="180"/>
        <v/>
      </c>
      <c r="U2286" s="124" t="str">
        <f t="shared" si="178"/>
        <v/>
      </c>
      <c r="V2286" s="124" t="str">
        <f>IF(X2286&gt;0,'BD1'!$K$6,"")</f>
        <v/>
      </c>
      <c r="W2286" s="121" t="str">
        <f>IF(X2286&gt;0,'BD1'!$K$8,"")</f>
        <v/>
      </c>
      <c r="X2286" s="101"/>
      <c r="Y2286" s="474"/>
      <c r="Z2286" s="101"/>
      <c r="AA2286" s="101"/>
      <c r="AB2286" s="101"/>
      <c r="AC2286" s="101"/>
      <c r="AD2286" s="101"/>
      <c r="AE2286" s="361"/>
      <c r="AF2286" s="522"/>
    </row>
    <row r="2287" spans="2:32" x14ac:dyDescent="0.25">
      <c r="B2287" s="566" t="str">
        <f t="shared" si="179"/>
        <v/>
      </c>
      <c r="C2287" s="472">
        <f>'BD4'!C2284</f>
        <v>0</v>
      </c>
      <c r="D2287" s="125" t="str">
        <f t="shared" si="176"/>
        <v/>
      </c>
      <c r="E2287" s="126" t="str">
        <f>IF('BD4'!O2284=0,"",'BD4'!O2284)</f>
        <v/>
      </c>
      <c r="F2287" s="127" t="str">
        <f>REPT('BD4'!N2284,1)</f>
        <v/>
      </c>
      <c r="G2287" s="469">
        <f>('BD4'!J2284)</f>
        <v>0</v>
      </c>
      <c r="I2287" s="568" t="str">
        <f t="shared" si="177"/>
        <v/>
      </c>
      <c r="J2287" s="568" t="str">
        <f>IF(L2287&gt;0,'BD1'!$K$6,"")</f>
        <v/>
      </c>
      <c r="K2287" s="568" t="str">
        <f>IF(L2287&gt;0,'BD1'!$K$8,"")</f>
        <v/>
      </c>
      <c r="L2287" s="101"/>
      <c r="M2287" s="101"/>
      <c r="N2287" s="101"/>
      <c r="O2287" s="101"/>
      <c r="P2287" s="363"/>
      <c r="Q2287" s="363"/>
      <c r="R2287" s="361"/>
      <c r="S2287" s="570" t="str">
        <f t="shared" si="180"/>
        <v/>
      </c>
      <c r="U2287" s="124" t="str">
        <f t="shared" si="178"/>
        <v/>
      </c>
      <c r="V2287" s="124" t="str">
        <f>IF(X2287&gt;0,'BD1'!$K$6,"")</f>
        <v/>
      </c>
      <c r="W2287" s="121" t="str">
        <f>IF(X2287&gt;0,'BD1'!$K$8,"")</f>
        <v/>
      </c>
      <c r="X2287" s="101"/>
      <c r="Y2287" s="474"/>
      <c r="Z2287" s="101"/>
      <c r="AA2287" s="101"/>
      <c r="AB2287" s="101"/>
      <c r="AC2287" s="101"/>
      <c r="AD2287" s="101"/>
      <c r="AE2287" s="361"/>
      <c r="AF2287" s="522"/>
    </row>
    <row r="2288" spans="2:32" x14ac:dyDescent="0.25">
      <c r="B2288" s="566" t="str">
        <f t="shared" si="179"/>
        <v/>
      </c>
      <c r="C2288" s="472">
        <f>'BD4'!C2285</f>
        <v>0</v>
      </c>
      <c r="D2288" s="125" t="str">
        <f t="shared" si="176"/>
        <v/>
      </c>
      <c r="E2288" s="126" t="str">
        <f>IF('BD4'!O2285=0,"",'BD4'!O2285)</f>
        <v/>
      </c>
      <c r="F2288" s="127" t="str">
        <f>REPT('BD4'!N2285,1)</f>
        <v/>
      </c>
      <c r="G2288" s="469">
        <f>('BD4'!J2285)</f>
        <v>0</v>
      </c>
      <c r="I2288" s="568" t="str">
        <f t="shared" si="177"/>
        <v/>
      </c>
      <c r="J2288" s="568" t="str">
        <f>IF(L2288&gt;0,'BD1'!$K$6,"")</f>
        <v/>
      </c>
      <c r="K2288" s="568" t="str">
        <f>IF(L2288&gt;0,'BD1'!$K$8,"")</f>
        <v/>
      </c>
      <c r="L2288" s="101"/>
      <c r="M2288" s="101"/>
      <c r="N2288" s="101"/>
      <c r="O2288" s="101"/>
      <c r="P2288" s="363"/>
      <c r="Q2288" s="363"/>
      <c r="R2288" s="361"/>
      <c r="S2288" s="570" t="str">
        <f t="shared" si="180"/>
        <v/>
      </c>
      <c r="U2288" s="124" t="str">
        <f t="shared" si="178"/>
        <v/>
      </c>
      <c r="V2288" s="124" t="str">
        <f>IF(X2288&gt;0,'BD1'!$K$6,"")</f>
        <v/>
      </c>
      <c r="W2288" s="121" t="str">
        <f>IF(X2288&gt;0,'BD1'!$K$8,"")</f>
        <v/>
      </c>
      <c r="X2288" s="101"/>
      <c r="Y2288" s="474"/>
      <c r="Z2288" s="101"/>
      <c r="AA2288" s="101"/>
      <c r="AB2288" s="101"/>
      <c r="AC2288" s="101"/>
      <c r="AD2288" s="101"/>
      <c r="AE2288" s="361"/>
      <c r="AF2288" s="522"/>
    </row>
    <row r="2289" spans="2:32" x14ac:dyDescent="0.25">
      <c r="B2289" s="566" t="str">
        <f t="shared" si="179"/>
        <v/>
      </c>
      <c r="C2289" s="472">
        <f>'BD4'!C2286</f>
        <v>0</v>
      </c>
      <c r="D2289" s="125" t="str">
        <f t="shared" si="176"/>
        <v/>
      </c>
      <c r="E2289" s="126" t="str">
        <f>IF('BD4'!O2286=0,"",'BD4'!O2286)</f>
        <v/>
      </c>
      <c r="F2289" s="127" t="str">
        <f>REPT('BD4'!N2286,1)</f>
        <v/>
      </c>
      <c r="G2289" s="469">
        <f>('BD4'!J2286)</f>
        <v>0</v>
      </c>
      <c r="I2289" s="568" t="str">
        <f t="shared" si="177"/>
        <v/>
      </c>
      <c r="J2289" s="568" t="str">
        <f>IF(L2289&gt;0,'BD1'!$K$6,"")</f>
        <v/>
      </c>
      <c r="K2289" s="568" t="str">
        <f>IF(L2289&gt;0,'BD1'!$K$8,"")</f>
        <v/>
      </c>
      <c r="L2289" s="101"/>
      <c r="M2289" s="101"/>
      <c r="N2289" s="101"/>
      <c r="O2289" s="101"/>
      <c r="P2289" s="363"/>
      <c r="Q2289" s="363"/>
      <c r="R2289" s="361"/>
      <c r="S2289" s="570" t="str">
        <f t="shared" si="180"/>
        <v/>
      </c>
      <c r="U2289" s="124" t="str">
        <f t="shared" si="178"/>
        <v/>
      </c>
      <c r="V2289" s="124" t="str">
        <f>IF(X2289&gt;0,'BD1'!$K$6,"")</f>
        <v/>
      </c>
      <c r="W2289" s="121" t="str">
        <f>IF(X2289&gt;0,'BD1'!$K$8,"")</f>
        <v/>
      </c>
      <c r="X2289" s="101"/>
      <c r="Y2289" s="474"/>
      <c r="Z2289" s="101"/>
      <c r="AA2289" s="101"/>
      <c r="AB2289" s="101"/>
      <c r="AC2289" s="101"/>
      <c r="AD2289" s="101"/>
      <c r="AE2289" s="361"/>
      <c r="AF2289" s="522"/>
    </row>
    <row r="2290" spans="2:32" x14ac:dyDescent="0.25">
      <c r="B2290" s="566" t="str">
        <f t="shared" si="179"/>
        <v/>
      </c>
      <c r="C2290" s="472">
        <f>'BD4'!C2287</f>
        <v>0</v>
      </c>
      <c r="D2290" s="125" t="str">
        <f t="shared" si="176"/>
        <v/>
      </c>
      <c r="E2290" s="126" t="str">
        <f>IF('BD4'!O2287=0,"",'BD4'!O2287)</f>
        <v/>
      </c>
      <c r="F2290" s="127" t="str">
        <f>REPT('BD4'!N2287,1)</f>
        <v/>
      </c>
      <c r="G2290" s="469">
        <f>('BD4'!J2287)</f>
        <v>0</v>
      </c>
      <c r="I2290" s="568" t="str">
        <f t="shared" si="177"/>
        <v/>
      </c>
      <c r="J2290" s="568" t="str">
        <f>IF(L2290&gt;0,'BD1'!$K$6,"")</f>
        <v/>
      </c>
      <c r="K2290" s="568" t="str">
        <f>IF(L2290&gt;0,'BD1'!$K$8,"")</f>
        <v/>
      </c>
      <c r="L2290" s="101"/>
      <c r="M2290" s="101"/>
      <c r="N2290" s="101"/>
      <c r="O2290" s="101"/>
      <c r="P2290" s="363"/>
      <c r="Q2290" s="363"/>
      <c r="R2290" s="361"/>
      <c r="S2290" s="570" t="str">
        <f t="shared" si="180"/>
        <v/>
      </c>
      <c r="U2290" s="124" t="str">
        <f t="shared" si="178"/>
        <v/>
      </c>
      <c r="V2290" s="124" t="str">
        <f>IF(X2290&gt;0,'BD1'!$K$6,"")</f>
        <v/>
      </c>
      <c r="W2290" s="121" t="str">
        <f>IF(X2290&gt;0,'BD1'!$K$8,"")</f>
        <v/>
      </c>
      <c r="X2290" s="101"/>
      <c r="Y2290" s="474"/>
      <c r="Z2290" s="101"/>
      <c r="AA2290" s="101"/>
      <c r="AB2290" s="101"/>
      <c r="AC2290" s="101"/>
      <c r="AD2290" s="101"/>
      <c r="AE2290" s="361"/>
      <c r="AF2290" s="522"/>
    </row>
    <row r="2291" spans="2:32" x14ac:dyDescent="0.25">
      <c r="B2291" s="566" t="str">
        <f t="shared" si="179"/>
        <v/>
      </c>
      <c r="C2291" s="472">
        <f>'BD4'!C2288</f>
        <v>0</v>
      </c>
      <c r="D2291" s="125" t="str">
        <f t="shared" si="176"/>
        <v/>
      </c>
      <c r="E2291" s="126" t="str">
        <f>IF('BD4'!O2288=0,"",'BD4'!O2288)</f>
        <v/>
      </c>
      <c r="F2291" s="127" t="str">
        <f>REPT('BD4'!N2288,1)</f>
        <v/>
      </c>
      <c r="G2291" s="469">
        <f>('BD4'!J2288)</f>
        <v>0</v>
      </c>
      <c r="I2291" s="568" t="str">
        <f t="shared" si="177"/>
        <v/>
      </c>
      <c r="J2291" s="568" t="str">
        <f>IF(L2291&gt;0,'BD1'!$K$6,"")</f>
        <v/>
      </c>
      <c r="K2291" s="568" t="str">
        <f>IF(L2291&gt;0,'BD1'!$K$8,"")</f>
        <v/>
      </c>
      <c r="L2291" s="101"/>
      <c r="M2291" s="101"/>
      <c r="N2291" s="101"/>
      <c r="O2291" s="101"/>
      <c r="P2291" s="363"/>
      <c r="Q2291" s="363"/>
      <c r="R2291" s="361"/>
      <c r="S2291" s="570" t="str">
        <f t="shared" si="180"/>
        <v/>
      </c>
      <c r="U2291" s="124" t="str">
        <f t="shared" si="178"/>
        <v/>
      </c>
      <c r="V2291" s="124" t="str">
        <f>IF(X2291&gt;0,'BD1'!$K$6,"")</f>
        <v/>
      </c>
      <c r="W2291" s="121" t="str">
        <f>IF(X2291&gt;0,'BD1'!$K$8,"")</f>
        <v/>
      </c>
      <c r="X2291" s="101"/>
      <c r="Y2291" s="474"/>
      <c r="Z2291" s="101"/>
      <c r="AA2291" s="101"/>
      <c r="AB2291" s="101"/>
      <c r="AC2291" s="101"/>
      <c r="AD2291" s="101"/>
      <c r="AE2291" s="361"/>
      <c r="AF2291" s="522"/>
    </row>
    <row r="2292" spans="2:32" x14ac:dyDescent="0.25">
      <c r="B2292" s="566" t="str">
        <f t="shared" si="179"/>
        <v/>
      </c>
      <c r="C2292" s="472">
        <f>'BD4'!C2289</f>
        <v>0</v>
      </c>
      <c r="D2292" s="125" t="str">
        <f t="shared" si="176"/>
        <v/>
      </c>
      <c r="E2292" s="126" t="str">
        <f>IF('BD4'!O2289=0,"",'BD4'!O2289)</f>
        <v/>
      </c>
      <c r="F2292" s="127" t="str">
        <f>REPT('BD4'!N2289,1)</f>
        <v/>
      </c>
      <c r="G2292" s="469">
        <f>('BD4'!J2289)</f>
        <v>0</v>
      </c>
      <c r="I2292" s="568" t="str">
        <f t="shared" si="177"/>
        <v/>
      </c>
      <c r="J2292" s="568" t="str">
        <f>IF(L2292&gt;0,'BD1'!$K$6,"")</f>
        <v/>
      </c>
      <c r="K2292" s="568" t="str">
        <f>IF(L2292&gt;0,'BD1'!$K$8,"")</f>
        <v/>
      </c>
      <c r="L2292" s="101"/>
      <c r="M2292" s="101"/>
      <c r="N2292" s="101"/>
      <c r="O2292" s="101"/>
      <c r="P2292" s="363"/>
      <c r="Q2292" s="363"/>
      <c r="R2292" s="361"/>
      <c r="S2292" s="570" t="str">
        <f t="shared" si="180"/>
        <v/>
      </c>
      <c r="U2292" s="124" t="str">
        <f t="shared" si="178"/>
        <v/>
      </c>
      <c r="V2292" s="124" t="str">
        <f>IF(X2292&gt;0,'BD1'!$K$6,"")</f>
        <v/>
      </c>
      <c r="W2292" s="121" t="str">
        <f>IF(X2292&gt;0,'BD1'!$K$8,"")</f>
        <v/>
      </c>
      <c r="X2292" s="101"/>
      <c r="Y2292" s="474"/>
      <c r="Z2292" s="101"/>
      <c r="AA2292" s="101"/>
      <c r="AB2292" s="101"/>
      <c r="AC2292" s="101"/>
      <c r="AD2292" s="101"/>
      <c r="AE2292" s="361"/>
      <c r="AF2292" s="522"/>
    </row>
    <row r="2293" spans="2:32" x14ac:dyDescent="0.25">
      <c r="B2293" s="566" t="str">
        <f t="shared" si="179"/>
        <v/>
      </c>
      <c r="C2293" s="472">
        <f>'BD4'!C2290</f>
        <v>0</v>
      </c>
      <c r="D2293" s="125" t="str">
        <f t="shared" si="176"/>
        <v/>
      </c>
      <c r="E2293" s="126" t="str">
        <f>IF('BD4'!O2290=0,"",'BD4'!O2290)</f>
        <v/>
      </c>
      <c r="F2293" s="127" t="str">
        <f>REPT('BD4'!N2290,1)</f>
        <v/>
      </c>
      <c r="G2293" s="469">
        <f>('BD4'!J2290)</f>
        <v>0</v>
      </c>
      <c r="I2293" s="568" t="str">
        <f t="shared" si="177"/>
        <v/>
      </c>
      <c r="J2293" s="568" t="str">
        <f>IF(L2293&gt;0,'BD1'!$K$6,"")</f>
        <v/>
      </c>
      <c r="K2293" s="568" t="str">
        <f>IF(L2293&gt;0,'BD1'!$K$8,"")</f>
        <v/>
      </c>
      <c r="L2293" s="101"/>
      <c r="M2293" s="101"/>
      <c r="N2293" s="101"/>
      <c r="O2293" s="101"/>
      <c r="P2293" s="363"/>
      <c r="Q2293" s="363"/>
      <c r="R2293" s="361"/>
      <c r="S2293" s="570" t="str">
        <f t="shared" si="180"/>
        <v/>
      </c>
      <c r="U2293" s="124" t="str">
        <f t="shared" si="178"/>
        <v/>
      </c>
      <c r="V2293" s="124" t="str">
        <f>IF(X2293&gt;0,'BD1'!$K$6,"")</f>
        <v/>
      </c>
      <c r="W2293" s="121" t="str">
        <f>IF(X2293&gt;0,'BD1'!$K$8,"")</f>
        <v/>
      </c>
      <c r="X2293" s="101"/>
      <c r="Y2293" s="474"/>
      <c r="Z2293" s="101"/>
      <c r="AA2293" s="101"/>
      <c r="AB2293" s="101"/>
      <c r="AC2293" s="101"/>
      <c r="AD2293" s="101"/>
      <c r="AE2293" s="361"/>
      <c r="AF2293" s="522"/>
    </row>
    <row r="2294" spans="2:32" x14ac:dyDescent="0.25">
      <c r="B2294" s="566" t="str">
        <f t="shared" si="179"/>
        <v/>
      </c>
      <c r="C2294" s="472">
        <f>'BD4'!C2291</f>
        <v>0</v>
      </c>
      <c r="D2294" s="125" t="str">
        <f t="shared" si="176"/>
        <v/>
      </c>
      <c r="E2294" s="126" t="str">
        <f>IF('BD4'!O2291=0,"",'BD4'!O2291)</f>
        <v/>
      </c>
      <c r="F2294" s="127" t="str">
        <f>REPT('BD4'!N2291,1)</f>
        <v/>
      </c>
      <c r="G2294" s="469">
        <f>('BD4'!J2291)</f>
        <v>0</v>
      </c>
      <c r="I2294" s="568" t="str">
        <f t="shared" si="177"/>
        <v/>
      </c>
      <c r="J2294" s="568" t="str">
        <f>IF(L2294&gt;0,'BD1'!$K$6,"")</f>
        <v/>
      </c>
      <c r="K2294" s="568" t="str">
        <f>IF(L2294&gt;0,'BD1'!$K$8,"")</f>
        <v/>
      </c>
      <c r="L2294" s="101"/>
      <c r="M2294" s="101"/>
      <c r="N2294" s="101"/>
      <c r="O2294" s="101"/>
      <c r="P2294" s="363"/>
      <c r="Q2294" s="363"/>
      <c r="R2294" s="361"/>
      <c r="S2294" s="570" t="str">
        <f t="shared" si="180"/>
        <v/>
      </c>
      <c r="U2294" s="124" t="str">
        <f t="shared" si="178"/>
        <v/>
      </c>
      <c r="V2294" s="124" t="str">
        <f>IF(X2294&gt;0,'BD1'!$K$6,"")</f>
        <v/>
      </c>
      <c r="W2294" s="121" t="str">
        <f>IF(X2294&gt;0,'BD1'!$K$8,"")</f>
        <v/>
      </c>
      <c r="X2294" s="101"/>
      <c r="Y2294" s="474"/>
      <c r="Z2294" s="101"/>
      <c r="AA2294" s="101"/>
      <c r="AB2294" s="101"/>
      <c r="AC2294" s="101"/>
      <c r="AD2294" s="101"/>
      <c r="AE2294" s="361"/>
      <c r="AF2294" s="522"/>
    </row>
    <row r="2295" spans="2:32" x14ac:dyDescent="0.25">
      <c r="B2295" s="566" t="str">
        <f t="shared" si="179"/>
        <v/>
      </c>
      <c r="C2295" s="472">
        <f>'BD4'!C2292</f>
        <v>0</v>
      </c>
      <c r="D2295" s="125" t="str">
        <f t="shared" si="176"/>
        <v/>
      </c>
      <c r="E2295" s="126" t="str">
        <f>IF('BD4'!O2292=0,"",'BD4'!O2292)</f>
        <v/>
      </c>
      <c r="F2295" s="127" t="str">
        <f>REPT('BD4'!N2292,1)</f>
        <v/>
      </c>
      <c r="G2295" s="469">
        <f>('BD4'!J2292)</f>
        <v>0</v>
      </c>
      <c r="I2295" s="568" t="str">
        <f t="shared" si="177"/>
        <v/>
      </c>
      <c r="J2295" s="568" t="str">
        <f>IF(L2295&gt;0,'BD1'!$K$6,"")</f>
        <v/>
      </c>
      <c r="K2295" s="568" t="str">
        <f>IF(L2295&gt;0,'BD1'!$K$8,"")</f>
        <v/>
      </c>
      <c r="L2295" s="101"/>
      <c r="M2295" s="101"/>
      <c r="N2295" s="101"/>
      <c r="O2295" s="101"/>
      <c r="P2295" s="363"/>
      <c r="Q2295" s="363"/>
      <c r="R2295" s="361"/>
      <c r="S2295" s="570" t="str">
        <f t="shared" si="180"/>
        <v/>
      </c>
      <c r="U2295" s="124" t="str">
        <f t="shared" si="178"/>
        <v/>
      </c>
      <c r="V2295" s="124" t="str">
        <f>IF(X2295&gt;0,'BD1'!$K$6,"")</f>
        <v/>
      </c>
      <c r="W2295" s="121" t="str">
        <f>IF(X2295&gt;0,'BD1'!$K$8,"")</f>
        <v/>
      </c>
      <c r="X2295" s="101"/>
      <c r="Y2295" s="474"/>
      <c r="Z2295" s="101"/>
      <c r="AA2295" s="101"/>
      <c r="AB2295" s="101"/>
      <c r="AC2295" s="101"/>
      <c r="AD2295" s="101"/>
      <c r="AE2295" s="361"/>
      <c r="AF2295" s="522"/>
    </row>
    <row r="2296" spans="2:32" x14ac:dyDescent="0.25">
      <c r="B2296" s="566" t="str">
        <f t="shared" si="179"/>
        <v/>
      </c>
      <c r="C2296" s="472">
        <f>'BD4'!C2293</f>
        <v>0</v>
      </c>
      <c r="D2296" s="125" t="str">
        <f t="shared" si="176"/>
        <v/>
      </c>
      <c r="E2296" s="126" t="str">
        <f>IF('BD4'!O2293=0,"",'BD4'!O2293)</f>
        <v/>
      </c>
      <c r="F2296" s="127" t="str">
        <f>REPT('BD4'!N2293,1)</f>
        <v/>
      </c>
      <c r="G2296" s="469">
        <f>('BD4'!J2293)</f>
        <v>0</v>
      </c>
      <c r="I2296" s="568" t="str">
        <f t="shared" si="177"/>
        <v/>
      </c>
      <c r="J2296" s="568" t="str">
        <f>IF(L2296&gt;0,'BD1'!$K$6,"")</f>
        <v/>
      </c>
      <c r="K2296" s="568" t="str">
        <f>IF(L2296&gt;0,'BD1'!$K$8,"")</f>
        <v/>
      </c>
      <c r="L2296" s="101"/>
      <c r="M2296" s="101"/>
      <c r="N2296" s="101"/>
      <c r="O2296" s="101"/>
      <c r="P2296" s="363"/>
      <c r="Q2296" s="363"/>
      <c r="R2296" s="361"/>
      <c r="S2296" s="570" t="str">
        <f t="shared" si="180"/>
        <v/>
      </c>
      <c r="U2296" s="124" t="str">
        <f t="shared" si="178"/>
        <v/>
      </c>
      <c r="V2296" s="124" t="str">
        <f>IF(X2296&gt;0,'BD1'!$K$6,"")</f>
        <v/>
      </c>
      <c r="W2296" s="121" t="str">
        <f>IF(X2296&gt;0,'BD1'!$K$8,"")</f>
        <v/>
      </c>
      <c r="X2296" s="101"/>
      <c r="Y2296" s="474"/>
      <c r="Z2296" s="101"/>
      <c r="AA2296" s="101"/>
      <c r="AB2296" s="101"/>
      <c r="AC2296" s="101"/>
      <c r="AD2296" s="101"/>
      <c r="AE2296" s="361"/>
      <c r="AF2296" s="522"/>
    </row>
    <row r="2297" spans="2:32" x14ac:dyDescent="0.25">
      <c r="B2297" s="566" t="str">
        <f t="shared" si="179"/>
        <v/>
      </c>
      <c r="C2297" s="472">
        <f>'BD4'!C2294</f>
        <v>0</v>
      </c>
      <c r="D2297" s="125" t="str">
        <f t="shared" si="176"/>
        <v/>
      </c>
      <c r="E2297" s="126" t="str">
        <f>IF('BD4'!O2294=0,"",'BD4'!O2294)</f>
        <v/>
      </c>
      <c r="F2297" s="127" t="str">
        <f>REPT('BD4'!N2294,1)</f>
        <v/>
      </c>
      <c r="G2297" s="469">
        <f>('BD4'!J2294)</f>
        <v>0</v>
      </c>
      <c r="I2297" s="568" t="str">
        <f t="shared" si="177"/>
        <v/>
      </c>
      <c r="J2297" s="568" t="str">
        <f>IF(L2297&gt;0,'BD1'!$K$6,"")</f>
        <v/>
      </c>
      <c r="K2297" s="568" t="str">
        <f>IF(L2297&gt;0,'BD1'!$K$8,"")</f>
        <v/>
      </c>
      <c r="L2297" s="101"/>
      <c r="M2297" s="101"/>
      <c r="N2297" s="101"/>
      <c r="O2297" s="101"/>
      <c r="P2297" s="363"/>
      <c r="Q2297" s="363"/>
      <c r="R2297" s="361"/>
      <c r="S2297" s="570" t="str">
        <f t="shared" si="180"/>
        <v/>
      </c>
      <c r="U2297" s="124" t="str">
        <f t="shared" si="178"/>
        <v/>
      </c>
      <c r="V2297" s="124" t="str">
        <f>IF(X2297&gt;0,'BD1'!$K$6,"")</f>
        <v/>
      </c>
      <c r="W2297" s="121" t="str">
        <f>IF(X2297&gt;0,'BD1'!$K$8,"")</f>
        <v/>
      </c>
      <c r="X2297" s="101"/>
      <c r="Y2297" s="474"/>
      <c r="Z2297" s="101"/>
      <c r="AA2297" s="101"/>
      <c r="AB2297" s="101"/>
      <c r="AC2297" s="101"/>
      <c r="AD2297" s="101"/>
      <c r="AE2297" s="361"/>
      <c r="AF2297" s="522"/>
    </row>
    <row r="2298" spans="2:32" x14ac:dyDescent="0.25">
      <c r="B2298" s="566" t="str">
        <f t="shared" si="179"/>
        <v/>
      </c>
      <c r="C2298" s="472">
        <f>'BD4'!C2295</f>
        <v>0</v>
      </c>
      <c r="D2298" s="125" t="str">
        <f t="shared" si="176"/>
        <v/>
      </c>
      <c r="E2298" s="126" t="str">
        <f>IF('BD4'!O2295=0,"",'BD4'!O2295)</f>
        <v/>
      </c>
      <c r="F2298" s="127" t="str">
        <f>REPT('BD4'!N2295,1)</f>
        <v/>
      </c>
      <c r="G2298" s="469">
        <f>('BD4'!J2295)</f>
        <v>0</v>
      </c>
      <c r="I2298" s="568" t="str">
        <f t="shared" si="177"/>
        <v/>
      </c>
      <c r="J2298" s="568" t="str">
        <f>IF(L2298&gt;0,'BD1'!$K$6,"")</f>
        <v/>
      </c>
      <c r="K2298" s="568" t="str">
        <f>IF(L2298&gt;0,'BD1'!$K$8,"")</f>
        <v/>
      </c>
      <c r="L2298" s="101"/>
      <c r="M2298" s="101"/>
      <c r="N2298" s="101"/>
      <c r="O2298" s="101"/>
      <c r="P2298" s="363"/>
      <c r="Q2298" s="363"/>
      <c r="R2298" s="361"/>
      <c r="S2298" s="570" t="str">
        <f t="shared" si="180"/>
        <v/>
      </c>
      <c r="U2298" s="124" t="str">
        <f t="shared" si="178"/>
        <v/>
      </c>
      <c r="V2298" s="124" t="str">
        <f>IF(X2298&gt;0,'BD1'!$K$6,"")</f>
        <v/>
      </c>
      <c r="W2298" s="121" t="str">
        <f>IF(X2298&gt;0,'BD1'!$K$8,"")</f>
        <v/>
      </c>
      <c r="X2298" s="101"/>
      <c r="Y2298" s="474"/>
      <c r="Z2298" s="101"/>
      <c r="AA2298" s="101"/>
      <c r="AB2298" s="101"/>
      <c r="AC2298" s="101"/>
      <c r="AD2298" s="101"/>
      <c r="AE2298" s="361"/>
      <c r="AF2298" s="522"/>
    </row>
    <row r="2299" spans="2:32" x14ac:dyDescent="0.25">
      <c r="B2299" s="566" t="str">
        <f t="shared" si="179"/>
        <v/>
      </c>
      <c r="C2299" s="472">
        <f>'BD4'!C2296</f>
        <v>0</v>
      </c>
      <c r="D2299" s="125" t="str">
        <f t="shared" si="176"/>
        <v/>
      </c>
      <c r="E2299" s="126" t="str">
        <f>IF('BD4'!O2296=0,"",'BD4'!O2296)</f>
        <v/>
      </c>
      <c r="F2299" s="127" t="str">
        <f>REPT('BD4'!N2296,1)</f>
        <v/>
      </c>
      <c r="G2299" s="469">
        <f>('BD4'!J2296)</f>
        <v>0</v>
      </c>
      <c r="I2299" s="568" t="str">
        <f t="shared" si="177"/>
        <v/>
      </c>
      <c r="J2299" s="568" t="str">
        <f>IF(L2299&gt;0,'BD1'!$K$6,"")</f>
        <v/>
      </c>
      <c r="K2299" s="568" t="str">
        <f>IF(L2299&gt;0,'BD1'!$K$8,"")</f>
        <v/>
      </c>
      <c r="L2299" s="101"/>
      <c r="M2299" s="101"/>
      <c r="N2299" s="101"/>
      <c r="O2299" s="101"/>
      <c r="P2299" s="363"/>
      <c r="Q2299" s="363"/>
      <c r="R2299" s="361"/>
      <c r="S2299" s="570" t="str">
        <f t="shared" si="180"/>
        <v/>
      </c>
      <c r="U2299" s="124" t="str">
        <f t="shared" si="178"/>
        <v/>
      </c>
      <c r="V2299" s="124" t="str">
        <f>IF(X2299&gt;0,'BD1'!$K$6,"")</f>
        <v/>
      </c>
      <c r="W2299" s="121" t="str">
        <f>IF(X2299&gt;0,'BD1'!$K$8,"")</f>
        <v/>
      </c>
      <c r="X2299" s="101"/>
      <c r="Y2299" s="474"/>
      <c r="Z2299" s="101"/>
      <c r="AA2299" s="101"/>
      <c r="AB2299" s="101"/>
      <c r="AC2299" s="101"/>
      <c r="AD2299" s="101"/>
      <c r="AE2299" s="361"/>
      <c r="AF2299" s="522"/>
    </row>
    <row r="2300" spans="2:32" x14ac:dyDescent="0.25">
      <c r="B2300" s="566" t="str">
        <f t="shared" si="179"/>
        <v/>
      </c>
      <c r="C2300" s="472">
        <f>'BD4'!C2297</f>
        <v>0</v>
      </c>
      <c r="D2300" s="125" t="str">
        <f t="shared" si="176"/>
        <v/>
      </c>
      <c r="E2300" s="126" t="str">
        <f>IF('BD4'!O2297=0,"",'BD4'!O2297)</f>
        <v/>
      </c>
      <c r="F2300" s="127" t="str">
        <f>REPT('BD4'!N2297,1)</f>
        <v/>
      </c>
      <c r="G2300" s="469">
        <f>('BD4'!J2297)</f>
        <v>0</v>
      </c>
      <c r="I2300" s="568" t="str">
        <f t="shared" si="177"/>
        <v/>
      </c>
      <c r="J2300" s="568" t="str">
        <f>IF(L2300&gt;0,'BD1'!$K$6,"")</f>
        <v/>
      </c>
      <c r="K2300" s="568" t="str">
        <f>IF(L2300&gt;0,'BD1'!$K$8,"")</f>
        <v/>
      </c>
      <c r="L2300" s="101"/>
      <c r="M2300" s="101"/>
      <c r="N2300" s="101"/>
      <c r="O2300" s="101"/>
      <c r="P2300" s="363"/>
      <c r="Q2300" s="363"/>
      <c r="R2300" s="361"/>
      <c r="S2300" s="570" t="str">
        <f t="shared" si="180"/>
        <v/>
      </c>
      <c r="U2300" s="124" t="str">
        <f t="shared" si="178"/>
        <v/>
      </c>
      <c r="V2300" s="124" t="str">
        <f>IF(X2300&gt;0,'BD1'!$K$6,"")</f>
        <v/>
      </c>
      <c r="W2300" s="121" t="str">
        <f>IF(X2300&gt;0,'BD1'!$K$8,"")</f>
        <v/>
      </c>
      <c r="X2300" s="101"/>
      <c r="Y2300" s="474"/>
      <c r="Z2300" s="101"/>
      <c r="AA2300" s="101"/>
      <c r="AB2300" s="101"/>
      <c r="AC2300" s="101"/>
      <c r="AD2300" s="101"/>
      <c r="AE2300" s="361"/>
      <c r="AF2300" s="522"/>
    </row>
    <row r="2301" spans="2:32" x14ac:dyDescent="0.25">
      <c r="B2301" s="566" t="str">
        <f t="shared" si="179"/>
        <v/>
      </c>
      <c r="C2301" s="472">
        <f>'BD4'!C2298</f>
        <v>0</v>
      </c>
      <c r="D2301" s="125" t="str">
        <f t="shared" si="176"/>
        <v/>
      </c>
      <c r="E2301" s="126" t="str">
        <f>IF('BD4'!O2298=0,"",'BD4'!O2298)</f>
        <v/>
      </c>
      <c r="F2301" s="127" t="str">
        <f>REPT('BD4'!N2298,1)</f>
        <v/>
      </c>
      <c r="G2301" s="469">
        <f>('BD4'!J2298)</f>
        <v>0</v>
      </c>
      <c r="I2301" s="568" t="str">
        <f t="shared" si="177"/>
        <v/>
      </c>
      <c r="J2301" s="568" t="str">
        <f>IF(L2301&gt;0,'BD1'!$K$6,"")</f>
        <v/>
      </c>
      <c r="K2301" s="568" t="str">
        <f>IF(L2301&gt;0,'BD1'!$K$8,"")</f>
        <v/>
      </c>
      <c r="L2301" s="101"/>
      <c r="M2301" s="101"/>
      <c r="N2301" s="101"/>
      <c r="O2301" s="101"/>
      <c r="P2301" s="363"/>
      <c r="Q2301" s="363"/>
      <c r="R2301" s="361"/>
      <c r="S2301" s="570" t="str">
        <f t="shared" si="180"/>
        <v/>
      </c>
      <c r="U2301" s="124" t="str">
        <f t="shared" si="178"/>
        <v/>
      </c>
      <c r="V2301" s="124" t="str">
        <f>IF(X2301&gt;0,'BD1'!$K$6,"")</f>
        <v/>
      </c>
      <c r="W2301" s="121" t="str">
        <f>IF(X2301&gt;0,'BD1'!$K$8,"")</f>
        <v/>
      </c>
      <c r="X2301" s="101"/>
      <c r="Y2301" s="474"/>
      <c r="Z2301" s="101"/>
      <c r="AA2301" s="101"/>
      <c r="AB2301" s="101"/>
      <c r="AC2301" s="101"/>
      <c r="AD2301" s="101"/>
      <c r="AE2301" s="361"/>
      <c r="AF2301" s="522"/>
    </row>
    <row r="2302" spans="2:32" x14ac:dyDescent="0.25">
      <c r="B2302" s="566" t="str">
        <f t="shared" si="179"/>
        <v/>
      </c>
      <c r="C2302" s="472">
        <f>'BD4'!C2299</f>
        <v>0</v>
      </c>
      <c r="D2302" s="125" t="str">
        <f t="shared" si="176"/>
        <v/>
      </c>
      <c r="E2302" s="126" t="str">
        <f>IF('BD4'!O2299=0,"",'BD4'!O2299)</f>
        <v/>
      </c>
      <c r="F2302" s="127" t="str">
        <f>REPT('BD4'!N2299,1)</f>
        <v/>
      </c>
      <c r="G2302" s="469">
        <f>('BD4'!J2299)</f>
        <v>0</v>
      </c>
      <c r="I2302" s="568" t="str">
        <f t="shared" si="177"/>
        <v/>
      </c>
      <c r="J2302" s="568" t="str">
        <f>IF(L2302&gt;0,'BD1'!$K$6,"")</f>
        <v/>
      </c>
      <c r="K2302" s="568" t="str">
        <f>IF(L2302&gt;0,'BD1'!$K$8,"")</f>
        <v/>
      </c>
      <c r="L2302" s="101"/>
      <c r="M2302" s="101"/>
      <c r="N2302" s="101"/>
      <c r="O2302" s="101"/>
      <c r="P2302" s="363"/>
      <c r="Q2302" s="363"/>
      <c r="R2302" s="361"/>
      <c r="S2302" s="570" t="str">
        <f t="shared" si="180"/>
        <v/>
      </c>
      <c r="U2302" s="124" t="str">
        <f t="shared" si="178"/>
        <v/>
      </c>
      <c r="V2302" s="124" t="str">
        <f>IF(X2302&gt;0,'BD1'!$K$6,"")</f>
        <v/>
      </c>
      <c r="W2302" s="121" t="str">
        <f>IF(X2302&gt;0,'BD1'!$K$8,"")</f>
        <v/>
      </c>
      <c r="X2302" s="101"/>
      <c r="Y2302" s="474"/>
      <c r="Z2302" s="101"/>
      <c r="AA2302" s="101"/>
      <c r="AB2302" s="101"/>
      <c r="AC2302" s="101"/>
      <c r="AD2302" s="101"/>
      <c r="AE2302" s="361"/>
      <c r="AF2302" s="522"/>
    </row>
    <row r="2303" spans="2:32" x14ac:dyDescent="0.25">
      <c r="B2303" s="566" t="str">
        <f t="shared" si="179"/>
        <v/>
      </c>
      <c r="C2303" s="472">
        <f>'BD4'!C2300</f>
        <v>0</v>
      </c>
      <c r="D2303" s="125" t="str">
        <f t="shared" si="176"/>
        <v/>
      </c>
      <c r="E2303" s="126" t="str">
        <f>IF('BD4'!O2300=0,"",'BD4'!O2300)</f>
        <v/>
      </c>
      <c r="F2303" s="127" t="str">
        <f>REPT('BD4'!N2300,1)</f>
        <v/>
      </c>
      <c r="G2303" s="469">
        <f>('BD4'!J2300)</f>
        <v>0</v>
      </c>
      <c r="I2303" s="568" t="str">
        <f t="shared" si="177"/>
        <v/>
      </c>
      <c r="J2303" s="568" t="str">
        <f>IF(L2303&gt;0,'BD1'!$K$6,"")</f>
        <v/>
      </c>
      <c r="K2303" s="568" t="str">
        <f>IF(L2303&gt;0,'BD1'!$K$8,"")</f>
        <v/>
      </c>
      <c r="L2303" s="101"/>
      <c r="M2303" s="101"/>
      <c r="N2303" s="101"/>
      <c r="O2303" s="101"/>
      <c r="P2303" s="363"/>
      <c r="Q2303" s="363"/>
      <c r="R2303" s="361"/>
      <c r="S2303" s="570" t="str">
        <f t="shared" si="180"/>
        <v/>
      </c>
      <c r="U2303" s="124" t="str">
        <f t="shared" si="178"/>
        <v/>
      </c>
      <c r="V2303" s="124" t="str">
        <f>IF(X2303&gt;0,'BD1'!$K$6,"")</f>
        <v/>
      </c>
      <c r="W2303" s="121" t="str">
        <f>IF(X2303&gt;0,'BD1'!$K$8,"")</f>
        <v/>
      </c>
      <c r="X2303" s="101"/>
      <c r="Y2303" s="474"/>
      <c r="Z2303" s="101"/>
      <c r="AA2303" s="101"/>
      <c r="AB2303" s="101"/>
      <c r="AC2303" s="101"/>
      <c r="AD2303" s="101"/>
      <c r="AE2303" s="361"/>
      <c r="AF2303" s="522"/>
    </row>
    <row r="2304" spans="2:32" x14ac:dyDescent="0.25">
      <c r="B2304" s="566" t="str">
        <f t="shared" si="179"/>
        <v/>
      </c>
      <c r="C2304" s="472">
        <f>'BD4'!C2301</f>
        <v>0</v>
      </c>
      <c r="D2304" s="125" t="str">
        <f t="shared" si="176"/>
        <v/>
      </c>
      <c r="E2304" s="126" t="str">
        <f>IF('BD4'!O2301=0,"",'BD4'!O2301)</f>
        <v/>
      </c>
      <c r="F2304" s="127" t="str">
        <f>REPT('BD4'!N2301,1)</f>
        <v/>
      </c>
      <c r="G2304" s="469">
        <f>('BD4'!J2301)</f>
        <v>0</v>
      </c>
      <c r="I2304" s="568" t="str">
        <f t="shared" si="177"/>
        <v/>
      </c>
      <c r="J2304" s="568" t="str">
        <f>IF(L2304&gt;0,'BD1'!$K$6,"")</f>
        <v/>
      </c>
      <c r="K2304" s="568" t="str">
        <f>IF(L2304&gt;0,'BD1'!$K$8,"")</f>
        <v/>
      </c>
      <c r="L2304" s="101"/>
      <c r="M2304" s="101"/>
      <c r="N2304" s="101"/>
      <c r="O2304" s="101"/>
      <c r="P2304" s="363"/>
      <c r="Q2304" s="363"/>
      <c r="R2304" s="361"/>
      <c r="S2304" s="570" t="str">
        <f t="shared" si="180"/>
        <v/>
      </c>
      <c r="U2304" s="124" t="str">
        <f t="shared" si="178"/>
        <v/>
      </c>
      <c r="V2304" s="124" t="str">
        <f>IF(X2304&gt;0,'BD1'!$K$6,"")</f>
        <v/>
      </c>
      <c r="W2304" s="121" t="str">
        <f>IF(X2304&gt;0,'BD1'!$K$8,"")</f>
        <v/>
      </c>
      <c r="X2304" s="101"/>
      <c r="Y2304" s="474"/>
      <c r="Z2304" s="101"/>
      <c r="AA2304" s="101"/>
      <c r="AB2304" s="101"/>
      <c r="AC2304" s="101"/>
      <c r="AD2304" s="101"/>
      <c r="AE2304" s="361"/>
      <c r="AF2304" s="522"/>
    </row>
    <row r="2305" spans="2:32" x14ac:dyDescent="0.25">
      <c r="B2305" s="566" t="str">
        <f t="shared" si="179"/>
        <v/>
      </c>
      <c r="C2305" s="472">
        <f>'BD4'!C2302</f>
        <v>0</v>
      </c>
      <c r="D2305" s="125" t="str">
        <f t="shared" si="176"/>
        <v/>
      </c>
      <c r="E2305" s="126" t="str">
        <f>IF('BD4'!O2302=0,"",'BD4'!O2302)</f>
        <v/>
      </c>
      <c r="F2305" s="127" t="str">
        <f>REPT('BD4'!N2302,1)</f>
        <v/>
      </c>
      <c r="G2305" s="469">
        <f>('BD4'!J2302)</f>
        <v>0</v>
      </c>
      <c r="I2305" s="568" t="str">
        <f t="shared" si="177"/>
        <v/>
      </c>
      <c r="J2305" s="568" t="str">
        <f>IF(L2305&gt;0,'BD1'!$K$6,"")</f>
        <v/>
      </c>
      <c r="K2305" s="568" t="str">
        <f>IF(L2305&gt;0,'BD1'!$K$8,"")</f>
        <v/>
      </c>
      <c r="L2305" s="101"/>
      <c r="M2305" s="101"/>
      <c r="N2305" s="101"/>
      <c r="O2305" s="101"/>
      <c r="P2305" s="363"/>
      <c r="Q2305" s="363"/>
      <c r="R2305" s="361"/>
      <c r="S2305" s="570" t="str">
        <f t="shared" si="180"/>
        <v/>
      </c>
      <c r="U2305" s="124" t="str">
        <f t="shared" si="178"/>
        <v/>
      </c>
      <c r="V2305" s="124" t="str">
        <f>IF(X2305&gt;0,'BD1'!$K$6,"")</f>
        <v/>
      </c>
      <c r="W2305" s="121" t="str">
        <f>IF(X2305&gt;0,'BD1'!$K$8,"")</f>
        <v/>
      </c>
      <c r="X2305" s="101"/>
      <c r="Y2305" s="474"/>
      <c r="Z2305" s="101"/>
      <c r="AA2305" s="101"/>
      <c r="AB2305" s="101"/>
      <c r="AC2305" s="101"/>
      <c r="AD2305" s="101"/>
      <c r="AE2305" s="361"/>
      <c r="AF2305" s="522"/>
    </row>
    <row r="2306" spans="2:32" x14ac:dyDescent="0.25">
      <c r="B2306" s="566" t="str">
        <f t="shared" si="179"/>
        <v/>
      </c>
      <c r="C2306" s="472">
        <f>'BD4'!C2303</f>
        <v>0</v>
      </c>
      <c r="D2306" s="125" t="str">
        <f t="shared" si="176"/>
        <v/>
      </c>
      <c r="E2306" s="126" t="str">
        <f>IF('BD4'!O2303=0,"",'BD4'!O2303)</f>
        <v/>
      </c>
      <c r="F2306" s="127" t="str">
        <f>REPT('BD4'!N2303,1)</f>
        <v/>
      </c>
      <c r="G2306" s="469">
        <f>('BD4'!J2303)</f>
        <v>0</v>
      </c>
      <c r="I2306" s="568" t="str">
        <f t="shared" si="177"/>
        <v/>
      </c>
      <c r="J2306" s="568" t="str">
        <f>IF(L2306&gt;0,'BD1'!$K$6,"")</f>
        <v/>
      </c>
      <c r="K2306" s="568" t="str">
        <f>IF(L2306&gt;0,'BD1'!$K$8,"")</f>
        <v/>
      </c>
      <c r="L2306" s="101"/>
      <c r="M2306" s="101"/>
      <c r="N2306" s="101"/>
      <c r="O2306" s="101"/>
      <c r="P2306" s="363"/>
      <c r="Q2306" s="363"/>
      <c r="R2306" s="361"/>
      <c r="S2306" s="570" t="str">
        <f t="shared" si="180"/>
        <v/>
      </c>
      <c r="U2306" s="124" t="str">
        <f t="shared" si="178"/>
        <v/>
      </c>
      <c r="V2306" s="124" t="str">
        <f>IF(X2306&gt;0,'BD1'!$K$6,"")</f>
        <v/>
      </c>
      <c r="W2306" s="121" t="str">
        <f>IF(X2306&gt;0,'BD1'!$K$8,"")</f>
        <v/>
      </c>
      <c r="X2306" s="101"/>
      <c r="Y2306" s="474"/>
      <c r="Z2306" s="101"/>
      <c r="AA2306" s="101"/>
      <c r="AB2306" s="101"/>
      <c r="AC2306" s="101"/>
      <c r="AD2306" s="101"/>
      <c r="AE2306" s="361"/>
      <c r="AF2306" s="522"/>
    </row>
    <row r="2307" spans="2:32" x14ac:dyDescent="0.25">
      <c r="B2307" s="566" t="str">
        <f t="shared" si="179"/>
        <v/>
      </c>
      <c r="C2307" s="472">
        <f>'BD4'!C2304</f>
        <v>0</v>
      </c>
      <c r="D2307" s="125" t="str">
        <f t="shared" si="176"/>
        <v/>
      </c>
      <c r="E2307" s="126" t="str">
        <f>IF('BD4'!O2304=0,"",'BD4'!O2304)</f>
        <v/>
      </c>
      <c r="F2307" s="127" t="str">
        <f>REPT('BD4'!N2304,1)</f>
        <v/>
      </c>
      <c r="G2307" s="469">
        <f>('BD4'!J2304)</f>
        <v>0</v>
      </c>
      <c r="I2307" s="568" t="str">
        <f t="shared" si="177"/>
        <v/>
      </c>
      <c r="J2307" s="568" t="str">
        <f>IF(L2307&gt;0,'BD1'!$K$6,"")</f>
        <v/>
      </c>
      <c r="K2307" s="568" t="str">
        <f>IF(L2307&gt;0,'BD1'!$K$8,"")</f>
        <v/>
      </c>
      <c r="L2307" s="101"/>
      <c r="M2307" s="101"/>
      <c r="N2307" s="101"/>
      <c r="O2307" s="101"/>
      <c r="P2307" s="363"/>
      <c r="Q2307" s="363"/>
      <c r="R2307" s="361"/>
      <c r="S2307" s="570" t="str">
        <f t="shared" si="180"/>
        <v/>
      </c>
      <c r="U2307" s="124" t="str">
        <f t="shared" si="178"/>
        <v/>
      </c>
      <c r="V2307" s="124" t="str">
        <f>IF(X2307&gt;0,'BD1'!$K$6,"")</f>
        <v/>
      </c>
      <c r="W2307" s="121" t="str">
        <f>IF(X2307&gt;0,'BD1'!$K$8,"")</f>
        <v/>
      </c>
      <c r="X2307" s="101"/>
      <c r="Y2307" s="474"/>
      <c r="Z2307" s="101"/>
      <c r="AA2307" s="101"/>
      <c r="AB2307" s="101"/>
      <c r="AC2307" s="101"/>
      <c r="AD2307" s="101"/>
      <c r="AE2307" s="361"/>
      <c r="AF2307" s="522"/>
    </row>
    <row r="2308" spans="2:32" x14ac:dyDescent="0.25">
      <c r="B2308" s="566" t="str">
        <f t="shared" si="179"/>
        <v/>
      </c>
      <c r="C2308" s="472">
        <f>'BD4'!C2305</f>
        <v>0</v>
      </c>
      <c r="D2308" s="125" t="str">
        <f t="shared" si="176"/>
        <v/>
      </c>
      <c r="E2308" s="126" t="str">
        <f>IF('BD4'!O2305=0,"",'BD4'!O2305)</f>
        <v/>
      </c>
      <c r="F2308" s="127" t="str">
        <f>REPT('BD4'!N2305,1)</f>
        <v/>
      </c>
      <c r="G2308" s="469">
        <f>('BD4'!J2305)</f>
        <v>0</v>
      </c>
      <c r="I2308" s="568" t="str">
        <f t="shared" si="177"/>
        <v/>
      </c>
      <c r="J2308" s="568" t="str">
        <f>IF(L2308&gt;0,'BD1'!$K$6,"")</f>
        <v/>
      </c>
      <c r="K2308" s="568" t="str">
        <f>IF(L2308&gt;0,'BD1'!$K$8,"")</f>
        <v/>
      </c>
      <c r="L2308" s="101"/>
      <c r="M2308" s="101"/>
      <c r="N2308" s="101"/>
      <c r="O2308" s="101"/>
      <c r="P2308" s="363"/>
      <c r="Q2308" s="363"/>
      <c r="R2308" s="361"/>
      <c r="S2308" s="570" t="str">
        <f t="shared" si="180"/>
        <v/>
      </c>
      <c r="U2308" s="124" t="str">
        <f t="shared" si="178"/>
        <v/>
      </c>
      <c r="V2308" s="124" t="str">
        <f>IF(X2308&gt;0,'BD1'!$K$6,"")</f>
        <v/>
      </c>
      <c r="W2308" s="121" t="str">
        <f>IF(X2308&gt;0,'BD1'!$K$8,"")</f>
        <v/>
      </c>
      <c r="X2308" s="101"/>
      <c r="Y2308" s="474"/>
      <c r="Z2308" s="101"/>
      <c r="AA2308" s="101"/>
      <c r="AB2308" s="101"/>
      <c r="AC2308" s="101"/>
      <c r="AD2308" s="101"/>
      <c r="AE2308" s="361"/>
      <c r="AF2308" s="522"/>
    </row>
    <row r="2309" spans="2:32" x14ac:dyDescent="0.25">
      <c r="B2309" s="566" t="str">
        <f t="shared" si="179"/>
        <v/>
      </c>
      <c r="C2309" s="472">
        <f>'BD4'!C2306</f>
        <v>0</v>
      </c>
      <c r="D2309" s="125" t="str">
        <f t="shared" si="176"/>
        <v/>
      </c>
      <c r="E2309" s="126" t="str">
        <f>IF('BD4'!O2306=0,"",'BD4'!O2306)</f>
        <v/>
      </c>
      <c r="F2309" s="127" t="str">
        <f>REPT('BD4'!N2306,1)</f>
        <v/>
      </c>
      <c r="G2309" s="469">
        <f>('BD4'!J2306)</f>
        <v>0</v>
      </c>
      <c r="I2309" s="568" t="str">
        <f t="shared" si="177"/>
        <v/>
      </c>
      <c r="J2309" s="568" t="str">
        <f>IF(L2309&gt;0,'BD1'!$K$6,"")</f>
        <v/>
      </c>
      <c r="K2309" s="568" t="str">
        <f>IF(L2309&gt;0,'BD1'!$K$8,"")</f>
        <v/>
      </c>
      <c r="L2309" s="101"/>
      <c r="M2309" s="101"/>
      <c r="N2309" s="101"/>
      <c r="O2309" s="101"/>
      <c r="P2309" s="363"/>
      <c r="Q2309" s="363"/>
      <c r="R2309" s="361"/>
      <c r="S2309" s="570" t="str">
        <f t="shared" si="180"/>
        <v/>
      </c>
      <c r="U2309" s="124" t="str">
        <f t="shared" si="178"/>
        <v/>
      </c>
      <c r="V2309" s="124" t="str">
        <f>IF(X2309&gt;0,'BD1'!$K$6,"")</f>
        <v/>
      </c>
      <c r="W2309" s="121" t="str">
        <f>IF(X2309&gt;0,'BD1'!$K$8,"")</f>
        <v/>
      </c>
      <c r="X2309" s="101"/>
      <c r="Y2309" s="474"/>
      <c r="Z2309" s="101"/>
      <c r="AA2309" s="101"/>
      <c r="AB2309" s="101"/>
      <c r="AC2309" s="101"/>
      <c r="AD2309" s="101"/>
      <c r="AE2309" s="361"/>
      <c r="AF2309" s="522"/>
    </row>
    <row r="2310" spans="2:32" x14ac:dyDescent="0.25">
      <c r="B2310" s="566" t="str">
        <f t="shared" si="179"/>
        <v/>
      </c>
      <c r="C2310" s="472">
        <f>'BD4'!C2307</f>
        <v>0</v>
      </c>
      <c r="D2310" s="125" t="str">
        <f t="shared" si="176"/>
        <v/>
      </c>
      <c r="E2310" s="126" t="str">
        <f>IF('BD4'!O2307=0,"",'BD4'!O2307)</f>
        <v/>
      </c>
      <c r="F2310" s="127" t="str">
        <f>REPT('BD4'!N2307,1)</f>
        <v/>
      </c>
      <c r="G2310" s="469">
        <f>('BD4'!J2307)</f>
        <v>0</v>
      </c>
      <c r="I2310" s="568" t="str">
        <f t="shared" si="177"/>
        <v/>
      </c>
      <c r="J2310" s="568" t="str">
        <f>IF(L2310&gt;0,'BD1'!$K$6,"")</f>
        <v/>
      </c>
      <c r="K2310" s="568" t="str">
        <f>IF(L2310&gt;0,'BD1'!$K$8,"")</f>
        <v/>
      </c>
      <c r="L2310" s="101"/>
      <c r="M2310" s="101"/>
      <c r="N2310" s="101"/>
      <c r="O2310" s="101"/>
      <c r="P2310" s="363"/>
      <c r="Q2310" s="363"/>
      <c r="R2310" s="361"/>
      <c r="S2310" s="570" t="str">
        <f t="shared" si="180"/>
        <v/>
      </c>
      <c r="U2310" s="124" t="str">
        <f t="shared" si="178"/>
        <v/>
      </c>
      <c r="V2310" s="124" t="str">
        <f>IF(X2310&gt;0,'BD1'!$K$6,"")</f>
        <v/>
      </c>
      <c r="W2310" s="121" t="str">
        <f>IF(X2310&gt;0,'BD1'!$K$8,"")</f>
        <v/>
      </c>
      <c r="X2310" s="101"/>
      <c r="Y2310" s="474"/>
      <c r="Z2310" s="101"/>
      <c r="AA2310" s="101"/>
      <c r="AB2310" s="101"/>
      <c r="AC2310" s="101"/>
      <c r="AD2310" s="101"/>
      <c r="AE2310" s="361"/>
      <c r="AF2310" s="522"/>
    </row>
    <row r="2311" spans="2:32" x14ac:dyDescent="0.25">
      <c r="B2311" s="566" t="str">
        <f t="shared" si="179"/>
        <v/>
      </c>
      <c r="C2311" s="472">
        <f>'BD4'!C2308</f>
        <v>0</v>
      </c>
      <c r="D2311" s="125" t="str">
        <f t="shared" si="176"/>
        <v/>
      </c>
      <c r="E2311" s="126" t="str">
        <f>IF('BD4'!O2308=0,"",'BD4'!O2308)</f>
        <v/>
      </c>
      <c r="F2311" s="127" t="str">
        <f>REPT('BD4'!N2308,1)</f>
        <v/>
      </c>
      <c r="G2311" s="469">
        <f>('BD4'!J2308)</f>
        <v>0</v>
      </c>
      <c r="I2311" s="568" t="str">
        <f t="shared" si="177"/>
        <v/>
      </c>
      <c r="J2311" s="568" t="str">
        <f>IF(L2311&gt;0,'BD1'!$K$6,"")</f>
        <v/>
      </c>
      <c r="K2311" s="568" t="str">
        <f>IF(L2311&gt;0,'BD1'!$K$8,"")</f>
        <v/>
      </c>
      <c r="L2311" s="101"/>
      <c r="M2311" s="101"/>
      <c r="N2311" s="101"/>
      <c r="O2311" s="101"/>
      <c r="P2311" s="363"/>
      <c r="Q2311" s="363"/>
      <c r="R2311" s="361"/>
      <c r="S2311" s="570" t="str">
        <f t="shared" si="180"/>
        <v/>
      </c>
      <c r="U2311" s="124" t="str">
        <f t="shared" si="178"/>
        <v/>
      </c>
      <c r="V2311" s="124" t="str">
        <f>IF(X2311&gt;0,'BD1'!$K$6,"")</f>
        <v/>
      </c>
      <c r="W2311" s="121" t="str">
        <f>IF(X2311&gt;0,'BD1'!$K$8,"")</f>
        <v/>
      </c>
      <c r="X2311" s="101"/>
      <c r="Y2311" s="474"/>
      <c r="Z2311" s="101"/>
      <c r="AA2311" s="101"/>
      <c r="AB2311" s="101"/>
      <c r="AC2311" s="101"/>
      <c r="AD2311" s="101"/>
      <c r="AE2311" s="361"/>
      <c r="AF2311" s="522"/>
    </row>
    <row r="2312" spans="2:32" x14ac:dyDescent="0.25">
      <c r="B2312" s="566" t="str">
        <f t="shared" si="179"/>
        <v/>
      </c>
      <c r="C2312" s="472">
        <f>'BD4'!C2309</f>
        <v>0</v>
      </c>
      <c r="D2312" s="125" t="str">
        <f t="shared" si="176"/>
        <v/>
      </c>
      <c r="E2312" s="126" t="str">
        <f>IF('BD4'!O2309=0,"",'BD4'!O2309)</f>
        <v/>
      </c>
      <c r="F2312" s="127" t="str">
        <f>REPT('BD4'!N2309,1)</f>
        <v/>
      </c>
      <c r="G2312" s="469">
        <f>('BD4'!J2309)</f>
        <v>0</v>
      </c>
      <c r="I2312" s="568" t="str">
        <f t="shared" si="177"/>
        <v/>
      </c>
      <c r="J2312" s="568" t="str">
        <f>IF(L2312&gt;0,'BD1'!$K$6,"")</f>
        <v/>
      </c>
      <c r="K2312" s="568" t="str">
        <f>IF(L2312&gt;0,'BD1'!$K$8,"")</f>
        <v/>
      </c>
      <c r="L2312" s="101"/>
      <c r="M2312" s="101"/>
      <c r="N2312" s="101"/>
      <c r="O2312" s="101"/>
      <c r="P2312" s="363"/>
      <c r="Q2312" s="363"/>
      <c r="R2312" s="361"/>
      <c r="S2312" s="570" t="str">
        <f t="shared" si="180"/>
        <v/>
      </c>
      <c r="U2312" s="124" t="str">
        <f t="shared" si="178"/>
        <v/>
      </c>
      <c r="V2312" s="124" t="str">
        <f>IF(X2312&gt;0,'BD1'!$K$6,"")</f>
        <v/>
      </c>
      <c r="W2312" s="121" t="str">
        <f>IF(X2312&gt;0,'BD1'!$K$8,"")</f>
        <v/>
      </c>
      <c r="X2312" s="101"/>
      <c r="Y2312" s="474"/>
      <c r="Z2312" s="101"/>
      <c r="AA2312" s="101"/>
      <c r="AB2312" s="101"/>
      <c r="AC2312" s="101"/>
      <c r="AD2312" s="101"/>
      <c r="AE2312" s="361"/>
      <c r="AF2312" s="522"/>
    </row>
    <row r="2313" spans="2:32" x14ac:dyDescent="0.25">
      <c r="B2313" s="566" t="str">
        <f t="shared" si="179"/>
        <v/>
      </c>
      <c r="C2313" s="472">
        <f>'BD4'!C2310</f>
        <v>0</v>
      </c>
      <c r="D2313" s="125" t="str">
        <f t="shared" si="176"/>
        <v/>
      </c>
      <c r="E2313" s="126" t="str">
        <f>IF('BD4'!O2310=0,"",'BD4'!O2310)</f>
        <v/>
      </c>
      <c r="F2313" s="127" t="str">
        <f>REPT('BD4'!N2310,1)</f>
        <v/>
      </c>
      <c r="G2313" s="469">
        <f>('BD4'!J2310)</f>
        <v>0</v>
      </c>
      <c r="I2313" s="568" t="str">
        <f t="shared" si="177"/>
        <v/>
      </c>
      <c r="J2313" s="568" t="str">
        <f>IF(L2313&gt;0,'BD1'!$K$6,"")</f>
        <v/>
      </c>
      <c r="K2313" s="568" t="str">
        <f>IF(L2313&gt;0,'BD1'!$K$8,"")</f>
        <v/>
      </c>
      <c r="L2313" s="101"/>
      <c r="M2313" s="101"/>
      <c r="N2313" s="101"/>
      <c r="O2313" s="101"/>
      <c r="P2313" s="363"/>
      <c r="Q2313" s="363"/>
      <c r="R2313" s="361"/>
      <c r="S2313" s="570" t="str">
        <f t="shared" si="180"/>
        <v/>
      </c>
      <c r="U2313" s="124" t="str">
        <f t="shared" si="178"/>
        <v/>
      </c>
      <c r="V2313" s="124" t="str">
        <f>IF(X2313&gt;0,'BD1'!$K$6,"")</f>
        <v/>
      </c>
      <c r="W2313" s="121" t="str">
        <f>IF(X2313&gt;0,'BD1'!$K$8,"")</f>
        <v/>
      </c>
      <c r="X2313" s="101"/>
      <c r="Y2313" s="474"/>
      <c r="Z2313" s="101"/>
      <c r="AA2313" s="101"/>
      <c r="AB2313" s="101"/>
      <c r="AC2313" s="101"/>
      <c r="AD2313" s="101"/>
      <c r="AE2313" s="361"/>
      <c r="AF2313" s="522"/>
    </row>
    <row r="2314" spans="2:32" x14ac:dyDescent="0.25">
      <c r="B2314" s="566" t="str">
        <f t="shared" si="179"/>
        <v/>
      </c>
      <c r="C2314" s="472">
        <f>'BD4'!C2311</f>
        <v>0</v>
      </c>
      <c r="D2314" s="125" t="str">
        <f t="shared" si="176"/>
        <v/>
      </c>
      <c r="E2314" s="126" t="str">
        <f>IF('BD4'!O2311=0,"",'BD4'!O2311)</f>
        <v/>
      </c>
      <c r="F2314" s="127" t="str">
        <f>REPT('BD4'!N2311,1)</f>
        <v/>
      </c>
      <c r="G2314" s="469">
        <f>('BD4'!J2311)</f>
        <v>0</v>
      </c>
      <c r="I2314" s="568" t="str">
        <f t="shared" si="177"/>
        <v/>
      </c>
      <c r="J2314" s="568" t="str">
        <f>IF(L2314&gt;0,'BD1'!$K$6,"")</f>
        <v/>
      </c>
      <c r="K2314" s="568" t="str">
        <f>IF(L2314&gt;0,'BD1'!$K$8,"")</f>
        <v/>
      </c>
      <c r="L2314" s="101"/>
      <c r="M2314" s="101"/>
      <c r="N2314" s="101"/>
      <c r="O2314" s="101"/>
      <c r="P2314" s="363"/>
      <c r="Q2314" s="363"/>
      <c r="R2314" s="361"/>
      <c r="S2314" s="570" t="str">
        <f t="shared" si="180"/>
        <v/>
      </c>
      <c r="U2314" s="124" t="str">
        <f t="shared" si="178"/>
        <v/>
      </c>
      <c r="V2314" s="124" t="str">
        <f>IF(X2314&gt;0,'BD1'!$K$6,"")</f>
        <v/>
      </c>
      <c r="W2314" s="121" t="str">
        <f>IF(X2314&gt;0,'BD1'!$K$8,"")</f>
        <v/>
      </c>
      <c r="X2314" s="101"/>
      <c r="Y2314" s="474"/>
      <c r="Z2314" s="101"/>
      <c r="AA2314" s="101"/>
      <c r="AB2314" s="101"/>
      <c r="AC2314" s="101"/>
      <c r="AD2314" s="101"/>
      <c r="AE2314" s="361"/>
      <c r="AF2314" s="522"/>
    </row>
    <row r="2315" spans="2:32" x14ac:dyDescent="0.25">
      <c r="B2315" s="566" t="str">
        <f t="shared" si="179"/>
        <v/>
      </c>
      <c r="C2315" s="472">
        <f>'BD4'!C2312</f>
        <v>0</v>
      </c>
      <c r="D2315" s="125" t="str">
        <f t="shared" si="176"/>
        <v/>
      </c>
      <c r="E2315" s="126" t="str">
        <f>IF('BD4'!O2312=0,"",'BD4'!O2312)</f>
        <v/>
      </c>
      <c r="F2315" s="127" t="str">
        <f>REPT('BD4'!N2312,1)</f>
        <v/>
      </c>
      <c r="G2315" s="469">
        <f>('BD4'!J2312)</f>
        <v>0</v>
      </c>
      <c r="I2315" s="568" t="str">
        <f t="shared" si="177"/>
        <v/>
      </c>
      <c r="J2315" s="568" t="str">
        <f>IF(L2315&gt;0,'BD1'!$K$6,"")</f>
        <v/>
      </c>
      <c r="K2315" s="568" t="str">
        <f>IF(L2315&gt;0,'BD1'!$K$8,"")</f>
        <v/>
      </c>
      <c r="L2315" s="101"/>
      <c r="M2315" s="101"/>
      <c r="N2315" s="101"/>
      <c r="O2315" s="101"/>
      <c r="P2315" s="363"/>
      <c r="Q2315" s="363"/>
      <c r="R2315" s="361"/>
      <c r="S2315" s="570" t="str">
        <f t="shared" si="180"/>
        <v/>
      </c>
      <c r="U2315" s="124" t="str">
        <f t="shared" si="178"/>
        <v/>
      </c>
      <c r="V2315" s="124" t="str">
        <f>IF(X2315&gt;0,'BD1'!$K$6,"")</f>
        <v/>
      </c>
      <c r="W2315" s="121" t="str">
        <f>IF(X2315&gt;0,'BD1'!$K$8,"")</f>
        <v/>
      </c>
      <c r="X2315" s="101"/>
      <c r="Y2315" s="474"/>
      <c r="Z2315" s="101"/>
      <c r="AA2315" s="101"/>
      <c r="AB2315" s="101"/>
      <c r="AC2315" s="101"/>
      <c r="AD2315" s="101"/>
      <c r="AE2315" s="361"/>
      <c r="AF2315" s="522"/>
    </row>
    <row r="2316" spans="2:32" x14ac:dyDescent="0.25">
      <c r="B2316" s="566" t="str">
        <f t="shared" si="179"/>
        <v/>
      </c>
      <c r="C2316" s="472">
        <f>'BD4'!C2313</f>
        <v>0</v>
      </c>
      <c r="D2316" s="125" t="str">
        <f t="shared" si="176"/>
        <v/>
      </c>
      <c r="E2316" s="126" t="str">
        <f>IF('BD4'!O2313=0,"",'BD4'!O2313)</f>
        <v/>
      </c>
      <c r="F2316" s="127" t="str">
        <f>REPT('BD4'!N2313,1)</f>
        <v/>
      </c>
      <c r="G2316" s="469">
        <f>('BD4'!J2313)</f>
        <v>0</v>
      </c>
      <c r="I2316" s="568" t="str">
        <f t="shared" si="177"/>
        <v/>
      </c>
      <c r="J2316" s="568" t="str">
        <f>IF(L2316&gt;0,'BD1'!$K$6,"")</f>
        <v/>
      </c>
      <c r="K2316" s="568" t="str">
        <f>IF(L2316&gt;0,'BD1'!$K$8,"")</f>
        <v/>
      </c>
      <c r="L2316" s="101"/>
      <c r="M2316" s="101"/>
      <c r="N2316" s="101"/>
      <c r="O2316" s="101"/>
      <c r="P2316" s="363"/>
      <c r="Q2316" s="363"/>
      <c r="R2316" s="361"/>
      <c r="S2316" s="570" t="str">
        <f t="shared" si="180"/>
        <v/>
      </c>
      <c r="U2316" s="124" t="str">
        <f t="shared" si="178"/>
        <v/>
      </c>
      <c r="V2316" s="124" t="str">
        <f>IF(X2316&gt;0,'BD1'!$K$6,"")</f>
        <v/>
      </c>
      <c r="W2316" s="121" t="str">
        <f>IF(X2316&gt;0,'BD1'!$K$8,"")</f>
        <v/>
      </c>
      <c r="X2316" s="101"/>
      <c r="Y2316" s="474"/>
      <c r="Z2316" s="101"/>
      <c r="AA2316" s="101"/>
      <c r="AB2316" s="101"/>
      <c r="AC2316" s="101"/>
      <c r="AD2316" s="101"/>
      <c r="AE2316" s="361"/>
      <c r="AF2316" s="522"/>
    </row>
    <row r="2317" spans="2:32" x14ac:dyDescent="0.25">
      <c r="B2317" s="566" t="str">
        <f t="shared" si="179"/>
        <v/>
      </c>
      <c r="C2317" s="472">
        <f>'BD4'!C2314</f>
        <v>0</v>
      </c>
      <c r="D2317" s="125" t="str">
        <f t="shared" si="176"/>
        <v/>
      </c>
      <c r="E2317" s="126" t="str">
        <f>IF('BD4'!O2314=0,"",'BD4'!O2314)</f>
        <v/>
      </c>
      <c r="F2317" s="127" t="str">
        <f>REPT('BD4'!N2314,1)</f>
        <v/>
      </c>
      <c r="G2317" s="469">
        <f>('BD4'!J2314)</f>
        <v>0</v>
      </c>
      <c r="I2317" s="568" t="str">
        <f t="shared" si="177"/>
        <v/>
      </c>
      <c r="J2317" s="568" t="str">
        <f>IF(L2317&gt;0,'BD1'!$K$6,"")</f>
        <v/>
      </c>
      <c r="K2317" s="568" t="str">
        <f>IF(L2317&gt;0,'BD1'!$K$8,"")</f>
        <v/>
      </c>
      <c r="L2317" s="101"/>
      <c r="M2317" s="101"/>
      <c r="N2317" s="101"/>
      <c r="O2317" s="101"/>
      <c r="P2317" s="363"/>
      <c r="Q2317" s="363"/>
      <c r="R2317" s="361"/>
      <c r="S2317" s="570" t="str">
        <f t="shared" si="180"/>
        <v/>
      </c>
      <c r="U2317" s="124" t="str">
        <f t="shared" si="178"/>
        <v/>
      </c>
      <c r="V2317" s="124" t="str">
        <f>IF(X2317&gt;0,'BD1'!$K$6,"")</f>
        <v/>
      </c>
      <c r="W2317" s="121" t="str">
        <f>IF(X2317&gt;0,'BD1'!$K$8,"")</f>
        <v/>
      </c>
      <c r="X2317" s="101"/>
      <c r="Y2317" s="474"/>
      <c r="Z2317" s="101"/>
      <c r="AA2317" s="101"/>
      <c r="AB2317" s="101"/>
      <c r="AC2317" s="101"/>
      <c r="AD2317" s="101"/>
      <c r="AE2317" s="361"/>
      <c r="AF2317" s="522"/>
    </row>
    <row r="2318" spans="2:32" x14ac:dyDescent="0.25">
      <c r="B2318" s="566" t="str">
        <f t="shared" si="179"/>
        <v/>
      </c>
      <c r="C2318" s="472">
        <f>'BD4'!C2315</f>
        <v>0</v>
      </c>
      <c r="D2318" s="125" t="str">
        <f t="shared" si="176"/>
        <v/>
      </c>
      <c r="E2318" s="126" t="str">
        <f>IF('BD4'!O2315=0,"",'BD4'!O2315)</f>
        <v/>
      </c>
      <c r="F2318" s="127" t="str">
        <f>REPT('BD4'!N2315,1)</f>
        <v/>
      </c>
      <c r="G2318" s="469">
        <f>('BD4'!J2315)</f>
        <v>0</v>
      </c>
      <c r="I2318" s="568" t="str">
        <f t="shared" si="177"/>
        <v/>
      </c>
      <c r="J2318" s="568" t="str">
        <f>IF(L2318&gt;0,'BD1'!$K$6,"")</f>
        <v/>
      </c>
      <c r="K2318" s="568" t="str">
        <f>IF(L2318&gt;0,'BD1'!$K$8,"")</f>
        <v/>
      </c>
      <c r="L2318" s="101"/>
      <c r="M2318" s="101"/>
      <c r="N2318" s="101"/>
      <c r="O2318" s="101"/>
      <c r="P2318" s="363"/>
      <c r="Q2318" s="363"/>
      <c r="R2318" s="361"/>
      <c r="S2318" s="570" t="str">
        <f t="shared" si="180"/>
        <v/>
      </c>
      <c r="U2318" s="124" t="str">
        <f t="shared" si="178"/>
        <v/>
      </c>
      <c r="V2318" s="124" t="str">
        <f>IF(X2318&gt;0,'BD1'!$K$6,"")</f>
        <v/>
      </c>
      <c r="W2318" s="121" t="str">
        <f>IF(X2318&gt;0,'BD1'!$K$8,"")</f>
        <v/>
      </c>
      <c r="X2318" s="101"/>
      <c r="Y2318" s="474"/>
      <c r="Z2318" s="101"/>
      <c r="AA2318" s="101"/>
      <c r="AB2318" s="101"/>
      <c r="AC2318" s="101"/>
      <c r="AD2318" s="101"/>
      <c r="AE2318" s="361"/>
      <c r="AF2318" s="522"/>
    </row>
    <row r="2319" spans="2:32" x14ac:dyDescent="0.25">
      <c r="B2319" s="566" t="str">
        <f t="shared" si="179"/>
        <v/>
      </c>
      <c r="C2319" s="472">
        <f>'BD4'!C2316</f>
        <v>0</v>
      </c>
      <c r="D2319" s="125" t="str">
        <f t="shared" ref="D2319:D2382" si="181">IF(IF(G2319&gt;=1,1,0)=0,"",IF(G2319&gt;=1,1,0))</f>
        <v/>
      </c>
      <c r="E2319" s="126" t="str">
        <f>IF('BD4'!O2316=0,"",'BD4'!O2316)</f>
        <v/>
      </c>
      <c r="F2319" s="127" t="str">
        <f>REPT('BD4'!N2316,1)</f>
        <v/>
      </c>
      <c r="G2319" s="469">
        <f>('BD4'!J2316)</f>
        <v>0</v>
      </c>
      <c r="I2319" s="568" t="str">
        <f t="shared" ref="I2319:I2382" si="182">IF(L2319&gt;0,ROW()-13,"")</f>
        <v/>
      </c>
      <c r="J2319" s="568" t="str">
        <f>IF(L2319&gt;0,'BD1'!$K$6,"")</f>
        <v/>
      </c>
      <c r="K2319" s="568" t="str">
        <f>IF(L2319&gt;0,'BD1'!$K$8,"")</f>
        <v/>
      </c>
      <c r="L2319" s="101"/>
      <c r="M2319" s="101"/>
      <c r="N2319" s="101"/>
      <c r="O2319" s="101"/>
      <c r="P2319" s="363"/>
      <c r="Q2319" s="363"/>
      <c r="R2319" s="361"/>
      <c r="S2319" s="570" t="str">
        <f t="shared" si="180"/>
        <v/>
      </c>
      <c r="U2319" s="124" t="str">
        <f t="shared" ref="U2319:U2382" si="183">IF(X2319&gt;0,ROW()-13,"")</f>
        <v/>
      </c>
      <c r="V2319" s="124" t="str">
        <f>IF(X2319&gt;0,'BD1'!$K$6,"")</f>
        <v/>
      </c>
      <c r="W2319" s="121" t="str">
        <f>IF(X2319&gt;0,'BD1'!$K$8,"")</f>
        <v/>
      </c>
      <c r="X2319" s="101"/>
      <c r="Y2319" s="474"/>
      <c r="Z2319" s="101"/>
      <c r="AA2319" s="101"/>
      <c r="AB2319" s="101"/>
      <c r="AC2319" s="101"/>
      <c r="AD2319" s="101"/>
      <c r="AE2319" s="361"/>
      <c r="AF2319" s="522"/>
    </row>
    <row r="2320" spans="2:32" x14ac:dyDescent="0.25">
      <c r="B2320" s="566" t="str">
        <f t="shared" ref="B2320:B2383" si="184">IF(G2320&gt;0,ROW()-13,"")</f>
        <v/>
      </c>
      <c r="C2320" s="472">
        <f>'BD4'!C2317</f>
        <v>0</v>
      </c>
      <c r="D2320" s="125" t="str">
        <f t="shared" si="181"/>
        <v/>
      </c>
      <c r="E2320" s="126" t="str">
        <f>IF('BD4'!O2317=0,"",'BD4'!O2317)</f>
        <v/>
      </c>
      <c r="F2320" s="127" t="str">
        <f>REPT('BD4'!N2317,1)</f>
        <v/>
      </c>
      <c r="G2320" s="469">
        <f>('BD4'!J2317)</f>
        <v>0</v>
      </c>
      <c r="I2320" s="568" t="str">
        <f t="shared" si="182"/>
        <v/>
      </c>
      <c r="J2320" s="568" t="str">
        <f>IF(L2320&gt;0,'BD1'!$K$6,"")</f>
        <v/>
      </c>
      <c r="K2320" s="568" t="str">
        <f>IF(L2320&gt;0,'BD1'!$K$8,"")</f>
        <v/>
      </c>
      <c r="L2320" s="101"/>
      <c r="M2320" s="101"/>
      <c r="N2320" s="101"/>
      <c r="O2320" s="101"/>
      <c r="P2320" s="363"/>
      <c r="Q2320" s="363"/>
      <c r="R2320" s="361"/>
      <c r="S2320" s="570" t="str">
        <f t="shared" ref="S2320:S2383" si="185">IF(AND(M2320="",N2320="",O2320=""),"",SUM(M2320:O2320))</f>
        <v/>
      </c>
      <c r="U2320" s="124" t="str">
        <f t="shared" si="183"/>
        <v/>
      </c>
      <c r="V2320" s="124" t="str">
        <f>IF(X2320&gt;0,'BD1'!$K$6,"")</f>
        <v/>
      </c>
      <c r="W2320" s="121" t="str">
        <f>IF(X2320&gt;0,'BD1'!$K$8,"")</f>
        <v/>
      </c>
      <c r="X2320" s="101"/>
      <c r="Y2320" s="474"/>
      <c r="Z2320" s="101"/>
      <c r="AA2320" s="101"/>
      <c r="AB2320" s="101"/>
      <c r="AC2320" s="101"/>
      <c r="AD2320" s="101"/>
      <c r="AE2320" s="361"/>
      <c r="AF2320" s="522"/>
    </row>
    <row r="2321" spans="2:32" x14ac:dyDescent="0.25">
      <c r="B2321" s="566" t="str">
        <f t="shared" si="184"/>
        <v/>
      </c>
      <c r="C2321" s="472">
        <f>'BD4'!C2318</f>
        <v>0</v>
      </c>
      <c r="D2321" s="125" t="str">
        <f t="shared" si="181"/>
        <v/>
      </c>
      <c r="E2321" s="126" t="str">
        <f>IF('BD4'!O2318=0,"",'BD4'!O2318)</f>
        <v/>
      </c>
      <c r="F2321" s="127" t="str">
        <f>REPT('BD4'!N2318,1)</f>
        <v/>
      </c>
      <c r="G2321" s="469">
        <f>('BD4'!J2318)</f>
        <v>0</v>
      </c>
      <c r="I2321" s="568" t="str">
        <f t="shared" si="182"/>
        <v/>
      </c>
      <c r="J2321" s="568" t="str">
        <f>IF(L2321&gt;0,'BD1'!$K$6,"")</f>
        <v/>
      </c>
      <c r="K2321" s="568" t="str">
        <f>IF(L2321&gt;0,'BD1'!$K$8,"")</f>
        <v/>
      </c>
      <c r="L2321" s="101"/>
      <c r="M2321" s="101"/>
      <c r="N2321" s="101"/>
      <c r="O2321" s="101"/>
      <c r="P2321" s="363"/>
      <c r="Q2321" s="363"/>
      <c r="R2321" s="361"/>
      <c r="S2321" s="570" t="str">
        <f t="shared" si="185"/>
        <v/>
      </c>
      <c r="U2321" s="124" t="str">
        <f t="shared" si="183"/>
        <v/>
      </c>
      <c r="V2321" s="124" t="str">
        <f>IF(X2321&gt;0,'BD1'!$K$6,"")</f>
        <v/>
      </c>
      <c r="W2321" s="121" t="str">
        <f>IF(X2321&gt;0,'BD1'!$K$8,"")</f>
        <v/>
      </c>
      <c r="X2321" s="101"/>
      <c r="Y2321" s="474"/>
      <c r="Z2321" s="101"/>
      <c r="AA2321" s="101"/>
      <c r="AB2321" s="101"/>
      <c r="AC2321" s="101"/>
      <c r="AD2321" s="101"/>
      <c r="AE2321" s="361"/>
      <c r="AF2321" s="522"/>
    </row>
    <row r="2322" spans="2:32" x14ac:dyDescent="0.25">
      <c r="B2322" s="566" t="str">
        <f t="shared" si="184"/>
        <v/>
      </c>
      <c r="C2322" s="472">
        <f>'BD4'!C2319</f>
        <v>0</v>
      </c>
      <c r="D2322" s="125" t="str">
        <f t="shared" si="181"/>
        <v/>
      </c>
      <c r="E2322" s="126" t="str">
        <f>IF('BD4'!O2319=0,"",'BD4'!O2319)</f>
        <v/>
      </c>
      <c r="F2322" s="127" t="str">
        <f>REPT('BD4'!N2319,1)</f>
        <v/>
      </c>
      <c r="G2322" s="469">
        <f>('BD4'!J2319)</f>
        <v>0</v>
      </c>
      <c r="I2322" s="568" t="str">
        <f t="shared" si="182"/>
        <v/>
      </c>
      <c r="J2322" s="568" t="str">
        <f>IF(L2322&gt;0,'BD1'!$K$6,"")</f>
        <v/>
      </c>
      <c r="K2322" s="568" t="str">
        <f>IF(L2322&gt;0,'BD1'!$K$8,"")</f>
        <v/>
      </c>
      <c r="L2322" s="101"/>
      <c r="M2322" s="101"/>
      <c r="N2322" s="101"/>
      <c r="O2322" s="101"/>
      <c r="P2322" s="363"/>
      <c r="Q2322" s="363"/>
      <c r="R2322" s="361"/>
      <c r="S2322" s="570" t="str">
        <f t="shared" si="185"/>
        <v/>
      </c>
      <c r="U2322" s="124" t="str">
        <f t="shared" si="183"/>
        <v/>
      </c>
      <c r="V2322" s="124" t="str">
        <f>IF(X2322&gt;0,'BD1'!$K$6,"")</f>
        <v/>
      </c>
      <c r="W2322" s="121" t="str">
        <f>IF(X2322&gt;0,'BD1'!$K$8,"")</f>
        <v/>
      </c>
      <c r="X2322" s="101"/>
      <c r="Y2322" s="474"/>
      <c r="Z2322" s="101"/>
      <c r="AA2322" s="101"/>
      <c r="AB2322" s="101"/>
      <c r="AC2322" s="101"/>
      <c r="AD2322" s="101"/>
      <c r="AE2322" s="361"/>
      <c r="AF2322" s="522"/>
    </row>
    <row r="2323" spans="2:32" x14ac:dyDescent="0.25">
      <c r="B2323" s="566" t="str">
        <f t="shared" si="184"/>
        <v/>
      </c>
      <c r="C2323" s="472">
        <f>'BD4'!C2320</f>
        <v>0</v>
      </c>
      <c r="D2323" s="125" t="str">
        <f t="shared" si="181"/>
        <v/>
      </c>
      <c r="E2323" s="126" t="str">
        <f>IF('BD4'!O2320=0,"",'BD4'!O2320)</f>
        <v/>
      </c>
      <c r="F2323" s="127" t="str">
        <f>REPT('BD4'!N2320,1)</f>
        <v/>
      </c>
      <c r="G2323" s="469">
        <f>('BD4'!J2320)</f>
        <v>0</v>
      </c>
      <c r="I2323" s="568" t="str">
        <f t="shared" si="182"/>
        <v/>
      </c>
      <c r="J2323" s="568" t="str">
        <f>IF(L2323&gt;0,'BD1'!$K$6,"")</f>
        <v/>
      </c>
      <c r="K2323" s="568" t="str">
        <f>IF(L2323&gt;0,'BD1'!$K$8,"")</f>
        <v/>
      </c>
      <c r="L2323" s="101"/>
      <c r="M2323" s="101"/>
      <c r="N2323" s="101"/>
      <c r="O2323" s="101"/>
      <c r="P2323" s="363"/>
      <c r="Q2323" s="363"/>
      <c r="R2323" s="361"/>
      <c r="S2323" s="570" t="str">
        <f t="shared" si="185"/>
        <v/>
      </c>
      <c r="U2323" s="124" t="str">
        <f t="shared" si="183"/>
        <v/>
      </c>
      <c r="V2323" s="124" t="str">
        <f>IF(X2323&gt;0,'BD1'!$K$6,"")</f>
        <v/>
      </c>
      <c r="W2323" s="121" t="str">
        <f>IF(X2323&gt;0,'BD1'!$K$8,"")</f>
        <v/>
      </c>
      <c r="X2323" s="101"/>
      <c r="Y2323" s="474"/>
      <c r="Z2323" s="101"/>
      <c r="AA2323" s="101"/>
      <c r="AB2323" s="101"/>
      <c r="AC2323" s="101"/>
      <c r="AD2323" s="101"/>
      <c r="AE2323" s="361"/>
      <c r="AF2323" s="522"/>
    </row>
    <row r="2324" spans="2:32" x14ac:dyDescent="0.25">
      <c r="B2324" s="566" t="str">
        <f t="shared" si="184"/>
        <v/>
      </c>
      <c r="C2324" s="472">
        <f>'BD4'!C2321</f>
        <v>0</v>
      </c>
      <c r="D2324" s="125" t="str">
        <f t="shared" si="181"/>
        <v/>
      </c>
      <c r="E2324" s="126" t="str">
        <f>IF('BD4'!O2321=0,"",'BD4'!O2321)</f>
        <v/>
      </c>
      <c r="F2324" s="127" t="str">
        <f>REPT('BD4'!N2321,1)</f>
        <v/>
      </c>
      <c r="G2324" s="469">
        <f>('BD4'!J2321)</f>
        <v>0</v>
      </c>
      <c r="I2324" s="568" t="str">
        <f t="shared" si="182"/>
        <v/>
      </c>
      <c r="J2324" s="568" t="str">
        <f>IF(L2324&gt;0,'BD1'!$K$6,"")</f>
        <v/>
      </c>
      <c r="K2324" s="568" t="str">
        <f>IF(L2324&gt;0,'BD1'!$K$8,"")</f>
        <v/>
      </c>
      <c r="L2324" s="101"/>
      <c r="M2324" s="101"/>
      <c r="N2324" s="101"/>
      <c r="O2324" s="101"/>
      <c r="P2324" s="363"/>
      <c r="Q2324" s="363"/>
      <c r="R2324" s="361"/>
      <c r="S2324" s="570" t="str">
        <f t="shared" si="185"/>
        <v/>
      </c>
      <c r="U2324" s="124" t="str">
        <f t="shared" si="183"/>
        <v/>
      </c>
      <c r="V2324" s="124" t="str">
        <f>IF(X2324&gt;0,'BD1'!$K$6,"")</f>
        <v/>
      </c>
      <c r="W2324" s="121" t="str">
        <f>IF(X2324&gt;0,'BD1'!$K$8,"")</f>
        <v/>
      </c>
      <c r="X2324" s="101"/>
      <c r="Y2324" s="474"/>
      <c r="Z2324" s="101"/>
      <c r="AA2324" s="101"/>
      <c r="AB2324" s="101"/>
      <c r="AC2324" s="101"/>
      <c r="AD2324" s="101"/>
      <c r="AE2324" s="361"/>
      <c r="AF2324" s="522"/>
    </row>
    <row r="2325" spans="2:32" x14ac:dyDescent="0.25">
      <c r="B2325" s="566" t="str">
        <f t="shared" si="184"/>
        <v/>
      </c>
      <c r="C2325" s="472">
        <f>'BD4'!C2322</f>
        <v>0</v>
      </c>
      <c r="D2325" s="125" t="str">
        <f t="shared" si="181"/>
        <v/>
      </c>
      <c r="E2325" s="126" t="str">
        <f>IF('BD4'!O2322=0,"",'BD4'!O2322)</f>
        <v/>
      </c>
      <c r="F2325" s="127" t="str">
        <f>REPT('BD4'!N2322,1)</f>
        <v/>
      </c>
      <c r="G2325" s="469">
        <f>('BD4'!J2322)</f>
        <v>0</v>
      </c>
      <c r="I2325" s="568" t="str">
        <f t="shared" si="182"/>
        <v/>
      </c>
      <c r="J2325" s="568" t="str">
        <f>IF(L2325&gt;0,'BD1'!$K$6,"")</f>
        <v/>
      </c>
      <c r="K2325" s="568" t="str">
        <f>IF(L2325&gt;0,'BD1'!$K$8,"")</f>
        <v/>
      </c>
      <c r="L2325" s="101"/>
      <c r="M2325" s="101"/>
      <c r="N2325" s="101"/>
      <c r="O2325" s="101"/>
      <c r="P2325" s="363"/>
      <c r="Q2325" s="363"/>
      <c r="R2325" s="361"/>
      <c r="S2325" s="570" t="str">
        <f t="shared" si="185"/>
        <v/>
      </c>
      <c r="U2325" s="124" t="str">
        <f t="shared" si="183"/>
        <v/>
      </c>
      <c r="V2325" s="124" t="str">
        <f>IF(X2325&gt;0,'BD1'!$K$6,"")</f>
        <v/>
      </c>
      <c r="W2325" s="121" t="str">
        <f>IF(X2325&gt;0,'BD1'!$K$8,"")</f>
        <v/>
      </c>
      <c r="X2325" s="101"/>
      <c r="Y2325" s="474"/>
      <c r="Z2325" s="101"/>
      <c r="AA2325" s="101"/>
      <c r="AB2325" s="101"/>
      <c r="AC2325" s="101"/>
      <c r="AD2325" s="101"/>
      <c r="AE2325" s="361"/>
      <c r="AF2325" s="522"/>
    </row>
    <row r="2326" spans="2:32" x14ac:dyDescent="0.25">
      <c r="B2326" s="566" t="str">
        <f t="shared" si="184"/>
        <v/>
      </c>
      <c r="C2326" s="472">
        <f>'BD4'!C2323</f>
        <v>0</v>
      </c>
      <c r="D2326" s="125" t="str">
        <f t="shared" si="181"/>
        <v/>
      </c>
      <c r="E2326" s="126" t="str">
        <f>IF('BD4'!O2323=0,"",'BD4'!O2323)</f>
        <v/>
      </c>
      <c r="F2326" s="127" t="str">
        <f>REPT('BD4'!N2323,1)</f>
        <v/>
      </c>
      <c r="G2326" s="469">
        <f>('BD4'!J2323)</f>
        <v>0</v>
      </c>
      <c r="I2326" s="568" t="str">
        <f t="shared" si="182"/>
        <v/>
      </c>
      <c r="J2326" s="568" t="str">
        <f>IF(L2326&gt;0,'BD1'!$K$6,"")</f>
        <v/>
      </c>
      <c r="K2326" s="568" t="str">
        <f>IF(L2326&gt;0,'BD1'!$K$8,"")</f>
        <v/>
      </c>
      <c r="L2326" s="101"/>
      <c r="M2326" s="101"/>
      <c r="N2326" s="101"/>
      <c r="O2326" s="101"/>
      <c r="P2326" s="363"/>
      <c r="Q2326" s="363"/>
      <c r="R2326" s="361"/>
      <c r="S2326" s="570" t="str">
        <f t="shared" si="185"/>
        <v/>
      </c>
      <c r="U2326" s="124" t="str">
        <f t="shared" si="183"/>
        <v/>
      </c>
      <c r="V2326" s="124" t="str">
        <f>IF(X2326&gt;0,'BD1'!$K$6,"")</f>
        <v/>
      </c>
      <c r="W2326" s="121" t="str">
        <f>IF(X2326&gt;0,'BD1'!$K$8,"")</f>
        <v/>
      </c>
      <c r="X2326" s="101"/>
      <c r="Y2326" s="474"/>
      <c r="Z2326" s="101"/>
      <c r="AA2326" s="101"/>
      <c r="AB2326" s="101"/>
      <c r="AC2326" s="101"/>
      <c r="AD2326" s="101"/>
      <c r="AE2326" s="361"/>
      <c r="AF2326" s="522"/>
    </row>
    <row r="2327" spans="2:32" x14ac:dyDescent="0.25">
      <c r="B2327" s="566" t="str">
        <f t="shared" si="184"/>
        <v/>
      </c>
      <c r="C2327" s="472">
        <f>'BD4'!C2324</f>
        <v>0</v>
      </c>
      <c r="D2327" s="125" t="str">
        <f t="shared" si="181"/>
        <v/>
      </c>
      <c r="E2327" s="126" t="str">
        <f>IF('BD4'!O2324=0,"",'BD4'!O2324)</f>
        <v/>
      </c>
      <c r="F2327" s="127" t="str">
        <f>REPT('BD4'!N2324,1)</f>
        <v/>
      </c>
      <c r="G2327" s="469">
        <f>('BD4'!J2324)</f>
        <v>0</v>
      </c>
      <c r="I2327" s="568" t="str">
        <f t="shared" si="182"/>
        <v/>
      </c>
      <c r="J2327" s="568" t="str">
        <f>IF(L2327&gt;0,'BD1'!$K$6,"")</f>
        <v/>
      </c>
      <c r="K2327" s="568" t="str">
        <f>IF(L2327&gt;0,'BD1'!$K$8,"")</f>
        <v/>
      </c>
      <c r="L2327" s="101"/>
      <c r="M2327" s="101"/>
      <c r="N2327" s="101"/>
      <c r="O2327" s="101"/>
      <c r="P2327" s="363"/>
      <c r="Q2327" s="363"/>
      <c r="R2327" s="361"/>
      <c r="S2327" s="570" t="str">
        <f t="shared" si="185"/>
        <v/>
      </c>
      <c r="U2327" s="124" t="str">
        <f t="shared" si="183"/>
        <v/>
      </c>
      <c r="V2327" s="124" t="str">
        <f>IF(X2327&gt;0,'BD1'!$K$6,"")</f>
        <v/>
      </c>
      <c r="W2327" s="121" t="str">
        <f>IF(X2327&gt;0,'BD1'!$K$8,"")</f>
        <v/>
      </c>
      <c r="X2327" s="101"/>
      <c r="Y2327" s="474"/>
      <c r="Z2327" s="101"/>
      <c r="AA2327" s="101"/>
      <c r="AB2327" s="101"/>
      <c r="AC2327" s="101"/>
      <c r="AD2327" s="101"/>
      <c r="AE2327" s="361"/>
      <c r="AF2327" s="522"/>
    </row>
    <row r="2328" spans="2:32" x14ac:dyDescent="0.25">
      <c r="B2328" s="566" t="str">
        <f t="shared" si="184"/>
        <v/>
      </c>
      <c r="C2328" s="472">
        <f>'BD4'!C2325</f>
        <v>0</v>
      </c>
      <c r="D2328" s="125" t="str">
        <f t="shared" si="181"/>
        <v/>
      </c>
      <c r="E2328" s="126" t="str">
        <f>IF('BD4'!O2325=0,"",'BD4'!O2325)</f>
        <v/>
      </c>
      <c r="F2328" s="127" t="str">
        <f>REPT('BD4'!N2325,1)</f>
        <v/>
      </c>
      <c r="G2328" s="469">
        <f>('BD4'!J2325)</f>
        <v>0</v>
      </c>
      <c r="I2328" s="568" t="str">
        <f t="shared" si="182"/>
        <v/>
      </c>
      <c r="J2328" s="568" t="str">
        <f>IF(L2328&gt;0,'BD1'!$K$6,"")</f>
        <v/>
      </c>
      <c r="K2328" s="568" t="str">
        <f>IF(L2328&gt;0,'BD1'!$K$8,"")</f>
        <v/>
      </c>
      <c r="L2328" s="101"/>
      <c r="M2328" s="101"/>
      <c r="N2328" s="101"/>
      <c r="O2328" s="101"/>
      <c r="P2328" s="363"/>
      <c r="Q2328" s="363"/>
      <c r="R2328" s="361"/>
      <c r="S2328" s="570" t="str">
        <f t="shared" si="185"/>
        <v/>
      </c>
      <c r="U2328" s="124" t="str">
        <f t="shared" si="183"/>
        <v/>
      </c>
      <c r="V2328" s="124" t="str">
        <f>IF(X2328&gt;0,'BD1'!$K$6,"")</f>
        <v/>
      </c>
      <c r="W2328" s="121" t="str">
        <f>IF(X2328&gt;0,'BD1'!$K$8,"")</f>
        <v/>
      </c>
      <c r="X2328" s="101"/>
      <c r="Y2328" s="474"/>
      <c r="Z2328" s="101"/>
      <c r="AA2328" s="101"/>
      <c r="AB2328" s="101"/>
      <c r="AC2328" s="101"/>
      <c r="AD2328" s="101"/>
      <c r="AE2328" s="361"/>
      <c r="AF2328" s="522"/>
    </row>
    <row r="2329" spans="2:32" x14ac:dyDescent="0.25">
      <c r="B2329" s="566" t="str">
        <f t="shared" si="184"/>
        <v/>
      </c>
      <c r="C2329" s="472">
        <f>'BD4'!C2326</f>
        <v>0</v>
      </c>
      <c r="D2329" s="125" t="str">
        <f t="shared" si="181"/>
        <v/>
      </c>
      <c r="E2329" s="126" t="str">
        <f>IF('BD4'!O2326=0,"",'BD4'!O2326)</f>
        <v/>
      </c>
      <c r="F2329" s="127" t="str">
        <f>REPT('BD4'!N2326,1)</f>
        <v/>
      </c>
      <c r="G2329" s="469">
        <f>('BD4'!J2326)</f>
        <v>0</v>
      </c>
      <c r="I2329" s="568" t="str">
        <f t="shared" si="182"/>
        <v/>
      </c>
      <c r="J2329" s="568" t="str">
        <f>IF(L2329&gt;0,'BD1'!$K$6,"")</f>
        <v/>
      </c>
      <c r="K2329" s="568" t="str">
        <f>IF(L2329&gt;0,'BD1'!$K$8,"")</f>
        <v/>
      </c>
      <c r="L2329" s="101"/>
      <c r="M2329" s="101"/>
      <c r="N2329" s="101"/>
      <c r="O2329" s="101"/>
      <c r="P2329" s="363"/>
      <c r="Q2329" s="363"/>
      <c r="R2329" s="361"/>
      <c r="S2329" s="570" t="str">
        <f t="shared" si="185"/>
        <v/>
      </c>
      <c r="U2329" s="124" t="str">
        <f t="shared" si="183"/>
        <v/>
      </c>
      <c r="V2329" s="124" t="str">
        <f>IF(X2329&gt;0,'BD1'!$K$6,"")</f>
        <v/>
      </c>
      <c r="W2329" s="121" t="str">
        <f>IF(X2329&gt;0,'BD1'!$K$8,"")</f>
        <v/>
      </c>
      <c r="X2329" s="101"/>
      <c r="Y2329" s="474"/>
      <c r="Z2329" s="101"/>
      <c r="AA2329" s="101"/>
      <c r="AB2329" s="101"/>
      <c r="AC2329" s="101"/>
      <c r="AD2329" s="101"/>
      <c r="AE2329" s="361"/>
      <c r="AF2329" s="522"/>
    </row>
    <row r="2330" spans="2:32" x14ac:dyDescent="0.25">
      <c r="B2330" s="566" t="str">
        <f t="shared" si="184"/>
        <v/>
      </c>
      <c r="C2330" s="472">
        <f>'BD4'!C2327</f>
        <v>0</v>
      </c>
      <c r="D2330" s="125" t="str">
        <f t="shared" si="181"/>
        <v/>
      </c>
      <c r="E2330" s="126" t="str">
        <f>IF('BD4'!O2327=0,"",'BD4'!O2327)</f>
        <v/>
      </c>
      <c r="F2330" s="127" t="str">
        <f>REPT('BD4'!N2327,1)</f>
        <v/>
      </c>
      <c r="G2330" s="469">
        <f>('BD4'!J2327)</f>
        <v>0</v>
      </c>
      <c r="I2330" s="568" t="str">
        <f t="shared" si="182"/>
        <v/>
      </c>
      <c r="J2330" s="568" t="str">
        <f>IF(L2330&gt;0,'BD1'!$K$6,"")</f>
        <v/>
      </c>
      <c r="K2330" s="568" t="str">
        <f>IF(L2330&gt;0,'BD1'!$K$8,"")</f>
        <v/>
      </c>
      <c r="L2330" s="101"/>
      <c r="M2330" s="101"/>
      <c r="N2330" s="101"/>
      <c r="O2330" s="101"/>
      <c r="P2330" s="363"/>
      <c r="Q2330" s="363"/>
      <c r="R2330" s="361"/>
      <c r="S2330" s="570" t="str">
        <f t="shared" si="185"/>
        <v/>
      </c>
      <c r="U2330" s="124" t="str">
        <f t="shared" si="183"/>
        <v/>
      </c>
      <c r="V2330" s="124" t="str">
        <f>IF(X2330&gt;0,'BD1'!$K$6,"")</f>
        <v/>
      </c>
      <c r="W2330" s="121" t="str">
        <f>IF(X2330&gt;0,'BD1'!$K$8,"")</f>
        <v/>
      </c>
      <c r="X2330" s="101"/>
      <c r="Y2330" s="474"/>
      <c r="Z2330" s="101"/>
      <c r="AA2330" s="101"/>
      <c r="AB2330" s="101"/>
      <c r="AC2330" s="101"/>
      <c r="AD2330" s="101"/>
      <c r="AE2330" s="361"/>
      <c r="AF2330" s="522"/>
    </row>
    <row r="2331" spans="2:32" x14ac:dyDescent="0.25">
      <c r="B2331" s="566" t="str">
        <f t="shared" si="184"/>
        <v/>
      </c>
      <c r="C2331" s="472">
        <f>'BD4'!C2328</f>
        <v>0</v>
      </c>
      <c r="D2331" s="125" t="str">
        <f t="shared" si="181"/>
        <v/>
      </c>
      <c r="E2331" s="126" t="str">
        <f>IF('BD4'!O2328=0,"",'BD4'!O2328)</f>
        <v/>
      </c>
      <c r="F2331" s="127" t="str">
        <f>REPT('BD4'!N2328,1)</f>
        <v/>
      </c>
      <c r="G2331" s="469">
        <f>('BD4'!J2328)</f>
        <v>0</v>
      </c>
      <c r="I2331" s="568" t="str">
        <f t="shared" si="182"/>
        <v/>
      </c>
      <c r="J2331" s="568" t="str">
        <f>IF(L2331&gt;0,'BD1'!$K$6,"")</f>
        <v/>
      </c>
      <c r="K2331" s="568" t="str">
        <f>IF(L2331&gt;0,'BD1'!$K$8,"")</f>
        <v/>
      </c>
      <c r="L2331" s="101"/>
      <c r="M2331" s="101"/>
      <c r="N2331" s="101"/>
      <c r="O2331" s="101"/>
      <c r="P2331" s="363"/>
      <c r="Q2331" s="363"/>
      <c r="R2331" s="361"/>
      <c r="S2331" s="570" t="str">
        <f t="shared" si="185"/>
        <v/>
      </c>
      <c r="U2331" s="124" t="str">
        <f t="shared" si="183"/>
        <v/>
      </c>
      <c r="V2331" s="124" t="str">
        <f>IF(X2331&gt;0,'BD1'!$K$6,"")</f>
        <v/>
      </c>
      <c r="W2331" s="121" t="str">
        <f>IF(X2331&gt;0,'BD1'!$K$8,"")</f>
        <v/>
      </c>
      <c r="X2331" s="101"/>
      <c r="Y2331" s="474"/>
      <c r="Z2331" s="101"/>
      <c r="AA2331" s="101"/>
      <c r="AB2331" s="101"/>
      <c r="AC2331" s="101"/>
      <c r="AD2331" s="101"/>
      <c r="AE2331" s="361"/>
      <c r="AF2331" s="522"/>
    </row>
    <row r="2332" spans="2:32" x14ac:dyDescent="0.25">
      <c r="B2332" s="566" t="str">
        <f t="shared" si="184"/>
        <v/>
      </c>
      <c r="C2332" s="472">
        <f>'BD4'!C2329</f>
        <v>0</v>
      </c>
      <c r="D2332" s="125" t="str">
        <f t="shared" si="181"/>
        <v/>
      </c>
      <c r="E2332" s="126" t="str">
        <f>IF('BD4'!O2329=0,"",'BD4'!O2329)</f>
        <v/>
      </c>
      <c r="F2332" s="127" t="str">
        <f>REPT('BD4'!N2329,1)</f>
        <v/>
      </c>
      <c r="G2332" s="469">
        <f>('BD4'!J2329)</f>
        <v>0</v>
      </c>
      <c r="I2332" s="568" t="str">
        <f t="shared" si="182"/>
        <v/>
      </c>
      <c r="J2332" s="568" t="str">
        <f>IF(L2332&gt;0,'BD1'!$K$6,"")</f>
        <v/>
      </c>
      <c r="K2332" s="568" t="str">
        <f>IF(L2332&gt;0,'BD1'!$K$8,"")</f>
        <v/>
      </c>
      <c r="L2332" s="101"/>
      <c r="M2332" s="101"/>
      <c r="N2332" s="101"/>
      <c r="O2332" s="101"/>
      <c r="P2332" s="363"/>
      <c r="Q2332" s="363"/>
      <c r="R2332" s="361"/>
      <c r="S2332" s="570" t="str">
        <f t="shared" si="185"/>
        <v/>
      </c>
      <c r="U2332" s="124" t="str">
        <f t="shared" si="183"/>
        <v/>
      </c>
      <c r="V2332" s="124" t="str">
        <f>IF(X2332&gt;0,'BD1'!$K$6,"")</f>
        <v/>
      </c>
      <c r="W2332" s="121" t="str">
        <f>IF(X2332&gt;0,'BD1'!$K$8,"")</f>
        <v/>
      </c>
      <c r="X2332" s="101"/>
      <c r="Y2332" s="474"/>
      <c r="Z2332" s="101"/>
      <c r="AA2332" s="101"/>
      <c r="AB2332" s="101"/>
      <c r="AC2332" s="101"/>
      <c r="AD2332" s="101"/>
      <c r="AE2332" s="361"/>
      <c r="AF2332" s="522"/>
    </row>
    <row r="2333" spans="2:32" x14ac:dyDescent="0.25">
      <c r="B2333" s="566" t="str">
        <f t="shared" si="184"/>
        <v/>
      </c>
      <c r="C2333" s="472">
        <f>'BD4'!C2330</f>
        <v>0</v>
      </c>
      <c r="D2333" s="125" t="str">
        <f t="shared" si="181"/>
        <v/>
      </c>
      <c r="E2333" s="126" t="str">
        <f>IF('BD4'!O2330=0,"",'BD4'!O2330)</f>
        <v/>
      </c>
      <c r="F2333" s="127" t="str">
        <f>REPT('BD4'!N2330,1)</f>
        <v/>
      </c>
      <c r="G2333" s="469">
        <f>('BD4'!J2330)</f>
        <v>0</v>
      </c>
      <c r="I2333" s="568" t="str">
        <f t="shared" si="182"/>
        <v/>
      </c>
      <c r="J2333" s="568" t="str">
        <f>IF(L2333&gt;0,'BD1'!$K$6,"")</f>
        <v/>
      </c>
      <c r="K2333" s="568" t="str">
        <f>IF(L2333&gt;0,'BD1'!$K$8,"")</f>
        <v/>
      </c>
      <c r="L2333" s="101"/>
      <c r="M2333" s="101"/>
      <c r="N2333" s="101"/>
      <c r="O2333" s="101"/>
      <c r="P2333" s="363"/>
      <c r="Q2333" s="363"/>
      <c r="R2333" s="361"/>
      <c r="S2333" s="570" t="str">
        <f t="shared" si="185"/>
        <v/>
      </c>
      <c r="U2333" s="124" t="str">
        <f t="shared" si="183"/>
        <v/>
      </c>
      <c r="V2333" s="124" t="str">
        <f>IF(X2333&gt;0,'BD1'!$K$6,"")</f>
        <v/>
      </c>
      <c r="W2333" s="121" t="str">
        <f>IF(X2333&gt;0,'BD1'!$K$8,"")</f>
        <v/>
      </c>
      <c r="X2333" s="101"/>
      <c r="Y2333" s="474"/>
      <c r="Z2333" s="101"/>
      <c r="AA2333" s="101"/>
      <c r="AB2333" s="101"/>
      <c r="AC2333" s="101"/>
      <c r="AD2333" s="101"/>
      <c r="AE2333" s="361"/>
      <c r="AF2333" s="522"/>
    </row>
    <row r="2334" spans="2:32" x14ac:dyDescent="0.25">
      <c r="B2334" s="566" t="str">
        <f t="shared" si="184"/>
        <v/>
      </c>
      <c r="C2334" s="472">
        <f>'BD4'!C2331</f>
        <v>0</v>
      </c>
      <c r="D2334" s="125" t="str">
        <f t="shared" si="181"/>
        <v/>
      </c>
      <c r="E2334" s="126" t="str">
        <f>IF('BD4'!O2331=0,"",'BD4'!O2331)</f>
        <v/>
      </c>
      <c r="F2334" s="127" t="str">
        <f>REPT('BD4'!N2331,1)</f>
        <v/>
      </c>
      <c r="G2334" s="469">
        <f>('BD4'!J2331)</f>
        <v>0</v>
      </c>
      <c r="I2334" s="568" t="str">
        <f t="shared" si="182"/>
        <v/>
      </c>
      <c r="J2334" s="568" t="str">
        <f>IF(L2334&gt;0,'BD1'!$K$6,"")</f>
        <v/>
      </c>
      <c r="K2334" s="568" t="str">
        <f>IF(L2334&gt;0,'BD1'!$K$8,"")</f>
        <v/>
      </c>
      <c r="L2334" s="101"/>
      <c r="M2334" s="101"/>
      <c r="N2334" s="101"/>
      <c r="O2334" s="101"/>
      <c r="P2334" s="363"/>
      <c r="Q2334" s="363"/>
      <c r="R2334" s="361"/>
      <c r="S2334" s="570" t="str">
        <f t="shared" si="185"/>
        <v/>
      </c>
      <c r="U2334" s="124" t="str">
        <f t="shared" si="183"/>
        <v/>
      </c>
      <c r="V2334" s="124" t="str">
        <f>IF(X2334&gt;0,'BD1'!$K$6,"")</f>
        <v/>
      </c>
      <c r="W2334" s="121" t="str">
        <f>IF(X2334&gt;0,'BD1'!$K$8,"")</f>
        <v/>
      </c>
      <c r="X2334" s="101"/>
      <c r="Y2334" s="474"/>
      <c r="Z2334" s="101"/>
      <c r="AA2334" s="101"/>
      <c r="AB2334" s="101"/>
      <c r="AC2334" s="101"/>
      <c r="AD2334" s="101"/>
      <c r="AE2334" s="361"/>
      <c r="AF2334" s="522"/>
    </row>
    <row r="2335" spans="2:32" x14ac:dyDescent="0.25">
      <c r="B2335" s="566" t="str">
        <f t="shared" si="184"/>
        <v/>
      </c>
      <c r="C2335" s="472">
        <f>'BD4'!C2332</f>
        <v>0</v>
      </c>
      <c r="D2335" s="125" t="str">
        <f t="shared" si="181"/>
        <v/>
      </c>
      <c r="E2335" s="126" t="str">
        <f>IF('BD4'!O2332=0,"",'BD4'!O2332)</f>
        <v/>
      </c>
      <c r="F2335" s="127" t="str">
        <f>REPT('BD4'!N2332,1)</f>
        <v/>
      </c>
      <c r="G2335" s="469">
        <f>('BD4'!J2332)</f>
        <v>0</v>
      </c>
      <c r="I2335" s="568" t="str">
        <f t="shared" si="182"/>
        <v/>
      </c>
      <c r="J2335" s="568" t="str">
        <f>IF(L2335&gt;0,'BD1'!$K$6,"")</f>
        <v/>
      </c>
      <c r="K2335" s="568" t="str">
        <f>IF(L2335&gt;0,'BD1'!$K$8,"")</f>
        <v/>
      </c>
      <c r="L2335" s="101"/>
      <c r="M2335" s="101"/>
      <c r="N2335" s="101"/>
      <c r="O2335" s="101"/>
      <c r="P2335" s="363"/>
      <c r="Q2335" s="363"/>
      <c r="R2335" s="361"/>
      <c r="S2335" s="570" t="str">
        <f t="shared" si="185"/>
        <v/>
      </c>
      <c r="U2335" s="124" t="str">
        <f t="shared" si="183"/>
        <v/>
      </c>
      <c r="V2335" s="124" t="str">
        <f>IF(X2335&gt;0,'BD1'!$K$6,"")</f>
        <v/>
      </c>
      <c r="W2335" s="121" t="str">
        <f>IF(X2335&gt;0,'BD1'!$K$8,"")</f>
        <v/>
      </c>
      <c r="X2335" s="101"/>
      <c r="Y2335" s="474"/>
      <c r="Z2335" s="101"/>
      <c r="AA2335" s="101"/>
      <c r="AB2335" s="101"/>
      <c r="AC2335" s="101"/>
      <c r="AD2335" s="101"/>
      <c r="AE2335" s="361"/>
      <c r="AF2335" s="522"/>
    </row>
    <row r="2336" spans="2:32" x14ac:dyDescent="0.25">
      <c r="B2336" s="566" t="str">
        <f t="shared" si="184"/>
        <v/>
      </c>
      <c r="C2336" s="472">
        <f>'BD4'!C2333</f>
        <v>0</v>
      </c>
      <c r="D2336" s="125" t="str">
        <f t="shared" si="181"/>
        <v/>
      </c>
      <c r="E2336" s="126" t="str">
        <f>IF('BD4'!O2333=0,"",'BD4'!O2333)</f>
        <v/>
      </c>
      <c r="F2336" s="127" t="str">
        <f>REPT('BD4'!N2333,1)</f>
        <v/>
      </c>
      <c r="G2336" s="469">
        <f>('BD4'!J2333)</f>
        <v>0</v>
      </c>
      <c r="I2336" s="568" t="str">
        <f t="shared" si="182"/>
        <v/>
      </c>
      <c r="J2336" s="568" t="str">
        <f>IF(L2336&gt;0,'BD1'!$K$6,"")</f>
        <v/>
      </c>
      <c r="K2336" s="568" t="str">
        <f>IF(L2336&gt;0,'BD1'!$K$8,"")</f>
        <v/>
      </c>
      <c r="L2336" s="101"/>
      <c r="M2336" s="101"/>
      <c r="N2336" s="101"/>
      <c r="O2336" s="101"/>
      <c r="P2336" s="363"/>
      <c r="Q2336" s="363"/>
      <c r="R2336" s="361"/>
      <c r="S2336" s="570" t="str">
        <f t="shared" si="185"/>
        <v/>
      </c>
      <c r="U2336" s="124" t="str">
        <f t="shared" si="183"/>
        <v/>
      </c>
      <c r="V2336" s="124" t="str">
        <f>IF(X2336&gt;0,'BD1'!$K$6,"")</f>
        <v/>
      </c>
      <c r="W2336" s="121" t="str">
        <f>IF(X2336&gt;0,'BD1'!$K$8,"")</f>
        <v/>
      </c>
      <c r="X2336" s="101"/>
      <c r="Y2336" s="474"/>
      <c r="Z2336" s="101"/>
      <c r="AA2336" s="101"/>
      <c r="AB2336" s="101"/>
      <c r="AC2336" s="101"/>
      <c r="AD2336" s="101"/>
      <c r="AE2336" s="361"/>
      <c r="AF2336" s="522"/>
    </row>
    <row r="2337" spans="2:32" x14ac:dyDescent="0.25">
      <c r="B2337" s="566" t="str">
        <f t="shared" si="184"/>
        <v/>
      </c>
      <c r="C2337" s="472">
        <f>'BD4'!C2334</f>
        <v>0</v>
      </c>
      <c r="D2337" s="125" t="str">
        <f t="shared" si="181"/>
        <v/>
      </c>
      <c r="E2337" s="126" t="str">
        <f>IF('BD4'!O2334=0,"",'BD4'!O2334)</f>
        <v/>
      </c>
      <c r="F2337" s="127" t="str">
        <f>REPT('BD4'!N2334,1)</f>
        <v/>
      </c>
      <c r="G2337" s="469">
        <f>('BD4'!J2334)</f>
        <v>0</v>
      </c>
      <c r="I2337" s="568" t="str">
        <f t="shared" si="182"/>
        <v/>
      </c>
      <c r="J2337" s="568" t="str">
        <f>IF(L2337&gt;0,'BD1'!$K$6,"")</f>
        <v/>
      </c>
      <c r="K2337" s="568" t="str">
        <f>IF(L2337&gt;0,'BD1'!$K$8,"")</f>
        <v/>
      </c>
      <c r="L2337" s="101"/>
      <c r="M2337" s="101"/>
      <c r="N2337" s="101"/>
      <c r="O2337" s="101"/>
      <c r="P2337" s="363"/>
      <c r="Q2337" s="363"/>
      <c r="R2337" s="361"/>
      <c r="S2337" s="570" t="str">
        <f t="shared" si="185"/>
        <v/>
      </c>
      <c r="U2337" s="124" t="str">
        <f t="shared" si="183"/>
        <v/>
      </c>
      <c r="V2337" s="124" t="str">
        <f>IF(X2337&gt;0,'BD1'!$K$6,"")</f>
        <v/>
      </c>
      <c r="W2337" s="121" t="str">
        <f>IF(X2337&gt;0,'BD1'!$K$8,"")</f>
        <v/>
      </c>
      <c r="X2337" s="101"/>
      <c r="Y2337" s="474"/>
      <c r="Z2337" s="101"/>
      <c r="AA2337" s="101"/>
      <c r="AB2337" s="101"/>
      <c r="AC2337" s="101"/>
      <c r="AD2337" s="101"/>
      <c r="AE2337" s="361"/>
      <c r="AF2337" s="522"/>
    </row>
    <row r="2338" spans="2:32" x14ac:dyDescent="0.25">
      <c r="B2338" s="566" t="str">
        <f t="shared" si="184"/>
        <v/>
      </c>
      <c r="C2338" s="472">
        <f>'BD4'!C2335</f>
        <v>0</v>
      </c>
      <c r="D2338" s="125" t="str">
        <f t="shared" si="181"/>
        <v/>
      </c>
      <c r="E2338" s="126" t="str">
        <f>IF('BD4'!O2335=0,"",'BD4'!O2335)</f>
        <v/>
      </c>
      <c r="F2338" s="127" t="str">
        <f>REPT('BD4'!N2335,1)</f>
        <v/>
      </c>
      <c r="G2338" s="469">
        <f>('BD4'!J2335)</f>
        <v>0</v>
      </c>
      <c r="I2338" s="568" t="str">
        <f t="shared" si="182"/>
        <v/>
      </c>
      <c r="J2338" s="568" t="str">
        <f>IF(L2338&gt;0,'BD1'!$K$6,"")</f>
        <v/>
      </c>
      <c r="K2338" s="568" t="str">
        <f>IF(L2338&gt;0,'BD1'!$K$8,"")</f>
        <v/>
      </c>
      <c r="L2338" s="101"/>
      <c r="M2338" s="101"/>
      <c r="N2338" s="101"/>
      <c r="O2338" s="101"/>
      <c r="P2338" s="363"/>
      <c r="Q2338" s="363"/>
      <c r="R2338" s="361"/>
      <c r="S2338" s="570" t="str">
        <f t="shared" si="185"/>
        <v/>
      </c>
      <c r="U2338" s="124" t="str">
        <f t="shared" si="183"/>
        <v/>
      </c>
      <c r="V2338" s="124" t="str">
        <f>IF(X2338&gt;0,'BD1'!$K$6,"")</f>
        <v/>
      </c>
      <c r="W2338" s="121" t="str">
        <f>IF(X2338&gt;0,'BD1'!$K$8,"")</f>
        <v/>
      </c>
      <c r="X2338" s="101"/>
      <c r="Y2338" s="474"/>
      <c r="Z2338" s="101"/>
      <c r="AA2338" s="101"/>
      <c r="AB2338" s="101"/>
      <c r="AC2338" s="101"/>
      <c r="AD2338" s="101"/>
      <c r="AE2338" s="361"/>
      <c r="AF2338" s="522"/>
    </row>
    <row r="2339" spans="2:32" x14ac:dyDescent="0.25">
      <c r="B2339" s="566" t="str">
        <f t="shared" si="184"/>
        <v/>
      </c>
      <c r="C2339" s="472">
        <f>'BD4'!C2336</f>
        <v>0</v>
      </c>
      <c r="D2339" s="125" t="str">
        <f t="shared" si="181"/>
        <v/>
      </c>
      <c r="E2339" s="126" t="str">
        <f>IF('BD4'!O2336=0,"",'BD4'!O2336)</f>
        <v/>
      </c>
      <c r="F2339" s="127" t="str">
        <f>REPT('BD4'!N2336,1)</f>
        <v/>
      </c>
      <c r="G2339" s="469">
        <f>('BD4'!J2336)</f>
        <v>0</v>
      </c>
      <c r="I2339" s="568" t="str">
        <f t="shared" si="182"/>
        <v/>
      </c>
      <c r="J2339" s="568" t="str">
        <f>IF(L2339&gt;0,'BD1'!$K$6,"")</f>
        <v/>
      </c>
      <c r="K2339" s="568" t="str">
        <f>IF(L2339&gt;0,'BD1'!$K$8,"")</f>
        <v/>
      </c>
      <c r="L2339" s="101"/>
      <c r="M2339" s="101"/>
      <c r="N2339" s="101"/>
      <c r="O2339" s="101"/>
      <c r="P2339" s="363"/>
      <c r="Q2339" s="363"/>
      <c r="R2339" s="361"/>
      <c r="S2339" s="570" t="str">
        <f t="shared" si="185"/>
        <v/>
      </c>
      <c r="U2339" s="124" t="str">
        <f t="shared" si="183"/>
        <v/>
      </c>
      <c r="V2339" s="124" t="str">
        <f>IF(X2339&gt;0,'BD1'!$K$6,"")</f>
        <v/>
      </c>
      <c r="W2339" s="121" t="str">
        <f>IF(X2339&gt;0,'BD1'!$K$8,"")</f>
        <v/>
      </c>
      <c r="X2339" s="101"/>
      <c r="Y2339" s="474"/>
      <c r="Z2339" s="101"/>
      <c r="AA2339" s="101"/>
      <c r="AB2339" s="101"/>
      <c r="AC2339" s="101"/>
      <c r="AD2339" s="101"/>
      <c r="AE2339" s="361"/>
      <c r="AF2339" s="522"/>
    </row>
    <row r="2340" spans="2:32" x14ac:dyDescent="0.25">
      <c r="B2340" s="566" t="str">
        <f t="shared" si="184"/>
        <v/>
      </c>
      <c r="C2340" s="472">
        <f>'BD4'!C2337</f>
        <v>0</v>
      </c>
      <c r="D2340" s="125" t="str">
        <f t="shared" si="181"/>
        <v/>
      </c>
      <c r="E2340" s="126" t="str">
        <f>IF('BD4'!O2337=0,"",'BD4'!O2337)</f>
        <v/>
      </c>
      <c r="F2340" s="127" t="str">
        <f>REPT('BD4'!N2337,1)</f>
        <v/>
      </c>
      <c r="G2340" s="469">
        <f>('BD4'!J2337)</f>
        <v>0</v>
      </c>
      <c r="I2340" s="568" t="str">
        <f t="shared" si="182"/>
        <v/>
      </c>
      <c r="J2340" s="568" t="str">
        <f>IF(L2340&gt;0,'BD1'!$K$6,"")</f>
        <v/>
      </c>
      <c r="K2340" s="568" t="str">
        <f>IF(L2340&gt;0,'BD1'!$K$8,"")</f>
        <v/>
      </c>
      <c r="L2340" s="101"/>
      <c r="M2340" s="101"/>
      <c r="N2340" s="101"/>
      <c r="O2340" s="101"/>
      <c r="P2340" s="363"/>
      <c r="Q2340" s="363"/>
      <c r="R2340" s="361"/>
      <c r="S2340" s="570" t="str">
        <f t="shared" si="185"/>
        <v/>
      </c>
      <c r="U2340" s="124" t="str">
        <f t="shared" si="183"/>
        <v/>
      </c>
      <c r="V2340" s="124" t="str">
        <f>IF(X2340&gt;0,'BD1'!$K$6,"")</f>
        <v/>
      </c>
      <c r="W2340" s="121" t="str">
        <f>IF(X2340&gt;0,'BD1'!$K$8,"")</f>
        <v/>
      </c>
      <c r="X2340" s="101"/>
      <c r="Y2340" s="474"/>
      <c r="Z2340" s="101"/>
      <c r="AA2340" s="101"/>
      <c r="AB2340" s="101"/>
      <c r="AC2340" s="101"/>
      <c r="AD2340" s="101"/>
      <c r="AE2340" s="361"/>
      <c r="AF2340" s="522"/>
    </row>
    <row r="2341" spans="2:32" x14ac:dyDescent="0.25">
      <c r="B2341" s="566" t="str">
        <f t="shared" si="184"/>
        <v/>
      </c>
      <c r="C2341" s="472">
        <f>'BD4'!C2338</f>
        <v>0</v>
      </c>
      <c r="D2341" s="125" t="str">
        <f t="shared" si="181"/>
        <v/>
      </c>
      <c r="E2341" s="126" t="str">
        <f>IF('BD4'!O2338=0,"",'BD4'!O2338)</f>
        <v/>
      </c>
      <c r="F2341" s="127" t="str">
        <f>REPT('BD4'!N2338,1)</f>
        <v/>
      </c>
      <c r="G2341" s="469">
        <f>('BD4'!J2338)</f>
        <v>0</v>
      </c>
      <c r="I2341" s="568" t="str">
        <f t="shared" si="182"/>
        <v/>
      </c>
      <c r="J2341" s="568" t="str">
        <f>IF(L2341&gt;0,'BD1'!$K$6,"")</f>
        <v/>
      </c>
      <c r="K2341" s="568" t="str">
        <f>IF(L2341&gt;0,'BD1'!$K$8,"")</f>
        <v/>
      </c>
      <c r="L2341" s="101"/>
      <c r="M2341" s="101"/>
      <c r="N2341" s="101"/>
      <c r="O2341" s="101"/>
      <c r="P2341" s="363"/>
      <c r="Q2341" s="363"/>
      <c r="R2341" s="361"/>
      <c r="S2341" s="570" t="str">
        <f t="shared" si="185"/>
        <v/>
      </c>
      <c r="U2341" s="124" t="str">
        <f t="shared" si="183"/>
        <v/>
      </c>
      <c r="V2341" s="124" t="str">
        <f>IF(X2341&gt;0,'BD1'!$K$6,"")</f>
        <v/>
      </c>
      <c r="W2341" s="121" t="str">
        <f>IF(X2341&gt;0,'BD1'!$K$8,"")</f>
        <v/>
      </c>
      <c r="X2341" s="101"/>
      <c r="Y2341" s="474"/>
      <c r="Z2341" s="101"/>
      <c r="AA2341" s="101"/>
      <c r="AB2341" s="101"/>
      <c r="AC2341" s="101"/>
      <c r="AD2341" s="101"/>
      <c r="AE2341" s="361"/>
      <c r="AF2341" s="522"/>
    </row>
    <row r="2342" spans="2:32" x14ac:dyDescent="0.25">
      <c r="B2342" s="566" t="str">
        <f t="shared" si="184"/>
        <v/>
      </c>
      <c r="C2342" s="472">
        <f>'BD4'!C2339</f>
        <v>0</v>
      </c>
      <c r="D2342" s="125" t="str">
        <f t="shared" si="181"/>
        <v/>
      </c>
      <c r="E2342" s="126" t="str">
        <f>IF('BD4'!O2339=0,"",'BD4'!O2339)</f>
        <v/>
      </c>
      <c r="F2342" s="127" t="str">
        <f>REPT('BD4'!N2339,1)</f>
        <v/>
      </c>
      <c r="G2342" s="469">
        <f>('BD4'!J2339)</f>
        <v>0</v>
      </c>
      <c r="I2342" s="568" t="str">
        <f t="shared" si="182"/>
        <v/>
      </c>
      <c r="J2342" s="568" t="str">
        <f>IF(L2342&gt;0,'BD1'!$K$6,"")</f>
        <v/>
      </c>
      <c r="K2342" s="568" t="str">
        <f>IF(L2342&gt;0,'BD1'!$K$8,"")</f>
        <v/>
      </c>
      <c r="L2342" s="101"/>
      <c r="M2342" s="101"/>
      <c r="N2342" s="101"/>
      <c r="O2342" s="101"/>
      <c r="P2342" s="363"/>
      <c r="Q2342" s="363"/>
      <c r="R2342" s="361"/>
      <c r="S2342" s="570" t="str">
        <f t="shared" si="185"/>
        <v/>
      </c>
      <c r="U2342" s="124" t="str">
        <f t="shared" si="183"/>
        <v/>
      </c>
      <c r="V2342" s="124" t="str">
        <f>IF(X2342&gt;0,'BD1'!$K$6,"")</f>
        <v/>
      </c>
      <c r="W2342" s="121" t="str">
        <f>IF(X2342&gt;0,'BD1'!$K$8,"")</f>
        <v/>
      </c>
      <c r="X2342" s="101"/>
      <c r="Y2342" s="474"/>
      <c r="Z2342" s="101"/>
      <c r="AA2342" s="101"/>
      <c r="AB2342" s="101"/>
      <c r="AC2342" s="101"/>
      <c r="AD2342" s="101"/>
      <c r="AE2342" s="361"/>
      <c r="AF2342" s="522"/>
    </row>
    <row r="2343" spans="2:32" x14ac:dyDescent="0.25">
      <c r="B2343" s="566" t="str">
        <f t="shared" si="184"/>
        <v/>
      </c>
      <c r="C2343" s="472">
        <f>'BD4'!C2340</f>
        <v>0</v>
      </c>
      <c r="D2343" s="125" t="str">
        <f t="shared" si="181"/>
        <v/>
      </c>
      <c r="E2343" s="126" t="str">
        <f>IF('BD4'!O2340=0,"",'BD4'!O2340)</f>
        <v/>
      </c>
      <c r="F2343" s="127" t="str">
        <f>REPT('BD4'!N2340,1)</f>
        <v/>
      </c>
      <c r="G2343" s="469">
        <f>('BD4'!J2340)</f>
        <v>0</v>
      </c>
      <c r="I2343" s="568" t="str">
        <f t="shared" si="182"/>
        <v/>
      </c>
      <c r="J2343" s="568" t="str">
        <f>IF(L2343&gt;0,'BD1'!$K$6,"")</f>
        <v/>
      </c>
      <c r="K2343" s="568" t="str">
        <f>IF(L2343&gt;0,'BD1'!$K$8,"")</f>
        <v/>
      </c>
      <c r="L2343" s="101"/>
      <c r="M2343" s="101"/>
      <c r="N2343" s="101"/>
      <c r="O2343" s="101"/>
      <c r="P2343" s="363"/>
      <c r="Q2343" s="363"/>
      <c r="R2343" s="361"/>
      <c r="S2343" s="570" t="str">
        <f t="shared" si="185"/>
        <v/>
      </c>
      <c r="U2343" s="124" t="str">
        <f t="shared" si="183"/>
        <v/>
      </c>
      <c r="V2343" s="124" t="str">
        <f>IF(X2343&gt;0,'BD1'!$K$6,"")</f>
        <v/>
      </c>
      <c r="W2343" s="121" t="str">
        <f>IF(X2343&gt;0,'BD1'!$K$8,"")</f>
        <v/>
      </c>
      <c r="X2343" s="101"/>
      <c r="Y2343" s="474"/>
      <c r="Z2343" s="101"/>
      <c r="AA2343" s="101"/>
      <c r="AB2343" s="101"/>
      <c r="AC2343" s="101"/>
      <c r="AD2343" s="101"/>
      <c r="AE2343" s="361"/>
      <c r="AF2343" s="522"/>
    </row>
    <row r="2344" spans="2:32" x14ac:dyDescent="0.25">
      <c r="B2344" s="566" t="str">
        <f t="shared" si="184"/>
        <v/>
      </c>
      <c r="C2344" s="472">
        <f>'BD4'!C2341</f>
        <v>0</v>
      </c>
      <c r="D2344" s="125" t="str">
        <f t="shared" si="181"/>
        <v/>
      </c>
      <c r="E2344" s="126" t="str">
        <f>IF('BD4'!O2341=0,"",'BD4'!O2341)</f>
        <v/>
      </c>
      <c r="F2344" s="127" t="str">
        <f>REPT('BD4'!N2341,1)</f>
        <v/>
      </c>
      <c r="G2344" s="469">
        <f>('BD4'!J2341)</f>
        <v>0</v>
      </c>
      <c r="I2344" s="568" t="str">
        <f t="shared" si="182"/>
        <v/>
      </c>
      <c r="J2344" s="568" t="str">
        <f>IF(L2344&gt;0,'BD1'!$K$6,"")</f>
        <v/>
      </c>
      <c r="K2344" s="568" t="str">
        <f>IF(L2344&gt;0,'BD1'!$K$8,"")</f>
        <v/>
      </c>
      <c r="L2344" s="101"/>
      <c r="M2344" s="101"/>
      <c r="N2344" s="101"/>
      <c r="O2344" s="101"/>
      <c r="P2344" s="363"/>
      <c r="Q2344" s="363"/>
      <c r="R2344" s="361"/>
      <c r="S2344" s="570" t="str">
        <f t="shared" si="185"/>
        <v/>
      </c>
      <c r="U2344" s="124" t="str">
        <f t="shared" si="183"/>
        <v/>
      </c>
      <c r="V2344" s="124" t="str">
        <f>IF(X2344&gt;0,'BD1'!$K$6,"")</f>
        <v/>
      </c>
      <c r="W2344" s="121" t="str">
        <f>IF(X2344&gt;0,'BD1'!$K$8,"")</f>
        <v/>
      </c>
      <c r="X2344" s="101"/>
      <c r="Y2344" s="474"/>
      <c r="Z2344" s="101"/>
      <c r="AA2344" s="101"/>
      <c r="AB2344" s="101"/>
      <c r="AC2344" s="101"/>
      <c r="AD2344" s="101"/>
      <c r="AE2344" s="361"/>
      <c r="AF2344" s="522"/>
    </row>
    <row r="2345" spans="2:32" x14ac:dyDescent="0.25">
      <c r="B2345" s="566" t="str">
        <f t="shared" si="184"/>
        <v/>
      </c>
      <c r="C2345" s="472">
        <f>'BD4'!C2342</f>
        <v>0</v>
      </c>
      <c r="D2345" s="125" t="str">
        <f t="shared" si="181"/>
        <v/>
      </c>
      <c r="E2345" s="126" t="str">
        <f>IF('BD4'!O2342=0,"",'BD4'!O2342)</f>
        <v/>
      </c>
      <c r="F2345" s="127" t="str">
        <f>REPT('BD4'!N2342,1)</f>
        <v/>
      </c>
      <c r="G2345" s="469">
        <f>('BD4'!J2342)</f>
        <v>0</v>
      </c>
      <c r="I2345" s="568" t="str">
        <f t="shared" si="182"/>
        <v/>
      </c>
      <c r="J2345" s="568" t="str">
        <f>IF(L2345&gt;0,'BD1'!$K$6,"")</f>
        <v/>
      </c>
      <c r="K2345" s="568" t="str">
        <f>IF(L2345&gt;0,'BD1'!$K$8,"")</f>
        <v/>
      </c>
      <c r="L2345" s="101"/>
      <c r="M2345" s="101"/>
      <c r="N2345" s="101"/>
      <c r="O2345" s="101"/>
      <c r="P2345" s="363"/>
      <c r="Q2345" s="363"/>
      <c r="R2345" s="361"/>
      <c r="S2345" s="570" t="str">
        <f t="shared" si="185"/>
        <v/>
      </c>
      <c r="U2345" s="124" t="str">
        <f t="shared" si="183"/>
        <v/>
      </c>
      <c r="V2345" s="124" t="str">
        <f>IF(X2345&gt;0,'BD1'!$K$6,"")</f>
        <v/>
      </c>
      <c r="W2345" s="121" t="str">
        <f>IF(X2345&gt;0,'BD1'!$K$8,"")</f>
        <v/>
      </c>
      <c r="X2345" s="101"/>
      <c r="Y2345" s="474"/>
      <c r="Z2345" s="101"/>
      <c r="AA2345" s="101"/>
      <c r="AB2345" s="101"/>
      <c r="AC2345" s="101"/>
      <c r="AD2345" s="101"/>
      <c r="AE2345" s="361"/>
      <c r="AF2345" s="522"/>
    </row>
    <row r="2346" spans="2:32" x14ac:dyDescent="0.25">
      <c r="B2346" s="566" t="str">
        <f t="shared" si="184"/>
        <v/>
      </c>
      <c r="C2346" s="472">
        <f>'BD4'!C2343</f>
        <v>0</v>
      </c>
      <c r="D2346" s="125" t="str">
        <f t="shared" si="181"/>
        <v/>
      </c>
      <c r="E2346" s="126" t="str">
        <f>IF('BD4'!O2343=0,"",'BD4'!O2343)</f>
        <v/>
      </c>
      <c r="F2346" s="127" t="str">
        <f>REPT('BD4'!N2343,1)</f>
        <v/>
      </c>
      <c r="G2346" s="469">
        <f>('BD4'!J2343)</f>
        <v>0</v>
      </c>
      <c r="I2346" s="568" t="str">
        <f t="shared" si="182"/>
        <v/>
      </c>
      <c r="J2346" s="568" t="str">
        <f>IF(L2346&gt;0,'BD1'!$K$6,"")</f>
        <v/>
      </c>
      <c r="K2346" s="568" t="str">
        <f>IF(L2346&gt;0,'BD1'!$K$8,"")</f>
        <v/>
      </c>
      <c r="L2346" s="101"/>
      <c r="M2346" s="101"/>
      <c r="N2346" s="101"/>
      <c r="O2346" s="101"/>
      <c r="P2346" s="363"/>
      <c r="Q2346" s="363"/>
      <c r="R2346" s="361"/>
      <c r="S2346" s="570" t="str">
        <f t="shared" si="185"/>
        <v/>
      </c>
      <c r="U2346" s="124" t="str">
        <f t="shared" si="183"/>
        <v/>
      </c>
      <c r="V2346" s="124" t="str">
        <f>IF(X2346&gt;0,'BD1'!$K$6,"")</f>
        <v/>
      </c>
      <c r="W2346" s="121" t="str">
        <f>IF(X2346&gt;0,'BD1'!$K$8,"")</f>
        <v/>
      </c>
      <c r="X2346" s="101"/>
      <c r="Y2346" s="474"/>
      <c r="Z2346" s="101"/>
      <c r="AA2346" s="101"/>
      <c r="AB2346" s="101"/>
      <c r="AC2346" s="101"/>
      <c r="AD2346" s="101"/>
      <c r="AE2346" s="361"/>
      <c r="AF2346" s="522"/>
    </row>
    <row r="2347" spans="2:32" x14ac:dyDescent="0.25">
      <c r="B2347" s="566" t="str">
        <f t="shared" si="184"/>
        <v/>
      </c>
      <c r="C2347" s="472">
        <f>'BD4'!C2344</f>
        <v>0</v>
      </c>
      <c r="D2347" s="125" t="str">
        <f t="shared" si="181"/>
        <v/>
      </c>
      <c r="E2347" s="126" t="str">
        <f>IF('BD4'!O2344=0,"",'BD4'!O2344)</f>
        <v/>
      </c>
      <c r="F2347" s="127" t="str">
        <f>REPT('BD4'!N2344,1)</f>
        <v/>
      </c>
      <c r="G2347" s="469">
        <f>('BD4'!J2344)</f>
        <v>0</v>
      </c>
      <c r="I2347" s="568" t="str">
        <f t="shared" si="182"/>
        <v/>
      </c>
      <c r="J2347" s="568" t="str">
        <f>IF(L2347&gt;0,'BD1'!$K$6,"")</f>
        <v/>
      </c>
      <c r="K2347" s="568" t="str">
        <f>IF(L2347&gt;0,'BD1'!$K$8,"")</f>
        <v/>
      </c>
      <c r="L2347" s="101"/>
      <c r="M2347" s="101"/>
      <c r="N2347" s="101"/>
      <c r="O2347" s="101"/>
      <c r="P2347" s="363"/>
      <c r="Q2347" s="363"/>
      <c r="R2347" s="361"/>
      <c r="S2347" s="570" t="str">
        <f t="shared" si="185"/>
        <v/>
      </c>
      <c r="U2347" s="124" t="str">
        <f t="shared" si="183"/>
        <v/>
      </c>
      <c r="V2347" s="124" t="str">
        <f>IF(X2347&gt;0,'BD1'!$K$6,"")</f>
        <v/>
      </c>
      <c r="W2347" s="121" t="str">
        <f>IF(X2347&gt;0,'BD1'!$K$8,"")</f>
        <v/>
      </c>
      <c r="X2347" s="101"/>
      <c r="Y2347" s="474"/>
      <c r="Z2347" s="101"/>
      <c r="AA2347" s="101"/>
      <c r="AB2347" s="101"/>
      <c r="AC2347" s="101"/>
      <c r="AD2347" s="101"/>
      <c r="AE2347" s="361"/>
      <c r="AF2347" s="522"/>
    </row>
    <row r="2348" spans="2:32" x14ac:dyDescent="0.25">
      <c r="B2348" s="566" t="str">
        <f t="shared" si="184"/>
        <v/>
      </c>
      <c r="C2348" s="472">
        <f>'BD4'!C2345</f>
        <v>0</v>
      </c>
      <c r="D2348" s="125" t="str">
        <f t="shared" si="181"/>
        <v/>
      </c>
      <c r="E2348" s="126" t="str">
        <f>IF('BD4'!O2345=0,"",'BD4'!O2345)</f>
        <v/>
      </c>
      <c r="F2348" s="127" t="str">
        <f>REPT('BD4'!N2345,1)</f>
        <v/>
      </c>
      <c r="G2348" s="469">
        <f>('BD4'!J2345)</f>
        <v>0</v>
      </c>
      <c r="I2348" s="568" t="str">
        <f t="shared" si="182"/>
        <v/>
      </c>
      <c r="J2348" s="568" t="str">
        <f>IF(L2348&gt;0,'BD1'!$K$6,"")</f>
        <v/>
      </c>
      <c r="K2348" s="568" t="str">
        <f>IF(L2348&gt;0,'BD1'!$K$8,"")</f>
        <v/>
      </c>
      <c r="L2348" s="101"/>
      <c r="M2348" s="101"/>
      <c r="N2348" s="101"/>
      <c r="O2348" s="101"/>
      <c r="P2348" s="363"/>
      <c r="Q2348" s="363"/>
      <c r="R2348" s="361"/>
      <c r="S2348" s="570" t="str">
        <f t="shared" si="185"/>
        <v/>
      </c>
      <c r="U2348" s="124" t="str">
        <f t="shared" si="183"/>
        <v/>
      </c>
      <c r="V2348" s="124" t="str">
        <f>IF(X2348&gt;0,'BD1'!$K$6,"")</f>
        <v/>
      </c>
      <c r="W2348" s="121" t="str">
        <f>IF(X2348&gt;0,'BD1'!$K$8,"")</f>
        <v/>
      </c>
      <c r="X2348" s="101"/>
      <c r="Y2348" s="474"/>
      <c r="Z2348" s="101"/>
      <c r="AA2348" s="101"/>
      <c r="AB2348" s="101"/>
      <c r="AC2348" s="101"/>
      <c r="AD2348" s="101"/>
      <c r="AE2348" s="361"/>
      <c r="AF2348" s="522"/>
    </row>
    <row r="2349" spans="2:32" x14ac:dyDescent="0.25">
      <c r="B2349" s="566" t="str">
        <f t="shared" si="184"/>
        <v/>
      </c>
      <c r="C2349" s="472">
        <f>'BD4'!C2346</f>
        <v>0</v>
      </c>
      <c r="D2349" s="125" t="str">
        <f t="shared" si="181"/>
        <v/>
      </c>
      <c r="E2349" s="126" t="str">
        <f>IF('BD4'!O2346=0,"",'BD4'!O2346)</f>
        <v/>
      </c>
      <c r="F2349" s="127" t="str">
        <f>REPT('BD4'!N2346,1)</f>
        <v/>
      </c>
      <c r="G2349" s="469">
        <f>('BD4'!J2346)</f>
        <v>0</v>
      </c>
      <c r="I2349" s="568" t="str">
        <f t="shared" si="182"/>
        <v/>
      </c>
      <c r="J2349" s="568" t="str">
        <f>IF(L2349&gt;0,'BD1'!$K$6,"")</f>
        <v/>
      </c>
      <c r="K2349" s="568" t="str">
        <f>IF(L2349&gt;0,'BD1'!$K$8,"")</f>
        <v/>
      </c>
      <c r="L2349" s="101"/>
      <c r="M2349" s="101"/>
      <c r="N2349" s="101"/>
      <c r="O2349" s="101"/>
      <c r="P2349" s="363"/>
      <c r="Q2349" s="363"/>
      <c r="R2349" s="361"/>
      <c r="S2349" s="570" t="str">
        <f t="shared" si="185"/>
        <v/>
      </c>
      <c r="U2349" s="124" t="str">
        <f t="shared" si="183"/>
        <v/>
      </c>
      <c r="V2349" s="124" t="str">
        <f>IF(X2349&gt;0,'BD1'!$K$6,"")</f>
        <v/>
      </c>
      <c r="W2349" s="121" t="str">
        <f>IF(X2349&gt;0,'BD1'!$K$8,"")</f>
        <v/>
      </c>
      <c r="X2349" s="101"/>
      <c r="Y2349" s="474"/>
      <c r="Z2349" s="101"/>
      <c r="AA2349" s="101"/>
      <c r="AB2349" s="101"/>
      <c r="AC2349" s="101"/>
      <c r="AD2349" s="101"/>
      <c r="AE2349" s="361"/>
      <c r="AF2349" s="522"/>
    </row>
    <row r="2350" spans="2:32" x14ac:dyDescent="0.25">
      <c r="B2350" s="566" t="str">
        <f t="shared" si="184"/>
        <v/>
      </c>
      <c r="C2350" s="472">
        <f>'BD4'!C2347</f>
        <v>0</v>
      </c>
      <c r="D2350" s="125" t="str">
        <f t="shared" si="181"/>
        <v/>
      </c>
      <c r="E2350" s="126" t="str">
        <f>IF('BD4'!O2347=0,"",'BD4'!O2347)</f>
        <v/>
      </c>
      <c r="F2350" s="127" t="str">
        <f>REPT('BD4'!N2347,1)</f>
        <v/>
      </c>
      <c r="G2350" s="469">
        <f>('BD4'!J2347)</f>
        <v>0</v>
      </c>
      <c r="I2350" s="568" t="str">
        <f t="shared" si="182"/>
        <v/>
      </c>
      <c r="J2350" s="568" t="str">
        <f>IF(L2350&gt;0,'BD1'!$K$6,"")</f>
        <v/>
      </c>
      <c r="K2350" s="568" t="str">
        <f>IF(L2350&gt;0,'BD1'!$K$8,"")</f>
        <v/>
      </c>
      <c r="L2350" s="101"/>
      <c r="M2350" s="101"/>
      <c r="N2350" s="101"/>
      <c r="O2350" s="101"/>
      <c r="P2350" s="363"/>
      <c r="Q2350" s="363"/>
      <c r="R2350" s="361"/>
      <c r="S2350" s="570" t="str">
        <f t="shared" si="185"/>
        <v/>
      </c>
      <c r="U2350" s="124" t="str">
        <f t="shared" si="183"/>
        <v/>
      </c>
      <c r="V2350" s="124" t="str">
        <f>IF(X2350&gt;0,'BD1'!$K$6,"")</f>
        <v/>
      </c>
      <c r="W2350" s="121" t="str">
        <f>IF(X2350&gt;0,'BD1'!$K$8,"")</f>
        <v/>
      </c>
      <c r="X2350" s="101"/>
      <c r="Y2350" s="474"/>
      <c r="Z2350" s="101"/>
      <c r="AA2350" s="101"/>
      <c r="AB2350" s="101"/>
      <c r="AC2350" s="101"/>
      <c r="AD2350" s="101"/>
      <c r="AE2350" s="361"/>
      <c r="AF2350" s="522"/>
    </row>
    <row r="2351" spans="2:32" x14ac:dyDescent="0.25">
      <c r="B2351" s="566" t="str">
        <f t="shared" si="184"/>
        <v/>
      </c>
      <c r="C2351" s="472">
        <f>'BD4'!C2348</f>
        <v>0</v>
      </c>
      <c r="D2351" s="125" t="str">
        <f t="shared" si="181"/>
        <v/>
      </c>
      <c r="E2351" s="126" t="str">
        <f>IF('BD4'!O2348=0,"",'BD4'!O2348)</f>
        <v/>
      </c>
      <c r="F2351" s="127" t="str">
        <f>REPT('BD4'!N2348,1)</f>
        <v/>
      </c>
      <c r="G2351" s="469">
        <f>('BD4'!J2348)</f>
        <v>0</v>
      </c>
      <c r="I2351" s="568" t="str">
        <f t="shared" si="182"/>
        <v/>
      </c>
      <c r="J2351" s="568" t="str">
        <f>IF(L2351&gt;0,'BD1'!$K$6,"")</f>
        <v/>
      </c>
      <c r="K2351" s="568" t="str">
        <f>IF(L2351&gt;0,'BD1'!$K$8,"")</f>
        <v/>
      </c>
      <c r="L2351" s="101"/>
      <c r="M2351" s="101"/>
      <c r="N2351" s="101"/>
      <c r="O2351" s="101"/>
      <c r="P2351" s="363"/>
      <c r="Q2351" s="363"/>
      <c r="R2351" s="361"/>
      <c r="S2351" s="570" t="str">
        <f t="shared" si="185"/>
        <v/>
      </c>
      <c r="U2351" s="124" t="str">
        <f t="shared" si="183"/>
        <v/>
      </c>
      <c r="V2351" s="124" t="str">
        <f>IF(X2351&gt;0,'BD1'!$K$6,"")</f>
        <v/>
      </c>
      <c r="W2351" s="121" t="str">
        <f>IF(X2351&gt;0,'BD1'!$K$8,"")</f>
        <v/>
      </c>
      <c r="X2351" s="101"/>
      <c r="Y2351" s="474"/>
      <c r="Z2351" s="101"/>
      <c r="AA2351" s="101"/>
      <c r="AB2351" s="101"/>
      <c r="AC2351" s="101"/>
      <c r="AD2351" s="101"/>
      <c r="AE2351" s="361"/>
      <c r="AF2351" s="522"/>
    </row>
    <row r="2352" spans="2:32" x14ac:dyDescent="0.25">
      <c r="B2352" s="566" t="str">
        <f t="shared" si="184"/>
        <v/>
      </c>
      <c r="C2352" s="472">
        <f>'BD4'!C2349</f>
        <v>0</v>
      </c>
      <c r="D2352" s="125" t="str">
        <f t="shared" si="181"/>
        <v/>
      </c>
      <c r="E2352" s="126" t="str">
        <f>IF('BD4'!O2349=0,"",'BD4'!O2349)</f>
        <v/>
      </c>
      <c r="F2352" s="127" t="str">
        <f>REPT('BD4'!N2349,1)</f>
        <v/>
      </c>
      <c r="G2352" s="469">
        <f>('BD4'!J2349)</f>
        <v>0</v>
      </c>
      <c r="I2352" s="568" t="str">
        <f t="shared" si="182"/>
        <v/>
      </c>
      <c r="J2352" s="568" t="str">
        <f>IF(L2352&gt;0,'BD1'!$K$6,"")</f>
        <v/>
      </c>
      <c r="K2352" s="568" t="str">
        <f>IF(L2352&gt;0,'BD1'!$K$8,"")</f>
        <v/>
      </c>
      <c r="L2352" s="101"/>
      <c r="M2352" s="101"/>
      <c r="N2352" s="101"/>
      <c r="O2352" s="101"/>
      <c r="P2352" s="363"/>
      <c r="Q2352" s="363"/>
      <c r="R2352" s="361"/>
      <c r="S2352" s="570" t="str">
        <f t="shared" si="185"/>
        <v/>
      </c>
      <c r="U2352" s="124" t="str">
        <f t="shared" si="183"/>
        <v/>
      </c>
      <c r="V2352" s="124" t="str">
        <f>IF(X2352&gt;0,'BD1'!$K$6,"")</f>
        <v/>
      </c>
      <c r="W2352" s="121" t="str">
        <f>IF(X2352&gt;0,'BD1'!$K$8,"")</f>
        <v/>
      </c>
      <c r="X2352" s="101"/>
      <c r="Y2352" s="474"/>
      <c r="Z2352" s="101"/>
      <c r="AA2352" s="101"/>
      <c r="AB2352" s="101"/>
      <c r="AC2352" s="101"/>
      <c r="AD2352" s="101"/>
      <c r="AE2352" s="361"/>
      <c r="AF2352" s="522"/>
    </row>
    <row r="2353" spans="2:32" x14ac:dyDescent="0.25">
      <c r="B2353" s="566" t="str">
        <f t="shared" si="184"/>
        <v/>
      </c>
      <c r="C2353" s="472">
        <f>'BD4'!C2350</f>
        <v>0</v>
      </c>
      <c r="D2353" s="125" t="str">
        <f t="shared" si="181"/>
        <v/>
      </c>
      <c r="E2353" s="126" t="str">
        <f>IF('BD4'!O2350=0,"",'BD4'!O2350)</f>
        <v/>
      </c>
      <c r="F2353" s="127" t="str">
        <f>REPT('BD4'!N2350,1)</f>
        <v/>
      </c>
      <c r="G2353" s="469">
        <f>('BD4'!J2350)</f>
        <v>0</v>
      </c>
      <c r="I2353" s="568" t="str">
        <f t="shared" si="182"/>
        <v/>
      </c>
      <c r="J2353" s="568" t="str">
        <f>IF(L2353&gt;0,'BD1'!$K$6,"")</f>
        <v/>
      </c>
      <c r="K2353" s="568" t="str">
        <f>IF(L2353&gt;0,'BD1'!$K$8,"")</f>
        <v/>
      </c>
      <c r="L2353" s="101"/>
      <c r="M2353" s="101"/>
      <c r="N2353" s="101"/>
      <c r="O2353" s="101"/>
      <c r="P2353" s="363"/>
      <c r="Q2353" s="363"/>
      <c r="R2353" s="361"/>
      <c r="S2353" s="570" t="str">
        <f t="shared" si="185"/>
        <v/>
      </c>
      <c r="U2353" s="124" t="str">
        <f t="shared" si="183"/>
        <v/>
      </c>
      <c r="V2353" s="124" t="str">
        <f>IF(X2353&gt;0,'BD1'!$K$6,"")</f>
        <v/>
      </c>
      <c r="W2353" s="121" t="str">
        <f>IF(X2353&gt;0,'BD1'!$K$8,"")</f>
        <v/>
      </c>
      <c r="X2353" s="101"/>
      <c r="Y2353" s="474"/>
      <c r="Z2353" s="101"/>
      <c r="AA2353" s="101"/>
      <c r="AB2353" s="101"/>
      <c r="AC2353" s="101"/>
      <c r="AD2353" s="101"/>
      <c r="AE2353" s="361"/>
      <c r="AF2353" s="522"/>
    </row>
    <row r="2354" spans="2:32" x14ac:dyDescent="0.25">
      <c r="B2354" s="566" t="str">
        <f t="shared" si="184"/>
        <v/>
      </c>
      <c r="C2354" s="472">
        <f>'BD4'!C2351</f>
        <v>0</v>
      </c>
      <c r="D2354" s="125" t="str">
        <f t="shared" si="181"/>
        <v/>
      </c>
      <c r="E2354" s="126" t="str">
        <f>IF('BD4'!O2351=0,"",'BD4'!O2351)</f>
        <v/>
      </c>
      <c r="F2354" s="127" t="str">
        <f>REPT('BD4'!N2351,1)</f>
        <v/>
      </c>
      <c r="G2354" s="469">
        <f>('BD4'!J2351)</f>
        <v>0</v>
      </c>
      <c r="I2354" s="568" t="str">
        <f t="shared" si="182"/>
        <v/>
      </c>
      <c r="J2354" s="568" t="str">
        <f>IF(L2354&gt;0,'BD1'!$K$6,"")</f>
        <v/>
      </c>
      <c r="K2354" s="568" t="str">
        <f>IF(L2354&gt;0,'BD1'!$K$8,"")</f>
        <v/>
      </c>
      <c r="L2354" s="101"/>
      <c r="M2354" s="101"/>
      <c r="N2354" s="101"/>
      <c r="O2354" s="101"/>
      <c r="P2354" s="363"/>
      <c r="Q2354" s="363"/>
      <c r="R2354" s="361"/>
      <c r="S2354" s="570" t="str">
        <f t="shared" si="185"/>
        <v/>
      </c>
      <c r="U2354" s="124" t="str">
        <f t="shared" si="183"/>
        <v/>
      </c>
      <c r="V2354" s="124" t="str">
        <f>IF(X2354&gt;0,'BD1'!$K$6,"")</f>
        <v/>
      </c>
      <c r="W2354" s="121" t="str">
        <f>IF(X2354&gt;0,'BD1'!$K$8,"")</f>
        <v/>
      </c>
      <c r="X2354" s="101"/>
      <c r="Y2354" s="474"/>
      <c r="Z2354" s="101"/>
      <c r="AA2354" s="101"/>
      <c r="AB2354" s="101"/>
      <c r="AC2354" s="101"/>
      <c r="AD2354" s="101"/>
      <c r="AE2354" s="361"/>
      <c r="AF2354" s="522"/>
    </row>
    <row r="2355" spans="2:32" x14ac:dyDescent="0.25">
      <c r="B2355" s="566" t="str">
        <f t="shared" si="184"/>
        <v/>
      </c>
      <c r="C2355" s="472">
        <f>'BD4'!C2352</f>
        <v>0</v>
      </c>
      <c r="D2355" s="125" t="str">
        <f t="shared" si="181"/>
        <v/>
      </c>
      <c r="E2355" s="126" t="str">
        <f>IF('BD4'!O2352=0,"",'BD4'!O2352)</f>
        <v/>
      </c>
      <c r="F2355" s="127" t="str">
        <f>REPT('BD4'!N2352,1)</f>
        <v/>
      </c>
      <c r="G2355" s="469">
        <f>('BD4'!J2352)</f>
        <v>0</v>
      </c>
      <c r="I2355" s="568" t="str">
        <f t="shared" si="182"/>
        <v/>
      </c>
      <c r="J2355" s="568" t="str">
        <f>IF(L2355&gt;0,'BD1'!$K$6,"")</f>
        <v/>
      </c>
      <c r="K2355" s="568" t="str">
        <f>IF(L2355&gt;0,'BD1'!$K$8,"")</f>
        <v/>
      </c>
      <c r="L2355" s="101"/>
      <c r="M2355" s="101"/>
      <c r="N2355" s="101"/>
      <c r="O2355" s="101"/>
      <c r="P2355" s="363"/>
      <c r="Q2355" s="363"/>
      <c r="R2355" s="361"/>
      <c r="S2355" s="570" t="str">
        <f t="shared" si="185"/>
        <v/>
      </c>
      <c r="U2355" s="124" t="str">
        <f t="shared" si="183"/>
        <v/>
      </c>
      <c r="V2355" s="124" t="str">
        <f>IF(X2355&gt;0,'BD1'!$K$6,"")</f>
        <v/>
      </c>
      <c r="W2355" s="121" t="str">
        <f>IF(X2355&gt;0,'BD1'!$K$8,"")</f>
        <v/>
      </c>
      <c r="X2355" s="101"/>
      <c r="Y2355" s="474"/>
      <c r="Z2355" s="101"/>
      <c r="AA2355" s="101"/>
      <c r="AB2355" s="101"/>
      <c r="AC2355" s="101"/>
      <c r="AD2355" s="101"/>
      <c r="AE2355" s="361"/>
      <c r="AF2355" s="522"/>
    </row>
    <row r="2356" spans="2:32" x14ac:dyDescent="0.25">
      <c r="B2356" s="566" t="str">
        <f t="shared" si="184"/>
        <v/>
      </c>
      <c r="C2356" s="472">
        <f>'BD4'!C2353</f>
        <v>0</v>
      </c>
      <c r="D2356" s="125" t="str">
        <f t="shared" si="181"/>
        <v/>
      </c>
      <c r="E2356" s="126" t="str">
        <f>IF('BD4'!O2353=0,"",'BD4'!O2353)</f>
        <v/>
      </c>
      <c r="F2356" s="127" t="str">
        <f>REPT('BD4'!N2353,1)</f>
        <v/>
      </c>
      <c r="G2356" s="469">
        <f>('BD4'!J2353)</f>
        <v>0</v>
      </c>
      <c r="I2356" s="568" t="str">
        <f t="shared" si="182"/>
        <v/>
      </c>
      <c r="J2356" s="568" t="str">
        <f>IF(L2356&gt;0,'BD1'!$K$6,"")</f>
        <v/>
      </c>
      <c r="K2356" s="568" t="str">
        <f>IF(L2356&gt;0,'BD1'!$K$8,"")</f>
        <v/>
      </c>
      <c r="L2356" s="101"/>
      <c r="M2356" s="101"/>
      <c r="N2356" s="101"/>
      <c r="O2356" s="101"/>
      <c r="P2356" s="363"/>
      <c r="Q2356" s="363"/>
      <c r="R2356" s="361"/>
      <c r="S2356" s="570" t="str">
        <f t="shared" si="185"/>
        <v/>
      </c>
      <c r="U2356" s="124" t="str">
        <f t="shared" si="183"/>
        <v/>
      </c>
      <c r="V2356" s="124" t="str">
        <f>IF(X2356&gt;0,'BD1'!$K$6,"")</f>
        <v/>
      </c>
      <c r="W2356" s="121" t="str">
        <f>IF(X2356&gt;0,'BD1'!$K$8,"")</f>
        <v/>
      </c>
      <c r="X2356" s="101"/>
      <c r="Y2356" s="474"/>
      <c r="Z2356" s="101"/>
      <c r="AA2356" s="101"/>
      <c r="AB2356" s="101"/>
      <c r="AC2356" s="101"/>
      <c r="AD2356" s="101"/>
      <c r="AE2356" s="361"/>
      <c r="AF2356" s="522"/>
    </row>
    <row r="2357" spans="2:32" x14ac:dyDescent="0.25">
      <c r="B2357" s="566" t="str">
        <f t="shared" si="184"/>
        <v/>
      </c>
      <c r="C2357" s="472">
        <f>'BD4'!C2354</f>
        <v>0</v>
      </c>
      <c r="D2357" s="125" t="str">
        <f t="shared" si="181"/>
        <v/>
      </c>
      <c r="E2357" s="126" t="str">
        <f>IF('BD4'!O2354=0,"",'BD4'!O2354)</f>
        <v/>
      </c>
      <c r="F2357" s="127" t="str">
        <f>REPT('BD4'!N2354,1)</f>
        <v/>
      </c>
      <c r="G2357" s="469">
        <f>('BD4'!J2354)</f>
        <v>0</v>
      </c>
      <c r="I2357" s="568" t="str">
        <f t="shared" si="182"/>
        <v/>
      </c>
      <c r="J2357" s="568" t="str">
        <f>IF(L2357&gt;0,'BD1'!$K$6,"")</f>
        <v/>
      </c>
      <c r="K2357" s="568" t="str">
        <f>IF(L2357&gt;0,'BD1'!$K$8,"")</f>
        <v/>
      </c>
      <c r="L2357" s="101"/>
      <c r="M2357" s="101"/>
      <c r="N2357" s="101"/>
      <c r="O2357" s="101"/>
      <c r="P2357" s="363"/>
      <c r="Q2357" s="363"/>
      <c r="R2357" s="361"/>
      <c r="S2357" s="570" t="str">
        <f t="shared" si="185"/>
        <v/>
      </c>
      <c r="U2357" s="124" t="str">
        <f t="shared" si="183"/>
        <v/>
      </c>
      <c r="V2357" s="124" t="str">
        <f>IF(X2357&gt;0,'BD1'!$K$6,"")</f>
        <v/>
      </c>
      <c r="W2357" s="121" t="str">
        <f>IF(X2357&gt;0,'BD1'!$K$8,"")</f>
        <v/>
      </c>
      <c r="X2357" s="101"/>
      <c r="Y2357" s="474"/>
      <c r="Z2357" s="101"/>
      <c r="AA2357" s="101"/>
      <c r="AB2357" s="101"/>
      <c r="AC2357" s="101"/>
      <c r="AD2357" s="101"/>
      <c r="AE2357" s="361"/>
      <c r="AF2357" s="522"/>
    </row>
    <row r="2358" spans="2:32" x14ac:dyDescent="0.25">
      <c r="B2358" s="566" t="str">
        <f t="shared" si="184"/>
        <v/>
      </c>
      <c r="C2358" s="472">
        <f>'BD4'!C2355</f>
        <v>0</v>
      </c>
      <c r="D2358" s="125" t="str">
        <f t="shared" si="181"/>
        <v/>
      </c>
      <c r="E2358" s="126" t="str">
        <f>IF('BD4'!O2355=0,"",'BD4'!O2355)</f>
        <v/>
      </c>
      <c r="F2358" s="127" t="str">
        <f>REPT('BD4'!N2355,1)</f>
        <v/>
      </c>
      <c r="G2358" s="469">
        <f>('BD4'!J2355)</f>
        <v>0</v>
      </c>
      <c r="I2358" s="568" t="str">
        <f t="shared" si="182"/>
        <v/>
      </c>
      <c r="J2358" s="568" t="str">
        <f>IF(L2358&gt;0,'BD1'!$K$6,"")</f>
        <v/>
      </c>
      <c r="K2358" s="568" t="str">
        <f>IF(L2358&gt;0,'BD1'!$K$8,"")</f>
        <v/>
      </c>
      <c r="L2358" s="101"/>
      <c r="M2358" s="101"/>
      <c r="N2358" s="101"/>
      <c r="O2358" s="101"/>
      <c r="P2358" s="363"/>
      <c r="Q2358" s="363"/>
      <c r="R2358" s="361"/>
      <c r="S2358" s="570" t="str">
        <f t="shared" si="185"/>
        <v/>
      </c>
      <c r="U2358" s="124" t="str">
        <f t="shared" si="183"/>
        <v/>
      </c>
      <c r="V2358" s="124" t="str">
        <f>IF(X2358&gt;0,'BD1'!$K$6,"")</f>
        <v/>
      </c>
      <c r="W2358" s="121" t="str">
        <f>IF(X2358&gt;0,'BD1'!$K$8,"")</f>
        <v/>
      </c>
      <c r="X2358" s="101"/>
      <c r="Y2358" s="474"/>
      <c r="Z2358" s="101"/>
      <c r="AA2358" s="101"/>
      <c r="AB2358" s="101"/>
      <c r="AC2358" s="101"/>
      <c r="AD2358" s="101"/>
      <c r="AE2358" s="361"/>
      <c r="AF2358" s="522"/>
    </row>
    <row r="2359" spans="2:32" x14ac:dyDescent="0.25">
      <c r="B2359" s="566" t="str">
        <f t="shared" si="184"/>
        <v/>
      </c>
      <c r="C2359" s="472">
        <f>'BD4'!C2356</f>
        <v>0</v>
      </c>
      <c r="D2359" s="125" t="str">
        <f t="shared" si="181"/>
        <v/>
      </c>
      <c r="E2359" s="126" t="str">
        <f>IF('BD4'!O2356=0,"",'BD4'!O2356)</f>
        <v/>
      </c>
      <c r="F2359" s="127" t="str">
        <f>REPT('BD4'!N2356,1)</f>
        <v/>
      </c>
      <c r="G2359" s="469">
        <f>('BD4'!J2356)</f>
        <v>0</v>
      </c>
      <c r="I2359" s="568" t="str">
        <f t="shared" si="182"/>
        <v/>
      </c>
      <c r="J2359" s="568" t="str">
        <f>IF(L2359&gt;0,'BD1'!$K$6,"")</f>
        <v/>
      </c>
      <c r="K2359" s="568" t="str">
        <f>IF(L2359&gt;0,'BD1'!$K$8,"")</f>
        <v/>
      </c>
      <c r="L2359" s="101"/>
      <c r="M2359" s="101"/>
      <c r="N2359" s="101"/>
      <c r="O2359" s="101"/>
      <c r="P2359" s="363"/>
      <c r="Q2359" s="363"/>
      <c r="R2359" s="361"/>
      <c r="S2359" s="570" t="str">
        <f t="shared" si="185"/>
        <v/>
      </c>
      <c r="U2359" s="124" t="str">
        <f t="shared" si="183"/>
        <v/>
      </c>
      <c r="V2359" s="124" t="str">
        <f>IF(X2359&gt;0,'BD1'!$K$6,"")</f>
        <v/>
      </c>
      <c r="W2359" s="121" t="str">
        <f>IF(X2359&gt;0,'BD1'!$K$8,"")</f>
        <v/>
      </c>
      <c r="X2359" s="101"/>
      <c r="Y2359" s="474"/>
      <c r="Z2359" s="101"/>
      <c r="AA2359" s="101"/>
      <c r="AB2359" s="101"/>
      <c r="AC2359" s="101"/>
      <c r="AD2359" s="101"/>
      <c r="AE2359" s="361"/>
      <c r="AF2359" s="522"/>
    </row>
    <row r="2360" spans="2:32" x14ac:dyDescent="0.25">
      <c r="B2360" s="566" t="str">
        <f t="shared" si="184"/>
        <v/>
      </c>
      <c r="C2360" s="472">
        <f>'BD4'!C2357</f>
        <v>0</v>
      </c>
      <c r="D2360" s="125" t="str">
        <f t="shared" si="181"/>
        <v/>
      </c>
      <c r="E2360" s="126" t="str">
        <f>IF('BD4'!O2357=0,"",'BD4'!O2357)</f>
        <v/>
      </c>
      <c r="F2360" s="127" t="str">
        <f>REPT('BD4'!N2357,1)</f>
        <v/>
      </c>
      <c r="G2360" s="469">
        <f>('BD4'!J2357)</f>
        <v>0</v>
      </c>
      <c r="I2360" s="568" t="str">
        <f t="shared" si="182"/>
        <v/>
      </c>
      <c r="J2360" s="568" t="str">
        <f>IF(L2360&gt;0,'BD1'!$K$6,"")</f>
        <v/>
      </c>
      <c r="K2360" s="568" t="str">
        <f>IF(L2360&gt;0,'BD1'!$K$8,"")</f>
        <v/>
      </c>
      <c r="L2360" s="101"/>
      <c r="M2360" s="101"/>
      <c r="N2360" s="101"/>
      <c r="O2360" s="101"/>
      <c r="P2360" s="363"/>
      <c r="Q2360" s="363"/>
      <c r="R2360" s="361"/>
      <c r="S2360" s="570" t="str">
        <f t="shared" si="185"/>
        <v/>
      </c>
      <c r="U2360" s="124" t="str">
        <f t="shared" si="183"/>
        <v/>
      </c>
      <c r="V2360" s="124" t="str">
        <f>IF(X2360&gt;0,'BD1'!$K$6,"")</f>
        <v/>
      </c>
      <c r="W2360" s="121" t="str">
        <f>IF(X2360&gt;0,'BD1'!$K$8,"")</f>
        <v/>
      </c>
      <c r="X2360" s="101"/>
      <c r="Y2360" s="474"/>
      <c r="Z2360" s="101"/>
      <c r="AA2360" s="101"/>
      <c r="AB2360" s="101"/>
      <c r="AC2360" s="101"/>
      <c r="AD2360" s="101"/>
      <c r="AE2360" s="361"/>
      <c r="AF2360" s="522"/>
    </row>
    <row r="2361" spans="2:32" x14ac:dyDescent="0.25">
      <c r="B2361" s="566" t="str">
        <f t="shared" si="184"/>
        <v/>
      </c>
      <c r="C2361" s="472">
        <f>'BD4'!C2358</f>
        <v>0</v>
      </c>
      <c r="D2361" s="125" t="str">
        <f t="shared" si="181"/>
        <v/>
      </c>
      <c r="E2361" s="126" t="str">
        <f>IF('BD4'!O2358=0,"",'BD4'!O2358)</f>
        <v/>
      </c>
      <c r="F2361" s="127" t="str">
        <f>REPT('BD4'!N2358,1)</f>
        <v/>
      </c>
      <c r="G2361" s="469">
        <f>('BD4'!J2358)</f>
        <v>0</v>
      </c>
      <c r="I2361" s="568" t="str">
        <f t="shared" si="182"/>
        <v/>
      </c>
      <c r="J2361" s="568" t="str">
        <f>IF(L2361&gt;0,'BD1'!$K$6,"")</f>
        <v/>
      </c>
      <c r="K2361" s="568" t="str">
        <f>IF(L2361&gt;0,'BD1'!$K$8,"")</f>
        <v/>
      </c>
      <c r="L2361" s="101"/>
      <c r="M2361" s="101"/>
      <c r="N2361" s="101"/>
      <c r="O2361" s="101"/>
      <c r="P2361" s="363"/>
      <c r="Q2361" s="363"/>
      <c r="R2361" s="361"/>
      <c r="S2361" s="570" t="str">
        <f t="shared" si="185"/>
        <v/>
      </c>
      <c r="U2361" s="124" t="str">
        <f t="shared" si="183"/>
        <v/>
      </c>
      <c r="V2361" s="124" t="str">
        <f>IF(X2361&gt;0,'BD1'!$K$6,"")</f>
        <v/>
      </c>
      <c r="W2361" s="121" t="str">
        <f>IF(X2361&gt;0,'BD1'!$K$8,"")</f>
        <v/>
      </c>
      <c r="X2361" s="101"/>
      <c r="Y2361" s="474"/>
      <c r="Z2361" s="101"/>
      <c r="AA2361" s="101"/>
      <c r="AB2361" s="101"/>
      <c r="AC2361" s="101"/>
      <c r="AD2361" s="101"/>
      <c r="AE2361" s="361"/>
      <c r="AF2361" s="522"/>
    </row>
    <row r="2362" spans="2:32" x14ac:dyDescent="0.25">
      <c r="B2362" s="566" t="str">
        <f t="shared" si="184"/>
        <v/>
      </c>
      <c r="C2362" s="472">
        <f>'BD4'!C2359</f>
        <v>0</v>
      </c>
      <c r="D2362" s="125" t="str">
        <f t="shared" si="181"/>
        <v/>
      </c>
      <c r="E2362" s="126" t="str">
        <f>IF('BD4'!O2359=0,"",'BD4'!O2359)</f>
        <v/>
      </c>
      <c r="F2362" s="127" t="str">
        <f>REPT('BD4'!N2359,1)</f>
        <v/>
      </c>
      <c r="G2362" s="469">
        <f>('BD4'!J2359)</f>
        <v>0</v>
      </c>
      <c r="I2362" s="568" t="str">
        <f t="shared" si="182"/>
        <v/>
      </c>
      <c r="J2362" s="568" t="str">
        <f>IF(L2362&gt;0,'BD1'!$K$6,"")</f>
        <v/>
      </c>
      <c r="K2362" s="568" t="str">
        <f>IF(L2362&gt;0,'BD1'!$K$8,"")</f>
        <v/>
      </c>
      <c r="L2362" s="101"/>
      <c r="M2362" s="101"/>
      <c r="N2362" s="101"/>
      <c r="O2362" s="101"/>
      <c r="P2362" s="363"/>
      <c r="Q2362" s="363"/>
      <c r="R2362" s="361"/>
      <c r="S2362" s="570" t="str">
        <f t="shared" si="185"/>
        <v/>
      </c>
      <c r="U2362" s="124" t="str">
        <f t="shared" si="183"/>
        <v/>
      </c>
      <c r="V2362" s="124" t="str">
        <f>IF(X2362&gt;0,'BD1'!$K$6,"")</f>
        <v/>
      </c>
      <c r="W2362" s="121" t="str">
        <f>IF(X2362&gt;0,'BD1'!$K$8,"")</f>
        <v/>
      </c>
      <c r="X2362" s="101"/>
      <c r="Y2362" s="474"/>
      <c r="Z2362" s="101"/>
      <c r="AA2362" s="101"/>
      <c r="AB2362" s="101"/>
      <c r="AC2362" s="101"/>
      <c r="AD2362" s="101"/>
      <c r="AE2362" s="361"/>
      <c r="AF2362" s="522"/>
    </row>
    <row r="2363" spans="2:32" x14ac:dyDescent="0.25">
      <c r="B2363" s="566" t="str">
        <f t="shared" si="184"/>
        <v/>
      </c>
      <c r="C2363" s="472">
        <f>'BD4'!C2360</f>
        <v>0</v>
      </c>
      <c r="D2363" s="125" t="str">
        <f t="shared" si="181"/>
        <v/>
      </c>
      <c r="E2363" s="126" t="str">
        <f>IF('BD4'!O2360=0,"",'BD4'!O2360)</f>
        <v/>
      </c>
      <c r="F2363" s="127" t="str">
        <f>REPT('BD4'!N2360,1)</f>
        <v/>
      </c>
      <c r="G2363" s="469">
        <f>('BD4'!J2360)</f>
        <v>0</v>
      </c>
      <c r="I2363" s="568" t="str">
        <f t="shared" si="182"/>
        <v/>
      </c>
      <c r="J2363" s="568" t="str">
        <f>IF(L2363&gt;0,'BD1'!$K$6,"")</f>
        <v/>
      </c>
      <c r="K2363" s="568" t="str">
        <f>IF(L2363&gt;0,'BD1'!$K$8,"")</f>
        <v/>
      </c>
      <c r="L2363" s="101"/>
      <c r="M2363" s="101"/>
      <c r="N2363" s="101"/>
      <c r="O2363" s="101"/>
      <c r="P2363" s="363"/>
      <c r="Q2363" s="363"/>
      <c r="R2363" s="361"/>
      <c r="S2363" s="570" t="str">
        <f t="shared" si="185"/>
        <v/>
      </c>
      <c r="U2363" s="124" t="str">
        <f t="shared" si="183"/>
        <v/>
      </c>
      <c r="V2363" s="124" t="str">
        <f>IF(X2363&gt;0,'BD1'!$K$6,"")</f>
        <v/>
      </c>
      <c r="W2363" s="121" t="str">
        <f>IF(X2363&gt;0,'BD1'!$K$8,"")</f>
        <v/>
      </c>
      <c r="X2363" s="101"/>
      <c r="Y2363" s="474"/>
      <c r="Z2363" s="101"/>
      <c r="AA2363" s="101"/>
      <c r="AB2363" s="101"/>
      <c r="AC2363" s="101"/>
      <c r="AD2363" s="101"/>
      <c r="AE2363" s="361"/>
      <c r="AF2363" s="522"/>
    </row>
    <row r="2364" spans="2:32" x14ac:dyDescent="0.25">
      <c r="B2364" s="566" t="str">
        <f t="shared" si="184"/>
        <v/>
      </c>
      <c r="C2364" s="472">
        <f>'BD4'!C2361</f>
        <v>0</v>
      </c>
      <c r="D2364" s="125" t="str">
        <f t="shared" si="181"/>
        <v/>
      </c>
      <c r="E2364" s="126" t="str">
        <f>IF('BD4'!O2361=0,"",'BD4'!O2361)</f>
        <v/>
      </c>
      <c r="F2364" s="127" t="str">
        <f>REPT('BD4'!N2361,1)</f>
        <v/>
      </c>
      <c r="G2364" s="469">
        <f>('BD4'!J2361)</f>
        <v>0</v>
      </c>
      <c r="I2364" s="568" t="str">
        <f t="shared" si="182"/>
        <v/>
      </c>
      <c r="J2364" s="568" t="str">
        <f>IF(L2364&gt;0,'BD1'!$K$6,"")</f>
        <v/>
      </c>
      <c r="K2364" s="568" t="str">
        <f>IF(L2364&gt;0,'BD1'!$K$8,"")</f>
        <v/>
      </c>
      <c r="L2364" s="101"/>
      <c r="M2364" s="101"/>
      <c r="N2364" s="101"/>
      <c r="O2364" s="101"/>
      <c r="P2364" s="363"/>
      <c r="Q2364" s="363"/>
      <c r="R2364" s="361"/>
      <c r="S2364" s="570" t="str">
        <f t="shared" si="185"/>
        <v/>
      </c>
      <c r="U2364" s="124" t="str">
        <f t="shared" si="183"/>
        <v/>
      </c>
      <c r="V2364" s="124" t="str">
        <f>IF(X2364&gt;0,'BD1'!$K$6,"")</f>
        <v/>
      </c>
      <c r="W2364" s="121" t="str">
        <f>IF(X2364&gt;0,'BD1'!$K$8,"")</f>
        <v/>
      </c>
      <c r="X2364" s="101"/>
      <c r="Y2364" s="474"/>
      <c r="Z2364" s="101"/>
      <c r="AA2364" s="101"/>
      <c r="AB2364" s="101"/>
      <c r="AC2364" s="101"/>
      <c r="AD2364" s="101"/>
      <c r="AE2364" s="361"/>
      <c r="AF2364" s="522"/>
    </row>
    <row r="2365" spans="2:32" x14ac:dyDescent="0.25">
      <c r="B2365" s="566" t="str">
        <f t="shared" si="184"/>
        <v/>
      </c>
      <c r="C2365" s="472">
        <f>'BD4'!C2362</f>
        <v>0</v>
      </c>
      <c r="D2365" s="125" t="str">
        <f t="shared" si="181"/>
        <v/>
      </c>
      <c r="E2365" s="126" t="str">
        <f>IF('BD4'!O2362=0,"",'BD4'!O2362)</f>
        <v/>
      </c>
      <c r="F2365" s="127" t="str">
        <f>REPT('BD4'!N2362,1)</f>
        <v/>
      </c>
      <c r="G2365" s="469">
        <f>('BD4'!J2362)</f>
        <v>0</v>
      </c>
      <c r="I2365" s="568" t="str">
        <f t="shared" si="182"/>
        <v/>
      </c>
      <c r="J2365" s="568" t="str">
        <f>IF(L2365&gt;0,'BD1'!$K$6,"")</f>
        <v/>
      </c>
      <c r="K2365" s="568" t="str">
        <f>IF(L2365&gt;0,'BD1'!$K$8,"")</f>
        <v/>
      </c>
      <c r="L2365" s="101"/>
      <c r="M2365" s="101"/>
      <c r="N2365" s="101"/>
      <c r="O2365" s="101"/>
      <c r="P2365" s="363"/>
      <c r="Q2365" s="363"/>
      <c r="R2365" s="361"/>
      <c r="S2365" s="570" t="str">
        <f t="shared" si="185"/>
        <v/>
      </c>
      <c r="U2365" s="124" t="str">
        <f t="shared" si="183"/>
        <v/>
      </c>
      <c r="V2365" s="124" t="str">
        <f>IF(X2365&gt;0,'BD1'!$K$6,"")</f>
        <v/>
      </c>
      <c r="W2365" s="121" t="str">
        <f>IF(X2365&gt;0,'BD1'!$K$8,"")</f>
        <v/>
      </c>
      <c r="X2365" s="101"/>
      <c r="Y2365" s="474"/>
      <c r="Z2365" s="101"/>
      <c r="AA2365" s="101"/>
      <c r="AB2365" s="101"/>
      <c r="AC2365" s="101"/>
      <c r="AD2365" s="101"/>
      <c r="AE2365" s="361"/>
      <c r="AF2365" s="522"/>
    </row>
    <row r="2366" spans="2:32" x14ac:dyDescent="0.25">
      <c r="B2366" s="566" t="str">
        <f t="shared" si="184"/>
        <v/>
      </c>
      <c r="C2366" s="472">
        <f>'BD4'!C2363</f>
        <v>0</v>
      </c>
      <c r="D2366" s="125" t="str">
        <f t="shared" si="181"/>
        <v/>
      </c>
      <c r="E2366" s="126" t="str">
        <f>IF('BD4'!O2363=0,"",'BD4'!O2363)</f>
        <v/>
      </c>
      <c r="F2366" s="127" t="str">
        <f>REPT('BD4'!N2363,1)</f>
        <v/>
      </c>
      <c r="G2366" s="469">
        <f>('BD4'!J2363)</f>
        <v>0</v>
      </c>
      <c r="I2366" s="568" t="str">
        <f t="shared" si="182"/>
        <v/>
      </c>
      <c r="J2366" s="568" t="str">
        <f>IF(L2366&gt;0,'BD1'!$K$6,"")</f>
        <v/>
      </c>
      <c r="K2366" s="568" t="str">
        <f>IF(L2366&gt;0,'BD1'!$K$8,"")</f>
        <v/>
      </c>
      <c r="L2366" s="101"/>
      <c r="M2366" s="101"/>
      <c r="N2366" s="101"/>
      <c r="O2366" s="101"/>
      <c r="P2366" s="363"/>
      <c r="Q2366" s="363"/>
      <c r="R2366" s="361"/>
      <c r="S2366" s="570" t="str">
        <f t="shared" si="185"/>
        <v/>
      </c>
      <c r="U2366" s="124" t="str">
        <f t="shared" si="183"/>
        <v/>
      </c>
      <c r="V2366" s="124" t="str">
        <f>IF(X2366&gt;0,'BD1'!$K$6,"")</f>
        <v/>
      </c>
      <c r="W2366" s="121" t="str">
        <f>IF(X2366&gt;0,'BD1'!$K$8,"")</f>
        <v/>
      </c>
      <c r="X2366" s="101"/>
      <c r="Y2366" s="474"/>
      <c r="Z2366" s="101"/>
      <c r="AA2366" s="101"/>
      <c r="AB2366" s="101"/>
      <c r="AC2366" s="101"/>
      <c r="AD2366" s="101"/>
      <c r="AE2366" s="361"/>
      <c r="AF2366" s="522"/>
    </row>
    <row r="2367" spans="2:32" x14ac:dyDescent="0.25">
      <c r="B2367" s="566" t="str">
        <f t="shared" si="184"/>
        <v/>
      </c>
      <c r="C2367" s="472">
        <f>'BD4'!C2364</f>
        <v>0</v>
      </c>
      <c r="D2367" s="125" t="str">
        <f t="shared" si="181"/>
        <v/>
      </c>
      <c r="E2367" s="126" t="str">
        <f>IF('BD4'!O2364=0,"",'BD4'!O2364)</f>
        <v/>
      </c>
      <c r="F2367" s="127" t="str">
        <f>REPT('BD4'!N2364,1)</f>
        <v/>
      </c>
      <c r="G2367" s="469">
        <f>('BD4'!J2364)</f>
        <v>0</v>
      </c>
      <c r="I2367" s="568" t="str">
        <f t="shared" si="182"/>
        <v/>
      </c>
      <c r="J2367" s="568" t="str">
        <f>IF(L2367&gt;0,'BD1'!$K$6,"")</f>
        <v/>
      </c>
      <c r="K2367" s="568" t="str">
        <f>IF(L2367&gt;0,'BD1'!$K$8,"")</f>
        <v/>
      </c>
      <c r="L2367" s="101"/>
      <c r="M2367" s="101"/>
      <c r="N2367" s="101"/>
      <c r="O2367" s="101"/>
      <c r="P2367" s="363"/>
      <c r="Q2367" s="363"/>
      <c r="R2367" s="361"/>
      <c r="S2367" s="570" t="str">
        <f t="shared" si="185"/>
        <v/>
      </c>
      <c r="U2367" s="124" t="str">
        <f t="shared" si="183"/>
        <v/>
      </c>
      <c r="V2367" s="124" t="str">
        <f>IF(X2367&gt;0,'BD1'!$K$6,"")</f>
        <v/>
      </c>
      <c r="W2367" s="121" t="str">
        <f>IF(X2367&gt;0,'BD1'!$K$8,"")</f>
        <v/>
      </c>
      <c r="X2367" s="101"/>
      <c r="Y2367" s="474"/>
      <c r="Z2367" s="101"/>
      <c r="AA2367" s="101"/>
      <c r="AB2367" s="101"/>
      <c r="AC2367" s="101"/>
      <c r="AD2367" s="101"/>
      <c r="AE2367" s="361"/>
      <c r="AF2367" s="522"/>
    </row>
    <row r="2368" spans="2:32" x14ac:dyDescent="0.25">
      <c r="B2368" s="566" t="str">
        <f t="shared" si="184"/>
        <v/>
      </c>
      <c r="C2368" s="472">
        <f>'BD4'!C2365</f>
        <v>0</v>
      </c>
      <c r="D2368" s="125" t="str">
        <f t="shared" si="181"/>
        <v/>
      </c>
      <c r="E2368" s="126" t="str">
        <f>IF('BD4'!O2365=0,"",'BD4'!O2365)</f>
        <v/>
      </c>
      <c r="F2368" s="127" t="str">
        <f>REPT('BD4'!N2365,1)</f>
        <v/>
      </c>
      <c r="G2368" s="469">
        <f>('BD4'!J2365)</f>
        <v>0</v>
      </c>
      <c r="I2368" s="568" t="str">
        <f t="shared" si="182"/>
        <v/>
      </c>
      <c r="J2368" s="568" t="str">
        <f>IF(L2368&gt;0,'BD1'!$K$6,"")</f>
        <v/>
      </c>
      <c r="K2368" s="568" t="str">
        <f>IF(L2368&gt;0,'BD1'!$K$8,"")</f>
        <v/>
      </c>
      <c r="L2368" s="101"/>
      <c r="M2368" s="101"/>
      <c r="N2368" s="101"/>
      <c r="O2368" s="101"/>
      <c r="P2368" s="363"/>
      <c r="Q2368" s="363"/>
      <c r="R2368" s="361"/>
      <c r="S2368" s="570" t="str">
        <f t="shared" si="185"/>
        <v/>
      </c>
      <c r="U2368" s="124" t="str">
        <f t="shared" si="183"/>
        <v/>
      </c>
      <c r="V2368" s="124" t="str">
        <f>IF(X2368&gt;0,'BD1'!$K$6,"")</f>
        <v/>
      </c>
      <c r="W2368" s="121" t="str">
        <f>IF(X2368&gt;0,'BD1'!$K$8,"")</f>
        <v/>
      </c>
      <c r="X2368" s="101"/>
      <c r="Y2368" s="474"/>
      <c r="Z2368" s="101"/>
      <c r="AA2368" s="101"/>
      <c r="AB2368" s="101"/>
      <c r="AC2368" s="101"/>
      <c r="AD2368" s="101"/>
      <c r="AE2368" s="361"/>
      <c r="AF2368" s="522"/>
    </row>
    <row r="2369" spans="2:32" x14ac:dyDescent="0.25">
      <c r="B2369" s="566" t="str">
        <f t="shared" si="184"/>
        <v/>
      </c>
      <c r="C2369" s="472">
        <f>'BD4'!C2366</f>
        <v>0</v>
      </c>
      <c r="D2369" s="125" t="str">
        <f t="shared" si="181"/>
        <v/>
      </c>
      <c r="E2369" s="126" t="str">
        <f>IF('BD4'!O2366=0,"",'BD4'!O2366)</f>
        <v/>
      </c>
      <c r="F2369" s="127" t="str">
        <f>REPT('BD4'!N2366,1)</f>
        <v/>
      </c>
      <c r="G2369" s="469">
        <f>('BD4'!J2366)</f>
        <v>0</v>
      </c>
      <c r="I2369" s="568" t="str">
        <f t="shared" si="182"/>
        <v/>
      </c>
      <c r="J2369" s="568" t="str">
        <f>IF(L2369&gt;0,'BD1'!$K$6,"")</f>
        <v/>
      </c>
      <c r="K2369" s="568" t="str">
        <f>IF(L2369&gt;0,'BD1'!$K$8,"")</f>
        <v/>
      </c>
      <c r="L2369" s="101"/>
      <c r="M2369" s="101"/>
      <c r="N2369" s="101"/>
      <c r="O2369" s="101"/>
      <c r="P2369" s="363"/>
      <c r="Q2369" s="363"/>
      <c r="R2369" s="361"/>
      <c r="S2369" s="570" t="str">
        <f t="shared" si="185"/>
        <v/>
      </c>
      <c r="U2369" s="124" t="str">
        <f t="shared" si="183"/>
        <v/>
      </c>
      <c r="V2369" s="124" t="str">
        <f>IF(X2369&gt;0,'BD1'!$K$6,"")</f>
        <v/>
      </c>
      <c r="W2369" s="121" t="str">
        <f>IF(X2369&gt;0,'BD1'!$K$8,"")</f>
        <v/>
      </c>
      <c r="X2369" s="101"/>
      <c r="Y2369" s="474"/>
      <c r="Z2369" s="101"/>
      <c r="AA2369" s="101"/>
      <c r="AB2369" s="101"/>
      <c r="AC2369" s="101"/>
      <c r="AD2369" s="101"/>
      <c r="AE2369" s="361"/>
      <c r="AF2369" s="522"/>
    </row>
    <row r="2370" spans="2:32" x14ac:dyDescent="0.25">
      <c r="B2370" s="566" t="str">
        <f t="shared" si="184"/>
        <v/>
      </c>
      <c r="C2370" s="472">
        <f>'BD4'!C2367</f>
        <v>0</v>
      </c>
      <c r="D2370" s="125" t="str">
        <f t="shared" si="181"/>
        <v/>
      </c>
      <c r="E2370" s="126" t="str">
        <f>IF('BD4'!O2367=0,"",'BD4'!O2367)</f>
        <v/>
      </c>
      <c r="F2370" s="127" t="str">
        <f>REPT('BD4'!N2367,1)</f>
        <v/>
      </c>
      <c r="G2370" s="469">
        <f>('BD4'!J2367)</f>
        <v>0</v>
      </c>
      <c r="I2370" s="568" t="str">
        <f t="shared" si="182"/>
        <v/>
      </c>
      <c r="J2370" s="568" t="str">
        <f>IF(L2370&gt;0,'BD1'!$K$6,"")</f>
        <v/>
      </c>
      <c r="K2370" s="568" t="str">
        <f>IF(L2370&gt;0,'BD1'!$K$8,"")</f>
        <v/>
      </c>
      <c r="L2370" s="101"/>
      <c r="M2370" s="101"/>
      <c r="N2370" s="101"/>
      <c r="O2370" s="101"/>
      <c r="P2370" s="363"/>
      <c r="Q2370" s="363"/>
      <c r="R2370" s="361"/>
      <c r="S2370" s="570" t="str">
        <f t="shared" si="185"/>
        <v/>
      </c>
      <c r="U2370" s="124" t="str">
        <f t="shared" si="183"/>
        <v/>
      </c>
      <c r="V2370" s="124" t="str">
        <f>IF(X2370&gt;0,'BD1'!$K$6,"")</f>
        <v/>
      </c>
      <c r="W2370" s="121" t="str">
        <f>IF(X2370&gt;0,'BD1'!$K$8,"")</f>
        <v/>
      </c>
      <c r="X2370" s="101"/>
      <c r="Y2370" s="474"/>
      <c r="Z2370" s="101"/>
      <c r="AA2370" s="101"/>
      <c r="AB2370" s="101"/>
      <c r="AC2370" s="101"/>
      <c r="AD2370" s="101"/>
      <c r="AE2370" s="361"/>
      <c r="AF2370" s="522"/>
    </row>
    <row r="2371" spans="2:32" x14ac:dyDescent="0.25">
      <c r="B2371" s="566" t="str">
        <f t="shared" si="184"/>
        <v/>
      </c>
      <c r="C2371" s="472">
        <f>'BD4'!C2368</f>
        <v>0</v>
      </c>
      <c r="D2371" s="125" t="str">
        <f t="shared" si="181"/>
        <v/>
      </c>
      <c r="E2371" s="126" t="str">
        <f>IF('BD4'!O2368=0,"",'BD4'!O2368)</f>
        <v/>
      </c>
      <c r="F2371" s="127" t="str">
        <f>REPT('BD4'!N2368,1)</f>
        <v/>
      </c>
      <c r="G2371" s="469">
        <f>('BD4'!J2368)</f>
        <v>0</v>
      </c>
      <c r="I2371" s="568" t="str">
        <f t="shared" si="182"/>
        <v/>
      </c>
      <c r="J2371" s="568" t="str">
        <f>IF(L2371&gt;0,'BD1'!$K$6,"")</f>
        <v/>
      </c>
      <c r="K2371" s="568" t="str">
        <f>IF(L2371&gt;0,'BD1'!$K$8,"")</f>
        <v/>
      </c>
      <c r="L2371" s="101"/>
      <c r="M2371" s="101"/>
      <c r="N2371" s="101"/>
      <c r="O2371" s="101"/>
      <c r="P2371" s="363"/>
      <c r="Q2371" s="363"/>
      <c r="R2371" s="361"/>
      <c r="S2371" s="570" t="str">
        <f t="shared" si="185"/>
        <v/>
      </c>
      <c r="U2371" s="124" t="str">
        <f t="shared" si="183"/>
        <v/>
      </c>
      <c r="V2371" s="124" t="str">
        <f>IF(X2371&gt;0,'BD1'!$K$6,"")</f>
        <v/>
      </c>
      <c r="W2371" s="121" t="str">
        <f>IF(X2371&gt;0,'BD1'!$K$8,"")</f>
        <v/>
      </c>
      <c r="X2371" s="101"/>
      <c r="Y2371" s="474"/>
      <c r="Z2371" s="101"/>
      <c r="AA2371" s="101"/>
      <c r="AB2371" s="101"/>
      <c r="AC2371" s="101"/>
      <c r="AD2371" s="101"/>
      <c r="AE2371" s="361"/>
      <c r="AF2371" s="522"/>
    </row>
    <row r="2372" spans="2:32" x14ac:dyDescent="0.25">
      <c r="B2372" s="566" t="str">
        <f t="shared" si="184"/>
        <v/>
      </c>
      <c r="C2372" s="472">
        <f>'BD4'!C2369</f>
        <v>0</v>
      </c>
      <c r="D2372" s="125" t="str">
        <f t="shared" si="181"/>
        <v/>
      </c>
      <c r="E2372" s="126" t="str">
        <f>IF('BD4'!O2369=0,"",'BD4'!O2369)</f>
        <v/>
      </c>
      <c r="F2372" s="127" t="str">
        <f>REPT('BD4'!N2369,1)</f>
        <v/>
      </c>
      <c r="G2372" s="469">
        <f>('BD4'!J2369)</f>
        <v>0</v>
      </c>
      <c r="I2372" s="568" t="str">
        <f t="shared" si="182"/>
        <v/>
      </c>
      <c r="J2372" s="568" t="str">
        <f>IF(L2372&gt;0,'BD1'!$K$6,"")</f>
        <v/>
      </c>
      <c r="K2372" s="568" t="str">
        <f>IF(L2372&gt;0,'BD1'!$K$8,"")</f>
        <v/>
      </c>
      <c r="L2372" s="101"/>
      <c r="M2372" s="101"/>
      <c r="N2372" s="101"/>
      <c r="O2372" s="101"/>
      <c r="P2372" s="363"/>
      <c r="Q2372" s="363"/>
      <c r="R2372" s="361"/>
      <c r="S2372" s="570" t="str">
        <f t="shared" si="185"/>
        <v/>
      </c>
      <c r="U2372" s="124" t="str">
        <f t="shared" si="183"/>
        <v/>
      </c>
      <c r="V2372" s="124" t="str">
        <f>IF(X2372&gt;0,'BD1'!$K$6,"")</f>
        <v/>
      </c>
      <c r="W2372" s="121" t="str">
        <f>IF(X2372&gt;0,'BD1'!$K$8,"")</f>
        <v/>
      </c>
      <c r="X2372" s="101"/>
      <c r="Y2372" s="474"/>
      <c r="Z2372" s="101"/>
      <c r="AA2372" s="101"/>
      <c r="AB2372" s="101"/>
      <c r="AC2372" s="101"/>
      <c r="AD2372" s="101"/>
      <c r="AE2372" s="361"/>
      <c r="AF2372" s="522"/>
    </row>
    <row r="2373" spans="2:32" x14ac:dyDescent="0.25">
      <c r="B2373" s="566" t="str">
        <f t="shared" si="184"/>
        <v/>
      </c>
      <c r="C2373" s="472">
        <f>'BD4'!C2370</f>
        <v>0</v>
      </c>
      <c r="D2373" s="125" t="str">
        <f t="shared" si="181"/>
        <v/>
      </c>
      <c r="E2373" s="126" t="str">
        <f>IF('BD4'!O2370=0,"",'BD4'!O2370)</f>
        <v/>
      </c>
      <c r="F2373" s="127" t="str">
        <f>REPT('BD4'!N2370,1)</f>
        <v/>
      </c>
      <c r="G2373" s="469">
        <f>('BD4'!J2370)</f>
        <v>0</v>
      </c>
      <c r="I2373" s="568" t="str">
        <f t="shared" si="182"/>
        <v/>
      </c>
      <c r="J2373" s="568" t="str">
        <f>IF(L2373&gt;0,'BD1'!$K$6,"")</f>
        <v/>
      </c>
      <c r="K2373" s="568" t="str">
        <f>IF(L2373&gt;0,'BD1'!$K$8,"")</f>
        <v/>
      </c>
      <c r="L2373" s="101"/>
      <c r="M2373" s="101"/>
      <c r="N2373" s="101"/>
      <c r="O2373" s="101"/>
      <c r="P2373" s="363"/>
      <c r="Q2373" s="363"/>
      <c r="R2373" s="361"/>
      <c r="S2373" s="570" t="str">
        <f t="shared" si="185"/>
        <v/>
      </c>
      <c r="U2373" s="124" t="str">
        <f t="shared" si="183"/>
        <v/>
      </c>
      <c r="V2373" s="124" t="str">
        <f>IF(X2373&gt;0,'BD1'!$K$6,"")</f>
        <v/>
      </c>
      <c r="W2373" s="121" t="str">
        <f>IF(X2373&gt;0,'BD1'!$K$8,"")</f>
        <v/>
      </c>
      <c r="X2373" s="101"/>
      <c r="Y2373" s="474"/>
      <c r="Z2373" s="101"/>
      <c r="AA2373" s="101"/>
      <c r="AB2373" s="101"/>
      <c r="AC2373" s="101"/>
      <c r="AD2373" s="101"/>
      <c r="AE2373" s="361"/>
      <c r="AF2373" s="522"/>
    </row>
    <row r="2374" spans="2:32" x14ac:dyDescent="0.25">
      <c r="B2374" s="566" t="str">
        <f t="shared" si="184"/>
        <v/>
      </c>
      <c r="C2374" s="472">
        <f>'BD4'!C2371</f>
        <v>0</v>
      </c>
      <c r="D2374" s="125" t="str">
        <f t="shared" si="181"/>
        <v/>
      </c>
      <c r="E2374" s="126" t="str">
        <f>IF('BD4'!O2371=0,"",'BD4'!O2371)</f>
        <v/>
      </c>
      <c r="F2374" s="127" t="str">
        <f>REPT('BD4'!N2371,1)</f>
        <v/>
      </c>
      <c r="G2374" s="469">
        <f>('BD4'!J2371)</f>
        <v>0</v>
      </c>
      <c r="I2374" s="568" t="str">
        <f t="shared" si="182"/>
        <v/>
      </c>
      <c r="J2374" s="568" t="str">
        <f>IF(L2374&gt;0,'BD1'!$K$6,"")</f>
        <v/>
      </c>
      <c r="K2374" s="568" t="str">
        <f>IF(L2374&gt;0,'BD1'!$K$8,"")</f>
        <v/>
      </c>
      <c r="L2374" s="101"/>
      <c r="M2374" s="101"/>
      <c r="N2374" s="101"/>
      <c r="O2374" s="101"/>
      <c r="P2374" s="363"/>
      <c r="Q2374" s="363"/>
      <c r="R2374" s="361"/>
      <c r="S2374" s="570" t="str">
        <f t="shared" si="185"/>
        <v/>
      </c>
      <c r="U2374" s="124" t="str">
        <f t="shared" si="183"/>
        <v/>
      </c>
      <c r="V2374" s="124" t="str">
        <f>IF(X2374&gt;0,'BD1'!$K$6,"")</f>
        <v/>
      </c>
      <c r="W2374" s="121" t="str">
        <f>IF(X2374&gt;0,'BD1'!$K$8,"")</f>
        <v/>
      </c>
      <c r="X2374" s="101"/>
      <c r="Y2374" s="474"/>
      <c r="Z2374" s="101"/>
      <c r="AA2374" s="101"/>
      <c r="AB2374" s="101"/>
      <c r="AC2374" s="101"/>
      <c r="AD2374" s="101"/>
      <c r="AE2374" s="361"/>
      <c r="AF2374" s="522"/>
    </row>
    <row r="2375" spans="2:32" x14ac:dyDescent="0.25">
      <c r="B2375" s="566" t="str">
        <f t="shared" si="184"/>
        <v/>
      </c>
      <c r="C2375" s="472">
        <f>'BD4'!C2372</f>
        <v>0</v>
      </c>
      <c r="D2375" s="125" t="str">
        <f t="shared" si="181"/>
        <v/>
      </c>
      <c r="E2375" s="126" t="str">
        <f>IF('BD4'!O2372=0,"",'BD4'!O2372)</f>
        <v/>
      </c>
      <c r="F2375" s="127" t="str">
        <f>REPT('BD4'!N2372,1)</f>
        <v/>
      </c>
      <c r="G2375" s="469">
        <f>('BD4'!J2372)</f>
        <v>0</v>
      </c>
      <c r="I2375" s="568" t="str">
        <f t="shared" si="182"/>
        <v/>
      </c>
      <c r="J2375" s="568" t="str">
        <f>IF(L2375&gt;0,'BD1'!$K$6,"")</f>
        <v/>
      </c>
      <c r="K2375" s="568" t="str">
        <f>IF(L2375&gt;0,'BD1'!$K$8,"")</f>
        <v/>
      </c>
      <c r="L2375" s="101"/>
      <c r="M2375" s="101"/>
      <c r="N2375" s="101"/>
      <c r="O2375" s="101"/>
      <c r="P2375" s="363"/>
      <c r="Q2375" s="363"/>
      <c r="R2375" s="361"/>
      <c r="S2375" s="570" t="str">
        <f t="shared" si="185"/>
        <v/>
      </c>
      <c r="U2375" s="124" t="str">
        <f t="shared" si="183"/>
        <v/>
      </c>
      <c r="V2375" s="124" t="str">
        <f>IF(X2375&gt;0,'BD1'!$K$6,"")</f>
        <v/>
      </c>
      <c r="W2375" s="121" t="str">
        <f>IF(X2375&gt;0,'BD1'!$K$8,"")</f>
        <v/>
      </c>
      <c r="X2375" s="101"/>
      <c r="Y2375" s="474"/>
      <c r="Z2375" s="101"/>
      <c r="AA2375" s="101"/>
      <c r="AB2375" s="101"/>
      <c r="AC2375" s="101"/>
      <c r="AD2375" s="101"/>
      <c r="AE2375" s="361"/>
      <c r="AF2375" s="522"/>
    </row>
    <row r="2376" spans="2:32" x14ac:dyDescent="0.25">
      <c r="B2376" s="566" t="str">
        <f t="shared" si="184"/>
        <v/>
      </c>
      <c r="C2376" s="472">
        <f>'BD4'!C2373</f>
        <v>0</v>
      </c>
      <c r="D2376" s="125" t="str">
        <f t="shared" si="181"/>
        <v/>
      </c>
      <c r="E2376" s="126" t="str">
        <f>IF('BD4'!O2373=0,"",'BD4'!O2373)</f>
        <v/>
      </c>
      <c r="F2376" s="127" t="str">
        <f>REPT('BD4'!N2373,1)</f>
        <v/>
      </c>
      <c r="G2376" s="469">
        <f>('BD4'!J2373)</f>
        <v>0</v>
      </c>
      <c r="I2376" s="568" t="str">
        <f t="shared" si="182"/>
        <v/>
      </c>
      <c r="J2376" s="568" t="str">
        <f>IF(L2376&gt;0,'BD1'!$K$6,"")</f>
        <v/>
      </c>
      <c r="K2376" s="568" t="str">
        <f>IF(L2376&gt;0,'BD1'!$K$8,"")</f>
        <v/>
      </c>
      <c r="L2376" s="101"/>
      <c r="M2376" s="101"/>
      <c r="N2376" s="101"/>
      <c r="O2376" s="101"/>
      <c r="P2376" s="363"/>
      <c r="Q2376" s="363"/>
      <c r="R2376" s="361"/>
      <c r="S2376" s="570" t="str">
        <f t="shared" si="185"/>
        <v/>
      </c>
      <c r="U2376" s="124" t="str">
        <f t="shared" si="183"/>
        <v/>
      </c>
      <c r="V2376" s="124" t="str">
        <f>IF(X2376&gt;0,'BD1'!$K$6,"")</f>
        <v/>
      </c>
      <c r="W2376" s="121" t="str">
        <f>IF(X2376&gt;0,'BD1'!$K$8,"")</f>
        <v/>
      </c>
      <c r="X2376" s="101"/>
      <c r="Y2376" s="474"/>
      <c r="Z2376" s="101"/>
      <c r="AA2376" s="101"/>
      <c r="AB2376" s="101"/>
      <c r="AC2376" s="101"/>
      <c r="AD2376" s="101"/>
      <c r="AE2376" s="361"/>
      <c r="AF2376" s="522"/>
    </row>
    <row r="2377" spans="2:32" x14ac:dyDescent="0.25">
      <c r="B2377" s="566" t="str">
        <f t="shared" si="184"/>
        <v/>
      </c>
      <c r="C2377" s="472">
        <f>'BD4'!C2374</f>
        <v>0</v>
      </c>
      <c r="D2377" s="125" t="str">
        <f t="shared" si="181"/>
        <v/>
      </c>
      <c r="E2377" s="126" t="str">
        <f>IF('BD4'!O2374=0,"",'BD4'!O2374)</f>
        <v/>
      </c>
      <c r="F2377" s="127" t="str">
        <f>REPT('BD4'!N2374,1)</f>
        <v/>
      </c>
      <c r="G2377" s="469">
        <f>('BD4'!J2374)</f>
        <v>0</v>
      </c>
      <c r="I2377" s="568" t="str">
        <f t="shared" si="182"/>
        <v/>
      </c>
      <c r="J2377" s="568" t="str">
        <f>IF(L2377&gt;0,'BD1'!$K$6,"")</f>
        <v/>
      </c>
      <c r="K2377" s="568" t="str">
        <f>IF(L2377&gt;0,'BD1'!$K$8,"")</f>
        <v/>
      </c>
      <c r="L2377" s="101"/>
      <c r="M2377" s="101"/>
      <c r="N2377" s="101"/>
      <c r="O2377" s="101"/>
      <c r="P2377" s="363"/>
      <c r="Q2377" s="363"/>
      <c r="R2377" s="361"/>
      <c r="S2377" s="570" t="str">
        <f t="shared" si="185"/>
        <v/>
      </c>
      <c r="U2377" s="124" t="str">
        <f t="shared" si="183"/>
        <v/>
      </c>
      <c r="V2377" s="124" t="str">
        <f>IF(X2377&gt;0,'BD1'!$K$6,"")</f>
        <v/>
      </c>
      <c r="W2377" s="121" t="str">
        <f>IF(X2377&gt;0,'BD1'!$K$8,"")</f>
        <v/>
      </c>
      <c r="X2377" s="101"/>
      <c r="Y2377" s="474"/>
      <c r="Z2377" s="101"/>
      <c r="AA2377" s="101"/>
      <c r="AB2377" s="101"/>
      <c r="AC2377" s="101"/>
      <c r="AD2377" s="101"/>
      <c r="AE2377" s="361"/>
      <c r="AF2377" s="522"/>
    </row>
    <row r="2378" spans="2:32" x14ac:dyDescent="0.25">
      <c r="B2378" s="566" t="str">
        <f t="shared" si="184"/>
        <v/>
      </c>
      <c r="C2378" s="472">
        <f>'BD4'!C2375</f>
        <v>0</v>
      </c>
      <c r="D2378" s="125" t="str">
        <f t="shared" si="181"/>
        <v/>
      </c>
      <c r="E2378" s="126" t="str">
        <f>IF('BD4'!O2375=0,"",'BD4'!O2375)</f>
        <v/>
      </c>
      <c r="F2378" s="127" t="str">
        <f>REPT('BD4'!N2375,1)</f>
        <v/>
      </c>
      <c r="G2378" s="469">
        <f>('BD4'!J2375)</f>
        <v>0</v>
      </c>
      <c r="I2378" s="568" t="str">
        <f t="shared" si="182"/>
        <v/>
      </c>
      <c r="J2378" s="568" t="str">
        <f>IF(L2378&gt;0,'BD1'!$K$6,"")</f>
        <v/>
      </c>
      <c r="K2378" s="568" t="str">
        <f>IF(L2378&gt;0,'BD1'!$K$8,"")</f>
        <v/>
      </c>
      <c r="L2378" s="101"/>
      <c r="M2378" s="101"/>
      <c r="N2378" s="101"/>
      <c r="O2378" s="101"/>
      <c r="P2378" s="363"/>
      <c r="Q2378" s="363"/>
      <c r="R2378" s="361"/>
      <c r="S2378" s="570" t="str">
        <f t="shared" si="185"/>
        <v/>
      </c>
      <c r="U2378" s="124" t="str">
        <f t="shared" si="183"/>
        <v/>
      </c>
      <c r="V2378" s="124" t="str">
        <f>IF(X2378&gt;0,'BD1'!$K$6,"")</f>
        <v/>
      </c>
      <c r="W2378" s="121" t="str">
        <f>IF(X2378&gt;0,'BD1'!$K$8,"")</f>
        <v/>
      </c>
      <c r="X2378" s="101"/>
      <c r="Y2378" s="474"/>
      <c r="Z2378" s="101"/>
      <c r="AA2378" s="101"/>
      <c r="AB2378" s="101"/>
      <c r="AC2378" s="101"/>
      <c r="AD2378" s="101"/>
      <c r="AE2378" s="361"/>
      <c r="AF2378" s="522"/>
    </row>
    <row r="2379" spans="2:32" x14ac:dyDescent="0.25">
      <c r="B2379" s="566" t="str">
        <f t="shared" si="184"/>
        <v/>
      </c>
      <c r="C2379" s="472">
        <f>'BD4'!C2376</f>
        <v>0</v>
      </c>
      <c r="D2379" s="125" t="str">
        <f t="shared" si="181"/>
        <v/>
      </c>
      <c r="E2379" s="126" t="str">
        <f>IF('BD4'!O2376=0,"",'BD4'!O2376)</f>
        <v/>
      </c>
      <c r="F2379" s="127" t="str">
        <f>REPT('BD4'!N2376,1)</f>
        <v/>
      </c>
      <c r="G2379" s="469">
        <f>('BD4'!J2376)</f>
        <v>0</v>
      </c>
      <c r="I2379" s="568" t="str">
        <f t="shared" si="182"/>
        <v/>
      </c>
      <c r="J2379" s="568" t="str">
        <f>IF(L2379&gt;0,'BD1'!$K$6,"")</f>
        <v/>
      </c>
      <c r="K2379" s="568" t="str">
        <f>IF(L2379&gt;0,'BD1'!$K$8,"")</f>
        <v/>
      </c>
      <c r="L2379" s="101"/>
      <c r="M2379" s="101"/>
      <c r="N2379" s="101"/>
      <c r="O2379" s="101"/>
      <c r="P2379" s="363"/>
      <c r="Q2379" s="363"/>
      <c r="R2379" s="361"/>
      <c r="S2379" s="570" t="str">
        <f t="shared" si="185"/>
        <v/>
      </c>
      <c r="U2379" s="124" t="str">
        <f t="shared" si="183"/>
        <v/>
      </c>
      <c r="V2379" s="124" t="str">
        <f>IF(X2379&gt;0,'BD1'!$K$6,"")</f>
        <v/>
      </c>
      <c r="W2379" s="121" t="str">
        <f>IF(X2379&gt;0,'BD1'!$K$8,"")</f>
        <v/>
      </c>
      <c r="X2379" s="101"/>
      <c r="Y2379" s="474"/>
      <c r="Z2379" s="101"/>
      <c r="AA2379" s="101"/>
      <c r="AB2379" s="101"/>
      <c r="AC2379" s="101"/>
      <c r="AD2379" s="101"/>
      <c r="AE2379" s="361"/>
      <c r="AF2379" s="522"/>
    </row>
    <row r="2380" spans="2:32" x14ac:dyDescent="0.25">
      <c r="B2380" s="566" t="str">
        <f t="shared" si="184"/>
        <v/>
      </c>
      <c r="C2380" s="472">
        <f>'BD4'!C2377</f>
        <v>0</v>
      </c>
      <c r="D2380" s="125" t="str">
        <f t="shared" si="181"/>
        <v/>
      </c>
      <c r="E2380" s="126" t="str">
        <f>IF('BD4'!O2377=0,"",'BD4'!O2377)</f>
        <v/>
      </c>
      <c r="F2380" s="127" t="str">
        <f>REPT('BD4'!N2377,1)</f>
        <v/>
      </c>
      <c r="G2380" s="469">
        <f>('BD4'!J2377)</f>
        <v>0</v>
      </c>
      <c r="I2380" s="568" t="str">
        <f t="shared" si="182"/>
        <v/>
      </c>
      <c r="J2380" s="568" t="str">
        <f>IF(L2380&gt;0,'BD1'!$K$6,"")</f>
        <v/>
      </c>
      <c r="K2380" s="568" t="str">
        <f>IF(L2380&gt;0,'BD1'!$K$8,"")</f>
        <v/>
      </c>
      <c r="L2380" s="101"/>
      <c r="M2380" s="101"/>
      <c r="N2380" s="101"/>
      <c r="O2380" s="101"/>
      <c r="P2380" s="363"/>
      <c r="Q2380" s="363"/>
      <c r="R2380" s="361"/>
      <c r="S2380" s="570" t="str">
        <f t="shared" si="185"/>
        <v/>
      </c>
      <c r="U2380" s="124" t="str">
        <f t="shared" si="183"/>
        <v/>
      </c>
      <c r="V2380" s="124" t="str">
        <f>IF(X2380&gt;0,'BD1'!$K$6,"")</f>
        <v/>
      </c>
      <c r="W2380" s="121" t="str">
        <f>IF(X2380&gt;0,'BD1'!$K$8,"")</f>
        <v/>
      </c>
      <c r="X2380" s="101"/>
      <c r="Y2380" s="474"/>
      <c r="Z2380" s="101"/>
      <c r="AA2380" s="101"/>
      <c r="AB2380" s="101"/>
      <c r="AC2380" s="101"/>
      <c r="AD2380" s="101"/>
      <c r="AE2380" s="361"/>
      <c r="AF2380" s="522"/>
    </row>
    <row r="2381" spans="2:32" x14ac:dyDescent="0.25">
      <c r="B2381" s="566" t="str">
        <f t="shared" si="184"/>
        <v/>
      </c>
      <c r="C2381" s="472">
        <f>'BD4'!C2378</f>
        <v>0</v>
      </c>
      <c r="D2381" s="125" t="str">
        <f t="shared" si="181"/>
        <v/>
      </c>
      <c r="E2381" s="126" t="str">
        <f>IF('BD4'!O2378=0,"",'BD4'!O2378)</f>
        <v/>
      </c>
      <c r="F2381" s="127" t="str">
        <f>REPT('BD4'!N2378,1)</f>
        <v/>
      </c>
      <c r="G2381" s="469">
        <f>('BD4'!J2378)</f>
        <v>0</v>
      </c>
      <c r="I2381" s="568" t="str">
        <f t="shared" si="182"/>
        <v/>
      </c>
      <c r="J2381" s="568" t="str">
        <f>IF(L2381&gt;0,'BD1'!$K$6,"")</f>
        <v/>
      </c>
      <c r="K2381" s="568" t="str">
        <f>IF(L2381&gt;0,'BD1'!$K$8,"")</f>
        <v/>
      </c>
      <c r="L2381" s="101"/>
      <c r="M2381" s="101"/>
      <c r="N2381" s="101"/>
      <c r="O2381" s="101"/>
      <c r="P2381" s="363"/>
      <c r="Q2381" s="363"/>
      <c r="R2381" s="361"/>
      <c r="S2381" s="570" t="str">
        <f t="shared" si="185"/>
        <v/>
      </c>
      <c r="U2381" s="124" t="str">
        <f t="shared" si="183"/>
        <v/>
      </c>
      <c r="V2381" s="124" t="str">
        <f>IF(X2381&gt;0,'BD1'!$K$6,"")</f>
        <v/>
      </c>
      <c r="W2381" s="121" t="str">
        <f>IF(X2381&gt;0,'BD1'!$K$8,"")</f>
        <v/>
      </c>
      <c r="X2381" s="101"/>
      <c r="Y2381" s="474"/>
      <c r="Z2381" s="101"/>
      <c r="AA2381" s="101"/>
      <c r="AB2381" s="101"/>
      <c r="AC2381" s="101"/>
      <c r="AD2381" s="101"/>
      <c r="AE2381" s="361"/>
      <c r="AF2381" s="522"/>
    </row>
    <row r="2382" spans="2:32" x14ac:dyDescent="0.25">
      <c r="B2382" s="566" t="str">
        <f t="shared" si="184"/>
        <v/>
      </c>
      <c r="C2382" s="472">
        <f>'BD4'!C2379</f>
        <v>0</v>
      </c>
      <c r="D2382" s="125" t="str">
        <f t="shared" si="181"/>
        <v/>
      </c>
      <c r="E2382" s="126" t="str">
        <f>IF('BD4'!O2379=0,"",'BD4'!O2379)</f>
        <v/>
      </c>
      <c r="F2382" s="127" t="str">
        <f>REPT('BD4'!N2379,1)</f>
        <v/>
      </c>
      <c r="G2382" s="469">
        <f>('BD4'!J2379)</f>
        <v>0</v>
      </c>
      <c r="I2382" s="568" t="str">
        <f t="shared" si="182"/>
        <v/>
      </c>
      <c r="J2382" s="568" t="str">
        <f>IF(L2382&gt;0,'BD1'!$K$6,"")</f>
        <v/>
      </c>
      <c r="K2382" s="568" t="str">
        <f>IF(L2382&gt;0,'BD1'!$K$8,"")</f>
        <v/>
      </c>
      <c r="L2382" s="101"/>
      <c r="M2382" s="101"/>
      <c r="N2382" s="101"/>
      <c r="O2382" s="101"/>
      <c r="P2382" s="363"/>
      <c r="Q2382" s="363"/>
      <c r="R2382" s="361"/>
      <c r="S2382" s="570" t="str">
        <f t="shared" si="185"/>
        <v/>
      </c>
      <c r="U2382" s="124" t="str">
        <f t="shared" si="183"/>
        <v/>
      </c>
      <c r="V2382" s="124" t="str">
        <f>IF(X2382&gt;0,'BD1'!$K$6,"")</f>
        <v/>
      </c>
      <c r="W2382" s="121" t="str">
        <f>IF(X2382&gt;0,'BD1'!$K$8,"")</f>
        <v/>
      </c>
      <c r="X2382" s="101"/>
      <c r="Y2382" s="474"/>
      <c r="Z2382" s="101"/>
      <c r="AA2382" s="101"/>
      <c r="AB2382" s="101"/>
      <c r="AC2382" s="101"/>
      <c r="AD2382" s="101"/>
      <c r="AE2382" s="361"/>
      <c r="AF2382" s="522"/>
    </row>
    <row r="2383" spans="2:32" x14ac:dyDescent="0.25">
      <c r="B2383" s="566" t="str">
        <f t="shared" si="184"/>
        <v/>
      </c>
      <c r="C2383" s="472">
        <f>'BD4'!C2380</f>
        <v>0</v>
      </c>
      <c r="D2383" s="125" t="str">
        <f t="shared" ref="D2383:D2446" si="186">IF(IF(G2383&gt;=1,1,0)=0,"",IF(G2383&gt;=1,1,0))</f>
        <v/>
      </c>
      <c r="E2383" s="126" t="str">
        <f>IF('BD4'!O2380=0,"",'BD4'!O2380)</f>
        <v/>
      </c>
      <c r="F2383" s="127" t="str">
        <f>REPT('BD4'!N2380,1)</f>
        <v/>
      </c>
      <c r="G2383" s="469">
        <f>('BD4'!J2380)</f>
        <v>0</v>
      </c>
      <c r="I2383" s="568" t="str">
        <f t="shared" ref="I2383:I2446" si="187">IF(L2383&gt;0,ROW()-13,"")</f>
        <v/>
      </c>
      <c r="J2383" s="568" t="str">
        <f>IF(L2383&gt;0,'BD1'!$K$6,"")</f>
        <v/>
      </c>
      <c r="K2383" s="568" t="str">
        <f>IF(L2383&gt;0,'BD1'!$K$8,"")</f>
        <v/>
      </c>
      <c r="L2383" s="101"/>
      <c r="M2383" s="101"/>
      <c r="N2383" s="101"/>
      <c r="O2383" s="101"/>
      <c r="P2383" s="363"/>
      <c r="Q2383" s="363"/>
      <c r="R2383" s="361"/>
      <c r="S2383" s="570" t="str">
        <f t="shared" si="185"/>
        <v/>
      </c>
      <c r="U2383" s="124" t="str">
        <f t="shared" ref="U2383:U2446" si="188">IF(X2383&gt;0,ROW()-13,"")</f>
        <v/>
      </c>
      <c r="V2383" s="124" t="str">
        <f>IF(X2383&gt;0,'BD1'!$K$6,"")</f>
        <v/>
      </c>
      <c r="W2383" s="121" t="str">
        <f>IF(X2383&gt;0,'BD1'!$K$8,"")</f>
        <v/>
      </c>
      <c r="X2383" s="101"/>
      <c r="Y2383" s="474"/>
      <c r="Z2383" s="101"/>
      <c r="AA2383" s="101"/>
      <c r="AB2383" s="101"/>
      <c r="AC2383" s="101"/>
      <c r="AD2383" s="101"/>
      <c r="AE2383" s="361"/>
      <c r="AF2383" s="522"/>
    </row>
    <row r="2384" spans="2:32" x14ac:dyDescent="0.25">
      <c r="B2384" s="566" t="str">
        <f t="shared" ref="B2384:B2447" si="189">IF(G2384&gt;0,ROW()-13,"")</f>
        <v/>
      </c>
      <c r="C2384" s="472">
        <f>'BD4'!C2381</f>
        <v>0</v>
      </c>
      <c r="D2384" s="125" t="str">
        <f t="shared" si="186"/>
        <v/>
      </c>
      <c r="E2384" s="126" t="str">
        <f>IF('BD4'!O2381=0,"",'BD4'!O2381)</f>
        <v/>
      </c>
      <c r="F2384" s="127" t="str">
        <f>REPT('BD4'!N2381,1)</f>
        <v/>
      </c>
      <c r="G2384" s="469">
        <f>('BD4'!J2381)</f>
        <v>0</v>
      </c>
      <c r="I2384" s="568" t="str">
        <f t="shared" si="187"/>
        <v/>
      </c>
      <c r="J2384" s="568" t="str">
        <f>IF(L2384&gt;0,'BD1'!$K$6,"")</f>
        <v/>
      </c>
      <c r="K2384" s="568" t="str">
        <f>IF(L2384&gt;0,'BD1'!$K$8,"")</f>
        <v/>
      </c>
      <c r="L2384" s="101"/>
      <c r="M2384" s="101"/>
      <c r="N2384" s="101"/>
      <c r="O2384" s="101"/>
      <c r="P2384" s="363"/>
      <c r="Q2384" s="363"/>
      <c r="R2384" s="361"/>
      <c r="S2384" s="570" t="str">
        <f t="shared" ref="S2384:S2447" si="190">IF(AND(M2384="",N2384="",O2384=""),"",SUM(M2384:O2384))</f>
        <v/>
      </c>
      <c r="U2384" s="124" t="str">
        <f t="shared" si="188"/>
        <v/>
      </c>
      <c r="V2384" s="124" t="str">
        <f>IF(X2384&gt;0,'BD1'!$K$6,"")</f>
        <v/>
      </c>
      <c r="W2384" s="121" t="str">
        <f>IF(X2384&gt;0,'BD1'!$K$8,"")</f>
        <v/>
      </c>
      <c r="X2384" s="101"/>
      <c r="Y2384" s="474"/>
      <c r="Z2384" s="101"/>
      <c r="AA2384" s="101"/>
      <c r="AB2384" s="101"/>
      <c r="AC2384" s="101"/>
      <c r="AD2384" s="101"/>
      <c r="AE2384" s="361"/>
      <c r="AF2384" s="522"/>
    </row>
    <row r="2385" spans="2:32" x14ac:dyDescent="0.25">
      <c r="B2385" s="566" t="str">
        <f t="shared" si="189"/>
        <v/>
      </c>
      <c r="C2385" s="472">
        <f>'BD4'!C2382</f>
        <v>0</v>
      </c>
      <c r="D2385" s="125" t="str">
        <f t="shared" si="186"/>
        <v/>
      </c>
      <c r="E2385" s="126" t="str">
        <f>IF('BD4'!O2382=0,"",'BD4'!O2382)</f>
        <v/>
      </c>
      <c r="F2385" s="127" t="str">
        <f>REPT('BD4'!N2382,1)</f>
        <v/>
      </c>
      <c r="G2385" s="469">
        <f>('BD4'!J2382)</f>
        <v>0</v>
      </c>
      <c r="I2385" s="568" t="str">
        <f t="shared" si="187"/>
        <v/>
      </c>
      <c r="J2385" s="568" t="str">
        <f>IF(L2385&gt;0,'BD1'!$K$6,"")</f>
        <v/>
      </c>
      <c r="K2385" s="568" t="str">
        <f>IF(L2385&gt;0,'BD1'!$K$8,"")</f>
        <v/>
      </c>
      <c r="L2385" s="101"/>
      <c r="M2385" s="101"/>
      <c r="N2385" s="101"/>
      <c r="O2385" s="101"/>
      <c r="P2385" s="363"/>
      <c r="Q2385" s="363"/>
      <c r="R2385" s="361"/>
      <c r="S2385" s="570" t="str">
        <f t="shared" si="190"/>
        <v/>
      </c>
      <c r="U2385" s="124" t="str">
        <f t="shared" si="188"/>
        <v/>
      </c>
      <c r="V2385" s="124" t="str">
        <f>IF(X2385&gt;0,'BD1'!$K$6,"")</f>
        <v/>
      </c>
      <c r="W2385" s="121" t="str">
        <f>IF(X2385&gt;0,'BD1'!$K$8,"")</f>
        <v/>
      </c>
      <c r="X2385" s="101"/>
      <c r="Y2385" s="474"/>
      <c r="Z2385" s="101"/>
      <c r="AA2385" s="101"/>
      <c r="AB2385" s="101"/>
      <c r="AC2385" s="101"/>
      <c r="AD2385" s="101"/>
      <c r="AE2385" s="361"/>
      <c r="AF2385" s="522"/>
    </row>
    <row r="2386" spans="2:32" x14ac:dyDescent="0.25">
      <c r="B2386" s="566" t="str">
        <f t="shared" si="189"/>
        <v/>
      </c>
      <c r="C2386" s="472">
        <f>'BD4'!C2383</f>
        <v>0</v>
      </c>
      <c r="D2386" s="125" t="str">
        <f t="shared" si="186"/>
        <v/>
      </c>
      <c r="E2386" s="126" t="str">
        <f>IF('BD4'!O2383=0,"",'BD4'!O2383)</f>
        <v/>
      </c>
      <c r="F2386" s="127" t="str">
        <f>REPT('BD4'!N2383,1)</f>
        <v/>
      </c>
      <c r="G2386" s="469">
        <f>('BD4'!J2383)</f>
        <v>0</v>
      </c>
      <c r="I2386" s="568" t="str">
        <f t="shared" si="187"/>
        <v/>
      </c>
      <c r="J2386" s="568" t="str">
        <f>IF(L2386&gt;0,'BD1'!$K$6,"")</f>
        <v/>
      </c>
      <c r="K2386" s="568" t="str">
        <f>IF(L2386&gt;0,'BD1'!$K$8,"")</f>
        <v/>
      </c>
      <c r="L2386" s="101"/>
      <c r="M2386" s="101"/>
      <c r="N2386" s="101"/>
      <c r="O2386" s="101"/>
      <c r="P2386" s="363"/>
      <c r="Q2386" s="363"/>
      <c r="R2386" s="361"/>
      <c r="S2386" s="570" t="str">
        <f t="shared" si="190"/>
        <v/>
      </c>
      <c r="U2386" s="124" t="str">
        <f t="shared" si="188"/>
        <v/>
      </c>
      <c r="V2386" s="124" t="str">
        <f>IF(X2386&gt;0,'BD1'!$K$6,"")</f>
        <v/>
      </c>
      <c r="W2386" s="121" t="str">
        <f>IF(X2386&gt;0,'BD1'!$K$8,"")</f>
        <v/>
      </c>
      <c r="X2386" s="101"/>
      <c r="Y2386" s="474"/>
      <c r="Z2386" s="101"/>
      <c r="AA2386" s="101"/>
      <c r="AB2386" s="101"/>
      <c r="AC2386" s="101"/>
      <c r="AD2386" s="101"/>
      <c r="AE2386" s="361"/>
      <c r="AF2386" s="522"/>
    </row>
    <row r="2387" spans="2:32" x14ac:dyDescent="0.25">
      <c r="B2387" s="566" t="str">
        <f t="shared" si="189"/>
        <v/>
      </c>
      <c r="C2387" s="472">
        <f>'BD4'!C2384</f>
        <v>0</v>
      </c>
      <c r="D2387" s="125" t="str">
        <f t="shared" si="186"/>
        <v/>
      </c>
      <c r="E2387" s="126" t="str">
        <f>IF('BD4'!O2384=0,"",'BD4'!O2384)</f>
        <v/>
      </c>
      <c r="F2387" s="127" t="str">
        <f>REPT('BD4'!N2384,1)</f>
        <v/>
      </c>
      <c r="G2387" s="469">
        <f>('BD4'!J2384)</f>
        <v>0</v>
      </c>
      <c r="I2387" s="568" t="str">
        <f t="shared" si="187"/>
        <v/>
      </c>
      <c r="J2387" s="568" t="str">
        <f>IF(L2387&gt;0,'BD1'!$K$6,"")</f>
        <v/>
      </c>
      <c r="K2387" s="568" t="str">
        <f>IF(L2387&gt;0,'BD1'!$K$8,"")</f>
        <v/>
      </c>
      <c r="L2387" s="101"/>
      <c r="M2387" s="101"/>
      <c r="N2387" s="101"/>
      <c r="O2387" s="101"/>
      <c r="P2387" s="363"/>
      <c r="Q2387" s="363"/>
      <c r="R2387" s="361"/>
      <c r="S2387" s="570" t="str">
        <f t="shared" si="190"/>
        <v/>
      </c>
      <c r="U2387" s="124" t="str">
        <f t="shared" si="188"/>
        <v/>
      </c>
      <c r="V2387" s="124" t="str">
        <f>IF(X2387&gt;0,'BD1'!$K$6,"")</f>
        <v/>
      </c>
      <c r="W2387" s="121" t="str">
        <f>IF(X2387&gt;0,'BD1'!$K$8,"")</f>
        <v/>
      </c>
      <c r="X2387" s="101"/>
      <c r="Y2387" s="474"/>
      <c r="Z2387" s="101"/>
      <c r="AA2387" s="101"/>
      <c r="AB2387" s="101"/>
      <c r="AC2387" s="101"/>
      <c r="AD2387" s="101"/>
      <c r="AE2387" s="361"/>
      <c r="AF2387" s="522"/>
    </row>
    <row r="2388" spans="2:32" x14ac:dyDescent="0.25">
      <c r="B2388" s="566" t="str">
        <f t="shared" si="189"/>
        <v/>
      </c>
      <c r="C2388" s="472">
        <f>'BD4'!C2385</f>
        <v>0</v>
      </c>
      <c r="D2388" s="125" t="str">
        <f t="shared" si="186"/>
        <v/>
      </c>
      <c r="E2388" s="126" t="str">
        <f>IF('BD4'!O2385=0,"",'BD4'!O2385)</f>
        <v/>
      </c>
      <c r="F2388" s="127" t="str">
        <f>REPT('BD4'!N2385,1)</f>
        <v/>
      </c>
      <c r="G2388" s="469">
        <f>('BD4'!J2385)</f>
        <v>0</v>
      </c>
      <c r="I2388" s="568" t="str">
        <f t="shared" si="187"/>
        <v/>
      </c>
      <c r="J2388" s="568" t="str">
        <f>IF(L2388&gt;0,'BD1'!$K$6,"")</f>
        <v/>
      </c>
      <c r="K2388" s="568" t="str">
        <f>IF(L2388&gt;0,'BD1'!$K$8,"")</f>
        <v/>
      </c>
      <c r="L2388" s="101"/>
      <c r="M2388" s="101"/>
      <c r="N2388" s="101"/>
      <c r="O2388" s="101"/>
      <c r="P2388" s="363"/>
      <c r="Q2388" s="363"/>
      <c r="R2388" s="361"/>
      <c r="S2388" s="570" t="str">
        <f t="shared" si="190"/>
        <v/>
      </c>
      <c r="U2388" s="124" t="str">
        <f t="shared" si="188"/>
        <v/>
      </c>
      <c r="V2388" s="124" t="str">
        <f>IF(X2388&gt;0,'BD1'!$K$6,"")</f>
        <v/>
      </c>
      <c r="W2388" s="121" t="str">
        <f>IF(X2388&gt;0,'BD1'!$K$8,"")</f>
        <v/>
      </c>
      <c r="X2388" s="101"/>
      <c r="Y2388" s="474"/>
      <c r="Z2388" s="101"/>
      <c r="AA2388" s="101"/>
      <c r="AB2388" s="101"/>
      <c r="AC2388" s="101"/>
      <c r="AD2388" s="101"/>
      <c r="AE2388" s="361"/>
      <c r="AF2388" s="522"/>
    </row>
    <row r="2389" spans="2:32" x14ac:dyDescent="0.25">
      <c r="B2389" s="566" t="str">
        <f t="shared" si="189"/>
        <v/>
      </c>
      <c r="C2389" s="472">
        <f>'BD4'!C2386</f>
        <v>0</v>
      </c>
      <c r="D2389" s="125" t="str">
        <f t="shared" si="186"/>
        <v/>
      </c>
      <c r="E2389" s="126" t="str">
        <f>IF('BD4'!O2386=0,"",'BD4'!O2386)</f>
        <v/>
      </c>
      <c r="F2389" s="127" t="str">
        <f>REPT('BD4'!N2386,1)</f>
        <v/>
      </c>
      <c r="G2389" s="469">
        <f>('BD4'!J2386)</f>
        <v>0</v>
      </c>
      <c r="I2389" s="568" t="str">
        <f t="shared" si="187"/>
        <v/>
      </c>
      <c r="J2389" s="568" t="str">
        <f>IF(L2389&gt;0,'BD1'!$K$6,"")</f>
        <v/>
      </c>
      <c r="K2389" s="568" t="str">
        <f>IF(L2389&gt;0,'BD1'!$K$8,"")</f>
        <v/>
      </c>
      <c r="L2389" s="101"/>
      <c r="M2389" s="101"/>
      <c r="N2389" s="101"/>
      <c r="O2389" s="101"/>
      <c r="P2389" s="363"/>
      <c r="Q2389" s="363"/>
      <c r="R2389" s="361"/>
      <c r="S2389" s="570" t="str">
        <f t="shared" si="190"/>
        <v/>
      </c>
      <c r="U2389" s="124" t="str">
        <f t="shared" si="188"/>
        <v/>
      </c>
      <c r="V2389" s="124" t="str">
        <f>IF(X2389&gt;0,'BD1'!$K$6,"")</f>
        <v/>
      </c>
      <c r="W2389" s="121" t="str">
        <f>IF(X2389&gt;0,'BD1'!$K$8,"")</f>
        <v/>
      </c>
      <c r="X2389" s="101"/>
      <c r="Y2389" s="474"/>
      <c r="Z2389" s="101"/>
      <c r="AA2389" s="101"/>
      <c r="AB2389" s="101"/>
      <c r="AC2389" s="101"/>
      <c r="AD2389" s="101"/>
      <c r="AE2389" s="361"/>
      <c r="AF2389" s="522"/>
    </row>
    <row r="2390" spans="2:32" x14ac:dyDescent="0.25">
      <c r="B2390" s="566" t="str">
        <f t="shared" si="189"/>
        <v/>
      </c>
      <c r="C2390" s="472">
        <f>'BD4'!C2387</f>
        <v>0</v>
      </c>
      <c r="D2390" s="125" t="str">
        <f t="shared" si="186"/>
        <v/>
      </c>
      <c r="E2390" s="126" t="str">
        <f>IF('BD4'!O2387=0,"",'BD4'!O2387)</f>
        <v/>
      </c>
      <c r="F2390" s="127" t="str">
        <f>REPT('BD4'!N2387,1)</f>
        <v/>
      </c>
      <c r="G2390" s="469">
        <f>('BD4'!J2387)</f>
        <v>0</v>
      </c>
      <c r="I2390" s="568" t="str">
        <f t="shared" si="187"/>
        <v/>
      </c>
      <c r="J2390" s="568" t="str">
        <f>IF(L2390&gt;0,'BD1'!$K$6,"")</f>
        <v/>
      </c>
      <c r="K2390" s="568" t="str">
        <f>IF(L2390&gt;0,'BD1'!$K$8,"")</f>
        <v/>
      </c>
      <c r="L2390" s="101"/>
      <c r="M2390" s="101"/>
      <c r="N2390" s="101"/>
      <c r="O2390" s="101"/>
      <c r="P2390" s="363"/>
      <c r="Q2390" s="363"/>
      <c r="R2390" s="361"/>
      <c r="S2390" s="570" t="str">
        <f t="shared" si="190"/>
        <v/>
      </c>
      <c r="U2390" s="124" t="str">
        <f t="shared" si="188"/>
        <v/>
      </c>
      <c r="V2390" s="124" t="str">
        <f>IF(X2390&gt;0,'BD1'!$K$6,"")</f>
        <v/>
      </c>
      <c r="W2390" s="121" t="str">
        <f>IF(X2390&gt;0,'BD1'!$K$8,"")</f>
        <v/>
      </c>
      <c r="X2390" s="101"/>
      <c r="Y2390" s="474"/>
      <c r="Z2390" s="101"/>
      <c r="AA2390" s="101"/>
      <c r="AB2390" s="101"/>
      <c r="AC2390" s="101"/>
      <c r="AD2390" s="101"/>
      <c r="AE2390" s="361"/>
      <c r="AF2390" s="522"/>
    </row>
    <row r="2391" spans="2:32" x14ac:dyDescent="0.25">
      <c r="B2391" s="566" t="str">
        <f t="shared" si="189"/>
        <v/>
      </c>
      <c r="C2391" s="472">
        <f>'BD4'!C2388</f>
        <v>0</v>
      </c>
      <c r="D2391" s="125" t="str">
        <f t="shared" si="186"/>
        <v/>
      </c>
      <c r="E2391" s="126" t="str">
        <f>IF('BD4'!O2388=0,"",'BD4'!O2388)</f>
        <v/>
      </c>
      <c r="F2391" s="127" t="str">
        <f>REPT('BD4'!N2388,1)</f>
        <v/>
      </c>
      <c r="G2391" s="469">
        <f>('BD4'!J2388)</f>
        <v>0</v>
      </c>
      <c r="I2391" s="568" t="str">
        <f t="shared" si="187"/>
        <v/>
      </c>
      <c r="J2391" s="568" t="str">
        <f>IF(L2391&gt;0,'BD1'!$K$6,"")</f>
        <v/>
      </c>
      <c r="K2391" s="568" t="str">
        <f>IF(L2391&gt;0,'BD1'!$K$8,"")</f>
        <v/>
      </c>
      <c r="L2391" s="101"/>
      <c r="M2391" s="101"/>
      <c r="N2391" s="101"/>
      <c r="O2391" s="101"/>
      <c r="P2391" s="363"/>
      <c r="Q2391" s="363"/>
      <c r="R2391" s="361"/>
      <c r="S2391" s="570" t="str">
        <f t="shared" si="190"/>
        <v/>
      </c>
      <c r="U2391" s="124" t="str">
        <f t="shared" si="188"/>
        <v/>
      </c>
      <c r="V2391" s="124" t="str">
        <f>IF(X2391&gt;0,'BD1'!$K$6,"")</f>
        <v/>
      </c>
      <c r="W2391" s="121" t="str">
        <f>IF(X2391&gt;0,'BD1'!$K$8,"")</f>
        <v/>
      </c>
      <c r="X2391" s="101"/>
      <c r="Y2391" s="474"/>
      <c r="Z2391" s="101"/>
      <c r="AA2391" s="101"/>
      <c r="AB2391" s="101"/>
      <c r="AC2391" s="101"/>
      <c r="AD2391" s="101"/>
      <c r="AE2391" s="361"/>
      <c r="AF2391" s="522"/>
    </row>
    <row r="2392" spans="2:32" x14ac:dyDescent="0.25">
      <c r="B2392" s="566" t="str">
        <f t="shared" si="189"/>
        <v/>
      </c>
      <c r="C2392" s="472">
        <f>'BD4'!C2389</f>
        <v>0</v>
      </c>
      <c r="D2392" s="125" t="str">
        <f t="shared" si="186"/>
        <v/>
      </c>
      <c r="E2392" s="126" t="str">
        <f>IF('BD4'!O2389=0,"",'BD4'!O2389)</f>
        <v/>
      </c>
      <c r="F2392" s="127" t="str">
        <f>REPT('BD4'!N2389,1)</f>
        <v/>
      </c>
      <c r="G2392" s="469">
        <f>('BD4'!J2389)</f>
        <v>0</v>
      </c>
      <c r="I2392" s="568" t="str">
        <f t="shared" si="187"/>
        <v/>
      </c>
      <c r="J2392" s="568" t="str">
        <f>IF(L2392&gt;0,'BD1'!$K$6,"")</f>
        <v/>
      </c>
      <c r="K2392" s="568" t="str">
        <f>IF(L2392&gt;0,'BD1'!$K$8,"")</f>
        <v/>
      </c>
      <c r="L2392" s="101"/>
      <c r="M2392" s="101"/>
      <c r="N2392" s="101"/>
      <c r="O2392" s="101"/>
      <c r="P2392" s="363"/>
      <c r="Q2392" s="363"/>
      <c r="R2392" s="361"/>
      <c r="S2392" s="570" t="str">
        <f t="shared" si="190"/>
        <v/>
      </c>
      <c r="U2392" s="124" t="str">
        <f t="shared" si="188"/>
        <v/>
      </c>
      <c r="V2392" s="124" t="str">
        <f>IF(X2392&gt;0,'BD1'!$K$6,"")</f>
        <v/>
      </c>
      <c r="W2392" s="121" t="str">
        <f>IF(X2392&gt;0,'BD1'!$K$8,"")</f>
        <v/>
      </c>
      <c r="X2392" s="101"/>
      <c r="Y2392" s="474"/>
      <c r="Z2392" s="101"/>
      <c r="AA2392" s="101"/>
      <c r="AB2392" s="101"/>
      <c r="AC2392" s="101"/>
      <c r="AD2392" s="101"/>
      <c r="AE2392" s="361"/>
      <c r="AF2392" s="522"/>
    </row>
    <row r="2393" spans="2:32" x14ac:dyDescent="0.25">
      <c r="B2393" s="566" t="str">
        <f t="shared" si="189"/>
        <v/>
      </c>
      <c r="C2393" s="472">
        <f>'BD4'!C2390</f>
        <v>0</v>
      </c>
      <c r="D2393" s="125" t="str">
        <f t="shared" si="186"/>
        <v/>
      </c>
      <c r="E2393" s="126" t="str">
        <f>IF('BD4'!O2390=0,"",'BD4'!O2390)</f>
        <v/>
      </c>
      <c r="F2393" s="127" t="str">
        <f>REPT('BD4'!N2390,1)</f>
        <v/>
      </c>
      <c r="G2393" s="469">
        <f>('BD4'!J2390)</f>
        <v>0</v>
      </c>
      <c r="I2393" s="568" t="str">
        <f t="shared" si="187"/>
        <v/>
      </c>
      <c r="J2393" s="568" t="str">
        <f>IF(L2393&gt;0,'BD1'!$K$6,"")</f>
        <v/>
      </c>
      <c r="K2393" s="568" t="str">
        <f>IF(L2393&gt;0,'BD1'!$K$8,"")</f>
        <v/>
      </c>
      <c r="L2393" s="101"/>
      <c r="M2393" s="101"/>
      <c r="N2393" s="101"/>
      <c r="O2393" s="101"/>
      <c r="P2393" s="363"/>
      <c r="Q2393" s="363"/>
      <c r="R2393" s="361"/>
      <c r="S2393" s="570" t="str">
        <f t="shared" si="190"/>
        <v/>
      </c>
      <c r="U2393" s="124" t="str">
        <f t="shared" si="188"/>
        <v/>
      </c>
      <c r="V2393" s="124" t="str">
        <f>IF(X2393&gt;0,'BD1'!$K$6,"")</f>
        <v/>
      </c>
      <c r="W2393" s="121" t="str">
        <f>IF(X2393&gt;0,'BD1'!$K$8,"")</f>
        <v/>
      </c>
      <c r="X2393" s="101"/>
      <c r="Y2393" s="474"/>
      <c r="Z2393" s="101"/>
      <c r="AA2393" s="101"/>
      <c r="AB2393" s="101"/>
      <c r="AC2393" s="101"/>
      <c r="AD2393" s="101"/>
      <c r="AE2393" s="361"/>
      <c r="AF2393" s="522"/>
    </row>
    <row r="2394" spans="2:32" x14ac:dyDescent="0.25">
      <c r="B2394" s="566" t="str">
        <f t="shared" si="189"/>
        <v/>
      </c>
      <c r="C2394" s="472">
        <f>'BD4'!C2391</f>
        <v>0</v>
      </c>
      <c r="D2394" s="125" t="str">
        <f t="shared" si="186"/>
        <v/>
      </c>
      <c r="E2394" s="126" t="str">
        <f>IF('BD4'!O2391=0,"",'BD4'!O2391)</f>
        <v/>
      </c>
      <c r="F2394" s="127" t="str">
        <f>REPT('BD4'!N2391,1)</f>
        <v/>
      </c>
      <c r="G2394" s="469">
        <f>('BD4'!J2391)</f>
        <v>0</v>
      </c>
      <c r="I2394" s="568" t="str">
        <f t="shared" si="187"/>
        <v/>
      </c>
      <c r="J2394" s="568" t="str">
        <f>IF(L2394&gt;0,'BD1'!$K$6,"")</f>
        <v/>
      </c>
      <c r="K2394" s="568" t="str">
        <f>IF(L2394&gt;0,'BD1'!$K$8,"")</f>
        <v/>
      </c>
      <c r="L2394" s="101"/>
      <c r="M2394" s="101"/>
      <c r="N2394" s="101"/>
      <c r="O2394" s="101"/>
      <c r="P2394" s="363"/>
      <c r="Q2394" s="363"/>
      <c r="R2394" s="361"/>
      <c r="S2394" s="570" t="str">
        <f t="shared" si="190"/>
        <v/>
      </c>
      <c r="U2394" s="124" t="str">
        <f t="shared" si="188"/>
        <v/>
      </c>
      <c r="V2394" s="124" t="str">
        <f>IF(X2394&gt;0,'BD1'!$K$6,"")</f>
        <v/>
      </c>
      <c r="W2394" s="121" t="str">
        <f>IF(X2394&gt;0,'BD1'!$K$8,"")</f>
        <v/>
      </c>
      <c r="X2394" s="101"/>
      <c r="Y2394" s="474"/>
      <c r="Z2394" s="101"/>
      <c r="AA2394" s="101"/>
      <c r="AB2394" s="101"/>
      <c r="AC2394" s="101"/>
      <c r="AD2394" s="101"/>
      <c r="AE2394" s="361"/>
      <c r="AF2394" s="522"/>
    </row>
    <row r="2395" spans="2:32" x14ac:dyDescent="0.25">
      <c r="B2395" s="566" t="str">
        <f t="shared" si="189"/>
        <v/>
      </c>
      <c r="C2395" s="472">
        <f>'BD4'!C2392</f>
        <v>0</v>
      </c>
      <c r="D2395" s="125" t="str">
        <f t="shared" si="186"/>
        <v/>
      </c>
      <c r="E2395" s="126" t="str">
        <f>IF('BD4'!O2392=0,"",'BD4'!O2392)</f>
        <v/>
      </c>
      <c r="F2395" s="127" t="str">
        <f>REPT('BD4'!N2392,1)</f>
        <v/>
      </c>
      <c r="G2395" s="469">
        <f>('BD4'!J2392)</f>
        <v>0</v>
      </c>
      <c r="I2395" s="568" t="str">
        <f t="shared" si="187"/>
        <v/>
      </c>
      <c r="J2395" s="568" t="str">
        <f>IF(L2395&gt;0,'BD1'!$K$6,"")</f>
        <v/>
      </c>
      <c r="K2395" s="568" t="str">
        <f>IF(L2395&gt;0,'BD1'!$K$8,"")</f>
        <v/>
      </c>
      <c r="L2395" s="101"/>
      <c r="M2395" s="101"/>
      <c r="N2395" s="101"/>
      <c r="O2395" s="101"/>
      <c r="P2395" s="363"/>
      <c r="Q2395" s="363"/>
      <c r="R2395" s="361"/>
      <c r="S2395" s="570" t="str">
        <f t="shared" si="190"/>
        <v/>
      </c>
      <c r="U2395" s="124" t="str">
        <f t="shared" si="188"/>
        <v/>
      </c>
      <c r="V2395" s="124" t="str">
        <f>IF(X2395&gt;0,'BD1'!$K$6,"")</f>
        <v/>
      </c>
      <c r="W2395" s="121" t="str">
        <f>IF(X2395&gt;0,'BD1'!$K$8,"")</f>
        <v/>
      </c>
      <c r="X2395" s="101"/>
      <c r="Y2395" s="474"/>
      <c r="Z2395" s="101"/>
      <c r="AA2395" s="101"/>
      <c r="AB2395" s="101"/>
      <c r="AC2395" s="101"/>
      <c r="AD2395" s="101"/>
      <c r="AE2395" s="361"/>
      <c r="AF2395" s="522"/>
    </row>
    <row r="2396" spans="2:32" x14ac:dyDescent="0.25">
      <c r="B2396" s="566" t="str">
        <f t="shared" si="189"/>
        <v/>
      </c>
      <c r="C2396" s="472">
        <f>'BD4'!C2393</f>
        <v>0</v>
      </c>
      <c r="D2396" s="125" t="str">
        <f t="shared" si="186"/>
        <v/>
      </c>
      <c r="E2396" s="126" t="str">
        <f>IF('BD4'!O2393=0,"",'BD4'!O2393)</f>
        <v/>
      </c>
      <c r="F2396" s="127" t="str">
        <f>REPT('BD4'!N2393,1)</f>
        <v/>
      </c>
      <c r="G2396" s="469">
        <f>('BD4'!J2393)</f>
        <v>0</v>
      </c>
      <c r="I2396" s="568" t="str">
        <f t="shared" si="187"/>
        <v/>
      </c>
      <c r="J2396" s="568" t="str">
        <f>IF(L2396&gt;0,'BD1'!$K$6,"")</f>
        <v/>
      </c>
      <c r="K2396" s="568" t="str">
        <f>IF(L2396&gt;0,'BD1'!$K$8,"")</f>
        <v/>
      </c>
      <c r="L2396" s="101"/>
      <c r="M2396" s="101"/>
      <c r="N2396" s="101"/>
      <c r="O2396" s="101"/>
      <c r="P2396" s="363"/>
      <c r="Q2396" s="363"/>
      <c r="R2396" s="361"/>
      <c r="S2396" s="570" t="str">
        <f t="shared" si="190"/>
        <v/>
      </c>
      <c r="U2396" s="124" t="str">
        <f t="shared" si="188"/>
        <v/>
      </c>
      <c r="V2396" s="124" t="str">
        <f>IF(X2396&gt;0,'BD1'!$K$6,"")</f>
        <v/>
      </c>
      <c r="W2396" s="121" t="str">
        <f>IF(X2396&gt;0,'BD1'!$K$8,"")</f>
        <v/>
      </c>
      <c r="X2396" s="101"/>
      <c r="Y2396" s="474"/>
      <c r="Z2396" s="101"/>
      <c r="AA2396" s="101"/>
      <c r="AB2396" s="101"/>
      <c r="AC2396" s="101"/>
      <c r="AD2396" s="101"/>
      <c r="AE2396" s="361"/>
      <c r="AF2396" s="522"/>
    </row>
    <row r="2397" spans="2:32" x14ac:dyDescent="0.25">
      <c r="B2397" s="566" t="str">
        <f t="shared" si="189"/>
        <v/>
      </c>
      <c r="C2397" s="472">
        <f>'BD4'!C2394</f>
        <v>0</v>
      </c>
      <c r="D2397" s="125" t="str">
        <f t="shared" si="186"/>
        <v/>
      </c>
      <c r="E2397" s="126" t="str">
        <f>IF('BD4'!O2394=0,"",'BD4'!O2394)</f>
        <v/>
      </c>
      <c r="F2397" s="127" t="str">
        <f>REPT('BD4'!N2394,1)</f>
        <v/>
      </c>
      <c r="G2397" s="469">
        <f>('BD4'!J2394)</f>
        <v>0</v>
      </c>
      <c r="I2397" s="568" t="str">
        <f t="shared" si="187"/>
        <v/>
      </c>
      <c r="J2397" s="568" t="str">
        <f>IF(L2397&gt;0,'BD1'!$K$6,"")</f>
        <v/>
      </c>
      <c r="K2397" s="568" t="str">
        <f>IF(L2397&gt;0,'BD1'!$K$8,"")</f>
        <v/>
      </c>
      <c r="L2397" s="101"/>
      <c r="M2397" s="101"/>
      <c r="N2397" s="101"/>
      <c r="O2397" s="101"/>
      <c r="P2397" s="363"/>
      <c r="Q2397" s="363"/>
      <c r="R2397" s="361"/>
      <c r="S2397" s="570" t="str">
        <f t="shared" si="190"/>
        <v/>
      </c>
      <c r="U2397" s="124" t="str">
        <f t="shared" si="188"/>
        <v/>
      </c>
      <c r="V2397" s="124" t="str">
        <f>IF(X2397&gt;0,'BD1'!$K$6,"")</f>
        <v/>
      </c>
      <c r="W2397" s="121" t="str">
        <f>IF(X2397&gt;0,'BD1'!$K$8,"")</f>
        <v/>
      </c>
      <c r="X2397" s="101"/>
      <c r="Y2397" s="474"/>
      <c r="Z2397" s="101"/>
      <c r="AA2397" s="101"/>
      <c r="AB2397" s="101"/>
      <c r="AC2397" s="101"/>
      <c r="AD2397" s="101"/>
      <c r="AE2397" s="361"/>
      <c r="AF2397" s="522"/>
    </row>
    <row r="2398" spans="2:32" x14ac:dyDescent="0.25">
      <c r="B2398" s="566" t="str">
        <f t="shared" si="189"/>
        <v/>
      </c>
      <c r="C2398" s="472">
        <f>'BD4'!C2395</f>
        <v>0</v>
      </c>
      <c r="D2398" s="125" t="str">
        <f t="shared" si="186"/>
        <v/>
      </c>
      <c r="E2398" s="126" t="str">
        <f>IF('BD4'!O2395=0,"",'BD4'!O2395)</f>
        <v/>
      </c>
      <c r="F2398" s="127" t="str">
        <f>REPT('BD4'!N2395,1)</f>
        <v/>
      </c>
      <c r="G2398" s="469">
        <f>('BD4'!J2395)</f>
        <v>0</v>
      </c>
      <c r="I2398" s="568" t="str">
        <f t="shared" si="187"/>
        <v/>
      </c>
      <c r="J2398" s="568" t="str">
        <f>IF(L2398&gt;0,'BD1'!$K$6,"")</f>
        <v/>
      </c>
      <c r="K2398" s="568" t="str">
        <f>IF(L2398&gt;0,'BD1'!$K$8,"")</f>
        <v/>
      </c>
      <c r="L2398" s="101"/>
      <c r="M2398" s="101"/>
      <c r="N2398" s="101"/>
      <c r="O2398" s="101"/>
      <c r="P2398" s="363"/>
      <c r="Q2398" s="363"/>
      <c r="R2398" s="361"/>
      <c r="S2398" s="570" t="str">
        <f t="shared" si="190"/>
        <v/>
      </c>
      <c r="U2398" s="124" t="str">
        <f t="shared" si="188"/>
        <v/>
      </c>
      <c r="V2398" s="124" t="str">
        <f>IF(X2398&gt;0,'BD1'!$K$6,"")</f>
        <v/>
      </c>
      <c r="W2398" s="121" t="str">
        <f>IF(X2398&gt;0,'BD1'!$K$8,"")</f>
        <v/>
      </c>
      <c r="X2398" s="101"/>
      <c r="Y2398" s="474"/>
      <c r="Z2398" s="101"/>
      <c r="AA2398" s="101"/>
      <c r="AB2398" s="101"/>
      <c r="AC2398" s="101"/>
      <c r="AD2398" s="101"/>
      <c r="AE2398" s="361"/>
      <c r="AF2398" s="522"/>
    </row>
    <row r="2399" spans="2:32" x14ac:dyDescent="0.25">
      <c r="B2399" s="566" t="str">
        <f t="shared" si="189"/>
        <v/>
      </c>
      <c r="C2399" s="472">
        <f>'BD4'!C2396</f>
        <v>0</v>
      </c>
      <c r="D2399" s="125" t="str">
        <f t="shared" si="186"/>
        <v/>
      </c>
      <c r="E2399" s="126" t="str">
        <f>IF('BD4'!O2396=0,"",'BD4'!O2396)</f>
        <v/>
      </c>
      <c r="F2399" s="127" t="str">
        <f>REPT('BD4'!N2396,1)</f>
        <v/>
      </c>
      <c r="G2399" s="469">
        <f>('BD4'!J2396)</f>
        <v>0</v>
      </c>
      <c r="I2399" s="568" t="str">
        <f t="shared" si="187"/>
        <v/>
      </c>
      <c r="J2399" s="568" t="str">
        <f>IF(L2399&gt;0,'BD1'!$K$6,"")</f>
        <v/>
      </c>
      <c r="K2399" s="568" t="str">
        <f>IF(L2399&gt;0,'BD1'!$K$8,"")</f>
        <v/>
      </c>
      <c r="L2399" s="101"/>
      <c r="M2399" s="101"/>
      <c r="N2399" s="101"/>
      <c r="O2399" s="101"/>
      <c r="P2399" s="363"/>
      <c r="Q2399" s="363"/>
      <c r="R2399" s="361"/>
      <c r="S2399" s="570" t="str">
        <f t="shared" si="190"/>
        <v/>
      </c>
      <c r="U2399" s="124" t="str">
        <f t="shared" si="188"/>
        <v/>
      </c>
      <c r="V2399" s="124" t="str">
        <f>IF(X2399&gt;0,'BD1'!$K$6,"")</f>
        <v/>
      </c>
      <c r="W2399" s="121" t="str">
        <f>IF(X2399&gt;0,'BD1'!$K$8,"")</f>
        <v/>
      </c>
      <c r="X2399" s="101"/>
      <c r="Y2399" s="474"/>
      <c r="Z2399" s="101"/>
      <c r="AA2399" s="101"/>
      <c r="AB2399" s="101"/>
      <c r="AC2399" s="101"/>
      <c r="AD2399" s="101"/>
      <c r="AE2399" s="361"/>
      <c r="AF2399" s="522"/>
    </row>
    <row r="2400" spans="2:32" x14ac:dyDescent="0.25">
      <c r="B2400" s="566" t="str">
        <f t="shared" si="189"/>
        <v/>
      </c>
      <c r="C2400" s="472">
        <f>'BD4'!C2397</f>
        <v>0</v>
      </c>
      <c r="D2400" s="125" t="str">
        <f t="shared" si="186"/>
        <v/>
      </c>
      <c r="E2400" s="126" t="str">
        <f>IF('BD4'!O2397=0,"",'BD4'!O2397)</f>
        <v/>
      </c>
      <c r="F2400" s="127" t="str">
        <f>REPT('BD4'!N2397,1)</f>
        <v/>
      </c>
      <c r="G2400" s="469">
        <f>('BD4'!J2397)</f>
        <v>0</v>
      </c>
      <c r="I2400" s="568" t="str">
        <f t="shared" si="187"/>
        <v/>
      </c>
      <c r="J2400" s="568" t="str">
        <f>IF(L2400&gt;0,'BD1'!$K$6,"")</f>
        <v/>
      </c>
      <c r="K2400" s="568" t="str">
        <f>IF(L2400&gt;0,'BD1'!$K$8,"")</f>
        <v/>
      </c>
      <c r="L2400" s="101"/>
      <c r="M2400" s="101"/>
      <c r="N2400" s="101"/>
      <c r="O2400" s="101"/>
      <c r="P2400" s="363"/>
      <c r="Q2400" s="363"/>
      <c r="R2400" s="361"/>
      <c r="S2400" s="570" t="str">
        <f t="shared" si="190"/>
        <v/>
      </c>
      <c r="U2400" s="124" t="str">
        <f t="shared" si="188"/>
        <v/>
      </c>
      <c r="V2400" s="124" t="str">
        <f>IF(X2400&gt;0,'BD1'!$K$6,"")</f>
        <v/>
      </c>
      <c r="W2400" s="121" t="str">
        <f>IF(X2400&gt;0,'BD1'!$K$8,"")</f>
        <v/>
      </c>
      <c r="X2400" s="101"/>
      <c r="Y2400" s="474"/>
      <c r="Z2400" s="101"/>
      <c r="AA2400" s="101"/>
      <c r="AB2400" s="101"/>
      <c r="AC2400" s="101"/>
      <c r="AD2400" s="101"/>
      <c r="AE2400" s="361"/>
      <c r="AF2400" s="522"/>
    </row>
    <row r="2401" spans="2:32" x14ac:dyDescent="0.25">
      <c r="B2401" s="566" t="str">
        <f t="shared" si="189"/>
        <v/>
      </c>
      <c r="C2401" s="472">
        <f>'BD4'!C2398</f>
        <v>0</v>
      </c>
      <c r="D2401" s="125" t="str">
        <f t="shared" si="186"/>
        <v/>
      </c>
      <c r="E2401" s="126" t="str">
        <f>IF('BD4'!O2398=0,"",'BD4'!O2398)</f>
        <v/>
      </c>
      <c r="F2401" s="127" t="str">
        <f>REPT('BD4'!N2398,1)</f>
        <v/>
      </c>
      <c r="G2401" s="469">
        <f>('BD4'!J2398)</f>
        <v>0</v>
      </c>
      <c r="I2401" s="568" t="str">
        <f t="shared" si="187"/>
        <v/>
      </c>
      <c r="J2401" s="568" t="str">
        <f>IF(L2401&gt;0,'BD1'!$K$6,"")</f>
        <v/>
      </c>
      <c r="K2401" s="568" t="str">
        <f>IF(L2401&gt;0,'BD1'!$K$8,"")</f>
        <v/>
      </c>
      <c r="L2401" s="101"/>
      <c r="M2401" s="101"/>
      <c r="N2401" s="101"/>
      <c r="O2401" s="101"/>
      <c r="P2401" s="363"/>
      <c r="Q2401" s="363"/>
      <c r="R2401" s="361"/>
      <c r="S2401" s="570" t="str">
        <f t="shared" si="190"/>
        <v/>
      </c>
      <c r="U2401" s="124" t="str">
        <f t="shared" si="188"/>
        <v/>
      </c>
      <c r="V2401" s="124" t="str">
        <f>IF(X2401&gt;0,'BD1'!$K$6,"")</f>
        <v/>
      </c>
      <c r="W2401" s="121" t="str">
        <f>IF(X2401&gt;0,'BD1'!$K$8,"")</f>
        <v/>
      </c>
      <c r="X2401" s="101"/>
      <c r="Y2401" s="474"/>
      <c r="Z2401" s="101"/>
      <c r="AA2401" s="101"/>
      <c r="AB2401" s="101"/>
      <c r="AC2401" s="101"/>
      <c r="AD2401" s="101"/>
      <c r="AE2401" s="361"/>
      <c r="AF2401" s="522"/>
    </row>
    <row r="2402" spans="2:32" x14ac:dyDescent="0.25">
      <c r="B2402" s="566" t="str">
        <f t="shared" si="189"/>
        <v/>
      </c>
      <c r="C2402" s="472">
        <f>'BD4'!C2399</f>
        <v>0</v>
      </c>
      <c r="D2402" s="125" t="str">
        <f t="shared" si="186"/>
        <v/>
      </c>
      <c r="E2402" s="126" t="str">
        <f>IF('BD4'!O2399=0,"",'BD4'!O2399)</f>
        <v/>
      </c>
      <c r="F2402" s="127" t="str">
        <f>REPT('BD4'!N2399,1)</f>
        <v/>
      </c>
      <c r="G2402" s="469">
        <f>('BD4'!J2399)</f>
        <v>0</v>
      </c>
      <c r="I2402" s="568" t="str">
        <f t="shared" si="187"/>
        <v/>
      </c>
      <c r="J2402" s="568" t="str">
        <f>IF(L2402&gt;0,'BD1'!$K$6,"")</f>
        <v/>
      </c>
      <c r="K2402" s="568" t="str">
        <f>IF(L2402&gt;0,'BD1'!$K$8,"")</f>
        <v/>
      </c>
      <c r="L2402" s="101"/>
      <c r="M2402" s="101"/>
      <c r="N2402" s="101"/>
      <c r="O2402" s="101"/>
      <c r="P2402" s="363"/>
      <c r="Q2402" s="363"/>
      <c r="R2402" s="361"/>
      <c r="S2402" s="570" t="str">
        <f t="shared" si="190"/>
        <v/>
      </c>
      <c r="U2402" s="124" t="str">
        <f t="shared" si="188"/>
        <v/>
      </c>
      <c r="V2402" s="124" t="str">
        <f>IF(X2402&gt;0,'BD1'!$K$6,"")</f>
        <v/>
      </c>
      <c r="W2402" s="121" t="str">
        <f>IF(X2402&gt;0,'BD1'!$K$8,"")</f>
        <v/>
      </c>
      <c r="X2402" s="101"/>
      <c r="Y2402" s="474"/>
      <c r="Z2402" s="101"/>
      <c r="AA2402" s="101"/>
      <c r="AB2402" s="101"/>
      <c r="AC2402" s="101"/>
      <c r="AD2402" s="101"/>
      <c r="AE2402" s="361"/>
      <c r="AF2402" s="522"/>
    </row>
    <row r="2403" spans="2:32" x14ac:dyDescent="0.25">
      <c r="B2403" s="566" t="str">
        <f t="shared" si="189"/>
        <v/>
      </c>
      <c r="C2403" s="472">
        <f>'BD4'!C2400</f>
        <v>0</v>
      </c>
      <c r="D2403" s="125" t="str">
        <f t="shared" si="186"/>
        <v/>
      </c>
      <c r="E2403" s="126" t="str">
        <f>IF('BD4'!O2400=0,"",'BD4'!O2400)</f>
        <v/>
      </c>
      <c r="F2403" s="127" t="str">
        <f>REPT('BD4'!N2400,1)</f>
        <v/>
      </c>
      <c r="G2403" s="469">
        <f>('BD4'!J2400)</f>
        <v>0</v>
      </c>
      <c r="I2403" s="568" t="str">
        <f t="shared" si="187"/>
        <v/>
      </c>
      <c r="J2403" s="568" t="str">
        <f>IF(L2403&gt;0,'BD1'!$K$6,"")</f>
        <v/>
      </c>
      <c r="K2403" s="568" t="str">
        <f>IF(L2403&gt;0,'BD1'!$K$8,"")</f>
        <v/>
      </c>
      <c r="L2403" s="101"/>
      <c r="M2403" s="101"/>
      <c r="N2403" s="101"/>
      <c r="O2403" s="101"/>
      <c r="P2403" s="363"/>
      <c r="Q2403" s="363"/>
      <c r="R2403" s="361"/>
      <c r="S2403" s="570" t="str">
        <f t="shared" si="190"/>
        <v/>
      </c>
      <c r="U2403" s="124" t="str">
        <f t="shared" si="188"/>
        <v/>
      </c>
      <c r="V2403" s="124" t="str">
        <f>IF(X2403&gt;0,'BD1'!$K$6,"")</f>
        <v/>
      </c>
      <c r="W2403" s="121" t="str">
        <f>IF(X2403&gt;0,'BD1'!$K$8,"")</f>
        <v/>
      </c>
      <c r="X2403" s="101"/>
      <c r="Y2403" s="474"/>
      <c r="Z2403" s="101"/>
      <c r="AA2403" s="101"/>
      <c r="AB2403" s="101"/>
      <c r="AC2403" s="101"/>
      <c r="AD2403" s="101"/>
      <c r="AE2403" s="361"/>
      <c r="AF2403" s="522"/>
    </row>
    <row r="2404" spans="2:32" x14ac:dyDescent="0.25">
      <c r="B2404" s="566" t="str">
        <f t="shared" si="189"/>
        <v/>
      </c>
      <c r="C2404" s="472">
        <f>'BD4'!C2401</f>
        <v>0</v>
      </c>
      <c r="D2404" s="125" t="str">
        <f t="shared" si="186"/>
        <v/>
      </c>
      <c r="E2404" s="126" t="str">
        <f>IF('BD4'!O2401=0,"",'BD4'!O2401)</f>
        <v/>
      </c>
      <c r="F2404" s="127" t="str">
        <f>REPT('BD4'!N2401,1)</f>
        <v/>
      </c>
      <c r="G2404" s="469">
        <f>('BD4'!J2401)</f>
        <v>0</v>
      </c>
      <c r="I2404" s="568" t="str">
        <f t="shared" si="187"/>
        <v/>
      </c>
      <c r="J2404" s="568" t="str">
        <f>IF(L2404&gt;0,'BD1'!$K$6,"")</f>
        <v/>
      </c>
      <c r="K2404" s="568" t="str">
        <f>IF(L2404&gt;0,'BD1'!$K$8,"")</f>
        <v/>
      </c>
      <c r="L2404" s="101"/>
      <c r="M2404" s="101"/>
      <c r="N2404" s="101"/>
      <c r="O2404" s="101"/>
      <c r="P2404" s="363"/>
      <c r="Q2404" s="363"/>
      <c r="R2404" s="361"/>
      <c r="S2404" s="570" t="str">
        <f t="shared" si="190"/>
        <v/>
      </c>
      <c r="U2404" s="124" t="str">
        <f t="shared" si="188"/>
        <v/>
      </c>
      <c r="V2404" s="124" t="str">
        <f>IF(X2404&gt;0,'BD1'!$K$6,"")</f>
        <v/>
      </c>
      <c r="W2404" s="121" t="str">
        <f>IF(X2404&gt;0,'BD1'!$K$8,"")</f>
        <v/>
      </c>
      <c r="X2404" s="101"/>
      <c r="Y2404" s="474"/>
      <c r="Z2404" s="101"/>
      <c r="AA2404" s="101"/>
      <c r="AB2404" s="101"/>
      <c r="AC2404" s="101"/>
      <c r="AD2404" s="101"/>
      <c r="AE2404" s="361"/>
      <c r="AF2404" s="522"/>
    </row>
    <row r="2405" spans="2:32" x14ac:dyDescent="0.25">
      <c r="B2405" s="566" t="str">
        <f t="shared" si="189"/>
        <v/>
      </c>
      <c r="C2405" s="472">
        <f>'BD4'!C2402</f>
        <v>0</v>
      </c>
      <c r="D2405" s="125" t="str">
        <f t="shared" si="186"/>
        <v/>
      </c>
      <c r="E2405" s="126" t="str">
        <f>IF('BD4'!O2402=0,"",'BD4'!O2402)</f>
        <v/>
      </c>
      <c r="F2405" s="127" t="str">
        <f>REPT('BD4'!N2402,1)</f>
        <v/>
      </c>
      <c r="G2405" s="469">
        <f>('BD4'!J2402)</f>
        <v>0</v>
      </c>
      <c r="I2405" s="568" t="str">
        <f t="shared" si="187"/>
        <v/>
      </c>
      <c r="J2405" s="568" t="str">
        <f>IF(L2405&gt;0,'BD1'!$K$6,"")</f>
        <v/>
      </c>
      <c r="K2405" s="568" t="str">
        <f>IF(L2405&gt;0,'BD1'!$K$8,"")</f>
        <v/>
      </c>
      <c r="L2405" s="101"/>
      <c r="M2405" s="101"/>
      <c r="N2405" s="101"/>
      <c r="O2405" s="101"/>
      <c r="P2405" s="363"/>
      <c r="Q2405" s="363"/>
      <c r="R2405" s="361"/>
      <c r="S2405" s="570" t="str">
        <f t="shared" si="190"/>
        <v/>
      </c>
      <c r="U2405" s="124" t="str">
        <f t="shared" si="188"/>
        <v/>
      </c>
      <c r="V2405" s="124" t="str">
        <f>IF(X2405&gt;0,'BD1'!$K$6,"")</f>
        <v/>
      </c>
      <c r="W2405" s="121" t="str">
        <f>IF(X2405&gt;0,'BD1'!$K$8,"")</f>
        <v/>
      </c>
      <c r="X2405" s="101"/>
      <c r="Y2405" s="474"/>
      <c r="Z2405" s="101"/>
      <c r="AA2405" s="101"/>
      <c r="AB2405" s="101"/>
      <c r="AC2405" s="101"/>
      <c r="AD2405" s="101"/>
      <c r="AE2405" s="361"/>
      <c r="AF2405" s="522"/>
    </row>
    <row r="2406" spans="2:32" x14ac:dyDescent="0.25">
      <c r="B2406" s="566" t="str">
        <f t="shared" si="189"/>
        <v/>
      </c>
      <c r="C2406" s="472">
        <f>'BD4'!C2403</f>
        <v>0</v>
      </c>
      <c r="D2406" s="125" t="str">
        <f t="shared" si="186"/>
        <v/>
      </c>
      <c r="E2406" s="126" t="str">
        <f>IF('BD4'!O2403=0,"",'BD4'!O2403)</f>
        <v/>
      </c>
      <c r="F2406" s="127" t="str">
        <f>REPT('BD4'!N2403,1)</f>
        <v/>
      </c>
      <c r="G2406" s="469">
        <f>('BD4'!J2403)</f>
        <v>0</v>
      </c>
      <c r="I2406" s="568" t="str">
        <f t="shared" si="187"/>
        <v/>
      </c>
      <c r="J2406" s="568" t="str">
        <f>IF(L2406&gt;0,'BD1'!$K$6,"")</f>
        <v/>
      </c>
      <c r="K2406" s="568" t="str">
        <f>IF(L2406&gt;0,'BD1'!$K$8,"")</f>
        <v/>
      </c>
      <c r="L2406" s="101"/>
      <c r="M2406" s="101"/>
      <c r="N2406" s="101"/>
      <c r="O2406" s="101"/>
      <c r="P2406" s="363"/>
      <c r="Q2406" s="363"/>
      <c r="R2406" s="361"/>
      <c r="S2406" s="570" t="str">
        <f t="shared" si="190"/>
        <v/>
      </c>
      <c r="U2406" s="124" t="str">
        <f t="shared" si="188"/>
        <v/>
      </c>
      <c r="V2406" s="124" t="str">
        <f>IF(X2406&gt;0,'BD1'!$K$6,"")</f>
        <v/>
      </c>
      <c r="W2406" s="121" t="str">
        <f>IF(X2406&gt;0,'BD1'!$K$8,"")</f>
        <v/>
      </c>
      <c r="X2406" s="101"/>
      <c r="Y2406" s="474"/>
      <c r="Z2406" s="101"/>
      <c r="AA2406" s="101"/>
      <c r="AB2406" s="101"/>
      <c r="AC2406" s="101"/>
      <c r="AD2406" s="101"/>
      <c r="AE2406" s="361"/>
      <c r="AF2406" s="522"/>
    </row>
    <row r="2407" spans="2:32" x14ac:dyDescent="0.25">
      <c r="B2407" s="566" t="str">
        <f t="shared" si="189"/>
        <v/>
      </c>
      <c r="C2407" s="472">
        <f>'BD4'!C2404</f>
        <v>0</v>
      </c>
      <c r="D2407" s="125" t="str">
        <f t="shared" si="186"/>
        <v/>
      </c>
      <c r="E2407" s="126" t="str">
        <f>IF('BD4'!O2404=0,"",'BD4'!O2404)</f>
        <v/>
      </c>
      <c r="F2407" s="127" t="str">
        <f>REPT('BD4'!N2404,1)</f>
        <v/>
      </c>
      <c r="G2407" s="469">
        <f>('BD4'!J2404)</f>
        <v>0</v>
      </c>
      <c r="I2407" s="568" t="str">
        <f t="shared" si="187"/>
        <v/>
      </c>
      <c r="J2407" s="568" t="str">
        <f>IF(L2407&gt;0,'BD1'!$K$6,"")</f>
        <v/>
      </c>
      <c r="K2407" s="568" t="str">
        <f>IF(L2407&gt;0,'BD1'!$K$8,"")</f>
        <v/>
      </c>
      <c r="L2407" s="101"/>
      <c r="M2407" s="101"/>
      <c r="N2407" s="101"/>
      <c r="O2407" s="101"/>
      <c r="P2407" s="363"/>
      <c r="Q2407" s="363"/>
      <c r="R2407" s="361"/>
      <c r="S2407" s="570" t="str">
        <f t="shared" si="190"/>
        <v/>
      </c>
      <c r="U2407" s="124" t="str">
        <f t="shared" si="188"/>
        <v/>
      </c>
      <c r="V2407" s="124" t="str">
        <f>IF(X2407&gt;0,'BD1'!$K$6,"")</f>
        <v/>
      </c>
      <c r="W2407" s="121" t="str">
        <f>IF(X2407&gt;0,'BD1'!$K$8,"")</f>
        <v/>
      </c>
      <c r="X2407" s="101"/>
      <c r="Y2407" s="474"/>
      <c r="Z2407" s="101"/>
      <c r="AA2407" s="101"/>
      <c r="AB2407" s="101"/>
      <c r="AC2407" s="101"/>
      <c r="AD2407" s="101"/>
      <c r="AE2407" s="361"/>
      <c r="AF2407" s="522"/>
    </row>
    <row r="2408" spans="2:32" x14ac:dyDescent="0.25">
      <c r="B2408" s="566" t="str">
        <f t="shared" si="189"/>
        <v/>
      </c>
      <c r="C2408" s="472">
        <f>'BD4'!C2405</f>
        <v>0</v>
      </c>
      <c r="D2408" s="125" t="str">
        <f t="shared" si="186"/>
        <v/>
      </c>
      <c r="E2408" s="126" t="str">
        <f>IF('BD4'!O2405=0,"",'BD4'!O2405)</f>
        <v/>
      </c>
      <c r="F2408" s="127" t="str">
        <f>REPT('BD4'!N2405,1)</f>
        <v/>
      </c>
      <c r="G2408" s="469">
        <f>('BD4'!J2405)</f>
        <v>0</v>
      </c>
      <c r="I2408" s="568" t="str">
        <f t="shared" si="187"/>
        <v/>
      </c>
      <c r="J2408" s="568" t="str">
        <f>IF(L2408&gt;0,'BD1'!$K$6,"")</f>
        <v/>
      </c>
      <c r="K2408" s="568" t="str">
        <f>IF(L2408&gt;0,'BD1'!$K$8,"")</f>
        <v/>
      </c>
      <c r="L2408" s="101"/>
      <c r="M2408" s="101"/>
      <c r="N2408" s="101"/>
      <c r="O2408" s="101"/>
      <c r="P2408" s="363"/>
      <c r="Q2408" s="363"/>
      <c r="R2408" s="361"/>
      <c r="S2408" s="570" t="str">
        <f t="shared" si="190"/>
        <v/>
      </c>
      <c r="U2408" s="124" t="str">
        <f t="shared" si="188"/>
        <v/>
      </c>
      <c r="V2408" s="124" t="str">
        <f>IF(X2408&gt;0,'BD1'!$K$6,"")</f>
        <v/>
      </c>
      <c r="W2408" s="121" t="str">
        <f>IF(X2408&gt;0,'BD1'!$K$8,"")</f>
        <v/>
      </c>
      <c r="X2408" s="101"/>
      <c r="Y2408" s="474"/>
      <c r="Z2408" s="101"/>
      <c r="AA2408" s="101"/>
      <c r="AB2408" s="101"/>
      <c r="AC2408" s="101"/>
      <c r="AD2408" s="101"/>
      <c r="AE2408" s="361"/>
      <c r="AF2408" s="522"/>
    </row>
    <row r="2409" spans="2:32" x14ac:dyDescent="0.25">
      <c r="B2409" s="566" t="str">
        <f t="shared" si="189"/>
        <v/>
      </c>
      <c r="C2409" s="472">
        <f>'BD4'!C2406</f>
        <v>0</v>
      </c>
      <c r="D2409" s="125" t="str">
        <f t="shared" si="186"/>
        <v/>
      </c>
      <c r="E2409" s="126" t="str">
        <f>IF('BD4'!O2406=0,"",'BD4'!O2406)</f>
        <v/>
      </c>
      <c r="F2409" s="127" t="str">
        <f>REPT('BD4'!N2406,1)</f>
        <v/>
      </c>
      <c r="G2409" s="469">
        <f>('BD4'!J2406)</f>
        <v>0</v>
      </c>
      <c r="I2409" s="568" t="str">
        <f t="shared" si="187"/>
        <v/>
      </c>
      <c r="J2409" s="568" t="str">
        <f>IF(L2409&gt;0,'BD1'!$K$6,"")</f>
        <v/>
      </c>
      <c r="K2409" s="568" t="str">
        <f>IF(L2409&gt;0,'BD1'!$K$8,"")</f>
        <v/>
      </c>
      <c r="L2409" s="101"/>
      <c r="M2409" s="101"/>
      <c r="N2409" s="101"/>
      <c r="O2409" s="101"/>
      <c r="P2409" s="363"/>
      <c r="Q2409" s="363"/>
      <c r="R2409" s="361"/>
      <c r="S2409" s="570" t="str">
        <f t="shared" si="190"/>
        <v/>
      </c>
      <c r="U2409" s="124" t="str">
        <f t="shared" si="188"/>
        <v/>
      </c>
      <c r="V2409" s="124" t="str">
        <f>IF(X2409&gt;0,'BD1'!$K$6,"")</f>
        <v/>
      </c>
      <c r="W2409" s="121" t="str">
        <f>IF(X2409&gt;0,'BD1'!$K$8,"")</f>
        <v/>
      </c>
      <c r="X2409" s="101"/>
      <c r="Y2409" s="474"/>
      <c r="Z2409" s="101"/>
      <c r="AA2409" s="101"/>
      <c r="AB2409" s="101"/>
      <c r="AC2409" s="101"/>
      <c r="AD2409" s="101"/>
      <c r="AE2409" s="361"/>
      <c r="AF2409" s="522"/>
    </row>
    <row r="2410" spans="2:32" x14ac:dyDescent="0.25">
      <c r="B2410" s="566" t="str">
        <f t="shared" si="189"/>
        <v/>
      </c>
      <c r="C2410" s="472">
        <f>'BD4'!C2407</f>
        <v>0</v>
      </c>
      <c r="D2410" s="125" t="str">
        <f t="shared" si="186"/>
        <v/>
      </c>
      <c r="E2410" s="126" t="str">
        <f>IF('BD4'!O2407=0,"",'BD4'!O2407)</f>
        <v/>
      </c>
      <c r="F2410" s="127" t="str">
        <f>REPT('BD4'!N2407,1)</f>
        <v/>
      </c>
      <c r="G2410" s="469">
        <f>('BD4'!J2407)</f>
        <v>0</v>
      </c>
      <c r="I2410" s="568" t="str">
        <f t="shared" si="187"/>
        <v/>
      </c>
      <c r="J2410" s="568" t="str">
        <f>IF(L2410&gt;0,'BD1'!$K$6,"")</f>
        <v/>
      </c>
      <c r="K2410" s="568" t="str">
        <f>IF(L2410&gt;0,'BD1'!$K$8,"")</f>
        <v/>
      </c>
      <c r="L2410" s="101"/>
      <c r="M2410" s="101"/>
      <c r="N2410" s="101"/>
      <c r="O2410" s="101"/>
      <c r="P2410" s="363"/>
      <c r="Q2410" s="363"/>
      <c r="R2410" s="361"/>
      <c r="S2410" s="570" t="str">
        <f t="shared" si="190"/>
        <v/>
      </c>
      <c r="U2410" s="124" t="str">
        <f t="shared" si="188"/>
        <v/>
      </c>
      <c r="V2410" s="124" t="str">
        <f>IF(X2410&gt;0,'BD1'!$K$6,"")</f>
        <v/>
      </c>
      <c r="W2410" s="121" t="str">
        <f>IF(X2410&gt;0,'BD1'!$K$8,"")</f>
        <v/>
      </c>
      <c r="X2410" s="101"/>
      <c r="Y2410" s="474"/>
      <c r="Z2410" s="101"/>
      <c r="AA2410" s="101"/>
      <c r="AB2410" s="101"/>
      <c r="AC2410" s="101"/>
      <c r="AD2410" s="101"/>
      <c r="AE2410" s="361"/>
      <c r="AF2410" s="522"/>
    </row>
    <row r="2411" spans="2:32" x14ac:dyDescent="0.25">
      <c r="B2411" s="566" t="str">
        <f t="shared" si="189"/>
        <v/>
      </c>
      <c r="C2411" s="472">
        <f>'BD4'!C2408</f>
        <v>0</v>
      </c>
      <c r="D2411" s="125" t="str">
        <f t="shared" si="186"/>
        <v/>
      </c>
      <c r="E2411" s="126" t="str">
        <f>IF('BD4'!O2408=0,"",'BD4'!O2408)</f>
        <v/>
      </c>
      <c r="F2411" s="127" t="str">
        <f>REPT('BD4'!N2408,1)</f>
        <v/>
      </c>
      <c r="G2411" s="469">
        <f>('BD4'!J2408)</f>
        <v>0</v>
      </c>
      <c r="I2411" s="568" t="str">
        <f t="shared" si="187"/>
        <v/>
      </c>
      <c r="J2411" s="568" t="str">
        <f>IF(L2411&gt;0,'BD1'!$K$6,"")</f>
        <v/>
      </c>
      <c r="K2411" s="568" t="str">
        <f>IF(L2411&gt;0,'BD1'!$K$8,"")</f>
        <v/>
      </c>
      <c r="L2411" s="101"/>
      <c r="M2411" s="101"/>
      <c r="N2411" s="101"/>
      <c r="O2411" s="101"/>
      <c r="P2411" s="363"/>
      <c r="Q2411" s="363"/>
      <c r="R2411" s="361"/>
      <c r="S2411" s="570" t="str">
        <f t="shared" si="190"/>
        <v/>
      </c>
      <c r="U2411" s="124" t="str">
        <f t="shared" si="188"/>
        <v/>
      </c>
      <c r="V2411" s="124" t="str">
        <f>IF(X2411&gt;0,'BD1'!$K$6,"")</f>
        <v/>
      </c>
      <c r="W2411" s="121" t="str">
        <f>IF(X2411&gt;0,'BD1'!$K$8,"")</f>
        <v/>
      </c>
      <c r="X2411" s="101"/>
      <c r="Y2411" s="474"/>
      <c r="Z2411" s="101"/>
      <c r="AA2411" s="101"/>
      <c r="AB2411" s="101"/>
      <c r="AC2411" s="101"/>
      <c r="AD2411" s="101"/>
      <c r="AE2411" s="361"/>
      <c r="AF2411" s="522"/>
    </row>
    <row r="2412" spans="2:32" x14ac:dyDescent="0.25">
      <c r="B2412" s="566" t="str">
        <f t="shared" si="189"/>
        <v/>
      </c>
      <c r="C2412" s="472">
        <f>'BD4'!C2409</f>
        <v>0</v>
      </c>
      <c r="D2412" s="125" t="str">
        <f t="shared" si="186"/>
        <v/>
      </c>
      <c r="E2412" s="126" t="str">
        <f>IF('BD4'!O2409=0,"",'BD4'!O2409)</f>
        <v/>
      </c>
      <c r="F2412" s="127" t="str">
        <f>REPT('BD4'!N2409,1)</f>
        <v/>
      </c>
      <c r="G2412" s="469">
        <f>('BD4'!J2409)</f>
        <v>0</v>
      </c>
      <c r="I2412" s="568" t="str">
        <f t="shared" si="187"/>
        <v/>
      </c>
      <c r="J2412" s="568" t="str">
        <f>IF(L2412&gt;0,'BD1'!$K$6,"")</f>
        <v/>
      </c>
      <c r="K2412" s="568" t="str">
        <f>IF(L2412&gt;0,'BD1'!$K$8,"")</f>
        <v/>
      </c>
      <c r="L2412" s="101"/>
      <c r="M2412" s="101"/>
      <c r="N2412" s="101"/>
      <c r="O2412" s="101"/>
      <c r="P2412" s="363"/>
      <c r="Q2412" s="363"/>
      <c r="R2412" s="361"/>
      <c r="S2412" s="570" t="str">
        <f t="shared" si="190"/>
        <v/>
      </c>
      <c r="U2412" s="124" t="str">
        <f t="shared" si="188"/>
        <v/>
      </c>
      <c r="V2412" s="124" t="str">
        <f>IF(X2412&gt;0,'BD1'!$K$6,"")</f>
        <v/>
      </c>
      <c r="W2412" s="121" t="str">
        <f>IF(X2412&gt;0,'BD1'!$K$8,"")</f>
        <v/>
      </c>
      <c r="X2412" s="101"/>
      <c r="Y2412" s="474"/>
      <c r="Z2412" s="101"/>
      <c r="AA2412" s="101"/>
      <c r="AB2412" s="101"/>
      <c r="AC2412" s="101"/>
      <c r="AD2412" s="101"/>
      <c r="AE2412" s="361"/>
      <c r="AF2412" s="522"/>
    </row>
    <row r="2413" spans="2:32" x14ac:dyDescent="0.25">
      <c r="B2413" s="566" t="str">
        <f t="shared" si="189"/>
        <v/>
      </c>
      <c r="C2413" s="472">
        <f>'BD4'!C2410</f>
        <v>0</v>
      </c>
      <c r="D2413" s="125" t="str">
        <f t="shared" si="186"/>
        <v/>
      </c>
      <c r="E2413" s="126" t="str">
        <f>IF('BD4'!O2410=0,"",'BD4'!O2410)</f>
        <v/>
      </c>
      <c r="F2413" s="127" t="str">
        <f>REPT('BD4'!N2410,1)</f>
        <v/>
      </c>
      <c r="G2413" s="469">
        <f>('BD4'!J2410)</f>
        <v>0</v>
      </c>
      <c r="I2413" s="568" t="str">
        <f t="shared" si="187"/>
        <v/>
      </c>
      <c r="J2413" s="568" t="str">
        <f>IF(L2413&gt;0,'BD1'!$K$6,"")</f>
        <v/>
      </c>
      <c r="K2413" s="568" t="str">
        <f>IF(L2413&gt;0,'BD1'!$K$8,"")</f>
        <v/>
      </c>
      <c r="L2413" s="101"/>
      <c r="M2413" s="101"/>
      <c r="N2413" s="101"/>
      <c r="O2413" s="101"/>
      <c r="P2413" s="363"/>
      <c r="Q2413" s="363"/>
      <c r="R2413" s="361"/>
      <c r="S2413" s="570" t="str">
        <f t="shared" si="190"/>
        <v/>
      </c>
      <c r="U2413" s="124" t="str">
        <f t="shared" si="188"/>
        <v/>
      </c>
      <c r="V2413" s="124" t="str">
        <f>IF(X2413&gt;0,'BD1'!$K$6,"")</f>
        <v/>
      </c>
      <c r="W2413" s="121" t="str">
        <f>IF(X2413&gt;0,'BD1'!$K$8,"")</f>
        <v/>
      </c>
      <c r="X2413" s="101"/>
      <c r="Y2413" s="474"/>
      <c r="Z2413" s="101"/>
      <c r="AA2413" s="101"/>
      <c r="AB2413" s="101"/>
      <c r="AC2413" s="101"/>
      <c r="AD2413" s="101"/>
      <c r="AE2413" s="361"/>
      <c r="AF2413" s="522"/>
    </row>
    <row r="2414" spans="2:32" x14ac:dyDescent="0.25">
      <c r="B2414" s="566" t="str">
        <f t="shared" si="189"/>
        <v/>
      </c>
      <c r="C2414" s="472">
        <f>'BD4'!C2411</f>
        <v>0</v>
      </c>
      <c r="D2414" s="125" t="str">
        <f t="shared" si="186"/>
        <v/>
      </c>
      <c r="E2414" s="126" t="str">
        <f>IF('BD4'!O2411=0,"",'BD4'!O2411)</f>
        <v/>
      </c>
      <c r="F2414" s="127" t="str">
        <f>REPT('BD4'!N2411,1)</f>
        <v/>
      </c>
      <c r="G2414" s="469">
        <f>('BD4'!J2411)</f>
        <v>0</v>
      </c>
      <c r="I2414" s="568" t="str">
        <f t="shared" si="187"/>
        <v/>
      </c>
      <c r="J2414" s="568" t="str">
        <f>IF(L2414&gt;0,'BD1'!$K$6,"")</f>
        <v/>
      </c>
      <c r="K2414" s="568" t="str">
        <f>IF(L2414&gt;0,'BD1'!$K$8,"")</f>
        <v/>
      </c>
      <c r="L2414" s="101"/>
      <c r="M2414" s="101"/>
      <c r="N2414" s="101"/>
      <c r="O2414" s="101"/>
      <c r="P2414" s="363"/>
      <c r="Q2414" s="363"/>
      <c r="R2414" s="361"/>
      <c r="S2414" s="570" t="str">
        <f t="shared" si="190"/>
        <v/>
      </c>
      <c r="U2414" s="124" t="str">
        <f t="shared" si="188"/>
        <v/>
      </c>
      <c r="V2414" s="124" t="str">
        <f>IF(X2414&gt;0,'BD1'!$K$6,"")</f>
        <v/>
      </c>
      <c r="W2414" s="121" t="str">
        <f>IF(X2414&gt;0,'BD1'!$K$8,"")</f>
        <v/>
      </c>
      <c r="X2414" s="101"/>
      <c r="Y2414" s="474"/>
      <c r="Z2414" s="101"/>
      <c r="AA2414" s="101"/>
      <c r="AB2414" s="101"/>
      <c r="AC2414" s="101"/>
      <c r="AD2414" s="101"/>
      <c r="AE2414" s="361"/>
      <c r="AF2414" s="522"/>
    </row>
    <row r="2415" spans="2:32" x14ac:dyDescent="0.25">
      <c r="B2415" s="566" t="str">
        <f t="shared" si="189"/>
        <v/>
      </c>
      <c r="C2415" s="472">
        <f>'BD4'!C2412</f>
        <v>0</v>
      </c>
      <c r="D2415" s="125" t="str">
        <f t="shared" si="186"/>
        <v/>
      </c>
      <c r="E2415" s="126" t="str">
        <f>IF('BD4'!O2412=0,"",'BD4'!O2412)</f>
        <v/>
      </c>
      <c r="F2415" s="127" t="str">
        <f>REPT('BD4'!N2412,1)</f>
        <v/>
      </c>
      <c r="G2415" s="469">
        <f>('BD4'!J2412)</f>
        <v>0</v>
      </c>
      <c r="I2415" s="568" t="str">
        <f t="shared" si="187"/>
        <v/>
      </c>
      <c r="J2415" s="568" t="str">
        <f>IF(L2415&gt;0,'BD1'!$K$6,"")</f>
        <v/>
      </c>
      <c r="K2415" s="568" t="str">
        <f>IF(L2415&gt;0,'BD1'!$K$8,"")</f>
        <v/>
      </c>
      <c r="L2415" s="101"/>
      <c r="M2415" s="101"/>
      <c r="N2415" s="101"/>
      <c r="O2415" s="101"/>
      <c r="P2415" s="363"/>
      <c r="Q2415" s="363"/>
      <c r="R2415" s="361"/>
      <c r="S2415" s="570" t="str">
        <f t="shared" si="190"/>
        <v/>
      </c>
      <c r="U2415" s="124" t="str">
        <f t="shared" si="188"/>
        <v/>
      </c>
      <c r="V2415" s="124" t="str">
        <f>IF(X2415&gt;0,'BD1'!$K$6,"")</f>
        <v/>
      </c>
      <c r="W2415" s="121" t="str">
        <f>IF(X2415&gt;0,'BD1'!$K$8,"")</f>
        <v/>
      </c>
      <c r="X2415" s="101"/>
      <c r="Y2415" s="474"/>
      <c r="Z2415" s="101"/>
      <c r="AA2415" s="101"/>
      <c r="AB2415" s="101"/>
      <c r="AC2415" s="101"/>
      <c r="AD2415" s="101"/>
      <c r="AE2415" s="361"/>
      <c r="AF2415" s="522"/>
    </row>
    <row r="2416" spans="2:32" x14ac:dyDescent="0.25">
      <c r="B2416" s="566" t="str">
        <f t="shared" si="189"/>
        <v/>
      </c>
      <c r="C2416" s="472">
        <f>'BD4'!C2413</f>
        <v>0</v>
      </c>
      <c r="D2416" s="125" t="str">
        <f t="shared" si="186"/>
        <v/>
      </c>
      <c r="E2416" s="126" t="str">
        <f>IF('BD4'!O2413=0,"",'BD4'!O2413)</f>
        <v/>
      </c>
      <c r="F2416" s="127" t="str">
        <f>REPT('BD4'!N2413,1)</f>
        <v/>
      </c>
      <c r="G2416" s="469">
        <f>('BD4'!J2413)</f>
        <v>0</v>
      </c>
      <c r="I2416" s="568" t="str">
        <f t="shared" si="187"/>
        <v/>
      </c>
      <c r="J2416" s="568" t="str">
        <f>IF(L2416&gt;0,'BD1'!$K$6,"")</f>
        <v/>
      </c>
      <c r="K2416" s="568" t="str">
        <f>IF(L2416&gt;0,'BD1'!$K$8,"")</f>
        <v/>
      </c>
      <c r="L2416" s="101"/>
      <c r="M2416" s="101"/>
      <c r="N2416" s="101"/>
      <c r="O2416" s="101"/>
      <c r="P2416" s="363"/>
      <c r="Q2416" s="363"/>
      <c r="R2416" s="361"/>
      <c r="S2416" s="570" t="str">
        <f t="shared" si="190"/>
        <v/>
      </c>
      <c r="U2416" s="124" t="str">
        <f t="shared" si="188"/>
        <v/>
      </c>
      <c r="V2416" s="124" t="str">
        <f>IF(X2416&gt;0,'BD1'!$K$6,"")</f>
        <v/>
      </c>
      <c r="W2416" s="121" t="str">
        <f>IF(X2416&gt;0,'BD1'!$K$8,"")</f>
        <v/>
      </c>
      <c r="X2416" s="101"/>
      <c r="Y2416" s="474"/>
      <c r="Z2416" s="101"/>
      <c r="AA2416" s="101"/>
      <c r="AB2416" s="101"/>
      <c r="AC2416" s="101"/>
      <c r="AD2416" s="101"/>
      <c r="AE2416" s="361"/>
      <c r="AF2416" s="522"/>
    </row>
    <row r="2417" spans="2:32" x14ac:dyDescent="0.25">
      <c r="B2417" s="566" t="str">
        <f t="shared" si="189"/>
        <v/>
      </c>
      <c r="C2417" s="472">
        <f>'BD4'!C2414</f>
        <v>0</v>
      </c>
      <c r="D2417" s="125" t="str">
        <f t="shared" si="186"/>
        <v/>
      </c>
      <c r="E2417" s="126" t="str">
        <f>IF('BD4'!O2414=0,"",'BD4'!O2414)</f>
        <v/>
      </c>
      <c r="F2417" s="127" t="str">
        <f>REPT('BD4'!N2414,1)</f>
        <v/>
      </c>
      <c r="G2417" s="469">
        <f>('BD4'!J2414)</f>
        <v>0</v>
      </c>
      <c r="I2417" s="568" t="str">
        <f t="shared" si="187"/>
        <v/>
      </c>
      <c r="J2417" s="568" t="str">
        <f>IF(L2417&gt;0,'BD1'!$K$6,"")</f>
        <v/>
      </c>
      <c r="K2417" s="568" t="str">
        <f>IF(L2417&gt;0,'BD1'!$K$8,"")</f>
        <v/>
      </c>
      <c r="L2417" s="101"/>
      <c r="M2417" s="101"/>
      <c r="N2417" s="101"/>
      <c r="O2417" s="101"/>
      <c r="P2417" s="363"/>
      <c r="Q2417" s="363"/>
      <c r="R2417" s="361"/>
      <c r="S2417" s="570" t="str">
        <f t="shared" si="190"/>
        <v/>
      </c>
      <c r="U2417" s="124" t="str">
        <f t="shared" si="188"/>
        <v/>
      </c>
      <c r="V2417" s="124" t="str">
        <f>IF(X2417&gt;0,'BD1'!$K$6,"")</f>
        <v/>
      </c>
      <c r="W2417" s="121" t="str">
        <f>IF(X2417&gt;0,'BD1'!$K$8,"")</f>
        <v/>
      </c>
      <c r="X2417" s="101"/>
      <c r="Y2417" s="474"/>
      <c r="Z2417" s="101"/>
      <c r="AA2417" s="101"/>
      <c r="AB2417" s="101"/>
      <c r="AC2417" s="101"/>
      <c r="AD2417" s="101"/>
      <c r="AE2417" s="361"/>
      <c r="AF2417" s="522"/>
    </row>
    <row r="2418" spans="2:32" x14ac:dyDescent="0.25">
      <c r="B2418" s="566" t="str">
        <f t="shared" si="189"/>
        <v/>
      </c>
      <c r="C2418" s="472">
        <f>'BD4'!C2415</f>
        <v>0</v>
      </c>
      <c r="D2418" s="125" t="str">
        <f t="shared" si="186"/>
        <v/>
      </c>
      <c r="E2418" s="126" t="str">
        <f>IF('BD4'!O2415=0,"",'BD4'!O2415)</f>
        <v/>
      </c>
      <c r="F2418" s="127" t="str">
        <f>REPT('BD4'!N2415,1)</f>
        <v/>
      </c>
      <c r="G2418" s="469">
        <f>('BD4'!J2415)</f>
        <v>0</v>
      </c>
      <c r="I2418" s="568" t="str">
        <f t="shared" si="187"/>
        <v/>
      </c>
      <c r="J2418" s="568" t="str">
        <f>IF(L2418&gt;0,'BD1'!$K$6,"")</f>
        <v/>
      </c>
      <c r="K2418" s="568" t="str">
        <f>IF(L2418&gt;0,'BD1'!$K$8,"")</f>
        <v/>
      </c>
      <c r="L2418" s="101"/>
      <c r="M2418" s="101"/>
      <c r="N2418" s="101"/>
      <c r="O2418" s="101"/>
      <c r="P2418" s="363"/>
      <c r="Q2418" s="363"/>
      <c r="R2418" s="361"/>
      <c r="S2418" s="570" t="str">
        <f t="shared" si="190"/>
        <v/>
      </c>
      <c r="U2418" s="124" t="str">
        <f t="shared" si="188"/>
        <v/>
      </c>
      <c r="V2418" s="124" t="str">
        <f>IF(X2418&gt;0,'BD1'!$K$6,"")</f>
        <v/>
      </c>
      <c r="W2418" s="121" t="str">
        <f>IF(X2418&gt;0,'BD1'!$K$8,"")</f>
        <v/>
      </c>
      <c r="X2418" s="101"/>
      <c r="Y2418" s="474"/>
      <c r="Z2418" s="101"/>
      <c r="AA2418" s="101"/>
      <c r="AB2418" s="101"/>
      <c r="AC2418" s="101"/>
      <c r="AD2418" s="101"/>
      <c r="AE2418" s="361"/>
      <c r="AF2418" s="522"/>
    </row>
    <row r="2419" spans="2:32" x14ac:dyDescent="0.25">
      <c r="B2419" s="566" t="str">
        <f t="shared" si="189"/>
        <v/>
      </c>
      <c r="C2419" s="472">
        <f>'BD4'!C2416</f>
        <v>0</v>
      </c>
      <c r="D2419" s="125" t="str">
        <f t="shared" si="186"/>
        <v/>
      </c>
      <c r="E2419" s="126" t="str">
        <f>IF('BD4'!O2416=0,"",'BD4'!O2416)</f>
        <v/>
      </c>
      <c r="F2419" s="127" t="str">
        <f>REPT('BD4'!N2416,1)</f>
        <v/>
      </c>
      <c r="G2419" s="469">
        <f>('BD4'!J2416)</f>
        <v>0</v>
      </c>
      <c r="I2419" s="568" t="str">
        <f t="shared" si="187"/>
        <v/>
      </c>
      <c r="J2419" s="568" t="str">
        <f>IF(L2419&gt;0,'BD1'!$K$6,"")</f>
        <v/>
      </c>
      <c r="K2419" s="568" t="str">
        <f>IF(L2419&gt;0,'BD1'!$K$8,"")</f>
        <v/>
      </c>
      <c r="L2419" s="101"/>
      <c r="M2419" s="101"/>
      <c r="N2419" s="101"/>
      <c r="O2419" s="101"/>
      <c r="P2419" s="363"/>
      <c r="Q2419" s="363"/>
      <c r="R2419" s="361"/>
      <c r="S2419" s="570" t="str">
        <f t="shared" si="190"/>
        <v/>
      </c>
      <c r="U2419" s="124" t="str">
        <f t="shared" si="188"/>
        <v/>
      </c>
      <c r="V2419" s="124" t="str">
        <f>IF(X2419&gt;0,'BD1'!$K$6,"")</f>
        <v/>
      </c>
      <c r="W2419" s="121" t="str">
        <f>IF(X2419&gt;0,'BD1'!$K$8,"")</f>
        <v/>
      </c>
      <c r="X2419" s="101"/>
      <c r="Y2419" s="474"/>
      <c r="Z2419" s="101"/>
      <c r="AA2419" s="101"/>
      <c r="AB2419" s="101"/>
      <c r="AC2419" s="101"/>
      <c r="AD2419" s="101"/>
      <c r="AE2419" s="361"/>
      <c r="AF2419" s="522"/>
    </row>
    <row r="2420" spans="2:32" x14ac:dyDescent="0.25">
      <c r="B2420" s="566" t="str">
        <f t="shared" si="189"/>
        <v/>
      </c>
      <c r="C2420" s="472">
        <f>'BD4'!C2417</f>
        <v>0</v>
      </c>
      <c r="D2420" s="125" t="str">
        <f t="shared" si="186"/>
        <v/>
      </c>
      <c r="E2420" s="126" t="str">
        <f>IF('BD4'!O2417=0,"",'BD4'!O2417)</f>
        <v/>
      </c>
      <c r="F2420" s="127" t="str">
        <f>REPT('BD4'!N2417,1)</f>
        <v/>
      </c>
      <c r="G2420" s="469">
        <f>('BD4'!J2417)</f>
        <v>0</v>
      </c>
      <c r="I2420" s="568" t="str">
        <f t="shared" si="187"/>
        <v/>
      </c>
      <c r="J2420" s="568" t="str">
        <f>IF(L2420&gt;0,'BD1'!$K$6,"")</f>
        <v/>
      </c>
      <c r="K2420" s="568" t="str">
        <f>IF(L2420&gt;0,'BD1'!$K$8,"")</f>
        <v/>
      </c>
      <c r="L2420" s="101"/>
      <c r="M2420" s="101"/>
      <c r="N2420" s="101"/>
      <c r="O2420" s="101"/>
      <c r="P2420" s="363"/>
      <c r="Q2420" s="363"/>
      <c r="R2420" s="361"/>
      <c r="S2420" s="570" t="str">
        <f t="shared" si="190"/>
        <v/>
      </c>
      <c r="U2420" s="124" t="str">
        <f t="shared" si="188"/>
        <v/>
      </c>
      <c r="V2420" s="124" t="str">
        <f>IF(X2420&gt;0,'BD1'!$K$6,"")</f>
        <v/>
      </c>
      <c r="W2420" s="121" t="str">
        <f>IF(X2420&gt;0,'BD1'!$K$8,"")</f>
        <v/>
      </c>
      <c r="X2420" s="101"/>
      <c r="Y2420" s="474"/>
      <c r="Z2420" s="101"/>
      <c r="AA2420" s="101"/>
      <c r="AB2420" s="101"/>
      <c r="AC2420" s="101"/>
      <c r="AD2420" s="101"/>
      <c r="AE2420" s="361"/>
      <c r="AF2420" s="522"/>
    </row>
    <row r="2421" spans="2:32" x14ac:dyDescent="0.25">
      <c r="B2421" s="566" t="str">
        <f t="shared" si="189"/>
        <v/>
      </c>
      <c r="C2421" s="472">
        <f>'BD4'!C2418</f>
        <v>0</v>
      </c>
      <c r="D2421" s="125" t="str">
        <f t="shared" si="186"/>
        <v/>
      </c>
      <c r="E2421" s="126" t="str">
        <f>IF('BD4'!O2418=0,"",'BD4'!O2418)</f>
        <v/>
      </c>
      <c r="F2421" s="127" t="str">
        <f>REPT('BD4'!N2418,1)</f>
        <v/>
      </c>
      <c r="G2421" s="469">
        <f>('BD4'!J2418)</f>
        <v>0</v>
      </c>
      <c r="I2421" s="568" t="str">
        <f t="shared" si="187"/>
        <v/>
      </c>
      <c r="J2421" s="568" t="str">
        <f>IF(L2421&gt;0,'BD1'!$K$6,"")</f>
        <v/>
      </c>
      <c r="K2421" s="568" t="str">
        <f>IF(L2421&gt;0,'BD1'!$K$8,"")</f>
        <v/>
      </c>
      <c r="L2421" s="101"/>
      <c r="M2421" s="101"/>
      <c r="N2421" s="101"/>
      <c r="O2421" s="101"/>
      <c r="P2421" s="363"/>
      <c r="Q2421" s="363"/>
      <c r="R2421" s="361"/>
      <c r="S2421" s="570" t="str">
        <f t="shared" si="190"/>
        <v/>
      </c>
      <c r="U2421" s="124" t="str">
        <f t="shared" si="188"/>
        <v/>
      </c>
      <c r="V2421" s="124" t="str">
        <f>IF(X2421&gt;0,'BD1'!$K$6,"")</f>
        <v/>
      </c>
      <c r="W2421" s="121" t="str">
        <f>IF(X2421&gt;0,'BD1'!$K$8,"")</f>
        <v/>
      </c>
      <c r="X2421" s="101"/>
      <c r="Y2421" s="474"/>
      <c r="Z2421" s="101"/>
      <c r="AA2421" s="101"/>
      <c r="AB2421" s="101"/>
      <c r="AC2421" s="101"/>
      <c r="AD2421" s="101"/>
      <c r="AE2421" s="361"/>
      <c r="AF2421" s="522"/>
    </row>
    <row r="2422" spans="2:32" x14ac:dyDescent="0.25">
      <c r="B2422" s="566" t="str">
        <f t="shared" si="189"/>
        <v/>
      </c>
      <c r="C2422" s="472">
        <f>'BD4'!C2419</f>
        <v>0</v>
      </c>
      <c r="D2422" s="125" t="str">
        <f t="shared" si="186"/>
        <v/>
      </c>
      <c r="E2422" s="126" t="str">
        <f>IF('BD4'!O2419=0,"",'BD4'!O2419)</f>
        <v/>
      </c>
      <c r="F2422" s="127" t="str">
        <f>REPT('BD4'!N2419,1)</f>
        <v/>
      </c>
      <c r="G2422" s="469">
        <f>('BD4'!J2419)</f>
        <v>0</v>
      </c>
      <c r="I2422" s="568" t="str">
        <f t="shared" si="187"/>
        <v/>
      </c>
      <c r="J2422" s="568" t="str">
        <f>IF(L2422&gt;0,'BD1'!$K$6,"")</f>
        <v/>
      </c>
      <c r="K2422" s="568" t="str">
        <f>IF(L2422&gt;0,'BD1'!$K$8,"")</f>
        <v/>
      </c>
      <c r="L2422" s="101"/>
      <c r="M2422" s="101"/>
      <c r="N2422" s="101"/>
      <c r="O2422" s="101"/>
      <c r="P2422" s="363"/>
      <c r="Q2422" s="363"/>
      <c r="R2422" s="361"/>
      <c r="S2422" s="570" t="str">
        <f t="shared" si="190"/>
        <v/>
      </c>
      <c r="U2422" s="124" t="str">
        <f t="shared" si="188"/>
        <v/>
      </c>
      <c r="V2422" s="124" t="str">
        <f>IF(X2422&gt;0,'BD1'!$K$6,"")</f>
        <v/>
      </c>
      <c r="W2422" s="121" t="str">
        <f>IF(X2422&gt;0,'BD1'!$K$8,"")</f>
        <v/>
      </c>
      <c r="X2422" s="101"/>
      <c r="Y2422" s="474"/>
      <c r="Z2422" s="101"/>
      <c r="AA2422" s="101"/>
      <c r="AB2422" s="101"/>
      <c r="AC2422" s="101"/>
      <c r="AD2422" s="101"/>
      <c r="AE2422" s="361"/>
      <c r="AF2422" s="522"/>
    </row>
    <row r="2423" spans="2:32" x14ac:dyDescent="0.25">
      <c r="B2423" s="566" t="str">
        <f t="shared" si="189"/>
        <v/>
      </c>
      <c r="C2423" s="472">
        <f>'BD4'!C2420</f>
        <v>0</v>
      </c>
      <c r="D2423" s="125" t="str">
        <f t="shared" si="186"/>
        <v/>
      </c>
      <c r="E2423" s="126" t="str">
        <f>IF('BD4'!O2420=0,"",'BD4'!O2420)</f>
        <v/>
      </c>
      <c r="F2423" s="127" t="str">
        <f>REPT('BD4'!N2420,1)</f>
        <v/>
      </c>
      <c r="G2423" s="469">
        <f>('BD4'!J2420)</f>
        <v>0</v>
      </c>
      <c r="I2423" s="568" t="str">
        <f t="shared" si="187"/>
        <v/>
      </c>
      <c r="J2423" s="568" t="str">
        <f>IF(L2423&gt;0,'BD1'!$K$6,"")</f>
        <v/>
      </c>
      <c r="K2423" s="568" t="str">
        <f>IF(L2423&gt;0,'BD1'!$K$8,"")</f>
        <v/>
      </c>
      <c r="L2423" s="101"/>
      <c r="M2423" s="101"/>
      <c r="N2423" s="101"/>
      <c r="O2423" s="101"/>
      <c r="P2423" s="363"/>
      <c r="Q2423" s="363"/>
      <c r="R2423" s="361"/>
      <c r="S2423" s="570" t="str">
        <f t="shared" si="190"/>
        <v/>
      </c>
      <c r="U2423" s="124" t="str">
        <f t="shared" si="188"/>
        <v/>
      </c>
      <c r="V2423" s="124" t="str">
        <f>IF(X2423&gt;0,'BD1'!$K$6,"")</f>
        <v/>
      </c>
      <c r="W2423" s="121" t="str">
        <f>IF(X2423&gt;0,'BD1'!$K$8,"")</f>
        <v/>
      </c>
      <c r="X2423" s="101"/>
      <c r="Y2423" s="474"/>
      <c r="Z2423" s="101"/>
      <c r="AA2423" s="101"/>
      <c r="AB2423" s="101"/>
      <c r="AC2423" s="101"/>
      <c r="AD2423" s="101"/>
      <c r="AE2423" s="361"/>
      <c r="AF2423" s="522"/>
    </row>
    <row r="2424" spans="2:32" x14ac:dyDescent="0.25">
      <c r="B2424" s="566" t="str">
        <f t="shared" si="189"/>
        <v/>
      </c>
      <c r="C2424" s="472">
        <f>'BD4'!C2421</f>
        <v>0</v>
      </c>
      <c r="D2424" s="125" t="str">
        <f t="shared" si="186"/>
        <v/>
      </c>
      <c r="E2424" s="126" t="str">
        <f>IF('BD4'!O2421=0,"",'BD4'!O2421)</f>
        <v/>
      </c>
      <c r="F2424" s="127" t="str">
        <f>REPT('BD4'!N2421,1)</f>
        <v/>
      </c>
      <c r="G2424" s="469">
        <f>('BD4'!J2421)</f>
        <v>0</v>
      </c>
      <c r="I2424" s="568" t="str">
        <f t="shared" si="187"/>
        <v/>
      </c>
      <c r="J2424" s="568" t="str">
        <f>IF(L2424&gt;0,'BD1'!$K$6,"")</f>
        <v/>
      </c>
      <c r="K2424" s="568" t="str">
        <f>IF(L2424&gt;0,'BD1'!$K$8,"")</f>
        <v/>
      </c>
      <c r="L2424" s="101"/>
      <c r="M2424" s="101"/>
      <c r="N2424" s="101"/>
      <c r="O2424" s="101"/>
      <c r="P2424" s="363"/>
      <c r="Q2424" s="363"/>
      <c r="R2424" s="361"/>
      <c r="S2424" s="570" t="str">
        <f t="shared" si="190"/>
        <v/>
      </c>
      <c r="U2424" s="124" t="str">
        <f t="shared" si="188"/>
        <v/>
      </c>
      <c r="V2424" s="124" t="str">
        <f>IF(X2424&gt;0,'BD1'!$K$6,"")</f>
        <v/>
      </c>
      <c r="W2424" s="121" t="str">
        <f>IF(X2424&gt;0,'BD1'!$K$8,"")</f>
        <v/>
      </c>
      <c r="X2424" s="101"/>
      <c r="Y2424" s="474"/>
      <c r="Z2424" s="101"/>
      <c r="AA2424" s="101"/>
      <c r="AB2424" s="101"/>
      <c r="AC2424" s="101"/>
      <c r="AD2424" s="101"/>
      <c r="AE2424" s="361"/>
      <c r="AF2424" s="522"/>
    </row>
    <row r="2425" spans="2:32" x14ac:dyDescent="0.25">
      <c r="B2425" s="566" t="str">
        <f t="shared" si="189"/>
        <v/>
      </c>
      <c r="C2425" s="472">
        <f>'BD4'!C2422</f>
        <v>0</v>
      </c>
      <c r="D2425" s="125" t="str">
        <f t="shared" si="186"/>
        <v/>
      </c>
      <c r="E2425" s="126" t="str">
        <f>IF('BD4'!O2422=0,"",'BD4'!O2422)</f>
        <v/>
      </c>
      <c r="F2425" s="127" t="str">
        <f>REPT('BD4'!N2422,1)</f>
        <v/>
      </c>
      <c r="G2425" s="469">
        <f>('BD4'!J2422)</f>
        <v>0</v>
      </c>
      <c r="I2425" s="568" t="str">
        <f t="shared" si="187"/>
        <v/>
      </c>
      <c r="J2425" s="568" t="str">
        <f>IF(L2425&gt;0,'BD1'!$K$6,"")</f>
        <v/>
      </c>
      <c r="K2425" s="568" t="str">
        <f>IF(L2425&gt;0,'BD1'!$K$8,"")</f>
        <v/>
      </c>
      <c r="L2425" s="101"/>
      <c r="M2425" s="101"/>
      <c r="N2425" s="101"/>
      <c r="O2425" s="101"/>
      <c r="P2425" s="363"/>
      <c r="Q2425" s="363"/>
      <c r="R2425" s="361"/>
      <c r="S2425" s="570" t="str">
        <f t="shared" si="190"/>
        <v/>
      </c>
      <c r="U2425" s="124" t="str">
        <f t="shared" si="188"/>
        <v/>
      </c>
      <c r="V2425" s="124" t="str">
        <f>IF(X2425&gt;0,'BD1'!$K$6,"")</f>
        <v/>
      </c>
      <c r="W2425" s="121" t="str">
        <f>IF(X2425&gt;0,'BD1'!$K$8,"")</f>
        <v/>
      </c>
      <c r="X2425" s="101"/>
      <c r="Y2425" s="474"/>
      <c r="Z2425" s="101"/>
      <c r="AA2425" s="101"/>
      <c r="AB2425" s="101"/>
      <c r="AC2425" s="101"/>
      <c r="AD2425" s="101"/>
      <c r="AE2425" s="361"/>
      <c r="AF2425" s="522"/>
    </row>
    <row r="2426" spans="2:32" x14ac:dyDescent="0.25">
      <c r="B2426" s="566" t="str">
        <f t="shared" si="189"/>
        <v/>
      </c>
      <c r="C2426" s="472">
        <f>'BD4'!C2423</f>
        <v>0</v>
      </c>
      <c r="D2426" s="125" t="str">
        <f t="shared" si="186"/>
        <v/>
      </c>
      <c r="E2426" s="126" t="str">
        <f>IF('BD4'!O2423=0,"",'BD4'!O2423)</f>
        <v/>
      </c>
      <c r="F2426" s="127" t="str">
        <f>REPT('BD4'!N2423,1)</f>
        <v/>
      </c>
      <c r="G2426" s="469">
        <f>('BD4'!J2423)</f>
        <v>0</v>
      </c>
      <c r="I2426" s="568" t="str">
        <f t="shared" si="187"/>
        <v/>
      </c>
      <c r="J2426" s="568" t="str">
        <f>IF(L2426&gt;0,'BD1'!$K$6,"")</f>
        <v/>
      </c>
      <c r="K2426" s="568" t="str">
        <f>IF(L2426&gt;0,'BD1'!$K$8,"")</f>
        <v/>
      </c>
      <c r="L2426" s="101"/>
      <c r="M2426" s="101"/>
      <c r="N2426" s="101"/>
      <c r="O2426" s="101"/>
      <c r="P2426" s="363"/>
      <c r="Q2426" s="363"/>
      <c r="R2426" s="361"/>
      <c r="S2426" s="570" t="str">
        <f t="shared" si="190"/>
        <v/>
      </c>
      <c r="U2426" s="124" t="str">
        <f t="shared" si="188"/>
        <v/>
      </c>
      <c r="V2426" s="124" t="str">
        <f>IF(X2426&gt;0,'BD1'!$K$6,"")</f>
        <v/>
      </c>
      <c r="W2426" s="121" t="str">
        <f>IF(X2426&gt;0,'BD1'!$K$8,"")</f>
        <v/>
      </c>
      <c r="X2426" s="101"/>
      <c r="Y2426" s="474"/>
      <c r="Z2426" s="101"/>
      <c r="AA2426" s="101"/>
      <c r="AB2426" s="101"/>
      <c r="AC2426" s="101"/>
      <c r="AD2426" s="101"/>
      <c r="AE2426" s="361"/>
      <c r="AF2426" s="522"/>
    </row>
    <row r="2427" spans="2:32" x14ac:dyDescent="0.25">
      <c r="B2427" s="566" t="str">
        <f t="shared" si="189"/>
        <v/>
      </c>
      <c r="C2427" s="472">
        <f>'BD4'!C2424</f>
        <v>0</v>
      </c>
      <c r="D2427" s="125" t="str">
        <f t="shared" si="186"/>
        <v/>
      </c>
      <c r="E2427" s="126" t="str">
        <f>IF('BD4'!O2424=0,"",'BD4'!O2424)</f>
        <v/>
      </c>
      <c r="F2427" s="127" t="str">
        <f>REPT('BD4'!N2424,1)</f>
        <v/>
      </c>
      <c r="G2427" s="469">
        <f>('BD4'!J2424)</f>
        <v>0</v>
      </c>
      <c r="I2427" s="568" t="str">
        <f t="shared" si="187"/>
        <v/>
      </c>
      <c r="J2427" s="568" t="str">
        <f>IF(L2427&gt;0,'BD1'!$K$6,"")</f>
        <v/>
      </c>
      <c r="K2427" s="568" t="str">
        <f>IF(L2427&gt;0,'BD1'!$K$8,"")</f>
        <v/>
      </c>
      <c r="L2427" s="101"/>
      <c r="M2427" s="101"/>
      <c r="N2427" s="101"/>
      <c r="O2427" s="101"/>
      <c r="P2427" s="363"/>
      <c r="Q2427" s="363"/>
      <c r="R2427" s="361"/>
      <c r="S2427" s="570" t="str">
        <f t="shared" si="190"/>
        <v/>
      </c>
      <c r="U2427" s="124" t="str">
        <f t="shared" si="188"/>
        <v/>
      </c>
      <c r="V2427" s="124" t="str">
        <f>IF(X2427&gt;0,'BD1'!$K$6,"")</f>
        <v/>
      </c>
      <c r="W2427" s="121" t="str">
        <f>IF(X2427&gt;0,'BD1'!$K$8,"")</f>
        <v/>
      </c>
      <c r="X2427" s="101"/>
      <c r="Y2427" s="474"/>
      <c r="Z2427" s="101"/>
      <c r="AA2427" s="101"/>
      <c r="AB2427" s="101"/>
      <c r="AC2427" s="101"/>
      <c r="AD2427" s="101"/>
      <c r="AE2427" s="361"/>
      <c r="AF2427" s="522"/>
    </row>
    <row r="2428" spans="2:32" x14ac:dyDescent="0.25">
      <c r="B2428" s="566" t="str">
        <f t="shared" si="189"/>
        <v/>
      </c>
      <c r="C2428" s="472">
        <f>'BD4'!C2425</f>
        <v>0</v>
      </c>
      <c r="D2428" s="125" t="str">
        <f t="shared" si="186"/>
        <v/>
      </c>
      <c r="E2428" s="126" t="str">
        <f>IF('BD4'!O2425=0,"",'BD4'!O2425)</f>
        <v/>
      </c>
      <c r="F2428" s="127" t="str">
        <f>REPT('BD4'!N2425,1)</f>
        <v/>
      </c>
      <c r="G2428" s="469">
        <f>('BD4'!J2425)</f>
        <v>0</v>
      </c>
      <c r="I2428" s="568" t="str">
        <f t="shared" si="187"/>
        <v/>
      </c>
      <c r="J2428" s="568" t="str">
        <f>IF(L2428&gt;0,'BD1'!$K$6,"")</f>
        <v/>
      </c>
      <c r="K2428" s="568" t="str">
        <f>IF(L2428&gt;0,'BD1'!$K$8,"")</f>
        <v/>
      </c>
      <c r="L2428" s="101"/>
      <c r="M2428" s="101"/>
      <c r="N2428" s="101"/>
      <c r="O2428" s="101"/>
      <c r="P2428" s="363"/>
      <c r="Q2428" s="363"/>
      <c r="R2428" s="361"/>
      <c r="S2428" s="570" t="str">
        <f t="shared" si="190"/>
        <v/>
      </c>
      <c r="U2428" s="124" t="str">
        <f t="shared" si="188"/>
        <v/>
      </c>
      <c r="V2428" s="124" t="str">
        <f>IF(X2428&gt;0,'BD1'!$K$6,"")</f>
        <v/>
      </c>
      <c r="W2428" s="121" t="str">
        <f>IF(X2428&gt;0,'BD1'!$K$8,"")</f>
        <v/>
      </c>
      <c r="X2428" s="101"/>
      <c r="Y2428" s="474"/>
      <c r="Z2428" s="101"/>
      <c r="AA2428" s="101"/>
      <c r="AB2428" s="101"/>
      <c r="AC2428" s="101"/>
      <c r="AD2428" s="101"/>
      <c r="AE2428" s="361"/>
      <c r="AF2428" s="522"/>
    </row>
    <row r="2429" spans="2:32" x14ac:dyDescent="0.25">
      <c r="B2429" s="566" t="str">
        <f t="shared" si="189"/>
        <v/>
      </c>
      <c r="C2429" s="472">
        <f>'BD4'!C2426</f>
        <v>0</v>
      </c>
      <c r="D2429" s="125" t="str">
        <f t="shared" si="186"/>
        <v/>
      </c>
      <c r="E2429" s="126" t="str">
        <f>IF('BD4'!O2426=0,"",'BD4'!O2426)</f>
        <v/>
      </c>
      <c r="F2429" s="127" t="str">
        <f>REPT('BD4'!N2426,1)</f>
        <v/>
      </c>
      <c r="G2429" s="469">
        <f>('BD4'!J2426)</f>
        <v>0</v>
      </c>
      <c r="I2429" s="568" t="str">
        <f t="shared" si="187"/>
        <v/>
      </c>
      <c r="J2429" s="568" t="str">
        <f>IF(L2429&gt;0,'BD1'!$K$6,"")</f>
        <v/>
      </c>
      <c r="K2429" s="568" t="str">
        <f>IF(L2429&gt;0,'BD1'!$K$8,"")</f>
        <v/>
      </c>
      <c r="L2429" s="101"/>
      <c r="M2429" s="101"/>
      <c r="N2429" s="101"/>
      <c r="O2429" s="101"/>
      <c r="P2429" s="363"/>
      <c r="Q2429" s="363"/>
      <c r="R2429" s="361"/>
      <c r="S2429" s="570" t="str">
        <f t="shared" si="190"/>
        <v/>
      </c>
      <c r="U2429" s="124" t="str">
        <f t="shared" si="188"/>
        <v/>
      </c>
      <c r="V2429" s="124" t="str">
        <f>IF(X2429&gt;0,'BD1'!$K$6,"")</f>
        <v/>
      </c>
      <c r="W2429" s="121" t="str">
        <f>IF(X2429&gt;0,'BD1'!$K$8,"")</f>
        <v/>
      </c>
      <c r="X2429" s="101"/>
      <c r="Y2429" s="474"/>
      <c r="Z2429" s="101"/>
      <c r="AA2429" s="101"/>
      <c r="AB2429" s="101"/>
      <c r="AC2429" s="101"/>
      <c r="AD2429" s="101"/>
      <c r="AE2429" s="361"/>
      <c r="AF2429" s="522"/>
    </row>
    <row r="2430" spans="2:32" x14ac:dyDescent="0.25">
      <c r="B2430" s="566" t="str">
        <f t="shared" si="189"/>
        <v/>
      </c>
      <c r="C2430" s="472">
        <f>'BD4'!C2427</f>
        <v>0</v>
      </c>
      <c r="D2430" s="125" t="str">
        <f t="shared" si="186"/>
        <v/>
      </c>
      <c r="E2430" s="126" t="str">
        <f>IF('BD4'!O2427=0,"",'BD4'!O2427)</f>
        <v/>
      </c>
      <c r="F2430" s="127" t="str">
        <f>REPT('BD4'!N2427,1)</f>
        <v/>
      </c>
      <c r="G2430" s="469">
        <f>('BD4'!J2427)</f>
        <v>0</v>
      </c>
      <c r="I2430" s="568" t="str">
        <f t="shared" si="187"/>
        <v/>
      </c>
      <c r="J2430" s="568" t="str">
        <f>IF(L2430&gt;0,'BD1'!$K$6,"")</f>
        <v/>
      </c>
      <c r="K2430" s="568" t="str">
        <f>IF(L2430&gt;0,'BD1'!$K$8,"")</f>
        <v/>
      </c>
      <c r="L2430" s="101"/>
      <c r="M2430" s="101"/>
      <c r="N2430" s="101"/>
      <c r="O2430" s="101"/>
      <c r="P2430" s="363"/>
      <c r="Q2430" s="363"/>
      <c r="R2430" s="361"/>
      <c r="S2430" s="570" t="str">
        <f t="shared" si="190"/>
        <v/>
      </c>
      <c r="U2430" s="124" t="str">
        <f t="shared" si="188"/>
        <v/>
      </c>
      <c r="V2430" s="124" t="str">
        <f>IF(X2430&gt;0,'BD1'!$K$6,"")</f>
        <v/>
      </c>
      <c r="W2430" s="121" t="str">
        <f>IF(X2430&gt;0,'BD1'!$K$8,"")</f>
        <v/>
      </c>
      <c r="X2430" s="101"/>
      <c r="Y2430" s="474"/>
      <c r="Z2430" s="101"/>
      <c r="AA2430" s="101"/>
      <c r="AB2430" s="101"/>
      <c r="AC2430" s="101"/>
      <c r="AD2430" s="101"/>
      <c r="AE2430" s="361"/>
      <c r="AF2430" s="522"/>
    </row>
    <row r="2431" spans="2:32" x14ac:dyDescent="0.25">
      <c r="B2431" s="566" t="str">
        <f t="shared" si="189"/>
        <v/>
      </c>
      <c r="C2431" s="472">
        <f>'BD4'!C2428</f>
        <v>0</v>
      </c>
      <c r="D2431" s="125" t="str">
        <f t="shared" si="186"/>
        <v/>
      </c>
      <c r="E2431" s="126" t="str">
        <f>IF('BD4'!O2428=0,"",'BD4'!O2428)</f>
        <v/>
      </c>
      <c r="F2431" s="127" t="str">
        <f>REPT('BD4'!N2428,1)</f>
        <v/>
      </c>
      <c r="G2431" s="469">
        <f>('BD4'!J2428)</f>
        <v>0</v>
      </c>
      <c r="I2431" s="568" t="str">
        <f t="shared" si="187"/>
        <v/>
      </c>
      <c r="J2431" s="568" t="str">
        <f>IF(L2431&gt;0,'BD1'!$K$6,"")</f>
        <v/>
      </c>
      <c r="K2431" s="568" t="str">
        <f>IF(L2431&gt;0,'BD1'!$K$8,"")</f>
        <v/>
      </c>
      <c r="L2431" s="101"/>
      <c r="M2431" s="101"/>
      <c r="N2431" s="101"/>
      <c r="O2431" s="101"/>
      <c r="P2431" s="363"/>
      <c r="Q2431" s="363"/>
      <c r="R2431" s="361"/>
      <c r="S2431" s="570" t="str">
        <f t="shared" si="190"/>
        <v/>
      </c>
      <c r="U2431" s="124" t="str">
        <f t="shared" si="188"/>
        <v/>
      </c>
      <c r="V2431" s="124" t="str">
        <f>IF(X2431&gt;0,'BD1'!$K$6,"")</f>
        <v/>
      </c>
      <c r="W2431" s="121" t="str">
        <f>IF(X2431&gt;0,'BD1'!$K$8,"")</f>
        <v/>
      </c>
      <c r="X2431" s="101"/>
      <c r="Y2431" s="474"/>
      <c r="Z2431" s="101"/>
      <c r="AA2431" s="101"/>
      <c r="AB2431" s="101"/>
      <c r="AC2431" s="101"/>
      <c r="AD2431" s="101"/>
      <c r="AE2431" s="361"/>
      <c r="AF2431" s="522"/>
    </row>
    <row r="2432" spans="2:32" x14ac:dyDescent="0.25">
      <c r="B2432" s="566" t="str">
        <f t="shared" si="189"/>
        <v/>
      </c>
      <c r="C2432" s="472">
        <f>'BD4'!C2429</f>
        <v>0</v>
      </c>
      <c r="D2432" s="125" t="str">
        <f t="shared" si="186"/>
        <v/>
      </c>
      <c r="E2432" s="126" t="str">
        <f>IF('BD4'!O2429=0,"",'BD4'!O2429)</f>
        <v/>
      </c>
      <c r="F2432" s="127" t="str">
        <f>REPT('BD4'!N2429,1)</f>
        <v/>
      </c>
      <c r="G2432" s="469">
        <f>('BD4'!J2429)</f>
        <v>0</v>
      </c>
      <c r="I2432" s="568" t="str">
        <f t="shared" si="187"/>
        <v/>
      </c>
      <c r="J2432" s="568" t="str">
        <f>IF(L2432&gt;0,'BD1'!$K$6,"")</f>
        <v/>
      </c>
      <c r="K2432" s="568" t="str">
        <f>IF(L2432&gt;0,'BD1'!$K$8,"")</f>
        <v/>
      </c>
      <c r="L2432" s="101"/>
      <c r="M2432" s="101"/>
      <c r="N2432" s="101"/>
      <c r="O2432" s="101"/>
      <c r="P2432" s="363"/>
      <c r="Q2432" s="363"/>
      <c r="R2432" s="361"/>
      <c r="S2432" s="570" t="str">
        <f t="shared" si="190"/>
        <v/>
      </c>
      <c r="U2432" s="124" t="str">
        <f t="shared" si="188"/>
        <v/>
      </c>
      <c r="V2432" s="124" t="str">
        <f>IF(X2432&gt;0,'BD1'!$K$6,"")</f>
        <v/>
      </c>
      <c r="W2432" s="121" t="str">
        <f>IF(X2432&gt;0,'BD1'!$K$8,"")</f>
        <v/>
      </c>
      <c r="X2432" s="101"/>
      <c r="Y2432" s="474"/>
      <c r="Z2432" s="101"/>
      <c r="AA2432" s="101"/>
      <c r="AB2432" s="101"/>
      <c r="AC2432" s="101"/>
      <c r="AD2432" s="101"/>
      <c r="AE2432" s="361"/>
      <c r="AF2432" s="522"/>
    </row>
    <row r="2433" spans="2:32" x14ac:dyDescent="0.25">
      <c r="B2433" s="566" t="str">
        <f t="shared" si="189"/>
        <v/>
      </c>
      <c r="C2433" s="472">
        <f>'BD4'!C2430</f>
        <v>0</v>
      </c>
      <c r="D2433" s="125" t="str">
        <f t="shared" si="186"/>
        <v/>
      </c>
      <c r="E2433" s="126" t="str">
        <f>IF('BD4'!O2430=0,"",'BD4'!O2430)</f>
        <v/>
      </c>
      <c r="F2433" s="127" t="str">
        <f>REPT('BD4'!N2430,1)</f>
        <v/>
      </c>
      <c r="G2433" s="469">
        <f>('BD4'!J2430)</f>
        <v>0</v>
      </c>
      <c r="I2433" s="568" t="str">
        <f t="shared" si="187"/>
        <v/>
      </c>
      <c r="J2433" s="568" t="str">
        <f>IF(L2433&gt;0,'BD1'!$K$6,"")</f>
        <v/>
      </c>
      <c r="K2433" s="568" t="str">
        <f>IF(L2433&gt;0,'BD1'!$K$8,"")</f>
        <v/>
      </c>
      <c r="L2433" s="101"/>
      <c r="M2433" s="101"/>
      <c r="N2433" s="101"/>
      <c r="O2433" s="101"/>
      <c r="P2433" s="363"/>
      <c r="Q2433" s="363"/>
      <c r="R2433" s="361"/>
      <c r="S2433" s="570" t="str">
        <f t="shared" si="190"/>
        <v/>
      </c>
      <c r="U2433" s="124" t="str">
        <f t="shared" si="188"/>
        <v/>
      </c>
      <c r="V2433" s="124" t="str">
        <f>IF(X2433&gt;0,'BD1'!$K$6,"")</f>
        <v/>
      </c>
      <c r="W2433" s="121" t="str">
        <f>IF(X2433&gt;0,'BD1'!$K$8,"")</f>
        <v/>
      </c>
      <c r="X2433" s="101"/>
      <c r="Y2433" s="474"/>
      <c r="Z2433" s="101"/>
      <c r="AA2433" s="101"/>
      <c r="AB2433" s="101"/>
      <c r="AC2433" s="101"/>
      <c r="AD2433" s="101"/>
      <c r="AE2433" s="361"/>
      <c r="AF2433" s="522"/>
    </row>
    <row r="2434" spans="2:32" x14ac:dyDescent="0.25">
      <c r="B2434" s="566" t="str">
        <f t="shared" si="189"/>
        <v/>
      </c>
      <c r="C2434" s="472">
        <f>'BD4'!C2431</f>
        <v>0</v>
      </c>
      <c r="D2434" s="125" t="str">
        <f t="shared" si="186"/>
        <v/>
      </c>
      <c r="E2434" s="126" t="str">
        <f>IF('BD4'!O2431=0,"",'BD4'!O2431)</f>
        <v/>
      </c>
      <c r="F2434" s="127" t="str">
        <f>REPT('BD4'!N2431,1)</f>
        <v/>
      </c>
      <c r="G2434" s="469">
        <f>('BD4'!J2431)</f>
        <v>0</v>
      </c>
      <c r="I2434" s="568" t="str">
        <f t="shared" si="187"/>
        <v/>
      </c>
      <c r="J2434" s="568" t="str">
        <f>IF(L2434&gt;0,'BD1'!$K$6,"")</f>
        <v/>
      </c>
      <c r="K2434" s="568" t="str">
        <f>IF(L2434&gt;0,'BD1'!$K$8,"")</f>
        <v/>
      </c>
      <c r="L2434" s="101"/>
      <c r="M2434" s="101"/>
      <c r="N2434" s="101"/>
      <c r="O2434" s="101"/>
      <c r="P2434" s="363"/>
      <c r="Q2434" s="363"/>
      <c r="R2434" s="361"/>
      <c r="S2434" s="570" t="str">
        <f t="shared" si="190"/>
        <v/>
      </c>
      <c r="U2434" s="124" t="str">
        <f t="shared" si="188"/>
        <v/>
      </c>
      <c r="V2434" s="124" t="str">
        <f>IF(X2434&gt;0,'BD1'!$K$6,"")</f>
        <v/>
      </c>
      <c r="W2434" s="121" t="str">
        <f>IF(X2434&gt;0,'BD1'!$K$8,"")</f>
        <v/>
      </c>
      <c r="X2434" s="101"/>
      <c r="Y2434" s="474"/>
      <c r="Z2434" s="101"/>
      <c r="AA2434" s="101"/>
      <c r="AB2434" s="101"/>
      <c r="AC2434" s="101"/>
      <c r="AD2434" s="101"/>
      <c r="AE2434" s="361"/>
      <c r="AF2434" s="522"/>
    </row>
    <row r="2435" spans="2:32" x14ac:dyDescent="0.25">
      <c r="B2435" s="566" t="str">
        <f t="shared" si="189"/>
        <v/>
      </c>
      <c r="C2435" s="472">
        <f>'BD4'!C2432</f>
        <v>0</v>
      </c>
      <c r="D2435" s="125" t="str">
        <f t="shared" si="186"/>
        <v/>
      </c>
      <c r="E2435" s="126" t="str">
        <f>IF('BD4'!O2432=0,"",'BD4'!O2432)</f>
        <v/>
      </c>
      <c r="F2435" s="127" t="str">
        <f>REPT('BD4'!N2432,1)</f>
        <v/>
      </c>
      <c r="G2435" s="469">
        <f>('BD4'!J2432)</f>
        <v>0</v>
      </c>
      <c r="I2435" s="568" t="str">
        <f t="shared" si="187"/>
        <v/>
      </c>
      <c r="J2435" s="568" t="str">
        <f>IF(L2435&gt;0,'BD1'!$K$6,"")</f>
        <v/>
      </c>
      <c r="K2435" s="568" t="str">
        <f>IF(L2435&gt;0,'BD1'!$K$8,"")</f>
        <v/>
      </c>
      <c r="L2435" s="101"/>
      <c r="M2435" s="101"/>
      <c r="N2435" s="101"/>
      <c r="O2435" s="101"/>
      <c r="P2435" s="363"/>
      <c r="Q2435" s="363"/>
      <c r="R2435" s="361"/>
      <c r="S2435" s="570" t="str">
        <f t="shared" si="190"/>
        <v/>
      </c>
      <c r="U2435" s="124" t="str">
        <f t="shared" si="188"/>
        <v/>
      </c>
      <c r="V2435" s="124" t="str">
        <f>IF(X2435&gt;0,'BD1'!$K$6,"")</f>
        <v/>
      </c>
      <c r="W2435" s="121" t="str">
        <f>IF(X2435&gt;0,'BD1'!$K$8,"")</f>
        <v/>
      </c>
      <c r="X2435" s="101"/>
      <c r="Y2435" s="474"/>
      <c r="Z2435" s="101"/>
      <c r="AA2435" s="101"/>
      <c r="AB2435" s="101"/>
      <c r="AC2435" s="101"/>
      <c r="AD2435" s="101"/>
      <c r="AE2435" s="361"/>
      <c r="AF2435" s="522"/>
    </row>
    <row r="2436" spans="2:32" x14ac:dyDescent="0.25">
      <c r="B2436" s="566" t="str">
        <f t="shared" si="189"/>
        <v/>
      </c>
      <c r="C2436" s="472">
        <f>'BD4'!C2433</f>
        <v>0</v>
      </c>
      <c r="D2436" s="125" t="str">
        <f t="shared" si="186"/>
        <v/>
      </c>
      <c r="E2436" s="126" t="str">
        <f>IF('BD4'!O2433=0,"",'BD4'!O2433)</f>
        <v/>
      </c>
      <c r="F2436" s="127" t="str">
        <f>REPT('BD4'!N2433,1)</f>
        <v/>
      </c>
      <c r="G2436" s="469">
        <f>('BD4'!J2433)</f>
        <v>0</v>
      </c>
      <c r="I2436" s="568" t="str">
        <f t="shared" si="187"/>
        <v/>
      </c>
      <c r="J2436" s="568" t="str">
        <f>IF(L2436&gt;0,'BD1'!$K$6,"")</f>
        <v/>
      </c>
      <c r="K2436" s="568" t="str">
        <f>IF(L2436&gt;0,'BD1'!$K$8,"")</f>
        <v/>
      </c>
      <c r="L2436" s="101"/>
      <c r="M2436" s="101"/>
      <c r="N2436" s="101"/>
      <c r="O2436" s="101"/>
      <c r="P2436" s="363"/>
      <c r="Q2436" s="363"/>
      <c r="R2436" s="361"/>
      <c r="S2436" s="570" t="str">
        <f t="shared" si="190"/>
        <v/>
      </c>
      <c r="U2436" s="124" t="str">
        <f t="shared" si="188"/>
        <v/>
      </c>
      <c r="V2436" s="124" t="str">
        <f>IF(X2436&gt;0,'BD1'!$K$6,"")</f>
        <v/>
      </c>
      <c r="W2436" s="121" t="str">
        <f>IF(X2436&gt;0,'BD1'!$K$8,"")</f>
        <v/>
      </c>
      <c r="X2436" s="101"/>
      <c r="Y2436" s="474"/>
      <c r="Z2436" s="101"/>
      <c r="AA2436" s="101"/>
      <c r="AB2436" s="101"/>
      <c r="AC2436" s="101"/>
      <c r="AD2436" s="101"/>
      <c r="AE2436" s="361"/>
      <c r="AF2436" s="522"/>
    </row>
    <row r="2437" spans="2:32" x14ac:dyDescent="0.25">
      <c r="B2437" s="566" t="str">
        <f t="shared" si="189"/>
        <v/>
      </c>
      <c r="C2437" s="472">
        <f>'BD4'!C2434</f>
        <v>0</v>
      </c>
      <c r="D2437" s="125" t="str">
        <f t="shared" si="186"/>
        <v/>
      </c>
      <c r="E2437" s="126" t="str">
        <f>IF('BD4'!O2434=0,"",'BD4'!O2434)</f>
        <v/>
      </c>
      <c r="F2437" s="127" t="str">
        <f>REPT('BD4'!N2434,1)</f>
        <v/>
      </c>
      <c r="G2437" s="469">
        <f>('BD4'!J2434)</f>
        <v>0</v>
      </c>
      <c r="I2437" s="568" t="str">
        <f t="shared" si="187"/>
        <v/>
      </c>
      <c r="J2437" s="568" t="str">
        <f>IF(L2437&gt;0,'BD1'!$K$6,"")</f>
        <v/>
      </c>
      <c r="K2437" s="568" t="str">
        <f>IF(L2437&gt;0,'BD1'!$K$8,"")</f>
        <v/>
      </c>
      <c r="L2437" s="101"/>
      <c r="M2437" s="101"/>
      <c r="N2437" s="101"/>
      <c r="O2437" s="101"/>
      <c r="P2437" s="363"/>
      <c r="Q2437" s="363"/>
      <c r="R2437" s="361"/>
      <c r="S2437" s="570" t="str">
        <f t="shared" si="190"/>
        <v/>
      </c>
      <c r="U2437" s="124" t="str">
        <f t="shared" si="188"/>
        <v/>
      </c>
      <c r="V2437" s="124" t="str">
        <f>IF(X2437&gt;0,'BD1'!$K$6,"")</f>
        <v/>
      </c>
      <c r="W2437" s="121" t="str">
        <f>IF(X2437&gt;0,'BD1'!$K$8,"")</f>
        <v/>
      </c>
      <c r="X2437" s="101"/>
      <c r="Y2437" s="474"/>
      <c r="Z2437" s="101"/>
      <c r="AA2437" s="101"/>
      <c r="AB2437" s="101"/>
      <c r="AC2437" s="101"/>
      <c r="AD2437" s="101"/>
      <c r="AE2437" s="361"/>
      <c r="AF2437" s="522"/>
    </row>
    <row r="2438" spans="2:32" x14ac:dyDescent="0.25">
      <c r="B2438" s="566" t="str">
        <f t="shared" si="189"/>
        <v/>
      </c>
      <c r="C2438" s="472">
        <f>'BD4'!C2435</f>
        <v>0</v>
      </c>
      <c r="D2438" s="125" t="str">
        <f t="shared" si="186"/>
        <v/>
      </c>
      <c r="E2438" s="126" t="str">
        <f>IF('BD4'!O2435=0,"",'BD4'!O2435)</f>
        <v/>
      </c>
      <c r="F2438" s="127" t="str">
        <f>REPT('BD4'!N2435,1)</f>
        <v/>
      </c>
      <c r="G2438" s="469">
        <f>('BD4'!J2435)</f>
        <v>0</v>
      </c>
      <c r="I2438" s="568" t="str">
        <f t="shared" si="187"/>
        <v/>
      </c>
      <c r="J2438" s="568" t="str">
        <f>IF(L2438&gt;0,'BD1'!$K$6,"")</f>
        <v/>
      </c>
      <c r="K2438" s="568" t="str">
        <f>IF(L2438&gt;0,'BD1'!$K$8,"")</f>
        <v/>
      </c>
      <c r="L2438" s="101"/>
      <c r="M2438" s="101"/>
      <c r="N2438" s="101"/>
      <c r="O2438" s="101"/>
      <c r="P2438" s="363"/>
      <c r="Q2438" s="363"/>
      <c r="R2438" s="361"/>
      <c r="S2438" s="570" t="str">
        <f t="shared" si="190"/>
        <v/>
      </c>
      <c r="U2438" s="124" t="str">
        <f t="shared" si="188"/>
        <v/>
      </c>
      <c r="V2438" s="124" t="str">
        <f>IF(X2438&gt;0,'BD1'!$K$6,"")</f>
        <v/>
      </c>
      <c r="W2438" s="121" t="str">
        <f>IF(X2438&gt;0,'BD1'!$K$8,"")</f>
        <v/>
      </c>
      <c r="X2438" s="101"/>
      <c r="Y2438" s="474"/>
      <c r="Z2438" s="101"/>
      <c r="AA2438" s="101"/>
      <c r="AB2438" s="101"/>
      <c r="AC2438" s="101"/>
      <c r="AD2438" s="101"/>
      <c r="AE2438" s="361"/>
      <c r="AF2438" s="522"/>
    </row>
    <row r="2439" spans="2:32" x14ac:dyDescent="0.25">
      <c r="B2439" s="566" t="str">
        <f t="shared" si="189"/>
        <v/>
      </c>
      <c r="C2439" s="472">
        <f>'BD4'!C2436</f>
        <v>0</v>
      </c>
      <c r="D2439" s="125" t="str">
        <f t="shared" si="186"/>
        <v/>
      </c>
      <c r="E2439" s="126" t="str">
        <f>IF('BD4'!O2436=0,"",'BD4'!O2436)</f>
        <v/>
      </c>
      <c r="F2439" s="127" t="str">
        <f>REPT('BD4'!N2436,1)</f>
        <v/>
      </c>
      <c r="G2439" s="469">
        <f>('BD4'!J2436)</f>
        <v>0</v>
      </c>
      <c r="I2439" s="568" t="str">
        <f t="shared" si="187"/>
        <v/>
      </c>
      <c r="J2439" s="568" t="str">
        <f>IF(L2439&gt;0,'BD1'!$K$6,"")</f>
        <v/>
      </c>
      <c r="K2439" s="568" t="str">
        <f>IF(L2439&gt;0,'BD1'!$K$8,"")</f>
        <v/>
      </c>
      <c r="L2439" s="101"/>
      <c r="M2439" s="101"/>
      <c r="N2439" s="101"/>
      <c r="O2439" s="101"/>
      <c r="P2439" s="363"/>
      <c r="Q2439" s="363"/>
      <c r="R2439" s="361"/>
      <c r="S2439" s="570" t="str">
        <f t="shared" si="190"/>
        <v/>
      </c>
      <c r="U2439" s="124" t="str">
        <f t="shared" si="188"/>
        <v/>
      </c>
      <c r="V2439" s="124" t="str">
        <f>IF(X2439&gt;0,'BD1'!$K$6,"")</f>
        <v/>
      </c>
      <c r="W2439" s="121" t="str">
        <f>IF(X2439&gt;0,'BD1'!$K$8,"")</f>
        <v/>
      </c>
      <c r="X2439" s="101"/>
      <c r="Y2439" s="474"/>
      <c r="Z2439" s="101"/>
      <c r="AA2439" s="101"/>
      <c r="AB2439" s="101"/>
      <c r="AC2439" s="101"/>
      <c r="AD2439" s="101"/>
      <c r="AE2439" s="361"/>
      <c r="AF2439" s="522"/>
    </row>
    <row r="2440" spans="2:32" x14ac:dyDescent="0.25">
      <c r="B2440" s="566" t="str">
        <f t="shared" si="189"/>
        <v/>
      </c>
      <c r="C2440" s="472">
        <f>'BD4'!C2437</f>
        <v>0</v>
      </c>
      <c r="D2440" s="125" t="str">
        <f t="shared" si="186"/>
        <v/>
      </c>
      <c r="E2440" s="126" t="str">
        <f>IF('BD4'!O2437=0,"",'BD4'!O2437)</f>
        <v/>
      </c>
      <c r="F2440" s="127" t="str">
        <f>REPT('BD4'!N2437,1)</f>
        <v/>
      </c>
      <c r="G2440" s="469">
        <f>('BD4'!J2437)</f>
        <v>0</v>
      </c>
      <c r="I2440" s="568" t="str">
        <f t="shared" si="187"/>
        <v/>
      </c>
      <c r="J2440" s="568" t="str">
        <f>IF(L2440&gt;0,'BD1'!$K$6,"")</f>
        <v/>
      </c>
      <c r="K2440" s="568" t="str">
        <f>IF(L2440&gt;0,'BD1'!$K$8,"")</f>
        <v/>
      </c>
      <c r="L2440" s="101"/>
      <c r="M2440" s="101"/>
      <c r="N2440" s="101"/>
      <c r="O2440" s="101"/>
      <c r="P2440" s="363"/>
      <c r="Q2440" s="363"/>
      <c r="R2440" s="361"/>
      <c r="S2440" s="570" t="str">
        <f t="shared" si="190"/>
        <v/>
      </c>
      <c r="U2440" s="124" t="str">
        <f t="shared" si="188"/>
        <v/>
      </c>
      <c r="V2440" s="124" t="str">
        <f>IF(X2440&gt;0,'BD1'!$K$6,"")</f>
        <v/>
      </c>
      <c r="W2440" s="121" t="str">
        <f>IF(X2440&gt;0,'BD1'!$K$8,"")</f>
        <v/>
      </c>
      <c r="X2440" s="101"/>
      <c r="Y2440" s="474"/>
      <c r="Z2440" s="101"/>
      <c r="AA2440" s="101"/>
      <c r="AB2440" s="101"/>
      <c r="AC2440" s="101"/>
      <c r="AD2440" s="101"/>
      <c r="AE2440" s="361"/>
      <c r="AF2440" s="522"/>
    </row>
    <row r="2441" spans="2:32" x14ac:dyDescent="0.25">
      <c r="B2441" s="566" t="str">
        <f t="shared" si="189"/>
        <v/>
      </c>
      <c r="C2441" s="472">
        <f>'BD4'!C2438</f>
        <v>0</v>
      </c>
      <c r="D2441" s="125" t="str">
        <f t="shared" si="186"/>
        <v/>
      </c>
      <c r="E2441" s="126" t="str">
        <f>IF('BD4'!O2438=0,"",'BD4'!O2438)</f>
        <v/>
      </c>
      <c r="F2441" s="127" t="str">
        <f>REPT('BD4'!N2438,1)</f>
        <v/>
      </c>
      <c r="G2441" s="469">
        <f>('BD4'!J2438)</f>
        <v>0</v>
      </c>
      <c r="I2441" s="568" t="str">
        <f t="shared" si="187"/>
        <v/>
      </c>
      <c r="J2441" s="568" t="str">
        <f>IF(L2441&gt;0,'BD1'!$K$6,"")</f>
        <v/>
      </c>
      <c r="K2441" s="568" t="str">
        <f>IF(L2441&gt;0,'BD1'!$K$8,"")</f>
        <v/>
      </c>
      <c r="L2441" s="101"/>
      <c r="M2441" s="101"/>
      <c r="N2441" s="101"/>
      <c r="O2441" s="101"/>
      <c r="P2441" s="363"/>
      <c r="Q2441" s="363"/>
      <c r="R2441" s="361"/>
      <c r="S2441" s="570" t="str">
        <f t="shared" si="190"/>
        <v/>
      </c>
      <c r="U2441" s="124" t="str">
        <f t="shared" si="188"/>
        <v/>
      </c>
      <c r="V2441" s="124" t="str">
        <f>IF(X2441&gt;0,'BD1'!$K$6,"")</f>
        <v/>
      </c>
      <c r="W2441" s="121" t="str">
        <f>IF(X2441&gt;0,'BD1'!$K$8,"")</f>
        <v/>
      </c>
      <c r="X2441" s="101"/>
      <c r="Y2441" s="474"/>
      <c r="Z2441" s="101"/>
      <c r="AA2441" s="101"/>
      <c r="AB2441" s="101"/>
      <c r="AC2441" s="101"/>
      <c r="AD2441" s="101"/>
      <c r="AE2441" s="361"/>
      <c r="AF2441" s="522"/>
    </row>
    <row r="2442" spans="2:32" x14ac:dyDescent="0.25">
      <c r="B2442" s="566" t="str">
        <f t="shared" si="189"/>
        <v/>
      </c>
      <c r="C2442" s="472">
        <f>'BD4'!C2439</f>
        <v>0</v>
      </c>
      <c r="D2442" s="125" t="str">
        <f t="shared" si="186"/>
        <v/>
      </c>
      <c r="E2442" s="126" t="str">
        <f>IF('BD4'!O2439=0,"",'BD4'!O2439)</f>
        <v/>
      </c>
      <c r="F2442" s="127" t="str">
        <f>REPT('BD4'!N2439,1)</f>
        <v/>
      </c>
      <c r="G2442" s="469">
        <f>('BD4'!J2439)</f>
        <v>0</v>
      </c>
      <c r="I2442" s="568" t="str">
        <f t="shared" si="187"/>
        <v/>
      </c>
      <c r="J2442" s="568" t="str">
        <f>IF(L2442&gt;0,'BD1'!$K$6,"")</f>
        <v/>
      </c>
      <c r="K2442" s="568" t="str">
        <f>IF(L2442&gt;0,'BD1'!$K$8,"")</f>
        <v/>
      </c>
      <c r="L2442" s="101"/>
      <c r="M2442" s="101"/>
      <c r="N2442" s="101"/>
      <c r="O2442" s="101"/>
      <c r="P2442" s="363"/>
      <c r="Q2442" s="363"/>
      <c r="R2442" s="361"/>
      <c r="S2442" s="570" t="str">
        <f t="shared" si="190"/>
        <v/>
      </c>
      <c r="U2442" s="124" t="str">
        <f t="shared" si="188"/>
        <v/>
      </c>
      <c r="V2442" s="124" t="str">
        <f>IF(X2442&gt;0,'BD1'!$K$6,"")</f>
        <v/>
      </c>
      <c r="W2442" s="121" t="str">
        <f>IF(X2442&gt;0,'BD1'!$K$8,"")</f>
        <v/>
      </c>
      <c r="X2442" s="101"/>
      <c r="Y2442" s="474"/>
      <c r="Z2442" s="101"/>
      <c r="AA2442" s="101"/>
      <c r="AB2442" s="101"/>
      <c r="AC2442" s="101"/>
      <c r="AD2442" s="101"/>
      <c r="AE2442" s="361"/>
      <c r="AF2442" s="522"/>
    </row>
    <row r="2443" spans="2:32" x14ac:dyDescent="0.25">
      <c r="B2443" s="566" t="str">
        <f t="shared" si="189"/>
        <v/>
      </c>
      <c r="C2443" s="472">
        <f>'BD4'!C2440</f>
        <v>0</v>
      </c>
      <c r="D2443" s="125" t="str">
        <f t="shared" si="186"/>
        <v/>
      </c>
      <c r="E2443" s="126" t="str">
        <f>IF('BD4'!O2440=0,"",'BD4'!O2440)</f>
        <v/>
      </c>
      <c r="F2443" s="127" t="str">
        <f>REPT('BD4'!N2440,1)</f>
        <v/>
      </c>
      <c r="G2443" s="469">
        <f>('BD4'!J2440)</f>
        <v>0</v>
      </c>
      <c r="I2443" s="568" t="str">
        <f t="shared" si="187"/>
        <v/>
      </c>
      <c r="J2443" s="568" t="str">
        <f>IF(L2443&gt;0,'BD1'!$K$6,"")</f>
        <v/>
      </c>
      <c r="K2443" s="568" t="str">
        <f>IF(L2443&gt;0,'BD1'!$K$8,"")</f>
        <v/>
      </c>
      <c r="L2443" s="101"/>
      <c r="M2443" s="101"/>
      <c r="N2443" s="101"/>
      <c r="O2443" s="101"/>
      <c r="P2443" s="363"/>
      <c r="Q2443" s="363"/>
      <c r="R2443" s="361"/>
      <c r="S2443" s="570" t="str">
        <f t="shared" si="190"/>
        <v/>
      </c>
      <c r="U2443" s="124" t="str">
        <f t="shared" si="188"/>
        <v/>
      </c>
      <c r="V2443" s="124" t="str">
        <f>IF(X2443&gt;0,'BD1'!$K$6,"")</f>
        <v/>
      </c>
      <c r="W2443" s="121" t="str">
        <f>IF(X2443&gt;0,'BD1'!$K$8,"")</f>
        <v/>
      </c>
      <c r="X2443" s="101"/>
      <c r="Y2443" s="474"/>
      <c r="Z2443" s="101"/>
      <c r="AA2443" s="101"/>
      <c r="AB2443" s="101"/>
      <c r="AC2443" s="101"/>
      <c r="AD2443" s="101"/>
      <c r="AE2443" s="361"/>
      <c r="AF2443" s="522"/>
    </row>
    <row r="2444" spans="2:32" x14ac:dyDescent="0.25">
      <c r="B2444" s="566" t="str">
        <f t="shared" si="189"/>
        <v/>
      </c>
      <c r="C2444" s="472">
        <f>'BD4'!C2441</f>
        <v>0</v>
      </c>
      <c r="D2444" s="125" t="str">
        <f t="shared" si="186"/>
        <v/>
      </c>
      <c r="E2444" s="126" t="str">
        <f>IF('BD4'!O2441=0,"",'BD4'!O2441)</f>
        <v/>
      </c>
      <c r="F2444" s="127" t="str">
        <f>REPT('BD4'!N2441,1)</f>
        <v/>
      </c>
      <c r="G2444" s="469">
        <f>('BD4'!J2441)</f>
        <v>0</v>
      </c>
      <c r="I2444" s="568" t="str">
        <f t="shared" si="187"/>
        <v/>
      </c>
      <c r="J2444" s="568" t="str">
        <f>IF(L2444&gt;0,'BD1'!$K$6,"")</f>
        <v/>
      </c>
      <c r="K2444" s="568" t="str">
        <f>IF(L2444&gt;0,'BD1'!$K$8,"")</f>
        <v/>
      </c>
      <c r="L2444" s="101"/>
      <c r="M2444" s="101"/>
      <c r="N2444" s="101"/>
      <c r="O2444" s="101"/>
      <c r="P2444" s="363"/>
      <c r="Q2444" s="363"/>
      <c r="R2444" s="361"/>
      <c r="S2444" s="570" t="str">
        <f t="shared" si="190"/>
        <v/>
      </c>
      <c r="U2444" s="124" t="str">
        <f t="shared" si="188"/>
        <v/>
      </c>
      <c r="V2444" s="124" t="str">
        <f>IF(X2444&gt;0,'BD1'!$K$6,"")</f>
        <v/>
      </c>
      <c r="W2444" s="121" t="str">
        <f>IF(X2444&gt;0,'BD1'!$K$8,"")</f>
        <v/>
      </c>
      <c r="X2444" s="101"/>
      <c r="Y2444" s="474"/>
      <c r="Z2444" s="101"/>
      <c r="AA2444" s="101"/>
      <c r="AB2444" s="101"/>
      <c r="AC2444" s="101"/>
      <c r="AD2444" s="101"/>
      <c r="AE2444" s="361"/>
      <c r="AF2444" s="522"/>
    </row>
    <row r="2445" spans="2:32" x14ac:dyDescent="0.25">
      <c r="B2445" s="566" t="str">
        <f t="shared" si="189"/>
        <v/>
      </c>
      <c r="C2445" s="472">
        <f>'BD4'!C2442</f>
        <v>0</v>
      </c>
      <c r="D2445" s="125" t="str">
        <f t="shared" si="186"/>
        <v/>
      </c>
      <c r="E2445" s="126" t="str">
        <f>IF('BD4'!O2442=0,"",'BD4'!O2442)</f>
        <v/>
      </c>
      <c r="F2445" s="127" t="str">
        <f>REPT('BD4'!N2442,1)</f>
        <v/>
      </c>
      <c r="G2445" s="469">
        <f>('BD4'!J2442)</f>
        <v>0</v>
      </c>
      <c r="I2445" s="568" t="str">
        <f t="shared" si="187"/>
        <v/>
      </c>
      <c r="J2445" s="568" t="str">
        <f>IF(L2445&gt;0,'BD1'!$K$6,"")</f>
        <v/>
      </c>
      <c r="K2445" s="568" t="str">
        <f>IF(L2445&gt;0,'BD1'!$K$8,"")</f>
        <v/>
      </c>
      <c r="L2445" s="101"/>
      <c r="M2445" s="101"/>
      <c r="N2445" s="101"/>
      <c r="O2445" s="101"/>
      <c r="P2445" s="363"/>
      <c r="Q2445" s="363"/>
      <c r="R2445" s="361"/>
      <c r="S2445" s="570" t="str">
        <f t="shared" si="190"/>
        <v/>
      </c>
      <c r="U2445" s="124" t="str">
        <f t="shared" si="188"/>
        <v/>
      </c>
      <c r="V2445" s="124" t="str">
        <f>IF(X2445&gt;0,'BD1'!$K$6,"")</f>
        <v/>
      </c>
      <c r="W2445" s="121" t="str">
        <f>IF(X2445&gt;0,'BD1'!$K$8,"")</f>
        <v/>
      </c>
      <c r="X2445" s="101"/>
      <c r="Y2445" s="474"/>
      <c r="Z2445" s="101"/>
      <c r="AA2445" s="101"/>
      <c r="AB2445" s="101"/>
      <c r="AC2445" s="101"/>
      <c r="AD2445" s="101"/>
      <c r="AE2445" s="361"/>
      <c r="AF2445" s="522"/>
    </row>
    <row r="2446" spans="2:32" x14ac:dyDescent="0.25">
      <c r="B2446" s="566" t="str">
        <f t="shared" si="189"/>
        <v/>
      </c>
      <c r="C2446" s="472">
        <f>'BD4'!C2443</f>
        <v>0</v>
      </c>
      <c r="D2446" s="125" t="str">
        <f t="shared" si="186"/>
        <v/>
      </c>
      <c r="E2446" s="126" t="str">
        <f>IF('BD4'!O2443=0,"",'BD4'!O2443)</f>
        <v/>
      </c>
      <c r="F2446" s="127" t="str">
        <f>REPT('BD4'!N2443,1)</f>
        <v/>
      </c>
      <c r="G2446" s="469">
        <f>('BD4'!J2443)</f>
        <v>0</v>
      </c>
      <c r="I2446" s="568" t="str">
        <f t="shared" si="187"/>
        <v/>
      </c>
      <c r="J2446" s="568" t="str">
        <f>IF(L2446&gt;0,'BD1'!$K$6,"")</f>
        <v/>
      </c>
      <c r="K2446" s="568" t="str">
        <f>IF(L2446&gt;0,'BD1'!$K$8,"")</f>
        <v/>
      </c>
      <c r="L2446" s="101"/>
      <c r="M2446" s="101"/>
      <c r="N2446" s="101"/>
      <c r="O2446" s="101"/>
      <c r="P2446" s="363"/>
      <c r="Q2446" s="363"/>
      <c r="R2446" s="361"/>
      <c r="S2446" s="570" t="str">
        <f t="shared" si="190"/>
        <v/>
      </c>
      <c r="U2446" s="124" t="str">
        <f t="shared" si="188"/>
        <v/>
      </c>
      <c r="V2446" s="124" t="str">
        <f>IF(X2446&gt;0,'BD1'!$K$6,"")</f>
        <v/>
      </c>
      <c r="W2446" s="121" t="str">
        <f>IF(X2446&gt;0,'BD1'!$K$8,"")</f>
        <v/>
      </c>
      <c r="X2446" s="101"/>
      <c r="Y2446" s="474"/>
      <c r="Z2446" s="101"/>
      <c r="AA2446" s="101"/>
      <c r="AB2446" s="101"/>
      <c r="AC2446" s="101"/>
      <c r="AD2446" s="101"/>
      <c r="AE2446" s="361"/>
      <c r="AF2446" s="522"/>
    </row>
    <row r="2447" spans="2:32" x14ac:dyDescent="0.25">
      <c r="B2447" s="566" t="str">
        <f t="shared" si="189"/>
        <v/>
      </c>
      <c r="C2447" s="472">
        <f>'BD4'!C2444</f>
        <v>0</v>
      </c>
      <c r="D2447" s="125" t="str">
        <f t="shared" ref="D2447:D2500" si="191">IF(IF(G2447&gt;=1,1,0)=0,"",IF(G2447&gt;=1,1,0))</f>
        <v/>
      </c>
      <c r="E2447" s="126" t="str">
        <f>IF('BD4'!O2444=0,"",'BD4'!O2444)</f>
        <v/>
      </c>
      <c r="F2447" s="127" t="str">
        <f>REPT('BD4'!N2444,1)</f>
        <v/>
      </c>
      <c r="G2447" s="469">
        <f>('BD4'!J2444)</f>
        <v>0</v>
      </c>
      <c r="I2447" s="568" t="str">
        <f t="shared" ref="I2447:I2500" si="192">IF(L2447&gt;0,ROW()-13,"")</f>
        <v/>
      </c>
      <c r="J2447" s="568" t="str">
        <f>IF(L2447&gt;0,'BD1'!$K$6,"")</f>
        <v/>
      </c>
      <c r="K2447" s="568" t="str">
        <f>IF(L2447&gt;0,'BD1'!$K$8,"")</f>
        <v/>
      </c>
      <c r="L2447" s="101"/>
      <c r="M2447" s="101"/>
      <c r="N2447" s="101"/>
      <c r="O2447" s="101"/>
      <c r="P2447" s="363"/>
      <c r="Q2447" s="363"/>
      <c r="R2447" s="361"/>
      <c r="S2447" s="570" t="str">
        <f t="shared" si="190"/>
        <v/>
      </c>
      <c r="U2447" s="124" t="str">
        <f t="shared" ref="U2447:U2500" si="193">IF(X2447&gt;0,ROW()-13,"")</f>
        <v/>
      </c>
      <c r="V2447" s="124" t="str">
        <f>IF(X2447&gt;0,'BD1'!$K$6,"")</f>
        <v/>
      </c>
      <c r="W2447" s="121" t="str">
        <f>IF(X2447&gt;0,'BD1'!$K$8,"")</f>
        <v/>
      </c>
      <c r="X2447" s="101"/>
      <c r="Y2447" s="474"/>
      <c r="Z2447" s="101"/>
      <c r="AA2447" s="101"/>
      <c r="AB2447" s="101"/>
      <c r="AC2447" s="101"/>
      <c r="AD2447" s="101"/>
      <c r="AE2447" s="361"/>
      <c r="AF2447" s="522"/>
    </row>
    <row r="2448" spans="2:32" x14ac:dyDescent="0.25">
      <c r="B2448" s="566" t="str">
        <f t="shared" ref="B2448:B2500" si="194">IF(G2448&gt;0,ROW()-13,"")</f>
        <v/>
      </c>
      <c r="C2448" s="472">
        <f>'BD4'!C2445</f>
        <v>0</v>
      </c>
      <c r="D2448" s="125" t="str">
        <f t="shared" si="191"/>
        <v/>
      </c>
      <c r="E2448" s="126" t="str">
        <f>IF('BD4'!O2445=0,"",'BD4'!O2445)</f>
        <v/>
      </c>
      <c r="F2448" s="127" t="str">
        <f>REPT('BD4'!N2445,1)</f>
        <v/>
      </c>
      <c r="G2448" s="469">
        <f>('BD4'!J2445)</f>
        <v>0</v>
      </c>
      <c r="I2448" s="568" t="str">
        <f t="shared" si="192"/>
        <v/>
      </c>
      <c r="J2448" s="568" t="str">
        <f>IF(L2448&gt;0,'BD1'!$K$6,"")</f>
        <v/>
      </c>
      <c r="K2448" s="568" t="str">
        <f>IF(L2448&gt;0,'BD1'!$K$8,"")</f>
        <v/>
      </c>
      <c r="L2448" s="101"/>
      <c r="M2448" s="101"/>
      <c r="N2448" s="101"/>
      <c r="O2448" s="101"/>
      <c r="P2448" s="363"/>
      <c r="Q2448" s="363"/>
      <c r="R2448" s="361"/>
      <c r="S2448" s="570" t="str">
        <f t="shared" ref="S2448:S2500" si="195">IF(AND(M2448="",N2448="",O2448=""),"",SUM(M2448:O2448))</f>
        <v/>
      </c>
      <c r="U2448" s="124" t="str">
        <f t="shared" si="193"/>
        <v/>
      </c>
      <c r="V2448" s="124" t="str">
        <f>IF(X2448&gt;0,'BD1'!$K$6,"")</f>
        <v/>
      </c>
      <c r="W2448" s="121" t="str">
        <f>IF(X2448&gt;0,'BD1'!$K$8,"")</f>
        <v/>
      </c>
      <c r="X2448" s="101"/>
      <c r="Y2448" s="474"/>
      <c r="Z2448" s="101"/>
      <c r="AA2448" s="101"/>
      <c r="AB2448" s="101"/>
      <c r="AC2448" s="101"/>
      <c r="AD2448" s="101"/>
      <c r="AE2448" s="361"/>
      <c r="AF2448" s="522"/>
    </row>
    <row r="2449" spans="2:32" x14ac:dyDescent="0.25">
      <c r="B2449" s="566" t="str">
        <f t="shared" si="194"/>
        <v/>
      </c>
      <c r="C2449" s="472">
        <f>'BD4'!C2446</f>
        <v>0</v>
      </c>
      <c r="D2449" s="125" t="str">
        <f t="shared" si="191"/>
        <v/>
      </c>
      <c r="E2449" s="126" t="str">
        <f>IF('BD4'!O2446=0,"",'BD4'!O2446)</f>
        <v/>
      </c>
      <c r="F2449" s="127" t="str">
        <f>REPT('BD4'!N2446,1)</f>
        <v/>
      </c>
      <c r="G2449" s="469">
        <f>('BD4'!J2446)</f>
        <v>0</v>
      </c>
      <c r="I2449" s="568" t="str">
        <f t="shared" si="192"/>
        <v/>
      </c>
      <c r="J2449" s="568" t="str">
        <f>IF(L2449&gt;0,'BD1'!$K$6,"")</f>
        <v/>
      </c>
      <c r="K2449" s="568" t="str">
        <f>IF(L2449&gt;0,'BD1'!$K$8,"")</f>
        <v/>
      </c>
      <c r="L2449" s="101"/>
      <c r="M2449" s="101"/>
      <c r="N2449" s="101"/>
      <c r="O2449" s="101"/>
      <c r="P2449" s="363"/>
      <c r="Q2449" s="363"/>
      <c r="R2449" s="361"/>
      <c r="S2449" s="570" t="str">
        <f t="shared" si="195"/>
        <v/>
      </c>
      <c r="U2449" s="124" t="str">
        <f t="shared" si="193"/>
        <v/>
      </c>
      <c r="V2449" s="124" t="str">
        <f>IF(X2449&gt;0,'BD1'!$K$6,"")</f>
        <v/>
      </c>
      <c r="W2449" s="121" t="str">
        <f>IF(X2449&gt;0,'BD1'!$K$8,"")</f>
        <v/>
      </c>
      <c r="X2449" s="101"/>
      <c r="Y2449" s="474"/>
      <c r="Z2449" s="101"/>
      <c r="AA2449" s="101"/>
      <c r="AB2449" s="101"/>
      <c r="AC2449" s="101"/>
      <c r="AD2449" s="101"/>
      <c r="AE2449" s="361"/>
      <c r="AF2449" s="522"/>
    </row>
    <row r="2450" spans="2:32" x14ac:dyDescent="0.25">
      <c r="B2450" s="566" t="str">
        <f t="shared" si="194"/>
        <v/>
      </c>
      <c r="C2450" s="472">
        <f>'BD4'!C2447</f>
        <v>0</v>
      </c>
      <c r="D2450" s="125" t="str">
        <f t="shared" si="191"/>
        <v/>
      </c>
      <c r="E2450" s="126" t="str">
        <f>IF('BD4'!O2447=0,"",'BD4'!O2447)</f>
        <v/>
      </c>
      <c r="F2450" s="127" t="str">
        <f>REPT('BD4'!N2447,1)</f>
        <v/>
      </c>
      <c r="G2450" s="469">
        <f>('BD4'!J2447)</f>
        <v>0</v>
      </c>
      <c r="I2450" s="568" t="str">
        <f t="shared" si="192"/>
        <v/>
      </c>
      <c r="J2450" s="568" t="str">
        <f>IF(L2450&gt;0,'BD1'!$K$6,"")</f>
        <v/>
      </c>
      <c r="K2450" s="568" t="str">
        <f>IF(L2450&gt;0,'BD1'!$K$8,"")</f>
        <v/>
      </c>
      <c r="L2450" s="101"/>
      <c r="M2450" s="101"/>
      <c r="N2450" s="101"/>
      <c r="O2450" s="101"/>
      <c r="P2450" s="363"/>
      <c r="Q2450" s="363"/>
      <c r="R2450" s="361"/>
      <c r="S2450" s="570" t="str">
        <f t="shared" si="195"/>
        <v/>
      </c>
      <c r="U2450" s="124" t="str">
        <f t="shared" si="193"/>
        <v/>
      </c>
      <c r="V2450" s="124" t="str">
        <f>IF(X2450&gt;0,'BD1'!$K$6,"")</f>
        <v/>
      </c>
      <c r="W2450" s="121" t="str">
        <f>IF(X2450&gt;0,'BD1'!$K$8,"")</f>
        <v/>
      </c>
      <c r="X2450" s="101"/>
      <c r="Y2450" s="474"/>
      <c r="Z2450" s="101"/>
      <c r="AA2450" s="101"/>
      <c r="AB2450" s="101"/>
      <c r="AC2450" s="101"/>
      <c r="AD2450" s="101"/>
      <c r="AE2450" s="361"/>
      <c r="AF2450" s="522"/>
    </row>
    <row r="2451" spans="2:32" x14ac:dyDescent="0.25">
      <c r="B2451" s="566" t="str">
        <f t="shared" si="194"/>
        <v/>
      </c>
      <c r="C2451" s="472">
        <f>'BD4'!C2448</f>
        <v>0</v>
      </c>
      <c r="D2451" s="125" t="str">
        <f t="shared" si="191"/>
        <v/>
      </c>
      <c r="E2451" s="126" t="str">
        <f>IF('BD4'!O2448=0,"",'BD4'!O2448)</f>
        <v/>
      </c>
      <c r="F2451" s="127" t="str">
        <f>REPT('BD4'!N2448,1)</f>
        <v/>
      </c>
      <c r="G2451" s="469">
        <f>('BD4'!J2448)</f>
        <v>0</v>
      </c>
      <c r="I2451" s="568" t="str">
        <f t="shared" si="192"/>
        <v/>
      </c>
      <c r="J2451" s="568" t="str">
        <f>IF(L2451&gt;0,'BD1'!$K$6,"")</f>
        <v/>
      </c>
      <c r="K2451" s="568" t="str">
        <f>IF(L2451&gt;0,'BD1'!$K$8,"")</f>
        <v/>
      </c>
      <c r="L2451" s="101"/>
      <c r="M2451" s="101"/>
      <c r="N2451" s="101"/>
      <c r="O2451" s="101"/>
      <c r="P2451" s="363"/>
      <c r="Q2451" s="363"/>
      <c r="R2451" s="361"/>
      <c r="S2451" s="570" t="str">
        <f t="shared" si="195"/>
        <v/>
      </c>
      <c r="U2451" s="124" t="str">
        <f t="shared" si="193"/>
        <v/>
      </c>
      <c r="V2451" s="124" t="str">
        <f>IF(X2451&gt;0,'BD1'!$K$6,"")</f>
        <v/>
      </c>
      <c r="W2451" s="121" t="str">
        <f>IF(X2451&gt;0,'BD1'!$K$8,"")</f>
        <v/>
      </c>
      <c r="X2451" s="101"/>
      <c r="Y2451" s="474"/>
      <c r="Z2451" s="101"/>
      <c r="AA2451" s="101"/>
      <c r="AB2451" s="101"/>
      <c r="AC2451" s="101"/>
      <c r="AD2451" s="101"/>
      <c r="AE2451" s="361"/>
      <c r="AF2451" s="522"/>
    </row>
    <row r="2452" spans="2:32" x14ac:dyDescent="0.25">
      <c r="B2452" s="566" t="str">
        <f t="shared" si="194"/>
        <v/>
      </c>
      <c r="C2452" s="472">
        <f>'BD4'!C2449</f>
        <v>0</v>
      </c>
      <c r="D2452" s="125" t="str">
        <f t="shared" si="191"/>
        <v/>
      </c>
      <c r="E2452" s="126" t="str">
        <f>IF('BD4'!O2449=0,"",'BD4'!O2449)</f>
        <v/>
      </c>
      <c r="F2452" s="127" t="str">
        <f>REPT('BD4'!N2449,1)</f>
        <v/>
      </c>
      <c r="G2452" s="469">
        <f>('BD4'!J2449)</f>
        <v>0</v>
      </c>
      <c r="I2452" s="568" t="str">
        <f t="shared" si="192"/>
        <v/>
      </c>
      <c r="J2452" s="568" t="str">
        <f>IF(L2452&gt;0,'BD1'!$K$6,"")</f>
        <v/>
      </c>
      <c r="K2452" s="568" t="str">
        <f>IF(L2452&gt;0,'BD1'!$K$8,"")</f>
        <v/>
      </c>
      <c r="L2452" s="101"/>
      <c r="M2452" s="101"/>
      <c r="N2452" s="101"/>
      <c r="O2452" s="101"/>
      <c r="P2452" s="363"/>
      <c r="Q2452" s="363"/>
      <c r="R2452" s="361"/>
      <c r="S2452" s="570" t="str">
        <f t="shared" si="195"/>
        <v/>
      </c>
      <c r="U2452" s="124" t="str">
        <f t="shared" si="193"/>
        <v/>
      </c>
      <c r="V2452" s="124" t="str">
        <f>IF(X2452&gt;0,'BD1'!$K$6,"")</f>
        <v/>
      </c>
      <c r="W2452" s="121" t="str">
        <f>IF(X2452&gt;0,'BD1'!$K$8,"")</f>
        <v/>
      </c>
      <c r="X2452" s="101"/>
      <c r="Y2452" s="474"/>
      <c r="Z2452" s="101"/>
      <c r="AA2452" s="101"/>
      <c r="AB2452" s="101"/>
      <c r="AC2452" s="101"/>
      <c r="AD2452" s="101"/>
      <c r="AE2452" s="361"/>
      <c r="AF2452" s="522"/>
    </row>
    <row r="2453" spans="2:32" x14ac:dyDescent="0.25">
      <c r="B2453" s="566" t="str">
        <f t="shared" si="194"/>
        <v/>
      </c>
      <c r="C2453" s="472">
        <f>'BD4'!C2450</f>
        <v>0</v>
      </c>
      <c r="D2453" s="125" t="str">
        <f t="shared" si="191"/>
        <v/>
      </c>
      <c r="E2453" s="126" t="str">
        <f>IF('BD4'!O2450=0,"",'BD4'!O2450)</f>
        <v/>
      </c>
      <c r="F2453" s="127" t="str">
        <f>REPT('BD4'!N2450,1)</f>
        <v/>
      </c>
      <c r="G2453" s="469">
        <f>('BD4'!J2450)</f>
        <v>0</v>
      </c>
      <c r="I2453" s="568" t="str">
        <f t="shared" si="192"/>
        <v/>
      </c>
      <c r="J2453" s="568" t="str">
        <f>IF(L2453&gt;0,'BD1'!$K$6,"")</f>
        <v/>
      </c>
      <c r="K2453" s="568" t="str">
        <f>IF(L2453&gt;0,'BD1'!$K$8,"")</f>
        <v/>
      </c>
      <c r="L2453" s="101"/>
      <c r="M2453" s="101"/>
      <c r="N2453" s="101"/>
      <c r="O2453" s="101"/>
      <c r="P2453" s="363"/>
      <c r="Q2453" s="363"/>
      <c r="R2453" s="361"/>
      <c r="S2453" s="570" t="str">
        <f t="shared" si="195"/>
        <v/>
      </c>
      <c r="U2453" s="124" t="str">
        <f t="shared" si="193"/>
        <v/>
      </c>
      <c r="V2453" s="124" t="str">
        <f>IF(X2453&gt;0,'BD1'!$K$6,"")</f>
        <v/>
      </c>
      <c r="W2453" s="121" t="str">
        <f>IF(X2453&gt;0,'BD1'!$K$8,"")</f>
        <v/>
      </c>
      <c r="X2453" s="101"/>
      <c r="Y2453" s="474"/>
      <c r="Z2453" s="101"/>
      <c r="AA2453" s="101"/>
      <c r="AB2453" s="101"/>
      <c r="AC2453" s="101"/>
      <c r="AD2453" s="101"/>
      <c r="AE2453" s="361"/>
      <c r="AF2453" s="522"/>
    </row>
    <row r="2454" spans="2:32" x14ac:dyDescent="0.25">
      <c r="B2454" s="566" t="str">
        <f t="shared" si="194"/>
        <v/>
      </c>
      <c r="C2454" s="472">
        <f>'BD4'!C2451</f>
        <v>0</v>
      </c>
      <c r="D2454" s="125" t="str">
        <f t="shared" si="191"/>
        <v/>
      </c>
      <c r="E2454" s="126" t="str">
        <f>IF('BD4'!O2451=0,"",'BD4'!O2451)</f>
        <v/>
      </c>
      <c r="F2454" s="127" t="str">
        <f>REPT('BD4'!N2451,1)</f>
        <v/>
      </c>
      <c r="G2454" s="469">
        <f>('BD4'!J2451)</f>
        <v>0</v>
      </c>
      <c r="I2454" s="568" t="str">
        <f t="shared" si="192"/>
        <v/>
      </c>
      <c r="J2454" s="568" t="str">
        <f>IF(L2454&gt;0,'BD1'!$K$6,"")</f>
        <v/>
      </c>
      <c r="K2454" s="568" t="str">
        <f>IF(L2454&gt;0,'BD1'!$K$8,"")</f>
        <v/>
      </c>
      <c r="L2454" s="101"/>
      <c r="M2454" s="101"/>
      <c r="N2454" s="101"/>
      <c r="O2454" s="101"/>
      <c r="P2454" s="363"/>
      <c r="Q2454" s="363"/>
      <c r="R2454" s="361"/>
      <c r="S2454" s="570" t="str">
        <f t="shared" si="195"/>
        <v/>
      </c>
      <c r="U2454" s="124" t="str">
        <f t="shared" si="193"/>
        <v/>
      </c>
      <c r="V2454" s="124" t="str">
        <f>IF(X2454&gt;0,'BD1'!$K$6,"")</f>
        <v/>
      </c>
      <c r="W2454" s="121" t="str">
        <f>IF(X2454&gt;0,'BD1'!$K$8,"")</f>
        <v/>
      </c>
      <c r="X2454" s="101"/>
      <c r="Y2454" s="474"/>
      <c r="Z2454" s="101"/>
      <c r="AA2454" s="101"/>
      <c r="AB2454" s="101"/>
      <c r="AC2454" s="101"/>
      <c r="AD2454" s="101"/>
      <c r="AE2454" s="361"/>
      <c r="AF2454" s="522"/>
    </row>
    <row r="2455" spans="2:32" x14ac:dyDescent="0.25">
      <c r="B2455" s="566" t="str">
        <f t="shared" si="194"/>
        <v/>
      </c>
      <c r="C2455" s="472">
        <f>'BD4'!C2452</f>
        <v>0</v>
      </c>
      <c r="D2455" s="125" t="str">
        <f t="shared" si="191"/>
        <v/>
      </c>
      <c r="E2455" s="126" t="str">
        <f>IF('BD4'!O2452=0,"",'BD4'!O2452)</f>
        <v/>
      </c>
      <c r="F2455" s="127" t="str">
        <f>REPT('BD4'!N2452,1)</f>
        <v/>
      </c>
      <c r="G2455" s="469">
        <f>('BD4'!J2452)</f>
        <v>0</v>
      </c>
      <c r="I2455" s="568" t="str">
        <f t="shared" si="192"/>
        <v/>
      </c>
      <c r="J2455" s="568" t="str">
        <f>IF(L2455&gt;0,'BD1'!$K$6,"")</f>
        <v/>
      </c>
      <c r="K2455" s="568" t="str">
        <f>IF(L2455&gt;0,'BD1'!$K$8,"")</f>
        <v/>
      </c>
      <c r="L2455" s="101"/>
      <c r="M2455" s="101"/>
      <c r="N2455" s="101"/>
      <c r="O2455" s="101"/>
      <c r="P2455" s="363"/>
      <c r="Q2455" s="363"/>
      <c r="R2455" s="361"/>
      <c r="S2455" s="570" t="str">
        <f t="shared" si="195"/>
        <v/>
      </c>
      <c r="U2455" s="124" t="str">
        <f t="shared" si="193"/>
        <v/>
      </c>
      <c r="V2455" s="124" t="str">
        <f>IF(X2455&gt;0,'BD1'!$K$6,"")</f>
        <v/>
      </c>
      <c r="W2455" s="121" t="str">
        <f>IF(X2455&gt;0,'BD1'!$K$8,"")</f>
        <v/>
      </c>
      <c r="X2455" s="101"/>
      <c r="Y2455" s="474"/>
      <c r="Z2455" s="101"/>
      <c r="AA2455" s="101"/>
      <c r="AB2455" s="101"/>
      <c r="AC2455" s="101"/>
      <c r="AD2455" s="101"/>
      <c r="AE2455" s="361"/>
      <c r="AF2455" s="522"/>
    </row>
    <row r="2456" spans="2:32" x14ac:dyDescent="0.25">
      <c r="B2456" s="566" t="str">
        <f t="shared" si="194"/>
        <v/>
      </c>
      <c r="C2456" s="472">
        <f>'BD4'!C2453</f>
        <v>0</v>
      </c>
      <c r="D2456" s="125" t="str">
        <f t="shared" si="191"/>
        <v/>
      </c>
      <c r="E2456" s="126" t="str">
        <f>IF('BD4'!O2453=0,"",'BD4'!O2453)</f>
        <v/>
      </c>
      <c r="F2456" s="127" t="str">
        <f>REPT('BD4'!N2453,1)</f>
        <v/>
      </c>
      <c r="G2456" s="469">
        <f>('BD4'!J2453)</f>
        <v>0</v>
      </c>
      <c r="I2456" s="568" t="str">
        <f t="shared" si="192"/>
        <v/>
      </c>
      <c r="J2456" s="568" t="str">
        <f>IF(L2456&gt;0,'BD1'!$K$6,"")</f>
        <v/>
      </c>
      <c r="K2456" s="568" t="str">
        <f>IF(L2456&gt;0,'BD1'!$K$8,"")</f>
        <v/>
      </c>
      <c r="L2456" s="101"/>
      <c r="M2456" s="101"/>
      <c r="N2456" s="101"/>
      <c r="O2456" s="101"/>
      <c r="P2456" s="363"/>
      <c r="Q2456" s="363"/>
      <c r="R2456" s="361"/>
      <c r="S2456" s="570" t="str">
        <f t="shared" si="195"/>
        <v/>
      </c>
      <c r="U2456" s="124" t="str">
        <f t="shared" si="193"/>
        <v/>
      </c>
      <c r="V2456" s="124" t="str">
        <f>IF(X2456&gt;0,'BD1'!$K$6,"")</f>
        <v/>
      </c>
      <c r="W2456" s="121" t="str">
        <f>IF(X2456&gt;0,'BD1'!$K$8,"")</f>
        <v/>
      </c>
      <c r="X2456" s="101"/>
      <c r="Y2456" s="474"/>
      <c r="Z2456" s="101"/>
      <c r="AA2456" s="101"/>
      <c r="AB2456" s="101"/>
      <c r="AC2456" s="101"/>
      <c r="AD2456" s="101"/>
      <c r="AE2456" s="361"/>
      <c r="AF2456" s="522"/>
    </row>
    <row r="2457" spans="2:32" x14ac:dyDescent="0.25">
      <c r="B2457" s="566" t="str">
        <f t="shared" si="194"/>
        <v/>
      </c>
      <c r="C2457" s="472">
        <f>'BD4'!C2454</f>
        <v>0</v>
      </c>
      <c r="D2457" s="125" t="str">
        <f t="shared" si="191"/>
        <v/>
      </c>
      <c r="E2457" s="126" t="str">
        <f>IF('BD4'!O2454=0,"",'BD4'!O2454)</f>
        <v/>
      </c>
      <c r="F2457" s="127" t="str">
        <f>REPT('BD4'!N2454,1)</f>
        <v/>
      </c>
      <c r="G2457" s="469">
        <f>('BD4'!J2454)</f>
        <v>0</v>
      </c>
      <c r="I2457" s="568" t="str">
        <f t="shared" si="192"/>
        <v/>
      </c>
      <c r="J2457" s="568" t="str">
        <f>IF(L2457&gt;0,'BD1'!$K$6,"")</f>
        <v/>
      </c>
      <c r="K2457" s="568" t="str">
        <f>IF(L2457&gt;0,'BD1'!$K$8,"")</f>
        <v/>
      </c>
      <c r="L2457" s="101"/>
      <c r="M2457" s="101"/>
      <c r="N2457" s="101"/>
      <c r="O2457" s="101"/>
      <c r="P2457" s="363"/>
      <c r="Q2457" s="363"/>
      <c r="R2457" s="361"/>
      <c r="S2457" s="570" t="str">
        <f t="shared" si="195"/>
        <v/>
      </c>
      <c r="U2457" s="124" t="str">
        <f t="shared" si="193"/>
        <v/>
      </c>
      <c r="V2457" s="124" t="str">
        <f>IF(X2457&gt;0,'BD1'!$K$6,"")</f>
        <v/>
      </c>
      <c r="W2457" s="121" t="str">
        <f>IF(X2457&gt;0,'BD1'!$K$8,"")</f>
        <v/>
      </c>
      <c r="X2457" s="101"/>
      <c r="Y2457" s="474"/>
      <c r="Z2457" s="101"/>
      <c r="AA2457" s="101"/>
      <c r="AB2457" s="101"/>
      <c r="AC2457" s="101"/>
      <c r="AD2457" s="101"/>
      <c r="AE2457" s="361"/>
      <c r="AF2457" s="522"/>
    </row>
    <row r="2458" spans="2:32" x14ac:dyDescent="0.25">
      <c r="B2458" s="566" t="str">
        <f t="shared" si="194"/>
        <v/>
      </c>
      <c r="C2458" s="472">
        <f>'BD4'!C2455</f>
        <v>0</v>
      </c>
      <c r="D2458" s="125" t="str">
        <f t="shared" si="191"/>
        <v/>
      </c>
      <c r="E2458" s="126" t="str">
        <f>IF('BD4'!O2455=0,"",'BD4'!O2455)</f>
        <v/>
      </c>
      <c r="F2458" s="127" t="str">
        <f>REPT('BD4'!N2455,1)</f>
        <v/>
      </c>
      <c r="G2458" s="469">
        <f>('BD4'!J2455)</f>
        <v>0</v>
      </c>
      <c r="I2458" s="568" t="str">
        <f t="shared" si="192"/>
        <v/>
      </c>
      <c r="J2458" s="568" t="str">
        <f>IF(L2458&gt;0,'BD1'!$K$6,"")</f>
        <v/>
      </c>
      <c r="K2458" s="568" t="str">
        <f>IF(L2458&gt;0,'BD1'!$K$8,"")</f>
        <v/>
      </c>
      <c r="L2458" s="101"/>
      <c r="M2458" s="101"/>
      <c r="N2458" s="101"/>
      <c r="O2458" s="101"/>
      <c r="P2458" s="363"/>
      <c r="Q2458" s="363"/>
      <c r="R2458" s="361"/>
      <c r="S2458" s="570" t="str">
        <f t="shared" si="195"/>
        <v/>
      </c>
      <c r="U2458" s="124" t="str">
        <f t="shared" si="193"/>
        <v/>
      </c>
      <c r="V2458" s="124" t="str">
        <f>IF(X2458&gt;0,'BD1'!$K$6,"")</f>
        <v/>
      </c>
      <c r="W2458" s="121" t="str">
        <f>IF(X2458&gt;0,'BD1'!$K$8,"")</f>
        <v/>
      </c>
      <c r="X2458" s="101"/>
      <c r="Y2458" s="474"/>
      <c r="Z2458" s="101"/>
      <c r="AA2458" s="101"/>
      <c r="AB2458" s="101"/>
      <c r="AC2458" s="101"/>
      <c r="AD2458" s="101"/>
      <c r="AE2458" s="361"/>
      <c r="AF2458" s="522"/>
    </row>
    <row r="2459" spans="2:32" x14ac:dyDescent="0.25">
      <c r="B2459" s="566" t="str">
        <f t="shared" si="194"/>
        <v/>
      </c>
      <c r="C2459" s="472">
        <f>'BD4'!C2456</f>
        <v>0</v>
      </c>
      <c r="D2459" s="125" t="str">
        <f t="shared" si="191"/>
        <v/>
      </c>
      <c r="E2459" s="126" t="str">
        <f>IF('BD4'!O2456=0,"",'BD4'!O2456)</f>
        <v/>
      </c>
      <c r="F2459" s="127" t="str">
        <f>REPT('BD4'!N2456,1)</f>
        <v/>
      </c>
      <c r="G2459" s="469">
        <f>('BD4'!J2456)</f>
        <v>0</v>
      </c>
      <c r="I2459" s="568" t="str">
        <f t="shared" si="192"/>
        <v/>
      </c>
      <c r="J2459" s="568" t="str">
        <f>IF(L2459&gt;0,'BD1'!$K$6,"")</f>
        <v/>
      </c>
      <c r="K2459" s="568" t="str">
        <f>IF(L2459&gt;0,'BD1'!$K$8,"")</f>
        <v/>
      </c>
      <c r="L2459" s="101"/>
      <c r="M2459" s="101"/>
      <c r="N2459" s="101"/>
      <c r="O2459" s="101"/>
      <c r="P2459" s="363"/>
      <c r="Q2459" s="363"/>
      <c r="R2459" s="361"/>
      <c r="S2459" s="570" t="str">
        <f t="shared" si="195"/>
        <v/>
      </c>
      <c r="U2459" s="124" t="str">
        <f t="shared" si="193"/>
        <v/>
      </c>
      <c r="V2459" s="124" t="str">
        <f>IF(X2459&gt;0,'BD1'!$K$6,"")</f>
        <v/>
      </c>
      <c r="W2459" s="121" t="str">
        <f>IF(X2459&gt;0,'BD1'!$K$8,"")</f>
        <v/>
      </c>
      <c r="X2459" s="101"/>
      <c r="Y2459" s="474"/>
      <c r="Z2459" s="101"/>
      <c r="AA2459" s="101"/>
      <c r="AB2459" s="101"/>
      <c r="AC2459" s="101"/>
      <c r="AD2459" s="101"/>
      <c r="AE2459" s="361"/>
      <c r="AF2459" s="522"/>
    </row>
    <row r="2460" spans="2:32" x14ac:dyDescent="0.25">
      <c r="B2460" s="566" t="str">
        <f t="shared" si="194"/>
        <v/>
      </c>
      <c r="C2460" s="472">
        <f>'BD4'!C2457</f>
        <v>0</v>
      </c>
      <c r="D2460" s="125" t="str">
        <f t="shared" si="191"/>
        <v/>
      </c>
      <c r="E2460" s="126" t="str">
        <f>IF('BD4'!O2457=0,"",'BD4'!O2457)</f>
        <v/>
      </c>
      <c r="F2460" s="127" t="str">
        <f>REPT('BD4'!N2457,1)</f>
        <v/>
      </c>
      <c r="G2460" s="469">
        <f>('BD4'!J2457)</f>
        <v>0</v>
      </c>
      <c r="I2460" s="568" t="str">
        <f t="shared" si="192"/>
        <v/>
      </c>
      <c r="J2460" s="568" t="str">
        <f>IF(L2460&gt;0,'BD1'!$K$6,"")</f>
        <v/>
      </c>
      <c r="K2460" s="568" t="str">
        <f>IF(L2460&gt;0,'BD1'!$K$8,"")</f>
        <v/>
      </c>
      <c r="L2460" s="101"/>
      <c r="M2460" s="101"/>
      <c r="N2460" s="101"/>
      <c r="O2460" s="101"/>
      <c r="P2460" s="363"/>
      <c r="Q2460" s="363"/>
      <c r="R2460" s="361"/>
      <c r="S2460" s="570" t="str">
        <f t="shared" si="195"/>
        <v/>
      </c>
      <c r="U2460" s="124" t="str">
        <f t="shared" si="193"/>
        <v/>
      </c>
      <c r="V2460" s="124" t="str">
        <f>IF(X2460&gt;0,'BD1'!$K$6,"")</f>
        <v/>
      </c>
      <c r="W2460" s="121" t="str">
        <f>IF(X2460&gt;0,'BD1'!$K$8,"")</f>
        <v/>
      </c>
      <c r="X2460" s="101"/>
      <c r="Y2460" s="474"/>
      <c r="Z2460" s="101"/>
      <c r="AA2460" s="101"/>
      <c r="AB2460" s="101"/>
      <c r="AC2460" s="101"/>
      <c r="AD2460" s="101"/>
      <c r="AE2460" s="361"/>
      <c r="AF2460" s="522"/>
    </row>
    <row r="2461" spans="2:32" x14ac:dyDescent="0.25">
      <c r="B2461" s="566" t="str">
        <f t="shared" si="194"/>
        <v/>
      </c>
      <c r="C2461" s="472">
        <f>'BD4'!C2458</f>
        <v>0</v>
      </c>
      <c r="D2461" s="125" t="str">
        <f t="shared" si="191"/>
        <v/>
      </c>
      <c r="E2461" s="126" t="str">
        <f>IF('BD4'!O2458=0,"",'BD4'!O2458)</f>
        <v/>
      </c>
      <c r="F2461" s="127" t="str">
        <f>REPT('BD4'!N2458,1)</f>
        <v/>
      </c>
      <c r="G2461" s="469">
        <f>('BD4'!J2458)</f>
        <v>0</v>
      </c>
      <c r="I2461" s="568" t="str">
        <f t="shared" si="192"/>
        <v/>
      </c>
      <c r="J2461" s="568" t="str">
        <f>IF(L2461&gt;0,'BD1'!$K$6,"")</f>
        <v/>
      </c>
      <c r="K2461" s="568" t="str">
        <f>IF(L2461&gt;0,'BD1'!$K$8,"")</f>
        <v/>
      </c>
      <c r="L2461" s="101"/>
      <c r="M2461" s="101"/>
      <c r="N2461" s="101"/>
      <c r="O2461" s="101"/>
      <c r="P2461" s="363"/>
      <c r="Q2461" s="363"/>
      <c r="R2461" s="361"/>
      <c r="S2461" s="570" t="str">
        <f t="shared" si="195"/>
        <v/>
      </c>
      <c r="U2461" s="124" t="str">
        <f t="shared" si="193"/>
        <v/>
      </c>
      <c r="V2461" s="124" t="str">
        <f>IF(X2461&gt;0,'BD1'!$K$6,"")</f>
        <v/>
      </c>
      <c r="W2461" s="121" t="str">
        <f>IF(X2461&gt;0,'BD1'!$K$8,"")</f>
        <v/>
      </c>
      <c r="X2461" s="101"/>
      <c r="Y2461" s="474"/>
      <c r="Z2461" s="101"/>
      <c r="AA2461" s="101"/>
      <c r="AB2461" s="101"/>
      <c r="AC2461" s="101"/>
      <c r="AD2461" s="101"/>
      <c r="AE2461" s="361"/>
      <c r="AF2461" s="522"/>
    </row>
    <row r="2462" spans="2:32" x14ac:dyDescent="0.25">
      <c r="B2462" s="566" t="str">
        <f t="shared" si="194"/>
        <v/>
      </c>
      <c r="C2462" s="472">
        <f>'BD4'!C2459</f>
        <v>0</v>
      </c>
      <c r="D2462" s="125" t="str">
        <f t="shared" si="191"/>
        <v/>
      </c>
      <c r="E2462" s="126" t="str">
        <f>IF('BD4'!O2459=0,"",'BD4'!O2459)</f>
        <v/>
      </c>
      <c r="F2462" s="127" t="str">
        <f>REPT('BD4'!N2459,1)</f>
        <v/>
      </c>
      <c r="G2462" s="469">
        <f>('BD4'!J2459)</f>
        <v>0</v>
      </c>
      <c r="I2462" s="568" t="str">
        <f t="shared" si="192"/>
        <v/>
      </c>
      <c r="J2462" s="568" t="str">
        <f>IF(L2462&gt;0,'BD1'!$K$6,"")</f>
        <v/>
      </c>
      <c r="K2462" s="568" t="str">
        <f>IF(L2462&gt;0,'BD1'!$K$8,"")</f>
        <v/>
      </c>
      <c r="L2462" s="101"/>
      <c r="M2462" s="101"/>
      <c r="N2462" s="101"/>
      <c r="O2462" s="101"/>
      <c r="P2462" s="363"/>
      <c r="Q2462" s="363"/>
      <c r="R2462" s="361"/>
      <c r="S2462" s="570" t="str">
        <f t="shared" si="195"/>
        <v/>
      </c>
      <c r="U2462" s="124" t="str">
        <f t="shared" si="193"/>
        <v/>
      </c>
      <c r="V2462" s="124" t="str">
        <f>IF(X2462&gt;0,'BD1'!$K$6,"")</f>
        <v/>
      </c>
      <c r="W2462" s="121" t="str">
        <f>IF(X2462&gt;0,'BD1'!$K$8,"")</f>
        <v/>
      </c>
      <c r="X2462" s="101"/>
      <c r="Y2462" s="474"/>
      <c r="Z2462" s="101"/>
      <c r="AA2462" s="101"/>
      <c r="AB2462" s="101"/>
      <c r="AC2462" s="101"/>
      <c r="AD2462" s="101"/>
      <c r="AE2462" s="361"/>
      <c r="AF2462" s="522"/>
    </row>
    <row r="2463" spans="2:32" x14ac:dyDescent="0.25">
      <c r="B2463" s="566" t="str">
        <f t="shared" si="194"/>
        <v/>
      </c>
      <c r="C2463" s="472">
        <f>'BD4'!C2460</f>
        <v>0</v>
      </c>
      <c r="D2463" s="125" t="str">
        <f t="shared" si="191"/>
        <v/>
      </c>
      <c r="E2463" s="126" t="str">
        <f>IF('BD4'!O2460=0,"",'BD4'!O2460)</f>
        <v/>
      </c>
      <c r="F2463" s="127" t="str">
        <f>REPT('BD4'!N2460,1)</f>
        <v/>
      </c>
      <c r="G2463" s="469">
        <f>('BD4'!J2460)</f>
        <v>0</v>
      </c>
      <c r="I2463" s="568" t="str">
        <f t="shared" si="192"/>
        <v/>
      </c>
      <c r="J2463" s="568" t="str">
        <f>IF(L2463&gt;0,'BD1'!$K$6,"")</f>
        <v/>
      </c>
      <c r="K2463" s="568" t="str">
        <f>IF(L2463&gt;0,'BD1'!$K$8,"")</f>
        <v/>
      </c>
      <c r="L2463" s="101"/>
      <c r="M2463" s="101"/>
      <c r="N2463" s="101"/>
      <c r="O2463" s="101"/>
      <c r="P2463" s="363"/>
      <c r="Q2463" s="363"/>
      <c r="R2463" s="361"/>
      <c r="S2463" s="570" t="str">
        <f t="shared" si="195"/>
        <v/>
      </c>
      <c r="U2463" s="124" t="str">
        <f t="shared" si="193"/>
        <v/>
      </c>
      <c r="V2463" s="124" t="str">
        <f>IF(X2463&gt;0,'BD1'!$K$6,"")</f>
        <v/>
      </c>
      <c r="W2463" s="121" t="str">
        <f>IF(X2463&gt;0,'BD1'!$K$8,"")</f>
        <v/>
      </c>
      <c r="X2463" s="101"/>
      <c r="Y2463" s="474"/>
      <c r="Z2463" s="101"/>
      <c r="AA2463" s="101"/>
      <c r="AB2463" s="101"/>
      <c r="AC2463" s="101"/>
      <c r="AD2463" s="101"/>
      <c r="AE2463" s="361"/>
      <c r="AF2463" s="522"/>
    </row>
    <row r="2464" spans="2:32" x14ac:dyDescent="0.25">
      <c r="B2464" s="566" t="str">
        <f t="shared" si="194"/>
        <v/>
      </c>
      <c r="C2464" s="472">
        <f>'BD4'!C2461</f>
        <v>0</v>
      </c>
      <c r="D2464" s="125" t="str">
        <f t="shared" si="191"/>
        <v/>
      </c>
      <c r="E2464" s="126" t="str">
        <f>IF('BD4'!O2461=0,"",'BD4'!O2461)</f>
        <v/>
      </c>
      <c r="F2464" s="127" t="str">
        <f>REPT('BD4'!N2461,1)</f>
        <v/>
      </c>
      <c r="G2464" s="469">
        <f>('BD4'!J2461)</f>
        <v>0</v>
      </c>
      <c r="I2464" s="568" t="str">
        <f t="shared" si="192"/>
        <v/>
      </c>
      <c r="J2464" s="568" t="str">
        <f>IF(L2464&gt;0,'BD1'!$K$6,"")</f>
        <v/>
      </c>
      <c r="K2464" s="568" t="str">
        <f>IF(L2464&gt;0,'BD1'!$K$8,"")</f>
        <v/>
      </c>
      <c r="L2464" s="101"/>
      <c r="M2464" s="101"/>
      <c r="N2464" s="101"/>
      <c r="O2464" s="101"/>
      <c r="P2464" s="363"/>
      <c r="Q2464" s="363"/>
      <c r="R2464" s="361"/>
      <c r="S2464" s="570" t="str">
        <f t="shared" si="195"/>
        <v/>
      </c>
      <c r="U2464" s="124" t="str">
        <f t="shared" si="193"/>
        <v/>
      </c>
      <c r="V2464" s="124" t="str">
        <f>IF(X2464&gt;0,'BD1'!$K$6,"")</f>
        <v/>
      </c>
      <c r="W2464" s="121" t="str">
        <f>IF(X2464&gt;0,'BD1'!$K$8,"")</f>
        <v/>
      </c>
      <c r="X2464" s="101"/>
      <c r="Y2464" s="474"/>
      <c r="Z2464" s="101"/>
      <c r="AA2464" s="101"/>
      <c r="AB2464" s="101"/>
      <c r="AC2464" s="101"/>
      <c r="AD2464" s="101"/>
      <c r="AE2464" s="361"/>
      <c r="AF2464" s="522"/>
    </row>
    <row r="2465" spans="2:32" x14ac:dyDescent="0.25">
      <c r="B2465" s="566" t="str">
        <f t="shared" si="194"/>
        <v/>
      </c>
      <c r="C2465" s="472">
        <f>'BD4'!C2462</f>
        <v>0</v>
      </c>
      <c r="D2465" s="125" t="str">
        <f t="shared" si="191"/>
        <v/>
      </c>
      <c r="E2465" s="126" t="str">
        <f>IF('BD4'!O2462=0,"",'BD4'!O2462)</f>
        <v/>
      </c>
      <c r="F2465" s="127" t="str">
        <f>REPT('BD4'!N2462,1)</f>
        <v/>
      </c>
      <c r="G2465" s="469">
        <f>('BD4'!J2462)</f>
        <v>0</v>
      </c>
      <c r="I2465" s="568" t="str">
        <f t="shared" si="192"/>
        <v/>
      </c>
      <c r="J2465" s="568" t="str">
        <f>IF(L2465&gt;0,'BD1'!$K$6,"")</f>
        <v/>
      </c>
      <c r="K2465" s="568" t="str">
        <f>IF(L2465&gt;0,'BD1'!$K$8,"")</f>
        <v/>
      </c>
      <c r="L2465" s="101"/>
      <c r="M2465" s="101"/>
      <c r="N2465" s="101"/>
      <c r="O2465" s="101"/>
      <c r="P2465" s="363"/>
      <c r="Q2465" s="363"/>
      <c r="R2465" s="361"/>
      <c r="S2465" s="570" t="str">
        <f t="shared" si="195"/>
        <v/>
      </c>
      <c r="U2465" s="124" t="str">
        <f t="shared" si="193"/>
        <v/>
      </c>
      <c r="V2465" s="124" t="str">
        <f>IF(X2465&gt;0,'BD1'!$K$6,"")</f>
        <v/>
      </c>
      <c r="W2465" s="121" t="str">
        <f>IF(X2465&gt;0,'BD1'!$K$8,"")</f>
        <v/>
      </c>
      <c r="X2465" s="101"/>
      <c r="Y2465" s="474"/>
      <c r="Z2465" s="101"/>
      <c r="AA2465" s="101"/>
      <c r="AB2465" s="101"/>
      <c r="AC2465" s="101"/>
      <c r="AD2465" s="101"/>
      <c r="AE2465" s="361"/>
      <c r="AF2465" s="522"/>
    </row>
    <row r="2466" spans="2:32" x14ac:dyDescent="0.25">
      <c r="B2466" s="566" t="str">
        <f t="shared" si="194"/>
        <v/>
      </c>
      <c r="C2466" s="472">
        <f>'BD4'!C2463</f>
        <v>0</v>
      </c>
      <c r="D2466" s="125" t="str">
        <f t="shared" si="191"/>
        <v/>
      </c>
      <c r="E2466" s="126" t="str">
        <f>IF('BD4'!O2463=0,"",'BD4'!O2463)</f>
        <v/>
      </c>
      <c r="F2466" s="127" t="str">
        <f>REPT('BD4'!N2463,1)</f>
        <v/>
      </c>
      <c r="G2466" s="469">
        <f>('BD4'!J2463)</f>
        <v>0</v>
      </c>
      <c r="I2466" s="568" t="str">
        <f t="shared" si="192"/>
        <v/>
      </c>
      <c r="J2466" s="568" t="str">
        <f>IF(L2466&gt;0,'BD1'!$K$6,"")</f>
        <v/>
      </c>
      <c r="K2466" s="568" t="str">
        <f>IF(L2466&gt;0,'BD1'!$K$8,"")</f>
        <v/>
      </c>
      <c r="L2466" s="101"/>
      <c r="M2466" s="101"/>
      <c r="N2466" s="101"/>
      <c r="O2466" s="101"/>
      <c r="P2466" s="363"/>
      <c r="Q2466" s="363"/>
      <c r="R2466" s="361"/>
      <c r="S2466" s="570" t="str">
        <f t="shared" si="195"/>
        <v/>
      </c>
      <c r="U2466" s="124" t="str">
        <f t="shared" si="193"/>
        <v/>
      </c>
      <c r="V2466" s="124" t="str">
        <f>IF(X2466&gt;0,'BD1'!$K$6,"")</f>
        <v/>
      </c>
      <c r="W2466" s="121" t="str">
        <f>IF(X2466&gt;0,'BD1'!$K$8,"")</f>
        <v/>
      </c>
      <c r="X2466" s="101"/>
      <c r="Y2466" s="474"/>
      <c r="Z2466" s="101"/>
      <c r="AA2466" s="101"/>
      <c r="AB2466" s="101"/>
      <c r="AC2466" s="101"/>
      <c r="AD2466" s="101"/>
      <c r="AE2466" s="361"/>
      <c r="AF2466" s="522"/>
    </row>
    <row r="2467" spans="2:32" x14ac:dyDescent="0.25">
      <c r="B2467" s="566" t="str">
        <f t="shared" si="194"/>
        <v/>
      </c>
      <c r="C2467" s="472">
        <f>'BD4'!C2464</f>
        <v>0</v>
      </c>
      <c r="D2467" s="125" t="str">
        <f t="shared" si="191"/>
        <v/>
      </c>
      <c r="E2467" s="126" t="str">
        <f>IF('BD4'!O2464=0,"",'BD4'!O2464)</f>
        <v/>
      </c>
      <c r="F2467" s="127" t="str">
        <f>REPT('BD4'!N2464,1)</f>
        <v/>
      </c>
      <c r="G2467" s="469">
        <f>('BD4'!J2464)</f>
        <v>0</v>
      </c>
      <c r="I2467" s="568" t="str">
        <f t="shared" si="192"/>
        <v/>
      </c>
      <c r="J2467" s="568" t="str">
        <f>IF(L2467&gt;0,'BD1'!$K$6,"")</f>
        <v/>
      </c>
      <c r="K2467" s="568" t="str">
        <f>IF(L2467&gt;0,'BD1'!$K$8,"")</f>
        <v/>
      </c>
      <c r="L2467" s="101"/>
      <c r="M2467" s="101"/>
      <c r="N2467" s="101"/>
      <c r="O2467" s="101"/>
      <c r="P2467" s="363"/>
      <c r="Q2467" s="363"/>
      <c r="R2467" s="361"/>
      <c r="S2467" s="570" t="str">
        <f t="shared" si="195"/>
        <v/>
      </c>
      <c r="U2467" s="124" t="str">
        <f t="shared" si="193"/>
        <v/>
      </c>
      <c r="V2467" s="124" t="str">
        <f>IF(X2467&gt;0,'BD1'!$K$6,"")</f>
        <v/>
      </c>
      <c r="W2467" s="121" t="str">
        <f>IF(X2467&gt;0,'BD1'!$K$8,"")</f>
        <v/>
      </c>
      <c r="X2467" s="101"/>
      <c r="Y2467" s="474"/>
      <c r="Z2467" s="101"/>
      <c r="AA2467" s="101"/>
      <c r="AB2467" s="101"/>
      <c r="AC2467" s="101"/>
      <c r="AD2467" s="101"/>
      <c r="AE2467" s="361"/>
      <c r="AF2467" s="522"/>
    </row>
    <row r="2468" spans="2:32" x14ac:dyDescent="0.25">
      <c r="B2468" s="566" t="str">
        <f t="shared" si="194"/>
        <v/>
      </c>
      <c r="C2468" s="472">
        <f>'BD4'!C2465</f>
        <v>0</v>
      </c>
      <c r="D2468" s="125" t="str">
        <f t="shared" si="191"/>
        <v/>
      </c>
      <c r="E2468" s="126" t="str">
        <f>IF('BD4'!O2465=0,"",'BD4'!O2465)</f>
        <v/>
      </c>
      <c r="F2468" s="127" t="str">
        <f>REPT('BD4'!N2465,1)</f>
        <v/>
      </c>
      <c r="G2468" s="469">
        <f>('BD4'!J2465)</f>
        <v>0</v>
      </c>
      <c r="I2468" s="568" t="str">
        <f t="shared" si="192"/>
        <v/>
      </c>
      <c r="J2468" s="568" t="str">
        <f>IF(L2468&gt;0,'BD1'!$K$6,"")</f>
        <v/>
      </c>
      <c r="K2468" s="568" t="str">
        <f>IF(L2468&gt;0,'BD1'!$K$8,"")</f>
        <v/>
      </c>
      <c r="L2468" s="101"/>
      <c r="M2468" s="101"/>
      <c r="N2468" s="101"/>
      <c r="O2468" s="101"/>
      <c r="P2468" s="363"/>
      <c r="Q2468" s="363"/>
      <c r="R2468" s="361"/>
      <c r="S2468" s="570" t="str">
        <f t="shared" si="195"/>
        <v/>
      </c>
      <c r="U2468" s="124" t="str">
        <f t="shared" si="193"/>
        <v/>
      </c>
      <c r="V2468" s="124" t="str">
        <f>IF(X2468&gt;0,'BD1'!$K$6,"")</f>
        <v/>
      </c>
      <c r="W2468" s="121" t="str">
        <f>IF(X2468&gt;0,'BD1'!$K$8,"")</f>
        <v/>
      </c>
      <c r="X2468" s="101"/>
      <c r="Y2468" s="474"/>
      <c r="Z2468" s="101"/>
      <c r="AA2468" s="101"/>
      <c r="AB2468" s="101"/>
      <c r="AC2468" s="101"/>
      <c r="AD2468" s="101"/>
      <c r="AE2468" s="361"/>
      <c r="AF2468" s="522"/>
    </row>
    <row r="2469" spans="2:32" x14ac:dyDescent="0.25">
      <c r="B2469" s="566" t="str">
        <f t="shared" si="194"/>
        <v/>
      </c>
      <c r="C2469" s="472">
        <f>'BD4'!C2466</f>
        <v>0</v>
      </c>
      <c r="D2469" s="125" t="str">
        <f t="shared" si="191"/>
        <v/>
      </c>
      <c r="E2469" s="126" t="str">
        <f>IF('BD4'!O2466=0,"",'BD4'!O2466)</f>
        <v/>
      </c>
      <c r="F2469" s="127" t="str">
        <f>REPT('BD4'!N2466,1)</f>
        <v/>
      </c>
      <c r="G2469" s="469">
        <f>('BD4'!J2466)</f>
        <v>0</v>
      </c>
      <c r="I2469" s="568" t="str">
        <f t="shared" si="192"/>
        <v/>
      </c>
      <c r="J2469" s="568" t="str">
        <f>IF(L2469&gt;0,'BD1'!$K$6,"")</f>
        <v/>
      </c>
      <c r="K2469" s="568" t="str">
        <f>IF(L2469&gt;0,'BD1'!$K$8,"")</f>
        <v/>
      </c>
      <c r="L2469" s="101"/>
      <c r="M2469" s="101"/>
      <c r="N2469" s="101"/>
      <c r="O2469" s="101"/>
      <c r="P2469" s="363"/>
      <c r="Q2469" s="363"/>
      <c r="R2469" s="361"/>
      <c r="S2469" s="570" t="str">
        <f t="shared" si="195"/>
        <v/>
      </c>
      <c r="U2469" s="124" t="str">
        <f t="shared" si="193"/>
        <v/>
      </c>
      <c r="V2469" s="124" t="str">
        <f>IF(X2469&gt;0,'BD1'!$K$6,"")</f>
        <v/>
      </c>
      <c r="W2469" s="121" t="str">
        <f>IF(X2469&gt;0,'BD1'!$K$8,"")</f>
        <v/>
      </c>
      <c r="X2469" s="101"/>
      <c r="Y2469" s="474"/>
      <c r="Z2469" s="101"/>
      <c r="AA2469" s="101"/>
      <c r="AB2469" s="101"/>
      <c r="AC2469" s="101"/>
      <c r="AD2469" s="101"/>
      <c r="AE2469" s="361"/>
      <c r="AF2469" s="522"/>
    </row>
    <row r="2470" spans="2:32" x14ac:dyDescent="0.25">
      <c r="B2470" s="566" t="str">
        <f t="shared" si="194"/>
        <v/>
      </c>
      <c r="C2470" s="472">
        <f>'BD4'!C2467</f>
        <v>0</v>
      </c>
      <c r="D2470" s="125" t="str">
        <f t="shared" si="191"/>
        <v/>
      </c>
      <c r="E2470" s="126" t="str">
        <f>IF('BD4'!O2467=0,"",'BD4'!O2467)</f>
        <v/>
      </c>
      <c r="F2470" s="127" t="str">
        <f>REPT('BD4'!N2467,1)</f>
        <v/>
      </c>
      <c r="G2470" s="469">
        <f>('BD4'!J2467)</f>
        <v>0</v>
      </c>
      <c r="I2470" s="568" t="str">
        <f t="shared" si="192"/>
        <v/>
      </c>
      <c r="J2470" s="568" t="str">
        <f>IF(L2470&gt;0,'BD1'!$K$6,"")</f>
        <v/>
      </c>
      <c r="K2470" s="568" t="str">
        <f>IF(L2470&gt;0,'BD1'!$K$8,"")</f>
        <v/>
      </c>
      <c r="L2470" s="101"/>
      <c r="M2470" s="101"/>
      <c r="N2470" s="101"/>
      <c r="O2470" s="101"/>
      <c r="P2470" s="363"/>
      <c r="Q2470" s="363"/>
      <c r="R2470" s="361"/>
      <c r="S2470" s="570" t="str">
        <f t="shared" si="195"/>
        <v/>
      </c>
      <c r="U2470" s="124" t="str">
        <f t="shared" si="193"/>
        <v/>
      </c>
      <c r="V2470" s="124" t="str">
        <f>IF(X2470&gt;0,'BD1'!$K$6,"")</f>
        <v/>
      </c>
      <c r="W2470" s="121" t="str">
        <f>IF(X2470&gt;0,'BD1'!$K$8,"")</f>
        <v/>
      </c>
      <c r="X2470" s="101"/>
      <c r="Y2470" s="474"/>
      <c r="Z2470" s="101"/>
      <c r="AA2470" s="101"/>
      <c r="AB2470" s="101"/>
      <c r="AC2470" s="101"/>
      <c r="AD2470" s="101"/>
      <c r="AE2470" s="361"/>
      <c r="AF2470" s="522"/>
    </row>
    <row r="2471" spans="2:32" x14ac:dyDescent="0.25">
      <c r="B2471" s="566" t="str">
        <f t="shared" si="194"/>
        <v/>
      </c>
      <c r="C2471" s="472">
        <f>'BD4'!C2468</f>
        <v>0</v>
      </c>
      <c r="D2471" s="125" t="str">
        <f t="shared" si="191"/>
        <v/>
      </c>
      <c r="E2471" s="126" t="str">
        <f>IF('BD4'!O2468=0,"",'BD4'!O2468)</f>
        <v/>
      </c>
      <c r="F2471" s="127" t="str">
        <f>REPT('BD4'!N2468,1)</f>
        <v/>
      </c>
      <c r="G2471" s="469">
        <f>('BD4'!J2468)</f>
        <v>0</v>
      </c>
      <c r="I2471" s="568" t="str">
        <f t="shared" si="192"/>
        <v/>
      </c>
      <c r="J2471" s="568" t="str">
        <f>IF(L2471&gt;0,'BD1'!$K$6,"")</f>
        <v/>
      </c>
      <c r="K2471" s="568" t="str">
        <f>IF(L2471&gt;0,'BD1'!$K$8,"")</f>
        <v/>
      </c>
      <c r="L2471" s="101"/>
      <c r="M2471" s="101"/>
      <c r="N2471" s="101"/>
      <c r="O2471" s="101"/>
      <c r="P2471" s="363"/>
      <c r="Q2471" s="363"/>
      <c r="R2471" s="361"/>
      <c r="S2471" s="570" t="str">
        <f t="shared" si="195"/>
        <v/>
      </c>
      <c r="U2471" s="124" t="str">
        <f t="shared" si="193"/>
        <v/>
      </c>
      <c r="V2471" s="124" t="str">
        <f>IF(X2471&gt;0,'BD1'!$K$6,"")</f>
        <v/>
      </c>
      <c r="W2471" s="121" t="str">
        <f>IF(X2471&gt;0,'BD1'!$K$8,"")</f>
        <v/>
      </c>
      <c r="X2471" s="101"/>
      <c r="Y2471" s="474"/>
      <c r="Z2471" s="101"/>
      <c r="AA2471" s="101"/>
      <c r="AB2471" s="101"/>
      <c r="AC2471" s="101"/>
      <c r="AD2471" s="101"/>
      <c r="AE2471" s="361"/>
      <c r="AF2471" s="522"/>
    </row>
    <row r="2472" spans="2:32" x14ac:dyDescent="0.25">
      <c r="B2472" s="566" t="str">
        <f t="shared" si="194"/>
        <v/>
      </c>
      <c r="C2472" s="472">
        <f>'BD4'!C2469</f>
        <v>0</v>
      </c>
      <c r="D2472" s="125" t="str">
        <f t="shared" si="191"/>
        <v/>
      </c>
      <c r="E2472" s="126" t="str">
        <f>IF('BD4'!O2469=0,"",'BD4'!O2469)</f>
        <v/>
      </c>
      <c r="F2472" s="127" t="str">
        <f>REPT('BD4'!N2469,1)</f>
        <v/>
      </c>
      <c r="G2472" s="469">
        <f>('BD4'!J2469)</f>
        <v>0</v>
      </c>
      <c r="I2472" s="568" t="str">
        <f t="shared" si="192"/>
        <v/>
      </c>
      <c r="J2472" s="568" t="str">
        <f>IF(L2472&gt;0,'BD1'!$K$6,"")</f>
        <v/>
      </c>
      <c r="K2472" s="568" t="str">
        <f>IF(L2472&gt;0,'BD1'!$K$8,"")</f>
        <v/>
      </c>
      <c r="L2472" s="101"/>
      <c r="M2472" s="101"/>
      <c r="N2472" s="101"/>
      <c r="O2472" s="101"/>
      <c r="P2472" s="363"/>
      <c r="Q2472" s="363"/>
      <c r="R2472" s="361"/>
      <c r="S2472" s="570" t="str">
        <f t="shared" si="195"/>
        <v/>
      </c>
      <c r="U2472" s="124" t="str">
        <f t="shared" si="193"/>
        <v/>
      </c>
      <c r="V2472" s="124" t="str">
        <f>IF(X2472&gt;0,'BD1'!$K$6,"")</f>
        <v/>
      </c>
      <c r="W2472" s="121" t="str">
        <f>IF(X2472&gt;0,'BD1'!$K$8,"")</f>
        <v/>
      </c>
      <c r="X2472" s="101"/>
      <c r="Y2472" s="474"/>
      <c r="Z2472" s="101"/>
      <c r="AA2472" s="101"/>
      <c r="AB2472" s="101"/>
      <c r="AC2472" s="101"/>
      <c r="AD2472" s="101"/>
      <c r="AE2472" s="361"/>
      <c r="AF2472" s="522"/>
    </row>
    <row r="2473" spans="2:32" x14ac:dyDescent="0.25">
      <c r="B2473" s="566" t="str">
        <f t="shared" si="194"/>
        <v/>
      </c>
      <c r="C2473" s="472">
        <f>'BD4'!C2470</f>
        <v>0</v>
      </c>
      <c r="D2473" s="125" t="str">
        <f t="shared" si="191"/>
        <v/>
      </c>
      <c r="E2473" s="126" t="str">
        <f>IF('BD4'!O2470=0,"",'BD4'!O2470)</f>
        <v/>
      </c>
      <c r="F2473" s="127" t="str">
        <f>REPT('BD4'!N2470,1)</f>
        <v/>
      </c>
      <c r="G2473" s="469">
        <f>('BD4'!J2470)</f>
        <v>0</v>
      </c>
      <c r="I2473" s="568" t="str">
        <f t="shared" si="192"/>
        <v/>
      </c>
      <c r="J2473" s="568" t="str">
        <f>IF(L2473&gt;0,'BD1'!$K$6,"")</f>
        <v/>
      </c>
      <c r="K2473" s="568" t="str">
        <f>IF(L2473&gt;0,'BD1'!$K$8,"")</f>
        <v/>
      </c>
      <c r="L2473" s="101"/>
      <c r="M2473" s="101"/>
      <c r="N2473" s="101"/>
      <c r="O2473" s="101"/>
      <c r="P2473" s="363"/>
      <c r="Q2473" s="363"/>
      <c r="R2473" s="361"/>
      <c r="S2473" s="570" t="str">
        <f t="shared" si="195"/>
        <v/>
      </c>
      <c r="U2473" s="124" t="str">
        <f t="shared" si="193"/>
        <v/>
      </c>
      <c r="V2473" s="124" t="str">
        <f>IF(X2473&gt;0,'BD1'!$K$6,"")</f>
        <v/>
      </c>
      <c r="W2473" s="121" t="str">
        <f>IF(X2473&gt;0,'BD1'!$K$8,"")</f>
        <v/>
      </c>
      <c r="X2473" s="101"/>
      <c r="Y2473" s="474"/>
      <c r="Z2473" s="101"/>
      <c r="AA2473" s="101"/>
      <c r="AB2473" s="101"/>
      <c r="AC2473" s="101"/>
      <c r="AD2473" s="101"/>
      <c r="AE2473" s="361"/>
      <c r="AF2473" s="522"/>
    </row>
    <row r="2474" spans="2:32" x14ac:dyDescent="0.25">
      <c r="B2474" s="566" t="str">
        <f t="shared" si="194"/>
        <v/>
      </c>
      <c r="C2474" s="472">
        <f>'BD4'!C2471</f>
        <v>0</v>
      </c>
      <c r="D2474" s="125" t="str">
        <f t="shared" si="191"/>
        <v/>
      </c>
      <c r="E2474" s="126" t="str">
        <f>IF('BD4'!O2471=0,"",'BD4'!O2471)</f>
        <v/>
      </c>
      <c r="F2474" s="127" t="str">
        <f>REPT('BD4'!N2471,1)</f>
        <v/>
      </c>
      <c r="G2474" s="469">
        <f>('BD4'!J2471)</f>
        <v>0</v>
      </c>
      <c r="I2474" s="568" t="str">
        <f t="shared" si="192"/>
        <v/>
      </c>
      <c r="J2474" s="568" t="str">
        <f>IF(L2474&gt;0,'BD1'!$K$6,"")</f>
        <v/>
      </c>
      <c r="K2474" s="568" t="str">
        <f>IF(L2474&gt;0,'BD1'!$K$8,"")</f>
        <v/>
      </c>
      <c r="L2474" s="101"/>
      <c r="M2474" s="101"/>
      <c r="N2474" s="101"/>
      <c r="O2474" s="101"/>
      <c r="P2474" s="363"/>
      <c r="Q2474" s="363"/>
      <c r="R2474" s="361"/>
      <c r="S2474" s="570" t="str">
        <f t="shared" si="195"/>
        <v/>
      </c>
      <c r="U2474" s="124" t="str">
        <f t="shared" si="193"/>
        <v/>
      </c>
      <c r="V2474" s="124" t="str">
        <f>IF(X2474&gt;0,'BD1'!$K$6,"")</f>
        <v/>
      </c>
      <c r="W2474" s="121" t="str">
        <f>IF(X2474&gt;0,'BD1'!$K$8,"")</f>
        <v/>
      </c>
      <c r="X2474" s="101"/>
      <c r="Y2474" s="474"/>
      <c r="Z2474" s="101"/>
      <c r="AA2474" s="101"/>
      <c r="AB2474" s="101"/>
      <c r="AC2474" s="101"/>
      <c r="AD2474" s="101"/>
      <c r="AE2474" s="361"/>
      <c r="AF2474" s="522"/>
    </row>
    <row r="2475" spans="2:32" x14ac:dyDescent="0.25">
      <c r="B2475" s="566" t="str">
        <f t="shared" si="194"/>
        <v/>
      </c>
      <c r="C2475" s="472">
        <f>'BD4'!C2472</f>
        <v>0</v>
      </c>
      <c r="D2475" s="125" t="str">
        <f t="shared" si="191"/>
        <v/>
      </c>
      <c r="E2475" s="126" t="str">
        <f>IF('BD4'!O2472=0,"",'BD4'!O2472)</f>
        <v/>
      </c>
      <c r="F2475" s="127" t="str">
        <f>REPT('BD4'!N2472,1)</f>
        <v/>
      </c>
      <c r="G2475" s="469">
        <f>('BD4'!J2472)</f>
        <v>0</v>
      </c>
      <c r="I2475" s="568" t="str">
        <f t="shared" si="192"/>
        <v/>
      </c>
      <c r="J2475" s="568" t="str">
        <f>IF(L2475&gt;0,'BD1'!$K$6,"")</f>
        <v/>
      </c>
      <c r="K2475" s="568" t="str">
        <f>IF(L2475&gt;0,'BD1'!$K$8,"")</f>
        <v/>
      </c>
      <c r="L2475" s="101"/>
      <c r="M2475" s="101"/>
      <c r="N2475" s="101"/>
      <c r="O2475" s="101"/>
      <c r="P2475" s="363"/>
      <c r="Q2475" s="363"/>
      <c r="R2475" s="361"/>
      <c r="S2475" s="570" t="str">
        <f t="shared" si="195"/>
        <v/>
      </c>
      <c r="U2475" s="124" t="str">
        <f t="shared" si="193"/>
        <v/>
      </c>
      <c r="V2475" s="124" t="str">
        <f>IF(X2475&gt;0,'BD1'!$K$6,"")</f>
        <v/>
      </c>
      <c r="W2475" s="121" t="str">
        <f>IF(X2475&gt;0,'BD1'!$K$8,"")</f>
        <v/>
      </c>
      <c r="X2475" s="101"/>
      <c r="Y2475" s="474"/>
      <c r="Z2475" s="101"/>
      <c r="AA2475" s="101"/>
      <c r="AB2475" s="101"/>
      <c r="AC2475" s="101"/>
      <c r="AD2475" s="101"/>
      <c r="AE2475" s="361"/>
      <c r="AF2475" s="522"/>
    </row>
    <row r="2476" spans="2:32" x14ac:dyDescent="0.25">
      <c r="B2476" s="566" t="str">
        <f t="shared" si="194"/>
        <v/>
      </c>
      <c r="C2476" s="472">
        <f>'BD4'!C2473</f>
        <v>0</v>
      </c>
      <c r="D2476" s="125" t="str">
        <f t="shared" si="191"/>
        <v/>
      </c>
      <c r="E2476" s="126" t="str">
        <f>IF('BD4'!O2473=0,"",'BD4'!O2473)</f>
        <v/>
      </c>
      <c r="F2476" s="127" t="str">
        <f>REPT('BD4'!N2473,1)</f>
        <v/>
      </c>
      <c r="G2476" s="469">
        <f>('BD4'!J2473)</f>
        <v>0</v>
      </c>
      <c r="I2476" s="568" t="str">
        <f t="shared" si="192"/>
        <v/>
      </c>
      <c r="J2476" s="568" t="str">
        <f>IF(L2476&gt;0,'BD1'!$K$6,"")</f>
        <v/>
      </c>
      <c r="K2476" s="568" t="str">
        <f>IF(L2476&gt;0,'BD1'!$K$8,"")</f>
        <v/>
      </c>
      <c r="L2476" s="101"/>
      <c r="M2476" s="101"/>
      <c r="N2476" s="101"/>
      <c r="O2476" s="101"/>
      <c r="P2476" s="363"/>
      <c r="Q2476" s="363"/>
      <c r="R2476" s="361"/>
      <c r="S2476" s="570" t="str">
        <f t="shared" si="195"/>
        <v/>
      </c>
      <c r="U2476" s="124" t="str">
        <f t="shared" si="193"/>
        <v/>
      </c>
      <c r="V2476" s="124" t="str">
        <f>IF(X2476&gt;0,'BD1'!$K$6,"")</f>
        <v/>
      </c>
      <c r="W2476" s="121" t="str">
        <f>IF(X2476&gt;0,'BD1'!$K$8,"")</f>
        <v/>
      </c>
      <c r="X2476" s="101"/>
      <c r="Y2476" s="474"/>
      <c r="Z2476" s="101"/>
      <c r="AA2476" s="101"/>
      <c r="AB2476" s="101"/>
      <c r="AC2476" s="101"/>
      <c r="AD2476" s="101"/>
      <c r="AE2476" s="361"/>
      <c r="AF2476" s="522"/>
    </row>
    <row r="2477" spans="2:32" x14ac:dyDescent="0.25">
      <c r="B2477" s="566" t="str">
        <f t="shared" si="194"/>
        <v/>
      </c>
      <c r="C2477" s="472">
        <f>'BD4'!C2474</f>
        <v>0</v>
      </c>
      <c r="D2477" s="125" t="str">
        <f t="shared" si="191"/>
        <v/>
      </c>
      <c r="E2477" s="126" t="str">
        <f>IF('BD4'!O2474=0,"",'BD4'!O2474)</f>
        <v/>
      </c>
      <c r="F2477" s="127" t="str">
        <f>REPT('BD4'!N2474,1)</f>
        <v/>
      </c>
      <c r="G2477" s="469">
        <f>('BD4'!J2474)</f>
        <v>0</v>
      </c>
      <c r="I2477" s="568" t="str">
        <f t="shared" si="192"/>
        <v/>
      </c>
      <c r="J2477" s="568" t="str">
        <f>IF(L2477&gt;0,'BD1'!$K$6,"")</f>
        <v/>
      </c>
      <c r="K2477" s="568" t="str">
        <f>IF(L2477&gt;0,'BD1'!$K$8,"")</f>
        <v/>
      </c>
      <c r="L2477" s="101"/>
      <c r="M2477" s="101"/>
      <c r="N2477" s="101"/>
      <c r="O2477" s="101"/>
      <c r="P2477" s="363"/>
      <c r="Q2477" s="363"/>
      <c r="R2477" s="361"/>
      <c r="S2477" s="570" t="str">
        <f t="shared" si="195"/>
        <v/>
      </c>
      <c r="U2477" s="124" t="str">
        <f t="shared" si="193"/>
        <v/>
      </c>
      <c r="V2477" s="124" t="str">
        <f>IF(X2477&gt;0,'BD1'!$K$6,"")</f>
        <v/>
      </c>
      <c r="W2477" s="121" t="str">
        <f>IF(X2477&gt;0,'BD1'!$K$8,"")</f>
        <v/>
      </c>
      <c r="X2477" s="101"/>
      <c r="Y2477" s="474"/>
      <c r="Z2477" s="101"/>
      <c r="AA2477" s="101"/>
      <c r="AB2477" s="101"/>
      <c r="AC2477" s="101"/>
      <c r="AD2477" s="101"/>
      <c r="AE2477" s="361"/>
      <c r="AF2477" s="522"/>
    </row>
    <row r="2478" spans="2:32" x14ac:dyDescent="0.25">
      <c r="B2478" s="566" t="str">
        <f t="shared" si="194"/>
        <v/>
      </c>
      <c r="C2478" s="472">
        <f>'BD4'!C2475</f>
        <v>0</v>
      </c>
      <c r="D2478" s="125" t="str">
        <f t="shared" si="191"/>
        <v/>
      </c>
      <c r="E2478" s="126" t="str">
        <f>IF('BD4'!O2475=0,"",'BD4'!O2475)</f>
        <v/>
      </c>
      <c r="F2478" s="127" t="str">
        <f>REPT('BD4'!N2475,1)</f>
        <v/>
      </c>
      <c r="G2478" s="469">
        <f>('BD4'!J2475)</f>
        <v>0</v>
      </c>
      <c r="I2478" s="568" t="str">
        <f t="shared" si="192"/>
        <v/>
      </c>
      <c r="J2478" s="568" t="str">
        <f>IF(L2478&gt;0,'BD1'!$K$6,"")</f>
        <v/>
      </c>
      <c r="K2478" s="568" t="str">
        <f>IF(L2478&gt;0,'BD1'!$K$8,"")</f>
        <v/>
      </c>
      <c r="L2478" s="101"/>
      <c r="M2478" s="101"/>
      <c r="N2478" s="101"/>
      <c r="O2478" s="101"/>
      <c r="P2478" s="363"/>
      <c r="Q2478" s="363"/>
      <c r="R2478" s="361"/>
      <c r="S2478" s="570" t="str">
        <f t="shared" si="195"/>
        <v/>
      </c>
      <c r="U2478" s="124" t="str">
        <f t="shared" si="193"/>
        <v/>
      </c>
      <c r="V2478" s="124" t="str">
        <f>IF(X2478&gt;0,'BD1'!$K$6,"")</f>
        <v/>
      </c>
      <c r="W2478" s="121" t="str">
        <f>IF(X2478&gt;0,'BD1'!$K$8,"")</f>
        <v/>
      </c>
      <c r="X2478" s="101"/>
      <c r="Y2478" s="474"/>
      <c r="Z2478" s="101"/>
      <c r="AA2478" s="101"/>
      <c r="AB2478" s="101"/>
      <c r="AC2478" s="101"/>
      <c r="AD2478" s="101"/>
      <c r="AE2478" s="361"/>
      <c r="AF2478" s="522"/>
    </row>
    <row r="2479" spans="2:32" x14ac:dyDescent="0.25">
      <c r="B2479" s="566" t="str">
        <f t="shared" si="194"/>
        <v/>
      </c>
      <c r="C2479" s="472">
        <f>'BD4'!C2476</f>
        <v>0</v>
      </c>
      <c r="D2479" s="125" t="str">
        <f t="shared" si="191"/>
        <v/>
      </c>
      <c r="E2479" s="126" t="str">
        <f>IF('BD4'!O2476=0,"",'BD4'!O2476)</f>
        <v/>
      </c>
      <c r="F2479" s="127" t="str">
        <f>REPT('BD4'!N2476,1)</f>
        <v/>
      </c>
      <c r="G2479" s="469">
        <f>('BD4'!J2476)</f>
        <v>0</v>
      </c>
      <c r="I2479" s="568" t="str">
        <f t="shared" si="192"/>
        <v/>
      </c>
      <c r="J2479" s="568" t="str">
        <f>IF(L2479&gt;0,'BD1'!$K$6,"")</f>
        <v/>
      </c>
      <c r="K2479" s="568" t="str">
        <f>IF(L2479&gt;0,'BD1'!$K$8,"")</f>
        <v/>
      </c>
      <c r="L2479" s="101"/>
      <c r="M2479" s="101"/>
      <c r="N2479" s="101"/>
      <c r="O2479" s="101"/>
      <c r="P2479" s="363"/>
      <c r="Q2479" s="363"/>
      <c r="R2479" s="361"/>
      <c r="S2479" s="570" t="str">
        <f t="shared" si="195"/>
        <v/>
      </c>
      <c r="U2479" s="124" t="str">
        <f t="shared" si="193"/>
        <v/>
      </c>
      <c r="V2479" s="124" t="str">
        <f>IF(X2479&gt;0,'BD1'!$K$6,"")</f>
        <v/>
      </c>
      <c r="W2479" s="121" t="str">
        <f>IF(X2479&gt;0,'BD1'!$K$8,"")</f>
        <v/>
      </c>
      <c r="X2479" s="101"/>
      <c r="Y2479" s="474"/>
      <c r="Z2479" s="101"/>
      <c r="AA2479" s="101"/>
      <c r="AB2479" s="101"/>
      <c r="AC2479" s="101"/>
      <c r="AD2479" s="101"/>
      <c r="AE2479" s="361"/>
      <c r="AF2479" s="522"/>
    </row>
    <row r="2480" spans="2:32" x14ac:dyDescent="0.25">
      <c r="B2480" s="566" t="str">
        <f t="shared" si="194"/>
        <v/>
      </c>
      <c r="C2480" s="472">
        <f>'BD4'!C2477</f>
        <v>0</v>
      </c>
      <c r="D2480" s="125" t="str">
        <f t="shared" si="191"/>
        <v/>
      </c>
      <c r="E2480" s="126" t="str">
        <f>IF('BD4'!O2477=0,"",'BD4'!O2477)</f>
        <v/>
      </c>
      <c r="F2480" s="127" t="str">
        <f>REPT('BD4'!N2477,1)</f>
        <v/>
      </c>
      <c r="G2480" s="469">
        <f>('BD4'!J2477)</f>
        <v>0</v>
      </c>
      <c r="I2480" s="568" t="str">
        <f t="shared" si="192"/>
        <v/>
      </c>
      <c r="J2480" s="568" t="str">
        <f>IF(L2480&gt;0,'BD1'!$K$6,"")</f>
        <v/>
      </c>
      <c r="K2480" s="568" t="str">
        <f>IF(L2480&gt;0,'BD1'!$K$8,"")</f>
        <v/>
      </c>
      <c r="L2480" s="101"/>
      <c r="M2480" s="101"/>
      <c r="N2480" s="101"/>
      <c r="O2480" s="101"/>
      <c r="P2480" s="363"/>
      <c r="Q2480" s="363"/>
      <c r="R2480" s="361"/>
      <c r="S2480" s="570" t="str">
        <f t="shared" si="195"/>
        <v/>
      </c>
      <c r="U2480" s="124" t="str">
        <f t="shared" si="193"/>
        <v/>
      </c>
      <c r="V2480" s="124" t="str">
        <f>IF(X2480&gt;0,'BD1'!$K$6,"")</f>
        <v/>
      </c>
      <c r="W2480" s="121" t="str">
        <f>IF(X2480&gt;0,'BD1'!$K$8,"")</f>
        <v/>
      </c>
      <c r="X2480" s="101"/>
      <c r="Y2480" s="474"/>
      <c r="Z2480" s="101"/>
      <c r="AA2480" s="101"/>
      <c r="AB2480" s="101"/>
      <c r="AC2480" s="101"/>
      <c r="AD2480" s="101"/>
      <c r="AE2480" s="361"/>
      <c r="AF2480" s="522"/>
    </row>
    <row r="2481" spans="2:32" x14ac:dyDescent="0.25">
      <c r="B2481" s="566" t="str">
        <f t="shared" si="194"/>
        <v/>
      </c>
      <c r="C2481" s="472">
        <f>'BD4'!C2478</f>
        <v>0</v>
      </c>
      <c r="D2481" s="125" t="str">
        <f t="shared" si="191"/>
        <v/>
      </c>
      <c r="E2481" s="126" t="str">
        <f>IF('BD4'!O2478=0,"",'BD4'!O2478)</f>
        <v/>
      </c>
      <c r="F2481" s="127" t="str">
        <f>REPT('BD4'!N2478,1)</f>
        <v/>
      </c>
      <c r="G2481" s="469">
        <f>('BD4'!J2478)</f>
        <v>0</v>
      </c>
      <c r="I2481" s="568" t="str">
        <f t="shared" si="192"/>
        <v/>
      </c>
      <c r="J2481" s="568" t="str">
        <f>IF(L2481&gt;0,'BD1'!$K$6,"")</f>
        <v/>
      </c>
      <c r="K2481" s="568" t="str">
        <f>IF(L2481&gt;0,'BD1'!$K$8,"")</f>
        <v/>
      </c>
      <c r="L2481" s="101"/>
      <c r="M2481" s="101"/>
      <c r="N2481" s="101"/>
      <c r="O2481" s="101"/>
      <c r="P2481" s="363"/>
      <c r="Q2481" s="363"/>
      <c r="R2481" s="361"/>
      <c r="S2481" s="570" t="str">
        <f t="shared" si="195"/>
        <v/>
      </c>
      <c r="U2481" s="124" t="str">
        <f t="shared" si="193"/>
        <v/>
      </c>
      <c r="V2481" s="124" t="str">
        <f>IF(X2481&gt;0,'BD1'!$K$6,"")</f>
        <v/>
      </c>
      <c r="W2481" s="121" t="str">
        <f>IF(X2481&gt;0,'BD1'!$K$8,"")</f>
        <v/>
      </c>
      <c r="X2481" s="101"/>
      <c r="Y2481" s="474"/>
      <c r="Z2481" s="101"/>
      <c r="AA2481" s="101"/>
      <c r="AB2481" s="101"/>
      <c r="AC2481" s="101"/>
      <c r="AD2481" s="101"/>
      <c r="AE2481" s="361"/>
      <c r="AF2481" s="522"/>
    </row>
    <row r="2482" spans="2:32" x14ac:dyDescent="0.25">
      <c r="B2482" s="566" t="str">
        <f t="shared" si="194"/>
        <v/>
      </c>
      <c r="C2482" s="472">
        <f>'BD4'!C2479</f>
        <v>0</v>
      </c>
      <c r="D2482" s="125" t="str">
        <f t="shared" si="191"/>
        <v/>
      </c>
      <c r="E2482" s="126" t="str">
        <f>IF('BD4'!O2479=0,"",'BD4'!O2479)</f>
        <v/>
      </c>
      <c r="F2482" s="127" t="str">
        <f>REPT('BD4'!N2479,1)</f>
        <v/>
      </c>
      <c r="G2482" s="469">
        <f>('BD4'!J2479)</f>
        <v>0</v>
      </c>
      <c r="I2482" s="568" t="str">
        <f t="shared" si="192"/>
        <v/>
      </c>
      <c r="J2482" s="568" t="str">
        <f>IF(L2482&gt;0,'BD1'!$K$6,"")</f>
        <v/>
      </c>
      <c r="K2482" s="568" t="str">
        <f>IF(L2482&gt;0,'BD1'!$K$8,"")</f>
        <v/>
      </c>
      <c r="L2482" s="101"/>
      <c r="M2482" s="101"/>
      <c r="N2482" s="101"/>
      <c r="O2482" s="101"/>
      <c r="P2482" s="363"/>
      <c r="Q2482" s="363"/>
      <c r="R2482" s="361"/>
      <c r="S2482" s="570" t="str">
        <f t="shared" si="195"/>
        <v/>
      </c>
      <c r="U2482" s="124" t="str">
        <f t="shared" si="193"/>
        <v/>
      </c>
      <c r="V2482" s="124" t="str">
        <f>IF(X2482&gt;0,'BD1'!$K$6,"")</f>
        <v/>
      </c>
      <c r="W2482" s="121" t="str">
        <f>IF(X2482&gt;0,'BD1'!$K$8,"")</f>
        <v/>
      </c>
      <c r="X2482" s="101"/>
      <c r="Y2482" s="474"/>
      <c r="Z2482" s="101"/>
      <c r="AA2482" s="101"/>
      <c r="AB2482" s="101"/>
      <c r="AC2482" s="101"/>
      <c r="AD2482" s="101"/>
      <c r="AE2482" s="361"/>
      <c r="AF2482" s="522"/>
    </row>
    <row r="2483" spans="2:32" x14ac:dyDescent="0.25">
      <c r="B2483" s="566" t="str">
        <f t="shared" si="194"/>
        <v/>
      </c>
      <c r="C2483" s="472">
        <f>'BD4'!C2480</f>
        <v>0</v>
      </c>
      <c r="D2483" s="125" t="str">
        <f t="shared" si="191"/>
        <v/>
      </c>
      <c r="E2483" s="126" t="str">
        <f>IF('BD4'!O2480=0,"",'BD4'!O2480)</f>
        <v/>
      </c>
      <c r="F2483" s="127" t="str">
        <f>REPT('BD4'!N2480,1)</f>
        <v/>
      </c>
      <c r="G2483" s="469">
        <f>('BD4'!J2480)</f>
        <v>0</v>
      </c>
      <c r="I2483" s="568" t="str">
        <f t="shared" si="192"/>
        <v/>
      </c>
      <c r="J2483" s="568" t="str">
        <f>IF(L2483&gt;0,'BD1'!$K$6,"")</f>
        <v/>
      </c>
      <c r="K2483" s="568" t="str">
        <f>IF(L2483&gt;0,'BD1'!$K$8,"")</f>
        <v/>
      </c>
      <c r="L2483" s="101"/>
      <c r="M2483" s="101"/>
      <c r="N2483" s="101"/>
      <c r="O2483" s="101"/>
      <c r="P2483" s="363"/>
      <c r="Q2483" s="363"/>
      <c r="R2483" s="361"/>
      <c r="S2483" s="570" t="str">
        <f t="shared" si="195"/>
        <v/>
      </c>
      <c r="U2483" s="124" t="str">
        <f t="shared" si="193"/>
        <v/>
      </c>
      <c r="V2483" s="124" t="str">
        <f>IF(X2483&gt;0,'BD1'!$K$6,"")</f>
        <v/>
      </c>
      <c r="W2483" s="121" t="str">
        <f>IF(X2483&gt;0,'BD1'!$K$8,"")</f>
        <v/>
      </c>
      <c r="X2483" s="101"/>
      <c r="Y2483" s="474"/>
      <c r="Z2483" s="101"/>
      <c r="AA2483" s="101"/>
      <c r="AB2483" s="101"/>
      <c r="AC2483" s="101"/>
      <c r="AD2483" s="101"/>
      <c r="AE2483" s="361"/>
      <c r="AF2483" s="522"/>
    </row>
    <row r="2484" spans="2:32" x14ac:dyDescent="0.25">
      <c r="B2484" s="566" t="str">
        <f t="shared" si="194"/>
        <v/>
      </c>
      <c r="C2484" s="472">
        <f>'BD4'!C2481</f>
        <v>0</v>
      </c>
      <c r="D2484" s="125" t="str">
        <f t="shared" si="191"/>
        <v/>
      </c>
      <c r="E2484" s="126" t="str">
        <f>IF('BD4'!O2481=0,"",'BD4'!O2481)</f>
        <v/>
      </c>
      <c r="F2484" s="127" t="str">
        <f>REPT('BD4'!N2481,1)</f>
        <v/>
      </c>
      <c r="G2484" s="469">
        <f>('BD4'!J2481)</f>
        <v>0</v>
      </c>
      <c r="I2484" s="568" t="str">
        <f t="shared" si="192"/>
        <v/>
      </c>
      <c r="J2484" s="568" t="str">
        <f>IF(L2484&gt;0,'BD1'!$K$6,"")</f>
        <v/>
      </c>
      <c r="K2484" s="568" t="str">
        <f>IF(L2484&gt;0,'BD1'!$K$8,"")</f>
        <v/>
      </c>
      <c r="L2484" s="101"/>
      <c r="M2484" s="101"/>
      <c r="N2484" s="101"/>
      <c r="O2484" s="101"/>
      <c r="P2484" s="363"/>
      <c r="Q2484" s="363"/>
      <c r="R2484" s="361"/>
      <c r="S2484" s="570" t="str">
        <f t="shared" si="195"/>
        <v/>
      </c>
      <c r="U2484" s="124" t="str">
        <f t="shared" si="193"/>
        <v/>
      </c>
      <c r="V2484" s="124" t="str">
        <f>IF(X2484&gt;0,'BD1'!$K$6,"")</f>
        <v/>
      </c>
      <c r="W2484" s="121" t="str">
        <f>IF(X2484&gt;0,'BD1'!$K$8,"")</f>
        <v/>
      </c>
      <c r="X2484" s="101"/>
      <c r="Y2484" s="474"/>
      <c r="Z2484" s="101"/>
      <c r="AA2484" s="101"/>
      <c r="AB2484" s="101"/>
      <c r="AC2484" s="101"/>
      <c r="AD2484" s="101"/>
      <c r="AE2484" s="361"/>
      <c r="AF2484" s="522"/>
    </row>
    <row r="2485" spans="2:32" x14ac:dyDescent="0.25">
      <c r="B2485" s="566" t="str">
        <f t="shared" si="194"/>
        <v/>
      </c>
      <c r="C2485" s="472">
        <f>'BD4'!C2482</f>
        <v>0</v>
      </c>
      <c r="D2485" s="125" t="str">
        <f t="shared" si="191"/>
        <v/>
      </c>
      <c r="E2485" s="126" t="str">
        <f>IF('BD4'!O2482=0,"",'BD4'!O2482)</f>
        <v/>
      </c>
      <c r="F2485" s="127" t="str">
        <f>REPT('BD4'!N2482,1)</f>
        <v/>
      </c>
      <c r="G2485" s="469">
        <f>('BD4'!J2482)</f>
        <v>0</v>
      </c>
      <c r="I2485" s="568" t="str">
        <f t="shared" si="192"/>
        <v/>
      </c>
      <c r="J2485" s="568" t="str">
        <f>IF(L2485&gt;0,'BD1'!$K$6,"")</f>
        <v/>
      </c>
      <c r="K2485" s="568" t="str">
        <f>IF(L2485&gt;0,'BD1'!$K$8,"")</f>
        <v/>
      </c>
      <c r="L2485" s="101"/>
      <c r="M2485" s="101"/>
      <c r="N2485" s="101"/>
      <c r="O2485" s="101"/>
      <c r="P2485" s="363"/>
      <c r="Q2485" s="363"/>
      <c r="R2485" s="361"/>
      <c r="S2485" s="570" t="str">
        <f t="shared" si="195"/>
        <v/>
      </c>
      <c r="U2485" s="124" t="str">
        <f t="shared" si="193"/>
        <v/>
      </c>
      <c r="V2485" s="124" t="str">
        <f>IF(X2485&gt;0,'BD1'!$K$6,"")</f>
        <v/>
      </c>
      <c r="W2485" s="121" t="str">
        <f>IF(X2485&gt;0,'BD1'!$K$8,"")</f>
        <v/>
      </c>
      <c r="X2485" s="101"/>
      <c r="Y2485" s="474"/>
      <c r="Z2485" s="101"/>
      <c r="AA2485" s="101"/>
      <c r="AB2485" s="101"/>
      <c r="AC2485" s="101"/>
      <c r="AD2485" s="101"/>
      <c r="AE2485" s="361"/>
      <c r="AF2485" s="522"/>
    </row>
    <row r="2486" spans="2:32" x14ac:dyDescent="0.25">
      <c r="B2486" s="566" t="str">
        <f t="shared" si="194"/>
        <v/>
      </c>
      <c r="C2486" s="472">
        <f>'BD4'!C2483</f>
        <v>0</v>
      </c>
      <c r="D2486" s="125" t="str">
        <f t="shared" si="191"/>
        <v/>
      </c>
      <c r="E2486" s="126" t="str">
        <f>IF('BD4'!O2483=0,"",'BD4'!O2483)</f>
        <v/>
      </c>
      <c r="F2486" s="127" t="str">
        <f>REPT('BD4'!N2483,1)</f>
        <v/>
      </c>
      <c r="G2486" s="469">
        <f>('BD4'!J2483)</f>
        <v>0</v>
      </c>
      <c r="I2486" s="568" t="str">
        <f t="shared" si="192"/>
        <v/>
      </c>
      <c r="J2486" s="568" t="str">
        <f>IF(L2486&gt;0,'BD1'!$K$6,"")</f>
        <v/>
      </c>
      <c r="K2486" s="568" t="str">
        <f>IF(L2486&gt;0,'BD1'!$K$8,"")</f>
        <v/>
      </c>
      <c r="L2486" s="101"/>
      <c r="M2486" s="101"/>
      <c r="N2486" s="101"/>
      <c r="O2486" s="101"/>
      <c r="P2486" s="363"/>
      <c r="Q2486" s="363"/>
      <c r="R2486" s="361"/>
      <c r="S2486" s="570" t="str">
        <f t="shared" si="195"/>
        <v/>
      </c>
      <c r="U2486" s="124" t="str">
        <f t="shared" si="193"/>
        <v/>
      </c>
      <c r="V2486" s="124" t="str">
        <f>IF(X2486&gt;0,'BD1'!$K$6,"")</f>
        <v/>
      </c>
      <c r="W2486" s="121" t="str">
        <f>IF(X2486&gt;0,'BD1'!$K$8,"")</f>
        <v/>
      </c>
      <c r="X2486" s="101"/>
      <c r="Y2486" s="474"/>
      <c r="Z2486" s="101"/>
      <c r="AA2486" s="101"/>
      <c r="AB2486" s="101"/>
      <c r="AC2486" s="101"/>
      <c r="AD2486" s="101"/>
      <c r="AE2486" s="361"/>
      <c r="AF2486" s="522"/>
    </row>
    <row r="2487" spans="2:32" x14ac:dyDescent="0.25">
      <c r="B2487" s="566" t="str">
        <f t="shared" si="194"/>
        <v/>
      </c>
      <c r="C2487" s="472">
        <f>'BD4'!C2484</f>
        <v>0</v>
      </c>
      <c r="D2487" s="125" t="str">
        <f t="shared" si="191"/>
        <v/>
      </c>
      <c r="E2487" s="126" t="str">
        <f>IF('BD4'!O2484=0,"",'BD4'!O2484)</f>
        <v/>
      </c>
      <c r="F2487" s="127" t="str">
        <f>REPT('BD4'!N2484,1)</f>
        <v/>
      </c>
      <c r="G2487" s="469">
        <f>('BD4'!J2484)</f>
        <v>0</v>
      </c>
      <c r="I2487" s="568" t="str">
        <f t="shared" si="192"/>
        <v/>
      </c>
      <c r="J2487" s="568" t="str">
        <f>IF(L2487&gt;0,'BD1'!$K$6,"")</f>
        <v/>
      </c>
      <c r="K2487" s="568" t="str">
        <f>IF(L2487&gt;0,'BD1'!$K$8,"")</f>
        <v/>
      </c>
      <c r="L2487" s="101"/>
      <c r="M2487" s="101"/>
      <c r="N2487" s="101"/>
      <c r="O2487" s="101"/>
      <c r="P2487" s="363"/>
      <c r="Q2487" s="363"/>
      <c r="R2487" s="361"/>
      <c r="S2487" s="570" t="str">
        <f t="shared" si="195"/>
        <v/>
      </c>
      <c r="U2487" s="124" t="str">
        <f t="shared" si="193"/>
        <v/>
      </c>
      <c r="V2487" s="124" t="str">
        <f>IF(X2487&gt;0,'BD1'!$K$6,"")</f>
        <v/>
      </c>
      <c r="W2487" s="121" t="str">
        <f>IF(X2487&gt;0,'BD1'!$K$8,"")</f>
        <v/>
      </c>
      <c r="X2487" s="101"/>
      <c r="Y2487" s="474"/>
      <c r="Z2487" s="101"/>
      <c r="AA2487" s="101"/>
      <c r="AB2487" s="101"/>
      <c r="AC2487" s="101"/>
      <c r="AD2487" s="101"/>
      <c r="AE2487" s="361"/>
      <c r="AF2487" s="522"/>
    </row>
    <row r="2488" spans="2:32" x14ac:dyDescent="0.25">
      <c r="B2488" s="566" t="str">
        <f t="shared" si="194"/>
        <v/>
      </c>
      <c r="C2488" s="472">
        <f>'BD4'!C2485</f>
        <v>0</v>
      </c>
      <c r="D2488" s="125" t="str">
        <f t="shared" si="191"/>
        <v/>
      </c>
      <c r="E2488" s="126" t="str">
        <f>IF('BD4'!O2485=0,"",'BD4'!O2485)</f>
        <v/>
      </c>
      <c r="F2488" s="127" t="str">
        <f>REPT('BD4'!N2485,1)</f>
        <v/>
      </c>
      <c r="G2488" s="469">
        <f>('BD4'!J2485)</f>
        <v>0</v>
      </c>
      <c r="I2488" s="568" t="str">
        <f t="shared" si="192"/>
        <v/>
      </c>
      <c r="J2488" s="568" t="str">
        <f>IF(L2488&gt;0,'BD1'!$K$6,"")</f>
        <v/>
      </c>
      <c r="K2488" s="568" t="str">
        <f>IF(L2488&gt;0,'BD1'!$K$8,"")</f>
        <v/>
      </c>
      <c r="L2488" s="101"/>
      <c r="M2488" s="101"/>
      <c r="N2488" s="101"/>
      <c r="O2488" s="101"/>
      <c r="P2488" s="363"/>
      <c r="Q2488" s="363"/>
      <c r="R2488" s="361"/>
      <c r="S2488" s="570" t="str">
        <f t="shared" si="195"/>
        <v/>
      </c>
      <c r="U2488" s="124" t="str">
        <f t="shared" si="193"/>
        <v/>
      </c>
      <c r="V2488" s="124" t="str">
        <f>IF(X2488&gt;0,'BD1'!$K$6,"")</f>
        <v/>
      </c>
      <c r="W2488" s="121" t="str">
        <f>IF(X2488&gt;0,'BD1'!$K$8,"")</f>
        <v/>
      </c>
      <c r="X2488" s="101"/>
      <c r="Y2488" s="474"/>
      <c r="Z2488" s="101"/>
      <c r="AA2488" s="101"/>
      <c r="AB2488" s="101"/>
      <c r="AC2488" s="101"/>
      <c r="AD2488" s="101"/>
      <c r="AE2488" s="361"/>
      <c r="AF2488" s="522"/>
    </row>
    <row r="2489" spans="2:32" x14ac:dyDescent="0.25">
      <c r="B2489" s="566" t="str">
        <f t="shared" si="194"/>
        <v/>
      </c>
      <c r="C2489" s="472">
        <f>'BD4'!C2486</f>
        <v>0</v>
      </c>
      <c r="D2489" s="125" t="str">
        <f t="shared" si="191"/>
        <v/>
      </c>
      <c r="E2489" s="126" t="str">
        <f>IF('BD4'!O2486=0,"",'BD4'!O2486)</f>
        <v/>
      </c>
      <c r="F2489" s="127" t="str">
        <f>REPT('BD4'!N2486,1)</f>
        <v/>
      </c>
      <c r="G2489" s="469">
        <f>('BD4'!J2486)</f>
        <v>0</v>
      </c>
      <c r="I2489" s="568" t="str">
        <f t="shared" si="192"/>
        <v/>
      </c>
      <c r="J2489" s="568" t="str">
        <f>IF(L2489&gt;0,'BD1'!$K$6,"")</f>
        <v/>
      </c>
      <c r="K2489" s="568" t="str">
        <f>IF(L2489&gt;0,'BD1'!$K$8,"")</f>
        <v/>
      </c>
      <c r="L2489" s="101"/>
      <c r="M2489" s="101"/>
      <c r="N2489" s="101"/>
      <c r="O2489" s="101"/>
      <c r="P2489" s="363"/>
      <c r="Q2489" s="363"/>
      <c r="R2489" s="361"/>
      <c r="S2489" s="570" t="str">
        <f t="shared" si="195"/>
        <v/>
      </c>
      <c r="U2489" s="124" t="str">
        <f t="shared" si="193"/>
        <v/>
      </c>
      <c r="V2489" s="124" t="str">
        <f>IF(X2489&gt;0,'BD1'!$K$6,"")</f>
        <v/>
      </c>
      <c r="W2489" s="121" t="str">
        <f>IF(X2489&gt;0,'BD1'!$K$8,"")</f>
        <v/>
      </c>
      <c r="X2489" s="101"/>
      <c r="Y2489" s="474"/>
      <c r="Z2489" s="101"/>
      <c r="AA2489" s="101"/>
      <c r="AB2489" s="101"/>
      <c r="AC2489" s="101"/>
      <c r="AD2489" s="101"/>
      <c r="AE2489" s="361"/>
      <c r="AF2489" s="522"/>
    </row>
    <row r="2490" spans="2:32" x14ac:dyDescent="0.25">
      <c r="B2490" s="566" t="str">
        <f t="shared" si="194"/>
        <v/>
      </c>
      <c r="C2490" s="472">
        <f>'BD4'!C2487</f>
        <v>0</v>
      </c>
      <c r="D2490" s="125" t="str">
        <f t="shared" si="191"/>
        <v/>
      </c>
      <c r="E2490" s="126" t="str">
        <f>IF('BD4'!O2487=0,"",'BD4'!O2487)</f>
        <v/>
      </c>
      <c r="F2490" s="127" t="str">
        <f>REPT('BD4'!N2487,1)</f>
        <v/>
      </c>
      <c r="G2490" s="469">
        <f>('BD4'!J2487)</f>
        <v>0</v>
      </c>
      <c r="I2490" s="568" t="str">
        <f t="shared" si="192"/>
        <v/>
      </c>
      <c r="J2490" s="568" t="str">
        <f>IF(L2490&gt;0,'BD1'!$K$6,"")</f>
        <v/>
      </c>
      <c r="K2490" s="568" t="str">
        <f>IF(L2490&gt;0,'BD1'!$K$8,"")</f>
        <v/>
      </c>
      <c r="L2490" s="101"/>
      <c r="M2490" s="101"/>
      <c r="N2490" s="101"/>
      <c r="O2490" s="101"/>
      <c r="P2490" s="363"/>
      <c r="Q2490" s="363"/>
      <c r="R2490" s="361"/>
      <c r="S2490" s="570" t="str">
        <f t="shared" si="195"/>
        <v/>
      </c>
      <c r="U2490" s="124" t="str">
        <f t="shared" si="193"/>
        <v/>
      </c>
      <c r="V2490" s="124" t="str">
        <f>IF(X2490&gt;0,'BD1'!$K$6,"")</f>
        <v/>
      </c>
      <c r="W2490" s="121" t="str">
        <f>IF(X2490&gt;0,'BD1'!$K$8,"")</f>
        <v/>
      </c>
      <c r="X2490" s="101"/>
      <c r="Y2490" s="474"/>
      <c r="Z2490" s="101"/>
      <c r="AA2490" s="101"/>
      <c r="AB2490" s="101"/>
      <c r="AC2490" s="101"/>
      <c r="AD2490" s="101"/>
      <c r="AE2490" s="361"/>
      <c r="AF2490" s="522"/>
    </row>
    <row r="2491" spans="2:32" x14ac:dyDescent="0.25">
      <c r="B2491" s="566" t="str">
        <f t="shared" si="194"/>
        <v/>
      </c>
      <c r="C2491" s="472">
        <f>'BD4'!C2488</f>
        <v>0</v>
      </c>
      <c r="D2491" s="125" t="str">
        <f t="shared" si="191"/>
        <v/>
      </c>
      <c r="E2491" s="126" t="str">
        <f>IF('BD4'!O2488=0,"",'BD4'!O2488)</f>
        <v/>
      </c>
      <c r="F2491" s="127" t="str">
        <f>REPT('BD4'!N2488,1)</f>
        <v/>
      </c>
      <c r="G2491" s="469">
        <f>('BD4'!J2488)</f>
        <v>0</v>
      </c>
      <c r="I2491" s="568" t="str">
        <f t="shared" si="192"/>
        <v/>
      </c>
      <c r="J2491" s="568" t="str">
        <f>IF(L2491&gt;0,'BD1'!$K$6,"")</f>
        <v/>
      </c>
      <c r="K2491" s="568" t="str">
        <f>IF(L2491&gt;0,'BD1'!$K$8,"")</f>
        <v/>
      </c>
      <c r="L2491" s="101"/>
      <c r="M2491" s="101"/>
      <c r="N2491" s="101"/>
      <c r="O2491" s="101"/>
      <c r="P2491" s="363"/>
      <c r="Q2491" s="363"/>
      <c r="R2491" s="361"/>
      <c r="S2491" s="570" t="str">
        <f t="shared" si="195"/>
        <v/>
      </c>
      <c r="U2491" s="124" t="str">
        <f t="shared" si="193"/>
        <v/>
      </c>
      <c r="V2491" s="124" t="str">
        <f>IF(X2491&gt;0,'BD1'!$K$6,"")</f>
        <v/>
      </c>
      <c r="W2491" s="121" t="str">
        <f>IF(X2491&gt;0,'BD1'!$K$8,"")</f>
        <v/>
      </c>
      <c r="X2491" s="101"/>
      <c r="Y2491" s="474"/>
      <c r="Z2491" s="101"/>
      <c r="AA2491" s="101"/>
      <c r="AB2491" s="101"/>
      <c r="AC2491" s="101"/>
      <c r="AD2491" s="101"/>
      <c r="AE2491" s="361"/>
      <c r="AF2491" s="522"/>
    </row>
    <row r="2492" spans="2:32" x14ac:dyDescent="0.25">
      <c r="B2492" s="566" t="str">
        <f t="shared" si="194"/>
        <v/>
      </c>
      <c r="C2492" s="472">
        <f>'BD4'!C2489</f>
        <v>0</v>
      </c>
      <c r="D2492" s="125" t="str">
        <f t="shared" si="191"/>
        <v/>
      </c>
      <c r="E2492" s="126" t="str">
        <f>IF('BD4'!O2489=0,"",'BD4'!O2489)</f>
        <v/>
      </c>
      <c r="F2492" s="127" t="str">
        <f>REPT('BD4'!N2489,1)</f>
        <v/>
      </c>
      <c r="G2492" s="469">
        <f>('BD4'!J2489)</f>
        <v>0</v>
      </c>
      <c r="I2492" s="568" t="str">
        <f t="shared" si="192"/>
        <v/>
      </c>
      <c r="J2492" s="568" t="str">
        <f>IF(L2492&gt;0,'BD1'!$K$6,"")</f>
        <v/>
      </c>
      <c r="K2492" s="568" t="str">
        <f>IF(L2492&gt;0,'BD1'!$K$8,"")</f>
        <v/>
      </c>
      <c r="L2492" s="101"/>
      <c r="M2492" s="101"/>
      <c r="N2492" s="101"/>
      <c r="O2492" s="101"/>
      <c r="P2492" s="363"/>
      <c r="Q2492" s="363"/>
      <c r="R2492" s="361"/>
      <c r="S2492" s="570" t="str">
        <f t="shared" si="195"/>
        <v/>
      </c>
      <c r="U2492" s="124" t="str">
        <f t="shared" si="193"/>
        <v/>
      </c>
      <c r="V2492" s="124" t="str">
        <f>IF(X2492&gt;0,'BD1'!$K$6,"")</f>
        <v/>
      </c>
      <c r="W2492" s="121" t="str">
        <f>IF(X2492&gt;0,'BD1'!$K$8,"")</f>
        <v/>
      </c>
      <c r="X2492" s="101"/>
      <c r="Y2492" s="474"/>
      <c r="Z2492" s="101"/>
      <c r="AA2492" s="101"/>
      <c r="AB2492" s="101"/>
      <c r="AC2492" s="101"/>
      <c r="AD2492" s="101"/>
      <c r="AE2492" s="361"/>
      <c r="AF2492" s="522"/>
    </row>
    <row r="2493" spans="2:32" x14ac:dyDescent="0.25">
      <c r="B2493" s="566" t="str">
        <f t="shared" si="194"/>
        <v/>
      </c>
      <c r="C2493" s="472">
        <f>'BD4'!C2490</f>
        <v>0</v>
      </c>
      <c r="D2493" s="125" t="str">
        <f t="shared" si="191"/>
        <v/>
      </c>
      <c r="E2493" s="126" t="str">
        <f>IF('BD4'!O2490=0,"",'BD4'!O2490)</f>
        <v/>
      </c>
      <c r="F2493" s="127" t="str">
        <f>REPT('BD4'!N2490,1)</f>
        <v/>
      </c>
      <c r="G2493" s="469">
        <f>('BD4'!J2490)</f>
        <v>0</v>
      </c>
      <c r="I2493" s="568" t="str">
        <f t="shared" si="192"/>
        <v/>
      </c>
      <c r="J2493" s="568" t="str">
        <f>IF(L2493&gt;0,'BD1'!$K$6,"")</f>
        <v/>
      </c>
      <c r="K2493" s="568" t="str">
        <f>IF(L2493&gt;0,'BD1'!$K$8,"")</f>
        <v/>
      </c>
      <c r="L2493" s="101"/>
      <c r="M2493" s="101"/>
      <c r="N2493" s="101"/>
      <c r="O2493" s="101"/>
      <c r="P2493" s="363"/>
      <c r="Q2493" s="363"/>
      <c r="R2493" s="361"/>
      <c r="S2493" s="570" t="str">
        <f t="shared" si="195"/>
        <v/>
      </c>
      <c r="U2493" s="124" t="str">
        <f t="shared" si="193"/>
        <v/>
      </c>
      <c r="V2493" s="124" t="str">
        <f>IF(X2493&gt;0,'BD1'!$K$6,"")</f>
        <v/>
      </c>
      <c r="W2493" s="121" t="str">
        <f>IF(X2493&gt;0,'BD1'!$K$8,"")</f>
        <v/>
      </c>
      <c r="X2493" s="101"/>
      <c r="Y2493" s="474"/>
      <c r="Z2493" s="101"/>
      <c r="AA2493" s="101"/>
      <c r="AB2493" s="101"/>
      <c r="AC2493" s="101"/>
      <c r="AD2493" s="101"/>
      <c r="AE2493" s="361"/>
      <c r="AF2493" s="522"/>
    </row>
    <row r="2494" spans="2:32" x14ac:dyDescent="0.25">
      <c r="B2494" s="566" t="str">
        <f t="shared" si="194"/>
        <v/>
      </c>
      <c r="C2494" s="472">
        <f>'BD4'!C2491</f>
        <v>0</v>
      </c>
      <c r="D2494" s="125" t="str">
        <f t="shared" si="191"/>
        <v/>
      </c>
      <c r="E2494" s="126" t="str">
        <f>IF('BD4'!O2491=0,"",'BD4'!O2491)</f>
        <v/>
      </c>
      <c r="F2494" s="127" t="str">
        <f>REPT('BD4'!N2491,1)</f>
        <v/>
      </c>
      <c r="G2494" s="469">
        <f>('BD4'!J2491)</f>
        <v>0</v>
      </c>
      <c r="I2494" s="568" t="str">
        <f t="shared" si="192"/>
        <v/>
      </c>
      <c r="J2494" s="568" t="str">
        <f>IF(L2494&gt;0,'BD1'!$K$6,"")</f>
        <v/>
      </c>
      <c r="K2494" s="568" t="str">
        <f>IF(L2494&gt;0,'BD1'!$K$8,"")</f>
        <v/>
      </c>
      <c r="L2494" s="101"/>
      <c r="M2494" s="101"/>
      <c r="N2494" s="101"/>
      <c r="O2494" s="101"/>
      <c r="P2494" s="363"/>
      <c r="Q2494" s="363"/>
      <c r="R2494" s="361"/>
      <c r="S2494" s="570" t="str">
        <f t="shared" si="195"/>
        <v/>
      </c>
      <c r="U2494" s="124" t="str">
        <f t="shared" si="193"/>
        <v/>
      </c>
      <c r="V2494" s="124" t="str">
        <f>IF(X2494&gt;0,'BD1'!$K$6,"")</f>
        <v/>
      </c>
      <c r="W2494" s="121" t="str">
        <f>IF(X2494&gt;0,'BD1'!$K$8,"")</f>
        <v/>
      </c>
      <c r="X2494" s="101"/>
      <c r="Y2494" s="474"/>
      <c r="Z2494" s="101"/>
      <c r="AA2494" s="101"/>
      <c r="AB2494" s="101"/>
      <c r="AC2494" s="101"/>
      <c r="AD2494" s="101"/>
      <c r="AE2494" s="361"/>
      <c r="AF2494" s="522"/>
    </row>
    <row r="2495" spans="2:32" x14ac:dyDescent="0.25">
      <c r="B2495" s="566" t="str">
        <f t="shared" si="194"/>
        <v/>
      </c>
      <c r="C2495" s="472">
        <f>'BD4'!C2492</f>
        <v>0</v>
      </c>
      <c r="D2495" s="125" t="str">
        <f t="shared" si="191"/>
        <v/>
      </c>
      <c r="E2495" s="126" t="str">
        <f>IF('BD4'!O2492=0,"",'BD4'!O2492)</f>
        <v/>
      </c>
      <c r="F2495" s="127" t="str">
        <f>REPT('BD4'!N2492,1)</f>
        <v/>
      </c>
      <c r="G2495" s="469">
        <f>('BD4'!J2492)</f>
        <v>0</v>
      </c>
      <c r="I2495" s="568" t="str">
        <f t="shared" si="192"/>
        <v/>
      </c>
      <c r="J2495" s="568" t="str">
        <f>IF(L2495&gt;0,'BD1'!$K$6,"")</f>
        <v/>
      </c>
      <c r="K2495" s="568" t="str">
        <f>IF(L2495&gt;0,'BD1'!$K$8,"")</f>
        <v/>
      </c>
      <c r="L2495" s="101"/>
      <c r="M2495" s="101"/>
      <c r="N2495" s="101"/>
      <c r="O2495" s="101"/>
      <c r="P2495" s="363"/>
      <c r="Q2495" s="363"/>
      <c r="R2495" s="361"/>
      <c r="S2495" s="570" t="str">
        <f t="shared" si="195"/>
        <v/>
      </c>
      <c r="U2495" s="124" t="str">
        <f t="shared" si="193"/>
        <v/>
      </c>
      <c r="V2495" s="124" t="str">
        <f>IF(X2495&gt;0,'BD1'!$K$6,"")</f>
        <v/>
      </c>
      <c r="W2495" s="121" t="str">
        <f>IF(X2495&gt;0,'BD1'!$K$8,"")</f>
        <v/>
      </c>
      <c r="X2495" s="101"/>
      <c r="Y2495" s="474"/>
      <c r="Z2495" s="101"/>
      <c r="AA2495" s="101"/>
      <c r="AB2495" s="101"/>
      <c r="AC2495" s="101"/>
      <c r="AD2495" s="101"/>
      <c r="AE2495" s="361"/>
      <c r="AF2495" s="522"/>
    </row>
    <row r="2496" spans="2:32" x14ac:dyDescent="0.25">
      <c r="B2496" s="566" t="str">
        <f t="shared" si="194"/>
        <v/>
      </c>
      <c r="C2496" s="472">
        <f>'BD4'!C2493</f>
        <v>0</v>
      </c>
      <c r="D2496" s="125" t="str">
        <f t="shared" si="191"/>
        <v/>
      </c>
      <c r="E2496" s="126" t="str">
        <f>IF('BD4'!O2493=0,"",'BD4'!O2493)</f>
        <v/>
      </c>
      <c r="F2496" s="127" t="str">
        <f>REPT('BD4'!N2493,1)</f>
        <v/>
      </c>
      <c r="G2496" s="469">
        <f>('BD4'!J2493)</f>
        <v>0</v>
      </c>
      <c r="I2496" s="568" t="str">
        <f t="shared" si="192"/>
        <v/>
      </c>
      <c r="J2496" s="568" t="str">
        <f>IF(L2496&gt;0,'BD1'!$K$6,"")</f>
        <v/>
      </c>
      <c r="K2496" s="568" t="str">
        <f>IF(L2496&gt;0,'BD1'!$K$8,"")</f>
        <v/>
      </c>
      <c r="L2496" s="101"/>
      <c r="M2496" s="101"/>
      <c r="N2496" s="101"/>
      <c r="O2496" s="101"/>
      <c r="P2496" s="363"/>
      <c r="Q2496" s="363"/>
      <c r="R2496" s="361"/>
      <c r="S2496" s="570" t="str">
        <f t="shared" si="195"/>
        <v/>
      </c>
      <c r="U2496" s="124" t="str">
        <f t="shared" si="193"/>
        <v/>
      </c>
      <c r="V2496" s="124" t="str">
        <f>IF(X2496&gt;0,'BD1'!$K$6,"")</f>
        <v/>
      </c>
      <c r="W2496" s="121" t="str">
        <f>IF(X2496&gt;0,'BD1'!$K$8,"")</f>
        <v/>
      </c>
      <c r="X2496" s="101"/>
      <c r="Y2496" s="474"/>
      <c r="Z2496" s="101"/>
      <c r="AA2496" s="101"/>
      <c r="AB2496" s="101"/>
      <c r="AC2496" s="101"/>
      <c r="AD2496" s="101"/>
      <c r="AE2496" s="361"/>
      <c r="AF2496" s="522"/>
    </row>
    <row r="2497" spans="2:32" x14ac:dyDescent="0.25">
      <c r="B2497" s="566" t="str">
        <f t="shared" si="194"/>
        <v/>
      </c>
      <c r="C2497" s="472">
        <f>'BD4'!C2494</f>
        <v>0</v>
      </c>
      <c r="D2497" s="125" t="str">
        <f t="shared" si="191"/>
        <v/>
      </c>
      <c r="E2497" s="126" t="str">
        <f>IF('BD4'!O2494=0,"",'BD4'!O2494)</f>
        <v/>
      </c>
      <c r="F2497" s="127" t="str">
        <f>REPT('BD4'!N2494,1)</f>
        <v/>
      </c>
      <c r="G2497" s="469">
        <f>('BD4'!J2494)</f>
        <v>0</v>
      </c>
      <c r="I2497" s="568" t="str">
        <f t="shared" si="192"/>
        <v/>
      </c>
      <c r="J2497" s="568" t="str">
        <f>IF(L2497&gt;0,'BD1'!$K$6,"")</f>
        <v/>
      </c>
      <c r="K2497" s="568" t="str">
        <f>IF(L2497&gt;0,'BD1'!$K$8,"")</f>
        <v/>
      </c>
      <c r="L2497" s="101"/>
      <c r="M2497" s="101"/>
      <c r="N2497" s="101"/>
      <c r="O2497" s="101"/>
      <c r="P2497" s="363"/>
      <c r="Q2497" s="363"/>
      <c r="R2497" s="361"/>
      <c r="S2497" s="570" t="str">
        <f t="shared" si="195"/>
        <v/>
      </c>
      <c r="U2497" s="124" t="str">
        <f t="shared" si="193"/>
        <v/>
      </c>
      <c r="V2497" s="124" t="str">
        <f>IF(X2497&gt;0,'BD1'!$K$6,"")</f>
        <v/>
      </c>
      <c r="W2497" s="121" t="str">
        <f>IF(X2497&gt;0,'BD1'!$K$8,"")</f>
        <v/>
      </c>
      <c r="X2497" s="101"/>
      <c r="Y2497" s="474"/>
      <c r="Z2497" s="101"/>
      <c r="AA2497" s="101"/>
      <c r="AB2497" s="101"/>
      <c r="AC2497" s="101"/>
      <c r="AD2497" s="101"/>
      <c r="AE2497" s="361"/>
      <c r="AF2497" s="522"/>
    </row>
    <row r="2498" spans="2:32" x14ac:dyDescent="0.25">
      <c r="B2498" s="566" t="str">
        <f t="shared" si="194"/>
        <v/>
      </c>
      <c r="C2498" s="472">
        <f>'BD4'!C2495</f>
        <v>0</v>
      </c>
      <c r="D2498" s="125" t="str">
        <f t="shared" si="191"/>
        <v/>
      </c>
      <c r="E2498" s="126" t="str">
        <f>IF('BD4'!O2495=0,"",'BD4'!O2495)</f>
        <v/>
      </c>
      <c r="F2498" s="127" t="str">
        <f>REPT('BD4'!N2495,1)</f>
        <v/>
      </c>
      <c r="G2498" s="469">
        <f>('BD4'!J2495)</f>
        <v>0</v>
      </c>
      <c r="I2498" s="568" t="str">
        <f t="shared" si="192"/>
        <v/>
      </c>
      <c r="J2498" s="568" t="str">
        <f>IF(L2498&gt;0,'BD1'!$K$6,"")</f>
        <v/>
      </c>
      <c r="K2498" s="568" t="str">
        <f>IF(L2498&gt;0,'BD1'!$K$8,"")</f>
        <v/>
      </c>
      <c r="L2498" s="101"/>
      <c r="M2498" s="101"/>
      <c r="N2498" s="101"/>
      <c r="O2498" s="101"/>
      <c r="P2498" s="363"/>
      <c r="Q2498" s="363"/>
      <c r="R2498" s="361"/>
      <c r="S2498" s="570" t="str">
        <f t="shared" si="195"/>
        <v/>
      </c>
      <c r="U2498" s="124" t="str">
        <f t="shared" si="193"/>
        <v/>
      </c>
      <c r="V2498" s="124" t="str">
        <f>IF(X2498&gt;0,'BD1'!$K$6,"")</f>
        <v/>
      </c>
      <c r="W2498" s="121" t="str">
        <f>IF(X2498&gt;0,'BD1'!$K$8,"")</f>
        <v/>
      </c>
      <c r="X2498" s="101"/>
      <c r="Y2498" s="474"/>
      <c r="Z2498" s="101"/>
      <c r="AA2498" s="101"/>
      <c r="AB2498" s="101"/>
      <c r="AC2498" s="101"/>
      <c r="AD2498" s="101"/>
      <c r="AE2498" s="361"/>
      <c r="AF2498" s="522"/>
    </row>
    <row r="2499" spans="2:32" x14ac:dyDescent="0.25">
      <c r="B2499" s="566" t="str">
        <f t="shared" si="194"/>
        <v/>
      </c>
      <c r="C2499" s="472">
        <f>'BD4'!C2496</f>
        <v>0</v>
      </c>
      <c r="D2499" s="125" t="str">
        <f t="shared" si="191"/>
        <v/>
      </c>
      <c r="E2499" s="126" t="str">
        <f>IF('BD4'!O2496=0,"",'BD4'!O2496)</f>
        <v/>
      </c>
      <c r="F2499" s="127" t="str">
        <f>REPT('BD4'!N2496,1)</f>
        <v/>
      </c>
      <c r="G2499" s="469">
        <f>('BD4'!J2496)</f>
        <v>0</v>
      </c>
      <c r="I2499" s="568" t="str">
        <f t="shared" si="192"/>
        <v/>
      </c>
      <c r="J2499" s="568" t="str">
        <f>IF(L2499&gt;0,'BD1'!$K$6,"")</f>
        <v/>
      </c>
      <c r="K2499" s="568" t="str">
        <f>IF(L2499&gt;0,'BD1'!$K$8,"")</f>
        <v/>
      </c>
      <c r="L2499" s="101"/>
      <c r="M2499" s="101"/>
      <c r="N2499" s="101"/>
      <c r="O2499" s="101"/>
      <c r="P2499" s="363"/>
      <c r="Q2499" s="363"/>
      <c r="R2499" s="361"/>
      <c r="S2499" s="570" t="str">
        <f t="shared" si="195"/>
        <v/>
      </c>
      <c r="U2499" s="124" t="str">
        <f t="shared" si="193"/>
        <v/>
      </c>
      <c r="V2499" s="124" t="str">
        <f>IF(X2499&gt;0,'BD1'!$K$6,"")</f>
        <v/>
      </c>
      <c r="W2499" s="121" t="str">
        <f>IF(X2499&gt;0,'BD1'!$K$8,"")</f>
        <v/>
      </c>
      <c r="X2499" s="101"/>
      <c r="Y2499" s="474"/>
      <c r="Z2499" s="101"/>
      <c r="AA2499" s="101"/>
      <c r="AB2499" s="101"/>
      <c r="AC2499" s="101"/>
      <c r="AD2499" s="101"/>
      <c r="AE2499" s="361"/>
      <c r="AF2499" s="522"/>
    </row>
    <row r="2500" spans="2:32" x14ac:dyDescent="0.25">
      <c r="B2500" s="566" t="str">
        <f t="shared" si="194"/>
        <v/>
      </c>
      <c r="C2500" s="472">
        <f>'BD4'!C2497</f>
        <v>0</v>
      </c>
      <c r="D2500" s="125" t="str">
        <f t="shared" si="191"/>
        <v/>
      </c>
      <c r="E2500" s="126" t="str">
        <f>IF('BD4'!O2497=0,"",'BD4'!O2497)</f>
        <v/>
      </c>
      <c r="F2500" s="127" t="str">
        <f>REPT('BD4'!N2497,1)</f>
        <v/>
      </c>
      <c r="G2500" s="469">
        <f>('BD4'!J2497)</f>
        <v>0</v>
      </c>
      <c r="I2500" s="568" t="str">
        <f t="shared" si="192"/>
        <v/>
      </c>
      <c r="J2500" s="568" t="str">
        <f>IF(L2500&gt;0,'BD1'!$K$6,"")</f>
        <v/>
      </c>
      <c r="K2500" s="568" t="str">
        <f>IF(L2500&gt;0,'BD1'!$K$8,"")</f>
        <v/>
      </c>
      <c r="L2500" s="101"/>
      <c r="M2500" s="101"/>
      <c r="N2500" s="101"/>
      <c r="O2500" s="101"/>
      <c r="P2500" s="363"/>
      <c r="Q2500" s="363"/>
      <c r="R2500" s="361"/>
      <c r="S2500" s="570" t="str">
        <f t="shared" si="195"/>
        <v/>
      </c>
      <c r="U2500" s="124" t="str">
        <f t="shared" si="193"/>
        <v/>
      </c>
      <c r="V2500" s="124" t="str">
        <f>IF(X2500&gt;0,'BD1'!$K$6,"")</f>
        <v/>
      </c>
      <c r="W2500" s="121" t="str">
        <f>IF(X2500&gt;0,'BD1'!$K$8,"")</f>
        <v/>
      </c>
      <c r="X2500" s="101"/>
      <c r="Y2500" s="474"/>
      <c r="Z2500" s="101"/>
      <c r="AA2500" s="101"/>
      <c r="AB2500" s="101"/>
      <c r="AC2500" s="101"/>
      <c r="AD2500" s="101"/>
      <c r="AE2500" s="361"/>
      <c r="AF2500" s="522"/>
    </row>
  </sheetData>
  <sheetProtection algorithmName="SHA-512" hashValue="IBUqzDvvbQtbyf3cHQgoL4w6kfXg3u+BiRslokGRKzQxlk+KX/1qmVv8tRkpEmj7g0FrJLw+mHXcf7oCFpFZVQ==" saltValue="oj/blKiqyryTs1CH11Z6Ow==" spinCount="100000" sheet="1" objects="1" scenarios="1" formatCells="0" sort="0" autoFilter="0" pivotTables="0"/>
  <mergeCells count="22">
    <mergeCell ref="B12:B13"/>
    <mergeCell ref="U10:AF10"/>
    <mergeCell ref="U12:U13"/>
    <mergeCell ref="V12:V13"/>
    <mergeCell ref="W12:W13"/>
    <mergeCell ref="X12:X13"/>
    <mergeCell ref="AC12:AC13"/>
    <mergeCell ref="AD12:AD13"/>
    <mergeCell ref="AE12:AE13"/>
    <mergeCell ref="C2:K2"/>
    <mergeCell ref="C12:C13"/>
    <mergeCell ref="E12:E13"/>
    <mergeCell ref="F12:F13"/>
    <mergeCell ref="I10:S10"/>
    <mergeCell ref="I12:I13"/>
    <mergeCell ref="J12:J13"/>
    <mergeCell ref="K12:K13"/>
    <mergeCell ref="L12:L13"/>
    <mergeCell ref="P12:P13"/>
    <mergeCell ref="Q12:Q13"/>
    <mergeCell ref="R12:R13"/>
    <mergeCell ref="D6:F6"/>
  </mergeCells>
  <conditionalFormatting sqref="C14:D1048576">
    <cfRule type="cellIs" dxfId="17" priority="6" stopIfTrue="1" operator="equal">
      <formula>0</formula>
    </cfRule>
  </conditionalFormatting>
  <conditionalFormatting sqref="D14:D1048576">
    <cfRule type="cellIs" dxfId="16" priority="12" stopIfTrue="1" operator="equal">
      <formula>0/1/1900</formula>
    </cfRule>
  </conditionalFormatting>
  <conditionalFormatting sqref="E14:E1048576">
    <cfRule type="cellIs" dxfId="15" priority="5" stopIfTrue="1" operator="equal">
      <formula>0/1/1900</formula>
    </cfRule>
  </conditionalFormatting>
  <conditionalFormatting sqref="F14:G1048576">
    <cfRule type="cellIs" dxfId="14" priority="7" stopIfTrue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Hoja8">
    <tabColor rgb="FF00B0F0"/>
  </sheetPr>
  <dimension ref="A1:AB77"/>
  <sheetViews>
    <sheetView showGridLines="0" zoomScale="75" zoomScaleNormal="75" workbookViewId="0"/>
  </sheetViews>
  <sheetFormatPr baseColWidth="10" defaultColWidth="11.42578125" defaultRowHeight="15" x14ac:dyDescent="0.25"/>
  <cols>
    <col min="1" max="1" width="5.42578125" style="420" customWidth="1"/>
    <col min="2" max="2" width="38.28515625" style="423" customWidth="1"/>
    <col min="3" max="3" width="11.28515625" style="528" customWidth="1"/>
    <col min="4" max="4" width="8.7109375" style="423" customWidth="1"/>
    <col min="5" max="5" width="10.85546875" style="423" customWidth="1"/>
    <col min="6" max="6" width="9.5703125" style="423" customWidth="1"/>
    <col min="7" max="7" width="8.7109375" style="423" customWidth="1"/>
    <col min="8" max="8" width="11.28515625" style="423" customWidth="1"/>
    <col min="9" max="9" width="2.28515625" style="423" customWidth="1"/>
    <col min="10" max="10" width="7.42578125" style="423" customWidth="1"/>
    <col min="11" max="11" width="16" style="423" customWidth="1"/>
    <col min="12" max="12" width="10.140625" style="411" customWidth="1"/>
    <col min="13" max="13" width="14.7109375" style="423" customWidth="1"/>
    <col min="14" max="14" width="19.28515625" style="423" customWidth="1"/>
    <col min="15" max="15" width="1.42578125" style="423" customWidth="1"/>
    <col min="16" max="16" width="11.85546875" style="423" customWidth="1"/>
    <col min="17" max="18" width="10.140625" style="423" customWidth="1"/>
    <col min="19" max="19" width="2" style="423" customWidth="1"/>
    <col min="20" max="22" width="10" style="423" customWidth="1"/>
    <col min="23" max="23" width="11.28515625" style="423" customWidth="1"/>
    <col min="24" max="24" width="9.7109375" style="423" customWidth="1"/>
    <col min="25" max="25" width="8" style="423" customWidth="1"/>
    <col min="26" max="16384" width="11.42578125" style="423"/>
  </cols>
  <sheetData>
    <row r="1" spans="1:25" ht="26.25" customHeight="1" x14ac:dyDescent="0.25">
      <c r="B1" s="411"/>
      <c r="C1" s="411"/>
      <c r="D1" s="411"/>
      <c r="E1" s="411"/>
      <c r="F1" s="411"/>
      <c r="G1" s="411"/>
      <c r="H1" s="411"/>
      <c r="I1" s="411"/>
      <c r="J1" s="411"/>
      <c r="K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</row>
    <row r="2" spans="1:25" ht="29.25" customHeight="1" x14ac:dyDescent="0.25">
      <c r="A2" s="632" t="s">
        <v>171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</row>
    <row r="3" spans="1:25" ht="20.25" customHeight="1" x14ac:dyDescent="0.25">
      <c r="A3" s="524"/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25" ht="34.15" customHeight="1" x14ac:dyDescent="0.25">
      <c r="A4" s="632" t="s">
        <v>233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</row>
    <row r="5" spans="1:25" ht="18.75" customHeight="1" x14ac:dyDescent="0.25"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</row>
    <row r="6" spans="1:25" ht="21" thickBot="1" x14ac:dyDescent="0.3">
      <c r="B6" s="527"/>
      <c r="I6" s="529"/>
      <c r="J6" s="529"/>
      <c r="K6" s="529"/>
      <c r="L6" s="529"/>
      <c r="M6" s="529"/>
      <c r="O6" s="529"/>
    </row>
    <row r="7" spans="1:25" ht="21.75" customHeight="1" thickBot="1" x14ac:dyDescent="0.3">
      <c r="A7" s="527"/>
      <c r="B7" s="412" t="s">
        <v>172</v>
      </c>
      <c r="C7" s="634" t="str">
        <f>'BD1'!M6</f>
        <v/>
      </c>
      <c r="D7" s="635"/>
      <c r="E7" s="635"/>
      <c r="F7" s="635"/>
      <c r="G7" s="636"/>
      <c r="K7" s="412" t="s">
        <v>60</v>
      </c>
      <c r="L7" s="634" t="str">
        <f>'BD1'!M8</f>
        <v/>
      </c>
      <c r="M7" s="635"/>
      <c r="N7" s="635"/>
      <c r="O7" s="635"/>
      <c r="P7" s="635"/>
      <c r="Q7" s="636"/>
    </row>
    <row r="8" spans="1:25" ht="18" customHeight="1" thickBot="1" x14ac:dyDescent="0.3">
      <c r="B8" s="530"/>
      <c r="C8" s="531"/>
      <c r="D8" s="531"/>
      <c r="E8" s="531"/>
      <c r="F8" s="531"/>
      <c r="G8" s="531"/>
      <c r="H8" s="531"/>
      <c r="I8" s="527"/>
      <c r="L8" s="423"/>
      <c r="N8" s="525"/>
      <c r="O8" s="525"/>
      <c r="P8" s="525"/>
      <c r="Q8" s="525"/>
    </row>
    <row r="9" spans="1:25" ht="27" customHeight="1" thickBot="1" x14ac:dyDescent="0.3">
      <c r="B9" s="412" t="s">
        <v>2</v>
      </c>
      <c r="C9" s="637">
        <f>'BD1'!K10</f>
        <v>0</v>
      </c>
      <c r="D9" s="638"/>
      <c r="E9" s="639"/>
      <c r="L9" s="412" t="s">
        <v>3</v>
      </c>
      <c r="M9" s="634">
        <f>'BD1'!M10</f>
        <v>0</v>
      </c>
      <c r="N9" s="636"/>
    </row>
    <row r="10" spans="1:25" ht="38.25" customHeight="1" thickBot="1" x14ac:dyDescent="0.3">
      <c r="B10" s="413" t="s">
        <v>431</v>
      </c>
    </row>
    <row r="11" spans="1:25" ht="54" customHeight="1" thickBot="1" x14ac:dyDescent="0.3">
      <c r="B11" s="642" t="s">
        <v>95</v>
      </c>
      <c r="C11" s="645" t="s">
        <v>173</v>
      </c>
      <c r="D11" s="645"/>
      <c r="E11" s="645"/>
      <c r="F11" s="647" t="s">
        <v>174</v>
      </c>
      <c r="G11" s="647"/>
      <c r="H11" s="648"/>
      <c r="J11" s="651" t="s">
        <v>175</v>
      </c>
      <c r="K11" s="652"/>
      <c r="L11" s="652"/>
      <c r="M11" s="652"/>
      <c r="N11" s="653"/>
      <c r="U11" s="654" t="s">
        <v>176</v>
      </c>
      <c r="V11" s="655"/>
      <c r="W11" s="136" t="s">
        <v>177</v>
      </c>
      <c r="X11" s="137" t="s">
        <v>178</v>
      </c>
    </row>
    <row r="12" spans="1:25" ht="33" customHeight="1" thickBot="1" x14ac:dyDescent="0.3">
      <c r="B12" s="643"/>
      <c r="C12" s="646"/>
      <c r="D12" s="646"/>
      <c r="E12" s="646"/>
      <c r="F12" s="649"/>
      <c r="G12" s="649"/>
      <c r="H12" s="650"/>
      <c r="J12" s="656" t="s">
        <v>179</v>
      </c>
      <c r="K12" s="649"/>
      <c r="L12" s="649"/>
      <c r="M12" s="649"/>
      <c r="N12" s="650"/>
      <c r="U12" s="657">
        <f>W12+X12</f>
        <v>0</v>
      </c>
      <c r="V12" s="658"/>
      <c r="W12" s="138"/>
      <c r="X12" s="138"/>
    </row>
    <row r="13" spans="1:25" ht="33.75" customHeight="1" thickBot="1" x14ac:dyDescent="0.3">
      <c r="B13" s="644"/>
      <c r="C13" s="414" t="s">
        <v>180</v>
      </c>
      <c r="D13" s="415" t="s">
        <v>177</v>
      </c>
      <c r="E13" s="415" t="s">
        <v>178</v>
      </c>
      <c r="F13" s="414" t="s">
        <v>180</v>
      </c>
      <c r="G13" s="415" t="s">
        <v>177</v>
      </c>
      <c r="H13" s="416" t="s">
        <v>178</v>
      </c>
      <c r="J13" s="417" t="s">
        <v>181</v>
      </c>
      <c r="K13" s="418" t="s">
        <v>182</v>
      </c>
      <c r="L13" s="418" t="s">
        <v>181</v>
      </c>
      <c r="M13" s="418" t="s">
        <v>183</v>
      </c>
      <c r="N13" s="419" t="s">
        <v>180</v>
      </c>
      <c r="P13" s="659" t="s">
        <v>96</v>
      </c>
      <c r="Q13" s="660"/>
      <c r="R13" s="661"/>
    </row>
    <row r="14" spans="1:25" ht="30" customHeight="1" x14ac:dyDescent="0.25">
      <c r="B14" s="421" t="s">
        <v>180</v>
      </c>
      <c r="C14" s="166">
        <f>SUM(D14:E14)</f>
        <v>0</v>
      </c>
      <c r="D14" s="166">
        <f>D15+D41+D68</f>
        <v>0</v>
      </c>
      <c r="E14" s="166">
        <f>E15+E41+E68</f>
        <v>0</v>
      </c>
      <c r="F14" s="167">
        <f>SUM(G14:H14)</f>
        <v>0</v>
      </c>
      <c r="G14" s="167">
        <f>G15+G41</f>
        <v>0</v>
      </c>
      <c r="H14" s="167">
        <f>H15+H41</f>
        <v>0</v>
      </c>
      <c r="I14" s="411"/>
      <c r="J14" s="168">
        <f>J15+J41+J68</f>
        <v>0</v>
      </c>
      <c r="K14" s="169">
        <f>K15+K41+K68</f>
        <v>0</v>
      </c>
      <c r="L14" s="170">
        <f>L15+L41+L68</f>
        <v>0</v>
      </c>
      <c r="M14" s="171">
        <f>M15+M41+M68</f>
        <v>0</v>
      </c>
      <c r="N14" s="171">
        <f>N15+N41+N68</f>
        <v>0</v>
      </c>
      <c r="O14" s="422"/>
      <c r="P14" s="172">
        <f>SUM(P17:P67)</f>
        <v>0</v>
      </c>
      <c r="Q14" s="172">
        <f>SUM(Q17:Q67)</f>
        <v>0</v>
      </c>
      <c r="R14" s="172">
        <f>SUM(R17:R67)</f>
        <v>0</v>
      </c>
    </row>
    <row r="15" spans="1:25" ht="32.25" customHeight="1" thickBot="1" x14ac:dyDescent="0.3">
      <c r="B15" s="424" t="s">
        <v>99</v>
      </c>
      <c r="C15" s="10">
        <f t="shared" ref="C15:H15" si="0">C16+C27</f>
        <v>0</v>
      </c>
      <c r="D15" s="10">
        <f t="shared" si="0"/>
        <v>0</v>
      </c>
      <c r="E15" s="10">
        <f t="shared" si="0"/>
        <v>0</v>
      </c>
      <c r="F15" s="10">
        <f t="shared" si="0"/>
        <v>0</v>
      </c>
      <c r="G15" s="10">
        <f t="shared" si="0"/>
        <v>0</v>
      </c>
      <c r="H15" s="10">
        <f t="shared" si="0"/>
        <v>0</v>
      </c>
      <c r="I15" s="411"/>
      <c r="J15" s="10">
        <f>J16+J27</f>
        <v>0</v>
      </c>
      <c r="K15" s="10">
        <f>K16+K27</f>
        <v>0</v>
      </c>
      <c r="L15" s="10">
        <f>L16+L27</f>
        <v>0</v>
      </c>
      <c r="M15" s="10">
        <f>M16+M27</f>
        <v>0</v>
      </c>
      <c r="N15" s="10">
        <f>N16+N27</f>
        <v>0</v>
      </c>
      <c r="O15" s="411"/>
      <c r="P15" s="662" t="s">
        <v>184</v>
      </c>
      <c r="Q15" s="662"/>
      <c r="R15" s="662"/>
      <c r="T15" s="425" t="s">
        <v>185</v>
      </c>
      <c r="U15" s="439"/>
      <c r="V15" s="439"/>
      <c r="W15" s="439"/>
      <c r="X15" s="439"/>
      <c r="Y15" s="439"/>
    </row>
    <row r="16" spans="1:25" ht="30.75" customHeight="1" thickBot="1" x14ac:dyDescent="0.3">
      <c r="A16" s="426" t="s">
        <v>186</v>
      </c>
      <c r="B16" s="374" t="s">
        <v>100</v>
      </c>
      <c r="C16" s="11">
        <f t="shared" ref="C16:H16" si="1">SUM(C17:C26)</f>
        <v>0</v>
      </c>
      <c r="D16" s="11">
        <f t="shared" si="1"/>
        <v>0</v>
      </c>
      <c r="E16" s="11">
        <f t="shared" si="1"/>
        <v>0</v>
      </c>
      <c r="F16" s="11">
        <f t="shared" si="1"/>
        <v>0</v>
      </c>
      <c r="G16" s="11">
        <f t="shared" si="1"/>
        <v>0</v>
      </c>
      <c r="H16" s="11">
        <f t="shared" si="1"/>
        <v>0</v>
      </c>
      <c r="I16" s="411"/>
      <c r="J16" s="11">
        <f>SUM(J17:J26)</f>
        <v>0</v>
      </c>
      <c r="K16" s="142">
        <f>SUM(K17:K26)</f>
        <v>0</v>
      </c>
      <c r="L16" s="11">
        <f>SUM(L17:L26)</f>
        <v>0</v>
      </c>
      <c r="M16" s="142">
        <f>SUM(M17:M26)</f>
        <v>0</v>
      </c>
      <c r="N16" s="142">
        <f>SUM(N17:N26)</f>
        <v>0</v>
      </c>
      <c r="P16" s="375" t="s">
        <v>199</v>
      </c>
      <c r="Q16" s="375" t="s">
        <v>101</v>
      </c>
      <c r="R16" s="375" t="s">
        <v>102</v>
      </c>
      <c r="T16" s="663" t="s">
        <v>187</v>
      </c>
      <c r="U16" s="664"/>
      <c r="V16" s="665"/>
      <c r="W16" s="427" t="s">
        <v>188</v>
      </c>
      <c r="X16" s="663" t="s">
        <v>189</v>
      </c>
      <c r="Y16" s="665"/>
    </row>
    <row r="17" spans="1:28" ht="18" customHeight="1" x14ac:dyDescent="0.25">
      <c r="A17" s="428">
        <v>10</v>
      </c>
      <c r="B17" s="429" t="s">
        <v>103</v>
      </c>
      <c r="C17" s="139">
        <f>SUM(D17:E17)</f>
        <v>0</v>
      </c>
      <c r="D17" s="140">
        <f>COUNTIFS('BD1'!$U:$U,$A17,'BD1'!$I:$I,$D$13)</f>
        <v>0</v>
      </c>
      <c r="E17" s="140">
        <f>COUNTIFS('BD1'!$U:$U,$A17,'BD1'!$I:$I,$E$13)</f>
        <v>0</v>
      </c>
      <c r="F17" s="139">
        <f>SUM(G17:H17)</f>
        <v>0</v>
      </c>
      <c r="G17" s="141">
        <f>COUNTIFS('BD1'!$U:$U,$A17,'BD1'!$I:$I,$G$13,'BD1'!$AA:$AA,"PAGADO")</f>
        <v>0</v>
      </c>
      <c r="H17" s="141">
        <f>COUNTIFS('BD1'!$U:$U,$A17,'BD1'!$I:$I,$H$13,'BD1'!$AA:$AA,"PAGADO")</f>
        <v>0</v>
      </c>
      <c r="J17" s="143">
        <f>COUNTIFS('BD1'!AA:AA,"PAGADO",'BD1'!U:U,A17,'BD1'!Y:Y,"=45.20")</f>
        <v>0</v>
      </c>
      <c r="K17" s="144">
        <f>SUMIFS('BD1'!Y:Y,'BD1'!AA:AA,"PAGADO",'BD1'!U:U,A18,'BD1'!Y:Y,"=45.20")</f>
        <v>0</v>
      </c>
      <c r="L17" s="145">
        <f>COUNTIFS('BD1'!AA:AA,"PAGADO",'BD1'!U:U,A17,'BD1'!Y:Y,"&gt;45.20")</f>
        <v>0</v>
      </c>
      <c r="M17" s="146">
        <f xml:space="preserve"> SUMIFS('BD1'!Y:Y,'BD1'!AA:AA,"PAGADO",'BD1'!U:U,A17,'BD1'!Y:Y,"&gt;45.20")</f>
        <v>0</v>
      </c>
      <c r="N17" s="147">
        <f>K17+M17</f>
        <v>0</v>
      </c>
      <c r="P17" s="135">
        <f>'BD5'!D7</f>
        <v>0</v>
      </c>
      <c r="Q17" s="135">
        <f>'BD5'!E7</f>
        <v>0</v>
      </c>
      <c r="R17" s="135">
        <f>'BD5'!F7</f>
        <v>0</v>
      </c>
      <c r="T17" s="430" t="s">
        <v>190</v>
      </c>
      <c r="U17" s="431"/>
      <c r="V17" s="432"/>
      <c r="W17" s="148">
        <f>COUNTIFS('BD1'!AA:AA,"PAGADO",'BD1'!AB:AB,"RMV")</f>
        <v>0</v>
      </c>
      <c r="X17" s="666">
        <f>SUMIFS('BD1'!Y:Y,'BD1'!AB:AB,"RMV",'BD1'!AA:AA,"PAGADO")</f>
        <v>0</v>
      </c>
      <c r="Y17" s="667"/>
    </row>
    <row r="18" spans="1:28" ht="18" customHeight="1" x14ac:dyDescent="0.25">
      <c r="A18" s="428">
        <v>11</v>
      </c>
      <c r="B18" s="429" t="s">
        <v>104</v>
      </c>
      <c r="C18" s="139">
        <f t="shared" ref="C18:C25" si="2">SUM(D18:E18)</f>
        <v>0</v>
      </c>
      <c r="D18" s="140">
        <f>COUNTIFS('BD1'!$U:$U,$A18,'BD1'!$I:$I,$D$13)</f>
        <v>0</v>
      </c>
      <c r="E18" s="140">
        <f>COUNTIFS('BD1'!$U:$U,$A18,'BD1'!$I:$I,$E$13)</f>
        <v>0</v>
      </c>
      <c r="F18" s="139">
        <f t="shared" ref="F18:F40" si="3">SUM(G18:H18)</f>
        <v>0</v>
      </c>
      <c r="G18" s="141">
        <f>COUNTIFS('BD1'!$U:$U,$A18,'BD1'!$I:$I,$G$13,'BD1'!$AA:$AA,"PAGADO")</f>
        <v>0</v>
      </c>
      <c r="H18" s="141">
        <f>COUNTIFS('BD1'!$U:$U,$A18,'BD1'!$I:$I,$H$13,'BD1'!$AA:$AA,"PAGADO")</f>
        <v>0</v>
      </c>
      <c r="J18" s="143">
        <f>COUNTIFS('BD1'!AA:AA,"PAGADO",'BD1'!U:U,A18,'BD1'!Y:Y,"=45.20")</f>
        <v>0</v>
      </c>
      <c r="K18" s="144">
        <f>SUMIFS('BD1'!Y:Y,'BD1'!AA:AA,"PAGADO",'BD1'!U:U,A19,'BD1'!Y:Y,"=45.20")</f>
        <v>0</v>
      </c>
      <c r="L18" s="145">
        <f>COUNTIFS('BD1'!AA:AA,"PAGADO",'BD1'!U:U,A18,'BD1'!Y:Y,"&gt;45.20")</f>
        <v>0</v>
      </c>
      <c r="M18" s="146">
        <f xml:space="preserve"> SUMIFS('BD1'!Y:Y,'BD1'!AA:AA,"PAGADO",'BD1'!U:U,A18,'BD1'!Y:Y,"&gt;45.20")</f>
        <v>0</v>
      </c>
      <c r="N18" s="147">
        <f t="shared" ref="N18:N40" si="4">K18+M18</f>
        <v>0</v>
      </c>
      <c r="P18" s="135">
        <f>'BD5'!D8</f>
        <v>0</v>
      </c>
      <c r="Q18" s="135">
        <f>'BD5'!E8</f>
        <v>0</v>
      </c>
      <c r="R18" s="135">
        <f>'BD5'!F8</f>
        <v>0</v>
      </c>
      <c r="T18" s="433" t="s">
        <v>191</v>
      </c>
      <c r="U18" s="434"/>
      <c r="V18" s="435"/>
      <c r="W18" s="149">
        <f>COUNTIFS('BD1'!AA:AA,"PAGADO",'BD1'!AB:AB,"PROD.")</f>
        <v>0</v>
      </c>
      <c r="X18" s="668">
        <f>SUMIFS('BD1'!Y:Y,'BD1'!AB:AB,"PROD.",'BD1'!AA:AA,"PAGADO")</f>
        <v>0</v>
      </c>
      <c r="Y18" s="641"/>
    </row>
    <row r="19" spans="1:28" ht="18" customHeight="1" x14ac:dyDescent="0.25">
      <c r="A19" s="428">
        <v>12</v>
      </c>
      <c r="B19" s="429" t="s">
        <v>105</v>
      </c>
      <c r="C19" s="139">
        <f t="shared" si="2"/>
        <v>0</v>
      </c>
      <c r="D19" s="140">
        <f>COUNTIFS('BD1'!$U:$U,$A19,'BD1'!$I:$I,$D$13)</f>
        <v>0</v>
      </c>
      <c r="E19" s="140">
        <f>COUNTIFS('BD1'!$U:$U,$A19,'BD1'!$I:$I,$E$13)</f>
        <v>0</v>
      </c>
      <c r="F19" s="139">
        <f t="shared" si="3"/>
        <v>0</v>
      </c>
      <c r="G19" s="141">
        <f>COUNTIFS('BD1'!$U:$U,$A19,'BD1'!$I:$I,$G$13,'BD1'!$AA:$AA,"PAGADO")</f>
        <v>0</v>
      </c>
      <c r="H19" s="141">
        <f>COUNTIFS('BD1'!$U:$U,$A19,'BD1'!$I:$I,$H$13,'BD1'!$AA:$AA,"PAGADO")</f>
        <v>0</v>
      </c>
      <c r="J19" s="143">
        <f>COUNTIFS('BD1'!AA:AA,"PAGADO",'BD1'!U:U,A19,'BD1'!Y:Y,"=45.20")</f>
        <v>0</v>
      </c>
      <c r="K19" s="144">
        <f>SUMIFS('BD1'!Y:Y,'BD1'!AA:AA,"PAGADO",'BD1'!U:U,A20,'BD1'!Y:Y,"=45.20")</f>
        <v>0</v>
      </c>
      <c r="L19" s="145">
        <f>COUNTIFS('BD1'!AA:AA,"PAGADO",'BD1'!U:U,A19,'BD1'!Y:Y,"&gt;45.20")</f>
        <v>0</v>
      </c>
      <c r="M19" s="146">
        <f xml:space="preserve"> SUMIFS('BD1'!Y:Y,'BD1'!AA:AA,"PAGADO",'BD1'!U:U,A19,'BD1'!Y:Y,"&gt;45.20")</f>
        <v>0</v>
      </c>
      <c r="N19" s="147">
        <f t="shared" si="4"/>
        <v>0</v>
      </c>
      <c r="P19" s="135">
        <f>'BD5'!D9</f>
        <v>0</v>
      </c>
      <c r="Q19" s="135">
        <f>'BD5'!E9</f>
        <v>0</v>
      </c>
      <c r="R19" s="135">
        <f>'BD5'!F9</f>
        <v>0</v>
      </c>
      <c r="T19" s="433" t="s">
        <v>192</v>
      </c>
      <c r="U19" s="434"/>
      <c r="V19" s="435"/>
      <c r="W19" s="149">
        <f>COUNTIFS('BD1'!AA:AA,"PAGADO",'BD1'!AB:AB,"DDJJ")</f>
        <v>0</v>
      </c>
      <c r="X19" s="640">
        <f>SUMIFS('BD1'!Y:Y,'BD1'!AB:AB,"DDJJ",'BD1'!AA:AA,"PAGADO")</f>
        <v>0</v>
      </c>
      <c r="Y19" s="641"/>
    </row>
    <row r="20" spans="1:28" ht="18" customHeight="1" thickBot="1" x14ac:dyDescent="0.3">
      <c r="A20" s="428">
        <v>13</v>
      </c>
      <c r="B20" s="429" t="s">
        <v>106</v>
      </c>
      <c r="C20" s="139">
        <f t="shared" si="2"/>
        <v>0</v>
      </c>
      <c r="D20" s="140">
        <f>COUNTIFS('BD1'!$U:$U,$A20,'BD1'!$I:$I,$D$13)</f>
        <v>0</v>
      </c>
      <c r="E20" s="140">
        <f>COUNTIFS('BD1'!$U:$U,$A20,'BD1'!$I:$I,$E$13)</f>
        <v>0</v>
      </c>
      <c r="F20" s="139">
        <f t="shared" si="3"/>
        <v>0</v>
      </c>
      <c r="G20" s="141">
        <f>COUNTIFS('BD1'!$U:$U,$A20,'BD1'!$I:$I,$G$13,'BD1'!$AA:$AA,"PAGADO")</f>
        <v>0</v>
      </c>
      <c r="H20" s="141">
        <f>COUNTIFS('BD1'!$U:$U,$A20,'BD1'!$I:$I,$H$13,'BD1'!$AA:$AA,"PAGADO")</f>
        <v>0</v>
      </c>
      <c r="J20" s="143">
        <f>COUNTIFS('BD1'!AA:AA,"PAGADO",'BD1'!U:U,A20,'BD1'!Y:Y,"=45.20")</f>
        <v>0</v>
      </c>
      <c r="K20" s="144">
        <f>SUMIFS('BD1'!Y:Y,'BD1'!AA:AA,"PAGADO",'BD1'!U:U,A21,'BD1'!Y:Y,"=45.20")</f>
        <v>0</v>
      </c>
      <c r="L20" s="145">
        <f>COUNTIFS('BD1'!AA:AA,"PAGADO",'BD1'!U:U,A20,'BD1'!Y:Y,"&gt;45.20")</f>
        <v>0</v>
      </c>
      <c r="M20" s="146">
        <f xml:space="preserve"> SUMIFS('BD1'!Y:Y,'BD1'!AA:AA,"PAGADO",'BD1'!U:U,A20,'BD1'!Y:Y,"&gt;45.20")</f>
        <v>0</v>
      </c>
      <c r="N20" s="147">
        <f t="shared" si="4"/>
        <v>0</v>
      </c>
      <c r="P20" s="135">
        <f>'BD5'!D10</f>
        <v>0</v>
      </c>
      <c r="Q20" s="135">
        <f>'BD5'!E10</f>
        <v>0</v>
      </c>
      <c r="R20" s="135">
        <f>'BD5'!F10</f>
        <v>0</v>
      </c>
      <c r="T20" s="436" t="s">
        <v>81</v>
      </c>
      <c r="U20" s="437"/>
      <c r="V20" s="438"/>
      <c r="W20" s="150">
        <f>'FORMATO 01'!D13</f>
        <v>0</v>
      </c>
      <c r="X20" s="672">
        <f>'FORMATO 01'!G13</f>
        <v>0</v>
      </c>
      <c r="Y20" s="673"/>
    </row>
    <row r="21" spans="1:28" ht="18" customHeight="1" x14ac:dyDescent="0.25">
      <c r="A21" s="428">
        <v>14</v>
      </c>
      <c r="B21" s="429" t="s">
        <v>107</v>
      </c>
      <c r="C21" s="139">
        <f t="shared" si="2"/>
        <v>0</v>
      </c>
      <c r="D21" s="140">
        <f>COUNTIFS('BD1'!$U:$U,$A21,'BD1'!$I:$I,$D$13)</f>
        <v>0</v>
      </c>
      <c r="E21" s="140">
        <f>COUNTIFS('BD1'!$U:$U,$A21,'BD1'!$I:$I,$E$13)</f>
        <v>0</v>
      </c>
      <c r="F21" s="139">
        <f t="shared" si="3"/>
        <v>0</v>
      </c>
      <c r="G21" s="141">
        <f>COUNTIFS('BD1'!$U:$U,$A21,'BD1'!$I:$I,$G$13,'BD1'!$AA:$AA,"PAGADO")</f>
        <v>0</v>
      </c>
      <c r="H21" s="141">
        <f>COUNTIFS('BD1'!$U:$U,$A21,'BD1'!$I:$I,$H$13,'BD1'!$AA:$AA,"PAGADO")</f>
        <v>0</v>
      </c>
      <c r="J21" s="143">
        <f>COUNTIFS('BD1'!AA:AA,"PAGADO",'BD1'!U:U,A21,'BD1'!Y:Y,"=45.20")</f>
        <v>0</v>
      </c>
      <c r="K21" s="144">
        <f>SUMIFS('BD1'!Y:Y,'BD1'!AA:AA,"PAGADO",'BD1'!U:U,A22,'BD1'!Y:Y,"=45.20")</f>
        <v>0</v>
      </c>
      <c r="L21" s="145">
        <f>COUNTIFS('BD1'!AA:AA,"PAGADO",'BD1'!U:U,A21,'BD1'!Y:Y,"&gt;45.20")</f>
        <v>0</v>
      </c>
      <c r="M21" s="146">
        <f xml:space="preserve"> SUMIFS('BD1'!Y:Y,'BD1'!AA:AA,"PAGADO",'BD1'!U:U,A21,'BD1'!Y:Y,"&gt;45.20")</f>
        <v>0</v>
      </c>
      <c r="N21" s="147">
        <f t="shared" si="4"/>
        <v>0</v>
      </c>
      <c r="P21" s="135">
        <f>'BD5'!D11</f>
        <v>0</v>
      </c>
      <c r="Q21" s="135">
        <f>'BD5'!E11</f>
        <v>0</v>
      </c>
      <c r="R21" s="135">
        <f>'BD5'!F11</f>
        <v>0</v>
      </c>
    </row>
    <row r="22" spans="1:28" ht="18" customHeight="1" x14ac:dyDescent="0.25">
      <c r="A22" s="428">
        <v>15</v>
      </c>
      <c r="B22" s="429" t="s">
        <v>108</v>
      </c>
      <c r="C22" s="139">
        <f t="shared" si="2"/>
        <v>0</v>
      </c>
      <c r="D22" s="140">
        <f>COUNTIFS('BD1'!$U:$U,$A22,'BD1'!$I:$I,$D$13)</f>
        <v>0</v>
      </c>
      <c r="E22" s="140">
        <f>COUNTIFS('BD1'!$U:$U,$A22,'BD1'!$I:$I,$E$13)</f>
        <v>0</v>
      </c>
      <c r="F22" s="139">
        <f t="shared" si="3"/>
        <v>0</v>
      </c>
      <c r="G22" s="141">
        <f>COUNTIFS('BD1'!$U:$U,$A22,'BD1'!$I:$I,$G$13,'BD1'!$AA:$AA,"PAGADO")</f>
        <v>0</v>
      </c>
      <c r="H22" s="141">
        <f>COUNTIFS('BD1'!$U:$U,$A22,'BD1'!$I:$I,$H$13,'BD1'!$AA:$AA,"PAGADO")</f>
        <v>0</v>
      </c>
      <c r="J22" s="143">
        <f>COUNTIFS('BD1'!AA:AA,"PAGADO",'BD1'!U:U,A22,'BD1'!Y:Y,"=45.20")</f>
        <v>0</v>
      </c>
      <c r="K22" s="144">
        <f>SUMIFS('BD1'!Y:Y,'BD1'!AA:AA,"PAGADO",'BD1'!U:U,A23,'BD1'!Y:Y,"=45.20")</f>
        <v>0</v>
      </c>
      <c r="L22" s="145">
        <f>COUNTIFS('BD1'!AA:AA,"PAGADO",'BD1'!U:U,A22,'BD1'!Y:Y,"&gt;45.20")</f>
        <v>0</v>
      </c>
      <c r="M22" s="146">
        <f xml:space="preserve"> SUMIFS('BD1'!Y:Y,'BD1'!AA:AA,"PAGADO",'BD1'!U:U,A22,'BD1'!Y:Y,"&gt;45.20")</f>
        <v>0</v>
      </c>
      <c r="N22" s="147">
        <f t="shared" si="4"/>
        <v>0</v>
      </c>
      <c r="P22" s="135">
        <f>'BD5'!D12</f>
        <v>0</v>
      </c>
      <c r="Q22" s="135">
        <f>'BD5'!E12</f>
        <v>0</v>
      </c>
      <c r="R22" s="135">
        <f>'BD5'!F12</f>
        <v>0</v>
      </c>
    </row>
    <row r="23" spans="1:28" ht="18" customHeight="1" x14ac:dyDescent="0.25">
      <c r="A23" s="428">
        <v>16</v>
      </c>
      <c r="B23" s="429" t="s">
        <v>109</v>
      </c>
      <c r="C23" s="139">
        <f t="shared" si="2"/>
        <v>0</v>
      </c>
      <c r="D23" s="140">
        <f>COUNTIFS('BD1'!$U:$U,$A23,'BD1'!$I:$I,$D$13)</f>
        <v>0</v>
      </c>
      <c r="E23" s="140">
        <f>COUNTIFS('BD1'!$U:$U,$A23,'BD1'!$I:$I,$E$13)</f>
        <v>0</v>
      </c>
      <c r="F23" s="139">
        <f t="shared" si="3"/>
        <v>0</v>
      </c>
      <c r="G23" s="141">
        <f>COUNTIFS('BD1'!$U:$U,$A23,'BD1'!$I:$I,$G$13,'BD1'!$AA:$AA,"PAGADO")</f>
        <v>0</v>
      </c>
      <c r="H23" s="141">
        <f>COUNTIFS('BD1'!$U:$U,$A23,'BD1'!$I:$I,$H$13,'BD1'!$AA:$AA,"PAGADO")</f>
        <v>0</v>
      </c>
      <c r="J23" s="143">
        <f>COUNTIFS('BD1'!AA:AA,"PAGADO",'BD1'!U:U,A23,'BD1'!Y:Y,"=45.20")</f>
        <v>0</v>
      </c>
      <c r="K23" s="144">
        <f>SUMIFS('BD1'!Y:Y,'BD1'!AA:AA,"PAGADO",'BD1'!U:U,A24,'BD1'!Y:Y,"=45.20")</f>
        <v>0</v>
      </c>
      <c r="L23" s="145">
        <f>COUNTIFS('BD1'!AA:AA,"PAGADO",'BD1'!U:U,A23,'BD1'!Y:Y,"&gt;45.20")</f>
        <v>0</v>
      </c>
      <c r="M23" s="146">
        <f xml:space="preserve"> SUMIFS('BD1'!Y:Y,'BD1'!AA:AA,"PAGADO",'BD1'!U:U,A23,'BD1'!Y:Y,"&gt;45.20")</f>
        <v>0</v>
      </c>
      <c r="N23" s="147">
        <f t="shared" si="4"/>
        <v>0</v>
      </c>
      <c r="P23" s="135">
        <f>'BD5'!D13</f>
        <v>0</v>
      </c>
      <c r="Q23" s="135">
        <f>'BD5'!E13</f>
        <v>0</v>
      </c>
      <c r="R23" s="135">
        <f>'BD5'!F13</f>
        <v>0</v>
      </c>
      <c r="U23" s="439"/>
      <c r="V23" s="439"/>
      <c r="W23" s="439"/>
      <c r="X23" s="439"/>
    </row>
    <row r="24" spans="1:28" ht="18" customHeight="1" thickBot="1" x14ac:dyDescent="0.3">
      <c r="A24" s="428">
        <v>17</v>
      </c>
      <c r="B24" s="429" t="s">
        <v>110</v>
      </c>
      <c r="C24" s="139">
        <f t="shared" si="2"/>
        <v>0</v>
      </c>
      <c r="D24" s="140">
        <f>COUNTIFS('BD1'!$U:$U,$A24,'BD1'!$I:$I,$D$13)</f>
        <v>0</v>
      </c>
      <c r="E24" s="140">
        <f>COUNTIFS('BD1'!$U:$U,$A24,'BD1'!$I:$I,$E$13)</f>
        <v>0</v>
      </c>
      <c r="F24" s="139">
        <f t="shared" si="3"/>
        <v>0</v>
      </c>
      <c r="G24" s="141">
        <f>COUNTIFS('BD1'!$U:$U,$A24,'BD1'!$I:$I,$G$13,'BD1'!$AA:$AA,"PAGADO")</f>
        <v>0</v>
      </c>
      <c r="H24" s="141">
        <f>COUNTIFS('BD1'!$U:$U,$A24,'BD1'!$I:$I,$H$13,'BD1'!$AA:$AA,"PAGADO")</f>
        <v>0</v>
      </c>
      <c r="J24" s="143">
        <f>COUNTIFS('BD1'!AA:AA,"PAGADO",'BD1'!U:U,A24,'BD1'!Y:Y,"=45.20")</f>
        <v>0</v>
      </c>
      <c r="K24" s="144">
        <f>SUMIFS('BD1'!Y:Y,'BD1'!AA:AA,"PAGADO",'BD1'!U:U,A25,'BD1'!Y:Y,"=45.20")</f>
        <v>0</v>
      </c>
      <c r="L24" s="145">
        <f>COUNTIFS('BD1'!AA:AA,"PAGADO",'BD1'!U:U,A24,'BD1'!Y:Y,"&gt;45.20")</f>
        <v>0</v>
      </c>
      <c r="M24" s="146">
        <f xml:space="preserve"> SUMIFS('BD1'!Y:Y,'BD1'!AA:AA,"PAGADO",'BD1'!U:U,A24,'BD1'!Y:Y,"&gt;45.20")</f>
        <v>0</v>
      </c>
      <c r="N24" s="147">
        <f t="shared" si="4"/>
        <v>0</v>
      </c>
      <c r="P24" s="135">
        <f>'BD5'!D14</f>
        <v>0</v>
      </c>
      <c r="Q24" s="135">
        <f>'BD5'!E14</f>
        <v>0</v>
      </c>
      <c r="R24" s="135">
        <f>'BD5'!F14</f>
        <v>0</v>
      </c>
      <c r="T24" s="425" t="s">
        <v>193</v>
      </c>
      <c r="U24" s="439"/>
      <c r="V24" s="439"/>
      <c r="W24" s="439"/>
      <c r="X24" s="439"/>
    </row>
    <row r="25" spans="1:28" ht="18" customHeight="1" thickBot="1" x14ac:dyDescent="0.3">
      <c r="A25" s="428">
        <v>18</v>
      </c>
      <c r="B25" s="440" t="s">
        <v>111</v>
      </c>
      <c r="C25" s="139">
        <f t="shared" si="2"/>
        <v>0</v>
      </c>
      <c r="D25" s="140">
        <f>COUNTIFS('BD1'!$U:$U,$A25,'BD1'!$I:$I,$D$13)</f>
        <v>0</v>
      </c>
      <c r="E25" s="140">
        <f>COUNTIFS('BD1'!$U:$U,$A25,'BD1'!$I:$I,$E$13)</f>
        <v>0</v>
      </c>
      <c r="F25" s="139">
        <f t="shared" si="3"/>
        <v>0</v>
      </c>
      <c r="G25" s="141">
        <f>COUNTIFS('BD1'!$U:$U,$A25,'BD1'!$I:$I,$G$13,'BD1'!$AA:$AA,"PAGADO")</f>
        <v>0</v>
      </c>
      <c r="H25" s="141">
        <f>COUNTIFS('BD1'!$U:$U,$A25,'BD1'!$I:$I,$H$13,'BD1'!$AA:$AA,"PAGADO")</f>
        <v>0</v>
      </c>
      <c r="J25" s="143">
        <f>COUNTIFS('BD1'!AA:AA,"PAGADO",'BD1'!U:U,A25,'BD1'!Y:Y,"=45.20")</f>
        <v>0</v>
      </c>
      <c r="K25" s="144">
        <f>SUMIFS('BD1'!Y:Y,'BD1'!AA:AA,"PAGADO",'BD1'!U:U,A26,'BD1'!Y:Y,"=45.20")</f>
        <v>0</v>
      </c>
      <c r="L25" s="145">
        <f>COUNTIFS('BD1'!AA:AA,"PAGADO",'BD1'!U:U,A25,'BD1'!Y:Y,"&gt;45.20")</f>
        <v>0</v>
      </c>
      <c r="M25" s="146">
        <f xml:space="preserve"> SUMIFS('BD1'!Y:Y,'BD1'!AA:AA,"PAGADO",'BD1'!U:U,A25,'BD1'!Y:Y,"&gt;45.20")</f>
        <v>0</v>
      </c>
      <c r="N25" s="147">
        <f t="shared" si="4"/>
        <v>0</v>
      </c>
      <c r="P25" s="135">
        <f>'BD5'!D15</f>
        <v>0</v>
      </c>
      <c r="Q25" s="135">
        <f>'BD5'!E15</f>
        <v>0</v>
      </c>
      <c r="R25" s="135">
        <f>'BD5'!F15</f>
        <v>0</v>
      </c>
      <c r="T25" s="663" t="s">
        <v>194</v>
      </c>
      <c r="U25" s="664"/>
      <c r="V25" s="665"/>
      <c r="W25" s="441" t="s">
        <v>180</v>
      </c>
      <c r="X25" s="441" t="s">
        <v>195</v>
      </c>
      <c r="Y25" s="441" t="s">
        <v>196</v>
      </c>
    </row>
    <row r="26" spans="1:28" ht="18" customHeight="1" x14ac:dyDescent="0.25">
      <c r="A26" s="428">
        <v>19</v>
      </c>
      <c r="B26" s="429" t="s">
        <v>112</v>
      </c>
      <c r="C26" s="139">
        <f>SUM(D26:E26)</f>
        <v>0</v>
      </c>
      <c r="D26" s="140">
        <f>COUNTIFS('BD1'!$U:$U,$A26,'BD1'!$I:$I,$D$13)</f>
        <v>0</v>
      </c>
      <c r="E26" s="140">
        <f>COUNTIFS('BD1'!$U:$U,$A26,'BD1'!$I:$I,$E$13)</f>
        <v>0</v>
      </c>
      <c r="F26" s="139">
        <f t="shared" si="3"/>
        <v>0</v>
      </c>
      <c r="G26" s="141">
        <f>COUNTIFS('BD1'!$U:$U,$A26,'BD1'!$I:$I,$G$13,'BD1'!$AA:$AA,"PAGADO")</f>
        <v>0</v>
      </c>
      <c r="H26" s="141">
        <f>COUNTIFS('BD1'!$U:$U,$A26,'BD1'!$I:$I,$H$13,'BD1'!$AA:$AA,"PAGADO")</f>
        <v>0</v>
      </c>
      <c r="J26" s="143">
        <f>COUNTIFS('BD1'!AA:AA,"PAGADO",'BD1'!U:U,A26,'BD1'!Y:Y,"=45.20")</f>
        <v>0</v>
      </c>
      <c r="K26" s="144">
        <f>SUMIFS('BD1'!Y:Y,'BD1'!AA:AA,"PAGADO",'BD1'!U:U,A27,'BD1'!Y:Y,"=45.20")</f>
        <v>0</v>
      </c>
      <c r="L26" s="145">
        <f>COUNTIFS('BD1'!AA:AA,"PAGADO",'BD1'!U:U,A26,'BD1'!Y:Y,"&gt;45.20")</f>
        <v>0</v>
      </c>
      <c r="M26" s="146">
        <f xml:space="preserve"> SUMIFS('BD1'!Y:Y,'BD1'!AA:AA,"PAGADO",'BD1'!U:U,A26,'BD1'!Y:Y,"&gt;45.20")</f>
        <v>0</v>
      </c>
      <c r="N26" s="147">
        <f t="shared" si="4"/>
        <v>0</v>
      </c>
      <c r="P26" s="135">
        <f>'BD5'!D16</f>
        <v>0</v>
      </c>
      <c r="Q26" s="135">
        <f>'BD5'!E16</f>
        <v>0</v>
      </c>
      <c r="R26" s="135">
        <f>'BD5'!F16</f>
        <v>0</v>
      </c>
      <c r="T26" s="674" t="s">
        <v>197</v>
      </c>
      <c r="U26" s="675"/>
      <c r="V26" s="676"/>
      <c r="W26" s="151">
        <f>SUM(X26:Y26)</f>
        <v>0</v>
      </c>
      <c r="X26" s="152">
        <f>COUNTIFS('BD1'!$I:$I,"MUJER",'BD1'!$AE:$AE,"NUEVO")</f>
        <v>0</v>
      </c>
      <c r="Y26" s="152">
        <f>COUNTIFS('BD1'!$I:$I,"HOMBRE",'BD1'!$AE:$AE,"NUEVO")</f>
        <v>0</v>
      </c>
      <c r="Z26" s="677"/>
      <c r="AA26" s="678"/>
      <c r="AB26" s="678"/>
    </row>
    <row r="27" spans="1:28" ht="27" customHeight="1" thickBot="1" x14ac:dyDescent="0.3">
      <c r="A27" s="442"/>
      <c r="B27" s="443" t="s">
        <v>198</v>
      </c>
      <c r="C27" s="12">
        <f t="shared" ref="C27:H27" si="5">SUM(C28:C40)</f>
        <v>0</v>
      </c>
      <c r="D27" s="12">
        <f t="shared" si="5"/>
        <v>0</v>
      </c>
      <c r="E27" s="12">
        <f t="shared" si="5"/>
        <v>0</v>
      </c>
      <c r="F27" s="12">
        <f t="shared" si="5"/>
        <v>0</v>
      </c>
      <c r="G27" s="12">
        <f t="shared" si="5"/>
        <v>0</v>
      </c>
      <c r="H27" s="12">
        <f t="shared" si="5"/>
        <v>0</v>
      </c>
      <c r="J27" s="12">
        <f>SUM(J28:J40)</f>
        <v>0</v>
      </c>
      <c r="K27" s="13">
        <f>SUM(K28:K40)</f>
        <v>0</v>
      </c>
      <c r="L27" s="12">
        <f>SUM(L28:L40)</f>
        <v>0</v>
      </c>
      <c r="M27" s="13">
        <f>SUM(M28:M40)</f>
        <v>0</v>
      </c>
      <c r="N27" s="13">
        <f>SUM(N28:N40)</f>
        <v>0</v>
      </c>
      <c r="P27" s="375" t="s">
        <v>199</v>
      </c>
      <c r="Q27" s="375" t="s">
        <v>101</v>
      </c>
      <c r="R27" s="375" t="s">
        <v>102</v>
      </c>
      <c r="T27" s="679" t="s">
        <v>200</v>
      </c>
      <c r="U27" s="680"/>
      <c r="V27" s="681"/>
      <c r="W27" s="151">
        <f>SUM(X27:Y27)</f>
        <v>0</v>
      </c>
      <c r="X27" s="153">
        <f>COUNTIFS('BD1'!$I:$I,"MUJER",'BD1'!$AE:$AE,"REINGRESO")</f>
        <v>0</v>
      </c>
      <c r="Y27" s="153">
        <f>COUNTIFS('BD1'!$I:$I,"HOMBRE",'BD1'!$AE:$AE,"REINGRESO")</f>
        <v>0</v>
      </c>
      <c r="Z27" s="677"/>
      <c r="AA27" s="678"/>
      <c r="AB27" s="678"/>
    </row>
    <row r="28" spans="1:28" ht="18" customHeight="1" thickBot="1" x14ac:dyDescent="0.3">
      <c r="A28" s="428">
        <v>100</v>
      </c>
      <c r="B28" s="429" t="s">
        <v>103</v>
      </c>
      <c r="C28" s="139">
        <f>SUM(D28:E28)</f>
        <v>0</v>
      </c>
      <c r="D28" s="140">
        <f>COUNTIFS('BD1'!$U:$U,$A28,'BD1'!$I:$I,$D$13)</f>
        <v>0</v>
      </c>
      <c r="E28" s="140">
        <f>COUNTIFS('BD1'!$U:$U,$A28,'BD1'!$I:$I,$E$13)</f>
        <v>0</v>
      </c>
      <c r="F28" s="139">
        <f t="shared" si="3"/>
        <v>0</v>
      </c>
      <c r="G28" s="141">
        <f>COUNTIFS('BD1'!$U:$U,$A28,'BD1'!$I:$I,$G$13,'BD1'!$AA:$AA,"PAGADO")</f>
        <v>0</v>
      </c>
      <c r="H28" s="141">
        <f>COUNTIFS('BD1'!$U:$U,$A28,'BD1'!$I:$I,$H$13,'BD1'!$AA:$AA,"PAGADO")</f>
        <v>0</v>
      </c>
      <c r="J28" s="143">
        <f>COUNTIFS('BD1'!AA:AA,"PAGADO",'BD1'!U:U,A28,'BD1'!Y:Y,"=45.20")</f>
        <v>0</v>
      </c>
      <c r="K28" s="144">
        <f>SUMIFS('BD1'!Y:Y,'BD1'!AA:AA,"PAGADO",'BD1'!U:U,A28,'BD1'!Y:Y,"=45.20")</f>
        <v>0</v>
      </c>
      <c r="L28" s="145">
        <f>COUNTIFS('BD1'!AA:AA,"PAGADO",'BD1'!U:U,A28,'BD1'!Y:Y,"&gt;45.20")</f>
        <v>0</v>
      </c>
      <c r="M28" s="146">
        <f xml:space="preserve"> SUMIFS('BD1'!Y:Y,'BD1'!AA:AA,"PAGADO",'BD1'!U:U,A28,'BD1'!Y:Y,"&gt;45.20")</f>
        <v>0</v>
      </c>
      <c r="N28" s="147">
        <f t="shared" si="4"/>
        <v>0</v>
      </c>
      <c r="P28" s="135">
        <f>'BD5'!D18</f>
        <v>0</v>
      </c>
      <c r="Q28" s="135">
        <f>'BD5'!E18</f>
        <v>0</v>
      </c>
      <c r="R28" s="135">
        <f>'BD5'!F18</f>
        <v>0</v>
      </c>
      <c r="T28" s="679" t="s">
        <v>201</v>
      </c>
      <c r="U28" s="680"/>
      <c r="V28" s="681"/>
      <c r="W28" s="154">
        <f>SUM(X28:Y28)</f>
        <v>0</v>
      </c>
      <c r="X28" s="153">
        <f>COUNTIFS('BD1'!$I:$I,"MUJER",'BD1'!$AE:$AE,"RETIRADO")</f>
        <v>0</v>
      </c>
      <c r="Y28" s="153">
        <f>COUNTIFS('BD1'!$I:$I,"HOMBRE",'BD1'!$AE:$AE,"RETIRADO")</f>
        <v>0</v>
      </c>
      <c r="Z28" s="677"/>
      <c r="AA28" s="678"/>
      <c r="AB28" s="678"/>
    </row>
    <row r="29" spans="1:28" ht="18" customHeight="1" x14ac:dyDescent="0.25">
      <c r="A29" s="428">
        <v>110</v>
      </c>
      <c r="B29" s="429" t="s">
        <v>104</v>
      </c>
      <c r="C29" s="139">
        <f t="shared" ref="C29:C40" si="6">SUM(D29:E29)</f>
        <v>0</v>
      </c>
      <c r="D29" s="140">
        <f>COUNTIFS('BD1'!$U:$U,$A29,'BD1'!$I:$I,$D$13)</f>
        <v>0</v>
      </c>
      <c r="E29" s="140">
        <f>COUNTIFS('BD1'!$U:$U,$A29,'BD1'!$I:$I,$E$13)</f>
        <v>0</v>
      </c>
      <c r="F29" s="139">
        <f t="shared" si="3"/>
        <v>0</v>
      </c>
      <c r="G29" s="141">
        <f>COUNTIFS('BD1'!$U:$U,$A29,'BD1'!$I:$I,$G$13,'BD1'!$AA:$AA,"PAGADO")</f>
        <v>0</v>
      </c>
      <c r="H29" s="141">
        <f>COUNTIFS('BD1'!$U:$U,$A29,'BD1'!$I:$I,$H$13,'BD1'!$AA:$AA,"PAGADO")</f>
        <v>0</v>
      </c>
      <c r="J29" s="143">
        <f>COUNTIFS('BD1'!AA:AA,"PAGADO",'BD1'!U:U,A29,'BD1'!Y:Y,"=45.20")</f>
        <v>0</v>
      </c>
      <c r="K29" s="144">
        <f>SUMIFS('BD1'!Y:Y,'BD1'!AA:AA,"PAGADO",'BD1'!U:U,A29,'BD1'!Y:Y,"=45.20")</f>
        <v>0</v>
      </c>
      <c r="L29" s="145">
        <f>COUNTIFS('BD1'!AA:AA,"PAGADO",'BD1'!U:U,A29,'BD1'!Y:Y,"&gt;45.20")</f>
        <v>0</v>
      </c>
      <c r="M29" s="146">
        <f xml:space="preserve"> SUMIFS('BD1'!Y:Y,'BD1'!AA:AA,"PAGADO",'BD1'!U:U,A29,'BD1'!Y:Y,"&gt;45.20")</f>
        <v>0</v>
      </c>
      <c r="N29" s="147">
        <f t="shared" si="4"/>
        <v>0</v>
      </c>
      <c r="P29" s="135">
        <f>'BD5'!D19</f>
        <v>0</v>
      </c>
      <c r="Q29" s="135">
        <f>'BD5'!E19</f>
        <v>0</v>
      </c>
      <c r="R29" s="135">
        <f>'BD5'!F19</f>
        <v>0</v>
      </c>
      <c r="Z29" s="677"/>
      <c r="AA29" s="678"/>
      <c r="AB29" s="678"/>
    </row>
    <row r="30" spans="1:28" ht="18" customHeight="1" thickBot="1" x14ac:dyDescent="0.3">
      <c r="A30" s="428">
        <v>120</v>
      </c>
      <c r="B30" s="429" t="s">
        <v>105</v>
      </c>
      <c r="C30" s="139">
        <f t="shared" si="6"/>
        <v>0</v>
      </c>
      <c r="D30" s="140">
        <f>COUNTIFS('BD1'!$U:$U,$A30,'BD1'!$I:$I,$D$13)</f>
        <v>0</v>
      </c>
      <c r="E30" s="140">
        <f>COUNTIFS('BD1'!$U:$U,$A30,'BD1'!$I:$I,$E$13)</f>
        <v>0</v>
      </c>
      <c r="F30" s="139">
        <f t="shared" si="3"/>
        <v>0</v>
      </c>
      <c r="G30" s="141">
        <f>COUNTIFS('BD1'!$U:$U,$A30,'BD1'!$I:$I,$G$13,'BD1'!$AA:$AA,"PAGADO")</f>
        <v>0</v>
      </c>
      <c r="H30" s="141">
        <f>COUNTIFS('BD1'!$U:$U,$A30,'BD1'!$I:$I,$H$13,'BD1'!$AA:$AA,"PAGADO")</f>
        <v>0</v>
      </c>
      <c r="J30" s="143">
        <f>COUNTIFS('BD1'!AA:AA,"PAGADO",'BD1'!U:U,A30,'BD1'!Y:Y,"=45.20")</f>
        <v>0</v>
      </c>
      <c r="K30" s="144">
        <f>SUMIFS('BD1'!Y:Y,'BD1'!AA:AA,"PAGADO",'BD1'!U:U,A30,'BD1'!Y:Y,"=45.20")</f>
        <v>0</v>
      </c>
      <c r="L30" s="145">
        <f>COUNTIFS('BD1'!AA:AA,"PAGADO",'BD1'!U:U,A30,'BD1'!Y:Y,"&gt;45.20")</f>
        <v>0</v>
      </c>
      <c r="M30" s="146">
        <f xml:space="preserve"> SUMIFS('BD1'!Y:Y,'BD1'!AA:AA,"PAGADO",'BD1'!U:U,A30,'BD1'!Y:Y,"&gt;45.20")</f>
        <v>0</v>
      </c>
      <c r="N30" s="147">
        <f t="shared" si="4"/>
        <v>0</v>
      </c>
      <c r="P30" s="135">
        <f>'BD5'!D20</f>
        <v>0</v>
      </c>
      <c r="Q30" s="135">
        <f>'BD5'!E20</f>
        <v>0</v>
      </c>
      <c r="R30" s="135">
        <f>'BD5'!F20</f>
        <v>0</v>
      </c>
      <c r="T30" s="425" t="s">
        <v>202</v>
      </c>
      <c r="U30" s="439"/>
      <c r="V30" s="439"/>
      <c r="W30" s="439"/>
      <c r="X30" s="439"/>
      <c r="Z30" s="677"/>
      <c r="AA30" s="678"/>
      <c r="AB30" s="678"/>
    </row>
    <row r="31" spans="1:28" ht="18" customHeight="1" thickBot="1" x14ac:dyDescent="0.3">
      <c r="A31" s="428">
        <v>130</v>
      </c>
      <c r="B31" s="429" t="s">
        <v>114</v>
      </c>
      <c r="C31" s="139">
        <f t="shared" si="6"/>
        <v>0</v>
      </c>
      <c r="D31" s="140">
        <f>COUNTIFS('BD1'!$U:$U,$A31,'BD1'!$I:$I,$D$13)</f>
        <v>0</v>
      </c>
      <c r="E31" s="140">
        <f>COUNTIFS('BD1'!$U:$U,$A31,'BD1'!$I:$I,$E$13)</f>
        <v>0</v>
      </c>
      <c r="F31" s="139">
        <f t="shared" si="3"/>
        <v>0</v>
      </c>
      <c r="G31" s="141">
        <f>COUNTIFS('BD1'!$U:$U,$A31,'BD1'!$I:$I,$G$13,'BD1'!$AA:$AA,"PAGADO")</f>
        <v>0</v>
      </c>
      <c r="H31" s="141">
        <f>COUNTIFS('BD1'!$U:$U,$A31,'BD1'!$I:$I,$H$13,'BD1'!$AA:$AA,"PAGADO")</f>
        <v>0</v>
      </c>
      <c r="J31" s="143">
        <f>COUNTIFS('BD1'!AA:AA,"PAGADO",'BD1'!U:U,A31,'BD1'!Y:Y,"=45.20")</f>
        <v>0</v>
      </c>
      <c r="K31" s="144">
        <f>SUMIFS('BD1'!Y:Y,'BD1'!AA:AA,"PAGADO",'BD1'!U:U,A31,'BD1'!Y:Y,"=45.20")</f>
        <v>0</v>
      </c>
      <c r="L31" s="145">
        <f>COUNTIFS('BD1'!AA:AA,"PAGADO",'BD1'!U:U,A31,'BD1'!Y:Y,"&gt;45.20")</f>
        <v>0</v>
      </c>
      <c r="M31" s="146">
        <f xml:space="preserve"> SUMIFS('BD1'!Y:Y,'BD1'!AA:AA,"PAGADO",'BD1'!U:U,A31,'BD1'!Y:Y,"&gt;45.20")</f>
        <v>0</v>
      </c>
      <c r="N31" s="147">
        <f t="shared" si="4"/>
        <v>0</v>
      </c>
      <c r="P31" s="135">
        <f>'BD5'!D21</f>
        <v>0</v>
      </c>
      <c r="Q31" s="135">
        <f>'BD5'!E21</f>
        <v>0</v>
      </c>
      <c r="R31" s="135">
        <f>'BD5'!F21</f>
        <v>0</v>
      </c>
      <c r="T31" s="682" t="s">
        <v>203</v>
      </c>
      <c r="U31" s="683"/>
      <c r="V31" s="683"/>
      <c r="W31" s="683"/>
      <c r="X31" s="444" t="s">
        <v>180</v>
      </c>
    </row>
    <row r="32" spans="1:28" ht="18" customHeight="1" x14ac:dyDescent="0.25">
      <c r="A32" s="428">
        <v>140</v>
      </c>
      <c r="B32" s="429" t="s">
        <v>106</v>
      </c>
      <c r="C32" s="139">
        <f t="shared" si="6"/>
        <v>0</v>
      </c>
      <c r="D32" s="140">
        <f>COUNTIFS('BD1'!$U:$U,$A32,'BD1'!$I:$I,$D$13)</f>
        <v>0</v>
      </c>
      <c r="E32" s="140">
        <f>COUNTIFS('BD1'!$U:$U,$A32,'BD1'!$I:$I,$E$13)</f>
        <v>0</v>
      </c>
      <c r="F32" s="139">
        <f t="shared" si="3"/>
        <v>0</v>
      </c>
      <c r="G32" s="141">
        <f>COUNTIFS('BD1'!$U:$U,$A32,'BD1'!$I:$I,$G$13,'BD1'!$AA:$AA,"PAGADO")</f>
        <v>0</v>
      </c>
      <c r="H32" s="141">
        <f>COUNTIFS('BD1'!$U:$U,$A32,'BD1'!$I:$I,$H$13,'BD1'!$AA:$AA,"PAGADO")</f>
        <v>0</v>
      </c>
      <c r="J32" s="143">
        <f>COUNTIFS('BD1'!AA:AA,"PAGADO",'BD1'!U:U,A32,'BD1'!Y:Y,"=45.20")</f>
        <v>0</v>
      </c>
      <c r="K32" s="144">
        <f>SUMIFS('BD1'!Y:Y,'BD1'!AA:AA,"PAGADO",'BD1'!U:U,A32,'BD1'!Y:Y,"=45.20")</f>
        <v>0</v>
      </c>
      <c r="L32" s="145">
        <f>COUNTIFS('BD1'!AA:AA,"PAGADO",'BD1'!U:U,A32,'BD1'!Y:Y,"&gt;45.20")</f>
        <v>0</v>
      </c>
      <c r="M32" s="146">
        <f xml:space="preserve"> SUMIFS('BD1'!Y:Y,'BD1'!AA:AA,"PAGADO",'BD1'!U:U,A32,'BD1'!Y:Y,"&gt;45.20")</f>
        <v>0</v>
      </c>
      <c r="N32" s="147">
        <f t="shared" si="4"/>
        <v>0</v>
      </c>
      <c r="P32" s="135">
        <f>'BD5'!D22</f>
        <v>0</v>
      </c>
      <c r="Q32" s="135">
        <f>'BD5'!E22</f>
        <v>0</v>
      </c>
      <c r="R32" s="135">
        <f>'BD5'!F22</f>
        <v>0</v>
      </c>
      <c r="T32" s="669" t="s">
        <v>204</v>
      </c>
      <c r="U32" s="670"/>
      <c r="V32" s="670"/>
      <c r="W32" s="671"/>
      <c r="X32" s="155">
        <f>COUNTIFS('BD2'!K:K,"constancias de trabajo")</f>
        <v>0</v>
      </c>
    </row>
    <row r="33" spans="1:25" ht="18" customHeight="1" thickBot="1" x14ac:dyDescent="0.3">
      <c r="A33" s="428">
        <v>150</v>
      </c>
      <c r="B33" s="429" t="s">
        <v>115</v>
      </c>
      <c r="C33" s="139">
        <f t="shared" si="6"/>
        <v>0</v>
      </c>
      <c r="D33" s="140">
        <f>COUNTIFS('BD1'!$U:$U,$A33,'BD1'!$I:$I,$D$13)</f>
        <v>0</v>
      </c>
      <c r="E33" s="140">
        <f>COUNTIFS('BD1'!$U:$U,$A33,'BD1'!$I:$I,$E$13)</f>
        <v>0</v>
      </c>
      <c r="F33" s="139">
        <f t="shared" si="3"/>
        <v>0</v>
      </c>
      <c r="G33" s="141">
        <f>COUNTIFS('BD1'!$U:$U,$A33,'BD1'!$I:$I,$G$13,'BD1'!$AA:$AA,"PAGADO")</f>
        <v>0</v>
      </c>
      <c r="H33" s="141">
        <f>COUNTIFS('BD1'!$U:$U,$A33,'BD1'!$I:$I,$H$13,'BD1'!$AA:$AA,"PAGADO")</f>
        <v>0</v>
      </c>
      <c r="J33" s="143">
        <f>COUNTIFS('BD1'!AA:AA,"PAGADO",'BD1'!U:U,A33,'BD1'!Y:Y,"=45.20")</f>
        <v>0</v>
      </c>
      <c r="K33" s="144">
        <f>SUMIFS('BD1'!Y:Y,'BD1'!AA:AA,"PAGADO",'BD1'!U:U,A33,'BD1'!Y:Y,"=45.20")</f>
        <v>0</v>
      </c>
      <c r="L33" s="145">
        <f>COUNTIFS('BD1'!AA:AA,"PAGADO",'BD1'!U:U,A33,'BD1'!Y:Y,"&gt;45.20")</f>
        <v>0</v>
      </c>
      <c r="M33" s="146">
        <f xml:space="preserve"> SUMIFS('BD1'!Y:Y,'BD1'!AA:AA,"PAGADO",'BD1'!U:U,A33,'BD1'!Y:Y,"&gt;45.20")</f>
        <v>0</v>
      </c>
      <c r="N33" s="147">
        <f t="shared" si="4"/>
        <v>0</v>
      </c>
      <c r="P33" s="135">
        <f>'BD5'!D23</f>
        <v>0</v>
      </c>
      <c r="Q33" s="135">
        <f>'BD5'!E23</f>
        <v>0</v>
      </c>
      <c r="R33" s="135">
        <f>'BD5'!F23</f>
        <v>0</v>
      </c>
      <c r="T33" s="693" t="s">
        <v>205</v>
      </c>
      <c r="U33" s="694"/>
      <c r="V33" s="694"/>
      <c r="W33" s="695"/>
      <c r="X33" s="155">
        <f>COUNTIFS('BD2'!K:K,"CERTIFICADO DE COMPUTO LABORAL")</f>
        <v>0</v>
      </c>
    </row>
    <row r="34" spans="1:25" ht="18" customHeight="1" x14ac:dyDescent="0.25">
      <c r="A34" s="428">
        <v>160</v>
      </c>
      <c r="B34" s="429" t="s">
        <v>107</v>
      </c>
      <c r="C34" s="139">
        <f t="shared" si="6"/>
        <v>0</v>
      </c>
      <c r="D34" s="140">
        <f>COUNTIFS('BD1'!$U:$U,$A34,'BD1'!$I:$I,$D$13)</f>
        <v>0</v>
      </c>
      <c r="E34" s="140">
        <f>COUNTIFS('BD1'!$U:$U,$A34,'BD1'!$I:$I,$E$13)</f>
        <v>0</v>
      </c>
      <c r="F34" s="139">
        <f t="shared" si="3"/>
        <v>0</v>
      </c>
      <c r="G34" s="141">
        <f>COUNTIFS('BD1'!$U:$U,$A34,'BD1'!$I:$I,$G$13,'BD1'!$AA:$AA,"PAGADO")</f>
        <v>0</v>
      </c>
      <c r="H34" s="141">
        <f>COUNTIFS('BD1'!$U:$U,$A34,'BD1'!$I:$I,$H$13,'BD1'!$AA:$AA,"PAGADO")</f>
        <v>0</v>
      </c>
      <c r="J34" s="143">
        <f>COUNTIFS('BD1'!AA:AA,"PAGADO",'BD1'!U:U,A34,'BD1'!Y:Y,"=45.20")</f>
        <v>0</v>
      </c>
      <c r="K34" s="144">
        <f>SUMIFS('BD1'!Y:Y,'BD1'!AA:AA,"PAGADO",'BD1'!U:U,A34,'BD1'!Y:Y,"=45.20")</f>
        <v>0</v>
      </c>
      <c r="L34" s="145">
        <f>COUNTIFS('BD1'!AA:AA,"PAGADO",'BD1'!U:U,A34,'BD1'!Y:Y,"&gt;45.20")</f>
        <v>0</v>
      </c>
      <c r="M34" s="146">
        <f xml:space="preserve"> SUMIFS('BD1'!Y:Y,'BD1'!AA:AA,"PAGADO",'BD1'!U:U,A34,'BD1'!Y:Y,"&gt;45.20")</f>
        <v>0</v>
      </c>
      <c r="N34" s="147">
        <f t="shared" si="4"/>
        <v>0</v>
      </c>
      <c r="P34" s="135">
        <f>'BD5'!D24</f>
        <v>0</v>
      </c>
      <c r="Q34" s="135">
        <f>'BD5'!E24</f>
        <v>0</v>
      </c>
      <c r="R34" s="135">
        <f>'BD5'!F24</f>
        <v>0</v>
      </c>
    </row>
    <row r="35" spans="1:25" ht="18" customHeight="1" x14ac:dyDescent="0.25">
      <c r="A35" s="428">
        <v>170</v>
      </c>
      <c r="B35" s="429" t="s">
        <v>109</v>
      </c>
      <c r="C35" s="139">
        <f t="shared" si="6"/>
        <v>0</v>
      </c>
      <c r="D35" s="140">
        <f>COUNTIFS('BD1'!$U:$U,$A35,'BD1'!$I:$I,$D$13)</f>
        <v>0</v>
      </c>
      <c r="E35" s="140">
        <f>COUNTIFS('BD1'!$U:$U,$A35,'BD1'!$I:$I,$E$13)</f>
        <v>0</v>
      </c>
      <c r="F35" s="139">
        <f t="shared" si="3"/>
        <v>0</v>
      </c>
      <c r="G35" s="141">
        <f>COUNTIFS('BD1'!$U:$U,$A35,'BD1'!$I:$I,$G$13,'BD1'!$AA:$AA,"PAGADO")</f>
        <v>0</v>
      </c>
      <c r="H35" s="141">
        <f>COUNTIFS('BD1'!$U:$U,$A35,'BD1'!$I:$I,$H$13,'BD1'!$AA:$AA,"PAGADO")</f>
        <v>0</v>
      </c>
      <c r="J35" s="143">
        <f>COUNTIFS('BD1'!AA:AA,"PAGADO",'BD1'!U:U,A35,'BD1'!Y:Y,"=45.20")</f>
        <v>0</v>
      </c>
      <c r="K35" s="144">
        <f>SUMIFS('BD1'!Y:Y,'BD1'!AA:AA,"PAGADO",'BD1'!U:U,A35,'BD1'!Y:Y,"=45.20")</f>
        <v>0</v>
      </c>
      <c r="L35" s="145">
        <f>COUNTIFS('BD1'!AA:AA,"PAGADO",'BD1'!U:U,A35,'BD1'!Y:Y,"&gt;45.20")</f>
        <v>0</v>
      </c>
      <c r="M35" s="146">
        <f xml:space="preserve"> SUMIFS('BD1'!Y:Y,'BD1'!AA:AA,"PAGADO",'BD1'!U:U,A35,'BD1'!Y:Y,"&gt;45.20")</f>
        <v>0</v>
      </c>
      <c r="N35" s="147">
        <f t="shared" si="4"/>
        <v>0</v>
      </c>
      <c r="P35" s="135">
        <f>'BD5'!D25</f>
        <v>0</v>
      </c>
      <c r="Q35" s="135">
        <f>'BD5'!E25</f>
        <v>0</v>
      </c>
      <c r="R35" s="135">
        <f>'BD5'!F25</f>
        <v>0</v>
      </c>
    </row>
    <row r="36" spans="1:25" ht="18" customHeight="1" x14ac:dyDescent="0.25">
      <c r="A36" s="428">
        <v>180</v>
      </c>
      <c r="B36" s="429" t="s">
        <v>111</v>
      </c>
      <c r="C36" s="139">
        <f t="shared" si="6"/>
        <v>0</v>
      </c>
      <c r="D36" s="140">
        <f>COUNTIFS('BD1'!$U:$U,$A36,'BD1'!$I:$I,$D$13)</f>
        <v>0</v>
      </c>
      <c r="E36" s="140">
        <f>COUNTIFS('BD1'!$U:$U,$A36,'BD1'!$I:$I,$E$13)</f>
        <v>0</v>
      </c>
      <c r="F36" s="139">
        <f t="shared" si="3"/>
        <v>0</v>
      </c>
      <c r="G36" s="141">
        <f>COUNTIFS('BD1'!$U:$U,$A36,'BD1'!$I:$I,$G$13,'BD1'!$AA:$AA,"PAGADO")</f>
        <v>0</v>
      </c>
      <c r="H36" s="141">
        <f>COUNTIFS('BD1'!$U:$U,$A36,'BD1'!$I:$I,$H$13,'BD1'!$AA:$AA,"PAGADO")</f>
        <v>0</v>
      </c>
      <c r="J36" s="143">
        <f>COUNTIFS('BD1'!AA:AA,"PAGADO",'BD1'!U:U,A36,'BD1'!Y:Y,"=45.20")</f>
        <v>0</v>
      </c>
      <c r="K36" s="144">
        <f>SUMIFS('BD1'!Y:Y,'BD1'!AA:AA,"PAGADO",'BD1'!U:U,A36,'BD1'!Y:Y,"=45.20")</f>
        <v>0</v>
      </c>
      <c r="L36" s="145">
        <f>COUNTIFS('BD1'!AA:AA,"PAGADO",'BD1'!U:U,A36,'BD1'!Y:Y,"&gt;45.20")</f>
        <v>0</v>
      </c>
      <c r="M36" s="146">
        <f xml:space="preserve"> SUMIFS('BD1'!Y:Y,'BD1'!AA:AA,"PAGADO",'BD1'!U:U,A36,'BD1'!Y:Y,"&gt;45.20")</f>
        <v>0</v>
      </c>
      <c r="N36" s="147">
        <f t="shared" si="4"/>
        <v>0</v>
      </c>
      <c r="P36" s="135">
        <f>'BD5'!D26</f>
        <v>0</v>
      </c>
      <c r="Q36" s="135">
        <f>'BD5'!E26</f>
        <v>0</v>
      </c>
      <c r="R36" s="135">
        <f>'BD5'!F26</f>
        <v>0</v>
      </c>
      <c r="T36" s="425" t="s">
        <v>206</v>
      </c>
      <c r="U36" s="439"/>
      <c r="V36" s="439"/>
    </row>
    <row r="37" spans="1:25" ht="18" customHeight="1" x14ac:dyDescent="0.25">
      <c r="A37" s="428">
        <v>190</v>
      </c>
      <c r="B37" s="445" t="s">
        <v>116</v>
      </c>
      <c r="C37" s="139">
        <f t="shared" si="6"/>
        <v>0</v>
      </c>
      <c r="D37" s="140">
        <f>COUNTIFS('BD1'!$U:$U,$A37,'BD1'!$I:$I,$D$13)</f>
        <v>0</v>
      </c>
      <c r="E37" s="140">
        <f>COUNTIFS('BD1'!$U:$U,$A37,'BD1'!$I:$I,$E$13)</f>
        <v>0</v>
      </c>
      <c r="F37" s="139">
        <f t="shared" si="3"/>
        <v>0</v>
      </c>
      <c r="G37" s="141">
        <f>COUNTIFS('BD1'!$U:$U,$A37,'BD1'!$I:$I,$G$13,'BD1'!$AA:$AA,"PAGADO")</f>
        <v>0</v>
      </c>
      <c r="H37" s="141">
        <f>COUNTIFS('BD1'!$U:$U,$A37,'BD1'!$I:$I,$H$13,'BD1'!$AA:$AA,"PAGADO")</f>
        <v>0</v>
      </c>
      <c r="J37" s="143">
        <f>COUNTIFS('BD1'!AA:AA,"PAGADO",'BD1'!U:U,A37,'BD1'!Y:Y,"=45.20")</f>
        <v>0</v>
      </c>
      <c r="K37" s="144">
        <f>SUMIFS('BD1'!Y:Y,'BD1'!AA:AA,"PAGADO",'BD1'!U:U,A37,'BD1'!Y:Y,"=45.20")</f>
        <v>0</v>
      </c>
      <c r="L37" s="145">
        <f>COUNTIFS('BD1'!AA:AA,"PAGADO",'BD1'!U:U,A37,'BD1'!Y:Y,"&gt;45.20")</f>
        <v>0</v>
      </c>
      <c r="M37" s="146">
        <f xml:space="preserve"> SUMIFS('BD1'!Y:Y,'BD1'!AA:AA,"PAGADO",'BD1'!U:U,A37,'BD1'!Y:Y,"&gt;45.20")</f>
        <v>0</v>
      </c>
      <c r="N37" s="147">
        <f t="shared" si="4"/>
        <v>0</v>
      </c>
      <c r="P37" s="135">
        <f>'BD5'!D27</f>
        <v>0</v>
      </c>
      <c r="Q37" s="135">
        <f>'BD5'!E27</f>
        <v>0</v>
      </c>
      <c r="R37" s="135">
        <f>'BD5'!F27</f>
        <v>0</v>
      </c>
      <c r="T37" s="696" t="s">
        <v>207</v>
      </c>
      <c r="U37" s="696"/>
      <c r="V37" s="696"/>
      <c r="W37" s="696"/>
      <c r="X37" s="446"/>
      <c r="Y37" s="446"/>
    </row>
    <row r="38" spans="1:25" ht="18" customHeight="1" x14ac:dyDescent="0.25">
      <c r="A38" s="428">
        <v>200</v>
      </c>
      <c r="B38" s="440" t="s">
        <v>117</v>
      </c>
      <c r="C38" s="139">
        <f t="shared" si="6"/>
        <v>0</v>
      </c>
      <c r="D38" s="140">
        <f>COUNTIFS('BD1'!$U:$U,$A38,'BD1'!$I:$I,$D$13)</f>
        <v>0</v>
      </c>
      <c r="E38" s="140">
        <f>COUNTIFS('BD1'!$U:$U,$A38,'BD1'!$I:$I,$E$13)</f>
        <v>0</v>
      </c>
      <c r="F38" s="139">
        <f t="shared" si="3"/>
        <v>0</v>
      </c>
      <c r="G38" s="141">
        <f>COUNTIFS('BD1'!$U:$U,$A38,'BD1'!$I:$I,$G$13,'BD1'!$AA:$AA,"PAGADO")</f>
        <v>0</v>
      </c>
      <c r="H38" s="141">
        <f>COUNTIFS('BD1'!$U:$U,$A38,'BD1'!$I:$I,$H$13,'BD1'!$AA:$AA,"PAGADO")</f>
        <v>0</v>
      </c>
      <c r="J38" s="143">
        <f>COUNTIFS('BD1'!AA:AA,"PAGADO",'BD1'!U:U,A38,'BD1'!Y:Y,"=45.20")</f>
        <v>0</v>
      </c>
      <c r="K38" s="144">
        <f>SUMIFS('BD1'!Y:Y,'BD1'!AA:AA,"PAGADO",'BD1'!U:U,A38,'BD1'!Y:Y,"=45.20")</f>
        <v>0</v>
      </c>
      <c r="L38" s="145">
        <f>COUNTIFS('BD1'!AA:AA,"PAGADO",'BD1'!U:U,A38,'BD1'!Y:Y,"&gt;45.20")</f>
        <v>0</v>
      </c>
      <c r="M38" s="146">
        <f xml:space="preserve"> SUMIFS('BD1'!Y:Y,'BD1'!AA:AA,"PAGADO",'BD1'!U:U,A38,'BD1'!Y:Y,"&gt;45.20")</f>
        <v>0</v>
      </c>
      <c r="N38" s="147">
        <f t="shared" si="4"/>
        <v>0</v>
      </c>
      <c r="P38" s="135">
        <f>'BD5'!D28</f>
        <v>0</v>
      </c>
      <c r="Q38" s="135">
        <f>'BD5'!E28</f>
        <v>0</v>
      </c>
      <c r="R38" s="135">
        <f>'BD5'!F28</f>
        <v>0</v>
      </c>
      <c r="T38" s="697" t="s">
        <v>75</v>
      </c>
      <c r="U38" s="697"/>
      <c r="V38" s="697"/>
      <c r="W38" s="156">
        <f>COUNTIF('BD3'!J:J,T38)</f>
        <v>0</v>
      </c>
      <c r="X38" s="447"/>
      <c r="Y38" s="447"/>
    </row>
    <row r="39" spans="1:25" ht="18" customHeight="1" x14ac:dyDescent="0.25">
      <c r="A39" s="428">
        <v>210</v>
      </c>
      <c r="B39" s="440" t="s">
        <v>112</v>
      </c>
      <c r="C39" s="139">
        <f t="shared" si="6"/>
        <v>0</v>
      </c>
      <c r="D39" s="140">
        <f>COUNTIFS('BD1'!$U:$U,$A39,'BD1'!$I:$I,$D$13)</f>
        <v>0</v>
      </c>
      <c r="E39" s="140">
        <f>COUNTIFS('BD1'!$U:$U,$A39,'BD1'!$I:$I,$E$13)</f>
        <v>0</v>
      </c>
      <c r="F39" s="139">
        <f t="shared" si="3"/>
        <v>0</v>
      </c>
      <c r="G39" s="141">
        <f>COUNTIFS('BD1'!$U:$U,$A39,'BD1'!$I:$I,$G$13,'BD1'!$AA:$AA,"PAGADO")</f>
        <v>0</v>
      </c>
      <c r="H39" s="141">
        <f>COUNTIFS('BD1'!$U:$U,$A39,'BD1'!$I:$I,$H$13,'BD1'!$AA:$AA,"PAGADO")</f>
        <v>0</v>
      </c>
      <c r="J39" s="143">
        <f>COUNTIFS('BD1'!AA:AA,"PAGADO",'BD1'!U:U,A39,'BD1'!Y:Y,"=45.20")</f>
        <v>0</v>
      </c>
      <c r="K39" s="144">
        <f>SUMIFS('BD1'!Y:Y,'BD1'!AA:AA,"PAGADO",'BD1'!U:U,A39,'BD1'!Y:Y,"=45.20")</f>
        <v>0</v>
      </c>
      <c r="L39" s="145">
        <f>COUNTIFS('BD1'!AA:AA,"PAGADO",'BD1'!U:U,A39,'BD1'!Y:Y,"&gt;45.20")</f>
        <v>0</v>
      </c>
      <c r="M39" s="146">
        <f xml:space="preserve"> SUMIFS('BD1'!Y:Y,'BD1'!AA:AA,"PAGADO",'BD1'!U:U,A39,'BD1'!Y:Y,"&gt;45.20")</f>
        <v>0</v>
      </c>
      <c r="N39" s="147">
        <f t="shared" si="4"/>
        <v>0</v>
      </c>
      <c r="P39" s="135">
        <f>'BD5'!D29</f>
        <v>0</v>
      </c>
      <c r="Q39" s="135">
        <f>'BD5'!E29</f>
        <v>0</v>
      </c>
      <c r="R39" s="135">
        <f>'BD5'!F29</f>
        <v>0</v>
      </c>
      <c r="T39" s="697" t="s">
        <v>71</v>
      </c>
      <c r="U39" s="697"/>
      <c r="V39" s="697"/>
      <c r="W39" s="156">
        <f>COUNTIF('BD3'!J:J,T39)</f>
        <v>0</v>
      </c>
      <c r="X39" s="447"/>
      <c r="Y39" s="447"/>
    </row>
    <row r="40" spans="1:25" ht="18" customHeight="1" x14ac:dyDescent="0.25">
      <c r="A40" s="428">
        <v>220</v>
      </c>
      <c r="B40" s="429" t="s">
        <v>208</v>
      </c>
      <c r="C40" s="139">
        <f t="shared" si="6"/>
        <v>0</v>
      </c>
      <c r="D40" s="140">
        <f>COUNTIFS('BD1'!$U:$U,$A40,'BD1'!$I:$I,$D$13)</f>
        <v>0</v>
      </c>
      <c r="E40" s="140">
        <f>COUNTIFS('BD1'!$U:$U,$A40,'BD1'!$I:$I,$E$13)</f>
        <v>0</v>
      </c>
      <c r="F40" s="139">
        <f t="shared" si="3"/>
        <v>0</v>
      </c>
      <c r="G40" s="141">
        <f>COUNTIFS('BD1'!$U:$U,$A40,'BD1'!$I:$I,$G$13,'BD1'!$AA:$AA,"PAGADO")</f>
        <v>0</v>
      </c>
      <c r="H40" s="141">
        <f>COUNTIFS('BD1'!$U:$U,$A40,'BD1'!$I:$I,$H$13,'BD1'!$AA:$AA,"PAGADO")</f>
        <v>0</v>
      </c>
      <c r="J40" s="143">
        <f>COUNTIFS('BD1'!AA:AA,"PAGADO",'BD1'!U:U,A40,'BD1'!Y:Y,"=45.20")</f>
        <v>0</v>
      </c>
      <c r="K40" s="144">
        <f>SUMIFS('BD1'!Y:Y,'BD1'!AA:AA,"PAGADO",'BD1'!U:U,A40,'BD1'!Y:Y,"=45.20")</f>
        <v>0</v>
      </c>
      <c r="L40" s="145">
        <f>COUNTIFS('BD1'!AA:AA,"PAGADO",'BD1'!U:U,A40,'BD1'!Y:Y,"&gt;45.20")</f>
        <v>0</v>
      </c>
      <c r="M40" s="146">
        <f xml:space="preserve"> SUMIFS('BD1'!Y:Y,'BD1'!AA:AA,"PAGADO",'BD1'!U:U,A40,'BD1'!Y:Y,"&gt;45.20")</f>
        <v>0</v>
      </c>
      <c r="N40" s="147">
        <f t="shared" si="4"/>
        <v>0</v>
      </c>
      <c r="P40" s="135">
        <f>'BD5'!D30</f>
        <v>0</v>
      </c>
      <c r="Q40" s="135">
        <f>'BD5'!E30</f>
        <v>0</v>
      </c>
      <c r="R40" s="135">
        <f>'BD5'!F30</f>
        <v>0</v>
      </c>
      <c r="T40" s="697" t="s">
        <v>209</v>
      </c>
      <c r="U40" s="697"/>
      <c r="V40" s="697"/>
      <c r="W40" s="156">
        <f>COUNTIF('BD3'!J:J,T40)</f>
        <v>0</v>
      </c>
      <c r="X40" s="447"/>
      <c r="Y40" s="447"/>
    </row>
    <row r="41" spans="1:25" ht="24.75" customHeight="1" x14ac:dyDescent="0.25">
      <c r="A41" s="442"/>
      <c r="B41" s="448" t="s">
        <v>119</v>
      </c>
      <c r="C41" s="78">
        <f t="shared" ref="C41:H41" si="7">C42+C55+C64+C67</f>
        <v>0</v>
      </c>
      <c r="D41" s="78">
        <f t="shared" si="7"/>
        <v>0</v>
      </c>
      <c r="E41" s="78">
        <f t="shared" si="7"/>
        <v>0</v>
      </c>
      <c r="F41" s="78">
        <f t="shared" si="7"/>
        <v>0</v>
      </c>
      <c r="G41" s="78">
        <f t="shared" si="7"/>
        <v>0</v>
      </c>
      <c r="H41" s="78">
        <f t="shared" si="7"/>
        <v>0</v>
      </c>
      <c r="J41" s="10">
        <f>J42+J55+J64+J67</f>
        <v>0</v>
      </c>
      <c r="K41" s="10">
        <f>K42+K55+K64+K67</f>
        <v>0</v>
      </c>
      <c r="L41" s="10">
        <f>L42+L55+L64+L67</f>
        <v>0</v>
      </c>
      <c r="M41" s="10">
        <f>M42+M55+M64+M67</f>
        <v>0</v>
      </c>
      <c r="N41" s="15">
        <f>N42+N55+N64+N67</f>
        <v>0</v>
      </c>
      <c r="P41" s="16"/>
      <c r="Q41" s="16"/>
      <c r="R41" s="16"/>
      <c r="T41" s="697" t="s">
        <v>210</v>
      </c>
      <c r="U41" s="697"/>
      <c r="V41" s="697"/>
      <c r="W41" s="156">
        <f>COUNTIF('BD3'!J:J,T41)</f>
        <v>0</v>
      </c>
      <c r="X41" s="447"/>
      <c r="Y41" s="447"/>
    </row>
    <row r="42" spans="1:25" ht="30" customHeight="1" x14ac:dyDescent="0.25">
      <c r="A42" s="426" t="s">
        <v>186</v>
      </c>
      <c r="B42" s="443" t="s">
        <v>120</v>
      </c>
      <c r="C42" s="12">
        <f t="shared" ref="C42:H42" si="8">SUM(C43:C54)</f>
        <v>0</v>
      </c>
      <c r="D42" s="12">
        <f t="shared" si="8"/>
        <v>0</v>
      </c>
      <c r="E42" s="12">
        <f t="shared" si="8"/>
        <v>0</v>
      </c>
      <c r="F42" s="12">
        <f t="shared" si="8"/>
        <v>0</v>
      </c>
      <c r="G42" s="12">
        <f t="shared" si="8"/>
        <v>0</v>
      </c>
      <c r="H42" s="12">
        <f t="shared" si="8"/>
        <v>0</v>
      </c>
      <c r="J42" s="12">
        <f>SUM(J43:J54)</f>
        <v>0</v>
      </c>
      <c r="K42" s="13">
        <f>SUM(K43:K54)</f>
        <v>0</v>
      </c>
      <c r="L42" s="12">
        <f>SUM(L43:L54)</f>
        <v>0</v>
      </c>
      <c r="M42" s="13">
        <f>SUM(M43:M54)</f>
        <v>0</v>
      </c>
      <c r="N42" s="13">
        <f>SUM(N43:N54)</f>
        <v>0</v>
      </c>
      <c r="P42" s="375" t="s">
        <v>199</v>
      </c>
      <c r="Q42" s="375" t="s">
        <v>101</v>
      </c>
      <c r="R42" s="375" t="s">
        <v>102</v>
      </c>
      <c r="T42" s="684" t="s">
        <v>180</v>
      </c>
      <c r="U42" s="685"/>
      <c r="V42" s="686"/>
      <c r="W42" s="157">
        <f>SUM(W38:W41)</f>
        <v>0</v>
      </c>
      <c r="X42" s="449"/>
      <c r="Y42" s="449"/>
    </row>
    <row r="43" spans="1:25" ht="18" customHeight="1" x14ac:dyDescent="0.25">
      <c r="A43" s="428">
        <v>20</v>
      </c>
      <c r="B43" s="429" t="s">
        <v>121</v>
      </c>
      <c r="C43" s="139">
        <f t="shared" ref="C43:C67" si="9">SUM(D43:E43)</f>
        <v>0</v>
      </c>
      <c r="D43" s="140">
        <f>COUNTIFS('BD1'!$U:$U,$A43,'BD1'!$I:$I,$D$13)</f>
        <v>0</v>
      </c>
      <c r="E43" s="140">
        <f>COUNTIFS('BD1'!$U:$U,$A43,'BD1'!$I:$I,$E$13)</f>
        <v>0</v>
      </c>
      <c r="F43" s="139">
        <f t="shared" ref="F43:F67" si="10">SUM(G43:H43)</f>
        <v>0</v>
      </c>
      <c r="G43" s="141">
        <f>COUNTIFS('BD1'!$U:$U,$A43,'BD1'!$I:$I,$G$13,'BD1'!$AA:$AA,"PAGADO")</f>
        <v>0</v>
      </c>
      <c r="H43" s="141">
        <f>COUNTIFS('BD1'!$U:$U,$A43,'BD1'!$I:$I,$H$13,'BD1'!$AA:$AA,"PAGADO")</f>
        <v>0</v>
      </c>
      <c r="I43" s="423" t="s">
        <v>211</v>
      </c>
      <c r="J43" s="143">
        <f>COUNTIFS('BD1'!AA:AA,"PAGADO",'BD1'!U:U,A43,'BD1'!Y:Y,"=45.20")</f>
        <v>0</v>
      </c>
      <c r="K43" s="144">
        <f>SUMIFS('BD1'!Y:Y,'BD1'!AA:AA,"PAGADO",'BD1'!U:U,A43,'BD1'!Y:Y,"=45.20")</f>
        <v>0</v>
      </c>
      <c r="L43" s="145">
        <f>COUNTIFS('BD1'!AA:AA,"PAGADO",'BD1'!U:U,A43,'BD1'!Y:Y,"&gt;45.20")</f>
        <v>0</v>
      </c>
      <c r="M43" s="146">
        <f xml:space="preserve"> SUMIFS('BD1'!Y:Y,'BD1'!AA:AA,"PAGADO",'BD1'!U:U,A43,'BD1'!Y:Y,"&gt;45.20")</f>
        <v>0</v>
      </c>
      <c r="N43" s="147">
        <f t="shared" ref="N43:N54" si="11">K43+M43</f>
        <v>0</v>
      </c>
      <c r="P43" s="135">
        <f>'BD5'!D33</f>
        <v>0</v>
      </c>
      <c r="Q43" s="135">
        <f>'BD5'!E33</f>
        <v>0</v>
      </c>
      <c r="R43" s="135">
        <f>'BD5'!F33</f>
        <v>0</v>
      </c>
    </row>
    <row r="44" spans="1:25" ht="18" customHeight="1" x14ac:dyDescent="0.25">
      <c r="A44" s="428">
        <v>21</v>
      </c>
      <c r="B44" s="429" t="s">
        <v>122</v>
      </c>
      <c r="C44" s="139">
        <f t="shared" si="9"/>
        <v>0</v>
      </c>
      <c r="D44" s="140">
        <f>COUNTIFS('BD1'!$U:$U,$A44,'BD1'!$I:$I,$D$13)</f>
        <v>0</v>
      </c>
      <c r="E44" s="140">
        <f>COUNTIFS('BD1'!$U:$U,$A44,'BD1'!$I:$I,$E$13)</f>
        <v>0</v>
      </c>
      <c r="F44" s="139">
        <f t="shared" si="10"/>
        <v>0</v>
      </c>
      <c r="G44" s="141">
        <f>COUNTIFS('BD1'!$U:$U,$A44,'BD1'!$I:$I,$G$13,'BD1'!$AA:$AA,"PAGADO")</f>
        <v>0</v>
      </c>
      <c r="H44" s="141">
        <f>COUNTIFS('BD1'!$U:$U,$A44,'BD1'!$I:$I,$H$13,'BD1'!$AA:$AA,"PAGADO")</f>
        <v>0</v>
      </c>
      <c r="J44" s="143">
        <f>COUNTIFS('BD1'!AA:AA,"PAGADO",'BD1'!U:U,A44,'BD1'!Y:Y,"=45.20")</f>
        <v>0</v>
      </c>
      <c r="K44" s="144">
        <f>SUMIFS('BD1'!Y:Y,'BD1'!AA:AA,"PAGADO",'BD1'!U:U,A44,'BD1'!Y:Y,"=45.20")</f>
        <v>0</v>
      </c>
      <c r="L44" s="145">
        <f>COUNTIFS('BD1'!AA:AA,"PAGADO",'BD1'!U:U,A44,'BD1'!Y:Y,"&gt;45.20")</f>
        <v>0</v>
      </c>
      <c r="M44" s="146">
        <f xml:space="preserve"> SUMIFS('BD1'!Y:Y,'BD1'!AA:AA,"PAGADO",'BD1'!U:U,A44,'BD1'!Y:Y,"&gt;45.20")</f>
        <v>0</v>
      </c>
      <c r="N44" s="147">
        <f t="shared" si="11"/>
        <v>0</v>
      </c>
      <c r="P44" s="135">
        <f>'BD5'!D34</f>
        <v>0</v>
      </c>
      <c r="Q44" s="135">
        <f>'BD5'!E34</f>
        <v>0</v>
      </c>
      <c r="R44" s="135">
        <f>'BD5'!F34</f>
        <v>0</v>
      </c>
    </row>
    <row r="45" spans="1:25" ht="18" customHeight="1" x14ac:dyDescent="0.25">
      <c r="A45" s="428">
        <v>22</v>
      </c>
      <c r="B45" s="429" t="s">
        <v>114</v>
      </c>
      <c r="C45" s="139">
        <f t="shared" si="9"/>
        <v>0</v>
      </c>
      <c r="D45" s="140">
        <f>COUNTIFS('BD1'!$U:$U,$A45,'BD1'!$I:$I,$D$13)</f>
        <v>0</v>
      </c>
      <c r="E45" s="140">
        <f>COUNTIFS('BD1'!$U:$U,$A45,'BD1'!$I:$I,$E$13)</f>
        <v>0</v>
      </c>
      <c r="F45" s="139">
        <f t="shared" si="10"/>
        <v>0</v>
      </c>
      <c r="G45" s="141">
        <f>COUNTIFS('BD1'!$U:$U,$A45,'BD1'!$I:$I,$G$13,'BD1'!$AA:$AA,"PAGADO")</f>
        <v>0</v>
      </c>
      <c r="H45" s="141">
        <f>COUNTIFS('BD1'!$U:$U,$A45,'BD1'!$I:$I,$H$13,'BD1'!$AA:$AA,"PAGADO")</f>
        <v>0</v>
      </c>
      <c r="J45" s="143">
        <f>COUNTIFS('BD1'!AA:AA,"PAGADO",'BD1'!U:U,A45,'BD1'!Y:Y,"=45.20")</f>
        <v>0</v>
      </c>
      <c r="K45" s="144">
        <f>SUMIFS('BD1'!Y:Y,'BD1'!AA:AA,"PAGADO",'BD1'!U:U,A45,'BD1'!Y:Y,"=45.20")</f>
        <v>0</v>
      </c>
      <c r="L45" s="145">
        <f>COUNTIFS('BD1'!AA:AA,"PAGADO",'BD1'!U:U,A45,'BD1'!Y:Y,"&gt;45.20")</f>
        <v>0</v>
      </c>
      <c r="M45" s="146">
        <f xml:space="preserve"> SUMIFS('BD1'!Y:Y,'BD1'!AA:AA,"PAGADO",'BD1'!U:U,A45,'BD1'!Y:Y,"&gt;45.20")</f>
        <v>0</v>
      </c>
      <c r="N45" s="147">
        <f t="shared" si="11"/>
        <v>0</v>
      </c>
      <c r="P45" s="135">
        <f>'BD5'!D35</f>
        <v>0</v>
      </c>
      <c r="Q45" s="135">
        <f>'BD5'!E35</f>
        <v>0</v>
      </c>
      <c r="R45" s="135">
        <f>'BD5'!F35</f>
        <v>0</v>
      </c>
    </row>
    <row r="46" spans="1:25" ht="18" customHeight="1" x14ac:dyDescent="0.25">
      <c r="A46" s="428">
        <v>23</v>
      </c>
      <c r="B46" s="429" t="s">
        <v>123</v>
      </c>
      <c r="C46" s="139">
        <f t="shared" si="9"/>
        <v>0</v>
      </c>
      <c r="D46" s="140">
        <f>COUNTIFS('BD1'!$U:$U,$A46,'BD1'!$I:$I,$D$13)</f>
        <v>0</v>
      </c>
      <c r="E46" s="140">
        <f>COUNTIFS('BD1'!$U:$U,$A46,'BD1'!$I:$I,$E$13)</f>
        <v>0</v>
      </c>
      <c r="F46" s="139">
        <f t="shared" si="10"/>
        <v>0</v>
      </c>
      <c r="G46" s="141">
        <f>COUNTIFS('BD1'!$U:$U,$A46,'BD1'!$I:$I,$G$13,'BD1'!$AA:$AA,"PAGADO")</f>
        <v>0</v>
      </c>
      <c r="H46" s="141">
        <f>COUNTIFS('BD1'!$U:$U,$A46,'BD1'!$I:$I,$H$13,'BD1'!$AA:$AA,"PAGADO")</f>
        <v>0</v>
      </c>
      <c r="J46" s="143">
        <f>COUNTIFS('BD1'!AA:AA,"PAGADO",'BD1'!U:U,A46,'BD1'!Y:Y,"=45.20")</f>
        <v>0</v>
      </c>
      <c r="K46" s="144">
        <f>SUMIFS('BD1'!Y:Y,'BD1'!AA:AA,"PAGADO",'BD1'!U:U,A46,'BD1'!Y:Y,"=45.20")</f>
        <v>0</v>
      </c>
      <c r="L46" s="145">
        <f>COUNTIFS('BD1'!AA:AA,"PAGADO",'BD1'!U:U,A46,'BD1'!Y:Y,"&gt;45.20")</f>
        <v>0</v>
      </c>
      <c r="M46" s="146">
        <f xml:space="preserve"> SUMIFS('BD1'!Y:Y,'BD1'!AA:AA,"PAGADO",'BD1'!U:U,A46,'BD1'!Y:Y,"&gt;45.20")</f>
        <v>0</v>
      </c>
      <c r="N46" s="147">
        <f t="shared" si="11"/>
        <v>0</v>
      </c>
      <c r="P46" s="135">
        <f>'BD5'!D36</f>
        <v>0</v>
      </c>
      <c r="Q46" s="135">
        <f>'BD5'!E36</f>
        <v>0</v>
      </c>
      <c r="R46" s="135">
        <f>'BD5'!F36</f>
        <v>0</v>
      </c>
    </row>
    <row r="47" spans="1:25" ht="18" customHeight="1" x14ac:dyDescent="0.25">
      <c r="A47" s="428">
        <v>24</v>
      </c>
      <c r="B47" s="429" t="s">
        <v>124</v>
      </c>
      <c r="C47" s="139">
        <f t="shared" si="9"/>
        <v>0</v>
      </c>
      <c r="D47" s="140">
        <f>COUNTIFS('BD1'!$U:$U,$A47,'BD1'!$I:$I,$D$13)</f>
        <v>0</v>
      </c>
      <c r="E47" s="140">
        <f>COUNTIFS('BD1'!$U:$U,$A47,'BD1'!$I:$I,$E$13)</f>
        <v>0</v>
      </c>
      <c r="F47" s="139">
        <f t="shared" si="10"/>
        <v>0</v>
      </c>
      <c r="G47" s="141">
        <f>COUNTIFS('BD1'!$U:$U,$A47,'BD1'!$I:$I,$G$13,'BD1'!$AA:$AA,"PAGADO")</f>
        <v>0</v>
      </c>
      <c r="H47" s="141">
        <f>COUNTIFS('BD1'!$U:$U,$A47,'BD1'!$I:$I,$H$13,'BD1'!$AA:$AA,"PAGADO")</f>
        <v>0</v>
      </c>
      <c r="J47" s="143">
        <f>COUNTIFS('BD1'!AA:AA,"PAGADO",'BD1'!U:U,A47,'BD1'!Y:Y,"=45.20")</f>
        <v>0</v>
      </c>
      <c r="K47" s="144">
        <f>SUMIFS('BD1'!Y:Y,'BD1'!AA:AA,"PAGADO",'BD1'!U:U,A47,'BD1'!Y:Y,"=45.20")</f>
        <v>0</v>
      </c>
      <c r="L47" s="145">
        <f>COUNTIFS('BD1'!AA:AA,"PAGADO",'BD1'!U:U,A47,'BD1'!Y:Y,"&gt;45.20")</f>
        <v>0</v>
      </c>
      <c r="M47" s="146">
        <f xml:space="preserve"> SUMIFS('BD1'!Y:Y,'BD1'!AA:AA,"PAGADO",'BD1'!U:U,A47,'BD1'!Y:Y,"&gt;45.20")</f>
        <v>0</v>
      </c>
      <c r="N47" s="147">
        <f t="shared" si="11"/>
        <v>0</v>
      </c>
      <c r="P47" s="135">
        <f>'BD5'!D37</f>
        <v>0</v>
      </c>
      <c r="Q47" s="135">
        <f>'BD5'!E37</f>
        <v>0</v>
      </c>
      <c r="R47" s="135">
        <f>'BD5'!F37</f>
        <v>0</v>
      </c>
    </row>
    <row r="48" spans="1:25" ht="18" customHeight="1" x14ac:dyDescent="0.25">
      <c r="A48" s="428">
        <v>25</v>
      </c>
      <c r="B48" s="429" t="s">
        <v>115</v>
      </c>
      <c r="C48" s="139">
        <f t="shared" si="9"/>
        <v>0</v>
      </c>
      <c r="D48" s="140">
        <f>COUNTIFS('BD1'!$U:$U,$A48,'BD1'!$I:$I,$D$13)</f>
        <v>0</v>
      </c>
      <c r="E48" s="140">
        <f>COUNTIFS('BD1'!$U:$U,$A48,'BD1'!$I:$I,$E$13)</f>
        <v>0</v>
      </c>
      <c r="F48" s="139">
        <f t="shared" si="10"/>
        <v>0</v>
      </c>
      <c r="G48" s="141">
        <f>COUNTIFS('BD1'!$U:$U,$A48,'BD1'!$I:$I,$G$13,'BD1'!$AA:$AA,"PAGADO")</f>
        <v>0</v>
      </c>
      <c r="H48" s="141">
        <f>COUNTIFS('BD1'!$U:$U,$A48,'BD1'!$I:$I,$H$13,'BD1'!$AA:$AA,"PAGADO")</f>
        <v>0</v>
      </c>
      <c r="J48" s="143">
        <f>COUNTIFS('BD1'!AA:AA,"PAGADO",'BD1'!U:U,A48,'BD1'!Y:Y,"=45.20")</f>
        <v>0</v>
      </c>
      <c r="K48" s="144">
        <f>SUMIFS('BD1'!Y:Y,'BD1'!AA:AA,"PAGADO",'BD1'!U:U,A48,'BD1'!Y:Y,"=45.20")</f>
        <v>0</v>
      </c>
      <c r="L48" s="145">
        <f>COUNTIFS('BD1'!AA:AA,"PAGADO",'BD1'!U:U,A48,'BD1'!Y:Y,"&gt;45.20")</f>
        <v>0</v>
      </c>
      <c r="M48" s="146">
        <f xml:space="preserve"> SUMIFS('BD1'!Y:Y,'BD1'!AA:AA,"PAGADO",'BD1'!U:U,A48,'BD1'!Y:Y,"&gt;45.20")</f>
        <v>0</v>
      </c>
      <c r="N48" s="147">
        <f t="shared" si="11"/>
        <v>0</v>
      </c>
      <c r="P48" s="135">
        <f>'BD5'!D38</f>
        <v>0</v>
      </c>
      <c r="Q48" s="135">
        <f>'BD5'!E38</f>
        <v>0</v>
      </c>
      <c r="R48" s="135">
        <f>'BD5'!F38</f>
        <v>0</v>
      </c>
    </row>
    <row r="49" spans="1:18" ht="18" customHeight="1" x14ac:dyDescent="0.25">
      <c r="A49" s="428">
        <v>26</v>
      </c>
      <c r="B49" s="450" t="s">
        <v>125</v>
      </c>
      <c r="C49" s="139">
        <f t="shared" si="9"/>
        <v>0</v>
      </c>
      <c r="D49" s="140">
        <f>COUNTIFS('BD1'!$U:$U,$A49,'BD1'!$I:$I,$D$13)</f>
        <v>0</v>
      </c>
      <c r="E49" s="140">
        <f>COUNTIFS('BD1'!$U:$U,$A49,'BD1'!$I:$I,$E$13)</f>
        <v>0</v>
      </c>
      <c r="F49" s="139">
        <f t="shared" si="10"/>
        <v>0</v>
      </c>
      <c r="G49" s="141">
        <f>COUNTIFS('BD1'!$U:$U,$A49,'BD1'!$I:$I,$G$13,'BD1'!$AA:$AA,"PAGADO")</f>
        <v>0</v>
      </c>
      <c r="H49" s="141">
        <f>COUNTIFS('BD1'!$U:$U,$A49,'BD1'!$I:$I,$H$13,'BD1'!$AA:$AA,"PAGADO")</f>
        <v>0</v>
      </c>
      <c r="J49" s="143">
        <f>COUNTIFS('BD1'!AA:AA,"PAGADO",'BD1'!U:U,A49,'BD1'!Y:Y,"=45.20")</f>
        <v>0</v>
      </c>
      <c r="K49" s="144">
        <f>SUMIFS('BD1'!Y:Y,'BD1'!AA:AA,"PAGADO",'BD1'!U:U,A49,'BD1'!Y:Y,"=45.20")</f>
        <v>0</v>
      </c>
      <c r="L49" s="145">
        <f>COUNTIFS('BD1'!AA:AA,"PAGADO",'BD1'!U:U,A49,'BD1'!Y:Y,"&gt;45.20")</f>
        <v>0</v>
      </c>
      <c r="M49" s="146">
        <f xml:space="preserve"> SUMIFS('BD1'!Y:Y,'BD1'!AA:AA,"PAGADO",'BD1'!U:U,A49,'BD1'!Y:Y,"&gt;45.20")</f>
        <v>0</v>
      </c>
      <c r="N49" s="147">
        <f t="shared" si="11"/>
        <v>0</v>
      </c>
      <c r="P49" s="135">
        <f>'BD5'!D39</f>
        <v>0</v>
      </c>
      <c r="Q49" s="135">
        <f>'BD5'!E39</f>
        <v>0</v>
      </c>
      <c r="R49" s="135">
        <f>'BD5'!F39</f>
        <v>0</v>
      </c>
    </row>
    <row r="50" spans="1:18" ht="18" customHeight="1" x14ac:dyDescent="0.25">
      <c r="A50" s="428">
        <v>27</v>
      </c>
      <c r="B50" s="429" t="s">
        <v>126</v>
      </c>
      <c r="C50" s="139">
        <f t="shared" si="9"/>
        <v>0</v>
      </c>
      <c r="D50" s="140">
        <f>COUNTIFS('BD1'!$U:$U,$A50,'BD1'!$I:$I,$D$13)</f>
        <v>0</v>
      </c>
      <c r="E50" s="140">
        <f>COUNTIFS('BD1'!$U:$U,$A50,'BD1'!$I:$I,$E$13)</f>
        <v>0</v>
      </c>
      <c r="F50" s="139">
        <f t="shared" si="10"/>
        <v>0</v>
      </c>
      <c r="G50" s="141">
        <f>COUNTIFS('BD1'!$U:$U,$A50,'BD1'!$I:$I,$G$13,'BD1'!$AA:$AA,"PAGADO")</f>
        <v>0</v>
      </c>
      <c r="H50" s="141">
        <f>COUNTIFS('BD1'!$U:$U,$A50,'BD1'!$I:$I,$H$13,'BD1'!$AA:$AA,"PAGADO")</f>
        <v>0</v>
      </c>
      <c r="J50" s="143">
        <f>COUNTIFS('BD1'!AA:AA,"PAGADO",'BD1'!U:U,A50,'BD1'!Y:Y,"=45.20")</f>
        <v>0</v>
      </c>
      <c r="K50" s="144">
        <f>SUMIFS('BD1'!Y:Y,'BD1'!AA:AA,"PAGADO",'BD1'!U:U,A50,'BD1'!Y:Y,"=45.20")</f>
        <v>0</v>
      </c>
      <c r="L50" s="145">
        <f>COUNTIFS('BD1'!AA:AA,"PAGADO",'BD1'!U:U,A50,'BD1'!Y:Y,"&gt;45.20")</f>
        <v>0</v>
      </c>
      <c r="M50" s="146">
        <f xml:space="preserve"> SUMIFS('BD1'!Y:Y,'BD1'!AA:AA,"PAGADO",'BD1'!U:U,A50,'BD1'!Y:Y,"&gt;45.20")</f>
        <v>0</v>
      </c>
      <c r="N50" s="147">
        <f t="shared" si="11"/>
        <v>0</v>
      </c>
      <c r="P50" s="135">
        <f>'BD5'!D40</f>
        <v>0</v>
      </c>
      <c r="Q50" s="135">
        <f>'BD5'!E40</f>
        <v>0</v>
      </c>
      <c r="R50" s="135">
        <f>'BD5'!F40</f>
        <v>0</v>
      </c>
    </row>
    <row r="51" spans="1:18" ht="18" customHeight="1" x14ac:dyDescent="0.25">
      <c r="A51" s="428">
        <v>28</v>
      </c>
      <c r="B51" s="429" t="s">
        <v>127</v>
      </c>
      <c r="C51" s="139">
        <f t="shared" si="9"/>
        <v>0</v>
      </c>
      <c r="D51" s="140">
        <f>COUNTIFS('BD1'!$U:$U,$A51,'BD1'!$I:$I,$D$13)</f>
        <v>0</v>
      </c>
      <c r="E51" s="140">
        <f>COUNTIFS('BD1'!$U:$U,$A51,'BD1'!$I:$I,$E$13)</f>
        <v>0</v>
      </c>
      <c r="F51" s="139">
        <f t="shared" si="10"/>
        <v>0</v>
      </c>
      <c r="G51" s="141">
        <f>COUNTIFS('BD1'!$U:$U,$A51,'BD1'!$I:$I,$G$13,'BD1'!$AA:$AA,"PAGADO")</f>
        <v>0</v>
      </c>
      <c r="H51" s="141">
        <f>COUNTIFS('BD1'!$U:$U,$A51,'BD1'!$I:$I,$H$13,'BD1'!$AA:$AA,"PAGADO")</f>
        <v>0</v>
      </c>
      <c r="J51" s="143">
        <f>COUNTIFS('BD1'!AA:AA,"PAGADO",'BD1'!U:U,A51,'BD1'!Y:Y,"=45.20")</f>
        <v>0</v>
      </c>
      <c r="K51" s="144">
        <f>SUMIFS('BD1'!Y:Y,'BD1'!AA:AA,"PAGADO",'BD1'!U:U,A51,'BD1'!Y:Y,"=45.20")</f>
        <v>0</v>
      </c>
      <c r="L51" s="145">
        <f>COUNTIFS('BD1'!AA:AA,"PAGADO",'BD1'!U:U,A51,'BD1'!Y:Y,"&gt;45.20")</f>
        <v>0</v>
      </c>
      <c r="M51" s="146">
        <f xml:space="preserve"> SUMIFS('BD1'!Y:Y,'BD1'!AA:AA,"PAGADO",'BD1'!U:U,A51,'BD1'!Y:Y,"&gt;45.20")</f>
        <v>0</v>
      </c>
      <c r="N51" s="147">
        <f t="shared" si="11"/>
        <v>0</v>
      </c>
      <c r="P51" s="135">
        <f>'BD5'!D41</f>
        <v>0</v>
      </c>
      <c r="Q51" s="135">
        <f>'BD5'!E41</f>
        <v>0</v>
      </c>
      <c r="R51" s="135">
        <f>'BD5'!F41</f>
        <v>0</v>
      </c>
    </row>
    <row r="52" spans="1:18" ht="18" customHeight="1" x14ac:dyDescent="0.25">
      <c r="A52" s="428">
        <v>29</v>
      </c>
      <c r="B52" s="429" t="s">
        <v>128</v>
      </c>
      <c r="C52" s="139">
        <f t="shared" si="9"/>
        <v>0</v>
      </c>
      <c r="D52" s="140">
        <f>COUNTIFS('BD1'!$U:$U,$A52,'BD1'!$I:$I,$D$13)</f>
        <v>0</v>
      </c>
      <c r="E52" s="140">
        <f>COUNTIFS('BD1'!$U:$U,$A52,'BD1'!$I:$I,$E$13)</f>
        <v>0</v>
      </c>
      <c r="F52" s="139">
        <f t="shared" si="10"/>
        <v>0</v>
      </c>
      <c r="G52" s="141">
        <f>COUNTIFS('BD1'!$U:$U,$A52,'BD1'!$I:$I,$G$13,'BD1'!$AA:$AA,"PAGADO")</f>
        <v>0</v>
      </c>
      <c r="H52" s="141">
        <f>COUNTIFS('BD1'!$U:$U,$A52,'BD1'!$I:$I,$H$13,'BD1'!$AA:$AA,"PAGADO")</f>
        <v>0</v>
      </c>
      <c r="J52" s="143">
        <f>COUNTIFS('BD1'!AA:AA,"PAGADO",'BD1'!U:U,A52,'BD1'!Y:Y,"=45.20")</f>
        <v>0</v>
      </c>
      <c r="K52" s="144">
        <f>SUMIFS('BD1'!Y:Y,'BD1'!AA:AA,"PAGADO",'BD1'!U:U,A52,'BD1'!Y:Y,"=45.20")</f>
        <v>0</v>
      </c>
      <c r="L52" s="145">
        <f>COUNTIFS('BD1'!AA:AA,"PAGADO",'BD1'!U:U,A52,'BD1'!Y:Y,"&gt;45.20")</f>
        <v>0</v>
      </c>
      <c r="M52" s="146">
        <f xml:space="preserve"> SUMIFS('BD1'!Y:Y,'BD1'!AA:AA,"PAGADO",'BD1'!U:U,A52,'BD1'!Y:Y,"&gt;45.20")</f>
        <v>0</v>
      </c>
      <c r="N52" s="147">
        <f t="shared" si="11"/>
        <v>0</v>
      </c>
      <c r="P52" s="135">
        <f>'BD5'!D42</f>
        <v>0</v>
      </c>
      <c r="Q52" s="135">
        <f>'BD5'!E42</f>
        <v>0</v>
      </c>
      <c r="R52" s="135">
        <f>'BD5'!F42</f>
        <v>0</v>
      </c>
    </row>
    <row r="53" spans="1:18" ht="18" customHeight="1" x14ac:dyDescent="0.25">
      <c r="A53" s="428">
        <v>30</v>
      </c>
      <c r="B53" s="429" t="s">
        <v>129</v>
      </c>
      <c r="C53" s="139">
        <f t="shared" si="9"/>
        <v>0</v>
      </c>
      <c r="D53" s="140">
        <f>COUNTIFS('BD1'!$U:$U,$A53,'BD1'!$I:$I,$D$13)</f>
        <v>0</v>
      </c>
      <c r="E53" s="140">
        <f>COUNTIFS('BD1'!$U:$U,$A53,'BD1'!$I:$I,$E$13)</f>
        <v>0</v>
      </c>
      <c r="F53" s="139">
        <f t="shared" si="10"/>
        <v>0</v>
      </c>
      <c r="G53" s="141">
        <f>COUNTIFS('BD1'!$U:$U,$A53,'BD1'!$I:$I,$G$13,'BD1'!$AA:$AA,"PAGADO")</f>
        <v>0</v>
      </c>
      <c r="H53" s="141">
        <f>COUNTIFS('BD1'!$U:$U,$A53,'BD1'!$I:$I,$H$13,'BD1'!$AA:$AA,"PAGADO")</f>
        <v>0</v>
      </c>
      <c r="J53" s="143">
        <f>COUNTIFS('BD1'!AA:AA,"PAGADO",'BD1'!U:U,A53,'BD1'!Y:Y,"=45.20")</f>
        <v>0</v>
      </c>
      <c r="K53" s="144">
        <f>SUMIFS('BD1'!Y:Y,'BD1'!AA:AA,"PAGADO",'BD1'!U:U,A53,'BD1'!Y:Y,"=45.20")</f>
        <v>0</v>
      </c>
      <c r="L53" s="145">
        <f>COUNTIFS('BD1'!AA:AA,"PAGADO",'BD1'!U:U,A53,'BD1'!Y:Y,"&gt;45.20")</f>
        <v>0</v>
      </c>
      <c r="M53" s="146">
        <f xml:space="preserve"> SUMIFS('BD1'!Y:Y,'BD1'!AA:AA,"PAGADO",'BD1'!U:U,A53,'BD1'!Y:Y,"&gt;45.20")</f>
        <v>0</v>
      </c>
      <c r="N53" s="147">
        <f t="shared" si="11"/>
        <v>0</v>
      </c>
      <c r="P53" s="135">
        <f>'BD5'!D43</f>
        <v>0</v>
      </c>
      <c r="Q53" s="135">
        <f>'BD5'!E43</f>
        <v>0</v>
      </c>
      <c r="R53" s="135">
        <f>'BD5'!F43</f>
        <v>0</v>
      </c>
    </row>
    <row r="54" spans="1:18" ht="18" customHeight="1" x14ac:dyDescent="0.25">
      <c r="A54" s="428">
        <v>31</v>
      </c>
      <c r="B54" s="429" t="s">
        <v>130</v>
      </c>
      <c r="C54" s="139">
        <f t="shared" si="9"/>
        <v>0</v>
      </c>
      <c r="D54" s="140">
        <f>COUNTIFS('BD1'!$U:$U,$A54,'BD1'!$I:$I,$D$13)</f>
        <v>0</v>
      </c>
      <c r="E54" s="140">
        <f>COUNTIFS('BD1'!$U:$U,$A54,'BD1'!$I:$I,$E$13)</f>
        <v>0</v>
      </c>
      <c r="F54" s="139">
        <f t="shared" si="10"/>
        <v>0</v>
      </c>
      <c r="G54" s="141">
        <f>COUNTIFS('BD1'!$U:$U,$A54,'BD1'!$I:$I,$G$13,'BD1'!$AA:$AA,"PAGADO")</f>
        <v>0</v>
      </c>
      <c r="H54" s="141">
        <f>COUNTIFS('BD1'!$U:$U,$A54,'BD1'!$I:$I,$H$13,'BD1'!$AA:$AA,"PAGADO")</f>
        <v>0</v>
      </c>
      <c r="J54" s="143">
        <f>COUNTIFS('BD1'!AA:AA,"PAGADO",'BD1'!U:U,A54,'BD1'!Y:Y,"=45.20")</f>
        <v>0</v>
      </c>
      <c r="K54" s="144">
        <f>SUMIFS('BD1'!Y:Y,'BD1'!AA:AA,"PAGADO",'BD1'!U:U,A54,'BD1'!Y:Y,"=45.20")</f>
        <v>0</v>
      </c>
      <c r="L54" s="145">
        <f>COUNTIFS('BD1'!AA:AA,"PAGADO",'BD1'!U:U,A54,'BD1'!Y:Y,"&gt;45.20")</f>
        <v>0</v>
      </c>
      <c r="M54" s="146">
        <f xml:space="preserve"> SUMIFS('BD1'!Y:Y,'BD1'!AA:AA,"PAGADO",'BD1'!U:U,A54,'BD1'!Y:Y,"&gt;45.20")</f>
        <v>0</v>
      </c>
      <c r="N54" s="147">
        <f t="shared" si="11"/>
        <v>0</v>
      </c>
      <c r="P54" s="135">
        <f>'BD5'!D44</f>
        <v>0</v>
      </c>
      <c r="Q54" s="135">
        <f>'BD5'!E44</f>
        <v>0</v>
      </c>
      <c r="R54" s="135">
        <f>'BD5'!F44</f>
        <v>0</v>
      </c>
    </row>
    <row r="55" spans="1:18" ht="27" customHeight="1" x14ac:dyDescent="0.25">
      <c r="A55" s="451"/>
      <c r="B55" s="452" t="s">
        <v>212</v>
      </c>
      <c r="C55" s="17">
        <f t="shared" ref="C55:H55" si="12">SUM(C56:C63)</f>
        <v>0</v>
      </c>
      <c r="D55" s="17">
        <f t="shared" si="12"/>
        <v>0</v>
      </c>
      <c r="E55" s="17">
        <f t="shared" si="12"/>
        <v>0</v>
      </c>
      <c r="F55" s="17">
        <f t="shared" si="12"/>
        <v>0</v>
      </c>
      <c r="G55" s="17">
        <f t="shared" si="12"/>
        <v>0</v>
      </c>
      <c r="H55" s="17">
        <f t="shared" si="12"/>
        <v>0</v>
      </c>
      <c r="J55" s="17">
        <f>SUM(J56:J63)</f>
        <v>0</v>
      </c>
      <c r="K55" s="18">
        <f>SUM(K56:K63)</f>
        <v>0</v>
      </c>
      <c r="L55" s="17">
        <f>SUM(L56:L63)</f>
        <v>0</v>
      </c>
      <c r="M55" s="18">
        <f>SUM(M56:M63)</f>
        <v>0</v>
      </c>
      <c r="N55" s="18">
        <f>SUM(N56:N63)</f>
        <v>0</v>
      </c>
      <c r="P55" s="375" t="s">
        <v>199</v>
      </c>
      <c r="Q55" s="388" t="s">
        <v>101</v>
      </c>
      <c r="R55" s="388" t="s">
        <v>102</v>
      </c>
    </row>
    <row r="56" spans="1:18" ht="18" customHeight="1" x14ac:dyDescent="0.25">
      <c r="A56" s="428">
        <v>32</v>
      </c>
      <c r="B56" s="440" t="s">
        <v>132</v>
      </c>
      <c r="C56" s="139">
        <f t="shared" si="9"/>
        <v>0</v>
      </c>
      <c r="D56" s="140">
        <f>COUNTIFS('BD1'!$U:$U,$A56,'BD1'!$I:$I,$D$13)</f>
        <v>0</v>
      </c>
      <c r="E56" s="140">
        <f>COUNTIFS('BD1'!$U:$U,$A56,'BD1'!$I:$I,$E$13)</f>
        <v>0</v>
      </c>
      <c r="F56" s="139">
        <f t="shared" si="10"/>
        <v>0</v>
      </c>
      <c r="G56" s="141">
        <f>COUNTIFS('BD1'!$U:$U,$A56,'BD1'!$I:$I,$G$13,'BD1'!$AA:$AA,"PAGADO")</f>
        <v>0</v>
      </c>
      <c r="H56" s="141">
        <f>COUNTIFS('BD1'!$U:$U,$A56,'BD1'!$I:$I,$H$13,'BD1'!$AA:$AA,"PAGADO")</f>
        <v>0</v>
      </c>
      <c r="J56" s="143">
        <f>COUNTIFS('BD1'!AA:AA,"PAGADO",'BD1'!U:U,A56,'BD1'!Y:Y,"=45.20")</f>
        <v>0</v>
      </c>
      <c r="K56" s="144">
        <f>SUMIFS('BD1'!Y:Y,'BD1'!AA:AA,"PAGADO",'BD1'!U:U,A56,'BD1'!Y:Y,"=45.20")</f>
        <v>0</v>
      </c>
      <c r="L56" s="145">
        <f>COUNTIFS('BD1'!AA:AA,"PAGADO",'BD1'!U:U,A56,'BD1'!Y:Y,"&gt;45.20")</f>
        <v>0</v>
      </c>
      <c r="M56" s="146">
        <f xml:space="preserve"> SUMIFS('BD1'!Y:Y,'BD1'!AA:AA,"PAGADO",'BD1'!U:U,A56,'BD1'!Y:Y,"&gt;45.20")</f>
        <v>0</v>
      </c>
      <c r="N56" s="147">
        <f t="shared" ref="N56:N63" si="13">K56+M56</f>
        <v>0</v>
      </c>
      <c r="P56" s="135">
        <f>'BD5'!D46</f>
        <v>0</v>
      </c>
      <c r="Q56" s="135">
        <f>'BD5'!E46</f>
        <v>0</v>
      </c>
      <c r="R56" s="135">
        <f>'BD5'!F46</f>
        <v>0</v>
      </c>
    </row>
    <row r="57" spans="1:18" ht="18" customHeight="1" x14ac:dyDescent="0.25">
      <c r="A57" s="428">
        <v>33</v>
      </c>
      <c r="B57" s="429" t="s">
        <v>133</v>
      </c>
      <c r="C57" s="139">
        <f t="shared" si="9"/>
        <v>0</v>
      </c>
      <c r="D57" s="140">
        <f>COUNTIFS('BD1'!$U:$U,$A57,'BD1'!$I:$I,$D$13)</f>
        <v>0</v>
      </c>
      <c r="E57" s="140">
        <f>COUNTIFS('BD1'!$U:$U,$A57,'BD1'!$I:$I,$E$13)</f>
        <v>0</v>
      </c>
      <c r="F57" s="139">
        <f t="shared" si="10"/>
        <v>0</v>
      </c>
      <c r="G57" s="141">
        <f>COUNTIFS('BD1'!$U:$U,$A57,'BD1'!$I:$I,$G$13,'BD1'!$AA:$AA,"PAGADO")</f>
        <v>0</v>
      </c>
      <c r="H57" s="141">
        <f>COUNTIFS('BD1'!$U:$U,$A57,'BD1'!$I:$I,$H$13,'BD1'!$AA:$AA,"PAGADO")</f>
        <v>0</v>
      </c>
      <c r="J57" s="143">
        <f>COUNTIFS('BD1'!AA:AA,"PAGADO",'BD1'!U:U,A57,'BD1'!Y:Y,"=45.20")</f>
        <v>0</v>
      </c>
      <c r="K57" s="144">
        <f>SUMIFS('BD1'!Y:Y,'BD1'!AA:AA,"PAGADO",'BD1'!U:U,A57,'BD1'!Y:Y,"=45.20")</f>
        <v>0</v>
      </c>
      <c r="L57" s="145">
        <f>COUNTIFS('BD1'!AA:AA,"PAGADO",'BD1'!U:U,A57,'BD1'!Y:Y,"&gt;45.20")</f>
        <v>0</v>
      </c>
      <c r="M57" s="146">
        <f xml:space="preserve"> SUMIFS('BD1'!Y:Y,'BD1'!AA:AA,"PAGADO",'BD1'!U:U,A57,'BD1'!Y:Y,"&gt;45.20")</f>
        <v>0</v>
      </c>
      <c r="N57" s="147">
        <f t="shared" si="13"/>
        <v>0</v>
      </c>
      <c r="P57" s="135">
        <f>'BD5'!D47</f>
        <v>0</v>
      </c>
      <c r="Q57" s="135">
        <f>'BD5'!E47</f>
        <v>0</v>
      </c>
      <c r="R57" s="135">
        <f>'BD5'!F47</f>
        <v>0</v>
      </c>
    </row>
    <row r="58" spans="1:18" ht="18" customHeight="1" x14ac:dyDescent="0.25">
      <c r="A58" s="428">
        <v>34</v>
      </c>
      <c r="B58" s="440" t="s">
        <v>134</v>
      </c>
      <c r="C58" s="139">
        <f t="shared" si="9"/>
        <v>0</v>
      </c>
      <c r="D58" s="140">
        <f>COUNTIFS('BD1'!$U:$U,$A58,'BD1'!$I:$I,$D$13)</f>
        <v>0</v>
      </c>
      <c r="E58" s="140">
        <f>COUNTIFS('BD1'!$U:$U,$A58,'BD1'!$I:$I,$E$13)</f>
        <v>0</v>
      </c>
      <c r="F58" s="139">
        <f t="shared" si="10"/>
        <v>0</v>
      </c>
      <c r="G58" s="141">
        <f>COUNTIFS('BD1'!$U:$U,$A58,'BD1'!$I:$I,$G$13,'BD1'!$AA:$AA,"PAGADO")</f>
        <v>0</v>
      </c>
      <c r="H58" s="141">
        <f>COUNTIFS('BD1'!$U:$U,$A58,'BD1'!$I:$I,$H$13,'BD1'!$AA:$AA,"PAGADO")</f>
        <v>0</v>
      </c>
      <c r="J58" s="143">
        <f>COUNTIFS('BD1'!AA:AA,"PAGADO",'BD1'!U:U,A58,'BD1'!Y:Y,"=45.20")</f>
        <v>0</v>
      </c>
      <c r="K58" s="144">
        <f>SUMIFS('BD1'!Y:Y,'BD1'!AA:AA,"PAGADO",'BD1'!U:U,A58,'BD1'!Y:Y,"=45.20")</f>
        <v>0</v>
      </c>
      <c r="L58" s="145">
        <f>COUNTIFS('BD1'!AA:AA,"PAGADO",'BD1'!U:U,A58,'BD1'!Y:Y,"&gt;45.20")</f>
        <v>0</v>
      </c>
      <c r="M58" s="146">
        <f xml:space="preserve"> SUMIFS('BD1'!Y:Y,'BD1'!AA:AA,"PAGADO",'BD1'!U:U,A58,'BD1'!Y:Y,"&gt;45.20")</f>
        <v>0</v>
      </c>
      <c r="N58" s="147">
        <f t="shared" si="13"/>
        <v>0</v>
      </c>
      <c r="P58" s="135">
        <f>'BD5'!D48</f>
        <v>0</v>
      </c>
      <c r="Q58" s="135">
        <f>'BD5'!E48</f>
        <v>0</v>
      </c>
      <c r="R58" s="135">
        <f>'BD5'!F48</f>
        <v>0</v>
      </c>
    </row>
    <row r="59" spans="1:18" ht="18" customHeight="1" x14ac:dyDescent="0.25">
      <c r="A59" s="428">
        <v>35</v>
      </c>
      <c r="B59" s="440" t="s">
        <v>135</v>
      </c>
      <c r="C59" s="139">
        <f t="shared" si="9"/>
        <v>0</v>
      </c>
      <c r="D59" s="140">
        <f>COUNTIFS('BD1'!$U:$U,$A59,'BD1'!$I:$I,$D$13)</f>
        <v>0</v>
      </c>
      <c r="E59" s="140">
        <f>COUNTIFS('BD1'!$U:$U,$A59,'BD1'!$I:$I,$E$13)</f>
        <v>0</v>
      </c>
      <c r="F59" s="139">
        <f t="shared" si="10"/>
        <v>0</v>
      </c>
      <c r="G59" s="141">
        <f>COUNTIFS('BD1'!$U:$U,$A59,'BD1'!$I:$I,$G$13,'BD1'!$AA:$AA,"PAGADO")</f>
        <v>0</v>
      </c>
      <c r="H59" s="141">
        <f>COUNTIFS('BD1'!$U:$U,$A59,'BD1'!$I:$I,$H$13,'BD1'!$AA:$AA,"PAGADO")</f>
        <v>0</v>
      </c>
      <c r="J59" s="143">
        <f>COUNTIFS('BD1'!AA:AA,"PAGADO",'BD1'!U:U,A59,'BD1'!Y:Y,"=45.20")</f>
        <v>0</v>
      </c>
      <c r="K59" s="144">
        <f>SUMIFS('BD1'!Y:Y,'BD1'!AA:AA,"PAGADO",'BD1'!U:U,A59,'BD1'!Y:Y,"=45.20")</f>
        <v>0</v>
      </c>
      <c r="L59" s="145">
        <f>COUNTIFS('BD1'!AA:AA,"PAGADO",'BD1'!U:U,A59,'BD1'!Y:Y,"&gt;45.20")</f>
        <v>0</v>
      </c>
      <c r="M59" s="146">
        <f xml:space="preserve"> SUMIFS('BD1'!Y:Y,'BD1'!AA:AA,"PAGADO",'BD1'!U:U,A59,'BD1'!Y:Y,"&gt;45.20")</f>
        <v>0</v>
      </c>
      <c r="N59" s="147">
        <f t="shared" si="13"/>
        <v>0</v>
      </c>
      <c r="P59" s="135">
        <f>'BD5'!D49</f>
        <v>0</v>
      </c>
      <c r="Q59" s="135">
        <f>'BD5'!E49</f>
        <v>0</v>
      </c>
      <c r="R59" s="135">
        <f>'BD5'!F49</f>
        <v>0</v>
      </c>
    </row>
    <row r="60" spans="1:18" ht="18" customHeight="1" x14ac:dyDescent="0.25">
      <c r="A60" s="428">
        <v>36</v>
      </c>
      <c r="B60" s="440" t="s">
        <v>136</v>
      </c>
      <c r="C60" s="139">
        <f t="shared" si="9"/>
        <v>0</v>
      </c>
      <c r="D60" s="140">
        <f>COUNTIFS('BD1'!$U:$U,$A60,'BD1'!$I:$I,$D$13)</f>
        <v>0</v>
      </c>
      <c r="E60" s="140">
        <f>COUNTIFS('BD1'!$U:$U,$A60,'BD1'!$I:$I,$E$13)</f>
        <v>0</v>
      </c>
      <c r="F60" s="139">
        <f t="shared" si="10"/>
        <v>0</v>
      </c>
      <c r="G60" s="141">
        <f>COUNTIFS('BD1'!$U:$U,$A60,'BD1'!$I:$I,$G$13,'BD1'!$AA:$AA,"PAGADO")</f>
        <v>0</v>
      </c>
      <c r="H60" s="141">
        <f>COUNTIFS('BD1'!$U:$U,$A60,'BD1'!$I:$I,$H$13,'BD1'!$AA:$AA,"PAGADO")</f>
        <v>0</v>
      </c>
      <c r="J60" s="143">
        <f>COUNTIFS('BD1'!AA:AA,"PAGADO",'BD1'!U:U,A60,'BD1'!Y:Y,"=45.20")</f>
        <v>0</v>
      </c>
      <c r="K60" s="144">
        <f>SUMIFS('BD1'!Y:Y,'BD1'!AA:AA,"PAGADO",'BD1'!U:U,A60,'BD1'!Y:Y,"=45.20")</f>
        <v>0</v>
      </c>
      <c r="L60" s="145">
        <f>COUNTIFS('BD1'!AA:AA,"PAGADO",'BD1'!U:U,A60,'BD1'!Y:Y,"&gt;45.20")</f>
        <v>0</v>
      </c>
      <c r="M60" s="146">
        <f xml:space="preserve"> SUMIFS('BD1'!Y:Y,'BD1'!AA:AA,"PAGADO",'BD1'!U:U,A60,'BD1'!Y:Y,"&gt;45.20")</f>
        <v>0</v>
      </c>
      <c r="N60" s="147">
        <f t="shared" si="13"/>
        <v>0</v>
      </c>
      <c r="P60" s="135">
        <f>'BD5'!D50</f>
        <v>0</v>
      </c>
      <c r="Q60" s="135">
        <f>'BD5'!E50</f>
        <v>0</v>
      </c>
      <c r="R60" s="135">
        <f>'BD5'!F50</f>
        <v>0</v>
      </c>
    </row>
    <row r="61" spans="1:18" ht="18" customHeight="1" x14ac:dyDescent="0.25">
      <c r="A61" s="428">
        <v>37</v>
      </c>
      <c r="B61" s="440" t="s">
        <v>137</v>
      </c>
      <c r="C61" s="139">
        <f t="shared" si="9"/>
        <v>0</v>
      </c>
      <c r="D61" s="140">
        <f>COUNTIFS('BD1'!$U:$U,$A61,'BD1'!$I:$I,$D$13)</f>
        <v>0</v>
      </c>
      <c r="E61" s="140">
        <f>COUNTIFS('BD1'!$U:$U,$A61,'BD1'!$I:$I,$E$13)</f>
        <v>0</v>
      </c>
      <c r="F61" s="139">
        <f t="shared" si="10"/>
        <v>0</v>
      </c>
      <c r="G61" s="141">
        <f>COUNTIFS('BD1'!$U:$U,$A61,'BD1'!$I:$I,$G$13,'BD1'!$AA:$AA,"PAGADO")</f>
        <v>0</v>
      </c>
      <c r="H61" s="141">
        <f>COUNTIFS('BD1'!$U:$U,$A61,'BD1'!$I:$I,$H$13,'BD1'!$AA:$AA,"PAGADO")</f>
        <v>0</v>
      </c>
      <c r="J61" s="143">
        <f>COUNTIFS('BD1'!AA:AA,"PAGADO",'BD1'!U:U,A61,'BD1'!Y:Y,"=45.20")</f>
        <v>0</v>
      </c>
      <c r="K61" s="144">
        <f>SUMIFS('BD1'!Y:Y,'BD1'!AA:AA,"PAGADO",'BD1'!U:U,A61,'BD1'!Y:Y,"=45.20")</f>
        <v>0</v>
      </c>
      <c r="L61" s="145">
        <f>COUNTIFS('BD1'!AA:AA,"PAGADO",'BD1'!U:U,A61,'BD1'!Y:Y,"&gt;45.20")</f>
        <v>0</v>
      </c>
      <c r="M61" s="146">
        <f xml:space="preserve"> SUMIFS('BD1'!Y:Y,'BD1'!AA:AA,"PAGADO",'BD1'!U:U,A61,'BD1'!Y:Y,"&gt;45.20")</f>
        <v>0</v>
      </c>
      <c r="N61" s="147">
        <f t="shared" si="13"/>
        <v>0</v>
      </c>
      <c r="P61" s="135">
        <f>'BD5'!D51</f>
        <v>0</v>
      </c>
      <c r="Q61" s="135">
        <f>'BD5'!E51</f>
        <v>0</v>
      </c>
      <c r="R61" s="135">
        <f>'BD5'!F51</f>
        <v>0</v>
      </c>
    </row>
    <row r="62" spans="1:18" ht="18" customHeight="1" x14ac:dyDescent="0.25">
      <c r="A62" s="428">
        <v>38</v>
      </c>
      <c r="B62" s="440" t="s">
        <v>138</v>
      </c>
      <c r="C62" s="139">
        <f t="shared" si="9"/>
        <v>0</v>
      </c>
      <c r="D62" s="140">
        <f>COUNTIFS('BD1'!$U:$U,$A62,'BD1'!$I:$I,$D$13)</f>
        <v>0</v>
      </c>
      <c r="E62" s="140">
        <f>COUNTIFS('BD1'!$U:$U,$A62,'BD1'!$I:$I,$E$13)</f>
        <v>0</v>
      </c>
      <c r="F62" s="139">
        <f t="shared" si="10"/>
        <v>0</v>
      </c>
      <c r="G62" s="141">
        <f>COUNTIFS('BD1'!$U:$U,$A62,'BD1'!$I:$I,$G$13,'BD1'!$AA:$AA,"PAGADO")</f>
        <v>0</v>
      </c>
      <c r="H62" s="141">
        <f>COUNTIFS('BD1'!$U:$U,$A62,'BD1'!$I:$I,$H$13,'BD1'!$AA:$AA,"PAGADO")</f>
        <v>0</v>
      </c>
      <c r="J62" s="143">
        <f>COUNTIFS('BD1'!AA:AA,"PAGADO",'BD1'!U:U,A62,'BD1'!Y:Y,"=45.20")</f>
        <v>0</v>
      </c>
      <c r="K62" s="144">
        <f>SUMIFS('BD1'!Y:Y,'BD1'!AA:AA,"PAGADO",'BD1'!U:U,A62,'BD1'!Y:Y,"=45.20")</f>
        <v>0</v>
      </c>
      <c r="L62" s="145">
        <f>COUNTIFS('BD1'!AA:AA,"PAGADO",'BD1'!U:U,A62,'BD1'!Y:Y,"&gt;45.20")</f>
        <v>0</v>
      </c>
      <c r="M62" s="146">
        <f xml:space="preserve"> SUMIFS('BD1'!Y:Y,'BD1'!AA:AA,"PAGADO",'BD1'!U:U,A62,'BD1'!Y:Y,"&gt;45.20")</f>
        <v>0</v>
      </c>
      <c r="N62" s="147">
        <f t="shared" si="13"/>
        <v>0</v>
      </c>
      <c r="P62" s="135">
        <f>'BD5'!D52</f>
        <v>0</v>
      </c>
      <c r="Q62" s="135">
        <f>'BD5'!E52</f>
        <v>0</v>
      </c>
      <c r="R62" s="135">
        <f>'BD5'!F52</f>
        <v>0</v>
      </c>
    </row>
    <row r="63" spans="1:18" ht="18" customHeight="1" x14ac:dyDescent="0.25">
      <c r="A63" s="428">
        <v>39</v>
      </c>
      <c r="B63" s="429" t="s">
        <v>139</v>
      </c>
      <c r="C63" s="139">
        <f t="shared" si="9"/>
        <v>0</v>
      </c>
      <c r="D63" s="140">
        <f>COUNTIFS('BD1'!$U:$U,$A63,'BD1'!$I:$I,$D$13)</f>
        <v>0</v>
      </c>
      <c r="E63" s="140">
        <f>COUNTIFS('BD1'!$U:$U,$A63,'BD1'!$I:$I,$E$13)</f>
        <v>0</v>
      </c>
      <c r="F63" s="139">
        <f t="shared" si="10"/>
        <v>0</v>
      </c>
      <c r="G63" s="141">
        <f>COUNTIFS('BD1'!$U:$U,$A63,'BD1'!$I:$I,$G$13,'BD1'!$AA:$AA,"PAGADO")</f>
        <v>0</v>
      </c>
      <c r="H63" s="141">
        <f>COUNTIFS('BD1'!$U:$U,$A63,'BD1'!$I:$I,$H$13,'BD1'!$AA:$AA,"PAGADO")</f>
        <v>0</v>
      </c>
      <c r="J63" s="143">
        <f>COUNTIFS('BD1'!AA:AA,"PAGADO",'BD1'!U:U,A63,'BD1'!Y:Y,"=45.20")</f>
        <v>0</v>
      </c>
      <c r="K63" s="144">
        <f>SUMIFS('BD1'!Y:Y,'BD1'!AA:AA,"PAGADO",'BD1'!U:U,A63,'BD1'!Y:Y,"=45.20")</f>
        <v>0</v>
      </c>
      <c r="L63" s="145">
        <f>COUNTIFS('BD1'!AA:AA,"PAGADO",'BD1'!U:U,A63,'BD1'!Y:Y,"&gt;45.20")</f>
        <v>0</v>
      </c>
      <c r="M63" s="146">
        <f xml:space="preserve"> SUMIFS('BD1'!Y:Y,'BD1'!AA:AA,"PAGADO",'BD1'!U:U,A63,'BD1'!Y:Y,"&gt;45.20")</f>
        <v>0</v>
      </c>
      <c r="N63" s="147">
        <f t="shared" si="13"/>
        <v>0</v>
      </c>
      <c r="P63" s="135">
        <f>'BD5'!D53</f>
        <v>0</v>
      </c>
      <c r="Q63" s="135">
        <f>'BD5'!E53</f>
        <v>0</v>
      </c>
      <c r="R63" s="135">
        <f>'BD5'!F53</f>
        <v>0</v>
      </c>
    </row>
    <row r="64" spans="1:18" ht="27" customHeight="1" x14ac:dyDescent="0.25">
      <c r="A64" s="451"/>
      <c r="B64" s="391" t="s">
        <v>213</v>
      </c>
      <c r="C64" s="19">
        <f t="shared" ref="C64:H64" si="14">SUM(C65:C65)</f>
        <v>0</v>
      </c>
      <c r="D64" s="19">
        <f t="shared" si="14"/>
        <v>0</v>
      </c>
      <c r="E64" s="19">
        <f t="shared" si="14"/>
        <v>0</v>
      </c>
      <c r="F64" s="19">
        <f t="shared" si="14"/>
        <v>0</v>
      </c>
      <c r="G64" s="19">
        <f t="shared" si="14"/>
        <v>0</v>
      </c>
      <c r="H64" s="19">
        <f t="shared" si="14"/>
        <v>0</v>
      </c>
      <c r="J64" s="19">
        <f>SUM(J65:J65)</f>
        <v>0</v>
      </c>
      <c r="K64" s="20">
        <f>SUM(K65:K65)</f>
        <v>0</v>
      </c>
      <c r="L64" s="19">
        <f>SUM(L65:L65)</f>
        <v>0</v>
      </c>
      <c r="M64" s="20">
        <f>SUM(M65:M65)</f>
        <v>0</v>
      </c>
      <c r="N64" s="20">
        <f>SUM(N65:N65)</f>
        <v>0</v>
      </c>
      <c r="P64" s="453" t="s">
        <v>141</v>
      </c>
      <c r="Q64" s="454" t="s">
        <v>101</v>
      </c>
      <c r="R64" s="454" t="s">
        <v>102</v>
      </c>
    </row>
    <row r="65" spans="1:20" ht="18" customHeight="1" x14ac:dyDescent="0.25">
      <c r="A65" s="428">
        <v>40</v>
      </c>
      <c r="B65" s="440" t="s">
        <v>140</v>
      </c>
      <c r="C65" s="139">
        <f t="shared" si="9"/>
        <v>0</v>
      </c>
      <c r="D65" s="140">
        <f>COUNTIFS('BD1'!$U:$U,$A65,'BD1'!$I:$I,$D$13)</f>
        <v>0</v>
      </c>
      <c r="E65" s="140">
        <f>COUNTIFS('BD1'!$U:$U,$A65,'BD1'!$I:$I,$E$13)</f>
        <v>0</v>
      </c>
      <c r="F65" s="139">
        <f t="shared" si="10"/>
        <v>0</v>
      </c>
      <c r="G65" s="141">
        <f>COUNTIFS('BD1'!$U:$U,$A65,'BD1'!$I:$I,$G$13,'BD1'!$AA:$AA,"PAGADO")</f>
        <v>0</v>
      </c>
      <c r="H65" s="141">
        <f>COUNTIFS('BD1'!$U:$U,$A65,'BD1'!$I:$I,$H$13,'BD1'!$AA:$AA,"PAGADO")</f>
        <v>0</v>
      </c>
      <c r="J65" s="143">
        <f>COUNTIFS('BD1'!AA:AA,"PAGADO",'BD1'!U:U,A65,'BD1'!Y:Y,"=45.20")</f>
        <v>0</v>
      </c>
      <c r="K65" s="144">
        <f>SUMIFS('BD1'!Y:Y,'BD1'!AA:AA,"PAGADO",'BD1'!U:U,A65,'BD1'!Y:Y,"=45.20")</f>
        <v>0</v>
      </c>
      <c r="L65" s="145">
        <f>COUNTIFS('BD1'!AA:AA,"PAGADO",'BD1'!U:U,A65,'BD1'!Y:Y,"&gt;45.20")</f>
        <v>0</v>
      </c>
      <c r="M65" s="146">
        <f xml:space="preserve"> SUMIFS('BD1'!Y:Y,'BD1'!AA:AA,"PAGADO",'BD1'!U:U,A65,'BD1'!Y:Y,"&gt;45.20")</f>
        <v>0</v>
      </c>
      <c r="N65" s="147">
        <f t="shared" ref="N65" si="15">K65+M65</f>
        <v>0</v>
      </c>
      <c r="P65" s="135">
        <f>'BD5'!D55</f>
        <v>0</v>
      </c>
      <c r="Q65" s="135">
        <f>'BD5'!E55</f>
        <v>0</v>
      </c>
      <c r="R65" s="135">
        <f>'BD5'!F55</f>
        <v>0</v>
      </c>
    </row>
    <row r="66" spans="1:20" ht="51.75" customHeight="1" x14ac:dyDescent="0.25">
      <c r="A66" s="442"/>
      <c r="B66" s="391" t="s">
        <v>142</v>
      </c>
      <c r="C66" s="19">
        <f>SUM(C67:C67)</f>
        <v>0</v>
      </c>
      <c r="D66" s="19">
        <f t="shared" ref="D66:H66" si="16">SUM(D67:D67)</f>
        <v>0</v>
      </c>
      <c r="E66" s="19">
        <f t="shared" si="16"/>
        <v>0</v>
      </c>
      <c r="F66" s="19">
        <f t="shared" si="16"/>
        <v>0</v>
      </c>
      <c r="G66" s="19">
        <f t="shared" si="16"/>
        <v>0</v>
      </c>
      <c r="H66" s="19">
        <f t="shared" si="16"/>
        <v>0</v>
      </c>
      <c r="J66" s="19">
        <f>SUM(J67:J67)</f>
        <v>0</v>
      </c>
      <c r="K66" s="20">
        <f>SUM(K67:K67)</f>
        <v>0</v>
      </c>
      <c r="L66" s="19">
        <f>SUM(L67:L67)</f>
        <v>0</v>
      </c>
      <c r="M66" s="20">
        <f>SUM(M67:M67)</f>
        <v>0</v>
      </c>
      <c r="N66" s="20">
        <f>SUM(N67:N67)</f>
        <v>0</v>
      </c>
      <c r="P66" s="375" t="s">
        <v>141</v>
      </c>
      <c r="Q66" s="375" t="s">
        <v>101</v>
      </c>
      <c r="R66" s="388" t="s">
        <v>102</v>
      </c>
    </row>
    <row r="67" spans="1:20" ht="18" customHeight="1" x14ac:dyDescent="0.25">
      <c r="A67" s="428">
        <v>41</v>
      </c>
      <c r="B67" s="429" t="s">
        <v>143</v>
      </c>
      <c r="C67" s="139">
        <f t="shared" si="9"/>
        <v>0</v>
      </c>
      <c r="D67" s="140">
        <f>COUNTIFS('BD1'!$U:$U,$A67,'BD1'!$I:$I,$D$13)</f>
        <v>0</v>
      </c>
      <c r="E67" s="140">
        <f>COUNTIFS('BD1'!$U:$U,$A67,'BD1'!$I:$I,$E$13)</f>
        <v>0</v>
      </c>
      <c r="F67" s="139">
        <f t="shared" si="10"/>
        <v>0</v>
      </c>
      <c r="G67" s="141">
        <f>COUNTIFS('BD1'!$U:$U,$A67,'BD1'!$I:$I,$G$13,'BD1'!$AA:$AA,"PAGADO")</f>
        <v>0</v>
      </c>
      <c r="H67" s="141">
        <f>COUNTIFS('BD1'!$U:$U,$A67,'BD1'!$I:$I,$H$13,'BD1'!$AA:$AA,"PAGADO")</f>
        <v>0</v>
      </c>
      <c r="J67" s="143">
        <f>COUNTIFS('BD1'!AA:AA,"PAGADO",'BD1'!U:U,A67,'BD1'!Y:Y,"=45.20")</f>
        <v>0</v>
      </c>
      <c r="K67" s="144">
        <f>SUMIFS('BD1'!Y:Y,'BD1'!AA:AA,"PAGADO",'BD1'!U:U,A67,'BD1'!Y:Y,"=45.20")</f>
        <v>0</v>
      </c>
      <c r="L67" s="145">
        <f>COUNTIFS('BD1'!AA:AA,"PAGADO",'BD1'!U:U,A67,'BD1'!Y:Y,"&gt;45.20")</f>
        <v>0</v>
      </c>
      <c r="M67" s="146">
        <f xml:space="preserve"> SUMIFS('BD1'!Y:Y,'BD1'!AA:AA,"PAGADO",'BD1'!U:U,A67,'BD1'!Y:Y,"&gt;45.20")</f>
        <v>0</v>
      </c>
      <c r="N67" s="147">
        <f t="shared" ref="N67" si="17">K67+M67</f>
        <v>0</v>
      </c>
      <c r="P67" s="135">
        <f>'BD5'!D57</f>
        <v>0</v>
      </c>
      <c r="Q67" s="135">
        <f>'BD5'!E57</f>
        <v>0</v>
      </c>
      <c r="R67" s="135">
        <f>'BD5'!F57</f>
        <v>0</v>
      </c>
      <c r="S67" s="532"/>
      <c r="T67" s="532"/>
    </row>
    <row r="68" spans="1:20" ht="22.5" customHeight="1" x14ac:dyDescent="0.25">
      <c r="A68" s="455"/>
      <c r="B68" s="456" t="s">
        <v>214</v>
      </c>
      <c r="C68" s="78">
        <f>SUM(C69:C72)</f>
        <v>0</v>
      </c>
      <c r="D68" s="78">
        <f>SUM(D69:D72)</f>
        <v>0</v>
      </c>
      <c r="E68" s="78">
        <f>SUM(E69:E72)</f>
        <v>0</v>
      </c>
      <c r="F68" s="533"/>
      <c r="G68" s="528"/>
      <c r="H68" s="528"/>
      <c r="L68" s="423"/>
      <c r="S68" s="457"/>
      <c r="T68" s="458"/>
    </row>
    <row r="69" spans="1:20" ht="18" customHeight="1" x14ac:dyDescent="0.25">
      <c r="A69" s="378">
        <v>42</v>
      </c>
      <c r="B69" s="429" t="s">
        <v>215</v>
      </c>
      <c r="C69" s="139">
        <f>SUM(D69:E69)</f>
        <v>0</v>
      </c>
      <c r="D69" s="140">
        <f>COUNTIFS('BD1'!$U:$U,$A69,'BD1'!$I:$I,$D$13)</f>
        <v>0</v>
      </c>
      <c r="E69" s="140">
        <f>COUNTIFS('BD1'!$U:$U,$A69,'BD1'!$I:$I,$E$13)</f>
        <v>0</v>
      </c>
      <c r="F69" s="533"/>
      <c r="G69" s="528"/>
      <c r="H69" s="528"/>
      <c r="L69" s="423"/>
      <c r="S69" s="459"/>
      <c r="T69" s="459"/>
    </row>
    <row r="70" spans="1:20" ht="18" customHeight="1" x14ac:dyDescent="0.25">
      <c r="A70" s="378">
        <v>43</v>
      </c>
      <c r="B70" s="429" t="s">
        <v>216</v>
      </c>
      <c r="C70" s="139">
        <f t="shared" ref="C70:C72" si="18">SUM(D70:E70)</f>
        <v>0</v>
      </c>
      <c r="D70" s="140">
        <f>COUNTIFS('BD1'!$U:$U,$A70,'BD1'!$I:$I,$D$13)</f>
        <v>0</v>
      </c>
      <c r="E70" s="140">
        <f>COUNTIFS('BD1'!$U:$U,$A70,'BD1'!$I:$I,$E$13)</f>
        <v>0</v>
      </c>
      <c r="F70" s="533"/>
      <c r="G70" s="528"/>
      <c r="H70" s="528"/>
      <c r="L70" s="423"/>
      <c r="S70" s="459"/>
      <c r="T70" s="459"/>
    </row>
    <row r="71" spans="1:20" ht="18" customHeight="1" x14ac:dyDescent="0.25">
      <c r="A71" s="378">
        <v>44</v>
      </c>
      <c r="B71" s="429" t="s">
        <v>217</v>
      </c>
      <c r="C71" s="139">
        <f t="shared" si="18"/>
        <v>0</v>
      </c>
      <c r="D71" s="140">
        <f>COUNTIFS('BD1'!$U:$U,$A71,'BD1'!$I:$I,$D$13)</f>
        <v>0</v>
      </c>
      <c r="E71" s="140">
        <f>COUNTIFS('BD1'!$U:$U,$A71,'BD1'!$I:$I,$E$13)</f>
        <v>0</v>
      </c>
      <c r="F71" s="533"/>
      <c r="G71" s="528"/>
      <c r="H71" s="528"/>
      <c r="L71" s="423"/>
    </row>
    <row r="72" spans="1:20" ht="18" customHeight="1" x14ac:dyDescent="0.25">
      <c r="A72" s="378">
        <v>45</v>
      </c>
      <c r="B72" s="429" t="s">
        <v>218</v>
      </c>
      <c r="C72" s="139">
        <f t="shared" si="18"/>
        <v>0</v>
      </c>
      <c r="D72" s="140">
        <f>COUNTIFS('BD1'!$U:$U,$A72,'BD1'!$I:$I,$D$13)</f>
        <v>0</v>
      </c>
      <c r="E72" s="140">
        <f>COUNTIFS('BD1'!$U:$U,$A72,'BD1'!$I:$I,$E$13)</f>
        <v>0</v>
      </c>
      <c r="F72" s="533"/>
      <c r="G72" s="528"/>
      <c r="H72" s="528"/>
      <c r="L72" s="423"/>
    </row>
    <row r="73" spans="1:20" ht="20.25" customHeight="1" x14ac:dyDescent="0.25">
      <c r="A73" s="534"/>
      <c r="C73" s="423"/>
      <c r="F73" s="533"/>
      <c r="G73" s="528"/>
      <c r="H73" s="528"/>
      <c r="L73" s="423"/>
    </row>
    <row r="74" spans="1:20" ht="17.100000000000001" customHeight="1" x14ac:dyDescent="0.25">
      <c r="A74" s="529" t="s">
        <v>219</v>
      </c>
      <c r="B74" s="449"/>
      <c r="C74" s="16"/>
      <c r="D74" s="16"/>
      <c r="E74" s="16"/>
      <c r="F74" s="16"/>
      <c r="L74" s="423"/>
    </row>
    <row r="75" spans="1:20" ht="17.100000000000001" customHeight="1" x14ac:dyDescent="0.25">
      <c r="A75" s="687"/>
      <c r="B75" s="688"/>
      <c r="C75" s="688"/>
      <c r="D75" s="688"/>
      <c r="E75" s="688"/>
      <c r="F75" s="688"/>
      <c r="G75" s="688"/>
      <c r="H75" s="688"/>
      <c r="I75" s="688"/>
      <c r="J75" s="688"/>
      <c r="K75" s="688"/>
      <c r="L75" s="688"/>
      <c r="M75" s="688"/>
      <c r="N75" s="688"/>
      <c r="O75" s="688"/>
      <c r="P75" s="688"/>
      <c r="Q75" s="688"/>
      <c r="R75" s="689"/>
    </row>
    <row r="76" spans="1:20" ht="17.100000000000001" customHeight="1" x14ac:dyDescent="0.25">
      <c r="A76" s="690"/>
      <c r="B76" s="691"/>
      <c r="C76" s="691"/>
      <c r="D76" s="691"/>
      <c r="E76" s="691"/>
      <c r="F76" s="691"/>
      <c r="G76" s="691"/>
      <c r="H76" s="691"/>
      <c r="I76" s="691"/>
      <c r="J76" s="691"/>
      <c r="K76" s="691"/>
      <c r="L76" s="691"/>
      <c r="M76" s="691"/>
      <c r="N76" s="691"/>
      <c r="O76" s="691"/>
      <c r="P76" s="691"/>
      <c r="Q76" s="691"/>
      <c r="R76" s="692"/>
    </row>
    <row r="77" spans="1:20" ht="17.100000000000001" customHeight="1" x14ac:dyDescent="0.25"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M77" s="411"/>
      <c r="N77" s="411"/>
      <c r="O77" s="411"/>
      <c r="P77" s="411"/>
      <c r="Q77" s="411"/>
      <c r="R77" s="411"/>
    </row>
  </sheetData>
  <sheetProtection algorithmName="SHA-512" hashValue="q24Ip4Wfg4j/1C0vcZnefNAK3MGiFWZLm0eEdL8cSI+Vq0m4bGCkoY7BZnYm0oNkX6eY7Dy3ZwcrtF572dV9yA==" saltValue="FrXn+eClSGYK1bfRFaeshw==" spinCount="100000" sheet="1" objects="1" scenarios="1" formatCells="0" sort="0" autoFilter="0" pivotTables="0"/>
  <mergeCells count="40">
    <mergeCell ref="T42:V42"/>
    <mergeCell ref="A75:R76"/>
    <mergeCell ref="T33:W33"/>
    <mergeCell ref="T37:W37"/>
    <mergeCell ref="T38:V38"/>
    <mergeCell ref="T39:V39"/>
    <mergeCell ref="T40:V40"/>
    <mergeCell ref="T41:V41"/>
    <mergeCell ref="T32:W32"/>
    <mergeCell ref="X20:Y20"/>
    <mergeCell ref="T25:V25"/>
    <mergeCell ref="T26:V26"/>
    <mergeCell ref="Z26:AB26"/>
    <mergeCell ref="T27:V27"/>
    <mergeCell ref="Z27:AB27"/>
    <mergeCell ref="T28:V28"/>
    <mergeCell ref="Z28:AB28"/>
    <mergeCell ref="Z29:AB29"/>
    <mergeCell ref="Z30:AB30"/>
    <mergeCell ref="T31:W31"/>
    <mergeCell ref="X19:Y19"/>
    <mergeCell ref="B11:B13"/>
    <mergeCell ref="C11:E12"/>
    <mergeCell ref="F11:H12"/>
    <mergeCell ref="J11:N11"/>
    <mergeCell ref="U11:V11"/>
    <mergeCell ref="J12:N12"/>
    <mergeCell ref="U12:V12"/>
    <mergeCell ref="P13:R13"/>
    <mergeCell ref="P15:R15"/>
    <mergeCell ref="T16:V16"/>
    <mergeCell ref="X16:Y16"/>
    <mergeCell ref="X17:Y17"/>
    <mergeCell ref="X18:Y18"/>
    <mergeCell ref="A2:Y2"/>
    <mergeCell ref="A4:Y4"/>
    <mergeCell ref="C7:G7"/>
    <mergeCell ref="L7:Q7"/>
    <mergeCell ref="C9:E9"/>
    <mergeCell ref="M9:N9"/>
  </mergeCells>
  <printOptions horizontalCentered="1"/>
  <pageMargins left="3.937007874015748E-2" right="3.937007874015748E-2" top="0.76" bottom="0.39370078740157483" header="0" footer="0"/>
  <pageSetup paperSize="9"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 codeName="Hoja9">
    <tabColor rgb="FF00B050"/>
  </sheetPr>
  <dimension ref="A1:I2500"/>
  <sheetViews>
    <sheetView zoomScale="75" zoomScaleNormal="75" zoomScaleSheetLayoutView="100" workbookViewId="0"/>
  </sheetViews>
  <sheetFormatPr baseColWidth="10" defaultColWidth="11.42578125" defaultRowHeight="20.100000000000001" customHeight="1" x14ac:dyDescent="0.25"/>
  <cols>
    <col min="1" max="1" width="3.140625" style="367" customWidth="1"/>
    <col min="2" max="2" width="35.42578125" style="367" customWidth="1"/>
    <col min="3" max="3" width="26.42578125" style="367" customWidth="1"/>
    <col min="4" max="4" width="32.85546875" style="367" customWidth="1"/>
    <col min="5" max="5" width="22.7109375" style="367" customWidth="1"/>
    <col min="6" max="6" width="22.85546875" style="367" customWidth="1"/>
    <col min="7" max="7" width="21.5703125" style="367" customWidth="1"/>
    <col min="8" max="8" width="3.28515625" style="367" customWidth="1"/>
    <col min="9" max="9" width="11.42578125" style="536"/>
    <col min="10" max="16384" width="11.42578125" style="367"/>
  </cols>
  <sheetData>
    <row r="1" spans="1:8" ht="20.100000000000001" customHeight="1" x14ac:dyDescent="0.25">
      <c r="A1" s="535"/>
      <c r="B1" s="706" t="s">
        <v>220</v>
      </c>
      <c r="C1" s="706"/>
      <c r="D1" s="706"/>
      <c r="E1" s="706"/>
      <c r="F1" s="706"/>
      <c r="G1" s="706"/>
      <c r="H1" s="307"/>
    </row>
    <row r="2" spans="1:8" ht="11.25" customHeight="1" x14ac:dyDescent="0.25">
      <c r="A2" s="535"/>
      <c r="B2" s="707"/>
      <c r="C2" s="707"/>
      <c r="D2" s="707"/>
      <c r="E2" s="707"/>
      <c r="F2" s="707"/>
      <c r="G2" s="707"/>
      <c r="H2" s="535"/>
    </row>
    <row r="3" spans="1:8" ht="18.75" customHeight="1" x14ac:dyDescent="0.25">
      <c r="A3" s="537"/>
      <c r="B3" s="708" t="s">
        <v>422</v>
      </c>
      <c r="C3" s="708"/>
      <c r="D3" s="708"/>
      <c r="E3" s="708"/>
      <c r="F3" s="708"/>
      <c r="G3" s="708"/>
      <c r="H3" s="535"/>
    </row>
    <row r="4" spans="1:8" ht="20.25" customHeight="1" x14ac:dyDescent="0.25">
      <c r="A4" s="537"/>
      <c r="B4" s="535"/>
      <c r="C4" s="535"/>
      <c r="D4" s="535"/>
      <c r="E4" s="535"/>
      <c r="F4" s="535"/>
      <c r="G4" s="535"/>
      <c r="H4" s="535"/>
    </row>
    <row r="5" spans="1:8" ht="20.100000000000001" customHeight="1" x14ac:dyDescent="0.25">
      <c r="A5" s="537"/>
      <c r="B5" s="309" t="s">
        <v>221</v>
      </c>
      <c r="C5" s="626" t="str">
        <f>'BD1'!M6</f>
        <v/>
      </c>
      <c r="D5" s="628"/>
      <c r="E5" s="309" t="s">
        <v>430</v>
      </c>
      <c r="F5" s="194">
        <f>'BD1'!K10</f>
        <v>0</v>
      </c>
      <c r="G5" s="195">
        <f>'BD1'!M10</f>
        <v>0</v>
      </c>
      <c r="H5" s="535"/>
    </row>
    <row r="6" spans="1:8" ht="9.75" customHeight="1" x14ac:dyDescent="0.25">
      <c r="A6" s="537"/>
      <c r="B6" s="310"/>
      <c r="C6" s="311"/>
      <c r="D6" s="311"/>
      <c r="E6" s="312"/>
      <c r="F6" s="313"/>
      <c r="G6" s="314"/>
      <c r="H6" s="535"/>
    </row>
    <row r="7" spans="1:8" ht="19.5" customHeight="1" x14ac:dyDescent="0.25">
      <c r="A7" s="537"/>
      <c r="B7" s="315" t="s">
        <v>222</v>
      </c>
      <c r="C7" s="709"/>
      <c r="D7" s="709"/>
      <c r="E7" s="316"/>
      <c r="F7" s="316"/>
      <c r="G7" s="316"/>
      <c r="H7" s="535"/>
    </row>
    <row r="8" spans="1:8" ht="6.75" customHeight="1" thickBot="1" x14ac:dyDescent="0.3">
      <c r="A8" s="537"/>
      <c r="B8" s="316"/>
      <c r="C8" s="316"/>
      <c r="D8" s="316"/>
      <c r="E8" s="316"/>
      <c r="F8" s="316"/>
      <c r="G8" s="316"/>
      <c r="H8" s="535"/>
    </row>
    <row r="9" spans="1:8" ht="36" customHeight="1" thickBot="1" x14ac:dyDescent="0.3">
      <c r="A9" s="537"/>
      <c r="B9" s="698" t="s">
        <v>60</v>
      </c>
      <c r="C9" s="700" t="s">
        <v>223</v>
      </c>
      <c r="D9" s="317" t="s">
        <v>224</v>
      </c>
      <c r="E9" s="702" t="s">
        <v>92</v>
      </c>
      <c r="F9" s="704" t="s">
        <v>225</v>
      </c>
      <c r="G9" s="317" t="s">
        <v>226</v>
      </c>
      <c r="H9" s="535"/>
    </row>
    <row r="10" spans="1:8" ht="33" customHeight="1" thickBot="1" x14ac:dyDescent="0.3">
      <c r="A10" s="537"/>
      <c r="B10" s="699"/>
      <c r="C10" s="701"/>
      <c r="D10" s="128">
        <f>SUM(D11:D239)</f>
        <v>0</v>
      </c>
      <c r="E10" s="703"/>
      <c r="F10" s="705"/>
      <c r="G10" s="129">
        <f>SUM(G11:G239)</f>
        <v>0</v>
      </c>
      <c r="H10" s="535"/>
    </row>
    <row r="11" spans="1:8" ht="21.95" customHeight="1" x14ac:dyDescent="0.25">
      <c r="A11" s="537"/>
      <c r="B11" s="538" t="str">
        <f ca="1">IF(F11="","",(IFERROR(OFFSET('BD1'!C$14,MATCH(F11,'BD1'!AC$13:AC$2500,0)-2,0),"")))</f>
        <v/>
      </c>
      <c r="C11" s="539" t="str">
        <f ca="1">IF(F11="","",(IFERROR(OFFSET('BD1'!AB$14,MATCH(F11,'BD1'!AC$13:AC$2500,0)-2,0),"")))</f>
        <v/>
      </c>
      <c r="D11" s="77" t="str">
        <f>IF(F11="","",(COUNTIFS('BD1'!AC:AC,F11,'BD1'!AA:AA,"PAGADO")))</f>
        <v/>
      </c>
      <c r="E11" s="73" t="str">
        <f>IF(F11="","",(IFERROR(VLOOKUP(F11,'BD1'!AC:AE,2,0),"")))</f>
        <v/>
      </c>
      <c r="F11" s="72"/>
      <c r="G11" s="75" t="str">
        <f>IF(F11="","",(SUMIFS('BD1'!Y:Y,'BD1'!AC:AC,F11,'BD1'!AA:AA,"PAGADO")))</f>
        <v/>
      </c>
      <c r="H11" s="535"/>
    </row>
    <row r="12" spans="1:8" ht="21.95" customHeight="1" x14ac:dyDescent="0.25">
      <c r="A12" s="537"/>
      <c r="B12" s="538" t="str">
        <f ca="1">IF(F12="","",(IFERROR(OFFSET('BD1'!C$14,MATCH(F12,'BD1'!AC$13:AC$2500,0)-2,0),"")))</f>
        <v/>
      </c>
      <c r="C12" s="539" t="str">
        <f ca="1">IF(F12="","",(IFERROR(OFFSET('BD1'!AB$14,MATCH(F12,'BD1'!AC$13:AC$2500,0)-2,0),"")))</f>
        <v/>
      </c>
      <c r="D12" s="77" t="str">
        <f>IF(F12="","",(COUNTIFS('BD1'!AC:AC,F12,'BD1'!AA:AA,"PAGADO")))</f>
        <v/>
      </c>
      <c r="E12" s="73" t="str">
        <f>IF(F12="","",(IFERROR(VLOOKUP(F12,'BD1'!AC:AE,2,0),"")))</f>
        <v/>
      </c>
      <c r="F12" s="72"/>
      <c r="G12" s="75" t="str">
        <f>IF(F12="","",(SUMIFS('BD1'!Y:Y,'BD1'!AC:AC,F12,'BD1'!AA:AA,"PAGADO")))</f>
        <v/>
      </c>
      <c r="H12" s="535"/>
    </row>
    <row r="13" spans="1:8" ht="21.95" customHeight="1" x14ac:dyDescent="0.25">
      <c r="A13" s="537"/>
      <c r="B13" s="538" t="str">
        <f ca="1">IF(F13="","",(IFERROR(OFFSET('BD1'!C$14,MATCH(F13,'BD1'!AC$13:AC$2500,0)-2,0),"")))</f>
        <v/>
      </c>
      <c r="C13" s="539" t="str">
        <f ca="1">IF(F13="","",(IFERROR(OFFSET('BD1'!AB$14,MATCH(F13,'BD1'!AC$13:AC$2500,0)-2,0),"")))</f>
        <v/>
      </c>
      <c r="D13" s="77" t="str">
        <f>IF(F13="","",(COUNTIFS('BD1'!AC:AC,F13,'BD1'!AA:AA,"PAGADO")))</f>
        <v/>
      </c>
      <c r="E13" s="73" t="str">
        <f>IF(F13="","",(IFERROR(VLOOKUP(F13,'BD1'!AC:AE,2,0),"")))</f>
        <v/>
      </c>
      <c r="F13" s="72"/>
      <c r="G13" s="75" t="str">
        <f>IF(F13="","",(SUMIFS('BD1'!Y:Y,'BD1'!AC:AC,F13,'BD1'!AA:AA,"PAGADO")))</f>
        <v/>
      </c>
      <c r="H13" s="535"/>
    </row>
    <row r="14" spans="1:8" ht="21.95" customHeight="1" x14ac:dyDescent="0.25">
      <c r="A14" s="537"/>
      <c r="B14" s="538" t="str">
        <f ca="1">IF(F14="","",(IFERROR(OFFSET('BD1'!C$14,MATCH(F14,'BD1'!AC$13:AC$2500,0)-2,0),"")))</f>
        <v/>
      </c>
      <c r="C14" s="539" t="str">
        <f ca="1">IF(F14="","",(IFERROR(OFFSET('BD1'!AB$14,MATCH(F14,'BD1'!AC$13:AC$2500,0)-2,0),"")))</f>
        <v/>
      </c>
      <c r="D14" s="77" t="str">
        <f>IF(F14="","",(COUNTIFS('BD1'!AC:AC,F14,'BD1'!AA:AA,"PAGADO")))</f>
        <v/>
      </c>
      <c r="E14" s="73" t="str">
        <f>IF(F14="","",(IFERROR(VLOOKUP(F14,'BD1'!AC:AE,2,0),"")))</f>
        <v/>
      </c>
      <c r="F14" s="72"/>
      <c r="G14" s="75" t="str">
        <f>IF(F14="","",(SUMIFS('BD1'!Y:Y,'BD1'!AC:AC,F14,'BD1'!AA:AA,"PAGADO")))</f>
        <v/>
      </c>
      <c r="H14" s="535"/>
    </row>
    <row r="15" spans="1:8" ht="21.95" customHeight="1" x14ac:dyDescent="0.25">
      <c r="A15" s="537"/>
      <c r="B15" s="538" t="str">
        <f ca="1">IF(F15="","",(IFERROR(OFFSET('BD1'!C$14,MATCH(F15,'BD1'!AC$13:AC$2500,0)-2,0),"")))</f>
        <v/>
      </c>
      <c r="C15" s="539" t="str">
        <f ca="1">IF(F15="","",(IFERROR(OFFSET('BD1'!AB$14,MATCH(F15,'BD1'!AC$13:AC$2500,0)-2,0),"")))</f>
        <v/>
      </c>
      <c r="D15" s="77" t="str">
        <f>IF(F15="","",(COUNTIFS('BD1'!AC:AC,F15,'BD1'!AA:AA,"PAGADO")))</f>
        <v/>
      </c>
      <c r="E15" s="73" t="str">
        <f>IF(F15="","",(IFERROR(VLOOKUP(F15,'BD1'!AC:AE,2,0),"")))</f>
        <v/>
      </c>
      <c r="F15" s="72"/>
      <c r="G15" s="75" t="str">
        <f>IF(F15="","",(SUMIFS('BD1'!Y:Y,'BD1'!AC:AC,F15,'BD1'!AA:AA,"PAGADO")))</f>
        <v/>
      </c>
      <c r="H15" s="535"/>
    </row>
    <row r="16" spans="1:8" ht="21.95" customHeight="1" x14ac:dyDescent="0.25">
      <c r="A16" s="537"/>
      <c r="B16" s="538" t="str">
        <f ca="1">IF(F16="","",(IFERROR(OFFSET('BD1'!C$14,MATCH(F16,'BD1'!AC$13:AC$2500,0)-2,0),"")))</f>
        <v/>
      </c>
      <c r="C16" s="539" t="str">
        <f ca="1">IF(F16="","",(IFERROR(OFFSET('BD1'!AB$14,MATCH(F16,'BD1'!AC$13:AC$2500,0)-2,0),"")))</f>
        <v/>
      </c>
      <c r="D16" s="77" t="str">
        <f>IF(F16="","",(COUNTIFS('BD1'!AC:AC,F16,'BD1'!AA:AA,"PAGADO")))</f>
        <v/>
      </c>
      <c r="E16" s="73" t="str">
        <f>IF(F16="","",(IFERROR(VLOOKUP(F16,'BD1'!AC:AE,2,0),"")))</f>
        <v/>
      </c>
      <c r="F16" s="72"/>
      <c r="G16" s="75" t="str">
        <f>IF(F16="","",(SUMIFS('BD1'!Y:Y,'BD1'!AC:AC,F16,'BD1'!AA:AA,"PAGADO")))</f>
        <v/>
      </c>
      <c r="H16" s="535"/>
    </row>
    <row r="17" spans="1:8" ht="21.95" customHeight="1" x14ac:dyDescent="0.25">
      <c r="A17" s="537"/>
      <c r="B17" s="538" t="str">
        <f ca="1">IF(F17="","",(IFERROR(OFFSET('BD1'!C$14,MATCH(F17,'BD1'!AC$13:AC$2500,0)-2,0),"")))</f>
        <v/>
      </c>
      <c r="C17" s="539" t="str">
        <f ca="1">IF(F17="","",(IFERROR(OFFSET('BD1'!AB$14,MATCH(F17,'BD1'!AC$13:AC$2500,0)-2,0),"")))</f>
        <v/>
      </c>
      <c r="D17" s="77" t="str">
        <f>IF(F17="","",(COUNTIFS('BD1'!AC:AC,F17,'BD1'!AA:AA,"PAGADO")))</f>
        <v/>
      </c>
      <c r="E17" s="73" t="str">
        <f>IF(F17="","",(IFERROR(VLOOKUP(F17,'BD1'!AC:AE,2,0),"")))</f>
        <v/>
      </c>
      <c r="F17" s="72"/>
      <c r="G17" s="75" t="str">
        <f>IF(F17="","",(SUMIFS('BD1'!Y:Y,'BD1'!AC:AC,F17,'BD1'!AA:AA,"PAGADO")))</f>
        <v/>
      </c>
      <c r="H17" s="535"/>
    </row>
    <row r="18" spans="1:8" ht="21.95" customHeight="1" x14ac:dyDescent="0.25">
      <c r="A18" s="537"/>
      <c r="B18" s="538" t="str">
        <f ca="1">IF(F18="","",(IFERROR(OFFSET('BD1'!C$14,MATCH(F18,'BD1'!AC$13:AC$2500,0)-2,0),"")))</f>
        <v/>
      </c>
      <c r="C18" s="539" t="str">
        <f ca="1">IF(F18="","",(IFERROR(OFFSET('BD1'!AB$14,MATCH(F18,'BD1'!AC$13:AC$2500,0)-2,0),"")))</f>
        <v/>
      </c>
      <c r="D18" s="77" t="str">
        <f>IF(F18="","",(COUNTIFS('BD1'!AC:AC,F18,'BD1'!AA:AA,"PAGADO")))</f>
        <v/>
      </c>
      <c r="E18" s="73" t="str">
        <f>IF(F18="","",(IFERROR(VLOOKUP(F18,'BD1'!AC:AE,2,0),"")))</f>
        <v/>
      </c>
      <c r="F18" s="72"/>
      <c r="G18" s="75" t="str">
        <f>IF(F18="","",(SUMIFS('BD1'!Y:Y,'BD1'!AC:AC,F18,'BD1'!AA:AA,"PAGADO")))</f>
        <v/>
      </c>
      <c r="H18" s="535"/>
    </row>
    <row r="19" spans="1:8" ht="21.95" customHeight="1" x14ac:dyDescent="0.25">
      <c r="A19" s="537"/>
      <c r="B19" s="538" t="str">
        <f ca="1">IF(F19="","",(IFERROR(OFFSET('BD1'!C$14,MATCH(F19,'BD1'!AC$13:AC$2500,0)-2,0),"")))</f>
        <v/>
      </c>
      <c r="C19" s="539" t="str">
        <f ca="1">IF(F19="","",(IFERROR(OFFSET('BD1'!AB$14,MATCH(F19,'BD1'!AC$13:AC$2500,0)-2,0),"")))</f>
        <v/>
      </c>
      <c r="D19" s="77" t="str">
        <f>IF(F19="","",(COUNTIFS('BD1'!AC:AC,F19,'BD1'!AA:AA,"PAGADO")))</f>
        <v/>
      </c>
      <c r="E19" s="73" t="str">
        <f>IF(F19="","",(IFERROR(VLOOKUP(F19,'BD1'!AC:AE,2,0),"")))</f>
        <v/>
      </c>
      <c r="F19" s="72"/>
      <c r="G19" s="75" t="str">
        <f>IF(F19="","",(SUMIFS('BD1'!Y:Y,'BD1'!AC:AC,F19,'BD1'!AA:AA,"PAGADO")))</f>
        <v/>
      </c>
      <c r="H19" s="535"/>
    </row>
    <row r="20" spans="1:8" ht="21.95" customHeight="1" x14ac:dyDescent="0.25">
      <c r="A20" s="537"/>
      <c r="B20" s="538" t="str">
        <f ca="1">IF(F20="","",(IFERROR(OFFSET('BD1'!C$14,MATCH(F20,'BD1'!AC$13:AC$2500,0)-2,0),"")))</f>
        <v/>
      </c>
      <c r="C20" s="539" t="str">
        <f ca="1">IF(F20="","",(IFERROR(OFFSET('BD1'!AB$14,MATCH(F20,'BD1'!AC$13:AC$2500,0)-2,0),"")))</f>
        <v/>
      </c>
      <c r="D20" s="77" t="str">
        <f>IF(F20="","",(COUNTIFS('BD1'!AC:AC,F20,'BD1'!AA:AA,"PAGADO")))</f>
        <v/>
      </c>
      <c r="E20" s="73" t="str">
        <f>IF(F20="","",(IFERROR(VLOOKUP(F20,'BD1'!AC:AE,2,0),"")))</f>
        <v/>
      </c>
      <c r="F20" s="72"/>
      <c r="G20" s="75" t="str">
        <f>IF(F20="","",(SUMIFS('BD1'!Y:Y,'BD1'!AC:AC,F20,'BD1'!AA:AA,"PAGADO")))</f>
        <v/>
      </c>
      <c r="H20" s="535"/>
    </row>
    <row r="21" spans="1:8" ht="21.95" customHeight="1" x14ac:dyDescent="0.25">
      <c r="A21" s="537"/>
      <c r="B21" s="538" t="str">
        <f ca="1">IF(F21="","",(IFERROR(OFFSET('BD1'!C$14,MATCH(F21,'BD1'!AC$13:AC$2500,0)-2,0),"")))</f>
        <v/>
      </c>
      <c r="C21" s="539" t="str">
        <f ca="1">IF(F21="","",(IFERROR(OFFSET('BD1'!AB$14,MATCH(F21,'BD1'!AC$13:AC$2500,0)-2,0),"")))</f>
        <v/>
      </c>
      <c r="D21" s="70" t="str">
        <f>IF(F21="","",(COUNTIFS('BD1'!AC:AC,F21,'BD1'!AA:AA,"PAGADO")))</f>
        <v/>
      </c>
      <c r="E21" s="73" t="str">
        <f>IF(F21="","",(IFERROR(VLOOKUP(F21,'BD1'!AC:AE,2,0),"")))</f>
        <v/>
      </c>
      <c r="F21" s="72"/>
      <c r="G21" s="75" t="str">
        <f>IF(F21="","",(SUMIFS('BD1'!Y:Y,'BD1'!AC:AC,F21,'BD1'!AA:AA,"PAGADO")))</f>
        <v/>
      </c>
      <c r="H21" s="535"/>
    </row>
    <row r="22" spans="1:8" ht="21.95" customHeight="1" x14ac:dyDescent="0.25">
      <c r="A22" s="537"/>
      <c r="B22" s="538" t="str">
        <f ca="1">IF(F22="","",(IFERROR(OFFSET('BD1'!C$14,MATCH(F22,'BD1'!AC$13:AC$2500,0)-2,0),"")))</f>
        <v/>
      </c>
      <c r="C22" s="539" t="str">
        <f ca="1">IF(F22="","",(IFERROR(OFFSET('BD1'!AB$14,MATCH(F22,'BD1'!AC$13:AC$2500,0)-2,0),"")))</f>
        <v/>
      </c>
      <c r="D22" s="70" t="str">
        <f>IF(F22="","",(COUNTIFS('BD1'!AC:AC,F22,'BD1'!AA:AA,"PAGADO")))</f>
        <v/>
      </c>
      <c r="E22" s="73" t="str">
        <f>IF(F22="","",(IFERROR(VLOOKUP(F22,'BD1'!AC:AE,2,0),"")))</f>
        <v/>
      </c>
      <c r="F22" s="72"/>
      <c r="G22" s="75" t="str">
        <f>IF(F22="","",(SUMIFS('BD1'!Y:Y,'BD1'!AC:AC,F22,'BD1'!AA:AA,"PAGADO")))</f>
        <v/>
      </c>
      <c r="H22" s="535"/>
    </row>
    <row r="23" spans="1:8" ht="21.95" customHeight="1" x14ac:dyDescent="0.25">
      <c r="B23" s="538" t="str">
        <f ca="1">IF(F23="","",(IFERROR(OFFSET('BD1'!C$14,MATCH(F23,'BD1'!AC$13:AC$2500,0)-2,0),"")))</f>
        <v/>
      </c>
      <c r="C23" s="539" t="str">
        <f ca="1">IF(F23="","",(IFERROR(OFFSET('BD1'!AB$14,MATCH(F23,'BD1'!AC$13:AC$2500,0)-2,0),"")))</f>
        <v/>
      </c>
      <c r="D23" s="70" t="str">
        <f>IF(F23="","",(COUNTIFS('BD1'!AC:AC,F23,'BD1'!AA:AA,"PAGADO")))</f>
        <v/>
      </c>
      <c r="E23" s="73" t="str">
        <f>IF(F23="","",(IFERROR(VLOOKUP(F23,'BD1'!AC:AE,2,0),"")))</f>
        <v/>
      </c>
      <c r="F23" s="72"/>
      <c r="G23" s="75" t="str">
        <f>IF(F23="","",(SUMIFS('BD1'!Y:Y,'BD1'!AC:AC,F23,'BD1'!AA:AA,"PAGADO")))</f>
        <v/>
      </c>
    </row>
    <row r="24" spans="1:8" ht="21.95" customHeight="1" x14ac:dyDescent="0.25">
      <c r="B24" s="538" t="str">
        <f ca="1">IF(F24="","",(IFERROR(OFFSET('BD1'!C$14,MATCH(F24,'BD1'!AC$13:AC$2500,0)-2,0),"")))</f>
        <v/>
      </c>
      <c r="C24" s="539" t="str">
        <f ca="1">IF(F24="","",(IFERROR(OFFSET('BD1'!AB$14,MATCH(F24,'BD1'!AC$13:AC$2500,0)-2,0),"")))</f>
        <v/>
      </c>
      <c r="D24" s="70" t="str">
        <f>IF(F24="","",(COUNTIFS('BD1'!AC:AC,F24,'BD1'!AA:AA,"PAGADO")))</f>
        <v/>
      </c>
      <c r="E24" s="73" t="str">
        <f>IF(F24="","",(IFERROR(VLOOKUP(F24,'BD1'!AC:AE,2,0),"")))</f>
        <v/>
      </c>
      <c r="F24" s="72"/>
      <c r="G24" s="75" t="str">
        <f>IF(F24="","",(SUMIFS('BD1'!Y:Y,'BD1'!AC:AC,F24,'BD1'!AA:AA,"PAGADO")))</f>
        <v/>
      </c>
    </row>
    <row r="25" spans="1:8" ht="21.95" customHeight="1" x14ac:dyDescent="0.25">
      <c r="B25" s="538" t="str">
        <f ca="1">IF(F25="","",(IFERROR(OFFSET('BD1'!C$14,MATCH(F25,'BD1'!AC$13:AC$2500,0)-2,0),"")))</f>
        <v/>
      </c>
      <c r="C25" s="539" t="str">
        <f ca="1">IF(F25="","",(IFERROR(OFFSET('BD1'!AB$14,MATCH(F25,'BD1'!AC$13:AC$2500,0)-2,0),"")))</f>
        <v/>
      </c>
      <c r="D25" s="70" t="str">
        <f>IF(F25="","",(COUNTIFS('BD1'!AC:AC,F25,'BD1'!AA:AA,"PAGADO")))</f>
        <v/>
      </c>
      <c r="E25" s="73" t="str">
        <f>IF(F25="","",(IFERROR(VLOOKUP(F25,'BD1'!AC:AE,2,0),"")))</f>
        <v/>
      </c>
      <c r="F25" s="72"/>
      <c r="G25" s="75" t="str">
        <f>IF(F25="","",(SUMIFS('BD1'!Y:Y,'BD1'!AC:AC,F25,'BD1'!AA:AA,"PAGADO")))</f>
        <v/>
      </c>
    </row>
    <row r="26" spans="1:8" ht="21.95" customHeight="1" x14ac:dyDescent="0.25">
      <c r="B26" s="538" t="str">
        <f ca="1">IF(F26="","",(IFERROR(OFFSET('BD1'!C$14,MATCH(F26,'BD1'!AC$13:AC$2500,0)-2,0),"")))</f>
        <v/>
      </c>
      <c r="C26" s="539" t="str">
        <f ca="1">IF(F26="","",(IFERROR(OFFSET('BD1'!AB$14,MATCH(F26,'BD1'!AC$13:AC$2500,0)-2,0),"")))</f>
        <v/>
      </c>
      <c r="D26" s="70" t="str">
        <f>IF(F26="","",(COUNTIFS('BD1'!AC:AC,F26,'BD1'!AA:AA,"PAGADO")))</f>
        <v/>
      </c>
      <c r="E26" s="73" t="str">
        <f>IF(F26="","",(IFERROR(VLOOKUP(F26,'BD1'!AC:AE,2,0),"")))</f>
        <v/>
      </c>
      <c r="F26" s="72"/>
      <c r="G26" s="75" t="str">
        <f>IF(F26="","",(SUMIFS('BD1'!Y:Y,'BD1'!AC:AC,F26,'BD1'!AA:AA,"PAGADO")))</f>
        <v/>
      </c>
    </row>
    <row r="27" spans="1:8" ht="21.95" customHeight="1" x14ac:dyDescent="0.25">
      <c r="B27" s="538" t="str">
        <f ca="1">IF(F27="","",(IFERROR(OFFSET('BD1'!C$14,MATCH(F27,'BD1'!AC$13:AC$2500,0)-2,0),"")))</f>
        <v/>
      </c>
      <c r="C27" s="539" t="str">
        <f ca="1">IF(F27="","",(IFERROR(OFFSET('BD1'!AB$14,MATCH(F27,'BD1'!AC$13:AC$2500,0)-2,0),"")))</f>
        <v/>
      </c>
      <c r="D27" s="70" t="str">
        <f>IF(F27="","",(COUNTIFS('BD1'!AC:AC,F27,'BD1'!AA:AA,"PAGADO")))</f>
        <v/>
      </c>
      <c r="E27" s="73" t="str">
        <f>IF(F27="","",(IFERROR(VLOOKUP(F27,'BD1'!AC:AE,2,0),"")))</f>
        <v/>
      </c>
      <c r="F27" s="72"/>
      <c r="G27" s="75" t="str">
        <f>IF(F27="","",(SUMIFS('BD1'!Y:Y,'BD1'!AC:AC,F27,'BD1'!AA:AA,"PAGADO")))</f>
        <v/>
      </c>
    </row>
    <row r="28" spans="1:8" ht="21.95" customHeight="1" x14ac:dyDescent="0.25">
      <c r="B28" s="538" t="str">
        <f ca="1">IF(F28="","",(IFERROR(OFFSET('BD1'!C$14,MATCH(F28,'BD1'!AC$13:AC$2500,0)-2,0),"")))</f>
        <v/>
      </c>
      <c r="C28" s="539" t="str">
        <f ca="1">IF(F28="","",(IFERROR(OFFSET('BD1'!AB$14,MATCH(F28,'BD1'!AC$13:AC$2500,0)-2,0),"")))</f>
        <v/>
      </c>
      <c r="D28" s="70" t="str">
        <f>IF(F28="","",(COUNTIFS('BD1'!AC:AC,F28,'BD1'!AA:AA,"PAGADO")))</f>
        <v/>
      </c>
      <c r="E28" s="73" t="str">
        <f>IF(F28="","",(IFERROR(VLOOKUP(F28,'BD1'!AC:AE,2,0),"")))</f>
        <v/>
      </c>
      <c r="F28" s="72"/>
      <c r="G28" s="75" t="str">
        <f>IF(F28="","",(SUMIFS('BD1'!Y:Y,'BD1'!AC:AC,F28,'BD1'!AA:AA,"PAGADO")))</f>
        <v/>
      </c>
    </row>
    <row r="29" spans="1:8" ht="21.95" customHeight="1" x14ac:dyDescent="0.25">
      <c r="B29" s="538" t="str">
        <f ca="1">IF(F29="","",(IFERROR(OFFSET('BD1'!C$14,MATCH(F29,'BD1'!AC$13:AC$2500,0)-2,0),"")))</f>
        <v/>
      </c>
      <c r="C29" s="539" t="str">
        <f ca="1">IF(F29="","",(IFERROR(OFFSET('BD1'!AB$14,MATCH(F29,'BD1'!AC$13:AC$2500,0)-2,0),"")))</f>
        <v/>
      </c>
      <c r="D29" s="70" t="str">
        <f>IF(F29="","",(COUNTIFS('BD1'!AC:AC,F29,'BD1'!AA:AA,"PAGADO")))</f>
        <v/>
      </c>
      <c r="E29" s="73" t="str">
        <f>IF(F29="","",(IFERROR(VLOOKUP(F29,'BD1'!AC:AE,2,0),"")))</f>
        <v/>
      </c>
      <c r="F29" s="72"/>
      <c r="G29" s="75" t="str">
        <f>IF(F29="","",(SUMIFS('BD1'!Y:Y,'BD1'!AC:AC,F29,'BD1'!AA:AA,"PAGADO")))</f>
        <v/>
      </c>
    </row>
    <row r="30" spans="1:8" ht="21.95" customHeight="1" x14ac:dyDescent="0.25">
      <c r="B30" s="538" t="str">
        <f ca="1">IF(F30="","",(IFERROR(OFFSET('BD1'!C$14,MATCH(F30,'BD1'!AC$13:AC$2500,0)-2,0),"")))</f>
        <v/>
      </c>
      <c r="C30" s="539" t="str">
        <f ca="1">IF(F30="","",(IFERROR(OFFSET('BD1'!AB$14,MATCH(F30,'BD1'!AC$13:AC$2500,0)-2,0),"")))</f>
        <v/>
      </c>
      <c r="D30" s="70" t="str">
        <f>IF(F30="","",(COUNTIFS('BD1'!AC:AC,F30,'BD1'!AA:AA,"PAGADO")))</f>
        <v/>
      </c>
      <c r="E30" s="73" t="str">
        <f>IF(F30="","",(IFERROR(VLOOKUP(F30,'BD1'!AC:AE,2,0),"")))</f>
        <v/>
      </c>
      <c r="F30" s="72"/>
      <c r="G30" s="75" t="str">
        <f>IF(F30="","",(SUMIFS('BD1'!Y:Y,'BD1'!AC:AC,F30,'BD1'!AA:AA,"PAGADO")))</f>
        <v/>
      </c>
    </row>
    <row r="31" spans="1:8" ht="21.95" customHeight="1" x14ac:dyDescent="0.25">
      <c r="B31" s="538" t="str">
        <f ca="1">IF(F31="","",(IFERROR(OFFSET('BD1'!C$14,MATCH(F31,'BD1'!AC$13:AC$2500,0)-2,0),"")))</f>
        <v/>
      </c>
      <c r="C31" s="539" t="str">
        <f ca="1">IF(F31="","",(IFERROR(OFFSET('BD1'!AB$14,MATCH(F31,'BD1'!AC$13:AC$2500,0)-2,0),"")))</f>
        <v/>
      </c>
      <c r="D31" s="70" t="str">
        <f>IF(F31="","",(COUNTIFS('BD1'!AC:AC,F31,'BD1'!AA:AA,"PAGADO")))</f>
        <v/>
      </c>
      <c r="E31" s="73" t="str">
        <f>IF(F31="","",(IFERROR(VLOOKUP(F31,'BD1'!AC:AE,2,0),"")))</f>
        <v/>
      </c>
      <c r="F31" s="72"/>
      <c r="G31" s="75" t="str">
        <f>IF(F31="","",(SUMIFS('BD1'!Y:Y,'BD1'!AC:AC,F31,'BD1'!AA:AA,"PAGADO")))</f>
        <v/>
      </c>
    </row>
    <row r="32" spans="1:8" ht="21.95" customHeight="1" x14ac:dyDescent="0.25">
      <c r="B32" s="538" t="str">
        <f ca="1">IF(F32="","",(IFERROR(OFFSET('BD1'!C$14,MATCH(F32,'BD1'!AC$13:AC$2500,0)-2,0),"")))</f>
        <v/>
      </c>
      <c r="C32" s="539" t="str">
        <f ca="1">IF(F32="","",(IFERROR(OFFSET('BD1'!AB$14,MATCH(F32,'BD1'!AC$13:AC$2500,0)-2,0),"")))</f>
        <v/>
      </c>
      <c r="D32" s="70" t="str">
        <f>IF(F32="","",(COUNTIFS('BD1'!AC:AC,F32,'BD1'!AA:AA,"PAGADO")))</f>
        <v/>
      </c>
      <c r="E32" s="73" t="str">
        <f>IF(F32="","",(IFERROR(VLOOKUP(F32,'BD1'!AC:AE,2,0),"")))</f>
        <v/>
      </c>
      <c r="F32" s="72"/>
      <c r="G32" s="75" t="str">
        <f>IF(F32="","",(SUMIFS('BD1'!Y:Y,'BD1'!AC:AC,F32,'BD1'!AA:AA,"PAGADO")))</f>
        <v/>
      </c>
    </row>
    <row r="33" spans="2:7" ht="21.95" customHeight="1" x14ac:dyDescent="0.25">
      <c r="B33" s="538" t="str">
        <f ca="1">IF(F33="","",(IFERROR(OFFSET('BD1'!C$14,MATCH(F33,'BD1'!AC$13:AC$2500,0)-2,0),"")))</f>
        <v/>
      </c>
      <c r="C33" s="539" t="str">
        <f ca="1">IF(F33="","",(IFERROR(OFFSET('BD1'!AB$14,MATCH(F33,'BD1'!AC$13:AC$2500,0)-2,0),"")))</f>
        <v/>
      </c>
      <c r="D33" s="70" t="str">
        <f>IF(F33="","",(COUNTIFS('BD1'!AC:AC,F33,'BD1'!AA:AA,"PAGADO")))</f>
        <v/>
      </c>
      <c r="E33" s="73" t="str">
        <f>IF(F33="","",(IFERROR(VLOOKUP(F33,'BD1'!AC:AE,2,0),"")))</f>
        <v/>
      </c>
      <c r="F33" s="72"/>
      <c r="G33" s="75" t="str">
        <f>IF(F33="","",(SUMIFS('BD1'!Y:Y,'BD1'!AC:AC,F33,'BD1'!AA:AA,"PAGADO")))</f>
        <v/>
      </c>
    </row>
    <row r="34" spans="2:7" ht="21.95" customHeight="1" x14ac:dyDescent="0.25">
      <c r="B34" s="538" t="str">
        <f ca="1">IF(F34="","",(IFERROR(OFFSET('BD1'!C$14,MATCH(F34,'BD1'!AC$13:AC$2500,0)-2,0),"")))</f>
        <v/>
      </c>
      <c r="C34" s="539" t="str">
        <f ca="1">IF(F34="","",(IFERROR(OFFSET('BD1'!AB$14,MATCH(F34,'BD1'!AC$13:AC$2500,0)-2,0),"")))</f>
        <v/>
      </c>
      <c r="D34" s="70" t="str">
        <f>IF(F34="","",(COUNTIFS('BD1'!AC:AC,F34,'BD1'!AA:AA,"PAGADO")))</f>
        <v/>
      </c>
      <c r="E34" s="73" t="str">
        <f>IF(F34="","",(IFERROR(VLOOKUP(F34,'BD1'!AC:AE,2,0),"")))</f>
        <v/>
      </c>
      <c r="F34" s="72"/>
      <c r="G34" s="75" t="str">
        <f>IF(F34="","",(SUMIFS('BD1'!Y:Y,'BD1'!AC:AC,F34,'BD1'!AA:AA,"PAGADO")))</f>
        <v/>
      </c>
    </row>
    <row r="35" spans="2:7" ht="21.95" customHeight="1" x14ac:dyDescent="0.25">
      <c r="B35" s="538" t="str">
        <f ca="1">IF(F35="","",(IFERROR(OFFSET('BD1'!C$14,MATCH(F35,'BD1'!AC$13:AC$2500,0)-2,0),"")))</f>
        <v/>
      </c>
      <c r="C35" s="539" t="str">
        <f ca="1">IF(F35="","",(IFERROR(OFFSET('BD1'!AB$14,MATCH(F35,'BD1'!AC$13:AC$2500,0)-2,0),"")))</f>
        <v/>
      </c>
      <c r="D35" s="70" t="str">
        <f>IF(F35="","",(COUNTIFS('BD1'!AC:AC,F35,'BD1'!AA:AA,"PAGADO")))</f>
        <v/>
      </c>
      <c r="E35" s="73" t="str">
        <f>IF(F35="","",(IFERROR(VLOOKUP(F35,'BD1'!AC:AE,2,0),"")))</f>
        <v/>
      </c>
      <c r="F35" s="72"/>
      <c r="G35" s="75" t="str">
        <f>IF(F35="","",(SUMIFS('BD1'!Y:Y,'BD1'!AC:AC,F35,'BD1'!AA:AA,"PAGADO")))</f>
        <v/>
      </c>
    </row>
    <row r="36" spans="2:7" ht="21.95" customHeight="1" x14ac:dyDescent="0.25">
      <c r="B36" s="538" t="str">
        <f ca="1">IF(F36="","",(IFERROR(OFFSET('BD1'!C$14,MATCH(F36,'BD1'!AC$13:AC$2500,0)-2,0),"")))</f>
        <v/>
      </c>
      <c r="C36" s="539" t="str">
        <f ca="1">IF(F36="","",(IFERROR(OFFSET('BD1'!AB$14,MATCH(F36,'BD1'!AC$13:AC$2500,0)-2,0),"")))</f>
        <v/>
      </c>
      <c r="D36" s="70" t="str">
        <f>IF(F36="","",(COUNTIFS('BD1'!AC:AC,F36,'BD1'!AA:AA,"PAGADO")))</f>
        <v/>
      </c>
      <c r="E36" s="73" t="str">
        <f>IF(F36="","",(IFERROR(VLOOKUP(F36,'BD1'!AC:AE,2,0),"")))</f>
        <v/>
      </c>
      <c r="F36" s="72"/>
      <c r="G36" s="75" t="str">
        <f>IF(F36="","",(SUMIFS('BD1'!Y:Y,'BD1'!AC:AC,F36,'BD1'!AA:AA,"PAGADO")))</f>
        <v/>
      </c>
    </row>
    <row r="37" spans="2:7" ht="21.95" customHeight="1" x14ac:dyDescent="0.25">
      <c r="B37" s="538" t="str">
        <f ca="1">IF(F37="","",(IFERROR(OFFSET('BD1'!C$14,MATCH(F37,'BD1'!AC$13:AC$2500,0)-2,0),"")))</f>
        <v/>
      </c>
      <c r="C37" s="539" t="str">
        <f ca="1">IF(F37="","",(IFERROR(OFFSET('BD1'!AB$14,MATCH(F37,'BD1'!AC$13:AC$2500,0)-2,0),"")))</f>
        <v/>
      </c>
      <c r="D37" s="70" t="str">
        <f>IF(F37="","",(COUNTIFS('BD1'!AC:AC,F37,'BD1'!AA:AA,"PAGADO")))</f>
        <v/>
      </c>
      <c r="E37" s="73" t="str">
        <f>IF(F37="","",(IFERROR(VLOOKUP(F37,'BD1'!AC:AE,2,0),"")))</f>
        <v/>
      </c>
      <c r="F37" s="72"/>
      <c r="G37" s="75" t="str">
        <f>IF(F37="","",(SUMIFS('BD1'!Y:Y,'BD1'!AC:AC,F37,'BD1'!AA:AA,"PAGADO")))</f>
        <v/>
      </c>
    </row>
    <row r="38" spans="2:7" ht="21.95" customHeight="1" x14ac:dyDescent="0.25">
      <c r="B38" s="538" t="str">
        <f ca="1">IF(F38="","",(IFERROR(OFFSET('BD1'!C$14,MATCH(F38,'BD1'!AC$13:AC$2500,0)-2,0),"")))</f>
        <v/>
      </c>
      <c r="C38" s="539" t="str">
        <f ca="1">IF(F38="","",(IFERROR(OFFSET('BD1'!AB$14,MATCH(F38,'BD1'!AC$13:AC$2500,0)-2,0),"")))</f>
        <v/>
      </c>
      <c r="D38" s="70" t="str">
        <f>IF(F38="","",(COUNTIFS('BD1'!AC:AC,F38,'BD1'!AA:AA,"PAGADO")))</f>
        <v/>
      </c>
      <c r="E38" s="73" t="str">
        <f>IF(F38="","",(IFERROR(VLOOKUP(F38,'BD1'!AC:AE,2,0),"")))</f>
        <v/>
      </c>
      <c r="F38" s="72"/>
      <c r="G38" s="75" t="str">
        <f>IF(F38="","",(SUMIFS('BD1'!Y:Y,'BD1'!AC:AC,F38,'BD1'!AA:AA,"PAGADO")))</f>
        <v/>
      </c>
    </row>
    <row r="39" spans="2:7" ht="21.95" customHeight="1" x14ac:dyDescent="0.25">
      <c r="B39" s="538" t="str">
        <f ca="1">IF(F39="","",(IFERROR(OFFSET('BD1'!C$14,MATCH(F39,'BD1'!AC$13:AC$2500,0)-2,0),"")))</f>
        <v/>
      </c>
      <c r="C39" s="539" t="str">
        <f ca="1">IF(F39="","",(IFERROR(OFFSET('BD1'!AB$14,MATCH(F39,'BD1'!AC$13:AC$2500,0)-2,0),"")))</f>
        <v/>
      </c>
      <c r="D39" s="70" t="str">
        <f>IF(F39="","",(COUNTIFS('BD1'!AC:AC,F39,'BD1'!AA:AA,"PAGADO")))</f>
        <v/>
      </c>
      <c r="E39" s="73" t="str">
        <f>IF(F39="","",(IFERROR(VLOOKUP(F39,'BD1'!AC:AE,2,0),"")))</f>
        <v/>
      </c>
      <c r="F39" s="72"/>
      <c r="G39" s="75" t="str">
        <f>IF(F39="","",(SUMIFS('BD1'!Y:Y,'BD1'!AC:AC,F39,'BD1'!AA:AA,"PAGADO")))</f>
        <v/>
      </c>
    </row>
    <row r="40" spans="2:7" ht="21.95" customHeight="1" x14ac:dyDescent="0.25">
      <c r="B40" s="538" t="str">
        <f ca="1">IF(F40="","",(IFERROR(OFFSET('BD1'!C$14,MATCH(F40,'BD1'!AC$13:AC$2500,0)-2,0),"")))</f>
        <v/>
      </c>
      <c r="C40" s="539" t="str">
        <f ca="1">IF(F40="","",(IFERROR(OFFSET('BD1'!AB$14,MATCH(F40,'BD1'!AC$13:AC$2500,0)-2,0),"")))</f>
        <v/>
      </c>
      <c r="D40" s="70" t="str">
        <f>IF(F40="","",(COUNTIFS('BD1'!AC:AC,F40,'BD1'!AA:AA,"PAGADO")))</f>
        <v/>
      </c>
      <c r="E40" s="73" t="str">
        <f>IF(F40="","",(IFERROR(VLOOKUP(F40,'BD1'!AC:AE,2,0),"")))</f>
        <v/>
      </c>
      <c r="F40" s="72"/>
      <c r="G40" s="75" t="str">
        <f>IF(F40="","",(SUMIFS('BD1'!Y:Y,'BD1'!AC:AC,F40,'BD1'!AA:AA,"PAGADO")))</f>
        <v/>
      </c>
    </row>
    <row r="41" spans="2:7" ht="21.95" customHeight="1" x14ac:dyDescent="0.25">
      <c r="B41" s="538" t="str">
        <f ca="1">IF(F41="","",(IFERROR(OFFSET('BD1'!C$14,MATCH(F41,'BD1'!AC$13:AC$2500,0)-2,0),"")))</f>
        <v/>
      </c>
      <c r="C41" s="539" t="str">
        <f ca="1">IF(F41="","",(IFERROR(OFFSET('BD1'!AB$14,MATCH(F41,'BD1'!AC$13:AC$2500,0)-2,0),"")))</f>
        <v/>
      </c>
      <c r="D41" s="70" t="str">
        <f>IF(F41="","",(COUNTIFS('BD1'!AC:AC,F41,'BD1'!AA:AA,"PAGADO")))</f>
        <v/>
      </c>
      <c r="E41" s="73" t="str">
        <f>IF(F41="","",(IFERROR(VLOOKUP(F41,'BD1'!AC:AE,2,0),"")))</f>
        <v/>
      </c>
      <c r="F41" s="72"/>
      <c r="G41" s="75" t="str">
        <f>IF(F41="","",(SUMIFS('BD1'!Y:Y,'BD1'!AC:AC,F41,'BD1'!AA:AA,"PAGADO")))</f>
        <v/>
      </c>
    </row>
    <row r="42" spans="2:7" ht="21.95" customHeight="1" x14ac:dyDescent="0.25">
      <c r="B42" s="538" t="str">
        <f ca="1">IF(F42="","",(IFERROR(OFFSET('BD1'!C$14,MATCH(F42,'BD1'!AC$13:AC$2500,0)-2,0),"")))</f>
        <v/>
      </c>
      <c r="C42" s="539" t="str">
        <f ca="1">IF(F42="","",(IFERROR(OFFSET('BD1'!AB$14,MATCH(F42,'BD1'!AC$13:AC$2500,0)-2,0),"")))</f>
        <v/>
      </c>
      <c r="D42" s="70" t="str">
        <f>IF(F42="","",(COUNTIFS('BD1'!AC:AC,F42,'BD1'!AA:AA,"PAGADO")))</f>
        <v/>
      </c>
      <c r="E42" s="73" t="str">
        <f>IF(F42="","",(IFERROR(VLOOKUP(F42,'BD1'!AC:AE,2,0),"")))</f>
        <v/>
      </c>
      <c r="F42" s="72"/>
      <c r="G42" s="75" t="str">
        <f>IF(F42="","",(SUMIFS('BD1'!Y:Y,'BD1'!AC:AC,F42,'BD1'!AA:AA,"PAGADO")))</f>
        <v/>
      </c>
    </row>
    <row r="43" spans="2:7" ht="21.95" customHeight="1" x14ac:dyDescent="0.25">
      <c r="B43" s="538" t="str">
        <f ca="1">IF(F43="","",(IFERROR(OFFSET('BD1'!C$14,MATCH(F43,'BD1'!AC$13:AC$2500,0)-2,0),"")))</f>
        <v/>
      </c>
      <c r="C43" s="539" t="str">
        <f ca="1">IF(F43="","",(IFERROR(OFFSET('BD1'!AB$14,MATCH(F43,'BD1'!AC$13:AC$2500,0)-2,0),"")))</f>
        <v/>
      </c>
      <c r="D43" s="70" t="str">
        <f>IF(F43="","",(COUNTIFS('BD1'!AC:AC,F43,'BD1'!AA:AA,"PAGADO")))</f>
        <v/>
      </c>
      <c r="E43" s="73" t="str">
        <f>IF(F43="","",(IFERROR(VLOOKUP(F43,'BD1'!AC:AE,2,0),"")))</f>
        <v/>
      </c>
      <c r="F43" s="72"/>
      <c r="G43" s="75" t="str">
        <f>IF(F43="","",(SUMIFS('BD1'!Y:Y,'BD1'!AC:AC,F43,'BD1'!AA:AA,"PAGADO")))</f>
        <v/>
      </c>
    </row>
    <row r="44" spans="2:7" ht="21.95" customHeight="1" x14ac:dyDescent="0.25">
      <c r="B44" s="538" t="str">
        <f ca="1">IF(F44="","",(IFERROR(OFFSET('BD1'!C$14,MATCH(F44,'BD1'!AC$13:AC$2500,0)-2,0),"")))</f>
        <v/>
      </c>
      <c r="C44" s="539" t="str">
        <f ca="1">IF(F44="","",(IFERROR(OFFSET('BD1'!AB$14,MATCH(F44,'BD1'!AC$13:AC$2500,0)-2,0),"")))</f>
        <v/>
      </c>
      <c r="D44" s="70" t="str">
        <f>IF(F44="","",(COUNTIFS('BD1'!AC:AC,F44,'BD1'!AA:AA,"PAGADO")))</f>
        <v/>
      </c>
      <c r="E44" s="73" t="str">
        <f>IF(F44="","",(IFERROR(VLOOKUP(F44,'BD1'!AC:AE,2,0),"")))</f>
        <v/>
      </c>
      <c r="F44" s="72"/>
      <c r="G44" s="75" t="str">
        <f>IF(F44="","",(SUMIFS('BD1'!Y:Y,'BD1'!AC:AC,F44,'BD1'!AA:AA,"PAGADO")))</f>
        <v/>
      </c>
    </row>
    <row r="45" spans="2:7" ht="21.95" customHeight="1" x14ac:dyDescent="0.25">
      <c r="B45" s="538" t="str">
        <f ca="1">IF(F45="","",(IFERROR(OFFSET('BD1'!C$14,MATCH(F45,'BD1'!AC$13:AC$2500,0)-2,0),"")))</f>
        <v/>
      </c>
      <c r="C45" s="539" t="str">
        <f ca="1">IF(F45="","",(IFERROR(OFFSET('BD1'!AB$14,MATCH(F45,'BD1'!AC$13:AC$2500,0)-2,0),"")))</f>
        <v/>
      </c>
      <c r="D45" s="70" t="str">
        <f>IF(F45="","",(COUNTIFS('BD1'!AC:AC,F45,'BD1'!AA:AA,"PAGADO")))</f>
        <v/>
      </c>
      <c r="E45" s="73" t="str">
        <f>IF(F45="","",(IFERROR(VLOOKUP(F45,'BD1'!AC:AE,2,0),"")))</f>
        <v/>
      </c>
      <c r="F45" s="72"/>
      <c r="G45" s="75" t="str">
        <f>IF(F45="","",(SUMIFS('BD1'!Y:Y,'BD1'!AC:AC,F45,'BD1'!AA:AA,"PAGADO")))</f>
        <v/>
      </c>
    </row>
    <row r="46" spans="2:7" ht="21.95" customHeight="1" x14ac:dyDescent="0.25">
      <c r="B46" s="538" t="str">
        <f ca="1">IF(F46="","",(IFERROR(OFFSET('BD1'!C$14,MATCH(F46,'BD1'!AC$13:AC$2500,0)-2,0),"")))</f>
        <v/>
      </c>
      <c r="C46" s="539" t="str">
        <f ca="1">IF(F46="","",(IFERROR(OFFSET('BD1'!AB$14,MATCH(F46,'BD1'!AC$13:AC$2500,0)-2,0),"")))</f>
        <v/>
      </c>
      <c r="D46" s="70" t="str">
        <f>IF(F46="","",(COUNTIFS('BD1'!AC:AC,F46,'BD1'!AA:AA,"PAGADO")))</f>
        <v/>
      </c>
      <c r="E46" s="73" t="str">
        <f>IF(F46="","",(IFERROR(VLOOKUP(F46,'BD1'!AC:AE,2,0),"")))</f>
        <v/>
      </c>
      <c r="F46" s="72"/>
      <c r="G46" s="75" t="str">
        <f>IF(F46="","",(SUMIFS('BD1'!Y:Y,'BD1'!AC:AC,F46,'BD1'!AA:AA,"PAGADO")))</f>
        <v/>
      </c>
    </row>
    <row r="47" spans="2:7" ht="21.95" customHeight="1" x14ac:dyDescent="0.25">
      <c r="B47" s="538" t="str">
        <f ca="1">IF(F47="","",(IFERROR(OFFSET('BD1'!C$14,MATCH(F47,'BD1'!AC$13:AC$2500,0)-2,0),"")))</f>
        <v/>
      </c>
      <c r="C47" s="539" t="str">
        <f ca="1">IF(F47="","",(IFERROR(OFFSET('BD1'!AB$14,MATCH(F47,'BD1'!AC$13:AC$2500,0)-2,0),"")))</f>
        <v/>
      </c>
      <c r="D47" s="70" t="str">
        <f>IF(F47="","",(COUNTIFS('BD1'!AC:AC,F47,'BD1'!AA:AA,"PAGADO")))</f>
        <v/>
      </c>
      <c r="E47" s="73" t="str">
        <f>IF(F47="","",(IFERROR(VLOOKUP(F47,'BD1'!AC:AE,2,0),"")))</f>
        <v/>
      </c>
      <c r="F47" s="72"/>
      <c r="G47" s="75" t="str">
        <f>IF(F47="","",(SUMIFS('BD1'!Y:Y,'BD1'!AC:AC,F47,'BD1'!AA:AA,"PAGADO")))</f>
        <v/>
      </c>
    </row>
    <row r="48" spans="2:7" ht="21.95" customHeight="1" x14ac:dyDescent="0.25">
      <c r="B48" s="538" t="str">
        <f ca="1">IF(F48="","",(IFERROR(OFFSET('BD1'!C$14,MATCH(F48,'BD1'!AC$13:AC$2500,0)-2,0),"")))</f>
        <v/>
      </c>
      <c r="C48" s="539" t="str">
        <f ca="1">IF(F48="","",(IFERROR(OFFSET('BD1'!AB$14,MATCH(F48,'BD1'!AC$13:AC$2500,0)-2,0),"")))</f>
        <v/>
      </c>
      <c r="D48" s="70" t="str">
        <f>IF(F48="","",(COUNTIFS('BD1'!AC:AC,F48,'BD1'!AA:AA,"PAGADO")))</f>
        <v/>
      </c>
      <c r="E48" s="73" t="str">
        <f>IF(F48="","",(IFERROR(VLOOKUP(F48,'BD1'!AC:AE,2,0),"")))</f>
        <v/>
      </c>
      <c r="F48" s="72"/>
      <c r="G48" s="75" t="str">
        <f>IF(F48="","",(SUMIFS('BD1'!Y:Y,'BD1'!AC:AC,F48,'BD1'!AA:AA,"PAGADO")))</f>
        <v/>
      </c>
    </row>
    <row r="49" spans="2:7" ht="21.95" customHeight="1" x14ac:dyDescent="0.25">
      <c r="B49" s="538" t="str">
        <f ca="1">IF(F49="","",(IFERROR(OFFSET('BD1'!C$14,MATCH(F49,'BD1'!AC$13:AC$2500,0)-2,0),"")))</f>
        <v/>
      </c>
      <c r="C49" s="539" t="str">
        <f ca="1">IF(F49="","",(IFERROR(OFFSET('BD1'!AB$14,MATCH(F49,'BD1'!AC$13:AC$2500,0)-2,0),"")))</f>
        <v/>
      </c>
      <c r="D49" s="70" t="str">
        <f>IF(F49="","",(COUNTIFS('BD1'!AC:AC,F49,'BD1'!AA:AA,"PAGADO")))</f>
        <v/>
      </c>
      <c r="E49" s="73" t="str">
        <f>IF(F49="","",(IFERROR(VLOOKUP(F49,'BD1'!AC:AE,2,0),"")))</f>
        <v/>
      </c>
      <c r="F49" s="72"/>
      <c r="G49" s="75" t="str">
        <f>IF(F49="","",(SUMIFS('BD1'!Y:Y,'BD1'!AC:AC,F49,'BD1'!AA:AA,"PAGADO")))</f>
        <v/>
      </c>
    </row>
    <row r="50" spans="2:7" ht="21.95" customHeight="1" x14ac:dyDescent="0.25">
      <c r="B50" s="538" t="str">
        <f ca="1">IF(F50="","",(IFERROR(OFFSET('BD1'!C$14,MATCH(F50,'BD1'!AC$13:AC$2500,0)-2,0),"")))</f>
        <v/>
      </c>
      <c r="C50" s="539" t="str">
        <f ca="1">IF(F50="","",(IFERROR(OFFSET('BD1'!AB$14,MATCH(F50,'BD1'!AC$13:AC$2500,0)-2,0),"")))</f>
        <v/>
      </c>
      <c r="D50" s="70" t="str">
        <f>IF(F50="","",(COUNTIFS('BD1'!AC:AC,F50,'BD1'!AA:AA,"PAGADO")))</f>
        <v/>
      </c>
      <c r="E50" s="73" t="str">
        <f>IF(F50="","",(IFERROR(VLOOKUP(F50,'BD1'!AC:AE,2,0),"")))</f>
        <v/>
      </c>
      <c r="F50" s="72"/>
      <c r="G50" s="75" t="str">
        <f>IF(F50="","",(SUMIFS('BD1'!Y:Y,'BD1'!AC:AC,F50,'BD1'!AA:AA,"PAGADO")))</f>
        <v/>
      </c>
    </row>
    <row r="51" spans="2:7" ht="21.95" customHeight="1" x14ac:dyDescent="0.25">
      <c r="B51" s="538" t="str">
        <f ca="1">IF(F51="","",(IFERROR(OFFSET('BD1'!C$14,MATCH(F51,'BD1'!AC$13:AC$2500,0)-2,0),"")))</f>
        <v/>
      </c>
      <c r="C51" s="539" t="str">
        <f ca="1">IF(F51="","",(IFERROR(OFFSET('BD1'!AB$14,MATCH(F51,'BD1'!AC$13:AC$2500,0)-2,0),"")))</f>
        <v/>
      </c>
      <c r="D51" s="70" t="str">
        <f>IF(F51="","",(COUNTIFS('BD1'!AC:AC,F51,'BD1'!AA:AA,"PAGADO")))</f>
        <v/>
      </c>
      <c r="E51" s="73" t="str">
        <f>IF(F51="","",(IFERROR(VLOOKUP(F51,'BD1'!AC:AE,2,0),"")))</f>
        <v/>
      </c>
      <c r="F51" s="72"/>
      <c r="G51" s="75" t="str">
        <f>IF(F51="","",(SUMIFS('BD1'!Y:Y,'BD1'!AC:AC,F51,'BD1'!AA:AA,"PAGADO")))</f>
        <v/>
      </c>
    </row>
    <row r="52" spans="2:7" ht="21.95" customHeight="1" x14ac:dyDescent="0.25">
      <c r="B52" s="538" t="str">
        <f ca="1">IF(F52="","",(IFERROR(OFFSET('BD1'!C$14,MATCH(F52,'BD1'!AC$13:AC$2500,0)-2,0),"")))</f>
        <v/>
      </c>
      <c r="C52" s="539" t="str">
        <f ca="1">IF(F52="","",(IFERROR(OFFSET('BD1'!AB$14,MATCH(F52,'BD1'!AC$13:AC$2500,0)-2,0),"")))</f>
        <v/>
      </c>
      <c r="D52" s="70" t="str">
        <f>IF(F52="","",(COUNTIFS('BD1'!AC:AC,F52,'BD1'!AA:AA,"PAGADO")))</f>
        <v/>
      </c>
      <c r="E52" s="73" t="str">
        <f>IF(F52="","",(IFERROR(VLOOKUP(F52,'BD1'!AC:AE,2,0),"")))</f>
        <v/>
      </c>
      <c r="F52" s="72"/>
      <c r="G52" s="75" t="str">
        <f>IF(F52="","",(SUMIFS('BD1'!Y:Y,'BD1'!AC:AC,F52,'BD1'!AA:AA,"PAGADO")))</f>
        <v/>
      </c>
    </row>
    <row r="53" spans="2:7" ht="21.95" customHeight="1" x14ac:dyDescent="0.25">
      <c r="B53" s="538" t="str">
        <f ca="1">IF(F53="","",(IFERROR(OFFSET('BD1'!C$14,MATCH(F53,'BD1'!AC$13:AC$2500,0)-2,0),"")))</f>
        <v/>
      </c>
      <c r="C53" s="539" t="str">
        <f ca="1">IF(F53="","",(IFERROR(OFFSET('BD1'!AB$14,MATCH(F53,'BD1'!AC$13:AC$2500,0)-2,0),"")))</f>
        <v/>
      </c>
      <c r="D53" s="70" t="str">
        <f>IF(F53="","",(COUNTIFS('BD1'!AC:AC,F53,'BD1'!AA:AA,"PAGADO")))</f>
        <v/>
      </c>
      <c r="E53" s="73" t="str">
        <f>IF(F53="","",(IFERROR(VLOOKUP(F53,'BD1'!AC:AE,2,0),"")))</f>
        <v/>
      </c>
      <c r="F53" s="72"/>
      <c r="G53" s="75" t="str">
        <f>IF(F53="","",(SUMIFS('BD1'!Y:Y,'BD1'!AC:AC,F53,'BD1'!AA:AA,"PAGADO")))</f>
        <v/>
      </c>
    </row>
    <row r="54" spans="2:7" ht="21.95" customHeight="1" x14ac:dyDescent="0.25">
      <c r="B54" s="538" t="str">
        <f ca="1">IF(F54="","",(IFERROR(OFFSET('BD1'!C$14,MATCH(F54,'BD1'!AC$13:AC$2500,0)-2,0),"")))</f>
        <v/>
      </c>
      <c r="C54" s="539" t="str">
        <f ca="1">IF(F54="","",(IFERROR(OFFSET('BD1'!AB$14,MATCH(F54,'BD1'!AC$13:AC$2500,0)-2,0),"")))</f>
        <v/>
      </c>
      <c r="D54" s="70" t="str">
        <f>IF(F54="","",(COUNTIFS('BD1'!AC:AC,F54,'BD1'!AA:AA,"PAGADO")))</f>
        <v/>
      </c>
      <c r="E54" s="73" t="str">
        <f>IF(F54="","",(IFERROR(VLOOKUP(F54,'BD1'!AC:AE,2,0),"")))</f>
        <v/>
      </c>
      <c r="F54" s="72"/>
      <c r="G54" s="75" t="str">
        <f>IF(F54="","",(SUMIFS('BD1'!Y:Y,'BD1'!AC:AC,F54,'BD1'!AA:AA,"PAGADO")))</f>
        <v/>
      </c>
    </row>
    <row r="55" spans="2:7" ht="21.95" customHeight="1" x14ac:dyDescent="0.25">
      <c r="B55" s="538" t="str">
        <f ca="1">IF(F55="","",(IFERROR(OFFSET('BD1'!C$14,MATCH(F55,'BD1'!AC$13:AC$2500,0)-2,0),"")))</f>
        <v/>
      </c>
      <c r="C55" s="539" t="str">
        <f ca="1">IF(F55="","",(IFERROR(OFFSET('BD1'!AB$14,MATCH(F55,'BD1'!AC$13:AC$2500,0)-2,0),"")))</f>
        <v/>
      </c>
      <c r="D55" s="70" t="str">
        <f>IF(F55="","",(COUNTIFS('BD1'!AC:AC,F55,'BD1'!AA:AA,"PAGADO")))</f>
        <v/>
      </c>
      <c r="E55" s="73" t="str">
        <f>IF(F55="","",(IFERROR(VLOOKUP(F55,'BD1'!AC:AE,2,0),"")))</f>
        <v/>
      </c>
      <c r="F55" s="72"/>
      <c r="G55" s="75" t="str">
        <f>IF(F55="","",(SUMIFS('BD1'!Y:Y,'BD1'!AC:AC,F55,'BD1'!AA:AA,"PAGADO")))</f>
        <v/>
      </c>
    </row>
    <row r="56" spans="2:7" ht="21.95" customHeight="1" x14ac:dyDescent="0.25">
      <c r="B56" s="538" t="str">
        <f ca="1">IF(F56="","",(IFERROR(OFFSET('BD1'!C$14,MATCH(F56,'BD1'!AC$13:AC$2500,0)-2,0),"")))</f>
        <v/>
      </c>
      <c r="C56" s="539" t="str">
        <f ca="1">IF(F56="","",(IFERROR(OFFSET('BD1'!AB$14,MATCH(F56,'BD1'!AC$13:AC$2500,0)-2,0),"")))</f>
        <v/>
      </c>
      <c r="D56" s="70" t="str">
        <f>IF(F56="","",(COUNTIFS('BD1'!AC:AC,F56,'BD1'!AA:AA,"PAGADO")))</f>
        <v/>
      </c>
      <c r="E56" s="73" t="str">
        <f>IF(F56="","",(IFERROR(VLOOKUP(F56,'BD1'!AC:AE,2,0),"")))</f>
        <v/>
      </c>
      <c r="F56" s="72"/>
      <c r="G56" s="75" t="str">
        <f>IF(F56="","",(SUMIFS('BD1'!Y:Y,'BD1'!AC:AC,F56,'BD1'!AA:AA,"PAGADO")))</f>
        <v/>
      </c>
    </row>
    <row r="57" spans="2:7" ht="21.95" customHeight="1" x14ac:dyDescent="0.25">
      <c r="B57" s="538" t="str">
        <f ca="1">IF(F57="","",(IFERROR(OFFSET('BD1'!C$14,MATCH(F57,'BD1'!AC$13:AC$2500,0)-2,0),"")))</f>
        <v/>
      </c>
      <c r="C57" s="539" t="str">
        <f ca="1">IF(F57="","",(IFERROR(OFFSET('BD1'!AB$14,MATCH(F57,'BD1'!AC$13:AC$2500,0)-2,0),"")))</f>
        <v/>
      </c>
      <c r="D57" s="70" t="str">
        <f>IF(F57="","",(COUNTIFS('BD1'!AC:AC,F57,'BD1'!AA:AA,"PAGADO")))</f>
        <v/>
      </c>
      <c r="E57" s="73" t="str">
        <f>IF(F57="","",(IFERROR(VLOOKUP(F57,'BD1'!AC:AE,2,0),"")))</f>
        <v/>
      </c>
      <c r="F57" s="72"/>
      <c r="G57" s="75" t="str">
        <f>IF(F57="","",(SUMIFS('BD1'!Y:Y,'BD1'!AC:AC,F57,'BD1'!AA:AA,"PAGADO")))</f>
        <v/>
      </c>
    </row>
    <row r="58" spans="2:7" ht="21.95" customHeight="1" x14ac:dyDescent="0.25">
      <c r="B58" s="538" t="str">
        <f ca="1">IF(F58="","",(IFERROR(OFFSET('BD1'!C$14,MATCH(F58,'BD1'!AC$13:AC$2500,0)-2,0),"")))</f>
        <v/>
      </c>
      <c r="C58" s="539" t="str">
        <f ca="1">IF(F58="","",(IFERROR(OFFSET('BD1'!AB$14,MATCH(F58,'BD1'!AC$13:AC$2500,0)-2,0),"")))</f>
        <v/>
      </c>
      <c r="D58" s="70" t="str">
        <f>IF(F58="","",(COUNTIFS('BD1'!AC:AC,F58,'BD1'!AA:AA,"PAGADO")))</f>
        <v/>
      </c>
      <c r="E58" s="73" t="str">
        <f>IF(F58="","",(IFERROR(VLOOKUP(F58,'BD1'!AC:AE,2,0),"")))</f>
        <v/>
      </c>
      <c r="F58" s="72"/>
      <c r="G58" s="75" t="str">
        <f>IF(F58="","",(SUMIFS('BD1'!Y:Y,'BD1'!AC:AC,F58,'BD1'!AA:AA,"PAGADO")))</f>
        <v/>
      </c>
    </row>
    <row r="59" spans="2:7" ht="21.95" customHeight="1" x14ac:dyDescent="0.25">
      <c r="B59" s="538" t="str">
        <f ca="1">IF(F59="","",(IFERROR(OFFSET('BD1'!C$14,MATCH(F59,'BD1'!AC$13:AC$2500,0)-2,0),"")))</f>
        <v/>
      </c>
      <c r="C59" s="539" t="str">
        <f ca="1">IF(F59="","",(IFERROR(OFFSET('BD1'!AB$14,MATCH(F59,'BD1'!AC$13:AC$2500,0)-2,0),"")))</f>
        <v/>
      </c>
      <c r="D59" s="70" t="str">
        <f>IF(F59="","",(COUNTIFS('BD1'!AC:AC,F59,'BD1'!AA:AA,"PAGADO")))</f>
        <v/>
      </c>
      <c r="E59" s="73" t="str">
        <f>IF(F59="","",(IFERROR(VLOOKUP(F59,'BD1'!AC:AE,2,0),"")))</f>
        <v/>
      </c>
      <c r="F59" s="72"/>
      <c r="G59" s="75" t="str">
        <f>IF(F59="","",(SUMIFS('BD1'!Y:Y,'BD1'!AC:AC,F59,'BD1'!AA:AA,"PAGADO")))</f>
        <v/>
      </c>
    </row>
    <row r="60" spans="2:7" ht="21.95" customHeight="1" x14ac:dyDescent="0.25">
      <c r="B60" s="538" t="str">
        <f ca="1">IF(F60="","",(IFERROR(OFFSET('BD1'!C$14,MATCH(F60,'BD1'!AC$13:AC$2500,0)-2,0),"")))</f>
        <v/>
      </c>
      <c r="C60" s="539" t="str">
        <f ca="1">IF(F60="","",(IFERROR(OFFSET('BD1'!AB$14,MATCH(F60,'BD1'!AC$13:AC$2500,0)-2,0),"")))</f>
        <v/>
      </c>
      <c r="D60" s="70" t="str">
        <f>IF(F60="","",(COUNTIFS('BD1'!AC:AC,F60,'BD1'!AA:AA,"PAGADO")))</f>
        <v/>
      </c>
      <c r="E60" s="73" t="str">
        <f>IF(F60="","",(IFERROR(VLOOKUP(F60,'BD1'!AC:AE,2,0),"")))</f>
        <v/>
      </c>
      <c r="F60" s="72"/>
      <c r="G60" s="75" t="str">
        <f>IF(F60="","",(SUMIFS('BD1'!Y:Y,'BD1'!AC:AC,F60,'BD1'!AA:AA,"PAGADO")))</f>
        <v/>
      </c>
    </row>
    <row r="61" spans="2:7" ht="21.95" customHeight="1" x14ac:dyDescent="0.25">
      <c r="B61" s="538" t="str">
        <f ca="1">IF(F61="","",(IFERROR(OFFSET('BD1'!C$14,MATCH(F61,'BD1'!AC$13:AC$2500,0)-2,0),"")))</f>
        <v/>
      </c>
      <c r="C61" s="539" t="str">
        <f ca="1">IF(F61="","",(IFERROR(OFFSET('BD1'!AB$14,MATCH(F61,'BD1'!AC$13:AC$2500,0)-2,0),"")))</f>
        <v/>
      </c>
      <c r="D61" s="70" t="str">
        <f>IF(F61="","",(COUNTIFS('BD1'!AC:AC,F61,'BD1'!AA:AA,"PAGADO")))</f>
        <v/>
      </c>
      <c r="E61" s="73" t="str">
        <f>IF(F61="","",(IFERROR(VLOOKUP(F61,'BD1'!AC:AE,2,0),"")))</f>
        <v/>
      </c>
      <c r="F61" s="72"/>
      <c r="G61" s="75" t="str">
        <f>IF(F61="","",(SUMIFS('BD1'!Y:Y,'BD1'!AC:AC,F61,'BD1'!AA:AA,"PAGADO")))</f>
        <v/>
      </c>
    </row>
    <row r="62" spans="2:7" ht="21.95" customHeight="1" x14ac:dyDescent="0.25">
      <c r="B62" s="538" t="str">
        <f ca="1">IF(F62="","",(IFERROR(OFFSET('BD1'!C$14,MATCH(F62,'BD1'!AC$13:AC$2500,0)-2,0),"")))</f>
        <v/>
      </c>
      <c r="C62" s="539" t="str">
        <f ca="1">IF(F62="","",(IFERROR(OFFSET('BD1'!AB$14,MATCH(F62,'BD1'!AC$13:AC$2500,0)-2,0),"")))</f>
        <v/>
      </c>
      <c r="D62" s="70" t="str">
        <f>IF(F62="","",(COUNTIFS('BD1'!AC:AC,F62,'BD1'!AA:AA,"PAGADO")))</f>
        <v/>
      </c>
      <c r="E62" s="73" t="str">
        <f>IF(F62="","",(IFERROR(VLOOKUP(F62,'BD1'!AC:AE,2,0),"")))</f>
        <v/>
      </c>
      <c r="F62" s="72"/>
      <c r="G62" s="75" t="str">
        <f>IF(F62="","",(SUMIFS('BD1'!Y:Y,'BD1'!AC:AC,F62,'BD1'!AA:AA,"PAGADO")))</f>
        <v/>
      </c>
    </row>
    <row r="63" spans="2:7" ht="21.95" customHeight="1" x14ac:dyDescent="0.25">
      <c r="B63" s="538" t="str">
        <f ca="1">IF(F63="","",(IFERROR(OFFSET('BD1'!C$14,MATCH(F63,'BD1'!AC$13:AC$2500,0)-2,0),"")))</f>
        <v/>
      </c>
      <c r="C63" s="539" t="str">
        <f ca="1">IF(F63="","",(IFERROR(OFFSET('BD1'!AB$14,MATCH(F63,'BD1'!AC$13:AC$2500,0)-2,0),"")))</f>
        <v/>
      </c>
      <c r="D63" s="70" t="str">
        <f>IF(F63="","",(COUNTIFS('BD1'!AC:AC,F63,'BD1'!AA:AA,"PAGADO")))</f>
        <v/>
      </c>
      <c r="E63" s="73" t="str">
        <f>IF(F63="","",(IFERROR(VLOOKUP(F63,'BD1'!AC:AE,2,0),"")))</f>
        <v/>
      </c>
      <c r="F63" s="72"/>
      <c r="G63" s="75" t="str">
        <f>IF(F63="","",(SUMIFS('BD1'!Y:Y,'BD1'!AC:AC,F63,'BD1'!AA:AA,"PAGADO")))</f>
        <v/>
      </c>
    </row>
    <row r="64" spans="2:7" ht="21.95" customHeight="1" x14ac:dyDescent="0.25">
      <c r="B64" s="538" t="str">
        <f ca="1">IF(F64="","",(IFERROR(OFFSET('BD1'!C$14,MATCH(F64,'BD1'!AC$13:AC$2500,0)-2,0),"")))</f>
        <v/>
      </c>
      <c r="C64" s="539" t="str">
        <f ca="1">IF(F64="","",(IFERROR(OFFSET('BD1'!AB$14,MATCH(F64,'BD1'!AC$13:AC$2500,0)-2,0),"")))</f>
        <v/>
      </c>
      <c r="D64" s="70" t="str">
        <f>IF(F64="","",(COUNTIFS('BD1'!AC:AC,F64,'BD1'!AA:AA,"PAGADO")))</f>
        <v/>
      </c>
      <c r="E64" s="73" t="str">
        <f>IF(F64="","",(IFERROR(VLOOKUP(F64,'BD1'!AC:AE,2,0),"")))</f>
        <v/>
      </c>
      <c r="F64" s="72"/>
      <c r="G64" s="75" t="str">
        <f>IF(F64="","",(SUMIFS('BD1'!Y:Y,'BD1'!AC:AC,F64,'BD1'!AA:AA,"PAGADO")))</f>
        <v/>
      </c>
    </row>
    <row r="65" spans="2:7" ht="21.95" customHeight="1" x14ac:dyDescent="0.25">
      <c r="B65" s="538" t="str">
        <f ca="1">IF(F65="","",(IFERROR(OFFSET('BD1'!C$14,MATCH(F65,'BD1'!AC$13:AC$2500,0)-2,0),"")))</f>
        <v/>
      </c>
      <c r="C65" s="539" t="str">
        <f ca="1">IF(F65="","",(IFERROR(OFFSET('BD1'!AB$14,MATCH(F65,'BD1'!AC$13:AC$2500,0)-2,0),"")))</f>
        <v/>
      </c>
      <c r="D65" s="70" t="str">
        <f>IF(F65="","",(COUNTIFS('BD1'!AC:AC,F65,'BD1'!AA:AA,"PAGADO")))</f>
        <v/>
      </c>
      <c r="E65" s="73" t="str">
        <f>IF(F65="","",(IFERROR(VLOOKUP(F65,'BD1'!AC:AE,2,0),"")))</f>
        <v/>
      </c>
      <c r="F65" s="72"/>
      <c r="G65" s="75" t="str">
        <f>IF(F65="","",(SUMIFS('BD1'!Y:Y,'BD1'!AC:AC,F65,'BD1'!AA:AA,"PAGADO")))</f>
        <v/>
      </c>
    </row>
    <row r="66" spans="2:7" ht="21.95" customHeight="1" x14ac:dyDescent="0.25">
      <c r="B66" s="538" t="str">
        <f ca="1">IF(F66="","",(IFERROR(OFFSET('BD1'!C$14,MATCH(F66,'BD1'!AC$13:AC$2500,0)-2,0),"")))</f>
        <v/>
      </c>
      <c r="C66" s="539" t="str">
        <f ca="1">IF(F66="","",(IFERROR(OFFSET('BD1'!AB$14,MATCH(F66,'BD1'!AC$13:AC$2500,0)-2,0),"")))</f>
        <v/>
      </c>
      <c r="D66" s="70" t="str">
        <f>IF(F66="","",(COUNTIFS('BD1'!AC:AC,F66,'BD1'!AA:AA,"PAGADO")))</f>
        <v/>
      </c>
      <c r="E66" s="73" t="str">
        <f>IF(F66="","",(IFERROR(VLOOKUP(F66,'BD1'!AC:AE,2,0),"")))</f>
        <v/>
      </c>
      <c r="F66" s="72"/>
      <c r="G66" s="75" t="str">
        <f>IF(F66="","",(SUMIFS('BD1'!Y:Y,'BD1'!AC:AC,F66,'BD1'!AA:AA,"PAGADO")))</f>
        <v/>
      </c>
    </row>
    <row r="67" spans="2:7" ht="21.95" customHeight="1" x14ac:dyDescent="0.25">
      <c r="B67" s="538" t="str">
        <f ca="1">IF(F67="","",(IFERROR(OFFSET('BD1'!C$14,MATCH(F67,'BD1'!AC$13:AC$2500,0)-2,0),"")))</f>
        <v/>
      </c>
      <c r="C67" s="539" t="str">
        <f ca="1">IF(F67="","",(IFERROR(OFFSET('BD1'!AB$14,MATCH(F67,'BD1'!AC$13:AC$2500,0)-2,0),"")))</f>
        <v/>
      </c>
      <c r="D67" s="70" t="str">
        <f>IF(F67="","",(COUNTIFS('BD1'!AC:AC,F67,'BD1'!AA:AA,"PAGADO")))</f>
        <v/>
      </c>
      <c r="E67" s="73" t="str">
        <f>IF(F67="","",(IFERROR(VLOOKUP(F67,'BD1'!AC:AE,2,0),"")))</f>
        <v/>
      </c>
      <c r="F67" s="72"/>
      <c r="G67" s="75" t="str">
        <f>IF(F67="","",(SUMIFS('BD1'!Y:Y,'BD1'!AC:AC,F67,'BD1'!AA:AA,"PAGADO")))</f>
        <v/>
      </c>
    </row>
    <row r="68" spans="2:7" ht="21.95" customHeight="1" x14ac:dyDescent="0.25">
      <c r="B68" s="538" t="str">
        <f ca="1">IF(F68="","",(IFERROR(OFFSET('BD1'!C$14,MATCH(F68,'BD1'!AC$13:AC$2500,0)-2,0),"")))</f>
        <v/>
      </c>
      <c r="C68" s="539" t="str">
        <f ca="1">IF(F68="","",(IFERROR(OFFSET('BD1'!AB$14,MATCH(F68,'BD1'!AC$13:AC$2500,0)-2,0),"")))</f>
        <v/>
      </c>
      <c r="D68" s="70" t="str">
        <f>IF(F68="","",(COUNTIFS('BD1'!AC:AC,F68,'BD1'!AA:AA,"PAGADO")))</f>
        <v/>
      </c>
      <c r="E68" s="73" t="str">
        <f>IF(F68="","",(IFERROR(VLOOKUP(F68,'BD1'!AC:AE,2,0),"")))</f>
        <v/>
      </c>
      <c r="F68" s="72"/>
      <c r="G68" s="75" t="str">
        <f>IF(F68="","",(SUMIFS('BD1'!Y:Y,'BD1'!AC:AC,F68,'BD1'!AA:AA,"PAGADO")))</f>
        <v/>
      </c>
    </row>
    <row r="69" spans="2:7" ht="21.95" customHeight="1" x14ac:dyDescent="0.25">
      <c r="B69" s="538" t="str">
        <f ca="1">IF(F69="","",(IFERROR(OFFSET('BD1'!C$14,MATCH(F69,'BD1'!AC$13:AC$2500,0)-2,0),"")))</f>
        <v/>
      </c>
      <c r="C69" s="539" t="str">
        <f ca="1">IF(F69="","",(IFERROR(OFFSET('BD1'!AB$14,MATCH(F69,'BD1'!AC$13:AC$2500,0)-2,0),"")))</f>
        <v/>
      </c>
      <c r="D69" s="70" t="str">
        <f>IF(F69="","",(COUNTIFS('BD1'!AC:AC,F69,'BD1'!AA:AA,"PAGADO")))</f>
        <v/>
      </c>
      <c r="E69" s="73" t="str">
        <f>IF(F69="","",(IFERROR(VLOOKUP(F69,'BD1'!AC:AE,2,0),"")))</f>
        <v/>
      </c>
      <c r="F69" s="72"/>
      <c r="G69" s="75" t="str">
        <f>IF(F69="","",(SUMIFS('BD1'!Y:Y,'BD1'!AC:AC,F69,'BD1'!AA:AA,"PAGADO")))</f>
        <v/>
      </c>
    </row>
    <row r="70" spans="2:7" ht="21.95" customHeight="1" x14ac:dyDescent="0.25">
      <c r="B70" s="538" t="str">
        <f ca="1">IF(F70="","",(IFERROR(OFFSET('BD1'!C$14,MATCH(F70,'BD1'!AC$13:AC$2500,0)-2,0),"")))</f>
        <v/>
      </c>
      <c r="C70" s="539" t="str">
        <f ca="1">IF(F70="","",(IFERROR(OFFSET('BD1'!AB$14,MATCH(F70,'BD1'!AC$13:AC$2500,0)-2,0),"")))</f>
        <v/>
      </c>
      <c r="D70" s="70" t="str">
        <f>IF(F70="","",(COUNTIFS('BD1'!AC:AC,F70,'BD1'!AA:AA,"PAGADO")))</f>
        <v/>
      </c>
      <c r="E70" s="73" t="str">
        <f>IF(F70="","",(IFERROR(VLOOKUP(F70,'BD1'!AC:AE,2,0),"")))</f>
        <v/>
      </c>
      <c r="F70" s="72"/>
      <c r="G70" s="75" t="str">
        <f>IF(F70="","",(SUMIFS('BD1'!Y:Y,'BD1'!AC:AC,F70,'BD1'!AA:AA,"PAGADO")))</f>
        <v/>
      </c>
    </row>
    <row r="71" spans="2:7" ht="21.95" customHeight="1" x14ac:dyDescent="0.25">
      <c r="B71" s="538" t="str">
        <f ca="1">IF(F71="","",(IFERROR(OFFSET('BD1'!C$14,MATCH(F71,'BD1'!AC$13:AC$2500,0)-2,0),"")))</f>
        <v/>
      </c>
      <c r="C71" s="539" t="str">
        <f ca="1">IF(F71="","",(IFERROR(OFFSET('BD1'!AB$14,MATCH(F71,'BD1'!AC$13:AC$2500,0)-2,0),"")))</f>
        <v/>
      </c>
      <c r="D71" s="70" t="str">
        <f>IF(F71="","",(COUNTIFS('BD1'!AC:AC,F71,'BD1'!AA:AA,"PAGADO")))</f>
        <v/>
      </c>
      <c r="E71" s="73" t="str">
        <f>IF(F71="","",(IFERROR(VLOOKUP(F71,'BD1'!AC:AE,2,0),"")))</f>
        <v/>
      </c>
      <c r="F71" s="72"/>
      <c r="G71" s="75" t="str">
        <f>IF(F71="","",(SUMIFS('BD1'!Y:Y,'BD1'!AC:AC,F71,'BD1'!AA:AA,"PAGADO")))</f>
        <v/>
      </c>
    </row>
    <row r="72" spans="2:7" ht="21.95" customHeight="1" x14ac:dyDescent="0.25">
      <c r="B72" s="538" t="str">
        <f ca="1">IF(F72="","",(IFERROR(OFFSET('BD1'!C$14,MATCH(F72,'BD1'!AC$13:AC$2500,0)-2,0),"")))</f>
        <v/>
      </c>
      <c r="C72" s="539" t="str">
        <f ca="1">IF(F72="","",(IFERROR(OFFSET('BD1'!AB$14,MATCH(F72,'BD1'!AC$13:AC$2500,0)-2,0),"")))</f>
        <v/>
      </c>
      <c r="D72" s="70" t="str">
        <f>IF(F72="","",(COUNTIFS('BD1'!AC:AC,F72,'BD1'!AA:AA,"PAGADO")))</f>
        <v/>
      </c>
      <c r="E72" s="73" t="str">
        <f>IF(F72="","",(IFERROR(VLOOKUP(F72,'BD1'!AC:AE,2,0),"")))</f>
        <v/>
      </c>
      <c r="F72" s="72"/>
      <c r="G72" s="75" t="str">
        <f>IF(F72="","",(SUMIFS('BD1'!Y:Y,'BD1'!AC:AC,F72,'BD1'!AA:AA,"PAGADO")))</f>
        <v/>
      </c>
    </row>
    <row r="73" spans="2:7" ht="21.95" customHeight="1" x14ac:dyDescent="0.25">
      <c r="B73" s="538" t="str">
        <f ca="1">IF(F73="","",(IFERROR(OFFSET('BD1'!C$14,MATCH(F73,'BD1'!AC$13:AC$2500,0)-2,0),"")))</f>
        <v/>
      </c>
      <c r="C73" s="539" t="str">
        <f ca="1">IF(F73="","",(IFERROR(OFFSET('BD1'!AB$14,MATCH(F73,'BD1'!AC$13:AC$2500,0)-2,0),"")))</f>
        <v/>
      </c>
      <c r="D73" s="70" t="str">
        <f>IF(F73="","",(COUNTIFS('BD1'!AC:AC,F73,'BD1'!AA:AA,"PAGADO")))</f>
        <v/>
      </c>
      <c r="E73" s="73" t="str">
        <f>IF(F73="","",(IFERROR(VLOOKUP(F73,'BD1'!AC:AE,2,0),"")))</f>
        <v/>
      </c>
      <c r="F73" s="72"/>
      <c r="G73" s="75" t="str">
        <f>IF(F73="","",(SUMIFS('BD1'!Y:Y,'BD1'!AC:AC,F73,'BD1'!AA:AA,"PAGADO")))</f>
        <v/>
      </c>
    </row>
    <row r="74" spans="2:7" ht="21.95" customHeight="1" x14ac:dyDescent="0.25">
      <c r="B74" s="538" t="str">
        <f ca="1">IF(F74="","",(IFERROR(OFFSET('BD1'!C$14,MATCH(F74,'BD1'!AC$13:AC$2500,0)-2,0),"")))</f>
        <v/>
      </c>
      <c r="C74" s="539" t="str">
        <f ca="1">IF(F74="","",(IFERROR(OFFSET('BD1'!AB$14,MATCH(F74,'BD1'!AC$13:AC$2500,0)-2,0),"")))</f>
        <v/>
      </c>
      <c r="D74" s="70" t="str">
        <f>IF(F74="","",(COUNTIFS('BD1'!AC:AC,F74,'BD1'!AA:AA,"PAGADO")))</f>
        <v/>
      </c>
      <c r="E74" s="73" t="str">
        <f>IF(F74="","",(IFERROR(VLOOKUP(F74,'BD1'!AC:AE,2,0),"")))</f>
        <v/>
      </c>
      <c r="F74" s="72"/>
      <c r="G74" s="75" t="str">
        <f>IF(F74="","",(SUMIFS('BD1'!Y:Y,'BD1'!AC:AC,F74,'BD1'!AA:AA,"PAGADO")))</f>
        <v/>
      </c>
    </row>
    <row r="75" spans="2:7" ht="21.95" customHeight="1" x14ac:dyDescent="0.25">
      <c r="B75" s="538" t="str">
        <f ca="1">IF(F75="","",(IFERROR(OFFSET('BD1'!C$14,MATCH(F75,'BD1'!AC$13:AC$2500,0)-2,0),"")))</f>
        <v/>
      </c>
      <c r="C75" s="539" t="str">
        <f ca="1">IF(F75="","",(IFERROR(OFFSET('BD1'!AB$14,MATCH(F75,'BD1'!AC$13:AC$2500,0)-2,0),"")))</f>
        <v/>
      </c>
      <c r="D75" s="70" t="str">
        <f>IF(F75="","",(COUNTIFS('BD1'!AC:AC,F75,'BD1'!AA:AA,"PAGADO")))</f>
        <v/>
      </c>
      <c r="E75" s="73" t="str">
        <f>IF(F75="","",(IFERROR(VLOOKUP(F75,'BD1'!AC:AE,2,0),"")))</f>
        <v/>
      </c>
      <c r="F75" s="72"/>
      <c r="G75" s="75" t="str">
        <f>IF(F75="","",(SUMIFS('BD1'!Y:Y,'BD1'!AC:AC,F75,'BD1'!AA:AA,"PAGADO")))</f>
        <v/>
      </c>
    </row>
    <row r="76" spans="2:7" ht="21.95" customHeight="1" x14ac:dyDescent="0.25">
      <c r="B76" s="538" t="str">
        <f ca="1">IF(F76="","",(IFERROR(OFFSET('BD1'!C$14,MATCH(F76,'BD1'!AC$13:AC$2500,0)-2,0),"")))</f>
        <v/>
      </c>
      <c r="C76" s="539" t="str">
        <f ca="1">IF(F76="","",(IFERROR(OFFSET('BD1'!AB$14,MATCH(F76,'BD1'!AC$13:AC$2500,0)-2,0),"")))</f>
        <v/>
      </c>
      <c r="D76" s="70" t="str">
        <f>IF(F76="","",(COUNTIFS('BD1'!AC:AC,F76,'BD1'!AA:AA,"PAGADO")))</f>
        <v/>
      </c>
      <c r="E76" s="73" t="str">
        <f>IF(F76="","",(IFERROR(VLOOKUP(F76,'BD1'!AC:AE,2,0),"")))</f>
        <v/>
      </c>
      <c r="F76" s="72"/>
      <c r="G76" s="75" t="str">
        <f>IF(F76="","",(SUMIFS('BD1'!Y:Y,'BD1'!AC:AC,F76,'BD1'!AA:AA,"PAGADO")))</f>
        <v/>
      </c>
    </row>
    <row r="77" spans="2:7" ht="21.95" customHeight="1" x14ac:dyDescent="0.25">
      <c r="B77" s="538" t="str">
        <f ca="1">IF(F77="","",(IFERROR(OFFSET('BD1'!C$14,MATCH(F77,'BD1'!AC$13:AC$2500,0)-2,0),"")))</f>
        <v/>
      </c>
      <c r="C77" s="539" t="str">
        <f ca="1">IF(F77="","",(IFERROR(OFFSET('BD1'!AB$14,MATCH(F77,'BD1'!AC$13:AC$2500,0)-2,0),"")))</f>
        <v/>
      </c>
      <c r="D77" s="70" t="str">
        <f>IF(F77="","",(COUNTIFS('BD1'!AC:AC,F77,'BD1'!AA:AA,"PAGADO")))</f>
        <v/>
      </c>
      <c r="E77" s="73" t="str">
        <f>IF(F77="","",(IFERROR(VLOOKUP(F77,'BD1'!AC:AE,2,0),"")))</f>
        <v/>
      </c>
      <c r="F77" s="72"/>
      <c r="G77" s="75" t="str">
        <f>IF(F77="","",(SUMIFS('BD1'!Y:Y,'BD1'!AC:AC,F77,'BD1'!AA:AA,"PAGADO")))</f>
        <v/>
      </c>
    </row>
    <row r="78" spans="2:7" ht="21.95" customHeight="1" x14ac:dyDescent="0.25">
      <c r="B78" s="538" t="str">
        <f ca="1">IF(F78="","",(IFERROR(OFFSET('BD1'!C$14,MATCH(F78,'BD1'!AC$13:AC$2500,0)-2,0),"")))</f>
        <v/>
      </c>
      <c r="C78" s="539" t="str">
        <f ca="1">IF(F78="","",(IFERROR(OFFSET('BD1'!AB$14,MATCH(F78,'BD1'!AC$13:AC$2500,0)-2,0),"")))</f>
        <v/>
      </c>
      <c r="D78" s="70" t="str">
        <f>IF(F78="","",(COUNTIFS('BD1'!AC:AC,F78,'BD1'!AA:AA,"PAGADO")))</f>
        <v/>
      </c>
      <c r="E78" s="73" t="str">
        <f>IF(F78="","",(IFERROR(VLOOKUP(F78,'BD1'!AC:AE,2,0),"")))</f>
        <v/>
      </c>
      <c r="F78" s="72"/>
      <c r="G78" s="75" t="str">
        <f>IF(F78="","",(SUMIFS('BD1'!Y:Y,'BD1'!AC:AC,F78,'BD1'!AA:AA,"PAGADO")))</f>
        <v/>
      </c>
    </row>
    <row r="79" spans="2:7" ht="21.95" customHeight="1" x14ac:dyDescent="0.25">
      <c r="B79" s="538" t="str">
        <f ca="1">IF(F79="","",(IFERROR(OFFSET('BD1'!C$14,MATCH(F79,'BD1'!AC$13:AC$2500,0)-2,0),"")))</f>
        <v/>
      </c>
      <c r="C79" s="539" t="str">
        <f ca="1">IF(F79="","",(IFERROR(OFFSET('BD1'!AB$14,MATCH(F79,'BD1'!AC$13:AC$2500,0)-2,0),"")))</f>
        <v/>
      </c>
      <c r="D79" s="70" t="str">
        <f>IF(F79="","",(COUNTIFS('BD1'!AC:AC,F79,'BD1'!AA:AA,"PAGADO")))</f>
        <v/>
      </c>
      <c r="E79" s="73" t="str">
        <f>IF(F79="","",(IFERROR(VLOOKUP(F79,'BD1'!AC:AE,2,0),"")))</f>
        <v/>
      </c>
      <c r="F79" s="72"/>
      <c r="G79" s="75" t="str">
        <f>IF(F79="","",(SUMIFS('BD1'!Y:Y,'BD1'!AC:AC,F79,'BD1'!AA:AA,"PAGADO")))</f>
        <v/>
      </c>
    </row>
    <row r="80" spans="2:7" ht="21.95" customHeight="1" x14ac:dyDescent="0.25">
      <c r="B80" s="538" t="str">
        <f ca="1">IF(F80="","",(IFERROR(OFFSET('BD1'!C$14,MATCH(F80,'BD1'!AC$13:AC$2500,0)-2,0),"")))</f>
        <v/>
      </c>
      <c r="C80" s="539" t="str">
        <f ca="1">IF(F80="","",(IFERROR(OFFSET('BD1'!AB$14,MATCH(F80,'BD1'!AC$13:AC$2500,0)-2,0),"")))</f>
        <v/>
      </c>
      <c r="D80" s="70" t="str">
        <f>IF(F80="","",(COUNTIFS('BD1'!AC:AC,F80,'BD1'!AA:AA,"PAGADO")))</f>
        <v/>
      </c>
      <c r="E80" s="73" t="str">
        <f>IF(F80="","",(IFERROR(VLOOKUP(F80,'BD1'!AC:AE,2,0),"")))</f>
        <v/>
      </c>
      <c r="F80" s="72"/>
      <c r="G80" s="75" t="str">
        <f>IF(F80="","",(SUMIFS('BD1'!Y:Y,'BD1'!AC:AC,F80,'BD1'!AA:AA,"PAGADO")))</f>
        <v/>
      </c>
    </row>
    <row r="81" spans="2:7" ht="21.95" customHeight="1" x14ac:dyDescent="0.25">
      <c r="B81" s="538" t="str">
        <f ca="1">IF(F81="","",(IFERROR(OFFSET('BD1'!C$14,MATCH(F81,'BD1'!AC$13:AC$2500,0)-2,0),"")))</f>
        <v/>
      </c>
      <c r="C81" s="539" t="str">
        <f ca="1">IF(F81="","",(IFERROR(OFFSET('BD1'!AB$14,MATCH(F81,'BD1'!AC$13:AC$2500,0)-2,0),"")))</f>
        <v/>
      </c>
      <c r="D81" s="70" t="str">
        <f>IF(F81="","",(COUNTIFS('BD1'!AC:AC,F81,'BD1'!AA:AA,"PAGADO")))</f>
        <v/>
      </c>
      <c r="E81" s="73" t="str">
        <f>IF(F81="","",(IFERROR(VLOOKUP(F81,'BD1'!AC:AE,2,0),"")))</f>
        <v/>
      </c>
      <c r="F81" s="72"/>
      <c r="G81" s="75" t="str">
        <f>IF(F81="","",(SUMIFS('BD1'!Y:Y,'BD1'!AC:AC,F81,'BD1'!AA:AA,"PAGADO")))</f>
        <v/>
      </c>
    </row>
    <row r="82" spans="2:7" ht="21.95" customHeight="1" x14ac:dyDescent="0.25">
      <c r="B82" s="538" t="str">
        <f ca="1">IF(F82="","",(IFERROR(OFFSET('BD1'!C$14,MATCH(F82,'BD1'!AC$13:AC$2500,0)-2,0),"")))</f>
        <v/>
      </c>
      <c r="C82" s="539" t="str">
        <f ca="1">IF(F82="","",(IFERROR(OFFSET('BD1'!AB$14,MATCH(F82,'BD1'!AC$13:AC$2500,0)-2,0),"")))</f>
        <v/>
      </c>
      <c r="D82" s="70" t="str">
        <f>IF(F82="","",(COUNTIFS('BD1'!AC:AC,F82,'BD1'!AA:AA,"PAGADO")))</f>
        <v/>
      </c>
      <c r="E82" s="73" t="str">
        <f>IF(F82="","",(IFERROR(VLOOKUP(F82,'BD1'!AC:AE,2,0),"")))</f>
        <v/>
      </c>
      <c r="F82" s="72"/>
      <c r="G82" s="75" t="str">
        <f>IF(F82="","",(SUMIFS('BD1'!Y:Y,'BD1'!AC:AC,F82,'BD1'!AA:AA,"PAGADO")))</f>
        <v/>
      </c>
    </row>
    <row r="83" spans="2:7" ht="21.95" customHeight="1" x14ac:dyDescent="0.25">
      <c r="B83" s="538" t="str">
        <f ca="1">IF(F83="","",(IFERROR(OFFSET('BD1'!C$14,MATCH(F83,'BD1'!AC$13:AC$2500,0)-2,0),"")))</f>
        <v/>
      </c>
      <c r="C83" s="539" t="str">
        <f ca="1">IF(F83="","",(IFERROR(OFFSET('BD1'!AB$14,MATCH(F83,'BD1'!AC$13:AC$2500,0)-2,0),"")))</f>
        <v/>
      </c>
      <c r="D83" s="70" t="str">
        <f>IF(F83="","",(COUNTIFS('BD1'!AC:AC,F83,'BD1'!AA:AA,"PAGADO")))</f>
        <v/>
      </c>
      <c r="E83" s="73" t="str">
        <f>IF(F83="","",(IFERROR(VLOOKUP(F83,'BD1'!AC:AE,2,0),"")))</f>
        <v/>
      </c>
      <c r="F83" s="72"/>
      <c r="G83" s="75" t="str">
        <f>IF(F83="","",(SUMIFS('BD1'!Y:Y,'BD1'!AC:AC,F83,'BD1'!AA:AA,"PAGADO")))</f>
        <v/>
      </c>
    </row>
    <row r="84" spans="2:7" ht="21.95" customHeight="1" x14ac:dyDescent="0.25">
      <c r="B84" s="538" t="str">
        <f ca="1">IF(F84="","",(IFERROR(OFFSET('BD1'!C$14,MATCH(F84,'BD1'!AC$13:AC$2500,0)-2,0),"")))</f>
        <v/>
      </c>
      <c r="C84" s="539" t="str">
        <f ca="1">IF(F84="","",(IFERROR(OFFSET('BD1'!AB$14,MATCH(F84,'BD1'!AC$13:AC$2500,0)-2,0),"")))</f>
        <v/>
      </c>
      <c r="D84" s="70" t="str">
        <f>IF(F84="","",(COUNTIFS('BD1'!AC:AC,F84,'BD1'!AA:AA,"PAGADO")))</f>
        <v/>
      </c>
      <c r="E84" s="73" t="str">
        <f>IF(F84="","",(IFERROR(VLOOKUP(F84,'BD1'!AC:AE,2,0),"")))</f>
        <v/>
      </c>
      <c r="F84" s="72"/>
      <c r="G84" s="75" t="str">
        <f>IF(F84="","",(SUMIFS('BD1'!Y:Y,'BD1'!AC:AC,F84,'BD1'!AA:AA,"PAGADO")))</f>
        <v/>
      </c>
    </row>
    <row r="85" spans="2:7" ht="21.95" customHeight="1" x14ac:dyDescent="0.25">
      <c r="B85" s="538" t="str">
        <f ca="1">IF(F85="","",(IFERROR(OFFSET('BD1'!C$14,MATCH(F85,'BD1'!AC$13:AC$2500,0)-2,0),"")))</f>
        <v/>
      </c>
      <c r="C85" s="539" t="str">
        <f ca="1">IF(F85="","",(IFERROR(OFFSET('BD1'!AB$14,MATCH(F85,'BD1'!AC$13:AC$2500,0)-2,0),"")))</f>
        <v/>
      </c>
      <c r="D85" s="70" t="str">
        <f>IF(F85="","",(COUNTIFS('BD1'!AC:AC,F85,'BD1'!AA:AA,"PAGADO")))</f>
        <v/>
      </c>
      <c r="E85" s="73" t="str">
        <f>IF(F85="","",(IFERROR(VLOOKUP(F85,'BD1'!AC:AE,2,0),"")))</f>
        <v/>
      </c>
      <c r="F85" s="72"/>
      <c r="G85" s="75" t="str">
        <f>IF(F85="","",(SUMIFS('BD1'!Y:Y,'BD1'!AC:AC,F85,'BD1'!AA:AA,"PAGADO")))</f>
        <v/>
      </c>
    </row>
    <row r="86" spans="2:7" ht="21.95" customHeight="1" x14ac:dyDescent="0.25">
      <c r="B86" s="538" t="str">
        <f ca="1">IF(F86="","",(IFERROR(OFFSET('BD1'!C$14,MATCH(F86,'BD1'!AC$13:AC$2500,0)-2,0),"")))</f>
        <v/>
      </c>
      <c r="C86" s="539" t="str">
        <f ca="1">IF(F86="","",(IFERROR(OFFSET('BD1'!AB$14,MATCH(F86,'BD1'!AC$13:AC$2500,0)-2,0),"")))</f>
        <v/>
      </c>
      <c r="D86" s="70" t="str">
        <f>IF(F86="","",(COUNTIFS('BD1'!AC:AC,F86,'BD1'!AA:AA,"PAGADO")))</f>
        <v/>
      </c>
      <c r="E86" s="73" t="str">
        <f>IF(F86="","",(IFERROR(VLOOKUP(F86,'BD1'!AC:AE,2,0),"")))</f>
        <v/>
      </c>
      <c r="F86" s="72"/>
      <c r="G86" s="75" t="str">
        <f>IF(F86="","",(SUMIFS('BD1'!Y:Y,'BD1'!AC:AC,F86,'BD1'!AA:AA,"PAGADO")))</f>
        <v/>
      </c>
    </row>
    <row r="87" spans="2:7" ht="21.95" customHeight="1" x14ac:dyDescent="0.25">
      <c r="B87" s="538" t="str">
        <f ca="1">IF(F87="","",(IFERROR(OFFSET('BD1'!C$14,MATCH(F87,'BD1'!AC$13:AC$2500,0)-2,0),"")))</f>
        <v/>
      </c>
      <c r="C87" s="539" t="str">
        <f ca="1">IF(F87="","",(IFERROR(OFFSET('BD1'!AB$14,MATCH(F87,'BD1'!AC$13:AC$2500,0)-2,0),"")))</f>
        <v/>
      </c>
      <c r="D87" s="70" t="str">
        <f>IF(F87="","",(COUNTIFS('BD1'!AC:AC,F87,'BD1'!AA:AA,"PAGADO")))</f>
        <v/>
      </c>
      <c r="E87" s="73" t="str">
        <f>IF(F87="","",(IFERROR(VLOOKUP(F87,'BD1'!AC:AE,2,0),"")))</f>
        <v/>
      </c>
      <c r="F87" s="72"/>
      <c r="G87" s="75" t="str">
        <f>IF(F87="","",(SUMIFS('BD1'!Y:Y,'BD1'!AC:AC,F87,'BD1'!AA:AA,"PAGADO")))</f>
        <v/>
      </c>
    </row>
    <row r="88" spans="2:7" ht="21.95" customHeight="1" x14ac:dyDescent="0.25">
      <c r="B88" s="538" t="str">
        <f ca="1">IF(F88="","",(IFERROR(OFFSET('BD1'!C$14,MATCH(F88,'BD1'!AC$13:AC$2500,0)-2,0),"")))</f>
        <v/>
      </c>
      <c r="C88" s="539" t="str">
        <f ca="1">IF(F88="","",(IFERROR(OFFSET('BD1'!AB$14,MATCH(F88,'BD1'!AC$13:AC$2500,0)-2,0),"")))</f>
        <v/>
      </c>
      <c r="D88" s="70" t="str">
        <f>IF(F88="","",(COUNTIFS('BD1'!AC:AC,F88,'BD1'!AA:AA,"PAGADO")))</f>
        <v/>
      </c>
      <c r="E88" s="73" t="str">
        <f>IF(F88="","",(IFERROR(VLOOKUP(F88,'BD1'!AC:AE,2,0),"")))</f>
        <v/>
      </c>
      <c r="F88" s="72"/>
      <c r="G88" s="75" t="str">
        <f>IF(F88="","",(SUMIFS('BD1'!Y:Y,'BD1'!AC:AC,F88,'BD1'!AA:AA,"PAGADO")))</f>
        <v/>
      </c>
    </row>
    <row r="89" spans="2:7" ht="21.95" customHeight="1" x14ac:dyDescent="0.25">
      <c r="B89" s="538" t="str">
        <f ca="1">IF(F89="","",(IFERROR(OFFSET('BD1'!C$14,MATCH(F89,'BD1'!AC$13:AC$2500,0)-2,0),"")))</f>
        <v/>
      </c>
      <c r="C89" s="539" t="str">
        <f ca="1">IF(F89="","",(IFERROR(OFFSET('BD1'!AB$14,MATCH(F89,'BD1'!AC$13:AC$2500,0)-2,0),"")))</f>
        <v/>
      </c>
      <c r="D89" s="70" t="str">
        <f>IF(F89="","",(COUNTIFS('BD1'!AC:AC,F89,'BD1'!AA:AA,"PAGADO")))</f>
        <v/>
      </c>
      <c r="E89" s="73" t="str">
        <f>IF(F89="","",(IFERROR(VLOOKUP(F89,'BD1'!AC:AE,2,0),"")))</f>
        <v/>
      </c>
      <c r="F89" s="72"/>
      <c r="G89" s="75" t="str">
        <f>IF(F89="","",(SUMIFS('BD1'!Y:Y,'BD1'!AC:AC,F89,'BD1'!AA:AA,"PAGADO")))</f>
        <v/>
      </c>
    </row>
    <row r="90" spans="2:7" ht="21.95" customHeight="1" x14ac:dyDescent="0.25">
      <c r="B90" s="538" t="str">
        <f ca="1">IF(F90="","",(IFERROR(OFFSET('BD1'!C$14,MATCH(F90,'BD1'!AC$13:AC$2500,0)-2,0),"")))</f>
        <v/>
      </c>
      <c r="C90" s="539" t="str">
        <f ca="1">IF(F90="","",(IFERROR(OFFSET('BD1'!AB$14,MATCH(F90,'BD1'!AC$13:AC$2500,0)-2,0),"")))</f>
        <v/>
      </c>
      <c r="D90" s="70" t="str">
        <f>IF(F90="","",(COUNTIFS('BD1'!AC:AC,F90,'BD1'!AA:AA,"PAGADO")))</f>
        <v/>
      </c>
      <c r="E90" s="73" t="str">
        <f>IF(F90="","",(IFERROR(VLOOKUP(F90,'BD1'!AC:AE,2,0),"")))</f>
        <v/>
      </c>
      <c r="F90" s="72"/>
      <c r="G90" s="75" t="str">
        <f>IF(F90="","",(SUMIFS('BD1'!Y:Y,'BD1'!AC:AC,F90,'BD1'!AA:AA,"PAGADO")))</f>
        <v/>
      </c>
    </row>
    <row r="91" spans="2:7" ht="21.95" customHeight="1" x14ac:dyDescent="0.25">
      <c r="B91" s="538" t="str">
        <f ca="1">IF(F91="","",(IFERROR(OFFSET('BD1'!C$14,MATCH(F91,'BD1'!AC$13:AC$2500,0)-2,0),"")))</f>
        <v/>
      </c>
      <c r="C91" s="539" t="str">
        <f ca="1">IF(F91="","",(IFERROR(OFFSET('BD1'!AB$14,MATCH(F91,'BD1'!AC$13:AC$2500,0)-2,0),"")))</f>
        <v/>
      </c>
      <c r="D91" s="70" t="str">
        <f>IF(F91="","",(COUNTIFS('BD1'!AC:AC,F91,'BD1'!AA:AA,"PAGADO")))</f>
        <v/>
      </c>
      <c r="E91" s="73" t="str">
        <f>IF(F91="","",(IFERROR(VLOOKUP(F91,'BD1'!AC:AE,2,0),"")))</f>
        <v/>
      </c>
      <c r="F91" s="72"/>
      <c r="G91" s="75" t="str">
        <f>IF(F91="","",(SUMIFS('BD1'!Y:Y,'BD1'!AC:AC,F91,'BD1'!AA:AA,"PAGADO")))</f>
        <v/>
      </c>
    </row>
    <row r="92" spans="2:7" ht="21.95" customHeight="1" x14ac:dyDescent="0.25">
      <c r="B92" s="538" t="str">
        <f ca="1">IF(F92="","",(IFERROR(OFFSET('BD1'!C$14,MATCH(F92,'BD1'!AC$13:AC$2500,0)-2,0),"")))</f>
        <v/>
      </c>
      <c r="C92" s="539" t="str">
        <f ca="1">IF(F92="","",(IFERROR(OFFSET('BD1'!AB$14,MATCH(F92,'BD1'!AC$13:AC$2500,0)-2,0),"")))</f>
        <v/>
      </c>
      <c r="D92" s="70" t="str">
        <f>IF(F92="","",(COUNTIFS('BD1'!AC:AC,F92,'BD1'!AA:AA,"PAGADO")))</f>
        <v/>
      </c>
      <c r="E92" s="73" t="str">
        <f>IF(F92="","",(IFERROR(VLOOKUP(F92,'BD1'!AC:AE,2,0),"")))</f>
        <v/>
      </c>
      <c r="F92" s="72"/>
      <c r="G92" s="75" t="str">
        <f>IF(F92="","",(SUMIFS('BD1'!Y:Y,'BD1'!AC:AC,F92,'BD1'!AA:AA,"PAGADO")))</f>
        <v/>
      </c>
    </row>
    <row r="93" spans="2:7" ht="21.95" customHeight="1" x14ac:dyDescent="0.25">
      <c r="B93" s="538" t="str">
        <f ca="1">IF(F93="","",(IFERROR(OFFSET('BD1'!C$14,MATCH(F93,'BD1'!AC$13:AC$2500,0)-2,0),"")))</f>
        <v/>
      </c>
      <c r="C93" s="539" t="str">
        <f ca="1">IF(F93="","",(IFERROR(OFFSET('BD1'!AB$14,MATCH(F93,'BD1'!AC$13:AC$2500,0)-2,0),"")))</f>
        <v/>
      </c>
      <c r="D93" s="70" t="str">
        <f>IF(F93="","",(COUNTIFS('BD1'!AC:AC,F93,'BD1'!AA:AA,"PAGADO")))</f>
        <v/>
      </c>
      <c r="E93" s="73" t="str">
        <f>IF(F93="","",(IFERROR(VLOOKUP(F93,'BD1'!AC:AE,2,0),"")))</f>
        <v/>
      </c>
      <c r="F93" s="72"/>
      <c r="G93" s="75" t="str">
        <f>IF(F93="","",(SUMIFS('BD1'!Y:Y,'BD1'!AC:AC,F93,'BD1'!AA:AA,"PAGADO")))</f>
        <v/>
      </c>
    </row>
    <row r="94" spans="2:7" ht="21.95" customHeight="1" x14ac:dyDescent="0.25">
      <c r="B94" s="538" t="str">
        <f ca="1">IF(F94="","",(IFERROR(OFFSET('BD1'!C$14,MATCH(F94,'BD1'!AC$13:AC$2500,0)-2,0),"")))</f>
        <v/>
      </c>
      <c r="C94" s="539" t="str">
        <f ca="1">IF(F94="","",(IFERROR(OFFSET('BD1'!AB$14,MATCH(F94,'BD1'!AC$13:AC$2500,0)-2,0),"")))</f>
        <v/>
      </c>
      <c r="D94" s="70" t="str">
        <f>IF(F94="","",(COUNTIFS('BD1'!AC:AC,F94,'BD1'!AA:AA,"PAGADO")))</f>
        <v/>
      </c>
      <c r="E94" s="73" t="str">
        <f>IF(F94="","",(IFERROR(VLOOKUP(F94,'BD1'!AC:AE,2,0),"")))</f>
        <v/>
      </c>
      <c r="F94" s="72"/>
      <c r="G94" s="75" t="str">
        <f>IF(F94="","",(SUMIFS('BD1'!Y:Y,'BD1'!AC:AC,F94,'BD1'!AA:AA,"PAGADO")))</f>
        <v/>
      </c>
    </row>
    <row r="95" spans="2:7" ht="21.95" customHeight="1" x14ac:dyDescent="0.25">
      <c r="B95" s="538" t="str">
        <f ca="1">IF(F95="","",(IFERROR(OFFSET('BD1'!C$14,MATCH(F95,'BD1'!AC$13:AC$2500,0)-2,0),"")))</f>
        <v/>
      </c>
      <c r="C95" s="539" t="str">
        <f ca="1">IF(F95="","",(IFERROR(OFFSET('BD1'!AB$14,MATCH(F95,'BD1'!AC$13:AC$2500,0)-2,0),"")))</f>
        <v/>
      </c>
      <c r="D95" s="70" t="str">
        <f>IF(F95="","",(COUNTIFS('BD1'!AC:AC,F95,'BD1'!AA:AA,"PAGADO")))</f>
        <v/>
      </c>
      <c r="E95" s="73" t="str">
        <f>IF(F95="","",(IFERROR(VLOOKUP(F95,'BD1'!AC:AE,2,0),"")))</f>
        <v/>
      </c>
      <c r="F95" s="72"/>
      <c r="G95" s="75" t="str">
        <f>IF(F95="","",(SUMIFS('BD1'!Y:Y,'BD1'!AC:AC,F95,'BD1'!AA:AA,"PAGADO")))</f>
        <v/>
      </c>
    </row>
    <row r="96" spans="2:7" ht="21.95" customHeight="1" x14ac:dyDescent="0.25">
      <c r="B96" s="538" t="str">
        <f ca="1">IF(F96="","",(IFERROR(OFFSET('BD1'!C$14,MATCH(F96,'BD1'!AC$13:AC$2500,0)-2,0),"")))</f>
        <v/>
      </c>
      <c r="C96" s="539" t="str">
        <f ca="1">IF(F96="","",(IFERROR(OFFSET('BD1'!AB$14,MATCH(F96,'BD1'!AC$13:AC$2500,0)-2,0),"")))</f>
        <v/>
      </c>
      <c r="D96" s="70" t="str">
        <f>IF(F96="","",(COUNTIFS('BD1'!AC:AC,F96,'BD1'!AA:AA,"PAGADO")))</f>
        <v/>
      </c>
      <c r="E96" s="73" t="str">
        <f>IF(F96="","",(IFERROR(VLOOKUP(F96,'BD1'!AC:AE,2,0),"")))</f>
        <v/>
      </c>
      <c r="F96" s="72"/>
      <c r="G96" s="75" t="str">
        <f>IF(F96="","",(SUMIFS('BD1'!Y:Y,'BD1'!AC:AC,F96,'BD1'!AA:AA,"PAGADO")))</f>
        <v/>
      </c>
    </row>
    <row r="97" spans="2:7" ht="21.95" customHeight="1" x14ac:dyDescent="0.25">
      <c r="B97" s="538" t="str">
        <f ca="1">IF(F97="","",(IFERROR(OFFSET('BD1'!C$14,MATCH(F97,'BD1'!AC$13:AC$2500,0)-2,0),"")))</f>
        <v/>
      </c>
      <c r="C97" s="539" t="str">
        <f ca="1">IF(F97="","",(IFERROR(OFFSET('BD1'!AB$14,MATCH(F97,'BD1'!AC$13:AC$2500,0)-2,0),"")))</f>
        <v/>
      </c>
      <c r="D97" s="70" t="str">
        <f>IF(F97="","",(COUNTIFS('BD1'!AC:AC,F97,'BD1'!AA:AA,"PAGADO")))</f>
        <v/>
      </c>
      <c r="E97" s="73" t="str">
        <f>IF(F97="","",(IFERROR(VLOOKUP(F97,'BD1'!AC:AE,2,0),"")))</f>
        <v/>
      </c>
      <c r="F97" s="72"/>
      <c r="G97" s="75" t="str">
        <f>IF(F97="","",(SUMIFS('BD1'!Y:Y,'BD1'!AC:AC,F97,'BD1'!AA:AA,"PAGADO")))</f>
        <v/>
      </c>
    </row>
    <row r="98" spans="2:7" ht="21.95" customHeight="1" x14ac:dyDescent="0.25">
      <c r="B98" s="538" t="str">
        <f ca="1">IF(F98="","",(IFERROR(OFFSET('BD1'!C$14,MATCH(F98,'BD1'!AC$13:AC$2500,0)-2,0),"")))</f>
        <v/>
      </c>
      <c r="C98" s="539" t="str">
        <f ca="1">IF(F98="","",(IFERROR(OFFSET('BD1'!AB$14,MATCH(F98,'BD1'!AC$13:AC$2500,0)-2,0),"")))</f>
        <v/>
      </c>
      <c r="D98" s="70" t="str">
        <f>IF(F98="","",(COUNTIFS('BD1'!AC:AC,F98,'BD1'!AA:AA,"PAGADO")))</f>
        <v/>
      </c>
      <c r="E98" s="73" t="str">
        <f>IF(F98="","",(IFERROR(VLOOKUP(F98,'BD1'!AC:AE,2,0),"")))</f>
        <v/>
      </c>
      <c r="F98" s="72"/>
      <c r="G98" s="75" t="str">
        <f>IF(F98="","",(SUMIFS('BD1'!Y:Y,'BD1'!AC:AC,F98,'BD1'!AA:AA,"PAGADO")))</f>
        <v/>
      </c>
    </row>
    <row r="99" spans="2:7" ht="21.95" customHeight="1" x14ac:dyDescent="0.25">
      <c r="B99" s="538" t="str">
        <f ca="1">IF(F99="","",(IFERROR(OFFSET('BD1'!C$14,MATCH(F99,'BD1'!AC$13:AC$2500,0)-2,0),"")))</f>
        <v/>
      </c>
      <c r="C99" s="539" t="str">
        <f ca="1">IF(F99="","",(IFERROR(OFFSET('BD1'!AB$14,MATCH(F99,'BD1'!AC$13:AC$2500,0)-2,0),"")))</f>
        <v/>
      </c>
      <c r="D99" s="70" t="str">
        <f>IF(F99="","",(COUNTIFS('BD1'!AC:AC,F99,'BD1'!AA:AA,"PAGADO")))</f>
        <v/>
      </c>
      <c r="E99" s="73" t="str">
        <f>IF(F99="","",(IFERROR(VLOOKUP(F99,'BD1'!AC:AE,2,0),"")))</f>
        <v/>
      </c>
      <c r="F99" s="72"/>
      <c r="G99" s="75" t="str">
        <f>IF(F99="","",(SUMIFS('BD1'!Y:Y,'BD1'!AC:AC,F99,'BD1'!AA:AA,"PAGADO")))</f>
        <v/>
      </c>
    </row>
    <row r="100" spans="2:7" ht="21.95" customHeight="1" x14ac:dyDescent="0.25">
      <c r="B100" s="538" t="str">
        <f ca="1">IF(F100="","",(IFERROR(OFFSET('BD1'!C$14,MATCH(F100,'BD1'!AC$13:AC$2500,0)-2,0),"")))</f>
        <v/>
      </c>
      <c r="C100" s="539" t="str">
        <f ca="1">IF(F100="","",(IFERROR(OFFSET('BD1'!AB$14,MATCH(F100,'BD1'!AC$13:AC$2500,0)-2,0),"")))</f>
        <v/>
      </c>
      <c r="D100" s="70" t="str">
        <f>IF(F100="","",(COUNTIFS('BD1'!AC:AC,F100,'BD1'!AA:AA,"PAGADO")))</f>
        <v/>
      </c>
      <c r="E100" s="73" t="str">
        <f>IF(F100="","",(IFERROR(VLOOKUP(F100,'BD1'!AC:AE,2,0),"")))</f>
        <v/>
      </c>
      <c r="F100" s="72"/>
      <c r="G100" s="75" t="str">
        <f>IF(F100="","",(SUMIFS('BD1'!Y:Y,'BD1'!AC:AC,F100,'BD1'!AA:AA,"PAGADO")))</f>
        <v/>
      </c>
    </row>
    <row r="101" spans="2:7" ht="21.95" customHeight="1" x14ac:dyDescent="0.25">
      <c r="B101" s="538" t="str">
        <f ca="1">IF(F101="","",(IFERROR(OFFSET('BD1'!C$14,MATCH(F101,'BD1'!AC$13:AC$2500,0)-2,0),"")))</f>
        <v/>
      </c>
      <c r="C101" s="539" t="str">
        <f ca="1">IF(F101="","",(IFERROR(OFFSET('BD1'!AB$14,MATCH(F101,'BD1'!AC$13:AC$2500,0)-2,0),"")))</f>
        <v/>
      </c>
      <c r="D101" s="70" t="str">
        <f>IF(F101="","",(COUNTIFS('BD1'!AC:AC,F101,'BD1'!AA:AA,"PAGADO")))</f>
        <v/>
      </c>
      <c r="E101" s="73" t="str">
        <f>IF(F101="","",(IFERROR(VLOOKUP(F101,'BD1'!AC:AE,2,0),"")))</f>
        <v/>
      </c>
      <c r="F101" s="72"/>
      <c r="G101" s="75" t="str">
        <f>IF(F101="","",(SUMIFS('BD1'!Y:Y,'BD1'!AC:AC,F101,'BD1'!AA:AA,"PAGADO")))</f>
        <v/>
      </c>
    </row>
    <row r="102" spans="2:7" ht="21.95" customHeight="1" x14ac:dyDescent="0.25">
      <c r="B102" s="538" t="str">
        <f ca="1">IF(F102="","",(IFERROR(OFFSET('BD1'!C$14,MATCH(F102,'BD1'!AC$13:AC$2500,0)-2,0),"")))</f>
        <v/>
      </c>
      <c r="C102" s="539" t="str">
        <f ca="1">IF(F102="","",(IFERROR(OFFSET('BD1'!AB$14,MATCH(F102,'BD1'!AC$13:AC$2500,0)-2,0),"")))</f>
        <v/>
      </c>
      <c r="D102" s="70" t="str">
        <f>IF(F102="","",(COUNTIFS('BD1'!AC:AC,F102,'BD1'!AA:AA,"PAGADO")))</f>
        <v/>
      </c>
      <c r="E102" s="73" t="str">
        <f>IF(F102="","",(IFERROR(VLOOKUP(F102,'BD1'!AC:AE,2,0),"")))</f>
        <v/>
      </c>
      <c r="F102" s="72"/>
      <c r="G102" s="75" t="str">
        <f>IF(F102="","",(SUMIFS('BD1'!Y:Y,'BD1'!AC:AC,F102,'BD1'!AA:AA,"PAGADO")))</f>
        <v/>
      </c>
    </row>
    <row r="103" spans="2:7" ht="21.95" customHeight="1" x14ac:dyDescent="0.25">
      <c r="B103" s="538" t="str">
        <f ca="1">IF(F103="","",(IFERROR(OFFSET('BD1'!C$14,MATCH(F103,'BD1'!AC$13:AC$2500,0)-2,0),"")))</f>
        <v/>
      </c>
      <c r="C103" s="539" t="str">
        <f ca="1">IF(F103="","",(IFERROR(OFFSET('BD1'!AB$14,MATCH(F103,'BD1'!AC$13:AC$2500,0)-2,0),"")))</f>
        <v/>
      </c>
      <c r="D103" s="70" t="str">
        <f>IF(F103="","",(COUNTIFS('BD1'!AC:AC,F103,'BD1'!AA:AA,"PAGADO")))</f>
        <v/>
      </c>
      <c r="E103" s="73" t="str">
        <f>IF(F103="","",(IFERROR(VLOOKUP(F103,'BD1'!AC:AE,2,0),"")))</f>
        <v/>
      </c>
      <c r="F103" s="72"/>
      <c r="G103" s="75" t="str">
        <f>IF(F103="","",(SUMIFS('BD1'!Y:Y,'BD1'!AC:AC,F103,'BD1'!AA:AA,"PAGADO")))</f>
        <v/>
      </c>
    </row>
    <row r="104" spans="2:7" ht="21.95" customHeight="1" x14ac:dyDescent="0.25">
      <c r="B104" s="538" t="str">
        <f ca="1">IF(F104="","",(IFERROR(OFFSET('BD1'!C$14,MATCH(F104,'BD1'!AC$13:AC$2500,0)-2,0),"")))</f>
        <v/>
      </c>
      <c r="C104" s="539" t="str">
        <f ca="1">IF(F104="","",(IFERROR(OFFSET('BD1'!AB$14,MATCH(F104,'BD1'!AC$13:AC$2500,0)-2,0),"")))</f>
        <v/>
      </c>
      <c r="D104" s="70" t="str">
        <f>IF(F104="","",(COUNTIFS('BD1'!AC:AC,F104,'BD1'!AA:AA,"PAGADO")))</f>
        <v/>
      </c>
      <c r="E104" s="73" t="str">
        <f>IF(F104="","",(IFERROR(VLOOKUP(F104,'BD1'!AC:AE,2,0),"")))</f>
        <v/>
      </c>
      <c r="F104" s="72"/>
      <c r="G104" s="75" t="str">
        <f>IF(F104="","",(SUMIFS('BD1'!Y:Y,'BD1'!AC:AC,F104,'BD1'!AA:AA,"PAGADO")))</f>
        <v/>
      </c>
    </row>
    <row r="105" spans="2:7" ht="21.95" customHeight="1" x14ac:dyDescent="0.25">
      <c r="B105" s="538" t="str">
        <f ca="1">IF(F105="","",(IFERROR(OFFSET('BD1'!C$14,MATCH(F105,'BD1'!AC$13:AC$2500,0)-2,0),"")))</f>
        <v/>
      </c>
      <c r="C105" s="539" t="str">
        <f ca="1">IF(F105="","",(IFERROR(OFFSET('BD1'!AB$14,MATCH(F105,'BD1'!AC$13:AC$2500,0)-2,0),"")))</f>
        <v/>
      </c>
      <c r="D105" s="70" t="str">
        <f>IF(F105="","",(COUNTIFS('BD1'!AC:AC,F105,'BD1'!AA:AA,"PAGADO")))</f>
        <v/>
      </c>
      <c r="E105" s="73" t="str">
        <f>IF(F105="","",(IFERROR(VLOOKUP(F105,'BD1'!AC:AE,2,0),"")))</f>
        <v/>
      </c>
      <c r="F105" s="72"/>
      <c r="G105" s="75" t="str">
        <f>IF(F105="","",(SUMIFS('BD1'!Y:Y,'BD1'!AC:AC,F105,'BD1'!AA:AA,"PAGADO")))</f>
        <v/>
      </c>
    </row>
    <row r="106" spans="2:7" ht="21.95" customHeight="1" x14ac:dyDescent="0.25">
      <c r="B106" s="538" t="str">
        <f ca="1">IF(F106="","",(IFERROR(OFFSET('BD1'!C$14,MATCH(F106,'BD1'!AC$13:AC$2500,0)-2,0),"")))</f>
        <v/>
      </c>
      <c r="C106" s="539" t="str">
        <f ca="1">IF(F106="","",(IFERROR(OFFSET('BD1'!AB$14,MATCH(F106,'BD1'!AC$13:AC$2500,0)-2,0),"")))</f>
        <v/>
      </c>
      <c r="D106" s="70" t="str">
        <f>IF(F106="","",(COUNTIFS('BD1'!AC:AC,F106,'BD1'!AA:AA,"PAGADO")))</f>
        <v/>
      </c>
      <c r="E106" s="73" t="str">
        <f>IF(F106="","",(IFERROR(VLOOKUP(F106,'BD1'!AC:AE,2,0),"")))</f>
        <v/>
      </c>
      <c r="F106" s="72"/>
      <c r="G106" s="75" t="str">
        <f>IF(F106="","",(SUMIFS('BD1'!Y:Y,'BD1'!AC:AC,F106,'BD1'!AA:AA,"PAGADO")))</f>
        <v/>
      </c>
    </row>
    <row r="107" spans="2:7" ht="21.95" customHeight="1" x14ac:dyDescent="0.25">
      <c r="B107" s="538" t="str">
        <f ca="1">IF(F107="","",(IFERROR(OFFSET('BD1'!C$14,MATCH(F107,'BD1'!AC$13:AC$2500,0)-2,0),"")))</f>
        <v/>
      </c>
      <c r="C107" s="539" t="str">
        <f ca="1">IF(F107="","",(IFERROR(OFFSET('BD1'!AB$14,MATCH(F107,'BD1'!AC$13:AC$2500,0)-2,0),"")))</f>
        <v/>
      </c>
      <c r="D107" s="70" t="str">
        <f>IF(F107="","",(COUNTIFS('BD1'!AC:AC,F107,'BD1'!AA:AA,"PAGADO")))</f>
        <v/>
      </c>
      <c r="E107" s="73" t="str">
        <f>IF(F107="","",(IFERROR(VLOOKUP(F107,'BD1'!AC:AE,2,0),"")))</f>
        <v/>
      </c>
      <c r="F107" s="72"/>
      <c r="G107" s="75" t="str">
        <f>IF(F107="","",(SUMIFS('BD1'!Y:Y,'BD1'!AC:AC,F107,'BD1'!AA:AA,"PAGADO")))</f>
        <v/>
      </c>
    </row>
    <row r="108" spans="2:7" ht="21.95" customHeight="1" x14ac:dyDescent="0.25">
      <c r="B108" s="538" t="str">
        <f ca="1">IF(F108="","",(IFERROR(OFFSET('BD1'!C$14,MATCH(F108,'BD1'!AC$13:AC$2500,0)-2,0),"")))</f>
        <v/>
      </c>
      <c r="C108" s="539" t="str">
        <f ca="1">IF(F108="","",(IFERROR(OFFSET('BD1'!AB$14,MATCH(F108,'BD1'!AC$13:AC$2500,0)-2,0),"")))</f>
        <v/>
      </c>
      <c r="D108" s="70" t="str">
        <f>IF(F108="","",(COUNTIFS('BD1'!AC:AC,F108,'BD1'!AA:AA,"PAGADO")))</f>
        <v/>
      </c>
      <c r="E108" s="73" t="str">
        <f>IF(F108="","",(IFERROR(VLOOKUP(F108,'BD1'!AC:AE,2,0),"")))</f>
        <v/>
      </c>
      <c r="F108" s="72"/>
      <c r="G108" s="75" t="str">
        <f>IF(F108="","",(SUMIFS('BD1'!Y:Y,'BD1'!AC:AC,F108,'BD1'!AA:AA,"PAGADO")))</f>
        <v/>
      </c>
    </row>
    <row r="109" spans="2:7" ht="21.95" customHeight="1" x14ac:dyDescent="0.25">
      <c r="B109" s="538" t="str">
        <f ca="1">IF(F109="","",(IFERROR(OFFSET('BD1'!C$14,MATCH(F109,'BD1'!AC$13:AC$2500,0)-2,0),"")))</f>
        <v/>
      </c>
      <c r="C109" s="539" t="str">
        <f ca="1">IF(F109="","",(IFERROR(OFFSET('BD1'!AB$14,MATCH(F109,'BD1'!AC$13:AC$2500,0)-2,0),"")))</f>
        <v/>
      </c>
      <c r="D109" s="70" t="str">
        <f>IF(F109="","",(COUNTIFS('BD1'!AC:AC,F109,'BD1'!AA:AA,"PAGADO")))</f>
        <v/>
      </c>
      <c r="E109" s="73" t="str">
        <f>IF(F109="","",(IFERROR(VLOOKUP(F109,'BD1'!AC:AE,2,0),"")))</f>
        <v/>
      </c>
      <c r="F109" s="72"/>
      <c r="G109" s="75" t="str">
        <f>IF(F109="","",(SUMIFS('BD1'!Y:Y,'BD1'!AC:AC,F109,'BD1'!AA:AA,"PAGADO")))</f>
        <v/>
      </c>
    </row>
    <row r="110" spans="2:7" ht="21.95" customHeight="1" x14ac:dyDescent="0.25">
      <c r="B110" s="538" t="str">
        <f ca="1">IF(F110="","",(IFERROR(OFFSET('BD1'!C$14,MATCH(F110,'BD1'!AC$13:AC$2500,0)-2,0),"")))</f>
        <v/>
      </c>
      <c r="C110" s="539" t="str">
        <f ca="1">IF(F110="","",(IFERROR(OFFSET('BD1'!AB$14,MATCH(F110,'BD1'!AC$13:AC$2500,0)-2,0),"")))</f>
        <v/>
      </c>
      <c r="D110" s="70" t="str">
        <f>IF(F110="","",(COUNTIFS('BD1'!AC:AC,F110,'BD1'!AA:AA,"PAGADO")))</f>
        <v/>
      </c>
      <c r="E110" s="73" t="str">
        <f>IF(F110="","",(IFERROR(VLOOKUP(F110,'BD1'!AC:AE,2,0),"")))</f>
        <v/>
      </c>
      <c r="F110" s="72"/>
      <c r="G110" s="75" t="str">
        <f>IF(F110="","",(SUMIFS('BD1'!Y:Y,'BD1'!AC:AC,F110,'BD1'!AA:AA,"PAGADO")))</f>
        <v/>
      </c>
    </row>
    <row r="111" spans="2:7" ht="21.95" customHeight="1" x14ac:dyDescent="0.25">
      <c r="B111" s="538" t="str">
        <f ca="1">IF(F111="","",(IFERROR(OFFSET('BD1'!C$14,MATCH(F111,'BD1'!AC$13:AC$2500,0)-2,0),"")))</f>
        <v/>
      </c>
      <c r="C111" s="539" t="str">
        <f ca="1">IF(F111="","",(IFERROR(OFFSET('BD1'!AB$14,MATCH(F111,'BD1'!AC$13:AC$2500,0)-2,0),"")))</f>
        <v/>
      </c>
      <c r="D111" s="70" t="str">
        <f>IF(F111="","",(COUNTIFS('BD1'!AC:AC,F111,'BD1'!AA:AA,"PAGADO")))</f>
        <v/>
      </c>
      <c r="E111" s="73" t="str">
        <f>IF(F111="","",(IFERROR(VLOOKUP(F111,'BD1'!AC:AE,2,0),"")))</f>
        <v/>
      </c>
      <c r="F111" s="72"/>
      <c r="G111" s="75" t="str">
        <f>IF(F111="","",(SUMIFS('BD1'!Y:Y,'BD1'!AC:AC,F111,'BD1'!AA:AA,"PAGADO")))</f>
        <v/>
      </c>
    </row>
    <row r="112" spans="2:7" ht="21.95" customHeight="1" x14ac:dyDescent="0.25">
      <c r="B112" s="538" t="str">
        <f ca="1">IF(F112="","",(IFERROR(OFFSET('BD1'!C$14,MATCH(F112,'BD1'!AC$13:AC$2500,0)-2,0),"")))</f>
        <v/>
      </c>
      <c r="C112" s="539" t="str">
        <f ca="1">IF(F112="","",(IFERROR(OFFSET('BD1'!AB$14,MATCH(F112,'BD1'!AC$13:AC$2500,0)-2,0),"")))</f>
        <v/>
      </c>
      <c r="D112" s="70" t="str">
        <f>IF(F112="","",(COUNTIFS('BD1'!AC:AC,F112,'BD1'!AA:AA,"PAGADO")))</f>
        <v/>
      </c>
      <c r="E112" s="73" t="str">
        <f>IF(F112="","",(IFERROR(VLOOKUP(F112,'BD1'!AC:AE,2,0),"")))</f>
        <v/>
      </c>
      <c r="F112" s="72"/>
      <c r="G112" s="75" t="str">
        <f>IF(F112="","",(SUMIFS('BD1'!Y:Y,'BD1'!AC:AC,F112,'BD1'!AA:AA,"PAGADO")))</f>
        <v/>
      </c>
    </row>
    <row r="113" spans="2:7" ht="21.95" customHeight="1" x14ac:dyDescent="0.25">
      <c r="B113" s="538" t="str">
        <f ca="1">IF(F113="","",(IFERROR(OFFSET('BD1'!C$14,MATCH(F113,'BD1'!AC$13:AC$2500,0)-2,0),"")))</f>
        <v/>
      </c>
      <c r="C113" s="539" t="str">
        <f ca="1">IF(F113="","",(IFERROR(OFFSET('BD1'!AB$14,MATCH(F113,'BD1'!AC$13:AC$2500,0)-2,0),"")))</f>
        <v/>
      </c>
      <c r="D113" s="70" t="str">
        <f>IF(F113="","",(COUNTIFS('BD1'!AC:AC,F113,'BD1'!AA:AA,"PAGADO")))</f>
        <v/>
      </c>
      <c r="E113" s="73" t="str">
        <f>IF(F113="","",(IFERROR(VLOOKUP(F113,'BD1'!AC:AE,2,0),"")))</f>
        <v/>
      </c>
      <c r="F113" s="72"/>
      <c r="G113" s="75" t="str">
        <f>IF(F113="","",(SUMIFS('BD1'!Y:Y,'BD1'!AC:AC,F113,'BD1'!AA:AA,"PAGADO")))</f>
        <v/>
      </c>
    </row>
    <row r="114" spans="2:7" ht="21.95" customHeight="1" x14ac:dyDescent="0.25">
      <c r="B114" s="538" t="str">
        <f ca="1">IF(F114="","",(IFERROR(OFFSET('BD1'!C$14,MATCH(F114,'BD1'!AC$13:AC$2500,0)-2,0),"")))</f>
        <v/>
      </c>
      <c r="C114" s="539" t="str">
        <f ca="1">IF(F114="","",(IFERROR(OFFSET('BD1'!AB$14,MATCH(F114,'BD1'!AC$13:AC$2500,0)-2,0),"")))</f>
        <v/>
      </c>
      <c r="D114" s="70" t="str">
        <f>IF(F114="","",(COUNTIFS('BD1'!AC:AC,F114,'BD1'!AA:AA,"PAGADO")))</f>
        <v/>
      </c>
      <c r="E114" s="73" t="str">
        <f>IF(F114="","",(IFERROR(VLOOKUP(F114,'BD1'!AC:AE,2,0),"")))</f>
        <v/>
      </c>
      <c r="F114" s="72"/>
      <c r="G114" s="75" t="str">
        <f>IF(F114="","",(SUMIFS('BD1'!Y:Y,'BD1'!AC:AC,F114,'BD1'!AA:AA,"PAGADO")))</f>
        <v/>
      </c>
    </row>
    <row r="115" spans="2:7" ht="21.95" customHeight="1" x14ac:dyDescent="0.25">
      <c r="B115" s="538" t="str">
        <f ca="1">IF(F115="","",(IFERROR(OFFSET('BD1'!C$14,MATCH(F115,'BD1'!AC$13:AC$2500,0)-2,0),"")))</f>
        <v/>
      </c>
      <c r="C115" s="539" t="str">
        <f ca="1">IF(F115="","",(IFERROR(OFFSET('BD1'!AB$14,MATCH(F115,'BD1'!AC$13:AC$2500,0)-2,0),"")))</f>
        <v/>
      </c>
      <c r="D115" s="70" t="str">
        <f>IF(F115="","",(COUNTIFS('BD1'!AC:AC,F115,'BD1'!AA:AA,"PAGADO")))</f>
        <v/>
      </c>
      <c r="E115" s="73" t="str">
        <f>IF(F115="","",(IFERROR(VLOOKUP(F115,'BD1'!AC:AE,2,0),"")))</f>
        <v/>
      </c>
      <c r="F115" s="72"/>
      <c r="G115" s="75" t="str">
        <f>IF(F115="","",(SUMIFS('BD1'!Y:Y,'BD1'!AC:AC,F115,'BD1'!AA:AA,"PAGADO")))</f>
        <v/>
      </c>
    </row>
    <row r="116" spans="2:7" ht="21.95" customHeight="1" x14ac:dyDescent="0.25">
      <c r="B116" s="538" t="str">
        <f ca="1">IF(F116="","",(IFERROR(OFFSET('BD1'!C$14,MATCH(F116,'BD1'!AC$13:AC$2500,0)-2,0),"")))</f>
        <v/>
      </c>
      <c r="C116" s="539" t="str">
        <f ca="1">IF(F116="","",(IFERROR(OFFSET('BD1'!AB$14,MATCH(F116,'BD1'!AC$13:AC$2500,0)-2,0),"")))</f>
        <v/>
      </c>
      <c r="D116" s="70" t="str">
        <f>IF(F116="","",(COUNTIFS('BD1'!AC:AC,F116,'BD1'!AA:AA,"PAGADO")))</f>
        <v/>
      </c>
      <c r="E116" s="73" t="str">
        <f>IF(F116="","",(IFERROR(VLOOKUP(F116,'BD1'!AC:AE,2,0),"")))</f>
        <v/>
      </c>
      <c r="F116" s="72"/>
      <c r="G116" s="75" t="str">
        <f>IF(F116="","",(SUMIFS('BD1'!Y:Y,'BD1'!AC:AC,F116,'BD1'!AA:AA,"PAGADO")))</f>
        <v/>
      </c>
    </row>
    <row r="117" spans="2:7" ht="21.95" customHeight="1" x14ac:dyDescent="0.25">
      <c r="B117" s="538" t="str">
        <f ca="1">IF(F117="","",(IFERROR(OFFSET('BD1'!C$14,MATCH(F117,'BD1'!AC$13:AC$2500,0)-2,0),"")))</f>
        <v/>
      </c>
      <c r="C117" s="539" t="str">
        <f ca="1">IF(F117="","",(IFERROR(OFFSET('BD1'!AB$14,MATCH(F117,'BD1'!AC$13:AC$2500,0)-2,0),"")))</f>
        <v/>
      </c>
      <c r="D117" s="70" t="str">
        <f>IF(F117="","",(COUNTIFS('BD1'!AC:AC,F117,'BD1'!AA:AA,"PAGADO")))</f>
        <v/>
      </c>
      <c r="E117" s="73" t="str">
        <f>IF(F117="","",(IFERROR(VLOOKUP(F117,'BD1'!AC:AE,2,0),"")))</f>
        <v/>
      </c>
      <c r="F117" s="72"/>
      <c r="G117" s="75" t="str">
        <f>IF(F117="","",(SUMIFS('BD1'!Y:Y,'BD1'!AC:AC,F117,'BD1'!AA:AA,"PAGADO")))</f>
        <v/>
      </c>
    </row>
    <row r="118" spans="2:7" ht="21.95" customHeight="1" x14ac:dyDescent="0.25">
      <c r="B118" s="538" t="str">
        <f ca="1">IF(F118="","",(IFERROR(OFFSET('BD1'!C$14,MATCH(F118,'BD1'!AC$13:AC$2500,0)-2,0),"")))</f>
        <v/>
      </c>
      <c r="C118" s="539" t="str">
        <f ca="1">IF(F118="","",(IFERROR(OFFSET('BD1'!AB$14,MATCH(F118,'BD1'!AC$13:AC$2500,0)-2,0),"")))</f>
        <v/>
      </c>
      <c r="D118" s="70" t="str">
        <f>IF(F118="","",(COUNTIFS('BD1'!AC:AC,F118,'BD1'!AA:AA,"PAGADO")))</f>
        <v/>
      </c>
      <c r="E118" s="73" t="str">
        <f>IF(F118="","",(IFERROR(VLOOKUP(F118,'BD1'!AC:AE,2,0),"")))</f>
        <v/>
      </c>
      <c r="F118" s="72"/>
      <c r="G118" s="75" t="str">
        <f>IF(F118="","",(SUMIFS('BD1'!Y:Y,'BD1'!AC:AC,F118,'BD1'!AA:AA,"PAGADO")))</f>
        <v/>
      </c>
    </row>
    <row r="119" spans="2:7" ht="21.95" customHeight="1" x14ac:dyDescent="0.25">
      <c r="B119" s="538" t="str">
        <f ca="1">IF(F119="","",(IFERROR(OFFSET('BD1'!C$14,MATCH(F119,'BD1'!AC$13:AC$2500,0)-2,0),"")))</f>
        <v/>
      </c>
      <c r="C119" s="539" t="str">
        <f ca="1">IF(F119="","",(IFERROR(OFFSET('BD1'!AB$14,MATCH(F119,'BD1'!AC$13:AC$2500,0)-2,0),"")))</f>
        <v/>
      </c>
      <c r="D119" s="70" t="str">
        <f>IF(F119="","",(COUNTIFS('BD1'!AC:AC,F119,'BD1'!AA:AA,"PAGADO")))</f>
        <v/>
      </c>
      <c r="E119" s="73" t="str">
        <f>IF(F119="","",(IFERROR(VLOOKUP(F119,'BD1'!AC:AE,2,0),"")))</f>
        <v/>
      </c>
      <c r="F119" s="72"/>
      <c r="G119" s="75" t="str">
        <f>IF(F119="","",(SUMIFS('BD1'!Y:Y,'BD1'!AC:AC,F119,'BD1'!AA:AA,"PAGADO")))</f>
        <v/>
      </c>
    </row>
    <row r="120" spans="2:7" ht="21.95" customHeight="1" x14ac:dyDescent="0.25">
      <c r="B120" s="538" t="str">
        <f ca="1">IF(F120="","",(IFERROR(OFFSET('BD1'!C$14,MATCH(F120,'BD1'!AC$13:AC$2500,0)-2,0),"")))</f>
        <v/>
      </c>
      <c r="C120" s="539" t="str">
        <f ca="1">IF(F120="","",(IFERROR(OFFSET('BD1'!AB$14,MATCH(F120,'BD1'!AC$13:AC$2500,0)-2,0),"")))</f>
        <v/>
      </c>
      <c r="D120" s="70" t="str">
        <f>IF(F120="","",(COUNTIFS('BD1'!AC:AC,F120,'BD1'!AA:AA,"PAGADO")))</f>
        <v/>
      </c>
      <c r="E120" s="73" t="str">
        <f>IF(F120="","",(IFERROR(VLOOKUP(F120,'BD1'!AC:AE,2,0),"")))</f>
        <v/>
      </c>
      <c r="F120" s="72"/>
      <c r="G120" s="75" t="str">
        <f>IF(F120="","",(SUMIFS('BD1'!Y:Y,'BD1'!AC:AC,F120,'BD1'!AA:AA,"PAGADO")))</f>
        <v/>
      </c>
    </row>
    <row r="121" spans="2:7" ht="21.95" customHeight="1" x14ac:dyDescent="0.25">
      <c r="B121" s="538" t="str">
        <f ca="1">IF(F121="","",(IFERROR(OFFSET('BD1'!C$14,MATCH(F121,'BD1'!AC$13:AC$2500,0)-2,0),"")))</f>
        <v/>
      </c>
      <c r="C121" s="539" t="str">
        <f ca="1">IF(F121="","",(IFERROR(OFFSET('BD1'!AB$14,MATCH(F121,'BD1'!AC$13:AC$2500,0)-2,0),"")))</f>
        <v/>
      </c>
      <c r="D121" s="70" t="str">
        <f>IF(F121="","",(COUNTIFS('BD1'!AC:AC,F121,'BD1'!AA:AA,"PAGADO")))</f>
        <v/>
      </c>
      <c r="E121" s="73" t="str">
        <f>IF(F121="","",(IFERROR(VLOOKUP(F121,'BD1'!AC:AE,2,0),"")))</f>
        <v/>
      </c>
      <c r="F121" s="72"/>
      <c r="G121" s="75" t="str">
        <f>IF(F121="","",(SUMIFS('BD1'!Y:Y,'BD1'!AC:AC,F121,'BD1'!AA:AA,"PAGADO")))</f>
        <v/>
      </c>
    </row>
    <row r="122" spans="2:7" ht="21.95" customHeight="1" x14ac:dyDescent="0.25">
      <c r="B122" s="538" t="str">
        <f ca="1">IF(F122="","",(IFERROR(OFFSET('BD1'!C$14,MATCH(F122,'BD1'!AC$13:AC$2500,0)-2,0),"")))</f>
        <v/>
      </c>
      <c r="C122" s="539" t="str">
        <f ca="1">IF(F122="","",(IFERROR(OFFSET('BD1'!AB$14,MATCH(F122,'BD1'!AC$13:AC$2500,0)-2,0),"")))</f>
        <v/>
      </c>
      <c r="D122" s="70" t="str">
        <f>IF(F122="","",(COUNTIFS('BD1'!AC:AC,F122,'BD1'!AA:AA,"PAGADO")))</f>
        <v/>
      </c>
      <c r="E122" s="73" t="str">
        <f>IF(F122="","",(IFERROR(VLOOKUP(F122,'BD1'!AC:AE,2,0),"")))</f>
        <v/>
      </c>
      <c r="F122" s="72"/>
      <c r="G122" s="75" t="str">
        <f>IF(F122="","",(SUMIFS('BD1'!Y:Y,'BD1'!AC:AC,F122,'BD1'!AA:AA,"PAGADO")))</f>
        <v/>
      </c>
    </row>
    <row r="123" spans="2:7" ht="21.95" customHeight="1" x14ac:dyDescent="0.25">
      <c r="B123" s="538" t="str">
        <f ca="1">IF(F123="","",(IFERROR(OFFSET('BD1'!C$14,MATCH(F123,'BD1'!AC$13:AC$2500,0)-2,0),"")))</f>
        <v/>
      </c>
      <c r="C123" s="539" t="str">
        <f ca="1">IF(F123="","",(IFERROR(OFFSET('BD1'!AB$14,MATCH(F123,'BD1'!AC$13:AC$2500,0)-2,0),"")))</f>
        <v/>
      </c>
      <c r="D123" s="70" t="str">
        <f>IF(F123="","",(COUNTIFS('BD1'!AC:AC,F123,'BD1'!AA:AA,"PAGADO")))</f>
        <v/>
      </c>
      <c r="E123" s="73" t="str">
        <f>IF(F123="","",(IFERROR(VLOOKUP(F123,'BD1'!AC:AE,2,0),"")))</f>
        <v/>
      </c>
      <c r="F123" s="72"/>
      <c r="G123" s="75" t="str">
        <f>IF(F123="","",(SUMIFS('BD1'!Y:Y,'BD1'!AC:AC,F123,'BD1'!AA:AA,"PAGADO")))</f>
        <v/>
      </c>
    </row>
    <row r="124" spans="2:7" ht="21.95" customHeight="1" x14ac:dyDescent="0.25">
      <c r="B124" s="538" t="str">
        <f ca="1">IF(F124="","",(IFERROR(OFFSET('BD1'!C$14,MATCH(F124,'BD1'!AC$13:AC$2500,0)-2,0),"")))</f>
        <v/>
      </c>
      <c r="C124" s="539" t="str">
        <f ca="1">IF(F124="","",(IFERROR(OFFSET('BD1'!AB$14,MATCH(F124,'BD1'!AC$13:AC$2500,0)-2,0),"")))</f>
        <v/>
      </c>
      <c r="D124" s="70" t="str">
        <f>IF(F124="","",(COUNTIFS('BD1'!AC:AC,F124,'BD1'!AA:AA,"PAGADO")))</f>
        <v/>
      </c>
      <c r="E124" s="73" t="str">
        <f>IF(F124="","",(IFERROR(VLOOKUP(F124,'BD1'!AC:AE,2,0),"")))</f>
        <v/>
      </c>
      <c r="F124" s="72"/>
      <c r="G124" s="75" t="str">
        <f>IF(F124="","",(SUMIFS('BD1'!Y:Y,'BD1'!AC:AC,F124,'BD1'!AA:AA,"PAGADO")))</f>
        <v/>
      </c>
    </row>
    <row r="125" spans="2:7" ht="21.95" customHeight="1" x14ac:dyDescent="0.25">
      <c r="B125" s="538" t="str">
        <f ca="1">IF(F125="","",(IFERROR(OFFSET('BD1'!C$14,MATCH(F125,'BD1'!AC$13:AC$2500,0)-2,0),"")))</f>
        <v/>
      </c>
      <c r="C125" s="539" t="str">
        <f ca="1">IF(F125="","",(IFERROR(OFFSET('BD1'!AB$14,MATCH(F125,'BD1'!AC$13:AC$2500,0)-2,0),"")))</f>
        <v/>
      </c>
      <c r="D125" s="70" t="str">
        <f>IF(F125="","",(COUNTIFS('BD1'!AC:AC,F125,'BD1'!AA:AA,"PAGADO")))</f>
        <v/>
      </c>
      <c r="E125" s="73" t="str">
        <f>IF(F125="","",(IFERROR(VLOOKUP(F125,'BD1'!AC:AE,2,0),"")))</f>
        <v/>
      </c>
      <c r="F125" s="72"/>
      <c r="G125" s="75" t="str">
        <f>IF(F125="","",(SUMIFS('BD1'!Y:Y,'BD1'!AC:AC,F125,'BD1'!AA:AA,"PAGADO")))</f>
        <v/>
      </c>
    </row>
    <row r="126" spans="2:7" ht="21.95" customHeight="1" x14ac:dyDescent="0.25">
      <c r="B126" s="538" t="str">
        <f ca="1">IF(F126="","",(IFERROR(OFFSET('BD1'!C$14,MATCH(F126,'BD1'!AC$13:AC$2500,0)-2,0),"")))</f>
        <v/>
      </c>
      <c r="C126" s="539" t="str">
        <f ca="1">IF(F126="","",(IFERROR(OFFSET('BD1'!AB$14,MATCH(F126,'BD1'!AC$13:AC$2500,0)-2,0),"")))</f>
        <v/>
      </c>
      <c r="D126" s="70" t="str">
        <f>IF(F126="","",(COUNTIFS('BD1'!AC:AC,F126,'BD1'!AA:AA,"PAGADO")))</f>
        <v/>
      </c>
      <c r="E126" s="73" t="str">
        <f>IF(F126="","",(IFERROR(VLOOKUP(F126,'BD1'!AC:AE,2,0),"")))</f>
        <v/>
      </c>
      <c r="F126" s="72"/>
      <c r="G126" s="75" t="str">
        <f>IF(F126="","",(SUMIFS('BD1'!Y:Y,'BD1'!AC:AC,F126,'BD1'!AA:AA,"PAGADO")))</f>
        <v/>
      </c>
    </row>
    <row r="127" spans="2:7" ht="21.95" customHeight="1" x14ac:dyDescent="0.25">
      <c r="B127" s="538" t="str">
        <f ca="1">IF(F127="","",(IFERROR(OFFSET('BD1'!C$14,MATCH(F127,'BD1'!AC$13:AC$2500,0)-2,0),"")))</f>
        <v/>
      </c>
      <c r="C127" s="539" t="str">
        <f ca="1">IF(F127="","",(IFERROR(OFFSET('BD1'!AB$14,MATCH(F127,'BD1'!AC$13:AC$2500,0)-2,0),"")))</f>
        <v/>
      </c>
      <c r="D127" s="70" t="str">
        <f>IF(F127="","",(COUNTIFS('BD1'!AC:AC,F127,'BD1'!AA:AA,"PAGADO")))</f>
        <v/>
      </c>
      <c r="E127" s="73" t="str">
        <f>IF(F127="","",(IFERROR(VLOOKUP(F127,'BD1'!AC:AE,2,0),"")))</f>
        <v/>
      </c>
      <c r="F127" s="72"/>
      <c r="G127" s="75" t="str">
        <f>IF(F127="","",(SUMIFS('BD1'!Y:Y,'BD1'!AC:AC,F127,'BD1'!AA:AA,"PAGADO")))</f>
        <v/>
      </c>
    </row>
    <row r="128" spans="2:7" ht="21.95" customHeight="1" x14ac:dyDescent="0.25">
      <c r="B128" s="538" t="str">
        <f ca="1">IF(F128="","",(IFERROR(OFFSET('BD1'!C$14,MATCH(F128,'BD1'!AC$13:AC$2500,0)-2,0),"")))</f>
        <v/>
      </c>
      <c r="C128" s="539" t="str">
        <f ca="1">IF(F128="","",(IFERROR(OFFSET('BD1'!AB$14,MATCH(F128,'BD1'!AC$13:AC$2500,0)-2,0),"")))</f>
        <v/>
      </c>
      <c r="D128" s="70" t="str">
        <f>IF(F128="","",(COUNTIFS('BD1'!AC:AC,F128,'BD1'!AA:AA,"PAGADO")))</f>
        <v/>
      </c>
      <c r="E128" s="73" t="str">
        <f>IF(F128="","",(IFERROR(VLOOKUP(F128,'BD1'!AC:AE,2,0),"")))</f>
        <v/>
      </c>
      <c r="F128" s="72"/>
      <c r="G128" s="75" t="str">
        <f>IF(F128="","",(SUMIFS('BD1'!Y:Y,'BD1'!AC:AC,F128,'BD1'!AA:AA,"PAGADO")))</f>
        <v/>
      </c>
    </row>
    <row r="129" spans="2:7" ht="21.95" customHeight="1" x14ac:dyDescent="0.25">
      <c r="B129" s="538" t="str">
        <f ca="1">IF(F129="","",(IFERROR(OFFSET('BD1'!C$14,MATCH(F129,'BD1'!AC$13:AC$2500,0)-2,0),"")))</f>
        <v/>
      </c>
      <c r="C129" s="539" t="str">
        <f ca="1">IF(F129="","",(IFERROR(OFFSET('BD1'!AB$14,MATCH(F129,'BD1'!AC$13:AC$2500,0)-2,0),"")))</f>
        <v/>
      </c>
      <c r="D129" s="70" t="str">
        <f>IF(F129="","",(COUNTIFS('BD1'!AC:AC,F129,'BD1'!AA:AA,"PAGADO")))</f>
        <v/>
      </c>
      <c r="E129" s="73" t="str">
        <f>IF(F129="","",(IFERROR(VLOOKUP(F129,'BD1'!AC:AE,2,0),"")))</f>
        <v/>
      </c>
      <c r="F129" s="72"/>
      <c r="G129" s="75" t="str">
        <f>IF(F129="","",(SUMIFS('BD1'!Y:Y,'BD1'!AC:AC,F129,'BD1'!AA:AA,"PAGADO")))</f>
        <v/>
      </c>
    </row>
    <row r="130" spans="2:7" ht="21.95" customHeight="1" x14ac:dyDescent="0.25">
      <c r="B130" s="538" t="str">
        <f ca="1">IF(F130="","",(IFERROR(OFFSET('BD1'!C$14,MATCH(F130,'BD1'!AC$13:AC$2500,0)-2,0),"")))</f>
        <v/>
      </c>
      <c r="C130" s="539" t="str">
        <f ca="1">IF(F130="","",(IFERROR(OFFSET('BD1'!AB$14,MATCH(F130,'BD1'!AC$13:AC$2500,0)-2,0),"")))</f>
        <v/>
      </c>
      <c r="D130" s="70" t="str">
        <f>IF(F130="","",(COUNTIFS('BD1'!AC:AC,F130,'BD1'!AA:AA,"PAGADO")))</f>
        <v/>
      </c>
      <c r="E130" s="73" t="str">
        <f>IF(F130="","",(IFERROR(VLOOKUP(F130,'BD1'!AC:AE,2,0),"")))</f>
        <v/>
      </c>
      <c r="F130" s="72"/>
      <c r="G130" s="75" t="str">
        <f>IF(F130="","",(SUMIFS('BD1'!Y:Y,'BD1'!AC:AC,F130,'BD1'!AA:AA,"PAGADO")))</f>
        <v/>
      </c>
    </row>
    <row r="131" spans="2:7" ht="21.95" customHeight="1" x14ac:dyDescent="0.25">
      <c r="B131" s="538" t="str">
        <f ca="1">IF(F131="","",(IFERROR(OFFSET('BD1'!C$14,MATCH(F131,'BD1'!AC$13:AC$2500,0)-2,0),"")))</f>
        <v/>
      </c>
      <c r="C131" s="539" t="str">
        <f ca="1">IF(F131="","",(IFERROR(OFFSET('BD1'!AB$14,MATCH(F131,'BD1'!AC$13:AC$2500,0)-2,0),"")))</f>
        <v/>
      </c>
      <c r="D131" s="70" t="str">
        <f>IF(F131="","",(COUNTIFS('BD1'!AC:AC,F131,'BD1'!AA:AA,"PAGADO")))</f>
        <v/>
      </c>
      <c r="E131" s="73" t="str">
        <f>IF(F131="","",(IFERROR(VLOOKUP(F131,'BD1'!AC:AE,2,0),"")))</f>
        <v/>
      </c>
      <c r="F131" s="72"/>
      <c r="G131" s="75" t="str">
        <f>IF(F131="","",(SUMIFS('BD1'!Y:Y,'BD1'!AC:AC,F131,'BD1'!AA:AA,"PAGADO")))</f>
        <v/>
      </c>
    </row>
    <row r="132" spans="2:7" ht="21.95" customHeight="1" x14ac:dyDescent="0.25">
      <c r="B132" s="538" t="str">
        <f ca="1">IF(F132="","",(IFERROR(OFFSET('BD1'!C$14,MATCH(F132,'BD1'!AC$13:AC$2500,0)-2,0),"")))</f>
        <v/>
      </c>
      <c r="C132" s="539" t="str">
        <f ca="1">IF(F132="","",(IFERROR(OFFSET('BD1'!AB$14,MATCH(F132,'BD1'!AC$13:AC$2500,0)-2,0),"")))</f>
        <v/>
      </c>
      <c r="D132" s="70" t="str">
        <f>IF(F132="","",(COUNTIFS('BD1'!AC:AC,F132,'BD1'!AA:AA,"PAGADO")))</f>
        <v/>
      </c>
      <c r="E132" s="73" t="str">
        <f>IF(F132="","",(IFERROR(VLOOKUP(F132,'BD1'!AC:AE,2,0),"")))</f>
        <v/>
      </c>
      <c r="F132" s="72"/>
      <c r="G132" s="75" t="str">
        <f>IF(F132="","",(SUMIFS('BD1'!Y:Y,'BD1'!AC:AC,F132,'BD1'!AA:AA,"PAGADO")))</f>
        <v/>
      </c>
    </row>
    <row r="133" spans="2:7" ht="21.95" customHeight="1" x14ac:dyDescent="0.25">
      <c r="B133" s="538" t="str">
        <f ca="1">IF(F133="","",(IFERROR(OFFSET('BD1'!C$14,MATCH(F133,'BD1'!AC$13:AC$2500,0)-2,0),"")))</f>
        <v/>
      </c>
      <c r="C133" s="539" t="str">
        <f ca="1">IF(F133="","",(IFERROR(OFFSET('BD1'!AB$14,MATCH(F133,'BD1'!AC$13:AC$2500,0)-2,0),"")))</f>
        <v/>
      </c>
      <c r="D133" s="70" t="str">
        <f>IF(F133="","",(COUNTIFS('BD1'!AC:AC,F133,'BD1'!AA:AA,"PAGADO")))</f>
        <v/>
      </c>
      <c r="E133" s="73" t="str">
        <f>IF(F133="","",(IFERROR(VLOOKUP(F133,'BD1'!AC:AE,2,0),"")))</f>
        <v/>
      </c>
      <c r="F133" s="72"/>
      <c r="G133" s="75" t="str">
        <f>IF(F133="","",(SUMIFS('BD1'!Y:Y,'BD1'!AC:AC,F133,'BD1'!AA:AA,"PAGADO")))</f>
        <v/>
      </c>
    </row>
    <row r="134" spans="2:7" ht="21.95" customHeight="1" x14ac:dyDescent="0.25">
      <c r="B134" s="538" t="str">
        <f ca="1">IF(F134="","",(IFERROR(OFFSET('BD1'!C$14,MATCH(F134,'BD1'!AC$13:AC$2500,0)-2,0),"")))</f>
        <v/>
      </c>
      <c r="C134" s="539" t="str">
        <f ca="1">IF(F134="","",(IFERROR(OFFSET('BD1'!AB$14,MATCH(F134,'BD1'!AC$13:AC$2500,0)-2,0),"")))</f>
        <v/>
      </c>
      <c r="D134" s="70" t="str">
        <f>IF(F134="","",(COUNTIFS('BD1'!AC:AC,F134,'BD1'!AA:AA,"PAGADO")))</f>
        <v/>
      </c>
      <c r="E134" s="73" t="str">
        <f>IF(F134="","",(IFERROR(VLOOKUP(F134,'BD1'!AC:AE,2,0),"")))</f>
        <v/>
      </c>
      <c r="F134" s="72"/>
      <c r="G134" s="75" t="str">
        <f>IF(F134="","",(SUMIFS('BD1'!Y:Y,'BD1'!AC:AC,F134,'BD1'!AA:AA,"PAGADO")))</f>
        <v/>
      </c>
    </row>
    <row r="135" spans="2:7" ht="21.95" customHeight="1" x14ac:dyDescent="0.25">
      <c r="B135" s="538" t="str">
        <f ca="1">IF(F135="","",(IFERROR(OFFSET('BD1'!C$14,MATCH(F135,'BD1'!AC$13:AC$2500,0)-2,0),"")))</f>
        <v/>
      </c>
      <c r="C135" s="539" t="str">
        <f ca="1">IF(F135="","",(IFERROR(OFFSET('BD1'!AB$14,MATCH(F135,'BD1'!AC$13:AC$2500,0)-2,0),"")))</f>
        <v/>
      </c>
      <c r="D135" s="70" t="str">
        <f>IF(F135="","",(COUNTIFS('BD1'!AC:AC,F135,'BD1'!AA:AA,"PAGADO")))</f>
        <v/>
      </c>
      <c r="E135" s="73" t="str">
        <f>IF(F135="","",(IFERROR(VLOOKUP(F135,'BD1'!AC:AE,2,0),"")))</f>
        <v/>
      </c>
      <c r="F135" s="72"/>
      <c r="G135" s="75" t="str">
        <f>IF(F135="","",(SUMIFS('BD1'!Y:Y,'BD1'!AC:AC,F135,'BD1'!AA:AA,"PAGADO")))</f>
        <v/>
      </c>
    </row>
    <row r="136" spans="2:7" ht="21.95" customHeight="1" x14ac:dyDescent="0.25">
      <c r="B136" s="538" t="str">
        <f ca="1">IF(F136="","",(IFERROR(OFFSET('BD1'!C$14,MATCH(F136,'BD1'!AC$13:AC$2500,0)-2,0),"")))</f>
        <v/>
      </c>
      <c r="C136" s="539" t="str">
        <f ca="1">IF(F136="","",(IFERROR(OFFSET('BD1'!AB$14,MATCH(F136,'BD1'!AC$13:AC$2500,0)-2,0),"")))</f>
        <v/>
      </c>
      <c r="D136" s="70" t="str">
        <f>IF(F136="","",(COUNTIFS('BD1'!AC:AC,F136,'BD1'!AA:AA,"PAGADO")))</f>
        <v/>
      </c>
      <c r="E136" s="73" t="str">
        <f>IF(F136="","",(IFERROR(VLOOKUP(F136,'BD1'!AC:AE,2,0),"")))</f>
        <v/>
      </c>
      <c r="F136" s="72"/>
      <c r="G136" s="75" t="str">
        <f>IF(F136="","",(SUMIFS('BD1'!Y:Y,'BD1'!AC:AC,F136,'BD1'!AA:AA,"PAGADO")))</f>
        <v/>
      </c>
    </row>
    <row r="137" spans="2:7" ht="21.95" customHeight="1" x14ac:dyDescent="0.25">
      <c r="B137" s="538" t="str">
        <f ca="1">IF(F137="","",(IFERROR(OFFSET('BD1'!C$14,MATCH(F137,'BD1'!AC$13:AC$2500,0)-2,0),"")))</f>
        <v/>
      </c>
      <c r="C137" s="539" t="str">
        <f ca="1">IF(F137="","",(IFERROR(OFFSET('BD1'!AB$14,MATCH(F137,'BD1'!AC$13:AC$2500,0)-2,0),"")))</f>
        <v/>
      </c>
      <c r="D137" s="70" t="str">
        <f>IF(F137="","",(COUNTIFS('BD1'!AC:AC,F137,'BD1'!AA:AA,"PAGADO")))</f>
        <v/>
      </c>
      <c r="E137" s="73" t="str">
        <f>IF(F137="","",(IFERROR(VLOOKUP(F137,'BD1'!AC:AE,2,0),"")))</f>
        <v/>
      </c>
      <c r="F137" s="72"/>
      <c r="G137" s="75" t="str">
        <f>IF(F137="","",(SUMIFS('BD1'!Y:Y,'BD1'!AC:AC,F137,'BD1'!AA:AA,"PAGADO")))</f>
        <v/>
      </c>
    </row>
    <row r="138" spans="2:7" ht="21.95" customHeight="1" x14ac:dyDescent="0.25">
      <c r="B138" s="538" t="str">
        <f ca="1">IF(F138="","",(IFERROR(OFFSET('BD1'!C$14,MATCH(F138,'BD1'!AC$13:AC$2500,0)-2,0),"")))</f>
        <v/>
      </c>
      <c r="C138" s="539" t="str">
        <f ca="1">IF(F138="","",(IFERROR(OFFSET('BD1'!AB$14,MATCH(F138,'BD1'!AC$13:AC$2500,0)-2,0),"")))</f>
        <v/>
      </c>
      <c r="D138" s="70" t="str">
        <f>IF(F138="","",(COUNTIFS('BD1'!AC:AC,F138,'BD1'!AA:AA,"PAGADO")))</f>
        <v/>
      </c>
      <c r="E138" s="73" t="str">
        <f>IF(F138="","",(IFERROR(VLOOKUP(F138,'BD1'!AC:AE,2,0),"")))</f>
        <v/>
      </c>
      <c r="F138" s="72"/>
      <c r="G138" s="75" t="str">
        <f>IF(F138="","",(SUMIFS('BD1'!Y:Y,'BD1'!AC:AC,F138,'BD1'!AA:AA,"PAGADO")))</f>
        <v/>
      </c>
    </row>
    <row r="139" spans="2:7" ht="21.95" customHeight="1" x14ac:dyDescent="0.25">
      <c r="B139" s="538" t="str">
        <f ca="1">IF(F139="","",(IFERROR(OFFSET('BD1'!C$14,MATCH(F139,'BD1'!AC$13:AC$2500,0)-2,0),"")))</f>
        <v/>
      </c>
      <c r="C139" s="539" t="str">
        <f ca="1">IF(F139="","",(IFERROR(OFFSET('BD1'!AB$14,MATCH(F139,'BD1'!AC$13:AC$2500,0)-2,0),"")))</f>
        <v/>
      </c>
      <c r="D139" s="70" t="str">
        <f>IF(F139="","",(COUNTIFS('BD1'!AC:AC,F139,'BD1'!AA:AA,"PAGADO")))</f>
        <v/>
      </c>
      <c r="E139" s="73" t="str">
        <f>IF(F139="","",(IFERROR(VLOOKUP(F139,'BD1'!AC:AE,2,0),"")))</f>
        <v/>
      </c>
      <c r="F139" s="72"/>
      <c r="G139" s="75" t="str">
        <f>IF(F139="","",(SUMIFS('BD1'!Y:Y,'BD1'!AC:AC,F139,'BD1'!AA:AA,"PAGADO")))</f>
        <v/>
      </c>
    </row>
    <row r="140" spans="2:7" ht="21.95" customHeight="1" x14ac:dyDescent="0.25">
      <c r="B140" s="538" t="str">
        <f ca="1">IF(F140="","",(IFERROR(OFFSET('BD1'!C$14,MATCH(F140,'BD1'!AC$13:AC$2500,0)-2,0),"")))</f>
        <v/>
      </c>
      <c r="C140" s="539" t="str">
        <f ca="1">IF(F140="","",(IFERROR(OFFSET('BD1'!AB$14,MATCH(F140,'BD1'!AC$13:AC$2500,0)-2,0),"")))</f>
        <v/>
      </c>
      <c r="D140" s="70" t="str">
        <f>IF(F140="","",(COUNTIFS('BD1'!AC:AC,F140,'BD1'!AA:AA,"PAGADO")))</f>
        <v/>
      </c>
      <c r="E140" s="73" t="str">
        <f>IF(F140="","",(IFERROR(VLOOKUP(F140,'BD1'!AC:AE,2,0),"")))</f>
        <v/>
      </c>
      <c r="F140" s="72"/>
      <c r="G140" s="75" t="str">
        <f>IF(F140="","",(SUMIFS('BD1'!Y:Y,'BD1'!AC:AC,F140,'BD1'!AA:AA,"PAGADO")))</f>
        <v/>
      </c>
    </row>
    <row r="141" spans="2:7" ht="21.95" customHeight="1" x14ac:dyDescent="0.25">
      <c r="B141" s="538" t="str">
        <f ca="1">IF(F141="","",(IFERROR(OFFSET('BD1'!C$14,MATCH(F141,'BD1'!AC$13:AC$2500,0)-2,0),"")))</f>
        <v/>
      </c>
      <c r="C141" s="539" t="str">
        <f ca="1">IF(F141="","",(IFERROR(OFFSET('BD1'!AB$14,MATCH(F141,'BD1'!AC$13:AC$2500,0)-2,0),"")))</f>
        <v/>
      </c>
      <c r="D141" s="70" t="str">
        <f>IF(F141="","",(COUNTIFS('BD1'!AC:AC,F141,'BD1'!AA:AA,"PAGADO")))</f>
        <v/>
      </c>
      <c r="E141" s="73" t="str">
        <f>IF(F141="","",(IFERROR(VLOOKUP(F141,'BD1'!AC:AE,2,0),"")))</f>
        <v/>
      </c>
      <c r="F141" s="72"/>
      <c r="G141" s="75" t="str">
        <f>IF(F141="","",(SUMIFS('BD1'!Y:Y,'BD1'!AC:AC,F141,'BD1'!AA:AA,"PAGADO")))</f>
        <v/>
      </c>
    </row>
    <row r="142" spans="2:7" ht="21.95" customHeight="1" x14ac:dyDescent="0.25">
      <c r="B142" s="538" t="str">
        <f ca="1">IF(F142="","",(IFERROR(OFFSET('BD1'!C$14,MATCH(F142,'BD1'!AC$13:AC$2500,0)-2,0),"")))</f>
        <v/>
      </c>
      <c r="C142" s="539" t="str">
        <f ca="1">IF(F142="","",(IFERROR(OFFSET('BD1'!AB$14,MATCH(F142,'BD1'!AC$13:AC$2500,0)-2,0),"")))</f>
        <v/>
      </c>
      <c r="D142" s="70" t="str">
        <f>IF(F142="","",(COUNTIFS('BD1'!AC:AC,F142,'BD1'!AA:AA,"PAGADO")))</f>
        <v/>
      </c>
      <c r="E142" s="73" t="str">
        <f>IF(F142="","",(IFERROR(VLOOKUP(F142,'BD1'!AC:AE,2,0),"")))</f>
        <v/>
      </c>
      <c r="F142" s="72"/>
      <c r="G142" s="75" t="str">
        <f>IF(F142="","",(SUMIFS('BD1'!Y:Y,'BD1'!AC:AC,F142,'BD1'!AA:AA,"PAGADO")))</f>
        <v/>
      </c>
    </row>
    <row r="143" spans="2:7" ht="21.95" customHeight="1" x14ac:dyDescent="0.25">
      <c r="B143" s="538" t="str">
        <f ca="1">IF(F143="","",(IFERROR(OFFSET('BD1'!C$14,MATCH(F143,'BD1'!AC$13:AC$2500,0)-2,0),"")))</f>
        <v/>
      </c>
      <c r="C143" s="539" t="str">
        <f ca="1">IF(F143="","",(IFERROR(OFFSET('BD1'!AB$14,MATCH(F143,'BD1'!AC$13:AC$2500,0)-2,0),"")))</f>
        <v/>
      </c>
      <c r="D143" s="70" t="str">
        <f>IF(F143="","",(COUNTIFS('BD1'!AC:AC,F143,'BD1'!AA:AA,"PAGADO")))</f>
        <v/>
      </c>
      <c r="E143" s="73" t="str">
        <f>IF(F143="","",(IFERROR(VLOOKUP(F143,'BD1'!AC:AE,2,0),"")))</f>
        <v/>
      </c>
      <c r="F143" s="72"/>
      <c r="G143" s="75" t="str">
        <f>IF(F143="","",(SUMIFS('BD1'!Y:Y,'BD1'!AC:AC,F143,'BD1'!AA:AA,"PAGADO")))</f>
        <v/>
      </c>
    </row>
    <row r="144" spans="2:7" ht="21.95" customHeight="1" x14ac:dyDescent="0.25">
      <c r="B144" s="538" t="str">
        <f ca="1">IF(F144="","",(IFERROR(OFFSET('BD1'!C$14,MATCH(F144,'BD1'!AC$13:AC$2500,0)-2,0),"")))</f>
        <v/>
      </c>
      <c r="C144" s="539" t="str">
        <f ca="1">IF(F144="","",(IFERROR(OFFSET('BD1'!AB$14,MATCH(F144,'BD1'!AC$13:AC$2500,0)-2,0),"")))</f>
        <v/>
      </c>
      <c r="D144" s="70" t="str">
        <f>IF(F144="","",(COUNTIFS('BD1'!AC:AC,F144,'BD1'!AA:AA,"PAGADO")))</f>
        <v/>
      </c>
      <c r="E144" s="73" t="str">
        <f>IF(F144="","",(IFERROR(VLOOKUP(F144,'BD1'!AC:AE,2,0),"")))</f>
        <v/>
      </c>
      <c r="F144" s="72"/>
      <c r="G144" s="75" t="str">
        <f>IF(F144="","",(SUMIFS('BD1'!Y:Y,'BD1'!AC:AC,F144,'BD1'!AA:AA,"PAGADO")))</f>
        <v/>
      </c>
    </row>
    <row r="145" spans="2:7" ht="21.95" customHeight="1" x14ac:dyDescent="0.25">
      <c r="B145" s="538" t="str">
        <f ca="1">IF(F145="","",(IFERROR(OFFSET('BD1'!C$14,MATCH(F145,'BD1'!AC$13:AC$2500,0)-2,0),"")))</f>
        <v/>
      </c>
      <c r="C145" s="539" t="str">
        <f ca="1">IF(F145="","",(IFERROR(OFFSET('BD1'!AB$14,MATCH(F145,'BD1'!AC$13:AC$2500,0)-2,0),"")))</f>
        <v/>
      </c>
      <c r="D145" s="70" t="str">
        <f>IF(F145="","",(COUNTIFS('BD1'!AC:AC,F145,'BD1'!AA:AA,"PAGADO")))</f>
        <v/>
      </c>
      <c r="E145" s="73" t="str">
        <f>IF(F145="","",(IFERROR(VLOOKUP(F145,'BD1'!AC:AE,2,0),"")))</f>
        <v/>
      </c>
      <c r="F145" s="72"/>
      <c r="G145" s="75" t="str">
        <f>IF(F145="","",(SUMIFS('BD1'!Y:Y,'BD1'!AC:AC,F145,'BD1'!AA:AA,"PAGADO")))</f>
        <v/>
      </c>
    </row>
    <row r="146" spans="2:7" ht="21.95" customHeight="1" x14ac:dyDescent="0.25">
      <c r="B146" s="538" t="str">
        <f ca="1">IF(F146="","",(IFERROR(OFFSET('BD1'!C$14,MATCH(F146,'BD1'!AC$13:AC$2500,0)-2,0),"")))</f>
        <v/>
      </c>
      <c r="C146" s="539" t="str">
        <f ca="1">IF(F146="","",(IFERROR(OFFSET('BD1'!AB$14,MATCH(F146,'BD1'!AC$13:AC$2500,0)-2,0),"")))</f>
        <v/>
      </c>
      <c r="D146" s="70" t="str">
        <f>IF(F146="","",(COUNTIFS('BD1'!AC:AC,F146,'BD1'!AA:AA,"PAGADO")))</f>
        <v/>
      </c>
      <c r="E146" s="73" t="str">
        <f>IF(F146="","",(IFERROR(VLOOKUP(F146,'BD1'!AC:AE,2,0),"")))</f>
        <v/>
      </c>
      <c r="F146" s="72"/>
      <c r="G146" s="75" t="str">
        <f>IF(F146="","",(SUMIFS('BD1'!Y:Y,'BD1'!AC:AC,F146,'BD1'!AA:AA,"PAGADO")))</f>
        <v/>
      </c>
    </row>
    <row r="147" spans="2:7" ht="21.95" customHeight="1" x14ac:dyDescent="0.25">
      <c r="B147" s="538" t="str">
        <f ca="1">IF(F147="","",(IFERROR(OFFSET('BD1'!C$14,MATCH(F147,'BD1'!AC$13:AC$2500,0)-2,0),"")))</f>
        <v/>
      </c>
      <c r="C147" s="539" t="str">
        <f ca="1">IF(F147="","",(IFERROR(OFFSET('BD1'!AB$14,MATCH(F147,'BD1'!AC$13:AC$2500,0)-2,0),"")))</f>
        <v/>
      </c>
      <c r="D147" s="70" t="str">
        <f>IF(F147="","",(COUNTIFS('BD1'!AC:AC,F147,'BD1'!AA:AA,"PAGADO")))</f>
        <v/>
      </c>
      <c r="E147" s="73" t="str">
        <f>IF(F147="","",(IFERROR(VLOOKUP(F147,'BD1'!AC:AE,2,0),"")))</f>
        <v/>
      </c>
      <c r="F147" s="72"/>
      <c r="G147" s="75" t="str">
        <f>IF(F147="","",(SUMIFS('BD1'!Y:Y,'BD1'!AC:AC,F147,'BD1'!AA:AA,"PAGADO")))</f>
        <v/>
      </c>
    </row>
    <row r="148" spans="2:7" ht="21.95" customHeight="1" x14ac:dyDescent="0.25">
      <c r="B148" s="538" t="str">
        <f ca="1">IF(F148="","",(IFERROR(OFFSET('BD1'!C$14,MATCH(F148,'BD1'!AC$13:AC$2500,0)-2,0),"")))</f>
        <v/>
      </c>
      <c r="C148" s="539" t="str">
        <f ca="1">IF(F148="","",(IFERROR(OFFSET('BD1'!AB$14,MATCH(F148,'BD1'!AC$13:AC$2500,0)-2,0),"")))</f>
        <v/>
      </c>
      <c r="D148" s="70" t="str">
        <f>IF(F148="","",(COUNTIFS('BD1'!AC:AC,F148,'BD1'!AA:AA,"PAGADO")))</f>
        <v/>
      </c>
      <c r="E148" s="73" t="str">
        <f>IF(F148="","",(IFERROR(VLOOKUP(F148,'BD1'!AC:AE,2,0),"")))</f>
        <v/>
      </c>
      <c r="F148" s="72"/>
      <c r="G148" s="75" t="str">
        <f>IF(F148="","",(SUMIFS('BD1'!Y:Y,'BD1'!AC:AC,F148,'BD1'!AA:AA,"PAGADO")))</f>
        <v/>
      </c>
    </row>
    <row r="149" spans="2:7" ht="21.95" customHeight="1" x14ac:dyDescent="0.25">
      <c r="B149" s="538" t="str">
        <f ca="1">IF(F149="","",(IFERROR(OFFSET('BD1'!C$14,MATCH(F149,'BD1'!AC$13:AC$2500,0)-2,0),"")))</f>
        <v/>
      </c>
      <c r="C149" s="539" t="str">
        <f ca="1">IF(F149="","",(IFERROR(OFFSET('BD1'!AB$14,MATCH(F149,'BD1'!AC$13:AC$2500,0)-2,0),"")))</f>
        <v/>
      </c>
      <c r="D149" s="70" t="str">
        <f>IF(F149="","",(COUNTIFS('BD1'!AC:AC,F149,'BD1'!AA:AA,"PAGADO")))</f>
        <v/>
      </c>
      <c r="E149" s="73" t="str">
        <f>IF(F149="","",(IFERROR(VLOOKUP(F149,'BD1'!AC:AE,2,0),"")))</f>
        <v/>
      </c>
      <c r="F149" s="72"/>
      <c r="G149" s="75" t="str">
        <f>IF(F149="","",(SUMIFS('BD1'!Y:Y,'BD1'!AC:AC,F149,'BD1'!AA:AA,"PAGADO")))</f>
        <v/>
      </c>
    </row>
    <row r="150" spans="2:7" ht="21.95" customHeight="1" x14ac:dyDescent="0.25">
      <c r="B150" s="538" t="str">
        <f ca="1">IF(F150="","",(IFERROR(OFFSET('BD1'!C$14,MATCH(F150,'BD1'!AC$13:AC$2500,0)-2,0),"")))</f>
        <v/>
      </c>
      <c r="C150" s="539" t="str">
        <f ca="1">IF(F150="","",(IFERROR(OFFSET('BD1'!AB$14,MATCH(F150,'BD1'!AC$13:AC$2500,0)-2,0),"")))</f>
        <v/>
      </c>
      <c r="D150" s="70" t="str">
        <f>IF(F150="","",(COUNTIFS('BD1'!AC:AC,F150,'BD1'!AA:AA,"PAGADO")))</f>
        <v/>
      </c>
      <c r="E150" s="73" t="str">
        <f>IF(F150="","",(IFERROR(VLOOKUP(F150,'BD1'!AC:AE,2,0),"")))</f>
        <v/>
      </c>
      <c r="F150" s="72"/>
      <c r="G150" s="75" t="str">
        <f>IF(F150="","",(SUMIFS('BD1'!Y:Y,'BD1'!AC:AC,F150,'BD1'!AA:AA,"PAGADO")))</f>
        <v/>
      </c>
    </row>
    <row r="151" spans="2:7" ht="21.95" customHeight="1" x14ac:dyDescent="0.25">
      <c r="B151" s="538" t="str">
        <f ca="1">IF(F151="","",(IFERROR(OFFSET('BD1'!C$14,MATCH(F151,'BD1'!AC$13:AC$2500,0)-2,0),"")))</f>
        <v/>
      </c>
      <c r="C151" s="539" t="str">
        <f ca="1">IF(F151="","",(IFERROR(OFFSET('BD1'!AB$14,MATCH(F151,'BD1'!AC$13:AC$2500,0)-2,0),"")))</f>
        <v/>
      </c>
      <c r="D151" s="70" t="str">
        <f>IF(F151="","",(COUNTIFS('BD1'!AC:AC,F151,'BD1'!AA:AA,"PAGADO")))</f>
        <v/>
      </c>
      <c r="E151" s="73" t="str">
        <f>IF(F151="","",(IFERROR(VLOOKUP(F151,'BD1'!AC:AE,2,0),"")))</f>
        <v/>
      </c>
      <c r="F151" s="72"/>
      <c r="G151" s="75" t="str">
        <f>IF(F151="","",(SUMIFS('BD1'!Y:Y,'BD1'!AC:AC,F151,'BD1'!AA:AA,"PAGADO")))</f>
        <v/>
      </c>
    </row>
    <row r="152" spans="2:7" ht="21.95" customHeight="1" x14ac:dyDescent="0.25">
      <c r="B152" s="538" t="str">
        <f ca="1">IF(F152="","",(IFERROR(OFFSET('BD1'!C$14,MATCH(F152,'BD1'!AC$13:AC$2500,0)-2,0),"")))</f>
        <v/>
      </c>
      <c r="C152" s="539" t="str">
        <f ca="1">IF(F152="","",(IFERROR(OFFSET('BD1'!AB$14,MATCH(F152,'BD1'!AC$13:AC$2500,0)-2,0),"")))</f>
        <v/>
      </c>
      <c r="D152" s="70" t="str">
        <f>IF(F152="","",(COUNTIFS('BD1'!AC:AC,F152,'BD1'!AA:AA,"PAGADO")))</f>
        <v/>
      </c>
      <c r="E152" s="73" t="str">
        <f>IF(F152="","",(IFERROR(VLOOKUP(F152,'BD1'!AC:AE,2,0),"")))</f>
        <v/>
      </c>
      <c r="F152" s="72"/>
      <c r="G152" s="75" t="str">
        <f>IF(F152="","",(SUMIFS('BD1'!Y:Y,'BD1'!AC:AC,F152,'BD1'!AA:AA,"PAGADO")))</f>
        <v/>
      </c>
    </row>
    <row r="153" spans="2:7" ht="21.95" customHeight="1" x14ac:dyDescent="0.25">
      <c r="B153" s="538" t="str">
        <f ca="1">IF(F153="","",(IFERROR(OFFSET('BD1'!C$14,MATCH(F153,'BD1'!AC$13:AC$2500,0)-2,0),"")))</f>
        <v/>
      </c>
      <c r="C153" s="539" t="str">
        <f ca="1">IF(F153="","",(IFERROR(OFFSET('BD1'!AB$14,MATCH(F153,'BD1'!AC$13:AC$2500,0)-2,0),"")))</f>
        <v/>
      </c>
      <c r="D153" s="70" t="str">
        <f>IF(F153="","",(COUNTIFS('BD1'!AC:AC,F153,'BD1'!AA:AA,"PAGADO")))</f>
        <v/>
      </c>
      <c r="E153" s="73" t="str">
        <f>IF(F153="","",(IFERROR(VLOOKUP(F153,'BD1'!AC:AE,2,0),"")))</f>
        <v/>
      </c>
      <c r="F153" s="72"/>
      <c r="G153" s="75" t="str">
        <f>IF(F153="","",(SUMIFS('BD1'!Y:Y,'BD1'!AC:AC,F153,'BD1'!AA:AA,"PAGADO")))</f>
        <v/>
      </c>
    </row>
    <row r="154" spans="2:7" ht="21.95" customHeight="1" x14ac:dyDescent="0.25">
      <c r="B154" s="538" t="str">
        <f ca="1">IF(F154="","",(IFERROR(OFFSET('BD1'!C$14,MATCH(F154,'BD1'!AC$13:AC$2500,0)-2,0),"")))</f>
        <v/>
      </c>
      <c r="C154" s="539" t="str">
        <f ca="1">IF(F154="","",(IFERROR(OFFSET('BD1'!AB$14,MATCH(F154,'BD1'!AC$13:AC$2500,0)-2,0),"")))</f>
        <v/>
      </c>
      <c r="D154" s="70" t="str">
        <f>IF(F154="","",(COUNTIFS('BD1'!AC:AC,F154,'BD1'!AA:AA,"PAGADO")))</f>
        <v/>
      </c>
      <c r="E154" s="73" t="str">
        <f>IF(F154="","",(IFERROR(VLOOKUP(F154,'BD1'!AC:AE,2,0),"")))</f>
        <v/>
      </c>
      <c r="F154" s="72"/>
      <c r="G154" s="75" t="str">
        <f>IF(F154="","",(SUMIFS('BD1'!Y:Y,'BD1'!AC:AC,F154,'BD1'!AA:AA,"PAGADO")))</f>
        <v/>
      </c>
    </row>
    <row r="155" spans="2:7" ht="21.95" customHeight="1" x14ac:dyDescent="0.25">
      <c r="B155" s="538" t="str">
        <f ca="1">IF(F155="","",(IFERROR(OFFSET('BD1'!C$14,MATCH(F155,'BD1'!AC$13:AC$2500,0)-2,0),"")))</f>
        <v/>
      </c>
      <c r="C155" s="539" t="str">
        <f ca="1">IF(F155="","",(IFERROR(OFFSET('BD1'!AB$14,MATCH(F155,'BD1'!AC$13:AC$2500,0)-2,0),"")))</f>
        <v/>
      </c>
      <c r="D155" s="70" t="str">
        <f>IF(F155="","",(COUNTIFS('BD1'!AC:AC,F155,'BD1'!AA:AA,"PAGADO")))</f>
        <v/>
      </c>
      <c r="E155" s="73" t="str">
        <f>IF(F155="","",(IFERROR(VLOOKUP(F155,'BD1'!AC:AE,2,0),"")))</f>
        <v/>
      </c>
      <c r="F155" s="72"/>
      <c r="G155" s="75" t="str">
        <f>IF(F155="","",(SUMIFS('BD1'!Y:Y,'BD1'!AC:AC,F155,'BD1'!AA:AA,"PAGADO")))</f>
        <v/>
      </c>
    </row>
    <row r="156" spans="2:7" ht="21.95" customHeight="1" x14ac:dyDescent="0.25">
      <c r="B156" s="538" t="str">
        <f ca="1">IF(F156="","",(IFERROR(OFFSET('BD1'!C$14,MATCH(F156,'BD1'!AC$13:AC$2500,0)-2,0),"")))</f>
        <v/>
      </c>
      <c r="C156" s="539" t="str">
        <f ca="1">IF(F156="","",(IFERROR(OFFSET('BD1'!AB$14,MATCH(F156,'BD1'!AC$13:AC$2500,0)-2,0),"")))</f>
        <v/>
      </c>
      <c r="D156" s="70" t="str">
        <f>IF(F156="","",(COUNTIFS('BD1'!AC:AC,F156,'BD1'!AA:AA,"PAGADO")))</f>
        <v/>
      </c>
      <c r="E156" s="73" t="str">
        <f>IF(F156="","",(IFERROR(VLOOKUP(F156,'BD1'!AC:AE,2,0),"")))</f>
        <v/>
      </c>
      <c r="F156" s="72"/>
      <c r="G156" s="75" t="str">
        <f>IF(F156="","",(SUMIFS('BD1'!Y:Y,'BD1'!AC:AC,F156,'BD1'!AA:AA,"PAGADO")))</f>
        <v/>
      </c>
    </row>
    <row r="157" spans="2:7" ht="21.95" customHeight="1" x14ac:dyDescent="0.25">
      <c r="B157" s="538" t="str">
        <f ca="1">IF(F157="","",(IFERROR(OFFSET('BD1'!C$14,MATCH(F157,'BD1'!AC$13:AC$2500,0)-2,0),"")))</f>
        <v/>
      </c>
      <c r="C157" s="539" t="str">
        <f ca="1">IF(F157="","",(IFERROR(OFFSET('BD1'!AB$14,MATCH(F157,'BD1'!AC$13:AC$2500,0)-2,0),"")))</f>
        <v/>
      </c>
      <c r="D157" s="70" t="str">
        <f>IF(F157="","",(COUNTIFS('BD1'!AC:AC,F157,'BD1'!AA:AA,"PAGADO")))</f>
        <v/>
      </c>
      <c r="E157" s="73" t="str">
        <f>IF(F157="","",(IFERROR(VLOOKUP(F157,'BD1'!AC:AE,2,0),"")))</f>
        <v/>
      </c>
      <c r="F157" s="72"/>
      <c r="G157" s="75" t="str">
        <f>IF(F157="","",(SUMIFS('BD1'!Y:Y,'BD1'!AC:AC,F157,'BD1'!AA:AA,"PAGADO")))</f>
        <v/>
      </c>
    </row>
    <row r="158" spans="2:7" ht="21.95" customHeight="1" x14ac:dyDescent="0.25">
      <c r="B158" s="538" t="str">
        <f ca="1">IF(F158="","",(IFERROR(OFFSET('BD1'!C$14,MATCH(F158,'BD1'!AC$13:AC$2500,0)-2,0),"")))</f>
        <v/>
      </c>
      <c r="C158" s="539" t="str">
        <f ca="1">IF(F158="","",(IFERROR(OFFSET('BD1'!AB$14,MATCH(F158,'BD1'!AC$13:AC$2500,0)-2,0),"")))</f>
        <v/>
      </c>
      <c r="D158" s="70" t="str">
        <f>IF(F158="","",(COUNTIFS('BD1'!AC:AC,F158,'BD1'!AA:AA,"PAGADO")))</f>
        <v/>
      </c>
      <c r="E158" s="73" t="str">
        <f>IF(F158="","",(IFERROR(VLOOKUP(F158,'BD1'!AC:AE,2,0),"")))</f>
        <v/>
      </c>
      <c r="F158" s="72"/>
      <c r="G158" s="75" t="str">
        <f>IF(F158="","",(SUMIFS('BD1'!Y:Y,'BD1'!AC:AC,F158,'BD1'!AA:AA,"PAGADO")))</f>
        <v/>
      </c>
    </row>
    <row r="159" spans="2:7" ht="21.95" customHeight="1" x14ac:dyDescent="0.25">
      <c r="B159" s="538" t="str">
        <f ca="1">IF(F159="","",(IFERROR(OFFSET('BD1'!C$14,MATCH(F159,'BD1'!AC$13:AC$2500,0)-2,0),"")))</f>
        <v/>
      </c>
      <c r="C159" s="539" t="str">
        <f ca="1">IF(F159="","",(IFERROR(OFFSET('BD1'!AB$14,MATCH(F159,'BD1'!AC$13:AC$2500,0)-2,0),"")))</f>
        <v/>
      </c>
      <c r="D159" s="70" t="str">
        <f>IF(F159="","",(COUNTIFS('BD1'!AC:AC,F159,'BD1'!AA:AA,"PAGADO")))</f>
        <v/>
      </c>
      <c r="E159" s="73" t="str">
        <f>IF(F159="","",(IFERROR(VLOOKUP(F159,'BD1'!AC:AE,2,0),"")))</f>
        <v/>
      </c>
      <c r="F159" s="72"/>
      <c r="G159" s="75" t="str">
        <f>IF(F159="","",(SUMIFS('BD1'!Y:Y,'BD1'!AC:AC,F159,'BD1'!AA:AA,"PAGADO")))</f>
        <v/>
      </c>
    </row>
    <row r="160" spans="2:7" ht="21.95" customHeight="1" x14ac:dyDescent="0.25">
      <c r="B160" s="538" t="str">
        <f ca="1">IF(F160="","",(IFERROR(OFFSET('BD1'!C$14,MATCH(F160,'BD1'!AC$13:AC$2500,0)-2,0),"")))</f>
        <v/>
      </c>
      <c r="C160" s="539" t="str">
        <f ca="1">IF(F160="","",(IFERROR(OFFSET('BD1'!AB$14,MATCH(F160,'BD1'!AC$13:AC$2500,0)-2,0),"")))</f>
        <v/>
      </c>
      <c r="D160" s="70" t="str">
        <f>IF(F160="","",(COUNTIFS('BD1'!AC:AC,F160,'BD1'!AA:AA,"PAGADO")))</f>
        <v/>
      </c>
      <c r="E160" s="73" t="str">
        <f>IF(F160="","",(IFERROR(VLOOKUP(F160,'BD1'!AC:AE,2,0),"")))</f>
        <v/>
      </c>
      <c r="F160" s="72"/>
      <c r="G160" s="75" t="str">
        <f>IF(F160="","",(SUMIFS('BD1'!Y:Y,'BD1'!AC:AC,F160,'BD1'!AA:AA,"PAGADO")))</f>
        <v/>
      </c>
    </row>
    <row r="161" spans="2:7" ht="21.95" customHeight="1" x14ac:dyDescent="0.25">
      <c r="B161" s="538" t="str">
        <f ca="1">IF(F161="","",(IFERROR(OFFSET('BD1'!C$14,MATCH(F161,'BD1'!AC$13:AC$2500,0)-2,0),"")))</f>
        <v/>
      </c>
      <c r="C161" s="539" t="str">
        <f ca="1">IF(F161="","",(IFERROR(OFFSET('BD1'!AB$14,MATCH(F161,'BD1'!AC$13:AC$2500,0)-2,0),"")))</f>
        <v/>
      </c>
      <c r="D161" s="70" t="str">
        <f>IF(F161="","",(COUNTIFS('BD1'!AC:AC,F161,'BD1'!AA:AA,"PAGADO")))</f>
        <v/>
      </c>
      <c r="E161" s="73" t="str">
        <f>IF(F161="","",(IFERROR(VLOOKUP(F161,'BD1'!AC:AE,2,0),"")))</f>
        <v/>
      </c>
      <c r="F161" s="72"/>
      <c r="G161" s="75" t="str">
        <f>IF(F161="","",(SUMIFS('BD1'!Y:Y,'BD1'!AC:AC,F161,'BD1'!AA:AA,"PAGADO")))</f>
        <v/>
      </c>
    </row>
    <row r="162" spans="2:7" ht="21.95" customHeight="1" x14ac:dyDescent="0.25">
      <c r="B162" s="538" t="str">
        <f ca="1">IF(F162="","",(IFERROR(OFFSET('BD1'!C$14,MATCH(F162,'BD1'!AC$13:AC$2500,0)-2,0),"")))</f>
        <v/>
      </c>
      <c r="C162" s="539" t="str">
        <f ca="1">IF(F162="","",(IFERROR(OFFSET('BD1'!AB$14,MATCH(F162,'BD1'!AC$13:AC$2500,0)-2,0),"")))</f>
        <v/>
      </c>
      <c r="D162" s="70" t="str">
        <f>IF(F162="","",(COUNTIFS('BD1'!AC:AC,F162,'BD1'!AA:AA,"PAGADO")))</f>
        <v/>
      </c>
      <c r="E162" s="73" t="str">
        <f>IF(F162="","",(IFERROR(VLOOKUP(F162,'BD1'!AC:AE,2,0),"")))</f>
        <v/>
      </c>
      <c r="F162" s="72"/>
      <c r="G162" s="75" t="str">
        <f>IF(F162="","",(SUMIFS('BD1'!Y:Y,'BD1'!AC:AC,F162,'BD1'!AA:AA,"PAGADO")))</f>
        <v/>
      </c>
    </row>
    <row r="163" spans="2:7" ht="21.95" customHeight="1" x14ac:dyDescent="0.25">
      <c r="B163" s="538" t="str">
        <f ca="1">IF(F163="","",(IFERROR(OFFSET('BD1'!C$14,MATCH(F163,'BD1'!AC$13:AC$2500,0)-2,0),"")))</f>
        <v/>
      </c>
      <c r="C163" s="539" t="str">
        <f ca="1">IF(F163="","",(IFERROR(OFFSET('BD1'!AB$14,MATCH(F163,'BD1'!AC$13:AC$2500,0)-2,0),"")))</f>
        <v/>
      </c>
      <c r="D163" s="70" t="str">
        <f>IF(F163="","",(COUNTIFS('BD1'!AC:AC,F163,'BD1'!AA:AA,"PAGADO")))</f>
        <v/>
      </c>
      <c r="E163" s="73" t="str">
        <f>IF(F163="","",(IFERROR(VLOOKUP(F163,'BD1'!AC:AE,2,0),"")))</f>
        <v/>
      </c>
      <c r="F163" s="72"/>
      <c r="G163" s="75" t="str">
        <f>IF(F163="","",(SUMIFS('BD1'!Y:Y,'BD1'!AC:AC,F163,'BD1'!AA:AA,"PAGADO")))</f>
        <v/>
      </c>
    </row>
    <row r="164" spans="2:7" ht="21.95" customHeight="1" x14ac:dyDescent="0.25">
      <c r="B164" s="538" t="str">
        <f ca="1">IF(F164="","",(IFERROR(OFFSET('BD1'!C$14,MATCH(F164,'BD1'!AC$13:AC$2500,0)-2,0),"")))</f>
        <v/>
      </c>
      <c r="C164" s="539" t="str">
        <f ca="1">IF(F164="","",(IFERROR(OFFSET('BD1'!AB$14,MATCH(F164,'BD1'!AC$13:AC$2500,0)-2,0),"")))</f>
        <v/>
      </c>
      <c r="D164" s="70" t="str">
        <f>IF(F164="","",(COUNTIFS('BD1'!AC:AC,F164,'BD1'!AA:AA,"PAGADO")))</f>
        <v/>
      </c>
      <c r="E164" s="73" t="str">
        <f>IF(F164="","",(IFERROR(VLOOKUP(F164,'BD1'!AC:AE,2,0),"")))</f>
        <v/>
      </c>
      <c r="F164" s="72"/>
      <c r="G164" s="75" t="str">
        <f>IF(F164="","",(SUMIFS('BD1'!Y:Y,'BD1'!AC:AC,F164,'BD1'!AA:AA,"PAGADO")))</f>
        <v/>
      </c>
    </row>
    <row r="165" spans="2:7" ht="21.95" customHeight="1" x14ac:dyDescent="0.25">
      <c r="B165" s="538" t="str">
        <f ca="1">IF(F165="","",(IFERROR(OFFSET('BD1'!C$14,MATCH(F165,'BD1'!AC$13:AC$2500,0)-2,0),"")))</f>
        <v/>
      </c>
      <c r="C165" s="539" t="str">
        <f ca="1">IF(F165="","",(IFERROR(OFFSET('BD1'!AB$14,MATCH(F165,'BD1'!AC$13:AC$2500,0)-2,0),"")))</f>
        <v/>
      </c>
      <c r="D165" s="70" t="str">
        <f>IF(F165="","",(COUNTIFS('BD1'!AC:AC,F165,'BD1'!AA:AA,"PAGADO")))</f>
        <v/>
      </c>
      <c r="E165" s="73" t="str">
        <f>IF(F165="","",(IFERROR(VLOOKUP(F165,'BD1'!AC:AE,2,0),"")))</f>
        <v/>
      </c>
      <c r="F165" s="72"/>
      <c r="G165" s="75" t="str">
        <f>IF(F165="","",(SUMIFS('BD1'!Y:Y,'BD1'!AC:AC,F165,'BD1'!AA:AA,"PAGADO")))</f>
        <v/>
      </c>
    </row>
    <row r="166" spans="2:7" ht="21.95" customHeight="1" x14ac:dyDescent="0.25">
      <c r="B166" s="538" t="str">
        <f ca="1">IF(F166="","",(IFERROR(OFFSET('BD1'!C$14,MATCH(F166,'BD1'!AC$13:AC$2500,0)-2,0),"")))</f>
        <v/>
      </c>
      <c r="C166" s="539" t="str">
        <f ca="1">IF(F166="","",(IFERROR(OFFSET('BD1'!AB$14,MATCH(F166,'BD1'!AC$13:AC$2500,0)-2,0),"")))</f>
        <v/>
      </c>
      <c r="D166" s="70" t="str">
        <f>IF(F166="","",(COUNTIFS('BD1'!AC:AC,F166,'BD1'!AA:AA,"PAGADO")))</f>
        <v/>
      </c>
      <c r="E166" s="73" t="str">
        <f>IF(F166="","",(IFERROR(VLOOKUP(F166,'BD1'!AC:AE,2,0),"")))</f>
        <v/>
      </c>
      <c r="F166" s="72"/>
      <c r="G166" s="75" t="str">
        <f>IF(F166="","",(SUMIFS('BD1'!Y:Y,'BD1'!AC:AC,F166,'BD1'!AA:AA,"PAGADO")))</f>
        <v/>
      </c>
    </row>
    <row r="167" spans="2:7" ht="21.95" customHeight="1" x14ac:dyDescent="0.25">
      <c r="B167" s="538" t="str">
        <f ca="1">IF(F167="","",(IFERROR(OFFSET('BD1'!C$14,MATCH(F167,'BD1'!AC$13:AC$2500,0)-2,0),"")))</f>
        <v/>
      </c>
      <c r="C167" s="539" t="str">
        <f ca="1">IF(F167="","",(IFERROR(OFFSET('BD1'!AB$14,MATCH(F167,'BD1'!AC$13:AC$2500,0)-2,0),"")))</f>
        <v/>
      </c>
      <c r="D167" s="70" t="str">
        <f>IF(F167="","",(COUNTIFS('BD1'!AC:AC,F167,'BD1'!AA:AA,"PAGADO")))</f>
        <v/>
      </c>
      <c r="E167" s="73" t="str">
        <f>IF(F167="","",(IFERROR(VLOOKUP(F167,'BD1'!AC:AE,2,0),"")))</f>
        <v/>
      </c>
      <c r="F167" s="72"/>
      <c r="G167" s="75" t="str">
        <f>IF(F167="","",(SUMIFS('BD1'!Y:Y,'BD1'!AC:AC,F167,'BD1'!AA:AA,"PAGADO")))</f>
        <v/>
      </c>
    </row>
    <row r="168" spans="2:7" ht="21.95" customHeight="1" x14ac:dyDescent="0.25">
      <c r="B168" s="538" t="str">
        <f ca="1">IF(F168="","",(IFERROR(OFFSET('BD1'!C$14,MATCH(F168,'BD1'!AC$13:AC$2500,0)-2,0),"")))</f>
        <v/>
      </c>
      <c r="C168" s="539" t="str">
        <f ca="1">IF(F168="","",(IFERROR(OFFSET('BD1'!AB$14,MATCH(F168,'BD1'!AC$13:AC$2500,0)-2,0),"")))</f>
        <v/>
      </c>
      <c r="D168" s="70" t="str">
        <f>IF(F168="","",(COUNTIFS('BD1'!AC:AC,F168,'BD1'!AA:AA,"PAGADO")))</f>
        <v/>
      </c>
      <c r="E168" s="73" t="str">
        <f>IF(F168="","",(IFERROR(VLOOKUP(F168,'BD1'!AC:AE,2,0),"")))</f>
        <v/>
      </c>
      <c r="F168" s="72"/>
      <c r="G168" s="75" t="str">
        <f>IF(F168="","",(SUMIFS('BD1'!Y:Y,'BD1'!AC:AC,F168,'BD1'!AA:AA,"PAGADO")))</f>
        <v/>
      </c>
    </row>
    <row r="169" spans="2:7" ht="21.95" customHeight="1" x14ac:dyDescent="0.25">
      <c r="B169" s="538" t="str">
        <f ca="1">IF(F169="","",(IFERROR(OFFSET('BD1'!C$14,MATCH(F169,'BD1'!AC$13:AC$2500,0)-2,0),"")))</f>
        <v/>
      </c>
      <c r="C169" s="539" t="str">
        <f ca="1">IF(F169="","",(IFERROR(OFFSET('BD1'!AB$14,MATCH(F169,'BD1'!AC$13:AC$2500,0)-2,0),"")))</f>
        <v/>
      </c>
      <c r="D169" s="70" t="str">
        <f>IF(F169="","",(COUNTIFS('BD1'!AC:AC,F169,'BD1'!AA:AA,"PAGADO")))</f>
        <v/>
      </c>
      <c r="E169" s="73" t="str">
        <f>IF(F169="","",(IFERROR(VLOOKUP(F169,'BD1'!AC:AE,2,0),"")))</f>
        <v/>
      </c>
      <c r="F169" s="72"/>
      <c r="G169" s="75" t="str">
        <f>IF(F169="","",(SUMIFS('BD1'!Y:Y,'BD1'!AC:AC,F169,'BD1'!AA:AA,"PAGADO")))</f>
        <v/>
      </c>
    </row>
    <row r="170" spans="2:7" ht="21.95" customHeight="1" x14ac:dyDescent="0.25">
      <c r="B170" s="538" t="str">
        <f ca="1">IF(F170="","",(IFERROR(OFFSET('BD1'!C$14,MATCH(F170,'BD1'!AC$13:AC$2500,0)-2,0),"")))</f>
        <v/>
      </c>
      <c r="C170" s="539" t="str">
        <f ca="1">IF(F170="","",(IFERROR(OFFSET('BD1'!AB$14,MATCH(F170,'BD1'!AC$13:AC$2500,0)-2,0),"")))</f>
        <v/>
      </c>
      <c r="D170" s="70" t="str">
        <f>IF(F170="","",(COUNTIFS('BD1'!AC:AC,F170,'BD1'!AA:AA,"PAGADO")))</f>
        <v/>
      </c>
      <c r="E170" s="73" t="str">
        <f>IF(F170="","",(IFERROR(VLOOKUP(F170,'BD1'!AC:AE,2,0),"")))</f>
        <v/>
      </c>
      <c r="F170" s="72"/>
      <c r="G170" s="75" t="str">
        <f>IF(F170="","",(SUMIFS('BD1'!Y:Y,'BD1'!AC:AC,F170,'BD1'!AA:AA,"PAGADO")))</f>
        <v/>
      </c>
    </row>
    <row r="171" spans="2:7" ht="21.95" customHeight="1" x14ac:dyDescent="0.25">
      <c r="B171" s="538" t="str">
        <f ca="1">IF(F171="","",(IFERROR(OFFSET('BD1'!C$14,MATCH(F171,'BD1'!AC$13:AC$2500,0)-2,0),"")))</f>
        <v/>
      </c>
      <c r="C171" s="539" t="str">
        <f ca="1">IF(F171="","",(IFERROR(OFFSET('BD1'!AB$14,MATCH(F171,'BD1'!AC$13:AC$2500,0)-2,0),"")))</f>
        <v/>
      </c>
      <c r="D171" s="70" t="str">
        <f>IF(F171="","",(COUNTIFS('BD1'!AC:AC,F171,'BD1'!AA:AA,"PAGADO")))</f>
        <v/>
      </c>
      <c r="E171" s="73" t="str">
        <f>IF(F171="","",(IFERROR(VLOOKUP(F171,'BD1'!AC:AE,2,0),"")))</f>
        <v/>
      </c>
      <c r="F171" s="72"/>
      <c r="G171" s="75" t="str">
        <f>IF(F171="","",(SUMIFS('BD1'!Y:Y,'BD1'!AC:AC,F171,'BD1'!AA:AA,"PAGADO")))</f>
        <v/>
      </c>
    </row>
    <row r="172" spans="2:7" ht="21.95" customHeight="1" x14ac:dyDescent="0.25">
      <c r="B172" s="538" t="str">
        <f ca="1">IF(F172="","",(IFERROR(OFFSET('BD1'!C$14,MATCH(F172,'BD1'!AC$13:AC$2500,0)-2,0),"")))</f>
        <v/>
      </c>
      <c r="C172" s="539" t="str">
        <f ca="1">IF(F172="","",(IFERROR(OFFSET('BD1'!AB$14,MATCH(F172,'BD1'!AC$13:AC$2500,0)-2,0),"")))</f>
        <v/>
      </c>
      <c r="D172" s="70" t="str">
        <f>IF(F172="","",(COUNTIFS('BD1'!AC:AC,F172,'BD1'!AA:AA,"PAGADO")))</f>
        <v/>
      </c>
      <c r="E172" s="73" t="str">
        <f>IF(F172="","",(IFERROR(VLOOKUP(F172,'BD1'!AC:AE,2,0),"")))</f>
        <v/>
      </c>
      <c r="F172" s="72"/>
      <c r="G172" s="75" t="str">
        <f>IF(F172="","",(SUMIFS('BD1'!Y:Y,'BD1'!AC:AC,F172,'BD1'!AA:AA,"PAGADO")))</f>
        <v/>
      </c>
    </row>
    <row r="173" spans="2:7" ht="21.95" customHeight="1" x14ac:dyDescent="0.25">
      <c r="B173" s="538" t="str">
        <f ca="1">IF(F173="","",(IFERROR(OFFSET('BD1'!C$14,MATCH(F173,'BD1'!AC$13:AC$2500,0)-2,0),"")))</f>
        <v/>
      </c>
      <c r="C173" s="539" t="str">
        <f ca="1">IF(F173="","",(IFERROR(OFFSET('BD1'!AB$14,MATCH(F173,'BD1'!AC$13:AC$2500,0)-2,0),"")))</f>
        <v/>
      </c>
      <c r="D173" s="70" t="str">
        <f>IF(F173="","",(COUNTIFS('BD1'!AC:AC,F173,'BD1'!AA:AA,"PAGADO")))</f>
        <v/>
      </c>
      <c r="E173" s="73" t="str">
        <f>IF(F173="","",(IFERROR(VLOOKUP(F173,'BD1'!AC:AE,2,0),"")))</f>
        <v/>
      </c>
      <c r="F173" s="72"/>
      <c r="G173" s="75" t="str">
        <f>IF(F173="","",(SUMIFS('BD1'!Y:Y,'BD1'!AC:AC,F173,'BD1'!AA:AA,"PAGADO")))</f>
        <v/>
      </c>
    </row>
    <row r="174" spans="2:7" ht="21.95" customHeight="1" x14ac:dyDescent="0.25">
      <c r="B174" s="538" t="str">
        <f ca="1">IF(F174="","",(IFERROR(OFFSET('BD1'!C$14,MATCH(F174,'BD1'!AC$13:AC$2500,0)-2,0),"")))</f>
        <v/>
      </c>
      <c r="C174" s="539" t="str">
        <f ca="1">IF(F174="","",(IFERROR(OFFSET('BD1'!AB$14,MATCH(F174,'BD1'!AC$13:AC$2500,0)-2,0),"")))</f>
        <v/>
      </c>
      <c r="D174" s="70" t="str">
        <f>IF(F174="","",(COUNTIFS('BD1'!AC:AC,F174,'BD1'!AA:AA,"PAGADO")))</f>
        <v/>
      </c>
      <c r="E174" s="73" t="str">
        <f>IF(F174="","",(IFERROR(VLOOKUP(F174,'BD1'!AC:AE,2,0),"")))</f>
        <v/>
      </c>
      <c r="F174" s="72"/>
      <c r="G174" s="75" t="str">
        <f>IF(F174="","",(SUMIFS('BD1'!Y:Y,'BD1'!AC:AC,F174,'BD1'!AA:AA,"PAGADO")))</f>
        <v/>
      </c>
    </row>
    <row r="175" spans="2:7" ht="21.95" customHeight="1" x14ac:dyDescent="0.25">
      <c r="B175" s="538" t="str">
        <f ca="1">IF(F175="","",(IFERROR(OFFSET('BD1'!C$14,MATCH(F175,'BD1'!AC$13:AC$2500,0)-2,0),"")))</f>
        <v/>
      </c>
      <c r="C175" s="539" t="str">
        <f ca="1">IF(F175="","",(IFERROR(OFFSET('BD1'!AB$14,MATCH(F175,'BD1'!AC$13:AC$2500,0)-2,0),"")))</f>
        <v/>
      </c>
      <c r="D175" s="70" t="str">
        <f>IF(F175="","",(COUNTIFS('BD1'!AC:AC,F175,'BD1'!AA:AA,"PAGADO")))</f>
        <v/>
      </c>
      <c r="E175" s="73" t="str">
        <f>IF(F175="","",(IFERROR(VLOOKUP(F175,'BD1'!AC:AE,2,0),"")))</f>
        <v/>
      </c>
      <c r="F175" s="72"/>
      <c r="G175" s="75" t="str">
        <f>IF(F175="","",(SUMIFS('BD1'!Y:Y,'BD1'!AC:AC,F175,'BD1'!AA:AA,"PAGADO")))</f>
        <v/>
      </c>
    </row>
    <row r="176" spans="2:7" ht="21.95" customHeight="1" x14ac:dyDescent="0.25">
      <c r="B176" s="538" t="str">
        <f ca="1">IF(F176="","",(IFERROR(OFFSET('BD1'!C$14,MATCH(F176,'BD1'!AC$13:AC$2500,0)-2,0),"")))</f>
        <v/>
      </c>
      <c r="C176" s="539" t="str">
        <f ca="1">IF(F176="","",(IFERROR(OFFSET('BD1'!AB$14,MATCH(F176,'BD1'!AC$13:AC$2500,0)-2,0),"")))</f>
        <v/>
      </c>
      <c r="D176" s="70" t="str">
        <f>IF(F176="","",(COUNTIFS('BD1'!AC:AC,F176,'BD1'!AA:AA,"PAGADO")))</f>
        <v/>
      </c>
      <c r="E176" s="73" t="str">
        <f>IF(F176="","",(IFERROR(VLOOKUP(F176,'BD1'!AC:AE,2,0),"")))</f>
        <v/>
      </c>
      <c r="F176" s="72"/>
      <c r="G176" s="75" t="str">
        <f>IF(F176="","",(SUMIFS('BD1'!Y:Y,'BD1'!AC:AC,F176,'BD1'!AA:AA,"PAGADO")))</f>
        <v/>
      </c>
    </row>
    <row r="177" spans="2:7" ht="21.95" customHeight="1" x14ac:dyDescent="0.25">
      <c r="B177" s="538" t="str">
        <f ca="1">IF(F177="","",(IFERROR(OFFSET('BD1'!C$14,MATCH(F177,'BD1'!AC$13:AC$2500,0)-2,0),"")))</f>
        <v/>
      </c>
      <c r="C177" s="539" t="str">
        <f ca="1">IF(F177="","",(IFERROR(OFFSET('BD1'!AB$14,MATCH(F177,'BD1'!AC$13:AC$2500,0)-2,0),"")))</f>
        <v/>
      </c>
      <c r="D177" s="70" t="str">
        <f>IF(F177="","",(COUNTIFS('BD1'!AC:AC,F177,'BD1'!AA:AA,"PAGADO")))</f>
        <v/>
      </c>
      <c r="E177" s="73" t="str">
        <f>IF(F177="","",(IFERROR(VLOOKUP(F177,'BD1'!AC:AE,2,0),"")))</f>
        <v/>
      </c>
      <c r="F177" s="72"/>
      <c r="G177" s="75" t="str">
        <f>IF(F177="","",(SUMIFS('BD1'!Y:Y,'BD1'!AC:AC,F177,'BD1'!AA:AA,"PAGADO")))</f>
        <v/>
      </c>
    </row>
    <row r="178" spans="2:7" ht="21.95" customHeight="1" x14ac:dyDescent="0.25">
      <c r="B178" s="538" t="str">
        <f ca="1">IF(F178="","",(IFERROR(OFFSET('BD1'!C$14,MATCH(F178,'BD1'!AC$13:AC$2500,0)-2,0),"")))</f>
        <v/>
      </c>
      <c r="C178" s="539" t="str">
        <f ca="1">IF(F178="","",(IFERROR(OFFSET('BD1'!AB$14,MATCH(F178,'BD1'!AC$13:AC$2500,0)-2,0),"")))</f>
        <v/>
      </c>
      <c r="D178" s="70" t="str">
        <f>IF(F178="","",(COUNTIFS('BD1'!AC:AC,F178,'BD1'!AA:AA,"PAGADO")))</f>
        <v/>
      </c>
      <c r="E178" s="73" t="str">
        <f>IF(F178="","",(IFERROR(VLOOKUP(F178,'BD1'!AC:AE,2,0),"")))</f>
        <v/>
      </c>
      <c r="F178" s="72"/>
      <c r="G178" s="75" t="str">
        <f>IF(F178="","",(SUMIFS('BD1'!Y:Y,'BD1'!AC:AC,F178,'BD1'!AA:AA,"PAGADO")))</f>
        <v/>
      </c>
    </row>
    <row r="179" spans="2:7" ht="21.95" customHeight="1" x14ac:dyDescent="0.25">
      <c r="B179" s="538" t="str">
        <f ca="1">IF(F179="","",(IFERROR(OFFSET('BD1'!C$14,MATCH(F179,'BD1'!AC$13:AC$2500,0)-2,0),"")))</f>
        <v/>
      </c>
      <c r="C179" s="539" t="str">
        <f ca="1">IF(F179="","",(IFERROR(OFFSET('BD1'!AB$14,MATCH(F179,'BD1'!AC$13:AC$2500,0)-2,0),"")))</f>
        <v/>
      </c>
      <c r="D179" s="70" t="str">
        <f>IF(F179="","",(COUNTIFS('BD1'!AC:AC,F179,'BD1'!AA:AA,"PAGADO")))</f>
        <v/>
      </c>
      <c r="E179" s="73" t="str">
        <f>IF(F179="","",(IFERROR(VLOOKUP(F179,'BD1'!AC:AE,2,0),"")))</f>
        <v/>
      </c>
      <c r="F179" s="72"/>
      <c r="G179" s="75" t="str">
        <f>IF(F179="","",(SUMIFS('BD1'!Y:Y,'BD1'!AC:AC,F179,'BD1'!AA:AA,"PAGADO")))</f>
        <v/>
      </c>
    </row>
    <row r="180" spans="2:7" ht="21.95" customHeight="1" x14ac:dyDescent="0.25">
      <c r="B180" s="538" t="str">
        <f ca="1">IF(F180="","",(IFERROR(OFFSET('BD1'!C$14,MATCH(F180,'BD1'!AC$13:AC$2500,0)-2,0),"")))</f>
        <v/>
      </c>
      <c r="C180" s="539" t="str">
        <f ca="1">IF(F180="","",(IFERROR(OFFSET('BD1'!AB$14,MATCH(F180,'BD1'!AC$13:AC$2500,0)-2,0),"")))</f>
        <v/>
      </c>
      <c r="D180" s="70" t="str">
        <f>IF(F180="","",(COUNTIFS('BD1'!AC:AC,F180,'BD1'!AA:AA,"PAGADO")))</f>
        <v/>
      </c>
      <c r="E180" s="73" t="str">
        <f>IF(F180="","",(IFERROR(VLOOKUP(F180,'BD1'!AC:AE,2,0),"")))</f>
        <v/>
      </c>
      <c r="F180" s="72"/>
      <c r="G180" s="75" t="str">
        <f>IF(F180="","",(SUMIFS('BD1'!Y:Y,'BD1'!AC:AC,F180,'BD1'!AA:AA,"PAGADO")))</f>
        <v/>
      </c>
    </row>
    <row r="181" spans="2:7" ht="21.95" customHeight="1" x14ac:dyDescent="0.25">
      <c r="B181" s="538" t="str">
        <f ca="1">IF(F181="","",(IFERROR(OFFSET('BD1'!C$14,MATCH(F181,'BD1'!AC$13:AC$2500,0)-2,0),"")))</f>
        <v/>
      </c>
      <c r="C181" s="539" t="str">
        <f ca="1">IF(F181="","",(IFERROR(OFFSET('BD1'!AB$14,MATCH(F181,'BD1'!AC$13:AC$2500,0)-2,0),"")))</f>
        <v/>
      </c>
      <c r="D181" s="70" t="str">
        <f>IF(F181="","",(COUNTIFS('BD1'!AC:AC,F181,'BD1'!AA:AA,"PAGADO")))</f>
        <v/>
      </c>
      <c r="E181" s="73" t="str">
        <f>IF(F181="","",(IFERROR(VLOOKUP(F181,'BD1'!AC:AE,2,0),"")))</f>
        <v/>
      </c>
      <c r="F181" s="72"/>
      <c r="G181" s="75" t="str">
        <f>IF(F181="","",(SUMIFS('BD1'!Y:Y,'BD1'!AC:AC,F181,'BD1'!AA:AA,"PAGADO")))</f>
        <v/>
      </c>
    </row>
    <row r="182" spans="2:7" ht="21.95" customHeight="1" x14ac:dyDescent="0.25">
      <c r="B182" s="538" t="str">
        <f ca="1">IF(F182="","",(IFERROR(OFFSET('BD1'!C$14,MATCH(F182,'BD1'!AC$13:AC$2500,0)-2,0),"")))</f>
        <v/>
      </c>
      <c r="C182" s="539" t="str">
        <f ca="1">IF(F182="","",(IFERROR(OFFSET('BD1'!AB$14,MATCH(F182,'BD1'!AC$13:AC$2500,0)-2,0),"")))</f>
        <v/>
      </c>
      <c r="D182" s="70" t="str">
        <f>IF(F182="","",(COUNTIFS('BD1'!AC:AC,F182,'BD1'!AA:AA,"PAGADO")))</f>
        <v/>
      </c>
      <c r="E182" s="73" t="str">
        <f>IF(F182="","",(IFERROR(VLOOKUP(F182,'BD1'!AC:AE,2,0),"")))</f>
        <v/>
      </c>
      <c r="F182" s="72"/>
      <c r="G182" s="75" t="str">
        <f>IF(F182="","",(SUMIFS('BD1'!Y:Y,'BD1'!AC:AC,F182,'BD1'!AA:AA,"PAGADO")))</f>
        <v/>
      </c>
    </row>
    <row r="183" spans="2:7" ht="21.95" customHeight="1" x14ac:dyDescent="0.25">
      <c r="B183" s="538" t="str">
        <f ca="1">IF(F183="","",(IFERROR(OFFSET('BD1'!C$14,MATCH(F183,'BD1'!AC$13:AC$2500,0)-2,0),"")))</f>
        <v/>
      </c>
      <c r="C183" s="539" t="str">
        <f ca="1">IF(F183="","",(IFERROR(OFFSET('BD1'!AB$14,MATCH(F183,'BD1'!AC$13:AC$2500,0)-2,0),"")))</f>
        <v/>
      </c>
      <c r="D183" s="70" t="str">
        <f>IF(F183="","",(COUNTIFS('BD1'!AC:AC,F183,'BD1'!AA:AA,"PAGADO")))</f>
        <v/>
      </c>
      <c r="E183" s="73" t="str">
        <f>IF(F183="","",(IFERROR(VLOOKUP(F183,'BD1'!AC:AE,2,0),"")))</f>
        <v/>
      </c>
      <c r="F183" s="72"/>
      <c r="G183" s="75" t="str">
        <f>IF(F183="","",(SUMIFS('BD1'!Y:Y,'BD1'!AC:AC,F183,'BD1'!AA:AA,"PAGADO")))</f>
        <v/>
      </c>
    </row>
    <row r="184" spans="2:7" ht="21.95" customHeight="1" x14ac:dyDescent="0.25">
      <c r="B184" s="538" t="str">
        <f ca="1">IF(F184="","",(IFERROR(OFFSET('BD1'!C$14,MATCH(F184,'BD1'!AC$13:AC$2500,0)-2,0),"")))</f>
        <v/>
      </c>
      <c r="C184" s="539" t="str">
        <f ca="1">IF(F184="","",(IFERROR(OFFSET('BD1'!AB$14,MATCH(F184,'BD1'!AC$13:AC$2500,0)-2,0),"")))</f>
        <v/>
      </c>
      <c r="D184" s="70" t="str">
        <f>IF(F184="","",(COUNTIFS('BD1'!AC:AC,F184,'BD1'!AA:AA,"PAGADO")))</f>
        <v/>
      </c>
      <c r="E184" s="73" t="str">
        <f>IF(F184="","",(IFERROR(VLOOKUP(F184,'BD1'!AC:AE,2,0),"")))</f>
        <v/>
      </c>
      <c r="F184" s="72"/>
      <c r="G184" s="75" t="str">
        <f>IF(F184="","",(SUMIFS('BD1'!Y:Y,'BD1'!AC:AC,F184,'BD1'!AA:AA,"PAGADO")))</f>
        <v/>
      </c>
    </row>
    <row r="185" spans="2:7" ht="21.95" customHeight="1" x14ac:dyDescent="0.25">
      <c r="B185" s="538" t="str">
        <f ca="1">IF(F185="","",(IFERROR(OFFSET('BD1'!C$14,MATCH(F185,'BD1'!AC$13:AC$2500,0)-2,0),"")))</f>
        <v/>
      </c>
      <c r="C185" s="539" t="str">
        <f ca="1">IF(F185="","",(IFERROR(OFFSET('BD1'!AB$14,MATCH(F185,'BD1'!AC$13:AC$2500,0)-2,0),"")))</f>
        <v/>
      </c>
      <c r="D185" s="70" t="str">
        <f>IF(F185="","",(COUNTIFS('BD1'!AC:AC,F185,'BD1'!AA:AA,"PAGADO")))</f>
        <v/>
      </c>
      <c r="E185" s="73" t="str">
        <f>IF(F185="","",(IFERROR(VLOOKUP(F185,'BD1'!AC:AE,2,0),"")))</f>
        <v/>
      </c>
      <c r="F185" s="72"/>
      <c r="G185" s="75" t="str">
        <f>IF(F185="","",(SUMIFS('BD1'!Y:Y,'BD1'!AC:AC,F185,'BD1'!AA:AA,"PAGADO")))</f>
        <v/>
      </c>
    </row>
    <row r="186" spans="2:7" ht="21.95" customHeight="1" x14ac:dyDescent="0.25">
      <c r="B186" s="538" t="str">
        <f ca="1">IF(F186="","",(IFERROR(OFFSET('BD1'!C$14,MATCH(F186,'BD1'!AC$13:AC$2500,0)-2,0),"")))</f>
        <v/>
      </c>
      <c r="C186" s="539" t="str">
        <f ca="1">IF(F186="","",(IFERROR(OFFSET('BD1'!AB$14,MATCH(F186,'BD1'!AC$13:AC$2500,0)-2,0),"")))</f>
        <v/>
      </c>
      <c r="D186" s="70" t="str">
        <f>IF(F186="","",(COUNTIFS('BD1'!AC:AC,F186,'BD1'!AA:AA,"PAGADO")))</f>
        <v/>
      </c>
      <c r="E186" s="73" t="str">
        <f>IF(F186="","",(IFERROR(VLOOKUP(F186,'BD1'!AC:AE,2,0),"")))</f>
        <v/>
      </c>
      <c r="F186" s="72"/>
      <c r="G186" s="75" t="str">
        <f>IF(F186="","",(SUMIFS('BD1'!Y:Y,'BD1'!AC:AC,F186,'BD1'!AA:AA,"PAGADO")))</f>
        <v/>
      </c>
    </row>
    <row r="187" spans="2:7" ht="21.95" customHeight="1" x14ac:dyDescent="0.25">
      <c r="B187" s="538" t="str">
        <f ca="1">IF(F187="","",(IFERROR(OFFSET('BD1'!C$14,MATCH(F187,'BD1'!AC$13:AC$2500,0)-2,0),"")))</f>
        <v/>
      </c>
      <c r="C187" s="539" t="str">
        <f ca="1">IF(F187="","",(IFERROR(OFFSET('BD1'!AB$14,MATCH(F187,'BD1'!AC$13:AC$2500,0)-2,0),"")))</f>
        <v/>
      </c>
      <c r="D187" s="70" t="str">
        <f>IF(F187="","",(COUNTIFS('BD1'!AC:AC,F187,'BD1'!AA:AA,"PAGADO")))</f>
        <v/>
      </c>
      <c r="E187" s="73" t="str">
        <f>IF(F187="","",(IFERROR(VLOOKUP(F187,'BD1'!AC:AE,2,0),"")))</f>
        <v/>
      </c>
      <c r="F187" s="72"/>
      <c r="G187" s="75" t="str">
        <f>IF(F187="","",(SUMIFS('BD1'!Y:Y,'BD1'!AC:AC,F187,'BD1'!AA:AA,"PAGADO")))</f>
        <v/>
      </c>
    </row>
    <row r="188" spans="2:7" ht="21.95" customHeight="1" x14ac:dyDescent="0.25">
      <c r="B188" s="538" t="str">
        <f ca="1">IF(F188="","",(IFERROR(OFFSET('BD1'!C$14,MATCH(F188,'BD1'!AC$13:AC$2500,0)-2,0),"")))</f>
        <v/>
      </c>
      <c r="C188" s="539" t="str">
        <f ca="1">IF(F188="","",(IFERROR(OFFSET('BD1'!AB$14,MATCH(F188,'BD1'!AC$13:AC$2500,0)-2,0),"")))</f>
        <v/>
      </c>
      <c r="D188" s="70" t="str">
        <f>IF(F188="","",(COUNTIFS('BD1'!AC:AC,F188,'BD1'!AA:AA,"PAGADO")))</f>
        <v/>
      </c>
      <c r="E188" s="73" t="str">
        <f>IF(F188="","",(IFERROR(VLOOKUP(F188,'BD1'!AC:AE,2,0),"")))</f>
        <v/>
      </c>
      <c r="F188" s="72"/>
      <c r="G188" s="75" t="str">
        <f>IF(F188="","",(SUMIFS('BD1'!Y:Y,'BD1'!AC:AC,F188,'BD1'!AA:AA,"PAGADO")))</f>
        <v/>
      </c>
    </row>
    <row r="189" spans="2:7" ht="21.95" customHeight="1" x14ac:dyDescent="0.25">
      <c r="B189" s="538" t="str">
        <f ca="1">IF(F189="","",(IFERROR(OFFSET('BD1'!C$14,MATCH(F189,'BD1'!AC$13:AC$2500,0)-2,0),"")))</f>
        <v/>
      </c>
      <c r="C189" s="539" t="str">
        <f ca="1">IF(F189="","",(IFERROR(OFFSET('BD1'!AB$14,MATCH(F189,'BD1'!AC$13:AC$2500,0)-2,0),"")))</f>
        <v/>
      </c>
      <c r="D189" s="70" t="str">
        <f>IF(F189="","",(COUNTIFS('BD1'!AC:AC,F189,'BD1'!AA:AA,"PAGADO")))</f>
        <v/>
      </c>
      <c r="E189" s="73" t="str">
        <f>IF(F189="","",(IFERROR(VLOOKUP(F189,'BD1'!AC:AE,2,0),"")))</f>
        <v/>
      </c>
      <c r="F189" s="72"/>
      <c r="G189" s="75" t="str">
        <f>IF(F189="","",(SUMIFS('BD1'!Y:Y,'BD1'!AC:AC,F189,'BD1'!AA:AA,"PAGADO")))</f>
        <v/>
      </c>
    </row>
    <row r="190" spans="2:7" ht="21.95" customHeight="1" x14ac:dyDescent="0.25">
      <c r="B190" s="538" t="str">
        <f ca="1">IF(F190="","",(IFERROR(OFFSET('BD1'!C$14,MATCH(F190,'BD1'!AC$13:AC$2500,0)-2,0),"")))</f>
        <v/>
      </c>
      <c r="C190" s="539" t="str">
        <f ca="1">IF(F190="","",(IFERROR(OFFSET('BD1'!AB$14,MATCH(F190,'BD1'!AC$13:AC$2500,0)-2,0),"")))</f>
        <v/>
      </c>
      <c r="D190" s="70" t="str">
        <f>IF(F190="","",(COUNTIFS('BD1'!AC:AC,F190,'BD1'!AA:AA,"PAGADO")))</f>
        <v/>
      </c>
      <c r="E190" s="73" t="str">
        <f>IF(F190="","",(IFERROR(VLOOKUP(F190,'BD1'!AC:AE,2,0),"")))</f>
        <v/>
      </c>
      <c r="F190" s="72"/>
      <c r="G190" s="75" t="str">
        <f>IF(F190="","",(SUMIFS('BD1'!Y:Y,'BD1'!AC:AC,F190,'BD1'!AA:AA,"PAGADO")))</f>
        <v/>
      </c>
    </row>
    <row r="191" spans="2:7" ht="21.95" customHeight="1" x14ac:dyDescent="0.25">
      <c r="B191" s="538" t="str">
        <f ca="1">IF(F191="","",(IFERROR(OFFSET('BD1'!C$14,MATCH(F191,'BD1'!AC$13:AC$2500,0)-2,0),"")))</f>
        <v/>
      </c>
      <c r="C191" s="539" t="str">
        <f ca="1">IF(F191="","",(IFERROR(OFFSET('BD1'!AB$14,MATCH(F191,'BD1'!AC$13:AC$2500,0)-2,0),"")))</f>
        <v/>
      </c>
      <c r="D191" s="70" t="str">
        <f>IF(F191="","",(COUNTIFS('BD1'!AC:AC,F191,'BD1'!AA:AA,"PAGADO")))</f>
        <v/>
      </c>
      <c r="E191" s="73" t="str">
        <f>IF(F191="","",(IFERROR(VLOOKUP(F191,'BD1'!AC:AE,2,0),"")))</f>
        <v/>
      </c>
      <c r="F191" s="72"/>
      <c r="G191" s="75" t="str">
        <f>IF(F191="","",(SUMIFS('BD1'!Y:Y,'BD1'!AC:AC,F191,'BD1'!AA:AA,"PAGADO")))</f>
        <v/>
      </c>
    </row>
    <row r="192" spans="2:7" ht="21.95" customHeight="1" x14ac:dyDescent="0.25">
      <c r="B192" s="538" t="str">
        <f ca="1">IF(F192="","",(IFERROR(OFFSET('BD1'!C$14,MATCH(F192,'BD1'!AC$13:AC$2500,0)-2,0),"")))</f>
        <v/>
      </c>
      <c r="C192" s="539" t="str">
        <f ca="1">IF(F192="","",(IFERROR(OFFSET('BD1'!AB$14,MATCH(F192,'BD1'!AC$13:AC$2500,0)-2,0),"")))</f>
        <v/>
      </c>
      <c r="D192" s="70" t="str">
        <f>IF(F192="","",(COUNTIFS('BD1'!AC:AC,F192,'BD1'!AA:AA,"PAGADO")))</f>
        <v/>
      </c>
      <c r="E192" s="73" t="str">
        <f>IF(F192="","",(IFERROR(VLOOKUP(F192,'BD1'!AC:AE,2,0),"")))</f>
        <v/>
      </c>
      <c r="F192" s="72"/>
      <c r="G192" s="75" t="str">
        <f>IF(F192="","",(SUMIFS('BD1'!Y:Y,'BD1'!AC:AC,F192,'BD1'!AA:AA,"PAGADO")))</f>
        <v/>
      </c>
    </row>
    <row r="193" spans="2:7" ht="21.95" customHeight="1" x14ac:dyDescent="0.25">
      <c r="B193" s="538" t="str">
        <f ca="1">IF(F193="","",(IFERROR(OFFSET('BD1'!C$14,MATCH(F193,'BD1'!AC$13:AC$2500,0)-2,0),"")))</f>
        <v/>
      </c>
      <c r="C193" s="539" t="str">
        <f ca="1">IF(F193="","",(IFERROR(OFFSET('BD1'!AB$14,MATCH(F193,'BD1'!AC$13:AC$2500,0)-2,0),"")))</f>
        <v/>
      </c>
      <c r="D193" s="70" t="str">
        <f>IF(F193="","",(COUNTIFS('BD1'!AC:AC,F193,'BD1'!AA:AA,"PAGADO")))</f>
        <v/>
      </c>
      <c r="E193" s="73" t="str">
        <f>IF(F193="","",(IFERROR(VLOOKUP(F193,'BD1'!AC:AE,2,0),"")))</f>
        <v/>
      </c>
      <c r="F193" s="72"/>
      <c r="G193" s="75" t="str">
        <f>IF(F193="","",(SUMIFS('BD1'!Y:Y,'BD1'!AC:AC,F193,'BD1'!AA:AA,"PAGADO")))</f>
        <v/>
      </c>
    </row>
    <row r="194" spans="2:7" ht="21.95" customHeight="1" x14ac:dyDescent="0.25">
      <c r="B194" s="538" t="str">
        <f ca="1">IF(F194="","",(IFERROR(OFFSET('BD1'!C$14,MATCH(F194,'BD1'!AC$13:AC$2500,0)-2,0),"")))</f>
        <v/>
      </c>
      <c r="C194" s="539" t="str">
        <f ca="1">IF(F194="","",(IFERROR(OFFSET('BD1'!AB$14,MATCH(F194,'BD1'!AC$13:AC$2500,0)-2,0),"")))</f>
        <v/>
      </c>
      <c r="D194" s="70" t="str">
        <f>IF(F194="","",(COUNTIFS('BD1'!AC:AC,F194,'BD1'!AA:AA,"PAGADO")))</f>
        <v/>
      </c>
      <c r="E194" s="73" t="str">
        <f>IF(F194="","",(IFERROR(VLOOKUP(F194,'BD1'!AC:AE,2,0),"")))</f>
        <v/>
      </c>
      <c r="F194" s="72"/>
      <c r="G194" s="75" t="str">
        <f>IF(F194="","",(SUMIFS('BD1'!Y:Y,'BD1'!AC:AC,F194,'BD1'!AA:AA,"PAGADO")))</f>
        <v/>
      </c>
    </row>
    <row r="195" spans="2:7" ht="21.95" customHeight="1" x14ac:dyDescent="0.25">
      <c r="B195" s="538" t="str">
        <f ca="1">IF(F195="","",(IFERROR(OFFSET('BD1'!C$14,MATCH(F195,'BD1'!AC$13:AC$2500,0)-2,0),"")))</f>
        <v/>
      </c>
      <c r="C195" s="539" t="str">
        <f ca="1">IF(F195="","",(IFERROR(OFFSET('BD1'!AB$14,MATCH(F195,'BD1'!AC$13:AC$2500,0)-2,0),"")))</f>
        <v/>
      </c>
      <c r="D195" s="70" t="str">
        <f>IF(F195="","",(COUNTIFS('BD1'!AC:AC,F195,'BD1'!AA:AA,"PAGADO")))</f>
        <v/>
      </c>
      <c r="E195" s="73" t="str">
        <f>IF(F195="","",(IFERROR(VLOOKUP(F195,'BD1'!AC:AE,2,0),"")))</f>
        <v/>
      </c>
      <c r="F195" s="72"/>
      <c r="G195" s="75" t="str">
        <f>IF(F195="","",(SUMIFS('BD1'!Y:Y,'BD1'!AC:AC,F195,'BD1'!AA:AA,"PAGADO")))</f>
        <v/>
      </c>
    </row>
    <row r="196" spans="2:7" ht="21.95" customHeight="1" x14ac:dyDescent="0.25">
      <c r="B196" s="538" t="str">
        <f ca="1">IF(F196="","",(IFERROR(OFFSET('BD1'!C$14,MATCH(F196,'BD1'!AC$13:AC$2500,0)-2,0),"")))</f>
        <v/>
      </c>
      <c r="C196" s="539" t="str">
        <f ca="1">IF(F196="","",(IFERROR(OFFSET('BD1'!AB$14,MATCH(F196,'BD1'!AC$13:AC$2500,0)-2,0),"")))</f>
        <v/>
      </c>
      <c r="D196" s="70" t="str">
        <f>IF(F196="","",(COUNTIFS('BD1'!AC:AC,F196,'BD1'!AA:AA,"PAGADO")))</f>
        <v/>
      </c>
      <c r="E196" s="73" t="str">
        <f>IF(F196="","",(IFERROR(VLOOKUP(F196,'BD1'!AC:AE,2,0),"")))</f>
        <v/>
      </c>
      <c r="F196" s="72"/>
      <c r="G196" s="75" t="str">
        <f>IF(F196="","",(SUMIFS('BD1'!Y:Y,'BD1'!AC:AC,F196,'BD1'!AA:AA,"PAGADO")))</f>
        <v/>
      </c>
    </row>
    <row r="197" spans="2:7" ht="21.95" customHeight="1" x14ac:dyDescent="0.25">
      <c r="B197" s="538" t="str">
        <f ca="1">IF(F197="","",(IFERROR(OFFSET('BD1'!C$14,MATCH(F197,'BD1'!AC$13:AC$2500,0)-2,0),"")))</f>
        <v/>
      </c>
      <c r="C197" s="539" t="str">
        <f ca="1">IF(F197="","",(IFERROR(OFFSET('BD1'!AB$14,MATCH(F197,'BD1'!AC$13:AC$2500,0)-2,0),"")))</f>
        <v/>
      </c>
      <c r="D197" s="70" t="str">
        <f>IF(F197="","",(COUNTIFS('BD1'!AC:AC,F197,'BD1'!AA:AA,"PAGADO")))</f>
        <v/>
      </c>
      <c r="E197" s="73" t="str">
        <f>IF(F197="","",(IFERROR(VLOOKUP(F197,'BD1'!AC:AE,2,0),"")))</f>
        <v/>
      </c>
      <c r="F197" s="72"/>
      <c r="G197" s="75" t="str">
        <f>IF(F197="","",(SUMIFS('BD1'!Y:Y,'BD1'!AC:AC,F197,'BD1'!AA:AA,"PAGADO")))</f>
        <v/>
      </c>
    </row>
    <row r="198" spans="2:7" ht="21.95" customHeight="1" x14ac:dyDescent="0.25">
      <c r="B198" s="538" t="str">
        <f ca="1">IF(F198="","",(IFERROR(OFFSET('BD1'!C$14,MATCH(F198,'BD1'!AC$13:AC$2500,0)-2,0),"")))</f>
        <v/>
      </c>
      <c r="C198" s="539" t="str">
        <f ca="1">IF(F198="","",(IFERROR(OFFSET('BD1'!AB$14,MATCH(F198,'BD1'!AC$13:AC$2500,0)-2,0),"")))</f>
        <v/>
      </c>
      <c r="D198" s="70" t="str">
        <f>IF(F198="","",(COUNTIFS('BD1'!AC:AC,F198,'BD1'!AA:AA,"PAGADO")))</f>
        <v/>
      </c>
      <c r="E198" s="73" t="str">
        <f>IF(F198="","",(IFERROR(VLOOKUP(F198,'BD1'!AC:AE,2,0),"")))</f>
        <v/>
      </c>
      <c r="F198" s="72"/>
      <c r="G198" s="75" t="str">
        <f>IF(F198="","",(SUMIFS('BD1'!Y:Y,'BD1'!AC:AC,F198,'BD1'!AA:AA,"PAGADO")))</f>
        <v/>
      </c>
    </row>
    <row r="199" spans="2:7" ht="21.95" customHeight="1" x14ac:dyDescent="0.25">
      <c r="B199" s="538" t="str">
        <f ca="1">IF(F199="","",(IFERROR(OFFSET('BD1'!C$14,MATCH(F199,'BD1'!AC$13:AC$2500,0)-2,0),"")))</f>
        <v/>
      </c>
      <c r="C199" s="539" t="str">
        <f ca="1">IF(F199="","",(IFERROR(OFFSET('BD1'!AB$14,MATCH(F199,'BD1'!AC$13:AC$2500,0)-2,0),"")))</f>
        <v/>
      </c>
      <c r="D199" s="70" t="str">
        <f>IF(F199="","",(COUNTIFS('BD1'!AC:AC,F199,'BD1'!AA:AA,"PAGADO")))</f>
        <v/>
      </c>
      <c r="E199" s="73" t="str">
        <f>IF(F199="","",(IFERROR(VLOOKUP(F199,'BD1'!AC:AE,2,0),"")))</f>
        <v/>
      </c>
      <c r="F199" s="72"/>
      <c r="G199" s="75" t="str">
        <f>IF(F199="","",(SUMIFS('BD1'!Y:Y,'BD1'!AC:AC,F199,'BD1'!AA:AA,"PAGADO")))</f>
        <v/>
      </c>
    </row>
    <row r="200" spans="2:7" ht="21.95" customHeight="1" x14ac:dyDescent="0.25">
      <c r="B200" s="538" t="str">
        <f ca="1">IF(F200="","",(IFERROR(OFFSET('BD1'!C$14,MATCH(F200,'BD1'!AC$13:AC$2500,0)-2,0),"")))</f>
        <v/>
      </c>
      <c r="C200" s="539" t="str">
        <f ca="1">IF(F200="","",(IFERROR(OFFSET('BD1'!AB$14,MATCH(F200,'BD1'!AC$13:AC$2500,0)-2,0),"")))</f>
        <v/>
      </c>
      <c r="D200" s="70" t="str">
        <f>IF(F200="","",(COUNTIFS('BD1'!AC:AC,F200,'BD1'!AA:AA,"PAGADO")))</f>
        <v/>
      </c>
      <c r="E200" s="73" t="str">
        <f>IF(F200="","",(IFERROR(VLOOKUP(F200,'BD1'!AC:AE,2,0),"")))</f>
        <v/>
      </c>
      <c r="F200" s="72"/>
      <c r="G200" s="75" t="str">
        <f>IF(F200="","",(SUMIFS('BD1'!Y:Y,'BD1'!AC:AC,F200,'BD1'!AA:AA,"PAGADO")))</f>
        <v/>
      </c>
    </row>
    <row r="201" spans="2:7" ht="21.95" customHeight="1" x14ac:dyDescent="0.25">
      <c r="B201" s="538" t="str">
        <f ca="1">IF(F201="","",(IFERROR(OFFSET('BD1'!C$14,MATCH(F201,'BD1'!AC$13:AC$2500,0)-2,0),"")))</f>
        <v/>
      </c>
      <c r="C201" s="539" t="str">
        <f ca="1">IF(F201="","",(IFERROR(OFFSET('BD1'!AB$14,MATCH(F201,'BD1'!AC$13:AC$2500,0)-2,0),"")))</f>
        <v/>
      </c>
      <c r="D201" s="70" t="str">
        <f>IF(F201="","",(COUNTIFS('BD1'!AC:AC,F201,'BD1'!AA:AA,"PAGADO")))</f>
        <v/>
      </c>
      <c r="E201" s="73" t="str">
        <f>IF(F201="","",(IFERROR(VLOOKUP(F201,'BD1'!AC:AE,2,0),"")))</f>
        <v/>
      </c>
      <c r="F201" s="72"/>
      <c r="G201" s="75" t="str">
        <f>IF(F201="","",(SUMIFS('BD1'!Y:Y,'BD1'!AC:AC,F201,'BD1'!AA:AA,"PAGADO")))</f>
        <v/>
      </c>
    </row>
    <row r="202" spans="2:7" ht="21.95" customHeight="1" x14ac:dyDescent="0.25">
      <c r="B202" s="538" t="str">
        <f ca="1">IF(F202="","",(IFERROR(OFFSET('BD1'!C$14,MATCH(F202,'BD1'!AC$13:AC$2500,0)-2,0),"")))</f>
        <v/>
      </c>
      <c r="C202" s="539" t="str">
        <f ca="1">IF(F202="","",(IFERROR(OFFSET('BD1'!AB$14,MATCH(F202,'BD1'!AC$13:AC$2500,0)-2,0),"")))</f>
        <v/>
      </c>
      <c r="D202" s="70" t="str">
        <f>IF(F202="","",(COUNTIFS('BD1'!AC:AC,F202,'BD1'!AA:AA,"PAGADO")))</f>
        <v/>
      </c>
      <c r="E202" s="73" t="str">
        <f>IF(F202="","",(IFERROR(VLOOKUP(F202,'BD1'!AC:AE,2,0),"")))</f>
        <v/>
      </c>
      <c r="F202" s="72"/>
      <c r="G202" s="75" t="str">
        <f>IF(F202="","",(SUMIFS('BD1'!Y:Y,'BD1'!AC:AC,F202,'BD1'!AA:AA,"PAGADO")))</f>
        <v/>
      </c>
    </row>
    <row r="203" spans="2:7" ht="21.95" customHeight="1" x14ac:dyDescent="0.25">
      <c r="B203" s="538" t="str">
        <f ca="1">IF(F203="","",(IFERROR(OFFSET('BD1'!C$14,MATCH(F203,'BD1'!AC$13:AC$2500,0)-2,0),"")))</f>
        <v/>
      </c>
      <c r="C203" s="539" t="str">
        <f ca="1">IF(F203="","",(IFERROR(OFFSET('BD1'!AB$14,MATCH(F203,'BD1'!AC$13:AC$2500,0)-2,0),"")))</f>
        <v/>
      </c>
      <c r="D203" s="70" t="str">
        <f>IF(F203="","",(COUNTIFS('BD1'!AC:AC,F203,'BD1'!AA:AA,"PAGADO")))</f>
        <v/>
      </c>
      <c r="E203" s="73" t="str">
        <f>IF(F203="","",(IFERROR(VLOOKUP(F203,'BD1'!AC:AE,2,0),"")))</f>
        <v/>
      </c>
      <c r="F203" s="72"/>
      <c r="G203" s="75" t="str">
        <f>IF(F203="","",(SUMIFS('BD1'!Y:Y,'BD1'!AC:AC,F203,'BD1'!AA:AA,"PAGADO")))</f>
        <v/>
      </c>
    </row>
    <row r="204" spans="2:7" ht="21.95" customHeight="1" x14ac:dyDescent="0.25">
      <c r="B204" s="538" t="str">
        <f ca="1">IF(F204="","",(IFERROR(OFFSET('BD1'!C$14,MATCH(F204,'BD1'!AC$13:AC$2500,0)-2,0),"")))</f>
        <v/>
      </c>
      <c r="C204" s="539" t="str">
        <f ca="1">IF(F204="","",(IFERROR(OFFSET('BD1'!AB$14,MATCH(F204,'BD1'!AC$13:AC$2500,0)-2,0),"")))</f>
        <v/>
      </c>
      <c r="D204" s="70" t="str">
        <f>IF(F204="","",(COUNTIFS('BD1'!AC:AC,F204,'BD1'!AA:AA,"PAGADO")))</f>
        <v/>
      </c>
      <c r="E204" s="73" t="str">
        <f>IF(F204="","",(IFERROR(VLOOKUP(F204,'BD1'!AC:AE,2,0),"")))</f>
        <v/>
      </c>
      <c r="F204" s="72"/>
      <c r="G204" s="75" t="str">
        <f>IF(F204="","",(SUMIFS('BD1'!Y:Y,'BD1'!AC:AC,F204,'BD1'!AA:AA,"PAGADO")))</f>
        <v/>
      </c>
    </row>
    <row r="205" spans="2:7" ht="21.95" customHeight="1" x14ac:dyDescent="0.25">
      <c r="B205" s="538" t="str">
        <f ca="1">IF(F205="","",(IFERROR(OFFSET('BD1'!C$14,MATCH(F205,'BD1'!AC$13:AC$2500,0)-2,0),"")))</f>
        <v/>
      </c>
      <c r="C205" s="539" t="str">
        <f ca="1">IF(F205="","",(IFERROR(OFFSET('BD1'!AB$14,MATCH(F205,'BD1'!AC$13:AC$2500,0)-2,0),"")))</f>
        <v/>
      </c>
      <c r="D205" s="70" t="str">
        <f>IF(F205="","",(COUNTIFS('BD1'!AC:AC,F205,'BD1'!AA:AA,"PAGADO")))</f>
        <v/>
      </c>
      <c r="E205" s="73" t="str">
        <f>IF(F205="","",(IFERROR(VLOOKUP(F205,'BD1'!AC:AE,2,0),"")))</f>
        <v/>
      </c>
      <c r="F205" s="72"/>
      <c r="G205" s="75" t="str">
        <f>IF(F205="","",(SUMIFS('BD1'!Y:Y,'BD1'!AC:AC,F205,'BD1'!AA:AA,"PAGADO")))</f>
        <v/>
      </c>
    </row>
    <row r="206" spans="2:7" ht="21.95" customHeight="1" x14ac:dyDescent="0.25">
      <c r="B206" s="538" t="str">
        <f ca="1">IF(F206="","",(IFERROR(OFFSET('BD1'!C$14,MATCH(F206,'BD1'!AC$13:AC$2500,0)-2,0),"")))</f>
        <v/>
      </c>
      <c r="C206" s="539" t="str">
        <f ca="1">IF(F206="","",(IFERROR(OFFSET('BD1'!AB$14,MATCH(F206,'BD1'!AC$13:AC$2500,0)-2,0),"")))</f>
        <v/>
      </c>
      <c r="D206" s="70" t="str">
        <f>IF(F206="","",(COUNTIFS('BD1'!AC:AC,F206,'BD1'!AA:AA,"PAGADO")))</f>
        <v/>
      </c>
      <c r="E206" s="73" t="str">
        <f>IF(F206="","",(IFERROR(VLOOKUP(F206,'BD1'!AC:AE,2,0),"")))</f>
        <v/>
      </c>
      <c r="F206" s="72"/>
      <c r="G206" s="75" t="str">
        <f>IF(F206="","",(SUMIFS('BD1'!Y:Y,'BD1'!AC:AC,F206,'BD1'!AA:AA,"PAGADO")))</f>
        <v/>
      </c>
    </row>
    <row r="207" spans="2:7" ht="21.95" customHeight="1" x14ac:dyDescent="0.25">
      <c r="B207" s="538" t="str">
        <f ca="1">IF(F207="","",(IFERROR(OFFSET('BD1'!C$14,MATCH(F207,'BD1'!AC$13:AC$2500,0)-2,0),"")))</f>
        <v/>
      </c>
      <c r="C207" s="539" t="str">
        <f ca="1">IF(F207="","",(IFERROR(OFFSET('BD1'!AB$14,MATCH(F207,'BD1'!AC$13:AC$2500,0)-2,0),"")))</f>
        <v/>
      </c>
      <c r="D207" s="70" t="str">
        <f>IF(F207="","",(COUNTIFS('BD1'!AC:AC,F207,'BD1'!AA:AA,"PAGADO")))</f>
        <v/>
      </c>
      <c r="E207" s="73" t="str">
        <f>IF(F207="","",(IFERROR(VLOOKUP(F207,'BD1'!AC:AE,2,0),"")))</f>
        <v/>
      </c>
      <c r="F207" s="72"/>
      <c r="G207" s="75" t="str">
        <f>IF(F207="","",(SUMIFS('BD1'!Y:Y,'BD1'!AC:AC,F207,'BD1'!AA:AA,"PAGADO")))</f>
        <v/>
      </c>
    </row>
    <row r="208" spans="2:7" ht="21.95" customHeight="1" x14ac:dyDescent="0.25">
      <c r="B208" s="538" t="str">
        <f ca="1">IF(F208="","",(IFERROR(OFFSET('BD1'!C$14,MATCH(F208,'BD1'!AC$13:AC$2500,0)-2,0),"")))</f>
        <v/>
      </c>
      <c r="C208" s="539" t="str">
        <f ca="1">IF(F208="","",(IFERROR(OFFSET('BD1'!AB$14,MATCH(F208,'BD1'!AC$13:AC$2500,0)-2,0),"")))</f>
        <v/>
      </c>
      <c r="D208" s="70" t="str">
        <f>IF(F208="","",(COUNTIFS('BD1'!AC:AC,F208,'BD1'!AA:AA,"PAGADO")))</f>
        <v/>
      </c>
      <c r="E208" s="73" t="str">
        <f>IF(F208="","",(IFERROR(VLOOKUP(F208,'BD1'!AC:AE,2,0),"")))</f>
        <v/>
      </c>
      <c r="F208" s="72"/>
      <c r="G208" s="75" t="str">
        <f>IF(F208="","",(SUMIFS('BD1'!Y:Y,'BD1'!AC:AC,F208,'BD1'!AA:AA,"PAGADO")))</f>
        <v/>
      </c>
    </row>
    <row r="209" spans="2:7" ht="21.95" customHeight="1" x14ac:dyDescent="0.25">
      <c r="B209" s="538" t="str">
        <f ca="1">IF(F209="","",(IFERROR(OFFSET('BD1'!C$14,MATCH(F209,'BD1'!AC$13:AC$2500,0)-2,0),"")))</f>
        <v/>
      </c>
      <c r="C209" s="539" t="str">
        <f ca="1">IF(F209="","",(IFERROR(OFFSET('BD1'!AB$14,MATCH(F209,'BD1'!AC$13:AC$2500,0)-2,0),"")))</f>
        <v/>
      </c>
      <c r="D209" s="70" t="str">
        <f>IF(F209="","",(COUNTIFS('BD1'!AC:AC,F209,'BD1'!AA:AA,"PAGADO")))</f>
        <v/>
      </c>
      <c r="E209" s="73" t="str">
        <f>IF(F209="","",(IFERROR(VLOOKUP(F209,'BD1'!AC:AE,2,0),"")))</f>
        <v/>
      </c>
      <c r="F209" s="72"/>
      <c r="G209" s="75" t="str">
        <f>IF(F209="","",(SUMIFS('BD1'!Y:Y,'BD1'!AC:AC,F209,'BD1'!AA:AA,"PAGADO")))</f>
        <v/>
      </c>
    </row>
    <row r="210" spans="2:7" ht="21.95" customHeight="1" x14ac:dyDescent="0.25">
      <c r="B210" s="538" t="str">
        <f ca="1">IF(F210="","",(IFERROR(OFFSET('BD1'!C$14,MATCH(F210,'BD1'!AC$13:AC$2500,0)-2,0),"")))</f>
        <v/>
      </c>
      <c r="C210" s="539" t="str">
        <f ca="1">IF(F210="","",(IFERROR(OFFSET('BD1'!AB$14,MATCH(F210,'BD1'!AC$13:AC$2500,0)-2,0),"")))</f>
        <v/>
      </c>
      <c r="D210" s="70" t="str">
        <f>IF(F210="","",(COUNTIFS('BD1'!AC:AC,F210,'BD1'!AA:AA,"PAGADO")))</f>
        <v/>
      </c>
      <c r="E210" s="73" t="str">
        <f>IF(F210="","",(IFERROR(VLOOKUP(F210,'BD1'!AC:AE,2,0),"")))</f>
        <v/>
      </c>
      <c r="F210" s="72"/>
      <c r="G210" s="75" t="str">
        <f>IF(F210="","",(SUMIFS('BD1'!Y:Y,'BD1'!AC:AC,F210,'BD1'!AA:AA,"PAGADO")))</f>
        <v/>
      </c>
    </row>
    <row r="211" spans="2:7" ht="21.95" customHeight="1" x14ac:dyDescent="0.25">
      <c r="B211" s="538" t="str">
        <f ca="1">IF(F211="","",(IFERROR(OFFSET('BD1'!C$14,MATCH(F211,'BD1'!AC$13:AC$2500,0)-2,0),"")))</f>
        <v/>
      </c>
      <c r="C211" s="539" t="str">
        <f ca="1">IF(F211="","",(IFERROR(OFFSET('BD1'!AB$14,MATCH(F211,'BD1'!AC$13:AC$2500,0)-2,0),"")))</f>
        <v/>
      </c>
      <c r="D211" s="70" t="str">
        <f>IF(F211="","",(COUNTIFS('BD1'!AC:AC,F211,'BD1'!AA:AA,"PAGADO")))</f>
        <v/>
      </c>
      <c r="E211" s="73" t="str">
        <f>IF(F211="","",(IFERROR(VLOOKUP(F211,'BD1'!AC:AE,2,0),"")))</f>
        <v/>
      </c>
      <c r="F211" s="72"/>
      <c r="G211" s="75" t="str">
        <f>IF(F211="","",(SUMIFS('BD1'!Y:Y,'BD1'!AC:AC,F211,'BD1'!AA:AA,"PAGADO")))</f>
        <v/>
      </c>
    </row>
    <row r="212" spans="2:7" ht="21.95" customHeight="1" x14ac:dyDescent="0.25">
      <c r="B212" s="538" t="str">
        <f ca="1">IF(F212="","",(IFERROR(OFFSET('BD1'!C$14,MATCH(F212,'BD1'!AC$13:AC$2500,0)-2,0),"")))</f>
        <v/>
      </c>
      <c r="C212" s="539" t="str">
        <f ca="1">IF(F212="","",(IFERROR(OFFSET('BD1'!AB$14,MATCH(F212,'BD1'!AC$13:AC$2500,0)-2,0),"")))</f>
        <v/>
      </c>
      <c r="D212" s="70" t="str">
        <f>IF(F212="","",(COUNTIFS('BD1'!AC:AC,F212,'BD1'!AA:AA,"PAGADO")))</f>
        <v/>
      </c>
      <c r="E212" s="73" t="str">
        <f>IF(F212="","",(IFERROR(VLOOKUP(F212,'BD1'!AC:AE,2,0),"")))</f>
        <v/>
      </c>
      <c r="F212" s="72"/>
      <c r="G212" s="75" t="str">
        <f>IF(F212="","",(SUMIFS('BD1'!Y:Y,'BD1'!AC:AC,F212,'BD1'!AA:AA,"PAGADO")))</f>
        <v/>
      </c>
    </row>
    <row r="213" spans="2:7" ht="21.95" customHeight="1" x14ac:dyDescent="0.25">
      <c r="B213" s="538" t="str">
        <f ca="1">IF(F213="","",(IFERROR(OFFSET('BD1'!C$14,MATCH(F213,'BD1'!AC$13:AC$2500,0)-2,0),"")))</f>
        <v/>
      </c>
      <c r="C213" s="539" t="str">
        <f ca="1">IF(F213="","",(IFERROR(OFFSET('BD1'!AB$14,MATCH(F213,'BD1'!AC$13:AC$2500,0)-2,0),"")))</f>
        <v/>
      </c>
      <c r="D213" s="70" t="str">
        <f>IF(F213="","",(COUNTIFS('BD1'!AC:AC,F213,'BD1'!AA:AA,"PAGADO")))</f>
        <v/>
      </c>
      <c r="E213" s="73" t="str">
        <f>IF(F213="","",(IFERROR(VLOOKUP(F213,'BD1'!AC:AE,2,0),"")))</f>
        <v/>
      </c>
      <c r="F213" s="72"/>
      <c r="G213" s="75" t="str">
        <f>IF(F213="","",(SUMIFS('BD1'!Y:Y,'BD1'!AC:AC,F213,'BD1'!AA:AA,"PAGADO")))</f>
        <v/>
      </c>
    </row>
    <row r="214" spans="2:7" ht="21.95" customHeight="1" x14ac:dyDescent="0.25">
      <c r="B214" s="538" t="str">
        <f ca="1">IF(F214="","",(IFERROR(OFFSET('BD1'!C$14,MATCH(F214,'BD1'!AC$13:AC$2500,0)-2,0),"")))</f>
        <v/>
      </c>
      <c r="C214" s="539" t="str">
        <f ca="1">IF(F214="","",(IFERROR(OFFSET('BD1'!AB$14,MATCH(F214,'BD1'!AC$13:AC$2500,0)-2,0),"")))</f>
        <v/>
      </c>
      <c r="D214" s="70" t="str">
        <f>IF(F214="","",(COUNTIFS('BD1'!AC:AC,F214,'BD1'!AA:AA,"PAGADO")))</f>
        <v/>
      </c>
      <c r="E214" s="73" t="str">
        <f>IF(F214="","",(IFERROR(VLOOKUP(F214,'BD1'!AC:AE,2,0),"")))</f>
        <v/>
      </c>
      <c r="F214" s="72"/>
      <c r="G214" s="75" t="str">
        <f>IF(F214="","",(SUMIFS('BD1'!Y:Y,'BD1'!AC:AC,F214,'BD1'!AA:AA,"PAGADO")))</f>
        <v/>
      </c>
    </row>
    <row r="215" spans="2:7" ht="21.95" customHeight="1" x14ac:dyDescent="0.25">
      <c r="B215" s="538" t="str">
        <f ca="1">IF(F215="","",(IFERROR(OFFSET('BD1'!C$14,MATCH(F215,'BD1'!AC$13:AC$2500,0)-2,0),"")))</f>
        <v/>
      </c>
      <c r="C215" s="539" t="str">
        <f ca="1">IF(F215="","",(IFERROR(OFFSET('BD1'!AB$14,MATCH(F215,'BD1'!AC$13:AC$2500,0)-2,0),"")))</f>
        <v/>
      </c>
      <c r="D215" s="70" t="str">
        <f>IF(F215="","",(COUNTIFS('BD1'!AC:AC,F215,'BD1'!AA:AA,"PAGADO")))</f>
        <v/>
      </c>
      <c r="E215" s="73" t="str">
        <f>IF(F215="","",(IFERROR(VLOOKUP(F215,'BD1'!AC:AE,2,0),"")))</f>
        <v/>
      </c>
      <c r="F215" s="72"/>
      <c r="G215" s="75" t="str">
        <f>IF(F215="","",(SUMIFS('BD1'!Y:Y,'BD1'!AC:AC,F215,'BD1'!AA:AA,"PAGADO")))</f>
        <v/>
      </c>
    </row>
    <row r="216" spans="2:7" ht="21.95" customHeight="1" x14ac:dyDescent="0.25">
      <c r="B216" s="538" t="str">
        <f ca="1">IF(F216="","",(IFERROR(OFFSET('BD1'!C$14,MATCH(F216,'BD1'!AC$13:AC$2500,0)-2,0),"")))</f>
        <v/>
      </c>
      <c r="C216" s="539" t="str">
        <f ca="1">IF(F216="","",(IFERROR(OFFSET('BD1'!AB$14,MATCH(F216,'BD1'!AC$13:AC$2500,0)-2,0),"")))</f>
        <v/>
      </c>
      <c r="D216" s="70" t="str">
        <f>IF(F216="","",(COUNTIFS('BD1'!AC:AC,F216,'BD1'!AA:AA,"PAGADO")))</f>
        <v/>
      </c>
      <c r="E216" s="73" t="str">
        <f>IF(F216="","",(IFERROR(VLOOKUP(F216,'BD1'!AC:AE,2,0),"")))</f>
        <v/>
      </c>
      <c r="F216" s="72"/>
      <c r="G216" s="75" t="str">
        <f>IF(F216="","",(SUMIFS('BD1'!Y:Y,'BD1'!AC:AC,F216,'BD1'!AA:AA,"PAGADO")))</f>
        <v/>
      </c>
    </row>
    <row r="217" spans="2:7" ht="21.95" customHeight="1" x14ac:dyDescent="0.25">
      <c r="B217" s="538" t="str">
        <f ca="1">IF(F217="","",(IFERROR(OFFSET('BD1'!C$14,MATCH(F217,'BD1'!AC$13:AC$2500,0)-2,0),"")))</f>
        <v/>
      </c>
      <c r="C217" s="539" t="str">
        <f ca="1">IF(F217="","",(IFERROR(OFFSET('BD1'!AB$14,MATCH(F217,'BD1'!AC$13:AC$2500,0)-2,0),"")))</f>
        <v/>
      </c>
      <c r="D217" s="70" t="str">
        <f>IF(F217="","",(COUNTIFS('BD1'!AC:AC,F217,'BD1'!AA:AA,"PAGADO")))</f>
        <v/>
      </c>
      <c r="E217" s="73" t="str">
        <f>IF(F217="","",(IFERROR(VLOOKUP(F217,'BD1'!AC:AE,2,0),"")))</f>
        <v/>
      </c>
      <c r="F217" s="72"/>
      <c r="G217" s="75" t="str">
        <f>IF(F217="","",(SUMIFS('BD1'!Y:Y,'BD1'!AC:AC,F217,'BD1'!AA:AA,"PAGADO")))</f>
        <v/>
      </c>
    </row>
    <row r="218" spans="2:7" ht="21.95" customHeight="1" x14ac:dyDescent="0.25">
      <c r="B218" s="538" t="str">
        <f ca="1">IF(F218="","",(IFERROR(OFFSET('BD1'!C$14,MATCH(F218,'BD1'!AC$13:AC$2500,0)-2,0),"")))</f>
        <v/>
      </c>
      <c r="C218" s="539" t="str">
        <f ca="1">IF(F218="","",(IFERROR(OFFSET('BD1'!AB$14,MATCH(F218,'BD1'!AC$13:AC$2500,0)-2,0),"")))</f>
        <v/>
      </c>
      <c r="D218" s="70" t="str">
        <f>IF(F218="","",(COUNTIFS('BD1'!AC:AC,F218,'BD1'!AA:AA,"PAGADO")))</f>
        <v/>
      </c>
      <c r="E218" s="73" t="str">
        <f>IF(F218="","",(IFERROR(VLOOKUP(F218,'BD1'!AC:AE,2,0),"")))</f>
        <v/>
      </c>
      <c r="F218" s="72"/>
      <c r="G218" s="75" t="str">
        <f>IF(F218="","",(SUMIFS('BD1'!Y:Y,'BD1'!AC:AC,F218,'BD1'!AA:AA,"PAGADO")))</f>
        <v/>
      </c>
    </row>
    <row r="219" spans="2:7" ht="21.95" customHeight="1" x14ac:dyDescent="0.25">
      <c r="B219" s="538" t="str">
        <f ca="1">IF(F219="","",(IFERROR(OFFSET('BD1'!C$14,MATCH(F219,'BD1'!AC$13:AC$2500,0)-2,0),"")))</f>
        <v/>
      </c>
      <c r="C219" s="539" t="str">
        <f ca="1">IF(F219="","",(IFERROR(OFFSET('BD1'!AB$14,MATCH(F219,'BD1'!AC$13:AC$2500,0)-2,0),"")))</f>
        <v/>
      </c>
      <c r="D219" s="70" t="str">
        <f>IF(F219="","",(COUNTIFS('BD1'!AC:AC,F219,'BD1'!AA:AA,"PAGADO")))</f>
        <v/>
      </c>
      <c r="E219" s="73" t="str">
        <f>IF(F219="","",(IFERROR(VLOOKUP(F219,'BD1'!AC:AE,2,0),"")))</f>
        <v/>
      </c>
      <c r="F219" s="72"/>
      <c r="G219" s="75" t="str">
        <f>IF(F219="","",(SUMIFS('BD1'!Y:Y,'BD1'!AC:AC,F219,'BD1'!AA:AA,"PAGADO")))</f>
        <v/>
      </c>
    </row>
    <row r="220" spans="2:7" ht="21.95" customHeight="1" x14ac:dyDescent="0.25">
      <c r="B220" s="538" t="str">
        <f ca="1">IF(F220="","",(IFERROR(OFFSET('BD1'!C$14,MATCH(F220,'BD1'!AC$13:AC$2500,0)-2,0),"")))</f>
        <v/>
      </c>
      <c r="C220" s="539" t="str">
        <f ca="1">IF(F220="","",(IFERROR(OFFSET('BD1'!AB$14,MATCH(F220,'BD1'!AC$13:AC$2500,0)-2,0),"")))</f>
        <v/>
      </c>
      <c r="D220" s="70" t="str">
        <f>IF(F220="","",(COUNTIFS('BD1'!AC:AC,F220,'BD1'!AA:AA,"PAGADO")))</f>
        <v/>
      </c>
      <c r="E220" s="73" t="str">
        <f>IF(F220="","",(IFERROR(VLOOKUP(F220,'BD1'!AC:AE,2,0),"")))</f>
        <v/>
      </c>
      <c r="F220" s="72"/>
      <c r="G220" s="75" t="str">
        <f>IF(F220="","",(SUMIFS('BD1'!Y:Y,'BD1'!AC:AC,F220,'BD1'!AA:AA,"PAGADO")))</f>
        <v/>
      </c>
    </row>
    <row r="221" spans="2:7" ht="21.95" customHeight="1" x14ac:dyDescent="0.25">
      <c r="B221" s="538" t="str">
        <f ca="1">IF(F221="","",(IFERROR(OFFSET('BD1'!C$14,MATCH(F221,'BD1'!AC$13:AC$2500,0)-2,0),"")))</f>
        <v/>
      </c>
      <c r="C221" s="539" t="str">
        <f ca="1">IF(F221="","",(IFERROR(OFFSET('BD1'!AB$14,MATCH(F221,'BD1'!AC$13:AC$2500,0)-2,0),"")))</f>
        <v/>
      </c>
      <c r="D221" s="70" t="str">
        <f>IF(F221="","",(COUNTIFS('BD1'!AC:AC,F221,'BD1'!AA:AA,"PAGADO")))</f>
        <v/>
      </c>
      <c r="E221" s="73" t="str">
        <f>IF(F221="","",(IFERROR(VLOOKUP(F221,'BD1'!AC:AE,2,0),"")))</f>
        <v/>
      </c>
      <c r="F221" s="72"/>
      <c r="G221" s="75" t="str">
        <f>IF(F221="","",(SUMIFS('BD1'!Y:Y,'BD1'!AC:AC,F221,'BD1'!AA:AA,"PAGADO")))</f>
        <v/>
      </c>
    </row>
    <row r="222" spans="2:7" ht="21.95" customHeight="1" x14ac:dyDescent="0.25">
      <c r="B222" s="538" t="str">
        <f ca="1">IF(F222="","",(IFERROR(OFFSET('BD1'!C$14,MATCH(F222,'BD1'!AC$13:AC$2500,0)-2,0),"")))</f>
        <v/>
      </c>
      <c r="C222" s="539" t="str">
        <f ca="1">IF(F222="","",(IFERROR(OFFSET('BD1'!AB$14,MATCH(F222,'BD1'!AC$13:AC$2500,0)-2,0),"")))</f>
        <v/>
      </c>
      <c r="D222" s="70" t="str">
        <f>IF(F222="","",(COUNTIFS('BD1'!AC:AC,F222,'BD1'!AA:AA,"PAGADO")))</f>
        <v/>
      </c>
      <c r="E222" s="73" t="str">
        <f>IF(F222="","",(IFERROR(VLOOKUP(F222,'BD1'!AC:AE,2,0),"")))</f>
        <v/>
      </c>
      <c r="F222" s="72"/>
      <c r="G222" s="75" t="str">
        <f>IF(F222="","",(SUMIFS('BD1'!Y:Y,'BD1'!AC:AC,F222,'BD1'!AA:AA,"PAGADO")))</f>
        <v/>
      </c>
    </row>
    <row r="223" spans="2:7" ht="21.95" customHeight="1" x14ac:dyDescent="0.25">
      <c r="B223" s="538" t="str">
        <f ca="1">IF(F223="","",(IFERROR(OFFSET('BD1'!C$14,MATCH(F223,'BD1'!AC$13:AC$2500,0)-2,0),"")))</f>
        <v/>
      </c>
      <c r="C223" s="539" t="str">
        <f ca="1">IF(F223="","",(IFERROR(OFFSET('BD1'!AB$14,MATCH(F223,'BD1'!AC$13:AC$2500,0)-2,0),"")))</f>
        <v/>
      </c>
      <c r="D223" s="70" t="str">
        <f>IF(F223="","",(COUNTIFS('BD1'!AC:AC,F223,'BD1'!AA:AA,"PAGADO")))</f>
        <v/>
      </c>
      <c r="E223" s="73" t="str">
        <f>IF(F223="","",(IFERROR(VLOOKUP(F223,'BD1'!AC:AE,2,0),"")))</f>
        <v/>
      </c>
      <c r="F223" s="72"/>
      <c r="G223" s="75" t="str">
        <f>IF(F223="","",(SUMIFS('BD1'!Y:Y,'BD1'!AC:AC,F223,'BD1'!AA:AA,"PAGADO")))</f>
        <v/>
      </c>
    </row>
    <row r="224" spans="2:7" ht="21.95" customHeight="1" x14ac:dyDescent="0.25">
      <c r="B224" s="538" t="str">
        <f ca="1">IF(F224="","",(IFERROR(OFFSET('BD1'!C$14,MATCH(F224,'BD1'!AC$13:AC$2500,0)-2,0),"")))</f>
        <v/>
      </c>
      <c r="C224" s="539" t="str">
        <f ca="1">IF(F224="","",(IFERROR(OFFSET('BD1'!AB$14,MATCH(F224,'BD1'!AC$13:AC$2500,0)-2,0),"")))</f>
        <v/>
      </c>
      <c r="D224" s="70" t="str">
        <f>IF(F224="","",(COUNTIFS('BD1'!AC:AC,F224,'BD1'!AA:AA,"PAGADO")))</f>
        <v/>
      </c>
      <c r="E224" s="73" t="str">
        <f>IF(F224="","",(IFERROR(VLOOKUP(F224,'BD1'!AC:AE,2,0),"")))</f>
        <v/>
      </c>
      <c r="F224" s="72"/>
      <c r="G224" s="75" t="str">
        <f>IF(F224="","",(SUMIFS('BD1'!Y:Y,'BD1'!AC:AC,F224,'BD1'!AA:AA,"PAGADO")))</f>
        <v/>
      </c>
    </row>
    <row r="225" spans="2:7" ht="21.95" customHeight="1" x14ac:dyDescent="0.25">
      <c r="B225" s="538" t="str">
        <f ca="1">IF(F225="","",(IFERROR(OFFSET('BD1'!C$14,MATCH(F225,'BD1'!AC$13:AC$2500,0)-2,0),"")))</f>
        <v/>
      </c>
      <c r="C225" s="539" t="str">
        <f ca="1">IF(F225="","",(IFERROR(OFFSET('BD1'!AB$14,MATCH(F225,'BD1'!AC$13:AC$2500,0)-2,0),"")))</f>
        <v/>
      </c>
      <c r="D225" s="70" t="str">
        <f>IF(F225="","",(COUNTIFS('BD1'!AC:AC,F225,'BD1'!AA:AA,"PAGADO")))</f>
        <v/>
      </c>
      <c r="E225" s="73" t="str">
        <f>IF(F225="","",(IFERROR(VLOOKUP(F225,'BD1'!AC:AE,2,0),"")))</f>
        <v/>
      </c>
      <c r="F225" s="72"/>
      <c r="G225" s="75" t="str">
        <f>IF(F225="","",(SUMIFS('BD1'!Y:Y,'BD1'!AC:AC,F225,'BD1'!AA:AA,"PAGADO")))</f>
        <v/>
      </c>
    </row>
    <row r="226" spans="2:7" ht="21.95" customHeight="1" x14ac:dyDescent="0.25">
      <c r="B226" s="538" t="str">
        <f ca="1">IF(F226="","",(IFERROR(OFFSET('BD1'!C$14,MATCH(F226,'BD1'!AC$13:AC$2500,0)-2,0),"")))</f>
        <v/>
      </c>
      <c r="C226" s="539" t="str">
        <f ca="1">IF(F226="","",(IFERROR(OFFSET('BD1'!AB$14,MATCH(F226,'BD1'!AC$13:AC$2500,0)-2,0),"")))</f>
        <v/>
      </c>
      <c r="D226" s="70" t="str">
        <f>IF(F226="","",(COUNTIFS('BD1'!AC:AC,F226,'BD1'!AA:AA,"PAGADO")))</f>
        <v/>
      </c>
      <c r="E226" s="73" t="str">
        <f>IF(F226="","",(IFERROR(VLOOKUP(F226,'BD1'!AC:AE,2,0),"")))</f>
        <v/>
      </c>
      <c r="F226" s="72"/>
      <c r="G226" s="75" t="str">
        <f>IF(F226="","",(SUMIFS('BD1'!Y:Y,'BD1'!AC:AC,F226,'BD1'!AA:AA,"PAGADO")))</f>
        <v/>
      </c>
    </row>
    <row r="227" spans="2:7" ht="21.95" customHeight="1" x14ac:dyDescent="0.25">
      <c r="B227" s="538" t="str">
        <f ca="1">IF(F227="","",(IFERROR(OFFSET('BD1'!C$14,MATCH(F227,'BD1'!AC$13:AC$2500,0)-2,0),"")))</f>
        <v/>
      </c>
      <c r="C227" s="539" t="str">
        <f ca="1">IF(F227="","",(IFERROR(OFFSET('BD1'!AB$14,MATCH(F227,'BD1'!AC$13:AC$2500,0)-2,0),"")))</f>
        <v/>
      </c>
      <c r="D227" s="70" t="str">
        <f>IF(F227="","",(COUNTIFS('BD1'!AC:AC,F227,'BD1'!AA:AA,"PAGADO")))</f>
        <v/>
      </c>
      <c r="E227" s="73" t="str">
        <f>IF(F227="","",(IFERROR(VLOOKUP(F227,'BD1'!AC:AE,2,0),"")))</f>
        <v/>
      </c>
      <c r="F227" s="72"/>
      <c r="G227" s="75" t="str">
        <f>IF(F227="","",(SUMIFS('BD1'!Y:Y,'BD1'!AC:AC,F227,'BD1'!AA:AA,"PAGADO")))</f>
        <v/>
      </c>
    </row>
    <row r="228" spans="2:7" ht="21.95" customHeight="1" x14ac:dyDescent="0.25">
      <c r="B228" s="538" t="str">
        <f ca="1">IF(F228="","",(IFERROR(OFFSET('BD1'!C$14,MATCH(F228,'BD1'!AC$13:AC$2500,0)-2,0),"")))</f>
        <v/>
      </c>
      <c r="C228" s="539" t="str">
        <f ca="1">IF(F228="","",(IFERROR(OFFSET('BD1'!AB$14,MATCH(F228,'BD1'!AC$13:AC$2500,0)-2,0),"")))</f>
        <v/>
      </c>
      <c r="D228" s="70" t="str">
        <f>IF(F228="","",(COUNTIFS('BD1'!AC:AC,F228,'BD1'!AA:AA,"PAGADO")))</f>
        <v/>
      </c>
      <c r="E228" s="73" t="str">
        <f>IF(F228="","",(IFERROR(VLOOKUP(F228,'BD1'!AC:AE,2,0),"")))</f>
        <v/>
      </c>
      <c r="F228" s="72"/>
      <c r="G228" s="75" t="str">
        <f>IF(F228="","",(SUMIFS('BD1'!Y:Y,'BD1'!AC:AC,F228,'BD1'!AA:AA,"PAGADO")))</f>
        <v/>
      </c>
    </row>
    <row r="229" spans="2:7" ht="21.95" customHeight="1" x14ac:dyDescent="0.25">
      <c r="B229" s="538" t="str">
        <f ca="1">IF(F229="","",(IFERROR(OFFSET('BD1'!C$14,MATCH(F229,'BD1'!AC$13:AC$2500,0)-2,0),"")))</f>
        <v/>
      </c>
      <c r="C229" s="539" t="str">
        <f ca="1">IF(F229="","",(IFERROR(OFFSET('BD1'!AB$14,MATCH(F229,'BD1'!AC$13:AC$2500,0)-2,0),"")))</f>
        <v/>
      </c>
      <c r="D229" s="70" t="str">
        <f>IF(F229="","",(COUNTIFS('BD1'!AC:AC,F229,'BD1'!AA:AA,"PAGADO")))</f>
        <v/>
      </c>
      <c r="E229" s="73" t="str">
        <f>IF(F229="","",(IFERROR(VLOOKUP(F229,'BD1'!AC:AE,2,0),"")))</f>
        <v/>
      </c>
      <c r="F229" s="72"/>
      <c r="G229" s="75" t="str">
        <f>IF(F229="","",(SUMIFS('BD1'!Y:Y,'BD1'!AC:AC,F229,'BD1'!AA:AA,"PAGADO")))</f>
        <v/>
      </c>
    </row>
    <row r="230" spans="2:7" ht="21.95" customHeight="1" x14ac:dyDescent="0.25">
      <c r="B230" s="538" t="str">
        <f ca="1">IF(F230="","",(IFERROR(OFFSET('BD1'!C$14,MATCH(F230,'BD1'!AC$13:AC$2500,0)-2,0),"")))</f>
        <v/>
      </c>
      <c r="C230" s="539" t="str">
        <f ca="1">IF(F230="","",(IFERROR(OFFSET('BD1'!AB$14,MATCH(F230,'BD1'!AC$13:AC$2500,0)-2,0),"")))</f>
        <v/>
      </c>
      <c r="D230" s="70" t="str">
        <f>IF(F230="","",(COUNTIFS('BD1'!AC:AC,F230,'BD1'!AA:AA,"PAGADO")))</f>
        <v/>
      </c>
      <c r="E230" s="73" t="str">
        <f>IF(F230="","",(IFERROR(VLOOKUP(F230,'BD1'!AC:AE,2,0),"")))</f>
        <v/>
      </c>
      <c r="F230" s="72"/>
      <c r="G230" s="75" t="str">
        <f>IF(F230="","",(SUMIFS('BD1'!Y:Y,'BD1'!AC:AC,F230,'BD1'!AA:AA,"PAGADO")))</f>
        <v/>
      </c>
    </row>
    <row r="231" spans="2:7" ht="21.95" customHeight="1" x14ac:dyDescent="0.25">
      <c r="B231" s="538" t="str">
        <f ca="1">IF(F231="","",(IFERROR(OFFSET('BD1'!C$14,MATCH(F231,'BD1'!AC$13:AC$2500,0)-2,0),"")))</f>
        <v/>
      </c>
      <c r="C231" s="539" t="str">
        <f ca="1">IF(F231="","",(IFERROR(OFFSET('BD1'!AB$14,MATCH(F231,'BD1'!AC$13:AC$2500,0)-2,0),"")))</f>
        <v/>
      </c>
      <c r="D231" s="70" t="str">
        <f>IF(F231="","",(COUNTIFS('BD1'!AC:AC,F231,'BD1'!AA:AA,"PAGADO")))</f>
        <v/>
      </c>
      <c r="E231" s="73" t="str">
        <f>IF(F231="","",(IFERROR(VLOOKUP(F231,'BD1'!AC:AE,2,0),"")))</f>
        <v/>
      </c>
      <c r="F231" s="72"/>
      <c r="G231" s="75" t="str">
        <f>IF(F231="","",(SUMIFS('BD1'!Y:Y,'BD1'!AC:AC,F231,'BD1'!AA:AA,"PAGADO")))</f>
        <v/>
      </c>
    </row>
    <row r="232" spans="2:7" ht="21.95" customHeight="1" x14ac:dyDescent="0.25">
      <c r="B232" s="538" t="str">
        <f ca="1">IF(F232="","",(IFERROR(OFFSET('BD1'!C$14,MATCH(F232,'BD1'!AC$13:AC$2500,0)-2,0),"")))</f>
        <v/>
      </c>
      <c r="C232" s="539" t="str">
        <f ca="1">IF(F232="","",(IFERROR(OFFSET('BD1'!AB$14,MATCH(F232,'BD1'!AC$13:AC$2500,0)-2,0),"")))</f>
        <v/>
      </c>
      <c r="D232" s="70" t="str">
        <f>IF(F232="","",(COUNTIFS('BD1'!AC:AC,F232,'BD1'!AA:AA,"PAGADO")))</f>
        <v/>
      </c>
      <c r="E232" s="73" t="str">
        <f>IF(F232="","",(IFERROR(VLOOKUP(F232,'BD1'!AC:AE,2,0),"")))</f>
        <v/>
      </c>
      <c r="F232" s="72"/>
      <c r="G232" s="75" t="str">
        <f>IF(F232="","",(SUMIFS('BD1'!Y:Y,'BD1'!AC:AC,F232,'BD1'!AA:AA,"PAGADO")))</f>
        <v/>
      </c>
    </row>
    <row r="233" spans="2:7" ht="21.95" customHeight="1" x14ac:dyDescent="0.25">
      <c r="B233" s="538" t="str">
        <f ca="1">IF(F233="","",(IFERROR(OFFSET('BD1'!C$14,MATCH(F233,'BD1'!AC$13:AC$2500,0)-2,0),"")))</f>
        <v/>
      </c>
      <c r="C233" s="539" t="str">
        <f ca="1">IF(F233="","",(IFERROR(OFFSET('BD1'!AB$14,MATCH(F233,'BD1'!AC$13:AC$2500,0)-2,0),"")))</f>
        <v/>
      </c>
      <c r="D233" s="70" t="str">
        <f>IF(F233="","",(COUNTIFS('BD1'!AC:AC,F233,'BD1'!AA:AA,"PAGADO")))</f>
        <v/>
      </c>
      <c r="E233" s="73" t="str">
        <f>IF(F233="","",(IFERROR(VLOOKUP(F233,'BD1'!AC:AE,2,0),"")))</f>
        <v/>
      </c>
      <c r="F233" s="72"/>
      <c r="G233" s="75" t="str">
        <f>IF(F233="","",(SUMIFS('BD1'!Y:Y,'BD1'!AC:AC,F233,'BD1'!AA:AA,"PAGADO")))</f>
        <v/>
      </c>
    </row>
    <row r="234" spans="2:7" ht="21.95" customHeight="1" x14ac:dyDescent="0.25">
      <c r="B234" s="538" t="str">
        <f ca="1">IF(F234="","",(IFERROR(OFFSET('BD1'!C$14,MATCH(F234,'BD1'!AC$13:AC$2500,0)-2,0),"")))</f>
        <v/>
      </c>
      <c r="C234" s="539" t="str">
        <f ca="1">IF(F234="","",(IFERROR(OFFSET('BD1'!AB$14,MATCH(F234,'BD1'!AC$13:AC$2500,0)-2,0),"")))</f>
        <v/>
      </c>
      <c r="D234" s="70" t="str">
        <f>IF(F234="","",(COUNTIFS('BD1'!AC:AC,F234,'BD1'!AA:AA,"PAGADO")))</f>
        <v/>
      </c>
      <c r="E234" s="73" t="str">
        <f>IF(F234="","",(IFERROR(VLOOKUP(F234,'BD1'!AC:AE,2,0),"")))</f>
        <v/>
      </c>
      <c r="F234" s="72"/>
      <c r="G234" s="75" t="str">
        <f>IF(F234="","",(SUMIFS('BD1'!Y:Y,'BD1'!AC:AC,F234,'BD1'!AA:AA,"PAGADO")))</f>
        <v/>
      </c>
    </row>
    <row r="235" spans="2:7" ht="21.95" customHeight="1" x14ac:dyDescent="0.25">
      <c r="B235" s="538" t="str">
        <f ca="1">IF(F235="","",(IFERROR(OFFSET('BD1'!C$14,MATCH(F235,'BD1'!AC$13:AC$2500,0)-2,0),"")))</f>
        <v/>
      </c>
      <c r="C235" s="539" t="str">
        <f ca="1">IF(F235="","",(IFERROR(OFFSET('BD1'!AB$14,MATCH(F235,'BD1'!AC$13:AC$2500,0)-2,0),"")))</f>
        <v/>
      </c>
      <c r="D235" s="70" t="str">
        <f>IF(F235="","",(COUNTIFS('BD1'!AC:AC,F235,'BD1'!AA:AA,"PAGADO")))</f>
        <v/>
      </c>
      <c r="E235" s="73" t="str">
        <f>IF(F235="","",(IFERROR(VLOOKUP(F235,'BD1'!AC:AE,2,0),"")))</f>
        <v/>
      </c>
      <c r="F235" s="72"/>
      <c r="G235" s="75" t="str">
        <f>IF(F235="","",(SUMIFS('BD1'!Y:Y,'BD1'!AC:AC,F235,'BD1'!AA:AA,"PAGADO")))</f>
        <v/>
      </c>
    </row>
    <row r="236" spans="2:7" ht="21.95" customHeight="1" x14ac:dyDescent="0.25">
      <c r="B236" s="538" t="str">
        <f ca="1">IF(F236="","",(IFERROR(OFFSET('BD1'!C$14,MATCH(F236,'BD1'!AC$13:AC$2500,0)-2,0),"")))</f>
        <v/>
      </c>
      <c r="C236" s="539" t="str">
        <f ca="1">IF(F236="","",(IFERROR(OFFSET('BD1'!AB$14,MATCH(F236,'BD1'!AC$13:AC$2500,0)-2,0),"")))</f>
        <v/>
      </c>
      <c r="D236" s="70" t="str">
        <f>IF(F236="","",(COUNTIFS('BD1'!AC:AC,F236,'BD1'!AA:AA,"PAGADO")))</f>
        <v/>
      </c>
      <c r="E236" s="73" t="str">
        <f>IF(F236="","",(IFERROR(VLOOKUP(F236,'BD1'!AC:AE,2,0),"")))</f>
        <v/>
      </c>
      <c r="F236" s="72"/>
      <c r="G236" s="75" t="str">
        <f>IF(F236="","",(SUMIFS('BD1'!Y:Y,'BD1'!AC:AC,F236,'BD1'!AA:AA,"PAGADO")))</f>
        <v/>
      </c>
    </row>
    <row r="237" spans="2:7" ht="21.95" customHeight="1" x14ac:dyDescent="0.25">
      <c r="B237" s="538" t="str">
        <f ca="1">IF(F237="","",(IFERROR(OFFSET('BD1'!C$14,MATCH(F237,'BD1'!AC$13:AC$2500,0)-2,0),"")))</f>
        <v/>
      </c>
      <c r="C237" s="539" t="str">
        <f ca="1">IF(F237="","",(IFERROR(OFFSET('BD1'!AB$14,MATCH(F237,'BD1'!AC$13:AC$2500,0)-2,0),"")))</f>
        <v/>
      </c>
      <c r="D237" s="70" t="str">
        <f>IF(F237="","",(COUNTIFS('BD1'!AC:AC,F237,'BD1'!AA:AA,"PAGADO")))</f>
        <v/>
      </c>
      <c r="E237" s="73" t="str">
        <f>IF(F237="","",(IFERROR(VLOOKUP(F237,'BD1'!AC:AE,2,0),"")))</f>
        <v/>
      </c>
      <c r="F237" s="72"/>
      <c r="G237" s="75" t="str">
        <f>IF(F237="","",(SUMIFS('BD1'!Y:Y,'BD1'!AC:AC,F237,'BD1'!AA:AA,"PAGADO")))</f>
        <v/>
      </c>
    </row>
    <row r="238" spans="2:7" ht="21.95" customHeight="1" x14ac:dyDescent="0.25">
      <c r="B238" s="538" t="str">
        <f ca="1">IF(F238="","",(IFERROR(OFFSET('BD1'!C$14,MATCH(F238,'BD1'!AC$13:AC$2500,0)-2,0),"")))</f>
        <v/>
      </c>
      <c r="C238" s="539" t="str">
        <f ca="1">IF(F238="","",(IFERROR(OFFSET('BD1'!AB$14,MATCH(F238,'BD1'!AC$13:AC$2500,0)-2,0),"")))</f>
        <v/>
      </c>
      <c r="D238" s="70" t="str">
        <f>IF(F238="","",(COUNTIFS('BD1'!AC:AC,F238,'BD1'!AA:AA,"PAGADO")))</f>
        <v/>
      </c>
      <c r="E238" s="73" t="str">
        <f>IF(F238="","",(IFERROR(VLOOKUP(F238,'BD1'!AC:AE,2,0),"")))</f>
        <v/>
      </c>
      <c r="F238" s="72"/>
      <c r="G238" s="75" t="str">
        <f>IF(F238="","",(SUMIFS('BD1'!Y:Y,'BD1'!AC:AC,F238,'BD1'!AA:AA,"PAGADO")))</f>
        <v/>
      </c>
    </row>
    <row r="239" spans="2:7" ht="21.95" customHeight="1" x14ac:dyDescent="0.25">
      <c r="B239" s="538" t="str">
        <f ca="1">IF(F239="","",(IFERROR(OFFSET('BD1'!C$14,MATCH(F239,'BD1'!AC$13:AC$2500,0)-2,0),"")))</f>
        <v/>
      </c>
      <c r="C239" s="539" t="str">
        <f ca="1">IF(F239="","",(IFERROR(OFFSET('BD1'!AB$14,MATCH(F239,'BD1'!AC$13:AC$2500,0)-2,0),"")))</f>
        <v/>
      </c>
      <c r="D239" s="70" t="str">
        <f>IF(F239="","",(COUNTIFS('BD1'!AC:AC,F239,'BD1'!AA:AA,"PAGADO")))</f>
        <v/>
      </c>
      <c r="E239" s="73" t="str">
        <f>IF(F239="","",(IFERROR(VLOOKUP(F239,'BD1'!AC:AE,2,0),"")))</f>
        <v/>
      </c>
      <c r="F239" s="72"/>
      <c r="G239" s="75" t="str">
        <f>IF(F239="","",(SUMIFS('BD1'!Y:Y,'BD1'!AC:AC,F239,'BD1'!AA:AA,"PAGADO")))</f>
        <v/>
      </c>
    </row>
    <row r="240" spans="2:7" ht="21.95" customHeight="1" x14ac:dyDescent="0.25">
      <c r="B240" s="538" t="str">
        <f ca="1">IF(F240="","",(IFERROR(OFFSET('BD1'!C$14,MATCH(F240,'BD1'!AC$13:AC$2500,0)-2,0),"")))</f>
        <v/>
      </c>
      <c r="C240" s="539" t="str">
        <f ca="1">IF(F240="","",(IFERROR(OFFSET('BD1'!AB$14,MATCH(F240,'BD1'!AC$13:AC$2500,0)-2,0),"")))</f>
        <v/>
      </c>
      <c r="D240" s="70" t="str">
        <f>IF(F240="","",(COUNTIFS('BD1'!AC:AC,F240,'BD1'!AA:AA,"PAGADO")))</f>
        <v/>
      </c>
      <c r="E240" s="73" t="str">
        <f>IF(F240="","",(IFERROR(VLOOKUP(F240,'BD1'!AC:AE,2,0),"")))</f>
        <v/>
      </c>
      <c r="F240" s="360"/>
      <c r="G240" s="75" t="str">
        <f>IF(F240="","",(SUMIFS('BD1'!Y:Y,'BD1'!AC:AC,F240,'BD1'!AA:AA,"PAGADO")))</f>
        <v/>
      </c>
    </row>
    <row r="241" spans="2:7" ht="21.95" customHeight="1" x14ac:dyDescent="0.25">
      <c r="B241" s="538" t="str">
        <f ca="1">IF(F241="","",(IFERROR(OFFSET('BD1'!C$14,MATCH(F241,'BD1'!AC$13:AC$2500,0)-2,0),"")))</f>
        <v/>
      </c>
      <c r="C241" s="539" t="str">
        <f ca="1">IF(F241="","",(IFERROR(OFFSET('BD1'!AB$14,MATCH(F241,'BD1'!AC$13:AC$2500,0)-2,0),"")))</f>
        <v/>
      </c>
      <c r="D241" s="70" t="str">
        <f>IF(F241="","",(COUNTIFS('BD1'!AC:AC,F241,'BD1'!AA:AA,"PAGADO")))</f>
        <v/>
      </c>
      <c r="E241" s="73" t="str">
        <f>IF(F241="","",(IFERROR(VLOOKUP(F241,'BD1'!AC:AE,2,0),"")))</f>
        <v/>
      </c>
      <c r="F241" s="360"/>
      <c r="G241" s="75" t="str">
        <f>IF(F241="","",(SUMIFS('BD1'!Y:Y,'BD1'!AC:AC,F241,'BD1'!AA:AA,"PAGADO")))</f>
        <v/>
      </c>
    </row>
    <row r="242" spans="2:7" ht="21.95" customHeight="1" x14ac:dyDescent="0.25">
      <c r="B242" s="538" t="str">
        <f ca="1">IF(F242="","",(IFERROR(OFFSET('BD1'!C$14,MATCH(F242,'BD1'!AC$13:AC$2500,0)-2,0),"")))</f>
        <v/>
      </c>
      <c r="C242" s="539" t="str">
        <f ca="1">IF(F242="","",(IFERROR(OFFSET('BD1'!AB$14,MATCH(F242,'BD1'!AC$13:AC$2500,0)-2,0),"")))</f>
        <v/>
      </c>
      <c r="D242" s="70" t="str">
        <f>IF(F242="","",(COUNTIFS('BD1'!AC:AC,F242,'BD1'!AA:AA,"PAGADO")))</f>
        <v/>
      </c>
      <c r="E242" s="73" t="str">
        <f>IF(F242="","",(IFERROR(VLOOKUP(F242,'BD1'!AC:AE,2,0),"")))</f>
        <v/>
      </c>
      <c r="F242" s="360"/>
      <c r="G242" s="75" t="str">
        <f>IF(F242="","",(SUMIFS('BD1'!Y:Y,'BD1'!AC:AC,F242,'BD1'!AA:AA,"PAGADO")))</f>
        <v/>
      </c>
    </row>
    <row r="243" spans="2:7" ht="21.95" customHeight="1" x14ac:dyDescent="0.25">
      <c r="B243" s="538" t="str">
        <f ca="1">IF(F243="","",(IFERROR(OFFSET('BD1'!C$14,MATCH(F243,'BD1'!AC$13:AC$2500,0)-2,0),"")))</f>
        <v/>
      </c>
      <c r="C243" s="539" t="str">
        <f ca="1">IF(F243="","",(IFERROR(OFFSET('BD1'!AB$14,MATCH(F243,'BD1'!AC$13:AC$2500,0)-2,0),"")))</f>
        <v/>
      </c>
      <c r="D243" s="70" t="str">
        <f>IF(F243="","",(COUNTIFS('BD1'!AC:AC,F243,'BD1'!AA:AA,"PAGADO")))</f>
        <v/>
      </c>
      <c r="E243" s="73" t="str">
        <f>IF(F243="","",(IFERROR(VLOOKUP(F243,'BD1'!AC:AE,2,0),"")))</f>
        <v/>
      </c>
      <c r="F243" s="360"/>
      <c r="G243" s="75" t="str">
        <f>IF(F243="","",(SUMIFS('BD1'!Y:Y,'BD1'!AC:AC,F243,'BD1'!AA:AA,"PAGADO")))</f>
        <v/>
      </c>
    </row>
    <row r="244" spans="2:7" ht="21.95" customHeight="1" x14ac:dyDescent="0.25">
      <c r="B244" s="538" t="str">
        <f ca="1">IF(F244="","",(IFERROR(OFFSET('BD1'!C$14,MATCH(F244,'BD1'!AC$13:AC$2500,0)-2,0),"")))</f>
        <v/>
      </c>
      <c r="C244" s="539" t="str">
        <f ca="1">IF(F244="","",(IFERROR(OFFSET('BD1'!AB$14,MATCH(F244,'BD1'!AC$13:AC$2500,0)-2,0),"")))</f>
        <v/>
      </c>
      <c r="D244" s="70" t="str">
        <f>IF(F244="","",(COUNTIFS('BD1'!AC:AC,F244,'BD1'!AA:AA,"PAGADO")))</f>
        <v/>
      </c>
      <c r="E244" s="73" t="str">
        <f>IF(F244="","",(IFERROR(VLOOKUP(F244,'BD1'!AC:AE,2,0),"")))</f>
        <v/>
      </c>
      <c r="F244" s="360"/>
      <c r="G244" s="75" t="str">
        <f>IF(F244="","",(SUMIFS('BD1'!Y:Y,'BD1'!AC:AC,F244,'BD1'!AA:AA,"PAGADO")))</f>
        <v/>
      </c>
    </row>
    <row r="245" spans="2:7" ht="21.95" customHeight="1" x14ac:dyDescent="0.25">
      <c r="B245" s="538" t="str">
        <f ca="1">IF(F245="","",(IFERROR(OFFSET('BD1'!C$14,MATCH(F245,'BD1'!AC$13:AC$2500,0)-2,0),"")))</f>
        <v/>
      </c>
      <c r="C245" s="539" t="str">
        <f ca="1">IF(F245="","",(IFERROR(OFFSET('BD1'!AB$14,MATCH(F245,'BD1'!AC$13:AC$2500,0)-2,0),"")))</f>
        <v/>
      </c>
      <c r="D245" s="70" t="str">
        <f>IF(F245="","",(COUNTIFS('BD1'!AC:AC,F245,'BD1'!AA:AA,"PAGADO")))</f>
        <v/>
      </c>
      <c r="E245" s="73" t="str">
        <f>IF(F245="","",(IFERROR(VLOOKUP(F245,'BD1'!AC:AE,2,0),"")))</f>
        <v/>
      </c>
      <c r="F245" s="360"/>
      <c r="G245" s="75" t="str">
        <f>IF(F245="","",(SUMIFS('BD1'!Y:Y,'BD1'!AC:AC,F245,'BD1'!AA:AA,"PAGADO")))</f>
        <v/>
      </c>
    </row>
    <row r="246" spans="2:7" ht="21.95" customHeight="1" x14ac:dyDescent="0.25">
      <c r="B246" s="538" t="str">
        <f ca="1">IF(F246="","",(IFERROR(OFFSET('BD1'!C$14,MATCH(F246,'BD1'!AC$13:AC$2500,0)-2,0),"")))</f>
        <v/>
      </c>
      <c r="C246" s="539" t="str">
        <f ca="1">IF(F246="","",(IFERROR(OFFSET('BD1'!AB$14,MATCH(F246,'BD1'!AC$13:AC$2500,0)-2,0),"")))</f>
        <v/>
      </c>
      <c r="D246" s="70" t="str">
        <f>IF(F246="","",(COUNTIFS('BD1'!AC:AC,F246,'BD1'!AA:AA,"PAGADO")))</f>
        <v/>
      </c>
      <c r="E246" s="73" t="str">
        <f>IF(F246="","",(IFERROR(VLOOKUP(F246,'BD1'!AC:AE,2,0),"")))</f>
        <v/>
      </c>
      <c r="F246" s="360"/>
      <c r="G246" s="75" t="str">
        <f>IF(F246="","",(SUMIFS('BD1'!Y:Y,'BD1'!AC:AC,F246,'BD1'!AA:AA,"PAGADO")))</f>
        <v/>
      </c>
    </row>
    <row r="247" spans="2:7" ht="21.95" customHeight="1" x14ac:dyDescent="0.25">
      <c r="B247" s="538" t="str">
        <f ca="1">IF(F247="","",(IFERROR(OFFSET('BD1'!C$14,MATCH(F247,'BD1'!AC$13:AC$2500,0)-2,0),"")))</f>
        <v/>
      </c>
      <c r="C247" s="539" t="str">
        <f ca="1">IF(F247="","",(IFERROR(OFFSET('BD1'!AB$14,MATCH(F247,'BD1'!AC$13:AC$2500,0)-2,0),"")))</f>
        <v/>
      </c>
      <c r="D247" s="70" t="str">
        <f>IF(F247="","",(COUNTIFS('BD1'!AC:AC,F247,'BD1'!AA:AA,"PAGADO")))</f>
        <v/>
      </c>
      <c r="E247" s="73" t="str">
        <f>IF(F247="","",(IFERROR(VLOOKUP(F247,'BD1'!AC:AE,2,0),"")))</f>
        <v/>
      </c>
      <c r="F247" s="360"/>
      <c r="G247" s="75" t="str">
        <f>IF(F247="","",(SUMIFS('BD1'!Y:Y,'BD1'!AC:AC,F247,'BD1'!AA:AA,"PAGADO")))</f>
        <v/>
      </c>
    </row>
    <row r="248" spans="2:7" ht="21.95" customHeight="1" x14ac:dyDescent="0.25">
      <c r="B248" s="538" t="str">
        <f ca="1">IF(F248="","",(IFERROR(OFFSET('BD1'!C$14,MATCH(F248,'BD1'!AC$13:AC$2500,0)-2,0),"")))</f>
        <v/>
      </c>
      <c r="C248" s="539" t="str">
        <f ca="1">IF(F248="","",(IFERROR(OFFSET('BD1'!AB$14,MATCH(F248,'BD1'!AC$13:AC$2500,0)-2,0),"")))</f>
        <v/>
      </c>
      <c r="D248" s="70" t="str">
        <f>IF(F248="","",(COUNTIFS('BD1'!AC:AC,F248,'BD1'!AA:AA,"PAGADO")))</f>
        <v/>
      </c>
      <c r="E248" s="73" t="str">
        <f>IF(F248="","",(IFERROR(VLOOKUP(F248,'BD1'!AC:AE,2,0),"")))</f>
        <v/>
      </c>
      <c r="F248" s="360"/>
      <c r="G248" s="75" t="str">
        <f>IF(F248="","",(SUMIFS('BD1'!Y:Y,'BD1'!AC:AC,F248,'BD1'!AA:AA,"PAGADO")))</f>
        <v/>
      </c>
    </row>
    <row r="249" spans="2:7" ht="21.95" customHeight="1" x14ac:dyDescent="0.25">
      <c r="B249" s="538" t="str">
        <f ca="1">IF(F249="","",(IFERROR(OFFSET('BD1'!C$14,MATCH(F249,'BD1'!AC$13:AC$2500,0)-2,0),"")))</f>
        <v/>
      </c>
      <c r="C249" s="539" t="str">
        <f ca="1">IF(F249="","",(IFERROR(OFFSET('BD1'!AB$14,MATCH(F249,'BD1'!AC$13:AC$2500,0)-2,0),"")))</f>
        <v/>
      </c>
      <c r="D249" s="70" t="str">
        <f>IF(F249="","",(COUNTIFS('BD1'!AC:AC,F249,'BD1'!AA:AA,"PAGADO")))</f>
        <v/>
      </c>
      <c r="E249" s="73" t="str">
        <f>IF(F249="","",(IFERROR(VLOOKUP(F249,'BD1'!AC:AE,2,0),"")))</f>
        <v/>
      </c>
      <c r="F249" s="360"/>
      <c r="G249" s="75" t="str">
        <f>IF(F249="","",(SUMIFS('BD1'!Y:Y,'BD1'!AC:AC,F249,'BD1'!AA:AA,"PAGADO")))</f>
        <v/>
      </c>
    </row>
    <row r="250" spans="2:7" ht="21.95" customHeight="1" x14ac:dyDescent="0.25">
      <c r="B250" s="538" t="str">
        <f ca="1">IF(F250="","",(IFERROR(OFFSET('BD1'!C$14,MATCH(F250,'BD1'!AC$13:AC$2500,0)-2,0),"")))</f>
        <v/>
      </c>
      <c r="C250" s="539" t="str">
        <f ca="1">IF(F250="","",(IFERROR(OFFSET('BD1'!AB$14,MATCH(F250,'BD1'!AC$13:AC$2500,0)-2,0),"")))</f>
        <v/>
      </c>
      <c r="D250" s="70" t="str">
        <f>IF(F250="","",(COUNTIFS('BD1'!AC:AC,F250,'BD1'!AA:AA,"PAGADO")))</f>
        <v/>
      </c>
      <c r="E250" s="73" t="str">
        <f>IF(F250="","",(IFERROR(VLOOKUP(F250,'BD1'!AC:AE,2,0),"")))</f>
        <v/>
      </c>
      <c r="F250" s="360"/>
      <c r="G250" s="75" t="str">
        <f>IF(F250="","",(SUMIFS('BD1'!Y:Y,'BD1'!AC:AC,F250,'BD1'!AA:AA,"PAGADO")))</f>
        <v/>
      </c>
    </row>
    <row r="251" spans="2:7" ht="21.95" customHeight="1" x14ac:dyDescent="0.25">
      <c r="B251" s="538" t="str">
        <f ca="1">IF(F251="","",(IFERROR(OFFSET('BD1'!C$14,MATCH(F251,'BD1'!AC$13:AC$2500,0)-2,0),"")))</f>
        <v/>
      </c>
      <c r="C251" s="539" t="str">
        <f ca="1">IF(F251="","",(IFERROR(OFFSET('BD1'!AB$14,MATCH(F251,'BD1'!AC$13:AC$2500,0)-2,0),"")))</f>
        <v/>
      </c>
      <c r="D251" s="70" t="str">
        <f>IF(F251="","",(COUNTIFS('BD1'!AC:AC,F251,'BD1'!AA:AA,"PAGADO")))</f>
        <v/>
      </c>
      <c r="E251" s="73" t="str">
        <f>IF(F251="","",(IFERROR(VLOOKUP(F251,'BD1'!AC:AE,2,0),"")))</f>
        <v/>
      </c>
      <c r="F251" s="360"/>
      <c r="G251" s="75" t="str">
        <f>IF(F251="","",(SUMIFS('BD1'!Y:Y,'BD1'!AC:AC,F251,'BD1'!AA:AA,"PAGADO")))</f>
        <v/>
      </c>
    </row>
    <row r="252" spans="2:7" ht="21.95" customHeight="1" x14ac:dyDescent="0.25">
      <c r="B252" s="538" t="str">
        <f ca="1">IF(F252="","",(IFERROR(OFFSET('BD1'!C$14,MATCH(F252,'BD1'!AC$13:AC$2500,0)-2,0),"")))</f>
        <v/>
      </c>
      <c r="C252" s="539" t="str">
        <f ca="1">IF(F252="","",(IFERROR(OFFSET('BD1'!AB$14,MATCH(F252,'BD1'!AC$13:AC$2500,0)-2,0),"")))</f>
        <v/>
      </c>
      <c r="D252" s="70" t="str">
        <f>IF(F252="","",(COUNTIFS('BD1'!AC:AC,F252,'BD1'!AA:AA,"PAGADO")))</f>
        <v/>
      </c>
      <c r="E252" s="73" t="str">
        <f>IF(F252="","",(IFERROR(VLOOKUP(F252,'BD1'!AC:AE,2,0),"")))</f>
        <v/>
      </c>
      <c r="F252" s="360"/>
      <c r="G252" s="75" t="str">
        <f>IF(F252="","",(SUMIFS('BD1'!Y:Y,'BD1'!AC:AC,F252,'BD1'!AA:AA,"PAGADO")))</f>
        <v/>
      </c>
    </row>
    <row r="253" spans="2:7" ht="21.95" customHeight="1" x14ac:dyDescent="0.25">
      <c r="B253" s="538" t="str">
        <f ca="1">IF(F253="","",(IFERROR(OFFSET('BD1'!C$14,MATCH(F253,'BD1'!AC$13:AC$2500,0)-2,0),"")))</f>
        <v/>
      </c>
      <c r="C253" s="539" t="str">
        <f ca="1">IF(F253="","",(IFERROR(OFFSET('BD1'!AB$14,MATCH(F253,'BD1'!AC$13:AC$2500,0)-2,0),"")))</f>
        <v/>
      </c>
      <c r="D253" s="70" t="str">
        <f>IF(F253="","",(COUNTIFS('BD1'!AC:AC,F253,'BD1'!AA:AA,"PAGADO")))</f>
        <v/>
      </c>
      <c r="E253" s="73" t="str">
        <f>IF(F253="","",(IFERROR(VLOOKUP(F253,'BD1'!AC:AE,2,0),"")))</f>
        <v/>
      </c>
      <c r="F253" s="360"/>
      <c r="G253" s="75" t="str">
        <f>IF(F253="","",(SUMIFS('BD1'!Y:Y,'BD1'!AC:AC,F253,'BD1'!AA:AA,"PAGADO")))</f>
        <v/>
      </c>
    </row>
    <row r="254" spans="2:7" ht="21.95" customHeight="1" x14ac:dyDescent="0.25">
      <c r="B254" s="538" t="str">
        <f ca="1">IF(F254="","",(IFERROR(OFFSET('BD1'!C$14,MATCH(F254,'BD1'!AC$13:AC$2500,0)-2,0),"")))</f>
        <v/>
      </c>
      <c r="C254" s="539" t="str">
        <f ca="1">IF(F254="","",(IFERROR(OFFSET('BD1'!AB$14,MATCH(F254,'BD1'!AC$13:AC$2500,0)-2,0),"")))</f>
        <v/>
      </c>
      <c r="D254" s="70" t="str">
        <f>IF(F254="","",(COUNTIFS('BD1'!AC:AC,F254,'BD1'!AA:AA,"PAGADO")))</f>
        <v/>
      </c>
      <c r="E254" s="73" t="str">
        <f>IF(F254="","",(IFERROR(VLOOKUP(F254,'BD1'!AC:AE,2,0),"")))</f>
        <v/>
      </c>
      <c r="F254" s="360"/>
      <c r="G254" s="75" t="str">
        <f>IF(F254="","",(SUMIFS('BD1'!Y:Y,'BD1'!AC:AC,F254,'BD1'!AA:AA,"PAGADO")))</f>
        <v/>
      </c>
    </row>
    <row r="255" spans="2:7" ht="21.95" customHeight="1" x14ac:dyDescent="0.25">
      <c r="B255" s="538" t="str">
        <f ca="1">IF(F255="","",(IFERROR(OFFSET('BD1'!C$14,MATCH(F255,'BD1'!AC$13:AC$2500,0)-2,0),"")))</f>
        <v/>
      </c>
      <c r="C255" s="539" t="str">
        <f ca="1">IF(F255="","",(IFERROR(OFFSET('BD1'!AB$14,MATCH(F255,'BD1'!AC$13:AC$2500,0)-2,0),"")))</f>
        <v/>
      </c>
      <c r="D255" s="70" t="str">
        <f>IF(F255="","",(COUNTIFS('BD1'!AC:AC,F255,'BD1'!AA:AA,"PAGADO")))</f>
        <v/>
      </c>
      <c r="E255" s="73" t="str">
        <f>IF(F255="","",(IFERROR(VLOOKUP(F255,'BD1'!AC:AE,2,0),"")))</f>
        <v/>
      </c>
      <c r="F255" s="360"/>
      <c r="G255" s="75" t="str">
        <f>IF(F255="","",(SUMIFS('BD1'!Y:Y,'BD1'!AC:AC,F255,'BD1'!AA:AA,"PAGADO")))</f>
        <v/>
      </c>
    </row>
    <row r="256" spans="2:7" ht="21.95" customHeight="1" x14ac:dyDescent="0.25">
      <c r="B256" s="538" t="str">
        <f ca="1">IF(F256="","",(IFERROR(OFFSET('BD1'!C$14,MATCH(F256,'BD1'!AC$13:AC$2500,0)-2,0),"")))</f>
        <v/>
      </c>
      <c r="C256" s="539" t="str">
        <f ca="1">IF(F256="","",(IFERROR(OFFSET('BD1'!AB$14,MATCH(F256,'BD1'!AC$13:AC$2500,0)-2,0),"")))</f>
        <v/>
      </c>
      <c r="D256" s="70" t="str">
        <f>IF(F256="","",(COUNTIFS('BD1'!AC:AC,F256,'BD1'!AA:AA,"PAGADO")))</f>
        <v/>
      </c>
      <c r="E256" s="73" t="str">
        <f>IF(F256="","",(IFERROR(VLOOKUP(F256,'BD1'!AC:AE,2,0),"")))</f>
        <v/>
      </c>
      <c r="F256" s="360"/>
      <c r="G256" s="75" t="str">
        <f>IF(F256="","",(SUMIFS('BD1'!Y:Y,'BD1'!AC:AC,F256,'BD1'!AA:AA,"PAGADO")))</f>
        <v/>
      </c>
    </row>
    <row r="257" spans="2:7" ht="21.95" customHeight="1" x14ac:dyDescent="0.25">
      <c r="B257" s="538" t="str">
        <f ca="1">IF(F257="","",(IFERROR(OFFSET('BD1'!C$14,MATCH(F257,'BD1'!AC$13:AC$2500,0)-2,0),"")))</f>
        <v/>
      </c>
      <c r="C257" s="539" t="str">
        <f ca="1">IF(F257="","",(IFERROR(OFFSET('BD1'!AB$14,MATCH(F257,'BD1'!AC$13:AC$2500,0)-2,0),"")))</f>
        <v/>
      </c>
      <c r="D257" s="70" t="str">
        <f>IF(F257="","",(COUNTIFS('BD1'!AC:AC,F257,'BD1'!AA:AA,"PAGADO")))</f>
        <v/>
      </c>
      <c r="E257" s="73" t="str">
        <f>IF(F257="","",(IFERROR(VLOOKUP(F257,'BD1'!AC:AE,2,0),"")))</f>
        <v/>
      </c>
      <c r="F257" s="360"/>
      <c r="G257" s="75" t="str">
        <f>IF(F257="","",(SUMIFS('BD1'!Y:Y,'BD1'!AC:AC,F257,'BD1'!AA:AA,"PAGADO")))</f>
        <v/>
      </c>
    </row>
    <row r="258" spans="2:7" ht="21.95" customHeight="1" x14ac:dyDescent="0.25">
      <c r="B258" s="538" t="str">
        <f ca="1">IF(F258="","",(IFERROR(OFFSET('BD1'!C$14,MATCH(F258,'BD1'!AC$13:AC$2500,0)-2,0),"")))</f>
        <v/>
      </c>
      <c r="C258" s="539" t="str">
        <f ca="1">IF(F258="","",(IFERROR(OFFSET('BD1'!AB$14,MATCH(F258,'BD1'!AC$13:AC$2500,0)-2,0),"")))</f>
        <v/>
      </c>
      <c r="D258" s="70" t="str">
        <f>IF(F258="","",(COUNTIFS('BD1'!AC:AC,F258,'BD1'!AA:AA,"PAGADO")))</f>
        <v/>
      </c>
      <c r="E258" s="73" t="str">
        <f>IF(F258="","",(IFERROR(VLOOKUP(F258,'BD1'!AC:AE,2,0),"")))</f>
        <v/>
      </c>
      <c r="F258" s="360"/>
      <c r="G258" s="75" t="str">
        <f>IF(F258="","",(SUMIFS('BD1'!Y:Y,'BD1'!AC:AC,F258,'BD1'!AA:AA,"PAGADO")))</f>
        <v/>
      </c>
    </row>
    <row r="259" spans="2:7" ht="21.95" customHeight="1" x14ac:dyDescent="0.25">
      <c r="B259" s="538" t="str">
        <f ca="1">IF(F259="","",(IFERROR(OFFSET('BD1'!C$14,MATCH(F259,'BD1'!AC$13:AC$2500,0)-2,0),"")))</f>
        <v/>
      </c>
      <c r="C259" s="539" t="str">
        <f ca="1">IF(F259="","",(IFERROR(OFFSET('BD1'!AB$14,MATCH(F259,'BD1'!AC$13:AC$2500,0)-2,0),"")))</f>
        <v/>
      </c>
      <c r="D259" s="70" t="str">
        <f>IF(F259="","",(COUNTIFS('BD1'!AC:AC,F259,'BD1'!AA:AA,"PAGADO")))</f>
        <v/>
      </c>
      <c r="E259" s="73" t="str">
        <f>IF(F259="","",(IFERROR(VLOOKUP(F259,'BD1'!AC:AE,2,0),"")))</f>
        <v/>
      </c>
      <c r="F259" s="360"/>
      <c r="G259" s="75" t="str">
        <f>IF(F259="","",(SUMIFS('BD1'!Y:Y,'BD1'!AC:AC,F259,'BD1'!AA:AA,"PAGADO")))</f>
        <v/>
      </c>
    </row>
    <row r="260" spans="2:7" ht="21.95" customHeight="1" x14ac:dyDescent="0.25">
      <c r="B260" s="538" t="str">
        <f ca="1">IF(F260="","",(IFERROR(OFFSET('BD1'!C$14,MATCH(F260,'BD1'!AC$13:AC$2500,0)-2,0),"")))</f>
        <v/>
      </c>
      <c r="C260" s="539" t="str">
        <f ca="1">IF(F260="","",(IFERROR(OFFSET('BD1'!AB$14,MATCH(F260,'BD1'!AC$13:AC$2500,0)-2,0),"")))</f>
        <v/>
      </c>
      <c r="D260" s="70" t="str">
        <f>IF(F260="","",(COUNTIFS('BD1'!AC:AC,F260,'BD1'!AA:AA,"PAGADO")))</f>
        <v/>
      </c>
      <c r="E260" s="73" t="str">
        <f>IF(F260="","",(IFERROR(VLOOKUP(F260,'BD1'!AC:AE,2,0),"")))</f>
        <v/>
      </c>
      <c r="F260" s="360"/>
      <c r="G260" s="75" t="str">
        <f>IF(F260="","",(SUMIFS('BD1'!Y:Y,'BD1'!AC:AC,F260,'BD1'!AA:AA,"PAGADO")))</f>
        <v/>
      </c>
    </row>
    <row r="261" spans="2:7" ht="21.95" customHeight="1" x14ac:dyDescent="0.25">
      <c r="B261" s="538" t="str">
        <f ca="1">IF(F261="","",(IFERROR(OFFSET('BD1'!C$14,MATCH(F261,'BD1'!AC$13:AC$2500,0)-2,0),"")))</f>
        <v/>
      </c>
      <c r="C261" s="539" t="str">
        <f ca="1">IF(F261="","",(IFERROR(OFFSET('BD1'!AB$14,MATCH(F261,'BD1'!AC$13:AC$2500,0)-2,0),"")))</f>
        <v/>
      </c>
      <c r="D261" s="70" t="str">
        <f>IF(F261="","",(COUNTIFS('BD1'!AC:AC,F261,'BD1'!AA:AA,"PAGADO")))</f>
        <v/>
      </c>
      <c r="E261" s="73" t="str">
        <f>IF(F261="","",(IFERROR(VLOOKUP(F261,'BD1'!AC:AE,2,0),"")))</f>
        <v/>
      </c>
      <c r="F261" s="360"/>
      <c r="G261" s="75" t="str">
        <f>IF(F261="","",(SUMIFS('BD1'!Y:Y,'BD1'!AC:AC,F261,'BD1'!AA:AA,"PAGADO")))</f>
        <v/>
      </c>
    </row>
    <row r="262" spans="2:7" ht="21.95" customHeight="1" x14ac:dyDescent="0.25">
      <c r="B262" s="538" t="str">
        <f ca="1">IF(F262="","",(IFERROR(OFFSET('BD1'!C$14,MATCH(F262,'BD1'!AC$13:AC$2500,0)-2,0),"")))</f>
        <v/>
      </c>
      <c r="C262" s="539" t="str">
        <f ca="1">IF(F262="","",(IFERROR(OFFSET('BD1'!AB$14,MATCH(F262,'BD1'!AC$13:AC$2500,0)-2,0),"")))</f>
        <v/>
      </c>
      <c r="D262" s="70" t="str">
        <f>IF(F262="","",(COUNTIFS('BD1'!AC:AC,F262,'BD1'!AA:AA,"PAGADO")))</f>
        <v/>
      </c>
      <c r="E262" s="73" t="str">
        <f>IF(F262="","",(IFERROR(VLOOKUP(F262,'BD1'!AC:AE,2,0),"")))</f>
        <v/>
      </c>
      <c r="F262" s="360"/>
      <c r="G262" s="75" t="str">
        <f>IF(F262="","",(SUMIFS('BD1'!Y:Y,'BD1'!AC:AC,F262,'BD1'!AA:AA,"PAGADO")))</f>
        <v/>
      </c>
    </row>
    <row r="263" spans="2:7" ht="21.95" customHeight="1" x14ac:dyDescent="0.25">
      <c r="B263" s="538" t="str">
        <f ca="1">IF(F263="","",(IFERROR(OFFSET('BD1'!C$14,MATCH(F263,'BD1'!AC$13:AC$2500,0)-2,0),"")))</f>
        <v/>
      </c>
      <c r="C263" s="539" t="str">
        <f ca="1">IF(F263="","",(IFERROR(OFFSET('BD1'!AB$14,MATCH(F263,'BD1'!AC$13:AC$2500,0)-2,0),"")))</f>
        <v/>
      </c>
      <c r="D263" s="70" t="str">
        <f>IF(F263="","",(COUNTIFS('BD1'!AC:AC,F263,'BD1'!AA:AA,"PAGADO")))</f>
        <v/>
      </c>
      <c r="E263" s="73" t="str">
        <f>IF(F263="","",(IFERROR(VLOOKUP(F263,'BD1'!AC:AE,2,0),"")))</f>
        <v/>
      </c>
      <c r="F263" s="360"/>
      <c r="G263" s="75" t="str">
        <f>IF(F263="","",(SUMIFS('BD1'!Y:Y,'BD1'!AC:AC,F263,'BD1'!AA:AA,"PAGADO")))</f>
        <v/>
      </c>
    </row>
    <row r="264" spans="2:7" ht="21.95" customHeight="1" x14ac:dyDescent="0.25">
      <c r="B264" s="538" t="str">
        <f ca="1">IF(F264="","",(IFERROR(OFFSET('BD1'!C$14,MATCH(F264,'BD1'!AC$13:AC$2500,0)-2,0),"")))</f>
        <v/>
      </c>
      <c r="C264" s="539" t="str">
        <f ca="1">IF(F264="","",(IFERROR(OFFSET('BD1'!AB$14,MATCH(F264,'BD1'!AC$13:AC$2500,0)-2,0),"")))</f>
        <v/>
      </c>
      <c r="D264" s="70" t="str">
        <f>IF(F264="","",(COUNTIFS('BD1'!AC:AC,F264,'BD1'!AA:AA,"PAGADO")))</f>
        <v/>
      </c>
      <c r="E264" s="73" t="str">
        <f>IF(F264="","",(IFERROR(VLOOKUP(F264,'BD1'!AC:AE,2,0),"")))</f>
        <v/>
      </c>
      <c r="F264" s="360"/>
      <c r="G264" s="75" t="str">
        <f>IF(F264="","",(SUMIFS('BD1'!Y:Y,'BD1'!AC:AC,F264,'BD1'!AA:AA,"PAGADO")))</f>
        <v/>
      </c>
    </row>
    <row r="265" spans="2:7" ht="21.95" customHeight="1" x14ac:dyDescent="0.25">
      <c r="B265" s="538" t="str">
        <f ca="1">IF(F265="","",(IFERROR(OFFSET('BD1'!C$14,MATCH(F265,'BD1'!AC$13:AC$2500,0)-2,0),"")))</f>
        <v/>
      </c>
      <c r="C265" s="539" t="str">
        <f ca="1">IF(F265="","",(IFERROR(OFFSET('BD1'!AB$14,MATCH(F265,'BD1'!AC$13:AC$2500,0)-2,0),"")))</f>
        <v/>
      </c>
      <c r="D265" s="70" t="str">
        <f>IF(F265="","",(COUNTIFS('BD1'!AC:AC,F265,'BD1'!AA:AA,"PAGADO")))</f>
        <v/>
      </c>
      <c r="E265" s="73" t="str">
        <f>IF(F265="","",(IFERROR(VLOOKUP(F265,'BD1'!AC:AE,2,0),"")))</f>
        <v/>
      </c>
      <c r="F265" s="360"/>
      <c r="G265" s="75" t="str">
        <f>IF(F265="","",(SUMIFS('BD1'!Y:Y,'BD1'!AC:AC,F265,'BD1'!AA:AA,"PAGADO")))</f>
        <v/>
      </c>
    </row>
    <row r="266" spans="2:7" ht="21.95" customHeight="1" x14ac:dyDescent="0.25">
      <c r="B266" s="538" t="str">
        <f ca="1">IF(F266="","",(IFERROR(OFFSET('BD1'!C$14,MATCH(F266,'BD1'!AC$13:AC$2500,0)-2,0),"")))</f>
        <v/>
      </c>
      <c r="C266" s="539" t="str">
        <f ca="1">IF(F266="","",(IFERROR(OFFSET('BD1'!AB$14,MATCH(F266,'BD1'!AC$13:AC$2500,0)-2,0),"")))</f>
        <v/>
      </c>
      <c r="D266" s="70" t="str">
        <f>IF(F266="","",(COUNTIFS('BD1'!AC:AC,F266,'BD1'!AA:AA,"PAGADO")))</f>
        <v/>
      </c>
      <c r="E266" s="73" t="str">
        <f>IF(F266="","",(IFERROR(VLOOKUP(F266,'BD1'!AC:AE,2,0),"")))</f>
        <v/>
      </c>
      <c r="F266" s="360"/>
      <c r="G266" s="75" t="str">
        <f>IF(F266="","",(SUMIFS('BD1'!Y:Y,'BD1'!AC:AC,F266,'BD1'!AA:AA,"PAGADO")))</f>
        <v/>
      </c>
    </row>
    <row r="267" spans="2:7" ht="21.95" customHeight="1" x14ac:dyDescent="0.25">
      <c r="B267" s="538" t="str">
        <f ca="1">IF(F267="","",(IFERROR(OFFSET('BD1'!C$14,MATCH(F267,'BD1'!AC$13:AC$2500,0)-2,0),"")))</f>
        <v/>
      </c>
      <c r="C267" s="539" t="str">
        <f ca="1">IF(F267="","",(IFERROR(OFFSET('BD1'!AB$14,MATCH(F267,'BD1'!AC$13:AC$2500,0)-2,0),"")))</f>
        <v/>
      </c>
      <c r="D267" s="70" t="str">
        <f>IF(F267="","",(COUNTIFS('BD1'!AC:AC,F267,'BD1'!AA:AA,"PAGADO")))</f>
        <v/>
      </c>
      <c r="E267" s="73" t="str">
        <f>IF(F267="","",(IFERROR(VLOOKUP(F267,'BD1'!AC:AE,2,0),"")))</f>
        <v/>
      </c>
      <c r="F267" s="360"/>
      <c r="G267" s="75" t="str">
        <f>IF(F267="","",(SUMIFS('BD1'!Y:Y,'BD1'!AC:AC,F267,'BD1'!AA:AA,"PAGADO")))</f>
        <v/>
      </c>
    </row>
    <row r="268" spans="2:7" ht="21.95" customHeight="1" x14ac:dyDescent="0.25">
      <c r="B268" s="538" t="str">
        <f ca="1">IF(F268="","",(IFERROR(OFFSET('BD1'!C$14,MATCH(F268,'BD1'!AC$13:AC$2500,0)-2,0),"")))</f>
        <v/>
      </c>
      <c r="C268" s="539" t="str">
        <f ca="1">IF(F268="","",(IFERROR(OFFSET('BD1'!AB$14,MATCH(F268,'BD1'!AC$13:AC$2500,0)-2,0),"")))</f>
        <v/>
      </c>
      <c r="D268" s="70" t="str">
        <f>IF(F268="","",(COUNTIFS('BD1'!AC:AC,F268,'BD1'!AA:AA,"PAGADO")))</f>
        <v/>
      </c>
      <c r="E268" s="73" t="str">
        <f>IF(F268="","",(IFERROR(VLOOKUP(F268,'BD1'!AC:AE,2,0),"")))</f>
        <v/>
      </c>
      <c r="F268" s="360"/>
      <c r="G268" s="75" t="str">
        <f>IF(F268="","",(SUMIFS('BD1'!Y:Y,'BD1'!AC:AC,F268,'BD1'!AA:AA,"PAGADO")))</f>
        <v/>
      </c>
    </row>
    <row r="269" spans="2:7" ht="21.95" customHeight="1" x14ac:dyDescent="0.25">
      <c r="B269" s="538" t="str">
        <f ca="1">IF(F269="","",(IFERROR(OFFSET('BD1'!C$14,MATCH(F269,'BD1'!AC$13:AC$2500,0)-2,0),"")))</f>
        <v/>
      </c>
      <c r="C269" s="539" t="str">
        <f ca="1">IF(F269="","",(IFERROR(OFFSET('BD1'!AB$14,MATCH(F269,'BD1'!AC$13:AC$2500,0)-2,0),"")))</f>
        <v/>
      </c>
      <c r="D269" s="70" t="str">
        <f>IF(F269="","",(COUNTIFS('BD1'!AC:AC,F269,'BD1'!AA:AA,"PAGADO")))</f>
        <v/>
      </c>
      <c r="E269" s="73" t="str">
        <f>IF(F269="","",(IFERROR(VLOOKUP(F269,'BD1'!AC:AE,2,0),"")))</f>
        <v/>
      </c>
      <c r="F269" s="360"/>
      <c r="G269" s="75" t="str">
        <f>IF(F269="","",(SUMIFS('BD1'!Y:Y,'BD1'!AC:AC,F269,'BD1'!AA:AA,"PAGADO")))</f>
        <v/>
      </c>
    </row>
    <row r="270" spans="2:7" ht="21.95" customHeight="1" x14ac:dyDescent="0.25">
      <c r="B270" s="538" t="str">
        <f ca="1">IF(F270="","",(IFERROR(OFFSET('BD1'!C$14,MATCH(F270,'BD1'!AC$13:AC$2500,0)-2,0),"")))</f>
        <v/>
      </c>
      <c r="C270" s="539" t="str">
        <f ca="1">IF(F270="","",(IFERROR(OFFSET('BD1'!AB$14,MATCH(F270,'BD1'!AC$13:AC$2500,0)-2,0),"")))</f>
        <v/>
      </c>
      <c r="D270" s="70" t="str">
        <f>IF(F270="","",(COUNTIFS('BD1'!AC:AC,F270,'BD1'!AA:AA,"PAGADO")))</f>
        <v/>
      </c>
      <c r="E270" s="73" t="str">
        <f>IF(F270="","",(IFERROR(VLOOKUP(F270,'BD1'!AC:AE,2,0),"")))</f>
        <v/>
      </c>
      <c r="F270" s="360"/>
      <c r="G270" s="75" t="str">
        <f>IF(F270="","",(SUMIFS('BD1'!Y:Y,'BD1'!AC:AC,F270,'BD1'!AA:AA,"PAGADO")))</f>
        <v/>
      </c>
    </row>
    <row r="271" spans="2:7" ht="21.95" customHeight="1" x14ac:dyDescent="0.25">
      <c r="B271" s="538" t="str">
        <f ca="1">IF(F271="","",(IFERROR(OFFSET('BD1'!C$14,MATCH(F271,'BD1'!AC$13:AC$2500,0)-2,0),"")))</f>
        <v/>
      </c>
      <c r="C271" s="539" t="str">
        <f ca="1">IF(F271="","",(IFERROR(OFFSET('BD1'!AB$14,MATCH(F271,'BD1'!AC$13:AC$2500,0)-2,0),"")))</f>
        <v/>
      </c>
      <c r="D271" s="70" t="str">
        <f>IF(F271="","",(COUNTIFS('BD1'!AC:AC,F271,'BD1'!AA:AA,"PAGADO")))</f>
        <v/>
      </c>
      <c r="E271" s="73" t="str">
        <f>IF(F271="","",(IFERROR(VLOOKUP(F271,'BD1'!AC:AE,2,0),"")))</f>
        <v/>
      </c>
      <c r="F271" s="360"/>
      <c r="G271" s="75" t="str">
        <f>IF(F271="","",(SUMIFS('BD1'!Y:Y,'BD1'!AC:AC,F271,'BD1'!AA:AA,"PAGADO")))</f>
        <v/>
      </c>
    </row>
    <row r="272" spans="2:7" ht="21.95" customHeight="1" x14ac:dyDescent="0.25">
      <c r="B272" s="538" t="str">
        <f ca="1">IF(F272="","",(IFERROR(OFFSET('BD1'!C$14,MATCH(F272,'BD1'!AC$13:AC$2500,0)-2,0),"")))</f>
        <v/>
      </c>
      <c r="C272" s="539" t="str">
        <f ca="1">IF(F272="","",(IFERROR(OFFSET('BD1'!AB$14,MATCH(F272,'BD1'!AC$13:AC$2500,0)-2,0),"")))</f>
        <v/>
      </c>
      <c r="D272" s="70" t="str">
        <f>IF(F272="","",(COUNTIFS('BD1'!AC:AC,F272,'BD1'!AA:AA,"PAGADO")))</f>
        <v/>
      </c>
      <c r="E272" s="73" t="str">
        <f>IF(F272="","",(IFERROR(VLOOKUP(F272,'BD1'!AC:AE,2,0),"")))</f>
        <v/>
      </c>
      <c r="F272" s="360"/>
      <c r="G272" s="75" t="str">
        <f>IF(F272="","",(SUMIFS('BD1'!Y:Y,'BD1'!AC:AC,F272,'BD1'!AA:AA,"PAGADO")))</f>
        <v/>
      </c>
    </row>
    <row r="273" spans="2:7" ht="21.95" customHeight="1" x14ac:dyDescent="0.25">
      <c r="B273" s="538" t="str">
        <f ca="1">IF(F273="","",(IFERROR(OFFSET('BD1'!C$14,MATCH(F273,'BD1'!AC$13:AC$2500,0)-2,0),"")))</f>
        <v/>
      </c>
      <c r="C273" s="539" t="str">
        <f ca="1">IF(F273="","",(IFERROR(OFFSET('BD1'!AB$14,MATCH(F273,'BD1'!AC$13:AC$2500,0)-2,0),"")))</f>
        <v/>
      </c>
      <c r="D273" s="70" t="str">
        <f>IF(F273="","",(COUNTIFS('BD1'!AC:AC,F273,'BD1'!AA:AA,"PAGADO")))</f>
        <v/>
      </c>
      <c r="E273" s="73" t="str">
        <f>IF(F273="","",(IFERROR(VLOOKUP(F273,'BD1'!AC:AE,2,0),"")))</f>
        <v/>
      </c>
      <c r="F273" s="360"/>
      <c r="G273" s="75" t="str">
        <f>IF(F273="","",(SUMIFS('BD1'!Y:Y,'BD1'!AC:AC,F273,'BD1'!AA:AA,"PAGADO")))</f>
        <v/>
      </c>
    </row>
    <row r="274" spans="2:7" ht="21.95" customHeight="1" x14ac:dyDescent="0.25">
      <c r="B274" s="538" t="str">
        <f ca="1">IF(F274="","",(IFERROR(OFFSET('BD1'!C$14,MATCH(F274,'BD1'!AC$13:AC$2500,0)-2,0),"")))</f>
        <v/>
      </c>
      <c r="C274" s="539" t="str">
        <f ca="1">IF(F274="","",(IFERROR(OFFSET('BD1'!AB$14,MATCH(F274,'BD1'!AC$13:AC$2500,0)-2,0),"")))</f>
        <v/>
      </c>
      <c r="D274" s="70" t="str">
        <f>IF(F274="","",(COUNTIFS('BD1'!AC:AC,F274,'BD1'!AA:AA,"PAGADO")))</f>
        <v/>
      </c>
      <c r="E274" s="73" t="str">
        <f>IF(F274="","",(IFERROR(VLOOKUP(F274,'BD1'!AC:AE,2,0),"")))</f>
        <v/>
      </c>
      <c r="F274" s="360"/>
      <c r="G274" s="75" t="str">
        <f>IF(F274="","",(SUMIFS('BD1'!Y:Y,'BD1'!AC:AC,F274,'BD1'!AA:AA,"PAGADO")))</f>
        <v/>
      </c>
    </row>
    <row r="275" spans="2:7" ht="21.95" customHeight="1" x14ac:dyDescent="0.25">
      <c r="B275" s="538" t="str">
        <f ca="1">IF(F275="","",(IFERROR(OFFSET('BD1'!C$14,MATCH(F275,'BD1'!AC$13:AC$2500,0)-2,0),"")))</f>
        <v/>
      </c>
      <c r="C275" s="539" t="str">
        <f ca="1">IF(F275="","",(IFERROR(OFFSET('BD1'!AB$14,MATCH(F275,'BD1'!AC$13:AC$2500,0)-2,0),"")))</f>
        <v/>
      </c>
      <c r="D275" s="70" t="str">
        <f>IF(F275="","",(COUNTIFS('BD1'!AC:AC,F275,'BD1'!AA:AA,"PAGADO")))</f>
        <v/>
      </c>
      <c r="E275" s="73" t="str">
        <f>IF(F275="","",(IFERROR(VLOOKUP(F275,'BD1'!AC:AE,2,0),"")))</f>
        <v/>
      </c>
      <c r="F275" s="360"/>
      <c r="G275" s="75" t="str">
        <f>IF(F275="","",(SUMIFS('BD1'!Y:Y,'BD1'!AC:AC,F275,'BD1'!AA:AA,"PAGADO")))</f>
        <v/>
      </c>
    </row>
    <row r="276" spans="2:7" ht="21.95" customHeight="1" x14ac:dyDescent="0.25">
      <c r="B276" s="538" t="str">
        <f ca="1">IF(F276="","",(IFERROR(OFFSET('BD1'!C$14,MATCH(F276,'BD1'!AC$13:AC$2500,0)-2,0),"")))</f>
        <v/>
      </c>
      <c r="C276" s="539" t="str">
        <f ca="1">IF(F276="","",(IFERROR(OFFSET('BD1'!AB$14,MATCH(F276,'BD1'!AC$13:AC$2500,0)-2,0),"")))</f>
        <v/>
      </c>
      <c r="D276" s="70" t="str">
        <f>IF(F276="","",(COUNTIFS('BD1'!AC:AC,F276,'BD1'!AA:AA,"PAGADO")))</f>
        <v/>
      </c>
      <c r="E276" s="73" t="str">
        <f>IF(F276="","",(IFERROR(VLOOKUP(F276,'BD1'!AC:AE,2,0),"")))</f>
        <v/>
      </c>
      <c r="F276" s="360"/>
      <c r="G276" s="75" t="str">
        <f>IF(F276="","",(SUMIFS('BD1'!Y:Y,'BD1'!AC:AC,F276,'BD1'!AA:AA,"PAGADO")))</f>
        <v/>
      </c>
    </row>
    <row r="277" spans="2:7" ht="21.95" customHeight="1" x14ac:dyDescent="0.25">
      <c r="B277" s="538" t="str">
        <f ca="1">IF(F277="","",(IFERROR(OFFSET('BD1'!C$14,MATCH(F277,'BD1'!AC$13:AC$2500,0)-2,0),"")))</f>
        <v/>
      </c>
      <c r="C277" s="539" t="str">
        <f ca="1">IF(F277="","",(IFERROR(OFFSET('BD1'!AB$14,MATCH(F277,'BD1'!AC$13:AC$2500,0)-2,0),"")))</f>
        <v/>
      </c>
      <c r="D277" s="70" t="str">
        <f>IF(F277="","",(COUNTIFS('BD1'!AC:AC,F277,'BD1'!AA:AA,"PAGADO")))</f>
        <v/>
      </c>
      <c r="E277" s="73" t="str">
        <f>IF(F277="","",(IFERROR(VLOOKUP(F277,'BD1'!AC:AE,2,0),"")))</f>
        <v/>
      </c>
      <c r="F277" s="360"/>
      <c r="G277" s="75" t="str">
        <f>IF(F277="","",(SUMIFS('BD1'!Y:Y,'BD1'!AC:AC,F277,'BD1'!AA:AA,"PAGADO")))</f>
        <v/>
      </c>
    </row>
    <row r="278" spans="2:7" ht="21.95" customHeight="1" x14ac:dyDescent="0.25">
      <c r="B278" s="538" t="str">
        <f ca="1">IF(F278="","",(IFERROR(OFFSET('BD1'!C$14,MATCH(F278,'BD1'!AC$13:AC$2500,0)-2,0),"")))</f>
        <v/>
      </c>
      <c r="C278" s="539" t="str">
        <f ca="1">IF(F278="","",(IFERROR(OFFSET('BD1'!AB$14,MATCH(F278,'BD1'!AC$13:AC$2500,0)-2,0),"")))</f>
        <v/>
      </c>
      <c r="D278" s="70" t="str">
        <f>IF(F278="","",(COUNTIFS('BD1'!AC:AC,F278,'BD1'!AA:AA,"PAGADO")))</f>
        <v/>
      </c>
      <c r="E278" s="73" t="str">
        <f>IF(F278="","",(IFERROR(VLOOKUP(F278,'BD1'!AC:AE,2,0),"")))</f>
        <v/>
      </c>
      <c r="F278" s="360"/>
      <c r="G278" s="75" t="str">
        <f>IF(F278="","",(SUMIFS('BD1'!Y:Y,'BD1'!AC:AC,F278,'BD1'!AA:AA,"PAGADO")))</f>
        <v/>
      </c>
    </row>
    <row r="279" spans="2:7" ht="21.95" customHeight="1" x14ac:dyDescent="0.25">
      <c r="B279" s="538" t="str">
        <f ca="1">IF(F279="","",(IFERROR(OFFSET('BD1'!C$14,MATCH(F279,'BD1'!AC$13:AC$2500,0)-2,0),"")))</f>
        <v/>
      </c>
      <c r="C279" s="539" t="str">
        <f ca="1">IF(F279="","",(IFERROR(OFFSET('BD1'!AB$14,MATCH(F279,'BD1'!AC$13:AC$2500,0)-2,0),"")))</f>
        <v/>
      </c>
      <c r="D279" s="70" t="str">
        <f>IF(F279="","",(COUNTIFS('BD1'!AC:AC,F279,'BD1'!AA:AA,"PAGADO")))</f>
        <v/>
      </c>
      <c r="E279" s="73" t="str">
        <f>IF(F279="","",(IFERROR(VLOOKUP(F279,'BD1'!AC:AE,2,0),"")))</f>
        <v/>
      </c>
      <c r="F279" s="360"/>
      <c r="G279" s="75" t="str">
        <f>IF(F279="","",(SUMIFS('BD1'!Y:Y,'BD1'!AC:AC,F279,'BD1'!AA:AA,"PAGADO")))</f>
        <v/>
      </c>
    </row>
    <row r="280" spans="2:7" ht="21.95" customHeight="1" x14ac:dyDescent="0.25">
      <c r="B280" s="538" t="str">
        <f ca="1">IF(F280="","",(IFERROR(OFFSET('BD1'!C$14,MATCH(F280,'BD1'!AC$13:AC$2500,0)-2,0),"")))</f>
        <v/>
      </c>
      <c r="C280" s="539" t="str">
        <f ca="1">IF(F280="","",(IFERROR(OFFSET('BD1'!AB$14,MATCH(F280,'BD1'!AC$13:AC$2500,0)-2,0),"")))</f>
        <v/>
      </c>
      <c r="D280" s="70" t="str">
        <f>IF(F280="","",(COUNTIFS('BD1'!AC:AC,F280,'BD1'!AA:AA,"PAGADO")))</f>
        <v/>
      </c>
      <c r="E280" s="73" t="str">
        <f>IF(F280="","",(IFERROR(VLOOKUP(F280,'BD1'!AC:AE,2,0),"")))</f>
        <v/>
      </c>
      <c r="F280" s="360"/>
      <c r="G280" s="75" t="str">
        <f>IF(F280="","",(SUMIFS('BD1'!Y:Y,'BD1'!AC:AC,F280,'BD1'!AA:AA,"PAGADO")))</f>
        <v/>
      </c>
    </row>
    <row r="281" spans="2:7" ht="21.95" customHeight="1" x14ac:dyDescent="0.25">
      <c r="B281" s="538" t="str">
        <f ca="1">IF(F281="","",(IFERROR(OFFSET('BD1'!C$14,MATCH(F281,'BD1'!AC$13:AC$2500,0)-2,0),"")))</f>
        <v/>
      </c>
      <c r="C281" s="539" t="str">
        <f ca="1">IF(F281="","",(IFERROR(OFFSET('BD1'!AB$14,MATCH(F281,'BD1'!AC$13:AC$2500,0)-2,0),"")))</f>
        <v/>
      </c>
      <c r="D281" s="70" t="str">
        <f>IF(F281="","",(COUNTIFS('BD1'!AC:AC,F281,'BD1'!AA:AA,"PAGADO")))</f>
        <v/>
      </c>
      <c r="E281" s="73" t="str">
        <f>IF(F281="","",(IFERROR(VLOOKUP(F281,'BD1'!AC:AE,2,0),"")))</f>
        <v/>
      </c>
      <c r="F281" s="360"/>
      <c r="G281" s="75" t="str">
        <f>IF(F281="","",(SUMIFS('BD1'!Y:Y,'BD1'!AC:AC,F281,'BD1'!AA:AA,"PAGADO")))</f>
        <v/>
      </c>
    </row>
    <row r="282" spans="2:7" ht="21.95" customHeight="1" x14ac:dyDescent="0.25">
      <c r="B282" s="538" t="str">
        <f ca="1">IF(F282="","",(IFERROR(OFFSET('BD1'!C$14,MATCH(F282,'BD1'!AC$13:AC$2500,0)-2,0),"")))</f>
        <v/>
      </c>
      <c r="C282" s="539" t="str">
        <f ca="1">IF(F282="","",(IFERROR(OFFSET('BD1'!AB$14,MATCH(F282,'BD1'!AC$13:AC$2500,0)-2,0),"")))</f>
        <v/>
      </c>
      <c r="D282" s="70" t="str">
        <f>IF(F282="","",(COUNTIFS('BD1'!AC:AC,F282,'BD1'!AA:AA,"PAGADO")))</f>
        <v/>
      </c>
      <c r="E282" s="73" t="str">
        <f>IF(F282="","",(IFERROR(VLOOKUP(F282,'BD1'!AC:AE,2,0),"")))</f>
        <v/>
      </c>
      <c r="F282" s="360"/>
      <c r="G282" s="75" t="str">
        <f>IF(F282="","",(SUMIFS('BD1'!Y:Y,'BD1'!AC:AC,F282,'BD1'!AA:AA,"PAGADO")))</f>
        <v/>
      </c>
    </row>
    <row r="283" spans="2:7" ht="21.95" customHeight="1" x14ac:dyDescent="0.25">
      <c r="B283" s="538" t="str">
        <f ca="1">IF(F283="","",(IFERROR(OFFSET('BD1'!C$14,MATCH(F283,'BD1'!AC$13:AC$2500,0)-2,0),"")))</f>
        <v/>
      </c>
      <c r="C283" s="539" t="str">
        <f ca="1">IF(F283="","",(IFERROR(OFFSET('BD1'!AB$14,MATCH(F283,'BD1'!AC$13:AC$2500,0)-2,0),"")))</f>
        <v/>
      </c>
      <c r="D283" s="70" t="str">
        <f>IF(F283="","",(COUNTIFS('BD1'!AC:AC,F283,'BD1'!AA:AA,"PAGADO")))</f>
        <v/>
      </c>
      <c r="E283" s="73" t="str">
        <f>IF(F283="","",(IFERROR(VLOOKUP(F283,'BD1'!AC:AE,2,0),"")))</f>
        <v/>
      </c>
      <c r="F283" s="360"/>
      <c r="G283" s="75" t="str">
        <f>IF(F283="","",(SUMIFS('BD1'!Y:Y,'BD1'!AC:AC,F283,'BD1'!AA:AA,"PAGADO")))</f>
        <v/>
      </c>
    </row>
    <row r="284" spans="2:7" ht="21.95" customHeight="1" x14ac:dyDescent="0.25">
      <c r="B284" s="538" t="str">
        <f ca="1">IF(F284="","",(IFERROR(OFFSET('BD1'!C$14,MATCH(F284,'BD1'!AC$13:AC$2500,0)-2,0),"")))</f>
        <v/>
      </c>
      <c r="C284" s="539" t="str">
        <f ca="1">IF(F284="","",(IFERROR(OFFSET('BD1'!AB$14,MATCH(F284,'BD1'!AC$13:AC$2500,0)-2,0),"")))</f>
        <v/>
      </c>
      <c r="D284" s="70" t="str">
        <f>IF(F284="","",(COUNTIFS('BD1'!AC:AC,F284,'BD1'!AA:AA,"PAGADO")))</f>
        <v/>
      </c>
      <c r="E284" s="73" t="str">
        <f>IF(F284="","",(IFERROR(VLOOKUP(F284,'BD1'!AC:AE,2,0),"")))</f>
        <v/>
      </c>
      <c r="F284" s="360"/>
      <c r="G284" s="75" t="str">
        <f>IF(F284="","",(SUMIFS('BD1'!Y:Y,'BD1'!AC:AC,F284,'BD1'!AA:AA,"PAGADO")))</f>
        <v/>
      </c>
    </row>
    <row r="285" spans="2:7" ht="21.95" customHeight="1" x14ac:dyDescent="0.25">
      <c r="B285" s="538" t="str">
        <f ca="1">IF(F285="","",(IFERROR(OFFSET('BD1'!C$14,MATCH(F285,'BD1'!AC$13:AC$2500,0)-2,0),"")))</f>
        <v/>
      </c>
      <c r="C285" s="539" t="str">
        <f ca="1">IF(F285="","",(IFERROR(OFFSET('BD1'!AB$14,MATCH(F285,'BD1'!AC$13:AC$2500,0)-2,0),"")))</f>
        <v/>
      </c>
      <c r="D285" s="70" t="str">
        <f>IF(F285="","",(COUNTIFS('BD1'!AC:AC,F285,'BD1'!AA:AA,"PAGADO")))</f>
        <v/>
      </c>
      <c r="E285" s="73" t="str">
        <f>IF(F285="","",(IFERROR(VLOOKUP(F285,'BD1'!AC:AE,2,0),"")))</f>
        <v/>
      </c>
      <c r="F285" s="360"/>
      <c r="G285" s="75" t="str">
        <f>IF(F285="","",(SUMIFS('BD1'!Y:Y,'BD1'!AC:AC,F285,'BD1'!AA:AA,"PAGADO")))</f>
        <v/>
      </c>
    </row>
    <row r="286" spans="2:7" ht="21.95" customHeight="1" x14ac:dyDescent="0.25">
      <c r="B286" s="538" t="str">
        <f ca="1">IF(F286="","",(IFERROR(OFFSET('BD1'!C$14,MATCH(F286,'BD1'!AC$13:AC$2500,0)-2,0),"")))</f>
        <v/>
      </c>
      <c r="C286" s="539" t="str">
        <f ca="1">IF(F286="","",(IFERROR(OFFSET('BD1'!AB$14,MATCH(F286,'BD1'!AC$13:AC$2500,0)-2,0),"")))</f>
        <v/>
      </c>
      <c r="D286" s="70" t="str">
        <f>IF(F286="","",(COUNTIFS('BD1'!AC:AC,F286,'BD1'!AA:AA,"PAGADO")))</f>
        <v/>
      </c>
      <c r="E286" s="73" t="str">
        <f>IF(F286="","",(IFERROR(VLOOKUP(F286,'BD1'!AC:AE,2,0),"")))</f>
        <v/>
      </c>
      <c r="F286" s="360"/>
      <c r="G286" s="75" t="str">
        <f>IF(F286="","",(SUMIFS('BD1'!Y:Y,'BD1'!AC:AC,F286,'BD1'!AA:AA,"PAGADO")))</f>
        <v/>
      </c>
    </row>
    <row r="287" spans="2:7" ht="21.95" customHeight="1" x14ac:dyDescent="0.25">
      <c r="B287" s="538" t="str">
        <f ca="1">IF(F287="","",(IFERROR(OFFSET('BD1'!C$14,MATCH(F287,'BD1'!AC$13:AC$2500,0)-2,0),"")))</f>
        <v/>
      </c>
      <c r="C287" s="539" t="str">
        <f ca="1">IF(F287="","",(IFERROR(OFFSET('BD1'!AB$14,MATCH(F287,'BD1'!AC$13:AC$2500,0)-2,0),"")))</f>
        <v/>
      </c>
      <c r="D287" s="70" t="str">
        <f>IF(F287="","",(COUNTIFS('BD1'!AC:AC,F287,'BD1'!AA:AA,"PAGADO")))</f>
        <v/>
      </c>
      <c r="E287" s="73" t="str">
        <f>IF(F287="","",(IFERROR(VLOOKUP(F287,'BD1'!AC:AE,2,0),"")))</f>
        <v/>
      </c>
      <c r="F287" s="360"/>
      <c r="G287" s="75" t="str">
        <f>IF(F287="","",(SUMIFS('BD1'!Y:Y,'BD1'!AC:AC,F287,'BD1'!AA:AA,"PAGADO")))</f>
        <v/>
      </c>
    </row>
    <row r="288" spans="2:7" ht="21.95" customHeight="1" x14ac:dyDescent="0.25">
      <c r="B288" s="538" t="str">
        <f ca="1">IF(F288="","",(IFERROR(OFFSET('BD1'!C$14,MATCH(F288,'BD1'!AC$13:AC$2500,0)-2,0),"")))</f>
        <v/>
      </c>
      <c r="C288" s="539" t="str">
        <f ca="1">IF(F288="","",(IFERROR(OFFSET('BD1'!AB$14,MATCH(F288,'BD1'!AC$13:AC$2500,0)-2,0),"")))</f>
        <v/>
      </c>
      <c r="D288" s="70" t="str">
        <f>IF(F288="","",(COUNTIFS('BD1'!AC:AC,F288,'BD1'!AA:AA,"PAGADO")))</f>
        <v/>
      </c>
      <c r="E288" s="73" t="str">
        <f>IF(F288="","",(IFERROR(VLOOKUP(F288,'BD1'!AC:AE,2,0),"")))</f>
        <v/>
      </c>
      <c r="F288" s="360"/>
      <c r="G288" s="75" t="str">
        <f>IF(F288="","",(SUMIFS('BD1'!Y:Y,'BD1'!AC:AC,F288,'BD1'!AA:AA,"PAGADO")))</f>
        <v/>
      </c>
    </row>
    <row r="289" spans="2:7" ht="21.95" customHeight="1" x14ac:dyDescent="0.25">
      <c r="B289" s="538" t="str">
        <f ca="1">IF(F289="","",(IFERROR(OFFSET('BD1'!C$14,MATCH(F289,'BD1'!AC$13:AC$2500,0)-2,0),"")))</f>
        <v/>
      </c>
      <c r="C289" s="539" t="str">
        <f ca="1">IF(F289="","",(IFERROR(OFFSET('BD1'!AB$14,MATCH(F289,'BD1'!AC$13:AC$2500,0)-2,0),"")))</f>
        <v/>
      </c>
      <c r="D289" s="70" t="str">
        <f>IF(F289="","",(COUNTIFS('BD1'!AC:AC,F289,'BD1'!AA:AA,"PAGADO")))</f>
        <v/>
      </c>
      <c r="E289" s="73" t="str">
        <f>IF(F289="","",(IFERROR(VLOOKUP(F289,'BD1'!AC:AE,2,0),"")))</f>
        <v/>
      </c>
      <c r="F289" s="360"/>
      <c r="G289" s="75" t="str">
        <f>IF(F289="","",(SUMIFS('BD1'!Y:Y,'BD1'!AC:AC,F289,'BD1'!AA:AA,"PAGADO")))</f>
        <v/>
      </c>
    </row>
    <row r="290" spans="2:7" ht="21.95" customHeight="1" x14ac:dyDescent="0.25">
      <c r="B290" s="538" t="str">
        <f ca="1">IF(F290="","",(IFERROR(OFFSET('BD1'!C$14,MATCH(F290,'BD1'!AC$13:AC$2500,0)-2,0),"")))</f>
        <v/>
      </c>
      <c r="C290" s="539" t="str">
        <f ca="1">IF(F290="","",(IFERROR(OFFSET('BD1'!AB$14,MATCH(F290,'BD1'!AC$13:AC$2500,0)-2,0),"")))</f>
        <v/>
      </c>
      <c r="D290" s="70" t="str">
        <f>IF(F290="","",(COUNTIFS('BD1'!AC:AC,F290,'BD1'!AA:AA,"PAGADO")))</f>
        <v/>
      </c>
      <c r="E290" s="73" t="str">
        <f>IF(F290="","",(IFERROR(VLOOKUP(F290,'BD1'!AC:AE,2,0),"")))</f>
        <v/>
      </c>
      <c r="F290" s="360"/>
      <c r="G290" s="75" t="str">
        <f>IF(F290="","",(SUMIFS('BD1'!Y:Y,'BD1'!AC:AC,F290,'BD1'!AA:AA,"PAGADO")))</f>
        <v/>
      </c>
    </row>
    <row r="291" spans="2:7" ht="21.95" customHeight="1" x14ac:dyDescent="0.25">
      <c r="B291" s="538" t="str">
        <f ca="1">IF(F291="","",(IFERROR(OFFSET('BD1'!C$14,MATCH(F291,'BD1'!AC$13:AC$2500,0)-2,0),"")))</f>
        <v/>
      </c>
      <c r="C291" s="539" t="str">
        <f ca="1">IF(F291="","",(IFERROR(OFFSET('BD1'!AB$14,MATCH(F291,'BD1'!AC$13:AC$2500,0)-2,0),"")))</f>
        <v/>
      </c>
      <c r="D291" s="70" t="str">
        <f>IF(F291="","",(COUNTIFS('BD1'!AC:AC,F291,'BD1'!AA:AA,"PAGADO")))</f>
        <v/>
      </c>
      <c r="E291" s="73" t="str">
        <f>IF(F291="","",(IFERROR(VLOOKUP(F291,'BD1'!AC:AE,2,0),"")))</f>
        <v/>
      </c>
      <c r="F291" s="360"/>
      <c r="G291" s="75" t="str">
        <f>IF(F291="","",(SUMIFS('BD1'!Y:Y,'BD1'!AC:AC,F291,'BD1'!AA:AA,"PAGADO")))</f>
        <v/>
      </c>
    </row>
    <row r="292" spans="2:7" ht="21.95" customHeight="1" x14ac:dyDescent="0.25">
      <c r="B292" s="538" t="str">
        <f ca="1">IF(F292="","",(IFERROR(OFFSET('BD1'!C$14,MATCH(F292,'BD1'!AC$13:AC$2500,0)-2,0),"")))</f>
        <v/>
      </c>
      <c r="C292" s="539" t="str">
        <f ca="1">IF(F292="","",(IFERROR(OFFSET('BD1'!AB$14,MATCH(F292,'BD1'!AC$13:AC$2500,0)-2,0),"")))</f>
        <v/>
      </c>
      <c r="D292" s="70" t="str">
        <f>IF(F292="","",(COUNTIFS('BD1'!AC:AC,F292,'BD1'!AA:AA,"PAGADO")))</f>
        <v/>
      </c>
      <c r="E292" s="73" t="str">
        <f>IF(F292="","",(IFERROR(VLOOKUP(F292,'BD1'!AC:AE,2,0),"")))</f>
        <v/>
      </c>
      <c r="F292" s="360"/>
      <c r="G292" s="75" t="str">
        <f>IF(F292="","",(SUMIFS('BD1'!Y:Y,'BD1'!AC:AC,F292,'BD1'!AA:AA,"PAGADO")))</f>
        <v/>
      </c>
    </row>
    <row r="293" spans="2:7" ht="21.95" customHeight="1" x14ac:dyDescent="0.25">
      <c r="B293" s="538" t="str">
        <f ca="1">IF(F293="","",(IFERROR(OFFSET('BD1'!C$14,MATCH(F293,'BD1'!AC$13:AC$2500,0)-2,0),"")))</f>
        <v/>
      </c>
      <c r="C293" s="539" t="str">
        <f ca="1">IF(F293="","",(IFERROR(OFFSET('BD1'!AB$14,MATCH(F293,'BD1'!AC$13:AC$2500,0)-2,0),"")))</f>
        <v/>
      </c>
      <c r="D293" s="70" t="str">
        <f>IF(F293="","",(COUNTIFS('BD1'!AC:AC,F293,'BD1'!AA:AA,"PAGADO")))</f>
        <v/>
      </c>
      <c r="E293" s="73" t="str">
        <f>IF(F293="","",(IFERROR(VLOOKUP(F293,'BD1'!AC:AE,2,0),"")))</f>
        <v/>
      </c>
      <c r="F293" s="360"/>
      <c r="G293" s="75" t="str">
        <f>IF(F293="","",(SUMIFS('BD1'!Y:Y,'BD1'!AC:AC,F293,'BD1'!AA:AA,"PAGADO")))</f>
        <v/>
      </c>
    </row>
    <row r="294" spans="2:7" ht="21.95" customHeight="1" x14ac:dyDescent="0.25">
      <c r="B294" s="538" t="str">
        <f ca="1">IF(F294="","",(IFERROR(OFFSET('BD1'!C$14,MATCH(F294,'BD1'!AC$13:AC$2500,0)-2,0),"")))</f>
        <v/>
      </c>
      <c r="C294" s="539" t="str">
        <f ca="1">IF(F294="","",(IFERROR(OFFSET('BD1'!AB$14,MATCH(F294,'BD1'!AC$13:AC$2500,0)-2,0),"")))</f>
        <v/>
      </c>
      <c r="D294" s="70" t="str">
        <f>IF(F294="","",(COUNTIFS('BD1'!AC:AC,F294,'BD1'!AA:AA,"PAGADO")))</f>
        <v/>
      </c>
      <c r="E294" s="73" t="str">
        <f>IF(F294="","",(IFERROR(VLOOKUP(F294,'BD1'!AC:AE,2,0),"")))</f>
        <v/>
      </c>
      <c r="F294" s="360"/>
      <c r="G294" s="75" t="str">
        <f>IF(F294="","",(SUMIFS('BD1'!Y:Y,'BD1'!AC:AC,F294,'BD1'!AA:AA,"PAGADO")))</f>
        <v/>
      </c>
    </row>
    <row r="295" spans="2:7" ht="21.95" customHeight="1" x14ac:dyDescent="0.25">
      <c r="B295" s="538" t="str">
        <f ca="1">IF(F295="","",(IFERROR(OFFSET('BD1'!C$14,MATCH(F295,'BD1'!AC$13:AC$2500,0)-2,0),"")))</f>
        <v/>
      </c>
      <c r="C295" s="539" t="str">
        <f ca="1">IF(F295="","",(IFERROR(OFFSET('BD1'!AB$14,MATCH(F295,'BD1'!AC$13:AC$2500,0)-2,0),"")))</f>
        <v/>
      </c>
      <c r="D295" s="70" t="str">
        <f>IF(F295="","",(COUNTIFS('BD1'!AC:AC,F295,'BD1'!AA:AA,"PAGADO")))</f>
        <v/>
      </c>
      <c r="E295" s="73" t="str">
        <f>IF(F295="","",(IFERROR(VLOOKUP(F295,'BD1'!AC:AE,2,0),"")))</f>
        <v/>
      </c>
      <c r="F295" s="360"/>
      <c r="G295" s="75" t="str">
        <f>IF(F295="","",(SUMIFS('BD1'!Y:Y,'BD1'!AC:AC,F295,'BD1'!AA:AA,"PAGADO")))</f>
        <v/>
      </c>
    </row>
    <row r="296" spans="2:7" ht="21.95" customHeight="1" x14ac:dyDescent="0.25">
      <c r="B296" s="538" t="str">
        <f ca="1">IF(F296="","",(IFERROR(OFFSET('BD1'!C$14,MATCH(F296,'BD1'!AC$13:AC$2500,0)-2,0),"")))</f>
        <v/>
      </c>
      <c r="C296" s="539" t="str">
        <f ca="1">IF(F296="","",(IFERROR(OFFSET('BD1'!AB$14,MATCH(F296,'BD1'!AC$13:AC$2500,0)-2,0),"")))</f>
        <v/>
      </c>
      <c r="D296" s="70" t="str">
        <f>IF(F296="","",(COUNTIFS('BD1'!AC:AC,F296,'BD1'!AA:AA,"PAGADO")))</f>
        <v/>
      </c>
      <c r="E296" s="73" t="str">
        <f>IF(F296="","",(IFERROR(VLOOKUP(F296,'BD1'!AC:AE,2,0),"")))</f>
        <v/>
      </c>
      <c r="F296" s="360"/>
      <c r="G296" s="75" t="str">
        <f>IF(F296="","",(SUMIFS('BD1'!Y:Y,'BD1'!AC:AC,F296,'BD1'!AA:AA,"PAGADO")))</f>
        <v/>
      </c>
    </row>
    <row r="297" spans="2:7" ht="21.95" customHeight="1" x14ac:dyDescent="0.25">
      <c r="B297" s="538" t="str">
        <f ca="1">IF(F297="","",(IFERROR(OFFSET('BD1'!C$14,MATCH(F297,'BD1'!AC$13:AC$2500,0)-2,0),"")))</f>
        <v/>
      </c>
      <c r="C297" s="539" t="str">
        <f ca="1">IF(F297="","",(IFERROR(OFFSET('BD1'!AB$14,MATCH(F297,'BD1'!AC$13:AC$2500,0)-2,0),"")))</f>
        <v/>
      </c>
      <c r="D297" s="70" t="str">
        <f>IF(F297="","",(COUNTIFS('BD1'!AC:AC,F297,'BD1'!AA:AA,"PAGADO")))</f>
        <v/>
      </c>
      <c r="E297" s="73" t="str">
        <f>IF(F297="","",(IFERROR(VLOOKUP(F297,'BD1'!AC:AE,2,0),"")))</f>
        <v/>
      </c>
      <c r="F297" s="360"/>
      <c r="G297" s="75" t="str">
        <f>IF(F297="","",(SUMIFS('BD1'!Y:Y,'BD1'!AC:AC,F297,'BD1'!AA:AA,"PAGADO")))</f>
        <v/>
      </c>
    </row>
    <row r="298" spans="2:7" ht="21.95" customHeight="1" x14ac:dyDescent="0.25">
      <c r="B298" s="538" t="str">
        <f ca="1">IF(F298="","",(IFERROR(OFFSET('BD1'!C$14,MATCH(F298,'BD1'!AC$13:AC$2500,0)-2,0),"")))</f>
        <v/>
      </c>
      <c r="C298" s="539" t="str">
        <f ca="1">IF(F298="","",(IFERROR(OFFSET('BD1'!AB$14,MATCH(F298,'BD1'!AC$13:AC$2500,0)-2,0),"")))</f>
        <v/>
      </c>
      <c r="D298" s="70" t="str">
        <f>IF(F298="","",(COUNTIFS('BD1'!AC:AC,F298,'BD1'!AA:AA,"PAGADO")))</f>
        <v/>
      </c>
      <c r="E298" s="73" t="str">
        <f>IF(F298="","",(IFERROR(VLOOKUP(F298,'BD1'!AC:AE,2,0),"")))</f>
        <v/>
      </c>
      <c r="F298" s="360"/>
      <c r="G298" s="75" t="str">
        <f>IF(F298="","",(SUMIFS('BD1'!Y:Y,'BD1'!AC:AC,F298,'BD1'!AA:AA,"PAGADO")))</f>
        <v/>
      </c>
    </row>
    <row r="299" spans="2:7" ht="21.95" customHeight="1" x14ac:dyDescent="0.25">
      <c r="B299" s="538" t="str">
        <f ca="1">IF(F299="","",(IFERROR(OFFSET('BD1'!C$14,MATCH(F299,'BD1'!AC$13:AC$2500,0)-2,0),"")))</f>
        <v/>
      </c>
      <c r="C299" s="539" t="str">
        <f ca="1">IF(F299="","",(IFERROR(OFFSET('BD1'!AB$14,MATCH(F299,'BD1'!AC$13:AC$2500,0)-2,0),"")))</f>
        <v/>
      </c>
      <c r="D299" s="70" t="str">
        <f>IF(F299="","",(COUNTIFS('BD1'!AC:AC,F299,'BD1'!AA:AA,"PAGADO")))</f>
        <v/>
      </c>
      <c r="E299" s="73" t="str">
        <f>IF(F299="","",(IFERROR(VLOOKUP(F299,'BD1'!AC:AE,2,0),"")))</f>
        <v/>
      </c>
      <c r="F299" s="360"/>
      <c r="G299" s="75" t="str">
        <f>IF(F299="","",(SUMIFS('BD1'!Y:Y,'BD1'!AC:AC,F299,'BD1'!AA:AA,"PAGADO")))</f>
        <v/>
      </c>
    </row>
    <row r="300" spans="2:7" ht="21.95" customHeight="1" x14ac:dyDescent="0.25">
      <c r="B300" s="538" t="str">
        <f ca="1">IF(F300="","",(IFERROR(OFFSET('BD1'!C$14,MATCH(F300,'BD1'!AC$13:AC$2500,0)-2,0),"")))</f>
        <v/>
      </c>
      <c r="C300" s="539" t="str">
        <f ca="1">IF(F300="","",(IFERROR(OFFSET('BD1'!AB$14,MATCH(F300,'BD1'!AC$13:AC$2500,0)-2,0),"")))</f>
        <v/>
      </c>
      <c r="D300" s="70" t="str">
        <f>IF(F300="","",(COUNTIFS('BD1'!AC:AC,F300,'BD1'!AA:AA,"PAGADO")))</f>
        <v/>
      </c>
      <c r="E300" s="73" t="str">
        <f>IF(F300="","",(IFERROR(VLOOKUP(F300,'BD1'!AC:AE,2,0),"")))</f>
        <v/>
      </c>
      <c r="F300" s="360"/>
      <c r="G300" s="75" t="str">
        <f>IF(F300="","",(SUMIFS('BD1'!Y:Y,'BD1'!AC:AC,F300,'BD1'!AA:AA,"PAGADO")))</f>
        <v/>
      </c>
    </row>
    <row r="301" spans="2:7" ht="21.95" customHeight="1" x14ac:dyDescent="0.25">
      <c r="B301" s="538" t="str">
        <f ca="1">IF(F301="","",(IFERROR(OFFSET('BD1'!C$14,MATCH(F301,'BD1'!AC$13:AC$2500,0)-2,0),"")))</f>
        <v/>
      </c>
      <c r="C301" s="539" t="str">
        <f ca="1">IF(F301="","",(IFERROR(OFFSET('BD1'!AB$14,MATCH(F301,'BD1'!AC$13:AC$2500,0)-2,0),"")))</f>
        <v/>
      </c>
      <c r="D301" s="70" t="str">
        <f>IF(F301="","",(COUNTIFS('BD1'!AC:AC,F301,'BD1'!AA:AA,"PAGADO")))</f>
        <v/>
      </c>
      <c r="E301" s="73" t="str">
        <f>IF(F301="","",(IFERROR(VLOOKUP(F301,'BD1'!AC:AE,2,0),"")))</f>
        <v/>
      </c>
      <c r="F301" s="360"/>
      <c r="G301" s="75" t="str">
        <f>IF(F301="","",(SUMIFS('BD1'!Y:Y,'BD1'!AC:AC,F301,'BD1'!AA:AA,"PAGADO")))</f>
        <v/>
      </c>
    </row>
    <row r="302" spans="2:7" ht="21.95" customHeight="1" x14ac:dyDescent="0.25">
      <c r="B302" s="538" t="str">
        <f ca="1">IF(F302="","",(IFERROR(OFFSET('BD1'!C$14,MATCH(F302,'BD1'!AC$13:AC$2500,0)-2,0),"")))</f>
        <v/>
      </c>
      <c r="C302" s="539" t="str">
        <f ca="1">IF(F302="","",(IFERROR(OFFSET('BD1'!AB$14,MATCH(F302,'BD1'!AC$13:AC$2500,0)-2,0),"")))</f>
        <v/>
      </c>
      <c r="D302" s="70" t="str">
        <f>IF(F302="","",(COUNTIFS('BD1'!AC:AC,F302,'BD1'!AA:AA,"PAGADO")))</f>
        <v/>
      </c>
      <c r="E302" s="73" t="str">
        <f>IF(F302="","",(IFERROR(VLOOKUP(F302,'BD1'!AC:AE,2,0),"")))</f>
        <v/>
      </c>
      <c r="F302" s="360"/>
      <c r="G302" s="75" t="str">
        <f>IF(F302="","",(SUMIFS('BD1'!Y:Y,'BD1'!AC:AC,F302,'BD1'!AA:AA,"PAGADO")))</f>
        <v/>
      </c>
    </row>
    <row r="303" spans="2:7" ht="21.95" customHeight="1" x14ac:dyDescent="0.25">
      <c r="B303" s="538" t="str">
        <f ca="1">IF(F303="","",(IFERROR(OFFSET('BD1'!C$14,MATCH(F303,'BD1'!AC$13:AC$2500,0)-2,0),"")))</f>
        <v/>
      </c>
      <c r="C303" s="539" t="str">
        <f ca="1">IF(F303="","",(IFERROR(OFFSET('BD1'!AB$14,MATCH(F303,'BD1'!AC$13:AC$2500,0)-2,0),"")))</f>
        <v/>
      </c>
      <c r="D303" s="70" t="str">
        <f>IF(F303="","",(COUNTIFS('BD1'!AC:AC,F303,'BD1'!AA:AA,"PAGADO")))</f>
        <v/>
      </c>
      <c r="E303" s="73" t="str">
        <f>IF(F303="","",(IFERROR(VLOOKUP(F303,'BD1'!AC:AE,2,0),"")))</f>
        <v/>
      </c>
      <c r="F303" s="360"/>
      <c r="G303" s="75" t="str">
        <f>IF(F303="","",(SUMIFS('BD1'!Y:Y,'BD1'!AC:AC,F303,'BD1'!AA:AA,"PAGADO")))</f>
        <v/>
      </c>
    </row>
    <row r="304" spans="2:7" ht="21.95" customHeight="1" x14ac:dyDescent="0.25">
      <c r="B304" s="538" t="str">
        <f ca="1">IF(F304="","",(IFERROR(OFFSET('BD1'!C$14,MATCH(F304,'BD1'!AC$13:AC$2500,0)-2,0),"")))</f>
        <v/>
      </c>
      <c r="C304" s="539" t="str">
        <f ca="1">IF(F304="","",(IFERROR(OFFSET('BD1'!AB$14,MATCH(F304,'BD1'!AC$13:AC$2500,0)-2,0),"")))</f>
        <v/>
      </c>
      <c r="D304" s="70" t="str">
        <f>IF(F304="","",(COUNTIFS('BD1'!AC:AC,F304,'BD1'!AA:AA,"PAGADO")))</f>
        <v/>
      </c>
      <c r="E304" s="73" t="str">
        <f>IF(F304="","",(IFERROR(VLOOKUP(F304,'BD1'!AC:AE,2,0),"")))</f>
        <v/>
      </c>
      <c r="F304" s="360"/>
      <c r="G304" s="75" t="str">
        <f>IF(F304="","",(SUMIFS('BD1'!Y:Y,'BD1'!AC:AC,F304,'BD1'!AA:AA,"PAGADO")))</f>
        <v/>
      </c>
    </row>
    <row r="305" spans="2:7" ht="21.95" customHeight="1" x14ac:dyDescent="0.25">
      <c r="B305" s="538" t="str">
        <f ca="1">IF(F305="","",(IFERROR(OFFSET('BD1'!C$14,MATCH(F305,'BD1'!AC$13:AC$2500,0)-2,0),"")))</f>
        <v/>
      </c>
      <c r="C305" s="539" t="str">
        <f ca="1">IF(F305="","",(IFERROR(OFFSET('BD1'!AB$14,MATCH(F305,'BD1'!AC$13:AC$2500,0)-2,0),"")))</f>
        <v/>
      </c>
      <c r="D305" s="70" t="str">
        <f>IF(F305="","",(COUNTIFS('BD1'!AC:AC,F305,'BD1'!AA:AA,"PAGADO")))</f>
        <v/>
      </c>
      <c r="E305" s="73" t="str">
        <f>IF(F305="","",(IFERROR(VLOOKUP(F305,'BD1'!AC:AE,2,0),"")))</f>
        <v/>
      </c>
      <c r="F305" s="360"/>
      <c r="G305" s="75" t="str">
        <f>IF(F305="","",(SUMIFS('BD1'!Y:Y,'BD1'!AC:AC,F305,'BD1'!AA:AA,"PAGADO")))</f>
        <v/>
      </c>
    </row>
    <row r="306" spans="2:7" ht="21.95" customHeight="1" x14ac:dyDescent="0.25">
      <c r="B306" s="538" t="str">
        <f ca="1">IF(F306="","",(IFERROR(OFFSET('BD1'!C$14,MATCH(F306,'BD1'!AC$13:AC$2500,0)-2,0),"")))</f>
        <v/>
      </c>
      <c r="C306" s="539" t="str">
        <f ca="1">IF(F306="","",(IFERROR(OFFSET('BD1'!AB$14,MATCH(F306,'BD1'!AC$13:AC$2500,0)-2,0),"")))</f>
        <v/>
      </c>
      <c r="D306" s="70" t="str">
        <f>IF(F306="","",(COUNTIFS('BD1'!AC:AC,F306,'BD1'!AA:AA,"PAGADO")))</f>
        <v/>
      </c>
      <c r="E306" s="73" t="str">
        <f>IF(F306="","",(IFERROR(VLOOKUP(F306,'BD1'!AC:AE,2,0),"")))</f>
        <v/>
      </c>
      <c r="F306" s="360"/>
      <c r="G306" s="75" t="str">
        <f>IF(F306="","",(SUMIFS('BD1'!Y:Y,'BD1'!AC:AC,F306,'BD1'!AA:AA,"PAGADO")))</f>
        <v/>
      </c>
    </row>
    <row r="307" spans="2:7" ht="21.95" customHeight="1" x14ac:dyDescent="0.25">
      <c r="B307" s="538" t="str">
        <f ca="1">IF(F307="","",(IFERROR(OFFSET('BD1'!C$14,MATCH(F307,'BD1'!AC$13:AC$2500,0)-2,0),"")))</f>
        <v/>
      </c>
      <c r="C307" s="539" t="str">
        <f ca="1">IF(F307="","",(IFERROR(OFFSET('BD1'!AB$14,MATCH(F307,'BD1'!AC$13:AC$2500,0)-2,0),"")))</f>
        <v/>
      </c>
      <c r="D307" s="70" t="str">
        <f>IF(F307="","",(COUNTIFS('BD1'!AC:AC,F307,'BD1'!AA:AA,"PAGADO")))</f>
        <v/>
      </c>
      <c r="E307" s="73" t="str">
        <f>IF(F307="","",(IFERROR(VLOOKUP(F307,'BD1'!AC:AE,2,0),"")))</f>
        <v/>
      </c>
      <c r="F307" s="360"/>
      <c r="G307" s="75" t="str">
        <f>IF(F307="","",(SUMIFS('BD1'!Y:Y,'BD1'!AC:AC,F307,'BD1'!AA:AA,"PAGADO")))</f>
        <v/>
      </c>
    </row>
    <row r="308" spans="2:7" ht="21.95" customHeight="1" x14ac:dyDescent="0.25">
      <c r="B308" s="538" t="str">
        <f ca="1">IF(F308="","",(IFERROR(OFFSET('BD1'!C$14,MATCH(F308,'BD1'!AC$13:AC$2500,0)-2,0),"")))</f>
        <v/>
      </c>
      <c r="C308" s="539" t="str">
        <f ca="1">IF(F308="","",(IFERROR(OFFSET('BD1'!AB$14,MATCH(F308,'BD1'!AC$13:AC$2500,0)-2,0),"")))</f>
        <v/>
      </c>
      <c r="D308" s="70" t="str">
        <f>IF(F308="","",(COUNTIFS('BD1'!AC:AC,F308,'BD1'!AA:AA,"PAGADO")))</f>
        <v/>
      </c>
      <c r="E308" s="73" t="str">
        <f>IF(F308="","",(IFERROR(VLOOKUP(F308,'BD1'!AC:AE,2,0),"")))</f>
        <v/>
      </c>
      <c r="F308" s="360"/>
      <c r="G308" s="75" t="str">
        <f>IF(F308="","",(SUMIFS('BD1'!Y:Y,'BD1'!AC:AC,F308,'BD1'!AA:AA,"PAGADO")))</f>
        <v/>
      </c>
    </row>
    <row r="309" spans="2:7" ht="21.95" customHeight="1" x14ac:dyDescent="0.25">
      <c r="B309" s="538" t="str">
        <f ca="1">IF(F309="","",(IFERROR(OFFSET('BD1'!C$14,MATCH(F309,'BD1'!AC$13:AC$2500,0)-2,0),"")))</f>
        <v/>
      </c>
      <c r="C309" s="539" t="str">
        <f ca="1">IF(F309="","",(IFERROR(OFFSET('BD1'!AB$14,MATCH(F309,'BD1'!AC$13:AC$2500,0)-2,0),"")))</f>
        <v/>
      </c>
      <c r="D309" s="70" t="str">
        <f>IF(F309="","",(COUNTIFS('BD1'!AC:AC,F309,'BD1'!AA:AA,"PAGADO")))</f>
        <v/>
      </c>
      <c r="E309" s="73" t="str">
        <f>IF(F309="","",(IFERROR(VLOOKUP(F309,'BD1'!AC:AE,2,0),"")))</f>
        <v/>
      </c>
      <c r="F309" s="360"/>
      <c r="G309" s="75" t="str">
        <f>IF(F309="","",(SUMIFS('BD1'!Y:Y,'BD1'!AC:AC,F309,'BD1'!AA:AA,"PAGADO")))</f>
        <v/>
      </c>
    </row>
    <row r="310" spans="2:7" ht="21.95" customHeight="1" x14ac:dyDescent="0.25">
      <c r="B310" s="538" t="str">
        <f ca="1">IF(F310="","",(IFERROR(OFFSET('BD1'!C$14,MATCH(F310,'BD1'!AC$13:AC$2500,0)-2,0),"")))</f>
        <v/>
      </c>
      <c r="C310" s="539" t="str">
        <f ca="1">IF(F310="","",(IFERROR(OFFSET('BD1'!AB$14,MATCH(F310,'BD1'!AC$13:AC$2500,0)-2,0),"")))</f>
        <v/>
      </c>
      <c r="D310" s="70" t="str">
        <f>IF(F310="","",(COUNTIFS('BD1'!AC:AC,F310,'BD1'!AA:AA,"PAGADO")))</f>
        <v/>
      </c>
      <c r="E310" s="73" t="str">
        <f>IF(F310="","",(IFERROR(VLOOKUP(F310,'BD1'!AC:AE,2,0),"")))</f>
        <v/>
      </c>
      <c r="F310" s="360"/>
      <c r="G310" s="75" t="str">
        <f>IF(F310="","",(SUMIFS('BD1'!Y:Y,'BD1'!AC:AC,F310,'BD1'!AA:AA,"PAGADO")))</f>
        <v/>
      </c>
    </row>
    <row r="311" spans="2:7" ht="21.95" customHeight="1" x14ac:dyDescent="0.25">
      <c r="B311" s="538" t="str">
        <f ca="1">IF(F311="","",(IFERROR(OFFSET('BD1'!C$14,MATCH(F311,'BD1'!AC$13:AC$2500,0)-2,0),"")))</f>
        <v/>
      </c>
      <c r="C311" s="539" t="str">
        <f ca="1">IF(F311="","",(IFERROR(OFFSET('BD1'!AB$14,MATCH(F311,'BD1'!AC$13:AC$2500,0)-2,0),"")))</f>
        <v/>
      </c>
      <c r="D311" s="70" t="str">
        <f>IF(F311="","",(COUNTIFS('BD1'!AC:AC,F311,'BD1'!AA:AA,"PAGADO")))</f>
        <v/>
      </c>
      <c r="E311" s="73" t="str">
        <f>IF(F311="","",(IFERROR(VLOOKUP(F311,'BD1'!AC:AE,2,0),"")))</f>
        <v/>
      </c>
      <c r="F311" s="360"/>
      <c r="G311" s="75" t="str">
        <f>IF(F311="","",(SUMIFS('BD1'!Y:Y,'BD1'!AC:AC,F311,'BD1'!AA:AA,"PAGADO")))</f>
        <v/>
      </c>
    </row>
    <row r="312" spans="2:7" ht="21.95" customHeight="1" x14ac:dyDescent="0.25">
      <c r="B312" s="538" t="str">
        <f ca="1">IF(F312="","",(IFERROR(OFFSET('BD1'!C$14,MATCH(F312,'BD1'!AC$13:AC$2500,0)-2,0),"")))</f>
        <v/>
      </c>
      <c r="C312" s="539" t="str">
        <f ca="1">IF(F312="","",(IFERROR(OFFSET('BD1'!AB$14,MATCH(F312,'BD1'!AC$13:AC$2500,0)-2,0),"")))</f>
        <v/>
      </c>
      <c r="D312" s="70" t="str">
        <f>IF(F312="","",(COUNTIFS('BD1'!AC:AC,F312,'BD1'!AA:AA,"PAGADO")))</f>
        <v/>
      </c>
      <c r="E312" s="73" t="str">
        <f>IF(F312="","",(IFERROR(VLOOKUP(F312,'BD1'!AC:AE,2,0),"")))</f>
        <v/>
      </c>
      <c r="F312" s="360"/>
      <c r="G312" s="75" t="str">
        <f>IF(F312="","",(SUMIFS('BD1'!Y:Y,'BD1'!AC:AC,F312,'BD1'!AA:AA,"PAGADO")))</f>
        <v/>
      </c>
    </row>
    <row r="313" spans="2:7" ht="21.95" customHeight="1" x14ac:dyDescent="0.25">
      <c r="B313" s="538" t="str">
        <f ca="1">IF(F313="","",(IFERROR(OFFSET('BD1'!C$14,MATCH(F313,'BD1'!AC$13:AC$2500,0)-2,0),"")))</f>
        <v/>
      </c>
      <c r="C313" s="539" t="str">
        <f ca="1">IF(F313="","",(IFERROR(OFFSET('BD1'!AB$14,MATCH(F313,'BD1'!AC$13:AC$2500,0)-2,0),"")))</f>
        <v/>
      </c>
      <c r="D313" s="70" t="str">
        <f>IF(F313="","",(COUNTIFS('BD1'!AC:AC,F313,'BD1'!AA:AA,"PAGADO")))</f>
        <v/>
      </c>
      <c r="E313" s="73" t="str">
        <f>IF(F313="","",(IFERROR(VLOOKUP(F313,'BD1'!AC:AE,2,0),"")))</f>
        <v/>
      </c>
      <c r="F313" s="360"/>
      <c r="G313" s="75" t="str">
        <f>IF(F313="","",(SUMIFS('BD1'!Y:Y,'BD1'!AC:AC,F313,'BD1'!AA:AA,"PAGADO")))</f>
        <v/>
      </c>
    </row>
    <row r="314" spans="2:7" ht="21.95" customHeight="1" x14ac:dyDescent="0.25">
      <c r="B314" s="538" t="str">
        <f ca="1">IF(F314="","",(IFERROR(OFFSET('BD1'!C$14,MATCH(F314,'BD1'!AC$13:AC$2500,0)-2,0),"")))</f>
        <v/>
      </c>
      <c r="C314" s="539" t="str">
        <f ca="1">IF(F314="","",(IFERROR(OFFSET('BD1'!AB$14,MATCH(F314,'BD1'!AC$13:AC$2500,0)-2,0),"")))</f>
        <v/>
      </c>
      <c r="D314" s="70" t="str">
        <f>IF(F314="","",(COUNTIFS('BD1'!AC:AC,F314,'BD1'!AA:AA,"PAGADO")))</f>
        <v/>
      </c>
      <c r="E314" s="73" t="str">
        <f>IF(F314="","",(IFERROR(VLOOKUP(F314,'BD1'!AC:AE,2,0),"")))</f>
        <v/>
      </c>
      <c r="F314" s="360"/>
      <c r="G314" s="75" t="str">
        <f>IF(F314="","",(SUMIFS('BD1'!Y:Y,'BD1'!AC:AC,F314,'BD1'!AA:AA,"PAGADO")))</f>
        <v/>
      </c>
    </row>
    <row r="315" spans="2:7" ht="21.95" customHeight="1" x14ac:dyDescent="0.25">
      <c r="B315" s="538" t="str">
        <f ca="1">IF(F315="","",(IFERROR(OFFSET('BD1'!C$14,MATCH(F315,'BD1'!AC$13:AC$2500,0)-2,0),"")))</f>
        <v/>
      </c>
      <c r="C315" s="539" t="str">
        <f ca="1">IF(F315="","",(IFERROR(OFFSET('BD1'!AB$14,MATCH(F315,'BD1'!AC$13:AC$2500,0)-2,0),"")))</f>
        <v/>
      </c>
      <c r="D315" s="70" t="str">
        <f>IF(F315="","",(COUNTIFS('BD1'!AC:AC,F315,'BD1'!AA:AA,"PAGADO")))</f>
        <v/>
      </c>
      <c r="E315" s="73" t="str">
        <f>IF(F315="","",(IFERROR(VLOOKUP(F315,'BD1'!AC:AE,2,0),"")))</f>
        <v/>
      </c>
      <c r="F315" s="360"/>
      <c r="G315" s="75" t="str">
        <f>IF(F315="","",(SUMIFS('BD1'!Y:Y,'BD1'!AC:AC,F315,'BD1'!AA:AA,"PAGADO")))</f>
        <v/>
      </c>
    </row>
    <row r="316" spans="2:7" ht="21.95" customHeight="1" x14ac:dyDescent="0.25">
      <c r="B316" s="538" t="str">
        <f ca="1">IF(F316="","",(IFERROR(OFFSET('BD1'!C$14,MATCH(F316,'BD1'!AC$13:AC$2500,0)-2,0),"")))</f>
        <v/>
      </c>
      <c r="C316" s="539" t="str">
        <f ca="1">IF(F316="","",(IFERROR(OFFSET('BD1'!AB$14,MATCH(F316,'BD1'!AC$13:AC$2500,0)-2,0),"")))</f>
        <v/>
      </c>
      <c r="D316" s="70" t="str">
        <f>IF(F316="","",(COUNTIFS('BD1'!AC:AC,F316,'BD1'!AA:AA,"PAGADO")))</f>
        <v/>
      </c>
      <c r="E316" s="73" t="str">
        <f>IF(F316="","",(IFERROR(VLOOKUP(F316,'BD1'!AC:AE,2,0),"")))</f>
        <v/>
      </c>
      <c r="F316" s="360"/>
      <c r="G316" s="75" t="str">
        <f>IF(F316="","",(SUMIFS('BD1'!Y:Y,'BD1'!AC:AC,F316,'BD1'!AA:AA,"PAGADO")))</f>
        <v/>
      </c>
    </row>
    <row r="317" spans="2:7" ht="21.95" customHeight="1" x14ac:dyDescent="0.25">
      <c r="B317" s="538" t="str">
        <f ca="1">IF(F317="","",(IFERROR(OFFSET('BD1'!C$14,MATCH(F317,'BD1'!AC$13:AC$2500,0)-2,0),"")))</f>
        <v/>
      </c>
      <c r="C317" s="539" t="str">
        <f ca="1">IF(F317="","",(IFERROR(OFFSET('BD1'!AB$14,MATCH(F317,'BD1'!AC$13:AC$2500,0)-2,0),"")))</f>
        <v/>
      </c>
      <c r="D317" s="70" t="str">
        <f>IF(F317="","",(COUNTIFS('BD1'!AC:AC,F317,'BD1'!AA:AA,"PAGADO")))</f>
        <v/>
      </c>
      <c r="E317" s="73" t="str">
        <f>IF(F317="","",(IFERROR(VLOOKUP(F317,'BD1'!AC:AE,2,0),"")))</f>
        <v/>
      </c>
      <c r="F317" s="360"/>
      <c r="G317" s="75" t="str">
        <f>IF(F317="","",(SUMIFS('BD1'!Y:Y,'BD1'!AC:AC,F317,'BD1'!AA:AA,"PAGADO")))</f>
        <v/>
      </c>
    </row>
    <row r="318" spans="2:7" ht="21.95" customHeight="1" x14ac:dyDescent="0.25">
      <c r="B318" s="538" t="str">
        <f ca="1">IF(F318="","",(IFERROR(OFFSET('BD1'!C$14,MATCH(F318,'BD1'!AC$13:AC$2500,0)-2,0),"")))</f>
        <v/>
      </c>
      <c r="C318" s="539" t="str">
        <f ca="1">IF(F318="","",(IFERROR(OFFSET('BD1'!AB$14,MATCH(F318,'BD1'!AC$13:AC$2500,0)-2,0),"")))</f>
        <v/>
      </c>
      <c r="D318" s="70" t="str">
        <f>IF(F318="","",(COUNTIFS('BD1'!AC:AC,F318,'BD1'!AA:AA,"PAGADO")))</f>
        <v/>
      </c>
      <c r="E318" s="73" t="str">
        <f>IF(F318="","",(IFERROR(VLOOKUP(F318,'BD1'!AC:AE,2,0),"")))</f>
        <v/>
      </c>
      <c r="F318" s="360"/>
      <c r="G318" s="75" t="str">
        <f>IF(F318="","",(SUMIFS('BD1'!Y:Y,'BD1'!AC:AC,F318,'BD1'!AA:AA,"PAGADO")))</f>
        <v/>
      </c>
    </row>
    <row r="319" spans="2:7" ht="21.95" customHeight="1" x14ac:dyDescent="0.25">
      <c r="B319" s="538" t="str">
        <f ca="1">IF(F319="","",(IFERROR(OFFSET('BD1'!C$14,MATCH(F319,'BD1'!AC$13:AC$2500,0)-2,0),"")))</f>
        <v/>
      </c>
      <c r="C319" s="539" t="str">
        <f ca="1">IF(F319="","",(IFERROR(OFFSET('BD1'!AB$14,MATCH(F319,'BD1'!AC$13:AC$2500,0)-2,0),"")))</f>
        <v/>
      </c>
      <c r="D319" s="70" t="str">
        <f>IF(F319="","",(COUNTIFS('BD1'!AC:AC,F319,'BD1'!AA:AA,"PAGADO")))</f>
        <v/>
      </c>
      <c r="E319" s="73" t="str">
        <f>IF(F319="","",(IFERROR(VLOOKUP(F319,'BD1'!AC:AE,2,0),"")))</f>
        <v/>
      </c>
      <c r="F319" s="360"/>
      <c r="G319" s="75" t="str">
        <f>IF(F319="","",(SUMIFS('BD1'!Y:Y,'BD1'!AC:AC,F319,'BD1'!AA:AA,"PAGADO")))</f>
        <v/>
      </c>
    </row>
    <row r="320" spans="2:7" ht="21.95" customHeight="1" x14ac:dyDescent="0.25">
      <c r="B320" s="538" t="str">
        <f ca="1">IF(F320="","",(IFERROR(OFFSET('BD1'!C$14,MATCH(F320,'BD1'!AC$13:AC$2500,0)-2,0),"")))</f>
        <v/>
      </c>
      <c r="C320" s="539" t="str">
        <f ca="1">IF(F320="","",(IFERROR(OFFSET('BD1'!AB$14,MATCH(F320,'BD1'!AC$13:AC$2500,0)-2,0),"")))</f>
        <v/>
      </c>
      <c r="D320" s="70" t="str">
        <f>IF(F320="","",(COUNTIFS('BD1'!AC:AC,F320,'BD1'!AA:AA,"PAGADO")))</f>
        <v/>
      </c>
      <c r="E320" s="73" t="str">
        <f>IF(F320="","",(IFERROR(VLOOKUP(F320,'BD1'!AC:AE,2,0),"")))</f>
        <v/>
      </c>
      <c r="F320" s="360"/>
      <c r="G320" s="75" t="str">
        <f>IF(F320="","",(SUMIFS('BD1'!Y:Y,'BD1'!AC:AC,F320,'BD1'!AA:AA,"PAGADO")))</f>
        <v/>
      </c>
    </row>
    <row r="321" spans="2:7" ht="21.95" customHeight="1" x14ac:dyDescent="0.25">
      <c r="B321" s="538" t="str">
        <f ca="1">IF(F321="","",(IFERROR(OFFSET('BD1'!C$14,MATCH(F321,'BD1'!AC$13:AC$2500,0)-2,0),"")))</f>
        <v/>
      </c>
      <c r="C321" s="539" t="str">
        <f ca="1">IF(F321="","",(IFERROR(OFFSET('BD1'!AB$14,MATCH(F321,'BD1'!AC$13:AC$2500,0)-2,0),"")))</f>
        <v/>
      </c>
      <c r="D321" s="70" t="str">
        <f>IF(F321="","",(COUNTIFS('BD1'!AC:AC,F321,'BD1'!AA:AA,"PAGADO")))</f>
        <v/>
      </c>
      <c r="E321" s="73" t="str">
        <f>IF(F321="","",(IFERROR(VLOOKUP(F321,'BD1'!AC:AE,2,0),"")))</f>
        <v/>
      </c>
      <c r="F321" s="360"/>
      <c r="G321" s="75" t="str">
        <f>IF(F321="","",(SUMIFS('BD1'!Y:Y,'BD1'!AC:AC,F321,'BD1'!AA:AA,"PAGADO")))</f>
        <v/>
      </c>
    </row>
    <row r="322" spans="2:7" ht="21.95" customHeight="1" x14ac:dyDescent="0.25">
      <c r="B322" s="538" t="str">
        <f ca="1">IF(F322="","",(IFERROR(OFFSET('BD1'!C$14,MATCH(F322,'BD1'!AC$13:AC$2500,0)-2,0),"")))</f>
        <v/>
      </c>
      <c r="C322" s="539" t="str">
        <f ca="1">IF(F322="","",(IFERROR(OFFSET('BD1'!AB$14,MATCH(F322,'BD1'!AC$13:AC$2500,0)-2,0),"")))</f>
        <v/>
      </c>
      <c r="D322" s="70" t="str">
        <f>IF(F322="","",(COUNTIFS('BD1'!AC:AC,F322,'BD1'!AA:AA,"PAGADO")))</f>
        <v/>
      </c>
      <c r="E322" s="73" t="str">
        <f>IF(F322="","",(IFERROR(VLOOKUP(F322,'BD1'!AC:AE,2,0),"")))</f>
        <v/>
      </c>
      <c r="F322" s="360"/>
      <c r="G322" s="75" t="str">
        <f>IF(F322="","",(SUMIFS('BD1'!Y:Y,'BD1'!AC:AC,F322,'BD1'!AA:AA,"PAGADO")))</f>
        <v/>
      </c>
    </row>
    <row r="323" spans="2:7" ht="21.95" customHeight="1" x14ac:dyDescent="0.25">
      <c r="B323" s="538" t="str">
        <f ca="1">IF(F323="","",(IFERROR(OFFSET('BD1'!C$14,MATCH(F323,'BD1'!AC$13:AC$2500,0)-2,0),"")))</f>
        <v/>
      </c>
      <c r="C323" s="539" t="str">
        <f ca="1">IF(F323="","",(IFERROR(OFFSET('BD1'!AB$14,MATCH(F323,'BD1'!AC$13:AC$2500,0)-2,0),"")))</f>
        <v/>
      </c>
      <c r="D323" s="70" t="str">
        <f>IF(F323="","",(COUNTIFS('BD1'!AC:AC,F323,'BD1'!AA:AA,"PAGADO")))</f>
        <v/>
      </c>
      <c r="E323" s="73" t="str">
        <f>IF(F323="","",(IFERROR(VLOOKUP(F323,'BD1'!AC:AE,2,0),"")))</f>
        <v/>
      </c>
      <c r="F323" s="360"/>
      <c r="G323" s="75" t="str">
        <f>IF(F323="","",(SUMIFS('BD1'!Y:Y,'BD1'!AC:AC,F323,'BD1'!AA:AA,"PAGADO")))</f>
        <v/>
      </c>
    </row>
    <row r="324" spans="2:7" ht="21.95" customHeight="1" x14ac:dyDescent="0.25">
      <c r="B324" s="538" t="str">
        <f ca="1">IF(F324="","",(IFERROR(OFFSET('BD1'!C$14,MATCH(F324,'BD1'!AC$13:AC$2500,0)-2,0),"")))</f>
        <v/>
      </c>
      <c r="C324" s="539" t="str">
        <f ca="1">IF(F324="","",(IFERROR(OFFSET('BD1'!AB$14,MATCH(F324,'BD1'!AC$13:AC$2500,0)-2,0),"")))</f>
        <v/>
      </c>
      <c r="D324" s="70" t="str">
        <f>IF(F324="","",(COUNTIFS('BD1'!AC:AC,F324,'BD1'!AA:AA,"PAGADO")))</f>
        <v/>
      </c>
      <c r="E324" s="73" t="str">
        <f>IF(F324="","",(IFERROR(VLOOKUP(F324,'BD1'!AC:AE,2,0),"")))</f>
        <v/>
      </c>
      <c r="F324" s="360"/>
      <c r="G324" s="75" t="str">
        <f>IF(F324="","",(SUMIFS('BD1'!Y:Y,'BD1'!AC:AC,F324,'BD1'!AA:AA,"PAGADO")))</f>
        <v/>
      </c>
    </row>
    <row r="325" spans="2:7" ht="21.95" customHeight="1" x14ac:dyDescent="0.25">
      <c r="B325" s="538" t="str">
        <f ca="1">IF(F325="","",(IFERROR(OFFSET('BD1'!C$14,MATCH(F325,'BD1'!AC$13:AC$2500,0)-2,0),"")))</f>
        <v/>
      </c>
      <c r="C325" s="539" t="str">
        <f ca="1">IF(F325="","",(IFERROR(OFFSET('BD1'!AB$14,MATCH(F325,'BD1'!AC$13:AC$2500,0)-2,0),"")))</f>
        <v/>
      </c>
      <c r="D325" s="70" t="str">
        <f>IF(F325="","",(COUNTIFS('BD1'!AC:AC,F325,'BD1'!AA:AA,"PAGADO")))</f>
        <v/>
      </c>
      <c r="E325" s="73" t="str">
        <f>IF(F325="","",(IFERROR(VLOOKUP(F325,'BD1'!AC:AE,2,0),"")))</f>
        <v/>
      </c>
      <c r="F325" s="360"/>
      <c r="G325" s="75" t="str">
        <f>IF(F325="","",(SUMIFS('BD1'!Y:Y,'BD1'!AC:AC,F325,'BD1'!AA:AA,"PAGADO")))</f>
        <v/>
      </c>
    </row>
    <row r="326" spans="2:7" ht="21.95" customHeight="1" x14ac:dyDescent="0.25">
      <c r="B326" s="538" t="str">
        <f ca="1">IF(F326="","",(IFERROR(OFFSET('BD1'!C$14,MATCH(F326,'BD1'!AC$13:AC$2500,0)-2,0),"")))</f>
        <v/>
      </c>
      <c r="C326" s="539" t="str">
        <f ca="1">IF(F326="","",(IFERROR(OFFSET('BD1'!AB$14,MATCH(F326,'BD1'!AC$13:AC$2500,0)-2,0),"")))</f>
        <v/>
      </c>
      <c r="D326" s="70" t="str">
        <f>IF(F326="","",(COUNTIFS('BD1'!AC:AC,F326,'BD1'!AA:AA,"PAGADO")))</f>
        <v/>
      </c>
      <c r="E326" s="73" t="str">
        <f>IF(F326="","",(IFERROR(VLOOKUP(F326,'BD1'!AC:AE,2,0),"")))</f>
        <v/>
      </c>
      <c r="F326" s="360"/>
      <c r="G326" s="75" t="str">
        <f>IF(F326="","",(SUMIFS('BD1'!Y:Y,'BD1'!AC:AC,F326,'BD1'!AA:AA,"PAGADO")))</f>
        <v/>
      </c>
    </row>
    <row r="327" spans="2:7" ht="21.95" customHeight="1" x14ac:dyDescent="0.25">
      <c r="B327" s="538" t="str">
        <f ca="1">IF(F327="","",(IFERROR(OFFSET('BD1'!C$14,MATCH(F327,'BD1'!AC$13:AC$2500,0)-2,0),"")))</f>
        <v/>
      </c>
      <c r="C327" s="539" t="str">
        <f ca="1">IF(F327="","",(IFERROR(OFFSET('BD1'!AB$14,MATCH(F327,'BD1'!AC$13:AC$2500,0)-2,0),"")))</f>
        <v/>
      </c>
      <c r="D327" s="70" t="str">
        <f>IF(F327="","",(COUNTIFS('BD1'!AC:AC,F327,'BD1'!AA:AA,"PAGADO")))</f>
        <v/>
      </c>
      <c r="E327" s="73" t="str">
        <f>IF(F327="","",(IFERROR(VLOOKUP(F327,'BD1'!AC:AE,2,0),"")))</f>
        <v/>
      </c>
      <c r="F327" s="360"/>
      <c r="G327" s="75" t="str">
        <f>IF(F327="","",(SUMIFS('BD1'!Y:Y,'BD1'!AC:AC,F327,'BD1'!AA:AA,"PAGADO")))</f>
        <v/>
      </c>
    </row>
    <row r="328" spans="2:7" ht="21.95" customHeight="1" x14ac:dyDescent="0.25">
      <c r="B328" s="538" t="str">
        <f ca="1">IF(F328="","",(IFERROR(OFFSET('BD1'!C$14,MATCH(F328,'BD1'!AC$13:AC$2500,0)-2,0),"")))</f>
        <v/>
      </c>
      <c r="C328" s="539" t="str">
        <f ca="1">IF(F328="","",(IFERROR(OFFSET('BD1'!AB$14,MATCH(F328,'BD1'!AC$13:AC$2500,0)-2,0),"")))</f>
        <v/>
      </c>
      <c r="D328" s="70" t="str">
        <f>IF(F328="","",(COUNTIFS('BD1'!AC:AC,F328,'BD1'!AA:AA,"PAGADO")))</f>
        <v/>
      </c>
      <c r="E328" s="73" t="str">
        <f>IF(F328="","",(IFERROR(VLOOKUP(F328,'BD1'!AC:AE,2,0),"")))</f>
        <v/>
      </c>
      <c r="F328" s="360"/>
      <c r="G328" s="75" t="str">
        <f>IF(F328="","",(SUMIFS('BD1'!Y:Y,'BD1'!AC:AC,F328,'BD1'!AA:AA,"PAGADO")))</f>
        <v/>
      </c>
    </row>
    <row r="329" spans="2:7" ht="21.95" customHeight="1" x14ac:dyDescent="0.25">
      <c r="B329" s="538" t="str">
        <f ca="1">IF(F329="","",(IFERROR(OFFSET('BD1'!C$14,MATCH(F329,'BD1'!AC$13:AC$2500,0)-2,0),"")))</f>
        <v/>
      </c>
      <c r="C329" s="539" t="str">
        <f ca="1">IF(F329="","",(IFERROR(OFFSET('BD1'!AB$14,MATCH(F329,'BD1'!AC$13:AC$2500,0)-2,0),"")))</f>
        <v/>
      </c>
      <c r="D329" s="70" t="str">
        <f>IF(F329="","",(COUNTIFS('BD1'!AC:AC,F329,'BD1'!AA:AA,"PAGADO")))</f>
        <v/>
      </c>
      <c r="E329" s="73" t="str">
        <f>IF(F329="","",(IFERROR(VLOOKUP(F329,'BD1'!AC:AE,2,0),"")))</f>
        <v/>
      </c>
      <c r="F329" s="360"/>
      <c r="G329" s="75" t="str">
        <f>IF(F329="","",(SUMIFS('BD1'!Y:Y,'BD1'!AC:AC,F329,'BD1'!AA:AA,"PAGADO")))</f>
        <v/>
      </c>
    </row>
    <row r="330" spans="2:7" ht="21.95" customHeight="1" x14ac:dyDescent="0.25">
      <c r="B330" s="538" t="str">
        <f ca="1">IF(F330="","",(IFERROR(OFFSET('BD1'!C$14,MATCH(F330,'BD1'!AC$13:AC$2500,0)-2,0),"")))</f>
        <v/>
      </c>
      <c r="C330" s="539" t="str">
        <f ca="1">IF(F330="","",(IFERROR(OFFSET('BD1'!AB$14,MATCH(F330,'BD1'!AC$13:AC$2500,0)-2,0),"")))</f>
        <v/>
      </c>
      <c r="D330" s="70" t="str">
        <f>IF(F330="","",(COUNTIFS('BD1'!AC:AC,F330,'BD1'!AA:AA,"PAGADO")))</f>
        <v/>
      </c>
      <c r="E330" s="73" t="str">
        <f>IF(F330="","",(IFERROR(VLOOKUP(F330,'BD1'!AC:AE,2,0),"")))</f>
        <v/>
      </c>
      <c r="F330" s="360"/>
      <c r="G330" s="75" t="str">
        <f>IF(F330="","",(SUMIFS('BD1'!Y:Y,'BD1'!AC:AC,F330,'BD1'!AA:AA,"PAGADO")))</f>
        <v/>
      </c>
    </row>
    <row r="331" spans="2:7" ht="21.95" customHeight="1" x14ac:dyDescent="0.25">
      <c r="B331" s="538" t="str">
        <f ca="1">IF(F331="","",(IFERROR(OFFSET('BD1'!C$14,MATCH(F331,'BD1'!AC$13:AC$2500,0)-2,0),"")))</f>
        <v/>
      </c>
      <c r="C331" s="539" t="str">
        <f ca="1">IF(F331="","",(IFERROR(OFFSET('BD1'!AB$14,MATCH(F331,'BD1'!AC$13:AC$2500,0)-2,0),"")))</f>
        <v/>
      </c>
      <c r="D331" s="70" t="str">
        <f>IF(F331="","",(COUNTIFS('BD1'!AC:AC,F331,'BD1'!AA:AA,"PAGADO")))</f>
        <v/>
      </c>
      <c r="E331" s="73" t="str">
        <f>IF(F331="","",(IFERROR(VLOOKUP(F331,'BD1'!AC:AE,2,0),"")))</f>
        <v/>
      </c>
      <c r="F331" s="360"/>
      <c r="G331" s="75" t="str">
        <f>IF(F331="","",(SUMIFS('BD1'!Y:Y,'BD1'!AC:AC,F331,'BD1'!AA:AA,"PAGADO")))</f>
        <v/>
      </c>
    </row>
    <row r="332" spans="2:7" ht="21.95" customHeight="1" x14ac:dyDescent="0.25">
      <c r="B332" s="538" t="str">
        <f ca="1">IF(F332="","",(IFERROR(OFFSET('BD1'!C$14,MATCH(F332,'BD1'!AC$13:AC$2500,0)-2,0),"")))</f>
        <v/>
      </c>
      <c r="C332" s="539" t="str">
        <f ca="1">IF(F332="","",(IFERROR(OFFSET('BD1'!AB$14,MATCH(F332,'BD1'!AC$13:AC$2500,0)-2,0),"")))</f>
        <v/>
      </c>
      <c r="D332" s="70" t="str">
        <f>IF(F332="","",(COUNTIFS('BD1'!AC:AC,F332,'BD1'!AA:AA,"PAGADO")))</f>
        <v/>
      </c>
      <c r="E332" s="73" t="str">
        <f>IF(F332="","",(IFERROR(VLOOKUP(F332,'BD1'!AC:AE,2,0),"")))</f>
        <v/>
      </c>
      <c r="F332" s="360"/>
      <c r="G332" s="75" t="str">
        <f>IF(F332="","",(SUMIFS('BD1'!Y:Y,'BD1'!AC:AC,F332,'BD1'!AA:AA,"PAGADO")))</f>
        <v/>
      </c>
    </row>
    <row r="333" spans="2:7" ht="21.95" customHeight="1" x14ac:dyDescent="0.25">
      <c r="B333" s="538" t="str">
        <f ca="1">IF(F333="","",(IFERROR(OFFSET('BD1'!C$14,MATCH(F333,'BD1'!AC$13:AC$2500,0)-2,0),"")))</f>
        <v/>
      </c>
      <c r="C333" s="539" t="str">
        <f ca="1">IF(F333="","",(IFERROR(OFFSET('BD1'!AB$14,MATCH(F333,'BD1'!AC$13:AC$2500,0)-2,0),"")))</f>
        <v/>
      </c>
      <c r="D333" s="70" t="str">
        <f>IF(F333="","",(COUNTIFS('BD1'!AC:AC,F333,'BD1'!AA:AA,"PAGADO")))</f>
        <v/>
      </c>
      <c r="E333" s="73" t="str">
        <f>IF(F333="","",(IFERROR(VLOOKUP(F333,'BD1'!AC:AE,2,0),"")))</f>
        <v/>
      </c>
      <c r="F333" s="360"/>
      <c r="G333" s="75" t="str">
        <f>IF(F333="","",(SUMIFS('BD1'!Y:Y,'BD1'!AC:AC,F333,'BD1'!AA:AA,"PAGADO")))</f>
        <v/>
      </c>
    </row>
    <row r="334" spans="2:7" ht="21.95" customHeight="1" x14ac:dyDescent="0.25">
      <c r="B334" s="538" t="str">
        <f ca="1">IF(F334="","",(IFERROR(OFFSET('BD1'!C$14,MATCH(F334,'BD1'!AC$13:AC$2500,0)-2,0),"")))</f>
        <v/>
      </c>
      <c r="C334" s="539" t="str">
        <f ca="1">IF(F334="","",(IFERROR(OFFSET('BD1'!AB$14,MATCH(F334,'BD1'!AC$13:AC$2500,0)-2,0),"")))</f>
        <v/>
      </c>
      <c r="D334" s="70" t="str">
        <f>IF(F334="","",(COUNTIFS('BD1'!AC:AC,F334,'BD1'!AA:AA,"PAGADO")))</f>
        <v/>
      </c>
      <c r="E334" s="73" t="str">
        <f>IF(F334="","",(IFERROR(VLOOKUP(F334,'BD1'!AC:AE,2,0),"")))</f>
        <v/>
      </c>
      <c r="F334" s="360"/>
      <c r="G334" s="75" t="str">
        <f>IF(F334="","",(SUMIFS('BD1'!Y:Y,'BD1'!AC:AC,F334,'BD1'!AA:AA,"PAGADO")))</f>
        <v/>
      </c>
    </row>
    <row r="335" spans="2:7" ht="21.95" customHeight="1" x14ac:dyDescent="0.25">
      <c r="B335" s="538" t="str">
        <f ca="1">IF(F335="","",(IFERROR(OFFSET('BD1'!C$14,MATCH(F335,'BD1'!AC$13:AC$2500,0)-2,0),"")))</f>
        <v/>
      </c>
      <c r="C335" s="539" t="str">
        <f ca="1">IF(F335="","",(IFERROR(OFFSET('BD1'!AB$14,MATCH(F335,'BD1'!AC$13:AC$2500,0)-2,0),"")))</f>
        <v/>
      </c>
      <c r="D335" s="70" t="str">
        <f>IF(F335="","",(COUNTIFS('BD1'!AC:AC,F335,'BD1'!AA:AA,"PAGADO")))</f>
        <v/>
      </c>
      <c r="E335" s="73" t="str">
        <f>IF(F335="","",(IFERROR(VLOOKUP(F335,'BD1'!AC:AE,2,0),"")))</f>
        <v/>
      </c>
      <c r="F335" s="360"/>
      <c r="G335" s="75" t="str">
        <f>IF(F335="","",(SUMIFS('BD1'!Y:Y,'BD1'!AC:AC,F335,'BD1'!AA:AA,"PAGADO")))</f>
        <v/>
      </c>
    </row>
    <row r="336" spans="2:7" ht="21.95" customHeight="1" x14ac:dyDescent="0.25">
      <c r="B336" s="538" t="str">
        <f ca="1">IF(F336="","",(IFERROR(OFFSET('BD1'!C$14,MATCH(F336,'BD1'!AC$13:AC$2500,0)-2,0),"")))</f>
        <v/>
      </c>
      <c r="C336" s="539" t="str">
        <f ca="1">IF(F336="","",(IFERROR(OFFSET('BD1'!AB$14,MATCH(F336,'BD1'!AC$13:AC$2500,0)-2,0),"")))</f>
        <v/>
      </c>
      <c r="D336" s="70" t="str">
        <f>IF(F336="","",(COUNTIFS('BD1'!AC:AC,F336,'BD1'!AA:AA,"PAGADO")))</f>
        <v/>
      </c>
      <c r="E336" s="73" t="str">
        <f>IF(F336="","",(IFERROR(VLOOKUP(F336,'BD1'!AC:AE,2,0),"")))</f>
        <v/>
      </c>
      <c r="F336" s="360"/>
      <c r="G336" s="75" t="str">
        <f>IF(F336="","",(SUMIFS('BD1'!Y:Y,'BD1'!AC:AC,F336,'BD1'!AA:AA,"PAGADO")))</f>
        <v/>
      </c>
    </row>
    <row r="337" spans="2:7" ht="21.95" customHeight="1" x14ac:dyDescent="0.25">
      <c r="B337" s="538" t="str">
        <f ca="1">IF(F337="","",(IFERROR(OFFSET('BD1'!C$14,MATCH(F337,'BD1'!AC$13:AC$2500,0)-2,0),"")))</f>
        <v/>
      </c>
      <c r="C337" s="539" t="str">
        <f ca="1">IF(F337="","",(IFERROR(OFFSET('BD1'!AB$14,MATCH(F337,'BD1'!AC$13:AC$2500,0)-2,0),"")))</f>
        <v/>
      </c>
      <c r="D337" s="70" t="str">
        <f>IF(F337="","",(COUNTIFS('BD1'!AC:AC,F337,'BD1'!AA:AA,"PAGADO")))</f>
        <v/>
      </c>
      <c r="E337" s="73" t="str">
        <f>IF(F337="","",(IFERROR(VLOOKUP(F337,'BD1'!AC:AE,2,0),"")))</f>
        <v/>
      </c>
      <c r="F337" s="360"/>
      <c r="G337" s="75" t="str">
        <f>IF(F337="","",(SUMIFS('BD1'!Y:Y,'BD1'!AC:AC,F337,'BD1'!AA:AA,"PAGADO")))</f>
        <v/>
      </c>
    </row>
    <row r="338" spans="2:7" ht="21.95" customHeight="1" x14ac:dyDescent="0.25">
      <c r="B338" s="538" t="str">
        <f ca="1">IF(F338="","",(IFERROR(OFFSET('BD1'!C$14,MATCH(F338,'BD1'!AC$13:AC$2500,0)-2,0),"")))</f>
        <v/>
      </c>
      <c r="C338" s="539" t="str">
        <f ca="1">IF(F338="","",(IFERROR(OFFSET('BD1'!AB$14,MATCH(F338,'BD1'!AC$13:AC$2500,0)-2,0),"")))</f>
        <v/>
      </c>
      <c r="D338" s="70" t="str">
        <f>IF(F338="","",(COUNTIFS('BD1'!AC:AC,F338,'BD1'!AA:AA,"PAGADO")))</f>
        <v/>
      </c>
      <c r="E338" s="73" t="str">
        <f>IF(F338="","",(IFERROR(VLOOKUP(F338,'BD1'!AC:AE,2,0),"")))</f>
        <v/>
      </c>
      <c r="F338" s="360"/>
      <c r="G338" s="75" t="str">
        <f>IF(F338="","",(SUMIFS('BD1'!Y:Y,'BD1'!AC:AC,F338,'BD1'!AA:AA,"PAGADO")))</f>
        <v/>
      </c>
    </row>
    <row r="339" spans="2:7" ht="21.95" customHeight="1" x14ac:dyDescent="0.25">
      <c r="B339" s="538" t="str">
        <f ca="1">IF(F339="","",(IFERROR(OFFSET('BD1'!C$14,MATCH(F339,'BD1'!AC$13:AC$2500,0)-2,0),"")))</f>
        <v/>
      </c>
      <c r="C339" s="539" t="str">
        <f ca="1">IF(F339="","",(IFERROR(OFFSET('BD1'!AB$14,MATCH(F339,'BD1'!AC$13:AC$2500,0)-2,0),"")))</f>
        <v/>
      </c>
      <c r="D339" s="70" t="str">
        <f>IF(F339="","",(COUNTIFS('BD1'!AC:AC,F339,'BD1'!AA:AA,"PAGADO")))</f>
        <v/>
      </c>
      <c r="E339" s="73" t="str">
        <f>IF(F339="","",(IFERROR(VLOOKUP(F339,'BD1'!AC:AE,2,0),"")))</f>
        <v/>
      </c>
      <c r="F339" s="360"/>
      <c r="G339" s="75" t="str">
        <f>IF(F339="","",(SUMIFS('BD1'!Y:Y,'BD1'!AC:AC,F339,'BD1'!AA:AA,"PAGADO")))</f>
        <v/>
      </c>
    </row>
    <row r="340" spans="2:7" ht="21.95" customHeight="1" x14ac:dyDescent="0.25">
      <c r="B340" s="538" t="str">
        <f ca="1">IF(F340="","",(IFERROR(OFFSET('BD1'!C$14,MATCH(F340,'BD1'!AC$13:AC$2500,0)-2,0),"")))</f>
        <v/>
      </c>
      <c r="C340" s="539" t="str">
        <f ca="1">IF(F340="","",(IFERROR(OFFSET('BD1'!AB$14,MATCH(F340,'BD1'!AC$13:AC$2500,0)-2,0),"")))</f>
        <v/>
      </c>
      <c r="D340" s="70" t="str">
        <f>IF(F340="","",(COUNTIFS('BD1'!AC:AC,F340,'BD1'!AA:AA,"PAGADO")))</f>
        <v/>
      </c>
      <c r="E340" s="73" t="str">
        <f>IF(F340="","",(IFERROR(VLOOKUP(F340,'BD1'!AC:AE,2,0),"")))</f>
        <v/>
      </c>
      <c r="F340" s="360"/>
      <c r="G340" s="75" t="str">
        <f>IF(F340="","",(SUMIFS('BD1'!Y:Y,'BD1'!AC:AC,F340,'BD1'!AA:AA,"PAGADO")))</f>
        <v/>
      </c>
    </row>
    <row r="341" spans="2:7" ht="21.95" customHeight="1" x14ac:dyDescent="0.25">
      <c r="B341" s="538" t="str">
        <f ca="1">IF(F341="","",(IFERROR(OFFSET('BD1'!C$14,MATCH(F341,'BD1'!AC$13:AC$2500,0)-2,0),"")))</f>
        <v/>
      </c>
      <c r="C341" s="539" t="str">
        <f ca="1">IF(F341="","",(IFERROR(OFFSET('BD1'!AB$14,MATCH(F341,'BD1'!AC$13:AC$2500,0)-2,0),"")))</f>
        <v/>
      </c>
      <c r="D341" s="70" t="str">
        <f>IF(F341="","",(COUNTIFS('BD1'!AC:AC,F341,'BD1'!AA:AA,"PAGADO")))</f>
        <v/>
      </c>
      <c r="E341" s="73" t="str">
        <f>IF(F341="","",(IFERROR(VLOOKUP(F341,'BD1'!AC:AE,2,0),"")))</f>
        <v/>
      </c>
      <c r="F341" s="360"/>
      <c r="G341" s="75" t="str">
        <f>IF(F341="","",(SUMIFS('BD1'!Y:Y,'BD1'!AC:AC,F341,'BD1'!AA:AA,"PAGADO")))</f>
        <v/>
      </c>
    </row>
    <row r="342" spans="2:7" ht="21.95" customHeight="1" x14ac:dyDescent="0.25">
      <c r="B342" s="538" t="str">
        <f ca="1">IF(F342="","",(IFERROR(OFFSET('BD1'!C$14,MATCH(F342,'BD1'!AC$13:AC$2500,0)-2,0),"")))</f>
        <v/>
      </c>
      <c r="C342" s="539" t="str">
        <f ca="1">IF(F342="","",(IFERROR(OFFSET('BD1'!AB$14,MATCH(F342,'BD1'!AC$13:AC$2500,0)-2,0),"")))</f>
        <v/>
      </c>
      <c r="D342" s="70" t="str">
        <f>IF(F342="","",(COUNTIFS('BD1'!AC:AC,F342,'BD1'!AA:AA,"PAGADO")))</f>
        <v/>
      </c>
      <c r="E342" s="73" t="str">
        <f>IF(F342="","",(IFERROR(VLOOKUP(F342,'BD1'!AC:AE,2,0),"")))</f>
        <v/>
      </c>
      <c r="F342" s="360"/>
      <c r="G342" s="75" t="str">
        <f>IF(F342="","",(SUMIFS('BD1'!Y:Y,'BD1'!AC:AC,F342,'BD1'!AA:AA,"PAGADO")))</f>
        <v/>
      </c>
    </row>
    <row r="343" spans="2:7" ht="21.95" customHeight="1" x14ac:dyDescent="0.25">
      <c r="B343" s="538" t="str">
        <f ca="1">IF(F343="","",(IFERROR(OFFSET('BD1'!C$14,MATCH(F343,'BD1'!AC$13:AC$2500,0)-2,0),"")))</f>
        <v/>
      </c>
      <c r="C343" s="539" t="str">
        <f ca="1">IF(F343="","",(IFERROR(OFFSET('BD1'!AB$14,MATCH(F343,'BD1'!AC$13:AC$2500,0)-2,0),"")))</f>
        <v/>
      </c>
      <c r="D343" s="70" t="str">
        <f>IF(F343="","",(COUNTIFS('BD1'!AC:AC,F343,'BD1'!AA:AA,"PAGADO")))</f>
        <v/>
      </c>
      <c r="E343" s="73" t="str">
        <f>IF(F343="","",(IFERROR(VLOOKUP(F343,'BD1'!AC:AE,2,0),"")))</f>
        <v/>
      </c>
      <c r="F343" s="360"/>
      <c r="G343" s="75" t="str">
        <f>IF(F343="","",(SUMIFS('BD1'!Y:Y,'BD1'!AC:AC,F343,'BD1'!AA:AA,"PAGADO")))</f>
        <v/>
      </c>
    </row>
    <row r="344" spans="2:7" ht="21.95" customHeight="1" x14ac:dyDescent="0.25">
      <c r="B344" s="538" t="str">
        <f ca="1">IF(F344="","",(IFERROR(OFFSET('BD1'!C$14,MATCH(F344,'BD1'!AC$13:AC$2500,0)-2,0),"")))</f>
        <v/>
      </c>
      <c r="C344" s="539" t="str">
        <f ca="1">IF(F344="","",(IFERROR(OFFSET('BD1'!AB$14,MATCH(F344,'BD1'!AC$13:AC$2500,0)-2,0),"")))</f>
        <v/>
      </c>
      <c r="D344" s="70" t="str">
        <f>IF(F344="","",(COUNTIFS('BD1'!AC:AC,F344,'BD1'!AA:AA,"PAGADO")))</f>
        <v/>
      </c>
      <c r="E344" s="73" t="str">
        <f>IF(F344="","",(IFERROR(VLOOKUP(F344,'BD1'!AC:AE,2,0),"")))</f>
        <v/>
      </c>
      <c r="F344" s="360"/>
      <c r="G344" s="75" t="str">
        <f>IF(F344="","",(SUMIFS('BD1'!Y:Y,'BD1'!AC:AC,F344,'BD1'!AA:AA,"PAGADO")))</f>
        <v/>
      </c>
    </row>
    <row r="345" spans="2:7" ht="21.95" customHeight="1" x14ac:dyDescent="0.25">
      <c r="B345" s="538" t="str">
        <f ca="1">IF(F345="","",(IFERROR(OFFSET('BD1'!C$14,MATCH(F345,'BD1'!AC$13:AC$2500,0)-2,0),"")))</f>
        <v/>
      </c>
      <c r="C345" s="539" t="str">
        <f ca="1">IF(F345="","",(IFERROR(OFFSET('BD1'!AB$14,MATCH(F345,'BD1'!AC$13:AC$2500,0)-2,0),"")))</f>
        <v/>
      </c>
      <c r="D345" s="70" t="str">
        <f>IF(F345="","",(COUNTIFS('BD1'!AC:AC,F345,'BD1'!AA:AA,"PAGADO")))</f>
        <v/>
      </c>
      <c r="E345" s="73" t="str">
        <f>IF(F345="","",(IFERROR(VLOOKUP(F345,'BD1'!AC:AE,2,0),"")))</f>
        <v/>
      </c>
      <c r="F345" s="360"/>
      <c r="G345" s="75" t="str">
        <f>IF(F345="","",(SUMIFS('BD1'!Y:Y,'BD1'!AC:AC,F345,'BD1'!AA:AA,"PAGADO")))</f>
        <v/>
      </c>
    </row>
    <row r="346" spans="2:7" ht="21.95" customHeight="1" x14ac:dyDescent="0.25">
      <c r="B346" s="538" t="str">
        <f ca="1">IF(F346="","",(IFERROR(OFFSET('BD1'!C$14,MATCH(F346,'BD1'!AC$13:AC$2500,0)-2,0),"")))</f>
        <v/>
      </c>
      <c r="C346" s="539" t="str">
        <f ca="1">IF(F346="","",(IFERROR(OFFSET('BD1'!AB$14,MATCH(F346,'BD1'!AC$13:AC$2500,0)-2,0),"")))</f>
        <v/>
      </c>
      <c r="D346" s="70" t="str">
        <f>IF(F346="","",(COUNTIFS('BD1'!AC:AC,F346,'BD1'!AA:AA,"PAGADO")))</f>
        <v/>
      </c>
      <c r="E346" s="73" t="str">
        <f>IF(F346="","",(IFERROR(VLOOKUP(F346,'BD1'!AC:AE,2,0),"")))</f>
        <v/>
      </c>
      <c r="F346" s="360"/>
      <c r="G346" s="75" t="str">
        <f>IF(F346="","",(SUMIFS('BD1'!Y:Y,'BD1'!AC:AC,F346,'BD1'!AA:AA,"PAGADO")))</f>
        <v/>
      </c>
    </row>
    <row r="347" spans="2:7" ht="21.95" customHeight="1" x14ac:dyDescent="0.25">
      <c r="B347" s="538" t="str">
        <f ca="1">IF(F347="","",(IFERROR(OFFSET('BD1'!C$14,MATCH(F347,'BD1'!AC$13:AC$2500,0)-2,0),"")))</f>
        <v/>
      </c>
      <c r="C347" s="539" t="str">
        <f ca="1">IF(F347="","",(IFERROR(OFFSET('BD1'!AB$14,MATCH(F347,'BD1'!AC$13:AC$2500,0)-2,0),"")))</f>
        <v/>
      </c>
      <c r="D347" s="70" t="str">
        <f>IF(F347="","",(COUNTIFS('BD1'!AC:AC,F347,'BD1'!AA:AA,"PAGADO")))</f>
        <v/>
      </c>
      <c r="E347" s="73" t="str">
        <f>IF(F347="","",(IFERROR(VLOOKUP(F347,'BD1'!AC:AE,2,0),"")))</f>
        <v/>
      </c>
      <c r="F347" s="360"/>
      <c r="G347" s="75" t="str">
        <f>IF(F347="","",(SUMIFS('BD1'!Y:Y,'BD1'!AC:AC,F347,'BD1'!AA:AA,"PAGADO")))</f>
        <v/>
      </c>
    </row>
    <row r="348" spans="2:7" ht="21.95" customHeight="1" x14ac:dyDescent="0.25">
      <c r="B348" s="538" t="str">
        <f ca="1">IF(F348="","",(IFERROR(OFFSET('BD1'!C$14,MATCH(F348,'BD1'!AC$13:AC$2500,0)-2,0),"")))</f>
        <v/>
      </c>
      <c r="C348" s="539" t="str">
        <f ca="1">IF(F348="","",(IFERROR(OFFSET('BD1'!AB$14,MATCH(F348,'BD1'!AC$13:AC$2500,0)-2,0),"")))</f>
        <v/>
      </c>
      <c r="D348" s="70" t="str">
        <f>IF(F348="","",(COUNTIFS('BD1'!AC:AC,F348,'BD1'!AA:AA,"PAGADO")))</f>
        <v/>
      </c>
      <c r="E348" s="73" t="str">
        <f>IF(F348="","",(IFERROR(VLOOKUP(F348,'BD1'!AC:AE,2,0),"")))</f>
        <v/>
      </c>
      <c r="F348" s="360"/>
      <c r="G348" s="75" t="str">
        <f>IF(F348="","",(SUMIFS('BD1'!Y:Y,'BD1'!AC:AC,F348,'BD1'!AA:AA,"PAGADO")))</f>
        <v/>
      </c>
    </row>
    <row r="349" spans="2:7" ht="21.95" customHeight="1" x14ac:dyDescent="0.25">
      <c r="B349" s="538" t="str">
        <f ca="1">IF(F349="","",(IFERROR(OFFSET('BD1'!C$14,MATCH(F349,'BD1'!AC$13:AC$2500,0)-2,0),"")))</f>
        <v/>
      </c>
      <c r="C349" s="539" t="str">
        <f ca="1">IF(F349="","",(IFERROR(OFFSET('BD1'!AB$14,MATCH(F349,'BD1'!AC$13:AC$2500,0)-2,0),"")))</f>
        <v/>
      </c>
      <c r="D349" s="70" t="str">
        <f>IF(F349="","",(COUNTIFS('BD1'!AC:AC,F349,'BD1'!AA:AA,"PAGADO")))</f>
        <v/>
      </c>
      <c r="E349" s="73" t="str">
        <f>IF(F349="","",(IFERROR(VLOOKUP(F349,'BD1'!AC:AE,2,0),"")))</f>
        <v/>
      </c>
      <c r="F349" s="360"/>
      <c r="G349" s="75" t="str">
        <f>IF(F349="","",(SUMIFS('BD1'!Y:Y,'BD1'!AC:AC,F349,'BD1'!AA:AA,"PAGADO")))</f>
        <v/>
      </c>
    </row>
    <row r="350" spans="2:7" ht="21.95" customHeight="1" x14ac:dyDescent="0.25">
      <c r="B350" s="538" t="str">
        <f ca="1">IF(F350="","",(IFERROR(OFFSET('BD1'!C$14,MATCH(F350,'BD1'!AC$13:AC$2500,0)-2,0),"")))</f>
        <v/>
      </c>
      <c r="C350" s="539" t="str">
        <f ca="1">IF(F350="","",(IFERROR(OFFSET('BD1'!AB$14,MATCH(F350,'BD1'!AC$13:AC$2500,0)-2,0),"")))</f>
        <v/>
      </c>
      <c r="D350" s="70" t="str">
        <f>IF(F350="","",(COUNTIFS('BD1'!AC:AC,F350,'BD1'!AA:AA,"PAGADO")))</f>
        <v/>
      </c>
      <c r="E350" s="73" t="str">
        <f>IF(F350="","",(IFERROR(VLOOKUP(F350,'BD1'!AC:AE,2,0),"")))</f>
        <v/>
      </c>
      <c r="F350" s="360"/>
      <c r="G350" s="75" t="str">
        <f>IF(F350="","",(SUMIFS('BD1'!Y:Y,'BD1'!AC:AC,F350,'BD1'!AA:AA,"PAGADO")))</f>
        <v/>
      </c>
    </row>
    <row r="351" spans="2:7" ht="21.95" customHeight="1" x14ac:dyDescent="0.25">
      <c r="B351" s="538" t="str">
        <f ca="1">IF(F351="","",(IFERROR(OFFSET('BD1'!C$14,MATCH(F351,'BD1'!AC$13:AC$2500,0)-2,0),"")))</f>
        <v/>
      </c>
      <c r="C351" s="539" t="str">
        <f ca="1">IF(F351="","",(IFERROR(OFFSET('BD1'!AB$14,MATCH(F351,'BD1'!AC$13:AC$2500,0)-2,0),"")))</f>
        <v/>
      </c>
      <c r="D351" s="70" t="str">
        <f>IF(F351="","",(COUNTIFS('BD1'!AC:AC,F351,'BD1'!AA:AA,"PAGADO")))</f>
        <v/>
      </c>
      <c r="E351" s="73" t="str">
        <f>IF(F351="","",(IFERROR(VLOOKUP(F351,'BD1'!AC:AE,2,0),"")))</f>
        <v/>
      </c>
      <c r="F351" s="360"/>
      <c r="G351" s="75" t="str">
        <f>IF(F351="","",(SUMIFS('BD1'!Y:Y,'BD1'!AC:AC,F351,'BD1'!AA:AA,"PAGADO")))</f>
        <v/>
      </c>
    </row>
    <row r="352" spans="2:7" ht="21.95" customHeight="1" x14ac:dyDescent="0.25">
      <c r="B352" s="538" t="str">
        <f ca="1">IF(F352="","",(IFERROR(OFFSET('BD1'!C$14,MATCH(F352,'BD1'!AC$13:AC$2500,0)-2,0),"")))</f>
        <v/>
      </c>
      <c r="C352" s="539" t="str">
        <f ca="1">IF(F352="","",(IFERROR(OFFSET('BD1'!AB$14,MATCH(F352,'BD1'!AC$13:AC$2500,0)-2,0),"")))</f>
        <v/>
      </c>
      <c r="D352" s="70" t="str">
        <f>IF(F352="","",(COUNTIFS('BD1'!AC:AC,F352,'BD1'!AA:AA,"PAGADO")))</f>
        <v/>
      </c>
      <c r="E352" s="73" t="str">
        <f>IF(F352="","",(IFERROR(VLOOKUP(F352,'BD1'!AC:AE,2,0),"")))</f>
        <v/>
      </c>
      <c r="F352" s="360"/>
      <c r="G352" s="75" t="str">
        <f>IF(F352="","",(SUMIFS('BD1'!Y:Y,'BD1'!AC:AC,F352,'BD1'!AA:AA,"PAGADO")))</f>
        <v/>
      </c>
    </row>
    <row r="353" spans="2:7" ht="21.95" customHeight="1" x14ac:dyDescent="0.25">
      <c r="B353" s="538" t="str">
        <f ca="1">IF(F353="","",(IFERROR(OFFSET('BD1'!C$14,MATCH(F353,'BD1'!AC$13:AC$2500,0)-2,0),"")))</f>
        <v/>
      </c>
      <c r="C353" s="539" t="str">
        <f ca="1">IF(F353="","",(IFERROR(OFFSET('BD1'!AB$14,MATCH(F353,'BD1'!AC$13:AC$2500,0)-2,0),"")))</f>
        <v/>
      </c>
      <c r="D353" s="70" t="str">
        <f>IF(F353="","",(COUNTIFS('BD1'!AC:AC,F353,'BD1'!AA:AA,"PAGADO")))</f>
        <v/>
      </c>
      <c r="E353" s="73" t="str">
        <f>IF(F353="","",(IFERROR(VLOOKUP(F353,'BD1'!AC:AE,2,0),"")))</f>
        <v/>
      </c>
      <c r="F353" s="360"/>
      <c r="G353" s="75" t="str">
        <f>IF(F353="","",(SUMIFS('BD1'!Y:Y,'BD1'!AC:AC,F353,'BD1'!AA:AA,"PAGADO")))</f>
        <v/>
      </c>
    </row>
    <row r="354" spans="2:7" ht="21.95" customHeight="1" x14ac:dyDescent="0.25">
      <c r="B354" s="538" t="str">
        <f ca="1">IF(F354="","",(IFERROR(OFFSET('BD1'!C$14,MATCH(F354,'BD1'!AC$13:AC$2500,0)-2,0),"")))</f>
        <v/>
      </c>
      <c r="C354" s="539" t="str">
        <f ca="1">IF(F354="","",(IFERROR(OFFSET('BD1'!AB$14,MATCH(F354,'BD1'!AC$13:AC$2500,0)-2,0),"")))</f>
        <v/>
      </c>
      <c r="D354" s="70" t="str">
        <f>IF(F354="","",(COUNTIFS('BD1'!AC:AC,F354,'BD1'!AA:AA,"PAGADO")))</f>
        <v/>
      </c>
      <c r="E354" s="73" t="str">
        <f>IF(F354="","",(IFERROR(VLOOKUP(F354,'BD1'!AC:AE,2,0),"")))</f>
        <v/>
      </c>
      <c r="F354" s="360"/>
      <c r="G354" s="75" t="str">
        <f>IF(F354="","",(SUMIFS('BD1'!Y:Y,'BD1'!AC:AC,F354,'BD1'!AA:AA,"PAGADO")))</f>
        <v/>
      </c>
    </row>
    <row r="355" spans="2:7" ht="21.95" customHeight="1" x14ac:dyDescent="0.25">
      <c r="B355" s="538" t="str">
        <f ca="1">IF(F355="","",(IFERROR(OFFSET('BD1'!C$14,MATCH(F355,'BD1'!AC$13:AC$2500,0)-2,0),"")))</f>
        <v/>
      </c>
      <c r="C355" s="539" t="str">
        <f ca="1">IF(F355="","",(IFERROR(OFFSET('BD1'!AB$14,MATCH(F355,'BD1'!AC$13:AC$2500,0)-2,0),"")))</f>
        <v/>
      </c>
      <c r="D355" s="70" t="str">
        <f>IF(F355="","",(COUNTIFS('BD1'!AC:AC,F355,'BD1'!AA:AA,"PAGADO")))</f>
        <v/>
      </c>
      <c r="E355" s="73" t="str">
        <f>IF(F355="","",(IFERROR(VLOOKUP(F355,'BD1'!AC:AE,2,0),"")))</f>
        <v/>
      </c>
      <c r="F355" s="360"/>
      <c r="G355" s="75" t="str">
        <f>IF(F355="","",(SUMIFS('BD1'!Y:Y,'BD1'!AC:AC,F355,'BD1'!AA:AA,"PAGADO")))</f>
        <v/>
      </c>
    </row>
    <row r="356" spans="2:7" ht="21.95" customHeight="1" x14ac:dyDescent="0.25">
      <c r="B356" s="538" t="str">
        <f ca="1">IF(F356="","",(IFERROR(OFFSET('BD1'!C$14,MATCH(F356,'BD1'!AC$13:AC$2500,0)-2,0),"")))</f>
        <v/>
      </c>
      <c r="C356" s="539" t="str">
        <f ca="1">IF(F356="","",(IFERROR(OFFSET('BD1'!AB$14,MATCH(F356,'BD1'!AC$13:AC$2500,0)-2,0),"")))</f>
        <v/>
      </c>
      <c r="D356" s="70" t="str">
        <f>IF(F356="","",(COUNTIFS('BD1'!AC:AC,F356,'BD1'!AA:AA,"PAGADO")))</f>
        <v/>
      </c>
      <c r="E356" s="73" t="str">
        <f>IF(F356="","",(IFERROR(VLOOKUP(F356,'BD1'!AC:AE,2,0),"")))</f>
        <v/>
      </c>
      <c r="F356" s="360"/>
      <c r="G356" s="75" t="str">
        <f>IF(F356="","",(SUMIFS('BD1'!Y:Y,'BD1'!AC:AC,F356,'BD1'!AA:AA,"PAGADO")))</f>
        <v/>
      </c>
    </row>
    <row r="357" spans="2:7" ht="21.95" customHeight="1" x14ac:dyDescent="0.25">
      <c r="B357" s="538" t="str">
        <f ca="1">IF(F357="","",(IFERROR(OFFSET('BD1'!C$14,MATCH(F357,'BD1'!AC$13:AC$2500,0)-2,0),"")))</f>
        <v/>
      </c>
      <c r="C357" s="539" t="str">
        <f ca="1">IF(F357="","",(IFERROR(OFFSET('BD1'!AB$14,MATCH(F357,'BD1'!AC$13:AC$2500,0)-2,0),"")))</f>
        <v/>
      </c>
      <c r="D357" s="70" t="str">
        <f>IF(F357="","",(COUNTIFS('BD1'!AC:AC,F357,'BD1'!AA:AA,"PAGADO")))</f>
        <v/>
      </c>
      <c r="E357" s="73" t="str">
        <f>IF(F357="","",(IFERROR(VLOOKUP(F357,'BD1'!AC:AE,2,0),"")))</f>
        <v/>
      </c>
      <c r="F357" s="360"/>
      <c r="G357" s="75" t="str">
        <f>IF(F357="","",(SUMIFS('BD1'!Y:Y,'BD1'!AC:AC,F357,'BD1'!AA:AA,"PAGADO")))</f>
        <v/>
      </c>
    </row>
    <row r="358" spans="2:7" ht="21.95" customHeight="1" x14ac:dyDescent="0.25">
      <c r="B358" s="538" t="str">
        <f ca="1">IF(F358="","",(IFERROR(OFFSET('BD1'!C$14,MATCH(F358,'BD1'!AC$13:AC$2500,0)-2,0),"")))</f>
        <v/>
      </c>
      <c r="C358" s="539" t="str">
        <f ca="1">IF(F358="","",(IFERROR(OFFSET('BD1'!AB$14,MATCH(F358,'BD1'!AC$13:AC$2500,0)-2,0),"")))</f>
        <v/>
      </c>
      <c r="D358" s="70" t="str">
        <f>IF(F358="","",(COUNTIFS('BD1'!AC:AC,F358,'BD1'!AA:AA,"PAGADO")))</f>
        <v/>
      </c>
      <c r="E358" s="73" t="str">
        <f>IF(F358="","",(IFERROR(VLOOKUP(F358,'BD1'!AC:AE,2,0),"")))</f>
        <v/>
      </c>
      <c r="F358" s="360"/>
      <c r="G358" s="75" t="str">
        <f>IF(F358="","",(SUMIFS('BD1'!Y:Y,'BD1'!AC:AC,F358,'BD1'!AA:AA,"PAGADO")))</f>
        <v/>
      </c>
    </row>
    <row r="359" spans="2:7" ht="21.95" customHeight="1" x14ac:dyDescent="0.25">
      <c r="B359" s="538" t="str">
        <f ca="1">IF(F359="","",(IFERROR(OFFSET('BD1'!C$14,MATCH(F359,'BD1'!AC$13:AC$2500,0)-2,0),"")))</f>
        <v/>
      </c>
      <c r="C359" s="539" t="str">
        <f ca="1">IF(F359="","",(IFERROR(OFFSET('BD1'!AB$14,MATCH(F359,'BD1'!AC$13:AC$2500,0)-2,0),"")))</f>
        <v/>
      </c>
      <c r="D359" s="70" t="str">
        <f>IF(F359="","",(COUNTIFS('BD1'!AC:AC,F359,'BD1'!AA:AA,"PAGADO")))</f>
        <v/>
      </c>
      <c r="E359" s="73" t="str">
        <f>IF(F359="","",(IFERROR(VLOOKUP(F359,'BD1'!AC:AE,2,0),"")))</f>
        <v/>
      </c>
      <c r="F359" s="360"/>
      <c r="G359" s="75" t="str">
        <f>IF(F359="","",(SUMIFS('BD1'!Y:Y,'BD1'!AC:AC,F359,'BD1'!AA:AA,"PAGADO")))</f>
        <v/>
      </c>
    </row>
    <row r="360" spans="2:7" ht="21.95" customHeight="1" x14ac:dyDescent="0.25">
      <c r="B360" s="538" t="str">
        <f ca="1">IF(F360="","",(IFERROR(OFFSET('BD1'!C$14,MATCH(F360,'BD1'!AC$13:AC$2500,0)-2,0),"")))</f>
        <v/>
      </c>
      <c r="C360" s="539" t="str">
        <f ca="1">IF(F360="","",(IFERROR(OFFSET('BD1'!AB$14,MATCH(F360,'BD1'!AC$13:AC$2500,0)-2,0),"")))</f>
        <v/>
      </c>
      <c r="D360" s="70" t="str">
        <f>IF(F360="","",(COUNTIFS('BD1'!AC:AC,F360,'BD1'!AA:AA,"PAGADO")))</f>
        <v/>
      </c>
      <c r="E360" s="73" t="str">
        <f>IF(F360="","",(IFERROR(VLOOKUP(F360,'BD1'!AC:AE,2,0),"")))</f>
        <v/>
      </c>
      <c r="F360" s="360"/>
      <c r="G360" s="75" t="str">
        <f>IF(F360="","",(SUMIFS('BD1'!Y:Y,'BD1'!AC:AC,F360,'BD1'!AA:AA,"PAGADO")))</f>
        <v/>
      </c>
    </row>
    <row r="361" spans="2:7" ht="21.95" customHeight="1" x14ac:dyDescent="0.25">
      <c r="B361" s="538" t="str">
        <f ca="1">IF(F361="","",(IFERROR(OFFSET('BD1'!C$14,MATCH(F361,'BD1'!AC$13:AC$2500,0)-2,0),"")))</f>
        <v/>
      </c>
      <c r="C361" s="539" t="str">
        <f ca="1">IF(F361="","",(IFERROR(OFFSET('BD1'!AB$14,MATCH(F361,'BD1'!AC$13:AC$2500,0)-2,0),"")))</f>
        <v/>
      </c>
      <c r="D361" s="70" t="str">
        <f>IF(F361="","",(COUNTIFS('BD1'!AC:AC,F361,'BD1'!AA:AA,"PAGADO")))</f>
        <v/>
      </c>
      <c r="E361" s="73" t="str">
        <f>IF(F361="","",(IFERROR(VLOOKUP(F361,'BD1'!AC:AE,2,0),"")))</f>
        <v/>
      </c>
      <c r="F361" s="360"/>
      <c r="G361" s="75" t="str">
        <f>IF(F361="","",(SUMIFS('BD1'!Y:Y,'BD1'!AC:AC,F361,'BD1'!AA:AA,"PAGADO")))</f>
        <v/>
      </c>
    </row>
    <row r="362" spans="2:7" ht="21.95" customHeight="1" x14ac:dyDescent="0.25">
      <c r="B362" s="538" t="str">
        <f ca="1">IF(F362="","",(IFERROR(OFFSET('BD1'!C$14,MATCH(F362,'BD1'!AC$13:AC$2500,0)-2,0),"")))</f>
        <v/>
      </c>
      <c r="C362" s="539" t="str">
        <f ca="1">IF(F362="","",(IFERROR(OFFSET('BD1'!AB$14,MATCH(F362,'BD1'!AC$13:AC$2500,0)-2,0),"")))</f>
        <v/>
      </c>
      <c r="D362" s="70" t="str">
        <f>IF(F362="","",(COUNTIFS('BD1'!AC:AC,F362,'BD1'!AA:AA,"PAGADO")))</f>
        <v/>
      </c>
      <c r="E362" s="73" t="str">
        <f>IF(F362="","",(IFERROR(VLOOKUP(F362,'BD1'!AC:AE,2,0),"")))</f>
        <v/>
      </c>
      <c r="F362" s="360"/>
      <c r="G362" s="75" t="str">
        <f>IF(F362="","",(SUMIFS('BD1'!Y:Y,'BD1'!AC:AC,F362,'BD1'!AA:AA,"PAGADO")))</f>
        <v/>
      </c>
    </row>
    <row r="363" spans="2:7" ht="21.95" customHeight="1" x14ac:dyDescent="0.25">
      <c r="B363" s="538" t="str">
        <f ca="1">IF(F363="","",(IFERROR(OFFSET('BD1'!C$14,MATCH(F363,'BD1'!AC$13:AC$2500,0)-2,0),"")))</f>
        <v/>
      </c>
      <c r="C363" s="539" t="str">
        <f ca="1">IF(F363="","",(IFERROR(OFFSET('BD1'!AB$14,MATCH(F363,'BD1'!AC$13:AC$2500,0)-2,0),"")))</f>
        <v/>
      </c>
      <c r="D363" s="70" t="str">
        <f>IF(F363="","",(COUNTIFS('BD1'!AC:AC,F363,'BD1'!AA:AA,"PAGADO")))</f>
        <v/>
      </c>
      <c r="E363" s="73" t="str">
        <f>IF(F363="","",(IFERROR(VLOOKUP(F363,'BD1'!AC:AE,2,0),"")))</f>
        <v/>
      </c>
      <c r="F363" s="360"/>
      <c r="G363" s="75" t="str">
        <f>IF(F363="","",(SUMIFS('BD1'!Y:Y,'BD1'!AC:AC,F363,'BD1'!AA:AA,"PAGADO")))</f>
        <v/>
      </c>
    </row>
    <row r="364" spans="2:7" ht="21.95" customHeight="1" x14ac:dyDescent="0.25">
      <c r="B364" s="538" t="str">
        <f ca="1">IF(F364="","",(IFERROR(OFFSET('BD1'!C$14,MATCH(F364,'BD1'!AC$13:AC$2500,0)-2,0),"")))</f>
        <v/>
      </c>
      <c r="C364" s="539" t="str">
        <f ca="1">IF(F364="","",(IFERROR(OFFSET('BD1'!AB$14,MATCH(F364,'BD1'!AC$13:AC$2500,0)-2,0),"")))</f>
        <v/>
      </c>
      <c r="D364" s="70" t="str">
        <f>IF(F364="","",(COUNTIFS('BD1'!AC:AC,F364,'BD1'!AA:AA,"PAGADO")))</f>
        <v/>
      </c>
      <c r="E364" s="73" t="str">
        <f>IF(F364="","",(IFERROR(VLOOKUP(F364,'BD1'!AC:AE,2,0),"")))</f>
        <v/>
      </c>
      <c r="F364" s="360"/>
      <c r="G364" s="75" t="str">
        <f>IF(F364="","",(SUMIFS('BD1'!Y:Y,'BD1'!AC:AC,F364,'BD1'!AA:AA,"PAGADO")))</f>
        <v/>
      </c>
    </row>
    <row r="365" spans="2:7" ht="21.95" customHeight="1" x14ac:dyDescent="0.25">
      <c r="B365" s="538" t="str">
        <f ca="1">IF(F365="","",(IFERROR(OFFSET('BD1'!C$14,MATCH(F365,'BD1'!AC$13:AC$2500,0)-2,0),"")))</f>
        <v/>
      </c>
      <c r="C365" s="539" t="str">
        <f ca="1">IF(F365="","",(IFERROR(OFFSET('BD1'!AB$14,MATCH(F365,'BD1'!AC$13:AC$2500,0)-2,0),"")))</f>
        <v/>
      </c>
      <c r="D365" s="70" t="str">
        <f>IF(F365="","",(COUNTIFS('BD1'!AC:AC,F365,'BD1'!AA:AA,"PAGADO")))</f>
        <v/>
      </c>
      <c r="E365" s="73" t="str">
        <f>IF(F365="","",(IFERROR(VLOOKUP(F365,'BD1'!AC:AE,2,0),"")))</f>
        <v/>
      </c>
      <c r="F365" s="360"/>
      <c r="G365" s="75" t="str">
        <f>IF(F365="","",(SUMIFS('BD1'!Y:Y,'BD1'!AC:AC,F365,'BD1'!AA:AA,"PAGADO")))</f>
        <v/>
      </c>
    </row>
    <row r="366" spans="2:7" ht="21.95" customHeight="1" x14ac:dyDescent="0.25">
      <c r="B366" s="538" t="str">
        <f ca="1">IF(F366="","",(IFERROR(OFFSET('BD1'!C$14,MATCH(F366,'BD1'!AC$13:AC$2500,0)-2,0),"")))</f>
        <v/>
      </c>
      <c r="C366" s="539" t="str">
        <f ca="1">IF(F366="","",(IFERROR(OFFSET('BD1'!AB$14,MATCH(F366,'BD1'!AC$13:AC$2500,0)-2,0),"")))</f>
        <v/>
      </c>
      <c r="D366" s="70" t="str">
        <f>IF(F366="","",(COUNTIFS('BD1'!AC:AC,F366,'BD1'!AA:AA,"PAGADO")))</f>
        <v/>
      </c>
      <c r="E366" s="73" t="str">
        <f>IF(F366="","",(IFERROR(VLOOKUP(F366,'BD1'!AC:AE,2,0),"")))</f>
        <v/>
      </c>
      <c r="F366" s="360"/>
      <c r="G366" s="75" t="str">
        <f>IF(F366="","",(SUMIFS('BD1'!Y:Y,'BD1'!AC:AC,F366,'BD1'!AA:AA,"PAGADO")))</f>
        <v/>
      </c>
    </row>
    <row r="367" spans="2:7" ht="21.95" customHeight="1" x14ac:dyDescent="0.25">
      <c r="B367" s="538" t="str">
        <f ca="1">IF(F367="","",(IFERROR(OFFSET('BD1'!C$14,MATCH(F367,'BD1'!AC$13:AC$2500,0)-2,0),"")))</f>
        <v/>
      </c>
      <c r="C367" s="539" t="str">
        <f ca="1">IF(F367="","",(IFERROR(OFFSET('BD1'!AB$14,MATCH(F367,'BD1'!AC$13:AC$2500,0)-2,0),"")))</f>
        <v/>
      </c>
      <c r="D367" s="70" t="str">
        <f>IF(F367="","",(COUNTIFS('BD1'!AC:AC,F367,'BD1'!AA:AA,"PAGADO")))</f>
        <v/>
      </c>
      <c r="E367" s="73" t="str">
        <f>IF(F367="","",(IFERROR(VLOOKUP(F367,'BD1'!AC:AE,2,0),"")))</f>
        <v/>
      </c>
      <c r="F367" s="360"/>
      <c r="G367" s="75" t="str">
        <f>IF(F367="","",(SUMIFS('BD1'!Y:Y,'BD1'!AC:AC,F367,'BD1'!AA:AA,"PAGADO")))</f>
        <v/>
      </c>
    </row>
    <row r="368" spans="2:7" ht="21.95" customHeight="1" x14ac:dyDescent="0.25">
      <c r="B368" s="538" t="str">
        <f ca="1">IF(F368="","",(IFERROR(OFFSET('BD1'!C$14,MATCH(F368,'BD1'!AC$13:AC$2500,0)-2,0),"")))</f>
        <v/>
      </c>
      <c r="C368" s="539" t="str">
        <f ca="1">IF(F368="","",(IFERROR(OFFSET('BD1'!AB$14,MATCH(F368,'BD1'!AC$13:AC$2500,0)-2,0),"")))</f>
        <v/>
      </c>
      <c r="D368" s="70" t="str">
        <f>IF(F368="","",(COUNTIFS('BD1'!AC:AC,F368,'BD1'!AA:AA,"PAGADO")))</f>
        <v/>
      </c>
      <c r="E368" s="73" t="str">
        <f>IF(F368="","",(IFERROR(VLOOKUP(F368,'BD1'!AC:AE,2,0),"")))</f>
        <v/>
      </c>
      <c r="F368" s="360"/>
      <c r="G368" s="75" t="str">
        <f>IF(F368="","",(SUMIFS('BD1'!Y:Y,'BD1'!AC:AC,F368,'BD1'!AA:AA,"PAGADO")))</f>
        <v/>
      </c>
    </row>
    <row r="369" spans="2:7" ht="21.95" customHeight="1" x14ac:dyDescent="0.25">
      <c r="B369" s="538" t="str">
        <f ca="1">IF(F369="","",(IFERROR(OFFSET('BD1'!C$14,MATCH(F369,'BD1'!AC$13:AC$2500,0)-2,0),"")))</f>
        <v/>
      </c>
      <c r="C369" s="539" t="str">
        <f ca="1">IF(F369="","",(IFERROR(OFFSET('BD1'!AB$14,MATCH(F369,'BD1'!AC$13:AC$2500,0)-2,0),"")))</f>
        <v/>
      </c>
      <c r="D369" s="70" t="str">
        <f>IF(F369="","",(COUNTIFS('BD1'!AC:AC,F369,'BD1'!AA:AA,"PAGADO")))</f>
        <v/>
      </c>
      <c r="E369" s="73" t="str">
        <f>IF(F369="","",(IFERROR(VLOOKUP(F369,'BD1'!AC:AE,2,0),"")))</f>
        <v/>
      </c>
      <c r="F369" s="360"/>
      <c r="G369" s="75" t="str">
        <f>IF(F369="","",(SUMIFS('BD1'!Y:Y,'BD1'!AC:AC,F369,'BD1'!AA:AA,"PAGADO")))</f>
        <v/>
      </c>
    </row>
    <row r="370" spans="2:7" ht="21.95" customHeight="1" x14ac:dyDescent="0.25">
      <c r="B370" s="538" t="str">
        <f ca="1">IF(F370="","",(IFERROR(OFFSET('BD1'!C$14,MATCH(F370,'BD1'!AC$13:AC$2500,0)-2,0),"")))</f>
        <v/>
      </c>
      <c r="C370" s="539" t="str">
        <f ca="1">IF(F370="","",(IFERROR(OFFSET('BD1'!AB$14,MATCH(F370,'BD1'!AC$13:AC$2500,0)-2,0),"")))</f>
        <v/>
      </c>
      <c r="D370" s="70" t="str">
        <f>IF(F370="","",(COUNTIFS('BD1'!AC:AC,F370,'BD1'!AA:AA,"PAGADO")))</f>
        <v/>
      </c>
      <c r="E370" s="73" t="str">
        <f>IF(F370="","",(IFERROR(VLOOKUP(F370,'BD1'!AC:AE,2,0),"")))</f>
        <v/>
      </c>
      <c r="F370" s="360"/>
      <c r="G370" s="75" t="str">
        <f>IF(F370="","",(SUMIFS('BD1'!Y:Y,'BD1'!AC:AC,F370,'BD1'!AA:AA,"PAGADO")))</f>
        <v/>
      </c>
    </row>
    <row r="371" spans="2:7" ht="21.95" customHeight="1" x14ac:dyDescent="0.25">
      <c r="B371" s="538" t="str">
        <f ca="1">IF(F371="","",(IFERROR(OFFSET('BD1'!C$14,MATCH(F371,'BD1'!AC$13:AC$2500,0)-2,0),"")))</f>
        <v/>
      </c>
      <c r="C371" s="539" t="str">
        <f ca="1">IF(F371="","",(IFERROR(OFFSET('BD1'!AB$14,MATCH(F371,'BD1'!AC$13:AC$2500,0)-2,0),"")))</f>
        <v/>
      </c>
      <c r="D371" s="70" t="str">
        <f>IF(F371="","",(COUNTIFS('BD1'!AC:AC,F371,'BD1'!AA:AA,"PAGADO")))</f>
        <v/>
      </c>
      <c r="E371" s="73" t="str">
        <f>IF(F371="","",(IFERROR(VLOOKUP(F371,'BD1'!AC:AE,2,0),"")))</f>
        <v/>
      </c>
      <c r="F371" s="360"/>
      <c r="G371" s="75" t="str">
        <f>IF(F371="","",(SUMIFS('BD1'!Y:Y,'BD1'!AC:AC,F371,'BD1'!AA:AA,"PAGADO")))</f>
        <v/>
      </c>
    </row>
    <row r="372" spans="2:7" ht="21.95" customHeight="1" x14ac:dyDescent="0.25">
      <c r="B372" s="538" t="str">
        <f ca="1">IF(F372="","",(IFERROR(OFFSET('BD1'!C$14,MATCH(F372,'BD1'!AC$13:AC$2500,0)-2,0),"")))</f>
        <v/>
      </c>
      <c r="C372" s="539" t="str">
        <f ca="1">IF(F372="","",(IFERROR(OFFSET('BD1'!AB$14,MATCH(F372,'BD1'!AC$13:AC$2500,0)-2,0),"")))</f>
        <v/>
      </c>
      <c r="D372" s="70" t="str">
        <f>IF(F372="","",(COUNTIFS('BD1'!AC:AC,F372,'BD1'!AA:AA,"PAGADO")))</f>
        <v/>
      </c>
      <c r="E372" s="73" t="str">
        <f>IF(F372="","",(IFERROR(VLOOKUP(F372,'BD1'!AC:AE,2,0),"")))</f>
        <v/>
      </c>
      <c r="F372" s="360"/>
      <c r="G372" s="75" t="str">
        <f>IF(F372="","",(SUMIFS('BD1'!Y:Y,'BD1'!AC:AC,F372,'BD1'!AA:AA,"PAGADO")))</f>
        <v/>
      </c>
    </row>
    <row r="373" spans="2:7" ht="21.95" customHeight="1" x14ac:dyDescent="0.25">
      <c r="B373" s="538" t="str">
        <f ca="1">IF(F373="","",(IFERROR(OFFSET('BD1'!C$14,MATCH(F373,'BD1'!AC$13:AC$2500,0)-2,0),"")))</f>
        <v/>
      </c>
      <c r="C373" s="539" t="str">
        <f ca="1">IF(F373="","",(IFERROR(OFFSET('BD1'!AB$14,MATCH(F373,'BD1'!AC$13:AC$2500,0)-2,0),"")))</f>
        <v/>
      </c>
      <c r="D373" s="70" t="str">
        <f>IF(F373="","",(COUNTIFS('BD1'!AC:AC,F373,'BD1'!AA:AA,"PAGADO")))</f>
        <v/>
      </c>
      <c r="E373" s="73" t="str">
        <f>IF(F373="","",(IFERROR(VLOOKUP(F373,'BD1'!AC:AE,2,0),"")))</f>
        <v/>
      </c>
      <c r="F373" s="360"/>
      <c r="G373" s="75" t="str">
        <f>IF(F373="","",(SUMIFS('BD1'!Y:Y,'BD1'!AC:AC,F373,'BD1'!AA:AA,"PAGADO")))</f>
        <v/>
      </c>
    </row>
    <row r="374" spans="2:7" ht="21.95" customHeight="1" x14ac:dyDescent="0.25">
      <c r="B374" s="538" t="str">
        <f ca="1">IF(F374="","",(IFERROR(OFFSET('BD1'!C$14,MATCH(F374,'BD1'!AC$13:AC$2500,0)-2,0),"")))</f>
        <v/>
      </c>
      <c r="C374" s="539" t="str">
        <f ca="1">IF(F374="","",(IFERROR(OFFSET('BD1'!AB$14,MATCH(F374,'BD1'!AC$13:AC$2500,0)-2,0),"")))</f>
        <v/>
      </c>
      <c r="D374" s="70" t="str">
        <f>IF(F374="","",(COUNTIFS('BD1'!AC:AC,F374,'BD1'!AA:AA,"PAGADO")))</f>
        <v/>
      </c>
      <c r="E374" s="73" t="str">
        <f>IF(F374="","",(IFERROR(VLOOKUP(F374,'BD1'!AC:AE,2,0),"")))</f>
        <v/>
      </c>
      <c r="F374" s="360"/>
      <c r="G374" s="75" t="str">
        <f>IF(F374="","",(SUMIFS('BD1'!Y:Y,'BD1'!AC:AC,F374,'BD1'!AA:AA,"PAGADO")))</f>
        <v/>
      </c>
    </row>
    <row r="375" spans="2:7" ht="21.95" customHeight="1" x14ac:dyDescent="0.25">
      <c r="B375" s="538" t="str">
        <f ca="1">IF(F375="","",(IFERROR(OFFSET('BD1'!C$14,MATCH(F375,'BD1'!AC$13:AC$2500,0)-2,0),"")))</f>
        <v/>
      </c>
      <c r="C375" s="539" t="str">
        <f ca="1">IF(F375="","",(IFERROR(OFFSET('BD1'!AB$14,MATCH(F375,'BD1'!AC$13:AC$2500,0)-2,0),"")))</f>
        <v/>
      </c>
      <c r="D375" s="70" t="str">
        <f>IF(F375="","",(COUNTIFS('BD1'!AC:AC,F375,'BD1'!AA:AA,"PAGADO")))</f>
        <v/>
      </c>
      <c r="E375" s="73" t="str">
        <f>IF(F375="","",(IFERROR(VLOOKUP(F375,'BD1'!AC:AE,2,0),"")))</f>
        <v/>
      </c>
      <c r="F375" s="360"/>
      <c r="G375" s="75" t="str">
        <f>IF(F375="","",(SUMIFS('BD1'!Y:Y,'BD1'!AC:AC,F375,'BD1'!AA:AA,"PAGADO")))</f>
        <v/>
      </c>
    </row>
    <row r="376" spans="2:7" ht="21.95" customHeight="1" x14ac:dyDescent="0.25">
      <c r="B376" s="538" t="str">
        <f ca="1">IF(F376="","",(IFERROR(OFFSET('BD1'!C$14,MATCH(F376,'BD1'!AC$13:AC$2500,0)-2,0),"")))</f>
        <v/>
      </c>
      <c r="C376" s="539" t="str">
        <f ca="1">IF(F376="","",(IFERROR(OFFSET('BD1'!AB$14,MATCH(F376,'BD1'!AC$13:AC$2500,0)-2,0),"")))</f>
        <v/>
      </c>
      <c r="D376" s="70" t="str">
        <f>IF(F376="","",(COUNTIFS('BD1'!AC:AC,F376,'BD1'!AA:AA,"PAGADO")))</f>
        <v/>
      </c>
      <c r="E376" s="73" t="str">
        <f>IF(F376="","",(IFERROR(VLOOKUP(F376,'BD1'!AC:AE,2,0),"")))</f>
        <v/>
      </c>
      <c r="F376" s="360"/>
      <c r="G376" s="75" t="str">
        <f>IF(F376="","",(SUMIFS('BD1'!Y:Y,'BD1'!AC:AC,F376,'BD1'!AA:AA,"PAGADO")))</f>
        <v/>
      </c>
    </row>
    <row r="377" spans="2:7" ht="21.95" customHeight="1" x14ac:dyDescent="0.25">
      <c r="B377" s="538" t="str">
        <f ca="1">IF(F377="","",(IFERROR(OFFSET('BD1'!C$14,MATCH(F377,'BD1'!AC$13:AC$2500,0)-2,0),"")))</f>
        <v/>
      </c>
      <c r="C377" s="539" t="str">
        <f ca="1">IF(F377="","",(IFERROR(OFFSET('BD1'!AB$14,MATCH(F377,'BD1'!AC$13:AC$2500,0)-2,0),"")))</f>
        <v/>
      </c>
      <c r="D377" s="70" t="str">
        <f>IF(F377="","",(COUNTIFS('BD1'!AC:AC,F377,'BD1'!AA:AA,"PAGADO")))</f>
        <v/>
      </c>
      <c r="E377" s="73" t="str">
        <f>IF(F377="","",(IFERROR(VLOOKUP(F377,'BD1'!AC:AE,2,0),"")))</f>
        <v/>
      </c>
      <c r="F377" s="360"/>
      <c r="G377" s="75" t="str">
        <f>IF(F377="","",(SUMIFS('BD1'!Y:Y,'BD1'!AC:AC,F377,'BD1'!AA:AA,"PAGADO")))</f>
        <v/>
      </c>
    </row>
    <row r="378" spans="2:7" ht="21.95" customHeight="1" x14ac:dyDescent="0.25">
      <c r="B378" s="538" t="str">
        <f ca="1">IF(F378="","",(IFERROR(OFFSET('BD1'!C$14,MATCH(F378,'BD1'!AC$13:AC$2500,0)-2,0),"")))</f>
        <v/>
      </c>
      <c r="C378" s="539" t="str">
        <f ca="1">IF(F378="","",(IFERROR(OFFSET('BD1'!AB$14,MATCH(F378,'BD1'!AC$13:AC$2500,0)-2,0),"")))</f>
        <v/>
      </c>
      <c r="D378" s="70" t="str">
        <f>IF(F378="","",(COUNTIFS('BD1'!AC:AC,F378,'BD1'!AA:AA,"PAGADO")))</f>
        <v/>
      </c>
      <c r="E378" s="73" t="str">
        <f>IF(F378="","",(IFERROR(VLOOKUP(F378,'BD1'!AC:AE,2,0),"")))</f>
        <v/>
      </c>
      <c r="F378" s="360"/>
      <c r="G378" s="75" t="str">
        <f>IF(F378="","",(SUMIFS('BD1'!Y:Y,'BD1'!AC:AC,F378,'BD1'!AA:AA,"PAGADO")))</f>
        <v/>
      </c>
    </row>
    <row r="379" spans="2:7" ht="21.95" customHeight="1" x14ac:dyDescent="0.25">
      <c r="B379" s="538" t="str">
        <f ca="1">IF(F379="","",(IFERROR(OFFSET('BD1'!C$14,MATCH(F379,'BD1'!AC$13:AC$2500,0)-2,0),"")))</f>
        <v/>
      </c>
      <c r="C379" s="539" t="str">
        <f ca="1">IF(F379="","",(IFERROR(OFFSET('BD1'!AB$14,MATCH(F379,'BD1'!AC$13:AC$2500,0)-2,0),"")))</f>
        <v/>
      </c>
      <c r="D379" s="70" t="str">
        <f>IF(F379="","",(COUNTIFS('BD1'!AC:AC,F379,'BD1'!AA:AA,"PAGADO")))</f>
        <v/>
      </c>
      <c r="E379" s="73" t="str">
        <f>IF(F379="","",(IFERROR(VLOOKUP(F379,'BD1'!AC:AE,2,0),"")))</f>
        <v/>
      </c>
      <c r="F379" s="360"/>
      <c r="G379" s="75" t="str">
        <f>IF(F379="","",(SUMIFS('BD1'!Y:Y,'BD1'!AC:AC,F379,'BD1'!AA:AA,"PAGADO")))</f>
        <v/>
      </c>
    </row>
    <row r="380" spans="2:7" ht="21.95" customHeight="1" x14ac:dyDescent="0.25">
      <c r="B380" s="538" t="str">
        <f ca="1">IF(F380="","",(IFERROR(OFFSET('BD1'!C$14,MATCH(F380,'BD1'!AC$13:AC$2500,0)-2,0),"")))</f>
        <v/>
      </c>
      <c r="C380" s="539" t="str">
        <f ca="1">IF(F380="","",(IFERROR(OFFSET('BD1'!AB$14,MATCH(F380,'BD1'!AC$13:AC$2500,0)-2,0),"")))</f>
        <v/>
      </c>
      <c r="D380" s="70" t="str">
        <f>IF(F380="","",(COUNTIFS('BD1'!AC:AC,F380,'BD1'!AA:AA,"PAGADO")))</f>
        <v/>
      </c>
      <c r="E380" s="73" t="str">
        <f>IF(F380="","",(IFERROR(VLOOKUP(F380,'BD1'!AC:AE,2,0),"")))</f>
        <v/>
      </c>
      <c r="F380" s="360"/>
      <c r="G380" s="75" t="str">
        <f>IF(F380="","",(SUMIFS('BD1'!Y:Y,'BD1'!AC:AC,F380,'BD1'!AA:AA,"PAGADO")))</f>
        <v/>
      </c>
    </row>
    <row r="381" spans="2:7" ht="21.95" customHeight="1" x14ac:dyDescent="0.25">
      <c r="B381" s="538" t="str">
        <f ca="1">IF(F381="","",(IFERROR(OFFSET('BD1'!C$14,MATCH(F381,'BD1'!AC$13:AC$2500,0)-2,0),"")))</f>
        <v/>
      </c>
      <c r="C381" s="539" t="str">
        <f ca="1">IF(F381="","",(IFERROR(OFFSET('BD1'!AB$14,MATCH(F381,'BD1'!AC$13:AC$2500,0)-2,0),"")))</f>
        <v/>
      </c>
      <c r="D381" s="70" t="str">
        <f>IF(F381="","",(COUNTIFS('BD1'!AC:AC,F381,'BD1'!AA:AA,"PAGADO")))</f>
        <v/>
      </c>
      <c r="E381" s="73" t="str">
        <f>IF(F381="","",(IFERROR(VLOOKUP(F381,'BD1'!AC:AE,2,0),"")))</f>
        <v/>
      </c>
      <c r="F381" s="360"/>
      <c r="G381" s="75" t="str">
        <f>IF(F381="","",(SUMIFS('BD1'!Y:Y,'BD1'!AC:AC,F381,'BD1'!AA:AA,"PAGADO")))</f>
        <v/>
      </c>
    </row>
    <row r="382" spans="2:7" ht="21.95" customHeight="1" x14ac:dyDescent="0.25">
      <c r="B382" s="538" t="str">
        <f ca="1">IF(F382="","",(IFERROR(OFFSET('BD1'!C$14,MATCH(F382,'BD1'!AC$13:AC$2500,0)-2,0),"")))</f>
        <v/>
      </c>
      <c r="C382" s="539" t="str">
        <f ca="1">IF(F382="","",(IFERROR(OFFSET('BD1'!AB$14,MATCH(F382,'BD1'!AC$13:AC$2500,0)-2,0),"")))</f>
        <v/>
      </c>
      <c r="D382" s="70" t="str">
        <f>IF(F382="","",(COUNTIFS('BD1'!AC:AC,F382,'BD1'!AA:AA,"PAGADO")))</f>
        <v/>
      </c>
      <c r="E382" s="73" t="str">
        <f>IF(F382="","",(IFERROR(VLOOKUP(F382,'BD1'!AC:AE,2,0),"")))</f>
        <v/>
      </c>
      <c r="F382" s="360"/>
      <c r="G382" s="75" t="str">
        <f>IF(F382="","",(SUMIFS('BD1'!Y:Y,'BD1'!AC:AC,F382,'BD1'!AA:AA,"PAGADO")))</f>
        <v/>
      </c>
    </row>
    <row r="383" spans="2:7" ht="21.95" customHeight="1" x14ac:dyDescent="0.25">
      <c r="B383" s="538" t="str">
        <f ca="1">IF(F383="","",(IFERROR(OFFSET('BD1'!C$14,MATCH(F383,'BD1'!AC$13:AC$2500,0)-2,0),"")))</f>
        <v/>
      </c>
      <c r="C383" s="539" t="str">
        <f ca="1">IF(F383="","",(IFERROR(OFFSET('BD1'!AB$14,MATCH(F383,'BD1'!AC$13:AC$2500,0)-2,0),"")))</f>
        <v/>
      </c>
      <c r="D383" s="70" t="str">
        <f>IF(F383="","",(COUNTIFS('BD1'!AC:AC,F383,'BD1'!AA:AA,"PAGADO")))</f>
        <v/>
      </c>
      <c r="E383" s="73" t="str">
        <f>IF(F383="","",(IFERROR(VLOOKUP(F383,'BD1'!AC:AE,2,0),"")))</f>
        <v/>
      </c>
      <c r="F383" s="360"/>
      <c r="G383" s="75" t="str">
        <f>IF(F383="","",(SUMIFS('BD1'!Y:Y,'BD1'!AC:AC,F383,'BD1'!AA:AA,"PAGADO")))</f>
        <v/>
      </c>
    </row>
    <row r="384" spans="2:7" ht="21.95" customHeight="1" x14ac:dyDescent="0.25">
      <c r="B384" s="538" t="str">
        <f ca="1">IF(F384="","",(IFERROR(OFFSET('BD1'!C$14,MATCH(F384,'BD1'!AC$13:AC$2500,0)-2,0),"")))</f>
        <v/>
      </c>
      <c r="C384" s="539" t="str">
        <f ca="1">IF(F384="","",(IFERROR(OFFSET('BD1'!AB$14,MATCH(F384,'BD1'!AC$13:AC$2500,0)-2,0),"")))</f>
        <v/>
      </c>
      <c r="D384" s="70" t="str">
        <f>IF(F384="","",(COUNTIFS('BD1'!AC:AC,F384,'BD1'!AA:AA,"PAGADO")))</f>
        <v/>
      </c>
      <c r="E384" s="73" t="str">
        <f>IF(F384="","",(IFERROR(VLOOKUP(F384,'BD1'!AC:AE,2,0),"")))</f>
        <v/>
      </c>
      <c r="F384" s="360"/>
      <c r="G384" s="75" t="str">
        <f>IF(F384="","",(SUMIFS('BD1'!Y:Y,'BD1'!AC:AC,F384,'BD1'!AA:AA,"PAGADO")))</f>
        <v/>
      </c>
    </row>
    <row r="385" spans="2:7" ht="21.95" customHeight="1" x14ac:dyDescent="0.25">
      <c r="B385" s="538" t="str">
        <f ca="1">IF(F385="","",(IFERROR(OFFSET('BD1'!C$14,MATCH(F385,'BD1'!AC$13:AC$2500,0)-2,0),"")))</f>
        <v/>
      </c>
      <c r="C385" s="539" t="str">
        <f ca="1">IF(F385="","",(IFERROR(OFFSET('BD1'!AB$14,MATCH(F385,'BD1'!AC$13:AC$2500,0)-2,0),"")))</f>
        <v/>
      </c>
      <c r="D385" s="70" t="str">
        <f>IF(F385="","",(COUNTIFS('BD1'!AC:AC,F385,'BD1'!AA:AA,"PAGADO")))</f>
        <v/>
      </c>
      <c r="E385" s="73" t="str">
        <f>IF(F385="","",(IFERROR(VLOOKUP(F385,'BD1'!AC:AE,2,0),"")))</f>
        <v/>
      </c>
      <c r="F385" s="360"/>
      <c r="G385" s="75" t="str">
        <f>IF(F385="","",(SUMIFS('BD1'!Y:Y,'BD1'!AC:AC,F385,'BD1'!AA:AA,"PAGADO")))</f>
        <v/>
      </c>
    </row>
    <row r="386" spans="2:7" ht="21.95" customHeight="1" x14ac:dyDescent="0.25">
      <c r="B386" s="538" t="str">
        <f ca="1">IF(F386="","",(IFERROR(OFFSET('BD1'!C$14,MATCH(F386,'BD1'!AC$13:AC$2500,0)-2,0),"")))</f>
        <v/>
      </c>
      <c r="C386" s="539" t="str">
        <f ca="1">IF(F386="","",(IFERROR(OFFSET('BD1'!AB$14,MATCH(F386,'BD1'!AC$13:AC$2500,0)-2,0),"")))</f>
        <v/>
      </c>
      <c r="D386" s="70" t="str">
        <f>IF(F386="","",(COUNTIFS('BD1'!AC:AC,F386,'BD1'!AA:AA,"PAGADO")))</f>
        <v/>
      </c>
      <c r="E386" s="73" t="str">
        <f>IF(F386="","",(IFERROR(VLOOKUP(F386,'BD1'!AC:AE,2,0),"")))</f>
        <v/>
      </c>
      <c r="F386" s="360"/>
      <c r="G386" s="75" t="str">
        <f>IF(F386="","",(SUMIFS('BD1'!Y:Y,'BD1'!AC:AC,F386,'BD1'!AA:AA,"PAGADO")))</f>
        <v/>
      </c>
    </row>
    <row r="387" spans="2:7" ht="21.95" customHeight="1" x14ac:dyDescent="0.25">
      <c r="B387" s="538" t="str">
        <f ca="1">IF(F387="","",(IFERROR(OFFSET('BD1'!C$14,MATCH(F387,'BD1'!AC$13:AC$2500,0)-2,0),"")))</f>
        <v/>
      </c>
      <c r="C387" s="539" t="str">
        <f ca="1">IF(F387="","",(IFERROR(OFFSET('BD1'!AB$14,MATCH(F387,'BD1'!AC$13:AC$2500,0)-2,0),"")))</f>
        <v/>
      </c>
      <c r="D387" s="70" t="str">
        <f>IF(F387="","",(COUNTIFS('BD1'!AC:AC,F387,'BD1'!AA:AA,"PAGADO")))</f>
        <v/>
      </c>
      <c r="E387" s="73" t="str">
        <f>IF(F387="","",(IFERROR(VLOOKUP(F387,'BD1'!AC:AE,2,0),"")))</f>
        <v/>
      </c>
      <c r="F387" s="360"/>
      <c r="G387" s="75" t="str">
        <f>IF(F387="","",(SUMIFS('BD1'!Y:Y,'BD1'!AC:AC,F387,'BD1'!AA:AA,"PAGADO")))</f>
        <v/>
      </c>
    </row>
    <row r="388" spans="2:7" ht="21.95" customHeight="1" x14ac:dyDescent="0.25">
      <c r="B388" s="538" t="str">
        <f ca="1">IF(F388="","",(IFERROR(OFFSET('BD1'!C$14,MATCH(F388,'BD1'!AC$13:AC$2500,0)-2,0),"")))</f>
        <v/>
      </c>
      <c r="C388" s="539" t="str">
        <f ca="1">IF(F388="","",(IFERROR(OFFSET('BD1'!AB$14,MATCH(F388,'BD1'!AC$13:AC$2500,0)-2,0),"")))</f>
        <v/>
      </c>
      <c r="D388" s="70" t="str">
        <f>IF(F388="","",(COUNTIFS('BD1'!AC:AC,F388,'BD1'!AA:AA,"PAGADO")))</f>
        <v/>
      </c>
      <c r="E388" s="73" t="str">
        <f>IF(F388="","",(IFERROR(VLOOKUP(F388,'BD1'!AC:AE,2,0),"")))</f>
        <v/>
      </c>
      <c r="F388" s="360"/>
      <c r="G388" s="75" t="str">
        <f>IF(F388="","",(SUMIFS('BD1'!Y:Y,'BD1'!AC:AC,F388,'BD1'!AA:AA,"PAGADO")))</f>
        <v/>
      </c>
    </row>
    <row r="389" spans="2:7" ht="21.95" customHeight="1" x14ac:dyDescent="0.25">
      <c r="B389" s="538" t="str">
        <f ca="1">IF(F389="","",(IFERROR(OFFSET('BD1'!C$14,MATCH(F389,'BD1'!AC$13:AC$2500,0)-2,0),"")))</f>
        <v/>
      </c>
      <c r="C389" s="539" t="str">
        <f ca="1">IF(F389="","",(IFERROR(OFFSET('BD1'!AB$14,MATCH(F389,'BD1'!AC$13:AC$2500,0)-2,0),"")))</f>
        <v/>
      </c>
      <c r="D389" s="70" t="str">
        <f>IF(F389="","",(COUNTIFS('BD1'!AC:AC,F389,'BD1'!AA:AA,"PAGADO")))</f>
        <v/>
      </c>
      <c r="E389" s="73" t="str">
        <f>IF(F389="","",(IFERROR(VLOOKUP(F389,'BD1'!AC:AE,2,0),"")))</f>
        <v/>
      </c>
      <c r="F389" s="360"/>
      <c r="G389" s="75" t="str">
        <f>IF(F389="","",(SUMIFS('BD1'!Y:Y,'BD1'!AC:AC,F389,'BD1'!AA:AA,"PAGADO")))</f>
        <v/>
      </c>
    </row>
    <row r="390" spans="2:7" ht="21.95" customHeight="1" x14ac:dyDescent="0.25">
      <c r="B390" s="538" t="str">
        <f ca="1">IF(F390="","",(IFERROR(OFFSET('BD1'!C$14,MATCH(F390,'BD1'!AC$13:AC$2500,0)-2,0),"")))</f>
        <v/>
      </c>
      <c r="C390" s="539" t="str">
        <f ca="1">IF(F390="","",(IFERROR(OFFSET('BD1'!AB$14,MATCH(F390,'BD1'!AC$13:AC$2500,0)-2,0),"")))</f>
        <v/>
      </c>
      <c r="D390" s="70" t="str">
        <f>IF(F390="","",(COUNTIFS('BD1'!AC:AC,F390,'BD1'!AA:AA,"PAGADO")))</f>
        <v/>
      </c>
      <c r="E390" s="73" t="str">
        <f>IF(F390="","",(IFERROR(VLOOKUP(F390,'BD1'!AC:AE,2,0),"")))</f>
        <v/>
      </c>
      <c r="F390" s="360"/>
      <c r="G390" s="75" t="str">
        <f>IF(F390="","",(SUMIFS('BD1'!Y:Y,'BD1'!AC:AC,F390,'BD1'!AA:AA,"PAGADO")))</f>
        <v/>
      </c>
    </row>
    <row r="391" spans="2:7" ht="21.95" customHeight="1" x14ac:dyDescent="0.25">
      <c r="B391" s="538" t="str">
        <f ca="1">IF(F391="","",(IFERROR(OFFSET('BD1'!C$14,MATCH(F391,'BD1'!AC$13:AC$2500,0)-2,0),"")))</f>
        <v/>
      </c>
      <c r="C391" s="539" t="str">
        <f ca="1">IF(F391="","",(IFERROR(OFFSET('BD1'!AB$14,MATCH(F391,'BD1'!AC$13:AC$2500,0)-2,0),"")))</f>
        <v/>
      </c>
      <c r="D391" s="70" t="str">
        <f>IF(F391="","",(COUNTIFS('BD1'!AC:AC,F391,'BD1'!AA:AA,"PAGADO")))</f>
        <v/>
      </c>
      <c r="E391" s="73" t="str">
        <f>IF(F391="","",(IFERROR(VLOOKUP(F391,'BD1'!AC:AE,2,0),"")))</f>
        <v/>
      </c>
      <c r="F391" s="360"/>
      <c r="G391" s="75" t="str">
        <f>IF(F391="","",(SUMIFS('BD1'!Y:Y,'BD1'!AC:AC,F391,'BD1'!AA:AA,"PAGADO")))</f>
        <v/>
      </c>
    </row>
    <row r="392" spans="2:7" ht="21.95" customHeight="1" x14ac:dyDescent="0.25">
      <c r="B392" s="538" t="str">
        <f ca="1">IF(F392="","",(IFERROR(OFFSET('BD1'!C$14,MATCH(F392,'BD1'!AC$13:AC$2500,0)-2,0),"")))</f>
        <v/>
      </c>
      <c r="C392" s="539" t="str">
        <f ca="1">IF(F392="","",(IFERROR(OFFSET('BD1'!AB$14,MATCH(F392,'BD1'!AC$13:AC$2500,0)-2,0),"")))</f>
        <v/>
      </c>
      <c r="D392" s="70" t="str">
        <f>IF(F392="","",(COUNTIFS('BD1'!AC:AC,F392,'BD1'!AA:AA,"PAGADO")))</f>
        <v/>
      </c>
      <c r="E392" s="73" t="str">
        <f>IF(F392="","",(IFERROR(VLOOKUP(F392,'BD1'!AC:AE,2,0),"")))</f>
        <v/>
      </c>
      <c r="F392" s="360"/>
      <c r="G392" s="75" t="str">
        <f>IF(F392="","",(SUMIFS('BD1'!Y:Y,'BD1'!AC:AC,F392,'BD1'!AA:AA,"PAGADO")))</f>
        <v/>
      </c>
    </row>
    <row r="393" spans="2:7" ht="21.95" customHeight="1" x14ac:dyDescent="0.25">
      <c r="B393" s="538" t="str">
        <f ca="1">IF(F393="","",(IFERROR(OFFSET('BD1'!C$14,MATCH(F393,'BD1'!AC$13:AC$2500,0)-2,0),"")))</f>
        <v/>
      </c>
      <c r="C393" s="539" t="str">
        <f ca="1">IF(F393="","",(IFERROR(OFFSET('BD1'!AB$14,MATCH(F393,'BD1'!AC$13:AC$2500,0)-2,0),"")))</f>
        <v/>
      </c>
      <c r="D393" s="70" t="str">
        <f>IF(F393="","",(COUNTIFS('BD1'!AC:AC,F393,'BD1'!AA:AA,"PAGADO")))</f>
        <v/>
      </c>
      <c r="E393" s="73" t="str">
        <f>IF(F393="","",(IFERROR(VLOOKUP(F393,'BD1'!AC:AE,2,0),"")))</f>
        <v/>
      </c>
      <c r="F393" s="360"/>
      <c r="G393" s="75" t="str">
        <f>IF(F393="","",(SUMIFS('BD1'!Y:Y,'BD1'!AC:AC,F393,'BD1'!AA:AA,"PAGADO")))</f>
        <v/>
      </c>
    </row>
    <row r="394" spans="2:7" ht="21.95" customHeight="1" x14ac:dyDescent="0.25">
      <c r="B394" s="538" t="str">
        <f ca="1">IF(F394="","",(IFERROR(OFFSET('BD1'!C$14,MATCH(F394,'BD1'!AC$13:AC$2500,0)-2,0),"")))</f>
        <v/>
      </c>
      <c r="C394" s="539" t="str">
        <f ca="1">IF(F394="","",(IFERROR(OFFSET('BD1'!AB$14,MATCH(F394,'BD1'!AC$13:AC$2500,0)-2,0),"")))</f>
        <v/>
      </c>
      <c r="D394" s="70" t="str">
        <f>IF(F394="","",(COUNTIFS('BD1'!AC:AC,F394,'BD1'!AA:AA,"PAGADO")))</f>
        <v/>
      </c>
      <c r="E394" s="73" t="str">
        <f>IF(F394="","",(IFERROR(VLOOKUP(F394,'BD1'!AC:AE,2,0),"")))</f>
        <v/>
      </c>
      <c r="F394" s="360"/>
      <c r="G394" s="75" t="str">
        <f>IF(F394="","",(SUMIFS('BD1'!Y:Y,'BD1'!AC:AC,F394,'BD1'!AA:AA,"PAGADO")))</f>
        <v/>
      </c>
    </row>
    <row r="395" spans="2:7" ht="21.95" customHeight="1" x14ac:dyDescent="0.25">
      <c r="B395" s="538" t="str">
        <f ca="1">IF(F395="","",(IFERROR(OFFSET('BD1'!C$14,MATCH(F395,'BD1'!AC$13:AC$2500,0)-2,0),"")))</f>
        <v/>
      </c>
      <c r="C395" s="539" t="str">
        <f ca="1">IF(F395="","",(IFERROR(OFFSET('BD1'!AB$14,MATCH(F395,'BD1'!AC$13:AC$2500,0)-2,0),"")))</f>
        <v/>
      </c>
      <c r="D395" s="70" t="str">
        <f>IF(F395="","",(COUNTIFS('BD1'!AC:AC,F395,'BD1'!AA:AA,"PAGADO")))</f>
        <v/>
      </c>
      <c r="E395" s="73" t="str">
        <f>IF(F395="","",(IFERROR(VLOOKUP(F395,'BD1'!AC:AE,2,0),"")))</f>
        <v/>
      </c>
      <c r="F395" s="360"/>
      <c r="G395" s="75" t="str">
        <f>IF(F395="","",(SUMIFS('BD1'!Y:Y,'BD1'!AC:AC,F395,'BD1'!AA:AA,"PAGADO")))</f>
        <v/>
      </c>
    </row>
    <row r="396" spans="2:7" ht="21.95" customHeight="1" x14ac:dyDescent="0.25">
      <c r="B396" s="538" t="str">
        <f ca="1">IF(F396="","",(IFERROR(OFFSET('BD1'!C$14,MATCH(F396,'BD1'!AC$13:AC$2500,0)-2,0),"")))</f>
        <v/>
      </c>
      <c r="C396" s="539" t="str">
        <f ca="1">IF(F396="","",(IFERROR(OFFSET('BD1'!AB$14,MATCH(F396,'BD1'!AC$13:AC$2500,0)-2,0),"")))</f>
        <v/>
      </c>
      <c r="D396" s="70" t="str">
        <f>IF(F396="","",(COUNTIFS('BD1'!AC:AC,F396,'BD1'!AA:AA,"PAGADO")))</f>
        <v/>
      </c>
      <c r="E396" s="73" t="str">
        <f>IF(F396="","",(IFERROR(VLOOKUP(F396,'BD1'!AC:AE,2,0),"")))</f>
        <v/>
      </c>
      <c r="F396" s="360"/>
      <c r="G396" s="75" t="str">
        <f>IF(F396="","",(SUMIFS('BD1'!Y:Y,'BD1'!AC:AC,F396,'BD1'!AA:AA,"PAGADO")))</f>
        <v/>
      </c>
    </row>
    <row r="397" spans="2:7" ht="21.95" customHeight="1" x14ac:dyDescent="0.25">
      <c r="B397" s="538" t="str">
        <f ca="1">IF(F397="","",(IFERROR(OFFSET('BD1'!C$14,MATCH(F397,'BD1'!AC$13:AC$2500,0)-2,0),"")))</f>
        <v/>
      </c>
      <c r="C397" s="539" t="str">
        <f ca="1">IF(F397="","",(IFERROR(OFFSET('BD1'!AB$14,MATCH(F397,'BD1'!AC$13:AC$2500,0)-2,0),"")))</f>
        <v/>
      </c>
      <c r="D397" s="70" t="str">
        <f>IF(F397="","",(COUNTIFS('BD1'!AC:AC,F397,'BD1'!AA:AA,"PAGADO")))</f>
        <v/>
      </c>
      <c r="E397" s="73" t="str">
        <f>IF(F397="","",(IFERROR(VLOOKUP(F397,'BD1'!AC:AE,2,0),"")))</f>
        <v/>
      </c>
      <c r="F397" s="360"/>
      <c r="G397" s="75" t="str">
        <f>IF(F397="","",(SUMIFS('BD1'!Y:Y,'BD1'!AC:AC,F397,'BD1'!AA:AA,"PAGADO")))</f>
        <v/>
      </c>
    </row>
    <row r="398" spans="2:7" ht="21.95" customHeight="1" x14ac:dyDescent="0.25">
      <c r="B398" s="538" t="str">
        <f ca="1">IF(F398="","",(IFERROR(OFFSET('BD1'!C$14,MATCH(F398,'BD1'!AC$13:AC$2500,0)-2,0),"")))</f>
        <v/>
      </c>
      <c r="C398" s="539" t="str">
        <f ca="1">IF(F398="","",(IFERROR(OFFSET('BD1'!AB$14,MATCH(F398,'BD1'!AC$13:AC$2500,0)-2,0),"")))</f>
        <v/>
      </c>
      <c r="D398" s="70" t="str">
        <f>IF(F398="","",(COUNTIFS('BD1'!AC:AC,F398,'BD1'!AA:AA,"PAGADO")))</f>
        <v/>
      </c>
      <c r="E398" s="73" t="str">
        <f>IF(F398="","",(IFERROR(VLOOKUP(F398,'BD1'!AC:AE,2,0),"")))</f>
        <v/>
      </c>
      <c r="F398" s="360"/>
      <c r="G398" s="75" t="str">
        <f>IF(F398="","",(SUMIFS('BD1'!Y:Y,'BD1'!AC:AC,F398,'BD1'!AA:AA,"PAGADO")))</f>
        <v/>
      </c>
    </row>
    <row r="399" spans="2:7" ht="21.95" customHeight="1" x14ac:dyDescent="0.25">
      <c r="B399" s="538" t="str">
        <f ca="1">IF(F399="","",(IFERROR(OFFSET('BD1'!C$14,MATCH(F399,'BD1'!AC$13:AC$2500,0)-2,0),"")))</f>
        <v/>
      </c>
      <c r="C399" s="539" t="str">
        <f ca="1">IF(F399="","",(IFERROR(OFFSET('BD1'!AB$14,MATCH(F399,'BD1'!AC$13:AC$2500,0)-2,0),"")))</f>
        <v/>
      </c>
      <c r="D399" s="70" t="str">
        <f>IF(F399="","",(COUNTIFS('BD1'!AC:AC,F399,'BD1'!AA:AA,"PAGADO")))</f>
        <v/>
      </c>
      <c r="E399" s="73" t="str">
        <f>IF(F399="","",(IFERROR(VLOOKUP(F399,'BD1'!AC:AE,2,0),"")))</f>
        <v/>
      </c>
      <c r="F399" s="360"/>
      <c r="G399" s="75" t="str">
        <f>IF(F399="","",(SUMIFS('BD1'!Y:Y,'BD1'!AC:AC,F399,'BD1'!AA:AA,"PAGADO")))</f>
        <v/>
      </c>
    </row>
    <row r="400" spans="2:7" ht="21.95" customHeight="1" x14ac:dyDescent="0.25">
      <c r="B400" s="538" t="str">
        <f ca="1">IF(F400="","",(IFERROR(OFFSET('BD1'!C$14,MATCH(F400,'BD1'!AC$13:AC$2500,0)-2,0),"")))</f>
        <v/>
      </c>
      <c r="C400" s="539" t="str">
        <f ca="1">IF(F400="","",(IFERROR(OFFSET('BD1'!AB$14,MATCH(F400,'BD1'!AC$13:AC$2500,0)-2,0),"")))</f>
        <v/>
      </c>
      <c r="D400" s="70" t="str">
        <f>IF(F400="","",(COUNTIFS('BD1'!AC:AC,F400,'BD1'!AA:AA,"PAGADO")))</f>
        <v/>
      </c>
      <c r="E400" s="73" t="str">
        <f>IF(F400="","",(IFERROR(VLOOKUP(F400,'BD1'!AC:AE,2,0),"")))</f>
        <v/>
      </c>
      <c r="F400" s="360"/>
      <c r="G400" s="75" t="str">
        <f>IF(F400="","",(SUMIFS('BD1'!Y:Y,'BD1'!AC:AC,F400,'BD1'!AA:AA,"PAGADO")))</f>
        <v/>
      </c>
    </row>
    <row r="401" spans="2:7" ht="21.95" customHeight="1" x14ac:dyDescent="0.25">
      <c r="B401" s="538" t="str">
        <f ca="1">IF(F401="","",(IFERROR(OFFSET('BD1'!C$14,MATCH(F401,'BD1'!AC$13:AC$2500,0)-2,0),"")))</f>
        <v/>
      </c>
      <c r="C401" s="539" t="str">
        <f ca="1">IF(F401="","",(IFERROR(OFFSET('BD1'!AB$14,MATCH(F401,'BD1'!AC$13:AC$2500,0)-2,0),"")))</f>
        <v/>
      </c>
      <c r="D401" s="70" t="str">
        <f>IF(F401="","",(COUNTIFS('BD1'!AC:AC,F401,'BD1'!AA:AA,"PAGADO")))</f>
        <v/>
      </c>
      <c r="E401" s="73" t="str">
        <f>IF(F401="","",(IFERROR(VLOOKUP(F401,'BD1'!AC:AE,2,0),"")))</f>
        <v/>
      </c>
      <c r="F401" s="360"/>
      <c r="G401" s="75" t="str">
        <f>IF(F401="","",(SUMIFS('BD1'!Y:Y,'BD1'!AC:AC,F401,'BD1'!AA:AA,"PAGADO")))</f>
        <v/>
      </c>
    </row>
    <row r="402" spans="2:7" ht="21.95" customHeight="1" x14ac:dyDescent="0.25">
      <c r="B402" s="538" t="str">
        <f ca="1">IF(F402="","",(IFERROR(OFFSET('BD1'!C$14,MATCH(F402,'BD1'!AC$13:AC$2500,0)-2,0),"")))</f>
        <v/>
      </c>
      <c r="C402" s="539" t="str">
        <f ca="1">IF(F402="","",(IFERROR(OFFSET('BD1'!AB$14,MATCH(F402,'BD1'!AC$13:AC$2500,0)-2,0),"")))</f>
        <v/>
      </c>
      <c r="D402" s="70" t="str">
        <f>IF(F402="","",(COUNTIFS('BD1'!AC:AC,F402,'BD1'!AA:AA,"PAGADO")))</f>
        <v/>
      </c>
      <c r="E402" s="73" t="str">
        <f>IF(F402="","",(IFERROR(VLOOKUP(F402,'BD1'!AC:AE,2,0),"")))</f>
        <v/>
      </c>
      <c r="F402" s="360"/>
      <c r="G402" s="75" t="str">
        <f>IF(F402="","",(SUMIFS('BD1'!Y:Y,'BD1'!AC:AC,F402,'BD1'!AA:AA,"PAGADO")))</f>
        <v/>
      </c>
    </row>
    <row r="403" spans="2:7" ht="21.95" customHeight="1" x14ac:dyDescent="0.25">
      <c r="B403" s="538" t="str">
        <f ca="1">IF(F403="","",(IFERROR(OFFSET('BD1'!C$14,MATCH(F403,'BD1'!AC$13:AC$2500,0)-2,0),"")))</f>
        <v/>
      </c>
      <c r="C403" s="539" t="str">
        <f ca="1">IF(F403="","",(IFERROR(OFFSET('BD1'!AB$14,MATCH(F403,'BD1'!AC$13:AC$2500,0)-2,0),"")))</f>
        <v/>
      </c>
      <c r="D403" s="70" t="str">
        <f>IF(F403="","",(COUNTIFS('BD1'!AC:AC,F403,'BD1'!AA:AA,"PAGADO")))</f>
        <v/>
      </c>
      <c r="E403" s="73" t="str">
        <f>IF(F403="","",(IFERROR(VLOOKUP(F403,'BD1'!AC:AE,2,0),"")))</f>
        <v/>
      </c>
      <c r="F403" s="360"/>
      <c r="G403" s="75" t="str">
        <f>IF(F403="","",(SUMIFS('BD1'!Y:Y,'BD1'!AC:AC,F403,'BD1'!AA:AA,"PAGADO")))</f>
        <v/>
      </c>
    </row>
    <row r="404" spans="2:7" ht="21.95" customHeight="1" x14ac:dyDescent="0.25">
      <c r="B404" s="538" t="str">
        <f ca="1">IF(F404="","",(IFERROR(OFFSET('BD1'!C$14,MATCH(F404,'BD1'!AC$13:AC$2500,0)-2,0),"")))</f>
        <v/>
      </c>
      <c r="C404" s="539" t="str">
        <f ca="1">IF(F404="","",(IFERROR(OFFSET('BD1'!AB$14,MATCH(F404,'BD1'!AC$13:AC$2500,0)-2,0),"")))</f>
        <v/>
      </c>
      <c r="D404" s="70" t="str">
        <f>IF(F404="","",(COUNTIFS('BD1'!AC:AC,F404,'BD1'!AA:AA,"PAGADO")))</f>
        <v/>
      </c>
      <c r="E404" s="73" t="str">
        <f>IF(F404="","",(IFERROR(VLOOKUP(F404,'BD1'!AC:AE,2,0),"")))</f>
        <v/>
      </c>
      <c r="F404" s="360"/>
      <c r="G404" s="75" t="str">
        <f>IF(F404="","",(SUMIFS('BD1'!Y:Y,'BD1'!AC:AC,F404,'BD1'!AA:AA,"PAGADO")))</f>
        <v/>
      </c>
    </row>
    <row r="405" spans="2:7" ht="21.95" customHeight="1" x14ac:dyDescent="0.25">
      <c r="B405" s="538" t="str">
        <f ca="1">IF(F405="","",(IFERROR(OFFSET('BD1'!C$14,MATCH(F405,'BD1'!AC$13:AC$2500,0)-2,0),"")))</f>
        <v/>
      </c>
      <c r="C405" s="539" t="str">
        <f ca="1">IF(F405="","",(IFERROR(OFFSET('BD1'!AB$14,MATCH(F405,'BD1'!AC$13:AC$2500,0)-2,0),"")))</f>
        <v/>
      </c>
      <c r="D405" s="70" t="str">
        <f>IF(F405="","",(COUNTIFS('BD1'!AC:AC,F405,'BD1'!AA:AA,"PAGADO")))</f>
        <v/>
      </c>
      <c r="E405" s="73" t="str">
        <f>IF(F405="","",(IFERROR(VLOOKUP(F405,'BD1'!AC:AE,2,0),"")))</f>
        <v/>
      </c>
      <c r="F405" s="360"/>
      <c r="G405" s="75" t="str">
        <f>IF(F405="","",(SUMIFS('BD1'!Y:Y,'BD1'!AC:AC,F405,'BD1'!AA:AA,"PAGADO")))</f>
        <v/>
      </c>
    </row>
    <row r="406" spans="2:7" ht="21.95" customHeight="1" x14ac:dyDescent="0.25">
      <c r="B406" s="538" t="str">
        <f ca="1">IF(F406="","",(IFERROR(OFFSET('BD1'!C$14,MATCH(F406,'BD1'!AC$13:AC$2500,0)-2,0),"")))</f>
        <v/>
      </c>
      <c r="C406" s="539" t="str">
        <f ca="1">IF(F406="","",(IFERROR(OFFSET('BD1'!AB$14,MATCH(F406,'BD1'!AC$13:AC$2500,0)-2,0),"")))</f>
        <v/>
      </c>
      <c r="D406" s="70" t="str">
        <f>IF(F406="","",(COUNTIFS('BD1'!AC:AC,F406,'BD1'!AA:AA,"PAGADO")))</f>
        <v/>
      </c>
      <c r="E406" s="73" t="str">
        <f>IF(F406="","",(IFERROR(VLOOKUP(F406,'BD1'!AC:AE,2,0),"")))</f>
        <v/>
      </c>
      <c r="F406" s="360"/>
      <c r="G406" s="75" t="str">
        <f>IF(F406="","",(SUMIFS('BD1'!Y:Y,'BD1'!AC:AC,F406,'BD1'!AA:AA,"PAGADO")))</f>
        <v/>
      </c>
    </row>
    <row r="407" spans="2:7" ht="21.95" customHeight="1" x14ac:dyDescent="0.25">
      <c r="B407" s="538" t="str">
        <f ca="1">IF(F407="","",(IFERROR(OFFSET('BD1'!C$14,MATCH(F407,'BD1'!AC$13:AC$2500,0)-2,0),"")))</f>
        <v/>
      </c>
      <c r="C407" s="539" t="str">
        <f ca="1">IF(F407="","",(IFERROR(OFFSET('BD1'!AB$14,MATCH(F407,'BD1'!AC$13:AC$2500,0)-2,0),"")))</f>
        <v/>
      </c>
      <c r="D407" s="70" t="str">
        <f>IF(F407="","",(COUNTIFS('BD1'!AC:AC,F407,'BD1'!AA:AA,"PAGADO")))</f>
        <v/>
      </c>
      <c r="E407" s="73" t="str">
        <f>IF(F407="","",(IFERROR(VLOOKUP(F407,'BD1'!AC:AE,2,0),"")))</f>
        <v/>
      </c>
      <c r="F407" s="360"/>
      <c r="G407" s="75" t="str">
        <f>IF(F407="","",(SUMIFS('BD1'!Y:Y,'BD1'!AC:AC,F407,'BD1'!AA:AA,"PAGADO")))</f>
        <v/>
      </c>
    </row>
    <row r="408" spans="2:7" ht="21.95" customHeight="1" x14ac:dyDescent="0.25">
      <c r="B408" s="538" t="str">
        <f ca="1">IF(F408="","",(IFERROR(OFFSET('BD1'!C$14,MATCH(F408,'BD1'!AC$13:AC$2500,0)-2,0),"")))</f>
        <v/>
      </c>
      <c r="C408" s="539" t="str">
        <f ca="1">IF(F408="","",(IFERROR(OFFSET('BD1'!AB$14,MATCH(F408,'BD1'!AC$13:AC$2500,0)-2,0),"")))</f>
        <v/>
      </c>
      <c r="D408" s="70" t="str">
        <f>IF(F408="","",(COUNTIFS('BD1'!AC:AC,F408,'BD1'!AA:AA,"PAGADO")))</f>
        <v/>
      </c>
      <c r="E408" s="73" t="str">
        <f>IF(F408="","",(IFERROR(VLOOKUP(F408,'BD1'!AC:AE,2,0),"")))</f>
        <v/>
      </c>
      <c r="F408" s="360"/>
      <c r="G408" s="75" t="str">
        <f>IF(F408="","",(SUMIFS('BD1'!Y:Y,'BD1'!AC:AC,F408,'BD1'!AA:AA,"PAGADO")))</f>
        <v/>
      </c>
    </row>
    <row r="409" spans="2:7" ht="21.95" customHeight="1" x14ac:dyDescent="0.25">
      <c r="B409" s="538" t="str">
        <f ca="1">IF(F409="","",(IFERROR(OFFSET('BD1'!C$14,MATCH(F409,'BD1'!AC$13:AC$2500,0)-2,0),"")))</f>
        <v/>
      </c>
      <c r="C409" s="539" t="str">
        <f ca="1">IF(F409="","",(IFERROR(OFFSET('BD1'!AB$14,MATCH(F409,'BD1'!AC$13:AC$2500,0)-2,0),"")))</f>
        <v/>
      </c>
      <c r="D409" s="70" t="str">
        <f>IF(F409="","",(COUNTIFS('BD1'!AC:AC,F409,'BD1'!AA:AA,"PAGADO")))</f>
        <v/>
      </c>
      <c r="E409" s="73" t="str">
        <f>IF(F409="","",(IFERROR(VLOOKUP(F409,'BD1'!AC:AE,2,0),"")))</f>
        <v/>
      </c>
      <c r="F409" s="360"/>
      <c r="G409" s="75" t="str">
        <f>IF(F409="","",(SUMIFS('BD1'!Y:Y,'BD1'!AC:AC,F409,'BD1'!AA:AA,"PAGADO")))</f>
        <v/>
      </c>
    </row>
    <row r="410" spans="2:7" ht="21.95" customHeight="1" x14ac:dyDescent="0.25">
      <c r="B410" s="538" t="str">
        <f ca="1">IF(F410="","",(IFERROR(OFFSET('BD1'!C$14,MATCH(F410,'BD1'!AC$13:AC$2500,0)-2,0),"")))</f>
        <v/>
      </c>
      <c r="C410" s="539" t="str">
        <f ca="1">IF(F410="","",(IFERROR(OFFSET('BD1'!AB$14,MATCH(F410,'BD1'!AC$13:AC$2500,0)-2,0),"")))</f>
        <v/>
      </c>
      <c r="D410" s="70" t="str">
        <f>IF(F410="","",(COUNTIFS('BD1'!AC:AC,F410,'BD1'!AA:AA,"PAGADO")))</f>
        <v/>
      </c>
      <c r="E410" s="73" t="str">
        <f>IF(F410="","",(IFERROR(VLOOKUP(F410,'BD1'!AC:AE,2,0),"")))</f>
        <v/>
      </c>
      <c r="F410" s="360"/>
      <c r="G410" s="75" t="str">
        <f>IF(F410="","",(SUMIFS('BD1'!Y:Y,'BD1'!AC:AC,F410,'BD1'!AA:AA,"PAGADO")))</f>
        <v/>
      </c>
    </row>
    <row r="411" spans="2:7" ht="21.95" customHeight="1" x14ac:dyDescent="0.25">
      <c r="B411" s="538" t="str">
        <f ca="1">IF(F411="","",(IFERROR(OFFSET('BD1'!C$14,MATCH(F411,'BD1'!AC$13:AC$2500,0)-2,0),"")))</f>
        <v/>
      </c>
      <c r="C411" s="539" t="str">
        <f ca="1">IF(F411="","",(IFERROR(OFFSET('BD1'!AB$14,MATCH(F411,'BD1'!AC$13:AC$2500,0)-2,0),"")))</f>
        <v/>
      </c>
      <c r="D411" s="70" t="str">
        <f>IF(F411="","",(COUNTIFS('BD1'!AC:AC,F411,'BD1'!AA:AA,"PAGADO")))</f>
        <v/>
      </c>
      <c r="E411" s="73" t="str">
        <f>IF(F411="","",(IFERROR(VLOOKUP(F411,'BD1'!AC:AE,2,0),"")))</f>
        <v/>
      </c>
      <c r="F411" s="360"/>
      <c r="G411" s="75" t="str">
        <f>IF(F411="","",(SUMIFS('BD1'!Y:Y,'BD1'!AC:AC,F411,'BD1'!AA:AA,"PAGADO")))</f>
        <v/>
      </c>
    </row>
    <row r="412" spans="2:7" ht="21.95" customHeight="1" x14ac:dyDescent="0.25">
      <c r="B412" s="538" t="str">
        <f ca="1">IF(F412="","",(IFERROR(OFFSET('BD1'!C$14,MATCH(F412,'BD1'!AC$13:AC$2500,0)-2,0),"")))</f>
        <v/>
      </c>
      <c r="C412" s="539" t="str">
        <f ca="1">IF(F412="","",(IFERROR(OFFSET('BD1'!AB$14,MATCH(F412,'BD1'!AC$13:AC$2500,0)-2,0),"")))</f>
        <v/>
      </c>
      <c r="D412" s="70" t="str">
        <f>IF(F412="","",(COUNTIFS('BD1'!AC:AC,F412,'BD1'!AA:AA,"PAGADO")))</f>
        <v/>
      </c>
      <c r="E412" s="73" t="str">
        <f>IF(F412="","",(IFERROR(VLOOKUP(F412,'BD1'!AC:AE,2,0),"")))</f>
        <v/>
      </c>
      <c r="F412" s="360"/>
      <c r="G412" s="75" t="str">
        <f>IF(F412="","",(SUMIFS('BD1'!Y:Y,'BD1'!AC:AC,F412,'BD1'!AA:AA,"PAGADO")))</f>
        <v/>
      </c>
    </row>
    <row r="413" spans="2:7" ht="21.95" customHeight="1" x14ac:dyDescent="0.25">
      <c r="B413" s="538" t="str">
        <f ca="1">IF(F413="","",(IFERROR(OFFSET('BD1'!C$14,MATCH(F413,'BD1'!AC$13:AC$2500,0)-2,0),"")))</f>
        <v/>
      </c>
      <c r="C413" s="539" t="str">
        <f ca="1">IF(F413="","",(IFERROR(OFFSET('BD1'!AB$14,MATCH(F413,'BD1'!AC$13:AC$2500,0)-2,0),"")))</f>
        <v/>
      </c>
      <c r="D413" s="70" t="str">
        <f>IF(F413="","",(COUNTIFS('BD1'!AC:AC,F413,'BD1'!AA:AA,"PAGADO")))</f>
        <v/>
      </c>
      <c r="E413" s="73" t="str">
        <f>IF(F413="","",(IFERROR(VLOOKUP(F413,'BD1'!AC:AE,2,0),"")))</f>
        <v/>
      </c>
      <c r="F413" s="360"/>
      <c r="G413" s="75" t="str">
        <f>IF(F413="","",(SUMIFS('BD1'!Y:Y,'BD1'!AC:AC,F413,'BD1'!AA:AA,"PAGADO")))</f>
        <v/>
      </c>
    </row>
    <row r="414" spans="2:7" ht="21.95" customHeight="1" x14ac:dyDescent="0.25">
      <c r="B414" s="538" t="str">
        <f ca="1">IF(F414="","",(IFERROR(OFFSET('BD1'!C$14,MATCH(F414,'BD1'!AC$13:AC$2500,0)-2,0),"")))</f>
        <v/>
      </c>
      <c r="C414" s="539" t="str">
        <f ca="1">IF(F414="","",(IFERROR(OFFSET('BD1'!AB$14,MATCH(F414,'BD1'!AC$13:AC$2500,0)-2,0),"")))</f>
        <v/>
      </c>
      <c r="D414" s="70" t="str">
        <f>IF(F414="","",(COUNTIFS('BD1'!AC:AC,F414,'BD1'!AA:AA,"PAGADO")))</f>
        <v/>
      </c>
      <c r="E414" s="73" t="str">
        <f>IF(F414="","",(IFERROR(VLOOKUP(F414,'BD1'!AC:AE,2,0),"")))</f>
        <v/>
      </c>
      <c r="F414" s="360"/>
      <c r="G414" s="75" t="str">
        <f>IF(F414="","",(SUMIFS('BD1'!Y:Y,'BD1'!AC:AC,F414,'BD1'!AA:AA,"PAGADO")))</f>
        <v/>
      </c>
    </row>
    <row r="415" spans="2:7" ht="21.95" customHeight="1" x14ac:dyDescent="0.25">
      <c r="B415" s="538" t="str">
        <f ca="1">IF(F415="","",(IFERROR(OFFSET('BD1'!C$14,MATCH(F415,'BD1'!AC$13:AC$2500,0)-2,0),"")))</f>
        <v/>
      </c>
      <c r="C415" s="539" t="str">
        <f ca="1">IF(F415="","",(IFERROR(OFFSET('BD1'!AB$14,MATCH(F415,'BD1'!AC$13:AC$2500,0)-2,0),"")))</f>
        <v/>
      </c>
      <c r="D415" s="70" t="str">
        <f>IF(F415="","",(COUNTIFS('BD1'!AC:AC,F415,'BD1'!AA:AA,"PAGADO")))</f>
        <v/>
      </c>
      <c r="E415" s="73" t="str">
        <f>IF(F415="","",(IFERROR(VLOOKUP(F415,'BD1'!AC:AE,2,0),"")))</f>
        <v/>
      </c>
      <c r="F415" s="360"/>
      <c r="G415" s="75" t="str">
        <f>IF(F415="","",(SUMIFS('BD1'!Y:Y,'BD1'!AC:AC,F415,'BD1'!AA:AA,"PAGADO")))</f>
        <v/>
      </c>
    </row>
    <row r="416" spans="2:7" ht="21.95" customHeight="1" x14ac:dyDescent="0.25">
      <c r="B416" s="538" t="str">
        <f ca="1">IF(F416="","",(IFERROR(OFFSET('BD1'!C$14,MATCH(F416,'BD1'!AC$13:AC$2500,0)-2,0),"")))</f>
        <v/>
      </c>
      <c r="C416" s="539" t="str">
        <f ca="1">IF(F416="","",(IFERROR(OFFSET('BD1'!AB$14,MATCH(F416,'BD1'!AC$13:AC$2500,0)-2,0),"")))</f>
        <v/>
      </c>
      <c r="D416" s="70" t="str">
        <f>IF(F416="","",(COUNTIFS('BD1'!AC:AC,F416,'BD1'!AA:AA,"PAGADO")))</f>
        <v/>
      </c>
      <c r="E416" s="73" t="str">
        <f>IF(F416="","",(IFERROR(VLOOKUP(F416,'BD1'!AC:AE,2,0),"")))</f>
        <v/>
      </c>
      <c r="F416" s="360"/>
      <c r="G416" s="75" t="str">
        <f>IF(F416="","",(SUMIFS('BD1'!Y:Y,'BD1'!AC:AC,F416,'BD1'!AA:AA,"PAGADO")))</f>
        <v/>
      </c>
    </row>
    <row r="417" spans="2:7" ht="21.95" customHeight="1" x14ac:dyDescent="0.25">
      <c r="B417" s="538" t="str">
        <f ca="1">IF(F417="","",(IFERROR(OFFSET('BD1'!C$14,MATCH(F417,'BD1'!AC$13:AC$2500,0)-2,0),"")))</f>
        <v/>
      </c>
      <c r="C417" s="539" t="str">
        <f ca="1">IF(F417="","",(IFERROR(OFFSET('BD1'!AB$14,MATCH(F417,'BD1'!AC$13:AC$2500,0)-2,0),"")))</f>
        <v/>
      </c>
      <c r="D417" s="70" t="str">
        <f>IF(F417="","",(COUNTIFS('BD1'!AC:AC,F417,'BD1'!AA:AA,"PAGADO")))</f>
        <v/>
      </c>
      <c r="E417" s="73" t="str">
        <f>IF(F417="","",(IFERROR(VLOOKUP(F417,'BD1'!AC:AE,2,0),"")))</f>
        <v/>
      </c>
      <c r="F417" s="360"/>
      <c r="G417" s="75" t="str">
        <f>IF(F417="","",(SUMIFS('BD1'!Y:Y,'BD1'!AC:AC,F417,'BD1'!AA:AA,"PAGADO")))</f>
        <v/>
      </c>
    </row>
    <row r="418" spans="2:7" ht="21.95" customHeight="1" x14ac:dyDescent="0.25">
      <c r="B418" s="538" t="str">
        <f ca="1">IF(F418="","",(IFERROR(OFFSET('BD1'!C$14,MATCH(F418,'BD1'!AC$13:AC$2500,0)-2,0),"")))</f>
        <v/>
      </c>
      <c r="C418" s="539" t="str">
        <f ca="1">IF(F418="","",(IFERROR(OFFSET('BD1'!AB$14,MATCH(F418,'BD1'!AC$13:AC$2500,0)-2,0),"")))</f>
        <v/>
      </c>
      <c r="D418" s="70" t="str">
        <f>IF(F418="","",(COUNTIFS('BD1'!AC:AC,F418,'BD1'!AA:AA,"PAGADO")))</f>
        <v/>
      </c>
      <c r="E418" s="73" t="str">
        <f>IF(F418="","",(IFERROR(VLOOKUP(F418,'BD1'!AC:AE,2,0),"")))</f>
        <v/>
      </c>
      <c r="F418" s="360"/>
      <c r="G418" s="75" t="str">
        <f>IF(F418="","",(SUMIFS('BD1'!Y:Y,'BD1'!AC:AC,F418,'BD1'!AA:AA,"PAGADO")))</f>
        <v/>
      </c>
    </row>
    <row r="419" spans="2:7" ht="21.95" customHeight="1" x14ac:dyDescent="0.25">
      <c r="B419" s="538" t="str">
        <f ca="1">IF(F419="","",(IFERROR(OFFSET('BD1'!C$14,MATCH(F419,'BD1'!AC$13:AC$2500,0)-2,0),"")))</f>
        <v/>
      </c>
      <c r="C419" s="539" t="str">
        <f ca="1">IF(F419="","",(IFERROR(OFFSET('BD1'!AB$14,MATCH(F419,'BD1'!AC$13:AC$2500,0)-2,0),"")))</f>
        <v/>
      </c>
      <c r="D419" s="70" t="str">
        <f>IF(F419="","",(COUNTIFS('BD1'!AC:AC,F419,'BD1'!AA:AA,"PAGADO")))</f>
        <v/>
      </c>
      <c r="E419" s="73" t="str">
        <f>IF(F419="","",(IFERROR(VLOOKUP(F419,'BD1'!AC:AE,2,0),"")))</f>
        <v/>
      </c>
      <c r="F419" s="360"/>
      <c r="G419" s="75" t="str">
        <f>IF(F419="","",(SUMIFS('BD1'!Y:Y,'BD1'!AC:AC,F419,'BD1'!AA:AA,"PAGADO")))</f>
        <v/>
      </c>
    </row>
    <row r="420" spans="2:7" ht="21.95" customHeight="1" x14ac:dyDescent="0.25">
      <c r="B420" s="538" t="str">
        <f ca="1">IF(F420="","",(IFERROR(OFFSET('BD1'!C$14,MATCH(F420,'BD1'!AC$13:AC$2500,0)-2,0),"")))</f>
        <v/>
      </c>
      <c r="C420" s="539" t="str">
        <f ca="1">IF(F420="","",(IFERROR(OFFSET('BD1'!AB$14,MATCH(F420,'BD1'!AC$13:AC$2500,0)-2,0),"")))</f>
        <v/>
      </c>
      <c r="D420" s="70" t="str">
        <f>IF(F420="","",(COUNTIFS('BD1'!AC:AC,F420,'BD1'!AA:AA,"PAGADO")))</f>
        <v/>
      </c>
      <c r="E420" s="73" t="str">
        <f>IF(F420="","",(IFERROR(VLOOKUP(F420,'BD1'!AC:AE,2,0),"")))</f>
        <v/>
      </c>
      <c r="F420" s="360"/>
      <c r="G420" s="75" t="str">
        <f>IF(F420="","",(SUMIFS('BD1'!Y:Y,'BD1'!AC:AC,F420,'BD1'!AA:AA,"PAGADO")))</f>
        <v/>
      </c>
    </row>
    <row r="421" spans="2:7" ht="21.95" customHeight="1" x14ac:dyDescent="0.25">
      <c r="B421" s="538" t="str">
        <f ca="1">IF(F421="","",(IFERROR(OFFSET('BD1'!C$14,MATCH(F421,'BD1'!AC$13:AC$2500,0)-2,0),"")))</f>
        <v/>
      </c>
      <c r="C421" s="539" t="str">
        <f ca="1">IF(F421="","",(IFERROR(OFFSET('BD1'!AB$14,MATCH(F421,'BD1'!AC$13:AC$2500,0)-2,0),"")))</f>
        <v/>
      </c>
      <c r="D421" s="70" t="str">
        <f>IF(F421="","",(COUNTIFS('BD1'!AC:AC,F421,'BD1'!AA:AA,"PAGADO")))</f>
        <v/>
      </c>
      <c r="E421" s="73" t="str">
        <f>IF(F421="","",(IFERROR(VLOOKUP(F421,'BD1'!AC:AE,2,0),"")))</f>
        <v/>
      </c>
      <c r="F421" s="360"/>
      <c r="G421" s="75" t="str">
        <f>IF(F421="","",(SUMIFS('BD1'!Y:Y,'BD1'!AC:AC,F421,'BD1'!AA:AA,"PAGADO")))</f>
        <v/>
      </c>
    </row>
    <row r="422" spans="2:7" ht="21.95" customHeight="1" x14ac:dyDescent="0.25">
      <c r="B422" s="538" t="str">
        <f ca="1">IF(F422="","",(IFERROR(OFFSET('BD1'!C$14,MATCH(F422,'BD1'!AC$13:AC$2500,0)-2,0),"")))</f>
        <v/>
      </c>
      <c r="C422" s="539" t="str">
        <f ca="1">IF(F422="","",(IFERROR(OFFSET('BD1'!AB$14,MATCH(F422,'BD1'!AC$13:AC$2500,0)-2,0),"")))</f>
        <v/>
      </c>
      <c r="D422" s="70" t="str">
        <f>IF(F422="","",(COUNTIFS('BD1'!AC:AC,F422,'BD1'!AA:AA,"PAGADO")))</f>
        <v/>
      </c>
      <c r="E422" s="73" t="str">
        <f>IF(F422="","",(IFERROR(VLOOKUP(F422,'BD1'!AC:AE,2,0),"")))</f>
        <v/>
      </c>
      <c r="F422" s="360"/>
      <c r="G422" s="75" t="str">
        <f>IF(F422="","",(SUMIFS('BD1'!Y:Y,'BD1'!AC:AC,F422,'BD1'!AA:AA,"PAGADO")))</f>
        <v/>
      </c>
    </row>
    <row r="423" spans="2:7" ht="21.95" customHeight="1" x14ac:dyDescent="0.25">
      <c r="B423" s="538" t="str">
        <f ca="1">IF(F423="","",(IFERROR(OFFSET('BD1'!C$14,MATCH(F423,'BD1'!AC$13:AC$2500,0)-2,0),"")))</f>
        <v/>
      </c>
      <c r="C423" s="539" t="str">
        <f ca="1">IF(F423="","",(IFERROR(OFFSET('BD1'!AB$14,MATCH(F423,'BD1'!AC$13:AC$2500,0)-2,0),"")))</f>
        <v/>
      </c>
      <c r="D423" s="70" t="str">
        <f>IF(F423="","",(COUNTIFS('BD1'!AC:AC,F423,'BD1'!AA:AA,"PAGADO")))</f>
        <v/>
      </c>
      <c r="E423" s="73" t="str">
        <f>IF(F423="","",(IFERROR(VLOOKUP(F423,'BD1'!AC:AE,2,0),"")))</f>
        <v/>
      </c>
      <c r="F423" s="360"/>
      <c r="G423" s="75" t="str">
        <f>IF(F423="","",(SUMIFS('BD1'!Y:Y,'BD1'!AC:AC,F423,'BD1'!AA:AA,"PAGADO")))</f>
        <v/>
      </c>
    </row>
    <row r="424" spans="2:7" ht="21.95" customHeight="1" x14ac:dyDescent="0.25">
      <c r="B424" s="538" t="str">
        <f ca="1">IF(F424="","",(IFERROR(OFFSET('BD1'!C$14,MATCH(F424,'BD1'!AC$13:AC$2500,0)-2,0),"")))</f>
        <v/>
      </c>
      <c r="C424" s="539" t="str">
        <f ca="1">IF(F424="","",(IFERROR(OFFSET('BD1'!AB$14,MATCH(F424,'BD1'!AC$13:AC$2500,0)-2,0),"")))</f>
        <v/>
      </c>
      <c r="D424" s="70" t="str">
        <f>IF(F424="","",(COUNTIFS('BD1'!AC:AC,F424,'BD1'!AA:AA,"PAGADO")))</f>
        <v/>
      </c>
      <c r="E424" s="73" t="str">
        <f>IF(F424="","",(IFERROR(VLOOKUP(F424,'BD1'!AC:AE,2,0),"")))</f>
        <v/>
      </c>
      <c r="F424" s="360"/>
      <c r="G424" s="75" t="str">
        <f>IF(F424="","",(SUMIFS('BD1'!Y:Y,'BD1'!AC:AC,F424,'BD1'!AA:AA,"PAGADO")))</f>
        <v/>
      </c>
    </row>
    <row r="425" spans="2:7" ht="21.95" customHeight="1" x14ac:dyDescent="0.25">
      <c r="B425" s="538" t="str">
        <f ca="1">IF(F425="","",(IFERROR(OFFSET('BD1'!C$14,MATCH(F425,'BD1'!AC$13:AC$2500,0)-2,0),"")))</f>
        <v/>
      </c>
      <c r="C425" s="539" t="str">
        <f ca="1">IF(F425="","",(IFERROR(OFFSET('BD1'!AB$14,MATCH(F425,'BD1'!AC$13:AC$2500,0)-2,0),"")))</f>
        <v/>
      </c>
      <c r="D425" s="70" t="str">
        <f>IF(F425="","",(COUNTIFS('BD1'!AC:AC,F425,'BD1'!AA:AA,"PAGADO")))</f>
        <v/>
      </c>
      <c r="E425" s="73" t="str">
        <f>IF(F425="","",(IFERROR(VLOOKUP(F425,'BD1'!AC:AE,2,0),"")))</f>
        <v/>
      </c>
      <c r="F425" s="360"/>
      <c r="G425" s="75" t="str">
        <f>IF(F425="","",(SUMIFS('BD1'!Y:Y,'BD1'!AC:AC,F425,'BD1'!AA:AA,"PAGADO")))</f>
        <v/>
      </c>
    </row>
    <row r="426" spans="2:7" ht="21.95" customHeight="1" x14ac:dyDescent="0.25">
      <c r="B426" s="538" t="str">
        <f ca="1">IF(F426="","",(IFERROR(OFFSET('BD1'!C$14,MATCH(F426,'BD1'!AC$13:AC$2500,0)-2,0),"")))</f>
        <v/>
      </c>
      <c r="C426" s="539" t="str">
        <f ca="1">IF(F426="","",(IFERROR(OFFSET('BD1'!AB$14,MATCH(F426,'BD1'!AC$13:AC$2500,0)-2,0),"")))</f>
        <v/>
      </c>
      <c r="D426" s="70" t="str">
        <f>IF(F426="","",(COUNTIFS('BD1'!AC:AC,F426,'BD1'!AA:AA,"PAGADO")))</f>
        <v/>
      </c>
      <c r="E426" s="73" t="str">
        <f>IF(F426="","",(IFERROR(VLOOKUP(F426,'BD1'!AC:AE,2,0),"")))</f>
        <v/>
      </c>
      <c r="F426" s="360"/>
      <c r="G426" s="75" t="str">
        <f>IF(F426="","",(SUMIFS('BD1'!Y:Y,'BD1'!AC:AC,F426,'BD1'!AA:AA,"PAGADO")))</f>
        <v/>
      </c>
    </row>
    <row r="427" spans="2:7" ht="21.95" customHeight="1" x14ac:dyDescent="0.25">
      <c r="B427" s="538" t="str">
        <f ca="1">IF(F427="","",(IFERROR(OFFSET('BD1'!C$14,MATCH(F427,'BD1'!AC$13:AC$2500,0)-2,0),"")))</f>
        <v/>
      </c>
      <c r="C427" s="539" t="str">
        <f ca="1">IF(F427="","",(IFERROR(OFFSET('BD1'!AB$14,MATCH(F427,'BD1'!AC$13:AC$2500,0)-2,0),"")))</f>
        <v/>
      </c>
      <c r="D427" s="70" t="str">
        <f>IF(F427="","",(COUNTIFS('BD1'!AC:AC,F427,'BD1'!AA:AA,"PAGADO")))</f>
        <v/>
      </c>
      <c r="E427" s="73" t="str">
        <f>IF(F427="","",(IFERROR(VLOOKUP(F427,'BD1'!AC:AE,2,0),"")))</f>
        <v/>
      </c>
      <c r="F427" s="360"/>
      <c r="G427" s="75" t="str">
        <f>IF(F427="","",(SUMIFS('BD1'!Y:Y,'BD1'!AC:AC,F427,'BD1'!AA:AA,"PAGADO")))</f>
        <v/>
      </c>
    </row>
    <row r="428" spans="2:7" ht="21.95" customHeight="1" x14ac:dyDescent="0.25">
      <c r="B428" s="538" t="str">
        <f ca="1">IF(F428="","",(IFERROR(OFFSET('BD1'!C$14,MATCH(F428,'BD1'!AC$13:AC$2500,0)-2,0),"")))</f>
        <v/>
      </c>
      <c r="C428" s="539" t="str">
        <f ca="1">IF(F428="","",(IFERROR(OFFSET('BD1'!AB$14,MATCH(F428,'BD1'!AC$13:AC$2500,0)-2,0),"")))</f>
        <v/>
      </c>
      <c r="D428" s="70" t="str">
        <f>IF(F428="","",(COUNTIFS('BD1'!AC:AC,F428,'BD1'!AA:AA,"PAGADO")))</f>
        <v/>
      </c>
      <c r="E428" s="73" t="str">
        <f>IF(F428="","",(IFERROR(VLOOKUP(F428,'BD1'!AC:AE,2,0),"")))</f>
        <v/>
      </c>
      <c r="F428" s="360"/>
      <c r="G428" s="75" t="str">
        <f>IF(F428="","",(SUMIFS('BD1'!Y:Y,'BD1'!AC:AC,F428,'BD1'!AA:AA,"PAGADO")))</f>
        <v/>
      </c>
    </row>
    <row r="429" spans="2:7" ht="21.95" customHeight="1" x14ac:dyDescent="0.25">
      <c r="B429" s="538" t="str">
        <f ca="1">IF(F429="","",(IFERROR(OFFSET('BD1'!C$14,MATCH(F429,'BD1'!AC$13:AC$2500,0)-2,0),"")))</f>
        <v/>
      </c>
      <c r="C429" s="539" t="str">
        <f ca="1">IF(F429="","",(IFERROR(OFFSET('BD1'!AB$14,MATCH(F429,'BD1'!AC$13:AC$2500,0)-2,0),"")))</f>
        <v/>
      </c>
      <c r="D429" s="70" t="str">
        <f>IF(F429="","",(COUNTIFS('BD1'!AC:AC,F429,'BD1'!AA:AA,"PAGADO")))</f>
        <v/>
      </c>
      <c r="E429" s="73" t="str">
        <f>IF(F429="","",(IFERROR(VLOOKUP(F429,'BD1'!AC:AE,2,0),"")))</f>
        <v/>
      </c>
      <c r="F429" s="360"/>
      <c r="G429" s="75" t="str">
        <f>IF(F429="","",(SUMIFS('BD1'!Y:Y,'BD1'!AC:AC,F429,'BD1'!AA:AA,"PAGADO")))</f>
        <v/>
      </c>
    </row>
    <row r="430" spans="2:7" ht="21.95" customHeight="1" x14ac:dyDescent="0.25">
      <c r="B430" s="538" t="str">
        <f ca="1">IF(F430="","",(IFERROR(OFFSET('BD1'!C$14,MATCH(F430,'BD1'!AC$13:AC$2500,0)-2,0),"")))</f>
        <v/>
      </c>
      <c r="C430" s="539" t="str">
        <f ca="1">IF(F430="","",(IFERROR(OFFSET('BD1'!AB$14,MATCH(F430,'BD1'!AC$13:AC$2500,0)-2,0),"")))</f>
        <v/>
      </c>
      <c r="D430" s="70" t="str">
        <f>IF(F430="","",(COUNTIFS('BD1'!AC:AC,F430,'BD1'!AA:AA,"PAGADO")))</f>
        <v/>
      </c>
      <c r="E430" s="73" t="str">
        <f>IF(F430="","",(IFERROR(VLOOKUP(F430,'BD1'!AC:AE,2,0),"")))</f>
        <v/>
      </c>
      <c r="F430" s="360"/>
      <c r="G430" s="75" t="str">
        <f>IF(F430="","",(SUMIFS('BD1'!Y:Y,'BD1'!AC:AC,F430,'BD1'!AA:AA,"PAGADO")))</f>
        <v/>
      </c>
    </row>
    <row r="431" spans="2:7" ht="21.95" customHeight="1" x14ac:dyDescent="0.25">
      <c r="B431" s="538" t="str">
        <f ca="1">IF(F431="","",(IFERROR(OFFSET('BD1'!C$14,MATCH(F431,'BD1'!AC$13:AC$2500,0)-2,0),"")))</f>
        <v/>
      </c>
      <c r="C431" s="539" t="str">
        <f ca="1">IF(F431="","",(IFERROR(OFFSET('BD1'!AB$14,MATCH(F431,'BD1'!AC$13:AC$2500,0)-2,0),"")))</f>
        <v/>
      </c>
      <c r="D431" s="70" t="str">
        <f>IF(F431="","",(COUNTIFS('BD1'!AC:AC,F431,'BD1'!AA:AA,"PAGADO")))</f>
        <v/>
      </c>
      <c r="E431" s="73" t="str">
        <f>IF(F431="","",(IFERROR(VLOOKUP(F431,'BD1'!AC:AE,2,0),"")))</f>
        <v/>
      </c>
      <c r="F431" s="360"/>
      <c r="G431" s="75" t="str">
        <f>IF(F431="","",(SUMIFS('BD1'!Y:Y,'BD1'!AC:AC,F431,'BD1'!AA:AA,"PAGADO")))</f>
        <v/>
      </c>
    </row>
    <row r="432" spans="2:7" ht="21.95" customHeight="1" x14ac:dyDescent="0.25">
      <c r="B432" s="538" t="str">
        <f ca="1">IF(F432="","",(IFERROR(OFFSET('BD1'!C$14,MATCH(F432,'BD1'!AC$13:AC$2500,0)-2,0),"")))</f>
        <v/>
      </c>
      <c r="C432" s="539" t="str">
        <f ca="1">IF(F432="","",(IFERROR(OFFSET('BD1'!AB$14,MATCH(F432,'BD1'!AC$13:AC$2500,0)-2,0),"")))</f>
        <v/>
      </c>
      <c r="D432" s="70" t="str">
        <f>IF(F432="","",(COUNTIFS('BD1'!AC:AC,F432,'BD1'!AA:AA,"PAGADO")))</f>
        <v/>
      </c>
      <c r="E432" s="73" t="str">
        <f>IF(F432="","",(IFERROR(VLOOKUP(F432,'BD1'!AC:AE,2,0),"")))</f>
        <v/>
      </c>
      <c r="F432" s="360"/>
      <c r="G432" s="75" t="str">
        <f>IF(F432="","",(SUMIFS('BD1'!Y:Y,'BD1'!AC:AC,F432,'BD1'!AA:AA,"PAGADO")))</f>
        <v/>
      </c>
    </row>
    <row r="433" spans="2:7" ht="21.95" customHeight="1" x14ac:dyDescent="0.25">
      <c r="B433" s="538" t="str">
        <f ca="1">IF(F433="","",(IFERROR(OFFSET('BD1'!C$14,MATCH(F433,'BD1'!AC$13:AC$2500,0)-2,0),"")))</f>
        <v/>
      </c>
      <c r="C433" s="539" t="str">
        <f ca="1">IF(F433="","",(IFERROR(OFFSET('BD1'!AB$14,MATCH(F433,'BD1'!AC$13:AC$2500,0)-2,0),"")))</f>
        <v/>
      </c>
      <c r="D433" s="70" t="str">
        <f>IF(F433="","",(COUNTIFS('BD1'!AC:AC,F433,'BD1'!AA:AA,"PAGADO")))</f>
        <v/>
      </c>
      <c r="E433" s="73" t="str">
        <f>IF(F433="","",(IFERROR(VLOOKUP(F433,'BD1'!AC:AE,2,0),"")))</f>
        <v/>
      </c>
      <c r="F433" s="360"/>
      <c r="G433" s="75" t="str">
        <f>IF(F433="","",(SUMIFS('BD1'!Y:Y,'BD1'!AC:AC,F433,'BD1'!AA:AA,"PAGADO")))</f>
        <v/>
      </c>
    </row>
    <row r="434" spans="2:7" ht="21.95" customHeight="1" x14ac:dyDescent="0.25">
      <c r="B434" s="538" t="str">
        <f ca="1">IF(F434="","",(IFERROR(OFFSET('BD1'!C$14,MATCH(F434,'BD1'!AC$13:AC$2500,0)-2,0),"")))</f>
        <v/>
      </c>
      <c r="C434" s="539" t="str">
        <f ca="1">IF(F434="","",(IFERROR(OFFSET('BD1'!AB$14,MATCH(F434,'BD1'!AC$13:AC$2500,0)-2,0),"")))</f>
        <v/>
      </c>
      <c r="D434" s="70" t="str">
        <f>IF(F434="","",(COUNTIFS('BD1'!AC:AC,F434,'BD1'!AA:AA,"PAGADO")))</f>
        <v/>
      </c>
      <c r="E434" s="73" t="str">
        <f>IF(F434="","",(IFERROR(VLOOKUP(F434,'BD1'!AC:AE,2,0),"")))</f>
        <v/>
      </c>
      <c r="F434" s="360"/>
      <c r="G434" s="75" t="str">
        <f>IF(F434="","",(SUMIFS('BD1'!Y:Y,'BD1'!AC:AC,F434,'BD1'!AA:AA,"PAGADO")))</f>
        <v/>
      </c>
    </row>
    <row r="435" spans="2:7" ht="21.95" customHeight="1" x14ac:dyDescent="0.25">
      <c r="B435" s="538" t="str">
        <f ca="1">IF(F435="","",(IFERROR(OFFSET('BD1'!C$14,MATCH(F435,'BD1'!AC$13:AC$2500,0)-2,0),"")))</f>
        <v/>
      </c>
      <c r="C435" s="539" t="str">
        <f ca="1">IF(F435="","",(IFERROR(OFFSET('BD1'!AB$14,MATCH(F435,'BD1'!AC$13:AC$2500,0)-2,0),"")))</f>
        <v/>
      </c>
      <c r="D435" s="70" t="str">
        <f>IF(F435="","",(COUNTIFS('BD1'!AC:AC,F435,'BD1'!AA:AA,"PAGADO")))</f>
        <v/>
      </c>
      <c r="E435" s="73" t="str">
        <f>IF(F435="","",(IFERROR(VLOOKUP(F435,'BD1'!AC:AE,2,0),"")))</f>
        <v/>
      </c>
      <c r="F435" s="360"/>
      <c r="G435" s="75" t="str">
        <f>IF(F435="","",(SUMIFS('BD1'!Y:Y,'BD1'!AC:AC,F435,'BD1'!AA:AA,"PAGADO")))</f>
        <v/>
      </c>
    </row>
    <row r="436" spans="2:7" ht="21.95" customHeight="1" x14ac:dyDescent="0.25">
      <c r="B436" s="538" t="str">
        <f ca="1">IF(F436="","",(IFERROR(OFFSET('BD1'!C$14,MATCH(F436,'BD1'!AC$13:AC$2500,0)-2,0),"")))</f>
        <v/>
      </c>
      <c r="C436" s="539" t="str">
        <f ca="1">IF(F436="","",(IFERROR(OFFSET('BD1'!AB$14,MATCH(F436,'BD1'!AC$13:AC$2500,0)-2,0),"")))</f>
        <v/>
      </c>
      <c r="D436" s="70" t="str">
        <f>IF(F436="","",(COUNTIFS('BD1'!AC:AC,F436,'BD1'!AA:AA,"PAGADO")))</f>
        <v/>
      </c>
      <c r="E436" s="73" t="str">
        <f>IF(F436="","",(IFERROR(VLOOKUP(F436,'BD1'!AC:AE,2,0),"")))</f>
        <v/>
      </c>
      <c r="F436" s="360"/>
      <c r="G436" s="75" t="str">
        <f>IF(F436="","",(SUMIFS('BD1'!Y:Y,'BD1'!AC:AC,F436,'BD1'!AA:AA,"PAGADO")))</f>
        <v/>
      </c>
    </row>
    <row r="437" spans="2:7" ht="21.95" customHeight="1" x14ac:dyDescent="0.25">
      <c r="B437" s="538" t="str">
        <f ca="1">IF(F437="","",(IFERROR(OFFSET('BD1'!C$14,MATCH(F437,'BD1'!AC$13:AC$2500,0)-2,0),"")))</f>
        <v/>
      </c>
      <c r="C437" s="539" t="str">
        <f ca="1">IF(F437="","",(IFERROR(OFFSET('BD1'!AB$14,MATCH(F437,'BD1'!AC$13:AC$2500,0)-2,0),"")))</f>
        <v/>
      </c>
      <c r="D437" s="70" t="str">
        <f>IF(F437="","",(COUNTIFS('BD1'!AC:AC,F437,'BD1'!AA:AA,"PAGADO")))</f>
        <v/>
      </c>
      <c r="E437" s="73" t="str">
        <f>IF(F437="","",(IFERROR(VLOOKUP(F437,'BD1'!AC:AE,2,0),"")))</f>
        <v/>
      </c>
      <c r="F437" s="360"/>
      <c r="G437" s="75" t="str">
        <f>IF(F437="","",(SUMIFS('BD1'!Y:Y,'BD1'!AC:AC,F437,'BD1'!AA:AA,"PAGADO")))</f>
        <v/>
      </c>
    </row>
    <row r="438" spans="2:7" ht="21.95" customHeight="1" x14ac:dyDescent="0.25">
      <c r="B438" s="538" t="str">
        <f ca="1">IF(F438="","",(IFERROR(OFFSET('BD1'!C$14,MATCH(F438,'BD1'!AC$13:AC$2500,0)-2,0),"")))</f>
        <v/>
      </c>
      <c r="C438" s="539" t="str">
        <f ca="1">IF(F438="","",(IFERROR(OFFSET('BD1'!AB$14,MATCH(F438,'BD1'!AC$13:AC$2500,0)-2,0),"")))</f>
        <v/>
      </c>
      <c r="D438" s="70" t="str">
        <f>IF(F438="","",(COUNTIFS('BD1'!AC:AC,F438,'BD1'!AA:AA,"PAGADO")))</f>
        <v/>
      </c>
      <c r="E438" s="73" t="str">
        <f>IF(F438="","",(IFERROR(VLOOKUP(F438,'BD1'!AC:AE,2,0),"")))</f>
        <v/>
      </c>
      <c r="F438" s="360"/>
      <c r="G438" s="75" t="str">
        <f>IF(F438="","",(SUMIFS('BD1'!Y:Y,'BD1'!AC:AC,F438,'BD1'!AA:AA,"PAGADO")))</f>
        <v/>
      </c>
    </row>
    <row r="439" spans="2:7" ht="21.95" customHeight="1" x14ac:dyDescent="0.25">
      <c r="B439" s="538" t="str">
        <f ca="1">IF(F439="","",(IFERROR(OFFSET('BD1'!C$14,MATCH(F439,'BD1'!AC$13:AC$2500,0)-2,0),"")))</f>
        <v/>
      </c>
      <c r="C439" s="539" t="str">
        <f ca="1">IF(F439="","",(IFERROR(OFFSET('BD1'!AB$14,MATCH(F439,'BD1'!AC$13:AC$2500,0)-2,0),"")))</f>
        <v/>
      </c>
      <c r="D439" s="70" t="str">
        <f>IF(F439="","",(COUNTIFS('BD1'!AC:AC,F439,'BD1'!AA:AA,"PAGADO")))</f>
        <v/>
      </c>
      <c r="E439" s="73" t="str">
        <f>IF(F439="","",(IFERROR(VLOOKUP(F439,'BD1'!AC:AE,2,0),"")))</f>
        <v/>
      </c>
      <c r="F439" s="360"/>
      <c r="G439" s="75" t="str">
        <f>IF(F439="","",(SUMIFS('BD1'!Y:Y,'BD1'!AC:AC,F439,'BD1'!AA:AA,"PAGADO")))</f>
        <v/>
      </c>
    </row>
    <row r="440" spans="2:7" ht="21.95" customHeight="1" x14ac:dyDescent="0.25">
      <c r="B440" s="538" t="str">
        <f ca="1">IF(F440="","",(IFERROR(OFFSET('BD1'!C$14,MATCH(F440,'BD1'!AC$13:AC$2500,0)-2,0),"")))</f>
        <v/>
      </c>
      <c r="C440" s="539" t="str">
        <f ca="1">IF(F440="","",(IFERROR(OFFSET('BD1'!AB$14,MATCH(F440,'BD1'!AC$13:AC$2500,0)-2,0),"")))</f>
        <v/>
      </c>
      <c r="D440" s="70" t="str">
        <f>IF(F440="","",(COUNTIFS('BD1'!AC:AC,F440,'BD1'!AA:AA,"PAGADO")))</f>
        <v/>
      </c>
      <c r="E440" s="73" t="str">
        <f>IF(F440="","",(IFERROR(VLOOKUP(F440,'BD1'!AC:AE,2,0),"")))</f>
        <v/>
      </c>
      <c r="F440" s="360"/>
      <c r="G440" s="75" t="str">
        <f>IF(F440="","",(SUMIFS('BD1'!Y:Y,'BD1'!AC:AC,F440,'BD1'!AA:AA,"PAGADO")))</f>
        <v/>
      </c>
    </row>
    <row r="441" spans="2:7" ht="21.95" customHeight="1" x14ac:dyDescent="0.25">
      <c r="B441" s="538" t="str">
        <f ca="1">IF(F441="","",(IFERROR(OFFSET('BD1'!C$14,MATCH(F441,'BD1'!AC$13:AC$2500,0)-2,0),"")))</f>
        <v/>
      </c>
      <c r="C441" s="539" t="str">
        <f ca="1">IF(F441="","",(IFERROR(OFFSET('BD1'!AB$14,MATCH(F441,'BD1'!AC$13:AC$2500,0)-2,0),"")))</f>
        <v/>
      </c>
      <c r="D441" s="70" t="str">
        <f>IF(F441="","",(COUNTIFS('BD1'!AC:AC,F441,'BD1'!AA:AA,"PAGADO")))</f>
        <v/>
      </c>
      <c r="E441" s="73" t="str">
        <f>IF(F441="","",(IFERROR(VLOOKUP(F441,'BD1'!AC:AE,2,0),"")))</f>
        <v/>
      </c>
      <c r="F441" s="360"/>
      <c r="G441" s="75" t="str">
        <f>IF(F441="","",(SUMIFS('BD1'!Y:Y,'BD1'!AC:AC,F441,'BD1'!AA:AA,"PAGADO")))</f>
        <v/>
      </c>
    </row>
    <row r="442" spans="2:7" ht="21.95" customHeight="1" x14ac:dyDescent="0.25">
      <c r="B442" s="538" t="str">
        <f ca="1">IF(F442="","",(IFERROR(OFFSET('BD1'!C$14,MATCH(F442,'BD1'!AC$13:AC$2500,0)-2,0),"")))</f>
        <v/>
      </c>
      <c r="C442" s="539" t="str">
        <f ca="1">IF(F442="","",(IFERROR(OFFSET('BD1'!AB$14,MATCH(F442,'BD1'!AC$13:AC$2500,0)-2,0),"")))</f>
        <v/>
      </c>
      <c r="D442" s="70" t="str">
        <f>IF(F442="","",(COUNTIFS('BD1'!AC:AC,F442,'BD1'!AA:AA,"PAGADO")))</f>
        <v/>
      </c>
      <c r="E442" s="73" t="str">
        <f>IF(F442="","",(IFERROR(VLOOKUP(F442,'BD1'!AC:AE,2,0),"")))</f>
        <v/>
      </c>
      <c r="F442" s="360"/>
      <c r="G442" s="75" t="str">
        <f>IF(F442="","",(SUMIFS('BD1'!Y:Y,'BD1'!AC:AC,F442,'BD1'!AA:AA,"PAGADO")))</f>
        <v/>
      </c>
    </row>
    <row r="443" spans="2:7" ht="21.95" customHeight="1" x14ac:dyDescent="0.25">
      <c r="B443" s="538" t="str">
        <f ca="1">IF(F443="","",(IFERROR(OFFSET('BD1'!C$14,MATCH(F443,'BD1'!AC$13:AC$2500,0)-2,0),"")))</f>
        <v/>
      </c>
      <c r="C443" s="539" t="str">
        <f ca="1">IF(F443="","",(IFERROR(OFFSET('BD1'!AB$14,MATCH(F443,'BD1'!AC$13:AC$2500,0)-2,0),"")))</f>
        <v/>
      </c>
      <c r="D443" s="70" t="str">
        <f>IF(F443="","",(COUNTIFS('BD1'!AC:AC,F443,'BD1'!AA:AA,"PAGADO")))</f>
        <v/>
      </c>
      <c r="E443" s="73" t="str">
        <f>IF(F443="","",(IFERROR(VLOOKUP(F443,'BD1'!AC:AE,2,0),"")))</f>
        <v/>
      </c>
      <c r="F443" s="360"/>
      <c r="G443" s="75" t="str">
        <f>IF(F443="","",(SUMIFS('BD1'!Y:Y,'BD1'!AC:AC,F443,'BD1'!AA:AA,"PAGADO")))</f>
        <v/>
      </c>
    </row>
    <row r="444" spans="2:7" ht="21.95" customHeight="1" x14ac:dyDescent="0.25">
      <c r="B444" s="538" t="str">
        <f ca="1">IF(F444="","",(IFERROR(OFFSET('BD1'!C$14,MATCH(F444,'BD1'!AC$13:AC$2500,0)-2,0),"")))</f>
        <v/>
      </c>
      <c r="C444" s="539" t="str">
        <f ca="1">IF(F444="","",(IFERROR(OFFSET('BD1'!AB$14,MATCH(F444,'BD1'!AC$13:AC$2500,0)-2,0),"")))</f>
        <v/>
      </c>
      <c r="D444" s="70" t="str">
        <f>IF(F444="","",(COUNTIFS('BD1'!AC:AC,F444,'BD1'!AA:AA,"PAGADO")))</f>
        <v/>
      </c>
      <c r="E444" s="73" t="str">
        <f>IF(F444="","",(IFERROR(VLOOKUP(F444,'BD1'!AC:AE,2,0),"")))</f>
        <v/>
      </c>
      <c r="F444" s="360"/>
      <c r="G444" s="75" t="str">
        <f>IF(F444="","",(SUMIFS('BD1'!Y:Y,'BD1'!AC:AC,F444,'BD1'!AA:AA,"PAGADO")))</f>
        <v/>
      </c>
    </row>
    <row r="445" spans="2:7" ht="21.95" customHeight="1" x14ac:dyDescent="0.25">
      <c r="B445" s="538" t="str">
        <f ca="1">IF(F445="","",(IFERROR(OFFSET('BD1'!C$14,MATCH(F445,'BD1'!AC$13:AC$2500,0)-2,0),"")))</f>
        <v/>
      </c>
      <c r="C445" s="539" t="str">
        <f ca="1">IF(F445="","",(IFERROR(OFFSET('BD1'!AB$14,MATCH(F445,'BD1'!AC$13:AC$2500,0)-2,0),"")))</f>
        <v/>
      </c>
      <c r="D445" s="70" t="str">
        <f>IF(F445="","",(COUNTIFS('BD1'!AC:AC,F445,'BD1'!AA:AA,"PAGADO")))</f>
        <v/>
      </c>
      <c r="E445" s="73" t="str">
        <f>IF(F445="","",(IFERROR(VLOOKUP(F445,'BD1'!AC:AE,2,0),"")))</f>
        <v/>
      </c>
      <c r="F445" s="360"/>
      <c r="G445" s="75" t="str">
        <f>IF(F445="","",(SUMIFS('BD1'!Y:Y,'BD1'!AC:AC,F445,'BD1'!AA:AA,"PAGADO")))</f>
        <v/>
      </c>
    </row>
    <row r="446" spans="2:7" ht="21.95" customHeight="1" x14ac:dyDescent="0.25">
      <c r="B446" s="538" t="str">
        <f ca="1">IF(F446="","",(IFERROR(OFFSET('BD1'!C$14,MATCH(F446,'BD1'!AC$13:AC$2500,0)-2,0),"")))</f>
        <v/>
      </c>
      <c r="C446" s="539" t="str">
        <f ca="1">IF(F446="","",(IFERROR(OFFSET('BD1'!AB$14,MATCH(F446,'BD1'!AC$13:AC$2500,0)-2,0),"")))</f>
        <v/>
      </c>
      <c r="D446" s="70" t="str">
        <f>IF(F446="","",(COUNTIFS('BD1'!AC:AC,F446,'BD1'!AA:AA,"PAGADO")))</f>
        <v/>
      </c>
      <c r="E446" s="73" t="str">
        <f>IF(F446="","",(IFERROR(VLOOKUP(F446,'BD1'!AC:AE,2,0),"")))</f>
        <v/>
      </c>
      <c r="F446" s="360"/>
      <c r="G446" s="75" t="str">
        <f>IF(F446="","",(SUMIFS('BD1'!Y:Y,'BD1'!AC:AC,F446,'BD1'!AA:AA,"PAGADO")))</f>
        <v/>
      </c>
    </row>
    <row r="447" spans="2:7" ht="21.95" customHeight="1" x14ac:dyDescent="0.25">
      <c r="B447" s="538" t="str">
        <f ca="1">IF(F447="","",(IFERROR(OFFSET('BD1'!C$14,MATCH(F447,'BD1'!AC$13:AC$2500,0)-2,0),"")))</f>
        <v/>
      </c>
      <c r="C447" s="539" t="str">
        <f ca="1">IF(F447="","",(IFERROR(OFFSET('BD1'!AB$14,MATCH(F447,'BD1'!AC$13:AC$2500,0)-2,0),"")))</f>
        <v/>
      </c>
      <c r="D447" s="70" t="str">
        <f>IF(F447="","",(COUNTIFS('BD1'!AC:AC,F447,'BD1'!AA:AA,"PAGADO")))</f>
        <v/>
      </c>
      <c r="E447" s="73" t="str">
        <f>IF(F447="","",(IFERROR(VLOOKUP(F447,'BD1'!AC:AE,2,0),"")))</f>
        <v/>
      </c>
      <c r="F447" s="360"/>
      <c r="G447" s="75" t="str">
        <f>IF(F447="","",(SUMIFS('BD1'!Y:Y,'BD1'!AC:AC,F447,'BD1'!AA:AA,"PAGADO")))</f>
        <v/>
      </c>
    </row>
    <row r="448" spans="2:7" ht="21.95" customHeight="1" x14ac:dyDescent="0.25">
      <c r="B448" s="538" t="str">
        <f ca="1">IF(F448="","",(IFERROR(OFFSET('BD1'!C$14,MATCH(F448,'BD1'!AC$13:AC$2500,0)-2,0),"")))</f>
        <v/>
      </c>
      <c r="C448" s="539" t="str">
        <f ca="1">IF(F448="","",(IFERROR(OFFSET('BD1'!AB$14,MATCH(F448,'BD1'!AC$13:AC$2500,0)-2,0),"")))</f>
        <v/>
      </c>
      <c r="D448" s="70" t="str">
        <f>IF(F448="","",(COUNTIFS('BD1'!AC:AC,F448,'BD1'!AA:AA,"PAGADO")))</f>
        <v/>
      </c>
      <c r="E448" s="73" t="str">
        <f>IF(F448="","",(IFERROR(VLOOKUP(F448,'BD1'!AC:AE,2,0),"")))</f>
        <v/>
      </c>
      <c r="F448" s="360"/>
      <c r="G448" s="75" t="str">
        <f>IF(F448="","",(SUMIFS('BD1'!Y:Y,'BD1'!AC:AC,F448,'BD1'!AA:AA,"PAGADO")))</f>
        <v/>
      </c>
    </row>
    <row r="449" spans="2:7" ht="21.95" customHeight="1" x14ac:dyDescent="0.25">
      <c r="B449" s="538" t="str">
        <f ca="1">IF(F449="","",(IFERROR(OFFSET('BD1'!C$14,MATCH(F449,'BD1'!AC$13:AC$2500,0)-2,0),"")))</f>
        <v/>
      </c>
      <c r="C449" s="539" t="str">
        <f ca="1">IF(F449="","",(IFERROR(OFFSET('BD1'!AB$14,MATCH(F449,'BD1'!AC$13:AC$2500,0)-2,0),"")))</f>
        <v/>
      </c>
      <c r="D449" s="70" t="str">
        <f>IF(F449="","",(COUNTIFS('BD1'!AC:AC,F449,'BD1'!AA:AA,"PAGADO")))</f>
        <v/>
      </c>
      <c r="E449" s="73" t="str">
        <f>IF(F449="","",(IFERROR(VLOOKUP(F449,'BD1'!AC:AE,2,0),"")))</f>
        <v/>
      </c>
      <c r="F449" s="360"/>
      <c r="G449" s="75" t="str">
        <f>IF(F449="","",(SUMIFS('BD1'!Y:Y,'BD1'!AC:AC,F449,'BD1'!AA:AA,"PAGADO")))</f>
        <v/>
      </c>
    </row>
    <row r="450" spans="2:7" ht="21.95" customHeight="1" x14ac:dyDescent="0.25">
      <c r="B450" s="538" t="str">
        <f ca="1">IF(F450="","",(IFERROR(OFFSET('BD1'!C$14,MATCH(F450,'BD1'!AC$13:AC$2500,0)-2,0),"")))</f>
        <v/>
      </c>
      <c r="C450" s="539" t="str">
        <f ca="1">IF(F450="","",(IFERROR(OFFSET('BD1'!AB$14,MATCH(F450,'BD1'!AC$13:AC$2500,0)-2,0),"")))</f>
        <v/>
      </c>
      <c r="D450" s="70" t="str">
        <f>IF(F450="","",(COUNTIFS('BD1'!AC:AC,F450,'BD1'!AA:AA,"PAGADO")))</f>
        <v/>
      </c>
      <c r="E450" s="73" t="str">
        <f>IF(F450="","",(IFERROR(VLOOKUP(F450,'BD1'!AC:AE,2,0),"")))</f>
        <v/>
      </c>
      <c r="F450" s="360"/>
      <c r="G450" s="75" t="str">
        <f>IF(F450="","",(SUMIFS('BD1'!Y:Y,'BD1'!AC:AC,F450,'BD1'!AA:AA,"PAGADO")))</f>
        <v/>
      </c>
    </row>
    <row r="451" spans="2:7" ht="21.95" customHeight="1" x14ac:dyDescent="0.25">
      <c r="B451" s="538" t="str">
        <f ca="1">IF(F451="","",(IFERROR(OFFSET('BD1'!C$14,MATCH(F451,'BD1'!AC$13:AC$2500,0)-2,0),"")))</f>
        <v/>
      </c>
      <c r="C451" s="539" t="str">
        <f ca="1">IF(F451="","",(IFERROR(OFFSET('BD1'!AB$14,MATCH(F451,'BD1'!AC$13:AC$2500,0)-2,0),"")))</f>
        <v/>
      </c>
      <c r="D451" s="70" t="str">
        <f>IF(F451="","",(COUNTIFS('BD1'!AC:AC,F451,'BD1'!AA:AA,"PAGADO")))</f>
        <v/>
      </c>
      <c r="E451" s="73" t="str">
        <f>IF(F451="","",(IFERROR(VLOOKUP(F451,'BD1'!AC:AE,2,0),"")))</f>
        <v/>
      </c>
      <c r="F451" s="360"/>
      <c r="G451" s="75" t="str">
        <f>IF(F451="","",(SUMIFS('BD1'!Y:Y,'BD1'!AC:AC,F451,'BD1'!AA:AA,"PAGADO")))</f>
        <v/>
      </c>
    </row>
    <row r="452" spans="2:7" ht="21.95" customHeight="1" x14ac:dyDescent="0.25">
      <c r="B452" s="538" t="str">
        <f ca="1">IF(F452="","",(IFERROR(OFFSET('BD1'!C$14,MATCH(F452,'BD1'!AC$13:AC$2500,0)-2,0),"")))</f>
        <v/>
      </c>
      <c r="C452" s="539" t="str">
        <f ca="1">IF(F452="","",(IFERROR(OFFSET('BD1'!AB$14,MATCH(F452,'BD1'!AC$13:AC$2500,0)-2,0),"")))</f>
        <v/>
      </c>
      <c r="D452" s="70" t="str">
        <f>IF(F452="","",(COUNTIFS('BD1'!AC:AC,F452,'BD1'!AA:AA,"PAGADO")))</f>
        <v/>
      </c>
      <c r="E452" s="73" t="str">
        <f>IF(F452="","",(IFERROR(VLOOKUP(F452,'BD1'!AC:AE,2,0),"")))</f>
        <v/>
      </c>
      <c r="F452" s="360"/>
      <c r="G452" s="75" t="str">
        <f>IF(F452="","",(SUMIFS('BD1'!Y:Y,'BD1'!AC:AC,F452,'BD1'!AA:AA,"PAGADO")))</f>
        <v/>
      </c>
    </row>
    <row r="453" spans="2:7" ht="21.95" customHeight="1" x14ac:dyDescent="0.25">
      <c r="B453" s="538" t="str">
        <f ca="1">IF(F453="","",(IFERROR(OFFSET('BD1'!C$14,MATCH(F453,'BD1'!AC$13:AC$2500,0)-2,0),"")))</f>
        <v/>
      </c>
      <c r="C453" s="539" t="str">
        <f ca="1">IF(F453="","",(IFERROR(OFFSET('BD1'!AB$14,MATCH(F453,'BD1'!AC$13:AC$2500,0)-2,0),"")))</f>
        <v/>
      </c>
      <c r="D453" s="70" t="str">
        <f>IF(F453="","",(COUNTIFS('BD1'!AC:AC,F453,'BD1'!AA:AA,"PAGADO")))</f>
        <v/>
      </c>
      <c r="E453" s="73" t="str">
        <f>IF(F453="","",(IFERROR(VLOOKUP(F453,'BD1'!AC:AE,2,0),"")))</f>
        <v/>
      </c>
      <c r="F453" s="360"/>
      <c r="G453" s="75" t="str">
        <f>IF(F453="","",(SUMIFS('BD1'!Y:Y,'BD1'!AC:AC,F453,'BD1'!AA:AA,"PAGADO")))</f>
        <v/>
      </c>
    </row>
    <row r="454" spans="2:7" ht="21.95" customHeight="1" x14ac:dyDescent="0.25">
      <c r="B454" s="538" t="str">
        <f ca="1">IF(F454="","",(IFERROR(OFFSET('BD1'!C$14,MATCH(F454,'BD1'!AC$13:AC$2500,0)-2,0),"")))</f>
        <v/>
      </c>
      <c r="C454" s="539" t="str">
        <f ca="1">IF(F454="","",(IFERROR(OFFSET('BD1'!AB$14,MATCH(F454,'BD1'!AC$13:AC$2500,0)-2,0),"")))</f>
        <v/>
      </c>
      <c r="D454" s="70" t="str">
        <f>IF(F454="","",(COUNTIFS('BD1'!AC:AC,F454,'BD1'!AA:AA,"PAGADO")))</f>
        <v/>
      </c>
      <c r="E454" s="73" t="str">
        <f>IF(F454="","",(IFERROR(VLOOKUP(F454,'BD1'!AC:AE,2,0),"")))</f>
        <v/>
      </c>
      <c r="F454" s="360"/>
      <c r="G454" s="75" t="str">
        <f>IF(F454="","",(SUMIFS('BD1'!Y:Y,'BD1'!AC:AC,F454,'BD1'!AA:AA,"PAGADO")))</f>
        <v/>
      </c>
    </row>
    <row r="455" spans="2:7" ht="21.95" customHeight="1" x14ac:dyDescent="0.25">
      <c r="B455" s="538" t="str">
        <f ca="1">IF(F455="","",(IFERROR(OFFSET('BD1'!C$14,MATCH(F455,'BD1'!AC$13:AC$2500,0)-2,0),"")))</f>
        <v/>
      </c>
      <c r="C455" s="539" t="str">
        <f ca="1">IF(F455="","",(IFERROR(OFFSET('BD1'!AB$14,MATCH(F455,'BD1'!AC$13:AC$2500,0)-2,0),"")))</f>
        <v/>
      </c>
      <c r="D455" s="70" t="str">
        <f>IF(F455="","",(COUNTIFS('BD1'!AC:AC,F455,'BD1'!AA:AA,"PAGADO")))</f>
        <v/>
      </c>
      <c r="E455" s="73" t="str">
        <f>IF(F455="","",(IFERROR(VLOOKUP(F455,'BD1'!AC:AE,2,0),"")))</f>
        <v/>
      </c>
      <c r="F455" s="360"/>
      <c r="G455" s="75" t="str">
        <f>IF(F455="","",(SUMIFS('BD1'!Y:Y,'BD1'!AC:AC,F455,'BD1'!AA:AA,"PAGADO")))</f>
        <v/>
      </c>
    </row>
    <row r="456" spans="2:7" ht="21.95" customHeight="1" x14ac:dyDescent="0.25">
      <c r="B456" s="538" t="str">
        <f ca="1">IF(F456="","",(IFERROR(OFFSET('BD1'!C$14,MATCH(F456,'BD1'!AC$13:AC$2500,0)-2,0),"")))</f>
        <v/>
      </c>
      <c r="C456" s="539" t="str">
        <f ca="1">IF(F456="","",(IFERROR(OFFSET('BD1'!AB$14,MATCH(F456,'BD1'!AC$13:AC$2500,0)-2,0),"")))</f>
        <v/>
      </c>
      <c r="D456" s="70" t="str">
        <f>IF(F456="","",(COUNTIFS('BD1'!AC:AC,F456,'BD1'!AA:AA,"PAGADO")))</f>
        <v/>
      </c>
      <c r="E456" s="73" t="str">
        <f>IF(F456="","",(IFERROR(VLOOKUP(F456,'BD1'!AC:AE,2,0),"")))</f>
        <v/>
      </c>
      <c r="F456" s="360"/>
      <c r="G456" s="75" t="str">
        <f>IF(F456="","",(SUMIFS('BD1'!Y:Y,'BD1'!AC:AC,F456,'BD1'!AA:AA,"PAGADO")))</f>
        <v/>
      </c>
    </row>
    <row r="457" spans="2:7" ht="21.95" customHeight="1" x14ac:dyDescent="0.25">
      <c r="B457" s="538" t="str">
        <f ca="1">IF(F457="","",(IFERROR(OFFSET('BD1'!C$14,MATCH(F457,'BD1'!AC$13:AC$2500,0)-2,0),"")))</f>
        <v/>
      </c>
      <c r="C457" s="539" t="str">
        <f ca="1">IF(F457="","",(IFERROR(OFFSET('BD1'!AB$14,MATCH(F457,'BD1'!AC$13:AC$2500,0)-2,0),"")))</f>
        <v/>
      </c>
      <c r="D457" s="70" t="str">
        <f>IF(F457="","",(COUNTIFS('BD1'!AC:AC,F457,'BD1'!AA:AA,"PAGADO")))</f>
        <v/>
      </c>
      <c r="E457" s="73" t="str">
        <f>IF(F457="","",(IFERROR(VLOOKUP(F457,'BD1'!AC:AE,2,0),"")))</f>
        <v/>
      </c>
      <c r="F457" s="360"/>
      <c r="G457" s="75" t="str">
        <f>IF(F457="","",(SUMIFS('BD1'!Y:Y,'BD1'!AC:AC,F457,'BD1'!AA:AA,"PAGADO")))</f>
        <v/>
      </c>
    </row>
    <row r="458" spans="2:7" ht="21.95" customHeight="1" x14ac:dyDescent="0.25">
      <c r="B458" s="538" t="str">
        <f ca="1">IF(F458="","",(IFERROR(OFFSET('BD1'!C$14,MATCH(F458,'BD1'!AC$13:AC$2500,0)-2,0),"")))</f>
        <v/>
      </c>
      <c r="C458" s="539" t="str">
        <f ca="1">IF(F458="","",(IFERROR(OFFSET('BD1'!AB$14,MATCH(F458,'BD1'!AC$13:AC$2500,0)-2,0),"")))</f>
        <v/>
      </c>
      <c r="D458" s="70" t="str">
        <f>IF(F458="","",(COUNTIFS('BD1'!AC:AC,F458,'BD1'!AA:AA,"PAGADO")))</f>
        <v/>
      </c>
      <c r="E458" s="73" t="str">
        <f>IF(F458="","",(IFERROR(VLOOKUP(F458,'BD1'!AC:AE,2,0),"")))</f>
        <v/>
      </c>
      <c r="F458" s="360"/>
      <c r="G458" s="75" t="str">
        <f>IF(F458="","",(SUMIFS('BD1'!Y:Y,'BD1'!AC:AC,F458,'BD1'!AA:AA,"PAGADO")))</f>
        <v/>
      </c>
    </row>
    <row r="459" spans="2:7" ht="21.95" customHeight="1" x14ac:dyDescent="0.25">
      <c r="B459" s="538" t="str">
        <f ca="1">IF(F459="","",(IFERROR(OFFSET('BD1'!C$14,MATCH(F459,'BD1'!AC$13:AC$2500,0)-2,0),"")))</f>
        <v/>
      </c>
      <c r="C459" s="539" t="str">
        <f ca="1">IF(F459="","",(IFERROR(OFFSET('BD1'!AB$14,MATCH(F459,'BD1'!AC$13:AC$2500,0)-2,0),"")))</f>
        <v/>
      </c>
      <c r="D459" s="70" t="str">
        <f>IF(F459="","",(COUNTIFS('BD1'!AC:AC,F459,'BD1'!AA:AA,"PAGADO")))</f>
        <v/>
      </c>
      <c r="E459" s="73" t="str">
        <f>IF(F459="","",(IFERROR(VLOOKUP(F459,'BD1'!AC:AE,2,0),"")))</f>
        <v/>
      </c>
      <c r="F459" s="360"/>
      <c r="G459" s="75" t="str">
        <f>IF(F459="","",(SUMIFS('BD1'!Y:Y,'BD1'!AC:AC,F459,'BD1'!AA:AA,"PAGADO")))</f>
        <v/>
      </c>
    </row>
    <row r="460" spans="2:7" ht="21.95" customHeight="1" x14ac:dyDescent="0.25">
      <c r="B460" s="538" t="str">
        <f ca="1">IF(F460="","",(IFERROR(OFFSET('BD1'!C$14,MATCH(F460,'BD1'!AC$13:AC$2500,0)-2,0),"")))</f>
        <v/>
      </c>
      <c r="C460" s="539" t="str">
        <f ca="1">IF(F460="","",(IFERROR(OFFSET('BD1'!AB$14,MATCH(F460,'BD1'!AC$13:AC$2500,0)-2,0),"")))</f>
        <v/>
      </c>
      <c r="D460" s="70" t="str">
        <f>IF(F460="","",(COUNTIFS('BD1'!AC:AC,F460,'BD1'!AA:AA,"PAGADO")))</f>
        <v/>
      </c>
      <c r="E460" s="73" t="str">
        <f>IF(F460="","",(IFERROR(VLOOKUP(F460,'BD1'!AC:AE,2,0),"")))</f>
        <v/>
      </c>
      <c r="F460" s="360"/>
      <c r="G460" s="75" t="str">
        <f>IF(F460="","",(SUMIFS('BD1'!Y:Y,'BD1'!AC:AC,F460,'BD1'!AA:AA,"PAGADO")))</f>
        <v/>
      </c>
    </row>
    <row r="461" spans="2:7" ht="21.95" customHeight="1" x14ac:dyDescent="0.25">
      <c r="B461" s="538" t="str">
        <f ca="1">IF(F461="","",(IFERROR(OFFSET('BD1'!C$14,MATCH(F461,'BD1'!AC$13:AC$2500,0)-2,0),"")))</f>
        <v/>
      </c>
      <c r="C461" s="539" t="str">
        <f ca="1">IF(F461="","",(IFERROR(OFFSET('BD1'!AB$14,MATCH(F461,'BD1'!AC$13:AC$2500,0)-2,0),"")))</f>
        <v/>
      </c>
      <c r="D461" s="70" t="str">
        <f>IF(F461="","",(COUNTIFS('BD1'!AC:AC,F461,'BD1'!AA:AA,"PAGADO")))</f>
        <v/>
      </c>
      <c r="E461" s="73" t="str">
        <f>IF(F461="","",(IFERROR(VLOOKUP(F461,'BD1'!AC:AE,2,0),"")))</f>
        <v/>
      </c>
      <c r="F461" s="360"/>
      <c r="G461" s="75" t="str">
        <f>IF(F461="","",(SUMIFS('BD1'!Y:Y,'BD1'!AC:AC,F461,'BD1'!AA:AA,"PAGADO")))</f>
        <v/>
      </c>
    </row>
    <row r="462" spans="2:7" ht="21.95" customHeight="1" x14ac:dyDescent="0.25">
      <c r="B462" s="538" t="str">
        <f ca="1">IF(F462="","",(IFERROR(OFFSET('BD1'!C$14,MATCH(F462,'BD1'!AC$13:AC$2500,0)-2,0),"")))</f>
        <v/>
      </c>
      <c r="C462" s="539" t="str">
        <f ca="1">IF(F462="","",(IFERROR(OFFSET('BD1'!AB$14,MATCH(F462,'BD1'!AC$13:AC$2500,0)-2,0),"")))</f>
        <v/>
      </c>
      <c r="D462" s="70" t="str">
        <f>IF(F462="","",(COUNTIFS('BD1'!AC:AC,F462,'BD1'!AA:AA,"PAGADO")))</f>
        <v/>
      </c>
      <c r="E462" s="73" t="str">
        <f>IF(F462="","",(IFERROR(VLOOKUP(F462,'BD1'!AC:AE,2,0),"")))</f>
        <v/>
      </c>
      <c r="F462" s="360"/>
      <c r="G462" s="75" t="str">
        <f>IF(F462="","",(SUMIFS('BD1'!Y:Y,'BD1'!AC:AC,F462,'BD1'!AA:AA,"PAGADO")))</f>
        <v/>
      </c>
    </row>
    <row r="463" spans="2:7" ht="21.95" customHeight="1" x14ac:dyDescent="0.25">
      <c r="B463" s="538" t="str">
        <f ca="1">IF(F463="","",(IFERROR(OFFSET('BD1'!C$14,MATCH(F463,'BD1'!AC$13:AC$2500,0)-2,0),"")))</f>
        <v/>
      </c>
      <c r="C463" s="539" t="str">
        <f ca="1">IF(F463="","",(IFERROR(OFFSET('BD1'!AB$14,MATCH(F463,'BD1'!AC$13:AC$2500,0)-2,0),"")))</f>
        <v/>
      </c>
      <c r="D463" s="70" t="str">
        <f>IF(F463="","",(COUNTIFS('BD1'!AC:AC,F463,'BD1'!AA:AA,"PAGADO")))</f>
        <v/>
      </c>
      <c r="E463" s="73" t="str">
        <f>IF(F463="","",(IFERROR(VLOOKUP(F463,'BD1'!AC:AE,2,0),"")))</f>
        <v/>
      </c>
      <c r="F463" s="360"/>
      <c r="G463" s="75" t="str">
        <f>IF(F463="","",(SUMIFS('BD1'!Y:Y,'BD1'!AC:AC,F463,'BD1'!AA:AA,"PAGADO")))</f>
        <v/>
      </c>
    </row>
    <row r="464" spans="2:7" ht="21.95" customHeight="1" x14ac:dyDescent="0.25">
      <c r="B464" s="538" t="str">
        <f ca="1">IF(F464="","",(IFERROR(OFFSET('BD1'!C$14,MATCH(F464,'BD1'!AC$13:AC$2500,0)-2,0),"")))</f>
        <v/>
      </c>
      <c r="C464" s="539" t="str">
        <f ca="1">IF(F464="","",(IFERROR(OFFSET('BD1'!AB$14,MATCH(F464,'BD1'!AC$13:AC$2500,0)-2,0),"")))</f>
        <v/>
      </c>
      <c r="D464" s="70" t="str">
        <f>IF(F464="","",(COUNTIFS('BD1'!AC:AC,F464,'BD1'!AA:AA,"PAGADO")))</f>
        <v/>
      </c>
      <c r="E464" s="73" t="str">
        <f>IF(F464="","",(IFERROR(VLOOKUP(F464,'BD1'!AC:AE,2,0),"")))</f>
        <v/>
      </c>
      <c r="F464" s="360"/>
      <c r="G464" s="75" t="str">
        <f>IF(F464="","",(SUMIFS('BD1'!Y:Y,'BD1'!AC:AC,F464,'BD1'!AA:AA,"PAGADO")))</f>
        <v/>
      </c>
    </row>
    <row r="465" spans="2:7" ht="21.95" customHeight="1" x14ac:dyDescent="0.25">
      <c r="B465" s="538" t="str">
        <f ca="1">IF(F465="","",(IFERROR(OFFSET('BD1'!C$14,MATCH(F465,'BD1'!AC$13:AC$2500,0)-2,0),"")))</f>
        <v/>
      </c>
      <c r="C465" s="539" t="str">
        <f ca="1">IF(F465="","",(IFERROR(OFFSET('BD1'!AB$14,MATCH(F465,'BD1'!AC$13:AC$2500,0)-2,0),"")))</f>
        <v/>
      </c>
      <c r="D465" s="70" t="str">
        <f>IF(F465="","",(COUNTIFS('BD1'!AC:AC,F465,'BD1'!AA:AA,"PAGADO")))</f>
        <v/>
      </c>
      <c r="E465" s="73" t="str">
        <f>IF(F465="","",(IFERROR(VLOOKUP(F465,'BD1'!AC:AE,2,0),"")))</f>
        <v/>
      </c>
      <c r="F465" s="360"/>
      <c r="G465" s="75" t="str">
        <f>IF(F465="","",(SUMIFS('BD1'!Y:Y,'BD1'!AC:AC,F465,'BD1'!AA:AA,"PAGADO")))</f>
        <v/>
      </c>
    </row>
    <row r="466" spans="2:7" ht="21.95" customHeight="1" x14ac:dyDescent="0.25">
      <c r="B466" s="538" t="str">
        <f ca="1">IF(F466="","",(IFERROR(OFFSET('BD1'!C$14,MATCH(F466,'BD1'!AC$13:AC$2500,0)-2,0),"")))</f>
        <v/>
      </c>
      <c r="C466" s="539" t="str">
        <f ca="1">IF(F466="","",(IFERROR(OFFSET('BD1'!AB$14,MATCH(F466,'BD1'!AC$13:AC$2500,0)-2,0),"")))</f>
        <v/>
      </c>
      <c r="D466" s="70" t="str">
        <f>IF(F466="","",(COUNTIFS('BD1'!AC:AC,F466,'BD1'!AA:AA,"PAGADO")))</f>
        <v/>
      </c>
      <c r="E466" s="73" t="str">
        <f>IF(F466="","",(IFERROR(VLOOKUP(F466,'BD1'!AC:AE,2,0),"")))</f>
        <v/>
      </c>
      <c r="F466" s="360"/>
      <c r="G466" s="75" t="str">
        <f>IF(F466="","",(SUMIFS('BD1'!Y:Y,'BD1'!AC:AC,F466,'BD1'!AA:AA,"PAGADO")))</f>
        <v/>
      </c>
    </row>
    <row r="467" spans="2:7" ht="21.95" customHeight="1" x14ac:dyDescent="0.25">
      <c r="B467" s="538" t="str">
        <f ca="1">IF(F467="","",(IFERROR(OFFSET('BD1'!C$14,MATCH(F467,'BD1'!AC$13:AC$2500,0)-2,0),"")))</f>
        <v/>
      </c>
      <c r="C467" s="539" t="str">
        <f ca="1">IF(F467="","",(IFERROR(OFFSET('BD1'!AB$14,MATCH(F467,'BD1'!AC$13:AC$2500,0)-2,0),"")))</f>
        <v/>
      </c>
      <c r="D467" s="70" t="str">
        <f>IF(F467="","",(COUNTIFS('BD1'!AC:AC,F467,'BD1'!AA:AA,"PAGADO")))</f>
        <v/>
      </c>
      <c r="E467" s="73" t="str">
        <f>IF(F467="","",(IFERROR(VLOOKUP(F467,'BD1'!AC:AE,2,0),"")))</f>
        <v/>
      </c>
      <c r="F467" s="360"/>
      <c r="G467" s="75" t="str">
        <f>IF(F467="","",(SUMIFS('BD1'!Y:Y,'BD1'!AC:AC,F467,'BD1'!AA:AA,"PAGADO")))</f>
        <v/>
      </c>
    </row>
    <row r="468" spans="2:7" ht="21.95" customHeight="1" x14ac:dyDescent="0.25">
      <c r="B468" s="538" t="str">
        <f ca="1">IF(F468="","",(IFERROR(OFFSET('BD1'!C$14,MATCH(F468,'BD1'!AC$13:AC$2500,0)-2,0),"")))</f>
        <v/>
      </c>
      <c r="C468" s="539" t="str">
        <f ca="1">IF(F468="","",(IFERROR(OFFSET('BD1'!AB$14,MATCH(F468,'BD1'!AC$13:AC$2500,0)-2,0),"")))</f>
        <v/>
      </c>
      <c r="D468" s="70" t="str">
        <f>IF(F468="","",(COUNTIFS('BD1'!AC:AC,F468,'BD1'!AA:AA,"PAGADO")))</f>
        <v/>
      </c>
      <c r="E468" s="73" t="str">
        <f>IF(F468="","",(IFERROR(VLOOKUP(F468,'BD1'!AC:AE,2,0),"")))</f>
        <v/>
      </c>
      <c r="F468" s="360"/>
      <c r="G468" s="75" t="str">
        <f>IF(F468="","",(SUMIFS('BD1'!Y:Y,'BD1'!AC:AC,F468,'BD1'!AA:AA,"PAGADO")))</f>
        <v/>
      </c>
    </row>
    <row r="469" spans="2:7" ht="21.95" customHeight="1" x14ac:dyDescent="0.25">
      <c r="B469" s="538" t="str">
        <f ca="1">IF(F469="","",(IFERROR(OFFSET('BD1'!C$14,MATCH(F469,'BD1'!AC$13:AC$2500,0)-2,0),"")))</f>
        <v/>
      </c>
      <c r="C469" s="539" t="str">
        <f ca="1">IF(F469="","",(IFERROR(OFFSET('BD1'!AB$14,MATCH(F469,'BD1'!AC$13:AC$2500,0)-2,0),"")))</f>
        <v/>
      </c>
      <c r="D469" s="70" t="str">
        <f>IF(F469="","",(COUNTIFS('BD1'!AC:AC,F469,'BD1'!AA:AA,"PAGADO")))</f>
        <v/>
      </c>
      <c r="E469" s="73" t="str">
        <f>IF(F469="","",(IFERROR(VLOOKUP(F469,'BD1'!AC:AE,2,0),"")))</f>
        <v/>
      </c>
      <c r="F469" s="360"/>
      <c r="G469" s="75" t="str">
        <f>IF(F469="","",(SUMIFS('BD1'!Y:Y,'BD1'!AC:AC,F469,'BD1'!AA:AA,"PAGADO")))</f>
        <v/>
      </c>
    </row>
    <row r="470" spans="2:7" ht="21.95" customHeight="1" x14ac:dyDescent="0.25">
      <c r="B470" s="538" t="str">
        <f ca="1">IF(F470="","",(IFERROR(OFFSET('BD1'!C$14,MATCH(F470,'BD1'!AC$13:AC$2500,0)-2,0),"")))</f>
        <v/>
      </c>
      <c r="C470" s="539" t="str">
        <f ca="1">IF(F470="","",(IFERROR(OFFSET('BD1'!AB$14,MATCH(F470,'BD1'!AC$13:AC$2500,0)-2,0),"")))</f>
        <v/>
      </c>
      <c r="D470" s="70" t="str">
        <f>IF(F470="","",(COUNTIFS('BD1'!AC:AC,F470,'BD1'!AA:AA,"PAGADO")))</f>
        <v/>
      </c>
      <c r="E470" s="73" t="str">
        <f>IF(F470="","",(IFERROR(VLOOKUP(F470,'BD1'!AC:AE,2,0),"")))</f>
        <v/>
      </c>
      <c r="F470" s="360"/>
      <c r="G470" s="75" t="str">
        <f>IF(F470="","",(SUMIFS('BD1'!Y:Y,'BD1'!AC:AC,F470,'BD1'!AA:AA,"PAGADO")))</f>
        <v/>
      </c>
    </row>
    <row r="471" spans="2:7" ht="21.95" customHeight="1" x14ac:dyDescent="0.25">
      <c r="B471" s="538" t="str">
        <f ca="1">IF(F471="","",(IFERROR(OFFSET('BD1'!C$14,MATCH(F471,'BD1'!AC$13:AC$2500,0)-2,0),"")))</f>
        <v/>
      </c>
      <c r="C471" s="539" t="str">
        <f ca="1">IF(F471="","",(IFERROR(OFFSET('BD1'!AB$14,MATCH(F471,'BD1'!AC$13:AC$2500,0)-2,0),"")))</f>
        <v/>
      </c>
      <c r="D471" s="70" t="str">
        <f>IF(F471="","",(COUNTIFS('BD1'!AC:AC,F471,'BD1'!AA:AA,"PAGADO")))</f>
        <v/>
      </c>
      <c r="E471" s="73" t="str">
        <f>IF(F471="","",(IFERROR(VLOOKUP(F471,'BD1'!AC:AE,2,0),"")))</f>
        <v/>
      </c>
      <c r="F471" s="360"/>
      <c r="G471" s="75" t="str">
        <f>IF(F471="","",(SUMIFS('BD1'!Y:Y,'BD1'!AC:AC,F471,'BD1'!AA:AA,"PAGADO")))</f>
        <v/>
      </c>
    </row>
    <row r="472" spans="2:7" ht="21.95" customHeight="1" x14ac:dyDescent="0.25">
      <c r="B472" s="538" t="str">
        <f ca="1">IF(F472="","",(IFERROR(OFFSET('BD1'!C$14,MATCH(F472,'BD1'!AC$13:AC$2500,0)-2,0),"")))</f>
        <v/>
      </c>
      <c r="C472" s="539" t="str">
        <f ca="1">IF(F472="","",(IFERROR(OFFSET('BD1'!AB$14,MATCH(F472,'BD1'!AC$13:AC$2500,0)-2,0),"")))</f>
        <v/>
      </c>
      <c r="D472" s="70" t="str">
        <f>IF(F472="","",(COUNTIFS('BD1'!AC:AC,F472,'BD1'!AA:AA,"PAGADO")))</f>
        <v/>
      </c>
      <c r="E472" s="73" t="str">
        <f>IF(F472="","",(IFERROR(VLOOKUP(F472,'BD1'!AC:AE,2,0),"")))</f>
        <v/>
      </c>
      <c r="F472" s="360"/>
      <c r="G472" s="75" t="str">
        <f>IF(F472="","",(SUMIFS('BD1'!Y:Y,'BD1'!AC:AC,F472,'BD1'!AA:AA,"PAGADO")))</f>
        <v/>
      </c>
    </row>
    <row r="473" spans="2:7" ht="21.95" customHeight="1" x14ac:dyDescent="0.25">
      <c r="B473" s="538" t="str">
        <f ca="1">IF(F473="","",(IFERROR(OFFSET('BD1'!C$14,MATCH(F473,'BD1'!AC$13:AC$2500,0)-2,0),"")))</f>
        <v/>
      </c>
      <c r="C473" s="539" t="str">
        <f ca="1">IF(F473="","",(IFERROR(OFFSET('BD1'!AB$14,MATCH(F473,'BD1'!AC$13:AC$2500,0)-2,0),"")))</f>
        <v/>
      </c>
      <c r="D473" s="70" t="str">
        <f>IF(F473="","",(COUNTIFS('BD1'!AC:AC,F473,'BD1'!AA:AA,"PAGADO")))</f>
        <v/>
      </c>
      <c r="E473" s="73" t="str">
        <f>IF(F473="","",(IFERROR(VLOOKUP(F473,'BD1'!AC:AE,2,0),"")))</f>
        <v/>
      </c>
      <c r="F473" s="360"/>
      <c r="G473" s="75" t="str">
        <f>IF(F473="","",(SUMIFS('BD1'!Y:Y,'BD1'!AC:AC,F473,'BD1'!AA:AA,"PAGADO")))</f>
        <v/>
      </c>
    </row>
    <row r="474" spans="2:7" ht="21.95" customHeight="1" x14ac:dyDescent="0.25">
      <c r="B474" s="538" t="str">
        <f ca="1">IF(F474="","",(IFERROR(OFFSET('BD1'!C$14,MATCH(F474,'BD1'!AC$13:AC$2500,0)-2,0),"")))</f>
        <v/>
      </c>
      <c r="C474" s="539" t="str">
        <f ca="1">IF(F474="","",(IFERROR(OFFSET('BD1'!AB$14,MATCH(F474,'BD1'!AC$13:AC$2500,0)-2,0),"")))</f>
        <v/>
      </c>
      <c r="D474" s="70" t="str">
        <f>IF(F474="","",(COUNTIFS('BD1'!AC:AC,F474,'BD1'!AA:AA,"PAGADO")))</f>
        <v/>
      </c>
      <c r="E474" s="73" t="str">
        <f>IF(F474="","",(IFERROR(VLOOKUP(F474,'BD1'!AC:AE,2,0),"")))</f>
        <v/>
      </c>
      <c r="F474" s="360"/>
      <c r="G474" s="75" t="str">
        <f>IF(F474="","",(SUMIFS('BD1'!Y:Y,'BD1'!AC:AC,F474,'BD1'!AA:AA,"PAGADO")))</f>
        <v/>
      </c>
    </row>
    <row r="475" spans="2:7" ht="21.95" customHeight="1" x14ac:dyDescent="0.25">
      <c r="B475" s="538" t="str">
        <f ca="1">IF(F475="","",(IFERROR(OFFSET('BD1'!C$14,MATCH(F475,'BD1'!AC$13:AC$2500,0)-2,0),"")))</f>
        <v/>
      </c>
      <c r="C475" s="539" t="str">
        <f ca="1">IF(F475="","",(IFERROR(OFFSET('BD1'!AB$14,MATCH(F475,'BD1'!AC$13:AC$2500,0)-2,0),"")))</f>
        <v/>
      </c>
      <c r="D475" s="70" t="str">
        <f>IF(F475="","",(COUNTIFS('BD1'!AC:AC,F475,'BD1'!AA:AA,"PAGADO")))</f>
        <v/>
      </c>
      <c r="E475" s="73" t="str">
        <f>IF(F475="","",(IFERROR(VLOOKUP(F475,'BD1'!AC:AE,2,0),"")))</f>
        <v/>
      </c>
      <c r="F475" s="360"/>
      <c r="G475" s="75" t="str">
        <f>IF(F475="","",(SUMIFS('BD1'!Y:Y,'BD1'!AC:AC,F475,'BD1'!AA:AA,"PAGADO")))</f>
        <v/>
      </c>
    </row>
    <row r="476" spans="2:7" ht="21.95" customHeight="1" x14ac:dyDescent="0.25">
      <c r="B476" s="538" t="str">
        <f ca="1">IF(F476="","",(IFERROR(OFFSET('BD1'!C$14,MATCH(F476,'BD1'!AC$13:AC$2500,0)-2,0),"")))</f>
        <v/>
      </c>
      <c r="C476" s="539" t="str">
        <f ca="1">IF(F476="","",(IFERROR(OFFSET('BD1'!AB$14,MATCH(F476,'BD1'!AC$13:AC$2500,0)-2,0),"")))</f>
        <v/>
      </c>
      <c r="D476" s="70" t="str">
        <f>IF(F476="","",(COUNTIFS('BD1'!AC:AC,F476,'BD1'!AA:AA,"PAGADO")))</f>
        <v/>
      </c>
      <c r="E476" s="73" t="str">
        <f>IF(F476="","",(IFERROR(VLOOKUP(F476,'BD1'!AC:AE,2,0),"")))</f>
        <v/>
      </c>
      <c r="F476" s="360"/>
      <c r="G476" s="75" t="str">
        <f>IF(F476="","",(SUMIFS('BD1'!Y:Y,'BD1'!AC:AC,F476,'BD1'!AA:AA,"PAGADO")))</f>
        <v/>
      </c>
    </row>
    <row r="477" spans="2:7" ht="21.95" customHeight="1" x14ac:dyDescent="0.25">
      <c r="B477" s="538" t="str">
        <f ca="1">IF(F477="","",(IFERROR(OFFSET('BD1'!C$14,MATCH(F477,'BD1'!AC$13:AC$2500,0)-2,0),"")))</f>
        <v/>
      </c>
      <c r="C477" s="539" t="str">
        <f ca="1">IF(F477="","",(IFERROR(OFFSET('BD1'!AB$14,MATCH(F477,'BD1'!AC$13:AC$2500,0)-2,0),"")))</f>
        <v/>
      </c>
      <c r="D477" s="70" t="str">
        <f>IF(F477="","",(COUNTIFS('BD1'!AC:AC,F477,'BD1'!AA:AA,"PAGADO")))</f>
        <v/>
      </c>
      <c r="E477" s="73" t="str">
        <f>IF(F477="","",(IFERROR(VLOOKUP(F477,'BD1'!AC:AE,2,0),"")))</f>
        <v/>
      </c>
      <c r="F477" s="360"/>
      <c r="G477" s="75" t="str">
        <f>IF(F477="","",(SUMIFS('BD1'!Y:Y,'BD1'!AC:AC,F477,'BD1'!AA:AA,"PAGADO")))</f>
        <v/>
      </c>
    </row>
    <row r="478" spans="2:7" ht="21.95" customHeight="1" x14ac:dyDescent="0.25">
      <c r="B478" s="538" t="str">
        <f ca="1">IF(F478="","",(IFERROR(OFFSET('BD1'!C$14,MATCH(F478,'BD1'!AC$13:AC$2500,0)-2,0),"")))</f>
        <v/>
      </c>
      <c r="C478" s="539" t="str">
        <f ca="1">IF(F478="","",(IFERROR(OFFSET('BD1'!AB$14,MATCH(F478,'BD1'!AC$13:AC$2500,0)-2,0),"")))</f>
        <v/>
      </c>
      <c r="D478" s="70" t="str">
        <f>IF(F478="","",(COUNTIFS('BD1'!AC:AC,F478,'BD1'!AA:AA,"PAGADO")))</f>
        <v/>
      </c>
      <c r="E478" s="73" t="str">
        <f>IF(F478="","",(IFERROR(VLOOKUP(F478,'BD1'!AC:AE,2,0),"")))</f>
        <v/>
      </c>
      <c r="F478" s="360"/>
      <c r="G478" s="75" t="str">
        <f>IF(F478="","",(SUMIFS('BD1'!Y:Y,'BD1'!AC:AC,F478,'BD1'!AA:AA,"PAGADO")))</f>
        <v/>
      </c>
    </row>
    <row r="479" spans="2:7" ht="21.95" customHeight="1" x14ac:dyDescent="0.25">
      <c r="B479" s="538" t="str">
        <f ca="1">IF(F479="","",(IFERROR(OFFSET('BD1'!C$14,MATCH(F479,'BD1'!AC$13:AC$2500,0)-2,0),"")))</f>
        <v/>
      </c>
      <c r="C479" s="539" t="str">
        <f ca="1">IF(F479="","",(IFERROR(OFFSET('BD1'!AB$14,MATCH(F479,'BD1'!AC$13:AC$2500,0)-2,0),"")))</f>
        <v/>
      </c>
      <c r="D479" s="70" t="str">
        <f>IF(F479="","",(COUNTIFS('BD1'!AC:AC,F479,'BD1'!AA:AA,"PAGADO")))</f>
        <v/>
      </c>
      <c r="E479" s="73" t="str">
        <f>IF(F479="","",(IFERROR(VLOOKUP(F479,'BD1'!AC:AE,2,0),"")))</f>
        <v/>
      </c>
      <c r="F479" s="360"/>
      <c r="G479" s="75" t="str">
        <f>IF(F479="","",(SUMIFS('BD1'!Y:Y,'BD1'!AC:AC,F479,'BD1'!AA:AA,"PAGADO")))</f>
        <v/>
      </c>
    </row>
    <row r="480" spans="2:7" ht="21.95" customHeight="1" x14ac:dyDescent="0.25">
      <c r="B480" s="538" t="str">
        <f ca="1">IF(F480="","",(IFERROR(OFFSET('BD1'!C$14,MATCH(F480,'BD1'!AC$13:AC$2500,0)-2,0),"")))</f>
        <v/>
      </c>
      <c r="C480" s="539" t="str">
        <f ca="1">IF(F480="","",(IFERROR(OFFSET('BD1'!AB$14,MATCH(F480,'BD1'!AC$13:AC$2500,0)-2,0),"")))</f>
        <v/>
      </c>
      <c r="D480" s="70" t="str">
        <f>IF(F480="","",(COUNTIFS('BD1'!AC:AC,F480,'BD1'!AA:AA,"PAGADO")))</f>
        <v/>
      </c>
      <c r="E480" s="73" t="str">
        <f>IF(F480="","",(IFERROR(VLOOKUP(F480,'BD1'!AC:AE,2,0),"")))</f>
        <v/>
      </c>
      <c r="F480" s="360"/>
      <c r="G480" s="75" t="str">
        <f>IF(F480="","",(SUMIFS('BD1'!Y:Y,'BD1'!AC:AC,F480,'BD1'!AA:AA,"PAGADO")))</f>
        <v/>
      </c>
    </row>
    <row r="481" spans="2:7" ht="21.95" customHeight="1" x14ac:dyDescent="0.25">
      <c r="B481" s="538" t="str">
        <f ca="1">IF(F481="","",(IFERROR(OFFSET('BD1'!C$14,MATCH(F481,'BD1'!AC$13:AC$2500,0)-2,0),"")))</f>
        <v/>
      </c>
      <c r="C481" s="539" t="str">
        <f ca="1">IF(F481="","",(IFERROR(OFFSET('BD1'!AB$14,MATCH(F481,'BD1'!AC$13:AC$2500,0)-2,0),"")))</f>
        <v/>
      </c>
      <c r="D481" s="70" t="str">
        <f>IF(F481="","",(COUNTIFS('BD1'!AC:AC,F481,'BD1'!AA:AA,"PAGADO")))</f>
        <v/>
      </c>
      <c r="E481" s="73" t="str">
        <f>IF(F481="","",(IFERROR(VLOOKUP(F481,'BD1'!AC:AE,2,0),"")))</f>
        <v/>
      </c>
      <c r="F481" s="360"/>
      <c r="G481" s="75" t="str">
        <f>IF(F481="","",(SUMIFS('BD1'!Y:Y,'BD1'!AC:AC,F481,'BD1'!AA:AA,"PAGADO")))</f>
        <v/>
      </c>
    </row>
    <row r="482" spans="2:7" ht="21.95" customHeight="1" x14ac:dyDescent="0.25">
      <c r="B482" s="538" t="str">
        <f ca="1">IF(F482="","",(IFERROR(OFFSET('BD1'!C$14,MATCH(F482,'BD1'!AC$13:AC$2500,0)-2,0),"")))</f>
        <v/>
      </c>
      <c r="C482" s="539" t="str">
        <f ca="1">IF(F482="","",(IFERROR(OFFSET('BD1'!AB$14,MATCH(F482,'BD1'!AC$13:AC$2500,0)-2,0),"")))</f>
        <v/>
      </c>
      <c r="D482" s="70" t="str">
        <f>IF(F482="","",(COUNTIFS('BD1'!AC:AC,F482,'BD1'!AA:AA,"PAGADO")))</f>
        <v/>
      </c>
      <c r="E482" s="73" t="str">
        <f>IF(F482="","",(IFERROR(VLOOKUP(F482,'BD1'!AC:AE,2,0),"")))</f>
        <v/>
      </c>
      <c r="F482" s="360"/>
      <c r="G482" s="75" t="str">
        <f>IF(F482="","",(SUMIFS('BD1'!Y:Y,'BD1'!AC:AC,F482,'BD1'!AA:AA,"PAGADO")))</f>
        <v/>
      </c>
    </row>
    <row r="483" spans="2:7" ht="21.95" customHeight="1" x14ac:dyDescent="0.25">
      <c r="B483" s="538" t="str">
        <f ca="1">IF(F483="","",(IFERROR(OFFSET('BD1'!C$14,MATCH(F483,'BD1'!AC$13:AC$2500,0)-2,0),"")))</f>
        <v/>
      </c>
      <c r="C483" s="539" t="str">
        <f ca="1">IF(F483="","",(IFERROR(OFFSET('BD1'!AB$14,MATCH(F483,'BD1'!AC$13:AC$2500,0)-2,0),"")))</f>
        <v/>
      </c>
      <c r="D483" s="70" t="str">
        <f>IF(F483="","",(COUNTIFS('BD1'!AC:AC,F483,'BD1'!AA:AA,"PAGADO")))</f>
        <v/>
      </c>
      <c r="E483" s="73" t="str">
        <f>IF(F483="","",(IFERROR(VLOOKUP(F483,'BD1'!AC:AE,2,0),"")))</f>
        <v/>
      </c>
      <c r="F483" s="360"/>
      <c r="G483" s="75" t="str">
        <f>IF(F483="","",(SUMIFS('BD1'!Y:Y,'BD1'!AC:AC,F483,'BD1'!AA:AA,"PAGADO")))</f>
        <v/>
      </c>
    </row>
    <row r="484" spans="2:7" ht="21.95" customHeight="1" x14ac:dyDescent="0.25">
      <c r="B484" s="538" t="str">
        <f ca="1">IF(F484="","",(IFERROR(OFFSET('BD1'!C$14,MATCH(F484,'BD1'!AC$13:AC$2500,0)-2,0),"")))</f>
        <v/>
      </c>
      <c r="C484" s="539" t="str">
        <f ca="1">IF(F484="","",(IFERROR(OFFSET('BD1'!AB$14,MATCH(F484,'BD1'!AC$13:AC$2500,0)-2,0),"")))</f>
        <v/>
      </c>
      <c r="D484" s="70" t="str">
        <f>IF(F484="","",(COUNTIFS('BD1'!AC:AC,F484,'BD1'!AA:AA,"PAGADO")))</f>
        <v/>
      </c>
      <c r="E484" s="73" t="str">
        <f>IF(F484="","",(IFERROR(VLOOKUP(F484,'BD1'!AC:AE,2,0),"")))</f>
        <v/>
      </c>
      <c r="F484" s="360"/>
      <c r="G484" s="75" t="str">
        <f>IF(F484="","",(SUMIFS('BD1'!Y:Y,'BD1'!AC:AC,F484,'BD1'!AA:AA,"PAGADO")))</f>
        <v/>
      </c>
    </row>
    <row r="485" spans="2:7" ht="21.95" customHeight="1" x14ac:dyDescent="0.25">
      <c r="B485" s="538" t="str">
        <f ca="1">IF(F485="","",(IFERROR(OFFSET('BD1'!C$14,MATCH(F485,'BD1'!AC$13:AC$2500,0)-2,0),"")))</f>
        <v/>
      </c>
      <c r="C485" s="539" t="str">
        <f ca="1">IF(F485="","",(IFERROR(OFFSET('BD1'!AB$14,MATCH(F485,'BD1'!AC$13:AC$2500,0)-2,0),"")))</f>
        <v/>
      </c>
      <c r="D485" s="70" t="str">
        <f>IF(F485="","",(COUNTIFS('BD1'!AC:AC,F485,'BD1'!AA:AA,"PAGADO")))</f>
        <v/>
      </c>
      <c r="E485" s="73" t="str">
        <f>IF(F485="","",(IFERROR(VLOOKUP(F485,'BD1'!AC:AE,2,0),"")))</f>
        <v/>
      </c>
      <c r="F485" s="360"/>
      <c r="G485" s="75" t="str">
        <f>IF(F485="","",(SUMIFS('BD1'!Y:Y,'BD1'!AC:AC,F485,'BD1'!AA:AA,"PAGADO")))</f>
        <v/>
      </c>
    </row>
    <row r="486" spans="2:7" ht="21.95" customHeight="1" x14ac:dyDescent="0.25">
      <c r="B486" s="538" t="str">
        <f ca="1">IF(F486="","",(IFERROR(OFFSET('BD1'!C$14,MATCH(F486,'BD1'!AC$13:AC$2500,0)-2,0),"")))</f>
        <v/>
      </c>
      <c r="C486" s="539" t="str">
        <f ca="1">IF(F486="","",(IFERROR(OFFSET('BD1'!AB$14,MATCH(F486,'BD1'!AC$13:AC$2500,0)-2,0),"")))</f>
        <v/>
      </c>
      <c r="D486" s="70" t="str">
        <f>IF(F486="","",(COUNTIFS('BD1'!AC:AC,F486,'BD1'!AA:AA,"PAGADO")))</f>
        <v/>
      </c>
      <c r="E486" s="73" t="str">
        <f>IF(F486="","",(IFERROR(VLOOKUP(F486,'BD1'!AC:AE,2,0),"")))</f>
        <v/>
      </c>
      <c r="F486" s="360"/>
      <c r="G486" s="75" t="str">
        <f>IF(F486="","",(SUMIFS('BD1'!Y:Y,'BD1'!AC:AC,F486,'BD1'!AA:AA,"PAGADO")))</f>
        <v/>
      </c>
    </row>
    <row r="487" spans="2:7" ht="21.95" customHeight="1" x14ac:dyDescent="0.25">
      <c r="B487" s="538" t="str">
        <f ca="1">IF(F487="","",(IFERROR(OFFSET('BD1'!C$14,MATCH(F487,'BD1'!AC$13:AC$2500,0)-2,0),"")))</f>
        <v/>
      </c>
      <c r="C487" s="539" t="str">
        <f ca="1">IF(F487="","",(IFERROR(OFFSET('BD1'!AB$14,MATCH(F487,'BD1'!AC$13:AC$2500,0)-2,0),"")))</f>
        <v/>
      </c>
      <c r="D487" s="70" t="str">
        <f>IF(F487="","",(COUNTIFS('BD1'!AC:AC,F487,'BD1'!AA:AA,"PAGADO")))</f>
        <v/>
      </c>
      <c r="E487" s="73" t="str">
        <f>IF(F487="","",(IFERROR(VLOOKUP(F487,'BD1'!AC:AE,2,0),"")))</f>
        <v/>
      </c>
      <c r="F487" s="360"/>
      <c r="G487" s="75" t="str">
        <f>IF(F487="","",(SUMIFS('BD1'!Y:Y,'BD1'!AC:AC,F487,'BD1'!AA:AA,"PAGADO")))</f>
        <v/>
      </c>
    </row>
    <row r="488" spans="2:7" ht="21.95" customHeight="1" x14ac:dyDescent="0.25">
      <c r="B488" s="538" t="str">
        <f ca="1">IF(F488="","",(IFERROR(OFFSET('BD1'!C$14,MATCH(F488,'BD1'!AC$13:AC$2500,0)-2,0),"")))</f>
        <v/>
      </c>
      <c r="C488" s="539" t="str">
        <f ca="1">IF(F488="","",(IFERROR(OFFSET('BD1'!AB$14,MATCH(F488,'BD1'!AC$13:AC$2500,0)-2,0),"")))</f>
        <v/>
      </c>
      <c r="D488" s="70" t="str">
        <f>IF(F488="","",(COUNTIFS('BD1'!AC:AC,F488,'BD1'!AA:AA,"PAGADO")))</f>
        <v/>
      </c>
      <c r="E488" s="73" t="str">
        <f>IF(F488="","",(IFERROR(VLOOKUP(F488,'BD1'!AC:AE,2,0),"")))</f>
        <v/>
      </c>
      <c r="F488" s="360"/>
      <c r="G488" s="75" t="str">
        <f>IF(F488="","",(SUMIFS('BD1'!Y:Y,'BD1'!AC:AC,F488,'BD1'!AA:AA,"PAGADO")))</f>
        <v/>
      </c>
    </row>
    <row r="489" spans="2:7" ht="21.95" customHeight="1" x14ac:dyDescent="0.25">
      <c r="B489" s="538" t="str">
        <f ca="1">IF(F489="","",(IFERROR(OFFSET('BD1'!C$14,MATCH(F489,'BD1'!AC$13:AC$2500,0)-2,0),"")))</f>
        <v/>
      </c>
      <c r="C489" s="539" t="str">
        <f ca="1">IF(F489="","",(IFERROR(OFFSET('BD1'!AB$14,MATCH(F489,'BD1'!AC$13:AC$2500,0)-2,0),"")))</f>
        <v/>
      </c>
      <c r="D489" s="70" t="str">
        <f>IF(F489="","",(COUNTIFS('BD1'!AC:AC,F489,'BD1'!AA:AA,"PAGADO")))</f>
        <v/>
      </c>
      <c r="E489" s="73" t="str">
        <f>IF(F489="","",(IFERROR(VLOOKUP(F489,'BD1'!AC:AE,2,0),"")))</f>
        <v/>
      </c>
      <c r="F489" s="360"/>
      <c r="G489" s="75" t="str">
        <f>IF(F489="","",(SUMIFS('BD1'!Y:Y,'BD1'!AC:AC,F489,'BD1'!AA:AA,"PAGADO")))</f>
        <v/>
      </c>
    </row>
    <row r="490" spans="2:7" ht="21.95" customHeight="1" x14ac:dyDescent="0.25">
      <c r="B490" s="538" t="str">
        <f ca="1">IF(F490="","",(IFERROR(OFFSET('BD1'!C$14,MATCH(F490,'BD1'!AC$13:AC$2500,0)-2,0),"")))</f>
        <v/>
      </c>
      <c r="C490" s="539" t="str">
        <f ca="1">IF(F490="","",(IFERROR(OFFSET('BD1'!AB$14,MATCH(F490,'BD1'!AC$13:AC$2500,0)-2,0),"")))</f>
        <v/>
      </c>
      <c r="D490" s="70" t="str">
        <f>IF(F490="","",(COUNTIFS('BD1'!AC:AC,F490,'BD1'!AA:AA,"PAGADO")))</f>
        <v/>
      </c>
      <c r="E490" s="73" t="str">
        <f>IF(F490="","",(IFERROR(VLOOKUP(F490,'BD1'!AC:AE,2,0),"")))</f>
        <v/>
      </c>
      <c r="F490" s="360"/>
      <c r="G490" s="75" t="str">
        <f>IF(F490="","",(SUMIFS('BD1'!Y:Y,'BD1'!AC:AC,F490,'BD1'!AA:AA,"PAGADO")))</f>
        <v/>
      </c>
    </row>
    <row r="491" spans="2:7" ht="21.95" customHeight="1" x14ac:dyDescent="0.25">
      <c r="B491" s="538" t="str">
        <f ca="1">IF(F491="","",(IFERROR(OFFSET('BD1'!C$14,MATCH(F491,'BD1'!AC$13:AC$2500,0)-2,0),"")))</f>
        <v/>
      </c>
      <c r="C491" s="539" t="str">
        <f ca="1">IF(F491="","",(IFERROR(OFFSET('BD1'!AB$14,MATCH(F491,'BD1'!AC$13:AC$2500,0)-2,0),"")))</f>
        <v/>
      </c>
      <c r="D491" s="70" t="str">
        <f>IF(F491="","",(COUNTIFS('BD1'!AC:AC,F491,'BD1'!AA:AA,"PAGADO")))</f>
        <v/>
      </c>
      <c r="E491" s="73" t="str">
        <f>IF(F491="","",(IFERROR(VLOOKUP(F491,'BD1'!AC:AE,2,0),"")))</f>
        <v/>
      </c>
      <c r="F491" s="360"/>
      <c r="G491" s="75" t="str">
        <f>IF(F491="","",(SUMIFS('BD1'!Y:Y,'BD1'!AC:AC,F491,'BD1'!AA:AA,"PAGADO")))</f>
        <v/>
      </c>
    </row>
    <row r="492" spans="2:7" ht="21.95" customHeight="1" x14ac:dyDescent="0.25">
      <c r="B492" s="538" t="str">
        <f ca="1">IF(F492="","",(IFERROR(OFFSET('BD1'!C$14,MATCH(F492,'BD1'!AC$13:AC$2500,0)-2,0),"")))</f>
        <v/>
      </c>
      <c r="C492" s="539" t="str">
        <f ca="1">IF(F492="","",(IFERROR(OFFSET('BD1'!AB$14,MATCH(F492,'BD1'!AC$13:AC$2500,0)-2,0),"")))</f>
        <v/>
      </c>
      <c r="D492" s="70" t="str">
        <f>IF(F492="","",(COUNTIFS('BD1'!AC:AC,F492,'BD1'!AA:AA,"PAGADO")))</f>
        <v/>
      </c>
      <c r="E492" s="73" t="str">
        <f>IF(F492="","",(IFERROR(VLOOKUP(F492,'BD1'!AC:AE,2,0),"")))</f>
        <v/>
      </c>
      <c r="F492" s="360"/>
      <c r="G492" s="75" t="str">
        <f>IF(F492="","",(SUMIFS('BD1'!Y:Y,'BD1'!AC:AC,F492,'BD1'!AA:AA,"PAGADO")))</f>
        <v/>
      </c>
    </row>
    <row r="493" spans="2:7" ht="21.95" customHeight="1" x14ac:dyDescent="0.25">
      <c r="B493" s="538" t="str">
        <f ca="1">IF(F493="","",(IFERROR(OFFSET('BD1'!C$14,MATCH(F493,'BD1'!AC$13:AC$2500,0)-2,0),"")))</f>
        <v/>
      </c>
      <c r="C493" s="539" t="str">
        <f ca="1">IF(F493="","",(IFERROR(OFFSET('BD1'!AB$14,MATCH(F493,'BD1'!AC$13:AC$2500,0)-2,0),"")))</f>
        <v/>
      </c>
      <c r="D493" s="70" t="str">
        <f>IF(F493="","",(COUNTIFS('BD1'!AC:AC,F493,'BD1'!AA:AA,"PAGADO")))</f>
        <v/>
      </c>
      <c r="E493" s="73" t="str">
        <f>IF(F493="","",(IFERROR(VLOOKUP(F493,'BD1'!AC:AE,2,0),"")))</f>
        <v/>
      </c>
      <c r="F493" s="360"/>
      <c r="G493" s="75" t="str">
        <f>IF(F493="","",(SUMIFS('BD1'!Y:Y,'BD1'!AC:AC,F493,'BD1'!AA:AA,"PAGADO")))</f>
        <v/>
      </c>
    </row>
    <row r="494" spans="2:7" ht="21.95" customHeight="1" x14ac:dyDescent="0.25">
      <c r="B494" s="538" t="str">
        <f ca="1">IF(F494="","",(IFERROR(OFFSET('BD1'!C$14,MATCH(F494,'BD1'!AC$13:AC$2500,0)-2,0),"")))</f>
        <v/>
      </c>
      <c r="C494" s="539" t="str">
        <f ca="1">IF(F494="","",(IFERROR(OFFSET('BD1'!AB$14,MATCH(F494,'BD1'!AC$13:AC$2500,0)-2,0),"")))</f>
        <v/>
      </c>
      <c r="D494" s="70" t="str">
        <f>IF(F494="","",(COUNTIFS('BD1'!AC:AC,F494,'BD1'!AA:AA,"PAGADO")))</f>
        <v/>
      </c>
      <c r="E494" s="73" t="str">
        <f>IF(F494="","",(IFERROR(VLOOKUP(F494,'BD1'!AC:AE,2,0),"")))</f>
        <v/>
      </c>
      <c r="F494" s="360"/>
      <c r="G494" s="75" t="str">
        <f>IF(F494="","",(SUMIFS('BD1'!Y:Y,'BD1'!AC:AC,F494,'BD1'!AA:AA,"PAGADO")))</f>
        <v/>
      </c>
    </row>
    <row r="495" spans="2:7" ht="21.95" customHeight="1" x14ac:dyDescent="0.25">
      <c r="B495" s="538" t="str">
        <f ca="1">IF(F495="","",(IFERROR(OFFSET('BD1'!C$14,MATCH(F495,'BD1'!AC$13:AC$2500,0)-2,0),"")))</f>
        <v/>
      </c>
      <c r="C495" s="539" t="str">
        <f ca="1">IF(F495="","",(IFERROR(OFFSET('BD1'!AB$14,MATCH(F495,'BD1'!AC$13:AC$2500,0)-2,0),"")))</f>
        <v/>
      </c>
      <c r="D495" s="70" t="str">
        <f>IF(F495="","",(COUNTIFS('BD1'!AC:AC,F495,'BD1'!AA:AA,"PAGADO")))</f>
        <v/>
      </c>
      <c r="E495" s="73" t="str">
        <f>IF(F495="","",(IFERROR(VLOOKUP(F495,'BD1'!AC:AE,2,0),"")))</f>
        <v/>
      </c>
      <c r="F495" s="360"/>
      <c r="G495" s="75" t="str">
        <f>IF(F495="","",(SUMIFS('BD1'!Y:Y,'BD1'!AC:AC,F495,'BD1'!AA:AA,"PAGADO")))</f>
        <v/>
      </c>
    </row>
    <row r="496" spans="2:7" ht="21.95" customHeight="1" x14ac:dyDescent="0.25">
      <c r="B496" s="538" t="str">
        <f ca="1">IF(F496="","",(IFERROR(OFFSET('BD1'!C$14,MATCH(F496,'BD1'!AC$13:AC$2500,0)-2,0),"")))</f>
        <v/>
      </c>
      <c r="C496" s="539" t="str">
        <f ca="1">IF(F496="","",(IFERROR(OFFSET('BD1'!AB$14,MATCH(F496,'BD1'!AC$13:AC$2500,0)-2,0),"")))</f>
        <v/>
      </c>
      <c r="D496" s="70" t="str">
        <f>IF(F496="","",(COUNTIFS('BD1'!AC:AC,F496,'BD1'!AA:AA,"PAGADO")))</f>
        <v/>
      </c>
      <c r="E496" s="73" t="str">
        <f>IF(F496="","",(IFERROR(VLOOKUP(F496,'BD1'!AC:AE,2,0),"")))</f>
        <v/>
      </c>
      <c r="F496" s="360"/>
      <c r="G496" s="75" t="str">
        <f>IF(F496="","",(SUMIFS('BD1'!Y:Y,'BD1'!AC:AC,F496,'BD1'!AA:AA,"PAGADO")))</f>
        <v/>
      </c>
    </row>
    <row r="497" spans="2:7" ht="21.95" customHeight="1" x14ac:dyDescent="0.25">
      <c r="B497" s="538" t="str">
        <f ca="1">IF(F497="","",(IFERROR(OFFSET('BD1'!C$14,MATCH(F497,'BD1'!AC$13:AC$2500,0)-2,0),"")))</f>
        <v/>
      </c>
      <c r="C497" s="539" t="str">
        <f ca="1">IF(F497="","",(IFERROR(OFFSET('BD1'!AB$14,MATCH(F497,'BD1'!AC$13:AC$2500,0)-2,0),"")))</f>
        <v/>
      </c>
      <c r="D497" s="70" t="str">
        <f>IF(F497="","",(COUNTIFS('BD1'!AC:AC,F497,'BD1'!AA:AA,"PAGADO")))</f>
        <v/>
      </c>
      <c r="E497" s="73" t="str">
        <f>IF(F497="","",(IFERROR(VLOOKUP(F497,'BD1'!AC:AE,2,0),"")))</f>
        <v/>
      </c>
      <c r="F497" s="360"/>
      <c r="G497" s="75" t="str">
        <f>IF(F497="","",(SUMIFS('BD1'!Y:Y,'BD1'!AC:AC,F497,'BD1'!AA:AA,"PAGADO")))</f>
        <v/>
      </c>
    </row>
    <row r="498" spans="2:7" ht="21.95" customHeight="1" x14ac:dyDescent="0.25">
      <c r="B498" s="538" t="str">
        <f ca="1">IF(F498="","",(IFERROR(OFFSET('BD1'!C$14,MATCH(F498,'BD1'!AC$13:AC$2500,0)-2,0),"")))</f>
        <v/>
      </c>
      <c r="C498" s="539" t="str">
        <f ca="1">IF(F498="","",(IFERROR(OFFSET('BD1'!AB$14,MATCH(F498,'BD1'!AC$13:AC$2500,0)-2,0),"")))</f>
        <v/>
      </c>
      <c r="D498" s="70" t="str">
        <f>IF(F498="","",(COUNTIFS('BD1'!AC:AC,F498,'BD1'!AA:AA,"PAGADO")))</f>
        <v/>
      </c>
      <c r="E498" s="73" t="str">
        <f>IF(F498="","",(IFERROR(VLOOKUP(F498,'BD1'!AC:AE,2,0),"")))</f>
        <v/>
      </c>
      <c r="F498" s="360"/>
      <c r="G498" s="75" t="str">
        <f>IF(F498="","",(SUMIFS('BD1'!Y:Y,'BD1'!AC:AC,F498,'BD1'!AA:AA,"PAGADO")))</f>
        <v/>
      </c>
    </row>
    <row r="499" spans="2:7" ht="21.95" customHeight="1" x14ac:dyDescent="0.25">
      <c r="B499" s="538" t="str">
        <f ca="1">IF(F499="","",(IFERROR(OFFSET('BD1'!C$14,MATCH(F499,'BD1'!AC$13:AC$2500,0)-2,0),"")))</f>
        <v/>
      </c>
      <c r="C499" s="539" t="str">
        <f ca="1">IF(F499="","",(IFERROR(OFFSET('BD1'!AB$14,MATCH(F499,'BD1'!AC$13:AC$2500,0)-2,0),"")))</f>
        <v/>
      </c>
      <c r="D499" s="70" t="str">
        <f>IF(F499="","",(COUNTIFS('BD1'!AC:AC,F499,'BD1'!AA:AA,"PAGADO")))</f>
        <v/>
      </c>
      <c r="E499" s="73" t="str">
        <f>IF(F499="","",(IFERROR(VLOOKUP(F499,'BD1'!AC:AE,2,0),"")))</f>
        <v/>
      </c>
      <c r="F499" s="360"/>
      <c r="G499" s="75" t="str">
        <f>IF(F499="","",(SUMIFS('BD1'!Y:Y,'BD1'!AC:AC,F499,'BD1'!AA:AA,"PAGADO")))</f>
        <v/>
      </c>
    </row>
    <row r="500" spans="2:7" ht="21.95" customHeight="1" x14ac:dyDescent="0.25">
      <c r="B500" s="538" t="str">
        <f ca="1">IF(F500="","",(IFERROR(OFFSET('BD1'!C$14,MATCH(F500,'BD1'!AC$13:AC$2500,0)-2,0),"")))</f>
        <v/>
      </c>
      <c r="C500" s="539" t="str">
        <f ca="1">IF(F500="","",(IFERROR(OFFSET('BD1'!AB$14,MATCH(F500,'BD1'!AC$13:AC$2500,0)-2,0),"")))</f>
        <v/>
      </c>
      <c r="D500" s="70" t="str">
        <f>IF(F500="","",(COUNTIFS('BD1'!AC:AC,F500,'BD1'!AA:AA,"PAGADO")))</f>
        <v/>
      </c>
      <c r="E500" s="73" t="str">
        <f>IF(F500="","",(IFERROR(VLOOKUP(F500,'BD1'!AC:AE,2,0),"")))</f>
        <v/>
      </c>
      <c r="F500" s="360"/>
      <c r="G500" s="75" t="str">
        <f>IF(F500="","",(SUMIFS('BD1'!Y:Y,'BD1'!AC:AC,F500,'BD1'!AA:AA,"PAGADO")))</f>
        <v/>
      </c>
    </row>
    <row r="501" spans="2:7" ht="21.95" customHeight="1" x14ac:dyDescent="0.25">
      <c r="B501" s="538" t="str">
        <f ca="1">IF(F501="","",(IFERROR(OFFSET('BD1'!C$14,MATCH(F501,'BD1'!AC$13:AC$2500,0)-2,0),"")))</f>
        <v/>
      </c>
      <c r="C501" s="539" t="str">
        <f ca="1">IF(F501="","",(IFERROR(OFFSET('BD1'!AB$14,MATCH(F501,'BD1'!AC$13:AC$2500,0)-2,0),"")))</f>
        <v/>
      </c>
      <c r="D501" s="70" t="str">
        <f>IF(F501="","",(COUNTIFS('BD1'!AC:AC,F501,'BD1'!AA:AA,"PAGADO")))</f>
        <v/>
      </c>
      <c r="E501" s="73" t="str">
        <f>IF(F501="","",(IFERROR(VLOOKUP(F501,'BD1'!AC:AE,2,0),"")))</f>
        <v/>
      </c>
      <c r="F501" s="360"/>
      <c r="G501" s="75" t="str">
        <f>IF(F501="","",(SUMIFS('BD1'!Y:Y,'BD1'!AC:AC,F501,'BD1'!AA:AA,"PAGADO")))</f>
        <v/>
      </c>
    </row>
    <row r="502" spans="2:7" ht="21.95" customHeight="1" x14ac:dyDescent="0.25">
      <c r="B502" s="538" t="str">
        <f ca="1">IF(F502="","",(IFERROR(OFFSET('BD1'!C$14,MATCH(F502,'BD1'!AC$13:AC$2500,0)-2,0),"")))</f>
        <v/>
      </c>
      <c r="C502" s="539" t="str">
        <f ca="1">IF(F502="","",(IFERROR(OFFSET('BD1'!AB$14,MATCH(F502,'BD1'!AC$13:AC$2500,0)-2,0),"")))</f>
        <v/>
      </c>
      <c r="D502" s="70" t="str">
        <f>IF(F502="","",(COUNTIFS('BD1'!AC:AC,F502,'BD1'!AA:AA,"PAGADO")))</f>
        <v/>
      </c>
      <c r="E502" s="73" t="str">
        <f>IF(F502="","",(IFERROR(VLOOKUP(F502,'BD1'!AC:AE,2,0),"")))</f>
        <v/>
      </c>
      <c r="F502" s="360"/>
      <c r="G502" s="75" t="str">
        <f>IF(F502="","",(SUMIFS('BD1'!Y:Y,'BD1'!AC:AC,F502,'BD1'!AA:AA,"PAGADO")))</f>
        <v/>
      </c>
    </row>
    <row r="503" spans="2:7" ht="21.95" customHeight="1" x14ac:dyDescent="0.25">
      <c r="B503" s="538" t="str">
        <f ca="1">IF(F503="","",(IFERROR(OFFSET('BD1'!C$14,MATCH(F503,'BD1'!AC$13:AC$2500,0)-2,0),"")))</f>
        <v/>
      </c>
      <c r="C503" s="539" t="str">
        <f ca="1">IF(F503="","",(IFERROR(OFFSET('BD1'!AB$14,MATCH(F503,'BD1'!AC$13:AC$2500,0)-2,0),"")))</f>
        <v/>
      </c>
      <c r="D503" s="70" t="str">
        <f>IF(F503="","",(COUNTIFS('BD1'!AC:AC,F503,'BD1'!AA:AA,"PAGADO")))</f>
        <v/>
      </c>
      <c r="E503" s="73" t="str">
        <f>IF(F503="","",(IFERROR(VLOOKUP(F503,'BD1'!AC:AE,2,0),"")))</f>
        <v/>
      </c>
      <c r="F503" s="360"/>
      <c r="G503" s="75" t="str">
        <f>IF(F503="","",(SUMIFS('BD1'!Y:Y,'BD1'!AC:AC,F503,'BD1'!AA:AA,"PAGADO")))</f>
        <v/>
      </c>
    </row>
    <row r="504" spans="2:7" ht="21.95" customHeight="1" x14ac:dyDescent="0.25">
      <c r="B504" s="538" t="str">
        <f ca="1">IF(F504="","",(IFERROR(OFFSET('BD1'!C$14,MATCH(F504,'BD1'!AC$13:AC$2500,0)-2,0),"")))</f>
        <v/>
      </c>
      <c r="C504" s="539" t="str">
        <f ca="1">IF(F504="","",(IFERROR(OFFSET('BD1'!AB$14,MATCH(F504,'BD1'!AC$13:AC$2500,0)-2,0),"")))</f>
        <v/>
      </c>
      <c r="D504" s="70" t="str">
        <f>IF(F504="","",(COUNTIFS('BD1'!AC:AC,F504,'BD1'!AA:AA,"PAGADO")))</f>
        <v/>
      </c>
      <c r="E504" s="73" t="str">
        <f>IF(F504="","",(IFERROR(VLOOKUP(F504,'BD1'!AC:AE,2,0),"")))</f>
        <v/>
      </c>
      <c r="F504" s="360"/>
      <c r="G504" s="75" t="str">
        <f>IF(F504="","",(SUMIFS('BD1'!Y:Y,'BD1'!AC:AC,F504,'BD1'!AA:AA,"PAGADO")))</f>
        <v/>
      </c>
    </row>
    <row r="505" spans="2:7" ht="21.95" customHeight="1" x14ac:dyDescent="0.25">
      <c r="B505" s="538" t="str">
        <f ca="1">IF(F505="","",(IFERROR(OFFSET('BD1'!C$14,MATCH(F505,'BD1'!AC$13:AC$2500,0)-2,0),"")))</f>
        <v/>
      </c>
      <c r="C505" s="539" t="str">
        <f ca="1">IF(F505="","",(IFERROR(OFFSET('BD1'!AB$14,MATCH(F505,'BD1'!AC$13:AC$2500,0)-2,0),"")))</f>
        <v/>
      </c>
      <c r="D505" s="70" t="str">
        <f>IF(F505="","",(COUNTIFS('BD1'!AC:AC,F505,'BD1'!AA:AA,"PAGADO")))</f>
        <v/>
      </c>
      <c r="E505" s="73" t="str">
        <f>IF(F505="","",(IFERROR(VLOOKUP(F505,'BD1'!AC:AE,2,0),"")))</f>
        <v/>
      </c>
      <c r="F505" s="360"/>
      <c r="G505" s="75" t="str">
        <f>IF(F505="","",(SUMIFS('BD1'!Y:Y,'BD1'!AC:AC,F505,'BD1'!AA:AA,"PAGADO")))</f>
        <v/>
      </c>
    </row>
    <row r="506" spans="2:7" ht="21.95" customHeight="1" x14ac:dyDescent="0.25">
      <c r="B506" s="538" t="str">
        <f ca="1">IF(F506="","",(IFERROR(OFFSET('BD1'!C$14,MATCH(F506,'BD1'!AC$13:AC$2500,0)-2,0),"")))</f>
        <v/>
      </c>
      <c r="C506" s="539" t="str">
        <f ca="1">IF(F506="","",(IFERROR(OFFSET('BD1'!AB$14,MATCH(F506,'BD1'!AC$13:AC$2500,0)-2,0),"")))</f>
        <v/>
      </c>
      <c r="D506" s="70" t="str">
        <f>IF(F506="","",(COUNTIFS('BD1'!AC:AC,F506,'BD1'!AA:AA,"PAGADO")))</f>
        <v/>
      </c>
      <c r="E506" s="73" t="str">
        <f>IF(F506="","",(IFERROR(VLOOKUP(F506,'BD1'!AC:AE,2,0),"")))</f>
        <v/>
      </c>
      <c r="F506" s="360"/>
      <c r="G506" s="75" t="str">
        <f>IF(F506="","",(SUMIFS('BD1'!Y:Y,'BD1'!AC:AC,F506,'BD1'!AA:AA,"PAGADO")))</f>
        <v/>
      </c>
    </row>
    <row r="507" spans="2:7" ht="21.95" customHeight="1" x14ac:dyDescent="0.25">
      <c r="B507" s="538" t="str">
        <f ca="1">IF(F507="","",(IFERROR(OFFSET('BD1'!C$14,MATCH(F507,'BD1'!AC$13:AC$2500,0)-2,0),"")))</f>
        <v/>
      </c>
      <c r="C507" s="539" t="str">
        <f ca="1">IF(F507="","",(IFERROR(OFFSET('BD1'!AB$14,MATCH(F507,'BD1'!AC$13:AC$2500,0)-2,0),"")))</f>
        <v/>
      </c>
      <c r="D507" s="70" t="str">
        <f>IF(F507="","",(COUNTIFS('BD1'!AC:AC,F507,'BD1'!AA:AA,"PAGADO")))</f>
        <v/>
      </c>
      <c r="E507" s="73" t="str">
        <f>IF(F507="","",(IFERROR(VLOOKUP(F507,'BD1'!AC:AE,2,0),"")))</f>
        <v/>
      </c>
      <c r="F507" s="360"/>
      <c r="G507" s="75" t="str">
        <f>IF(F507="","",(SUMIFS('BD1'!Y:Y,'BD1'!AC:AC,F507,'BD1'!AA:AA,"PAGADO")))</f>
        <v/>
      </c>
    </row>
    <row r="508" spans="2:7" ht="21.95" customHeight="1" x14ac:dyDescent="0.25">
      <c r="B508" s="538" t="str">
        <f ca="1">IF(F508="","",(IFERROR(OFFSET('BD1'!C$14,MATCH(F508,'BD1'!AC$13:AC$2500,0)-2,0),"")))</f>
        <v/>
      </c>
      <c r="C508" s="539" t="str">
        <f ca="1">IF(F508="","",(IFERROR(OFFSET('BD1'!AB$14,MATCH(F508,'BD1'!AC$13:AC$2500,0)-2,0),"")))</f>
        <v/>
      </c>
      <c r="D508" s="70" t="str">
        <f>IF(F508="","",(COUNTIFS('BD1'!AC:AC,F508,'BD1'!AA:AA,"PAGADO")))</f>
        <v/>
      </c>
      <c r="E508" s="73" t="str">
        <f>IF(F508="","",(IFERROR(VLOOKUP(F508,'BD1'!AC:AE,2,0),"")))</f>
        <v/>
      </c>
      <c r="F508" s="360"/>
      <c r="G508" s="75" t="str">
        <f>IF(F508="","",(SUMIFS('BD1'!Y:Y,'BD1'!AC:AC,F508,'BD1'!AA:AA,"PAGADO")))</f>
        <v/>
      </c>
    </row>
    <row r="509" spans="2:7" ht="21.95" customHeight="1" x14ac:dyDescent="0.25">
      <c r="B509" s="538" t="str">
        <f ca="1">IF(F509="","",(IFERROR(OFFSET('BD1'!C$14,MATCH(F509,'BD1'!AC$13:AC$2500,0)-2,0),"")))</f>
        <v/>
      </c>
      <c r="C509" s="539" t="str">
        <f ca="1">IF(F509="","",(IFERROR(OFFSET('BD1'!AB$14,MATCH(F509,'BD1'!AC$13:AC$2500,0)-2,0),"")))</f>
        <v/>
      </c>
      <c r="D509" s="70" t="str">
        <f>IF(F509="","",(COUNTIFS('BD1'!AC:AC,F509,'BD1'!AA:AA,"PAGADO")))</f>
        <v/>
      </c>
      <c r="E509" s="73" t="str">
        <f>IF(F509="","",(IFERROR(VLOOKUP(F509,'BD1'!AC:AE,2,0),"")))</f>
        <v/>
      </c>
      <c r="F509" s="360"/>
      <c r="G509" s="75" t="str">
        <f>IF(F509="","",(SUMIFS('BD1'!Y:Y,'BD1'!AC:AC,F509,'BD1'!AA:AA,"PAGADO")))</f>
        <v/>
      </c>
    </row>
    <row r="510" spans="2:7" ht="21.95" customHeight="1" x14ac:dyDescent="0.25">
      <c r="B510" s="538" t="str">
        <f ca="1">IF(F510="","",(IFERROR(OFFSET('BD1'!C$14,MATCH(F510,'BD1'!AC$13:AC$2500,0)-2,0),"")))</f>
        <v/>
      </c>
      <c r="C510" s="539" t="str">
        <f ca="1">IF(F510="","",(IFERROR(OFFSET('BD1'!AB$14,MATCH(F510,'BD1'!AC$13:AC$2500,0)-2,0),"")))</f>
        <v/>
      </c>
      <c r="D510" s="70" t="str">
        <f>IF(F510="","",(COUNTIFS('BD1'!AC:AC,F510,'BD1'!AA:AA,"PAGADO")))</f>
        <v/>
      </c>
      <c r="E510" s="73" t="str">
        <f>IF(F510="","",(IFERROR(VLOOKUP(F510,'BD1'!AC:AE,2,0),"")))</f>
        <v/>
      </c>
      <c r="F510" s="360"/>
      <c r="G510" s="75" t="str">
        <f>IF(F510="","",(SUMIFS('BD1'!Y:Y,'BD1'!AC:AC,F510,'BD1'!AA:AA,"PAGADO")))</f>
        <v/>
      </c>
    </row>
    <row r="511" spans="2:7" ht="21.95" customHeight="1" x14ac:dyDescent="0.25">
      <c r="B511" s="538" t="str">
        <f ca="1">IF(F511="","",(IFERROR(OFFSET('BD1'!C$14,MATCH(F511,'BD1'!AC$13:AC$2500,0)-2,0),"")))</f>
        <v/>
      </c>
      <c r="C511" s="539" t="str">
        <f ca="1">IF(F511="","",(IFERROR(OFFSET('BD1'!AB$14,MATCH(F511,'BD1'!AC$13:AC$2500,0)-2,0),"")))</f>
        <v/>
      </c>
      <c r="D511" s="70" t="str">
        <f>IF(F511="","",(COUNTIFS('BD1'!AC:AC,F511,'BD1'!AA:AA,"PAGADO")))</f>
        <v/>
      </c>
      <c r="E511" s="73" t="str">
        <f>IF(F511="","",(IFERROR(VLOOKUP(F511,'BD1'!AC:AE,2,0),"")))</f>
        <v/>
      </c>
      <c r="F511" s="360"/>
      <c r="G511" s="75" t="str">
        <f>IF(F511="","",(SUMIFS('BD1'!Y:Y,'BD1'!AC:AC,F511,'BD1'!AA:AA,"PAGADO")))</f>
        <v/>
      </c>
    </row>
    <row r="512" spans="2:7" ht="21.95" customHeight="1" x14ac:dyDescent="0.25">
      <c r="B512" s="538" t="str">
        <f ca="1">IF(F512="","",(IFERROR(OFFSET('BD1'!C$14,MATCH(F512,'BD1'!AC$13:AC$2500,0)-2,0),"")))</f>
        <v/>
      </c>
      <c r="C512" s="539" t="str">
        <f ca="1">IF(F512="","",(IFERROR(OFFSET('BD1'!AB$14,MATCH(F512,'BD1'!AC$13:AC$2500,0)-2,0),"")))</f>
        <v/>
      </c>
      <c r="D512" s="70" t="str">
        <f>IF(F512="","",(COUNTIFS('BD1'!AC:AC,F512,'BD1'!AA:AA,"PAGADO")))</f>
        <v/>
      </c>
      <c r="E512" s="73" t="str">
        <f>IF(F512="","",(IFERROR(VLOOKUP(F512,'BD1'!AC:AE,2,0),"")))</f>
        <v/>
      </c>
      <c r="F512" s="360"/>
      <c r="G512" s="75" t="str">
        <f>IF(F512="","",(SUMIFS('BD1'!Y:Y,'BD1'!AC:AC,F512,'BD1'!AA:AA,"PAGADO")))</f>
        <v/>
      </c>
    </row>
    <row r="513" spans="2:7" ht="21.95" customHeight="1" x14ac:dyDescent="0.25">
      <c r="B513" s="538" t="str">
        <f ca="1">IF(F513="","",(IFERROR(OFFSET('BD1'!C$14,MATCH(F513,'BD1'!AC$13:AC$2500,0)-2,0),"")))</f>
        <v/>
      </c>
      <c r="C513" s="539" t="str">
        <f ca="1">IF(F513="","",(IFERROR(OFFSET('BD1'!AB$14,MATCH(F513,'BD1'!AC$13:AC$2500,0)-2,0),"")))</f>
        <v/>
      </c>
      <c r="D513" s="70" t="str">
        <f>IF(F513="","",(COUNTIFS('BD1'!AC:AC,F513,'BD1'!AA:AA,"PAGADO")))</f>
        <v/>
      </c>
      <c r="E513" s="73" t="str">
        <f>IF(F513="","",(IFERROR(VLOOKUP(F513,'BD1'!AC:AE,2,0),"")))</f>
        <v/>
      </c>
      <c r="F513" s="360"/>
      <c r="G513" s="75" t="str">
        <f>IF(F513="","",(SUMIFS('BD1'!Y:Y,'BD1'!AC:AC,F513,'BD1'!AA:AA,"PAGADO")))</f>
        <v/>
      </c>
    </row>
    <row r="514" spans="2:7" ht="21.95" customHeight="1" x14ac:dyDescent="0.25">
      <c r="B514" s="538" t="str">
        <f ca="1">IF(F514="","",(IFERROR(OFFSET('BD1'!C$14,MATCH(F514,'BD1'!AC$13:AC$2500,0)-2,0),"")))</f>
        <v/>
      </c>
      <c r="C514" s="539" t="str">
        <f ca="1">IF(F514="","",(IFERROR(OFFSET('BD1'!AB$14,MATCH(F514,'BD1'!AC$13:AC$2500,0)-2,0),"")))</f>
        <v/>
      </c>
      <c r="D514" s="70" t="str">
        <f>IF(F514="","",(COUNTIFS('BD1'!AC:AC,F514,'BD1'!AA:AA,"PAGADO")))</f>
        <v/>
      </c>
      <c r="E514" s="73" t="str">
        <f>IF(F514="","",(IFERROR(VLOOKUP(F514,'BD1'!AC:AE,2,0),"")))</f>
        <v/>
      </c>
      <c r="F514" s="360"/>
      <c r="G514" s="75" t="str">
        <f>IF(F514="","",(SUMIFS('BD1'!Y:Y,'BD1'!AC:AC,F514,'BD1'!AA:AA,"PAGADO")))</f>
        <v/>
      </c>
    </row>
    <row r="515" spans="2:7" ht="21.95" customHeight="1" x14ac:dyDescent="0.25">
      <c r="B515" s="538" t="str">
        <f ca="1">IF(F515="","",(IFERROR(OFFSET('BD1'!C$14,MATCH(F515,'BD1'!AC$13:AC$2500,0)-2,0),"")))</f>
        <v/>
      </c>
      <c r="C515" s="539" t="str">
        <f ca="1">IF(F515="","",(IFERROR(OFFSET('BD1'!AB$14,MATCH(F515,'BD1'!AC$13:AC$2500,0)-2,0),"")))</f>
        <v/>
      </c>
      <c r="D515" s="70" t="str">
        <f>IF(F515="","",(COUNTIFS('BD1'!AC:AC,F515,'BD1'!AA:AA,"PAGADO")))</f>
        <v/>
      </c>
      <c r="E515" s="73" t="str">
        <f>IF(F515="","",(IFERROR(VLOOKUP(F515,'BD1'!AC:AE,2,0),"")))</f>
        <v/>
      </c>
      <c r="F515" s="360"/>
      <c r="G515" s="75" t="str">
        <f>IF(F515="","",(SUMIFS('BD1'!Y:Y,'BD1'!AC:AC,F515,'BD1'!AA:AA,"PAGADO")))</f>
        <v/>
      </c>
    </row>
    <row r="516" spans="2:7" ht="21.95" customHeight="1" x14ac:dyDescent="0.25">
      <c r="B516" s="538" t="str">
        <f ca="1">IF(F516="","",(IFERROR(OFFSET('BD1'!C$14,MATCH(F516,'BD1'!AC$13:AC$2500,0)-2,0),"")))</f>
        <v/>
      </c>
      <c r="C516" s="539" t="str">
        <f ca="1">IF(F516="","",(IFERROR(OFFSET('BD1'!AB$14,MATCH(F516,'BD1'!AC$13:AC$2500,0)-2,0),"")))</f>
        <v/>
      </c>
      <c r="D516" s="70" t="str">
        <f>IF(F516="","",(COUNTIFS('BD1'!AC:AC,F516,'BD1'!AA:AA,"PAGADO")))</f>
        <v/>
      </c>
      <c r="E516" s="73" t="str">
        <f>IF(F516="","",(IFERROR(VLOOKUP(F516,'BD1'!AC:AE,2,0),"")))</f>
        <v/>
      </c>
      <c r="F516" s="360"/>
      <c r="G516" s="75" t="str">
        <f>IF(F516="","",(SUMIFS('BD1'!Y:Y,'BD1'!AC:AC,F516,'BD1'!AA:AA,"PAGADO")))</f>
        <v/>
      </c>
    </row>
    <row r="517" spans="2:7" ht="21.95" customHeight="1" x14ac:dyDescent="0.25">
      <c r="B517" s="538" t="str">
        <f ca="1">IF(F517="","",(IFERROR(OFFSET('BD1'!C$14,MATCH(F517,'BD1'!AC$13:AC$2500,0)-2,0),"")))</f>
        <v/>
      </c>
      <c r="C517" s="539" t="str">
        <f ca="1">IF(F517="","",(IFERROR(OFFSET('BD1'!AB$14,MATCH(F517,'BD1'!AC$13:AC$2500,0)-2,0),"")))</f>
        <v/>
      </c>
      <c r="D517" s="70" t="str">
        <f>IF(F517="","",(COUNTIFS('BD1'!AC:AC,F517,'BD1'!AA:AA,"PAGADO")))</f>
        <v/>
      </c>
      <c r="E517" s="73" t="str">
        <f>IF(F517="","",(IFERROR(VLOOKUP(F517,'BD1'!AC:AE,2,0),"")))</f>
        <v/>
      </c>
      <c r="F517" s="360"/>
      <c r="G517" s="75" t="str">
        <f>IF(F517="","",(SUMIFS('BD1'!Y:Y,'BD1'!AC:AC,F517,'BD1'!AA:AA,"PAGADO")))</f>
        <v/>
      </c>
    </row>
    <row r="518" spans="2:7" ht="21.95" customHeight="1" x14ac:dyDescent="0.25">
      <c r="B518" s="538" t="str">
        <f ca="1">IF(F518="","",(IFERROR(OFFSET('BD1'!C$14,MATCH(F518,'BD1'!AC$13:AC$2500,0)-2,0),"")))</f>
        <v/>
      </c>
      <c r="C518" s="539" t="str">
        <f ca="1">IF(F518="","",(IFERROR(OFFSET('BD1'!AB$14,MATCH(F518,'BD1'!AC$13:AC$2500,0)-2,0),"")))</f>
        <v/>
      </c>
      <c r="D518" s="70" t="str">
        <f>IF(F518="","",(COUNTIFS('BD1'!AC:AC,F518,'BD1'!AA:AA,"PAGADO")))</f>
        <v/>
      </c>
      <c r="E518" s="73" t="str">
        <f>IF(F518="","",(IFERROR(VLOOKUP(F518,'BD1'!AC:AE,2,0),"")))</f>
        <v/>
      </c>
      <c r="F518" s="360"/>
      <c r="G518" s="75" t="str">
        <f>IF(F518="","",(SUMIFS('BD1'!Y:Y,'BD1'!AC:AC,F518,'BD1'!AA:AA,"PAGADO")))</f>
        <v/>
      </c>
    </row>
    <row r="519" spans="2:7" ht="21.95" customHeight="1" x14ac:dyDescent="0.25">
      <c r="B519" s="538" t="str">
        <f ca="1">IF(F519="","",(IFERROR(OFFSET('BD1'!C$14,MATCH(F519,'BD1'!AC$13:AC$2500,0)-2,0),"")))</f>
        <v/>
      </c>
      <c r="C519" s="539" t="str">
        <f ca="1">IF(F519="","",(IFERROR(OFFSET('BD1'!AB$14,MATCH(F519,'BD1'!AC$13:AC$2500,0)-2,0),"")))</f>
        <v/>
      </c>
      <c r="D519" s="70" t="str">
        <f>IF(F519="","",(COUNTIFS('BD1'!AC:AC,F519,'BD1'!AA:AA,"PAGADO")))</f>
        <v/>
      </c>
      <c r="E519" s="73" t="str">
        <f>IF(F519="","",(IFERROR(VLOOKUP(F519,'BD1'!AC:AE,2,0),"")))</f>
        <v/>
      </c>
      <c r="F519" s="360"/>
      <c r="G519" s="75" t="str">
        <f>IF(F519="","",(SUMIFS('BD1'!Y:Y,'BD1'!AC:AC,F519,'BD1'!AA:AA,"PAGADO")))</f>
        <v/>
      </c>
    </row>
    <row r="520" spans="2:7" ht="21.95" customHeight="1" x14ac:dyDescent="0.25">
      <c r="B520" s="538" t="str">
        <f ca="1">IF(F520="","",(IFERROR(OFFSET('BD1'!C$14,MATCH(F520,'BD1'!AC$13:AC$2500,0)-2,0),"")))</f>
        <v/>
      </c>
      <c r="C520" s="539" t="str">
        <f ca="1">IF(F520="","",(IFERROR(OFFSET('BD1'!AB$14,MATCH(F520,'BD1'!AC$13:AC$2500,0)-2,0),"")))</f>
        <v/>
      </c>
      <c r="D520" s="70" t="str">
        <f>IF(F520="","",(COUNTIFS('BD1'!AC:AC,F520,'BD1'!AA:AA,"PAGADO")))</f>
        <v/>
      </c>
      <c r="E520" s="73" t="str">
        <f>IF(F520="","",(IFERROR(VLOOKUP(F520,'BD1'!AC:AE,2,0),"")))</f>
        <v/>
      </c>
      <c r="F520" s="360"/>
      <c r="G520" s="75" t="str">
        <f>IF(F520="","",(SUMIFS('BD1'!Y:Y,'BD1'!AC:AC,F520,'BD1'!AA:AA,"PAGADO")))</f>
        <v/>
      </c>
    </row>
    <row r="521" spans="2:7" ht="21.95" customHeight="1" x14ac:dyDescent="0.25">
      <c r="B521" s="538" t="str">
        <f ca="1">IF(F521="","",(IFERROR(OFFSET('BD1'!C$14,MATCH(F521,'BD1'!AC$13:AC$2500,0)-2,0),"")))</f>
        <v/>
      </c>
      <c r="C521" s="539" t="str">
        <f ca="1">IF(F521="","",(IFERROR(OFFSET('BD1'!AB$14,MATCH(F521,'BD1'!AC$13:AC$2500,0)-2,0),"")))</f>
        <v/>
      </c>
      <c r="D521" s="70" t="str">
        <f>IF(F521="","",(COUNTIFS('BD1'!AC:AC,F521,'BD1'!AA:AA,"PAGADO")))</f>
        <v/>
      </c>
      <c r="E521" s="73" t="str">
        <f>IF(F521="","",(IFERROR(VLOOKUP(F521,'BD1'!AC:AE,2,0),"")))</f>
        <v/>
      </c>
      <c r="F521" s="360"/>
      <c r="G521" s="75" t="str">
        <f>IF(F521="","",(SUMIFS('BD1'!Y:Y,'BD1'!AC:AC,F521,'BD1'!AA:AA,"PAGADO")))</f>
        <v/>
      </c>
    </row>
    <row r="522" spans="2:7" ht="21.95" customHeight="1" x14ac:dyDescent="0.25">
      <c r="B522" s="538" t="str">
        <f ca="1">IF(F522="","",(IFERROR(OFFSET('BD1'!C$14,MATCH(F522,'BD1'!AC$13:AC$2500,0)-2,0),"")))</f>
        <v/>
      </c>
      <c r="C522" s="539" t="str">
        <f ca="1">IF(F522="","",(IFERROR(OFFSET('BD1'!AB$14,MATCH(F522,'BD1'!AC$13:AC$2500,0)-2,0),"")))</f>
        <v/>
      </c>
      <c r="D522" s="70" t="str">
        <f>IF(F522="","",(COUNTIFS('BD1'!AC:AC,F522,'BD1'!AA:AA,"PAGADO")))</f>
        <v/>
      </c>
      <c r="E522" s="73" t="str">
        <f>IF(F522="","",(IFERROR(VLOOKUP(F522,'BD1'!AC:AE,2,0),"")))</f>
        <v/>
      </c>
      <c r="F522" s="360"/>
      <c r="G522" s="75" t="str">
        <f>IF(F522="","",(SUMIFS('BD1'!Y:Y,'BD1'!AC:AC,F522,'BD1'!AA:AA,"PAGADO")))</f>
        <v/>
      </c>
    </row>
    <row r="523" spans="2:7" ht="21.95" customHeight="1" x14ac:dyDescent="0.25">
      <c r="B523" s="538" t="str">
        <f ca="1">IF(F523="","",(IFERROR(OFFSET('BD1'!C$14,MATCH(F523,'BD1'!AC$13:AC$2500,0)-2,0),"")))</f>
        <v/>
      </c>
      <c r="C523" s="539" t="str">
        <f ca="1">IF(F523="","",(IFERROR(OFFSET('BD1'!AB$14,MATCH(F523,'BD1'!AC$13:AC$2500,0)-2,0),"")))</f>
        <v/>
      </c>
      <c r="D523" s="70" t="str">
        <f>IF(F523="","",(COUNTIFS('BD1'!AC:AC,F523,'BD1'!AA:AA,"PAGADO")))</f>
        <v/>
      </c>
      <c r="E523" s="73" t="str">
        <f>IF(F523="","",(IFERROR(VLOOKUP(F523,'BD1'!AC:AE,2,0),"")))</f>
        <v/>
      </c>
      <c r="F523" s="360"/>
      <c r="G523" s="75" t="str">
        <f>IF(F523="","",(SUMIFS('BD1'!Y:Y,'BD1'!AC:AC,F523,'BD1'!AA:AA,"PAGADO")))</f>
        <v/>
      </c>
    </row>
    <row r="524" spans="2:7" ht="21.95" customHeight="1" x14ac:dyDescent="0.25">
      <c r="B524" s="538" t="str">
        <f ca="1">IF(F524="","",(IFERROR(OFFSET('BD1'!C$14,MATCH(F524,'BD1'!AC$13:AC$2500,0)-2,0),"")))</f>
        <v/>
      </c>
      <c r="C524" s="539" t="str">
        <f ca="1">IF(F524="","",(IFERROR(OFFSET('BD1'!AB$14,MATCH(F524,'BD1'!AC$13:AC$2500,0)-2,0),"")))</f>
        <v/>
      </c>
      <c r="D524" s="70" t="str">
        <f>IF(F524="","",(COUNTIFS('BD1'!AC:AC,F524,'BD1'!AA:AA,"PAGADO")))</f>
        <v/>
      </c>
      <c r="E524" s="73" t="str">
        <f>IF(F524="","",(IFERROR(VLOOKUP(F524,'BD1'!AC:AE,2,0),"")))</f>
        <v/>
      </c>
      <c r="F524" s="360"/>
      <c r="G524" s="75" t="str">
        <f>IF(F524="","",(SUMIFS('BD1'!Y:Y,'BD1'!AC:AC,F524,'BD1'!AA:AA,"PAGADO")))</f>
        <v/>
      </c>
    </row>
    <row r="525" spans="2:7" ht="21.95" customHeight="1" x14ac:dyDescent="0.25">
      <c r="B525" s="538" t="str">
        <f ca="1">IF(F525="","",(IFERROR(OFFSET('BD1'!C$14,MATCH(F525,'BD1'!AC$13:AC$2500,0)-2,0),"")))</f>
        <v/>
      </c>
      <c r="C525" s="539" t="str">
        <f ca="1">IF(F525="","",(IFERROR(OFFSET('BD1'!AB$14,MATCH(F525,'BD1'!AC$13:AC$2500,0)-2,0),"")))</f>
        <v/>
      </c>
      <c r="D525" s="70" t="str">
        <f>IF(F525="","",(COUNTIFS('BD1'!AC:AC,F525,'BD1'!AA:AA,"PAGADO")))</f>
        <v/>
      </c>
      <c r="E525" s="73" t="str">
        <f>IF(F525="","",(IFERROR(VLOOKUP(F525,'BD1'!AC:AE,2,0),"")))</f>
        <v/>
      </c>
      <c r="F525" s="360"/>
      <c r="G525" s="75" t="str">
        <f>IF(F525="","",(SUMIFS('BD1'!Y:Y,'BD1'!AC:AC,F525,'BD1'!AA:AA,"PAGADO")))</f>
        <v/>
      </c>
    </row>
    <row r="526" spans="2:7" ht="21.95" customHeight="1" x14ac:dyDescent="0.25">
      <c r="B526" s="538" t="str">
        <f ca="1">IF(F526="","",(IFERROR(OFFSET('BD1'!C$14,MATCH(F526,'BD1'!AC$13:AC$2500,0)-2,0),"")))</f>
        <v/>
      </c>
      <c r="C526" s="539" t="str">
        <f ca="1">IF(F526="","",(IFERROR(OFFSET('BD1'!AB$14,MATCH(F526,'BD1'!AC$13:AC$2500,0)-2,0),"")))</f>
        <v/>
      </c>
      <c r="D526" s="70" t="str">
        <f>IF(F526="","",(COUNTIFS('BD1'!AC:AC,F526,'BD1'!AA:AA,"PAGADO")))</f>
        <v/>
      </c>
      <c r="E526" s="73" t="str">
        <f>IF(F526="","",(IFERROR(VLOOKUP(F526,'BD1'!AC:AE,2,0),"")))</f>
        <v/>
      </c>
      <c r="F526" s="360"/>
      <c r="G526" s="75" t="str">
        <f>IF(F526="","",(SUMIFS('BD1'!Y:Y,'BD1'!AC:AC,F526,'BD1'!AA:AA,"PAGADO")))</f>
        <v/>
      </c>
    </row>
    <row r="527" spans="2:7" ht="21.95" customHeight="1" x14ac:dyDescent="0.25">
      <c r="B527" s="538" t="str">
        <f ca="1">IF(F527="","",(IFERROR(OFFSET('BD1'!C$14,MATCH(F527,'BD1'!AC$13:AC$2500,0)-2,0),"")))</f>
        <v/>
      </c>
      <c r="C527" s="539" t="str">
        <f ca="1">IF(F527="","",(IFERROR(OFFSET('BD1'!AB$14,MATCH(F527,'BD1'!AC$13:AC$2500,0)-2,0),"")))</f>
        <v/>
      </c>
      <c r="D527" s="70" t="str">
        <f>IF(F527="","",(COUNTIFS('BD1'!AC:AC,F527,'BD1'!AA:AA,"PAGADO")))</f>
        <v/>
      </c>
      <c r="E527" s="73" t="str">
        <f>IF(F527="","",(IFERROR(VLOOKUP(F527,'BD1'!AC:AE,2,0),"")))</f>
        <v/>
      </c>
      <c r="F527" s="360"/>
      <c r="G527" s="75" t="str">
        <f>IF(F527="","",(SUMIFS('BD1'!Y:Y,'BD1'!AC:AC,F527,'BD1'!AA:AA,"PAGADO")))</f>
        <v/>
      </c>
    </row>
    <row r="528" spans="2:7" ht="21.95" customHeight="1" x14ac:dyDescent="0.25">
      <c r="B528" s="538" t="str">
        <f ca="1">IF(F528="","",(IFERROR(OFFSET('BD1'!C$14,MATCH(F528,'BD1'!AC$13:AC$2500,0)-2,0),"")))</f>
        <v/>
      </c>
      <c r="C528" s="539" t="str">
        <f ca="1">IF(F528="","",(IFERROR(OFFSET('BD1'!AB$14,MATCH(F528,'BD1'!AC$13:AC$2500,0)-2,0),"")))</f>
        <v/>
      </c>
      <c r="D528" s="70" t="str">
        <f>IF(F528="","",(COUNTIFS('BD1'!AC:AC,F528,'BD1'!AA:AA,"PAGADO")))</f>
        <v/>
      </c>
      <c r="E528" s="73" t="str">
        <f>IF(F528="","",(IFERROR(VLOOKUP(F528,'BD1'!AC:AE,2,0),"")))</f>
        <v/>
      </c>
      <c r="F528" s="360"/>
      <c r="G528" s="75" t="str">
        <f>IF(F528="","",(SUMIFS('BD1'!Y:Y,'BD1'!AC:AC,F528,'BD1'!AA:AA,"PAGADO")))</f>
        <v/>
      </c>
    </row>
    <row r="529" spans="2:7" ht="21.95" customHeight="1" x14ac:dyDescent="0.25">
      <c r="B529" s="538" t="str">
        <f ca="1">IF(F529="","",(IFERROR(OFFSET('BD1'!C$14,MATCH(F529,'BD1'!AC$13:AC$2500,0)-2,0),"")))</f>
        <v/>
      </c>
      <c r="C529" s="539" t="str">
        <f ca="1">IF(F529="","",(IFERROR(OFFSET('BD1'!AB$14,MATCH(F529,'BD1'!AC$13:AC$2500,0)-2,0),"")))</f>
        <v/>
      </c>
      <c r="D529" s="70" t="str">
        <f>IF(F529="","",(COUNTIFS('BD1'!AC:AC,F529,'BD1'!AA:AA,"PAGADO")))</f>
        <v/>
      </c>
      <c r="E529" s="73" t="str">
        <f>IF(F529="","",(IFERROR(VLOOKUP(F529,'BD1'!AC:AE,2,0),"")))</f>
        <v/>
      </c>
      <c r="F529" s="360"/>
      <c r="G529" s="75" t="str">
        <f>IF(F529="","",(SUMIFS('BD1'!Y:Y,'BD1'!AC:AC,F529,'BD1'!AA:AA,"PAGADO")))</f>
        <v/>
      </c>
    </row>
    <row r="530" spans="2:7" ht="21.95" customHeight="1" x14ac:dyDescent="0.25">
      <c r="B530" s="538" t="str">
        <f ca="1">IF(F530="","",(IFERROR(OFFSET('BD1'!C$14,MATCH(F530,'BD1'!AC$13:AC$2500,0)-2,0),"")))</f>
        <v/>
      </c>
      <c r="C530" s="539" t="str">
        <f ca="1">IF(F530="","",(IFERROR(OFFSET('BD1'!AB$14,MATCH(F530,'BD1'!AC$13:AC$2500,0)-2,0),"")))</f>
        <v/>
      </c>
      <c r="D530" s="70" t="str">
        <f>IF(F530="","",(COUNTIFS('BD1'!AC:AC,F530,'BD1'!AA:AA,"PAGADO")))</f>
        <v/>
      </c>
      <c r="E530" s="73" t="str">
        <f>IF(F530="","",(IFERROR(VLOOKUP(F530,'BD1'!AC:AE,2,0),"")))</f>
        <v/>
      </c>
      <c r="F530" s="360"/>
      <c r="G530" s="75" t="str">
        <f>IF(F530="","",(SUMIFS('BD1'!Y:Y,'BD1'!AC:AC,F530,'BD1'!AA:AA,"PAGADO")))</f>
        <v/>
      </c>
    </row>
    <row r="531" spans="2:7" ht="21.95" customHeight="1" x14ac:dyDescent="0.25">
      <c r="B531" s="538" t="str">
        <f ca="1">IF(F531="","",(IFERROR(OFFSET('BD1'!C$14,MATCH(F531,'BD1'!AC$13:AC$2500,0)-2,0),"")))</f>
        <v/>
      </c>
      <c r="C531" s="539" t="str">
        <f ca="1">IF(F531="","",(IFERROR(OFFSET('BD1'!AB$14,MATCH(F531,'BD1'!AC$13:AC$2500,0)-2,0),"")))</f>
        <v/>
      </c>
      <c r="D531" s="70" t="str">
        <f>IF(F531="","",(COUNTIFS('BD1'!AC:AC,F531,'BD1'!AA:AA,"PAGADO")))</f>
        <v/>
      </c>
      <c r="E531" s="73" t="str">
        <f>IF(F531="","",(IFERROR(VLOOKUP(F531,'BD1'!AC:AE,2,0),"")))</f>
        <v/>
      </c>
      <c r="F531" s="360"/>
      <c r="G531" s="75" t="str">
        <f>IF(F531="","",(SUMIFS('BD1'!Y:Y,'BD1'!AC:AC,F531,'BD1'!AA:AA,"PAGADO")))</f>
        <v/>
      </c>
    </row>
    <row r="532" spans="2:7" ht="21.95" customHeight="1" x14ac:dyDescent="0.25">
      <c r="B532" s="538" t="str">
        <f ca="1">IF(F532="","",(IFERROR(OFFSET('BD1'!C$14,MATCH(F532,'BD1'!AC$13:AC$2500,0)-2,0),"")))</f>
        <v/>
      </c>
      <c r="C532" s="539" t="str">
        <f ca="1">IF(F532="","",(IFERROR(OFFSET('BD1'!AB$14,MATCH(F532,'BD1'!AC$13:AC$2500,0)-2,0),"")))</f>
        <v/>
      </c>
      <c r="D532" s="70" t="str">
        <f>IF(F532="","",(COUNTIFS('BD1'!AC:AC,F532,'BD1'!AA:AA,"PAGADO")))</f>
        <v/>
      </c>
      <c r="E532" s="73" t="str">
        <f>IF(F532="","",(IFERROR(VLOOKUP(F532,'BD1'!AC:AE,2,0),"")))</f>
        <v/>
      </c>
      <c r="F532" s="360"/>
      <c r="G532" s="75" t="str">
        <f>IF(F532="","",(SUMIFS('BD1'!Y:Y,'BD1'!AC:AC,F532,'BD1'!AA:AA,"PAGADO")))</f>
        <v/>
      </c>
    </row>
    <row r="533" spans="2:7" ht="21.95" customHeight="1" x14ac:dyDescent="0.25">
      <c r="B533" s="538" t="str">
        <f ca="1">IF(F533="","",(IFERROR(OFFSET('BD1'!C$14,MATCH(F533,'BD1'!AC$13:AC$2500,0)-2,0),"")))</f>
        <v/>
      </c>
      <c r="C533" s="539" t="str">
        <f ca="1">IF(F533="","",(IFERROR(OFFSET('BD1'!AB$14,MATCH(F533,'BD1'!AC$13:AC$2500,0)-2,0),"")))</f>
        <v/>
      </c>
      <c r="D533" s="70" t="str">
        <f>IF(F533="","",(COUNTIFS('BD1'!AC:AC,F533,'BD1'!AA:AA,"PAGADO")))</f>
        <v/>
      </c>
      <c r="E533" s="73" t="str">
        <f>IF(F533="","",(IFERROR(VLOOKUP(F533,'BD1'!AC:AE,2,0),"")))</f>
        <v/>
      </c>
      <c r="F533" s="360"/>
      <c r="G533" s="75" t="str">
        <f>IF(F533="","",(SUMIFS('BD1'!Y:Y,'BD1'!AC:AC,F533,'BD1'!AA:AA,"PAGADO")))</f>
        <v/>
      </c>
    </row>
    <row r="534" spans="2:7" ht="21.95" customHeight="1" x14ac:dyDescent="0.25">
      <c r="B534" s="538" t="str">
        <f ca="1">IF(F534="","",(IFERROR(OFFSET('BD1'!C$14,MATCH(F534,'BD1'!AC$13:AC$2500,0)-2,0),"")))</f>
        <v/>
      </c>
      <c r="C534" s="539" t="str">
        <f ca="1">IF(F534="","",(IFERROR(OFFSET('BD1'!AB$14,MATCH(F534,'BD1'!AC$13:AC$2500,0)-2,0),"")))</f>
        <v/>
      </c>
      <c r="D534" s="70" t="str">
        <f>IF(F534="","",(COUNTIFS('BD1'!AC:AC,F534,'BD1'!AA:AA,"PAGADO")))</f>
        <v/>
      </c>
      <c r="E534" s="73" t="str">
        <f>IF(F534="","",(IFERROR(VLOOKUP(F534,'BD1'!AC:AE,2,0),"")))</f>
        <v/>
      </c>
      <c r="F534" s="360"/>
      <c r="G534" s="75" t="str">
        <f>IF(F534="","",(SUMIFS('BD1'!Y:Y,'BD1'!AC:AC,F534,'BD1'!AA:AA,"PAGADO")))</f>
        <v/>
      </c>
    </row>
    <row r="535" spans="2:7" ht="21.95" customHeight="1" x14ac:dyDescent="0.25">
      <c r="B535" s="538" t="str">
        <f ca="1">IF(F535="","",(IFERROR(OFFSET('BD1'!C$14,MATCH(F535,'BD1'!AC$13:AC$2500,0)-2,0),"")))</f>
        <v/>
      </c>
      <c r="C535" s="539" t="str">
        <f ca="1">IF(F535="","",(IFERROR(OFFSET('BD1'!AB$14,MATCH(F535,'BD1'!AC$13:AC$2500,0)-2,0),"")))</f>
        <v/>
      </c>
      <c r="D535" s="70" t="str">
        <f>IF(F535="","",(COUNTIFS('BD1'!AC:AC,F535,'BD1'!AA:AA,"PAGADO")))</f>
        <v/>
      </c>
      <c r="E535" s="73" t="str">
        <f>IF(F535="","",(IFERROR(VLOOKUP(F535,'BD1'!AC:AE,2,0),"")))</f>
        <v/>
      </c>
      <c r="F535" s="360"/>
      <c r="G535" s="75" t="str">
        <f>IF(F535="","",(SUMIFS('BD1'!Y:Y,'BD1'!AC:AC,F535,'BD1'!AA:AA,"PAGADO")))</f>
        <v/>
      </c>
    </row>
    <row r="536" spans="2:7" ht="21.95" customHeight="1" x14ac:dyDescent="0.25">
      <c r="B536" s="538" t="str">
        <f ca="1">IF(F536="","",(IFERROR(OFFSET('BD1'!C$14,MATCH(F536,'BD1'!AC$13:AC$2500,0)-2,0),"")))</f>
        <v/>
      </c>
      <c r="C536" s="539" t="str">
        <f ca="1">IF(F536="","",(IFERROR(OFFSET('BD1'!AB$14,MATCH(F536,'BD1'!AC$13:AC$2500,0)-2,0),"")))</f>
        <v/>
      </c>
      <c r="D536" s="70" t="str">
        <f>IF(F536="","",(COUNTIFS('BD1'!AC:AC,F536,'BD1'!AA:AA,"PAGADO")))</f>
        <v/>
      </c>
      <c r="E536" s="73" t="str">
        <f>IF(F536="","",(IFERROR(VLOOKUP(F536,'BD1'!AC:AE,2,0),"")))</f>
        <v/>
      </c>
      <c r="F536" s="360"/>
      <c r="G536" s="75" t="str">
        <f>IF(F536="","",(SUMIFS('BD1'!Y:Y,'BD1'!AC:AC,F536,'BD1'!AA:AA,"PAGADO")))</f>
        <v/>
      </c>
    </row>
    <row r="537" spans="2:7" ht="21.95" customHeight="1" x14ac:dyDescent="0.25">
      <c r="B537" s="538" t="str">
        <f ca="1">IF(F537="","",(IFERROR(OFFSET('BD1'!C$14,MATCH(F537,'BD1'!AC$13:AC$2500,0)-2,0),"")))</f>
        <v/>
      </c>
      <c r="C537" s="539" t="str">
        <f ca="1">IF(F537="","",(IFERROR(OFFSET('BD1'!AB$14,MATCH(F537,'BD1'!AC$13:AC$2500,0)-2,0),"")))</f>
        <v/>
      </c>
      <c r="D537" s="70" t="str">
        <f>IF(F537="","",(COUNTIFS('BD1'!AC:AC,F537,'BD1'!AA:AA,"PAGADO")))</f>
        <v/>
      </c>
      <c r="E537" s="73" t="str">
        <f>IF(F537="","",(IFERROR(VLOOKUP(F537,'BD1'!AC:AE,2,0),"")))</f>
        <v/>
      </c>
      <c r="F537" s="360"/>
      <c r="G537" s="75" t="str">
        <f>IF(F537="","",(SUMIFS('BD1'!Y:Y,'BD1'!AC:AC,F537,'BD1'!AA:AA,"PAGADO")))</f>
        <v/>
      </c>
    </row>
    <row r="538" spans="2:7" ht="21.95" customHeight="1" x14ac:dyDescent="0.25">
      <c r="B538" s="538" t="str">
        <f ca="1">IF(F538="","",(IFERROR(OFFSET('BD1'!C$14,MATCH(F538,'BD1'!AC$13:AC$2500,0)-2,0),"")))</f>
        <v/>
      </c>
      <c r="C538" s="539" t="str">
        <f ca="1">IF(F538="","",(IFERROR(OFFSET('BD1'!AB$14,MATCH(F538,'BD1'!AC$13:AC$2500,0)-2,0),"")))</f>
        <v/>
      </c>
      <c r="D538" s="70" t="str">
        <f>IF(F538="","",(COUNTIFS('BD1'!AC:AC,F538,'BD1'!AA:AA,"PAGADO")))</f>
        <v/>
      </c>
      <c r="E538" s="73" t="str">
        <f>IF(F538="","",(IFERROR(VLOOKUP(F538,'BD1'!AC:AE,2,0),"")))</f>
        <v/>
      </c>
      <c r="F538" s="360"/>
      <c r="G538" s="75" t="str">
        <f>IF(F538="","",(SUMIFS('BD1'!Y:Y,'BD1'!AC:AC,F538,'BD1'!AA:AA,"PAGADO")))</f>
        <v/>
      </c>
    </row>
    <row r="539" spans="2:7" ht="21.95" customHeight="1" x14ac:dyDescent="0.25">
      <c r="B539" s="538" t="str">
        <f ca="1">IF(F539="","",(IFERROR(OFFSET('BD1'!C$14,MATCH(F539,'BD1'!AC$13:AC$2500,0)-2,0),"")))</f>
        <v/>
      </c>
      <c r="C539" s="539" t="str">
        <f ca="1">IF(F539="","",(IFERROR(OFFSET('BD1'!AB$14,MATCH(F539,'BD1'!AC$13:AC$2500,0)-2,0),"")))</f>
        <v/>
      </c>
      <c r="D539" s="70" t="str">
        <f>IF(F539="","",(COUNTIFS('BD1'!AC:AC,F539,'BD1'!AA:AA,"PAGADO")))</f>
        <v/>
      </c>
      <c r="E539" s="73" t="str">
        <f>IF(F539="","",(IFERROR(VLOOKUP(F539,'BD1'!AC:AE,2,0),"")))</f>
        <v/>
      </c>
      <c r="F539" s="360"/>
      <c r="G539" s="75" t="str">
        <f>IF(F539="","",(SUMIFS('BD1'!Y:Y,'BD1'!AC:AC,F539,'BD1'!AA:AA,"PAGADO")))</f>
        <v/>
      </c>
    </row>
    <row r="540" spans="2:7" ht="21.95" customHeight="1" x14ac:dyDescent="0.25">
      <c r="B540" s="538" t="str">
        <f ca="1">IF(F540="","",(IFERROR(OFFSET('BD1'!C$14,MATCH(F540,'BD1'!AC$13:AC$2500,0)-2,0),"")))</f>
        <v/>
      </c>
      <c r="C540" s="539" t="str">
        <f ca="1">IF(F540="","",(IFERROR(OFFSET('BD1'!AB$14,MATCH(F540,'BD1'!AC$13:AC$2500,0)-2,0),"")))</f>
        <v/>
      </c>
      <c r="D540" s="70" t="str">
        <f>IF(F540="","",(COUNTIFS('BD1'!AC:AC,F540,'BD1'!AA:AA,"PAGADO")))</f>
        <v/>
      </c>
      <c r="E540" s="73" t="str">
        <f>IF(F540="","",(IFERROR(VLOOKUP(F540,'BD1'!AC:AE,2,0),"")))</f>
        <v/>
      </c>
      <c r="F540" s="360"/>
      <c r="G540" s="75" t="str">
        <f>IF(F540="","",(SUMIFS('BD1'!Y:Y,'BD1'!AC:AC,F540,'BD1'!AA:AA,"PAGADO")))</f>
        <v/>
      </c>
    </row>
    <row r="541" spans="2:7" ht="21.95" customHeight="1" x14ac:dyDescent="0.25">
      <c r="B541" s="538" t="str">
        <f ca="1">IF(F541="","",(IFERROR(OFFSET('BD1'!C$14,MATCH(F541,'BD1'!AC$13:AC$2500,0)-2,0),"")))</f>
        <v/>
      </c>
      <c r="C541" s="539" t="str">
        <f ca="1">IF(F541="","",(IFERROR(OFFSET('BD1'!AB$14,MATCH(F541,'BD1'!AC$13:AC$2500,0)-2,0),"")))</f>
        <v/>
      </c>
      <c r="D541" s="70" t="str">
        <f>IF(F541="","",(COUNTIFS('BD1'!AC:AC,F541,'BD1'!AA:AA,"PAGADO")))</f>
        <v/>
      </c>
      <c r="E541" s="73" t="str">
        <f>IF(F541="","",(IFERROR(VLOOKUP(F541,'BD1'!AC:AE,2,0),"")))</f>
        <v/>
      </c>
      <c r="F541" s="360"/>
      <c r="G541" s="75" t="str">
        <f>IF(F541="","",(SUMIFS('BD1'!Y:Y,'BD1'!AC:AC,F541,'BD1'!AA:AA,"PAGADO")))</f>
        <v/>
      </c>
    </row>
    <row r="542" spans="2:7" ht="21.95" customHeight="1" x14ac:dyDescent="0.25">
      <c r="B542" s="538" t="str">
        <f ca="1">IF(F542="","",(IFERROR(OFFSET('BD1'!C$14,MATCH(F542,'BD1'!AC$13:AC$2500,0)-2,0),"")))</f>
        <v/>
      </c>
      <c r="C542" s="539" t="str">
        <f ca="1">IF(F542="","",(IFERROR(OFFSET('BD1'!AB$14,MATCH(F542,'BD1'!AC$13:AC$2500,0)-2,0),"")))</f>
        <v/>
      </c>
      <c r="D542" s="70" t="str">
        <f>IF(F542="","",(COUNTIFS('BD1'!AC:AC,F542,'BD1'!AA:AA,"PAGADO")))</f>
        <v/>
      </c>
      <c r="E542" s="73" t="str">
        <f>IF(F542="","",(IFERROR(VLOOKUP(F542,'BD1'!AC:AE,2,0),"")))</f>
        <v/>
      </c>
      <c r="F542" s="360"/>
      <c r="G542" s="75" t="str">
        <f>IF(F542="","",(SUMIFS('BD1'!Y:Y,'BD1'!AC:AC,F542,'BD1'!AA:AA,"PAGADO")))</f>
        <v/>
      </c>
    </row>
    <row r="543" spans="2:7" ht="21.95" customHeight="1" x14ac:dyDescent="0.25">
      <c r="B543" s="538" t="str">
        <f ca="1">IF(F543="","",(IFERROR(OFFSET('BD1'!C$14,MATCH(F543,'BD1'!AC$13:AC$2500,0)-2,0),"")))</f>
        <v/>
      </c>
      <c r="C543" s="539" t="str">
        <f ca="1">IF(F543="","",(IFERROR(OFFSET('BD1'!AB$14,MATCH(F543,'BD1'!AC$13:AC$2500,0)-2,0),"")))</f>
        <v/>
      </c>
      <c r="D543" s="70" t="str">
        <f>IF(F543="","",(COUNTIFS('BD1'!AC:AC,F543,'BD1'!AA:AA,"PAGADO")))</f>
        <v/>
      </c>
      <c r="E543" s="73" t="str">
        <f>IF(F543="","",(IFERROR(VLOOKUP(F543,'BD1'!AC:AE,2,0),"")))</f>
        <v/>
      </c>
      <c r="F543" s="360"/>
      <c r="G543" s="75" t="str">
        <f>IF(F543="","",(SUMIFS('BD1'!Y:Y,'BD1'!AC:AC,F543,'BD1'!AA:AA,"PAGADO")))</f>
        <v/>
      </c>
    </row>
    <row r="544" spans="2:7" ht="21.95" customHeight="1" x14ac:dyDescent="0.25">
      <c r="B544" s="538" t="str">
        <f ca="1">IF(F544="","",(IFERROR(OFFSET('BD1'!C$14,MATCH(F544,'BD1'!AC$13:AC$2500,0)-2,0),"")))</f>
        <v/>
      </c>
      <c r="C544" s="539" t="str">
        <f ca="1">IF(F544="","",(IFERROR(OFFSET('BD1'!AB$14,MATCH(F544,'BD1'!AC$13:AC$2500,0)-2,0),"")))</f>
        <v/>
      </c>
      <c r="D544" s="70" t="str">
        <f>IF(F544="","",(COUNTIFS('BD1'!AC:AC,F544,'BD1'!AA:AA,"PAGADO")))</f>
        <v/>
      </c>
      <c r="E544" s="73" t="str">
        <f>IF(F544="","",(IFERROR(VLOOKUP(F544,'BD1'!AC:AE,2,0),"")))</f>
        <v/>
      </c>
      <c r="F544" s="360"/>
      <c r="G544" s="75" t="str">
        <f>IF(F544="","",(SUMIFS('BD1'!Y:Y,'BD1'!AC:AC,F544,'BD1'!AA:AA,"PAGADO")))</f>
        <v/>
      </c>
    </row>
    <row r="545" spans="2:7" ht="21.95" customHeight="1" x14ac:dyDescent="0.25">
      <c r="B545" s="538" t="str">
        <f ca="1">IF(F545="","",(IFERROR(OFFSET('BD1'!C$14,MATCH(F545,'BD1'!AC$13:AC$2500,0)-2,0),"")))</f>
        <v/>
      </c>
      <c r="C545" s="539" t="str">
        <f ca="1">IF(F545="","",(IFERROR(OFFSET('BD1'!AB$14,MATCH(F545,'BD1'!AC$13:AC$2500,0)-2,0),"")))</f>
        <v/>
      </c>
      <c r="D545" s="70" t="str">
        <f>IF(F545="","",(COUNTIFS('BD1'!AC:AC,F545,'BD1'!AA:AA,"PAGADO")))</f>
        <v/>
      </c>
      <c r="E545" s="73" t="str">
        <f>IF(F545="","",(IFERROR(VLOOKUP(F545,'BD1'!AC:AE,2,0),"")))</f>
        <v/>
      </c>
      <c r="F545" s="360"/>
      <c r="G545" s="75" t="str">
        <f>IF(F545="","",(SUMIFS('BD1'!Y:Y,'BD1'!AC:AC,F545,'BD1'!AA:AA,"PAGADO")))</f>
        <v/>
      </c>
    </row>
    <row r="546" spans="2:7" ht="21.95" customHeight="1" x14ac:dyDescent="0.25">
      <c r="B546" s="538" t="str">
        <f ca="1">IF(F546="","",(IFERROR(OFFSET('BD1'!C$14,MATCH(F546,'BD1'!AC$13:AC$2500,0)-2,0),"")))</f>
        <v/>
      </c>
      <c r="C546" s="539" t="str">
        <f ca="1">IF(F546="","",(IFERROR(OFFSET('BD1'!AB$14,MATCH(F546,'BD1'!AC$13:AC$2500,0)-2,0),"")))</f>
        <v/>
      </c>
      <c r="D546" s="70" t="str">
        <f>IF(F546="","",(COUNTIFS('BD1'!AC:AC,F546,'BD1'!AA:AA,"PAGADO")))</f>
        <v/>
      </c>
      <c r="E546" s="73" t="str">
        <f>IF(F546="","",(IFERROR(VLOOKUP(F546,'BD1'!AC:AE,2,0),"")))</f>
        <v/>
      </c>
      <c r="F546" s="360"/>
      <c r="G546" s="75" t="str">
        <f>IF(F546="","",(SUMIFS('BD1'!Y:Y,'BD1'!AC:AC,F546,'BD1'!AA:AA,"PAGADO")))</f>
        <v/>
      </c>
    </row>
    <row r="547" spans="2:7" ht="21.95" customHeight="1" x14ac:dyDescent="0.25">
      <c r="B547" s="538" t="str">
        <f ca="1">IF(F547="","",(IFERROR(OFFSET('BD1'!C$14,MATCH(F547,'BD1'!AC$13:AC$2500,0)-2,0),"")))</f>
        <v/>
      </c>
      <c r="C547" s="539" t="str">
        <f ca="1">IF(F547="","",(IFERROR(OFFSET('BD1'!AB$14,MATCH(F547,'BD1'!AC$13:AC$2500,0)-2,0),"")))</f>
        <v/>
      </c>
      <c r="D547" s="70" t="str">
        <f>IF(F547="","",(COUNTIFS('BD1'!AC:AC,F547,'BD1'!AA:AA,"PAGADO")))</f>
        <v/>
      </c>
      <c r="E547" s="73" t="str">
        <f>IF(F547="","",(IFERROR(VLOOKUP(F547,'BD1'!AC:AE,2,0),"")))</f>
        <v/>
      </c>
      <c r="F547" s="360"/>
      <c r="G547" s="75" t="str">
        <f>IF(F547="","",(SUMIFS('BD1'!Y:Y,'BD1'!AC:AC,F547,'BD1'!AA:AA,"PAGADO")))</f>
        <v/>
      </c>
    </row>
    <row r="548" spans="2:7" ht="21.95" customHeight="1" x14ac:dyDescent="0.25">
      <c r="B548" s="538" t="str">
        <f ca="1">IF(F548="","",(IFERROR(OFFSET('BD1'!C$14,MATCH(F548,'BD1'!AC$13:AC$2500,0)-2,0),"")))</f>
        <v/>
      </c>
      <c r="C548" s="539" t="str">
        <f ca="1">IF(F548="","",(IFERROR(OFFSET('BD1'!AB$14,MATCH(F548,'BD1'!AC$13:AC$2500,0)-2,0),"")))</f>
        <v/>
      </c>
      <c r="D548" s="70" t="str">
        <f>IF(F548="","",(COUNTIFS('BD1'!AC:AC,F548,'BD1'!AA:AA,"PAGADO")))</f>
        <v/>
      </c>
      <c r="E548" s="73" t="str">
        <f>IF(F548="","",(IFERROR(VLOOKUP(F548,'BD1'!AC:AE,2,0),"")))</f>
        <v/>
      </c>
      <c r="F548" s="360"/>
      <c r="G548" s="75" t="str">
        <f>IF(F548="","",(SUMIFS('BD1'!Y:Y,'BD1'!AC:AC,F548,'BD1'!AA:AA,"PAGADO")))</f>
        <v/>
      </c>
    </row>
    <row r="549" spans="2:7" ht="21.95" customHeight="1" x14ac:dyDescent="0.25">
      <c r="B549" s="538" t="str">
        <f ca="1">IF(F549="","",(IFERROR(OFFSET('BD1'!C$14,MATCH(F549,'BD1'!AC$13:AC$2500,0)-2,0),"")))</f>
        <v/>
      </c>
      <c r="C549" s="539" t="str">
        <f ca="1">IF(F549="","",(IFERROR(OFFSET('BD1'!AB$14,MATCH(F549,'BD1'!AC$13:AC$2500,0)-2,0),"")))</f>
        <v/>
      </c>
      <c r="D549" s="70" t="str">
        <f>IF(F549="","",(COUNTIFS('BD1'!AC:AC,F549,'BD1'!AA:AA,"PAGADO")))</f>
        <v/>
      </c>
      <c r="E549" s="73" t="str">
        <f>IF(F549="","",(IFERROR(VLOOKUP(F549,'BD1'!AC:AE,2,0),"")))</f>
        <v/>
      </c>
      <c r="F549" s="360"/>
      <c r="G549" s="75" t="str">
        <f>IF(F549="","",(SUMIFS('BD1'!Y:Y,'BD1'!AC:AC,F549,'BD1'!AA:AA,"PAGADO")))</f>
        <v/>
      </c>
    </row>
    <row r="550" spans="2:7" ht="21.95" customHeight="1" x14ac:dyDescent="0.25">
      <c r="B550" s="538" t="str">
        <f ca="1">IF(F550="","",(IFERROR(OFFSET('BD1'!C$14,MATCH(F550,'BD1'!AC$13:AC$2500,0)-2,0),"")))</f>
        <v/>
      </c>
      <c r="C550" s="539" t="str">
        <f ca="1">IF(F550="","",(IFERROR(OFFSET('BD1'!AB$14,MATCH(F550,'BD1'!AC$13:AC$2500,0)-2,0),"")))</f>
        <v/>
      </c>
      <c r="D550" s="70" t="str">
        <f>IF(F550="","",(COUNTIFS('BD1'!AC:AC,F550,'BD1'!AA:AA,"PAGADO")))</f>
        <v/>
      </c>
      <c r="E550" s="73" t="str">
        <f>IF(F550="","",(IFERROR(VLOOKUP(F550,'BD1'!AC:AE,2,0),"")))</f>
        <v/>
      </c>
      <c r="F550" s="360"/>
      <c r="G550" s="75" t="str">
        <f>IF(F550="","",(SUMIFS('BD1'!Y:Y,'BD1'!AC:AC,F550,'BD1'!AA:AA,"PAGADO")))</f>
        <v/>
      </c>
    </row>
    <row r="551" spans="2:7" ht="21.95" customHeight="1" x14ac:dyDescent="0.25">
      <c r="B551" s="538" t="str">
        <f ca="1">IF(F551="","",(IFERROR(OFFSET('BD1'!C$14,MATCH(F551,'BD1'!AC$13:AC$2500,0)-2,0),"")))</f>
        <v/>
      </c>
      <c r="C551" s="539" t="str">
        <f ca="1">IF(F551="","",(IFERROR(OFFSET('BD1'!AB$14,MATCH(F551,'BD1'!AC$13:AC$2500,0)-2,0),"")))</f>
        <v/>
      </c>
      <c r="D551" s="70" t="str">
        <f>IF(F551="","",(COUNTIFS('BD1'!AC:AC,F551,'BD1'!AA:AA,"PAGADO")))</f>
        <v/>
      </c>
      <c r="E551" s="73" t="str">
        <f>IF(F551="","",(IFERROR(VLOOKUP(F551,'BD1'!AC:AE,2,0),"")))</f>
        <v/>
      </c>
      <c r="F551" s="360"/>
      <c r="G551" s="75" t="str">
        <f>IF(F551="","",(SUMIFS('BD1'!Y:Y,'BD1'!AC:AC,F551,'BD1'!AA:AA,"PAGADO")))</f>
        <v/>
      </c>
    </row>
    <row r="552" spans="2:7" ht="21.95" customHeight="1" x14ac:dyDescent="0.25">
      <c r="B552" s="538" t="str">
        <f ca="1">IF(F552="","",(IFERROR(OFFSET('BD1'!C$14,MATCH(F552,'BD1'!AC$13:AC$2500,0)-2,0),"")))</f>
        <v/>
      </c>
      <c r="C552" s="539" t="str">
        <f ca="1">IF(F552="","",(IFERROR(OFFSET('BD1'!AB$14,MATCH(F552,'BD1'!AC$13:AC$2500,0)-2,0),"")))</f>
        <v/>
      </c>
      <c r="D552" s="70" t="str">
        <f>IF(F552="","",(COUNTIFS('BD1'!AC:AC,F552,'BD1'!AA:AA,"PAGADO")))</f>
        <v/>
      </c>
      <c r="E552" s="73" t="str">
        <f>IF(F552="","",(IFERROR(VLOOKUP(F552,'BD1'!AC:AE,2,0),"")))</f>
        <v/>
      </c>
      <c r="F552" s="360"/>
      <c r="G552" s="75" t="str">
        <f>IF(F552="","",(SUMIFS('BD1'!Y:Y,'BD1'!AC:AC,F552,'BD1'!AA:AA,"PAGADO")))</f>
        <v/>
      </c>
    </row>
    <row r="553" spans="2:7" ht="21.95" customHeight="1" x14ac:dyDescent="0.25">
      <c r="B553" s="538" t="str">
        <f ca="1">IF(F553="","",(IFERROR(OFFSET('BD1'!C$14,MATCH(F553,'BD1'!AC$13:AC$2500,0)-2,0),"")))</f>
        <v/>
      </c>
      <c r="C553" s="539" t="str">
        <f ca="1">IF(F553="","",(IFERROR(OFFSET('BD1'!AB$14,MATCH(F553,'BD1'!AC$13:AC$2500,0)-2,0),"")))</f>
        <v/>
      </c>
      <c r="D553" s="70" t="str">
        <f>IF(F553="","",(COUNTIFS('BD1'!AC:AC,F553,'BD1'!AA:AA,"PAGADO")))</f>
        <v/>
      </c>
      <c r="E553" s="73" t="str">
        <f>IF(F553="","",(IFERROR(VLOOKUP(F553,'BD1'!AC:AE,2,0),"")))</f>
        <v/>
      </c>
      <c r="F553" s="360"/>
      <c r="G553" s="75" t="str">
        <f>IF(F553="","",(SUMIFS('BD1'!Y:Y,'BD1'!AC:AC,F553,'BD1'!AA:AA,"PAGADO")))</f>
        <v/>
      </c>
    </row>
    <row r="554" spans="2:7" ht="21.95" customHeight="1" x14ac:dyDescent="0.25">
      <c r="B554" s="538" t="str">
        <f ca="1">IF(F554="","",(IFERROR(OFFSET('BD1'!C$14,MATCH(F554,'BD1'!AC$13:AC$2500,0)-2,0),"")))</f>
        <v/>
      </c>
      <c r="C554" s="539" t="str">
        <f ca="1">IF(F554="","",(IFERROR(OFFSET('BD1'!AB$14,MATCH(F554,'BD1'!AC$13:AC$2500,0)-2,0),"")))</f>
        <v/>
      </c>
      <c r="D554" s="70" t="str">
        <f>IF(F554="","",(COUNTIFS('BD1'!AC:AC,F554,'BD1'!AA:AA,"PAGADO")))</f>
        <v/>
      </c>
      <c r="E554" s="73" t="str">
        <f>IF(F554="","",(IFERROR(VLOOKUP(F554,'BD1'!AC:AE,2,0),"")))</f>
        <v/>
      </c>
      <c r="F554" s="360"/>
      <c r="G554" s="75" t="str">
        <f>IF(F554="","",(SUMIFS('BD1'!Y:Y,'BD1'!AC:AC,F554,'BD1'!AA:AA,"PAGADO")))</f>
        <v/>
      </c>
    </row>
    <row r="555" spans="2:7" ht="21.95" customHeight="1" x14ac:dyDescent="0.25">
      <c r="B555" s="538" t="str">
        <f ca="1">IF(F555="","",(IFERROR(OFFSET('BD1'!C$14,MATCH(F555,'BD1'!AC$13:AC$2500,0)-2,0),"")))</f>
        <v/>
      </c>
      <c r="C555" s="539" t="str">
        <f ca="1">IF(F555="","",(IFERROR(OFFSET('BD1'!AB$14,MATCH(F555,'BD1'!AC$13:AC$2500,0)-2,0),"")))</f>
        <v/>
      </c>
      <c r="D555" s="70" t="str">
        <f>IF(F555="","",(COUNTIFS('BD1'!AC:AC,F555,'BD1'!AA:AA,"PAGADO")))</f>
        <v/>
      </c>
      <c r="E555" s="73" t="str">
        <f>IF(F555="","",(IFERROR(VLOOKUP(F555,'BD1'!AC:AE,2,0),"")))</f>
        <v/>
      </c>
      <c r="F555" s="360"/>
      <c r="G555" s="75" t="str">
        <f>IF(F555="","",(SUMIFS('BD1'!Y:Y,'BD1'!AC:AC,F555,'BD1'!AA:AA,"PAGADO")))</f>
        <v/>
      </c>
    </row>
    <row r="556" spans="2:7" ht="21.95" customHeight="1" x14ac:dyDescent="0.25">
      <c r="B556" s="538" t="str">
        <f ca="1">IF(F556="","",(IFERROR(OFFSET('BD1'!C$14,MATCH(F556,'BD1'!AC$13:AC$2500,0)-2,0),"")))</f>
        <v/>
      </c>
      <c r="C556" s="539" t="str">
        <f ca="1">IF(F556="","",(IFERROR(OFFSET('BD1'!AB$14,MATCH(F556,'BD1'!AC$13:AC$2500,0)-2,0),"")))</f>
        <v/>
      </c>
      <c r="D556" s="70" t="str">
        <f>IF(F556="","",(COUNTIFS('BD1'!AC:AC,F556,'BD1'!AA:AA,"PAGADO")))</f>
        <v/>
      </c>
      <c r="E556" s="73" t="str">
        <f>IF(F556="","",(IFERROR(VLOOKUP(F556,'BD1'!AC:AE,2,0),"")))</f>
        <v/>
      </c>
      <c r="F556" s="360"/>
      <c r="G556" s="75" t="str">
        <f>IF(F556="","",(SUMIFS('BD1'!Y:Y,'BD1'!AC:AC,F556,'BD1'!AA:AA,"PAGADO")))</f>
        <v/>
      </c>
    </row>
    <row r="557" spans="2:7" ht="21.95" customHeight="1" x14ac:dyDescent="0.25">
      <c r="B557" s="538" t="str">
        <f ca="1">IF(F557="","",(IFERROR(OFFSET('BD1'!C$14,MATCH(F557,'BD1'!AC$13:AC$2500,0)-2,0),"")))</f>
        <v/>
      </c>
      <c r="C557" s="539" t="str">
        <f ca="1">IF(F557="","",(IFERROR(OFFSET('BD1'!AB$14,MATCH(F557,'BD1'!AC$13:AC$2500,0)-2,0),"")))</f>
        <v/>
      </c>
      <c r="D557" s="70" t="str">
        <f>IF(F557="","",(COUNTIFS('BD1'!AC:AC,F557,'BD1'!AA:AA,"PAGADO")))</f>
        <v/>
      </c>
      <c r="E557" s="73" t="str">
        <f>IF(F557="","",(IFERROR(VLOOKUP(F557,'BD1'!AC:AE,2,0),"")))</f>
        <v/>
      </c>
      <c r="F557" s="360"/>
      <c r="G557" s="75" t="str">
        <f>IF(F557="","",(SUMIFS('BD1'!Y:Y,'BD1'!AC:AC,F557,'BD1'!AA:AA,"PAGADO")))</f>
        <v/>
      </c>
    </row>
    <row r="558" spans="2:7" ht="21.95" customHeight="1" x14ac:dyDescent="0.25">
      <c r="B558" s="538" t="str">
        <f ca="1">IF(F558="","",(IFERROR(OFFSET('BD1'!C$14,MATCH(F558,'BD1'!AC$13:AC$2500,0)-2,0),"")))</f>
        <v/>
      </c>
      <c r="C558" s="539" t="str">
        <f ca="1">IF(F558="","",(IFERROR(OFFSET('BD1'!AB$14,MATCH(F558,'BD1'!AC$13:AC$2500,0)-2,0),"")))</f>
        <v/>
      </c>
      <c r="D558" s="70" t="str">
        <f>IF(F558="","",(COUNTIFS('BD1'!AC:AC,F558,'BD1'!AA:AA,"PAGADO")))</f>
        <v/>
      </c>
      <c r="E558" s="73" t="str">
        <f>IF(F558="","",(IFERROR(VLOOKUP(F558,'BD1'!AC:AE,2,0),"")))</f>
        <v/>
      </c>
      <c r="F558" s="360"/>
      <c r="G558" s="75" t="str">
        <f>IF(F558="","",(SUMIFS('BD1'!Y:Y,'BD1'!AC:AC,F558,'BD1'!AA:AA,"PAGADO")))</f>
        <v/>
      </c>
    </row>
    <row r="559" spans="2:7" ht="21.95" customHeight="1" x14ac:dyDescent="0.25">
      <c r="B559" s="538" t="str">
        <f ca="1">IF(F559="","",(IFERROR(OFFSET('BD1'!C$14,MATCH(F559,'BD1'!AC$13:AC$2500,0)-2,0),"")))</f>
        <v/>
      </c>
      <c r="C559" s="539" t="str">
        <f ca="1">IF(F559="","",(IFERROR(OFFSET('BD1'!AB$14,MATCH(F559,'BD1'!AC$13:AC$2500,0)-2,0),"")))</f>
        <v/>
      </c>
      <c r="D559" s="70" t="str">
        <f>IF(F559="","",(COUNTIFS('BD1'!AC:AC,F559,'BD1'!AA:AA,"PAGADO")))</f>
        <v/>
      </c>
      <c r="E559" s="73" t="str">
        <f>IF(F559="","",(IFERROR(VLOOKUP(F559,'BD1'!AC:AE,2,0),"")))</f>
        <v/>
      </c>
      <c r="F559" s="360"/>
      <c r="G559" s="75" t="str">
        <f>IF(F559="","",(SUMIFS('BD1'!Y:Y,'BD1'!AC:AC,F559,'BD1'!AA:AA,"PAGADO")))</f>
        <v/>
      </c>
    </row>
    <row r="560" spans="2:7" ht="21.95" customHeight="1" x14ac:dyDescent="0.25">
      <c r="B560" s="538" t="str">
        <f ca="1">IF(F560="","",(IFERROR(OFFSET('BD1'!C$14,MATCH(F560,'BD1'!AC$13:AC$2500,0)-2,0),"")))</f>
        <v/>
      </c>
      <c r="C560" s="539" t="str">
        <f ca="1">IF(F560="","",(IFERROR(OFFSET('BD1'!AB$14,MATCH(F560,'BD1'!AC$13:AC$2500,0)-2,0),"")))</f>
        <v/>
      </c>
      <c r="D560" s="70" t="str">
        <f>IF(F560="","",(COUNTIFS('BD1'!AC:AC,F560,'BD1'!AA:AA,"PAGADO")))</f>
        <v/>
      </c>
      <c r="E560" s="73" t="str">
        <f>IF(F560="","",(IFERROR(VLOOKUP(F560,'BD1'!AC:AE,2,0),"")))</f>
        <v/>
      </c>
      <c r="F560" s="360"/>
      <c r="G560" s="75" t="str">
        <f>IF(F560="","",(SUMIFS('BD1'!Y:Y,'BD1'!AC:AC,F560,'BD1'!AA:AA,"PAGADO")))</f>
        <v/>
      </c>
    </row>
    <row r="561" spans="2:7" ht="21.95" customHeight="1" x14ac:dyDescent="0.25">
      <c r="B561" s="538" t="str">
        <f ca="1">IF(F561="","",(IFERROR(OFFSET('BD1'!C$14,MATCH(F561,'BD1'!AC$13:AC$2500,0)-2,0),"")))</f>
        <v/>
      </c>
      <c r="C561" s="539" t="str">
        <f ca="1">IF(F561="","",(IFERROR(OFFSET('BD1'!AB$14,MATCH(F561,'BD1'!AC$13:AC$2500,0)-2,0),"")))</f>
        <v/>
      </c>
      <c r="D561" s="70" t="str">
        <f>IF(F561="","",(COUNTIFS('BD1'!AC:AC,F561,'BD1'!AA:AA,"PAGADO")))</f>
        <v/>
      </c>
      <c r="E561" s="73" t="str">
        <f>IF(F561="","",(IFERROR(VLOOKUP(F561,'BD1'!AC:AE,2,0),"")))</f>
        <v/>
      </c>
      <c r="F561" s="360"/>
      <c r="G561" s="75" t="str">
        <f>IF(F561="","",(SUMIFS('BD1'!Y:Y,'BD1'!AC:AC,F561,'BD1'!AA:AA,"PAGADO")))</f>
        <v/>
      </c>
    </row>
    <row r="562" spans="2:7" ht="21.95" customHeight="1" x14ac:dyDescent="0.25">
      <c r="B562" s="538" t="str">
        <f ca="1">IF(F562="","",(IFERROR(OFFSET('BD1'!C$14,MATCH(F562,'BD1'!AC$13:AC$2500,0)-2,0),"")))</f>
        <v/>
      </c>
      <c r="C562" s="539" t="str">
        <f ca="1">IF(F562="","",(IFERROR(OFFSET('BD1'!AB$14,MATCH(F562,'BD1'!AC$13:AC$2500,0)-2,0),"")))</f>
        <v/>
      </c>
      <c r="D562" s="70" t="str">
        <f>IF(F562="","",(COUNTIFS('BD1'!AC:AC,F562,'BD1'!AA:AA,"PAGADO")))</f>
        <v/>
      </c>
      <c r="E562" s="73" t="str">
        <f>IF(F562="","",(IFERROR(VLOOKUP(F562,'BD1'!AC:AE,2,0),"")))</f>
        <v/>
      </c>
      <c r="F562" s="360"/>
      <c r="G562" s="75" t="str">
        <f>IF(F562="","",(SUMIFS('BD1'!Y:Y,'BD1'!AC:AC,F562,'BD1'!AA:AA,"PAGADO")))</f>
        <v/>
      </c>
    </row>
    <row r="563" spans="2:7" ht="21.95" customHeight="1" x14ac:dyDescent="0.25">
      <c r="B563" s="538" t="str">
        <f ca="1">IF(F563="","",(IFERROR(OFFSET('BD1'!C$14,MATCH(F563,'BD1'!AC$13:AC$2500,0)-2,0),"")))</f>
        <v/>
      </c>
      <c r="C563" s="539" t="str">
        <f ca="1">IF(F563="","",(IFERROR(OFFSET('BD1'!AB$14,MATCH(F563,'BD1'!AC$13:AC$2500,0)-2,0),"")))</f>
        <v/>
      </c>
      <c r="D563" s="70" t="str">
        <f>IF(F563="","",(COUNTIFS('BD1'!AC:AC,F563,'BD1'!AA:AA,"PAGADO")))</f>
        <v/>
      </c>
      <c r="E563" s="73" t="str">
        <f>IF(F563="","",(IFERROR(VLOOKUP(F563,'BD1'!AC:AE,2,0),"")))</f>
        <v/>
      </c>
      <c r="F563" s="360"/>
      <c r="G563" s="75" t="str">
        <f>IF(F563="","",(SUMIFS('BD1'!Y:Y,'BD1'!AC:AC,F563,'BD1'!AA:AA,"PAGADO")))</f>
        <v/>
      </c>
    </row>
    <row r="564" spans="2:7" ht="21.95" customHeight="1" x14ac:dyDescent="0.25">
      <c r="B564" s="538" t="str">
        <f ca="1">IF(F564="","",(IFERROR(OFFSET('BD1'!C$14,MATCH(F564,'BD1'!AC$13:AC$2500,0)-2,0),"")))</f>
        <v/>
      </c>
      <c r="C564" s="539" t="str">
        <f ca="1">IF(F564="","",(IFERROR(OFFSET('BD1'!AB$14,MATCH(F564,'BD1'!AC$13:AC$2500,0)-2,0),"")))</f>
        <v/>
      </c>
      <c r="D564" s="70" t="str">
        <f>IF(F564="","",(COUNTIFS('BD1'!AC:AC,F564,'BD1'!AA:AA,"PAGADO")))</f>
        <v/>
      </c>
      <c r="E564" s="73" t="str">
        <f>IF(F564="","",(IFERROR(VLOOKUP(F564,'BD1'!AC:AE,2,0),"")))</f>
        <v/>
      </c>
      <c r="F564" s="360"/>
      <c r="G564" s="75" t="str">
        <f>IF(F564="","",(SUMIFS('BD1'!Y:Y,'BD1'!AC:AC,F564,'BD1'!AA:AA,"PAGADO")))</f>
        <v/>
      </c>
    </row>
    <row r="565" spans="2:7" ht="21.95" customHeight="1" x14ac:dyDescent="0.25">
      <c r="B565" s="538" t="str">
        <f ca="1">IF(F565="","",(IFERROR(OFFSET('BD1'!C$14,MATCH(F565,'BD1'!AC$13:AC$2500,0)-2,0),"")))</f>
        <v/>
      </c>
      <c r="C565" s="539" t="str">
        <f ca="1">IF(F565="","",(IFERROR(OFFSET('BD1'!AB$14,MATCH(F565,'BD1'!AC$13:AC$2500,0)-2,0),"")))</f>
        <v/>
      </c>
      <c r="D565" s="70" t="str">
        <f>IF(F565="","",(COUNTIFS('BD1'!AC:AC,F565,'BD1'!AA:AA,"PAGADO")))</f>
        <v/>
      </c>
      <c r="E565" s="73" t="str">
        <f>IF(F565="","",(IFERROR(VLOOKUP(F565,'BD1'!AC:AE,2,0),"")))</f>
        <v/>
      </c>
      <c r="F565" s="360"/>
      <c r="G565" s="75" t="str">
        <f>IF(F565="","",(SUMIFS('BD1'!Y:Y,'BD1'!AC:AC,F565,'BD1'!AA:AA,"PAGADO")))</f>
        <v/>
      </c>
    </row>
    <row r="566" spans="2:7" ht="21.95" customHeight="1" x14ac:dyDescent="0.25">
      <c r="B566" s="538" t="str">
        <f ca="1">IF(F566="","",(IFERROR(OFFSET('BD1'!C$14,MATCH(F566,'BD1'!AC$13:AC$2500,0)-2,0),"")))</f>
        <v/>
      </c>
      <c r="C566" s="539" t="str">
        <f ca="1">IF(F566="","",(IFERROR(OFFSET('BD1'!AB$14,MATCH(F566,'BD1'!AC$13:AC$2500,0)-2,0),"")))</f>
        <v/>
      </c>
      <c r="D566" s="70" t="str">
        <f>IF(F566="","",(COUNTIFS('BD1'!AC:AC,F566,'BD1'!AA:AA,"PAGADO")))</f>
        <v/>
      </c>
      <c r="E566" s="73" t="str">
        <f>IF(F566="","",(IFERROR(VLOOKUP(F566,'BD1'!AC:AE,2,0),"")))</f>
        <v/>
      </c>
      <c r="F566" s="360"/>
      <c r="G566" s="75" t="str">
        <f>IF(F566="","",(SUMIFS('BD1'!Y:Y,'BD1'!AC:AC,F566,'BD1'!AA:AA,"PAGADO")))</f>
        <v/>
      </c>
    </row>
    <row r="567" spans="2:7" ht="21.95" customHeight="1" x14ac:dyDescent="0.25">
      <c r="B567" s="538" t="str">
        <f ca="1">IF(F567="","",(IFERROR(OFFSET('BD1'!C$14,MATCH(F567,'BD1'!AC$13:AC$2500,0)-2,0),"")))</f>
        <v/>
      </c>
      <c r="C567" s="539" t="str">
        <f ca="1">IF(F567="","",(IFERROR(OFFSET('BD1'!AB$14,MATCH(F567,'BD1'!AC$13:AC$2500,0)-2,0),"")))</f>
        <v/>
      </c>
      <c r="D567" s="70" t="str">
        <f>IF(F567="","",(COUNTIFS('BD1'!AC:AC,F567,'BD1'!AA:AA,"PAGADO")))</f>
        <v/>
      </c>
      <c r="E567" s="73" t="str">
        <f>IF(F567="","",(IFERROR(VLOOKUP(F567,'BD1'!AC:AE,2,0),"")))</f>
        <v/>
      </c>
      <c r="F567" s="360"/>
      <c r="G567" s="75" t="str">
        <f>IF(F567="","",(SUMIFS('BD1'!Y:Y,'BD1'!AC:AC,F567,'BD1'!AA:AA,"PAGADO")))</f>
        <v/>
      </c>
    </row>
    <row r="568" spans="2:7" ht="21.95" customHeight="1" x14ac:dyDescent="0.25">
      <c r="B568" s="538" t="str">
        <f ca="1">IF(F568="","",(IFERROR(OFFSET('BD1'!C$14,MATCH(F568,'BD1'!AC$13:AC$2500,0)-2,0),"")))</f>
        <v/>
      </c>
      <c r="C568" s="539" t="str">
        <f ca="1">IF(F568="","",(IFERROR(OFFSET('BD1'!AB$14,MATCH(F568,'BD1'!AC$13:AC$2500,0)-2,0),"")))</f>
        <v/>
      </c>
      <c r="D568" s="70" t="str">
        <f>IF(F568="","",(COUNTIFS('BD1'!AC:AC,F568,'BD1'!AA:AA,"PAGADO")))</f>
        <v/>
      </c>
      <c r="E568" s="73" t="str">
        <f>IF(F568="","",(IFERROR(VLOOKUP(F568,'BD1'!AC:AE,2,0),"")))</f>
        <v/>
      </c>
      <c r="F568" s="360"/>
      <c r="G568" s="75" t="str">
        <f>IF(F568="","",(SUMIFS('BD1'!Y:Y,'BD1'!AC:AC,F568,'BD1'!AA:AA,"PAGADO")))</f>
        <v/>
      </c>
    </row>
    <row r="569" spans="2:7" ht="21.95" customHeight="1" x14ac:dyDescent="0.25">
      <c r="B569" s="538" t="str">
        <f ca="1">IF(F569="","",(IFERROR(OFFSET('BD1'!C$14,MATCH(F569,'BD1'!AC$13:AC$2500,0)-2,0),"")))</f>
        <v/>
      </c>
      <c r="C569" s="539" t="str">
        <f ca="1">IF(F569="","",(IFERROR(OFFSET('BD1'!AB$14,MATCH(F569,'BD1'!AC$13:AC$2500,0)-2,0),"")))</f>
        <v/>
      </c>
      <c r="D569" s="70" t="str">
        <f>IF(F569="","",(COUNTIFS('BD1'!AC:AC,F569,'BD1'!AA:AA,"PAGADO")))</f>
        <v/>
      </c>
      <c r="E569" s="73" t="str">
        <f>IF(F569="","",(IFERROR(VLOOKUP(F569,'BD1'!AC:AE,2,0),"")))</f>
        <v/>
      </c>
      <c r="F569" s="360"/>
      <c r="G569" s="75" t="str">
        <f>IF(F569="","",(SUMIFS('BD1'!Y:Y,'BD1'!AC:AC,F569,'BD1'!AA:AA,"PAGADO")))</f>
        <v/>
      </c>
    </row>
    <row r="570" spans="2:7" ht="21.95" customHeight="1" x14ac:dyDescent="0.25">
      <c r="B570" s="538" t="str">
        <f ca="1">IF(F570="","",(IFERROR(OFFSET('BD1'!C$14,MATCH(F570,'BD1'!AC$13:AC$2500,0)-2,0),"")))</f>
        <v/>
      </c>
      <c r="C570" s="539" t="str">
        <f ca="1">IF(F570="","",(IFERROR(OFFSET('BD1'!AB$14,MATCH(F570,'BD1'!AC$13:AC$2500,0)-2,0),"")))</f>
        <v/>
      </c>
      <c r="D570" s="70" t="str">
        <f>IF(F570="","",(COUNTIFS('BD1'!AC:AC,F570,'BD1'!AA:AA,"PAGADO")))</f>
        <v/>
      </c>
      <c r="E570" s="73" t="str">
        <f>IF(F570="","",(IFERROR(VLOOKUP(F570,'BD1'!AC:AE,2,0),"")))</f>
        <v/>
      </c>
      <c r="F570" s="360"/>
      <c r="G570" s="75" t="str">
        <f>IF(F570="","",(SUMIFS('BD1'!Y:Y,'BD1'!AC:AC,F570,'BD1'!AA:AA,"PAGADO")))</f>
        <v/>
      </c>
    </row>
    <row r="571" spans="2:7" ht="21.95" customHeight="1" x14ac:dyDescent="0.25">
      <c r="B571" s="538" t="str">
        <f ca="1">IF(F571="","",(IFERROR(OFFSET('BD1'!C$14,MATCH(F571,'BD1'!AC$13:AC$2500,0)-2,0),"")))</f>
        <v/>
      </c>
      <c r="C571" s="539" t="str">
        <f ca="1">IF(F571="","",(IFERROR(OFFSET('BD1'!AB$14,MATCH(F571,'BD1'!AC$13:AC$2500,0)-2,0),"")))</f>
        <v/>
      </c>
      <c r="D571" s="70" t="str">
        <f>IF(F571="","",(COUNTIFS('BD1'!AC:AC,F571,'BD1'!AA:AA,"PAGADO")))</f>
        <v/>
      </c>
      <c r="E571" s="73" t="str">
        <f>IF(F571="","",(IFERROR(VLOOKUP(F571,'BD1'!AC:AE,2,0),"")))</f>
        <v/>
      </c>
      <c r="F571" s="360"/>
      <c r="G571" s="75" t="str">
        <f>IF(F571="","",(SUMIFS('BD1'!Y:Y,'BD1'!AC:AC,F571,'BD1'!AA:AA,"PAGADO")))</f>
        <v/>
      </c>
    </row>
    <row r="572" spans="2:7" ht="21.95" customHeight="1" x14ac:dyDescent="0.25">
      <c r="B572" s="538" t="str">
        <f ca="1">IF(F572="","",(IFERROR(OFFSET('BD1'!C$14,MATCH(F572,'BD1'!AC$13:AC$2500,0)-2,0),"")))</f>
        <v/>
      </c>
      <c r="C572" s="539" t="str">
        <f ca="1">IF(F572="","",(IFERROR(OFFSET('BD1'!AB$14,MATCH(F572,'BD1'!AC$13:AC$2500,0)-2,0),"")))</f>
        <v/>
      </c>
      <c r="D572" s="70" t="str">
        <f>IF(F572="","",(COUNTIFS('BD1'!AC:AC,F572,'BD1'!AA:AA,"PAGADO")))</f>
        <v/>
      </c>
      <c r="E572" s="73" t="str">
        <f>IF(F572="","",(IFERROR(VLOOKUP(F572,'BD1'!AC:AE,2,0),"")))</f>
        <v/>
      </c>
      <c r="F572" s="360"/>
      <c r="G572" s="75" t="str">
        <f>IF(F572="","",(SUMIFS('BD1'!Y:Y,'BD1'!AC:AC,F572,'BD1'!AA:AA,"PAGADO")))</f>
        <v/>
      </c>
    </row>
    <row r="573" spans="2:7" ht="21.95" customHeight="1" x14ac:dyDescent="0.25">
      <c r="B573" s="538" t="str">
        <f ca="1">IF(F573="","",(IFERROR(OFFSET('BD1'!C$14,MATCH(F573,'BD1'!AC$13:AC$2500,0)-2,0),"")))</f>
        <v/>
      </c>
      <c r="C573" s="539" t="str">
        <f ca="1">IF(F573="","",(IFERROR(OFFSET('BD1'!AB$14,MATCH(F573,'BD1'!AC$13:AC$2500,0)-2,0),"")))</f>
        <v/>
      </c>
      <c r="D573" s="70" t="str">
        <f>IF(F573="","",(COUNTIFS('BD1'!AC:AC,F573,'BD1'!AA:AA,"PAGADO")))</f>
        <v/>
      </c>
      <c r="E573" s="73" t="str">
        <f>IF(F573="","",(IFERROR(VLOOKUP(F573,'BD1'!AC:AE,2,0),"")))</f>
        <v/>
      </c>
      <c r="F573" s="360"/>
      <c r="G573" s="75" t="str">
        <f>IF(F573="","",(SUMIFS('BD1'!Y:Y,'BD1'!AC:AC,F573,'BD1'!AA:AA,"PAGADO")))</f>
        <v/>
      </c>
    </row>
    <row r="574" spans="2:7" ht="21.95" customHeight="1" x14ac:dyDescent="0.25">
      <c r="B574" s="538" t="str">
        <f ca="1">IF(F574="","",(IFERROR(OFFSET('BD1'!C$14,MATCH(F574,'BD1'!AC$13:AC$2500,0)-2,0),"")))</f>
        <v/>
      </c>
      <c r="C574" s="539" t="str">
        <f ca="1">IF(F574="","",(IFERROR(OFFSET('BD1'!AB$14,MATCH(F574,'BD1'!AC$13:AC$2500,0)-2,0),"")))</f>
        <v/>
      </c>
      <c r="D574" s="70" t="str">
        <f>IF(F574="","",(COUNTIFS('BD1'!AC:AC,F574,'BD1'!AA:AA,"PAGADO")))</f>
        <v/>
      </c>
      <c r="E574" s="73" t="str">
        <f>IF(F574="","",(IFERROR(VLOOKUP(F574,'BD1'!AC:AE,2,0),"")))</f>
        <v/>
      </c>
      <c r="F574" s="360"/>
      <c r="G574" s="75" t="str">
        <f>IF(F574="","",(SUMIFS('BD1'!Y:Y,'BD1'!AC:AC,F574,'BD1'!AA:AA,"PAGADO")))</f>
        <v/>
      </c>
    </row>
    <row r="575" spans="2:7" ht="21.95" customHeight="1" x14ac:dyDescent="0.25">
      <c r="B575" s="538" t="str">
        <f ca="1">IF(F575="","",(IFERROR(OFFSET('BD1'!C$14,MATCH(F575,'BD1'!AC$13:AC$2500,0)-2,0),"")))</f>
        <v/>
      </c>
      <c r="C575" s="539" t="str">
        <f ca="1">IF(F575="","",(IFERROR(OFFSET('BD1'!AB$14,MATCH(F575,'BD1'!AC$13:AC$2500,0)-2,0),"")))</f>
        <v/>
      </c>
      <c r="D575" s="70" t="str">
        <f>IF(F575="","",(COUNTIFS('BD1'!AC:AC,F575,'BD1'!AA:AA,"PAGADO")))</f>
        <v/>
      </c>
      <c r="E575" s="73" t="str">
        <f>IF(F575="","",(IFERROR(VLOOKUP(F575,'BD1'!AC:AE,2,0),"")))</f>
        <v/>
      </c>
      <c r="F575" s="360"/>
      <c r="G575" s="75" t="str">
        <f>IF(F575="","",(SUMIFS('BD1'!Y:Y,'BD1'!AC:AC,F575,'BD1'!AA:AA,"PAGADO")))</f>
        <v/>
      </c>
    </row>
    <row r="576" spans="2:7" ht="21.95" customHeight="1" x14ac:dyDescent="0.25">
      <c r="B576" s="538" t="str">
        <f ca="1">IF(F576="","",(IFERROR(OFFSET('BD1'!C$14,MATCH(F576,'BD1'!AC$13:AC$2500,0)-2,0),"")))</f>
        <v/>
      </c>
      <c r="C576" s="539" t="str">
        <f ca="1">IF(F576="","",(IFERROR(OFFSET('BD1'!AB$14,MATCH(F576,'BD1'!AC$13:AC$2500,0)-2,0),"")))</f>
        <v/>
      </c>
      <c r="D576" s="70" t="str">
        <f>IF(F576="","",(COUNTIFS('BD1'!AC:AC,F576,'BD1'!AA:AA,"PAGADO")))</f>
        <v/>
      </c>
      <c r="E576" s="73" t="str">
        <f>IF(F576="","",(IFERROR(VLOOKUP(F576,'BD1'!AC:AE,2,0),"")))</f>
        <v/>
      </c>
      <c r="F576" s="360"/>
      <c r="G576" s="75" t="str">
        <f>IF(F576="","",(SUMIFS('BD1'!Y:Y,'BD1'!AC:AC,F576,'BD1'!AA:AA,"PAGADO")))</f>
        <v/>
      </c>
    </row>
    <row r="577" spans="2:7" ht="21.95" customHeight="1" x14ac:dyDescent="0.25">
      <c r="B577" s="538" t="str">
        <f ca="1">IF(F577="","",(IFERROR(OFFSET('BD1'!C$14,MATCH(F577,'BD1'!AC$13:AC$2500,0)-2,0),"")))</f>
        <v/>
      </c>
      <c r="C577" s="539" t="str">
        <f ca="1">IF(F577="","",(IFERROR(OFFSET('BD1'!AB$14,MATCH(F577,'BD1'!AC$13:AC$2500,0)-2,0),"")))</f>
        <v/>
      </c>
      <c r="D577" s="70" t="str">
        <f>IF(F577="","",(COUNTIFS('BD1'!AC:AC,F577,'BD1'!AA:AA,"PAGADO")))</f>
        <v/>
      </c>
      <c r="E577" s="73" t="str">
        <f>IF(F577="","",(IFERROR(VLOOKUP(F577,'BD1'!AC:AE,2,0),"")))</f>
        <v/>
      </c>
      <c r="F577" s="360"/>
      <c r="G577" s="75" t="str">
        <f>IF(F577="","",(SUMIFS('BD1'!Y:Y,'BD1'!AC:AC,F577,'BD1'!AA:AA,"PAGADO")))</f>
        <v/>
      </c>
    </row>
    <row r="578" spans="2:7" ht="21.95" customHeight="1" x14ac:dyDescent="0.25">
      <c r="B578" s="538" t="str">
        <f ca="1">IF(F578="","",(IFERROR(OFFSET('BD1'!C$14,MATCH(F578,'BD1'!AC$13:AC$2500,0)-2,0),"")))</f>
        <v/>
      </c>
      <c r="C578" s="539" t="str">
        <f ca="1">IF(F578="","",(IFERROR(OFFSET('BD1'!AB$14,MATCH(F578,'BD1'!AC$13:AC$2500,0)-2,0),"")))</f>
        <v/>
      </c>
      <c r="D578" s="70" t="str">
        <f>IF(F578="","",(COUNTIFS('BD1'!AC:AC,F578,'BD1'!AA:AA,"PAGADO")))</f>
        <v/>
      </c>
      <c r="E578" s="73" t="str">
        <f>IF(F578="","",(IFERROR(VLOOKUP(F578,'BD1'!AC:AE,2,0),"")))</f>
        <v/>
      </c>
      <c r="F578" s="360"/>
      <c r="G578" s="75" t="str">
        <f>IF(F578="","",(SUMIFS('BD1'!Y:Y,'BD1'!AC:AC,F578,'BD1'!AA:AA,"PAGADO")))</f>
        <v/>
      </c>
    </row>
    <row r="579" spans="2:7" ht="21.95" customHeight="1" x14ac:dyDescent="0.25">
      <c r="B579" s="538" t="str">
        <f ca="1">IF(F579="","",(IFERROR(OFFSET('BD1'!C$14,MATCH(F579,'BD1'!AC$13:AC$2500,0)-2,0),"")))</f>
        <v/>
      </c>
      <c r="C579" s="539" t="str">
        <f ca="1">IF(F579="","",(IFERROR(OFFSET('BD1'!AB$14,MATCH(F579,'BD1'!AC$13:AC$2500,0)-2,0),"")))</f>
        <v/>
      </c>
      <c r="D579" s="70" t="str">
        <f>IF(F579="","",(COUNTIFS('BD1'!AC:AC,F579,'BD1'!AA:AA,"PAGADO")))</f>
        <v/>
      </c>
      <c r="E579" s="73" t="str">
        <f>IF(F579="","",(IFERROR(VLOOKUP(F579,'BD1'!AC:AE,2,0),"")))</f>
        <v/>
      </c>
      <c r="F579" s="360"/>
      <c r="G579" s="75" t="str">
        <f>IF(F579="","",(SUMIFS('BD1'!Y:Y,'BD1'!AC:AC,F579,'BD1'!AA:AA,"PAGADO")))</f>
        <v/>
      </c>
    </row>
    <row r="580" spans="2:7" ht="21.95" customHeight="1" x14ac:dyDescent="0.25">
      <c r="B580" s="538" t="str">
        <f ca="1">IF(F580="","",(IFERROR(OFFSET('BD1'!C$14,MATCH(F580,'BD1'!AC$13:AC$2500,0)-2,0),"")))</f>
        <v/>
      </c>
      <c r="C580" s="539" t="str">
        <f ca="1">IF(F580="","",(IFERROR(OFFSET('BD1'!AB$14,MATCH(F580,'BD1'!AC$13:AC$2500,0)-2,0),"")))</f>
        <v/>
      </c>
      <c r="D580" s="70" t="str">
        <f>IF(F580="","",(COUNTIFS('BD1'!AC:AC,F580,'BD1'!AA:AA,"PAGADO")))</f>
        <v/>
      </c>
      <c r="E580" s="73" t="str">
        <f>IF(F580="","",(IFERROR(VLOOKUP(F580,'BD1'!AC:AE,2,0),"")))</f>
        <v/>
      </c>
      <c r="F580" s="360"/>
      <c r="G580" s="75" t="str">
        <f>IF(F580="","",(SUMIFS('BD1'!Y:Y,'BD1'!AC:AC,F580,'BD1'!AA:AA,"PAGADO")))</f>
        <v/>
      </c>
    </row>
    <row r="581" spans="2:7" ht="21.95" customHeight="1" x14ac:dyDescent="0.25">
      <c r="B581" s="538" t="str">
        <f ca="1">IF(F581="","",(IFERROR(OFFSET('BD1'!C$14,MATCH(F581,'BD1'!AC$13:AC$2500,0)-2,0),"")))</f>
        <v/>
      </c>
      <c r="C581" s="539" t="str">
        <f ca="1">IF(F581="","",(IFERROR(OFFSET('BD1'!AB$14,MATCH(F581,'BD1'!AC$13:AC$2500,0)-2,0),"")))</f>
        <v/>
      </c>
      <c r="D581" s="70" t="str">
        <f>IF(F581="","",(COUNTIFS('BD1'!AC:AC,F581,'BD1'!AA:AA,"PAGADO")))</f>
        <v/>
      </c>
      <c r="E581" s="73" t="str">
        <f>IF(F581="","",(IFERROR(VLOOKUP(F581,'BD1'!AC:AE,2,0),"")))</f>
        <v/>
      </c>
      <c r="F581" s="360"/>
      <c r="G581" s="75" t="str">
        <f>IF(F581="","",(SUMIFS('BD1'!Y:Y,'BD1'!AC:AC,F581,'BD1'!AA:AA,"PAGADO")))</f>
        <v/>
      </c>
    </row>
    <row r="582" spans="2:7" ht="21.95" customHeight="1" x14ac:dyDescent="0.25">
      <c r="B582" s="538" t="str">
        <f ca="1">IF(F582="","",(IFERROR(OFFSET('BD1'!C$14,MATCH(F582,'BD1'!AC$13:AC$2500,0)-2,0),"")))</f>
        <v/>
      </c>
      <c r="C582" s="539" t="str">
        <f ca="1">IF(F582="","",(IFERROR(OFFSET('BD1'!AB$14,MATCH(F582,'BD1'!AC$13:AC$2500,0)-2,0),"")))</f>
        <v/>
      </c>
      <c r="D582" s="70" t="str">
        <f>IF(F582="","",(COUNTIFS('BD1'!AC:AC,F582,'BD1'!AA:AA,"PAGADO")))</f>
        <v/>
      </c>
      <c r="E582" s="73" t="str">
        <f>IF(F582="","",(IFERROR(VLOOKUP(F582,'BD1'!AC:AE,2,0),"")))</f>
        <v/>
      </c>
      <c r="F582" s="360"/>
      <c r="G582" s="75" t="str">
        <f>IF(F582="","",(SUMIFS('BD1'!Y:Y,'BD1'!AC:AC,F582,'BD1'!AA:AA,"PAGADO")))</f>
        <v/>
      </c>
    </row>
    <row r="583" spans="2:7" ht="21.95" customHeight="1" x14ac:dyDescent="0.25">
      <c r="B583" s="538" t="str">
        <f ca="1">IF(F583="","",(IFERROR(OFFSET('BD1'!C$14,MATCH(F583,'BD1'!AC$13:AC$2500,0)-2,0),"")))</f>
        <v/>
      </c>
      <c r="C583" s="539" t="str">
        <f ca="1">IF(F583="","",(IFERROR(OFFSET('BD1'!AB$14,MATCH(F583,'BD1'!AC$13:AC$2500,0)-2,0),"")))</f>
        <v/>
      </c>
      <c r="D583" s="70" t="str">
        <f>IF(F583="","",(COUNTIFS('BD1'!AC:AC,F583,'BD1'!AA:AA,"PAGADO")))</f>
        <v/>
      </c>
      <c r="E583" s="73" t="str">
        <f>IF(F583="","",(IFERROR(VLOOKUP(F583,'BD1'!AC:AE,2,0),"")))</f>
        <v/>
      </c>
      <c r="F583" s="360"/>
      <c r="G583" s="75" t="str">
        <f>IF(F583="","",(SUMIFS('BD1'!Y:Y,'BD1'!AC:AC,F583,'BD1'!AA:AA,"PAGADO")))</f>
        <v/>
      </c>
    </row>
    <row r="584" spans="2:7" ht="21.95" customHeight="1" x14ac:dyDescent="0.25">
      <c r="B584" s="538" t="str">
        <f ca="1">IF(F584="","",(IFERROR(OFFSET('BD1'!C$14,MATCH(F584,'BD1'!AC$13:AC$2500,0)-2,0),"")))</f>
        <v/>
      </c>
      <c r="C584" s="539" t="str">
        <f ca="1">IF(F584="","",(IFERROR(OFFSET('BD1'!AB$14,MATCH(F584,'BD1'!AC$13:AC$2500,0)-2,0),"")))</f>
        <v/>
      </c>
      <c r="D584" s="70" t="str">
        <f>IF(F584="","",(COUNTIFS('BD1'!AC:AC,F584,'BD1'!AA:AA,"PAGADO")))</f>
        <v/>
      </c>
      <c r="E584" s="73" t="str">
        <f>IF(F584="","",(IFERROR(VLOOKUP(F584,'BD1'!AC:AE,2,0),"")))</f>
        <v/>
      </c>
      <c r="F584" s="360"/>
      <c r="G584" s="75" t="str">
        <f>IF(F584="","",(SUMIFS('BD1'!Y:Y,'BD1'!AC:AC,F584,'BD1'!AA:AA,"PAGADO")))</f>
        <v/>
      </c>
    </row>
    <row r="585" spans="2:7" ht="21.95" customHeight="1" x14ac:dyDescent="0.25">
      <c r="B585" s="538" t="str">
        <f ca="1">IF(F585="","",(IFERROR(OFFSET('BD1'!C$14,MATCH(F585,'BD1'!AC$13:AC$2500,0)-2,0),"")))</f>
        <v/>
      </c>
      <c r="C585" s="539" t="str">
        <f ca="1">IF(F585="","",(IFERROR(OFFSET('BD1'!AB$14,MATCH(F585,'BD1'!AC$13:AC$2500,0)-2,0),"")))</f>
        <v/>
      </c>
      <c r="D585" s="70" t="str">
        <f>IF(F585="","",(COUNTIFS('BD1'!AC:AC,F585,'BD1'!AA:AA,"PAGADO")))</f>
        <v/>
      </c>
      <c r="E585" s="73" t="str">
        <f>IF(F585="","",(IFERROR(VLOOKUP(F585,'BD1'!AC:AE,2,0),"")))</f>
        <v/>
      </c>
      <c r="F585" s="360"/>
      <c r="G585" s="75" t="str">
        <f>IF(F585="","",(SUMIFS('BD1'!Y:Y,'BD1'!AC:AC,F585,'BD1'!AA:AA,"PAGADO")))</f>
        <v/>
      </c>
    </row>
    <row r="586" spans="2:7" ht="21.95" customHeight="1" x14ac:dyDescent="0.25">
      <c r="B586" s="538" t="str">
        <f ca="1">IF(F586="","",(IFERROR(OFFSET('BD1'!C$14,MATCH(F586,'BD1'!AC$13:AC$2500,0)-2,0),"")))</f>
        <v/>
      </c>
      <c r="C586" s="539" t="str">
        <f ca="1">IF(F586="","",(IFERROR(OFFSET('BD1'!AB$14,MATCH(F586,'BD1'!AC$13:AC$2500,0)-2,0),"")))</f>
        <v/>
      </c>
      <c r="D586" s="70" t="str">
        <f>IF(F586="","",(COUNTIFS('BD1'!AC:AC,F586,'BD1'!AA:AA,"PAGADO")))</f>
        <v/>
      </c>
      <c r="E586" s="73" t="str">
        <f>IF(F586="","",(IFERROR(VLOOKUP(F586,'BD1'!AC:AE,2,0),"")))</f>
        <v/>
      </c>
      <c r="F586" s="360"/>
      <c r="G586" s="75" t="str">
        <f>IF(F586="","",(SUMIFS('BD1'!Y:Y,'BD1'!AC:AC,F586,'BD1'!AA:AA,"PAGADO")))</f>
        <v/>
      </c>
    </row>
    <row r="587" spans="2:7" ht="21.95" customHeight="1" x14ac:dyDescent="0.25">
      <c r="B587" s="538" t="str">
        <f ca="1">IF(F587="","",(IFERROR(OFFSET('BD1'!C$14,MATCH(F587,'BD1'!AC$13:AC$2500,0)-2,0),"")))</f>
        <v/>
      </c>
      <c r="C587" s="539" t="str">
        <f ca="1">IF(F587="","",(IFERROR(OFFSET('BD1'!AB$14,MATCH(F587,'BD1'!AC$13:AC$2500,0)-2,0),"")))</f>
        <v/>
      </c>
      <c r="D587" s="70" t="str">
        <f>IF(F587="","",(COUNTIFS('BD1'!AC:AC,F587,'BD1'!AA:AA,"PAGADO")))</f>
        <v/>
      </c>
      <c r="E587" s="73" t="str">
        <f>IF(F587="","",(IFERROR(VLOOKUP(F587,'BD1'!AC:AE,2,0),"")))</f>
        <v/>
      </c>
      <c r="F587" s="360"/>
      <c r="G587" s="75" t="str">
        <f>IF(F587="","",(SUMIFS('BD1'!Y:Y,'BD1'!AC:AC,F587,'BD1'!AA:AA,"PAGADO")))</f>
        <v/>
      </c>
    </row>
    <row r="588" spans="2:7" ht="21.95" customHeight="1" x14ac:dyDescent="0.25">
      <c r="B588" s="538" t="str">
        <f ca="1">IF(F588="","",(IFERROR(OFFSET('BD1'!C$14,MATCH(F588,'BD1'!AC$13:AC$2500,0)-2,0),"")))</f>
        <v/>
      </c>
      <c r="C588" s="539" t="str">
        <f ca="1">IF(F588="","",(IFERROR(OFFSET('BD1'!AB$14,MATCH(F588,'BD1'!AC$13:AC$2500,0)-2,0),"")))</f>
        <v/>
      </c>
      <c r="D588" s="70" t="str">
        <f>IF(F588="","",(COUNTIFS('BD1'!AC:AC,F588,'BD1'!AA:AA,"PAGADO")))</f>
        <v/>
      </c>
      <c r="E588" s="73" t="str">
        <f>IF(F588="","",(IFERROR(VLOOKUP(F588,'BD1'!AC:AE,2,0),"")))</f>
        <v/>
      </c>
      <c r="F588" s="360"/>
      <c r="G588" s="75" t="str">
        <f>IF(F588="","",(SUMIFS('BD1'!Y:Y,'BD1'!AC:AC,F588,'BD1'!AA:AA,"PAGADO")))</f>
        <v/>
      </c>
    </row>
    <row r="589" spans="2:7" ht="21.95" customHeight="1" x14ac:dyDescent="0.25">
      <c r="B589" s="538" t="str">
        <f ca="1">IF(F589="","",(IFERROR(OFFSET('BD1'!C$14,MATCH(F589,'BD1'!AC$13:AC$2500,0)-2,0),"")))</f>
        <v/>
      </c>
      <c r="C589" s="539" t="str">
        <f ca="1">IF(F589="","",(IFERROR(OFFSET('BD1'!AB$14,MATCH(F589,'BD1'!AC$13:AC$2500,0)-2,0),"")))</f>
        <v/>
      </c>
      <c r="D589" s="70" t="str">
        <f>IF(F589="","",(COUNTIFS('BD1'!AC:AC,F589,'BD1'!AA:AA,"PAGADO")))</f>
        <v/>
      </c>
      <c r="E589" s="73" t="str">
        <f>IF(F589="","",(IFERROR(VLOOKUP(F589,'BD1'!AC:AE,2,0),"")))</f>
        <v/>
      </c>
      <c r="F589" s="360"/>
      <c r="G589" s="75" t="str">
        <f>IF(F589="","",(SUMIFS('BD1'!Y:Y,'BD1'!AC:AC,F589,'BD1'!AA:AA,"PAGADO")))</f>
        <v/>
      </c>
    </row>
    <row r="590" spans="2:7" ht="21.95" customHeight="1" x14ac:dyDescent="0.25">
      <c r="B590" s="538" t="str">
        <f ca="1">IF(F590="","",(IFERROR(OFFSET('BD1'!C$14,MATCH(F590,'BD1'!AC$13:AC$2500,0)-2,0),"")))</f>
        <v/>
      </c>
      <c r="C590" s="539" t="str">
        <f ca="1">IF(F590="","",(IFERROR(OFFSET('BD1'!AB$14,MATCH(F590,'BD1'!AC$13:AC$2500,0)-2,0),"")))</f>
        <v/>
      </c>
      <c r="D590" s="70" t="str">
        <f>IF(F590="","",(COUNTIFS('BD1'!AC:AC,F590,'BD1'!AA:AA,"PAGADO")))</f>
        <v/>
      </c>
      <c r="E590" s="73" t="str">
        <f>IF(F590="","",(IFERROR(VLOOKUP(F590,'BD1'!AC:AE,2,0),"")))</f>
        <v/>
      </c>
      <c r="F590" s="360"/>
      <c r="G590" s="75" t="str">
        <f>IF(F590="","",(SUMIFS('BD1'!Y:Y,'BD1'!AC:AC,F590,'BD1'!AA:AA,"PAGADO")))</f>
        <v/>
      </c>
    </row>
    <row r="591" spans="2:7" ht="21.95" customHeight="1" x14ac:dyDescent="0.25">
      <c r="B591" s="538" t="str">
        <f ca="1">IF(F591="","",(IFERROR(OFFSET('BD1'!C$14,MATCH(F591,'BD1'!AC$13:AC$2500,0)-2,0),"")))</f>
        <v/>
      </c>
      <c r="C591" s="539" t="str">
        <f ca="1">IF(F591="","",(IFERROR(OFFSET('BD1'!AB$14,MATCH(F591,'BD1'!AC$13:AC$2500,0)-2,0),"")))</f>
        <v/>
      </c>
      <c r="D591" s="70" t="str">
        <f>IF(F591="","",(COUNTIFS('BD1'!AC:AC,F591,'BD1'!AA:AA,"PAGADO")))</f>
        <v/>
      </c>
      <c r="E591" s="73" t="str">
        <f>IF(F591="","",(IFERROR(VLOOKUP(F591,'BD1'!AC:AE,2,0),"")))</f>
        <v/>
      </c>
      <c r="F591" s="360"/>
      <c r="G591" s="75" t="str">
        <f>IF(F591="","",(SUMIFS('BD1'!Y:Y,'BD1'!AC:AC,F591,'BD1'!AA:AA,"PAGADO")))</f>
        <v/>
      </c>
    </row>
    <row r="592" spans="2:7" ht="21.95" customHeight="1" x14ac:dyDescent="0.25">
      <c r="B592" s="538" t="str">
        <f ca="1">IF(F592="","",(IFERROR(OFFSET('BD1'!C$14,MATCH(F592,'BD1'!AC$13:AC$2500,0)-2,0),"")))</f>
        <v/>
      </c>
      <c r="C592" s="539" t="str">
        <f ca="1">IF(F592="","",(IFERROR(OFFSET('BD1'!AB$14,MATCH(F592,'BD1'!AC$13:AC$2500,0)-2,0),"")))</f>
        <v/>
      </c>
      <c r="D592" s="70" t="str">
        <f>IF(F592="","",(COUNTIFS('BD1'!AC:AC,F592,'BD1'!AA:AA,"PAGADO")))</f>
        <v/>
      </c>
      <c r="E592" s="73" t="str">
        <f>IF(F592="","",(IFERROR(VLOOKUP(F592,'BD1'!AC:AE,2,0),"")))</f>
        <v/>
      </c>
      <c r="F592" s="360"/>
      <c r="G592" s="75" t="str">
        <f>IF(F592="","",(SUMIFS('BD1'!Y:Y,'BD1'!AC:AC,F592,'BD1'!AA:AA,"PAGADO")))</f>
        <v/>
      </c>
    </row>
    <row r="593" spans="2:7" ht="21.95" customHeight="1" x14ac:dyDescent="0.25">
      <c r="B593" s="538" t="str">
        <f ca="1">IF(F593="","",(IFERROR(OFFSET('BD1'!C$14,MATCH(F593,'BD1'!AC$13:AC$2500,0)-2,0),"")))</f>
        <v/>
      </c>
      <c r="C593" s="539" t="str">
        <f ca="1">IF(F593="","",(IFERROR(OFFSET('BD1'!AB$14,MATCH(F593,'BD1'!AC$13:AC$2500,0)-2,0),"")))</f>
        <v/>
      </c>
      <c r="D593" s="70" t="str">
        <f>IF(F593="","",(COUNTIFS('BD1'!AC:AC,F593,'BD1'!AA:AA,"PAGADO")))</f>
        <v/>
      </c>
      <c r="E593" s="73" t="str">
        <f>IF(F593="","",(IFERROR(VLOOKUP(F593,'BD1'!AC:AE,2,0),"")))</f>
        <v/>
      </c>
      <c r="F593" s="360"/>
      <c r="G593" s="75" t="str">
        <f>IF(F593="","",(SUMIFS('BD1'!Y:Y,'BD1'!AC:AC,F593,'BD1'!AA:AA,"PAGADO")))</f>
        <v/>
      </c>
    </row>
    <row r="594" spans="2:7" ht="21.95" customHeight="1" x14ac:dyDescent="0.25">
      <c r="B594" s="538" t="str">
        <f ca="1">IF(F594="","",(IFERROR(OFFSET('BD1'!C$14,MATCH(F594,'BD1'!AC$13:AC$2500,0)-2,0),"")))</f>
        <v/>
      </c>
      <c r="C594" s="539" t="str">
        <f ca="1">IF(F594="","",(IFERROR(OFFSET('BD1'!AB$14,MATCH(F594,'BD1'!AC$13:AC$2500,0)-2,0),"")))</f>
        <v/>
      </c>
      <c r="D594" s="70" t="str">
        <f>IF(F594="","",(COUNTIFS('BD1'!AC:AC,F594,'BD1'!AA:AA,"PAGADO")))</f>
        <v/>
      </c>
      <c r="E594" s="73" t="str">
        <f>IF(F594="","",(IFERROR(VLOOKUP(F594,'BD1'!AC:AE,2,0),"")))</f>
        <v/>
      </c>
      <c r="F594" s="360"/>
      <c r="G594" s="75" t="str">
        <f>IF(F594="","",(SUMIFS('BD1'!Y:Y,'BD1'!AC:AC,F594,'BD1'!AA:AA,"PAGADO")))</f>
        <v/>
      </c>
    </row>
    <row r="595" spans="2:7" ht="21.95" customHeight="1" x14ac:dyDescent="0.25">
      <c r="B595" s="538" t="str">
        <f ca="1">IF(F595="","",(IFERROR(OFFSET('BD1'!C$14,MATCH(F595,'BD1'!AC$13:AC$2500,0)-2,0),"")))</f>
        <v/>
      </c>
      <c r="C595" s="539" t="str">
        <f ca="1">IF(F595="","",(IFERROR(OFFSET('BD1'!AB$14,MATCH(F595,'BD1'!AC$13:AC$2500,0)-2,0),"")))</f>
        <v/>
      </c>
      <c r="D595" s="70" t="str">
        <f>IF(F595="","",(COUNTIFS('BD1'!AC:AC,F595,'BD1'!AA:AA,"PAGADO")))</f>
        <v/>
      </c>
      <c r="E595" s="73" t="str">
        <f>IF(F595="","",(IFERROR(VLOOKUP(F595,'BD1'!AC:AE,2,0),"")))</f>
        <v/>
      </c>
      <c r="F595" s="360"/>
      <c r="G595" s="75" t="str">
        <f>IF(F595="","",(SUMIFS('BD1'!Y:Y,'BD1'!AC:AC,F595,'BD1'!AA:AA,"PAGADO")))</f>
        <v/>
      </c>
    </row>
    <row r="596" spans="2:7" ht="21.95" customHeight="1" x14ac:dyDescent="0.25">
      <c r="B596" s="538" t="str">
        <f ca="1">IF(F596="","",(IFERROR(OFFSET('BD1'!C$14,MATCH(F596,'BD1'!AC$13:AC$2500,0)-2,0),"")))</f>
        <v/>
      </c>
      <c r="C596" s="539" t="str">
        <f ca="1">IF(F596="","",(IFERROR(OFFSET('BD1'!AB$14,MATCH(F596,'BD1'!AC$13:AC$2500,0)-2,0),"")))</f>
        <v/>
      </c>
      <c r="D596" s="70" t="str">
        <f>IF(F596="","",(COUNTIFS('BD1'!AC:AC,F596,'BD1'!AA:AA,"PAGADO")))</f>
        <v/>
      </c>
      <c r="E596" s="73" t="str">
        <f>IF(F596="","",(IFERROR(VLOOKUP(F596,'BD1'!AC:AE,2,0),"")))</f>
        <v/>
      </c>
      <c r="F596" s="360"/>
      <c r="G596" s="75" t="str">
        <f>IF(F596="","",(SUMIFS('BD1'!Y:Y,'BD1'!AC:AC,F596,'BD1'!AA:AA,"PAGADO")))</f>
        <v/>
      </c>
    </row>
    <row r="597" spans="2:7" ht="21.95" customHeight="1" x14ac:dyDescent="0.25">
      <c r="B597" s="538" t="str">
        <f ca="1">IF(F597="","",(IFERROR(OFFSET('BD1'!C$14,MATCH(F597,'BD1'!AC$13:AC$2500,0)-2,0),"")))</f>
        <v/>
      </c>
      <c r="C597" s="539" t="str">
        <f ca="1">IF(F597="","",(IFERROR(OFFSET('BD1'!AB$14,MATCH(F597,'BD1'!AC$13:AC$2500,0)-2,0),"")))</f>
        <v/>
      </c>
      <c r="D597" s="70" t="str">
        <f>IF(F597="","",(COUNTIFS('BD1'!AC:AC,F597,'BD1'!AA:AA,"PAGADO")))</f>
        <v/>
      </c>
      <c r="E597" s="73" t="str">
        <f>IF(F597="","",(IFERROR(VLOOKUP(F597,'BD1'!AC:AE,2,0),"")))</f>
        <v/>
      </c>
      <c r="F597" s="360"/>
      <c r="G597" s="75" t="str">
        <f>IF(F597="","",(SUMIFS('BD1'!Y:Y,'BD1'!AC:AC,F597,'BD1'!AA:AA,"PAGADO")))</f>
        <v/>
      </c>
    </row>
    <row r="598" spans="2:7" ht="21.95" customHeight="1" x14ac:dyDescent="0.25">
      <c r="B598" s="538" t="str">
        <f ca="1">IF(F598="","",(IFERROR(OFFSET('BD1'!C$14,MATCH(F598,'BD1'!AC$13:AC$2500,0)-2,0),"")))</f>
        <v/>
      </c>
      <c r="C598" s="539" t="str">
        <f ca="1">IF(F598="","",(IFERROR(OFFSET('BD1'!AB$14,MATCH(F598,'BD1'!AC$13:AC$2500,0)-2,0),"")))</f>
        <v/>
      </c>
      <c r="D598" s="70" t="str">
        <f>IF(F598="","",(COUNTIFS('BD1'!AC:AC,F598,'BD1'!AA:AA,"PAGADO")))</f>
        <v/>
      </c>
      <c r="E598" s="73" t="str">
        <f>IF(F598="","",(IFERROR(VLOOKUP(F598,'BD1'!AC:AE,2,0),"")))</f>
        <v/>
      </c>
      <c r="F598" s="360"/>
      <c r="G598" s="75" t="str">
        <f>IF(F598="","",(SUMIFS('BD1'!Y:Y,'BD1'!AC:AC,F598,'BD1'!AA:AA,"PAGADO")))</f>
        <v/>
      </c>
    </row>
    <row r="599" spans="2:7" ht="21.95" customHeight="1" x14ac:dyDescent="0.25">
      <c r="B599" s="538" t="str">
        <f ca="1">IF(F599="","",(IFERROR(OFFSET('BD1'!C$14,MATCH(F599,'BD1'!AC$13:AC$2500,0)-2,0),"")))</f>
        <v/>
      </c>
      <c r="C599" s="539" t="str">
        <f ca="1">IF(F599="","",(IFERROR(OFFSET('BD1'!AB$14,MATCH(F599,'BD1'!AC$13:AC$2500,0)-2,0),"")))</f>
        <v/>
      </c>
      <c r="D599" s="70" t="str">
        <f>IF(F599="","",(COUNTIFS('BD1'!AC:AC,F599,'BD1'!AA:AA,"PAGADO")))</f>
        <v/>
      </c>
      <c r="E599" s="73" t="str">
        <f>IF(F599="","",(IFERROR(VLOOKUP(F599,'BD1'!AC:AE,2,0),"")))</f>
        <v/>
      </c>
      <c r="F599" s="360"/>
      <c r="G599" s="75" t="str">
        <f>IF(F599="","",(SUMIFS('BD1'!Y:Y,'BD1'!AC:AC,F599,'BD1'!AA:AA,"PAGADO")))</f>
        <v/>
      </c>
    </row>
    <row r="600" spans="2:7" ht="21.95" customHeight="1" x14ac:dyDescent="0.25">
      <c r="B600" s="538" t="str">
        <f ca="1">IF(F600="","",(IFERROR(OFFSET('BD1'!C$14,MATCH(F600,'BD1'!AC$13:AC$2500,0)-2,0),"")))</f>
        <v/>
      </c>
      <c r="C600" s="539" t="str">
        <f ca="1">IF(F600="","",(IFERROR(OFFSET('BD1'!AB$14,MATCH(F600,'BD1'!AC$13:AC$2500,0)-2,0),"")))</f>
        <v/>
      </c>
      <c r="D600" s="70" t="str">
        <f>IF(F600="","",(COUNTIFS('BD1'!AC:AC,F600,'BD1'!AA:AA,"PAGADO")))</f>
        <v/>
      </c>
      <c r="E600" s="73" t="str">
        <f>IF(F600="","",(IFERROR(VLOOKUP(F600,'BD1'!AC:AE,2,0),"")))</f>
        <v/>
      </c>
      <c r="F600" s="360"/>
      <c r="G600" s="75" t="str">
        <f>IF(F600="","",(SUMIFS('BD1'!Y:Y,'BD1'!AC:AC,F600,'BD1'!AA:AA,"PAGADO")))</f>
        <v/>
      </c>
    </row>
    <row r="601" spans="2:7" ht="21.95" customHeight="1" x14ac:dyDescent="0.25">
      <c r="B601" s="538" t="str">
        <f ca="1">IF(F601="","",(IFERROR(OFFSET('BD1'!C$14,MATCH(F601,'BD1'!AC$13:AC$2500,0)-2,0),"")))</f>
        <v/>
      </c>
      <c r="C601" s="539" t="str">
        <f ca="1">IF(F601="","",(IFERROR(OFFSET('BD1'!AB$14,MATCH(F601,'BD1'!AC$13:AC$2500,0)-2,0),"")))</f>
        <v/>
      </c>
      <c r="D601" s="70" t="str">
        <f>IF(F601="","",(COUNTIFS('BD1'!AC:AC,F601,'BD1'!AA:AA,"PAGADO")))</f>
        <v/>
      </c>
      <c r="E601" s="73" t="str">
        <f>IF(F601="","",(IFERROR(VLOOKUP(F601,'BD1'!AC:AE,2,0),"")))</f>
        <v/>
      </c>
      <c r="F601" s="360"/>
      <c r="G601" s="75" t="str">
        <f>IF(F601="","",(SUMIFS('BD1'!Y:Y,'BD1'!AC:AC,F601,'BD1'!AA:AA,"PAGADO")))</f>
        <v/>
      </c>
    </row>
    <row r="602" spans="2:7" ht="21.95" customHeight="1" x14ac:dyDescent="0.25">
      <c r="B602" s="538" t="str">
        <f ca="1">IF(F602="","",(IFERROR(OFFSET('BD1'!C$14,MATCH(F602,'BD1'!AC$13:AC$2500,0)-2,0),"")))</f>
        <v/>
      </c>
      <c r="C602" s="539" t="str">
        <f ca="1">IF(F602="","",(IFERROR(OFFSET('BD1'!AB$14,MATCH(F602,'BD1'!AC$13:AC$2500,0)-2,0),"")))</f>
        <v/>
      </c>
      <c r="D602" s="70" t="str">
        <f>IF(F602="","",(COUNTIFS('BD1'!AC:AC,F602,'BD1'!AA:AA,"PAGADO")))</f>
        <v/>
      </c>
      <c r="E602" s="73" t="str">
        <f>IF(F602="","",(IFERROR(VLOOKUP(F602,'BD1'!AC:AE,2,0),"")))</f>
        <v/>
      </c>
      <c r="F602" s="360"/>
      <c r="G602" s="75" t="str">
        <f>IF(F602="","",(SUMIFS('BD1'!Y:Y,'BD1'!AC:AC,F602,'BD1'!AA:AA,"PAGADO")))</f>
        <v/>
      </c>
    </row>
    <row r="603" spans="2:7" ht="21.95" customHeight="1" x14ac:dyDescent="0.25">
      <c r="B603" s="538" t="str">
        <f ca="1">IF(F603="","",(IFERROR(OFFSET('BD1'!C$14,MATCH(F603,'BD1'!AC$13:AC$2500,0)-2,0),"")))</f>
        <v/>
      </c>
      <c r="C603" s="539" t="str">
        <f ca="1">IF(F603="","",(IFERROR(OFFSET('BD1'!AB$14,MATCH(F603,'BD1'!AC$13:AC$2500,0)-2,0),"")))</f>
        <v/>
      </c>
      <c r="D603" s="70" t="str">
        <f>IF(F603="","",(COUNTIFS('BD1'!AC:AC,F603,'BD1'!AA:AA,"PAGADO")))</f>
        <v/>
      </c>
      <c r="E603" s="73" t="str">
        <f>IF(F603="","",(IFERROR(VLOOKUP(F603,'BD1'!AC:AE,2,0),"")))</f>
        <v/>
      </c>
      <c r="F603" s="360"/>
      <c r="G603" s="75" t="str">
        <f>IF(F603="","",(SUMIFS('BD1'!Y:Y,'BD1'!AC:AC,F603,'BD1'!AA:AA,"PAGADO")))</f>
        <v/>
      </c>
    </row>
    <row r="604" spans="2:7" ht="21.95" customHeight="1" x14ac:dyDescent="0.25">
      <c r="B604" s="538" t="str">
        <f ca="1">IF(F604="","",(IFERROR(OFFSET('BD1'!C$14,MATCH(F604,'BD1'!AC$13:AC$2500,0)-2,0),"")))</f>
        <v/>
      </c>
      <c r="C604" s="539" t="str">
        <f ca="1">IF(F604="","",(IFERROR(OFFSET('BD1'!AB$14,MATCH(F604,'BD1'!AC$13:AC$2500,0)-2,0),"")))</f>
        <v/>
      </c>
      <c r="D604" s="70" t="str">
        <f>IF(F604="","",(COUNTIFS('BD1'!AC:AC,F604,'BD1'!AA:AA,"PAGADO")))</f>
        <v/>
      </c>
      <c r="E604" s="73" t="str">
        <f>IF(F604="","",(IFERROR(VLOOKUP(F604,'BD1'!AC:AE,2,0),"")))</f>
        <v/>
      </c>
      <c r="F604" s="360"/>
      <c r="G604" s="75" t="str">
        <f>IF(F604="","",(SUMIFS('BD1'!Y:Y,'BD1'!AC:AC,F604,'BD1'!AA:AA,"PAGADO")))</f>
        <v/>
      </c>
    </row>
    <row r="605" spans="2:7" ht="21.95" customHeight="1" x14ac:dyDescent="0.25">
      <c r="B605" s="538" t="str">
        <f ca="1">IF(F605="","",(IFERROR(OFFSET('BD1'!C$14,MATCH(F605,'BD1'!AC$13:AC$2500,0)-2,0),"")))</f>
        <v/>
      </c>
      <c r="C605" s="539" t="str">
        <f ca="1">IF(F605="","",(IFERROR(OFFSET('BD1'!AB$14,MATCH(F605,'BD1'!AC$13:AC$2500,0)-2,0),"")))</f>
        <v/>
      </c>
      <c r="D605" s="70" t="str">
        <f>IF(F605="","",(COUNTIFS('BD1'!AC:AC,F605,'BD1'!AA:AA,"PAGADO")))</f>
        <v/>
      </c>
      <c r="E605" s="73" t="str">
        <f>IF(F605="","",(IFERROR(VLOOKUP(F605,'BD1'!AC:AE,2,0),"")))</f>
        <v/>
      </c>
      <c r="F605" s="360"/>
      <c r="G605" s="75" t="str">
        <f>IF(F605="","",(SUMIFS('BD1'!Y:Y,'BD1'!AC:AC,F605,'BD1'!AA:AA,"PAGADO")))</f>
        <v/>
      </c>
    </row>
    <row r="606" spans="2:7" ht="21.95" customHeight="1" x14ac:dyDescent="0.25">
      <c r="B606" s="538" t="str">
        <f ca="1">IF(F606="","",(IFERROR(OFFSET('BD1'!C$14,MATCH(F606,'BD1'!AC$13:AC$2500,0)-2,0),"")))</f>
        <v/>
      </c>
      <c r="C606" s="539" t="str">
        <f ca="1">IF(F606="","",(IFERROR(OFFSET('BD1'!AB$14,MATCH(F606,'BD1'!AC$13:AC$2500,0)-2,0),"")))</f>
        <v/>
      </c>
      <c r="D606" s="70" t="str">
        <f>IF(F606="","",(COUNTIFS('BD1'!AC:AC,F606,'BD1'!AA:AA,"PAGADO")))</f>
        <v/>
      </c>
      <c r="E606" s="73" t="str">
        <f>IF(F606="","",(IFERROR(VLOOKUP(F606,'BD1'!AC:AE,2,0),"")))</f>
        <v/>
      </c>
      <c r="F606" s="360"/>
      <c r="G606" s="75" t="str">
        <f>IF(F606="","",(SUMIFS('BD1'!Y:Y,'BD1'!AC:AC,F606,'BD1'!AA:AA,"PAGADO")))</f>
        <v/>
      </c>
    </row>
    <row r="607" spans="2:7" ht="21.95" customHeight="1" x14ac:dyDescent="0.25">
      <c r="B607" s="538" t="str">
        <f ca="1">IF(F607="","",(IFERROR(OFFSET('BD1'!C$14,MATCH(F607,'BD1'!AC$13:AC$2500,0)-2,0),"")))</f>
        <v/>
      </c>
      <c r="C607" s="539" t="str">
        <f ca="1">IF(F607="","",(IFERROR(OFFSET('BD1'!AB$14,MATCH(F607,'BD1'!AC$13:AC$2500,0)-2,0),"")))</f>
        <v/>
      </c>
      <c r="D607" s="70" t="str">
        <f>IF(F607="","",(COUNTIFS('BD1'!AC:AC,F607,'BD1'!AA:AA,"PAGADO")))</f>
        <v/>
      </c>
      <c r="E607" s="73" t="str">
        <f>IF(F607="","",(IFERROR(VLOOKUP(F607,'BD1'!AC:AE,2,0),"")))</f>
        <v/>
      </c>
      <c r="F607" s="360"/>
      <c r="G607" s="75" t="str">
        <f>IF(F607="","",(SUMIFS('BD1'!Y:Y,'BD1'!AC:AC,F607,'BD1'!AA:AA,"PAGADO")))</f>
        <v/>
      </c>
    </row>
    <row r="608" spans="2:7" ht="21.95" customHeight="1" x14ac:dyDescent="0.25">
      <c r="B608" s="538" t="str">
        <f ca="1">IF(F608="","",(IFERROR(OFFSET('BD1'!C$14,MATCH(F608,'BD1'!AC$13:AC$2500,0)-2,0),"")))</f>
        <v/>
      </c>
      <c r="C608" s="539" t="str">
        <f ca="1">IF(F608="","",(IFERROR(OFFSET('BD1'!AB$14,MATCH(F608,'BD1'!AC$13:AC$2500,0)-2,0),"")))</f>
        <v/>
      </c>
      <c r="D608" s="70" t="str">
        <f>IF(F608="","",(COUNTIFS('BD1'!AC:AC,F608,'BD1'!AA:AA,"PAGADO")))</f>
        <v/>
      </c>
      <c r="E608" s="73" t="str">
        <f>IF(F608="","",(IFERROR(VLOOKUP(F608,'BD1'!AC:AE,2,0),"")))</f>
        <v/>
      </c>
      <c r="F608" s="360"/>
      <c r="G608" s="75" t="str">
        <f>IF(F608="","",(SUMIFS('BD1'!Y:Y,'BD1'!AC:AC,F608,'BD1'!AA:AA,"PAGADO")))</f>
        <v/>
      </c>
    </row>
    <row r="609" spans="2:7" ht="21.95" customHeight="1" x14ac:dyDescent="0.25">
      <c r="B609" s="538" t="str">
        <f ca="1">IF(F609="","",(IFERROR(OFFSET('BD1'!C$14,MATCH(F609,'BD1'!AC$13:AC$2500,0)-2,0),"")))</f>
        <v/>
      </c>
      <c r="C609" s="539" t="str">
        <f ca="1">IF(F609="","",(IFERROR(OFFSET('BD1'!AB$14,MATCH(F609,'BD1'!AC$13:AC$2500,0)-2,0),"")))</f>
        <v/>
      </c>
      <c r="D609" s="70" t="str">
        <f>IF(F609="","",(COUNTIFS('BD1'!AC:AC,F609,'BD1'!AA:AA,"PAGADO")))</f>
        <v/>
      </c>
      <c r="E609" s="73" t="str">
        <f>IF(F609="","",(IFERROR(VLOOKUP(F609,'BD1'!AC:AE,2,0),"")))</f>
        <v/>
      </c>
      <c r="F609" s="360"/>
      <c r="G609" s="75" t="str">
        <f>IF(F609="","",(SUMIFS('BD1'!Y:Y,'BD1'!AC:AC,F609,'BD1'!AA:AA,"PAGADO")))</f>
        <v/>
      </c>
    </row>
    <row r="610" spans="2:7" ht="21.95" customHeight="1" x14ac:dyDescent="0.25">
      <c r="B610" s="538" t="str">
        <f ca="1">IF(F610="","",(IFERROR(OFFSET('BD1'!C$14,MATCH(F610,'BD1'!AC$13:AC$2500,0)-2,0),"")))</f>
        <v/>
      </c>
      <c r="C610" s="539" t="str">
        <f ca="1">IF(F610="","",(IFERROR(OFFSET('BD1'!AB$14,MATCH(F610,'BD1'!AC$13:AC$2500,0)-2,0),"")))</f>
        <v/>
      </c>
      <c r="D610" s="70" t="str">
        <f>IF(F610="","",(COUNTIFS('BD1'!AC:AC,F610,'BD1'!AA:AA,"PAGADO")))</f>
        <v/>
      </c>
      <c r="E610" s="73" t="str">
        <f>IF(F610="","",(IFERROR(VLOOKUP(F610,'BD1'!AC:AE,2,0),"")))</f>
        <v/>
      </c>
      <c r="F610" s="360"/>
      <c r="G610" s="75" t="str">
        <f>IF(F610="","",(SUMIFS('BD1'!Y:Y,'BD1'!AC:AC,F610,'BD1'!AA:AA,"PAGADO")))</f>
        <v/>
      </c>
    </row>
    <row r="611" spans="2:7" ht="21.95" customHeight="1" x14ac:dyDescent="0.25">
      <c r="B611" s="538" t="str">
        <f ca="1">IF(F611="","",(IFERROR(OFFSET('BD1'!C$14,MATCH(F611,'BD1'!AC$13:AC$2500,0)-2,0),"")))</f>
        <v/>
      </c>
      <c r="C611" s="539" t="str">
        <f ca="1">IF(F611="","",(IFERROR(OFFSET('BD1'!AB$14,MATCH(F611,'BD1'!AC$13:AC$2500,0)-2,0),"")))</f>
        <v/>
      </c>
      <c r="D611" s="70" t="str">
        <f>IF(F611="","",(COUNTIFS('BD1'!AC:AC,F611,'BD1'!AA:AA,"PAGADO")))</f>
        <v/>
      </c>
      <c r="E611" s="73" t="str">
        <f>IF(F611="","",(IFERROR(VLOOKUP(F611,'BD1'!AC:AE,2,0),"")))</f>
        <v/>
      </c>
      <c r="F611" s="360"/>
      <c r="G611" s="75" t="str">
        <f>IF(F611="","",(SUMIFS('BD1'!Y:Y,'BD1'!AC:AC,F611,'BD1'!AA:AA,"PAGADO")))</f>
        <v/>
      </c>
    </row>
    <row r="612" spans="2:7" ht="21.95" customHeight="1" x14ac:dyDescent="0.25">
      <c r="B612" s="538" t="str">
        <f ca="1">IF(F612="","",(IFERROR(OFFSET('BD1'!C$14,MATCH(F612,'BD1'!AC$13:AC$2500,0)-2,0),"")))</f>
        <v/>
      </c>
      <c r="C612" s="539" t="str">
        <f ca="1">IF(F612="","",(IFERROR(OFFSET('BD1'!AB$14,MATCH(F612,'BD1'!AC$13:AC$2500,0)-2,0),"")))</f>
        <v/>
      </c>
      <c r="D612" s="70" t="str">
        <f>IF(F612="","",(COUNTIFS('BD1'!AC:AC,F612,'BD1'!AA:AA,"PAGADO")))</f>
        <v/>
      </c>
      <c r="E612" s="73" t="str">
        <f>IF(F612="","",(IFERROR(VLOOKUP(F612,'BD1'!AC:AE,2,0),"")))</f>
        <v/>
      </c>
      <c r="F612" s="360"/>
      <c r="G612" s="75" t="str">
        <f>IF(F612="","",(SUMIFS('BD1'!Y:Y,'BD1'!AC:AC,F612,'BD1'!AA:AA,"PAGADO")))</f>
        <v/>
      </c>
    </row>
    <row r="613" spans="2:7" ht="21.95" customHeight="1" x14ac:dyDescent="0.25">
      <c r="B613" s="538" t="str">
        <f ca="1">IF(F613="","",(IFERROR(OFFSET('BD1'!C$14,MATCH(F613,'BD1'!AC$13:AC$2500,0)-2,0),"")))</f>
        <v/>
      </c>
      <c r="C613" s="539" t="str">
        <f ca="1">IF(F613="","",(IFERROR(OFFSET('BD1'!AB$14,MATCH(F613,'BD1'!AC$13:AC$2500,0)-2,0),"")))</f>
        <v/>
      </c>
      <c r="D613" s="70" t="str">
        <f>IF(F613="","",(COUNTIFS('BD1'!AC:AC,F613,'BD1'!AA:AA,"PAGADO")))</f>
        <v/>
      </c>
      <c r="E613" s="73" t="str">
        <f>IF(F613="","",(IFERROR(VLOOKUP(F613,'BD1'!AC:AE,2,0),"")))</f>
        <v/>
      </c>
      <c r="F613" s="360"/>
      <c r="G613" s="75" t="str">
        <f>IF(F613="","",(SUMIFS('BD1'!Y:Y,'BD1'!AC:AC,F613,'BD1'!AA:AA,"PAGADO")))</f>
        <v/>
      </c>
    </row>
    <row r="614" spans="2:7" ht="21.95" customHeight="1" x14ac:dyDescent="0.25">
      <c r="B614" s="538" t="str">
        <f ca="1">IF(F614="","",(IFERROR(OFFSET('BD1'!C$14,MATCH(F614,'BD1'!AC$13:AC$2500,0)-2,0),"")))</f>
        <v/>
      </c>
      <c r="C614" s="539" t="str">
        <f ca="1">IF(F614="","",(IFERROR(OFFSET('BD1'!AB$14,MATCH(F614,'BD1'!AC$13:AC$2500,0)-2,0),"")))</f>
        <v/>
      </c>
      <c r="D614" s="70" t="str">
        <f>IF(F614="","",(COUNTIFS('BD1'!AC:AC,F614,'BD1'!AA:AA,"PAGADO")))</f>
        <v/>
      </c>
      <c r="E614" s="73" t="str">
        <f>IF(F614="","",(IFERROR(VLOOKUP(F614,'BD1'!AC:AE,2,0),"")))</f>
        <v/>
      </c>
      <c r="F614" s="360"/>
      <c r="G614" s="75" t="str">
        <f>IF(F614="","",(SUMIFS('BD1'!Y:Y,'BD1'!AC:AC,F614,'BD1'!AA:AA,"PAGADO")))</f>
        <v/>
      </c>
    </row>
    <row r="615" spans="2:7" ht="21.95" customHeight="1" x14ac:dyDescent="0.25">
      <c r="B615" s="538" t="str">
        <f ca="1">IF(F615="","",(IFERROR(OFFSET('BD1'!C$14,MATCH(F615,'BD1'!AC$13:AC$2500,0)-2,0),"")))</f>
        <v/>
      </c>
      <c r="C615" s="539" t="str">
        <f ca="1">IF(F615="","",(IFERROR(OFFSET('BD1'!AB$14,MATCH(F615,'BD1'!AC$13:AC$2500,0)-2,0),"")))</f>
        <v/>
      </c>
      <c r="D615" s="70" t="str">
        <f>IF(F615="","",(COUNTIFS('BD1'!AC:AC,F615,'BD1'!AA:AA,"PAGADO")))</f>
        <v/>
      </c>
      <c r="E615" s="73" t="str">
        <f>IF(F615="","",(IFERROR(VLOOKUP(F615,'BD1'!AC:AE,2,0),"")))</f>
        <v/>
      </c>
      <c r="F615" s="360"/>
      <c r="G615" s="75" t="str">
        <f>IF(F615="","",(SUMIFS('BD1'!Y:Y,'BD1'!AC:AC,F615,'BD1'!AA:AA,"PAGADO")))</f>
        <v/>
      </c>
    </row>
    <row r="616" spans="2:7" ht="21.95" customHeight="1" x14ac:dyDescent="0.25">
      <c r="B616" s="538" t="str">
        <f ca="1">IF(F616="","",(IFERROR(OFFSET('BD1'!C$14,MATCH(F616,'BD1'!AC$13:AC$2500,0)-2,0),"")))</f>
        <v/>
      </c>
      <c r="C616" s="539" t="str">
        <f ca="1">IF(F616="","",(IFERROR(OFFSET('BD1'!AB$14,MATCH(F616,'BD1'!AC$13:AC$2500,0)-2,0),"")))</f>
        <v/>
      </c>
      <c r="D616" s="70" t="str">
        <f>IF(F616="","",(COUNTIFS('BD1'!AC:AC,F616,'BD1'!AA:AA,"PAGADO")))</f>
        <v/>
      </c>
      <c r="E616" s="73" t="str">
        <f>IF(F616="","",(IFERROR(VLOOKUP(F616,'BD1'!AC:AE,2,0),"")))</f>
        <v/>
      </c>
      <c r="F616" s="360"/>
      <c r="G616" s="75" t="str">
        <f>IF(F616="","",(SUMIFS('BD1'!Y:Y,'BD1'!AC:AC,F616,'BD1'!AA:AA,"PAGADO")))</f>
        <v/>
      </c>
    </row>
    <row r="617" spans="2:7" ht="21.95" customHeight="1" x14ac:dyDescent="0.25">
      <c r="B617" s="538" t="str">
        <f ca="1">IF(F617="","",(IFERROR(OFFSET('BD1'!C$14,MATCH(F617,'BD1'!AC$13:AC$2500,0)-2,0),"")))</f>
        <v/>
      </c>
      <c r="C617" s="539" t="str">
        <f ca="1">IF(F617="","",(IFERROR(OFFSET('BD1'!AB$14,MATCH(F617,'BD1'!AC$13:AC$2500,0)-2,0),"")))</f>
        <v/>
      </c>
      <c r="D617" s="70" t="str">
        <f>IF(F617="","",(COUNTIFS('BD1'!AC:AC,F617,'BD1'!AA:AA,"PAGADO")))</f>
        <v/>
      </c>
      <c r="E617" s="73" t="str">
        <f>IF(F617="","",(IFERROR(VLOOKUP(F617,'BD1'!AC:AE,2,0),"")))</f>
        <v/>
      </c>
      <c r="F617" s="360"/>
      <c r="G617" s="75" t="str">
        <f>IF(F617="","",(SUMIFS('BD1'!Y:Y,'BD1'!AC:AC,F617,'BD1'!AA:AA,"PAGADO")))</f>
        <v/>
      </c>
    </row>
    <row r="618" spans="2:7" ht="21.95" customHeight="1" x14ac:dyDescent="0.25">
      <c r="B618" s="538" t="str">
        <f ca="1">IF(F618="","",(IFERROR(OFFSET('BD1'!C$14,MATCH(F618,'BD1'!AC$13:AC$2500,0)-2,0),"")))</f>
        <v/>
      </c>
      <c r="C618" s="539" t="str">
        <f ca="1">IF(F618="","",(IFERROR(OFFSET('BD1'!AB$14,MATCH(F618,'BD1'!AC$13:AC$2500,0)-2,0),"")))</f>
        <v/>
      </c>
      <c r="D618" s="70" t="str">
        <f>IF(F618="","",(COUNTIFS('BD1'!AC:AC,F618,'BD1'!AA:AA,"PAGADO")))</f>
        <v/>
      </c>
      <c r="E618" s="73" t="str">
        <f>IF(F618="","",(IFERROR(VLOOKUP(F618,'BD1'!AC:AE,2,0),"")))</f>
        <v/>
      </c>
      <c r="F618" s="360"/>
      <c r="G618" s="75" t="str">
        <f>IF(F618="","",(SUMIFS('BD1'!Y:Y,'BD1'!AC:AC,F618,'BD1'!AA:AA,"PAGADO")))</f>
        <v/>
      </c>
    </row>
    <row r="619" spans="2:7" ht="21.95" customHeight="1" x14ac:dyDescent="0.25">
      <c r="B619" s="538" t="str">
        <f ca="1">IF(F619="","",(IFERROR(OFFSET('BD1'!C$14,MATCH(F619,'BD1'!AC$13:AC$2500,0)-2,0),"")))</f>
        <v/>
      </c>
      <c r="C619" s="539" t="str">
        <f ca="1">IF(F619="","",(IFERROR(OFFSET('BD1'!AB$14,MATCH(F619,'BD1'!AC$13:AC$2500,0)-2,0),"")))</f>
        <v/>
      </c>
      <c r="D619" s="70" t="str">
        <f>IF(F619="","",(COUNTIFS('BD1'!AC:AC,F619,'BD1'!AA:AA,"PAGADO")))</f>
        <v/>
      </c>
      <c r="E619" s="73" t="str">
        <f>IF(F619="","",(IFERROR(VLOOKUP(F619,'BD1'!AC:AE,2,0),"")))</f>
        <v/>
      </c>
      <c r="F619" s="360"/>
      <c r="G619" s="75" t="str">
        <f>IF(F619="","",(SUMIFS('BD1'!Y:Y,'BD1'!AC:AC,F619,'BD1'!AA:AA,"PAGADO")))</f>
        <v/>
      </c>
    </row>
    <row r="620" spans="2:7" ht="21.95" customHeight="1" x14ac:dyDescent="0.25">
      <c r="B620" s="538" t="str">
        <f ca="1">IF(F620="","",(IFERROR(OFFSET('BD1'!C$14,MATCH(F620,'BD1'!AC$13:AC$2500,0)-2,0),"")))</f>
        <v/>
      </c>
      <c r="C620" s="539" t="str">
        <f ca="1">IF(F620="","",(IFERROR(OFFSET('BD1'!AB$14,MATCH(F620,'BD1'!AC$13:AC$2500,0)-2,0),"")))</f>
        <v/>
      </c>
      <c r="D620" s="70" t="str">
        <f>IF(F620="","",(COUNTIFS('BD1'!AC:AC,F620,'BD1'!AA:AA,"PAGADO")))</f>
        <v/>
      </c>
      <c r="E620" s="73" t="str">
        <f>IF(F620="","",(IFERROR(VLOOKUP(F620,'BD1'!AC:AE,2,0),"")))</f>
        <v/>
      </c>
      <c r="F620" s="360"/>
      <c r="G620" s="75" t="str">
        <f>IF(F620="","",(SUMIFS('BD1'!Y:Y,'BD1'!AC:AC,F620,'BD1'!AA:AA,"PAGADO")))</f>
        <v/>
      </c>
    </row>
    <row r="621" spans="2:7" ht="21.95" customHeight="1" x14ac:dyDescent="0.25">
      <c r="B621" s="538" t="str">
        <f ca="1">IF(F621="","",(IFERROR(OFFSET('BD1'!C$14,MATCH(F621,'BD1'!AC$13:AC$2500,0)-2,0),"")))</f>
        <v/>
      </c>
      <c r="C621" s="539" t="str">
        <f ca="1">IF(F621="","",(IFERROR(OFFSET('BD1'!AB$14,MATCH(F621,'BD1'!AC$13:AC$2500,0)-2,0),"")))</f>
        <v/>
      </c>
      <c r="D621" s="70" t="str">
        <f>IF(F621="","",(COUNTIFS('BD1'!AC:AC,F621,'BD1'!AA:AA,"PAGADO")))</f>
        <v/>
      </c>
      <c r="E621" s="73" t="str">
        <f>IF(F621="","",(IFERROR(VLOOKUP(F621,'BD1'!AC:AE,2,0),"")))</f>
        <v/>
      </c>
      <c r="F621" s="360"/>
      <c r="G621" s="75" t="str">
        <f>IF(F621="","",(SUMIFS('BD1'!Y:Y,'BD1'!AC:AC,F621,'BD1'!AA:AA,"PAGADO")))</f>
        <v/>
      </c>
    </row>
    <row r="622" spans="2:7" ht="21.95" customHeight="1" x14ac:dyDescent="0.25">
      <c r="B622" s="538" t="str">
        <f ca="1">IF(F622="","",(IFERROR(OFFSET('BD1'!C$14,MATCH(F622,'BD1'!AC$13:AC$2500,0)-2,0),"")))</f>
        <v/>
      </c>
      <c r="C622" s="539" t="str">
        <f ca="1">IF(F622="","",(IFERROR(OFFSET('BD1'!AB$14,MATCH(F622,'BD1'!AC$13:AC$2500,0)-2,0),"")))</f>
        <v/>
      </c>
      <c r="D622" s="70" t="str">
        <f>IF(F622="","",(COUNTIFS('BD1'!AC:AC,F622,'BD1'!AA:AA,"PAGADO")))</f>
        <v/>
      </c>
      <c r="E622" s="73" t="str">
        <f>IF(F622="","",(IFERROR(VLOOKUP(F622,'BD1'!AC:AE,2,0),"")))</f>
        <v/>
      </c>
      <c r="F622" s="360"/>
      <c r="G622" s="75" t="str">
        <f>IF(F622="","",(SUMIFS('BD1'!Y:Y,'BD1'!AC:AC,F622,'BD1'!AA:AA,"PAGADO")))</f>
        <v/>
      </c>
    </row>
    <row r="623" spans="2:7" ht="21.95" customHeight="1" x14ac:dyDescent="0.25">
      <c r="B623" s="538" t="str">
        <f ca="1">IF(F623="","",(IFERROR(OFFSET('BD1'!C$14,MATCH(F623,'BD1'!AC$13:AC$2500,0)-2,0),"")))</f>
        <v/>
      </c>
      <c r="C623" s="539" t="str">
        <f ca="1">IF(F623="","",(IFERROR(OFFSET('BD1'!AB$14,MATCH(F623,'BD1'!AC$13:AC$2500,0)-2,0),"")))</f>
        <v/>
      </c>
      <c r="D623" s="70" t="str">
        <f>IF(F623="","",(COUNTIFS('BD1'!AC:AC,F623,'BD1'!AA:AA,"PAGADO")))</f>
        <v/>
      </c>
      <c r="E623" s="73" t="str">
        <f>IF(F623="","",(IFERROR(VLOOKUP(F623,'BD1'!AC:AE,2,0),"")))</f>
        <v/>
      </c>
      <c r="F623" s="360"/>
      <c r="G623" s="75" t="str">
        <f>IF(F623="","",(SUMIFS('BD1'!Y:Y,'BD1'!AC:AC,F623,'BD1'!AA:AA,"PAGADO")))</f>
        <v/>
      </c>
    </row>
    <row r="624" spans="2:7" ht="21.95" customHeight="1" x14ac:dyDescent="0.25">
      <c r="B624" s="538" t="str">
        <f ca="1">IF(F624="","",(IFERROR(OFFSET('BD1'!C$14,MATCH(F624,'BD1'!AC$13:AC$2500,0)-2,0),"")))</f>
        <v/>
      </c>
      <c r="C624" s="539" t="str">
        <f ca="1">IF(F624="","",(IFERROR(OFFSET('BD1'!AB$14,MATCH(F624,'BD1'!AC$13:AC$2500,0)-2,0),"")))</f>
        <v/>
      </c>
      <c r="D624" s="70" t="str">
        <f>IF(F624="","",(COUNTIFS('BD1'!AC:AC,F624,'BD1'!AA:AA,"PAGADO")))</f>
        <v/>
      </c>
      <c r="E624" s="73" t="str">
        <f>IF(F624="","",(IFERROR(VLOOKUP(F624,'BD1'!AC:AE,2,0),"")))</f>
        <v/>
      </c>
      <c r="F624" s="360"/>
      <c r="G624" s="75" t="str">
        <f>IF(F624="","",(SUMIFS('BD1'!Y:Y,'BD1'!AC:AC,F624,'BD1'!AA:AA,"PAGADO")))</f>
        <v/>
      </c>
    </row>
    <row r="625" spans="2:7" ht="21.95" customHeight="1" x14ac:dyDescent="0.25">
      <c r="B625" s="538" t="str">
        <f ca="1">IF(F625="","",(IFERROR(OFFSET('BD1'!C$14,MATCH(F625,'BD1'!AC$13:AC$2500,0)-2,0),"")))</f>
        <v/>
      </c>
      <c r="C625" s="539" t="str">
        <f ca="1">IF(F625="","",(IFERROR(OFFSET('BD1'!AB$14,MATCH(F625,'BD1'!AC$13:AC$2500,0)-2,0),"")))</f>
        <v/>
      </c>
      <c r="D625" s="70" t="str">
        <f>IF(F625="","",(COUNTIFS('BD1'!AC:AC,F625,'BD1'!AA:AA,"PAGADO")))</f>
        <v/>
      </c>
      <c r="E625" s="73" t="str">
        <f>IF(F625="","",(IFERROR(VLOOKUP(F625,'BD1'!AC:AE,2,0),"")))</f>
        <v/>
      </c>
      <c r="F625" s="360"/>
      <c r="G625" s="75" t="str">
        <f>IF(F625="","",(SUMIFS('BD1'!Y:Y,'BD1'!AC:AC,F625,'BD1'!AA:AA,"PAGADO")))</f>
        <v/>
      </c>
    </row>
    <row r="626" spans="2:7" ht="21.95" customHeight="1" x14ac:dyDescent="0.25">
      <c r="B626" s="538" t="str">
        <f ca="1">IF(F626="","",(IFERROR(OFFSET('BD1'!C$14,MATCH(F626,'BD1'!AC$13:AC$2500,0)-2,0),"")))</f>
        <v/>
      </c>
      <c r="C626" s="539" t="str">
        <f ca="1">IF(F626="","",(IFERROR(OFFSET('BD1'!AB$14,MATCH(F626,'BD1'!AC$13:AC$2500,0)-2,0),"")))</f>
        <v/>
      </c>
      <c r="D626" s="70" t="str">
        <f>IF(F626="","",(COUNTIFS('BD1'!AC:AC,F626,'BD1'!AA:AA,"PAGADO")))</f>
        <v/>
      </c>
      <c r="E626" s="73" t="str">
        <f>IF(F626="","",(IFERROR(VLOOKUP(F626,'BD1'!AC:AE,2,0),"")))</f>
        <v/>
      </c>
      <c r="F626" s="360"/>
      <c r="G626" s="75" t="str">
        <f>IF(F626="","",(SUMIFS('BD1'!Y:Y,'BD1'!AC:AC,F626,'BD1'!AA:AA,"PAGADO")))</f>
        <v/>
      </c>
    </row>
    <row r="627" spans="2:7" ht="21.95" customHeight="1" x14ac:dyDescent="0.25">
      <c r="B627" s="538" t="str">
        <f ca="1">IF(F627="","",(IFERROR(OFFSET('BD1'!C$14,MATCH(F627,'BD1'!AC$13:AC$2500,0)-2,0),"")))</f>
        <v/>
      </c>
      <c r="C627" s="539" t="str">
        <f ca="1">IF(F627="","",(IFERROR(OFFSET('BD1'!AB$14,MATCH(F627,'BD1'!AC$13:AC$2500,0)-2,0),"")))</f>
        <v/>
      </c>
      <c r="D627" s="70" t="str">
        <f>IF(F627="","",(COUNTIFS('BD1'!AC:AC,F627,'BD1'!AA:AA,"PAGADO")))</f>
        <v/>
      </c>
      <c r="E627" s="73" t="str">
        <f>IF(F627="","",(IFERROR(VLOOKUP(F627,'BD1'!AC:AE,2,0),"")))</f>
        <v/>
      </c>
      <c r="F627" s="360"/>
      <c r="G627" s="75" t="str">
        <f>IF(F627="","",(SUMIFS('BD1'!Y:Y,'BD1'!AC:AC,F627,'BD1'!AA:AA,"PAGADO")))</f>
        <v/>
      </c>
    </row>
    <row r="628" spans="2:7" ht="21.95" customHeight="1" x14ac:dyDescent="0.25">
      <c r="B628" s="538" t="str">
        <f ca="1">IF(F628="","",(IFERROR(OFFSET('BD1'!C$14,MATCH(F628,'BD1'!AC$13:AC$2500,0)-2,0),"")))</f>
        <v/>
      </c>
      <c r="C628" s="539" t="str">
        <f ca="1">IF(F628="","",(IFERROR(OFFSET('BD1'!AB$14,MATCH(F628,'BD1'!AC$13:AC$2500,0)-2,0),"")))</f>
        <v/>
      </c>
      <c r="D628" s="70" t="str">
        <f>IF(F628="","",(COUNTIFS('BD1'!AC:AC,F628,'BD1'!AA:AA,"PAGADO")))</f>
        <v/>
      </c>
      <c r="E628" s="73" t="str">
        <f>IF(F628="","",(IFERROR(VLOOKUP(F628,'BD1'!AC:AE,2,0),"")))</f>
        <v/>
      </c>
      <c r="F628" s="360"/>
      <c r="G628" s="75" t="str">
        <f>IF(F628="","",(SUMIFS('BD1'!Y:Y,'BD1'!AC:AC,F628,'BD1'!AA:AA,"PAGADO")))</f>
        <v/>
      </c>
    </row>
    <row r="629" spans="2:7" ht="21.95" customHeight="1" x14ac:dyDescent="0.25">
      <c r="B629" s="538" t="str">
        <f ca="1">IF(F629="","",(IFERROR(OFFSET('BD1'!C$14,MATCH(F629,'BD1'!AC$13:AC$2500,0)-2,0),"")))</f>
        <v/>
      </c>
      <c r="C629" s="539" t="str">
        <f ca="1">IF(F629="","",(IFERROR(OFFSET('BD1'!AB$14,MATCH(F629,'BD1'!AC$13:AC$2500,0)-2,0),"")))</f>
        <v/>
      </c>
      <c r="D629" s="70" t="str">
        <f>IF(F629="","",(COUNTIFS('BD1'!AC:AC,F629,'BD1'!AA:AA,"PAGADO")))</f>
        <v/>
      </c>
      <c r="E629" s="73" t="str">
        <f>IF(F629="","",(IFERROR(VLOOKUP(F629,'BD1'!AC:AE,2,0),"")))</f>
        <v/>
      </c>
      <c r="F629" s="360"/>
      <c r="G629" s="75" t="str">
        <f>IF(F629="","",(SUMIFS('BD1'!Y:Y,'BD1'!AC:AC,F629,'BD1'!AA:AA,"PAGADO")))</f>
        <v/>
      </c>
    </row>
    <row r="630" spans="2:7" ht="21.95" customHeight="1" x14ac:dyDescent="0.25">
      <c r="B630" s="538" t="str">
        <f ca="1">IF(F630="","",(IFERROR(OFFSET('BD1'!C$14,MATCH(F630,'BD1'!AC$13:AC$2500,0)-2,0),"")))</f>
        <v/>
      </c>
      <c r="C630" s="539" t="str">
        <f ca="1">IF(F630="","",(IFERROR(OFFSET('BD1'!AB$14,MATCH(F630,'BD1'!AC$13:AC$2500,0)-2,0),"")))</f>
        <v/>
      </c>
      <c r="D630" s="70" t="str">
        <f>IF(F630="","",(COUNTIFS('BD1'!AC:AC,F630,'BD1'!AA:AA,"PAGADO")))</f>
        <v/>
      </c>
      <c r="E630" s="73" t="str">
        <f>IF(F630="","",(IFERROR(VLOOKUP(F630,'BD1'!AC:AE,2,0),"")))</f>
        <v/>
      </c>
      <c r="F630" s="360"/>
      <c r="G630" s="75" t="str">
        <f>IF(F630="","",(SUMIFS('BD1'!Y:Y,'BD1'!AC:AC,F630,'BD1'!AA:AA,"PAGADO")))</f>
        <v/>
      </c>
    </row>
    <row r="631" spans="2:7" ht="21.95" customHeight="1" x14ac:dyDescent="0.25">
      <c r="B631" s="538" t="str">
        <f ca="1">IF(F631="","",(IFERROR(OFFSET('BD1'!C$14,MATCH(F631,'BD1'!AC$13:AC$2500,0)-2,0),"")))</f>
        <v/>
      </c>
      <c r="C631" s="539" t="str">
        <f ca="1">IF(F631="","",(IFERROR(OFFSET('BD1'!AB$14,MATCH(F631,'BD1'!AC$13:AC$2500,0)-2,0),"")))</f>
        <v/>
      </c>
      <c r="D631" s="70" t="str">
        <f>IF(F631="","",(COUNTIFS('BD1'!AC:AC,F631,'BD1'!AA:AA,"PAGADO")))</f>
        <v/>
      </c>
      <c r="E631" s="73" t="str">
        <f>IF(F631="","",(IFERROR(VLOOKUP(F631,'BD1'!AC:AE,2,0),"")))</f>
        <v/>
      </c>
      <c r="F631" s="360"/>
      <c r="G631" s="75" t="str">
        <f>IF(F631="","",(SUMIFS('BD1'!Y:Y,'BD1'!AC:AC,F631,'BD1'!AA:AA,"PAGADO")))</f>
        <v/>
      </c>
    </row>
    <row r="632" spans="2:7" ht="21.95" customHeight="1" x14ac:dyDescent="0.25">
      <c r="B632" s="538" t="str">
        <f ca="1">IF(F632="","",(IFERROR(OFFSET('BD1'!C$14,MATCH(F632,'BD1'!AC$13:AC$2500,0)-2,0),"")))</f>
        <v/>
      </c>
      <c r="C632" s="539" t="str">
        <f ca="1">IF(F632="","",(IFERROR(OFFSET('BD1'!AB$14,MATCH(F632,'BD1'!AC$13:AC$2500,0)-2,0),"")))</f>
        <v/>
      </c>
      <c r="D632" s="70" t="str">
        <f>IF(F632="","",(COUNTIFS('BD1'!AC:AC,F632,'BD1'!AA:AA,"PAGADO")))</f>
        <v/>
      </c>
      <c r="E632" s="73" t="str">
        <f>IF(F632="","",(IFERROR(VLOOKUP(F632,'BD1'!AC:AE,2,0),"")))</f>
        <v/>
      </c>
      <c r="F632" s="360"/>
      <c r="G632" s="75" t="str">
        <f>IF(F632="","",(SUMIFS('BD1'!Y:Y,'BD1'!AC:AC,F632,'BD1'!AA:AA,"PAGADO")))</f>
        <v/>
      </c>
    </row>
    <row r="633" spans="2:7" ht="21.95" customHeight="1" x14ac:dyDescent="0.25">
      <c r="B633" s="538" t="str">
        <f ca="1">IF(F633="","",(IFERROR(OFFSET('BD1'!C$14,MATCH(F633,'BD1'!AC$13:AC$2500,0)-2,0),"")))</f>
        <v/>
      </c>
      <c r="C633" s="539" t="str">
        <f ca="1">IF(F633="","",(IFERROR(OFFSET('BD1'!AB$14,MATCH(F633,'BD1'!AC$13:AC$2500,0)-2,0),"")))</f>
        <v/>
      </c>
      <c r="D633" s="70" t="str">
        <f>IF(F633="","",(COUNTIFS('BD1'!AC:AC,F633,'BD1'!AA:AA,"PAGADO")))</f>
        <v/>
      </c>
      <c r="E633" s="73" t="str">
        <f>IF(F633="","",(IFERROR(VLOOKUP(F633,'BD1'!AC:AE,2,0),"")))</f>
        <v/>
      </c>
      <c r="F633" s="360"/>
      <c r="G633" s="75" t="str">
        <f>IF(F633="","",(SUMIFS('BD1'!Y:Y,'BD1'!AC:AC,F633,'BD1'!AA:AA,"PAGADO")))</f>
        <v/>
      </c>
    </row>
    <row r="634" spans="2:7" ht="21.95" customHeight="1" x14ac:dyDescent="0.25">
      <c r="B634" s="538" t="str">
        <f ca="1">IF(F634="","",(IFERROR(OFFSET('BD1'!C$14,MATCH(F634,'BD1'!AC$13:AC$2500,0)-2,0),"")))</f>
        <v/>
      </c>
      <c r="C634" s="539" t="str">
        <f ca="1">IF(F634="","",(IFERROR(OFFSET('BD1'!AB$14,MATCH(F634,'BD1'!AC$13:AC$2500,0)-2,0),"")))</f>
        <v/>
      </c>
      <c r="D634" s="70" t="str">
        <f>IF(F634="","",(COUNTIFS('BD1'!AC:AC,F634,'BD1'!AA:AA,"PAGADO")))</f>
        <v/>
      </c>
      <c r="E634" s="73" t="str">
        <f>IF(F634="","",(IFERROR(VLOOKUP(F634,'BD1'!AC:AE,2,0),"")))</f>
        <v/>
      </c>
      <c r="F634" s="360"/>
      <c r="G634" s="75" t="str">
        <f>IF(F634="","",(SUMIFS('BD1'!Y:Y,'BD1'!AC:AC,F634,'BD1'!AA:AA,"PAGADO")))</f>
        <v/>
      </c>
    </row>
    <row r="635" spans="2:7" ht="21.95" customHeight="1" x14ac:dyDescent="0.25">
      <c r="B635" s="538" t="str">
        <f ca="1">IF(F635="","",(IFERROR(OFFSET('BD1'!C$14,MATCH(F635,'BD1'!AC$13:AC$2500,0)-2,0),"")))</f>
        <v/>
      </c>
      <c r="C635" s="539" t="str">
        <f ca="1">IF(F635="","",(IFERROR(OFFSET('BD1'!AB$14,MATCH(F635,'BD1'!AC$13:AC$2500,0)-2,0),"")))</f>
        <v/>
      </c>
      <c r="D635" s="70" t="str">
        <f>IF(F635="","",(COUNTIFS('BD1'!AC:AC,F635,'BD1'!AA:AA,"PAGADO")))</f>
        <v/>
      </c>
      <c r="E635" s="73" t="str">
        <f>IF(F635="","",(IFERROR(VLOOKUP(F635,'BD1'!AC:AE,2,0),"")))</f>
        <v/>
      </c>
      <c r="F635" s="360"/>
      <c r="G635" s="75" t="str">
        <f>IF(F635="","",(SUMIFS('BD1'!Y:Y,'BD1'!AC:AC,F635,'BD1'!AA:AA,"PAGADO")))</f>
        <v/>
      </c>
    </row>
    <row r="636" spans="2:7" ht="21.95" customHeight="1" x14ac:dyDescent="0.25">
      <c r="B636" s="538" t="str">
        <f ca="1">IF(F636="","",(IFERROR(OFFSET('BD1'!C$14,MATCH(F636,'BD1'!AC$13:AC$2500,0)-2,0),"")))</f>
        <v/>
      </c>
      <c r="C636" s="539" t="str">
        <f ca="1">IF(F636="","",(IFERROR(OFFSET('BD1'!AB$14,MATCH(F636,'BD1'!AC$13:AC$2500,0)-2,0),"")))</f>
        <v/>
      </c>
      <c r="D636" s="70" t="str">
        <f>IF(F636="","",(COUNTIFS('BD1'!AC:AC,F636,'BD1'!AA:AA,"PAGADO")))</f>
        <v/>
      </c>
      <c r="E636" s="73" t="str">
        <f>IF(F636="","",(IFERROR(VLOOKUP(F636,'BD1'!AC:AE,2,0),"")))</f>
        <v/>
      </c>
      <c r="F636" s="360"/>
      <c r="G636" s="75" t="str">
        <f>IF(F636="","",(SUMIFS('BD1'!Y:Y,'BD1'!AC:AC,F636,'BD1'!AA:AA,"PAGADO")))</f>
        <v/>
      </c>
    </row>
    <row r="637" spans="2:7" ht="21.95" customHeight="1" x14ac:dyDescent="0.25">
      <c r="B637" s="538" t="str">
        <f ca="1">IF(F637="","",(IFERROR(OFFSET('BD1'!C$14,MATCH(F637,'BD1'!AC$13:AC$2500,0)-2,0),"")))</f>
        <v/>
      </c>
      <c r="C637" s="539" t="str">
        <f ca="1">IF(F637="","",(IFERROR(OFFSET('BD1'!AB$14,MATCH(F637,'BD1'!AC$13:AC$2500,0)-2,0),"")))</f>
        <v/>
      </c>
      <c r="D637" s="70" t="str">
        <f>IF(F637="","",(COUNTIFS('BD1'!AC:AC,F637,'BD1'!AA:AA,"PAGADO")))</f>
        <v/>
      </c>
      <c r="E637" s="73" t="str">
        <f>IF(F637="","",(IFERROR(VLOOKUP(F637,'BD1'!AC:AE,2,0),"")))</f>
        <v/>
      </c>
      <c r="F637" s="360"/>
      <c r="G637" s="75" t="str">
        <f>IF(F637="","",(SUMIFS('BD1'!Y:Y,'BD1'!AC:AC,F637,'BD1'!AA:AA,"PAGADO")))</f>
        <v/>
      </c>
    </row>
    <row r="638" spans="2:7" ht="21.95" customHeight="1" x14ac:dyDescent="0.25">
      <c r="B638" s="538" t="str">
        <f ca="1">IF(F638="","",(IFERROR(OFFSET('BD1'!C$14,MATCH(F638,'BD1'!AC$13:AC$2500,0)-2,0),"")))</f>
        <v/>
      </c>
      <c r="C638" s="539" t="str">
        <f ca="1">IF(F638="","",(IFERROR(OFFSET('BD1'!AB$14,MATCH(F638,'BD1'!AC$13:AC$2500,0)-2,0),"")))</f>
        <v/>
      </c>
      <c r="D638" s="70" t="str">
        <f>IF(F638="","",(COUNTIFS('BD1'!AC:AC,F638,'BD1'!AA:AA,"PAGADO")))</f>
        <v/>
      </c>
      <c r="E638" s="73" t="str">
        <f>IF(F638="","",(IFERROR(VLOOKUP(F638,'BD1'!AC:AE,2,0),"")))</f>
        <v/>
      </c>
      <c r="F638" s="360"/>
      <c r="G638" s="75" t="str">
        <f>IF(F638="","",(SUMIFS('BD1'!Y:Y,'BD1'!AC:AC,F638,'BD1'!AA:AA,"PAGADO")))</f>
        <v/>
      </c>
    </row>
    <row r="639" spans="2:7" ht="21.95" customHeight="1" x14ac:dyDescent="0.25">
      <c r="B639" s="538" t="str">
        <f ca="1">IF(F639="","",(IFERROR(OFFSET('BD1'!C$14,MATCH(F639,'BD1'!AC$13:AC$2500,0)-2,0),"")))</f>
        <v/>
      </c>
      <c r="C639" s="539" t="str">
        <f ca="1">IF(F639="","",(IFERROR(OFFSET('BD1'!AB$14,MATCH(F639,'BD1'!AC$13:AC$2500,0)-2,0),"")))</f>
        <v/>
      </c>
      <c r="D639" s="70" t="str">
        <f>IF(F639="","",(COUNTIFS('BD1'!AC:AC,F639,'BD1'!AA:AA,"PAGADO")))</f>
        <v/>
      </c>
      <c r="E639" s="73" t="str">
        <f>IF(F639="","",(IFERROR(VLOOKUP(F639,'BD1'!AC:AE,2,0),"")))</f>
        <v/>
      </c>
      <c r="F639" s="360"/>
      <c r="G639" s="75" t="str">
        <f>IF(F639="","",(SUMIFS('BD1'!Y:Y,'BD1'!AC:AC,F639,'BD1'!AA:AA,"PAGADO")))</f>
        <v/>
      </c>
    </row>
    <row r="640" spans="2:7" ht="21.95" customHeight="1" x14ac:dyDescent="0.25">
      <c r="B640" s="538" t="str">
        <f ca="1">IF(F640="","",(IFERROR(OFFSET('BD1'!C$14,MATCH(F640,'BD1'!AC$13:AC$2500,0)-2,0),"")))</f>
        <v/>
      </c>
      <c r="C640" s="539" t="str">
        <f ca="1">IF(F640="","",(IFERROR(OFFSET('BD1'!AB$14,MATCH(F640,'BD1'!AC$13:AC$2500,0)-2,0),"")))</f>
        <v/>
      </c>
      <c r="D640" s="70" t="str">
        <f>IF(F640="","",(COUNTIFS('BD1'!AC:AC,F640,'BD1'!AA:AA,"PAGADO")))</f>
        <v/>
      </c>
      <c r="E640" s="73" t="str">
        <f>IF(F640="","",(IFERROR(VLOOKUP(F640,'BD1'!AC:AE,2,0),"")))</f>
        <v/>
      </c>
      <c r="F640" s="360"/>
      <c r="G640" s="75" t="str">
        <f>IF(F640="","",(SUMIFS('BD1'!Y:Y,'BD1'!AC:AC,F640,'BD1'!AA:AA,"PAGADO")))</f>
        <v/>
      </c>
    </row>
    <row r="641" spans="2:7" ht="21.95" customHeight="1" x14ac:dyDescent="0.25">
      <c r="B641" s="538" t="str">
        <f ca="1">IF(F641="","",(IFERROR(OFFSET('BD1'!C$14,MATCH(F641,'BD1'!AC$13:AC$2500,0)-2,0),"")))</f>
        <v/>
      </c>
      <c r="C641" s="539" t="str">
        <f ca="1">IF(F641="","",(IFERROR(OFFSET('BD1'!AB$14,MATCH(F641,'BD1'!AC$13:AC$2500,0)-2,0),"")))</f>
        <v/>
      </c>
      <c r="D641" s="70" t="str">
        <f>IF(F641="","",(COUNTIFS('BD1'!AC:AC,F641,'BD1'!AA:AA,"PAGADO")))</f>
        <v/>
      </c>
      <c r="E641" s="73" t="str">
        <f>IF(F641="","",(IFERROR(VLOOKUP(F641,'BD1'!AC:AE,2,0),"")))</f>
        <v/>
      </c>
      <c r="F641" s="360"/>
      <c r="G641" s="75" t="str">
        <f>IF(F641="","",(SUMIFS('BD1'!Y:Y,'BD1'!AC:AC,F641,'BD1'!AA:AA,"PAGADO")))</f>
        <v/>
      </c>
    </row>
    <row r="642" spans="2:7" ht="21.95" customHeight="1" x14ac:dyDescent="0.25">
      <c r="B642" s="538" t="str">
        <f ca="1">IF(F642="","",(IFERROR(OFFSET('BD1'!C$14,MATCH(F642,'BD1'!AC$13:AC$2500,0)-2,0),"")))</f>
        <v/>
      </c>
      <c r="C642" s="539" t="str">
        <f ca="1">IF(F642="","",(IFERROR(OFFSET('BD1'!AB$14,MATCH(F642,'BD1'!AC$13:AC$2500,0)-2,0),"")))</f>
        <v/>
      </c>
      <c r="D642" s="70" t="str">
        <f>IF(F642="","",(COUNTIFS('BD1'!AC:AC,F642,'BD1'!AA:AA,"PAGADO")))</f>
        <v/>
      </c>
      <c r="E642" s="73" t="str">
        <f>IF(F642="","",(IFERROR(VLOOKUP(F642,'BD1'!AC:AE,2,0),"")))</f>
        <v/>
      </c>
      <c r="F642" s="360"/>
      <c r="G642" s="75" t="str">
        <f>IF(F642="","",(SUMIFS('BD1'!Y:Y,'BD1'!AC:AC,F642,'BD1'!AA:AA,"PAGADO")))</f>
        <v/>
      </c>
    </row>
    <row r="643" spans="2:7" ht="21.95" customHeight="1" x14ac:dyDescent="0.25">
      <c r="B643" s="538" t="str">
        <f ca="1">IF(F643="","",(IFERROR(OFFSET('BD1'!C$14,MATCH(F643,'BD1'!AC$13:AC$2500,0)-2,0),"")))</f>
        <v/>
      </c>
      <c r="C643" s="539" t="str">
        <f ca="1">IF(F643="","",(IFERROR(OFFSET('BD1'!AB$14,MATCH(F643,'BD1'!AC$13:AC$2500,0)-2,0),"")))</f>
        <v/>
      </c>
      <c r="D643" s="70" t="str">
        <f>IF(F643="","",(COUNTIFS('BD1'!AC:AC,F643,'BD1'!AA:AA,"PAGADO")))</f>
        <v/>
      </c>
      <c r="E643" s="73" t="str">
        <f>IF(F643="","",(IFERROR(VLOOKUP(F643,'BD1'!AC:AE,2,0),"")))</f>
        <v/>
      </c>
      <c r="F643" s="360"/>
      <c r="G643" s="75" t="str">
        <f>IF(F643="","",(SUMIFS('BD1'!Y:Y,'BD1'!AC:AC,F643,'BD1'!AA:AA,"PAGADO")))</f>
        <v/>
      </c>
    </row>
    <row r="644" spans="2:7" ht="21.95" customHeight="1" x14ac:dyDescent="0.25">
      <c r="B644" s="538" t="str">
        <f ca="1">IF(F644="","",(IFERROR(OFFSET('BD1'!C$14,MATCH(F644,'BD1'!AC$13:AC$2500,0)-2,0),"")))</f>
        <v/>
      </c>
      <c r="C644" s="539" t="str">
        <f ca="1">IF(F644="","",(IFERROR(OFFSET('BD1'!AB$14,MATCH(F644,'BD1'!AC$13:AC$2500,0)-2,0),"")))</f>
        <v/>
      </c>
      <c r="D644" s="70" t="str">
        <f>IF(F644="","",(COUNTIFS('BD1'!AC:AC,F644,'BD1'!AA:AA,"PAGADO")))</f>
        <v/>
      </c>
      <c r="E644" s="73" t="str">
        <f>IF(F644="","",(IFERROR(VLOOKUP(F644,'BD1'!AC:AE,2,0),"")))</f>
        <v/>
      </c>
      <c r="F644" s="360"/>
      <c r="G644" s="75" t="str">
        <f>IF(F644="","",(SUMIFS('BD1'!Y:Y,'BD1'!AC:AC,F644,'BD1'!AA:AA,"PAGADO")))</f>
        <v/>
      </c>
    </row>
    <row r="645" spans="2:7" ht="21.95" customHeight="1" x14ac:dyDescent="0.25">
      <c r="B645" s="538" t="str">
        <f ca="1">IF(F645="","",(IFERROR(OFFSET('BD1'!C$14,MATCH(F645,'BD1'!AC$13:AC$2500,0)-2,0),"")))</f>
        <v/>
      </c>
      <c r="C645" s="539" t="str">
        <f ca="1">IF(F645="","",(IFERROR(OFFSET('BD1'!AB$14,MATCH(F645,'BD1'!AC$13:AC$2500,0)-2,0),"")))</f>
        <v/>
      </c>
      <c r="D645" s="70" t="str">
        <f>IF(F645="","",(COUNTIFS('BD1'!AC:AC,F645,'BD1'!AA:AA,"PAGADO")))</f>
        <v/>
      </c>
      <c r="E645" s="73" t="str">
        <f>IF(F645="","",(IFERROR(VLOOKUP(F645,'BD1'!AC:AE,2,0),"")))</f>
        <v/>
      </c>
      <c r="F645" s="360"/>
      <c r="G645" s="75" t="str">
        <f>IF(F645="","",(SUMIFS('BD1'!Y:Y,'BD1'!AC:AC,F645,'BD1'!AA:AA,"PAGADO")))</f>
        <v/>
      </c>
    </row>
    <row r="646" spans="2:7" ht="21.95" customHeight="1" x14ac:dyDescent="0.25">
      <c r="B646" s="538" t="str">
        <f ca="1">IF(F646="","",(IFERROR(OFFSET('BD1'!C$14,MATCH(F646,'BD1'!AC$13:AC$2500,0)-2,0),"")))</f>
        <v/>
      </c>
      <c r="C646" s="539" t="str">
        <f ca="1">IF(F646="","",(IFERROR(OFFSET('BD1'!AB$14,MATCH(F646,'BD1'!AC$13:AC$2500,0)-2,0),"")))</f>
        <v/>
      </c>
      <c r="D646" s="70" t="str">
        <f>IF(F646="","",(COUNTIFS('BD1'!AC:AC,F646,'BD1'!AA:AA,"PAGADO")))</f>
        <v/>
      </c>
      <c r="E646" s="73" t="str">
        <f>IF(F646="","",(IFERROR(VLOOKUP(F646,'BD1'!AC:AE,2,0),"")))</f>
        <v/>
      </c>
      <c r="F646" s="360"/>
      <c r="G646" s="75" t="str">
        <f>IF(F646="","",(SUMIFS('BD1'!Y:Y,'BD1'!AC:AC,F646,'BD1'!AA:AA,"PAGADO")))</f>
        <v/>
      </c>
    </row>
    <row r="647" spans="2:7" ht="21.95" customHeight="1" x14ac:dyDescent="0.25">
      <c r="B647" s="538" t="str">
        <f ca="1">IF(F647="","",(IFERROR(OFFSET('BD1'!C$14,MATCH(F647,'BD1'!AC$13:AC$2500,0)-2,0),"")))</f>
        <v/>
      </c>
      <c r="C647" s="539" t="str">
        <f ca="1">IF(F647="","",(IFERROR(OFFSET('BD1'!AB$14,MATCH(F647,'BD1'!AC$13:AC$2500,0)-2,0),"")))</f>
        <v/>
      </c>
      <c r="D647" s="70" t="str">
        <f>IF(F647="","",(COUNTIFS('BD1'!AC:AC,F647,'BD1'!AA:AA,"PAGADO")))</f>
        <v/>
      </c>
      <c r="E647" s="73" t="str">
        <f>IF(F647="","",(IFERROR(VLOOKUP(F647,'BD1'!AC:AE,2,0),"")))</f>
        <v/>
      </c>
      <c r="F647" s="360"/>
      <c r="G647" s="75" t="str">
        <f>IF(F647="","",(SUMIFS('BD1'!Y:Y,'BD1'!AC:AC,F647,'BD1'!AA:AA,"PAGADO")))</f>
        <v/>
      </c>
    </row>
    <row r="648" spans="2:7" ht="21.95" customHeight="1" x14ac:dyDescent="0.25">
      <c r="B648" s="538" t="str">
        <f ca="1">IF(F648="","",(IFERROR(OFFSET('BD1'!C$14,MATCH(F648,'BD1'!AC$13:AC$2500,0)-2,0),"")))</f>
        <v/>
      </c>
      <c r="C648" s="539" t="str">
        <f ca="1">IF(F648="","",(IFERROR(OFFSET('BD1'!AB$14,MATCH(F648,'BD1'!AC$13:AC$2500,0)-2,0),"")))</f>
        <v/>
      </c>
      <c r="D648" s="70" t="str">
        <f>IF(F648="","",(COUNTIFS('BD1'!AC:AC,F648,'BD1'!AA:AA,"PAGADO")))</f>
        <v/>
      </c>
      <c r="E648" s="73" t="str">
        <f>IF(F648="","",(IFERROR(VLOOKUP(F648,'BD1'!AC:AE,2,0),"")))</f>
        <v/>
      </c>
      <c r="F648" s="360"/>
      <c r="G648" s="75" t="str">
        <f>IF(F648="","",(SUMIFS('BD1'!Y:Y,'BD1'!AC:AC,F648,'BD1'!AA:AA,"PAGADO")))</f>
        <v/>
      </c>
    </row>
    <row r="649" spans="2:7" ht="21.95" customHeight="1" x14ac:dyDescent="0.25">
      <c r="B649" s="538" t="str">
        <f ca="1">IF(F649="","",(IFERROR(OFFSET('BD1'!C$14,MATCH(F649,'BD1'!AC$13:AC$2500,0)-2,0),"")))</f>
        <v/>
      </c>
      <c r="C649" s="539" t="str">
        <f ca="1">IF(F649="","",(IFERROR(OFFSET('BD1'!AB$14,MATCH(F649,'BD1'!AC$13:AC$2500,0)-2,0),"")))</f>
        <v/>
      </c>
      <c r="D649" s="70" t="str">
        <f>IF(F649="","",(COUNTIFS('BD1'!AC:AC,F649,'BD1'!AA:AA,"PAGADO")))</f>
        <v/>
      </c>
      <c r="E649" s="73" t="str">
        <f>IF(F649="","",(IFERROR(VLOOKUP(F649,'BD1'!AC:AE,2,0),"")))</f>
        <v/>
      </c>
      <c r="F649" s="360"/>
      <c r="G649" s="75" t="str">
        <f>IF(F649="","",(SUMIFS('BD1'!Y:Y,'BD1'!AC:AC,F649,'BD1'!AA:AA,"PAGADO")))</f>
        <v/>
      </c>
    </row>
    <row r="650" spans="2:7" ht="21.95" customHeight="1" x14ac:dyDescent="0.25">
      <c r="B650" s="538" t="str">
        <f ca="1">IF(F650="","",(IFERROR(OFFSET('BD1'!C$14,MATCH(F650,'BD1'!AC$13:AC$2500,0)-2,0),"")))</f>
        <v/>
      </c>
      <c r="C650" s="539" t="str">
        <f ca="1">IF(F650="","",(IFERROR(OFFSET('BD1'!AB$14,MATCH(F650,'BD1'!AC$13:AC$2500,0)-2,0),"")))</f>
        <v/>
      </c>
      <c r="D650" s="70" t="str">
        <f>IF(F650="","",(COUNTIFS('BD1'!AC:AC,F650,'BD1'!AA:AA,"PAGADO")))</f>
        <v/>
      </c>
      <c r="E650" s="73" t="str">
        <f>IF(F650="","",(IFERROR(VLOOKUP(F650,'BD1'!AC:AE,2,0),"")))</f>
        <v/>
      </c>
      <c r="F650" s="360"/>
      <c r="G650" s="75" t="str">
        <f>IF(F650="","",(SUMIFS('BD1'!Y:Y,'BD1'!AC:AC,F650,'BD1'!AA:AA,"PAGADO")))</f>
        <v/>
      </c>
    </row>
    <row r="651" spans="2:7" ht="21.95" customHeight="1" x14ac:dyDescent="0.25">
      <c r="B651" s="538" t="str">
        <f ca="1">IF(F651="","",(IFERROR(OFFSET('BD1'!C$14,MATCH(F651,'BD1'!AC$13:AC$2500,0)-2,0),"")))</f>
        <v/>
      </c>
      <c r="C651" s="539" t="str">
        <f ca="1">IF(F651="","",(IFERROR(OFFSET('BD1'!AB$14,MATCH(F651,'BD1'!AC$13:AC$2500,0)-2,0),"")))</f>
        <v/>
      </c>
      <c r="D651" s="70" t="str">
        <f>IF(F651="","",(COUNTIFS('BD1'!AC:AC,F651,'BD1'!AA:AA,"PAGADO")))</f>
        <v/>
      </c>
      <c r="E651" s="73" t="str">
        <f>IF(F651="","",(IFERROR(VLOOKUP(F651,'BD1'!AC:AE,2,0),"")))</f>
        <v/>
      </c>
      <c r="F651" s="360"/>
      <c r="G651" s="75" t="str">
        <f>IF(F651="","",(SUMIFS('BD1'!Y:Y,'BD1'!AC:AC,F651,'BD1'!AA:AA,"PAGADO")))</f>
        <v/>
      </c>
    </row>
    <row r="652" spans="2:7" ht="21.95" customHeight="1" x14ac:dyDescent="0.25">
      <c r="B652" s="538" t="str">
        <f ca="1">IF(F652="","",(IFERROR(OFFSET('BD1'!C$14,MATCH(F652,'BD1'!AC$13:AC$2500,0)-2,0),"")))</f>
        <v/>
      </c>
      <c r="C652" s="539" t="str">
        <f ca="1">IF(F652="","",(IFERROR(OFFSET('BD1'!AB$14,MATCH(F652,'BD1'!AC$13:AC$2500,0)-2,0),"")))</f>
        <v/>
      </c>
      <c r="D652" s="70" t="str">
        <f>IF(F652="","",(COUNTIFS('BD1'!AC:AC,F652,'BD1'!AA:AA,"PAGADO")))</f>
        <v/>
      </c>
      <c r="E652" s="73" t="str">
        <f>IF(F652="","",(IFERROR(VLOOKUP(F652,'BD1'!AC:AE,2,0),"")))</f>
        <v/>
      </c>
      <c r="F652" s="360"/>
      <c r="G652" s="75" t="str">
        <f>IF(F652="","",(SUMIFS('BD1'!Y:Y,'BD1'!AC:AC,F652,'BD1'!AA:AA,"PAGADO")))</f>
        <v/>
      </c>
    </row>
    <row r="653" spans="2:7" ht="21.95" customHeight="1" x14ac:dyDescent="0.25">
      <c r="B653" s="538" t="str">
        <f ca="1">IF(F653="","",(IFERROR(OFFSET('BD1'!C$14,MATCH(F653,'BD1'!AC$13:AC$2500,0)-2,0),"")))</f>
        <v/>
      </c>
      <c r="C653" s="539" t="str">
        <f ca="1">IF(F653="","",(IFERROR(OFFSET('BD1'!AB$14,MATCH(F653,'BD1'!AC$13:AC$2500,0)-2,0),"")))</f>
        <v/>
      </c>
      <c r="D653" s="70" t="str">
        <f>IF(F653="","",(COUNTIFS('BD1'!AC:AC,F653,'BD1'!AA:AA,"PAGADO")))</f>
        <v/>
      </c>
      <c r="E653" s="73" t="str">
        <f>IF(F653="","",(IFERROR(VLOOKUP(F653,'BD1'!AC:AE,2,0),"")))</f>
        <v/>
      </c>
      <c r="F653" s="360"/>
      <c r="G653" s="75" t="str">
        <f>IF(F653="","",(SUMIFS('BD1'!Y:Y,'BD1'!AC:AC,F653,'BD1'!AA:AA,"PAGADO")))</f>
        <v/>
      </c>
    </row>
    <row r="654" spans="2:7" ht="21.95" customHeight="1" x14ac:dyDescent="0.25">
      <c r="B654" s="538" t="str">
        <f ca="1">IF(F654="","",(IFERROR(OFFSET('BD1'!C$14,MATCH(F654,'BD1'!AC$13:AC$2500,0)-2,0),"")))</f>
        <v/>
      </c>
      <c r="C654" s="539" t="str">
        <f ca="1">IF(F654="","",(IFERROR(OFFSET('BD1'!AB$14,MATCH(F654,'BD1'!AC$13:AC$2500,0)-2,0),"")))</f>
        <v/>
      </c>
      <c r="D654" s="70" t="str">
        <f>IF(F654="","",(COUNTIFS('BD1'!AC:AC,F654,'BD1'!AA:AA,"PAGADO")))</f>
        <v/>
      </c>
      <c r="E654" s="73" t="str">
        <f>IF(F654="","",(IFERROR(VLOOKUP(F654,'BD1'!AC:AE,2,0),"")))</f>
        <v/>
      </c>
      <c r="F654" s="360"/>
      <c r="G654" s="75" t="str">
        <f>IF(F654="","",(SUMIFS('BD1'!Y:Y,'BD1'!AC:AC,F654,'BD1'!AA:AA,"PAGADO")))</f>
        <v/>
      </c>
    </row>
    <row r="655" spans="2:7" ht="21.95" customHeight="1" x14ac:dyDescent="0.25">
      <c r="B655" s="538" t="str">
        <f ca="1">IF(F655="","",(IFERROR(OFFSET('BD1'!C$14,MATCH(F655,'BD1'!AC$13:AC$2500,0)-2,0),"")))</f>
        <v/>
      </c>
      <c r="C655" s="539" t="str">
        <f ca="1">IF(F655="","",(IFERROR(OFFSET('BD1'!AB$14,MATCH(F655,'BD1'!AC$13:AC$2500,0)-2,0),"")))</f>
        <v/>
      </c>
      <c r="D655" s="70" t="str">
        <f>IF(F655="","",(COUNTIFS('BD1'!AC:AC,F655,'BD1'!AA:AA,"PAGADO")))</f>
        <v/>
      </c>
      <c r="E655" s="73" t="str">
        <f>IF(F655="","",(IFERROR(VLOOKUP(F655,'BD1'!AC:AE,2,0),"")))</f>
        <v/>
      </c>
      <c r="F655" s="360"/>
      <c r="G655" s="75" t="str">
        <f>IF(F655="","",(SUMIFS('BD1'!Y:Y,'BD1'!AC:AC,F655,'BD1'!AA:AA,"PAGADO")))</f>
        <v/>
      </c>
    </row>
    <row r="656" spans="2:7" ht="21.95" customHeight="1" x14ac:dyDescent="0.25">
      <c r="B656" s="538" t="str">
        <f ca="1">IF(F656="","",(IFERROR(OFFSET('BD1'!C$14,MATCH(F656,'BD1'!AC$13:AC$2500,0)-2,0),"")))</f>
        <v/>
      </c>
      <c r="C656" s="539" t="str">
        <f ca="1">IF(F656="","",(IFERROR(OFFSET('BD1'!AB$14,MATCH(F656,'BD1'!AC$13:AC$2500,0)-2,0),"")))</f>
        <v/>
      </c>
      <c r="D656" s="70" t="str">
        <f>IF(F656="","",(COUNTIFS('BD1'!AC:AC,F656,'BD1'!AA:AA,"PAGADO")))</f>
        <v/>
      </c>
      <c r="E656" s="73" t="str">
        <f>IF(F656="","",(IFERROR(VLOOKUP(F656,'BD1'!AC:AE,2,0),"")))</f>
        <v/>
      </c>
      <c r="F656" s="360"/>
      <c r="G656" s="75" t="str">
        <f>IF(F656="","",(SUMIFS('BD1'!Y:Y,'BD1'!AC:AC,F656,'BD1'!AA:AA,"PAGADO")))</f>
        <v/>
      </c>
    </row>
    <row r="657" spans="2:7" ht="21.95" customHeight="1" x14ac:dyDescent="0.25">
      <c r="B657" s="538" t="str">
        <f ca="1">IF(F657="","",(IFERROR(OFFSET('BD1'!C$14,MATCH(F657,'BD1'!AC$13:AC$2500,0)-2,0),"")))</f>
        <v/>
      </c>
      <c r="C657" s="539" t="str">
        <f ca="1">IF(F657="","",(IFERROR(OFFSET('BD1'!AB$14,MATCH(F657,'BD1'!AC$13:AC$2500,0)-2,0),"")))</f>
        <v/>
      </c>
      <c r="D657" s="70" t="str">
        <f>IF(F657="","",(COUNTIFS('BD1'!AC:AC,F657,'BD1'!AA:AA,"PAGADO")))</f>
        <v/>
      </c>
      <c r="E657" s="73" t="str">
        <f>IF(F657="","",(IFERROR(VLOOKUP(F657,'BD1'!AC:AE,2,0),"")))</f>
        <v/>
      </c>
      <c r="F657" s="360"/>
      <c r="G657" s="75" t="str">
        <f>IF(F657="","",(SUMIFS('BD1'!Y:Y,'BD1'!AC:AC,F657,'BD1'!AA:AA,"PAGADO")))</f>
        <v/>
      </c>
    </row>
    <row r="658" spans="2:7" ht="21.95" customHeight="1" x14ac:dyDescent="0.25">
      <c r="B658" s="538" t="str">
        <f ca="1">IF(F658="","",(IFERROR(OFFSET('BD1'!C$14,MATCH(F658,'BD1'!AC$13:AC$2500,0)-2,0),"")))</f>
        <v/>
      </c>
      <c r="C658" s="539" t="str">
        <f ca="1">IF(F658="","",(IFERROR(OFFSET('BD1'!AB$14,MATCH(F658,'BD1'!AC$13:AC$2500,0)-2,0),"")))</f>
        <v/>
      </c>
      <c r="D658" s="70" t="str">
        <f>IF(F658="","",(COUNTIFS('BD1'!AC:AC,F658,'BD1'!AA:AA,"PAGADO")))</f>
        <v/>
      </c>
      <c r="E658" s="73" t="str">
        <f>IF(F658="","",(IFERROR(VLOOKUP(F658,'BD1'!AC:AE,2,0),"")))</f>
        <v/>
      </c>
      <c r="F658" s="360"/>
      <c r="G658" s="75" t="str">
        <f>IF(F658="","",(SUMIFS('BD1'!Y:Y,'BD1'!AC:AC,F658,'BD1'!AA:AA,"PAGADO")))</f>
        <v/>
      </c>
    </row>
    <row r="659" spans="2:7" ht="21.95" customHeight="1" x14ac:dyDescent="0.25">
      <c r="B659" s="538" t="str">
        <f ca="1">IF(F659="","",(IFERROR(OFFSET('BD1'!C$14,MATCH(F659,'BD1'!AC$13:AC$2500,0)-2,0),"")))</f>
        <v/>
      </c>
      <c r="C659" s="539" t="str">
        <f ca="1">IF(F659="","",(IFERROR(OFFSET('BD1'!AB$14,MATCH(F659,'BD1'!AC$13:AC$2500,0)-2,0),"")))</f>
        <v/>
      </c>
      <c r="D659" s="70" t="str">
        <f>IF(F659="","",(COUNTIFS('BD1'!AC:AC,F659,'BD1'!AA:AA,"PAGADO")))</f>
        <v/>
      </c>
      <c r="E659" s="73" t="str">
        <f>IF(F659="","",(IFERROR(VLOOKUP(F659,'BD1'!AC:AE,2,0),"")))</f>
        <v/>
      </c>
      <c r="F659" s="360"/>
      <c r="G659" s="75" t="str">
        <f>IF(F659="","",(SUMIFS('BD1'!Y:Y,'BD1'!AC:AC,F659,'BD1'!AA:AA,"PAGADO")))</f>
        <v/>
      </c>
    </row>
    <row r="660" spans="2:7" ht="21.95" customHeight="1" x14ac:dyDescent="0.25">
      <c r="B660" s="538" t="str">
        <f ca="1">IF(F660="","",(IFERROR(OFFSET('BD1'!C$14,MATCH(F660,'BD1'!AC$13:AC$2500,0)-2,0),"")))</f>
        <v/>
      </c>
      <c r="C660" s="539" t="str">
        <f ca="1">IF(F660="","",(IFERROR(OFFSET('BD1'!AB$14,MATCH(F660,'BD1'!AC$13:AC$2500,0)-2,0),"")))</f>
        <v/>
      </c>
      <c r="D660" s="70" t="str">
        <f>IF(F660="","",(COUNTIFS('BD1'!AC:AC,F660,'BD1'!AA:AA,"PAGADO")))</f>
        <v/>
      </c>
      <c r="E660" s="73" t="str">
        <f>IF(F660="","",(IFERROR(VLOOKUP(F660,'BD1'!AC:AE,2,0),"")))</f>
        <v/>
      </c>
      <c r="F660" s="360"/>
      <c r="G660" s="75" t="str">
        <f>IF(F660="","",(SUMIFS('BD1'!Y:Y,'BD1'!AC:AC,F660,'BD1'!AA:AA,"PAGADO")))</f>
        <v/>
      </c>
    </row>
    <row r="661" spans="2:7" ht="21.95" customHeight="1" x14ac:dyDescent="0.25">
      <c r="B661" s="538" t="str">
        <f ca="1">IF(F661="","",(IFERROR(OFFSET('BD1'!C$14,MATCH(F661,'BD1'!AC$13:AC$2500,0)-2,0),"")))</f>
        <v/>
      </c>
      <c r="C661" s="539" t="str">
        <f ca="1">IF(F661="","",(IFERROR(OFFSET('BD1'!AB$14,MATCH(F661,'BD1'!AC$13:AC$2500,0)-2,0),"")))</f>
        <v/>
      </c>
      <c r="D661" s="70" t="str">
        <f>IF(F661="","",(COUNTIFS('BD1'!AC:AC,F661,'BD1'!AA:AA,"PAGADO")))</f>
        <v/>
      </c>
      <c r="E661" s="73" t="str">
        <f>IF(F661="","",(IFERROR(VLOOKUP(F661,'BD1'!AC:AE,2,0),"")))</f>
        <v/>
      </c>
      <c r="F661" s="360"/>
      <c r="G661" s="75" t="str">
        <f>IF(F661="","",(SUMIFS('BD1'!Y:Y,'BD1'!AC:AC,F661,'BD1'!AA:AA,"PAGADO")))</f>
        <v/>
      </c>
    </row>
    <row r="662" spans="2:7" ht="21.95" customHeight="1" x14ac:dyDescent="0.25">
      <c r="B662" s="538" t="str">
        <f ca="1">IF(F662="","",(IFERROR(OFFSET('BD1'!C$14,MATCH(F662,'BD1'!AC$13:AC$2500,0)-2,0),"")))</f>
        <v/>
      </c>
      <c r="C662" s="539" t="str">
        <f ca="1">IF(F662="","",(IFERROR(OFFSET('BD1'!AB$14,MATCH(F662,'BD1'!AC$13:AC$2500,0)-2,0),"")))</f>
        <v/>
      </c>
      <c r="D662" s="70" t="str">
        <f>IF(F662="","",(COUNTIFS('BD1'!AC:AC,F662,'BD1'!AA:AA,"PAGADO")))</f>
        <v/>
      </c>
      <c r="E662" s="73" t="str">
        <f>IF(F662="","",(IFERROR(VLOOKUP(F662,'BD1'!AC:AE,2,0),"")))</f>
        <v/>
      </c>
      <c r="F662" s="360"/>
      <c r="G662" s="75" t="str">
        <f>IF(F662="","",(SUMIFS('BD1'!Y:Y,'BD1'!AC:AC,F662,'BD1'!AA:AA,"PAGADO")))</f>
        <v/>
      </c>
    </row>
    <row r="663" spans="2:7" ht="21.95" customHeight="1" x14ac:dyDescent="0.25">
      <c r="B663" s="538" t="str">
        <f ca="1">IF(F663="","",(IFERROR(OFFSET('BD1'!C$14,MATCH(F663,'BD1'!AC$13:AC$2500,0)-2,0),"")))</f>
        <v/>
      </c>
      <c r="C663" s="539" t="str">
        <f ca="1">IF(F663="","",(IFERROR(OFFSET('BD1'!AB$14,MATCH(F663,'BD1'!AC$13:AC$2500,0)-2,0),"")))</f>
        <v/>
      </c>
      <c r="D663" s="70" t="str">
        <f>IF(F663="","",(COUNTIFS('BD1'!AC:AC,F663,'BD1'!AA:AA,"PAGADO")))</f>
        <v/>
      </c>
      <c r="E663" s="73" t="str">
        <f>IF(F663="","",(IFERROR(VLOOKUP(F663,'BD1'!AC:AE,2,0),"")))</f>
        <v/>
      </c>
      <c r="F663" s="360"/>
      <c r="G663" s="75" t="str">
        <f>IF(F663="","",(SUMIFS('BD1'!Y:Y,'BD1'!AC:AC,F663,'BD1'!AA:AA,"PAGADO")))</f>
        <v/>
      </c>
    </row>
    <row r="664" spans="2:7" ht="21.95" customHeight="1" x14ac:dyDescent="0.25">
      <c r="B664" s="538" t="str">
        <f ca="1">IF(F664="","",(IFERROR(OFFSET('BD1'!C$14,MATCH(F664,'BD1'!AC$13:AC$2500,0)-2,0),"")))</f>
        <v/>
      </c>
      <c r="C664" s="539" t="str">
        <f ca="1">IF(F664="","",(IFERROR(OFFSET('BD1'!AB$14,MATCH(F664,'BD1'!AC$13:AC$2500,0)-2,0),"")))</f>
        <v/>
      </c>
      <c r="D664" s="70" t="str">
        <f>IF(F664="","",(COUNTIFS('BD1'!AC:AC,F664,'BD1'!AA:AA,"PAGADO")))</f>
        <v/>
      </c>
      <c r="E664" s="73" t="str">
        <f>IF(F664="","",(IFERROR(VLOOKUP(F664,'BD1'!AC:AE,2,0),"")))</f>
        <v/>
      </c>
      <c r="F664" s="360"/>
      <c r="G664" s="75" t="str">
        <f>IF(F664="","",(SUMIFS('BD1'!Y:Y,'BD1'!AC:AC,F664,'BD1'!AA:AA,"PAGADO")))</f>
        <v/>
      </c>
    </row>
    <row r="665" spans="2:7" ht="21.95" customHeight="1" x14ac:dyDescent="0.25">
      <c r="B665" s="538" t="str">
        <f ca="1">IF(F665="","",(IFERROR(OFFSET('BD1'!C$14,MATCH(F665,'BD1'!AC$13:AC$2500,0)-2,0),"")))</f>
        <v/>
      </c>
      <c r="C665" s="539" t="str">
        <f ca="1">IF(F665="","",(IFERROR(OFFSET('BD1'!AB$14,MATCH(F665,'BD1'!AC$13:AC$2500,0)-2,0),"")))</f>
        <v/>
      </c>
      <c r="D665" s="70" t="str">
        <f>IF(F665="","",(COUNTIFS('BD1'!AC:AC,F665,'BD1'!AA:AA,"PAGADO")))</f>
        <v/>
      </c>
      <c r="E665" s="73" t="str">
        <f>IF(F665="","",(IFERROR(VLOOKUP(F665,'BD1'!AC:AE,2,0),"")))</f>
        <v/>
      </c>
      <c r="F665" s="360"/>
      <c r="G665" s="75" t="str">
        <f>IF(F665="","",(SUMIFS('BD1'!Y:Y,'BD1'!AC:AC,F665,'BD1'!AA:AA,"PAGADO")))</f>
        <v/>
      </c>
    </row>
    <row r="666" spans="2:7" ht="21.95" customHeight="1" x14ac:dyDescent="0.25">
      <c r="B666" s="538" t="str">
        <f ca="1">IF(F666="","",(IFERROR(OFFSET('BD1'!C$14,MATCH(F666,'BD1'!AC$13:AC$2500,0)-2,0),"")))</f>
        <v/>
      </c>
      <c r="C666" s="539" t="str">
        <f ca="1">IF(F666="","",(IFERROR(OFFSET('BD1'!AB$14,MATCH(F666,'BD1'!AC$13:AC$2500,0)-2,0),"")))</f>
        <v/>
      </c>
      <c r="D666" s="70" t="str">
        <f>IF(F666="","",(COUNTIFS('BD1'!AC:AC,F666,'BD1'!AA:AA,"PAGADO")))</f>
        <v/>
      </c>
      <c r="E666" s="73" t="str">
        <f>IF(F666="","",(IFERROR(VLOOKUP(F666,'BD1'!AC:AE,2,0),"")))</f>
        <v/>
      </c>
      <c r="F666" s="360"/>
      <c r="G666" s="75" t="str">
        <f>IF(F666="","",(SUMIFS('BD1'!Y:Y,'BD1'!AC:AC,F666,'BD1'!AA:AA,"PAGADO")))</f>
        <v/>
      </c>
    </row>
    <row r="667" spans="2:7" ht="21.95" customHeight="1" x14ac:dyDescent="0.25">
      <c r="B667" s="538" t="str">
        <f ca="1">IF(F667="","",(IFERROR(OFFSET('BD1'!C$14,MATCH(F667,'BD1'!AC$13:AC$2500,0)-2,0),"")))</f>
        <v/>
      </c>
      <c r="C667" s="539" t="str">
        <f ca="1">IF(F667="","",(IFERROR(OFFSET('BD1'!AB$14,MATCH(F667,'BD1'!AC$13:AC$2500,0)-2,0),"")))</f>
        <v/>
      </c>
      <c r="D667" s="70" t="str">
        <f>IF(F667="","",(COUNTIFS('BD1'!AC:AC,F667,'BD1'!AA:AA,"PAGADO")))</f>
        <v/>
      </c>
      <c r="E667" s="73" t="str">
        <f>IF(F667="","",(IFERROR(VLOOKUP(F667,'BD1'!AC:AE,2,0),"")))</f>
        <v/>
      </c>
      <c r="F667" s="360"/>
      <c r="G667" s="75" t="str">
        <f>IF(F667="","",(SUMIFS('BD1'!Y:Y,'BD1'!AC:AC,F667,'BD1'!AA:AA,"PAGADO")))</f>
        <v/>
      </c>
    </row>
    <row r="668" spans="2:7" ht="21.95" customHeight="1" x14ac:dyDescent="0.25">
      <c r="B668" s="538" t="str">
        <f ca="1">IF(F668="","",(IFERROR(OFFSET('BD1'!C$14,MATCH(F668,'BD1'!AC$13:AC$2500,0)-2,0),"")))</f>
        <v/>
      </c>
      <c r="C668" s="539" t="str">
        <f ca="1">IF(F668="","",(IFERROR(OFFSET('BD1'!AB$14,MATCH(F668,'BD1'!AC$13:AC$2500,0)-2,0),"")))</f>
        <v/>
      </c>
      <c r="D668" s="70" t="str">
        <f>IF(F668="","",(COUNTIFS('BD1'!AC:AC,F668,'BD1'!AA:AA,"PAGADO")))</f>
        <v/>
      </c>
      <c r="E668" s="73" t="str">
        <f>IF(F668="","",(IFERROR(VLOOKUP(F668,'BD1'!AC:AE,2,0),"")))</f>
        <v/>
      </c>
      <c r="F668" s="360"/>
      <c r="G668" s="75" t="str">
        <f>IF(F668="","",(SUMIFS('BD1'!Y:Y,'BD1'!AC:AC,F668,'BD1'!AA:AA,"PAGADO")))</f>
        <v/>
      </c>
    </row>
    <row r="669" spans="2:7" ht="21.95" customHeight="1" x14ac:dyDescent="0.25">
      <c r="B669" s="538" t="str">
        <f ca="1">IF(F669="","",(IFERROR(OFFSET('BD1'!C$14,MATCH(F669,'BD1'!AC$13:AC$2500,0)-2,0),"")))</f>
        <v/>
      </c>
      <c r="C669" s="539" t="str">
        <f ca="1">IF(F669="","",(IFERROR(OFFSET('BD1'!AB$14,MATCH(F669,'BD1'!AC$13:AC$2500,0)-2,0),"")))</f>
        <v/>
      </c>
      <c r="D669" s="70" t="str">
        <f>IF(F669="","",(COUNTIFS('BD1'!AC:AC,F669,'BD1'!AA:AA,"PAGADO")))</f>
        <v/>
      </c>
      <c r="E669" s="73" t="str">
        <f>IF(F669="","",(IFERROR(VLOOKUP(F669,'BD1'!AC:AE,2,0),"")))</f>
        <v/>
      </c>
      <c r="F669" s="360"/>
      <c r="G669" s="75" t="str">
        <f>IF(F669="","",(SUMIFS('BD1'!Y:Y,'BD1'!AC:AC,F669,'BD1'!AA:AA,"PAGADO")))</f>
        <v/>
      </c>
    </row>
    <row r="670" spans="2:7" ht="21.95" customHeight="1" x14ac:dyDescent="0.25">
      <c r="B670" s="538" t="str">
        <f ca="1">IF(F670="","",(IFERROR(OFFSET('BD1'!C$14,MATCH(F670,'BD1'!AC$13:AC$2500,0)-2,0),"")))</f>
        <v/>
      </c>
      <c r="C670" s="539" t="str">
        <f ca="1">IF(F670="","",(IFERROR(OFFSET('BD1'!AB$14,MATCH(F670,'BD1'!AC$13:AC$2500,0)-2,0),"")))</f>
        <v/>
      </c>
      <c r="D670" s="70" t="str">
        <f>IF(F670="","",(COUNTIFS('BD1'!AC:AC,F670,'BD1'!AA:AA,"PAGADO")))</f>
        <v/>
      </c>
      <c r="E670" s="73" t="str">
        <f>IF(F670="","",(IFERROR(VLOOKUP(F670,'BD1'!AC:AE,2,0),"")))</f>
        <v/>
      </c>
      <c r="F670" s="360"/>
      <c r="G670" s="75" t="str">
        <f>IF(F670="","",(SUMIFS('BD1'!Y:Y,'BD1'!AC:AC,F670,'BD1'!AA:AA,"PAGADO")))</f>
        <v/>
      </c>
    </row>
    <row r="671" spans="2:7" ht="21.95" customHeight="1" x14ac:dyDescent="0.25">
      <c r="B671" s="538" t="str">
        <f ca="1">IF(F671="","",(IFERROR(OFFSET('BD1'!C$14,MATCH(F671,'BD1'!AC$13:AC$2500,0)-2,0),"")))</f>
        <v/>
      </c>
      <c r="C671" s="539" t="str">
        <f ca="1">IF(F671="","",(IFERROR(OFFSET('BD1'!AB$14,MATCH(F671,'BD1'!AC$13:AC$2500,0)-2,0),"")))</f>
        <v/>
      </c>
      <c r="D671" s="70" t="str">
        <f>IF(F671="","",(COUNTIFS('BD1'!AC:AC,F671,'BD1'!AA:AA,"PAGADO")))</f>
        <v/>
      </c>
      <c r="E671" s="73" t="str">
        <f>IF(F671="","",(IFERROR(VLOOKUP(F671,'BD1'!AC:AE,2,0),"")))</f>
        <v/>
      </c>
      <c r="F671" s="360"/>
      <c r="G671" s="75" t="str">
        <f>IF(F671="","",(SUMIFS('BD1'!Y:Y,'BD1'!AC:AC,F671,'BD1'!AA:AA,"PAGADO")))</f>
        <v/>
      </c>
    </row>
    <row r="672" spans="2:7" ht="21.95" customHeight="1" x14ac:dyDescent="0.25">
      <c r="B672" s="538" t="str">
        <f ca="1">IF(F672="","",(IFERROR(OFFSET('BD1'!C$14,MATCH(F672,'BD1'!AC$13:AC$2500,0)-2,0),"")))</f>
        <v/>
      </c>
      <c r="C672" s="539" t="str">
        <f ca="1">IF(F672="","",(IFERROR(OFFSET('BD1'!AB$14,MATCH(F672,'BD1'!AC$13:AC$2500,0)-2,0),"")))</f>
        <v/>
      </c>
      <c r="D672" s="70" t="str">
        <f>IF(F672="","",(COUNTIFS('BD1'!AC:AC,F672,'BD1'!AA:AA,"PAGADO")))</f>
        <v/>
      </c>
      <c r="E672" s="73" t="str">
        <f>IF(F672="","",(IFERROR(VLOOKUP(F672,'BD1'!AC:AE,2,0),"")))</f>
        <v/>
      </c>
      <c r="F672" s="360"/>
      <c r="G672" s="75" t="str">
        <f>IF(F672="","",(SUMIFS('BD1'!Y:Y,'BD1'!AC:AC,F672,'BD1'!AA:AA,"PAGADO")))</f>
        <v/>
      </c>
    </row>
    <row r="673" spans="2:7" ht="21.95" customHeight="1" x14ac:dyDescent="0.25">
      <c r="B673" s="538" t="str">
        <f ca="1">IF(F673="","",(IFERROR(OFFSET('BD1'!C$14,MATCH(F673,'BD1'!AC$13:AC$2500,0)-2,0),"")))</f>
        <v/>
      </c>
      <c r="C673" s="539" t="str">
        <f ca="1">IF(F673="","",(IFERROR(OFFSET('BD1'!AB$14,MATCH(F673,'BD1'!AC$13:AC$2500,0)-2,0),"")))</f>
        <v/>
      </c>
      <c r="D673" s="70" t="str">
        <f>IF(F673="","",(COUNTIFS('BD1'!AC:AC,F673,'BD1'!AA:AA,"PAGADO")))</f>
        <v/>
      </c>
      <c r="E673" s="73" t="str">
        <f>IF(F673="","",(IFERROR(VLOOKUP(F673,'BD1'!AC:AE,2,0),"")))</f>
        <v/>
      </c>
      <c r="F673" s="360"/>
      <c r="G673" s="75" t="str">
        <f>IF(F673="","",(SUMIFS('BD1'!Y:Y,'BD1'!AC:AC,F673,'BD1'!AA:AA,"PAGADO")))</f>
        <v/>
      </c>
    </row>
    <row r="674" spans="2:7" ht="21.95" customHeight="1" x14ac:dyDescent="0.25">
      <c r="B674" s="538" t="str">
        <f ca="1">IF(F674="","",(IFERROR(OFFSET('BD1'!C$14,MATCH(F674,'BD1'!AC$13:AC$2500,0)-2,0),"")))</f>
        <v/>
      </c>
      <c r="C674" s="539" t="str">
        <f ca="1">IF(F674="","",(IFERROR(OFFSET('BD1'!AB$14,MATCH(F674,'BD1'!AC$13:AC$2500,0)-2,0),"")))</f>
        <v/>
      </c>
      <c r="D674" s="70" t="str">
        <f>IF(F674="","",(COUNTIFS('BD1'!AC:AC,F674,'BD1'!AA:AA,"PAGADO")))</f>
        <v/>
      </c>
      <c r="E674" s="73" t="str">
        <f>IF(F674="","",(IFERROR(VLOOKUP(F674,'BD1'!AC:AE,2,0),"")))</f>
        <v/>
      </c>
      <c r="F674" s="360"/>
      <c r="G674" s="75" t="str">
        <f>IF(F674="","",(SUMIFS('BD1'!Y:Y,'BD1'!AC:AC,F674,'BD1'!AA:AA,"PAGADO")))</f>
        <v/>
      </c>
    </row>
    <row r="675" spans="2:7" ht="21.95" customHeight="1" x14ac:dyDescent="0.25">
      <c r="B675" s="538" t="str">
        <f ca="1">IF(F675="","",(IFERROR(OFFSET('BD1'!C$14,MATCH(F675,'BD1'!AC$13:AC$2500,0)-2,0),"")))</f>
        <v/>
      </c>
      <c r="C675" s="539" t="str">
        <f ca="1">IF(F675="","",(IFERROR(OFFSET('BD1'!AB$14,MATCH(F675,'BD1'!AC$13:AC$2500,0)-2,0),"")))</f>
        <v/>
      </c>
      <c r="D675" s="70" t="str">
        <f>IF(F675="","",(COUNTIFS('BD1'!AC:AC,F675,'BD1'!AA:AA,"PAGADO")))</f>
        <v/>
      </c>
      <c r="E675" s="73" t="str">
        <f>IF(F675="","",(IFERROR(VLOOKUP(F675,'BD1'!AC:AE,2,0),"")))</f>
        <v/>
      </c>
      <c r="F675" s="360"/>
      <c r="G675" s="75" t="str">
        <f>IF(F675="","",(SUMIFS('BD1'!Y:Y,'BD1'!AC:AC,F675,'BD1'!AA:AA,"PAGADO")))</f>
        <v/>
      </c>
    </row>
    <row r="676" spans="2:7" ht="21.95" customHeight="1" x14ac:dyDescent="0.25">
      <c r="B676" s="538" t="str">
        <f ca="1">IF(F676="","",(IFERROR(OFFSET('BD1'!C$14,MATCH(F676,'BD1'!AC$13:AC$2500,0)-2,0),"")))</f>
        <v/>
      </c>
      <c r="C676" s="539" t="str">
        <f ca="1">IF(F676="","",(IFERROR(OFFSET('BD1'!AB$14,MATCH(F676,'BD1'!AC$13:AC$2500,0)-2,0),"")))</f>
        <v/>
      </c>
      <c r="D676" s="70" t="str">
        <f>IF(F676="","",(COUNTIFS('BD1'!AC:AC,F676,'BD1'!AA:AA,"PAGADO")))</f>
        <v/>
      </c>
      <c r="E676" s="73" t="str">
        <f>IF(F676="","",(IFERROR(VLOOKUP(F676,'BD1'!AC:AE,2,0),"")))</f>
        <v/>
      </c>
      <c r="F676" s="360"/>
      <c r="G676" s="75" t="str">
        <f>IF(F676="","",(SUMIFS('BD1'!Y:Y,'BD1'!AC:AC,F676,'BD1'!AA:AA,"PAGADO")))</f>
        <v/>
      </c>
    </row>
    <row r="677" spans="2:7" ht="21.95" customHeight="1" x14ac:dyDescent="0.25">
      <c r="B677" s="538" t="str">
        <f ca="1">IF(F677="","",(IFERROR(OFFSET('BD1'!C$14,MATCH(F677,'BD1'!AC$13:AC$2500,0)-2,0),"")))</f>
        <v/>
      </c>
      <c r="C677" s="539" t="str">
        <f ca="1">IF(F677="","",(IFERROR(OFFSET('BD1'!AB$14,MATCH(F677,'BD1'!AC$13:AC$2500,0)-2,0),"")))</f>
        <v/>
      </c>
      <c r="D677" s="70" t="str">
        <f>IF(F677="","",(COUNTIFS('BD1'!AC:AC,F677,'BD1'!AA:AA,"PAGADO")))</f>
        <v/>
      </c>
      <c r="E677" s="73" t="str">
        <f>IF(F677="","",(IFERROR(VLOOKUP(F677,'BD1'!AC:AE,2,0),"")))</f>
        <v/>
      </c>
      <c r="F677" s="360"/>
      <c r="G677" s="75" t="str">
        <f>IF(F677="","",(SUMIFS('BD1'!Y:Y,'BD1'!AC:AC,F677,'BD1'!AA:AA,"PAGADO")))</f>
        <v/>
      </c>
    </row>
    <row r="678" spans="2:7" ht="21.95" customHeight="1" x14ac:dyDescent="0.25">
      <c r="B678" s="538" t="str">
        <f ca="1">IF(F678="","",(IFERROR(OFFSET('BD1'!C$14,MATCH(F678,'BD1'!AC$13:AC$2500,0)-2,0),"")))</f>
        <v/>
      </c>
      <c r="C678" s="539" t="str">
        <f ca="1">IF(F678="","",(IFERROR(OFFSET('BD1'!AB$14,MATCH(F678,'BD1'!AC$13:AC$2500,0)-2,0),"")))</f>
        <v/>
      </c>
      <c r="D678" s="70" t="str">
        <f>IF(F678="","",(COUNTIFS('BD1'!AC:AC,F678,'BD1'!AA:AA,"PAGADO")))</f>
        <v/>
      </c>
      <c r="E678" s="73" t="str">
        <f>IF(F678="","",(IFERROR(VLOOKUP(F678,'BD1'!AC:AE,2,0),"")))</f>
        <v/>
      </c>
      <c r="F678" s="360"/>
      <c r="G678" s="75" t="str">
        <f>IF(F678="","",(SUMIFS('BD1'!Y:Y,'BD1'!AC:AC,F678,'BD1'!AA:AA,"PAGADO")))</f>
        <v/>
      </c>
    </row>
    <row r="679" spans="2:7" ht="21.95" customHeight="1" x14ac:dyDescent="0.25">
      <c r="B679" s="538" t="str">
        <f ca="1">IF(F679="","",(IFERROR(OFFSET('BD1'!C$14,MATCH(F679,'BD1'!AC$13:AC$2500,0)-2,0),"")))</f>
        <v/>
      </c>
      <c r="C679" s="539" t="str">
        <f ca="1">IF(F679="","",(IFERROR(OFFSET('BD1'!AB$14,MATCH(F679,'BD1'!AC$13:AC$2500,0)-2,0),"")))</f>
        <v/>
      </c>
      <c r="D679" s="70" t="str">
        <f>IF(F679="","",(COUNTIFS('BD1'!AC:AC,F679,'BD1'!AA:AA,"PAGADO")))</f>
        <v/>
      </c>
      <c r="E679" s="73" t="str">
        <f>IF(F679="","",(IFERROR(VLOOKUP(F679,'BD1'!AC:AE,2,0),"")))</f>
        <v/>
      </c>
      <c r="F679" s="360"/>
      <c r="G679" s="75" t="str">
        <f>IF(F679="","",(SUMIFS('BD1'!Y:Y,'BD1'!AC:AC,F679,'BD1'!AA:AA,"PAGADO")))</f>
        <v/>
      </c>
    </row>
    <row r="680" spans="2:7" ht="21.95" customHeight="1" x14ac:dyDescent="0.25">
      <c r="B680" s="538" t="str">
        <f ca="1">IF(F680="","",(IFERROR(OFFSET('BD1'!C$14,MATCH(F680,'BD1'!AC$13:AC$2500,0)-2,0),"")))</f>
        <v/>
      </c>
      <c r="C680" s="539" t="str">
        <f ca="1">IF(F680="","",(IFERROR(OFFSET('BD1'!AB$14,MATCH(F680,'BD1'!AC$13:AC$2500,0)-2,0),"")))</f>
        <v/>
      </c>
      <c r="D680" s="70" t="str">
        <f>IF(F680="","",(COUNTIFS('BD1'!AC:AC,F680,'BD1'!AA:AA,"PAGADO")))</f>
        <v/>
      </c>
      <c r="E680" s="73" t="str">
        <f>IF(F680="","",(IFERROR(VLOOKUP(F680,'BD1'!AC:AE,2,0),"")))</f>
        <v/>
      </c>
      <c r="F680" s="360"/>
      <c r="G680" s="75" t="str">
        <f>IF(F680="","",(SUMIFS('BD1'!Y:Y,'BD1'!AC:AC,F680,'BD1'!AA:AA,"PAGADO")))</f>
        <v/>
      </c>
    </row>
    <row r="681" spans="2:7" ht="21.95" customHeight="1" x14ac:dyDescent="0.25">
      <c r="B681" s="538" t="str">
        <f ca="1">IF(F681="","",(IFERROR(OFFSET('BD1'!C$14,MATCH(F681,'BD1'!AC$13:AC$2500,0)-2,0),"")))</f>
        <v/>
      </c>
      <c r="C681" s="539" t="str">
        <f ca="1">IF(F681="","",(IFERROR(OFFSET('BD1'!AB$14,MATCH(F681,'BD1'!AC$13:AC$2500,0)-2,0),"")))</f>
        <v/>
      </c>
      <c r="D681" s="70" t="str">
        <f>IF(F681="","",(COUNTIFS('BD1'!AC:AC,F681,'BD1'!AA:AA,"PAGADO")))</f>
        <v/>
      </c>
      <c r="E681" s="73" t="str">
        <f>IF(F681="","",(IFERROR(VLOOKUP(F681,'BD1'!AC:AE,2,0),"")))</f>
        <v/>
      </c>
      <c r="F681" s="360"/>
      <c r="G681" s="75" t="str">
        <f>IF(F681="","",(SUMIFS('BD1'!Y:Y,'BD1'!AC:AC,F681,'BD1'!AA:AA,"PAGADO")))</f>
        <v/>
      </c>
    </row>
    <row r="682" spans="2:7" ht="21.95" customHeight="1" x14ac:dyDescent="0.25">
      <c r="B682" s="538" t="str">
        <f ca="1">IF(F682="","",(IFERROR(OFFSET('BD1'!C$14,MATCH(F682,'BD1'!AC$13:AC$2500,0)-2,0),"")))</f>
        <v/>
      </c>
      <c r="C682" s="539" t="str">
        <f ca="1">IF(F682="","",(IFERROR(OFFSET('BD1'!AB$14,MATCH(F682,'BD1'!AC$13:AC$2500,0)-2,0),"")))</f>
        <v/>
      </c>
      <c r="D682" s="70" t="str">
        <f>IF(F682="","",(COUNTIFS('BD1'!AC:AC,F682,'BD1'!AA:AA,"PAGADO")))</f>
        <v/>
      </c>
      <c r="E682" s="73" t="str">
        <f>IF(F682="","",(IFERROR(VLOOKUP(F682,'BD1'!AC:AE,2,0),"")))</f>
        <v/>
      </c>
      <c r="F682" s="360"/>
      <c r="G682" s="75" t="str">
        <f>IF(F682="","",(SUMIFS('BD1'!Y:Y,'BD1'!AC:AC,F682,'BD1'!AA:AA,"PAGADO")))</f>
        <v/>
      </c>
    </row>
    <row r="683" spans="2:7" ht="21.95" customHeight="1" x14ac:dyDescent="0.25">
      <c r="B683" s="538" t="str">
        <f ca="1">IF(F683="","",(IFERROR(OFFSET('BD1'!C$14,MATCH(F683,'BD1'!AC$13:AC$2500,0)-2,0),"")))</f>
        <v/>
      </c>
      <c r="C683" s="539" t="str">
        <f ca="1">IF(F683="","",(IFERROR(OFFSET('BD1'!AB$14,MATCH(F683,'BD1'!AC$13:AC$2500,0)-2,0),"")))</f>
        <v/>
      </c>
      <c r="D683" s="70" t="str">
        <f>IF(F683="","",(COUNTIFS('BD1'!AC:AC,F683,'BD1'!AA:AA,"PAGADO")))</f>
        <v/>
      </c>
      <c r="E683" s="73" t="str">
        <f>IF(F683="","",(IFERROR(VLOOKUP(F683,'BD1'!AC:AE,2,0),"")))</f>
        <v/>
      </c>
      <c r="F683" s="360"/>
      <c r="G683" s="75" t="str">
        <f>IF(F683="","",(SUMIFS('BD1'!Y:Y,'BD1'!AC:AC,F683,'BD1'!AA:AA,"PAGADO")))</f>
        <v/>
      </c>
    </row>
    <row r="684" spans="2:7" ht="21.95" customHeight="1" x14ac:dyDescent="0.25">
      <c r="B684" s="538" t="str">
        <f ca="1">IF(F684="","",(IFERROR(OFFSET('BD1'!C$14,MATCH(F684,'BD1'!AC$13:AC$2500,0)-2,0),"")))</f>
        <v/>
      </c>
      <c r="C684" s="539" t="str">
        <f ca="1">IF(F684="","",(IFERROR(OFFSET('BD1'!AB$14,MATCH(F684,'BD1'!AC$13:AC$2500,0)-2,0),"")))</f>
        <v/>
      </c>
      <c r="D684" s="70" t="str">
        <f>IF(F684="","",(COUNTIFS('BD1'!AC:AC,F684,'BD1'!AA:AA,"PAGADO")))</f>
        <v/>
      </c>
      <c r="E684" s="73" t="str">
        <f>IF(F684="","",(IFERROR(VLOOKUP(F684,'BD1'!AC:AE,2,0),"")))</f>
        <v/>
      </c>
      <c r="F684" s="360"/>
      <c r="G684" s="75" t="str">
        <f>IF(F684="","",(SUMIFS('BD1'!Y:Y,'BD1'!AC:AC,F684,'BD1'!AA:AA,"PAGADO")))</f>
        <v/>
      </c>
    </row>
    <row r="685" spans="2:7" ht="21.95" customHeight="1" x14ac:dyDescent="0.25">
      <c r="B685" s="538" t="str">
        <f ca="1">IF(F685="","",(IFERROR(OFFSET('BD1'!C$14,MATCH(F685,'BD1'!AC$13:AC$2500,0)-2,0),"")))</f>
        <v/>
      </c>
      <c r="C685" s="539" t="str">
        <f ca="1">IF(F685="","",(IFERROR(OFFSET('BD1'!AB$14,MATCH(F685,'BD1'!AC$13:AC$2500,0)-2,0),"")))</f>
        <v/>
      </c>
      <c r="D685" s="70" t="str">
        <f>IF(F685="","",(COUNTIFS('BD1'!AC:AC,F685,'BD1'!AA:AA,"PAGADO")))</f>
        <v/>
      </c>
      <c r="E685" s="73" t="str">
        <f>IF(F685="","",(IFERROR(VLOOKUP(F685,'BD1'!AC:AE,2,0),"")))</f>
        <v/>
      </c>
      <c r="F685" s="360"/>
      <c r="G685" s="75" t="str">
        <f>IF(F685="","",(SUMIFS('BD1'!Y:Y,'BD1'!AC:AC,F685,'BD1'!AA:AA,"PAGADO")))</f>
        <v/>
      </c>
    </row>
    <row r="686" spans="2:7" ht="21.95" customHeight="1" x14ac:dyDescent="0.25">
      <c r="B686" s="538" t="str">
        <f ca="1">IF(F686="","",(IFERROR(OFFSET('BD1'!C$14,MATCH(F686,'BD1'!AC$13:AC$2500,0)-2,0),"")))</f>
        <v/>
      </c>
      <c r="C686" s="539" t="str">
        <f ca="1">IF(F686="","",(IFERROR(OFFSET('BD1'!AB$14,MATCH(F686,'BD1'!AC$13:AC$2500,0)-2,0),"")))</f>
        <v/>
      </c>
      <c r="D686" s="70" t="str">
        <f>IF(F686="","",(COUNTIFS('BD1'!AC:AC,F686,'BD1'!AA:AA,"PAGADO")))</f>
        <v/>
      </c>
      <c r="E686" s="73" t="str">
        <f>IF(F686="","",(IFERROR(VLOOKUP(F686,'BD1'!AC:AE,2,0),"")))</f>
        <v/>
      </c>
      <c r="F686" s="360"/>
      <c r="G686" s="75" t="str">
        <f>IF(F686="","",(SUMIFS('BD1'!Y:Y,'BD1'!AC:AC,F686,'BD1'!AA:AA,"PAGADO")))</f>
        <v/>
      </c>
    </row>
    <row r="687" spans="2:7" ht="21.95" customHeight="1" x14ac:dyDescent="0.25">
      <c r="B687" s="538" t="str">
        <f ca="1">IF(F687="","",(IFERROR(OFFSET('BD1'!C$14,MATCH(F687,'BD1'!AC$13:AC$2500,0)-2,0),"")))</f>
        <v/>
      </c>
      <c r="C687" s="539" t="str">
        <f ca="1">IF(F687="","",(IFERROR(OFFSET('BD1'!AB$14,MATCH(F687,'BD1'!AC$13:AC$2500,0)-2,0),"")))</f>
        <v/>
      </c>
      <c r="D687" s="70" t="str">
        <f>IF(F687="","",(COUNTIFS('BD1'!AC:AC,F687,'BD1'!AA:AA,"PAGADO")))</f>
        <v/>
      </c>
      <c r="E687" s="73" t="str">
        <f>IF(F687="","",(IFERROR(VLOOKUP(F687,'BD1'!AC:AE,2,0),"")))</f>
        <v/>
      </c>
      <c r="F687" s="360"/>
      <c r="G687" s="75" t="str">
        <f>IF(F687="","",(SUMIFS('BD1'!Y:Y,'BD1'!AC:AC,F687,'BD1'!AA:AA,"PAGADO")))</f>
        <v/>
      </c>
    </row>
    <row r="688" spans="2:7" ht="21.95" customHeight="1" x14ac:dyDescent="0.25">
      <c r="B688" s="538" t="str">
        <f ca="1">IF(F688="","",(IFERROR(OFFSET('BD1'!C$14,MATCH(F688,'BD1'!AC$13:AC$2500,0)-2,0),"")))</f>
        <v/>
      </c>
      <c r="C688" s="539" t="str">
        <f ca="1">IF(F688="","",(IFERROR(OFFSET('BD1'!AB$14,MATCH(F688,'BD1'!AC$13:AC$2500,0)-2,0),"")))</f>
        <v/>
      </c>
      <c r="D688" s="70" t="str">
        <f>IF(F688="","",(COUNTIFS('BD1'!AC:AC,F688,'BD1'!AA:AA,"PAGADO")))</f>
        <v/>
      </c>
      <c r="E688" s="73" t="str">
        <f>IF(F688="","",(IFERROR(VLOOKUP(F688,'BD1'!AC:AE,2,0),"")))</f>
        <v/>
      </c>
      <c r="F688" s="360"/>
      <c r="G688" s="75" t="str">
        <f>IF(F688="","",(SUMIFS('BD1'!Y:Y,'BD1'!AC:AC,F688,'BD1'!AA:AA,"PAGADO")))</f>
        <v/>
      </c>
    </row>
    <row r="689" spans="2:7" ht="21.95" customHeight="1" x14ac:dyDescent="0.25">
      <c r="B689" s="538" t="str">
        <f ca="1">IF(F689="","",(IFERROR(OFFSET('BD1'!C$14,MATCH(F689,'BD1'!AC$13:AC$2500,0)-2,0),"")))</f>
        <v/>
      </c>
      <c r="C689" s="539" t="str">
        <f ca="1">IF(F689="","",(IFERROR(OFFSET('BD1'!AB$14,MATCH(F689,'BD1'!AC$13:AC$2500,0)-2,0),"")))</f>
        <v/>
      </c>
      <c r="D689" s="70" t="str">
        <f>IF(F689="","",(COUNTIFS('BD1'!AC:AC,F689,'BD1'!AA:AA,"PAGADO")))</f>
        <v/>
      </c>
      <c r="E689" s="73" t="str">
        <f>IF(F689="","",(IFERROR(VLOOKUP(F689,'BD1'!AC:AE,2,0),"")))</f>
        <v/>
      </c>
      <c r="F689" s="360"/>
      <c r="G689" s="75" t="str">
        <f>IF(F689="","",(SUMIFS('BD1'!Y:Y,'BD1'!AC:AC,F689,'BD1'!AA:AA,"PAGADO")))</f>
        <v/>
      </c>
    </row>
    <row r="690" spans="2:7" ht="21.95" customHeight="1" x14ac:dyDescent="0.25">
      <c r="B690" s="538" t="str">
        <f ca="1">IF(F690="","",(IFERROR(OFFSET('BD1'!C$14,MATCH(F690,'BD1'!AC$13:AC$2500,0)-2,0),"")))</f>
        <v/>
      </c>
      <c r="C690" s="539" t="str">
        <f ca="1">IF(F690="","",(IFERROR(OFFSET('BD1'!AB$14,MATCH(F690,'BD1'!AC$13:AC$2500,0)-2,0),"")))</f>
        <v/>
      </c>
      <c r="D690" s="70" t="str">
        <f>IF(F690="","",(COUNTIFS('BD1'!AC:AC,F690,'BD1'!AA:AA,"PAGADO")))</f>
        <v/>
      </c>
      <c r="E690" s="73" t="str">
        <f>IF(F690="","",(IFERROR(VLOOKUP(F690,'BD1'!AC:AE,2,0),"")))</f>
        <v/>
      </c>
      <c r="F690" s="360"/>
      <c r="G690" s="75" t="str">
        <f>IF(F690="","",(SUMIFS('BD1'!Y:Y,'BD1'!AC:AC,F690,'BD1'!AA:AA,"PAGADO")))</f>
        <v/>
      </c>
    </row>
    <row r="691" spans="2:7" ht="21.95" customHeight="1" x14ac:dyDescent="0.25">
      <c r="B691" s="538" t="str">
        <f ca="1">IF(F691="","",(IFERROR(OFFSET('BD1'!C$14,MATCH(F691,'BD1'!AC$13:AC$2500,0)-2,0),"")))</f>
        <v/>
      </c>
      <c r="C691" s="539" t="str">
        <f ca="1">IF(F691="","",(IFERROR(OFFSET('BD1'!AB$14,MATCH(F691,'BD1'!AC$13:AC$2500,0)-2,0),"")))</f>
        <v/>
      </c>
      <c r="D691" s="70" t="str">
        <f>IF(F691="","",(COUNTIFS('BD1'!AC:AC,F691,'BD1'!AA:AA,"PAGADO")))</f>
        <v/>
      </c>
      <c r="E691" s="73" t="str">
        <f>IF(F691="","",(IFERROR(VLOOKUP(F691,'BD1'!AC:AE,2,0),"")))</f>
        <v/>
      </c>
      <c r="F691" s="360"/>
      <c r="G691" s="75" t="str">
        <f>IF(F691="","",(SUMIFS('BD1'!Y:Y,'BD1'!AC:AC,F691,'BD1'!AA:AA,"PAGADO")))</f>
        <v/>
      </c>
    </row>
    <row r="692" spans="2:7" ht="21.95" customHeight="1" x14ac:dyDescent="0.25">
      <c r="B692" s="538" t="str">
        <f ca="1">IF(F692="","",(IFERROR(OFFSET('BD1'!C$14,MATCH(F692,'BD1'!AC$13:AC$2500,0)-2,0),"")))</f>
        <v/>
      </c>
      <c r="C692" s="539" t="str">
        <f ca="1">IF(F692="","",(IFERROR(OFFSET('BD1'!AB$14,MATCH(F692,'BD1'!AC$13:AC$2500,0)-2,0),"")))</f>
        <v/>
      </c>
      <c r="D692" s="70" t="str">
        <f>IF(F692="","",(COUNTIFS('BD1'!AC:AC,F692,'BD1'!AA:AA,"PAGADO")))</f>
        <v/>
      </c>
      <c r="E692" s="73" t="str">
        <f>IF(F692="","",(IFERROR(VLOOKUP(F692,'BD1'!AC:AE,2,0),"")))</f>
        <v/>
      </c>
      <c r="F692" s="360"/>
      <c r="G692" s="75" t="str">
        <f>IF(F692="","",(SUMIFS('BD1'!Y:Y,'BD1'!AC:AC,F692,'BD1'!AA:AA,"PAGADO")))</f>
        <v/>
      </c>
    </row>
    <row r="693" spans="2:7" ht="21.95" customHeight="1" x14ac:dyDescent="0.25">
      <c r="B693" s="538" t="str">
        <f ca="1">IF(F693="","",(IFERROR(OFFSET('BD1'!C$14,MATCH(F693,'BD1'!AC$13:AC$2500,0)-2,0),"")))</f>
        <v/>
      </c>
      <c r="C693" s="539" t="str">
        <f ca="1">IF(F693="","",(IFERROR(OFFSET('BD1'!AB$14,MATCH(F693,'BD1'!AC$13:AC$2500,0)-2,0),"")))</f>
        <v/>
      </c>
      <c r="D693" s="70" t="str">
        <f>IF(F693="","",(COUNTIFS('BD1'!AC:AC,F693,'BD1'!AA:AA,"PAGADO")))</f>
        <v/>
      </c>
      <c r="E693" s="73" t="str">
        <f>IF(F693="","",(IFERROR(VLOOKUP(F693,'BD1'!AC:AE,2,0),"")))</f>
        <v/>
      </c>
      <c r="F693" s="360"/>
      <c r="G693" s="75" t="str">
        <f>IF(F693="","",(SUMIFS('BD1'!Y:Y,'BD1'!AC:AC,F693,'BD1'!AA:AA,"PAGADO")))</f>
        <v/>
      </c>
    </row>
    <row r="694" spans="2:7" ht="21.95" customHeight="1" x14ac:dyDescent="0.25">
      <c r="B694" s="538" t="str">
        <f ca="1">IF(F694="","",(IFERROR(OFFSET('BD1'!C$14,MATCH(F694,'BD1'!AC$13:AC$2500,0)-2,0),"")))</f>
        <v/>
      </c>
      <c r="C694" s="539" t="str">
        <f ca="1">IF(F694="","",(IFERROR(OFFSET('BD1'!AB$14,MATCH(F694,'BD1'!AC$13:AC$2500,0)-2,0),"")))</f>
        <v/>
      </c>
      <c r="D694" s="70" t="str">
        <f>IF(F694="","",(COUNTIFS('BD1'!AC:AC,F694,'BD1'!AA:AA,"PAGADO")))</f>
        <v/>
      </c>
      <c r="E694" s="73" t="str">
        <f>IF(F694="","",(IFERROR(VLOOKUP(F694,'BD1'!AC:AE,2,0),"")))</f>
        <v/>
      </c>
      <c r="F694" s="360"/>
      <c r="G694" s="75" t="str">
        <f>IF(F694="","",(SUMIFS('BD1'!Y:Y,'BD1'!AC:AC,F694,'BD1'!AA:AA,"PAGADO")))</f>
        <v/>
      </c>
    </row>
    <row r="695" spans="2:7" ht="21.95" customHeight="1" x14ac:dyDescent="0.25">
      <c r="B695" s="538" t="str">
        <f ca="1">IF(F695="","",(IFERROR(OFFSET('BD1'!C$14,MATCH(F695,'BD1'!AC$13:AC$2500,0)-2,0),"")))</f>
        <v/>
      </c>
      <c r="C695" s="539" t="str">
        <f ca="1">IF(F695="","",(IFERROR(OFFSET('BD1'!AB$14,MATCH(F695,'BD1'!AC$13:AC$2500,0)-2,0),"")))</f>
        <v/>
      </c>
      <c r="D695" s="70" t="str">
        <f>IF(F695="","",(COUNTIFS('BD1'!AC:AC,F695,'BD1'!AA:AA,"PAGADO")))</f>
        <v/>
      </c>
      <c r="E695" s="73" t="str">
        <f>IF(F695="","",(IFERROR(VLOOKUP(F695,'BD1'!AC:AE,2,0),"")))</f>
        <v/>
      </c>
      <c r="F695" s="360"/>
      <c r="G695" s="75" t="str">
        <f>IF(F695="","",(SUMIFS('BD1'!Y:Y,'BD1'!AC:AC,F695,'BD1'!AA:AA,"PAGADO")))</f>
        <v/>
      </c>
    </row>
    <row r="696" spans="2:7" ht="21.95" customHeight="1" x14ac:dyDescent="0.25">
      <c r="B696" s="538" t="str">
        <f ca="1">IF(F696="","",(IFERROR(OFFSET('BD1'!C$14,MATCH(F696,'BD1'!AC$13:AC$2500,0)-2,0),"")))</f>
        <v/>
      </c>
      <c r="C696" s="539" t="str">
        <f ca="1">IF(F696="","",(IFERROR(OFFSET('BD1'!AB$14,MATCH(F696,'BD1'!AC$13:AC$2500,0)-2,0),"")))</f>
        <v/>
      </c>
      <c r="D696" s="70" t="str">
        <f>IF(F696="","",(COUNTIFS('BD1'!AC:AC,F696,'BD1'!AA:AA,"PAGADO")))</f>
        <v/>
      </c>
      <c r="E696" s="73" t="str">
        <f>IF(F696="","",(IFERROR(VLOOKUP(F696,'BD1'!AC:AE,2,0),"")))</f>
        <v/>
      </c>
      <c r="F696" s="360"/>
      <c r="G696" s="75" t="str">
        <f>IF(F696="","",(SUMIFS('BD1'!Y:Y,'BD1'!AC:AC,F696,'BD1'!AA:AA,"PAGADO")))</f>
        <v/>
      </c>
    </row>
    <row r="697" spans="2:7" ht="21.95" customHeight="1" x14ac:dyDescent="0.25">
      <c r="B697" s="538" t="str">
        <f ca="1">IF(F697="","",(IFERROR(OFFSET('BD1'!C$14,MATCH(F697,'BD1'!AC$13:AC$2500,0)-2,0),"")))</f>
        <v/>
      </c>
      <c r="C697" s="539" t="str">
        <f ca="1">IF(F697="","",(IFERROR(OFFSET('BD1'!AB$14,MATCH(F697,'BD1'!AC$13:AC$2500,0)-2,0),"")))</f>
        <v/>
      </c>
      <c r="D697" s="70" t="str">
        <f>IF(F697="","",(COUNTIFS('BD1'!AC:AC,F697,'BD1'!AA:AA,"PAGADO")))</f>
        <v/>
      </c>
      <c r="E697" s="73" t="str">
        <f>IF(F697="","",(IFERROR(VLOOKUP(F697,'BD1'!AC:AE,2,0),"")))</f>
        <v/>
      </c>
      <c r="F697" s="360"/>
      <c r="G697" s="75" t="str">
        <f>IF(F697="","",(SUMIFS('BD1'!Y:Y,'BD1'!AC:AC,F697,'BD1'!AA:AA,"PAGADO")))</f>
        <v/>
      </c>
    </row>
    <row r="698" spans="2:7" ht="21.95" customHeight="1" x14ac:dyDescent="0.25">
      <c r="B698" s="538" t="str">
        <f ca="1">IF(F698="","",(IFERROR(OFFSET('BD1'!C$14,MATCH(F698,'BD1'!AC$13:AC$2500,0)-2,0),"")))</f>
        <v/>
      </c>
      <c r="C698" s="539" t="str">
        <f ca="1">IF(F698="","",(IFERROR(OFFSET('BD1'!AB$14,MATCH(F698,'BD1'!AC$13:AC$2500,0)-2,0),"")))</f>
        <v/>
      </c>
      <c r="D698" s="70" t="str">
        <f>IF(F698="","",(COUNTIFS('BD1'!AC:AC,F698,'BD1'!AA:AA,"PAGADO")))</f>
        <v/>
      </c>
      <c r="E698" s="73" t="str">
        <f>IF(F698="","",(IFERROR(VLOOKUP(F698,'BD1'!AC:AE,2,0),"")))</f>
        <v/>
      </c>
      <c r="F698" s="360"/>
      <c r="G698" s="75" t="str">
        <f>IF(F698="","",(SUMIFS('BD1'!Y:Y,'BD1'!AC:AC,F698,'BD1'!AA:AA,"PAGADO")))</f>
        <v/>
      </c>
    </row>
    <row r="699" spans="2:7" ht="21.95" customHeight="1" x14ac:dyDescent="0.25">
      <c r="B699" s="538" t="str">
        <f ca="1">IF(F699="","",(IFERROR(OFFSET('BD1'!C$14,MATCH(F699,'BD1'!AC$13:AC$2500,0)-2,0),"")))</f>
        <v/>
      </c>
      <c r="C699" s="539" t="str">
        <f ca="1">IF(F699="","",(IFERROR(OFFSET('BD1'!AB$14,MATCH(F699,'BD1'!AC$13:AC$2500,0)-2,0),"")))</f>
        <v/>
      </c>
      <c r="D699" s="70" t="str">
        <f>IF(F699="","",(COUNTIFS('BD1'!AC:AC,F699,'BD1'!AA:AA,"PAGADO")))</f>
        <v/>
      </c>
      <c r="E699" s="73" t="str">
        <f>IF(F699="","",(IFERROR(VLOOKUP(F699,'BD1'!AC:AE,2,0),"")))</f>
        <v/>
      </c>
      <c r="F699" s="360"/>
      <c r="G699" s="75" t="str">
        <f>IF(F699="","",(SUMIFS('BD1'!Y:Y,'BD1'!AC:AC,F699,'BD1'!AA:AA,"PAGADO")))</f>
        <v/>
      </c>
    </row>
    <row r="700" spans="2:7" ht="21.95" customHeight="1" x14ac:dyDescent="0.25">
      <c r="B700" s="538" t="str">
        <f ca="1">IF(F700="","",(IFERROR(OFFSET('BD1'!C$14,MATCH(F700,'BD1'!AC$13:AC$2500,0)-2,0),"")))</f>
        <v/>
      </c>
      <c r="C700" s="539" t="str">
        <f ca="1">IF(F700="","",(IFERROR(OFFSET('BD1'!AB$14,MATCH(F700,'BD1'!AC$13:AC$2500,0)-2,0),"")))</f>
        <v/>
      </c>
      <c r="D700" s="70" t="str">
        <f>IF(F700="","",(COUNTIFS('BD1'!AC:AC,F700,'BD1'!AA:AA,"PAGADO")))</f>
        <v/>
      </c>
      <c r="E700" s="73" t="str">
        <f>IF(F700="","",(IFERROR(VLOOKUP(F700,'BD1'!AC:AE,2,0),"")))</f>
        <v/>
      </c>
      <c r="F700" s="360"/>
      <c r="G700" s="75" t="str">
        <f>IF(F700="","",(SUMIFS('BD1'!Y:Y,'BD1'!AC:AC,F700,'BD1'!AA:AA,"PAGADO")))</f>
        <v/>
      </c>
    </row>
    <row r="701" spans="2:7" ht="21.95" customHeight="1" x14ac:dyDescent="0.25">
      <c r="B701" s="538" t="str">
        <f ca="1">IF(F701="","",(IFERROR(OFFSET('BD1'!C$14,MATCH(F701,'BD1'!AC$13:AC$2500,0)-2,0),"")))</f>
        <v/>
      </c>
      <c r="C701" s="539" t="str">
        <f ca="1">IF(F701="","",(IFERROR(OFFSET('BD1'!AB$14,MATCH(F701,'BD1'!AC$13:AC$2500,0)-2,0),"")))</f>
        <v/>
      </c>
      <c r="D701" s="70" t="str">
        <f>IF(F701="","",(COUNTIFS('BD1'!AC:AC,F701,'BD1'!AA:AA,"PAGADO")))</f>
        <v/>
      </c>
      <c r="E701" s="73" t="str">
        <f>IF(F701="","",(IFERROR(VLOOKUP(F701,'BD1'!AC:AE,2,0),"")))</f>
        <v/>
      </c>
      <c r="F701" s="360"/>
      <c r="G701" s="75" t="str">
        <f>IF(F701="","",(SUMIFS('BD1'!Y:Y,'BD1'!AC:AC,F701,'BD1'!AA:AA,"PAGADO")))</f>
        <v/>
      </c>
    </row>
    <row r="702" spans="2:7" ht="21.95" customHeight="1" x14ac:dyDescent="0.25">
      <c r="B702" s="538" t="str">
        <f ca="1">IF(F702="","",(IFERROR(OFFSET('BD1'!C$14,MATCH(F702,'BD1'!AC$13:AC$2500,0)-2,0),"")))</f>
        <v/>
      </c>
      <c r="C702" s="539" t="str">
        <f ca="1">IF(F702="","",(IFERROR(OFFSET('BD1'!AB$14,MATCH(F702,'BD1'!AC$13:AC$2500,0)-2,0),"")))</f>
        <v/>
      </c>
      <c r="D702" s="70" t="str">
        <f>IF(F702="","",(COUNTIFS('BD1'!AC:AC,F702,'BD1'!AA:AA,"PAGADO")))</f>
        <v/>
      </c>
      <c r="E702" s="73" t="str">
        <f>IF(F702="","",(IFERROR(VLOOKUP(F702,'BD1'!AC:AE,2,0),"")))</f>
        <v/>
      </c>
      <c r="F702" s="360"/>
      <c r="G702" s="75" t="str">
        <f>IF(F702="","",(SUMIFS('BD1'!Y:Y,'BD1'!AC:AC,F702,'BD1'!AA:AA,"PAGADO")))</f>
        <v/>
      </c>
    </row>
    <row r="703" spans="2:7" ht="21.95" customHeight="1" x14ac:dyDescent="0.25">
      <c r="B703" s="538" t="str">
        <f ca="1">IF(F703="","",(IFERROR(OFFSET('BD1'!C$14,MATCH(F703,'BD1'!AC$13:AC$2500,0)-2,0),"")))</f>
        <v/>
      </c>
      <c r="C703" s="539" t="str">
        <f ca="1">IF(F703="","",(IFERROR(OFFSET('BD1'!AB$14,MATCH(F703,'BD1'!AC$13:AC$2500,0)-2,0),"")))</f>
        <v/>
      </c>
      <c r="D703" s="70" t="str">
        <f>IF(F703="","",(COUNTIFS('BD1'!AC:AC,F703,'BD1'!AA:AA,"PAGADO")))</f>
        <v/>
      </c>
      <c r="E703" s="73" t="str">
        <f>IF(F703="","",(IFERROR(VLOOKUP(F703,'BD1'!AC:AE,2,0),"")))</f>
        <v/>
      </c>
      <c r="F703" s="360"/>
      <c r="G703" s="75" t="str">
        <f>IF(F703="","",(SUMIFS('BD1'!Y:Y,'BD1'!AC:AC,F703,'BD1'!AA:AA,"PAGADO")))</f>
        <v/>
      </c>
    </row>
    <row r="704" spans="2:7" ht="21.95" customHeight="1" x14ac:dyDescent="0.25">
      <c r="B704" s="538" t="str">
        <f ca="1">IF(F704="","",(IFERROR(OFFSET('BD1'!C$14,MATCH(F704,'BD1'!AC$13:AC$2500,0)-2,0),"")))</f>
        <v/>
      </c>
      <c r="C704" s="539" t="str">
        <f ca="1">IF(F704="","",(IFERROR(OFFSET('BD1'!AB$14,MATCH(F704,'BD1'!AC$13:AC$2500,0)-2,0),"")))</f>
        <v/>
      </c>
      <c r="D704" s="70" t="str">
        <f>IF(F704="","",(COUNTIFS('BD1'!AC:AC,F704,'BD1'!AA:AA,"PAGADO")))</f>
        <v/>
      </c>
      <c r="E704" s="73" t="str">
        <f>IF(F704="","",(IFERROR(VLOOKUP(F704,'BD1'!AC:AE,2,0),"")))</f>
        <v/>
      </c>
      <c r="F704" s="360"/>
      <c r="G704" s="75" t="str">
        <f>IF(F704="","",(SUMIFS('BD1'!Y:Y,'BD1'!AC:AC,F704,'BD1'!AA:AA,"PAGADO")))</f>
        <v/>
      </c>
    </row>
    <row r="705" spans="2:7" ht="21.95" customHeight="1" x14ac:dyDescent="0.25">
      <c r="B705" s="538" t="str">
        <f ca="1">IF(F705="","",(IFERROR(OFFSET('BD1'!C$14,MATCH(F705,'BD1'!AC$13:AC$2500,0)-2,0),"")))</f>
        <v/>
      </c>
      <c r="C705" s="539" t="str">
        <f ca="1">IF(F705="","",(IFERROR(OFFSET('BD1'!AB$14,MATCH(F705,'BD1'!AC$13:AC$2500,0)-2,0),"")))</f>
        <v/>
      </c>
      <c r="D705" s="70" t="str">
        <f>IF(F705="","",(COUNTIFS('BD1'!AC:AC,F705,'BD1'!AA:AA,"PAGADO")))</f>
        <v/>
      </c>
      <c r="E705" s="73" t="str">
        <f>IF(F705="","",(IFERROR(VLOOKUP(F705,'BD1'!AC:AE,2,0),"")))</f>
        <v/>
      </c>
      <c r="F705" s="360"/>
      <c r="G705" s="75" t="str">
        <f>IF(F705="","",(SUMIFS('BD1'!Y:Y,'BD1'!AC:AC,F705,'BD1'!AA:AA,"PAGADO")))</f>
        <v/>
      </c>
    </row>
    <row r="706" spans="2:7" ht="21.95" customHeight="1" x14ac:dyDescent="0.25">
      <c r="B706" s="538" t="str">
        <f ca="1">IF(F706="","",(IFERROR(OFFSET('BD1'!C$14,MATCH(F706,'BD1'!AC$13:AC$2500,0)-2,0),"")))</f>
        <v/>
      </c>
      <c r="C706" s="539" t="str">
        <f ca="1">IF(F706="","",(IFERROR(OFFSET('BD1'!AB$14,MATCH(F706,'BD1'!AC$13:AC$2500,0)-2,0),"")))</f>
        <v/>
      </c>
      <c r="D706" s="70" t="str">
        <f>IF(F706="","",(COUNTIFS('BD1'!AC:AC,F706,'BD1'!AA:AA,"PAGADO")))</f>
        <v/>
      </c>
      <c r="E706" s="73" t="str">
        <f>IF(F706="","",(IFERROR(VLOOKUP(F706,'BD1'!AC:AE,2,0),"")))</f>
        <v/>
      </c>
      <c r="F706" s="360"/>
      <c r="G706" s="75" t="str">
        <f>IF(F706="","",(SUMIFS('BD1'!Y:Y,'BD1'!AC:AC,F706,'BD1'!AA:AA,"PAGADO")))</f>
        <v/>
      </c>
    </row>
    <row r="707" spans="2:7" ht="21.95" customHeight="1" x14ac:dyDescent="0.25">
      <c r="B707" s="538" t="str">
        <f ca="1">IF(F707="","",(IFERROR(OFFSET('BD1'!C$14,MATCH(F707,'BD1'!AC$13:AC$2500,0)-2,0),"")))</f>
        <v/>
      </c>
      <c r="C707" s="539" t="str">
        <f ca="1">IF(F707="","",(IFERROR(OFFSET('BD1'!AB$14,MATCH(F707,'BD1'!AC$13:AC$2500,0)-2,0),"")))</f>
        <v/>
      </c>
      <c r="D707" s="70" t="str">
        <f>IF(F707="","",(COUNTIFS('BD1'!AC:AC,F707,'BD1'!AA:AA,"PAGADO")))</f>
        <v/>
      </c>
      <c r="E707" s="73" t="str">
        <f>IF(F707="","",(IFERROR(VLOOKUP(F707,'BD1'!AC:AE,2,0),"")))</f>
        <v/>
      </c>
      <c r="F707" s="360"/>
      <c r="G707" s="75" t="str">
        <f>IF(F707="","",(SUMIFS('BD1'!Y:Y,'BD1'!AC:AC,F707,'BD1'!AA:AA,"PAGADO")))</f>
        <v/>
      </c>
    </row>
    <row r="708" spans="2:7" ht="21.95" customHeight="1" x14ac:dyDescent="0.25">
      <c r="B708" s="538" t="str">
        <f ca="1">IF(F708="","",(IFERROR(OFFSET('BD1'!C$14,MATCH(F708,'BD1'!AC$13:AC$2500,0)-2,0),"")))</f>
        <v/>
      </c>
      <c r="C708" s="539" t="str">
        <f ca="1">IF(F708="","",(IFERROR(OFFSET('BD1'!AB$14,MATCH(F708,'BD1'!AC$13:AC$2500,0)-2,0),"")))</f>
        <v/>
      </c>
      <c r="D708" s="70" t="str">
        <f>IF(F708="","",(COUNTIFS('BD1'!AC:AC,F708,'BD1'!AA:AA,"PAGADO")))</f>
        <v/>
      </c>
      <c r="E708" s="73" t="str">
        <f>IF(F708="","",(IFERROR(VLOOKUP(F708,'BD1'!AC:AE,2,0),"")))</f>
        <v/>
      </c>
      <c r="F708" s="360"/>
      <c r="G708" s="75" t="str">
        <f>IF(F708="","",(SUMIFS('BD1'!Y:Y,'BD1'!AC:AC,F708,'BD1'!AA:AA,"PAGADO")))</f>
        <v/>
      </c>
    </row>
    <row r="709" spans="2:7" ht="21.95" customHeight="1" x14ac:dyDescent="0.25">
      <c r="B709" s="538" t="str">
        <f ca="1">IF(F709="","",(IFERROR(OFFSET('BD1'!C$14,MATCH(F709,'BD1'!AC$13:AC$2500,0)-2,0),"")))</f>
        <v/>
      </c>
      <c r="C709" s="539" t="str">
        <f ca="1">IF(F709="","",(IFERROR(OFFSET('BD1'!AB$14,MATCH(F709,'BD1'!AC$13:AC$2500,0)-2,0),"")))</f>
        <v/>
      </c>
      <c r="D709" s="70" t="str">
        <f>IF(F709="","",(COUNTIFS('BD1'!AC:AC,F709,'BD1'!AA:AA,"PAGADO")))</f>
        <v/>
      </c>
      <c r="E709" s="73" t="str">
        <f>IF(F709="","",(IFERROR(VLOOKUP(F709,'BD1'!AC:AE,2,0),"")))</f>
        <v/>
      </c>
      <c r="F709" s="360"/>
      <c r="G709" s="75" t="str">
        <f>IF(F709="","",(SUMIFS('BD1'!Y:Y,'BD1'!AC:AC,F709,'BD1'!AA:AA,"PAGADO")))</f>
        <v/>
      </c>
    </row>
    <row r="710" spans="2:7" ht="21.95" customHeight="1" x14ac:dyDescent="0.25">
      <c r="B710" s="538" t="str">
        <f ca="1">IF(F710="","",(IFERROR(OFFSET('BD1'!C$14,MATCH(F710,'BD1'!AC$13:AC$2500,0)-2,0),"")))</f>
        <v/>
      </c>
      <c r="C710" s="539" t="str">
        <f ca="1">IF(F710="","",(IFERROR(OFFSET('BD1'!AB$14,MATCH(F710,'BD1'!AC$13:AC$2500,0)-2,0),"")))</f>
        <v/>
      </c>
      <c r="D710" s="70" t="str">
        <f>IF(F710="","",(COUNTIFS('BD1'!AC:AC,F710,'BD1'!AA:AA,"PAGADO")))</f>
        <v/>
      </c>
      <c r="E710" s="73" t="str">
        <f>IF(F710="","",(IFERROR(VLOOKUP(F710,'BD1'!AC:AE,2,0),"")))</f>
        <v/>
      </c>
      <c r="F710" s="360"/>
      <c r="G710" s="75" t="str">
        <f>IF(F710="","",(SUMIFS('BD1'!Y:Y,'BD1'!AC:AC,F710,'BD1'!AA:AA,"PAGADO")))</f>
        <v/>
      </c>
    </row>
    <row r="711" spans="2:7" ht="21.95" customHeight="1" x14ac:dyDescent="0.25">
      <c r="B711" s="538" t="str">
        <f ca="1">IF(F711="","",(IFERROR(OFFSET('BD1'!C$14,MATCH(F711,'BD1'!AC$13:AC$2500,0)-2,0),"")))</f>
        <v/>
      </c>
      <c r="C711" s="539" t="str">
        <f ca="1">IF(F711="","",(IFERROR(OFFSET('BD1'!AB$14,MATCH(F711,'BD1'!AC$13:AC$2500,0)-2,0),"")))</f>
        <v/>
      </c>
      <c r="D711" s="70" t="str">
        <f>IF(F711="","",(COUNTIFS('BD1'!AC:AC,F711,'BD1'!AA:AA,"PAGADO")))</f>
        <v/>
      </c>
      <c r="E711" s="73" t="str">
        <f>IF(F711="","",(IFERROR(VLOOKUP(F711,'BD1'!AC:AE,2,0),"")))</f>
        <v/>
      </c>
      <c r="F711" s="360"/>
      <c r="G711" s="75" t="str">
        <f>IF(F711="","",(SUMIFS('BD1'!Y:Y,'BD1'!AC:AC,F711,'BD1'!AA:AA,"PAGADO")))</f>
        <v/>
      </c>
    </row>
    <row r="712" spans="2:7" ht="21.95" customHeight="1" x14ac:dyDescent="0.25">
      <c r="B712" s="538" t="str">
        <f ca="1">IF(F712="","",(IFERROR(OFFSET('BD1'!C$14,MATCH(F712,'BD1'!AC$13:AC$2500,0)-2,0),"")))</f>
        <v/>
      </c>
      <c r="C712" s="539" t="str">
        <f ca="1">IF(F712="","",(IFERROR(OFFSET('BD1'!AB$14,MATCH(F712,'BD1'!AC$13:AC$2500,0)-2,0),"")))</f>
        <v/>
      </c>
      <c r="D712" s="70" t="str">
        <f>IF(F712="","",(COUNTIFS('BD1'!AC:AC,F712,'BD1'!AA:AA,"PAGADO")))</f>
        <v/>
      </c>
      <c r="E712" s="73" t="str">
        <f>IF(F712="","",(IFERROR(VLOOKUP(F712,'BD1'!AC:AE,2,0),"")))</f>
        <v/>
      </c>
      <c r="F712" s="360"/>
      <c r="G712" s="75" t="str">
        <f>IF(F712="","",(SUMIFS('BD1'!Y:Y,'BD1'!AC:AC,F712,'BD1'!AA:AA,"PAGADO")))</f>
        <v/>
      </c>
    </row>
    <row r="713" spans="2:7" ht="21.95" customHeight="1" x14ac:dyDescent="0.25">
      <c r="B713" s="538" t="str">
        <f ca="1">IF(F713="","",(IFERROR(OFFSET('BD1'!C$14,MATCH(F713,'BD1'!AC$13:AC$2500,0)-2,0),"")))</f>
        <v/>
      </c>
      <c r="C713" s="539" t="str">
        <f ca="1">IF(F713="","",(IFERROR(OFFSET('BD1'!AB$14,MATCH(F713,'BD1'!AC$13:AC$2500,0)-2,0),"")))</f>
        <v/>
      </c>
      <c r="D713" s="70" t="str">
        <f>IF(F713="","",(COUNTIFS('BD1'!AC:AC,F713,'BD1'!AA:AA,"PAGADO")))</f>
        <v/>
      </c>
      <c r="E713" s="73" t="str">
        <f>IF(F713="","",(IFERROR(VLOOKUP(F713,'BD1'!AC:AE,2,0),"")))</f>
        <v/>
      </c>
      <c r="F713" s="360"/>
      <c r="G713" s="75" t="str">
        <f>IF(F713="","",(SUMIFS('BD1'!Y:Y,'BD1'!AC:AC,F713,'BD1'!AA:AA,"PAGADO")))</f>
        <v/>
      </c>
    </row>
    <row r="714" spans="2:7" ht="21.95" customHeight="1" x14ac:dyDescent="0.25">
      <c r="B714" s="538" t="str">
        <f ca="1">IF(F714="","",(IFERROR(OFFSET('BD1'!C$14,MATCH(F714,'BD1'!AC$13:AC$2500,0)-2,0),"")))</f>
        <v/>
      </c>
      <c r="C714" s="539" t="str">
        <f ca="1">IF(F714="","",(IFERROR(OFFSET('BD1'!AB$14,MATCH(F714,'BD1'!AC$13:AC$2500,0)-2,0),"")))</f>
        <v/>
      </c>
      <c r="D714" s="70" t="str">
        <f>IF(F714="","",(COUNTIFS('BD1'!AC:AC,F714,'BD1'!AA:AA,"PAGADO")))</f>
        <v/>
      </c>
      <c r="E714" s="73" t="str">
        <f>IF(F714="","",(IFERROR(VLOOKUP(F714,'BD1'!AC:AE,2,0),"")))</f>
        <v/>
      </c>
      <c r="F714" s="360"/>
      <c r="G714" s="75" t="str">
        <f>IF(F714="","",(SUMIFS('BD1'!Y:Y,'BD1'!AC:AC,F714,'BD1'!AA:AA,"PAGADO")))</f>
        <v/>
      </c>
    </row>
    <row r="715" spans="2:7" ht="21.95" customHeight="1" x14ac:dyDescent="0.25">
      <c r="B715" s="538" t="str">
        <f ca="1">IF(F715="","",(IFERROR(OFFSET('BD1'!C$14,MATCH(F715,'BD1'!AC$13:AC$2500,0)-2,0),"")))</f>
        <v/>
      </c>
      <c r="C715" s="539" t="str">
        <f ca="1">IF(F715="","",(IFERROR(OFFSET('BD1'!AB$14,MATCH(F715,'BD1'!AC$13:AC$2500,0)-2,0),"")))</f>
        <v/>
      </c>
      <c r="D715" s="70" t="str">
        <f>IF(F715="","",(COUNTIFS('BD1'!AC:AC,F715,'BD1'!AA:AA,"PAGADO")))</f>
        <v/>
      </c>
      <c r="E715" s="73" t="str">
        <f>IF(F715="","",(IFERROR(VLOOKUP(F715,'BD1'!AC:AE,2,0),"")))</f>
        <v/>
      </c>
      <c r="F715" s="360"/>
      <c r="G715" s="75" t="str">
        <f>IF(F715="","",(SUMIFS('BD1'!Y:Y,'BD1'!AC:AC,F715,'BD1'!AA:AA,"PAGADO")))</f>
        <v/>
      </c>
    </row>
    <row r="716" spans="2:7" ht="21.95" customHeight="1" x14ac:dyDescent="0.25">
      <c r="B716" s="538" t="str">
        <f ca="1">IF(F716="","",(IFERROR(OFFSET('BD1'!C$14,MATCH(F716,'BD1'!AC$13:AC$2500,0)-2,0),"")))</f>
        <v/>
      </c>
      <c r="C716" s="539" t="str">
        <f ca="1">IF(F716="","",(IFERROR(OFFSET('BD1'!AB$14,MATCH(F716,'BD1'!AC$13:AC$2500,0)-2,0),"")))</f>
        <v/>
      </c>
      <c r="D716" s="70" t="str">
        <f>IF(F716="","",(COUNTIFS('BD1'!AC:AC,F716,'BD1'!AA:AA,"PAGADO")))</f>
        <v/>
      </c>
      <c r="E716" s="73" t="str">
        <f>IF(F716="","",(IFERROR(VLOOKUP(F716,'BD1'!AC:AE,2,0),"")))</f>
        <v/>
      </c>
      <c r="F716" s="360"/>
      <c r="G716" s="75" t="str">
        <f>IF(F716="","",(SUMIFS('BD1'!Y:Y,'BD1'!AC:AC,F716,'BD1'!AA:AA,"PAGADO")))</f>
        <v/>
      </c>
    </row>
    <row r="717" spans="2:7" ht="21.95" customHeight="1" x14ac:dyDescent="0.25">
      <c r="B717" s="538" t="str">
        <f ca="1">IF(F717="","",(IFERROR(OFFSET('BD1'!C$14,MATCH(F717,'BD1'!AC$13:AC$2500,0)-2,0),"")))</f>
        <v/>
      </c>
      <c r="C717" s="539" t="str">
        <f ca="1">IF(F717="","",(IFERROR(OFFSET('BD1'!AB$14,MATCH(F717,'BD1'!AC$13:AC$2500,0)-2,0),"")))</f>
        <v/>
      </c>
      <c r="D717" s="70" t="str">
        <f>IF(F717="","",(COUNTIFS('BD1'!AC:AC,F717,'BD1'!AA:AA,"PAGADO")))</f>
        <v/>
      </c>
      <c r="E717" s="73" t="str">
        <f>IF(F717="","",(IFERROR(VLOOKUP(F717,'BD1'!AC:AE,2,0),"")))</f>
        <v/>
      </c>
      <c r="F717" s="360"/>
      <c r="G717" s="75" t="str">
        <f>IF(F717="","",(SUMIFS('BD1'!Y:Y,'BD1'!AC:AC,F717,'BD1'!AA:AA,"PAGADO")))</f>
        <v/>
      </c>
    </row>
    <row r="718" spans="2:7" ht="21.95" customHeight="1" x14ac:dyDescent="0.25">
      <c r="B718" s="538" t="str">
        <f ca="1">IF(F718="","",(IFERROR(OFFSET('BD1'!C$14,MATCH(F718,'BD1'!AC$13:AC$2500,0)-2,0),"")))</f>
        <v/>
      </c>
      <c r="C718" s="539" t="str">
        <f ca="1">IF(F718="","",(IFERROR(OFFSET('BD1'!AB$14,MATCH(F718,'BD1'!AC$13:AC$2500,0)-2,0),"")))</f>
        <v/>
      </c>
      <c r="D718" s="70" t="str">
        <f>IF(F718="","",(COUNTIFS('BD1'!AC:AC,F718,'BD1'!AA:AA,"PAGADO")))</f>
        <v/>
      </c>
      <c r="E718" s="73" t="str">
        <f>IF(F718="","",(IFERROR(VLOOKUP(F718,'BD1'!AC:AE,2,0),"")))</f>
        <v/>
      </c>
      <c r="F718" s="360"/>
      <c r="G718" s="75" t="str">
        <f>IF(F718="","",(SUMIFS('BD1'!Y:Y,'BD1'!AC:AC,F718,'BD1'!AA:AA,"PAGADO")))</f>
        <v/>
      </c>
    </row>
    <row r="719" spans="2:7" ht="21.95" customHeight="1" x14ac:dyDescent="0.25">
      <c r="B719" s="538" t="str">
        <f ca="1">IF(F719="","",(IFERROR(OFFSET('BD1'!C$14,MATCH(F719,'BD1'!AC$13:AC$2500,0)-2,0),"")))</f>
        <v/>
      </c>
      <c r="C719" s="539" t="str">
        <f ca="1">IF(F719="","",(IFERROR(OFFSET('BD1'!AB$14,MATCH(F719,'BD1'!AC$13:AC$2500,0)-2,0),"")))</f>
        <v/>
      </c>
      <c r="D719" s="70" t="str">
        <f>IF(F719="","",(COUNTIFS('BD1'!AC:AC,F719,'BD1'!AA:AA,"PAGADO")))</f>
        <v/>
      </c>
      <c r="E719" s="73" t="str">
        <f>IF(F719="","",(IFERROR(VLOOKUP(F719,'BD1'!AC:AE,2,0),"")))</f>
        <v/>
      </c>
      <c r="F719" s="360"/>
      <c r="G719" s="75" t="str">
        <f>IF(F719="","",(SUMIFS('BD1'!Y:Y,'BD1'!AC:AC,F719,'BD1'!AA:AA,"PAGADO")))</f>
        <v/>
      </c>
    </row>
    <row r="720" spans="2:7" ht="21.95" customHeight="1" x14ac:dyDescent="0.25">
      <c r="B720" s="538" t="str">
        <f ca="1">IF(F720="","",(IFERROR(OFFSET('BD1'!C$14,MATCH(F720,'BD1'!AC$13:AC$2500,0)-2,0),"")))</f>
        <v/>
      </c>
      <c r="C720" s="539" t="str">
        <f ca="1">IF(F720="","",(IFERROR(OFFSET('BD1'!AB$14,MATCH(F720,'BD1'!AC$13:AC$2500,0)-2,0),"")))</f>
        <v/>
      </c>
      <c r="D720" s="70" t="str">
        <f>IF(F720="","",(COUNTIFS('BD1'!AC:AC,F720,'BD1'!AA:AA,"PAGADO")))</f>
        <v/>
      </c>
      <c r="E720" s="73" t="str">
        <f>IF(F720="","",(IFERROR(VLOOKUP(F720,'BD1'!AC:AE,2,0),"")))</f>
        <v/>
      </c>
      <c r="F720" s="360"/>
      <c r="G720" s="75" t="str">
        <f>IF(F720="","",(SUMIFS('BD1'!Y:Y,'BD1'!AC:AC,F720,'BD1'!AA:AA,"PAGADO")))</f>
        <v/>
      </c>
    </row>
    <row r="721" spans="2:7" ht="21.95" customHeight="1" x14ac:dyDescent="0.25">
      <c r="B721" s="538" t="str">
        <f ca="1">IF(F721="","",(IFERROR(OFFSET('BD1'!C$14,MATCH(F721,'BD1'!AC$13:AC$2500,0)-2,0),"")))</f>
        <v/>
      </c>
      <c r="C721" s="539" t="str">
        <f ca="1">IF(F721="","",(IFERROR(OFFSET('BD1'!AB$14,MATCH(F721,'BD1'!AC$13:AC$2500,0)-2,0),"")))</f>
        <v/>
      </c>
      <c r="D721" s="70" t="str">
        <f>IF(F721="","",(COUNTIFS('BD1'!AC:AC,F721,'BD1'!AA:AA,"PAGADO")))</f>
        <v/>
      </c>
      <c r="E721" s="73" t="str">
        <f>IF(F721="","",(IFERROR(VLOOKUP(F721,'BD1'!AC:AE,2,0),"")))</f>
        <v/>
      </c>
      <c r="F721" s="360"/>
      <c r="G721" s="75" t="str">
        <f>IF(F721="","",(SUMIFS('BD1'!Y:Y,'BD1'!AC:AC,F721,'BD1'!AA:AA,"PAGADO")))</f>
        <v/>
      </c>
    </row>
    <row r="722" spans="2:7" ht="21.95" customHeight="1" x14ac:dyDescent="0.25">
      <c r="B722" s="538" t="str">
        <f ca="1">IF(F722="","",(IFERROR(OFFSET('BD1'!C$14,MATCH(F722,'BD1'!AC$13:AC$2500,0)-2,0),"")))</f>
        <v/>
      </c>
      <c r="C722" s="539" t="str">
        <f ca="1">IF(F722="","",(IFERROR(OFFSET('BD1'!AB$14,MATCH(F722,'BD1'!AC$13:AC$2500,0)-2,0),"")))</f>
        <v/>
      </c>
      <c r="D722" s="70" t="str">
        <f>IF(F722="","",(COUNTIFS('BD1'!AC:AC,F722,'BD1'!AA:AA,"PAGADO")))</f>
        <v/>
      </c>
      <c r="E722" s="73" t="str">
        <f>IF(F722="","",(IFERROR(VLOOKUP(F722,'BD1'!AC:AE,2,0),"")))</f>
        <v/>
      </c>
      <c r="F722" s="360"/>
      <c r="G722" s="75" t="str">
        <f>IF(F722="","",(SUMIFS('BD1'!Y:Y,'BD1'!AC:AC,F722,'BD1'!AA:AA,"PAGADO")))</f>
        <v/>
      </c>
    </row>
    <row r="723" spans="2:7" ht="21.95" customHeight="1" x14ac:dyDescent="0.25">
      <c r="B723" s="538" t="str">
        <f ca="1">IF(F723="","",(IFERROR(OFFSET('BD1'!C$14,MATCH(F723,'BD1'!AC$13:AC$2500,0)-2,0),"")))</f>
        <v/>
      </c>
      <c r="C723" s="539" t="str">
        <f ca="1">IF(F723="","",(IFERROR(OFFSET('BD1'!AB$14,MATCH(F723,'BD1'!AC$13:AC$2500,0)-2,0),"")))</f>
        <v/>
      </c>
      <c r="D723" s="70" t="str">
        <f>IF(F723="","",(COUNTIFS('BD1'!AC:AC,F723,'BD1'!AA:AA,"PAGADO")))</f>
        <v/>
      </c>
      <c r="E723" s="73" t="str">
        <f>IF(F723="","",(IFERROR(VLOOKUP(F723,'BD1'!AC:AE,2,0),"")))</f>
        <v/>
      </c>
      <c r="F723" s="360"/>
      <c r="G723" s="75" t="str">
        <f>IF(F723="","",(SUMIFS('BD1'!Y:Y,'BD1'!AC:AC,F723,'BD1'!AA:AA,"PAGADO")))</f>
        <v/>
      </c>
    </row>
    <row r="724" spans="2:7" ht="21.95" customHeight="1" x14ac:dyDescent="0.25">
      <c r="B724" s="538" t="str">
        <f ca="1">IF(F724="","",(IFERROR(OFFSET('BD1'!C$14,MATCH(F724,'BD1'!AC$13:AC$2500,0)-2,0),"")))</f>
        <v/>
      </c>
      <c r="C724" s="539" t="str">
        <f ca="1">IF(F724="","",(IFERROR(OFFSET('BD1'!AB$14,MATCH(F724,'BD1'!AC$13:AC$2500,0)-2,0),"")))</f>
        <v/>
      </c>
      <c r="D724" s="70" t="str">
        <f>IF(F724="","",(COUNTIFS('BD1'!AC:AC,F724,'BD1'!AA:AA,"PAGADO")))</f>
        <v/>
      </c>
      <c r="E724" s="73" t="str">
        <f>IF(F724="","",(IFERROR(VLOOKUP(F724,'BD1'!AC:AE,2,0),"")))</f>
        <v/>
      </c>
      <c r="F724" s="360"/>
      <c r="G724" s="75" t="str">
        <f>IF(F724="","",(SUMIFS('BD1'!Y:Y,'BD1'!AC:AC,F724,'BD1'!AA:AA,"PAGADO")))</f>
        <v/>
      </c>
    </row>
    <row r="725" spans="2:7" ht="20.100000000000001" customHeight="1" x14ac:dyDescent="0.25">
      <c r="B725" s="538" t="str">
        <f ca="1">IF(F725="","",(IFERROR(OFFSET('BD1'!C$14,MATCH(F725,'BD1'!AC$13:AC$2500,0)-2,0),"")))</f>
        <v/>
      </c>
      <c r="C725" s="539" t="str">
        <f ca="1">IF(F725="","",(IFERROR(OFFSET('BD1'!AB$14,MATCH(F725,'BD1'!AC$13:AC$2500,0)-2,0),"")))</f>
        <v/>
      </c>
      <c r="D725" s="70" t="str">
        <f>IF(F725="","",(COUNTIFS('BD1'!AC:AC,F725,'BD1'!AA:AA,"PAGADO")))</f>
        <v/>
      </c>
      <c r="E725" s="73" t="str">
        <f>IF(F725="","",(IFERROR(VLOOKUP(F725,'BD1'!AC:AE,2,0),"")))</f>
        <v/>
      </c>
      <c r="F725" s="360"/>
      <c r="G725" s="75" t="str">
        <f>IF(F725="","",(SUMIFS('BD1'!Y:Y,'BD1'!AC:AC,F725,'BD1'!AA:AA,"PAGADO")))</f>
        <v/>
      </c>
    </row>
    <row r="726" spans="2:7" ht="20.100000000000001" customHeight="1" x14ac:dyDescent="0.25">
      <c r="B726" s="538" t="str">
        <f ca="1">IF(F726="","",(IFERROR(OFFSET('BD1'!C$14,MATCH(F726,'BD1'!AC$13:AC$2500,0)-2,0),"")))</f>
        <v/>
      </c>
      <c r="C726" s="539" t="str">
        <f ca="1">IF(F726="","",(IFERROR(OFFSET('BD1'!AB$14,MATCH(F726,'BD1'!AC$13:AC$2500,0)-2,0),"")))</f>
        <v/>
      </c>
      <c r="D726" s="70" t="str">
        <f>IF(F726="","",(COUNTIFS('BD1'!AC:AC,F726,'BD1'!AA:AA,"PAGADO")))</f>
        <v/>
      </c>
      <c r="E726" s="73" t="str">
        <f>IF(F726="","",(IFERROR(VLOOKUP(F726,'BD1'!AC:AE,2,0),"")))</f>
        <v/>
      </c>
      <c r="F726" s="360"/>
      <c r="G726" s="75" t="str">
        <f>IF(F726="","",(SUMIFS('BD1'!Y:Y,'BD1'!AC:AC,F726,'BD1'!AA:AA,"PAGADO")))</f>
        <v/>
      </c>
    </row>
    <row r="727" spans="2:7" ht="20.100000000000001" customHeight="1" x14ac:dyDescent="0.25">
      <c r="B727" s="538" t="str">
        <f ca="1">IF(F727="","",(IFERROR(OFFSET('BD1'!C$14,MATCH(F727,'BD1'!AC$13:AC$2500,0)-2,0),"")))</f>
        <v/>
      </c>
      <c r="C727" s="539" t="str">
        <f ca="1">IF(F727="","",(IFERROR(OFFSET('BD1'!AB$14,MATCH(F727,'BD1'!AC$13:AC$2500,0)-2,0),"")))</f>
        <v/>
      </c>
      <c r="D727" s="70" t="str">
        <f>IF(F727="","",(COUNTIFS('BD1'!AC:AC,F727,'BD1'!AA:AA,"PAGADO")))</f>
        <v/>
      </c>
      <c r="E727" s="73" t="str">
        <f>IF(F727="","",(IFERROR(VLOOKUP(F727,'BD1'!AC:AE,2,0),"")))</f>
        <v/>
      </c>
      <c r="F727" s="360"/>
      <c r="G727" s="75" t="str">
        <f>IF(F727="","",(SUMIFS('BD1'!Y:Y,'BD1'!AC:AC,F727,'BD1'!AA:AA,"PAGADO")))</f>
        <v/>
      </c>
    </row>
    <row r="728" spans="2:7" ht="20.100000000000001" customHeight="1" x14ac:dyDescent="0.25">
      <c r="B728" s="538" t="str">
        <f ca="1">IF(F728="","",(IFERROR(OFFSET('BD1'!C$14,MATCH(F728,'BD1'!AC$13:AC$2500,0)-2,0),"")))</f>
        <v/>
      </c>
      <c r="C728" s="539" t="str">
        <f ca="1">IF(F728="","",(IFERROR(OFFSET('BD1'!AB$14,MATCH(F728,'BD1'!AC$13:AC$2500,0)-2,0),"")))</f>
        <v/>
      </c>
      <c r="D728" s="70" t="str">
        <f>IF(F728="","",(COUNTIFS('BD1'!AC:AC,F728,'BD1'!AA:AA,"PAGADO")))</f>
        <v/>
      </c>
      <c r="E728" s="73" t="str">
        <f>IF(F728="","",(IFERROR(VLOOKUP(F728,'BD1'!AC:AE,2,0),"")))</f>
        <v/>
      </c>
      <c r="F728" s="360"/>
      <c r="G728" s="75" t="str">
        <f>IF(F728="","",(SUMIFS('BD1'!Y:Y,'BD1'!AC:AC,F728,'BD1'!AA:AA,"PAGADO")))</f>
        <v/>
      </c>
    </row>
    <row r="729" spans="2:7" ht="20.100000000000001" customHeight="1" x14ac:dyDescent="0.25">
      <c r="B729" s="538" t="str">
        <f ca="1">IF(F729="","",(IFERROR(OFFSET('BD1'!C$14,MATCH(F729,'BD1'!AC$13:AC$2500,0)-2,0),"")))</f>
        <v/>
      </c>
      <c r="C729" s="539" t="str">
        <f ca="1">IF(F729="","",(IFERROR(OFFSET('BD1'!AB$14,MATCH(F729,'BD1'!AC$13:AC$2500,0)-2,0),"")))</f>
        <v/>
      </c>
      <c r="D729" s="70" t="str">
        <f>IF(F729="","",(COUNTIFS('BD1'!AC:AC,F729,'BD1'!AA:AA,"PAGADO")))</f>
        <v/>
      </c>
      <c r="E729" s="73" t="str">
        <f>IF(F729="","",(IFERROR(VLOOKUP(F729,'BD1'!AC:AE,2,0),"")))</f>
        <v/>
      </c>
      <c r="F729" s="360"/>
      <c r="G729" s="75" t="str">
        <f>IF(F729="","",(SUMIFS('BD1'!Y:Y,'BD1'!AC:AC,F729,'BD1'!AA:AA,"PAGADO")))</f>
        <v/>
      </c>
    </row>
    <row r="730" spans="2:7" ht="20.100000000000001" customHeight="1" x14ac:dyDescent="0.25">
      <c r="B730" s="538" t="str">
        <f ca="1">IF(F730="","",(IFERROR(OFFSET('BD1'!C$14,MATCH(F730,'BD1'!AC$13:AC$2500,0)-2,0),"")))</f>
        <v/>
      </c>
      <c r="C730" s="539" t="str">
        <f ca="1">IF(F730="","",(IFERROR(OFFSET('BD1'!AB$14,MATCH(F730,'BD1'!AC$13:AC$2500,0)-2,0),"")))</f>
        <v/>
      </c>
      <c r="D730" s="70" t="str">
        <f>IF(F730="","",(COUNTIFS('BD1'!AC:AC,F730,'BD1'!AA:AA,"PAGADO")))</f>
        <v/>
      </c>
      <c r="E730" s="73" t="str">
        <f>IF(F730="","",(IFERROR(VLOOKUP(F730,'BD1'!AC:AE,2,0),"")))</f>
        <v/>
      </c>
      <c r="F730" s="360"/>
      <c r="G730" s="75" t="str">
        <f>IF(F730="","",(SUMIFS('BD1'!Y:Y,'BD1'!AC:AC,F730,'BD1'!AA:AA,"PAGADO")))</f>
        <v/>
      </c>
    </row>
    <row r="731" spans="2:7" ht="20.100000000000001" customHeight="1" x14ac:dyDescent="0.25">
      <c r="B731" s="538" t="str">
        <f ca="1">IF(F731="","",(IFERROR(OFFSET('BD1'!C$14,MATCH(F731,'BD1'!AC$13:AC$2500,0)-2,0),"")))</f>
        <v/>
      </c>
      <c r="C731" s="539" t="str">
        <f ca="1">IF(F731="","",(IFERROR(OFFSET('BD1'!AB$14,MATCH(F731,'BD1'!AC$13:AC$2500,0)-2,0),"")))</f>
        <v/>
      </c>
      <c r="D731" s="70" t="str">
        <f>IF(F731="","",(COUNTIFS('BD1'!AC:AC,F731,'BD1'!AA:AA,"PAGADO")))</f>
        <v/>
      </c>
      <c r="E731" s="73" t="str">
        <f>IF(F731="","",(IFERROR(VLOOKUP(F731,'BD1'!AC:AE,2,0),"")))</f>
        <v/>
      </c>
      <c r="F731" s="360"/>
      <c r="G731" s="75" t="str">
        <f>IF(F731="","",(SUMIFS('BD1'!Y:Y,'BD1'!AC:AC,F731,'BD1'!AA:AA,"PAGADO")))</f>
        <v/>
      </c>
    </row>
    <row r="732" spans="2:7" ht="20.100000000000001" customHeight="1" x14ac:dyDescent="0.25">
      <c r="B732" s="538" t="str">
        <f ca="1">IF(F732="","",(IFERROR(OFFSET('BD1'!C$14,MATCH(F732,'BD1'!AC$13:AC$2500,0)-2,0),"")))</f>
        <v/>
      </c>
      <c r="C732" s="539" t="str">
        <f ca="1">IF(F732="","",(IFERROR(OFFSET('BD1'!AB$14,MATCH(F732,'BD1'!AC$13:AC$2500,0)-2,0),"")))</f>
        <v/>
      </c>
      <c r="D732" s="70" t="str">
        <f>IF(F732="","",(COUNTIFS('BD1'!AC:AC,F732,'BD1'!AA:AA,"PAGADO")))</f>
        <v/>
      </c>
      <c r="E732" s="73" t="str">
        <f>IF(F732="","",(IFERROR(VLOOKUP(F732,'BD1'!AC:AE,2,0),"")))</f>
        <v/>
      </c>
      <c r="F732" s="360"/>
      <c r="G732" s="75" t="str">
        <f>IF(F732="","",(SUMIFS('BD1'!Y:Y,'BD1'!AC:AC,F732,'BD1'!AA:AA,"PAGADO")))</f>
        <v/>
      </c>
    </row>
    <row r="733" spans="2:7" ht="20.100000000000001" customHeight="1" x14ac:dyDescent="0.25">
      <c r="B733" s="538" t="str">
        <f ca="1">IF(F733="","",(IFERROR(OFFSET('BD1'!C$14,MATCH(F733,'BD1'!AC$13:AC$2500,0)-2,0),"")))</f>
        <v/>
      </c>
      <c r="C733" s="539" t="str">
        <f ca="1">IF(F733="","",(IFERROR(OFFSET('BD1'!AB$14,MATCH(F733,'BD1'!AC$13:AC$2500,0)-2,0),"")))</f>
        <v/>
      </c>
      <c r="D733" s="70" t="str">
        <f>IF(F733="","",(COUNTIFS('BD1'!AC:AC,F733,'BD1'!AA:AA,"PAGADO")))</f>
        <v/>
      </c>
      <c r="E733" s="73" t="str">
        <f>IF(F733="","",(IFERROR(VLOOKUP(F733,'BD1'!AC:AE,2,0),"")))</f>
        <v/>
      </c>
      <c r="F733" s="360"/>
      <c r="G733" s="75" t="str">
        <f>IF(F733="","",(SUMIFS('BD1'!Y:Y,'BD1'!AC:AC,F733,'BD1'!AA:AA,"PAGADO")))</f>
        <v/>
      </c>
    </row>
    <row r="734" spans="2:7" ht="20.100000000000001" customHeight="1" x14ac:dyDescent="0.25">
      <c r="B734" s="538" t="str">
        <f ca="1">IF(F734="","",(IFERROR(OFFSET('BD1'!C$14,MATCH(F734,'BD1'!AC$13:AC$2500,0)-2,0),"")))</f>
        <v/>
      </c>
      <c r="C734" s="539" t="str">
        <f ca="1">IF(F734="","",(IFERROR(OFFSET('BD1'!AB$14,MATCH(F734,'BD1'!AC$13:AC$2500,0)-2,0),"")))</f>
        <v/>
      </c>
      <c r="D734" s="70" t="str">
        <f>IF(F734="","",(COUNTIFS('BD1'!AC:AC,F734,'BD1'!AA:AA,"PAGADO")))</f>
        <v/>
      </c>
      <c r="E734" s="73" t="str">
        <f>IF(F734="","",(IFERROR(VLOOKUP(F734,'BD1'!AC:AE,2,0),"")))</f>
        <v/>
      </c>
      <c r="F734" s="360"/>
      <c r="G734" s="75" t="str">
        <f>IF(F734="","",(SUMIFS('BD1'!Y:Y,'BD1'!AC:AC,F734,'BD1'!AA:AA,"PAGADO")))</f>
        <v/>
      </c>
    </row>
    <row r="735" spans="2:7" ht="20.100000000000001" customHeight="1" x14ac:dyDescent="0.25">
      <c r="B735" s="538" t="str">
        <f ca="1">IF(F735="","",(IFERROR(OFFSET('BD1'!C$14,MATCH(F735,'BD1'!AC$13:AC$2500,0)-2,0),"")))</f>
        <v/>
      </c>
      <c r="C735" s="539" t="str">
        <f ca="1">IF(F735="","",(IFERROR(OFFSET('BD1'!AB$14,MATCH(F735,'BD1'!AC$13:AC$2500,0)-2,0),"")))</f>
        <v/>
      </c>
      <c r="D735" s="70" t="str">
        <f>IF(F735="","",(COUNTIFS('BD1'!AC:AC,F735,'BD1'!AA:AA,"PAGADO")))</f>
        <v/>
      </c>
      <c r="E735" s="73" t="str">
        <f>IF(F735="","",(IFERROR(VLOOKUP(F735,'BD1'!AC:AE,2,0),"")))</f>
        <v/>
      </c>
      <c r="F735" s="360"/>
      <c r="G735" s="75" t="str">
        <f>IF(F735="","",(SUMIFS('BD1'!Y:Y,'BD1'!AC:AC,F735,'BD1'!AA:AA,"PAGADO")))</f>
        <v/>
      </c>
    </row>
    <row r="736" spans="2:7" ht="20.100000000000001" customHeight="1" x14ac:dyDescent="0.25">
      <c r="B736" s="538" t="str">
        <f ca="1">IF(F736="","",(IFERROR(OFFSET('BD1'!C$14,MATCH(F736,'BD1'!AC$13:AC$2500,0)-2,0),"")))</f>
        <v/>
      </c>
      <c r="C736" s="539" t="str">
        <f ca="1">IF(F736="","",(IFERROR(OFFSET('BD1'!AB$14,MATCH(F736,'BD1'!AC$13:AC$2500,0)-2,0),"")))</f>
        <v/>
      </c>
      <c r="D736" s="70" t="str">
        <f>IF(F736="","",(COUNTIFS('BD1'!AC:AC,F736,'BD1'!AA:AA,"PAGADO")))</f>
        <v/>
      </c>
      <c r="E736" s="73" t="str">
        <f>IF(F736="","",(IFERROR(VLOOKUP(F736,'BD1'!AC:AE,2,0),"")))</f>
        <v/>
      </c>
      <c r="F736" s="360"/>
      <c r="G736" s="75" t="str">
        <f>IF(F736="","",(SUMIFS('BD1'!Y:Y,'BD1'!AC:AC,F736,'BD1'!AA:AA,"PAGADO")))</f>
        <v/>
      </c>
    </row>
    <row r="737" spans="2:7" ht="20.100000000000001" customHeight="1" x14ac:dyDescent="0.25">
      <c r="B737" s="538" t="str">
        <f ca="1">IF(F737="","",(IFERROR(OFFSET('BD1'!C$14,MATCH(F737,'BD1'!AC$13:AC$2500,0)-2,0),"")))</f>
        <v/>
      </c>
      <c r="C737" s="539" t="str">
        <f ca="1">IF(F737="","",(IFERROR(OFFSET('BD1'!AB$14,MATCH(F737,'BD1'!AC$13:AC$2500,0)-2,0),"")))</f>
        <v/>
      </c>
      <c r="D737" s="70" t="str">
        <f>IF(F737="","",(COUNTIFS('BD1'!AC:AC,F737,'BD1'!AA:AA,"PAGADO")))</f>
        <v/>
      </c>
      <c r="E737" s="73" t="str">
        <f>IF(F737="","",(IFERROR(VLOOKUP(F737,'BD1'!AC:AE,2,0),"")))</f>
        <v/>
      </c>
      <c r="F737" s="360"/>
      <c r="G737" s="75" t="str">
        <f>IF(F737="","",(SUMIFS('BD1'!Y:Y,'BD1'!AC:AC,F737,'BD1'!AA:AA,"PAGADO")))</f>
        <v/>
      </c>
    </row>
    <row r="738" spans="2:7" ht="20.100000000000001" customHeight="1" x14ac:dyDescent="0.25">
      <c r="B738" s="538" t="str">
        <f ca="1">IF(F738="","",(IFERROR(OFFSET('BD1'!C$14,MATCH(F738,'BD1'!AC$13:AC$2500,0)-2,0),"")))</f>
        <v/>
      </c>
      <c r="C738" s="539" t="str">
        <f ca="1">IF(F738="","",(IFERROR(OFFSET('BD1'!AB$14,MATCH(F738,'BD1'!AC$13:AC$2500,0)-2,0),"")))</f>
        <v/>
      </c>
      <c r="D738" s="70" t="str">
        <f>IF(F738="","",(COUNTIFS('BD1'!AC:AC,F738,'BD1'!AA:AA,"PAGADO")))</f>
        <v/>
      </c>
      <c r="E738" s="73" t="str">
        <f>IF(F738="","",(IFERROR(VLOOKUP(F738,'BD1'!AC:AE,2,0),"")))</f>
        <v/>
      </c>
      <c r="F738" s="360"/>
      <c r="G738" s="75" t="str">
        <f>IF(F738="","",(SUMIFS('BD1'!Y:Y,'BD1'!AC:AC,F738,'BD1'!AA:AA,"PAGADO")))</f>
        <v/>
      </c>
    </row>
    <row r="739" spans="2:7" ht="20.100000000000001" customHeight="1" x14ac:dyDescent="0.25">
      <c r="B739" s="538" t="str">
        <f ca="1">IF(F739="","",(IFERROR(OFFSET('BD1'!C$14,MATCH(F739,'BD1'!AC$13:AC$2500,0)-2,0),"")))</f>
        <v/>
      </c>
      <c r="C739" s="539" t="str">
        <f ca="1">IF(F739="","",(IFERROR(OFFSET('BD1'!AB$14,MATCH(F739,'BD1'!AC$13:AC$2500,0)-2,0),"")))</f>
        <v/>
      </c>
      <c r="D739" s="70" t="str">
        <f>IF(F739="","",(COUNTIFS('BD1'!AC:AC,F739,'BD1'!AA:AA,"PAGADO")))</f>
        <v/>
      </c>
      <c r="E739" s="73" t="str">
        <f>IF(F739="","",(IFERROR(VLOOKUP(F739,'BD1'!AC:AE,2,0),"")))</f>
        <v/>
      </c>
      <c r="F739" s="360"/>
      <c r="G739" s="75" t="str">
        <f>IF(F739="","",(SUMIFS('BD1'!Y:Y,'BD1'!AC:AC,F739,'BD1'!AA:AA,"PAGADO")))</f>
        <v/>
      </c>
    </row>
    <row r="740" spans="2:7" ht="20.100000000000001" customHeight="1" x14ac:dyDescent="0.25">
      <c r="B740" s="538" t="str">
        <f ca="1">IF(F740="","",(IFERROR(OFFSET('BD1'!C$14,MATCH(F740,'BD1'!AC$13:AC$2500,0)-2,0),"")))</f>
        <v/>
      </c>
      <c r="C740" s="539" t="str">
        <f ca="1">IF(F740="","",(IFERROR(OFFSET('BD1'!AB$14,MATCH(F740,'BD1'!AC$13:AC$2500,0)-2,0),"")))</f>
        <v/>
      </c>
      <c r="D740" s="70" t="str">
        <f>IF(F740="","",(COUNTIFS('BD1'!AC:AC,F740,'BD1'!AA:AA,"PAGADO")))</f>
        <v/>
      </c>
      <c r="E740" s="73" t="str">
        <f>IF(F740="","",(IFERROR(VLOOKUP(F740,'BD1'!AC:AE,2,0),"")))</f>
        <v/>
      </c>
      <c r="F740" s="360"/>
      <c r="G740" s="75" t="str">
        <f>IF(F740="","",(SUMIFS('BD1'!Y:Y,'BD1'!AC:AC,F740,'BD1'!AA:AA,"PAGADO")))</f>
        <v/>
      </c>
    </row>
    <row r="741" spans="2:7" ht="20.100000000000001" customHeight="1" x14ac:dyDescent="0.25">
      <c r="B741" s="538" t="str">
        <f ca="1">IF(F741="","",(IFERROR(OFFSET('BD1'!C$14,MATCH(F741,'BD1'!AC$13:AC$2500,0)-2,0),"")))</f>
        <v/>
      </c>
      <c r="C741" s="539" t="str">
        <f ca="1">IF(F741="","",(IFERROR(OFFSET('BD1'!AB$14,MATCH(F741,'BD1'!AC$13:AC$2500,0)-2,0),"")))</f>
        <v/>
      </c>
      <c r="D741" s="70" t="str">
        <f>IF(F741="","",(COUNTIFS('BD1'!AC:AC,F741,'BD1'!AA:AA,"PAGADO")))</f>
        <v/>
      </c>
      <c r="E741" s="73" t="str">
        <f>IF(F741="","",(IFERROR(VLOOKUP(F741,'BD1'!AC:AE,2,0),"")))</f>
        <v/>
      </c>
      <c r="F741" s="360"/>
      <c r="G741" s="75" t="str">
        <f>IF(F741="","",(SUMIFS('BD1'!Y:Y,'BD1'!AC:AC,F741,'BD1'!AA:AA,"PAGADO")))</f>
        <v/>
      </c>
    </row>
    <row r="742" spans="2:7" ht="20.100000000000001" customHeight="1" x14ac:dyDescent="0.25">
      <c r="B742" s="538" t="str">
        <f ca="1">IF(F742="","",(IFERROR(OFFSET('BD1'!C$14,MATCH(F742,'BD1'!AC$13:AC$2500,0)-2,0),"")))</f>
        <v/>
      </c>
      <c r="C742" s="539" t="str">
        <f ca="1">IF(F742="","",(IFERROR(OFFSET('BD1'!AB$14,MATCH(F742,'BD1'!AC$13:AC$2500,0)-2,0),"")))</f>
        <v/>
      </c>
      <c r="D742" s="70" t="str">
        <f>IF(F742="","",(COUNTIFS('BD1'!AC:AC,F742,'BD1'!AA:AA,"PAGADO")))</f>
        <v/>
      </c>
      <c r="E742" s="73" t="str">
        <f>IF(F742="","",(IFERROR(VLOOKUP(F742,'BD1'!AC:AE,2,0),"")))</f>
        <v/>
      </c>
      <c r="F742" s="360"/>
      <c r="G742" s="75" t="str">
        <f>IF(F742="","",(SUMIFS('BD1'!Y:Y,'BD1'!AC:AC,F742,'BD1'!AA:AA,"PAGADO")))</f>
        <v/>
      </c>
    </row>
    <row r="743" spans="2:7" ht="20.100000000000001" customHeight="1" x14ac:dyDescent="0.25">
      <c r="B743" s="538" t="str">
        <f ca="1">IF(F743="","",(IFERROR(OFFSET('BD1'!C$14,MATCH(F743,'BD1'!AC$13:AC$2500,0)-2,0),"")))</f>
        <v/>
      </c>
      <c r="C743" s="539" t="str">
        <f ca="1">IF(F743="","",(IFERROR(OFFSET('BD1'!AB$14,MATCH(F743,'BD1'!AC$13:AC$2500,0)-2,0),"")))</f>
        <v/>
      </c>
      <c r="D743" s="70" t="str">
        <f>IF(F743="","",(COUNTIFS('BD1'!AC:AC,F743,'BD1'!AA:AA,"PAGADO")))</f>
        <v/>
      </c>
      <c r="E743" s="73" t="str">
        <f>IF(F743="","",(IFERROR(VLOOKUP(F743,'BD1'!AC:AE,2,0),"")))</f>
        <v/>
      </c>
      <c r="F743" s="360"/>
      <c r="G743" s="75" t="str">
        <f>IF(F743="","",(SUMIFS('BD1'!Y:Y,'BD1'!AC:AC,F743,'BD1'!AA:AA,"PAGADO")))</f>
        <v/>
      </c>
    </row>
    <row r="744" spans="2:7" ht="20.100000000000001" customHeight="1" x14ac:dyDescent="0.25">
      <c r="B744" s="538" t="str">
        <f ca="1">IF(F744="","",(IFERROR(OFFSET('BD1'!C$14,MATCH(F744,'BD1'!AC$13:AC$2500,0)-2,0),"")))</f>
        <v/>
      </c>
      <c r="C744" s="539" t="str">
        <f ca="1">IF(F744="","",(IFERROR(OFFSET('BD1'!AB$14,MATCH(F744,'BD1'!AC$13:AC$2500,0)-2,0),"")))</f>
        <v/>
      </c>
      <c r="D744" s="70" t="str">
        <f>IF(F744="","",(COUNTIFS('BD1'!AC:AC,F744,'BD1'!AA:AA,"PAGADO")))</f>
        <v/>
      </c>
      <c r="E744" s="73" t="str">
        <f>IF(F744="","",(IFERROR(VLOOKUP(F744,'BD1'!AC:AE,2,0),"")))</f>
        <v/>
      </c>
      <c r="F744" s="360"/>
      <c r="G744" s="75" t="str">
        <f>IF(F744="","",(SUMIFS('BD1'!Y:Y,'BD1'!AC:AC,F744,'BD1'!AA:AA,"PAGADO")))</f>
        <v/>
      </c>
    </row>
    <row r="745" spans="2:7" ht="20.100000000000001" customHeight="1" x14ac:dyDescent="0.25">
      <c r="B745" s="538" t="str">
        <f ca="1">IF(F745="","",(IFERROR(OFFSET('BD1'!C$14,MATCH(F745,'BD1'!AC$13:AC$2500,0)-2,0),"")))</f>
        <v/>
      </c>
      <c r="C745" s="539" t="str">
        <f ca="1">IF(F745="","",(IFERROR(OFFSET('BD1'!AB$14,MATCH(F745,'BD1'!AC$13:AC$2500,0)-2,0),"")))</f>
        <v/>
      </c>
      <c r="D745" s="70" t="str">
        <f>IF(F745="","",(COUNTIFS('BD1'!AC:AC,F745,'BD1'!AA:AA,"PAGADO")))</f>
        <v/>
      </c>
      <c r="E745" s="73" t="str">
        <f>IF(F745="","",(IFERROR(VLOOKUP(F745,'BD1'!AC:AE,2,0),"")))</f>
        <v/>
      </c>
      <c r="F745" s="360"/>
      <c r="G745" s="75" t="str">
        <f>IF(F745="","",(SUMIFS('BD1'!Y:Y,'BD1'!AC:AC,F745,'BD1'!AA:AA,"PAGADO")))</f>
        <v/>
      </c>
    </row>
    <row r="746" spans="2:7" ht="20.100000000000001" customHeight="1" x14ac:dyDescent="0.25">
      <c r="B746" s="538" t="str">
        <f ca="1">IF(F746="","",(IFERROR(OFFSET('BD1'!C$14,MATCH(F746,'BD1'!AC$13:AC$2500,0)-2,0),"")))</f>
        <v/>
      </c>
      <c r="C746" s="539" t="str">
        <f ca="1">IF(F746="","",(IFERROR(OFFSET('BD1'!AB$14,MATCH(F746,'BD1'!AC$13:AC$2500,0)-2,0),"")))</f>
        <v/>
      </c>
      <c r="D746" s="70" t="str">
        <f>IF(F746="","",(COUNTIFS('BD1'!AC:AC,F746,'BD1'!AA:AA,"PAGADO")))</f>
        <v/>
      </c>
      <c r="E746" s="73" t="str">
        <f>IF(F746="","",(IFERROR(VLOOKUP(F746,'BD1'!AC:AE,2,0),"")))</f>
        <v/>
      </c>
      <c r="F746" s="360"/>
      <c r="G746" s="75" t="str">
        <f>IF(F746="","",(SUMIFS('BD1'!Y:Y,'BD1'!AC:AC,F746,'BD1'!AA:AA,"PAGADO")))</f>
        <v/>
      </c>
    </row>
    <row r="747" spans="2:7" ht="20.100000000000001" customHeight="1" x14ac:dyDescent="0.25">
      <c r="B747" s="538" t="str">
        <f ca="1">IF(F747="","",(IFERROR(OFFSET('BD1'!C$14,MATCH(F747,'BD1'!AC$13:AC$2500,0)-2,0),"")))</f>
        <v/>
      </c>
      <c r="C747" s="539" t="str">
        <f ca="1">IF(F747="","",(IFERROR(OFFSET('BD1'!AB$14,MATCH(F747,'BD1'!AC$13:AC$2500,0)-2,0),"")))</f>
        <v/>
      </c>
      <c r="D747" s="70" t="str">
        <f>IF(F747="","",(COUNTIFS('BD1'!AC:AC,F747,'BD1'!AA:AA,"PAGADO")))</f>
        <v/>
      </c>
      <c r="E747" s="73" t="str">
        <f>IF(F747="","",(IFERROR(VLOOKUP(F747,'BD1'!AC:AE,2,0),"")))</f>
        <v/>
      </c>
      <c r="F747" s="360"/>
      <c r="G747" s="75" t="str">
        <f>IF(F747="","",(SUMIFS('BD1'!Y:Y,'BD1'!AC:AC,F747,'BD1'!AA:AA,"PAGADO")))</f>
        <v/>
      </c>
    </row>
    <row r="748" spans="2:7" ht="20.100000000000001" customHeight="1" x14ac:dyDescent="0.25">
      <c r="B748" s="538" t="str">
        <f ca="1">IF(F748="","",(IFERROR(OFFSET('BD1'!C$14,MATCH(F748,'BD1'!AC$13:AC$2500,0)-2,0),"")))</f>
        <v/>
      </c>
      <c r="C748" s="539" t="str">
        <f ca="1">IF(F748="","",(IFERROR(OFFSET('BD1'!AB$14,MATCH(F748,'BD1'!AC$13:AC$2500,0)-2,0),"")))</f>
        <v/>
      </c>
      <c r="D748" s="70" t="str">
        <f>IF(F748="","",(COUNTIFS('BD1'!AC:AC,F748,'BD1'!AA:AA,"PAGADO")))</f>
        <v/>
      </c>
      <c r="E748" s="73" t="str">
        <f>IF(F748="","",(IFERROR(VLOOKUP(F748,'BD1'!AC:AE,2,0),"")))</f>
        <v/>
      </c>
      <c r="F748" s="360"/>
      <c r="G748" s="75" t="str">
        <f>IF(F748="","",(SUMIFS('BD1'!Y:Y,'BD1'!AC:AC,F748,'BD1'!AA:AA,"PAGADO")))</f>
        <v/>
      </c>
    </row>
    <row r="749" spans="2:7" ht="20.100000000000001" customHeight="1" x14ac:dyDescent="0.25">
      <c r="B749" s="538" t="str">
        <f ca="1">IF(F749="","",(IFERROR(OFFSET('BD1'!C$14,MATCH(F749,'BD1'!AC$13:AC$2500,0)-2,0),"")))</f>
        <v/>
      </c>
      <c r="C749" s="539" t="str">
        <f ca="1">IF(F749="","",(IFERROR(OFFSET('BD1'!AB$14,MATCH(F749,'BD1'!AC$13:AC$2500,0)-2,0),"")))</f>
        <v/>
      </c>
      <c r="D749" s="70" t="str">
        <f>IF(F749="","",(COUNTIFS('BD1'!AC:AC,F749,'BD1'!AA:AA,"PAGADO")))</f>
        <v/>
      </c>
      <c r="E749" s="73" t="str">
        <f>IF(F749="","",(IFERROR(VLOOKUP(F749,'BD1'!AC:AE,2,0),"")))</f>
        <v/>
      </c>
      <c r="F749" s="360"/>
      <c r="G749" s="75" t="str">
        <f>IF(F749="","",(SUMIFS('BD1'!Y:Y,'BD1'!AC:AC,F749,'BD1'!AA:AA,"PAGADO")))</f>
        <v/>
      </c>
    </row>
    <row r="750" spans="2:7" ht="20.100000000000001" customHeight="1" x14ac:dyDescent="0.25">
      <c r="B750" s="538" t="str">
        <f ca="1">IF(F750="","",(IFERROR(OFFSET('BD1'!C$14,MATCH(F750,'BD1'!AC$13:AC$2500,0)-2,0),"")))</f>
        <v/>
      </c>
      <c r="C750" s="539" t="str">
        <f ca="1">IF(F750="","",(IFERROR(OFFSET('BD1'!AB$14,MATCH(F750,'BD1'!AC$13:AC$2500,0)-2,0),"")))</f>
        <v/>
      </c>
      <c r="D750" s="70" t="str">
        <f>IF(F750="","",(COUNTIFS('BD1'!AC:AC,F750,'BD1'!AA:AA,"PAGADO")))</f>
        <v/>
      </c>
      <c r="E750" s="73" t="str">
        <f>IF(F750="","",(IFERROR(VLOOKUP(F750,'BD1'!AC:AE,2,0),"")))</f>
        <v/>
      </c>
      <c r="F750" s="360"/>
      <c r="G750" s="75" t="str">
        <f>IF(F750="","",(SUMIFS('BD1'!Y:Y,'BD1'!AC:AC,F750,'BD1'!AA:AA,"PAGADO")))</f>
        <v/>
      </c>
    </row>
    <row r="751" spans="2:7" ht="20.100000000000001" customHeight="1" x14ac:dyDescent="0.25">
      <c r="B751" s="538" t="str">
        <f ca="1">IF(F751="","",(IFERROR(OFFSET('BD1'!C$14,MATCH(F751,'BD1'!AC$13:AC$2500,0)-2,0),"")))</f>
        <v/>
      </c>
      <c r="C751" s="539" t="str">
        <f ca="1">IF(F751="","",(IFERROR(OFFSET('BD1'!AB$14,MATCH(F751,'BD1'!AC$13:AC$2500,0)-2,0),"")))</f>
        <v/>
      </c>
      <c r="D751" s="70" t="str">
        <f>IF(F751="","",(COUNTIFS('BD1'!AC:AC,F751,'BD1'!AA:AA,"PAGADO")))</f>
        <v/>
      </c>
      <c r="E751" s="73" t="str">
        <f>IF(F751="","",(IFERROR(VLOOKUP(F751,'BD1'!AC:AE,2,0),"")))</f>
        <v/>
      </c>
      <c r="F751" s="360"/>
      <c r="G751" s="75" t="str">
        <f>IF(F751="","",(SUMIFS('BD1'!Y:Y,'BD1'!AC:AC,F751,'BD1'!AA:AA,"PAGADO")))</f>
        <v/>
      </c>
    </row>
    <row r="752" spans="2:7" ht="20.100000000000001" customHeight="1" x14ac:dyDescent="0.25">
      <c r="B752" s="538" t="str">
        <f ca="1">IF(F752="","",(IFERROR(OFFSET('BD1'!C$14,MATCH(F752,'BD1'!AC$13:AC$2500,0)-2,0),"")))</f>
        <v/>
      </c>
      <c r="C752" s="539" t="str">
        <f ca="1">IF(F752="","",(IFERROR(OFFSET('BD1'!AB$14,MATCH(F752,'BD1'!AC$13:AC$2500,0)-2,0),"")))</f>
        <v/>
      </c>
      <c r="D752" s="70" t="str">
        <f>IF(F752="","",(COUNTIFS('BD1'!AC:AC,F752,'BD1'!AA:AA,"PAGADO")))</f>
        <v/>
      </c>
      <c r="E752" s="73" t="str">
        <f>IF(F752="","",(IFERROR(VLOOKUP(F752,'BD1'!AC:AE,2,0),"")))</f>
        <v/>
      </c>
      <c r="F752" s="360"/>
      <c r="G752" s="75" t="str">
        <f>IF(F752="","",(SUMIFS('BD1'!Y:Y,'BD1'!AC:AC,F752,'BD1'!AA:AA,"PAGADO")))</f>
        <v/>
      </c>
    </row>
    <row r="753" spans="2:7" ht="20.100000000000001" customHeight="1" x14ac:dyDescent="0.25">
      <c r="B753" s="538" t="str">
        <f ca="1">IF(F753="","",(IFERROR(OFFSET('BD1'!C$14,MATCH(F753,'BD1'!AC$13:AC$2500,0)-2,0),"")))</f>
        <v/>
      </c>
      <c r="C753" s="539" t="str">
        <f ca="1">IF(F753="","",(IFERROR(OFFSET('BD1'!AB$14,MATCH(F753,'BD1'!AC$13:AC$2500,0)-2,0),"")))</f>
        <v/>
      </c>
      <c r="D753" s="70" t="str">
        <f>IF(F753="","",(COUNTIFS('BD1'!AC:AC,F753,'BD1'!AA:AA,"PAGADO")))</f>
        <v/>
      </c>
      <c r="E753" s="73" t="str">
        <f>IF(F753="","",(IFERROR(VLOOKUP(F753,'BD1'!AC:AE,2,0),"")))</f>
        <v/>
      </c>
      <c r="F753" s="360"/>
      <c r="G753" s="75" t="str">
        <f>IF(F753="","",(SUMIFS('BD1'!Y:Y,'BD1'!AC:AC,F753,'BD1'!AA:AA,"PAGADO")))</f>
        <v/>
      </c>
    </row>
    <row r="754" spans="2:7" ht="20.100000000000001" customHeight="1" x14ac:dyDescent="0.25">
      <c r="B754" s="538" t="str">
        <f ca="1">IF(F754="","",(IFERROR(OFFSET('BD1'!C$14,MATCH(F754,'BD1'!AC$13:AC$2500,0)-2,0),"")))</f>
        <v/>
      </c>
      <c r="C754" s="539" t="str">
        <f ca="1">IF(F754="","",(IFERROR(OFFSET('BD1'!AB$14,MATCH(F754,'BD1'!AC$13:AC$2500,0)-2,0),"")))</f>
        <v/>
      </c>
      <c r="D754" s="70" t="str">
        <f>IF(F754="","",(COUNTIFS('BD1'!AC:AC,F754,'BD1'!AA:AA,"PAGADO")))</f>
        <v/>
      </c>
      <c r="E754" s="73" t="str">
        <f>IF(F754="","",(IFERROR(VLOOKUP(F754,'BD1'!AC:AE,2,0),"")))</f>
        <v/>
      </c>
      <c r="F754" s="360"/>
      <c r="G754" s="75" t="str">
        <f>IF(F754="","",(SUMIFS('BD1'!Y:Y,'BD1'!AC:AC,F754,'BD1'!AA:AA,"PAGADO")))</f>
        <v/>
      </c>
    </row>
    <row r="755" spans="2:7" ht="20.100000000000001" customHeight="1" x14ac:dyDescent="0.25">
      <c r="B755" s="538" t="str">
        <f ca="1">IF(F755="","",(IFERROR(OFFSET('BD1'!C$14,MATCH(F755,'BD1'!AC$13:AC$2500,0)-2,0),"")))</f>
        <v/>
      </c>
      <c r="C755" s="539" t="str">
        <f ca="1">IF(F755="","",(IFERROR(OFFSET('BD1'!AB$14,MATCH(F755,'BD1'!AC$13:AC$2500,0)-2,0),"")))</f>
        <v/>
      </c>
      <c r="D755" s="70" t="str">
        <f>IF(F755="","",(COUNTIFS('BD1'!AC:AC,F755,'BD1'!AA:AA,"PAGADO")))</f>
        <v/>
      </c>
      <c r="E755" s="73" t="str">
        <f>IF(F755="","",(IFERROR(VLOOKUP(F755,'BD1'!AC:AE,2,0),"")))</f>
        <v/>
      </c>
      <c r="F755" s="360"/>
      <c r="G755" s="75" t="str">
        <f>IF(F755="","",(SUMIFS('BD1'!Y:Y,'BD1'!AC:AC,F755,'BD1'!AA:AA,"PAGADO")))</f>
        <v/>
      </c>
    </row>
    <row r="756" spans="2:7" ht="20.100000000000001" customHeight="1" x14ac:dyDescent="0.25">
      <c r="B756" s="538" t="str">
        <f ca="1">IF(F756="","",(IFERROR(OFFSET('BD1'!C$14,MATCH(F756,'BD1'!AC$13:AC$2500,0)-2,0),"")))</f>
        <v/>
      </c>
      <c r="C756" s="539" t="str">
        <f ca="1">IF(F756="","",(IFERROR(OFFSET('BD1'!AB$14,MATCH(F756,'BD1'!AC$13:AC$2500,0)-2,0),"")))</f>
        <v/>
      </c>
      <c r="D756" s="70" t="str">
        <f>IF(F756="","",(COUNTIFS('BD1'!AC:AC,F756,'BD1'!AA:AA,"PAGADO")))</f>
        <v/>
      </c>
      <c r="E756" s="73" t="str">
        <f>IF(F756="","",(IFERROR(VLOOKUP(F756,'BD1'!AC:AE,2,0),"")))</f>
        <v/>
      </c>
      <c r="F756" s="360"/>
      <c r="G756" s="75" t="str">
        <f>IF(F756="","",(SUMIFS('BD1'!Y:Y,'BD1'!AC:AC,F756,'BD1'!AA:AA,"PAGADO")))</f>
        <v/>
      </c>
    </row>
    <row r="757" spans="2:7" ht="20.100000000000001" customHeight="1" x14ac:dyDescent="0.25">
      <c r="B757" s="538" t="str">
        <f ca="1">IF(F757="","",(IFERROR(OFFSET('BD1'!C$14,MATCH(F757,'BD1'!AC$13:AC$2500,0)-2,0),"")))</f>
        <v/>
      </c>
      <c r="C757" s="539" t="str">
        <f ca="1">IF(F757="","",(IFERROR(OFFSET('BD1'!AB$14,MATCH(F757,'BD1'!AC$13:AC$2500,0)-2,0),"")))</f>
        <v/>
      </c>
      <c r="D757" s="70" t="str">
        <f>IF(F757="","",(COUNTIFS('BD1'!AC:AC,F757,'BD1'!AA:AA,"PAGADO")))</f>
        <v/>
      </c>
      <c r="E757" s="73" t="str">
        <f>IF(F757="","",(IFERROR(VLOOKUP(F757,'BD1'!AC:AE,2,0),"")))</f>
        <v/>
      </c>
      <c r="F757" s="360"/>
      <c r="G757" s="75" t="str">
        <f>IF(F757="","",(SUMIFS('BD1'!Y:Y,'BD1'!AC:AC,F757,'BD1'!AA:AA,"PAGADO")))</f>
        <v/>
      </c>
    </row>
    <row r="758" spans="2:7" ht="20.100000000000001" customHeight="1" x14ac:dyDescent="0.25">
      <c r="B758" s="538" t="str">
        <f ca="1">IF(F758="","",(IFERROR(OFFSET('BD1'!C$14,MATCH(F758,'BD1'!AC$13:AC$2500,0)-2,0),"")))</f>
        <v/>
      </c>
      <c r="C758" s="539" t="str">
        <f ca="1">IF(F758="","",(IFERROR(OFFSET('BD1'!AB$14,MATCH(F758,'BD1'!AC$13:AC$2500,0)-2,0),"")))</f>
        <v/>
      </c>
      <c r="D758" s="70" t="str">
        <f>IF(F758="","",(COUNTIFS('BD1'!AC:AC,F758,'BD1'!AA:AA,"PAGADO")))</f>
        <v/>
      </c>
      <c r="E758" s="73" t="str">
        <f>IF(F758="","",(IFERROR(VLOOKUP(F758,'BD1'!AC:AE,2,0),"")))</f>
        <v/>
      </c>
      <c r="F758" s="360"/>
      <c r="G758" s="75" t="str">
        <f>IF(F758="","",(SUMIFS('BD1'!Y:Y,'BD1'!AC:AC,F758,'BD1'!AA:AA,"PAGADO")))</f>
        <v/>
      </c>
    </row>
    <row r="759" spans="2:7" ht="20.100000000000001" customHeight="1" x14ac:dyDescent="0.25">
      <c r="B759" s="538" t="str">
        <f ca="1">IF(F759="","",(IFERROR(OFFSET('BD1'!C$14,MATCH(F759,'BD1'!AC$13:AC$2500,0)-2,0),"")))</f>
        <v/>
      </c>
      <c r="C759" s="539" t="str">
        <f ca="1">IF(F759="","",(IFERROR(OFFSET('BD1'!AB$14,MATCH(F759,'BD1'!AC$13:AC$2500,0)-2,0),"")))</f>
        <v/>
      </c>
      <c r="D759" s="70" t="str">
        <f>IF(F759="","",(COUNTIFS('BD1'!AC:AC,F759,'BD1'!AA:AA,"PAGADO")))</f>
        <v/>
      </c>
      <c r="E759" s="73" t="str">
        <f>IF(F759="","",(IFERROR(VLOOKUP(F759,'BD1'!AC:AE,2,0),"")))</f>
        <v/>
      </c>
      <c r="F759" s="360"/>
      <c r="G759" s="75" t="str">
        <f>IF(F759="","",(SUMIFS('BD1'!Y:Y,'BD1'!AC:AC,F759,'BD1'!AA:AA,"PAGADO")))</f>
        <v/>
      </c>
    </row>
    <row r="760" spans="2:7" ht="20.100000000000001" customHeight="1" x14ac:dyDescent="0.25">
      <c r="B760" s="538" t="str">
        <f ca="1">IF(F760="","",(IFERROR(OFFSET('BD1'!C$14,MATCH(F760,'BD1'!AC$13:AC$2500,0)-2,0),"")))</f>
        <v/>
      </c>
      <c r="C760" s="539" t="str">
        <f ca="1">IF(F760="","",(IFERROR(OFFSET('BD1'!AB$14,MATCH(F760,'BD1'!AC$13:AC$2500,0)-2,0),"")))</f>
        <v/>
      </c>
      <c r="D760" s="70" t="str">
        <f>IF(F760="","",(COUNTIFS('BD1'!AC:AC,F760,'BD1'!AA:AA,"PAGADO")))</f>
        <v/>
      </c>
      <c r="E760" s="73" t="str">
        <f>IF(F760="","",(IFERROR(VLOOKUP(F760,'BD1'!AC:AE,2,0),"")))</f>
        <v/>
      </c>
      <c r="F760" s="360"/>
      <c r="G760" s="75" t="str">
        <f>IF(F760="","",(SUMIFS('BD1'!Y:Y,'BD1'!AC:AC,F760,'BD1'!AA:AA,"PAGADO")))</f>
        <v/>
      </c>
    </row>
    <row r="761" spans="2:7" ht="20.100000000000001" customHeight="1" x14ac:dyDescent="0.25">
      <c r="B761" s="538" t="str">
        <f ca="1">IF(F761="","",(IFERROR(OFFSET('BD1'!C$14,MATCH(F761,'BD1'!AC$13:AC$2500,0)-2,0),"")))</f>
        <v/>
      </c>
      <c r="C761" s="539" t="str">
        <f ca="1">IF(F761="","",(IFERROR(OFFSET('BD1'!AB$14,MATCH(F761,'BD1'!AC$13:AC$2500,0)-2,0),"")))</f>
        <v/>
      </c>
      <c r="D761" s="70" t="str">
        <f>IF(F761="","",(COUNTIFS('BD1'!AC:AC,F761,'BD1'!AA:AA,"PAGADO")))</f>
        <v/>
      </c>
      <c r="E761" s="73" t="str">
        <f>IF(F761="","",(IFERROR(VLOOKUP(F761,'BD1'!AC:AE,2,0),"")))</f>
        <v/>
      </c>
      <c r="F761" s="360"/>
      <c r="G761" s="75" t="str">
        <f>IF(F761="","",(SUMIFS('BD1'!Y:Y,'BD1'!AC:AC,F761,'BD1'!AA:AA,"PAGADO")))</f>
        <v/>
      </c>
    </row>
    <row r="762" spans="2:7" ht="20.100000000000001" customHeight="1" x14ac:dyDescent="0.25">
      <c r="B762" s="538" t="str">
        <f ca="1">IF(F762="","",(IFERROR(OFFSET('BD1'!C$14,MATCH(F762,'BD1'!AC$13:AC$2500,0)-2,0),"")))</f>
        <v/>
      </c>
      <c r="C762" s="539" t="str">
        <f ca="1">IF(F762="","",(IFERROR(OFFSET('BD1'!AB$14,MATCH(F762,'BD1'!AC$13:AC$2500,0)-2,0),"")))</f>
        <v/>
      </c>
      <c r="D762" s="70" t="str">
        <f>IF(F762="","",(COUNTIFS('BD1'!AC:AC,F762,'BD1'!AA:AA,"PAGADO")))</f>
        <v/>
      </c>
      <c r="E762" s="73" t="str">
        <f>IF(F762="","",(IFERROR(VLOOKUP(F762,'BD1'!AC:AE,2,0),"")))</f>
        <v/>
      </c>
      <c r="F762" s="360"/>
      <c r="G762" s="75" t="str">
        <f>IF(F762="","",(SUMIFS('BD1'!Y:Y,'BD1'!AC:AC,F762,'BD1'!AA:AA,"PAGADO")))</f>
        <v/>
      </c>
    </row>
    <row r="763" spans="2:7" ht="20.100000000000001" customHeight="1" x14ac:dyDescent="0.25">
      <c r="B763" s="538" t="str">
        <f ca="1">IF(F763="","",(IFERROR(OFFSET('BD1'!C$14,MATCH(F763,'BD1'!AC$13:AC$2500,0)-2,0),"")))</f>
        <v/>
      </c>
      <c r="C763" s="539" t="str">
        <f ca="1">IF(F763="","",(IFERROR(OFFSET('BD1'!AB$14,MATCH(F763,'BD1'!AC$13:AC$2500,0)-2,0),"")))</f>
        <v/>
      </c>
      <c r="D763" s="70" t="str">
        <f>IF(F763="","",(COUNTIFS('BD1'!AC:AC,F763,'BD1'!AA:AA,"PAGADO")))</f>
        <v/>
      </c>
      <c r="E763" s="73" t="str">
        <f>IF(F763="","",(IFERROR(VLOOKUP(F763,'BD1'!AC:AE,2,0),"")))</f>
        <v/>
      </c>
      <c r="F763" s="360"/>
      <c r="G763" s="75" t="str">
        <f>IF(F763="","",(SUMIFS('BD1'!Y:Y,'BD1'!AC:AC,F763,'BD1'!AA:AA,"PAGADO")))</f>
        <v/>
      </c>
    </row>
    <row r="764" spans="2:7" ht="20.100000000000001" customHeight="1" x14ac:dyDescent="0.25">
      <c r="B764" s="538" t="str">
        <f ca="1">IF(F764="","",(IFERROR(OFFSET('BD1'!C$14,MATCH(F764,'BD1'!AC$13:AC$2500,0)-2,0),"")))</f>
        <v/>
      </c>
      <c r="C764" s="539" t="str">
        <f ca="1">IF(F764="","",(IFERROR(OFFSET('BD1'!AB$14,MATCH(F764,'BD1'!AC$13:AC$2500,0)-2,0),"")))</f>
        <v/>
      </c>
      <c r="D764" s="70" t="str">
        <f>IF(F764="","",(COUNTIFS('BD1'!AC:AC,F764,'BD1'!AA:AA,"PAGADO")))</f>
        <v/>
      </c>
      <c r="E764" s="73" t="str">
        <f>IF(F764="","",(IFERROR(VLOOKUP(F764,'BD1'!AC:AE,2,0),"")))</f>
        <v/>
      </c>
      <c r="F764" s="360"/>
      <c r="G764" s="75" t="str">
        <f>IF(F764="","",(SUMIFS('BD1'!Y:Y,'BD1'!AC:AC,F764,'BD1'!AA:AA,"PAGADO")))</f>
        <v/>
      </c>
    </row>
    <row r="765" spans="2:7" ht="20.100000000000001" customHeight="1" x14ac:dyDescent="0.25">
      <c r="B765" s="538" t="str">
        <f ca="1">IF(F765="","",(IFERROR(OFFSET('BD1'!C$14,MATCH(F765,'BD1'!AC$13:AC$2500,0)-2,0),"")))</f>
        <v/>
      </c>
      <c r="C765" s="539" t="str">
        <f ca="1">IF(F765="","",(IFERROR(OFFSET('BD1'!AB$14,MATCH(F765,'BD1'!AC$13:AC$2500,0)-2,0),"")))</f>
        <v/>
      </c>
      <c r="D765" s="70" t="str">
        <f>IF(F765="","",(COUNTIFS('BD1'!AC:AC,F765,'BD1'!AA:AA,"PAGADO")))</f>
        <v/>
      </c>
      <c r="E765" s="73" t="str">
        <f>IF(F765="","",(IFERROR(VLOOKUP(F765,'BD1'!AC:AE,2,0),"")))</f>
        <v/>
      </c>
      <c r="F765" s="360"/>
      <c r="G765" s="75" t="str">
        <f>IF(F765="","",(SUMIFS('BD1'!Y:Y,'BD1'!AC:AC,F765,'BD1'!AA:AA,"PAGADO")))</f>
        <v/>
      </c>
    </row>
    <row r="766" spans="2:7" ht="20.100000000000001" customHeight="1" x14ac:dyDescent="0.25">
      <c r="B766" s="538" t="str">
        <f ca="1">IF(F766="","",(IFERROR(OFFSET('BD1'!C$14,MATCH(F766,'BD1'!AC$13:AC$2500,0)-2,0),"")))</f>
        <v/>
      </c>
      <c r="C766" s="539" t="str">
        <f ca="1">IF(F766="","",(IFERROR(OFFSET('BD1'!AB$14,MATCH(F766,'BD1'!AC$13:AC$2500,0)-2,0),"")))</f>
        <v/>
      </c>
      <c r="D766" s="70" t="str">
        <f>IF(F766="","",(COUNTIFS('BD1'!AC:AC,F766,'BD1'!AA:AA,"PAGADO")))</f>
        <v/>
      </c>
      <c r="E766" s="73" t="str">
        <f>IF(F766="","",(IFERROR(VLOOKUP(F766,'BD1'!AC:AE,2,0),"")))</f>
        <v/>
      </c>
      <c r="F766" s="360"/>
      <c r="G766" s="75" t="str">
        <f>IF(F766="","",(SUMIFS('BD1'!Y:Y,'BD1'!AC:AC,F766,'BD1'!AA:AA,"PAGADO")))</f>
        <v/>
      </c>
    </row>
    <row r="767" spans="2:7" ht="20.100000000000001" customHeight="1" x14ac:dyDescent="0.25">
      <c r="B767" s="538" t="str">
        <f ca="1">IF(F767="","",(IFERROR(OFFSET('BD1'!C$14,MATCH(F767,'BD1'!AC$13:AC$2500,0)-2,0),"")))</f>
        <v/>
      </c>
      <c r="C767" s="539" t="str">
        <f ca="1">IF(F767="","",(IFERROR(OFFSET('BD1'!AB$14,MATCH(F767,'BD1'!AC$13:AC$2500,0)-2,0),"")))</f>
        <v/>
      </c>
      <c r="D767" s="70" t="str">
        <f>IF(F767="","",(COUNTIFS('BD1'!AC:AC,F767,'BD1'!AA:AA,"PAGADO")))</f>
        <v/>
      </c>
      <c r="E767" s="73" t="str">
        <f>IF(F767="","",(IFERROR(VLOOKUP(F767,'BD1'!AC:AE,2,0),"")))</f>
        <v/>
      </c>
      <c r="F767" s="360"/>
      <c r="G767" s="75" t="str">
        <f>IF(F767="","",(SUMIFS('BD1'!Y:Y,'BD1'!AC:AC,F767,'BD1'!AA:AA,"PAGADO")))</f>
        <v/>
      </c>
    </row>
    <row r="768" spans="2:7" ht="20.100000000000001" customHeight="1" x14ac:dyDescent="0.25">
      <c r="B768" s="538" t="str">
        <f ca="1">IF(F768="","",(IFERROR(OFFSET('BD1'!C$14,MATCH(F768,'BD1'!AC$13:AC$2500,0)-2,0),"")))</f>
        <v/>
      </c>
      <c r="C768" s="539" t="str">
        <f ca="1">IF(F768="","",(IFERROR(OFFSET('BD1'!AB$14,MATCH(F768,'BD1'!AC$13:AC$2500,0)-2,0),"")))</f>
        <v/>
      </c>
      <c r="D768" s="70" t="str">
        <f>IF(F768="","",(COUNTIFS('BD1'!AC:AC,F768,'BD1'!AA:AA,"PAGADO")))</f>
        <v/>
      </c>
      <c r="E768" s="73" t="str">
        <f>IF(F768="","",(IFERROR(VLOOKUP(F768,'BD1'!AC:AE,2,0),"")))</f>
        <v/>
      </c>
      <c r="F768" s="360"/>
      <c r="G768" s="75" t="str">
        <f>IF(F768="","",(SUMIFS('BD1'!Y:Y,'BD1'!AC:AC,F768,'BD1'!AA:AA,"PAGADO")))</f>
        <v/>
      </c>
    </row>
    <row r="769" spans="2:7" ht="20.100000000000001" customHeight="1" x14ac:dyDescent="0.25">
      <c r="B769" s="538" t="str">
        <f ca="1">IF(F769="","",(IFERROR(OFFSET('BD1'!C$14,MATCH(F769,'BD1'!AC$13:AC$2500,0)-2,0),"")))</f>
        <v/>
      </c>
      <c r="C769" s="539" t="str">
        <f ca="1">IF(F769="","",(IFERROR(OFFSET('BD1'!AB$14,MATCH(F769,'BD1'!AC$13:AC$2500,0)-2,0),"")))</f>
        <v/>
      </c>
      <c r="D769" s="70" t="str">
        <f>IF(F769="","",(COUNTIFS('BD1'!AC:AC,F769,'BD1'!AA:AA,"PAGADO")))</f>
        <v/>
      </c>
      <c r="E769" s="73" t="str">
        <f>IF(F769="","",(IFERROR(VLOOKUP(F769,'BD1'!AC:AE,2,0),"")))</f>
        <v/>
      </c>
      <c r="F769" s="360"/>
      <c r="G769" s="75" t="str">
        <f>IF(F769="","",(SUMIFS('BD1'!Y:Y,'BD1'!AC:AC,F769,'BD1'!AA:AA,"PAGADO")))</f>
        <v/>
      </c>
    </row>
    <row r="770" spans="2:7" ht="20.100000000000001" customHeight="1" x14ac:dyDescent="0.25">
      <c r="B770" s="538" t="str">
        <f ca="1">IF(F770="","",(IFERROR(OFFSET('BD1'!C$14,MATCH(F770,'BD1'!AC$13:AC$2500,0)-2,0),"")))</f>
        <v/>
      </c>
      <c r="C770" s="539" t="str">
        <f ca="1">IF(F770="","",(IFERROR(OFFSET('BD1'!AB$14,MATCH(F770,'BD1'!AC$13:AC$2500,0)-2,0),"")))</f>
        <v/>
      </c>
      <c r="D770" s="70" t="str">
        <f>IF(F770="","",(COUNTIFS('BD1'!AC:AC,F770,'BD1'!AA:AA,"PAGADO")))</f>
        <v/>
      </c>
      <c r="E770" s="73" t="str">
        <f>IF(F770="","",(IFERROR(VLOOKUP(F770,'BD1'!AC:AE,2,0),"")))</f>
        <v/>
      </c>
      <c r="F770" s="360"/>
      <c r="G770" s="75" t="str">
        <f>IF(F770="","",(SUMIFS('BD1'!Y:Y,'BD1'!AC:AC,F770,'BD1'!AA:AA,"PAGADO")))</f>
        <v/>
      </c>
    </row>
    <row r="771" spans="2:7" ht="20.100000000000001" customHeight="1" x14ac:dyDescent="0.25">
      <c r="B771" s="538" t="str">
        <f ca="1">IF(F771="","",(IFERROR(OFFSET('BD1'!C$14,MATCH(F771,'BD1'!AC$13:AC$2500,0)-2,0),"")))</f>
        <v/>
      </c>
      <c r="C771" s="539" t="str">
        <f ca="1">IF(F771="","",(IFERROR(OFFSET('BD1'!AB$14,MATCH(F771,'BD1'!AC$13:AC$2500,0)-2,0),"")))</f>
        <v/>
      </c>
      <c r="D771" s="70" t="str">
        <f>IF(F771="","",(COUNTIFS('BD1'!AC:AC,F771,'BD1'!AA:AA,"PAGADO")))</f>
        <v/>
      </c>
      <c r="E771" s="73" t="str">
        <f>IF(F771="","",(IFERROR(VLOOKUP(F771,'BD1'!AC:AE,2,0),"")))</f>
        <v/>
      </c>
      <c r="F771" s="360"/>
      <c r="G771" s="75" t="str">
        <f>IF(F771="","",(SUMIFS('BD1'!Y:Y,'BD1'!AC:AC,F771,'BD1'!AA:AA,"PAGADO")))</f>
        <v/>
      </c>
    </row>
    <row r="772" spans="2:7" ht="20.100000000000001" customHeight="1" x14ac:dyDescent="0.25">
      <c r="B772" s="538" t="str">
        <f ca="1">IF(F772="","",(IFERROR(OFFSET('BD1'!C$14,MATCH(F772,'BD1'!AC$13:AC$2500,0)-2,0),"")))</f>
        <v/>
      </c>
      <c r="C772" s="539" t="str">
        <f ca="1">IF(F772="","",(IFERROR(OFFSET('BD1'!AB$14,MATCH(F772,'BD1'!AC$13:AC$2500,0)-2,0),"")))</f>
        <v/>
      </c>
      <c r="D772" s="70" t="str">
        <f>IF(F772="","",(COUNTIFS('BD1'!AC:AC,F772,'BD1'!AA:AA,"PAGADO")))</f>
        <v/>
      </c>
      <c r="E772" s="73" t="str">
        <f>IF(F772="","",(IFERROR(VLOOKUP(F772,'BD1'!AC:AE,2,0),"")))</f>
        <v/>
      </c>
      <c r="F772" s="360"/>
      <c r="G772" s="75" t="str">
        <f>IF(F772="","",(SUMIFS('BD1'!Y:Y,'BD1'!AC:AC,F772,'BD1'!AA:AA,"PAGADO")))</f>
        <v/>
      </c>
    </row>
    <row r="773" spans="2:7" ht="20.100000000000001" customHeight="1" x14ac:dyDescent="0.25">
      <c r="B773" s="538" t="str">
        <f ca="1">IF(F773="","",(IFERROR(OFFSET('BD1'!C$14,MATCH(F773,'BD1'!AC$13:AC$2500,0)-2,0),"")))</f>
        <v/>
      </c>
      <c r="C773" s="539" t="str">
        <f ca="1">IF(F773="","",(IFERROR(OFFSET('BD1'!AB$14,MATCH(F773,'BD1'!AC$13:AC$2500,0)-2,0),"")))</f>
        <v/>
      </c>
      <c r="D773" s="70" t="str">
        <f>IF(F773="","",(COUNTIFS('BD1'!AC:AC,F773,'BD1'!AA:AA,"PAGADO")))</f>
        <v/>
      </c>
      <c r="E773" s="73" t="str">
        <f>IF(F773="","",(IFERROR(VLOOKUP(F773,'BD1'!AC:AE,2,0),"")))</f>
        <v/>
      </c>
      <c r="F773" s="360"/>
      <c r="G773" s="75" t="str">
        <f>IF(F773="","",(SUMIFS('BD1'!Y:Y,'BD1'!AC:AC,F773,'BD1'!AA:AA,"PAGADO")))</f>
        <v/>
      </c>
    </row>
    <row r="774" spans="2:7" ht="20.100000000000001" customHeight="1" x14ac:dyDescent="0.25">
      <c r="B774" s="538" t="str">
        <f ca="1">IF(F774="","",(IFERROR(OFFSET('BD1'!C$14,MATCH(F774,'BD1'!AC$13:AC$2500,0)-2,0),"")))</f>
        <v/>
      </c>
      <c r="C774" s="539" t="str">
        <f ca="1">IF(F774="","",(IFERROR(OFFSET('BD1'!AB$14,MATCH(F774,'BD1'!AC$13:AC$2500,0)-2,0),"")))</f>
        <v/>
      </c>
      <c r="D774" s="70" t="str">
        <f>IF(F774="","",(COUNTIFS('BD1'!AC:AC,F774,'BD1'!AA:AA,"PAGADO")))</f>
        <v/>
      </c>
      <c r="E774" s="73" t="str">
        <f>IF(F774="","",(IFERROR(VLOOKUP(F774,'BD1'!AC:AE,2,0),"")))</f>
        <v/>
      </c>
      <c r="F774" s="360"/>
      <c r="G774" s="75" t="str">
        <f>IF(F774="","",(SUMIFS('BD1'!Y:Y,'BD1'!AC:AC,F774,'BD1'!AA:AA,"PAGADO")))</f>
        <v/>
      </c>
    </row>
    <row r="775" spans="2:7" ht="20.100000000000001" customHeight="1" x14ac:dyDescent="0.25">
      <c r="B775" s="538" t="str">
        <f ca="1">IF(F775="","",(IFERROR(OFFSET('BD1'!C$14,MATCH(F775,'BD1'!AC$13:AC$2500,0)-2,0),"")))</f>
        <v/>
      </c>
      <c r="C775" s="539" t="str">
        <f ca="1">IF(F775="","",(IFERROR(OFFSET('BD1'!AB$14,MATCH(F775,'BD1'!AC$13:AC$2500,0)-2,0),"")))</f>
        <v/>
      </c>
      <c r="D775" s="70" t="str">
        <f>IF(F775="","",(COUNTIFS('BD1'!AC:AC,F775,'BD1'!AA:AA,"PAGADO")))</f>
        <v/>
      </c>
      <c r="E775" s="73" t="str">
        <f>IF(F775="","",(IFERROR(VLOOKUP(F775,'BD1'!AC:AE,2,0),"")))</f>
        <v/>
      </c>
      <c r="F775" s="360"/>
      <c r="G775" s="75" t="str">
        <f>IF(F775="","",(SUMIFS('BD1'!Y:Y,'BD1'!AC:AC,F775,'BD1'!AA:AA,"PAGADO")))</f>
        <v/>
      </c>
    </row>
    <row r="776" spans="2:7" ht="20.100000000000001" customHeight="1" x14ac:dyDescent="0.25">
      <c r="B776" s="538" t="str">
        <f ca="1">IF(F776="","",(IFERROR(OFFSET('BD1'!C$14,MATCH(F776,'BD1'!AC$13:AC$2500,0)-2,0),"")))</f>
        <v/>
      </c>
      <c r="C776" s="539" t="str">
        <f ca="1">IF(F776="","",(IFERROR(OFFSET('BD1'!AB$14,MATCH(F776,'BD1'!AC$13:AC$2500,0)-2,0),"")))</f>
        <v/>
      </c>
      <c r="D776" s="70" t="str">
        <f>IF(F776="","",(COUNTIFS('BD1'!AC:AC,F776,'BD1'!AA:AA,"PAGADO")))</f>
        <v/>
      </c>
      <c r="E776" s="73" t="str">
        <f>IF(F776="","",(IFERROR(VLOOKUP(F776,'BD1'!AC:AE,2,0),"")))</f>
        <v/>
      </c>
      <c r="F776" s="360"/>
      <c r="G776" s="75" t="str">
        <f>IF(F776="","",(SUMIFS('BD1'!Y:Y,'BD1'!AC:AC,F776,'BD1'!AA:AA,"PAGADO")))</f>
        <v/>
      </c>
    </row>
    <row r="777" spans="2:7" ht="20.100000000000001" customHeight="1" x14ac:dyDescent="0.25">
      <c r="B777" s="538" t="str">
        <f ca="1">IF(F777="","",(IFERROR(OFFSET('BD1'!C$14,MATCH(F777,'BD1'!AC$13:AC$2500,0)-2,0),"")))</f>
        <v/>
      </c>
      <c r="C777" s="539" t="str">
        <f ca="1">IF(F777="","",(IFERROR(OFFSET('BD1'!AB$14,MATCH(F777,'BD1'!AC$13:AC$2500,0)-2,0),"")))</f>
        <v/>
      </c>
      <c r="D777" s="70" t="str">
        <f>IF(F777="","",(COUNTIFS('BD1'!AC:AC,F777,'BD1'!AA:AA,"PAGADO")))</f>
        <v/>
      </c>
      <c r="E777" s="73" t="str">
        <f>IF(F777="","",(IFERROR(VLOOKUP(F777,'BD1'!AC:AE,2,0),"")))</f>
        <v/>
      </c>
      <c r="F777" s="360"/>
      <c r="G777" s="75" t="str">
        <f>IF(F777="","",(SUMIFS('BD1'!Y:Y,'BD1'!AC:AC,F777,'BD1'!AA:AA,"PAGADO")))</f>
        <v/>
      </c>
    </row>
    <row r="778" spans="2:7" ht="20.100000000000001" customHeight="1" x14ac:dyDescent="0.25">
      <c r="B778" s="538" t="str">
        <f ca="1">IF(F778="","",(IFERROR(OFFSET('BD1'!C$14,MATCH(F778,'BD1'!AC$13:AC$2500,0)-2,0),"")))</f>
        <v/>
      </c>
      <c r="C778" s="539" t="str">
        <f ca="1">IF(F778="","",(IFERROR(OFFSET('BD1'!AB$14,MATCH(F778,'BD1'!AC$13:AC$2500,0)-2,0),"")))</f>
        <v/>
      </c>
      <c r="D778" s="70" t="str">
        <f>IF(F778="","",(COUNTIFS('BD1'!AC:AC,F778,'BD1'!AA:AA,"PAGADO")))</f>
        <v/>
      </c>
      <c r="E778" s="73" t="str">
        <f>IF(F778="","",(IFERROR(VLOOKUP(F778,'BD1'!AC:AE,2,0),"")))</f>
        <v/>
      </c>
      <c r="F778" s="360"/>
      <c r="G778" s="75" t="str">
        <f>IF(F778="","",(SUMIFS('BD1'!Y:Y,'BD1'!AC:AC,F778,'BD1'!AA:AA,"PAGADO")))</f>
        <v/>
      </c>
    </row>
    <row r="779" spans="2:7" ht="20.100000000000001" customHeight="1" x14ac:dyDescent="0.25">
      <c r="B779" s="538" t="str">
        <f ca="1">IF(F779="","",(IFERROR(OFFSET('BD1'!C$14,MATCH(F779,'BD1'!AC$13:AC$2500,0)-2,0),"")))</f>
        <v/>
      </c>
      <c r="C779" s="539" t="str">
        <f ca="1">IF(F779="","",(IFERROR(OFFSET('BD1'!AB$14,MATCH(F779,'BD1'!AC$13:AC$2500,0)-2,0),"")))</f>
        <v/>
      </c>
      <c r="D779" s="70" t="str">
        <f>IF(F779="","",(COUNTIFS('BD1'!AC:AC,F779,'BD1'!AA:AA,"PAGADO")))</f>
        <v/>
      </c>
      <c r="E779" s="73" t="str">
        <f>IF(F779="","",(IFERROR(VLOOKUP(F779,'BD1'!AC:AE,2,0),"")))</f>
        <v/>
      </c>
      <c r="F779" s="360"/>
      <c r="G779" s="75" t="str">
        <f>IF(F779="","",(SUMIFS('BD1'!Y:Y,'BD1'!AC:AC,F779,'BD1'!AA:AA,"PAGADO")))</f>
        <v/>
      </c>
    </row>
    <row r="780" spans="2:7" ht="20.100000000000001" customHeight="1" x14ac:dyDescent="0.25">
      <c r="B780" s="538" t="str">
        <f ca="1">IF(F780="","",(IFERROR(OFFSET('BD1'!C$14,MATCH(F780,'BD1'!AC$13:AC$2500,0)-2,0),"")))</f>
        <v/>
      </c>
      <c r="C780" s="539" t="str">
        <f ca="1">IF(F780="","",(IFERROR(OFFSET('BD1'!AB$14,MATCH(F780,'BD1'!AC$13:AC$2500,0)-2,0),"")))</f>
        <v/>
      </c>
      <c r="D780" s="70" t="str">
        <f>IF(F780="","",(COUNTIFS('BD1'!AC:AC,F780,'BD1'!AA:AA,"PAGADO")))</f>
        <v/>
      </c>
      <c r="E780" s="73" t="str">
        <f>IF(F780="","",(IFERROR(VLOOKUP(F780,'BD1'!AC:AE,2,0),"")))</f>
        <v/>
      </c>
      <c r="F780" s="360"/>
      <c r="G780" s="75" t="str">
        <f>IF(F780="","",(SUMIFS('BD1'!Y:Y,'BD1'!AC:AC,F780,'BD1'!AA:AA,"PAGADO")))</f>
        <v/>
      </c>
    </row>
    <row r="781" spans="2:7" ht="20.100000000000001" customHeight="1" x14ac:dyDescent="0.25">
      <c r="B781" s="538" t="str">
        <f ca="1">IF(F781="","",(IFERROR(OFFSET('BD1'!C$14,MATCH(F781,'BD1'!AC$13:AC$2500,0)-2,0),"")))</f>
        <v/>
      </c>
      <c r="C781" s="539" t="str">
        <f ca="1">IF(F781="","",(IFERROR(OFFSET('BD1'!AB$14,MATCH(F781,'BD1'!AC$13:AC$2500,0)-2,0),"")))</f>
        <v/>
      </c>
      <c r="D781" s="70" t="str">
        <f>IF(F781="","",(COUNTIFS('BD1'!AC:AC,F781,'BD1'!AA:AA,"PAGADO")))</f>
        <v/>
      </c>
      <c r="E781" s="73" t="str">
        <f>IF(F781="","",(IFERROR(VLOOKUP(F781,'BD1'!AC:AE,2,0),"")))</f>
        <v/>
      </c>
      <c r="F781" s="360"/>
      <c r="G781" s="75" t="str">
        <f>IF(F781="","",(SUMIFS('BD1'!Y:Y,'BD1'!AC:AC,F781,'BD1'!AA:AA,"PAGADO")))</f>
        <v/>
      </c>
    </row>
    <row r="782" spans="2:7" ht="20.100000000000001" customHeight="1" x14ac:dyDescent="0.25">
      <c r="B782" s="538" t="str">
        <f ca="1">IF(F782="","",(IFERROR(OFFSET('BD1'!C$14,MATCH(F782,'BD1'!AC$13:AC$2500,0)-2,0),"")))</f>
        <v/>
      </c>
      <c r="C782" s="539" t="str">
        <f ca="1">IF(F782="","",(IFERROR(OFFSET('BD1'!AB$14,MATCH(F782,'BD1'!AC$13:AC$2500,0)-2,0),"")))</f>
        <v/>
      </c>
      <c r="D782" s="70" t="str">
        <f>IF(F782="","",(COUNTIFS('BD1'!AC:AC,F782,'BD1'!AA:AA,"PAGADO")))</f>
        <v/>
      </c>
      <c r="E782" s="73" t="str">
        <f>IF(F782="","",(IFERROR(VLOOKUP(F782,'BD1'!AC:AE,2,0),"")))</f>
        <v/>
      </c>
      <c r="F782" s="360"/>
      <c r="G782" s="75" t="str">
        <f>IF(F782="","",(SUMIFS('BD1'!Y:Y,'BD1'!AC:AC,F782,'BD1'!AA:AA,"PAGADO")))</f>
        <v/>
      </c>
    </row>
    <row r="783" spans="2:7" ht="20.100000000000001" customHeight="1" x14ac:dyDescent="0.25">
      <c r="B783" s="538" t="str">
        <f ca="1">IF(F783="","",(IFERROR(OFFSET('BD1'!C$14,MATCH(F783,'BD1'!AC$13:AC$2500,0)-2,0),"")))</f>
        <v/>
      </c>
      <c r="C783" s="539" t="str">
        <f ca="1">IF(F783="","",(IFERROR(OFFSET('BD1'!AB$14,MATCH(F783,'BD1'!AC$13:AC$2500,0)-2,0),"")))</f>
        <v/>
      </c>
      <c r="D783" s="70" t="str">
        <f>IF(F783="","",(COUNTIFS('BD1'!AC:AC,F783,'BD1'!AA:AA,"PAGADO")))</f>
        <v/>
      </c>
      <c r="E783" s="73" t="str">
        <f>IF(F783="","",(IFERROR(VLOOKUP(F783,'BD1'!AC:AE,2,0),"")))</f>
        <v/>
      </c>
      <c r="F783" s="360"/>
      <c r="G783" s="75" t="str">
        <f>IF(F783="","",(SUMIFS('BD1'!Y:Y,'BD1'!AC:AC,F783,'BD1'!AA:AA,"PAGADO")))</f>
        <v/>
      </c>
    </row>
    <row r="784" spans="2:7" ht="20.100000000000001" customHeight="1" x14ac:dyDescent="0.25">
      <c r="B784" s="538" t="str">
        <f ca="1">IF(F784="","",(IFERROR(OFFSET('BD1'!C$14,MATCH(F784,'BD1'!AC$13:AC$2500,0)-2,0),"")))</f>
        <v/>
      </c>
      <c r="C784" s="539" t="str">
        <f ca="1">IF(F784="","",(IFERROR(OFFSET('BD1'!AB$14,MATCH(F784,'BD1'!AC$13:AC$2500,0)-2,0),"")))</f>
        <v/>
      </c>
      <c r="D784" s="70" t="str">
        <f>IF(F784="","",(COUNTIFS('BD1'!AC:AC,F784,'BD1'!AA:AA,"PAGADO")))</f>
        <v/>
      </c>
      <c r="E784" s="73" t="str">
        <f>IF(F784="","",(IFERROR(VLOOKUP(F784,'BD1'!AC:AE,2,0),"")))</f>
        <v/>
      </c>
      <c r="F784" s="360"/>
      <c r="G784" s="75" t="str">
        <f>IF(F784="","",(SUMIFS('BD1'!Y:Y,'BD1'!AC:AC,F784,'BD1'!AA:AA,"PAGADO")))</f>
        <v/>
      </c>
    </row>
    <row r="785" spans="2:7" ht="20.100000000000001" customHeight="1" x14ac:dyDescent="0.25">
      <c r="B785" s="538" t="str">
        <f ca="1">IF(F785="","",(IFERROR(OFFSET('BD1'!C$14,MATCH(F785,'BD1'!AC$13:AC$2500,0)-2,0),"")))</f>
        <v/>
      </c>
      <c r="C785" s="539" t="str">
        <f ca="1">IF(F785="","",(IFERROR(OFFSET('BD1'!AB$14,MATCH(F785,'BD1'!AC$13:AC$2500,0)-2,0),"")))</f>
        <v/>
      </c>
      <c r="D785" s="70" t="str">
        <f>IF(F785="","",(COUNTIFS('BD1'!AC:AC,F785,'BD1'!AA:AA,"PAGADO")))</f>
        <v/>
      </c>
      <c r="E785" s="73" t="str">
        <f>IF(F785="","",(IFERROR(VLOOKUP(F785,'BD1'!AC:AE,2,0),"")))</f>
        <v/>
      </c>
      <c r="F785" s="360"/>
      <c r="G785" s="75" t="str">
        <f>IF(F785="","",(SUMIFS('BD1'!Y:Y,'BD1'!AC:AC,F785,'BD1'!AA:AA,"PAGADO")))</f>
        <v/>
      </c>
    </row>
    <row r="786" spans="2:7" ht="20.100000000000001" customHeight="1" x14ac:dyDescent="0.25">
      <c r="B786" s="538" t="str">
        <f ca="1">IF(F786="","",(IFERROR(OFFSET('BD1'!C$14,MATCH(F786,'BD1'!AC$13:AC$2500,0)-2,0),"")))</f>
        <v/>
      </c>
      <c r="C786" s="539" t="str">
        <f ca="1">IF(F786="","",(IFERROR(OFFSET('BD1'!AB$14,MATCH(F786,'BD1'!AC$13:AC$2500,0)-2,0),"")))</f>
        <v/>
      </c>
      <c r="D786" s="70" t="str">
        <f>IF(F786="","",(COUNTIFS('BD1'!AC:AC,F786,'BD1'!AA:AA,"PAGADO")))</f>
        <v/>
      </c>
      <c r="E786" s="73" t="str">
        <f>IF(F786="","",(IFERROR(VLOOKUP(F786,'BD1'!AC:AE,2,0),"")))</f>
        <v/>
      </c>
      <c r="F786" s="360"/>
      <c r="G786" s="75" t="str">
        <f>IF(F786="","",(SUMIFS('BD1'!Y:Y,'BD1'!AC:AC,F786,'BD1'!AA:AA,"PAGADO")))</f>
        <v/>
      </c>
    </row>
    <row r="787" spans="2:7" ht="20.100000000000001" customHeight="1" x14ac:dyDescent="0.25">
      <c r="B787" s="538" t="str">
        <f ca="1">IF(F787="","",(IFERROR(OFFSET('BD1'!C$14,MATCH(F787,'BD1'!AC$13:AC$2500,0)-2,0),"")))</f>
        <v/>
      </c>
      <c r="C787" s="539" t="str">
        <f ca="1">IF(F787="","",(IFERROR(OFFSET('BD1'!AB$14,MATCH(F787,'BD1'!AC$13:AC$2500,0)-2,0),"")))</f>
        <v/>
      </c>
      <c r="D787" s="70" t="str">
        <f>IF(F787="","",(COUNTIFS('BD1'!AC:AC,F787,'BD1'!AA:AA,"PAGADO")))</f>
        <v/>
      </c>
      <c r="E787" s="73" t="str">
        <f>IF(F787="","",(IFERROR(VLOOKUP(F787,'BD1'!AC:AE,2,0),"")))</f>
        <v/>
      </c>
      <c r="F787" s="360"/>
      <c r="G787" s="75" t="str">
        <f>IF(F787="","",(SUMIFS('BD1'!Y:Y,'BD1'!AC:AC,F787,'BD1'!AA:AA,"PAGADO")))</f>
        <v/>
      </c>
    </row>
    <row r="788" spans="2:7" ht="20.100000000000001" customHeight="1" x14ac:dyDescent="0.25">
      <c r="B788" s="538" t="str">
        <f ca="1">IF(F788="","",(IFERROR(OFFSET('BD1'!C$14,MATCH(F788,'BD1'!AC$13:AC$2500,0)-2,0),"")))</f>
        <v/>
      </c>
      <c r="C788" s="539" t="str">
        <f ca="1">IF(F788="","",(IFERROR(OFFSET('BD1'!AB$14,MATCH(F788,'BD1'!AC$13:AC$2500,0)-2,0),"")))</f>
        <v/>
      </c>
      <c r="D788" s="70" t="str">
        <f>IF(F788="","",(COUNTIFS('BD1'!AC:AC,F788,'BD1'!AA:AA,"PAGADO")))</f>
        <v/>
      </c>
      <c r="E788" s="73" t="str">
        <f>IF(F788="","",(IFERROR(VLOOKUP(F788,'BD1'!AC:AE,2,0),"")))</f>
        <v/>
      </c>
      <c r="F788" s="360"/>
      <c r="G788" s="75" t="str">
        <f>IF(F788="","",(SUMIFS('BD1'!Y:Y,'BD1'!AC:AC,F788,'BD1'!AA:AA,"PAGADO")))</f>
        <v/>
      </c>
    </row>
    <row r="789" spans="2:7" ht="20.100000000000001" customHeight="1" x14ac:dyDescent="0.25">
      <c r="B789" s="538" t="str">
        <f ca="1">IF(F789="","",(IFERROR(OFFSET('BD1'!C$14,MATCH(F789,'BD1'!AC$13:AC$2500,0)-2,0),"")))</f>
        <v/>
      </c>
      <c r="C789" s="539" t="str">
        <f ca="1">IF(F789="","",(IFERROR(OFFSET('BD1'!AB$14,MATCH(F789,'BD1'!AC$13:AC$2500,0)-2,0),"")))</f>
        <v/>
      </c>
      <c r="D789" s="70" t="str">
        <f>IF(F789="","",(COUNTIFS('BD1'!AC:AC,F789,'BD1'!AA:AA,"PAGADO")))</f>
        <v/>
      </c>
      <c r="E789" s="73" t="str">
        <f>IF(F789="","",(IFERROR(VLOOKUP(F789,'BD1'!AC:AE,2,0),"")))</f>
        <v/>
      </c>
      <c r="F789" s="360"/>
      <c r="G789" s="75" t="str">
        <f>IF(F789="","",(SUMIFS('BD1'!Y:Y,'BD1'!AC:AC,F789,'BD1'!AA:AA,"PAGADO")))</f>
        <v/>
      </c>
    </row>
    <row r="790" spans="2:7" ht="20.100000000000001" customHeight="1" x14ac:dyDescent="0.25">
      <c r="B790" s="538" t="str">
        <f ca="1">IF(F790="","",(IFERROR(OFFSET('BD1'!C$14,MATCH(F790,'BD1'!AC$13:AC$2500,0)-2,0),"")))</f>
        <v/>
      </c>
      <c r="C790" s="539" t="str">
        <f ca="1">IF(F790="","",(IFERROR(OFFSET('BD1'!AB$14,MATCH(F790,'BD1'!AC$13:AC$2500,0)-2,0),"")))</f>
        <v/>
      </c>
      <c r="D790" s="70" t="str">
        <f>IF(F790="","",(COUNTIFS('BD1'!AC:AC,F790,'BD1'!AA:AA,"PAGADO")))</f>
        <v/>
      </c>
      <c r="E790" s="73" t="str">
        <f>IF(F790="","",(IFERROR(VLOOKUP(F790,'BD1'!AC:AE,2,0),"")))</f>
        <v/>
      </c>
      <c r="F790" s="360"/>
      <c r="G790" s="75" t="str">
        <f>IF(F790="","",(SUMIFS('BD1'!Y:Y,'BD1'!AC:AC,F790,'BD1'!AA:AA,"PAGADO")))</f>
        <v/>
      </c>
    </row>
    <row r="791" spans="2:7" ht="20.100000000000001" customHeight="1" x14ac:dyDescent="0.25">
      <c r="B791" s="538" t="str">
        <f ca="1">IF(F791="","",(IFERROR(OFFSET('BD1'!C$14,MATCH(F791,'BD1'!AC$13:AC$2500,0)-2,0),"")))</f>
        <v/>
      </c>
      <c r="C791" s="539" t="str">
        <f ca="1">IF(F791="","",(IFERROR(OFFSET('BD1'!AB$14,MATCH(F791,'BD1'!AC$13:AC$2500,0)-2,0),"")))</f>
        <v/>
      </c>
      <c r="D791" s="70" t="str">
        <f>IF(F791="","",(COUNTIFS('BD1'!AC:AC,F791,'BD1'!AA:AA,"PAGADO")))</f>
        <v/>
      </c>
      <c r="E791" s="73" t="str">
        <f>IF(F791="","",(IFERROR(VLOOKUP(F791,'BD1'!AC:AE,2,0),"")))</f>
        <v/>
      </c>
      <c r="F791" s="360"/>
      <c r="G791" s="75" t="str">
        <f>IF(F791="","",(SUMIFS('BD1'!Y:Y,'BD1'!AC:AC,F791,'BD1'!AA:AA,"PAGADO")))</f>
        <v/>
      </c>
    </row>
    <row r="792" spans="2:7" ht="20.100000000000001" customHeight="1" x14ac:dyDescent="0.25">
      <c r="B792" s="538" t="str">
        <f ca="1">IF(F792="","",(IFERROR(OFFSET('BD1'!C$14,MATCH(F792,'BD1'!AC$13:AC$2500,0)-2,0),"")))</f>
        <v/>
      </c>
      <c r="C792" s="539" t="str">
        <f ca="1">IF(F792="","",(IFERROR(OFFSET('BD1'!AB$14,MATCH(F792,'BD1'!AC$13:AC$2500,0)-2,0),"")))</f>
        <v/>
      </c>
      <c r="D792" s="70" t="str">
        <f>IF(F792="","",(COUNTIFS('BD1'!AC:AC,F792,'BD1'!AA:AA,"PAGADO")))</f>
        <v/>
      </c>
      <c r="E792" s="73" t="str">
        <f>IF(F792="","",(IFERROR(VLOOKUP(F792,'BD1'!AC:AE,2,0),"")))</f>
        <v/>
      </c>
      <c r="F792" s="360"/>
      <c r="G792" s="75" t="str">
        <f>IF(F792="","",(SUMIFS('BD1'!Y:Y,'BD1'!AC:AC,F792,'BD1'!AA:AA,"PAGADO")))</f>
        <v/>
      </c>
    </row>
    <row r="793" spans="2:7" ht="20.100000000000001" customHeight="1" x14ac:dyDescent="0.25">
      <c r="B793" s="538" t="str">
        <f ca="1">IF(F793="","",(IFERROR(OFFSET('BD1'!C$14,MATCH(F793,'BD1'!AC$13:AC$2500,0)-2,0),"")))</f>
        <v/>
      </c>
      <c r="C793" s="539" t="str">
        <f ca="1">IF(F793="","",(IFERROR(OFFSET('BD1'!AB$14,MATCH(F793,'BD1'!AC$13:AC$2500,0)-2,0),"")))</f>
        <v/>
      </c>
      <c r="D793" s="70" t="str">
        <f>IF(F793="","",(COUNTIFS('BD1'!AC:AC,F793,'BD1'!AA:AA,"PAGADO")))</f>
        <v/>
      </c>
      <c r="E793" s="73" t="str">
        <f>IF(F793="","",(IFERROR(VLOOKUP(F793,'BD1'!AC:AE,2,0),"")))</f>
        <v/>
      </c>
      <c r="F793" s="360"/>
      <c r="G793" s="75" t="str">
        <f>IF(F793="","",(SUMIFS('BD1'!Y:Y,'BD1'!AC:AC,F793,'BD1'!AA:AA,"PAGADO")))</f>
        <v/>
      </c>
    </row>
    <row r="794" spans="2:7" ht="20.100000000000001" customHeight="1" x14ac:dyDescent="0.25">
      <c r="B794" s="538" t="str">
        <f ca="1">IF(F794="","",(IFERROR(OFFSET('BD1'!C$14,MATCH(F794,'BD1'!AC$13:AC$2500,0)-2,0),"")))</f>
        <v/>
      </c>
      <c r="C794" s="539" t="str">
        <f ca="1">IF(F794="","",(IFERROR(OFFSET('BD1'!AB$14,MATCH(F794,'BD1'!AC$13:AC$2500,0)-2,0),"")))</f>
        <v/>
      </c>
      <c r="D794" s="70" t="str">
        <f>IF(F794="","",(COUNTIFS('BD1'!AC:AC,F794,'BD1'!AA:AA,"PAGADO")))</f>
        <v/>
      </c>
      <c r="E794" s="73" t="str">
        <f>IF(F794="","",(IFERROR(VLOOKUP(F794,'BD1'!AC:AE,2,0),"")))</f>
        <v/>
      </c>
      <c r="F794" s="360"/>
      <c r="G794" s="75" t="str">
        <f>IF(F794="","",(SUMIFS('BD1'!Y:Y,'BD1'!AC:AC,F794,'BD1'!AA:AA,"PAGADO")))</f>
        <v/>
      </c>
    </row>
    <row r="795" spans="2:7" ht="20.100000000000001" customHeight="1" x14ac:dyDescent="0.25">
      <c r="B795" s="538" t="str">
        <f ca="1">IF(F795="","",(IFERROR(OFFSET('BD1'!C$14,MATCH(F795,'BD1'!AC$13:AC$2500,0)-2,0),"")))</f>
        <v/>
      </c>
      <c r="C795" s="539" t="str">
        <f ca="1">IF(F795="","",(IFERROR(OFFSET('BD1'!AB$14,MATCH(F795,'BD1'!AC$13:AC$2500,0)-2,0),"")))</f>
        <v/>
      </c>
      <c r="D795" s="70" t="str">
        <f>IF(F795="","",(COUNTIFS('BD1'!AC:AC,F795,'BD1'!AA:AA,"PAGADO")))</f>
        <v/>
      </c>
      <c r="E795" s="73" t="str">
        <f>IF(F795="","",(IFERROR(VLOOKUP(F795,'BD1'!AC:AE,2,0),"")))</f>
        <v/>
      </c>
      <c r="F795" s="360"/>
      <c r="G795" s="75" t="str">
        <f>IF(F795="","",(SUMIFS('BD1'!Y:Y,'BD1'!AC:AC,F795,'BD1'!AA:AA,"PAGADO")))</f>
        <v/>
      </c>
    </row>
    <row r="796" spans="2:7" ht="20.100000000000001" customHeight="1" x14ac:dyDescent="0.25">
      <c r="B796" s="538" t="str">
        <f ca="1">IF(F796="","",(IFERROR(OFFSET('BD1'!C$14,MATCH(F796,'BD1'!AC$13:AC$2500,0)-2,0),"")))</f>
        <v/>
      </c>
      <c r="C796" s="539" t="str">
        <f ca="1">IF(F796="","",(IFERROR(OFFSET('BD1'!AB$14,MATCH(F796,'BD1'!AC$13:AC$2500,0)-2,0),"")))</f>
        <v/>
      </c>
      <c r="D796" s="70" t="str">
        <f>IF(F796="","",(COUNTIFS('BD1'!AC:AC,F796,'BD1'!AA:AA,"PAGADO")))</f>
        <v/>
      </c>
      <c r="E796" s="73" t="str">
        <f>IF(F796="","",(IFERROR(VLOOKUP(F796,'BD1'!AC:AE,2,0),"")))</f>
        <v/>
      </c>
      <c r="F796" s="360"/>
      <c r="G796" s="75" t="str">
        <f>IF(F796="","",(SUMIFS('BD1'!Y:Y,'BD1'!AC:AC,F796,'BD1'!AA:AA,"PAGADO")))</f>
        <v/>
      </c>
    </row>
    <row r="797" spans="2:7" ht="20.100000000000001" customHeight="1" x14ac:dyDescent="0.25">
      <c r="B797" s="538" t="str">
        <f ca="1">IF(F797="","",(IFERROR(OFFSET('BD1'!C$14,MATCH(F797,'BD1'!AC$13:AC$2500,0)-2,0),"")))</f>
        <v/>
      </c>
      <c r="C797" s="539" t="str">
        <f ca="1">IF(F797="","",(IFERROR(OFFSET('BD1'!AB$14,MATCH(F797,'BD1'!AC$13:AC$2500,0)-2,0),"")))</f>
        <v/>
      </c>
      <c r="D797" s="70" t="str">
        <f>IF(F797="","",(COUNTIFS('BD1'!AC:AC,F797,'BD1'!AA:AA,"PAGADO")))</f>
        <v/>
      </c>
      <c r="E797" s="73" t="str">
        <f>IF(F797="","",(IFERROR(VLOOKUP(F797,'BD1'!AC:AE,2,0),"")))</f>
        <v/>
      </c>
      <c r="F797" s="360"/>
      <c r="G797" s="75" t="str">
        <f>IF(F797="","",(SUMIFS('BD1'!Y:Y,'BD1'!AC:AC,F797,'BD1'!AA:AA,"PAGADO")))</f>
        <v/>
      </c>
    </row>
    <row r="798" spans="2:7" ht="20.100000000000001" customHeight="1" x14ac:dyDescent="0.25">
      <c r="B798" s="538" t="str">
        <f ca="1">IF(F798="","",(IFERROR(OFFSET('BD1'!C$14,MATCH(F798,'BD1'!AC$13:AC$2500,0)-2,0),"")))</f>
        <v/>
      </c>
      <c r="C798" s="539" t="str">
        <f ca="1">IF(F798="","",(IFERROR(OFFSET('BD1'!AB$14,MATCH(F798,'BD1'!AC$13:AC$2500,0)-2,0),"")))</f>
        <v/>
      </c>
      <c r="D798" s="70" t="str">
        <f>IF(F798="","",(COUNTIFS('BD1'!AC:AC,F798,'BD1'!AA:AA,"PAGADO")))</f>
        <v/>
      </c>
      <c r="E798" s="73" t="str">
        <f>IF(F798="","",(IFERROR(VLOOKUP(F798,'BD1'!AC:AE,2,0),"")))</f>
        <v/>
      </c>
      <c r="F798" s="360"/>
      <c r="G798" s="75" t="str">
        <f>IF(F798="","",(SUMIFS('BD1'!Y:Y,'BD1'!AC:AC,F798,'BD1'!AA:AA,"PAGADO")))</f>
        <v/>
      </c>
    </row>
    <row r="799" spans="2:7" ht="20.100000000000001" customHeight="1" x14ac:dyDescent="0.25">
      <c r="B799" s="538" t="str">
        <f ca="1">IF(F799="","",(IFERROR(OFFSET('BD1'!C$14,MATCH(F799,'BD1'!AC$13:AC$2500,0)-2,0),"")))</f>
        <v/>
      </c>
      <c r="C799" s="539" t="str">
        <f ca="1">IF(F799="","",(IFERROR(OFFSET('BD1'!AB$14,MATCH(F799,'BD1'!AC$13:AC$2500,0)-2,0),"")))</f>
        <v/>
      </c>
      <c r="D799" s="70" t="str">
        <f>IF(F799="","",(COUNTIFS('BD1'!AC:AC,F799,'BD1'!AA:AA,"PAGADO")))</f>
        <v/>
      </c>
      <c r="E799" s="73" t="str">
        <f>IF(F799="","",(IFERROR(VLOOKUP(F799,'BD1'!AC:AE,2,0),"")))</f>
        <v/>
      </c>
      <c r="F799" s="360"/>
      <c r="G799" s="75" t="str">
        <f>IF(F799="","",(SUMIFS('BD1'!Y:Y,'BD1'!AC:AC,F799,'BD1'!AA:AA,"PAGADO")))</f>
        <v/>
      </c>
    </row>
    <row r="800" spans="2:7" ht="20.100000000000001" customHeight="1" x14ac:dyDescent="0.25">
      <c r="B800" s="538" t="str">
        <f ca="1">IF(F800="","",(IFERROR(OFFSET('BD1'!C$14,MATCH(F800,'BD1'!AC$13:AC$2500,0)-2,0),"")))</f>
        <v/>
      </c>
      <c r="C800" s="539" t="str">
        <f ca="1">IF(F800="","",(IFERROR(OFFSET('BD1'!AB$14,MATCH(F800,'BD1'!AC$13:AC$2500,0)-2,0),"")))</f>
        <v/>
      </c>
      <c r="D800" s="70" t="str">
        <f>IF(F800="","",(COUNTIFS('BD1'!AC:AC,F800,'BD1'!AA:AA,"PAGADO")))</f>
        <v/>
      </c>
      <c r="E800" s="73" t="str">
        <f>IF(F800="","",(IFERROR(VLOOKUP(F800,'BD1'!AC:AE,2,0),"")))</f>
        <v/>
      </c>
      <c r="F800" s="360"/>
      <c r="G800" s="75" t="str">
        <f>IF(F800="","",(SUMIFS('BD1'!Y:Y,'BD1'!AC:AC,F800,'BD1'!AA:AA,"PAGADO")))</f>
        <v/>
      </c>
    </row>
    <row r="801" spans="2:7" ht="20.100000000000001" customHeight="1" x14ac:dyDescent="0.25">
      <c r="B801" s="538" t="str">
        <f ca="1">IF(F801="","",(IFERROR(OFFSET('BD1'!C$14,MATCH(F801,'BD1'!AC$13:AC$2500,0)-2,0),"")))</f>
        <v/>
      </c>
      <c r="C801" s="539" t="str">
        <f ca="1">IF(F801="","",(IFERROR(OFFSET('BD1'!AB$14,MATCH(F801,'BD1'!AC$13:AC$2500,0)-2,0),"")))</f>
        <v/>
      </c>
      <c r="D801" s="70" t="str">
        <f>IF(F801="","",(COUNTIFS('BD1'!AC:AC,F801,'BD1'!AA:AA,"PAGADO")))</f>
        <v/>
      </c>
      <c r="E801" s="73" t="str">
        <f>IF(F801="","",(IFERROR(VLOOKUP(F801,'BD1'!AC:AE,2,0),"")))</f>
        <v/>
      </c>
      <c r="F801" s="360"/>
      <c r="G801" s="75" t="str">
        <f>IF(F801="","",(SUMIFS('BD1'!Y:Y,'BD1'!AC:AC,F801,'BD1'!AA:AA,"PAGADO")))</f>
        <v/>
      </c>
    </row>
    <row r="802" spans="2:7" ht="20.100000000000001" customHeight="1" x14ac:dyDescent="0.25">
      <c r="B802" s="538" t="str">
        <f ca="1">IF(F802="","",(IFERROR(OFFSET('BD1'!C$14,MATCH(F802,'BD1'!AC$13:AC$2500,0)-2,0),"")))</f>
        <v/>
      </c>
      <c r="C802" s="539" t="str">
        <f ca="1">IF(F802="","",(IFERROR(OFFSET('BD1'!AB$14,MATCH(F802,'BD1'!AC$13:AC$2500,0)-2,0),"")))</f>
        <v/>
      </c>
      <c r="D802" s="70" t="str">
        <f>IF(F802="","",(COUNTIFS('BD1'!AC:AC,F802,'BD1'!AA:AA,"PAGADO")))</f>
        <v/>
      </c>
      <c r="E802" s="73" t="str">
        <f>IF(F802="","",(IFERROR(VLOOKUP(F802,'BD1'!AC:AE,2,0),"")))</f>
        <v/>
      </c>
      <c r="F802" s="360"/>
      <c r="G802" s="75" t="str">
        <f>IF(F802="","",(SUMIFS('BD1'!Y:Y,'BD1'!AC:AC,F802,'BD1'!AA:AA,"PAGADO")))</f>
        <v/>
      </c>
    </row>
    <row r="803" spans="2:7" ht="20.100000000000001" customHeight="1" x14ac:dyDescent="0.25">
      <c r="B803" s="538" t="str">
        <f ca="1">IF(F803="","",(IFERROR(OFFSET('BD1'!C$14,MATCH(F803,'BD1'!AC$13:AC$2500,0)-2,0),"")))</f>
        <v/>
      </c>
      <c r="C803" s="539" t="str">
        <f ca="1">IF(F803="","",(IFERROR(OFFSET('BD1'!AB$14,MATCH(F803,'BD1'!AC$13:AC$2500,0)-2,0),"")))</f>
        <v/>
      </c>
      <c r="D803" s="70" t="str">
        <f>IF(F803="","",(COUNTIFS('BD1'!AC:AC,F803,'BD1'!AA:AA,"PAGADO")))</f>
        <v/>
      </c>
      <c r="E803" s="73" t="str">
        <f>IF(F803="","",(IFERROR(VLOOKUP(F803,'BD1'!AC:AE,2,0),"")))</f>
        <v/>
      </c>
      <c r="F803" s="360"/>
      <c r="G803" s="75" t="str">
        <f>IF(F803="","",(SUMIFS('BD1'!Y:Y,'BD1'!AC:AC,F803,'BD1'!AA:AA,"PAGADO")))</f>
        <v/>
      </c>
    </row>
    <row r="804" spans="2:7" ht="20.100000000000001" customHeight="1" x14ac:dyDescent="0.25">
      <c r="B804" s="538" t="str">
        <f ca="1">IF(F804="","",(IFERROR(OFFSET('BD1'!C$14,MATCH(F804,'BD1'!AC$13:AC$2500,0)-2,0),"")))</f>
        <v/>
      </c>
      <c r="C804" s="539" t="str">
        <f ca="1">IF(F804="","",(IFERROR(OFFSET('BD1'!AB$14,MATCH(F804,'BD1'!AC$13:AC$2500,0)-2,0),"")))</f>
        <v/>
      </c>
      <c r="D804" s="70" t="str">
        <f>IF(F804="","",(COUNTIFS('BD1'!AC:AC,F804,'BD1'!AA:AA,"PAGADO")))</f>
        <v/>
      </c>
      <c r="E804" s="73" t="str">
        <f>IF(F804="","",(IFERROR(VLOOKUP(F804,'BD1'!AC:AE,2,0),"")))</f>
        <v/>
      </c>
      <c r="F804" s="360"/>
      <c r="G804" s="75" t="str">
        <f>IF(F804="","",(SUMIFS('BD1'!Y:Y,'BD1'!AC:AC,F804,'BD1'!AA:AA,"PAGADO")))</f>
        <v/>
      </c>
    </row>
    <row r="805" spans="2:7" ht="20.100000000000001" customHeight="1" x14ac:dyDescent="0.25">
      <c r="B805" s="538" t="str">
        <f ca="1">IF(F805="","",(IFERROR(OFFSET('BD1'!C$14,MATCH(F805,'BD1'!AC$13:AC$2500,0)-2,0),"")))</f>
        <v/>
      </c>
      <c r="C805" s="539" t="str">
        <f ca="1">IF(F805="","",(IFERROR(OFFSET('BD1'!AB$14,MATCH(F805,'BD1'!AC$13:AC$2500,0)-2,0),"")))</f>
        <v/>
      </c>
      <c r="D805" s="70" t="str">
        <f>IF(F805="","",(COUNTIFS('BD1'!AC:AC,F805,'BD1'!AA:AA,"PAGADO")))</f>
        <v/>
      </c>
      <c r="E805" s="73" t="str">
        <f>IF(F805="","",(IFERROR(VLOOKUP(F805,'BD1'!AC:AE,2,0),"")))</f>
        <v/>
      </c>
      <c r="F805" s="360"/>
      <c r="G805" s="75" t="str">
        <f>IF(F805="","",(SUMIFS('BD1'!Y:Y,'BD1'!AC:AC,F805,'BD1'!AA:AA,"PAGADO")))</f>
        <v/>
      </c>
    </row>
    <row r="806" spans="2:7" ht="20.100000000000001" customHeight="1" x14ac:dyDescent="0.25">
      <c r="B806" s="538" t="str">
        <f ca="1">IF(F806="","",(IFERROR(OFFSET('BD1'!C$14,MATCH(F806,'BD1'!AC$13:AC$2500,0)-2,0),"")))</f>
        <v/>
      </c>
      <c r="C806" s="539" t="str">
        <f ca="1">IF(F806="","",(IFERROR(OFFSET('BD1'!AB$14,MATCH(F806,'BD1'!AC$13:AC$2500,0)-2,0),"")))</f>
        <v/>
      </c>
      <c r="D806" s="70" t="str">
        <f>IF(F806="","",(COUNTIFS('BD1'!AC:AC,F806,'BD1'!AA:AA,"PAGADO")))</f>
        <v/>
      </c>
      <c r="E806" s="73" t="str">
        <f>IF(F806="","",(IFERROR(VLOOKUP(F806,'BD1'!AC:AE,2,0),"")))</f>
        <v/>
      </c>
      <c r="F806" s="360"/>
      <c r="G806" s="75" t="str">
        <f>IF(F806="","",(SUMIFS('BD1'!Y:Y,'BD1'!AC:AC,F806,'BD1'!AA:AA,"PAGADO")))</f>
        <v/>
      </c>
    </row>
    <row r="807" spans="2:7" ht="20.100000000000001" customHeight="1" x14ac:dyDescent="0.25">
      <c r="B807" s="538" t="str">
        <f ca="1">IF(F807="","",(IFERROR(OFFSET('BD1'!C$14,MATCH(F807,'BD1'!AC$13:AC$2500,0)-2,0),"")))</f>
        <v/>
      </c>
      <c r="C807" s="539" t="str">
        <f ca="1">IF(F807="","",(IFERROR(OFFSET('BD1'!AB$14,MATCH(F807,'BD1'!AC$13:AC$2500,0)-2,0),"")))</f>
        <v/>
      </c>
      <c r="D807" s="70" t="str">
        <f>IF(F807="","",(COUNTIFS('BD1'!AC:AC,F807,'BD1'!AA:AA,"PAGADO")))</f>
        <v/>
      </c>
      <c r="E807" s="73" t="str">
        <f>IF(F807="","",(IFERROR(VLOOKUP(F807,'BD1'!AC:AE,2,0),"")))</f>
        <v/>
      </c>
      <c r="F807" s="360"/>
      <c r="G807" s="75" t="str">
        <f>IF(F807="","",(SUMIFS('BD1'!Y:Y,'BD1'!AC:AC,F807,'BD1'!AA:AA,"PAGADO")))</f>
        <v/>
      </c>
    </row>
    <row r="808" spans="2:7" ht="20.100000000000001" customHeight="1" x14ac:dyDescent="0.25">
      <c r="B808" s="538" t="str">
        <f ca="1">IF(F808="","",(IFERROR(OFFSET('BD1'!C$14,MATCH(F808,'BD1'!AC$13:AC$2500,0)-2,0),"")))</f>
        <v/>
      </c>
      <c r="C808" s="539" t="str">
        <f ca="1">IF(F808="","",(IFERROR(OFFSET('BD1'!AB$14,MATCH(F808,'BD1'!AC$13:AC$2500,0)-2,0),"")))</f>
        <v/>
      </c>
      <c r="D808" s="70" t="str">
        <f>IF(F808="","",(COUNTIFS('BD1'!AC:AC,F808,'BD1'!AA:AA,"PAGADO")))</f>
        <v/>
      </c>
      <c r="E808" s="73" t="str">
        <f>IF(F808="","",(IFERROR(VLOOKUP(F808,'BD1'!AC:AE,2,0),"")))</f>
        <v/>
      </c>
      <c r="F808" s="360"/>
      <c r="G808" s="75" t="str">
        <f>IF(F808="","",(SUMIFS('BD1'!Y:Y,'BD1'!AC:AC,F808,'BD1'!AA:AA,"PAGADO")))</f>
        <v/>
      </c>
    </row>
    <row r="809" spans="2:7" ht="20.100000000000001" customHeight="1" x14ac:dyDescent="0.25">
      <c r="B809" s="538" t="str">
        <f ca="1">IF(F809="","",(IFERROR(OFFSET('BD1'!C$14,MATCH(F809,'BD1'!AC$13:AC$2500,0)-2,0),"")))</f>
        <v/>
      </c>
      <c r="C809" s="539" t="str">
        <f ca="1">IF(F809="","",(IFERROR(OFFSET('BD1'!AB$14,MATCH(F809,'BD1'!AC$13:AC$2500,0)-2,0),"")))</f>
        <v/>
      </c>
      <c r="D809" s="70" t="str">
        <f>IF(F809="","",(COUNTIFS('BD1'!AC:AC,F809,'BD1'!AA:AA,"PAGADO")))</f>
        <v/>
      </c>
      <c r="E809" s="73" t="str">
        <f>IF(F809="","",(IFERROR(VLOOKUP(F809,'BD1'!AC:AE,2,0),"")))</f>
        <v/>
      </c>
      <c r="F809" s="360"/>
      <c r="G809" s="75" t="str">
        <f>IF(F809="","",(SUMIFS('BD1'!Y:Y,'BD1'!AC:AC,F809,'BD1'!AA:AA,"PAGADO")))</f>
        <v/>
      </c>
    </row>
    <row r="810" spans="2:7" ht="20.100000000000001" customHeight="1" x14ac:dyDescent="0.25">
      <c r="B810" s="538" t="str">
        <f ca="1">IF(F810="","",(IFERROR(OFFSET('BD1'!C$14,MATCH(F810,'BD1'!AC$13:AC$2500,0)-2,0),"")))</f>
        <v/>
      </c>
      <c r="C810" s="539" t="str">
        <f ca="1">IF(F810="","",(IFERROR(OFFSET('BD1'!AB$14,MATCH(F810,'BD1'!AC$13:AC$2500,0)-2,0),"")))</f>
        <v/>
      </c>
      <c r="D810" s="70" t="str">
        <f>IF(F810="","",(COUNTIFS('BD1'!AC:AC,F810,'BD1'!AA:AA,"PAGADO")))</f>
        <v/>
      </c>
      <c r="E810" s="73" t="str">
        <f>IF(F810="","",(IFERROR(VLOOKUP(F810,'BD1'!AC:AE,2,0),"")))</f>
        <v/>
      </c>
      <c r="F810" s="360"/>
      <c r="G810" s="75" t="str">
        <f>IF(F810="","",(SUMIFS('BD1'!Y:Y,'BD1'!AC:AC,F810,'BD1'!AA:AA,"PAGADO")))</f>
        <v/>
      </c>
    </row>
    <row r="811" spans="2:7" ht="20.100000000000001" customHeight="1" x14ac:dyDescent="0.25">
      <c r="B811" s="538" t="str">
        <f ca="1">IF(F811="","",(IFERROR(OFFSET('BD1'!C$14,MATCH(F811,'BD1'!AC$13:AC$2500,0)-2,0),"")))</f>
        <v/>
      </c>
      <c r="C811" s="539" t="str">
        <f ca="1">IF(F811="","",(IFERROR(OFFSET('BD1'!AB$14,MATCH(F811,'BD1'!AC$13:AC$2500,0)-2,0),"")))</f>
        <v/>
      </c>
      <c r="D811" s="70" t="str">
        <f>IF(F811="","",(COUNTIFS('BD1'!AC:AC,F811,'BD1'!AA:AA,"PAGADO")))</f>
        <v/>
      </c>
      <c r="E811" s="73" t="str">
        <f>IF(F811="","",(IFERROR(VLOOKUP(F811,'BD1'!AC:AE,2,0),"")))</f>
        <v/>
      </c>
      <c r="F811" s="360"/>
      <c r="G811" s="75" t="str">
        <f>IF(F811="","",(SUMIFS('BD1'!Y:Y,'BD1'!AC:AC,F811,'BD1'!AA:AA,"PAGADO")))</f>
        <v/>
      </c>
    </row>
    <row r="812" spans="2:7" ht="20.100000000000001" customHeight="1" x14ac:dyDescent="0.25">
      <c r="B812" s="538" t="str">
        <f ca="1">IF(F812="","",(IFERROR(OFFSET('BD1'!C$14,MATCH(F812,'BD1'!AC$13:AC$2500,0)-2,0),"")))</f>
        <v/>
      </c>
      <c r="C812" s="539" t="str">
        <f ca="1">IF(F812="","",(IFERROR(OFFSET('BD1'!AB$14,MATCH(F812,'BD1'!AC$13:AC$2500,0)-2,0),"")))</f>
        <v/>
      </c>
      <c r="D812" s="70" t="str">
        <f>IF(F812="","",(COUNTIFS('BD1'!AC:AC,F812,'BD1'!AA:AA,"PAGADO")))</f>
        <v/>
      </c>
      <c r="E812" s="73" t="str">
        <f>IF(F812="","",(IFERROR(VLOOKUP(F812,'BD1'!AC:AE,2,0),"")))</f>
        <v/>
      </c>
      <c r="F812" s="360"/>
      <c r="G812" s="75" t="str">
        <f>IF(F812="","",(SUMIFS('BD1'!Y:Y,'BD1'!AC:AC,F812,'BD1'!AA:AA,"PAGADO")))</f>
        <v/>
      </c>
    </row>
    <row r="813" spans="2:7" ht="20.100000000000001" customHeight="1" x14ac:dyDescent="0.25">
      <c r="B813" s="538" t="str">
        <f ca="1">IF(F813="","",(IFERROR(OFFSET('BD1'!C$14,MATCH(F813,'BD1'!AC$13:AC$2500,0)-2,0),"")))</f>
        <v/>
      </c>
      <c r="C813" s="539" t="str">
        <f ca="1">IF(F813="","",(IFERROR(OFFSET('BD1'!AB$14,MATCH(F813,'BD1'!AC$13:AC$2500,0)-2,0),"")))</f>
        <v/>
      </c>
      <c r="D813" s="70" t="str">
        <f>IF(F813="","",(COUNTIFS('BD1'!AC:AC,F813,'BD1'!AA:AA,"PAGADO")))</f>
        <v/>
      </c>
      <c r="E813" s="73" t="str">
        <f>IF(F813="","",(IFERROR(VLOOKUP(F813,'BD1'!AC:AE,2,0),"")))</f>
        <v/>
      </c>
      <c r="F813" s="360"/>
      <c r="G813" s="75" t="str">
        <f>IF(F813="","",(SUMIFS('BD1'!Y:Y,'BD1'!AC:AC,F813,'BD1'!AA:AA,"PAGADO")))</f>
        <v/>
      </c>
    </row>
    <row r="814" spans="2:7" ht="20.100000000000001" customHeight="1" x14ac:dyDescent="0.25">
      <c r="B814" s="538" t="str">
        <f ca="1">IF(F814="","",(IFERROR(OFFSET('BD1'!C$14,MATCH(F814,'BD1'!AC$13:AC$2500,0)-2,0),"")))</f>
        <v/>
      </c>
      <c r="C814" s="539" t="str">
        <f ca="1">IF(F814="","",(IFERROR(OFFSET('BD1'!AB$14,MATCH(F814,'BD1'!AC$13:AC$2500,0)-2,0),"")))</f>
        <v/>
      </c>
      <c r="D814" s="70" t="str">
        <f>IF(F814="","",(COUNTIFS('BD1'!AC:AC,F814,'BD1'!AA:AA,"PAGADO")))</f>
        <v/>
      </c>
      <c r="E814" s="73" t="str">
        <f>IF(F814="","",(IFERROR(VLOOKUP(F814,'BD1'!AC:AE,2,0),"")))</f>
        <v/>
      </c>
      <c r="F814" s="360"/>
      <c r="G814" s="75" t="str">
        <f>IF(F814="","",(SUMIFS('BD1'!Y:Y,'BD1'!AC:AC,F814,'BD1'!AA:AA,"PAGADO")))</f>
        <v/>
      </c>
    </row>
    <row r="815" spans="2:7" ht="20.100000000000001" customHeight="1" x14ac:dyDescent="0.25">
      <c r="B815" s="538" t="str">
        <f ca="1">IF(F815="","",(IFERROR(OFFSET('BD1'!C$14,MATCH(F815,'BD1'!AC$13:AC$2500,0)-2,0),"")))</f>
        <v/>
      </c>
      <c r="C815" s="539" t="str">
        <f ca="1">IF(F815="","",(IFERROR(OFFSET('BD1'!AB$14,MATCH(F815,'BD1'!AC$13:AC$2500,0)-2,0),"")))</f>
        <v/>
      </c>
      <c r="D815" s="70" t="str">
        <f>IF(F815="","",(COUNTIFS('BD1'!AC:AC,F815,'BD1'!AA:AA,"PAGADO")))</f>
        <v/>
      </c>
      <c r="E815" s="73" t="str">
        <f>IF(F815="","",(IFERROR(VLOOKUP(F815,'BD1'!AC:AE,2,0),"")))</f>
        <v/>
      </c>
      <c r="F815" s="360"/>
      <c r="G815" s="75" t="str">
        <f>IF(F815="","",(SUMIFS('BD1'!Y:Y,'BD1'!AC:AC,F815,'BD1'!AA:AA,"PAGADO")))</f>
        <v/>
      </c>
    </row>
    <row r="816" spans="2:7" ht="20.100000000000001" customHeight="1" x14ac:dyDescent="0.25">
      <c r="B816" s="538" t="str">
        <f ca="1">IF(F816="","",(IFERROR(OFFSET('BD1'!C$14,MATCH(F816,'BD1'!AC$13:AC$2500,0)-2,0),"")))</f>
        <v/>
      </c>
      <c r="C816" s="539" t="str">
        <f ca="1">IF(F816="","",(IFERROR(OFFSET('BD1'!AB$14,MATCH(F816,'BD1'!AC$13:AC$2500,0)-2,0),"")))</f>
        <v/>
      </c>
      <c r="D816" s="70" t="str">
        <f>IF(F816="","",(COUNTIFS('BD1'!AC:AC,F816,'BD1'!AA:AA,"PAGADO")))</f>
        <v/>
      </c>
      <c r="E816" s="73" t="str">
        <f>IF(F816="","",(IFERROR(VLOOKUP(F816,'BD1'!AC:AE,2,0),"")))</f>
        <v/>
      </c>
      <c r="F816" s="360"/>
      <c r="G816" s="75" t="str">
        <f>IF(F816="","",(SUMIFS('BD1'!Y:Y,'BD1'!AC:AC,F816,'BD1'!AA:AA,"PAGADO")))</f>
        <v/>
      </c>
    </row>
    <row r="817" spans="2:7" ht="20.100000000000001" customHeight="1" x14ac:dyDescent="0.25">
      <c r="B817" s="538" t="str">
        <f ca="1">IF(F817="","",(IFERROR(OFFSET('BD1'!C$14,MATCH(F817,'BD1'!AC$13:AC$2500,0)-2,0),"")))</f>
        <v/>
      </c>
      <c r="C817" s="539" t="str">
        <f ca="1">IF(F817="","",(IFERROR(OFFSET('BD1'!AB$14,MATCH(F817,'BD1'!AC$13:AC$2500,0)-2,0),"")))</f>
        <v/>
      </c>
      <c r="D817" s="70" t="str">
        <f>IF(F817="","",(COUNTIFS('BD1'!AC:AC,F817,'BD1'!AA:AA,"PAGADO")))</f>
        <v/>
      </c>
      <c r="E817" s="73" t="str">
        <f>IF(F817="","",(IFERROR(VLOOKUP(F817,'BD1'!AC:AE,2,0),"")))</f>
        <v/>
      </c>
      <c r="F817" s="360"/>
      <c r="G817" s="75" t="str">
        <f>IF(F817="","",(SUMIFS('BD1'!Y:Y,'BD1'!AC:AC,F817,'BD1'!AA:AA,"PAGADO")))</f>
        <v/>
      </c>
    </row>
    <row r="818" spans="2:7" ht="20.100000000000001" customHeight="1" x14ac:dyDescent="0.25">
      <c r="B818" s="538" t="str">
        <f ca="1">IF(F818="","",(IFERROR(OFFSET('BD1'!C$14,MATCH(F818,'BD1'!AC$13:AC$2500,0)-2,0),"")))</f>
        <v/>
      </c>
      <c r="C818" s="539" t="str">
        <f ca="1">IF(F818="","",(IFERROR(OFFSET('BD1'!AB$14,MATCH(F818,'BD1'!AC$13:AC$2500,0)-2,0),"")))</f>
        <v/>
      </c>
      <c r="D818" s="70" t="str">
        <f>IF(F818="","",(COUNTIFS('BD1'!AC:AC,F818,'BD1'!AA:AA,"PAGADO")))</f>
        <v/>
      </c>
      <c r="E818" s="73" t="str">
        <f>IF(F818="","",(IFERROR(VLOOKUP(F818,'BD1'!AC:AE,2,0),"")))</f>
        <v/>
      </c>
      <c r="F818" s="360"/>
      <c r="G818" s="75" t="str">
        <f>IF(F818="","",(SUMIFS('BD1'!Y:Y,'BD1'!AC:AC,F818,'BD1'!AA:AA,"PAGADO")))</f>
        <v/>
      </c>
    </row>
    <row r="819" spans="2:7" ht="20.100000000000001" customHeight="1" x14ac:dyDescent="0.25">
      <c r="B819" s="538" t="str">
        <f ca="1">IF(F819="","",(IFERROR(OFFSET('BD1'!C$14,MATCH(F819,'BD1'!AC$13:AC$2500,0)-2,0),"")))</f>
        <v/>
      </c>
      <c r="C819" s="539" t="str">
        <f ca="1">IF(F819="","",(IFERROR(OFFSET('BD1'!AB$14,MATCH(F819,'BD1'!AC$13:AC$2500,0)-2,0),"")))</f>
        <v/>
      </c>
      <c r="D819" s="70" t="str">
        <f>IF(F819="","",(COUNTIFS('BD1'!AC:AC,F819,'BD1'!AA:AA,"PAGADO")))</f>
        <v/>
      </c>
      <c r="E819" s="73" t="str">
        <f>IF(F819="","",(IFERROR(VLOOKUP(F819,'BD1'!AC:AE,2,0),"")))</f>
        <v/>
      </c>
      <c r="F819" s="360"/>
      <c r="G819" s="75" t="str">
        <f>IF(F819="","",(SUMIFS('BD1'!Y:Y,'BD1'!AC:AC,F819,'BD1'!AA:AA,"PAGADO")))</f>
        <v/>
      </c>
    </row>
    <row r="820" spans="2:7" ht="20.100000000000001" customHeight="1" x14ac:dyDescent="0.25">
      <c r="B820" s="538" t="str">
        <f ca="1">IF(F820="","",(IFERROR(OFFSET('BD1'!C$14,MATCH(F820,'BD1'!AC$13:AC$2500,0)-2,0),"")))</f>
        <v/>
      </c>
      <c r="C820" s="539" t="str">
        <f ca="1">IF(F820="","",(IFERROR(OFFSET('BD1'!AB$14,MATCH(F820,'BD1'!AC$13:AC$2500,0)-2,0),"")))</f>
        <v/>
      </c>
      <c r="D820" s="70" t="str">
        <f>IF(F820="","",(COUNTIFS('BD1'!AC:AC,F820,'BD1'!AA:AA,"PAGADO")))</f>
        <v/>
      </c>
      <c r="E820" s="73" t="str">
        <f>IF(F820="","",(IFERROR(VLOOKUP(F820,'BD1'!AC:AE,2,0),"")))</f>
        <v/>
      </c>
      <c r="F820" s="360"/>
      <c r="G820" s="75" t="str">
        <f>IF(F820="","",(SUMIFS('BD1'!Y:Y,'BD1'!AC:AC,F820,'BD1'!AA:AA,"PAGADO")))</f>
        <v/>
      </c>
    </row>
    <row r="821" spans="2:7" ht="20.100000000000001" customHeight="1" x14ac:dyDescent="0.25">
      <c r="B821" s="538" t="str">
        <f ca="1">IF(F821="","",(IFERROR(OFFSET('BD1'!C$14,MATCH(F821,'BD1'!AC$13:AC$2500,0)-2,0),"")))</f>
        <v/>
      </c>
      <c r="C821" s="539" t="str">
        <f ca="1">IF(F821="","",(IFERROR(OFFSET('BD1'!AB$14,MATCH(F821,'BD1'!AC$13:AC$2500,0)-2,0),"")))</f>
        <v/>
      </c>
      <c r="D821" s="70" t="str">
        <f>IF(F821="","",(COUNTIFS('BD1'!AC:AC,F821,'BD1'!AA:AA,"PAGADO")))</f>
        <v/>
      </c>
      <c r="E821" s="73" t="str">
        <f>IF(F821="","",(IFERROR(VLOOKUP(F821,'BD1'!AC:AE,2,0),"")))</f>
        <v/>
      </c>
      <c r="F821" s="360"/>
      <c r="G821" s="75" t="str">
        <f>IF(F821="","",(SUMIFS('BD1'!Y:Y,'BD1'!AC:AC,F821,'BD1'!AA:AA,"PAGADO")))</f>
        <v/>
      </c>
    </row>
    <row r="822" spans="2:7" ht="20.100000000000001" customHeight="1" x14ac:dyDescent="0.25">
      <c r="B822" s="538" t="str">
        <f ca="1">IF(F822="","",(IFERROR(OFFSET('BD1'!C$14,MATCH(F822,'BD1'!AC$13:AC$2500,0)-2,0),"")))</f>
        <v/>
      </c>
      <c r="C822" s="539" t="str">
        <f ca="1">IF(F822="","",(IFERROR(OFFSET('BD1'!AB$14,MATCH(F822,'BD1'!AC$13:AC$2500,0)-2,0),"")))</f>
        <v/>
      </c>
      <c r="D822" s="70" t="str">
        <f>IF(F822="","",(COUNTIFS('BD1'!AC:AC,F822,'BD1'!AA:AA,"PAGADO")))</f>
        <v/>
      </c>
      <c r="E822" s="73" t="str">
        <f>IF(F822="","",(IFERROR(VLOOKUP(F822,'BD1'!AC:AE,2,0),"")))</f>
        <v/>
      </c>
      <c r="F822" s="360"/>
      <c r="G822" s="75" t="str">
        <f>IF(F822="","",(SUMIFS('BD1'!Y:Y,'BD1'!AC:AC,F822,'BD1'!AA:AA,"PAGADO")))</f>
        <v/>
      </c>
    </row>
    <row r="823" spans="2:7" ht="20.100000000000001" customHeight="1" x14ac:dyDescent="0.25">
      <c r="B823" s="538" t="str">
        <f ca="1">IF(F823="","",(IFERROR(OFFSET('BD1'!C$14,MATCH(F823,'BD1'!AC$13:AC$2500,0)-2,0),"")))</f>
        <v/>
      </c>
      <c r="C823" s="539" t="str">
        <f ca="1">IF(F823="","",(IFERROR(OFFSET('BD1'!AB$14,MATCH(F823,'BD1'!AC$13:AC$2500,0)-2,0),"")))</f>
        <v/>
      </c>
      <c r="D823" s="70" t="str">
        <f>IF(F823="","",(COUNTIFS('BD1'!AC:AC,F823,'BD1'!AA:AA,"PAGADO")))</f>
        <v/>
      </c>
      <c r="E823" s="73" t="str">
        <f>IF(F823="","",(IFERROR(VLOOKUP(F823,'BD1'!AC:AE,2,0),"")))</f>
        <v/>
      </c>
      <c r="F823" s="360"/>
      <c r="G823" s="75" t="str">
        <f>IF(F823="","",(SUMIFS('BD1'!Y:Y,'BD1'!AC:AC,F823,'BD1'!AA:AA,"PAGADO")))</f>
        <v/>
      </c>
    </row>
    <row r="824" spans="2:7" ht="20.100000000000001" customHeight="1" x14ac:dyDescent="0.25">
      <c r="B824" s="538" t="str">
        <f ca="1">IF(F824="","",(IFERROR(OFFSET('BD1'!C$14,MATCH(F824,'BD1'!AC$13:AC$2500,0)-2,0),"")))</f>
        <v/>
      </c>
      <c r="C824" s="539" t="str">
        <f ca="1">IF(F824="","",(IFERROR(OFFSET('BD1'!AB$14,MATCH(F824,'BD1'!AC$13:AC$2500,0)-2,0),"")))</f>
        <v/>
      </c>
      <c r="D824" s="70" t="str">
        <f>IF(F824="","",(COUNTIFS('BD1'!AC:AC,F824,'BD1'!AA:AA,"PAGADO")))</f>
        <v/>
      </c>
      <c r="E824" s="73" t="str">
        <f>IF(F824="","",(IFERROR(VLOOKUP(F824,'BD1'!AC:AE,2,0),"")))</f>
        <v/>
      </c>
      <c r="F824" s="360"/>
      <c r="G824" s="75" t="str">
        <f>IF(F824="","",(SUMIFS('BD1'!Y:Y,'BD1'!AC:AC,F824,'BD1'!AA:AA,"PAGADO")))</f>
        <v/>
      </c>
    </row>
    <row r="825" spans="2:7" ht="20.100000000000001" customHeight="1" x14ac:dyDescent="0.25">
      <c r="B825" s="538" t="str">
        <f ca="1">IF(F825="","",(IFERROR(OFFSET('BD1'!C$14,MATCH(F825,'BD1'!AC$13:AC$2500,0)-2,0),"")))</f>
        <v/>
      </c>
      <c r="C825" s="539" t="str">
        <f ca="1">IF(F825="","",(IFERROR(OFFSET('BD1'!AB$14,MATCH(F825,'BD1'!AC$13:AC$2500,0)-2,0),"")))</f>
        <v/>
      </c>
      <c r="D825" s="70" t="str">
        <f>IF(F825="","",(COUNTIFS('BD1'!AC:AC,F825,'BD1'!AA:AA,"PAGADO")))</f>
        <v/>
      </c>
      <c r="E825" s="73" t="str">
        <f>IF(F825="","",(IFERROR(VLOOKUP(F825,'BD1'!AC:AE,2,0),"")))</f>
        <v/>
      </c>
      <c r="F825" s="360"/>
      <c r="G825" s="75" t="str">
        <f>IF(F825="","",(SUMIFS('BD1'!Y:Y,'BD1'!AC:AC,F825,'BD1'!AA:AA,"PAGADO")))</f>
        <v/>
      </c>
    </row>
    <row r="826" spans="2:7" ht="20.100000000000001" customHeight="1" x14ac:dyDescent="0.25">
      <c r="B826" s="538" t="str">
        <f ca="1">IF(F826="","",(IFERROR(OFFSET('BD1'!C$14,MATCH(F826,'BD1'!AC$13:AC$2500,0)-2,0),"")))</f>
        <v/>
      </c>
      <c r="C826" s="539" t="str">
        <f ca="1">IF(F826="","",(IFERROR(OFFSET('BD1'!AB$14,MATCH(F826,'BD1'!AC$13:AC$2500,0)-2,0),"")))</f>
        <v/>
      </c>
      <c r="D826" s="70" t="str">
        <f>IF(F826="","",(COUNTIFS('BD1'!AC:AC,F826,'BD1'!AA:AA,"PAGADO")))</f>
        <v/>
      </c>
      <c r="E826" s="73" t="str">
        <f>IF(F826="","",(IFERROR(VLOOKUP(F826,'BD1'!AC:AE,2,0),"")))</f>
        <v/>
      </c>
      <c r="F826" s="360"/>
      <c r="G826" s="75" t="str">
        <f>IF(F826="","",(SUMIFS('BD1'!Y:Y,'BD1'!AC:AC,F826,'BD1'!AA:AA,"PAGADO")))</f>
        <v/>
      </c>
    </row>
    <row r="827" spans="2:7" ht="20.100000000000001" customHeight="1" x14ac:dyDescent="0.25">
      <c r="B827" s="538" t="str">
        <f ca="1">IF(F827="","",(IFERROR(OFFSET('BD1'!C$14,MATCH(F827,'BD1'!AC$13:AC$2500,0)-2,0),"")))</f>
        <v/>
      </c>
      <c r="C827" s="539" t="str">
        <f ca="1">IF(F827="","",(IFERROR(OFFSET('BD1'!AB$14,MATCH(F827,'BD1'!AC$13:AC$2500,0)-2,0),"")))</f>
        <v/>
      </c>
      <c r="D827" s="70" t="str">
        <f>IF(F827="","",(COUNTIFS('BD1'!AC:AC,F827,'BD1'!AA:AA,"PAGADO")))</f>
        <v/>
      </c>
      <c r="E827" s="73" t="str">
        <f>IF(F827="","",(IFERROR(VLOOKUP(F827,'BD1'!AC:AE,2,0),"")))</f>
        <v/>
      </c>
      <c r="F827" s="360"/>
      <c r="G827" s="75" t="str">
        <f>IF(F827="","",(SUMIFS('BD1'!Y:Y,'BD1'!AC:AC,F827,'BD1'!AA:AA,"PAGADO")))</f>
        <v/>
      </c>
    </row>
    <row r="828" spans="2:7" ht="20.100000000000001" customHeight="1" x14ac:dyDescent="0.25">
      <c r="B828" s="538" t="str">
        <f ca="1">IF(F828="","",(IFERROR(OFFSET('BD1'!C$14,MATCH(F828,'BD1'!AC$13:AC$2500,0)-2,0),"")))</f>
        <v/>
      </c>
      <c r="C828" s="539" t="str">
        <f ca="1">IF(F828="","",(IFERROR(OFFSET('BD1'!AB$14,MATCH(F828,'BD1'!AC$13:AC$2500,0)-2,0),"")))</f>
        <v/>
      </c>
      <c r="D828" s="70" t="str">
        <f>IF(F828="","",(COUNTIFS('BD1'!AC:AC,F828,'BD1'!AA:AA,"PAGADO")))</f>
        <v/>
      </c>
      <c r="E828" s="73" t="str">
        <f>IF(F828="","",(IFERROR(VLOOKUP(F828,'BD1'!AC:AE,2,0),"")))</f>
        <v/>
      </c>
      <c r="F828" s="360"/>
      <c r="G828" s="75" t="str">
        <f>IF(F828="","",(SUMIFS('BD1'!Y:Y,'BD1'!AC:AC,F828,'BD1'!AA:AA,"PAGADO")))</f>
        <v/>
      </c>
    </row>
    <row r="829" spans="2:7" ht="20.100000000000001" customHeight="1" x14ac:dyDescent="0.25">
      <c r="B829" s="538" t="str">
        <f ca="1">IF(F829="","",(IFERROR(OFFSET('BD1'!C$14,MATCH(F829,'BD1'!AC$13:AC$2500,0)-2,0),"")))</f>
        <v/>
      </c>
      <c r="C829" s="539" t="str">
        <f ca="1">IF(F829="","",(IFERROR(OFFSET('BD1'!AB$14,MATCH(F829,'BD1'!AC$13:AC$2500,0)-2,0),"")))</f>
        <v/>
      </c>
      <c r="D829" s="70" t="str">
        <f>IF(F829="","",(COUNTIFS('BD1'!AC:AC,F829,'BD1'!AA:AA,"PAGADO")))</f>
        <v/>
      </c>
      <c r="E829" s="73" t="str">
        <f>IF(F829="","",(IFERROR(VLOOKUP(F829,'BD1'!AC:AE,2,0),"")))</f>
        <v/>
      </c>
      <c r="F829" s="360"/>
      <c r="G829" s="75" t="str">
        <f>IF(F829="","",(SUMIFS('BD1'!Y:Y,'BD1'!AC:AC,F829,'BD1'!AA:AA,"PAGADO")))</f>
        <v/>
      </c>
    </row>
    <row r="830" spans="2:7" ht="20.100000000000001" customHeight="1" x14ac:dyDescent="0.25">
      <c r="B830" s="538" t="str">
        <f ca="1">IF(F830="","",(IFERROR(OFFSET('BD1'!C$14,MATCH(F830,'BD1'!AC$13:AC$2500,0)-2,0),"")))</f>
        <v/>
      </c>
      <c r="C830" s="539" t="str">
        <f ca="1">IF(F830="","",(IFERROR(OFFSET('BD1'!AB$14,MATCH(F830,'BD1'!AC$13:AC$2500,0)-2,0),"")))</f>
        <v/>
      </c>
      <c r="D830" s="70" t="str">
        <f>IF(F830="","",(COUNTIFS('BD1'!AC:AC,F830,'BD1'!AA:AA,"PAGADO")))</f>
        <v/>
      </c>
      <c r="E830" s="73" t="str">
        <f>IF(F830="","",(IFERROR(VLOOKUP(F830,'BD1'!AC:AE,2,0),"")))</f>
        <v/>
      </c>
      <c r="F830" s="360"/>
      <c r="G830" s="75" t="str">
        <f>IF(F830="","",(SUMIFS('BD1'!Y:Y,'BD1'!AC:AC,F830,'BD1'!AA:AA,"PAGADO")))</f>
        <v/>
      </c>
    </row>
    <row r="831" spans="2:7" ht="20.100000000000001" customHeight="1" x14ac:dyDescent="0.25">
      <c r="B831" s="538" t="str">
        <f ca="1">IF(F831="","",(IFERROR(OFFSET('BD1'!C$14,MATCH(F831,'BD1'!AC$13:AC$2500,0)-2,0),"")))</f>
        <v/>
      </c>
      <c r="C831" s="539" t="str">
        <f ca="1">IF(F831="","",(IFERROR(OFFSET('BD1'!AB$14,MATCH(F831,'BD1'!AC$13:AC$2500,0)-2,0),"")))</f>
        <v/>
      </c>
      <c r="D831" s="70" t="str">
        <f>IF(F831="","",(COUNTIFS('BD1'!AC:AC,F831,'BD1'!AA:AA,"PAGADO")))</f>
        <v/>
      </c>
      <c r="E831" s="73" t="str">
        <f>IF(F831="","",(IFERROR(VLOOKUP(F831,'BD1'!AC:AE,2,0),"")))</f>
        <v/>
      </c>
      <c r="F831" s="360"/>
      <c r="G831" s="75" t="str">
        <f>IF(F831="","",(SUMIFS('BD1'!Y:Y,'BD1'!AC:AC,F831,'BD1'!AA:AA,"PAGADO")))</f>
        <v/>
      </c>
    </row>
    <row r="832" spans="2:7" ht="20.100000000000001" customHeight="1" x14ac:dyDescent="0.25">
      <c r="B832" s="538" t="str">
        <f ca="1">IF(F832="","",(IFERROR(OFFSET('BD1'!C$14,MATCH(F832,'BD1'!AC$13:AC$2500,0)-2,0),"")))</f>
        <v/>
      </c>
      <c r="C832" s="539" t="str">
        <f ca="1">IF(F832="","",(IFERROR(OFFSET('BD1'!AB$14,MATCH(F832,'BD1'!AC$13:AC$2500,0)-2,0),"")))</f>
        <v/>
      </c>
      <c r="D832" s="70" t="str">
        <f>IF(F832="","",(COUNTIFS('BD1'!AC:AC,F832,'BD1'!AA:AA,"PAGADO")))</f>
        <v/>
      </c>
      <c r="E832" s="73" t="str">
        <f>IF(F832="","",(IFERROR(VLOOKUP(F832,'BD1'!AC:AE,2,0),"")))</f>
        <v/>
      </c>
      <c r="F832" s="360"/>
      <c r="G832" s="75" t="str">
        <f>IF(F832="","",(SUMIFS('BD1'!Y:Y,'BD1'!AC:AC,F832,'BD1'!AA:AA,"PAGADO")))</f>
        <v/>
      </c>
    </row>
    <row r="833" spans="2:7" ht="20.100000000000001" customHeight="1" x14ac:dyDescent="0.25">
      <c r="B833" s="538" t="str">
        <f ca="1">IF(F833="","",(IFERROR(OFFSET('BD1'!C$14,MATCH(F833,'BD1'!AC$13:AC$2500,0)-2,0),"")))</f>
        <v/>
      </c>
      <c r="C833" s="539" t="str">
        <f ca="1">IF(F833="","",(IFERROR(OFFSET('BD1'!AB$14,MATCH(F833,'BD1'!AC$13:AC$2500,0)-2,0),"")))</f>
        <v/>
      </c>
      <c r="D833" s="70" t="str">
        <f>IF(F833="","",(COUNTIFS('BD1'!AC:AC,F833,'BD1'!AA:AA,"PAGADO")))</f>
        <v/>
      </c>
      <c r="E833" s="73" t="str">
        <f>IF(F833="","",(IFERROR(VLOOKUP(F833,'BD1'!AC:AE,2,0),"")))</f>
        <v/>
      </c>
      <c r="F833" s="360"/>
      <c r="G833" s="75" t="str">
        <f>IF(F833="","",(SUMIFS('BD1'!Y:Y,'BD1'!AC:AC,F833,'BD1'!AA:AA,"PAGADO")))</f>
        <v/>
      </c>
    </row>
    <row r="834" spans="2:7" ht="20.100000000000001" customHeight="1" x14ac:dyDescent="0.25">
      <c r="B834" s="538" t="str">
        <f ca="1">IF(F834="","",(IFERROR(OFFSET('BD1'!C$14,MATCH(F834,'BD1'!AC$13:AC$2500,0)-2,0),"")))</f>
        <v/>
      </c>
      <c r="C834" s="539" t="str">
        <f ca="1">IF(F834="","",(IFERROR(OFFSET('BD1'!AB$14,MATCH(F834,'BD1'!AC$13:AC$2500,0)-2,0),"")))</f>
        <v/>
      </c>
      <c r="D834" s="70" t="str">
        <f>IF(F834="","",(COUNTIFS('BD1'!AC:AC,F834,'BD1'!AA:AA,"PAGADO")))</f>
        <v/>
      </c>
      <c r="E834" s="73" t="str">
        <f>IF(F834="","",(IFERROR(VLOOKUP(F834,'BD1'!AC:AE,2,0),"")))</f>
        <v/>
      </c>
      <c r="F834" s="360"/>
      <c r="G834" s="75" t="str">
        <f>IF(F834="","",(SUMIFS('BD1'!Y:Y,'BD1'!AC:AC,F834,'BD1'!AA:AA,"PAGADO")))</f>
        <v/>
      </c>
    </row>
    <row r="835" spans="2:7" ht="20.100000000000001" customHeight="1" x14ac:dyDescent="0.25">
      <c r="B835" s="538" t="str">
        <f ca="1">IF(F835="","",(IFERROR(OFFSET('BD1'!C$14,MATCH(F835,'BD1'!AC$13:AC$2500,0)-2,0),"")))</f>
        <v/>
      </c>
      <c r="C835" s="539" t="str">
        <f ca="1">IF(F835="","",(IFERROR(OFFSET('BD1'!AB$14,MATCH(F835,'BD1'!AC$13:AC$2500,0)-2,0),"")))</f>
        <v/>
      </c>
      <c r="D835" s="70" t="str">
        <f>IF(F835="","",(COUNTIFS('BD1'!AC:AC,F835,'BD1'!AA:AA,"PAGADO")))</f>
        <v/>
      </c>
      <c r="E835" s="73" t="str">
        <f>IF(F835="","",(IFERROR(VLOOKUP(F835,'BD1'!AC:AE,2,0),"")))</f>
        <v/>
      </c>
      <c r="F835" s="360"/>
      <c r="G835" s="75" t="str">
        <f>IF(F835="","",(SUMIFS('BD1'!Y:Y,'BD1'!AC:AC,F835,'BD1'!AA:AA,"PAGADO")))</f>
        <v/>
      </c>
    </row>
    <row r="836" spans="2:7" ht="20.100000000000001" customHeight="1" x14ac:dyDescent="0.25">
      <c r="B836" s="538" t="str">
        <f ca="1">IF(F836="","",(IFERROR(OFFSET('BD1'!C$14,MATCH(F836,'BD1'!AC$13:AC$2500,0)-2,0),"")))</f>
        <v/>
      </c>
      <c r="C836" s="539" t="str">
        <f ca="1">IF(F836="","",(IFERROR(OFFSET('BD1'!AB$14,MATCH(F836,'BD1'!AC$13:AC$2500,0)-2,0),"")))</f>
        <v/>
      </c>
      <c r="D836" s="70" t="str">
        <f>IF(F836="","",(COUNTIFS('BD1'!AC:AC,F836,'BD1'!AA:AA,"PAGADO")))</f>
        <v/>
      </c>
      <c r="E836" s="73" t="str">
        <f>IF(F836="","",(IFERROR(VLOOKUP(F836,'BD1'!AC:AE,2,0),"")))</f>
        <v/>
      </c>
      <c r="F836" s="360"/>
      <c r="G836" s="75" t="str">
        <f>IF(F836="","",(SUMIFS('BD1'!Y:Y,'BD1'!AC:AC,F836,'BD1'!AA:AA,"PAGADO")))</f>
        <v/>
      </c>
    </row>
    <row r="837" spans="2:7" ht="20.100000000000001" customHeight="1" x14ac:dyDescent="0.25">
      <c r="B837" s="538" t="str">
        <f ca="1">IF(F837="","",(IFERROR(OFFSET('BD1'!C$14,MATCH(F837,'BD1'!AC$13:AC$2500,0)-2,0),"")))</f>
        <v/>
      </c>
      <c r="C837" s="539" t="str">
        <f ca="1">IF(F837="","",(IFERROR(OFFSET('BD1'!AB$14,MATCH(F837,'BD1'!AC$13:AC$2500,0)-2,0),"")))</f>
        <v/>
      </c>
      <c r="D837" s="70" t="str">
        <f>IF(F837="","",(COUNTIFS('BD1'!AC:AC,F837,'BD1'!AA:AA,"PAGADO")))</f>
        <v/>
      </c>
      <c r="E837" s="73" t="str">
        <f>IF(F837="","",(IFERROR(VLOOKUP(F837,'BD1'!AC:AE,2,0),"")))</f>
        <v/>
      </c>
      <c r="F837" s="360"/>
      <c r="G837" s="75" t="str">
        <f>IF(F837="","",(SUMIFS('BD1'!Y:Y,'BD1'!AC:AC,F837,'BD1'!AA:AA,"PAGADO")))</f>
        <v/>
      </c>
    </row>
    <row r="838" spans="2:7" ht="20.100000000000001" customHeight="1" x14ac:dyDescent="0.25">
      <c r="B838" s="538" t="str">
        <f ca="1">IF(F838="","",(IFERROR(OFFSET('BD1'!C$14,MATCH(F838,'BD1'!AC$13:AC$2500,0)-2,0),"")))</f>
        <v/>
      </c>
      <c r="C838" s="539" t="str">
        <f ca="1">IF(F838="","",(IFERROR(OFFSET('BD1'!AB$14,MATCH(F838,'BD1'!AC$13:AC$2500,0)-2,0),"")))</f>
        <v/>
      </c>
      <c r="D838" s="70" t="str">
        <f>IF(F838="","",(COUNTIFS('BD1'!AC:AC,F838,'BD1'!AA:AA,"PAGADO")))</f>
        <v/>
      </c>
      <c r="E838" s="73" t="str">
        <f>IF(F838="","",(IFERROR(VLOOKUP(F838,'BD1'!AC:AE,2,0),"")))</f>
        <v/>
      </c>
      <c r="F838" s="360"/>
      <c r="G838" s="75" t="str">
        <f>IF(F838="","",(SUMIFS('BD1'!Y:Y,'BD1'!AC:AC,F838,'BD1'!AA:AA,"PAGADO")))</f>
        <v/>
      </c>
    </row>
    <row r="839" spans="2:7" ht="20.100000000000001" customHeight="1" x14ac:dyDescent="0.25">
      <c r="B839" s="538" t="str">
        <f ca="1">IF(F839="","",(IFERROR(OFFSET('BD1'!C$14,MATCH(F839,'BD1'!AC$13:AC$2500,0)-2,0),"")))</f>
        <v/>
      </c>
      <c r="C839" s="539" t="str">
        <f ca="1">IF(F839="","",(IFERROR(OFFSET('BD1'!AB$14,MATCH(F839,'BD1'!AC$13:AC$2500,0)-2,0),"")))</f>
        <v/>
      </c>
      <c r="D839" s="70" t="str">
        <f>IF(F839="","",(COUNTIFS('BD1'!AC:AC,F839,'BD1'!AA:AA,"PAGADO")))</f>
        <v/>
      </c>
      <c r="E839" s="73" t="str">
        <f>IF(F839="","",(IFERROR(VLOOKUP(F839,'BD1'!AC:AE,2,0),"")))</f>
        <v/>
      </c>
      <c r="F839" s="360"/>
      <c r="G839" s="75" t="str">
        <f>IF(F839="","",(SUMIFS('BD1'!Y:Y,'BD1'!AC:AC,F839,'BD1'!AA:AA,"PAGADO")))</f>
        <v/>
      </c>
    </row>
    <row r="840" spans="2:7" ht="20.100000000000001" customHeight="1" x14ac:dyDescent="0.25">
      <c r="B840" s="538" t="str">
        <f ca="1">IF(F840="","",(IFERROR(OFFSET('BD1'!C$14,MATCH(F840,'BD1'!AC$13:AC$2500,0)-2,0),"")))</f>
        <v/>
      </c>
      <c r="C840" s="539" t="str">
        <f ca="1">IF(F840="","",(IFERROR(OFFSET('BD1'!AB$14,MATCH(F840,'BD1'!AC$13:AC$2500,0)-2,0),"")))</f>
        <v/>
      </c>
      <c r="D840" s="70" t="str">
        <f>IF(F840="","",(COUNTIFS('BD1'!AC:AC,F840,'BD1'!AA:AA,"PAGADO")))</f>
        <v/>
      </c>
      <c r="E840" s="73" t="str">
        <f>IF(F840="","",(IFERROR(VLOOKUP(F840,'BD1'!AC:AE,2,0),"")))</f>
        <v/>
      </c>
      <c r="F840" s="360"/>
      <c r="G840" s="75" t="str">
        <f>IF(F840="","",(SUMIFS('BD1'!Y:Y,'BD1'!AC:AC,F840,'BD1'!AA:AA,"PAGADO")))</f>
        <v/>
      </c>
    </row>
    <row r="841" spans="2:7" ht="20.100000000000001" customHeight="1" x14ac:dyDescent="0.25">
      <c r="B841" s="538" t="str">
        <f ca="1">IF(F841="","",(IFERROR(OFFSET('BD1'!C$14,MATCH(F841,'BD1'!AC$13:AC$2500,0)-2,0),"")))</f>
        <v/>
      </c>
      <c r="C841" s="539" t="str">
        <f ca="1">IF(F841="","",(IFERROR(OFFSET('BD1'!AB$14,MATCH(F841,'BD1'!AC$13:AC$2500,0)-2,0),"")))</f>
        <v/>
      </c>
      <c r="D841" s="70" t="str">
        <f>IF(F841="","",(COUNTIFS('BD1'!AC:AC,F841,'BD1'!AA:AA,"PAGADO")))</f>
        <v/>
      </c>
      <c r="E841" s="73" t="str">
        <f>IF(F841="","",(IFERROR(VLOOKUP(F841,'BD1'!AC:AE,2,0),"")))</f>
        <v/>
      </c>
      <c r="F841" s="360"/>
      <c r="G841" s="75" t="str">
        <f>IF(F841="","",(SUMIFS('BD1'!Y:Y,'BD1'!AC:AC,F841,'BD1'!AA:AA,"PAGADO")))</f>
        <v/>
      </c>
    </row>
    <row r="842" spans="2:7" ht="20.100000000000001" customHeight="1" x14ac:dyDescent="0.25">
      <c r="B842" s="538" t="str">
        <f ca="1">IF(F842="","",(IFERROR(OFFSET('BD1'!C$14,MATCH(F842,'BD1'!AC$13:AC$2500,0)-2,0),"")))</f>
        <v/>
      </c>
      <c r="C842" s="539" t="str">
        <f ca="1">IF(F842="","",(IFERROR(OFFSET('BD1'!AB$14,MATCH(F842,'BD1'!AC$13:AC$2500,0)-2,0),"")))</f>
        <v/>
      </c>
      <c r="D842" s="70" t="str">
        <f>IF(F842="","",(COUNTIFS('BD1'!AC:AC,F842,'BD1'!AA:AA,"PAGADO")))</f>
        <v/>
      </c>
      <c r="E842" s="73" t="str">
        <f>IF(F842="","",(IFERROR(VLOOKUP(F842,'BD1'!AC:AE,2,0),"")))</f>
        <v/>
      </c>
      <c r="F842" s="360"/>
      <c r="G842" s="75" t="str">
        <f>IF(F842="","",(SUMIFS('BD1'!Y:Y,'BD1'!AC:AC,F842,'BD1'!AA:AA,"PAGADO")))</f>
        <v/>
      </c>
    </row>
    <row r="843" spans="2:7" ht="20.100000000000001" customHeight="1" x14ac:dyDescent="0.25">
      <c r="B843" s="538" t="str">
        <f ca="1">IF(F843="","",(IFERROR(OFFSET('BD1'!C$14,MATCH(F843,'BD1'!AC$13:AC$2500,0)-2,0),"")))</f>
        <v/>
      </c>
      <c r="C843" s="539" t="str">
        <f ca="1">IF(F843="","",(IFERROR(OFFSET('BD1'!AB$14,MATCH(F843,'BD1'!AC$13:AC$2500,0)-2,0),"")))</f>
        <v/>
      </c>
      <c r="D843" s="70" t="str">
        <f>IF(F843="","",(COUNTIFS('BD1'!AC:AC,F843,'BD1'!AA:AA,"PAGADO")))</f>
        <v/>
      </c>
      <c r="E843" s="73" t="str">
        <f>IF(F843="","",(IFERROR(VLOOKUP(F843,'BD1'!AC:AE,2,0),"")))</f>
        <v/>
      </c>
      <c r="F843" s="360"/>
      <c r="G843" s="75" t="str">
        <f>IF(F843="","",(SUMIFS('BD1'!Y:Y,'BD1'!AC:AC,F843,'BD1'!AA:AA,"PAGADO")))</f>
        <v/>
      </c>
    </row>
    <row r="844" spans="2:7" ht="20.100000000000001" customHeight="1" x14ac:dyDescent="0.25">
      <c r="B844" s="538" t="str">
        <f ca="1">IF(F844="","",(IFERROR(OFFSET('BD1'!C$14,MATCH(F844,'BD1'!AC$13:AC$2500,0)-2,0),"")))</f>
        <v/>
      </c>
      <c r="C844" s="539" t="str">
        <f ca="1">IF(F844="","",(IFERROR(OFFSET('BD1'!AB$14,MATCH(F844,'BD1'!AC$13:AC$2500,0)-2,0),"")))</f>
        <v/>
      </c>
      <c r="D844" s="70" t="str">
        <f>IF(F844="","",(COUNTIFS('BD1'!AC:AC,F844,'BD1'!AA:AA,"PAGADO")))</f>
        <v/>
      </c>
      <c r="E844" s="73" t="str">
        <f>IF(F844="","",(IFERROR(VLOOKUP(F844,'BD1'!AC:AE,2,0),"")))</f>
        <v/>
      </c>
      <c r="F844" s="360"/>
      <c r="G844" s="75" t="str">
        <f>IF(F844="","",(SUMIFS('BD1'!Y:Y,'BD1'!AC:AC,F844,'BD1'!AA:AA,"PAGADO")))</f>
        <v/>
      </c>
    </row>
    <row r="845" spans="2:7" ht="20.100000000000001" customHeight="1" x14ac:dyDescent="0.25">
      <c r="B845" s="538" t="str">
        <f ca="1">IF(F845="","",(IFERROR(OFFSET('BD1'!C$14,MATCH(F845,'BD1'!AC$13:AC$2500,0)-2,0),"")))</f>
        <v/>
      </c>
      <c r="C845" s="539" t="str">
        <f ca="1">IF(F845="","",(IFERROR(OFFSET('BD1'!AB$14,MATCH(F845,'BD1'!AC$13:AC$2500,0)-2,0),"")))</f>
        <v/>
      </c>
      <c r="D845" s="70" t="str">
        <f>IF(F845="","",(COUNTIFS('BD1'!AC:AC,F845,'BD1'!AA:AA,"PAGADO")))</f>
        <v/>
      </c>
      <c r="E845" s="73" t="str">
        <f>IF(F845="","",(IFERROR(VLOOKUP(F845,'BD1'!AC:AE,2,0),"")))</f>
        <v/>
      </c>
      <c r="F845" s="360"/>
      <c r="G845" s="75" t="str">
        <f>IF(F845="","",(SUMIFS('BD1'!Y:Y,'BD1'!AC:AC,F845,'BD1'!AA:AA,"PAGADO")))</f>
        <v/>
      </c>
    </row>
    <row r="846" spans="2:7" ht="20.100000000000001" customHeight="1" x14ac:dyDescent="0.25">
      <c r="B846" s="538" t="str">
        <f ca="1">IF(F846="","",(IFERROR(OFFSET('BD1'!C$14,MATCH(F846,'BD1'!AC$13:AC$2500,0)-2,0),"")))</f>
        <v/>
      </c>
      <c r="C846" s="539" t="str">
        <f ca="1">IF(F846="","",(IFERROR(OFFSET('BD1'!AB$14,MATCH(F846,'BD1'!AC$13:AC$2500,0)-2,0),"")))</f>
        <v/>
      </c>
      <c r="D846" s="70" t="str">
        <f>IF(F846="","",(COUNTIFS('BD1'!AC:AC,F846,'BD1'!AA:AA,"PAGADO")))</f>
        <v/>
      </c>
      <c r="E846" s="73" t="str">
        <f>IF(F846="","",(IFERROR(VLOOKUP(F846,'BD1'!AC:AE,2,0),"")))</f>
        <v/>
      </c>
      <c r="F846" s="360"/>
      <c r="G846" s="75" t="str">
        <f>IF(F846="","",(SUMIFS('BD1'!Y:Y,'BD1'!AC:AC,F846,'BD1'!AA:AA,"PAGADO")))</f>
        <v/>
      </c>
    </row>
    <row r="847" spans="2:7" ht="20.100000000000001" customHeight="1" x14ac:dyDescent="0.25">
      <c r="B847" s="538" t="str">
        <f ca="1">IF(F847="","",(IFERROR(OFFSET('BD1'!C$14,MATCH(F847,'BD1'!AC$13:AC$2500,0)-2,0),"")))</f>
        <v/>
      </c>
      <c r="C847" s="539" t="str">
        <f ca="1">IF(F847="","",(IFERROR(OFFSET('BD1'!AB$14,MATCH(F847,'BD1'!AC$13:AC$2500,0)-2,0),"")))</f>
        <v/>
      </c>
      <c r="D847" s="70" t="str">
        <f>IF(F847="","",(COUNTIFS('BD1'!AC:AC,F847,'BD1'!AA:AA,"PAGADO")))</f>
        <v/>
      </c>
      <c r="E847" s="73" t="str">
        <f>IF(F847="","",(IFERROR(VLOOKUP(F847,'BD1'!AC:AE,2,0),"")))</f>
        <v/>
      </c>
      <c r="F847" s="360"/>
      <c r="G847" s="75" t="str">
        <f>IF(F847="","",(SUMIFS('BD1'!Y:Y,'BD1'!AC:AC,F847,'BD1'!AA:AA,"PAGADO")))</f>
        <v/>
      </c>
    </row>
    <row r="848" spans="2:7" ht="20.100000000000001" customHeight="1" x14ac:dyDescent="0.25">
      <c r="B848" s="538" t="str">
        <f ca="1">IF(F848="","",(IFERROR(OFFSET('BD1'!C$14,MATCH(F848,'BD1'!AC$13:AC$2500,0)-2,0),"")))</f>
        <v/>
      </c>
      <c r="C848" s="539" t="str">
        <f ca="1">IF(F848="","",(IFERROR(OFFSET('BD1'!AB$14,MATCH(F848,'BD1'!AC$13:AC$2500,0)-2,0),"")))</f>
        <v/>
      </c>
      <c r="D848" s="70" t="str">
        <f>IF(F848="","",(COUNTIFS('BD1'!AC:AC,F848,'BD1'!AA:AA,"PAGADO")))</f>
        <v/>
      </c>
      <c r="E848" s="73" t="str">
        <f>IF(F848="","",(IFERROR(VLOOKUP(F848,'BD1'!AC:AE,2,0),"")))</f>
        <v/>
      </c>
      <c r="F848" s="360"/>
      <c r="G848" s="75" t="str">
        <f>IF(F848="","",(SUMIFS('BD1'!Y:Y,'BD1'!AC:AC,F848,'BD1'!AA:AA,"PAGADO")))</f>
        <v/>
      </c>
    </row>
    <row r="849" spans="2:7" ht="20.100000000000001" customHeight="1" x14ac:dyDescent="0.25">
      <c r="B849" s="538" t="str">
        <f ca="1">IF(F849="","",(IFERROR(OFFSET('BD1'!C$14,MATCH(F849,'BD1'!AC$13:AC$2500,0)-2,0),"")))</f>
        <v/>
      </c>
      <c r="C849" s="539" t="str">
        <f ca="1">IF(F849="","",(IFERROR(OFFSET('BD1'!AB$14,MATCH(F849,'BD1'!AC$13:AC$2500,0)-2,0),"")))</f>
        <v/>
      </c>
      <c r="D849" s="70" t="str">
        <f>IF(F849="","",(COUNTIFS('BD1'!AC:AC,F849,'BD1'!AA:AA,"PAGADO")))</f>
        <v/>
      </c>
      <c r="E849" s="73" t="str">
        <f>IF(F849="","",(IFERROR(VLOOKUP(F849,'BD1'!AC:AE,2,0),"")))</f>
        <v/>
      </c>
      <c r="F849" s="360"/>
      <c r="G849" s="75" t="str">
        <f>IF(F849="","",(SUMIFS('BD1'!Y:Y,'BD1'!AC:AC,F849,'BD1'!AA:AA,"PAGADO")))</f>
        <v/>
      </c>
    </row>
    <row r="850" spans="2:7" ht="20.100000000000001" customHeight="1" x14ac:dyDescent="0.25">
      <c r="B850" s="538" t="str">
        <f ca="1">IF(F850="","",(IFERROR(OFFSET('BD1'!C$14,MATCH(F850,'BD1'!AC$13:AC$2500,0)-2,0),"")))</f>
        <v/>
      </c>
      <c r="C850" s="539" t="str">
        <f ca="1">IF(F850="","",(IFERROR(OFFSET('BD1'!AB$14,MATCH(F850,'BD1'!AC$13:AC$2500,0)-2,0),"")))</f>
        <v/>
      </c>
      <c r="D850" s="70" t="str">
        <f>IF(F850="","",(COUNTIFS('BD1'!AC:AC,F850,'BD1'!AA:AA,"PAGADO")))</f>
        <v/>
      </c>
      <c r="E850" s="73" t="str">
        <f>IF(F850="","",(IFERROR(VLOOKUP(F850,'BD1'!AC:AE,2,0),"")))</f>
        <v/>
      </c>
      <c r="F850" s="360"/>
      <c r="G850" s="75" t="str">
        <f>IF(F850="","",(SUMIFS('BD1'!Y:Y,'BD1'!AC:AC,F850,'BD1'!AA:AA,"PAGADO")))</f>
        <v/>
      </c>
    </row>
    <row r="851" spans="2:7" ht="20.100000000000001" customHeight="1" x14ac:dyDescent="0.25">
      <c r="B851" s="538" t="str">
        <f ca="1">IF(F851="","",(IFERROR(OFFSET('BD1'!C$14,MATCH(F851,'BD1'!AC$13:AC$2500,0)-2,0),"")))</f>
        <v/>
      </c>
      <c r="C851" s="539" t="str">
        <f ca="1">IF(F851="","",(IFERROR(OFFSET('BD1'!AB$14,MATCH(F851,'BD1'!AC$13:AC$2500,0)-2,0),"")))</f>
        <v/>
      </c>
      <c r="D851" s="70" t="str">
        <f>IF(F851="","",(COUNTIFS('BD1'!AC:AC,F851,'BD1'!AA:AA,"PAGADO")))</f>
        <v/>
      </c>
      <c r="E851" s="73" t="str">
        <f>IF(F851="","",(IFERROR(VLOOKUP(F851,'BD1'!AC:AE,2,0),"")))</f>
        <v/>
      </c>
      <c r="F851" s="360"/>
      <c r="G851" s="75" t="str">
        <f>IF(F851="","",(SUMIFS('BD1'!Y:Y,'BD1'!AC:AC,F851,'BD1'!AA:AA,"PAGADO")))</f>
        <v/>
      </c>
    </row>
    <row r="852" spans="2:7" ht="20.100000000000001" customHeight="1" x14ac:dyDescent="0.25">
      <c r="B852" s="538" t="str">
        <f ca="1">IF(F852="","",(IFERROR(OFFSET('BD1'!C$14,MATCH(F852,'BD1'!AC$13:AC$2500,0)-2,0),"")))</f>
        <v/>
      </c>
      <c r="C852" s="539" t="str">
        <f ca="1">IF(F852="","",(IFERROR(OFFSET('BD1'!AB$14,MATCH(F852,'BD1'!AC$13:AC$2500,0)-2,0),"")))</f>
        <v/>
      </c>
      <c r="D852" s="70" t="str">
        <f>IF(F852="","",(COUNTIFS('BD1'!AC:AC,F852,'BD1'!AA:AA,"PAGADO")))</f>
        <v/>
      </c>
      <c r="E852" s="73" t="str">
        <f>IF(F852="","",(IFERROR(VLOOKUP(F852,'BD1'!AC:AE,2,0),"")))</f>
        <v/>
      </c>
      <c r="F852" s="360"/>
      <c r="G852" s="75" t="str">
        <f>IF(F852="","",(SUMIFS('BD1'!Y:Y,'BD1'!AC:AC,F852,'BD1'!AA:AA,"PAGADO")))</f>
        <v/>
      </c>
    </row>
    <row r="853" spans="2:7" ht="20.100000000000001" customHeight="1" x14ac:dyDescent="0.25">
      <c r="B853" s="538" t="str">
        <f ca="1">IF(F853="","",(IFERROR(OFFSET('BD1'!C$14,MATCH(F853,'BD1'!AC$13:AC$2500,0)-2,0),"")))</f>
        <v/>
      </c>
      <c r="C853" s="539" t="str">
        <f ca="1">IF(F853="","",(IFERROR(OFFSET('BD1'!AB$14,MATCH(F853,'BD1'!AC$13:AC$2500,0)-2,0),"")))</f>
        <v/>
      </c>
      <c r="D853" s="70" t="str">
        <f>IF(F853="","",(COUNTIFS('BD1'!AC:AC,F853,'BD1'!AA:AA,"PAGADO")))</f>
        <v/>
      </c>
      <c r="E853" s="73" t="str">
        <f>IF(F853="","",(IFERROR(VLOOKUP(F853,'BD1'!AC:AE,2,0),"")))</f>
        <v/>
      </c>
      <c r="F853" s="360"/>
      <c r="G853" s="75" t="str">
        <f>IF(F853="","",(SUMIFS('BD1'!Y:Y,'BD1'!AC:AC,F853,'BD1'!AA:AA,"PAGADO")))</f>
        <v/>
      </c>
    </row>
    <row r="854" spans="2:7" ht="20.100000000000001" customHeight="1" x14ac:dyDescent="0.25">
      <c r="B854" s="538" t="str">
        <f ca="1">IF(F854="","",(IFERROR(OFFSET('BD1'!C$14,MATCH(F854,'BD1'!AC$13:AC$2500,0)-2,0),"")))</f>
        <v/>
      </c>
      <c r="C854" s="539" t="str">
        <f ca="1">IF(F854="","",(IFERROR(OFFSET('BD1'!AB$14,MATCH(F854,'BD1'!AC$13:AC$2500,0)-2,0),"")))</f>
        <v/>
      </c>
      <c r="D854" s="70" t="str">
        <f>IF(F854="","",(COUNTIFS('BD1'!AC:AC,F854,'BD1'!AA:AA,"PAGADO")))</f>
        <v/>
      </c>
      <c r="E854" s="73" t="str">
        <f>IF(F854="","",(IFERROR(VLOOKUP(F854,'BD1'!AC:AE,2,0),"")))</f>
        <v/>
      </c>
      <c r="F854" s="360"/>
      <c r="G854" s="75" t="str">
        <f>IF(F854="","",(SUMIFS('BD1'!Y:Y,'BD1'!AC:AC,F854,'BD1'!AA:AA,"PAGADO")))</f>
        <v/>
      </c>
    </row>
    <row r="855" spans="2:7" ht="20.100000000000001" customHeight="1" x14ac:dyDescent="0.25">
      <c r="B855" s="538" t="str">
        <f ca="1">IF(F855="","",(IFERROR(OFFSET('BD1'!C$14,MATCH(F855,'BD1'!AC$13:AC$2500,0)-2,0),"")))</f>
        <v/>
      </c>
      <c r="C855" s="539" t="str">
        <f ca="1">IF(F855="","",(IFERROR(OFFSET('BD1'!AB$14,MATCH(F855,'BD1'!AC$13:AC$2500,0)-2,0),"")))</f>
        <v/>
      </c>
      <c r="D855" s="70" t="str">
        <f>IF(F855="","",(COUNTIFS('BD1'!AC:AC,F855,'BD1'!AA:AA,"PAGADO")))</f>
        <v/>
      </c>
      <c r="E855" s="73" t="str">
        <f>IF(F855="","",(IFERROR(VLOOKUP(F855,'BD1'!AC:AE,2,0),"")))</f>
        <v/>
      </c>
      <c r="F855" s="360"/>
      <c r="G855" s="75" t="str">
        <f>IF(F855="","",(SUMIFS('BD1'!Y:Y,'BD1'!AC:AC,F855,'BD1'!AA:AA,"PAGADO")))</f>
        <v/>
      </c>
    </row>
    <row r="856" spans="2:7" ht="20.100000000000001" customHeight="1" x14ac:dyDescent="0.25">
      <c r="B856" s="538" t="str">
        <f ca="1">IF(F856="","",(IFERROR(OFFSET('BD1'!C$14,MATCH(F856,'BD1'!AC$13:AC$2500,0)-2,0),"")))</f>
        <v/>
      </c>
      <c r="C856" s="539" t="str">
        <f ca="1">IF(F856="","",(IFERROR(OFFSET('BD1'!AB$14,MATCH(F856,'BD1'!AC$13:AC$2500,0)-2,0),"")))</f>
        <v/>
      </c>
      <c r="D856" s="70" t="str">
        <f>IF(F856="","",(COUNTIFS('BD1'!AC:AC,F856,'BD1'!AA:AA,"PAGADO")))</f>
        <v/>
      </c>
      <c r="E856" s="73" t="str">
        <f>IF(F856="","",(IFERROR(VLOOKUP(F856,'BD1'!AC:AE,2,0),"")))</f>
        <v/>
      </c>
      <c r="F856" s="360"/>
      <c r="G856" s="75" t="str">
        <f>IF(F856="","",(SUMIFS('BD1'!Y:Y,'BD1'!AC:AC,F856,'BD1'!AA:AA,"PAGADO")))</f>
        <v/>
      </c>
    </row>
    <row r="857" spans="2:7" ht="20.100000000000001" customHeight="1" x14ac:dyDescent="0.25">
      <c r="B857" s="538" t="str">
        <f ca="1">IF(F857="","",(IFERROR(OFFSET('BD1'!C$14,MATCH(F857,'BD1'!AC$13:AC$2500,0)-2,0),"")))</f>
        <v/>
      </c>
      <c r="C857" s="539" t="str">
        <f ca="1">IF(F857="","",(IFERROR(OFFSET('BD1'!AB$14,MATCH(F857,'BD1'!AC$13:AC$2500,0)-2,0),"")))</f>
        <v/>
      </c>
      <c r="D857" s="70" t="str">
        <f>IF(F857="","",(COUNTIFS('BD1'!AC:AC,F857,'BD1'!AA:AA,"PAGADO")))</f>
        <v/>
      </c>
      <c r="E857" s="73" t="str">
        <f>IF(F857="","",(IFERROR(VLOOKUP(F857,'BD1'!AC:AE,2,0),"")))</f>
        <v/>
      </c>
      <c r="F857" s="360"/>
      <c r="G857" s="75" t="str">
        <f>IF(F857="","",(SUMIFS('BD1'!Y:Y,'BD1'!AC:AC,F857,'BD1'!AA:AA,"PAGADO")))</f>
        <v/>
      </c>
    </row>
    <row r="858" spans="2:7" ht="20.100000000000001" customHeight="1" x14ac:dyDescent="0.25">
      <c r="B858" s="538" t="str">
        <f ca="1">IF(F858="","",(IFERROR(OFFSET('BD1'!C$14,MATCH(F858,'BD1'!AC$13:AC$2500,0)-2,0),"")))</f>
        <v/>
      </c>
      <c r="C858" s="539" t="str">
        <f ca="1">IF(F858="","",(IFERROR(OFFSET('BD1'!AB$14,MATCH(F858,'BD1'!AC$13:AC$2500,0)-2,0),"")))</f>
        <v/>
      </c>
      <c r="D858" s="70" t="str">
        <f>IF(F858="","",(COUNTIFS('BD1'!AC:AC,F858,'BD1'!AA:AA,"PAGADO")))</f>
        <v/>
      </c>
      <c r="E858" s="73" t="str">
        <f>IF(F858="","",(IFERROR(VLOOKUP(F858,'BD1'!AC:AE,2,0),"")))</f>
        <v/>
      </c>
      <c r="F858" s="360"/>
      <c r="G858" s="75" t="str">
        <f>IF(F858="","",(SUMIFS('BD1'!Y:Y,'BD1'!AC:AC,F858,'BD1'!AA:AA,"PAGADO")))</f>
        <v/>
      </c>
    </row>
    <row r="859" spans="2:7" ht="20.100000000000001" customHeight="1" x14ac:dyDescent="0.25">
      <c r="B859" s="538" t="str">
        <f ca="1">IF(F859="","",(IFERROR(OFFSET('BD1'!C$14,MATCH(F859,'BD1'!AC$13:AC$2500,0)-2,0),"")))</f>
        <v/>
      </c>
      <c r="C859" s="539" t="str">
        <f ca="1">IF(F859="","",(IFERROR(OFFSET('BD1'!AB$14,MATCH(F859,'BD1'!AC$13:AC$2500,0)-2,0),"")))</f>
        <v/>
      </c>
      <c r="D859" s="70" t="str">
        <f>IF(F859="","",(COUNTIFS('BD1'!AC:AC,F859,'BD1'!AA:AA,"PAGADO")))</f>
        <v/>
      </c>
      <c r="E859" s="73" t="str">
        <f>IF(F859="","",(IFERROR(VLOOKUP(F859,'BD1'!AC:AE,2,0),"")))</f>
        <v/>
      </c>
      <c r="F859" s="360"/>
      <c r="G859" s="75" t="str">
        <f>IF(F859="","",(SUMIFS('BD1'!Y:Y,'BD1'!AC:AC,F859,'BD1'!AA:AA,"PAGADO")))</f>
        <v/>
      </c>
    </row>
    <row r="860" spans="2:7" ht="20.100000000000001" customHeight="1" x14ac:dyDescent="0.25">
      <c r="B860" s="538" t="str">
        <f ca="1">IF(F860="","",(IFERROR(OFFSET('BD1'!C$14,MATCH(F860,'BD1'!AC$13:AC$2500,0)-2,0),"")))</f>
        <v/>
      </c>
      <c r="C860" s="539" t="str">
        <f ca="1">IF(F860="","",(IFERROR(OFFSET('BD1'!AB$14,MATCH(F860,'BD1'!AC$13:AC$2500,0)-2,0),"")))</f>
        <v/>
      </c>
      <c r="D860" s="70" t="str">
        <f>IF(F860="","",(COUNTIFS('BD1'!AC:AC,F860,'BD1'!AA:AA,"PAGADO")))</f>
        <v/>
      </c>
      <c r="E860" s="73" t="str">
        <f>IF(F860="","",(IFERROR(VLOOKUP(F860,'BD1'!AC:AE,2,0),"")))</f>
        <v/>
      </c>
      <c r="F860" s="360"/>
      <c r="G860" s="75" t="str">
        <f>IF(F860="","",(SUMIFS('BD1'!Y:Y,'BD1'!AC:AC,F860,'BD1'!AA:AA,"PAGADO")))</f>
        <v/>
      </c>
    </row>
    <row r="861" spans="2:7" ht="20.100000000000001" customHeight="1" x14ac:dyDescent="0.25">
      <c r="B861" s="538" t="str">
        <f ca="1">IF(F861="","",(IFERROR(OFFSET('BD1'!C$14,MATCH(F861,'BD1'!AC$13:AC$2500,0)-2,0),"")))</f>
        <v/>
      </c>
      <c r="C861" s="539" t="str">
        <f ca="1">IF(F861="","",(IFERROR(OFFSET('BD1'!AB$14,MATCH(F861,'BD1'!AC$13:AC$2500,0)-2,0),"")))</f>
        <v/>
      </c>
      <c r="D861" s="70" t="str">
        <f>IF(F861="","",(COUNTIFS('BD1'!AC:AC,F861,'BD1'!AA:AA,"PAGADO")))</f>
        <v/>
      </c>
      <c r="E861" s="73" t="str">
        <f>IF(F861="","",(IFERROR(VLOOKUP(F861,'BD1'!AC:AE,2,0),"")))</f>
        <v/>
      </c>
      <c r="F861" s="360"/>
      <c r="G861" s="75" t="str">
        <f>IF(F861="","",(SUMIFS('BD1'!Y:Y,'BD1'!AC:AC,F861,'BD1'!AA:AA,"PAGADO")))</f>
        <v/>
      </c>
    </row>
    <row r="862" spans="2:7" ht="20.100000000000001" customHeight="1" x14ac:dyDescent="0.25">
      <c r="B862" s="538" t="str">
        <f ca="1">IF(F862="","",(IFERROR(OFFSET('BD1'!C$14,MATCH(F862,'BD1'!AC$13:AC$2500,0)-2,0),"")))</f>
        <v/>
      </c>
      <c r="C862" s="539" t="str">
        <f ca="1">IF(F862="","",(IFERROR(OFFSET('BD1'!AB$14,MATCH(F862,'BD1'!AC$13:AC$2500,0)-2,0),"")))</f>
        <v/>
      </c>
      <c r="D862" s="70" t="str">
        <f>IF(F862="","",(COUNTIFS('BD1'!AC:AC,F862,'BD1'!AA:AA,"PAGADO")))</f>
        <v/>
      </c>
      <c r="E862" s="73" t="str">
        <f>IF(F862="","",(IFERROR(VLOOKUP(F862,'BD1'!AC:AE,2,0),"")))</f>
        <v/>
      </c>
      <c r="F862" s="360"/>
      <c r="G862" s="75" t="str">
        <f>IF(F862="","",(SUMIFS('BD1'!Y:Y,'BD1'!AC:AC,F862,'BD1'!AA:AA,"PAGADO")))</f>
        <v/>
      </c>
    </row>
    <row r="863" spans="2:7" ht="20.100000000000001" customHeight="1" x14ac:dyDescent="0.25">
      <c r="B863" s="538" t="str">
        <f ca="1">IF(F863="","",(IFERROR(OFFSET('BD1'!C$14,MATCH(F863,'BD1'!AC$13:AC$2500,0)-2,0),"")))</f>
        <v/>
      </c>
      <c r="C863" s="539" t="str">
        <f ca="1">IF(F863="","",(IFERROR(OFFSET('BD1'!AB$14,MATCH(F863,'BD1'!AC$13:AC$2500,0)-2,0),"")))</f>
        <v/>
      </c>
      <c r="D863" s="70" t="str">
        <f>IF(F863="","",(COUNTIFS('BD1'!AC:AC,F863,'BD1'!AA:AA,"PAGADO")))</f>
        <v/>
      </c>
      <c r="E863" s="73" t="str">
        <f>IF(F863="","",(IFERROR(VLOOKUP(F863,'BD1'!AC:AE,2,0),"")))</f>
        <v/>
      </c>
      <c r="F863" s="360"/>
      <c r="G863" s="75" t="str">
        <f>IF(F863="","",(SUMIFS('BD1'!Y:Y,'BD1'!AC:AC,F863,'BD1'!AA:AA,"PAGADO")))</f>
        <v/>
      </c>
    </row>
    <row r="864" spans="2:7" ht="20.100000000000001" customHeight="1" x14ac:dyDescent="0.25">
      <c r="B864" s="538" t="str">
        <f ca="1">IF(F864="","",(IFERROR(OFFSET('BD1'!C$14,MATCH(F864,'BD1'!AC$13:AC$2500,0)-2,0),"")))</f>
        <v/>
      </c>
      <c r="C864" s="539" t="str">
        <f ca="1">IF(F864="","",(IFERROR(OFFSET('BD1'!AB$14,MATCH(F864,'BD1'!AC$13:AC$2500,0)-2,0),"")))</f>
        <v/>
      </c>
      <c r="D864" s="70" t="str">
        <f>IF(F864="","",(COUNTIFS('BD1'!AC:AC,F864,'BD1'!AA:AA,"PAGADO")))</f>
        <v/>
      </c>
      <c r="E864" s="73" t="str">
        <f>IF(F864="","",(IFERROR(VLOOKUP(F864,'BD1'!AC:AE,2,0),"")))</f>
        <v/>
      </c>
      <c r="F864" s="360"/>
      <c r="G864" s="75" t="str">
        <f>IF(F864="","",(SUMIFS('BD1'!Y:Y,'BD1'!AC:AC,F864,'BD1'!AA:AA,"PAGADO")))</f>
        <v/>
      </c>
    </row>
    <row r="865" spans="2:7" ht="20.100000000000001" customHeight="1" x14ac:dyDescent="0.25">
      <c r="B865" s="538" t="str">
        <f ca="1">IF(F865="","",(IFERROR(OFFSET('BD1'!C$14,MATCH(F865,'BD1'!AC$13:AC$2500,0)-2,0),"")))</f>
        <v/>
      </c>
      <c r="C865" s="539" t="str">
        <f ca="1">IF(F865="","",(IFERROR(OFFSET('BD1'!AB$14,MATCH(F865,'BD1'!AC$13:AC$2500,0)-2,0),"")))</f>
        <v/>
      </c>
      <c r="D865" s="70" t="str">
        <f>IF(F865="","",(COUNTIFS('BD1'!AC:AC,F865,'BD1'!AA:AA,"PAGADO")))</f>
        <v/>
      </c>
      <c r="E865" s="73" t="str">
        <f>IF(F865="","",(IFERROR(VLOOKUP(F865,'BD1'!AC:AE,2,0),"")))</f>
        <v/>
      </c>
      <c r="F865" s="360"/>
      <c r="G865" s="75" t="str">
        <f>IF(F865="","",(SUMIFS('BD1'!Y:Y,'BD1'!AC:AC,F865,'BD1'!AA:AA,"PAGADO")))</f>
        <v/>
      </c>
    </row>
    <row r="866" spans="2:7" ht="20.100000000000001" customHeight="1" x14ac:dyDescent="0.25">
      <c r="B866" s="538" t="str">
        <f ca="1">IF(F866="","",(IFERROR(OFFSET('BD1'!C$14,MATCH(F866,'BD1'!AC$13:AC$2500,0)-2,0),"")))</f>
        <v/>
      </c>
      <c r="C866" s="539" t="str">
        <f ca="1">IF(F866="","",(IFERROR(OFFSET('BD1'!AB$14,MATCH(F866,'BD1'!AC$13:AC$2500,0)-2,0),"")))</f>
        <v/>
      </c>
      <c r="D866" s="70" t="str">
        <f>IF(F866="","",(COUNTIFS('BD1'!AC:AC,F866,'BD1'!AA:AA,"PAGADO")))</f>
        <v/>
      </c>
      <c r="E866" s="73" t="str">
        <f>IF(F866="","",(IFERROR(VLOOKUP(F866,'BD1'!AC:AE,2,0),"")))</f>
        <v/>
      </c>
      <c r="F866" s="360"/>
      <c r="G866" s="75" t="str">
        <f>IF(F866="","",(SUMIFS('BD1'!Y:Y,'BD1'!AC:AC,F866,'BD1'!AA:AA,"PAGADO")))</f>
        <v/>
      </c>
    </row>
    <row r="867" spans="2:7" ht="20.100000000000001" customHeight="1" x14ac:dyDescent="0.25">
      <c r="B867" s="538" t="str">
        <f ca="1">IF(F867="","",(IFERROR(OFFSET('BD1'!C$14,MATCH(F867,'BD1'!AC$13:AC$2500,0)-2,0),"")))</f>
        <v/>
      </c>
      <c r="C867" s="539" t="str">
        <f ca="1">IF(F867="","",(IFERROR(OFFSET('BD1'!AB$14,MATCH(F867,'BD1'!AC$13:AC$2500,0)-2,0),"")))</f>
        <v/>
      </c>
      <c r="D867" s="70" t="str">
        <f>IF(F867="","",(COUNTIFS('BD1'!AC:AC,F867,'BD1'!AA:AA,"PAGADO")))</f>
        <v/>
      </c>
      <c r="E867" s="73" t="str">
        <f>IF(F867="","",(IFERROR(VLOOKUP(F867,'BD1'!AC:AE,2,0),"")))</f>
        <v/>
      </c>
      <c r="F867" s="360"/>
      <c r="G867" s="75" t="str">
        <f>IF(F867="","",(SUMIFS('BD1'!Y:Y,'BD1'!AC:AC,F867,'BD1'!AA:AA,"PAGADO")))</f>
        <v/>
      </c>
    </row>
    <row r="868" spans="2:7" ht="20.100000000000001" customHeight="1" x14ac:dyDescent="0.25">
      <c r="B868" s="538" t="str">
        <f ca="1">IF(F868="","",(IFERROR(OFFSET('BD1'!C$14,MATCH(F868,'BD1'!AC$13:AC$2500,0)-2,0),"")))</f>
        <v/>
      </c>
      <c r="C868" s="539" t="str">
        <f ca="1">IF(F868="","",(IFERROR(OFFSET('BD1'!AB$14,MATCH(F868,'BD1'!AC$13:AC$2500,0)-2,0),"")))</f>
        <v/>
      </c>
      <c r="D868" s="70" t="str">
        <f>IF(F868="","",(COUNTIFS('BD1'!AC:AC,F868,'BD1'!AA:AA,"PAGADO")))</f>
        <v/>
      </c>
      <c r="E868" s="73" t="str">
        <f>IF(F868="","",(IFERROR(VLOOKUP(F868,'BD1'!AC:AE,2,0),"")))</f>
        <v/>
      </c>
      <c r="F868" s="360"/>
      <c r="G868" s="75" t="str">
        <f>IF(F868="","",(SUMIFS('BD1'!Y:Y,'BD1'!AC:AC,F868,'BD1'!AA:AA,"PAGADO")))</f>
        <v/>
      </c>
    </row>
    <row r="869" spans="2:7" ht="20.100000000000001" customHeight="1" x14ac:dyDescent="0.25">
      <c r="B869" s="538" t="str">
        <f ca="1">IF(F869="","",(IFERROR(OFFSET('BD1'!C$14,MATCH(F869,'BD1'!AC$13:AC$2500,0)-2,0),"")))</f>
        <v/>
      </c>
      <c r="C869" s="539" t="str">
        <f ca="1">IF(F869="","",(IFERROR(OFFSET('BD1'!AB$14,MATCH(F869,'BD1'!AC$13:AC$2500,0)-2,0),"")))</f>
        <v/>
      </c>
      <c r="D869" s="70" t="str">
        <f>IF(F869="","",(COUNTIFS('BD1'!AC:AC,F869,'BD1'!AA:AA,"PAGADO")))</f>
        <v/>
      </c>
      <c r="E869" s="73" t="str">
        <f>IF(F869="","",(IFERROR(VLOOKUP(F869,'BD1'!AC:AE,2,0),"")))</f>
        <v/>
      </c>
      <c r="F869" s="360"/>
      <c r="G869" s="75" t="str">
        <f>IF(F869="","",(SUMIFS('BD1'!Y:Y,'BD1'!AC:AC,F869,'BD1'!AA:AA,"PAGADO")))</f>
        <v/>
      </c>
    </row>
    <row r="870" spans="2:7" ht="20.100000000000001" customHeight="1" x14ac:dyDescent="0.25">
      <c r="B870" s="538" t="str">
        <f ca="1">IF(F870="","",(IFERROR(OFFSET('BD1'!C$14,MATCH(F870,'BD1'!AC$13:AC$2500,0)-2,0),"")))</f>
        <v/>
      </c>
      <c r="C870" s="539" t="str">
        <f ca="1">IF(F870="","",(IFERROR(OFFSET('BD1'!AB$14,MATCH(F870,'BD1'!AC$13:AC$2500,0)-2,0),"")))</f>
        <v/>
      </c>
      <c r="D870" s="70" t="str">
        <f>IF(F870="","",(COUNTIFS('BD1'!AC:AC,F870,'BD1'!AA:AA,"PAGADO")))</f>
        <v/>
      </c>
      <c r="E870" s="73" t="str">
        <f>IF(F870="","",(IFERROR(VLOOKUP(F870,'BD1'!AC:AE,2,0),"")))</f>
        <v/>
      </c>
      <c r="F870" s="360"/>
      <c r="G870" s="75" t="str">
        <f>IF(F870="","",(SUMIFS('BD1'!Y:Y,'BD1'!AC:AC,F870,'BD1'!AA:AA,"PAGADO")))</f>
        <v/>
      </c>
    </row>
    <row r="871" spans="2:7" ht="20.100000000000001" customHeight="1" x14ac:dyDescent="0.25">
      <c r="B871" s="538" t="str">
        <f ca="1">IF(F871="","",(IFERROR(OFFSET('BD1'!C$14,MATCH(F871,'BD1'!AC$13:AC$2500,0)-2,0),"")))</f>
        <v/>
      </c>
      <c r="C871" s="539" t="str">
        <f ca="1">IF(F871="","",(IFERROR(OFFSET('BD1'!AB$14,MATCH(F871,'BD1'!AC$13:AC$2500,0)-2,0),"")))</f>
        <v/>
      </c>
      <c r="D871" s="70" t="str">
        <f>IF(F871="","",(COUNTIFS('BD1'!AC:AC,F871,'BD1'!AA:AA,"PAGADO")))</f>
        <v/>
      </c>
      <c r="E871" s="73" t="str">
        <f>IF(F871="","",(IFERROR(VLOOKUP(F871,'BD1'!AC:AE,2,0),"")))</f>
        <v/>
      </c>
      <c r="F871" s="360"/>
      <c r="G871" s="75" t="str">
        <f>IF(F871="","",(SUMIFS('BD1'!Y:Y,'BD1'!AC:AC,F871,'BD1'!AA:AA,"PAGADO")))</f>
        <v/>
      </c>
    </row>
    <row r="872" spans="2:7" ht="20.100000000000001" customHeight="1" x14ac:dyDescent="0.25">
      <c r="B872" s="538" t="str">
        <f ca="1">IF(F872="","",(IFERROR(OFFSET('BD1'!C$14,MATCH(F872,'BD1'!AC$13:AC$2500,0)-2,0),"")))</f>
        <v/>
      </c>
      <c r="C872" s="539" t="str">
        <f ca="1">IF(F872="","",(IFERROR(OFFSET('BD1'!AB$14,MATCH(F872,'BD1'!AC$13:AC$2500,0)-2,0),"")))</f>
        <v/>
      </c>
      <c r="D872" s="70" t="str">
        <f>IF(F872="","",(COUNTIFS('BD1'!AC:AC,F872,'BD1'!AA:AA,"PAGADO")))</f>
        <v/>
      </c>
      <c r="E872" s="73" t="str">
        <f>IF(F872="","",(IFERROR(VLOOKUP(F872,'BD1'!AC:AE,2,0),"")))</f>
        <v/>
      </c>
      <c r="F872" s="360"/>
      <c r="G872" s="75" t="str">
        <f>IF(F872="","",(SUMIFS('BD1'!Y:Y,'BD1'!AC:AC,F872,'BD1'!AA:AA,"PAGADO")))</f>
        <v/>
      </c>
    </row>
    <row r="873" spans="2:7" ht="20.100000000000001" customHeight="1" x14ac:dyDescent="0.25">
      <c r="B873" s="538" t="str">
        <f ca="1">IF(F873="","",(IFERROR(OFFSET('BD1'!C$14,MATCH(F873,'BD1'!AC$13:AC$2500,0)-2,0),"")))</f>
        <v/>
      </c>
      <c r="C873" s="539" t="str">
        <f ca="1">IF(F873="","",(IFERROR(OFFSET('BD1'!AB$14,MATCH(F873,'BD1'!AC$13:AC$2500,0)-2,0),"")))</f>
        <v/>
      </c>
      <c r="D873" s="70" t="str">
        <f>IF(F873="","",(COUNTIFS('BD1'!AC:AC,F873,'BD1'!AA:AA,"PAGADO")))</f>
        <v/>
      </c>
      <c r="E873" s="73" t="str">
        <f>IF(F873="","",(IFERROR(VLOOKUP(F873,'BD1'!AC:AE,2,0),"")))</f>
        <v/>
      </c>
      <c r="F873" s="360"/>
      <c r="G873" s="75" t="str">
        <f>IF(F873="","",(SUMIFS('BD1'!Y:Y,'BD1'!AC:AC,F873,'BD1'!AA:AA,"PAGADO")))</f>
        <v/>
      </c>
    </row>
    <row r="874" spans="2:7" ht="20.100000000000001" customHeight="1" x14ac:dyDescent="0.25">
      <c r="B874" s="538" t="str">
        <f ca="1">IF(F874="","",(IFERROR(OFFSET('BD1'!C$14,MATCH(F874,'BD1'!AC$13:AC$2500,0)-2,0),"")))</f>
        <v/>
      </c>
      <c r="C874" s="539" t="str">
        <f ca="1">IF(F874="","",(IFERROR(OFFSET('BD1'!AB$14,MATCH(F874,'BD1'!AC$13:AC$2500,0)-2,0),"")))</f>
        <v/>
      </c>
      <c r="D874" s="70" t="str">
        <f>IF(F874="","",(COUNTIFS('BD1'!AC:AC,F874,'BD1'!AA:AA,"PAGADO")))</f>
        <v/>
      </c>
      <c r="E874" s="73" t="str">
        <f>IF(F874="","",(IFERROR(VLOOKUP(F874,'BD1'!AC:AE,2,0),"")))</f>
        <v/>
      </c>
      <c r="F874" s="360"/>
      <c r="G874" s="75" t="str">
        <f>IF(F874="","",(SUMIFS('BD1'!Y:Y,'BD1'!AC:AC,F874,'BD1'!AA:AA,"PAGADO")))</f>
        <v/>
      </c>
    </row>
    <row r="875" spans="2:7" ht="20.100000000000001" customHeight="1" x14ac:dyDescent="0.25">
      <c r="B875" s="538" t="str">
        <f ca="1">IF(F875="","",(IFERROR(OFFSET('BD1'!C$14,MATCH(F875,'BD1'!AC$13:AC$2500,0)-2,0),"")))</f>
        <v/>
      </c>
      <c r="C875" s="539" t="str">
        <f ca="1">IF(F875="","",(IFERROR(OFFSET('BD1'!AB$14,MATCH(F875,'BD1'!AC$13:AC$2500,0)-2,0),"")))</f>
        <v/>
      </c>
      <c r="D875" s="70" t="str">
        <f>IF(F875="","",(COUNTIFS('BD1'!AC:AC,F875,'BD1'!AA:AA,"PAGADO")))</f>
        <v/>
      </c>
      <c r="E875" s="73" t="str">
        <f>IF(F875="","",(IFERROR(VLOOKUP(F875,'BD1'!AC:AE,2,0),"")))</f>
        <v/>
      </c>
      <c r="F875" s="360"/>
      <c r="G875" s="75" t="str">
        <f>IF(F875="","",(SUMIFS('BD1'!Y:Y,'BD1'!AC:AC,F875,'BD1'!AA:AA,"PAGADO")))</f>
        <v/>
      </c>
    </row>
    <row r="876" spans="2:7" ht="20.100000000000001" customHeight="1" x14ac:dyDescent="0.25">
      <c r="B876" s="538" t="str">
        <f ca="1">IF(F876="","",(IFERROR(OFFSET('BD1'!C$14,MATCH(F876,'BD1'!AC$13:AC$2500,0)-2,0),"")))</f>
        <v/>
      </c>
      <c r="C876" s="539" t="str">
        <f ca="1">IF(F876="","",(IFERROR(OFFSET('BD1'!AB$14,MATCH(F876,'BD1'!AC$13:AC$2500,0)-2,0),"")))</f>
        <v/>
      </c>
      <c r="D876" s="70" t="str">
        <f>IF(F876="","",(COUNTIFS('BD1'!AC:AC,F876,'BD1'!AA:AA,"PAGADO")))</f>
        <v/>
      </c>
      <c r="E876" s="73" t="str">
        <f>IF(F876="","",(IFERROR(VLOOKUP(F876,'BD1'!AC:AE,2,0),"")))</f>
        <v/>
      </c>
      <c r="F876" s="360"/>
      <c r="G876" s="75" t="str">
        <f>IF(F876="","",(SUMIFS('BD1'!Y:Y,'BD1'!AC:AC,F876,'BD1'!AA:AA,"PAGADO")))</f>
        <v/>
      </c>
    </row>
    <row r="877" spans="2:7" ht="20.100000000000001" customHeight="1" x14ac:dyDescent="0.25">
      <c r="B877" s="538" t="str">
        <f ca="1">IF(F877="","",(IFERROR(OFFSET('BD1'!C$14,MATCH(F877,'BD1'!AC$13:AC$2500,0)-2,0),"")))</f>
        <v/>
      </c>
      <c r="C877" s="539" t="str">
        <f ca="1">IF(F877="","",(IFERROR(OFFSET('BD1'!AB$14,MATCH(F877,'BD1'!AC$13:AC$2500,0)-2,0),"")))</f>
        <v/>
      </c>
      <c r="D877" s="70" t="str">
        <f>IF(F877="","",(COUNTIFS('BD1'!AC:AC,F877,'BD1'!AA:AA,"PAGADO")))</f>
        <v/>
      </c>
      <c r="E877" s="73" t="str">
        <f>IF(F877="","",(IFERROR(VLOOKUP(F877,'BD1'!AC:AE,2,0),"")))</f>
        <v/>
      </c>
      <c r="F877" s="360"/>
      <c r="G877" s="75" t="str">
        <f>IF(F877="","",(SUMIFS('BD1'!Y:Y,'BD1'!AC:AC,F877,'BD1'!AA:AA,"PAGADO")))</f>
        <v/>
      </c>
    </row>
    <row r="878" spans="2:7" ht="20.100000000000001" customHeight="1" x14ac:dyDescent="0.25">
      <c r="B878" s="538" t="str">
        <f ca="1">IF(F878="","",(IFERROR(OFFSET('BD1'!C$14,MATCH(F878,'BD1'!AC$13:AC$2500,0)-2,0),"")))</f>
        <v/>
      </c>
      <c r="C878" s="539" t="str">
        <f ca="1">IF(F878="","",(IFERROR(OFFSET('BD1'!AB$14,MATCH(F878,'BD1'!AC$13:AC$2500,0)-2,0),"")))</f>
        <v/>
      </c>
      <c r="D878" s="70" t="str">
        <f>IF(F878="","",(COUNTIFS('BD1'!AC:AC,F878,'BD1'!AA:AA,"PAGADO")))</f>
        <v/>
      </c>
      <c r="E878" s="73" t="str">
        <f>IF(F878="","",(IFERROR(VLOOKUP(F878,'BD1'!AC:AE,2,0),"")))</f>
        <v/>
      </c>
      <c r="F878" s="360"/>
      <c r="G878" s="75" t="str">
        <f>IF(F878="","",(SUMIFS('BD1'!Y:Y,'BD1'!AC:AC,F878,'BD1'!AA:AA,"PAGADO")))</f>
        <v/>
      </c>
    </row>
    <row r="879" spans="2:7" ht="20.100000000000001" customHeight="1" x14ac:dyDescent="0.25">
      <c r="B879" s="538" t="str">
        <f ca="1">IF(F879="","",(IFERROR(OFFSET('BD1'!C$14,MATCH(F879,'BD1'!AC$13:AC$2500,0)-2,0),"")))</f>
        <v/>
      </c>
      <c r="C879" s="539" t="str">
        <f ca="1">IF(F879="","",(IFERROR(OFFSET('BD1'!AB$14,MATCH(F879,'BD1'!AC$13:AC$2500,0)-2,0),"")))</f>
        <v/>
      </c>
      <c r="D879" s="70" t="str">
        <f>IF(F879="","",(COUNTIFS('BD1'!AC:AC,F879,'BD1'!AA:AA,"PAGADO")))</f>
        <v/>
      </c>
      <c r="E879" s="73" t="str">
        <f>IF(F879="","",(IFERROR(VLOOKUP(F879,'BD1'!AC:AE,2,0),"")))</f>
        <v/>
      </c>
      <c r="F879" s="360"/>
      <c r="G879" s="75" t="str">
        <f>IF(F879="","",(SUMIFS('BD1'!Y:Y,'BD1'!AC:AC,F879,'BD1'!AA:AA,"PAGADO")))</f>
        <v/>
      </c>
    </row>
    <row r="880" spans="2:7" ht="20.100000000000001" customHeight="1" x14ac:dyDescent="0.25">
      <c r="B880" s="538" t="str">
        <f ca="1">IF(F880="","",(IFERROR(OFFSET('BD1'!C$14,MATCH(F880,'BD1'!AC$13:AC$2500,0)-2,0),"")))</f>
        <v/>
      </c>
      <c r="C880" s="539" t="str">
        <f ca="1">IF(F880="","",(IFERROR(OFFSET('BD1'!AB$14,MATCH(F880,'BD1'!AC$13:AC$2500,0)-2,0),"")))</f>
        <v/>
      </c>
      <c r="D880" s="70" t="str">
        <f>IF(F880="","",(COUNTIFS('BD1'!AC:AC,F880,'BD1'!AA:AA,"PAGADO")))</f>
        <v/>
      </c>
      <c r="E880" s="73" t="str">
        <f>IF(F880="","",(IFERROR(VLOOKUP(F880,'BD1'!AC:AE,2,0),"")))</f>
        <v/>
      </c>
      <c r="F880" s="360"/>
      <c r="G880" s="75" t="str">
        <f>IF(F880="","",(SUMIFS('BD1'!Y:Y,'BD1'!AC:AC,F880,'BD1'!AA:AA,"PAGADO")))</f>
        <v/>
      </c>
    </row>
    <row r="881" spans="2:7" ht="20.100000000000001" customHeight="1" x14ac:dyDescent="0.25">
      <c r="B881" s="538" t="str">
        <f ca="1">IF(F881="","",(IFERROR(OFFSET('BD1'!C$14,MATCH(F881,'BD1'!AC$13:AC$2500,0)-2,0),"")))</f>
        <v/>
      </c>
      <c r="C881" s="539" t="str">
        <f ca="1">IF(F881="","",(IFERROR(OFFSET('BD1'!AB$14,MATCH(F881,'BD1'!AC$13:AC$2500,0)-2,0),"")))</f>
        <v/>
      </c>
      <c r="D881" s="70" t="str">
        <f>IF(F881="","",(COUNTIFS('BD1'!AC:AC,F881,'BD1'!AA:AA,"PAGADO")))</f>
        <v/>
      </c>
      <c r="E881" s="73" t="str">
        <f>IF(F881="","",(IFERROR(VLOOKUP(F881,'BD1'!AC:AE,2,0),"")))</f>
        <v/>
      </c>
      <c r="F881" s="360"/>
      <c r="G881" s="75" t="str">
        <f>IF(F881="","",(SUMIFS('BD1'!Y:Y,'BD1'!AC:AC,F881,'BD1'!AA:AA,"PAGADO")))</f>
        <v/>
      </c>
    </row>
    <row r="882" spans="2:7" ht="20.100000000000001" customHeight="1" x14ac:dyDescent="0.25">
      <c r="B882" s="538" t="str">
        <f ca="1">IF(F882="","",(IFERROR(OFFSET('BD1'!C$14,MATCH(F882,'BD1'!AC$13:AC$2500,0)-2,0),"")))</f>
        <v/>
      </c>
      <c r="C882" s="539" t="str">
        <f ca="1">IF(F882="","",(IFERROR(OFFSET('BD1'!AB$14,MATCH(F882,'BD1'!AC$13:AC$2500,0)-2,0),"")))</f>
        <v/>
      </c>
      <c r="D882" s="70" t="str">
        <f>IF(F882="","",(COUNTIFS('BD1'!AC:AC,F882,'BD1'!AA:AA,"PAGADO")))</f>
        <v/>
      </c>
      <c r="E882" s="73" t="str">
        <f>IF(F882="","",(IFERROR(VLOOKUP(F882,'BD1'!AC:AE,2,0),"")))</f>
        <v/>
      </c>
      <c r="F882" s="360"/>
      <c r="G882" s="75" t="str">
        <f>IF(F882="","",(SUMIFS('BD1'!Y:Y,'BD1'!AC:AC,F882,'BD1'!AA:AA,"PAGADO")))</f>
        <v/>
      </c>
    </row>
    <row r="883" spans="2:7" ht="20.100000000000001" customHeight="1" x14ac:dyDescent="0.25">
      <c r="B883" s="538" t="str">
        <f ca="1">IF(F883="","",(IFERROR(OFFSET('BD1'!C$14,MATCH(F883,'BD1'!AC$13:AC$2500,0)-2,0),"")))</f>
        <v/>
      </c>
      <c r="C883" s="539" t="str">
        <f ca="1">IF(F883="","",(IFERROR(OFFSET('BD1'!AB$14,MATCH(F883,'BD1'!AC$13:AC$2500,0)-2,0),"")))</f>
        <v/>
      </c>
      <c r="D883" s="70" t="str">
        <f>IF(F883="","",(COUNTIFS('BD1'!AC:AC,F883,'BD1'!AA:AA,"PAGADO")))</f>
        <v/>
      </c>
      <c r="E883" s="73" t="str">
        <f>IF(F883="","",(IFERROR(VLOOKUP(F883,'BD1'!AC:AE,2,0),"")))</f>
        <v/>
      </c>
      <c r="F883" s="360"/>
      <c r="G883" s="75" t="str">
        <f>IF(F883="","",(SUMIFS('BD1'!Y:Y,'BD1'!AC:AC,F883,'BD1'!AA:AA,"PAGADO")))</f>
        <v/>
      </c>
    </row>
    <row r="884" spans="2:7" ht="20.100000000000001" customHeight="1" x14ac:dyDescent="0.25">
      <c r="B884" s="538" t="str">
        <f ca="1">IF(F884="","",(IFERROR(OFFSET('BD1'!C$14,MATCH(F884,'BD1'!AC$13:AC$2500,0)-2,0),"")))</f>
        <v/>
      </c>
      <c r="C884" s="539" t="str">
        <f ca="1">IF(F884="","",(IFERROR(OFFSET('BD1'!AB$14,MATCH(F884,'BD1'!AC$13:AC$2500,0)-2,0),"")))</f>
        <v/>
      </c>
      <c r="D884" s="70" t="str">
        <f>IF(F884="","",(COUNTIFS('BD1'!AC:AC,F884,'BD1'!AA:AA,"PAGADO")))</f>
        <v/>
      </c>
      <c r="E884" s="73" t="str">
        <f>IF(F884="","",(IFERROR(VLOOKUP(F884,'BD1'!AC:AE,2,0),"")))</f>
        <v/>
      </c>
      <c r="F884" s="360"/>
      <c r="G884" s="75" t="str">
        <f>IF(F884="","",(SUMIFS('BD1'!Y:Y,'BD1'!AC:AC,F884,'BD1'!AA:AA,"PAGADO")))</f>
        <v/>
      </c>
    </row>
    <row r="885" spans="2:7" ht="20.100000000000001" customHeight="1" x14ac:dyDescent="0.25">
      <c r="B885" s="538" t="str">
        <f ca="1">IF(F885="","",(IFERROR(OFFSET('BD1'!C$14,MATCH(F885,'BD1'!AC$13:AC$2500,0)-2,0),"")))</f>
        <v/>
      </c>
      <c r="C885" s="539" t="str">
        <f ca="1">IF(F885="","",(IFERROR(OFFSET('BD1'!AB$14,MATCH(F885,'BD1'!AC$13:AC$2500,0)-2,0),"")))</f>
        <v/>
      </c>
      <c r="D885" s="70" t="str">
        <f>IF(F885="","",(COUNTIFS('BD1'!AC:AC,F885,'BD1'!AA:AA,"PAGADO")))</f>
        <v/>
      </c>
      <c r="E885" s="73" t="str">
        <f>IF(F885="","",(IFERROR(VLOOKUP(F885,'BD1'!AC:AE,2,0),"")))</f>
        <v/>
      </c>
      <c r="F885" s="360"/>
      <c r="G885" s="75" t="str">
        <f>IF(F885="","",(SUMIFS('BD1'!Y:Y,'BD1'!AC:AC,F885,'BD1'!AA:AA,"PAGADO")))</f>
        <v/>
      </c>
    </row>
    <row r="886" spans="2:7" ht="20.100000000000001" customHeight="1" x14ac:dyDescent="0.25">
      <c r="B886" s="538" t="str">
        <f ca="1">IF(F886="","",(IFERROR(OFFSET('BD1'!C$14,MATCH(F886,'BD1'!AC$13:AC$2500,0)-2,0),"")))</f>
        <v/>
      </c>
      <c r="C886" s="539" t="str">
        <f ca="1">IF(F886="","",(IFERROR(OFFSET('BD1'!AB$14,MATCH(F886,'BD1'!AC$13:AC$2500,0)-2,0),"")))</f>
        <v/>
      </c>
      <c r="D886" s="70" t="str">
        <f>IF(F886="","",(COUNTIFS('BD1'!AC:AC,F886,'BD1'!AA:AA,"PAGADO")))</f>
        <v/>
      </c>
      <c r="E886" s="73" t="str">
        <f>IF(F886="","",(IFERROR(VLOOKUP(F886,'BD1'!AC:AE,2,0),"")))</f>
        <v/>
      </c>
      <c r="F886" s="360"/>
      <c r="G886" s="75" t="str">
        <f>IF(F886="","",(SUMIFS('BD1'!Y:Y,'BD1'!AC:AC,F886,'BD1'!AA:AA,"PAGADO")))</f>
        <v/>
      </c>
    </row>
    <row r="887" spans="2:7" ht="20.100000000000001" customHeight="1" x14ac:dyDescent="0.25">
      <c r="B887" s="538" t="str">
        <f ca="1">IF(F887="","",(IFERROR(OFFSET('BD1'!C$14,MATCH(F887,'BD1'!AC$13:AC$2500,0)-2,0),"")))</f>
        <v/>
      </c>
      <c r="C887" s="539" t="str">
        <f ca="1">IF(F887="","",(IFERROR(OFFSET('BD1'!AB$14,MATCH(F887,'BD1'!AC$13:AC$2500,0)-2,0),"")))</f>
        <v/>
      </c>
      <c r="D887" s="70" t="str">
        <f>IF(F887="","",(COUNTIFS('BD1'!AC:AC,F887,'BD1'!AA:AA,"PAGADO")))</f>
        <v/>
      </c>
      <c r="E887" s="73" t="str">
        <f>IF(F887="","",(IFERROR(VLOOKUP(F887,'BD1'!AC:AE,2,0),"")))</f>
        <v/>
      </c>
      <c r="F887" s="360"/>
      <c r="G887" s="75" t="str">
        <f>IF(F887="","",(SUMIFS('BD1'!Y:Y,'BD1'!AC:AC,F887,'BD1'!AA:AA,"PAGADO")))</f>
        <v/>
      </c>
    </row>
    <row r="888" spans="2:7" ht="20.100000000000001" customHeight="1" x14ac:dyDescent="0.25">
      <c r="B888" s="538" t="str">
        <f ca="1">IF(F888="","",(IFERROR(OFFSET('BD1'!C$14,MATCH(F888,'BD1'!AC$13:AC$2500,0)-2,0),"")))</f>
        <v/>
      </c>
      <c r="C888" s="539" t="str">
        <f ca="1">IF(F888="","",(IFERROR(OFFSET('BD1'!AB$14,MATCH(F888,'BD1'!AC$13:AC$2500,0)-2,0),"")))</f>
        <v/>
      </c>
      <c r="D888" s="70" t="str">
        <f>IF(F888="","",(COUNTIFS('BD1'!AC:AC,F888,'BD1'!AA:AA,"PAGADO")))</f>
        <v/>
      </c>
      <c r="E888" s="73" t="str">
        <f>IF(F888="","",(IFERROR(VLOOKUP(F888,'BD1'!AC:AE,2,0),"")))</f>
        <v/>
      </c>
      <c r="F888" s="360"/>
      <c r="G888" s="75" t="str">
        <f>IF(F888="","",(SUMIFS('BD1'!Y:Y,'BD1'!AC:AC,F888,'BD1'!AA:AA,"PAGADO")))</f>
        <v/>
      </c>
    </row>
    <row r="889" spans="2:7" ht="20.100000000000001" customHeight="1" x14ac:dyDescent="0.25">
      <c r="B889" s="538" t="str">
        <f ca="1">IF(F889="","",(IFERROR(OFFSET('BD1'!C$14,MATCH(F889,'BD1'!AC$13:AC$2500,0)-2,0),"")))</f>
        <v/>
      </c>
      <c r="C889" s="539" t="str">
        <f ca="1">IF(F889="","",(IFERROR(OFFSET('BD1'!AB$14,MATCH(F889,'BD1'!AC$13:AC$2500,0)-2,0),"")))</f>
        <v/>
      </c>
      <c r="D889" s="70" t="str">
        <f>IF(F889="","",(COUNTIFS('BD1'!AC:AC,F889,'BD1'!AA:AA,"PAGADO")))</f>
        <v/>
      </c>
      <c r="E889" s="73" t="str">
        <f>IF(F889="","",(IFERROR(VLOOKUP(F889,'BD1'!AC:AE,2,0),"")))</f>
        <v/>
      </c>
      <c r="F889" s="360"/>
      <c r="G889" s="75" t="str">
        <f>IF(F889="","",(SUMIFS('BD1'!Y:Y,'BD1'!AC:AC,F889,'BD1'!AA:AA,"PAGADO")))</f>
        <v/>
      </c>
    </row>
    <row r="890" spans="2:7" ht="20.100000000000001" customHeight="1" x14ac:dyDescent="0.25">
      <c r="B890" s="538" t="str">
        <f ca="1">IF(F890="","",(IFERROR(OFFSET('BD1'!C$14,MATCH(F890,'BD1'!AC$13:AC$2500,0)-2,0),"")))</f>
        <v/>
      </c>
      <c r="C890" s="539" t="str">
        <f ca="1">IF(F890="","",(IFERROR(OFFSET('BD1'!AB$14,MATCH(F890,'BD1'!AC$13:AC$2500,0)-2,0),"")))</f>
        <v/>
      </c>
      <c r="D890" s="70" t="str">
        <f>IF(F890="","",(COUNTIFS('BD1'!AC:AC,F890,'BD1'!AA:AA,"PAGADO")))</f>
        <v/>
      </c>
      <c r="E890" s="73" t="str">
        <f>IF(F890="","",(IFERROR(VLOOKUP(F890,'BD1'!AC:AE,2,0),"")))</f>
        <v/>
      </c>
      <c r="F890" s="360"/>
      <c r="G890" s="75" t="str">
        <f>IF(F890="","",(SUMIFS('BD1'!Y:Y,'BD1'!AC:AC,F890,'BD1'!AA:AA,"PAGADO")))</f>
        <v/>
      </c>
    </row>
    <row r="891" spans="2:7" ht="20.100000000000001" customHeight="1" x14ac:dyDescent="0.25">
      <c r="B891" s="538" t="str">
        <f ca="1">IF(F891="","",(IFERROR(OFFSET('BD1'!C$14,MATCH(F891,'BD1'!AC$13:AC$2500,0)-2,0),"")))</f>
        <v/>
      </c>
      <c r="C891" s="539" t="str">
        <f ca="1">IF(F891="","",(IFERROR(OFFSET('BD1'!AB$14,MATCH(F891,'BD1'!AC$13:AC$2500,0)-2,0),"")))</f>
        <v/>
      </c>
      <c r="D891" s="70" t="str">
        <f>IF(F891="","",(COUNTIFS('BD1'!AC:AC,F891,'BD1'!AA:AA,"PAGADO")))</f>
        <v/>
      </c>
      <c r="E891" s="73" t="str">
        <f>IF(F891="","",(IFERROR(VLOOKUP(F891,'BD1'!AC:AE,2,0),"")))</f>
        <v/>
      </c>
      <c r="F891" s="360"/>
      <c r="G891" s="75" t="str">
        <f>IF(F891="","",(SUMIFS('BD1'!Y:Y,'BD1'!AC:AC,F891,'BD1'!AA:AA,"PAGADO")))</f>
        <v/>
      </c>
    </row>
    <row r="892" spans="2:7" ht="20.100000000000001" customHeight="1" x14ac:dyDescent="0.25">
      <c r="B892" s="538" t="str">
        <f ca="1">IF(F892="","",(IFERROR(OFFSET('BD1'!C$14,MATCH(F892,'BD1'!AC$13:AC$2500,0)-2,0),"")))</f>
        <v/>
      </c>
      <c r="C892" s="539" t="str">
        <f ca="1">IF(F892="","",(IFERROR(OFFSET('BD1'!AB$14,MATCH(F892,'BD1'!AC$13:AC$2500,0)-2,0),"")))</f>
        <v/>
      </c>
      <c r="D892" s="70" t="str">
        <f>IF(F892="","",(COUNTIFS('BD1'!AC:AC,F892,'BD1'!AA:AA,"PAGADO")))</f>
        <v/>
      </c>
      <c r="E892" s="73" t="str">
        <f>IF(F892="","",(IFERROR(VLOOKUP(F892,'BD1'!AC:AE,2,0),"")))</f>
        <v/>
      </c>
      <c r="F892" s="360"/>
      <c r="G892" s="75" t="str">
        <f>IF(F892="","",(SUMIFS('BD1'!Y:Y,'BD1'!AC:AC,F892,'BD1'!AA:AA,"PAGADO")))</f>
        <v/>
      </c>
    </row>
    <row r="893" spans="2:7" ht="20.100000000000001" customHeight="1" x14ac:dyDescent="0.25">
      <c r="B893" s="538" t="str">
        <f ca="1">IF(F893="","",(IFERROR(OFFSET('BD1'!C$14,MATCH(F893,'BD1'!AC$13:AC$2500,0)-2,0),"")))</f>
        <v/>
      </c>
      <c r="C893" s="539" t="str">
        <f ca="1">IF(F893="","",(IFERROR(OFFSET('BD1'!AB$14,MATCH(F893,'BD1'!AC$13:AC$2500,0)-2,0),"")))</f>
        <v/>
      </c>
      <c r="D893" s="70" t="str">
        <f>IF(F893="","",(COUNTIFS('BD1'!AC:AC,F893,'BD1'!AA:AA,"PAGADO")))</f>
        <v/>
      </c>
      <c r="E893" s="73" t="str">
        <f>IF(F893="","",(IFERROR(VLOOKUP(F893,'BD1'!AC:AE,2,0),"")))</f>
        <v/>
      </c>
      <c r="F893" s="360"/>
      <c r="G893" s="75" t="str">
        <f>IF(F893="","",(SUMIFS('BD1'!Y:Y,'BD1'!AC:AC,F893,'BD1'!AA:AA,"PAGADO")))</f>
        <v/>
      </c>
    </row>
    <row r="894" spans="2:7" ht="20.100000000000001" customHeight="1" x14ac:dyDescent="0.25">
      <c r="B894" s="538" t="str">
        <f ca="1">IF(F894="","",(IFERROR(OFFSET('BD1'!C$14,MATCH(F894,'BD1'!AC$13:AC$2500,0)-2,0),"")))</f>
        <v/>
      </c>
      <c r="C894" s="539" t="str">
        <f ca="1">IF(F894="","",(IFERROR(OFFSET('BD1'!AB$14,MATCH(F894,'BD1'!AC$13:AC$2500,0)-2,0),"")))</f>
        <v/>
      </c>
      <c r="D894" s="70" t="str">
        <f>IF(F894="","",(COUNTIFS('BD1'!AC:AC,F894,'BD1'!AA:AA,"PAGADO")))</f>
        <v/>
      </c>
      <c r="E894" s="73" t="str">
        <f>IF(F894="","",(IFERROR(VLOOKUP(F894,'BD1'!AC:AE,2,0),"")))</f>
        <v/>
      </c>
      <c r="F894" s="360"/>
      <c r="G894" s="75" t="str">
        <f>IF(F894="","",(SUMIFS('BD1'!Y:Y,'BD1'!AC:AC,F894,'BD1'!AA:AA,"PAGADO")))</f>
        <v/>
      </c>
    </row>
    <row r="895" spans="2:7" ht="20.100000000000001" customHeight="1" x14ac:dyDescent="0.25">
      <c r="B895" s="538" t="str">
        <f ca="1">IF(F895="","",(IFERROR(OFFSET('BD1'!C$14,MATCH(F895,'BD1'!AC$13:AC$2500,0)-2,0),"")))</f>
        <v/>
      </c>
      <c r="C895" s="539" t="str">
        <f ca="1">IF(F895="","",(IFERROR(OFFSET('BD1'!AB$14,MATCH(F895,'BD1'!AC$13:AC$2500,0)-2,0),"")))</f>
        <v/>
      </c>
      <c r="D895" s="70" t="str">
        <f>IF(F895="","",(COUNTIFS('BD1'!AC:AC,F895,'BD1'!AA:AA,"PAGADO")))</f>
        <v/>
      </c>
      <c r="E895" s="73" t="str">
        <f>IF(F895="","",(IFERROR(VLOOKUP(F895,'BD1'!AC:AE,2,0),"")))</f>
        <v/>
      </c>
      <c r="F895" s="360"/>
      <c r="G895" s="75" t="str">
        <f>IF(F895="","",(SUMIFS('BD1'!Y:Y,'BD1'!AC:AC,F895,'BD1'!AA:AA,"PAGADO")))</f>
        <v/>
      </c>
    </row>
    <row r="896" spans="2:7" ht="20.100000000000001" customHeight="1" x14ac:dyDescent="0.25">
      <c r="B896" s="538" t="str">
        <f ca="1">IF(F896="","",(IFERROR(OFFSET('BD1'!C$14,MATCH(F896,'BD1'!AC$13:AC$2500,0)-2,0),"")))</f>
        <v/>
      </c>
      <c r="C896" s="539" t="str">
        <f ca="1">IF(F896="","",(IFERROR(OFFSET('BD1'!AB$14,MATCH(F896,'BD1'!AC$13:AC$2500,0)-2,0),"")))</f>
        <v/>
      </c>
      <c r="D896" s="70" t="str">
        <f>IF(F896="","",(COUNTIFS('BD1'!AC:AC,F896,'BD1'!AA:AA,"PAGADO")))</f>
        <v/>
      </c>
      <c r="E896" s="73" t="str">
        <f>IF(F896="","",(IFERROR(VLOOKUP(F896,'BD1'!AC:AE,2,0),"")))</f>
        <v/>
      </c>
      <c r="F896" s="360"/>
      <c r="G896" s="75" t="str">
        <f>IF(F896="","",(SUMIFS('BD1'!Y:Y,'BD1'!AC:AC,F896,'BD1'!AA:AA,"PAGADO")))</f>
        <v/>
      </c>
    </row>
    <row r="897" spans="2:7" ht="20.100000000000001" customHeight="1" x14ac:dyDescent="0.25">
      <c r="B897" s="538" t="str">
        <f ca="1">IF(F897="","",(IFERROR(OFFSET('BD1'!C$14,MATCH(F897,'BD1'!AC$13:AC$2500,0)-2,0),"")))</f>
        <v/>
      </c>
      <c r="C897" s="539" t="str">
        <f ca="1">IF(F897="","",(IFERROR(OFFSET('BD1'!AB$14,MATCH(F897,'BD1'!AC$13:AC$2500,0)-2,0),"")))</f>
        <v/>
      </c>
      <c r="D897" s="70" t="str">
        <f>IF(F897="","",(COUNTIFS('BD1'!AC:AC,F897,'BD1'!AA:AA,"PAGADO")))</f>
        <v/>
      </c>
      <c r="E897" s="73" t="str">
        <f>IF(F897="","",(IFERROR(VLOOKUP(F897,'BD1'!AC:AE,2,0),"")))</f>
        <v/>
      </c>
      <c r="F897" s="360"/>
      <c r="G897" s="75" t="str">
        <f>IF(F897="","",(SUMIFS('BD1'!Y:Y,'BD1'!AC:AC,F897,'BD1'!AA:AA,"PAGADO")))</f>
        <v/>
      </c>
    </row>
    <row r="898" spans="2:7" ht="20.100000000000001" customHeight="1" x14ac:dyDescent="0.25">
      <c r="B898" s="538" t="str">
        <f ca="1">IF(F898="","",(IFERROR(OFFSET('BD1'!C$14,MATCH(F898,'BD1'!AC$13:AC$2500,0)-2,0),"")))</f>
        <v/>
      </c>
      <c r="C898" s="539" t="str">
        <f ca="1">IF(F898="","",(IFERROR(OFFSET('BD1'!AB$14,MATCH(F898,'BD1'!AC$13:AC$2500,0)-2,0),"")))</f>
        <v/>
      </c>
      <c r="D898" s="70" t="str">
        <f>IF(F898="","",(COUNTIFS('BD1'!AC:AC,F898,'BD1'!AA:AA,"PAGADO")))</f>
        <v/>
      </c>
      <c r="E898" s="73" t="str">
        <f>IF(F898="","",(IFERROR(VLOOKUP(F898,'BD1'!AC:AE,2,0),"")))</f>
        <v/>
      </c>
      <c r="F898" s="360"/>
      <c r="G898" s="75" t="str">
        <f>IF(F898="","",(SUMIFS('BD1'!Y:Y,'BD1'!AC:AC,F898,'BD1'!AA:AA,"PAGADO")))</f>
        <v/>
      </c>
    </row>
    <row r="899" spans="2:7" ht="20.100000000000001" customHeight="1" x14ac:dyDescent="0.25">
      <c r="B899" s="538" t="str">
        <f ca="1">IF(F899="","",(IFERROR(OFFSET('BD1'!C$14,MATCH(F899,'BD1'!AC$13:AC$2500,0)-2,0),"")))</f>
        <v/>
      </c>
      <c r="C899" s="539" t="str">
        <f ca="1">IF(F899="","",(IFERROR(OFFSET('BD1'!AB$14,MATCH(F899,'BD1'!AC$13:AC$2500,0)-2,0),"")))</f>
        <v/>
      </c>
      <c r="D899" s="70" t="str">
        <f>IF(F899="","",(COUNTIFS('BD1'!AC:AC,F899,'BD1'!AA:AA,"PAGADO")))</f>
        <v/>
      </c>
      <c r="E899" s="73" t="str">
        <f>IF(F899="","",(IFERROR(VLOOKUP(F899,'BD1'!AC:AE,2,0),"")))</f>
        <v/>
      </c>
      <c r="F899" s="360"/>
      <c r="G899" s="75" t="str">
        <f>IF(F899="","",(SUMIFS('BD1'!Y:Y,'BD1'!AC:AC,F899,'BD1'!AA:AA,"PAGADO")))</f>
        <v/>
      </c>
    </row>
    <row r="900" spans="2:7" ht="20.100000000000001" customHeight="1" x14ac:dyDescent="0.25">
      <c r="B900" s="538" t="str">
        <f ca="1">IF(F900="","",(IFERROR(OFFSET('BD1'!C$14,MATCH(F900,'BD1'!AC$13:AC$2500,0)-2,0),"")))</f>
        <v/>
      </c>
      <c r="C900" s="539" t="str">
        <f ca="1">IF(F900="","",(IFERROR(OFFSET('BD1'!AB$14,MATCH(F900,'BD1'!AC$13:AC$2500,0)-2,0),"")))</f>
        <v/>
      </c>
      <c r="D900" s="70" t="str">
        <f>IF(F900="","",(COUNTIFS('BD1'!AC:AC,F900,'BD1'!AA:AA,"PAGADO")))</f>
        <v/>
      </c>
      <c r="E900" s="73" t="str">
        <f>IF(F900="","",(IFERROR(VLOOKUP(F900,'BD1'!AC:AE,2,0),"")))</f>
        <v/>
      </c>
      <c r="F900" s="360"/>
      <c r="G900" s="75" t="str">
        <f>IF(F900="","",(SUMIFS('BD1'!Y:Y,'BD1'!AC:AC,F900,'BD1'!AA:AA,"PAGADO")))</f>
        <v/>
      </c>
    </row>
    <row r="901" spans="2:7" ht="20.100000000000001" customHeight="1" x14ac:dyDescent="0.25">
      <c r="B901" s="538" t="str">
        <f ca="1">IF(F901="","",(IFERROR(OFFSET('BD1'!C$14,MATCH(F901,'BD1'!AC$13:AC$2500,0)-2,0),"")))</f>
        <v/>
      </c>
      <c r="C901" s="539" t="str">
        <f ca="1">IF(F901="","",(IFERROR(OFFSET('BD1'!AB$14,MATCH(F901,'BD1'!AC$13:AC$2500,0)-2,0),"")))</f>
        <v/>
      </c>
      <c r="D901" s="70" t="str">
        <f>IF(F901="","",(COUNTIFS('BD1'!AC:AC,F901,'BD1'!AA:AA,"PAGADO")))</f>
        <v/>
      </c>
      <c r="E901" s="73" t="str">
        <f>IF(F901="","",(IFERROR(VLOOKUP(F901,'BD1'!AC:AE,2,0),"")))</f>
        <v/>
      </c>
      <c r="F901" s="360"/>
      <c r="G901" s="75" t="str">
        <f>IF(F901="","",(SUMIFS('BD1'!Y:Y,'BD1'!AC:AC,F901,'BD1'!AA:AA,"PAGADO")))</f>
        <v/>
      </c>
    </row>
    <row r="902" spans="2:7" ht="20.100000000000001" customHeight="1" x14ac:dyDescent="0.25">
      <c r="B902" s="538" t="str">
        <f ca="1">IF(F902="","",(IFERROR(OFFSET('BD1'!C$14,MATCH(F902,'BD1'!AC$13:AC$2500,0)-2,0),"")))</f>
        <v/>
      </c>
      <c r="C902" s="539" t="str">
        <f ca="1">IF(F902="","",(IFERROR(OFFSET('BD1'!AB$14,MATCH(F902,'BD1'!AC$13:AC$2500,0)-2,0),"")))</f>
        <v/>
      </c>
      <c r="D902" s="70" t="str">
        <f>IF(F902="","",(COUNTIFS('BD1'!AC:AC,F902,'BD1'!AA:AA,"PAGADO")))</f>
        <v/>
      </c>
      <c r="E902" s="73" t="str">
        <f>IF(F902="","",(IFERROR(VLOOKUP(F902,'BD1'!AC:AE,2,0),"")))</f>
        <v/>
      </c>
      <c r="F902" s="360"/>
      <c r="G902" s="75" t="str">
        <f>IF(F902="","",(SUMIFS('BD1'!Y:Y,'BD1'!AC:AC,F902,'BD1'!AA:AA,"PAGADO")))</f>
        <v/>
      </c>
    </row>
    <row r="903" spans="2:7" ht="20.100000000000001" customHeight="1" x14ac:dyDescent="0.25">
      <c r="B903" s="538" t="str">
        <f ca="1">IF(F903="","",(IFERROR(OFFSET('BD1'!C$14,MATCH(F903,'BD1'!AC$13:AC$2500,0)-2,0),"")))</f>
        <v/>
      </c>
      <c r="C903" s="539" t="str">
        <f ca="1">IF(F903="","",(IFERROR(OFFSET('BD1'!AB$14,MATCH(F903,'BD1'!AC$13:AC$2500,0)-2,0),"")))</f>
        <v/>
      </c>
      <c r="D903" s="70" t="str">
        <f>IF(F903="","",(COUNTIFS('BD1'!AC:AC,F903,'BD1'!AA:AA,"PAGADO")))</f>
        <v/>
      </c>
      <c r="E903" s="73" t="str">
        <f>IF(F903="","",(IFERROR(VLOOKUP(F903,'BD1'!AC:AE,2,0),"")))</f>
        <v/>
      </c>
      <c r="F903" s="360"/>
      <c r="G903" s="75" t="str">
        <f>IF(F903="","",(SUMIFS('BD1'!Y:Y,'BD1'!AC:AC,F903,'BD1'!AA:AA,"PAGADO")))</f>
        <v/>
      </c>
    </row>
    <row r="904" spans="2:7" ht="20.100000000000001" customHeight="1" x14ac:dyDescent="0.25">
      <c r="B904" s="538" t="str">
        <f ca="1">IF(F904="","",(IFERROR(OFFSET('BD1'!C$14,MATCH(F904,'BD1'!AC$13:AC$2500,0)-2,0),"")))</f>
        <v/>
      </c>
      <c r="C904" s="539" t="str">
        <f ca="1">IF(F904="","",(IFERROR(OFFSET('BD1'!AB$14,MATCH(F904,'BD1'!AC$13:AC$2500,0)-2,0),"")))</f>
        <v/>
      </c>
      <c r="D904" s="70" t="str">
        <f>IF(F904="","",(COUNTIFS('BD1'!AC:AC,F904,'BD1'!AA:AA,"PAGADO")))</f>
        <v/>
      </c>
      <c r="E904" s="73" t="str">
        <f>IF(F904="","",(IFERROR(VLOOKUP(F904,'BD1'!AC:AE,2,0),"")))</f>
        <v/>
      </c>
      <c r="F904" s="360"/>
      <c r="G904" s="75" t="str">
        <f>IF(F904="","",(SUMIFS('BD1'!Y:Y,'BD1'!AC:AC,F904,'BD1'!AA:AA,"PAGADO")))</f>
        <v/>
      </c>
    </row>
    <row r="905" spans="2:7" ht="20.100000000000001" customHeight="1" x14ac:dyDescent="0.25">
      <c r="B905" s="538" t="str">
        <f ca="1">IF(F905="","",(IFERROR(OFFSET('BD1'!C$14,MATCH(F905,'BD1'!AC$13:AC$2500,0)-2,0),"")))</f>
        <v/>
      </c>
      <c r="C905" s="539" t="str">
        <f ca="1">IF(F905="","",(IFERROR(OFFSET('BD1'!AB$14,MATCH(F905,'BD1'!AC$13:AC$2500,0)-2,0),"")))</f>
        <v/>
      </c>
      <c r="D905" s="70" t="str">
        <f>IF(F905="","",(COUNTIFS('BD1'!AC:AC,F905,'BD1'!AA:AA,"PAGADO")))</f>
        <v/>
      </c>
      <c r="E905" s="73" t="str">
        <f>IF(F905="","",(IFERROR(VLOOKUP(F905,'BD1'!AC:AE,2,0),"")))</f>
        <v/>
      </c>
      <c r="F905" s="360"/>
      <c r="G905" s="75" t="str">
        <f>IF(F905="","",(SUMIFS('BD1'!Y:Y,'BD1'!AC:AC,F905,'BD1'!AA:AA,"PAGADO")))</f>
        <v/>
      </c>
    </row>
    <row r="906" spans="2:7" ht="20.100000000000001" customHeight="1" x14ac:dyDescent="0.25">
      <c r="B906" s="538" t="str">
        <f ca="1">IF(F906="","",(IFERROR(OFFSET('BD1'!C$14,MATCH(F906,'BD1'!AC$13:AC$2500,0)-2,0),"")))</f>
        <v/>
      </c>
      <c r="C906" s="539" t="str">
        <f ca="1">IF(F906="","",(IFERROR(OFFSET('BD1'!AB$14,MATCH(F906,'BD1'!AC$13:AC$2500,0)-2,0),"")))</f>
        <v/>
      </c>
      <c r="D906" s="70" t="str">
        <f>IF(F906="","",(COUNTIFS('BD1'!AC:AC,F906,'BD1'!AA:AA,"PAGADO")))</f>
        <v/>
      </c>
      <c r="E906" s="73" t="str">
        <f>IF(F906="","",(IFERROR(VLOOKUP(F906,'BD1'!AC:AE,2,0),"")))</f>
        <v/>
      </c>
      <c r="F906" s="360"/>
      <c r="G906" s="75" t="str">
        <f>IF(F906="","",(SUMIFS('BD1'!Y:Y,'BD1'!AC:AC,F906,'BD1'!AA:AA,"PAGADO")))</f>
        <v/>
      </c>
    </row>
    <row r="907" spans="2:7" ht="20.100000000000001" customHeight="1" x14ac:dyDescent="0.25">
      <c r="B907" s="538" t="str">
        <f ca="1">IF(F907="","",(IFERROR(OFFSET('BD1'!C$14,MATCH(F907,'BD1'!AC$13:AC$2500,0)-2,0),"")))</f>
        <v/>
      </c>
      <c r="C907" s="539" t="str">
        <f ca="1">IF(F907="","",(IFERROR(OFFSET('BD1'!AB$14,MATCH(F907,'BD1'!AC$13:AC$2500,0)-2,0),"")))</f>
        <v/>
      </c>
      <c r="D907" s="70" t="str">
        <f>IF(F907="","",(COUNTIFS('BD1'!AC:AC,F907,'BD1'!AA:AA,"PAGADO")))</f>
        <v/>
      </c>
      <c r="E907" s="73" t="str">
        <f>IF(F907="","",(IFERROR(VLOOKUP(F907,'BD1'!AC:AE,2,0),"")))</f>
        <v/>
      </c>
      <c r="F907" s="360"/>
      <c r="G907" s="75" t="str">
        <f>IF(F907="","",(SUMIFS('BD1'!Y:Y,'BD1'!AC:AC,F907,'BD1'!AA:AA,"PAGADO")))</f>
        <v/>
      </c>
    </row>
    <row r="908" spans="2:7" ht="20.100000000000001" customHeight="1" x14ac:dyDescent="0.25">
      <c r="B908" s="538" t="str">
        <f ca="1">IF(F908="","",(IFERROR(OFFSET('BD1'!C$14,MATCH(F908,'BD1'!AC$13:AC$2500,0)-2,0),"")))</f>
        <v/>
      </c>
      <c r="C908" s="539" t="str">
        <f ca="1">IF(F908="","",(IFERROR(OFFSET('BD1'!AB$14,MATCH(F908,'BD1'!AC$13:AC$2500,0)-2,0),"")))</f>
        <v/>
      </c>
      <c r="D908" s="70" t="str">
        <f>IF(F908="","",(COUNTIFS('BD1'!AC:AC,F908,'BD1'!AA:AA,"PAGADO")))</f>
        <v/>
      </c>
      <c r="E908" s="73" t="str">
        <f>IF(F908="","",(IFERROR(VLOOKUP(F908,'BD1'!AC:AE,2,0),"")))</f>
        <v/>
      </c>
      <c r="F908" s="360"/>
      <c r="G908" s="75" t="str">
        <f>IF(F908="","",(SUMIFS('BD1'!Y:Y,'BD1'!AC:AC,F908,'BD1'!AA:AA,"PAGADO")))</f>
        <v/>
      </c>
    </row>
    <row r="909" spans="2:7" ht="20.100000000000001" customHeight="1" x14ac:dyDescent="0.25">
      <c r="B909" s="538" t="str">
        <f ca="1">IF(F909="","",(IFERROR(OFFSET('BD1'!C$14,MATCH(F909,'BD1'!AC$13:AC$2500,0)-2,0),"")))</f>
        <v/>
      </c>
      <c r="C909" s="539" t="str">
        <f ca="1">IF(F909="","",(IFERROR(OFFSET('BD1'!AB$14,MATCH(F909,'BD1'!AC$13:AC$2500,0)-2,0),"")))</f>
        <v/>
      </c>
      <c r="D909" s="70" t="str">
        <f>IF(F909="","",(COUNTIFS('BD1'!AC:AC,F909,'BD1'!AA:AA,"PAGADO")))</f>
        <v/>
      </c>
      <c r="E909" s="73" t="str">
        <f>IF(F909="","",(IFERROR(VLOOKUP(F909,'BD1'!AC:AE,2,0),"")))</f>
        <v/>
      </c>
      <c r="F909" s="360"/>
      <c r="G909" s="75" t="str">
        <f>IF(F909="","",(SUMIFS('BD1'!Y:Y,'BD1'!AC:AC,F909,'BD1'!AA:AA,"PAGADO")))</f>
        <v/>
      </c>
    </row>
    <row r="910" spans="2:7" ht="20.100000000000001" customHeight="1" x14ac:dyDescent="0.25">
      <c r="B910" s="538" t="str">
        <f ca="1">IF(F910="","",(IFERROR(OFFSET('BD1'!C$14,MATCH(F910,'BD1'!AC$13:AC$2500,0)-2,0),"")))</f>
        <v/>
      </c>
      <c r="C910" s="539" t="str">
        <f ca="1">IF(F910="","",(IFERROR(OFFSET('BD1'!AB$14,MATCH(F910,'BD1'!AC$13:AC$2500,0)-2,0),"")))</f>
        <v/>
      </c>
      <c r="D910" s="70" t="str">
        <f>IF(F910="","",(COUNTIFS('BD1'!AC:AC,F910,'BD1'!AA:AA,"PAGADO")))</f>
        <v/>
      </c>
      <c r="E910" s="73" t="str">
        <f>IF(F910="","",(IFERROR(VLOOKUP(F910,'BD1'!AC:AE,2,0),"")))</f>
        <v/>
      </c>
      <c r="F910" s="360"/>
      <c r="G910" s="75" t="str">
        <f>IF(F910="","",(SUMIFS('BD1'!Y:Y,'BD1'!AC:AC,F910,'BD1'!AA:AA,"PAGADO")))</f>
        <v/>
      </c>
    </row>
    <row r="911" spans="2:7" ht="20.100000000000001" customHeight="1" x14ac:dyDescent="0.25">
      <c r="B911" s="538" t="str">
        <f ca="1">IF(F911="","",(IFERROR(OFFSET('BD1'!C$14,MATCH(F911,'BD1'!AC$13:AC$2500,0)-2,0),"")))</f>
        <v/>
      </c>
      <c r="C911" s="539" t="str">
        <f ca="1">IF(F911="","",(IFERROR(OFFSET('BD1'!AB$14,MATCH(F911,'BD1'!AC$13:AC$2500,0)-2,0),"")))</f>
        <v/>
      </c>
      <c r="D911" s="70" t="str">
        <f>IF(F911="","",(COUNTIFS('BD1'!AC:AC,F911,'BD1'!AA:AA,"PAGADO")))</f>
        <v/>
      </c>
      <c r="E911" s="73" t="str">
        <f>IF(F911="","",(IFERROR(VLOOKUP(F911,'BD1'!AC:AE,2,0),"")))</f>
        <v/>
      </c>
      <c r="F911" s="360"/>
      <c r="G911" s="75" t="str">
        <f>IF(F911="","",(SUMIFS('BD1'!Y:Y,'BD1'!AC:AC,F911,'BD1'!AA:AA,"PAGADO")))</f>
        <v/>
      </c>
    </row>
    <row r="912" spans="2:7" ht="20.100000000000001" customHeight="1" x14ac:dyDescent="0.25">
      <c r="B912" s="538" t="str">
        <f ca="1">IF(F912="","",(IFERROR(OFFSET('BD1'!C$14,MATCH(F912,'BD1'!AC$13:AC$2500,0)-2,0),"")))</f>
        <v/>
      </c>
      <c r="C912" s="539" t="str">
        <f ca="1">IF(F912="","",(IFERROR(OFFSET('BD1'!AB$14,MATCH(F912,'BD1'!AC$13:AC$2500,0)-2,0),"")))</f>
        <v/>
      </c>
      <c r="D912" s="70" t="str">
        <f>IF(F912="","",(COUNTIFS('BD1'!AC:AC,F912,'BD1'!AA:AA,"PAGADO")))</f>
        <v/>
      </c>
      <c r="E912" s="73" t="str">
        <f>IF(F912="","",(IFERROR(VLOOKUP(F912,'BD1'!AC:AE,2,0),"")))</f>
        <v/>
      </c>
      <c r="F912" s="360"/>
      <c r="G912" s="75" t="str">
        <f>IF(F912="","",(SUMIFS('BD1'!Y:Y,'BD1'!AC:AC,F912,'BD1'!AA:AA,"PAGADO")))</f>
        <v/>
      </c>
    </row>
    <row r="913" spans="2:7" ht="20.100000000000001" customHeight="1" x14ac:dyDescent="0.25">
      <c r="B913" s="538" t="str">
        <f ca="1">IF(F913="","",(IFERROR(OFFSET('BD1'!C$14,MATCH(F913,'BD1'!AC$13:AC$2500,0)-2,0),"")))</f>
        <v/>
      </c>
      <c r="C913" s="539" t="str">
        <f ca="1">IF(F913="","",(IFERROR(OFFSET('BD1'!AB$14,MATCH(F913,'BD1'!AC$13:AC$2500,0)-2,0),"")))</f>
        <v/>
      </c>
      <c r="D913" s="70" t="str">
        <f>IF(F913="","",(COUNTIFS('BD1'!AC:AC,F913,'BD1'!AA:AA,"PAGADO")))</f>
        <v/>
      </c>
      <c r="E913" s="73" t="str">
        <f>IF(F913="","",(IFERROR(VLOOKUP(F913,'BD1'!AC:AE,2,0),"")))</f>
        <v/>
      </c>
      <c r="F913" s="360"/>
      <c r="G913" s="75" t="str">
        <f>IF(F913="","",(SUMIFS('BD1'!Y:Y,'BD1'!AC:AC,F913,'BD1'!AA:AA,"PAGADO")))</f>
        <v/>
      </c>
    </row>
    <row r="914" spans="2:7" ht="20.100000000000001" customHeight="1" x14ac:dyDescent="0.25">
      <c r="B914" s="538" t="str">
        <f ca="1">IF(F914="","",(IFERROR(OFFSET('BD1'!C$14,MATCH(F914,'BD1'!AC$13:AC$2500,0)-2,0),"")))</f>
        <v/>
      </c>
      <c r="C914" s="539" t="str">
        <f ca="1">IF(F914="","",(IFERROR(OFFSET('BD1'!AB$14,MATCH(F914,'BD1'!AC$13:AC$2500,0)-2,0),"")))</f>
        <v/>
      </c>
      <c r="D914" s="70" t="str">
        <f>IF(F914="","",(COUNTIFS('BD1'!AC:AC,F914,'BD1'!AA:AA,"PAGADO")))</f>
        <v/>
      </c>
      <c r="E914" s="73" t="str">
        <f>IF(F914="","",(IFERROR(VLOOKUP(F914,'BD1'!AC:AE,2,0),"")))</f>
        <v/>
      </c>
      <c r="F914" s="360"/>
      <c r="G914" s="75" t="str">
        <f>IF(F914="","",(SUMIFS('BD1'!Y:Y,'BD1'!AC:AC,F914,'BD1'!AA:AA,"PAGADO")))</f>
        <v/>
      </c>
    </row>
    <row r="915" spans="2:7" ht="20.100000000000001" customHeight="1" x14ac:dyDescent="0.25">
      <c r="B915" s="538" t="str">
        <f ca="1">IF(F915="","",(IFERROR(OFFSET('BD1'!C$14,MATCH(F915,'BD1'!AC$13:AC$2500,0)-2,0),"")))</f>
        <v/>
      </c>
      <c r="C915" s="539" t="str">
        <f ca="1">IF(F915="","",(IFERROR(OFFSET('BD1'!AB$14,MATCH(F915,'BD1'!AC$13:AC$2500,0)-2,0),"")))</f>
        <v/>
      </c>
      <c r="D915" s="70" t="str">
        <f>IF(F915="","",(COUNTIFS('BD1'!AC:AC,F915,'BD1'!AA:AA,"PAGADO")))</f>
        <v/>
      </c>
      <c r="E915" s="73" t="str">
        <f>IF(F915="","",(IFERROR(VLOOKUP(F915,'BD1'!AC:AE,2,0),"")))</f>
        <v/>
      </c>
      <c r="F915" s="360"/>
      <c r="G915" s="75" t="str">
        <f>IF(F915="","",(SUMIFS('BD1'!Y:Y,'BD1'!AC:AC,F915,'BD1'!AA:AA,"PAGADO")))</f>
        <v/>
      </c>
    </row>
    <row r="916" spans="2:7" ht="20.100000000000001" customHeight="1" x14ac:dyDescent="0.25">
      <c r="B916" s="538" t="str">
        <f ca="1">IF(F916="","",(IFERROR(OFFSET('BD1'!C$14,MATCH(F916,'BD1'!AC$13:AC$2500,0)-2,0),"")))</f>
        <v/>
      </c>
      <c r="C916" s="539" t="str">
        <f ca="1">IF(F916="","",(IFERROR(OFFSET('BD1'!AB$14,MATCH(F916,'BD1'!AC$13:AC$2500,0)-2,0),"")))</f>
        <v/>
      </c>
      <c r="D916" s="70" t="str">
        <f>IF(F916="","",(COUNTIFS('BD1'!AC:AC,F916,'BD1'!AA:AA,"PAGADO")))</f>
        <v/>
      </c>
      <c r="E916" s="73" t="str">
        <f>IF(F916="","",(IFERROR(VLOOKUP(F916,'BD1'!AC:AE,2,0),"")))</f>
        <v/>
      </c>
      <c r="F916" s="360"/>
      <c r="G916" s="75" t="str">
        <f>IF(F916="","",(SUMIFS('BD1'!Y:Y,'BD1'!AC:AC,F916,'BD1'!AA:AA,"PAGADO")))</f>
        <v/>
      </c>
    </row>
    <row r="917" spans="2:7" ht="20.100000000000001" customHeight="1" x14ac:dyDescent="0.25">
      <c r="B917" s="538" t="str">
        <f ca="1">IF(F917="","",(IFERROR(OFFSET('BD1'!C$14,MATCH(F917,'BD1'!AC$13:AC$2500,0)-2,0),"")))</f>
        <v/>
      </c>
      <c r="C917" s="539" t="str">
        <f ca="1">IF(F917="","",(IFERROR(OFFSET('BD1'!AB$14,MATCH(F917,'BD1'!AC$13:AC$2500,0)-2,0),"")))</f>
        <v/>
      </c>
      <c r="D917" s="70" t="str">
        <f>IF(F917="","",(COUNTIFS('BD1'!AC:AC,F917,'BD1'!AA:AA,"PAGADO")))</f>
        <v/>
      </c>
      <c r="E917" s="73" t="str">
        <f>IF(F917="","",(IFERROR(VLOOKUP(F917,'BD1'!AC:AE,2,0),"")))</f>
        <v/>
      </c>
      <c r="F917" s="360"/>
      <c r="G917" s="75" t="str">
        <f>IF(F917="","",(SUMIFS('BD1'!Y:Y,'BD1'!AC:AC,F917,'BD1'!AA:AA,"PAGADO")))</f>
        <v/>
      </c>
    </row>
    <row r="918" spans="2:7" ht="20.100000000000001" customHeight="1" x14ac:dyDescent="0.25">
      <c r="B918" s="538" t="str">
        <f ca="1">IF(F918="","",(IFERROR(OFFSET('BD1'!C$14,MATCH(F918,'BD1'!AC$13:AC$2500,0)-2,0),"")))</f>
        <v/>
      </c>
      <c r="C918" s="539" t="str">
        <f ca="1">IF(F918="","",(IFERROR(OFFSET('BD1'!AB$14,MATCH(F918,'BD1'!AC$13:AC$2500,0)-2,0),"")))</f>
        <v/>
      </c>
      <c r="D918" s="70" t="str">
        <f>IF(F918="","",(COUNTIFS('BD1'!AC:AC,F918,'BD1'!AA:AA,"PAGADO")))</f>
        <v/>
      </c>
      <c r="E918" s="73" t="str">
        <f>IF(F918="","",(IFERROR(VLOOKUP(F918,'BD1'!AC:AE,2,0),"")))</f>
        <v/>
      </c>
      <c r="F918" s="360"/>
      <c r="G918" s="75" t="str">
        <f>IF(F918="","",(SUMIFS('BD1'!Y:Y,'BD1'!AC:AC,F918,'BD1'!AA:AA,"PAGADO")))</f>
        <v/>
      </c>
    </row>
    <row r="919" spans="2:7" ht="20.100000000000001" customHeight="1" x14ac:dyDescent="0.25">
      <c r="B919" s="538" t="str">
        <f ca="1">IF(F919="","",(IFERROR(OFFSET('BD1'!C$14,MATCH(F919,'BD1'!AC$13:AC$2500,0)-2,0),"")))</f>
        <v/>
      </c>
      <c r="C919" s="539" t="str">
        <f ca="1">IF(F919="","",(IFERROR(OFFSET('BD1'!AB$14,MATCH(F919,'BD1'!AC$13:AC$2500,0)-2,0),"")))</f>
        <v/>
      </c>
      <c r="D919" s="70" t="str">
        <f>IF(F919="","",(COUNTIFS('BD1'!AC:AC,F919,'BD1'!AA:AA,"PAGADO")))</f>
        <v/>
      </c>
      <c r="E919" s="73" t="str">
        <f>IF(F919="","",(IFERROR(VLOOKUP(F919,'BD1'!AC:AE,2,0),"")))</f>
        <v/>
      </c>
      <c r="F919" s="360"/>
      <c r="G919" s="75" t="str">
        <f>IF(F919="","",(SUMIFS('BD1'!Y:Y,'BD1'!AC:AC,F919,'BD1'!AA:AA,"PAGADO")))</f>
        <v/>
      </c>
    </row>
    <row r="920" spans="2:7" ht="20.100000000000001" customHeight="1" x14ac:dyDescent="0.25">
      <c r="B920" s="538" t="str">
        <f ca="1">IF(F920="","",(IFERROR(OFFSET('BD1'!C$14,MATCH(F920,'BD1'!AC$13:AC$2500,0)-2,0),"")))</f>
        <v/>
      </c>
      <c r="C920" s="539" t="str">
        <f ca="1">IF(F920="","",(IFERROR(OFFSET('BD1'!AB$14,MATCH(F920,'BD1'!AC$13:AC$2500,0)-2,0),"")))</f>
        <v/>
      </c>
      <c r="D920" s="70" t="str">
        <f>IF(F920="","",(COUNTIFS('BD1'!AC:AC,F920,'BD1'!AA:AA,"PAGADO")))</f>
        <v/>
      </c>
      <c r="E920" s="73" t="str">
        <f>IF(F920="","",(IFERROR(VLOOKUP(F920,'BD1'!AC:AE,2,0),"")))</f>
        <v/>
      </c>
      <c r="F920" s="360"/>
      <c r="G920" s="75" t="str">
        <f>IF(F920="","",(SUMIFS('BD1'!Y:Y,'BD1'!AC:AC,F920,'BD1'!AA:AA,"PAGADO")))</f>
        <v/>
      </c>
    </row>
    <row r="921" spans="2:7" ht="20.100000000000001" customHeight="1" x14ac:dyDescent="0.25">
      <c r="B921" s="538" t="str">
        <f ca="1">IF(F921="","",(IFERROR(OFFSET('BD1'!C$14,MATCH(F921,'BD1'!AC$13:AC$2500,0)-2,0),"")))</f>
        <v/>
      </c>
      <c r="C921" s="539" t="str">
        <f ca="1">IF(F921="","",(IFERROR(OFFSET('BD1'!AB$14,MATCH(F921,'BD1'!AC$13:AC$2500,0)-2,0),"")))</f>
        <v/>
      </c>
      <c r="D921" s="70" t="str">
        <f>IF(F921="","",(COUNTIFS('BD1'!AC:AC,F921,'BD1'!AA:AA,"PAGADO")))</f>
        <v/>
      </c>
      <c r="E921" s="73" t="str">
        <f>IF(F921="","",(IFERROR(VLOOKUP(F921,'BD1'!AC:AE,2,0),"")))</f>
        <v/>
      </c>
      <c r="F921" s="360"/>
      <c r="G921" s="75" t="str">
        <f>IF(F921="","",(SUMIFS('BD1'!Y:Y,'BD1'!AC:AC,F921,'BD1'!AA:AA,"PAGADO")))</f>
        <v/>
      </c>
    </row>
    <row r="922" spans="2:7" ht="20.100000000000001" customHeight="1" x14ac:dyDescent="0.25">
      <c r="B922" s="538" t="str">
        <f ca="1">IF(F922="","",(IFERROR(OFFSET('BD1'!C$14,MATCH(F922,'BD1'!AC$13:AC$2500,0)-2,0),"")))</f>
        <v/>
      </c>
      <c r="C922" s="539" t="str">
        <f ca="1">IF(F922="","",(IFERROR(OFFSET('BD1'!AB$14,MATCH(F922,'BD1'!AC$13:AC$2500,0)-2,0),"")))</f>
        <v/>
      </c>
      <c r="D922" s="70" t="str">
        <f>IF(F922="","",(COUNTIFS('BD1'!AC:AC,F922,'BD1'!AA:AA,"PAGADO")))</f>
        <v/>
      </c>
      <c r="E922" s="73" t="str">
        <f>IF(F922="","",(IFERROR(VLOOKUP(F922,'BD1'!AC:AE,2,0),"")))</f>
        <v/>
      </c>
      <c r="F922" s="360"/>
      <c r="G922" s="75" t="str">
        <f>IF(F922="","",(SUMIFS('BD1'!Y:Y,'BD1'!AC:AC,F922,'BD1'!AA:AA,"PAGADO")))</f>
        <v/>
      </c>
    </row>
    <row r="923" spans="2:7" ht="20.100000000000001" customHeight="1" x14ac:dyDescent="0.25">
      <c r="B923" s="538" t="str">
        <f ca="1">IF(F923="","",(IFERROR(OFFSET('BD1'!C$14,MATCH(F923,'BD1'!AC$13:AC$2500,0)-2,0),"")))</f>
        <v/>
      </c>
      <c r="C923" s="539" t="str">
        <f ca="1">IF(F923="","",(IFERROR(OFFSET('BD1'!AB$14,MATCH(F923,'BD1'!AC$13:AC$2500,0)-2,0),"")))</f>
        <v/>
      </c>
      <c r="D923" s="70" t="str">
        <f>IF(F923="","",(COUNTIFS('BD1'!AC:AC,F923,'BD1'!AA:AA,"PAGADO")))</f>
        <v/>
      </c>
      <c r="E923" s="73" t="str">
        <f>IF(F923="","",(IFERROR(VLOOKUP(F923,'BD1'!AC:AE,2,0),"")))</f>
        <v/>
      </c>
      <c r="F923" s="360"/>
      <c r="G923" s="75" t="str">
        <f>IF(F923="","",(SUMIFS('BD1'!Y:Y,'BD1'!AC:AC,F923,'BD1'!AA:AA,"PAGADO")))</f>
        <v/>
      </c>
    </row>
    <row r="924" spans="2:7" ht="20.100000000000001" customHeight="1" x14ac:dyDescent="0.25">
      <c r="B924" s="538" t="str">
        <f ca="1">IF(F924="","",(IFERROR(OFFSET('BD1'!C$14,MATCH(F924,'BD1'!AC$13:AC$2500,0)-2,0),"")))</f>
        <v/>
      </c>
      <c r="C924" s="539" t="str">
        <f ca="1">IF(F924="","",(IFERROR(OFFSET('BD1'!AB$14,MATCH(F924,'BD1'!AC$13:AC$2500,0)-2,0),"")))</f>
        <v/>
      </c>
      <c r="D924" s="70" t="str">
        <f>IF(F924="","",(COUNTIFS('BD1'!AC:AC,F924,'BD1'!AA:AA,"PAGADO")))</f>
        <v/>
      </c>
      <c r="E924" s="73" t="str">
        <f>IF(F924="","",(IFERROR(VLOOKUP(F924,'BD1'!AC:AE,2,0),"")))</f>
        <v/>
      </c>
      <c r="F924" s="360"/>
      <c r="G924" s="75" t="str">
        <f>IF(F924="","",(SUMIFS('BD1'!Y:Y,'BD1'!AC:AC,F924,'BD1'!AA:AA,"PAGADO")))</f>
        <v/>
      </c>
    </row>
    <row r="925" spans="2:7" ht="20.100000000000001" customHeight="1" x14ac:dyDescent="0.25">
      <c r="B925" s="538" t="str">
        <f ca="1">IF(F925="","",(IFERROR(OFFSET('BD1'!C$14,MATCH(F925,'BD1'!AC$13:AC$2500,0)-2,0),"")))</f>
        <v/>
      </c>
      <c r="C925" s="539" t="str">
        <f ca="1">IF(F925="","",(IFERROR(OFFSET('BD1'!AB$14,MATCH(F925,'BD1'!AC$13:AC$2500,0)-2,0),"")))</f>
        <v/>
      </c>
      <c r="D925" s="70" t="str">
        <f>IF(F925="","",(COUNTIFS('BD1'!AC:AC,F925,'BD1'!AA:AA,"PAGADO")))</f>
        <v/>
      </c>
      <c r="E925" s="73" t="str">
        <f>IF(F925="","",(IFERROR(VLOOKUP(F925,'BD1'!AC:AE,2,0),"")))</f>
        <v/>
      </c>
      <c r="F925" s="360"/>
      <c r="G925" s="75" t="str">
        <f>IF(F925="","",(SUMIFS('BD1'!Y:Y,'BD1'!AC:AC,F925,'BD1'!AA:AA,"PAGADO")))</f>
        <v/>
      </c>
    </row>
    <row r="926" spans="2:7" ht="20.100000000000001" customHeight="1" x14ac:dyDescent="0.25">
      <c r="B926" s="538" t="str">
        <f ca="1">IF(F926="","",(IFERROR(OFFSET('BD1'!C$14,MATCH(F926,'BD1'!AC$13:AC$2500,0)-2,0),"")))</f>
        <v/>
      </c>
      <c r="C926" s="539" t="str">
        <f ca="1">IF(F926="","",(IFERROR(OFFSET('BD1'!AB$14,MATCH(F926,'BD1'!AC$13:AC$2500,0)-2,0),"")))</f>
        <v/>
      </c>
      <c r="D926" s="70" t="str">
        <f>IF(F926="","",(COUNTIFS('BD1'!AC:AC,F926,'BD1'!AA:AA,"PAGADO")))</f>
        <v/>
      </c>
      <c r="E926" s="73" t="str">
        <f>IF(F926="","",(IFERROR(VLOOKUP(F926,'BD1'!AC:AE,2,0),"")))</f>
        <v/>
      </c>
      <c r="F926" s="360"/>
      <c r="G926" s="75" t="str">
        <f>IF(F926="","",(SUMIFS('BD1'!Y:Y,'BD1'!AC:AC,F926,'BD1'!AA:AA,"PAGADO")))</f>
        <v/>
      </c>
    </row>
    <row r="927" spans="2:7" ht="20.100000000000001" customHeight="1" x14ac:dyDescent="0.25">
      <c r="B927" s="538" t="str">
        <f ca="1">IF(F927="","",(IFERROR(OFFSET('BD1'!C$14,MATCH(F927,'BD1'!AC$13:AC$2500,0)-2,0),"")))</f>
        <v/>
      </c>
      <c r="C927" s="539" t="str">
        <f ca="1">IF(F927="","",(IFERROR(OFFSET('BD1'!AB$14,MATCH(F927,'BD1'!AC$13:AC$2500,0)-2,0),"")))</f>
        <v/>
      </c>
      <c r="D927" s="70" t="str">
        <f>IF(F927="","",(COUNTIFS('BD1'!AC:AC,F927,'BD1'!AA:AA,"PAGADO")))</f>
        <v/>
      </c>
      <c r="E927" s="73" t="str">
        <f>IF(F927="","",(IFERROR(VLOOKUP(F927,'BD1'!AC:AE,2,0),"")))</f>
        <v/>
      </c>
      <c r="F927" s="360"/>
      <c r="G927" s="75" t="str">
        <f>IF(F927="","",(SUMIFS('BD1'!Y:Y,'BD1'!AC:AC,F927,'BD1'!AA:AA,"PAGADO")))</f>
        <v/>
      </c>
    </row>
    <row r="928" spans="2:7" ht="20.100000000000001" customHeight="1" x14ac:dyDescent="0.25">
      <c r="B928" s="538" t="str">
        <f ca="1">IF(F928="","",(IFERROR(OFFSET('BD1'!C$14,MATCH(F928,'BD1'!AC$13:AC$2500,0)-2,0),"")))</f>
        <v/>
      </c>
      <c r="C928" s="539" t="str">
        <f ca="1">IF(F928="","",(IFERROR(OFFSET('BD1'!AB$14,MATCH(F928,'BD1'!AC$13:AC$2500,0)-2,0),"")))</f>
        <v/>
      </c>
      <c r="D928" s="70" t="str">
        <f>IF(F928="","",(COUNTIFS('BD1'!AC:AC,F928,'BD1'!AA:AA,"PAGADO")))</f>
        <v/>
      </c>
      <c r="E928" s="73" t="str">
        <f>IF(F928="","",(IFERROR(VLOOKUP(F928,'BD1'!AC:AE,2,0),"")))</f>
        <v/>
      </c>
      <c r="F928" s="360"/>
      <c r="G928" s="75" t="str">
        <f>IF(F928="","",(SUMIFS('BD1'!Y:Y,'BD1'!AC:AC,F928,'BD1'!AA:AA,"PAGADO")))</f>
        <v/>
      </c>
    </row>
    <row r="929" spans="2:7" ht="20.100000000000001" customHeight="1" x14ac:dyDescent="0.25">
      <c r="B929" s="538" t="str">
        <f ca="1">IF(F929="","",(IFERROR(OFFSET('BD1'!C$14,MATCH(F929,'BD1'!AC$13:AC$2500,0)-2,0),"")))</f>
        <v/>
      </c>
      <c r="C929" s="539" t="str">
        <f ca="1">IF(F929="","",(IFERROR(OFFSET('BD1'!AB$14,MATCH(F929,'BD1'!AC$13:AC$2500,0)-2,0),"")))</f>
        <v/>
      </c>
      <c r="D929" s="70" t="str">
        <f>IF(F929="","",(COUNTIFS('BD1'!AC:AC,F929,'BD1'!AA:AA,"PAGADO")))</f>
        <v/>
      </c>
      <c r="E929" s="73" t="str">
        <f>IF(F929="","",(IFERROR(VLOOKUP(F929,'BD1'!AC:AE,2,0),"")))</f>
        <v/>
      </c>
      <c r="F929" s="360"/>
      <c r="G929" s="75" t="str">
        <f>IF(F929="","",(SUMIFS('BD1'!Y:Y,'BD1'!AC:AC,F929,'BD1'!AA:AA,"PAGADO")))</f>
        <v/>
      </c>
    </row>
    <row r="930" spans="2:7" ht="20.100000000000001" customHeight="1" x14ac:dyDescent="0.25">
      <c r="B930" s="538" t="str">
        <f ca="1">IF(F930="","",(IFERROR(OFFSET('BD1'!C$14,MATCH(F930,'BD1'!AC$13:AC$2500,0)-2,0),"")))</f>
        <v/>
      </c>
      <c r="C930" s="539" t="str">
        <f ca="1">IF(F930="","",(IFERROR(OFFSET('BD1'!AB$14,MATCH(F930,'BD1'!AC$13:AC$2500,0)-2,0),"")))</f>
        <v/>
      </c>
      <c r="D930" s="70" t="str">
        <f>IF(F930="","",(COUNTIFS('BD1'!AC:AC,F930,'BD1'!AA:AA,"PAGADO")))</f>
        <v/>
      </c>
      <c r="E930" s="73" t="str">
        <f>IF(F930="","",(IFERROR(VLOOKUP(F930,'BD1'!AC:AE,2,0),"")))</f>
        <v/>
      </c>
      <c r="F930" s="360"/>
      <c r="G930" s="75" t="str">
        <f>IF(F930="","",(SUMIFS('BD1'!Y:Y,'BD1'!AC:AC,F930,'BD1'!AA:AA,"PAGADO")))</f>
        <v/>
      </c>
    </row>
    <row r="931" spans="2:7" ht="20.100000000000001" customHeight="1" x14ac:dyDescent="0.25">
      <c r="B931" s="538" t="str">
        <f ca="1">IF(F931="","",(IFERROR(OFFSET('BD1'!C$14,MATCH(F931,'BD1'!AC$13:AC$2500,0)-2,0),"")))</f>
        <v/>
      </c>
      <c r="C931" s="539" t="str">
        <f ca="1">IF(F931="","",(IFERROR(OFFSET('BD1'!AB$14,MATCH(F931,'BD1'!AC$13:AC$2500,0)-2,0),"")))</f>
        <v/>
      </c>
      <c r="D931" s="70" t="str">
        <f>IF(F931="","",(COUNTIFS('BD1'!AC:AC,F931,'BD1'!AA:AA,"PAGADO")))</f>
        <v/>
      </c>
      <c r="E931" s="73" t="str">
        <f>IF(F931="","",(IFERROR(VLOOKUP(F931,'BD1'!AC:AE,2,0),"")))</f>
        <v/>
      </c>
      <c r="F931" s="360"/>
      <c r="G931" s="75" t="str">
        <f>IF(F931="","",(SUMIFS('BD1'!Y:Y,'BD1'!AC:AC,F931,'BD1'!AA:AA,"PAGADO")))</f>
        <v/>
      </c>
    </row>
    <row r="932" spans="2:7" ht="20.100000000000001" customHeight="1" x14ac:dyDescent="0.25">
      <c r="B932" s="538" t="str">
        <f ca="1">IF(F932="","",(IFERROR(OFFSET('BD1'!C$14,MATCH(F932,'BD1'!AC$13:AC$2500,0)-2,0),"")))</f>
        <v/>
      </c>
      <c r="C932" s="539" t="str">
        <f ca="1">IF(F932="","",(IFERROR(OFFSET('BD1'!AB$14,MATCH(F932,'BD1'!AC$13:AC$2500,0)-2,0),"")))</f>
        <v/>
      </c>
      <c r="D932" s="70" t="str">
        <f>IF(F932="","",(COUNTIFS('BD1'!AC:AC,F932,'BD1'!AA:AA,"PAGADO")))</f>
        <v/>
      </c>
      <c r="E932" s="73" t="str">
        <f>IF(F932="","",(IFERROR(VLOOKUP(F932,'BD1'!AC:AE,2,0),"")))</f>
        <v/>
      </c>
      <c r="F932" s="360"/>
      <c r="G932" s="75" t="str">
        <f>IF(F932="","",(SUMIFS('BD1'!Y:Y,'BD1'!AC:AC,F932,'BD1'!AA:AA,"PAGADO")))</f>
        <v/>
      </c>
    </row>
    <row r="933" spans="2:7" ht="20.100000000000001" customHeight="1" x14ac:dyDescent="0.25">
      <c r="B933" s="538" t="str">
        <f ca="1">IF(F933="","",(IFERROR(OFFSET('BD1'!C$14,MATCH(F933,'BD1'!AC$13:AC$2500,0)-2,0),"")))</f>
        <v/>
      </c>
      <c r="C933" s="539" t="str">
        <f ca="1">IF(F933="","",(IFERROR(OFFSET('BD1'!AB$14,MATCH(F933,'BD1'!AC$13:AC$2500,0)-2,0),"")))</f>
        <v/>
      </c>
      <c r="D933" s="70" t="str">
        <f>IF(F933="","",(COUNTIFS('BD1'!AC:AC,F933,'BD1'!AA:AA,"PAGADO")))</f>
        <v/>
      </c>
      <c r="E933" s="73" t="str">
        <f>IF(F933="","",(IFERROR(VLOOKUP(F933,'BD1'!AC:AE,2,0),"")))</f>
        <v/>
      </c>
      <c r="F933" s="360"/>
      <c r="G933" s="75" t="str">
        <f>IF(F933="","",(SUMIFS('BD1'!Y:Y,'BD1'!AC:AC,F933,'BD1'!AA:AA,"PAGADO")))</f>
        <v/>
      </c>
    </row>
    <row r="934" spans="2:7" ht="20.100000000000001" customHeight="1" x14ac:dyDescent="0.25">
      <c r="B934" s="538" t="str">
        <f ca="1">IF(F934="","",(IFERROR(OFFSET('BD1'!C$14,MATCH(F934,'BD1'!AC$13:AC$2500,0)-2,0),"")))</f>
        <v/>
      </c>
      <c r="C934" s="539" t="str">
        <f ca="1">IF(F934="","",(IFERROR(OFFSET('BD1'!AB$14,MATCH(F934,'BD1'!AC$13:AC$2500,0)-2,0),"")))</f>
        <v/>
      </c>
      <c r="D934" s="70" t="str">
        <f>IF(F934="","",(COUNTIFS('BD1'!AC:AC,F934,'BD1'!AA:AA,"PAGADO")))</f>
        <v/>
      </c>
      <c r="E934" s="73" t="str">
        <f>IF(F934="","",(IFERROR(VLOOKUP(F934,'BD1'!AC:AE,2,0),"")))</f>
        <v/>
      </c>
      <c r="F934" s="360"/>
      <c r="G934" s="75" t="str">
        <f>IF(F934="","",(SUMIFS('BD1'!Y:Y,'BD1'!AC:AC,F934,'BD1'!AA:AA,"PAGADO")))</f>
        <v/>
      </c>
    </row>
    <row r="935" spans="2:7" ht="20.100000000000001" customHeight="1" x14ac:dyDescent="0.25">
      <c r="B935" s="538" t="str">
        <f ca="1">IF(F935="","",(IFERROR(OFFSET('BD1'!C$14,MATCH(F935,'BD1'!AC$13:AC$2500,0)-2,0),"")))</f>
        <v/>
      </c>
      <c r="C935" s="539" t="str">
        <f ca="1">IF(F935="","",(IFERROR(OFFSET('BD1'!AB$14,MATCH(F935,'BD1'!AC$13:AC$2500,0)-2,0),"")))</f>
        <v/>
      </c>
      <c r="D935" s="70" t="str">
        <f>IF(F935="","",(COUNTIFS('BD1'!AC:AC,F935,'BD1'!AA:AA,"PAGADO")))</f>
        <v/>
      </c>
      <c r="E935" s="73" t="str">
        <f>IF(F935="","",(IFERROR(VLOOKUP(F935,'BD1'!AC:AE,2,0),"")))</f>
        <v/>
      </c>
      <c r="F935" s="360"/>
      <c r="G935" s="75" t="str">
        <f>IF(F935="","",(SUMIFS('BD1'!Y:Y,'BD1'!AC:AC,F935,'BD1'!AA:AA,"PAGADO")))</f>
        <v/>
      </c>
    </row>
    <row r="936" spans="2:7" ht="20.100000000000001" customHeight="1" x14ac:dyDescent="0.25">
      <c r="B936" s="538" t="str">
        <f ca="1">IF(F936="","",(IFERROR(OFFSET('BD1'!C$14,MATCH(F936,'BD1'!AC$13:AC$2500,0)-2,0),"")))</f>
        <v/>
      </c>
      <c r="C936" s="539" t="str">
        <f ca="1">IF(F936="","",(IFERROR(OFFSET('BD1'!AB$14,MATCH(F936,'BD1'!AC$13:AC$2500,0)-2,0),"")))</f>
        <v/>
      </c>
      <c r="D936" s="70" t="str">
        <f>IF(F936="","",(COUNTIFS('BD1'!AC:AC,F936,'BD1'!AA:AA,"PAGADO")))</f>
        <v/>
      </c>
      <c r="E936" s="73" t="str">
        <f>IF(F936="","",(IFERROR(VLOOKUP(F936,'BD1'!AC:AE,2,0),"")))</f>
        <v/>
      </c>
      <c r="F936" s="360"/>
      <c r="G936" s="75" t="str">
        <f>IF(F936="","",(SUMIFS('BD1'!Y:Y,'BD1'!AC:AC,F936,'BD1'!AA:AA,"PAGADO")))</f>
        <v/>
      </c>
    </row>
    <row r="937" spans="2:7" ht="20.100000000000001" customHeight="1" x14ac:dyDescent="0.25">
      <c r="B937" s="538" t="str">
        <f ca="1">IF(F937="","",(IFERROR(OFFSET('BD1'!C$14,MATCH(F937,'BD1'!AC$13:AC$2500,0)-2,0),"")))</f>
        <v/>
      </c>
      <c r="C937" s="539" t="str">
        <f ca="1">IF(F937="","",(IFERROR(OFFSET('BD1'!AB$14,MATCH(F937,'BD1'!AC$13:AC$2500,0)-2,0),"")))</f>
        <v/>
      </c>
      <c r="D937" s="70" t="str">
        <f>IF(F937="","",(COUNTIFS('BD1'!AC:AC,F937,'BD1'!AA:AA,"PAGADO")))</f>
        <v/>
      </c>
      <c r="E937" s="73" t="str">
        <f>IF(F937="","",(IFERROR(VLOOKUP(F937,'BD1'!AC:AE,2,0),"")))</f>
        <v/>
      </c>
      <c r="F937" s="360"/>
      <c r="G937" s="75" t="str">
        <f>IF(F937="","",(SUMIFS('BD1'!Y:Y,'BD1'!AC:AC,F937,'BD1'!AA:AA,"PAGADO")))</f>
        <v/>
      </c>
    </row>
    <row r="938" spans="2:7" ht="20.100000000000001" customHeight="1" x14ac:dyDescent="0.25">
      <c r="B938" s="538" t="str">
        <f ca="1">IF(F938="","",(IFERROR(OFFSET('BD1'!C$14,MATCH(F938,'BD1'!AC$13:AC$2500,0)-2,0),"")))</f>
        <v/>
      </c>
      <c r="C938" s="539" t="str">
        <f ca="1">IF(F938="","",(IFERROR(OFFSET('BD1'!AB$14,MATCH(F938,'BD1'!AC$13:AC$2500,0)-2,0),"")))</f>
        <v/>
      </c>
      <c r="D938" s="70" t="str">
        <f>IF(F938="","",(COUNTIFS('BD1'!AC:AC,F938,'BD1'!AA:AA,"PAGADO")))</f>
        <v/>
      </c>
      <c r="E938" s="73" t="str">
        <f>IF(F938="","",(IFERROR(VLOOKUP(F938,'BD1'!AC:AE,2,0),"")))</f>
        <v/>
      </c>
      <c r="F938" s="360"/>
      <c r="G938" s="75" t="str">
        <f>IF(F938="","",(SUMIFS('BD1'!Y:Y,'BD1'!AC:AC,F938,'BD1'!AA:AA,"PAGADO")))</f>
        <v/>
      </c>
    </row>
    <row r="939" spans="2:7" ht="20.100000000000001" customHeight="1" x14ac:dyDescent="0.25">
      <c r="B939" s="538" t="str">
        <f ca="1">IF(F939="","",(IFERROR(OFFSET('BD1'!C$14,MATCH(F939,'BD1'!AC$13:AC$2500,0)-2,0),"")))</f>
        <v/>
      </c>
      <c r="C939" s="539" t="str">
        <f ca="1">IF(F939="","",(IFERROR(OFFSET('BD1'!AB$14,MATCH(F939,'BD1'!AC$13:AC$2500,0)-2,0),"")))</f>
        <v/>
      </c>
      <c r="D939" s="70" t="str">
        <f>IF(F939="","",(COUNTIFS('BD1'!AC:AC,F939,'BD1'!AA:AA,"PAGADO")))</f>
        <v/>
      </c>
      <c r="E939" s="73" t="str">
        <f>IF(F939="","",(IFERROR(VLOOKUP(F939,'BD1'!AC:AE,2,0),"")))</f>
        <v/>
      </c>
      <c r="F939" s="360"/>
      <c r="G939" s="75" t="str">
        <f>IF(F939="","",(SUMIFS('BD1'!Y:Y,'BD1'!AC:AC,F939,'BD1'!AA:AA,"PAGADO")))</f>
        <v/>
      </c>
    </row>
    <row r="940" spans="2:7" ht="20.100000000000001" customHeight="1" x14ac:dyDescent="0.25">
      <c r="B940" s="538" t="str">
        <f ca="1">IF(F940="","",(IFERROR(OFFSET('BD1'!C$14,MATCH(F940,'BD1'!AC$13:AC$2500,0)-2,0),"")))</f>
        <v/>
      </c>
      <c r="C940" s="539" t="str">
        <f ca="1">IF(F940="","",(IFERROR(OFFSET('BD1'!AB$14,MATCH(F940,'BD1'!AC$13:AC$2500,0)-2,0),"")))</f>
        <v/>
      </c>
      <c r="D940" s="70" t="str">
        <f>IF(F940="","",(COUNTIFS('BD1'!AC:AC,F940,'BD1'!AA:AA,"PAGADO")))</f>
        <v/>
      </c>
      <c r="E940" s="73" t="str">
        <f>IF(F940="","",(IFERROR(VLOOKUP(F940,'BD1'!AC:AE,2,0),"")))</f>
        <v/>
      </c>
      <c r="F940" s="360"/>
      <c r="G940" s="75" t="str">
        <f>IF(F940="","",(SUMIFS('BD1'!Y:Y,'BD1'!AC:AC,F940,'BD1'!AA:AA,"PAGADO")))</f>
        <v/>
      </c>
    </row>
    <row r="941" spans="2:7" ht="20.100000000000001" customHeight="1" x14ac:dyDescent="0.25">
      <c r="B941" s="538" t="str">
        <f ca="1">IF(F941="","",(IFERROR(OFFSET('BD1'!C$14,MATCH(F941,'BD1'!AC$13:AC$2500,0)-2,0),"")))</f>
        <v/>
      </c>
      <c r="C941" s="539" t="str">
        <f ca="1">IF(F941="","",(IFERROR(OFFSET('BD1'!AB$14,MATCH(F941,'BD1'!AC$13:AC$2500,0)-2,0),"")))</f>
        <v/>
      </c>
      <c r="D941" s="70" t="str">
        <f>IF(F941="","",(COUNTIFS('BD1'!AC:AC,F941,'BD1'!AA:AA,"PAGADO")))</f>
        <v/>
      </c>
      <c r="E941" s="73" t="str">
        <f>IF(F941="","",(IFERROR(VLOOKUP(F941,'BD1'!AC:AE,2,0),"")))</f>
        <v/>
      </c>
      <c r="F941" s="360"/>
      <c r="G941" s="75" t="str">
        <f>IF(F941="","",(SUMIFS('BD1'!Y:Y,'BD1'!AC:AC,F941,'BD1'!AA:AA,"PAGADO")))</f>
        <v/>
      </c>
    </row>
    <row r="942" spans="2:7" ht="20.100000000000001" customHeight="1" x14ac:dyDescent="0.25">
      <c r="B942" s="538" t="str">
        <f ca="1">IF(F942="","",(IFERROR(OFFSET('BD1'!C$14,MATCH(F942,'BD1'!AC$13:AC$2500,0)-2,0),"")))</f>
        <v/>
      </c>
      <c r="C942" s="539" t="str">
        <f ca="1">IF(F942="","",(IFERROR(OFFSET('BD1'!AB$14,MATCH(F942,'BD1'!AC$13:AC$2500,0)-2,0),"")))</f>
        <v/>
      </c>
      <c r="D942" s="70" t="str">
        <f>IF(F942="","",(COUNTIFS('BD1'!AC:AC,F942,'BD1'!AA:AA,"PAGADO")))</f>
        <v/>
      </c>
      <c r="E942" s="73" t="str">
        <f>IF(F942="","",(IFERROR(VLOOKUP(F942,'BD1'!AC:AE,2,0),"")))</f>
        <v/>
      </c>
      <c r="F942" s="360"/>
      <c r="G942" s="75" t="str">
        <f>IF(F942="","",(SUMIFS('BD1'!Y:Y,'BD1'!AC:AC,F942,'BD1'!AA:AA,"PAGADO")))</f>
        <v/>
      </c>
    </row>
    <row r="943" spans="2:7" ht="20.100000000000001" customHeight="1" x14ac:dyDescent="0.25">
      <c r="B943" s="538" t="str">
        <f ca="1">IF(F943="","",(IFERROR(OFFSET('BD1'!C$14,MATCH(F943,'BD1'!AC$13:AC$2500,0)-2,0),"")))</f>
        <v/>
      </c>
      <c r="C943" s="539" t="str">
        <f ca="1">IF(F943="","",(IFERROR(OFFSET('BD1'!AB$14,MATCH(F943,'BD1'!AC$13:AC$2500,0)-2,0),"")))</f>
        <v/>
      </c>
      <c r="D943" s="70" t="str">
        <f>IF(F943="","",(COUNTIFS('BD1'!AC:AC,F943,'BD1'!AA:AA,"PAGADO")))</f>
        <v/>
      </c>
      <c r="E943" s="73" t="str">
        <f>IF(F943="","",(IFERROR(VLOOKUP(F943,'BD1'!AC:AE,2,0),"")))</f>
        <v/>
      </c>
      <c r="F943" s="360"/>
      <c r="G943" s="75" t="str">
        <f>IF(F943="","",(SUMIFS('BD1'!Y:Y,'BD1'!AC:AC,F943,'BD1'!AA:AA,"PAGADO")))</f>
        <v/>
      </c>
    </row>
    <row r="944" spans="2:7" ht="20.100000000000001" customHeight="1" x14ac:dyDescent="0.25">
      <c r="B944" s="538" t="str">
        <f ca="1">IF(F944="","",(IFERROR(OFFSET('BD1'!C$14,MATCH(F944,'BD1'!AC$13:AC$2500,0)-2,0),"")))</f>
        <v/>
      </c>
      <c r="C944" s="539" t="str">
        <f ca="1">IF(F944="","",(IFERROR(OFFSET('BD1'!AB$14,MATCH(F944,'BD1'!AC$13:AC$2500,0)-2,0),"")))</f>
        <v/>
      </c>
      <c r="D944" s="70" t="str">
        <f>IF(F944="","",(COUNTIFS('BD1'!AC:AC,F944,'BD1'!AA:AA,"PAGADO")))</f>
        <v/>
      </c>
      <c r="E944" s="73" t="str">
        <f>IF(F944="","",(IFERROR(VLOOKUP(F944,'BD1'!AC:AE,2,0),"")))</f>
        <v/>
      </c>
      <c r="F944" s="360"/>
      <c r="G944" s="75" t="str">
        <f>IF(F944="","",(SUMIFS('BD1'!Y:Y,'BD1'!AC:AC,F944,'BD1'!AA:AA,"PAGADO")))</f>
        <v/>
      </c>
    </row>
    <row r="945" spans="2:7" ht="20.100000000000001" customHeight="1" x14ac:dyDescent="0.25">
      <c r="B945" s="538" t="str">
        <f ca="1">IF(F945="","",(IFERROR(OFFSET('BD1'!C$14,MATCH(F945,'BD1'!AC$13:AC$2500,0)-2,0),"")))</f>
        <v/>
      </c>
      <c r="C945" s="539" t="str">
        <f ca="1">IF(F945="","",(IFERROR(OFFSET('BD1'!AB$14,MATCH(F945,'BD1'!AC$13:AC$2500,0)-2,0),"")))</f>
        <v/>
      </c>
      <c r="D945" s="70" t="str">
        <f>IF(F945="","",(COUNTIFS('BD1'!AC:AC,F945,'BD1'!AA:AA,"PAGADO")))</f>
        <v/>
      </c>
      <c r="E945" s="73" t="str">
        <f>IF(F945="","",(IFERROR(VLOOKUP(F945,'BD1'!AC:AE,2,0),"")))</f>
        <v/>
      </c>
      <c r="F945" s="360"/>
      <c r="G945" s="75" t="str">
        <f>IF(F945="","",(SUMIFS('BD1'!Y:Y,'BD1'!AC:AC,F945,'BD1'!AA:AA,"PAGADO")))</f>
        <v/>
      </c>
    </row>
    <row r="946" spans="2:7" ht="20.100000000000001" customHeight="1" x14ac:dyDescent="0.25">
      <c r="B946" s="538" t="str">
        <f ca="1">IF(F946="","",(IFERROR(OFFSET('BD1'!C$14,MATCH(F946,'BD1'!AC$13:AC$2500,0)-2,0),"")))</f>
        <v/>
      </c>
      <c r="C946" s="539" t="str">
        <f ca="1">IF(F946="","",(IFERROR(OFFSET('BD1'!AB$14,MATCH(F946,'BD1'!AC$13:AC$2500,0)-2,0),"")))</f>
        <v/>
      </c>
      <c r="D946" s="70" t="str">
        <f>IF(F946="","",(COUNTIFS('BD1'!AC:AC,F946,'BD1'!AA:AA,"PAGADO")))</f>
        <v/>
      </c>
      <c r="E946" s="73" t="str">
        <f>IF(F946="","",(IFERROR(VLOOKUP(F946,'BD1'!AC:AE,2,0),"")))</f>
        <v/>
      </c>
      <c r="F946" s="360"/>
      <c r="G946" s="75" t="str">
        <f>IF(F946="","",(SUMIFS('BD1'!Y:Y,'BD1'!AC:AC,F946,'BD1'!AA:AA,"PAGADO")))</f>
        <v/>
      </c>
    </row>
    <row r="947" spans="2:7" ht="20.100000000000001" customHeight="1" x14ac:dyDescent="0.25">
      <c r="B947" s="538" t="str">
        <f ca="1">IF(F947="","",(IFERROR(OFFSET('BD1'!C$14,MATCH(F947,'BD1'!AC$13:AC$2500,0)-2,0),"")))</f>
        <v/>
      </c>
      <c r="C947" s="539" t="str">
        <f ca="1">IF(F947="","",(IFERROR(OFFSET('BD1'!AB$14,MATCH(F947,'BD1'!AC$13:AC$2500,0)-2,0),"")))</f>
        <v/>
      </c>
      <c r="D947" s="70" t="str">
        <f>IF(F947="","",(COUNTIFS('BD1'!AC:AC,F947,'BD1'!AA:AA,"PAGADO")))</f>
        <v/>
      </c>
      <c r="E947" s="73" t="str">
        <f>IF(F947="","",(IFERROR(VLOOKUP(F947,'BD1'!AC:AE,2,0),"")))</f>
        <v/>
      </c>
      <c r="F947" s="360"/>
      <c r="G947" s="75" t="str">
        <f>IF(F947="","",(SUMIFS('BD1'!Y:Y,'BD1'!AC:AC,F947,'BD1'!AA:AA,"PAGADO")))</f>
        <v/>
      </c>
    </row>
    <row r="948" spans="2:7" ht="20.100000000000001" customHeight="1" x14ac:dyDescent="0.25">
      <c r="B948" s="538" t="str">
        <f ca="1">IF(F948="","",(IFERROR(OFFSET('BD1'!C$14,MATCH(F948,'BD1'!AC$13:AC$2500,0)-2,0),"")))</f>
        <v/>
      </c>
      <c r="C948" s="539" t="str">
        <f ca="1">IF(F948="","",(IFERROR(OFFSET('BD1'!AB$14,MATCH(F948,'BD1'!AC$13:AC$2500,0)-2,0),"")))</f>
        <v/>
      </c>
      <c r="D948" s="70" t="str">
        <f>IF(F948="","",(COUNTIFS('BD1'!AC:AC,F948,'BD1'!AA:AA,"PAGADO")))</f>
        <v/>
      </c>
      <c r="E948" s="73" t="str">
        <f>IF(F948="","",(IFERROR(VLOOKUP(F948,'BD1'!AC:AE,2,0),"")))</f>
        <v/>
      </c>
      <c r="F948" s="360"/>
      <c r="G948" s="75" t="str">
        <f>IF(F948="","",(SUMIFS('BD1'!Y:Y,'BD1'!AC:AC,F948,'BD1'!AA:AA,"PAGADO")))</f>
        <v/>
      </c>
    </row>
    <row r="949" spans="2:7" ht="20.100000000000001" customHeight="1" x14ac:dyDescent="0.25">
      <c r="B949" s="538" t="str">
        <f ca="1">IF(F949="","",(IFERROR(OFFSET('BD1'!C$14,MATCH(F949,'BD1'!AC$13:AC$2500,0)-2,0),"")))</f>
        <v/>
      </c>
      <c r="C949" s="539" t="str">
        <f ca="1">IF(F949="","",(IFERROR(OFFSET('BD1'!AB$14,MATCH(F949,'BD1'!AC$13:AC$2500,0)-2,0),"")))</f>
        <v/>
      </c>
      <c r="D949" s="70" t="str">
        <f>IF(F949="","",(COUNTIFS('BD1'!AC:AC,F949,'BD1'!AA:AA,"PAGADO")))</f>
        <v/>
      </c>
      <c r="E949" s="73" t="str">
        <f>IF(F949="","",(IFERROR(VLOOKUP(F949,'BD1'!AC:AE,2,0),"")))</f>
        <v/>
      </c>
      <c r="F949" s="360"/>
      <c r="G949" s="75" t="str">
        <f>IF(F949="","",(SUMIFS('BD1'!Y:Y,'BD1'!AC:AC,F949,'BD1'!AA:AA,"PAGADO")))</f>
        <v/>
      </c>
    </row>
    <row r="950" spans="2:7" ht="20.100000000000001" customHeight="1" x14ac:dyDescent="0.25">
      <c r="B950" s="538" t="str">
        <f ca="1">IF(F950="","",(IFERROR(OFFSET('BD1'!C$14,MATCH(F950,'BD1'!AC$13:AC$2500,0)-2,0),"")))</f>
        <v/>
      </c>
      <c r="C950" s="539" t="str">
        <f ca="1">IF(F950="","",(IFERROR(OFFSET('BD1'!AB$14,MATCH(F950,'BD1'!AC$13:AC$2500,0)-2,0),"")))</f>
        <v/>
      </c>
      <c r="D950" s="70" t="str">
        <f>IF(F950="","",(COUNTIFS('BD1'!AC:AC,F950,'BD1'!AA:AA,"PAGADO")))</f>
        <v/>
      </c>
      <c r="E950" s="73" t="str">
        <f>IF(F950="","",(IFERROR(VLOOKUP(F950,'BD1'!AC:AE,2,0),"")))</f>
        <v/>
      </c>
      <c r="F950" s="360"/>
      <c r="G950" s="75" t="str">
        <f>IF(F950="","",(SUMIFS('BD1'!Y:Y,'BD1'!AC:AC,F950,'BD1'!AA:AA,"PAGADO")))</f>
        <v/>
      </c>
    </row>
    <row r="951" spans="2:7" ht="20.100000000000001" customHeight="1" x14ac:dyDescent="0.25">
      <c r="B951" s="538" t="str">
        <f ca="1">IF(F951="","",(IFERROR(OFFSET('BD1'!C$14,MATCH(F951,'BD1'!AC$13:AC$2500,0)-2,0),"")))</f>
        <v/>
      </c>
      <c r="C951" s="539" t="str">
        <f ca="1">IF(F951="","",(IFERROR(OFFSET('BD1'!AB$14,MATCH(F951,'BD1'!AC$13:AC$2500,0)-2,0),"")))</f>
        <v/>
      </c>
      <c r="D951" s="70" t="str">
        <f>IF(F951="","",(COUNTIFS('BD1'!AC:AC,F951,'BD1'!AA:AA,"PAGADO")))</f>
        <v/>
      </c>
      <c r="E951" s="73" t="str">
        <f>IF(F951="","",(IFERROR(VLOOKUP(F951,'BD1'!AC:AE,2,0),"")))</f>
        <v/>
      </c>
      <c r="F951" s="360"/>
      <c r="G951" s="75" t="str">
        <f>IF(F951="","",(SUMIFS('BD1'!Y:Y,'BD1'!AC:AC,F951,'BD1'!AA:AA,"PAGADO")))</f>
        <v/>
      </c>
    </row>
    <row r="952" spans="2:7" ht="20.100000000000001" customHeight="1" x14ac:dyDescent="0.25">
      <c r="B952" s="538" t="str">
        <f ca="1">IF(F952="","",(IFERROR(OFFSET('BD1'!C$14,MATCH(F952,'BD1'!AC$13:AC$2500,0)-2,0),"")))</f>
        <v/>
      </c>
      <c r="C952" s="539" t="str">
        <f ca="1">IF(F952="","",(IFERROR(OFFSET('BD1'!AB$14,MATCH(F952,'BD1'!AC$13:AC$2500,0)-2,0),"")))</f>
        <v/>
      </c>
      <c r="D952" s="70" t="str">
        <f>IF(F952="","",(COUNTIFS('BD1'!AC:AC,F952,'BD1'!AA:AA,"PAGADO")))</f>
        <v/>
      </c>
      <c r="E952" s="73" t="str">
        <f>IF(F952="","",(IFERROR(VLOOKUP(F952,'BD1'!AC:AE,2,0),"")))</f>
        <v/>
      </c>
      <c r="F952" s="360"/>
      <c r="G952" s="75" t="str">
        <f>IF(F952="","",(SUMIFS('BD1'!Y:Y,'BD1'!AC:AC,F952,'BD1'!AA:AA,"PAGADO")))</f>
        <v/>
      </c>
    </row>
    <row r="953" spans="2:7" ht="20.100000000000001" customHeight="1" x14ac:dyDescent="0.25">
      <c r="B953" s="538" t="str">
        <f ca="1">IF(F953="","",(IFERROR(OFFSET('BD1'!C$14,MATCH(F953,'BD1'!AC$13:AC$2500,0)-2,0),"")))</f>
        <v/>
      </c>
      <c r="C953" s="539" t="str">
        <f ca="1">IF(F953="","",(IFERROR(OFFSET('BD1'!AB$14,MATCH(F953,'BD1'!AC$13:AC$2500,0)-2,0),"")))</f>
        <v/>
      </c>
      <c r="D953" s="70" t="str">
        <f>IF(F953="","",(COUNTIFS('BD1'!AC:AC,F953,'BD1'!AA:AA,"PAGADO")))</f>
        <v/>
      </c>
      <c r="E953" s="73" t="str">
        <f>IF(F953="","",(IFERROR(VLOOKUP(F953,'BD1'!AC:AE,2,0),"")))</f>
        <v/>
      </c>
      <c r="F953" s="360"/>
      <c r="G953" s="75" t="str">
        <f>IF(F953="","",(SUMIFS('BD1'!Y:Y,'BD1'!AC:AC,F953,'BD1'!AA:AA,"PAGADO")))</f>
        <v/>
      </c>
    </row>
    <row r="954" spans="2:7" ht="20.100000000000001" customHeight="1" x14ac:dyDescent="0.25">
      <c r="B954" s="538" t="str">
        <f ca="1">IF(F954="","",(IFERROR(OFFSET('BD1'!C$14,MATCH(F954,'BD1'!AC$13:AC$2500,0)-2,0),"")))</f>
        <v/>
      </c>
      <c r="C954" s="539" t="str">
        <f ca="1">IF(F954="","",(IFERROR(OFFSET('BD1'!AB$14,MATCH(F954,'BD1'!AC$13:AC$2500,0)-2,0),"")))</f>
        <v/>
      </c>
      <c r="D954" s="70" t="str">
        <f>IF(F954="","",(COUNTIFS('BD1'!AC:AC,F954,'BD1'!AA:AA,"PAGADO")))</f>
        <v/>
      </c>
      <c r="E954" s="73" t="str">
        <f>IF(F954="","",(IFERROR(VLOOKUP(F954,'BD1'!AC:AE,2,0),"")))</f>
        <v/>
      </c>
      <c r="F954" s="360"/>
      <c r="G954" s="75" t="str">
        <f>IF(F954="","",(SUMIFS('BD1'!Y:Y,'BD1'!AC:AC,F954,'BD1'!AA:AA,"PAGADO")))</f>
        <v/>
      </c>
    </row>
    <row r="955" spans="2:7" ht="20.100000000000001" customHeight="1" x14ac:dyDescent="0.25">
      <c r="B955" s="538" t="str">
        <f ca="1">IF(F955="","",(IFERROR(OFFSET('BD1'!C$14,MATCH(F955,'BD1'!AC$13:AC$2500,0)-2,0),"")))</f>
        <v/>
      </c>
      <c r="C955" s="539" t="str">
        <f ca="1">IF(F955="","",(IFERROR(OFFSET('BD1'!AB$14,MATCH(F955,'BD1'!AC$13:AC$2500,0)-2,0),"")))</f>
        <v/>
      </c>
      <c r="D955" s="70" t="str">
        <f>IF(F955="","",(COUNTIFS('BD1'!AC:AC,F955,'BD1'!AA:AA,"PAGADO")))</f>
        <v/>
      </c>
      <c r="E955" s="73" t="str">
        <f>IF(F955="","",(IFERROR(VLOOKUP(F955,'BD1'!AC:AE,2,0),"")))</f>
        <v/>
      </c>
      <c r="F955" s="360"/>
      <c r="G955" s="75" t="str">
        <f>IF(F955="","",(SUMIFS('BD1'!Y:Y,'BD1'!AC:AC,F955,'BD1'!AA:AA,"PAGADO")))</f>
        <v/>
      </c>
    </row>
    <row r="956" spans="2:7" ht="20.100000000000001" customHeight="1" x14ac:dyDescent="0.25">
      <c r="B956" s="538" t="str">
        <f ca="1">IF(F956="","",(IFERROR(OFFSET('BD1'!C$14,MATCH(F956,'BD1'!AC$13:AC$2500,0)-2,0),"")))</f>
        <v/>
      </c>
      <c r="C956" s="539" t="str">
        <f ca="1">IF(F956="","",(IFERROR(OFFSET('BD1'!AB$14,MATCH(F956,'BD1'!AC$13:AC$2500,0)-2,0),"")))</f>
        <v/>
      </c>
      <c r="D956" s="70" t="str">
        <f>IF(F956="","",(COUNTIFS('BD1'!AC:AC,F956,'BD1'!AA:AA,"PAGADO")))</f>
        <v/>
      </c>
      <c r="E956" s="73" t="str">
        <f>IF(F956="","",(IFERROR(VLOOKUP(F956,'BD1'!AC:AE,2,0),"")))</f>
        <v/>
      </c>
      <c r="F956" s="360"/>
      <c r="G956" s="75" t="str">
        <f>IF(F956="","",(SUMIFS('BD1'!Y:Y,'BD1'!AC:AC,F956,'BD1'!AA:AA,"PAGADO")))</f>
        <v/>
      </c>
    </row>
    <row r="957" spans="2:7" ht="20.100000000000001" customHeight="1" x14ac:dyDescent="0.25">
      <c r="B957" s="538" t="str">
        <f ca="1">IF(F957="","",(IFERROR(OFFSET('BD1'!C$14,MATCH(F957,'BD1'!AC$13:AC$2500,0)-2,0),"")))</f>
        <v/>
      </c>
      <c r="C957" s="539" t="str">
        <f ca="1">IF(F957="","",(IFERROR(OFFSET('BD1'!AB$14,MATCH(F957,'BD1'!AC$13:AC$2500,0)-2,0),"")))</f>
        <v/>
      </c>
      <c r="D957" s="70" t="str">
        <f>IF(F957="","",(COUNTIFS('BD1'!AC:AC,F957,'BD1'!AA:AA,"PAGADO")))</f>
        <v/>
      </c>
      <c r="E957" s="73" t="str">
        <f>IF(F957="","",(IFERROR(VLOOKUP(F957,'BD1'!AC:AE,2,0),"")))</f>
        <v/>
      </c>
      <c r="F957" s="360"/>
      <c r="G957" s="75" t="str">
        <f>IF(F957="","",(SUMIFS('BD1'!Y:Y,'BD1'!AC:AC,F957,'BD1'!AA:AA,"PAGADO")))</f>
        <v/>
      </c>
    </row>
    <row r="958" spans="2:7" ht="20.100000000000001" customHeight="1" x14ac:dyDescent="0.25">
      <c r="B958" s="538" t="str">
        <f ca="1">IF(F958="","",(IFERROR(OFFSET('BD1'!C$14,MATCH(F958,'BD1'!AC$13:AC$2500,0)-2,0),"")))</f>
        <v/>
      </c>
      <c r="C958" s="539" t="str">
        <f ca="1">IF(F958="","",(IFERROR(OFFSET('BD1'!AB$14,MATCH(F958,'BD1'!AC$13:AC$2500,0)-2,0),"")))</f>
        <v/>
      </c>
      <c r="D958" s="70" t="str">
        <f>IF(F958="","",(COUNTIFS('BD1'!AC:AC,F958,'BD1'!AA:AA,"PAGADO")))</f>
        <v/>
      </c>
      <c r="E958" s="73" t="str">
        <f>IF(F958="","",(IFERROR(VLOOKUP(F958,'BD1'!AC:AE,2,0),"")))</f>
        <v/>
      </c>
      <c r="F958" s="360"/>
      <c r="G958" s="75" t="str">
        <f>IF(F958="","",(SUMIFS('BD1'!Y:Y,'BD1'!AC:AC,F958,'BD1'!AA:AA,"PAGADO")))</f>
        <v/>
      </c>
    </row>
    <row r="959" spans="2:7" ht="20.100000000000001" customHeight="1" x14ac:dyDescent="0.25">
      <c r="B959" s="538" t="str">
        <f ca="1">IF(F959="","",(IFERROR(OFFSET('BD1'!C$14,MATCH(F959,'BD1'!AC$13:AC$2500,0)-2,0),"")))</f>
        <v/>
      </c>
      <c r="C959" s="539" t="str">
        <f ca="1">IF(F959="","",(IFERROR(OFFSET('BD1'!AB$14,MATCH(F959,'BD1'!AC$13:AC$2500,0)-2,0),"")))</f>
        <v/>
      </c>
      <c r="D959" s="70" t="str">
        <f>IF(F959="","",(COUNTIFS('BD1'!AC:AC,F959,'BD1'!AA:AA,"PAGADO")))</f>
        <v/>
      </c>
      <c r="E959" s="73" t="str">
        <f>IF(F959="","",(IFERROR(VLOOKUP(F959,'BD1'!AC:AE,2,0),"")))</f>
        <v/>
      </c>
      <c r="F959" s="360"/>
      <c r="G959" s="75" t="str">
        <f>IF(F959="","",(SUMIFS('BD1'!Y:Y,'BD1'!AC:AC,F959,'BD1'!AA:AA,"PAGADO")))</f>
        <v/>
      </c>
    </row>
    <row r="960" spans="2:7" ht="20.100000000000001" customHeight="1" x14ac:dyDescent="0.25">
      <c r="B960" s="538" t="str">
        <f ca="1">IF(F960="","",(IFERROR(OFFSET('BD1'!C$14,MATCH(F960,'BD1'!AC$13:AC$2500,0)-2,0),"")))</f>
        <v/>
      </c>
      <c r="C960" s="539" t="str">
        <f ca="1">IF(F960="","",(IFERROR(OFFSET('BD1'!AB$14,MATCH(F960,'BD1'!AC$13:AC$2500,0)-2,0),"")))</f>
        <v/>
      </c>
      <c r="D960" s="70" t="str">
        <f>IF(F960="","",(COUNTIFS('BD1'!AC:AC,F960,'BD1'!AA:AA,"PAGADO")))</f>
        <v/>
      </c>
      <c r="E960" s="73" t="str">
        <f>IF(F960="","",(IFERROR(VLOOKUP(F960,'BD1'!AC:AE,2,0),"")))</f>
        <v/>
      </c>
      <c r="F960" s="360"/>
      <c r="G960" s="75" t="str">
        <f>IF(F960="","",(SUMIFS('BD1'!Y:Y,'BD1'!AC:AC,F960,'BD1'!AA:AA,"PAGADO")))</f>
        <v/>
      </c>
    </row>
    <row r="961" spans="2:7" ht="20.100000000000001" customHeight="1" x14ac:dyDescent="0.25">
      <c r="B961" s="538" t="str">
        <f ca="1">IF(F961="","",(IFERROR(OFFSET('BD1'!C$14,MATCH(F961,'BD1'!AC$13:AC$2500,0)-2,0),"")))</f>
        <v/>
      </c>
      <c r="C961" s="539" t="str">
        <f ca="1">IF(F961="","",(IFERROR(OFFSET('BD1'!AB$14,MATCH(F961,'BD1'!AC$13:AC$2500,0)-2,0),"")))</f>
        <v/>
      </c>
      <c r="D961" s="70" t="str">
        <f>IF(F961="","",(COUNTIFS('BD1'!AC:AC,F961,'BD1'!AA:AA,"PAGADO")))</f>
        <v/>
      </c>
      <c r="E961" s="73" t="str">
        <f>IF(F961="","",(IFERROR(VLOOKUP(F961,'BD1'!AC:AE,2,0),"")))</f>
        <v/>
      </c>
      <c r="F961" s="360"/>
      <c r="G961" s="75" t="str">
        <f>IF(F961="","",(SUMIFS('BD1'!Y:Y,'BD1'!AC:AC,F961,'BD1'!AA:AA,"PAGADO")))</f>
        <v/>
      </c>
    </row>
    <row r="962" spans="2:7" ht="20.100000000000001" customHeight="1" x14ac:dyDescent="0.25">
      <c r="B962" s="538" t="str">
        <f ca="1">IF(F962="","",(IFERROR(OFFSET('BD1'!C$14,MATCH(F962,'BD1'!AC$13:AC$2500,0)-2,0),"")))</f>
        <v/>
      </c>
      <c r="C962" s="539" t="str">
        <f ca="1">IF(F962="","",(IFERROR(OFFSET('BD1'!AB$14,MATCH(F962,'BD1'!AC$13:AC$2500,0)-2,0),"")))</f>
        <v/>
      </c>
      <c r="D962" s="70" t="str">
        <f>IF(F962="","",(COUNTIFS('BD1'!AC:AC,F962,'BD1'!AA:AA,"PAGADO")))</f>
        <v/>
      </c>
      <c r="E962" s="73" t="str">
        <f>IF(F962="","",(IFERROR(VLOOKUP(F962,'BD1'!AC:AE,2,0),"")))</f>
        <v/>
      </c>
      <c r="F962" s="360"/>
      <c r="G962" s="75" t="str">
        <f>IF(F962="","",(SUMIFS('BD1'!Y:Y,'BD1'!AC:AC,F962,'BD1'!AA:AA,"PAGADO")))</f>
        <v/>
      </c>
    </row>
    <row r="963" spans="2:7" ht="20.100000000000001" customHeight="1" x14ac:dyDescent="0.25">
      <c r="B963" s="538" t="str">
        <f ca="1">IF(F963="","",(IFERROR(OFFSET('BD1'!C$14,MATCH(F963,'BD1'!AC$13:AC$2500,0)-2,0),"")))</f>
        <v/>
      </c>
      <c r="C963" s="539" t="str">
        <f ca="1">IF(F963="","",(IFERROR(OFFSET('BD1'!AB$14,MATCH(F963,'BD1'!AC$13:AC$2500,0)-2,0),"")))</f>
        <v/>
      </c>
      <c r="D963" s="70" t="str">
        <f>IF(F963="","",(COUNTIFS('BD1'!AC:AC,F963,'BD1'!AA:AA,"PAGADO")))</f>
        <v/>
      </c>
      <c r="E963" s="73" t="str">
        <f>IF(F963="","",(IFERROR(VLOOKUP(F963,'BD1'!AC:AE,2,0),"")))</f>
        <v/>
      </c>
      <c r="F963" s="360"/>
      <c r="G963" s="75" t="str">
        <f>IF(F963="","",(SUMIFS('BD1'!Y:Y,'BD1'!AC:AC,F963,'BD1'!AA:AA,"PAGADO")))</f>
        <v/>
      </c>
    </row>
    <row r="964" spans="2:7" ht="20.100000000000001" customHeight="1" x14ac:dyDescent="0.25">
      <c r="B964" s="538" t="str">
        <f ca="1">IF(F964="","",(IFERROR(OFFSET('BD1'!C$14,MATCH(F964,'BD1'!AC$13:AC$2500,0)-2,0),"")))</f>
        <v/>
      </c>
      <c r="C964" s="539" t="str">
        <f ca="1">IF(F964="","",(IFERROR(OFFSET('BD1'!AB$14,MATCH(F964,'BD1'!AC$13:AC$2500,0)-2,0),"")))</f>
        <v/>
      </c>
      <c r="D964" s="70" t="str">
        <f>IF(F964="","",(COUNTIFS('BD1'!AC:AC,F964,'BD1'!AA:AA,"PAGADO")))</f>
        <v/>
      </c>
      <c r="E964" s="73" t="str">
        <f>IF(F964="","",(IFERROR(VLOOKUP(F964,'BD1'!AC:AE,2,0),"")))</f>
        <v/>
      </c>
      <c r="F964" s="360"/>
      <c r="G964" s="75" t="str">
        <f>IF(F964="","",(SUMIFS('BD1'!Y:Y,'BD1'!AC:AC,F964,'BD1'!AA:AA,"PAGADO")))</f>
        <v/>
      </c>
    </row>
    <row r="965" spans="2:7" ht="20.100000000000001" customHeight="1" x14ac:dyDescent="0.25">
      <c r="B965" s="538" t="str">
        <f ca="1">IF(F965="","",(IFERROR(OFFSET('BD1'!C$14,MATCH(F965,'BD1'!AC$13:AC$2500,0)-2,0),"")))</f>
        <v/>
      </c>
      <c r="C965" s="539" t="str">
        <f ca="1">IF(F965="","",(IFERROR(OFFSET('BD1'!AB$14,MATCH(F965,'BD1'!AC$13:AC$2500,0)-2,0),"")))</f>
        <v/>
      </c>
      <c r="D965" s="70" t="str">
        <f>IF(F965="","",(COUNTIFS('BD1'!AC:AC,F965,'BD1'!AA:AA,"PAGADO")))</f>
        <v/>
      </c>
      <c r="E965" s="73" t="str">
        <f>IF(F965="","",(IFERROR(VLOOKUP(F965,'BD1'!AC:AE,2,0),"")))</f>
        <v/>
      </c>
      <c r="F965" s="360"/>
      <c r="G965" s="75" t="str">
        <f>IF(F965="","",(SUMIFS('BD1'!Y:Y,'BD1'!AC:AC,F965,'BD1'!AA:AA,"PAGADO")))</f>
        <v/>
      </c>
    </row>
    <row r="966" spans="2:7" ht="20.100000000000001" customHeight="1" x14ac:dyDescent="0.25">
      <c r="B966" s="538" t="str">
        <f ca="1">IF(F966="","",(IFERROR(OFFSET('BD1'!C$14,MATCH(F966,'BD1'!AC$13:AC$2500,0)-2,0),"")))</f>
        <v/>
      </c>
      <c r="C966" s="539" t="str">
        <f ca="1">IF(F966="","",(IFERROR(OFFSET('BD1'!AB$14,MATCH(F966,'BD1'!AC$13:AC$2500,0)-2,0),"")))</f>
        <v/>
      </c>
      <c r="D966" s="70" t="str">
        <f>IF(F966="","",(COUNTIFS('BD1'!AC:AC,F966,'BD1'!AA:AA,"PAGADO")))</f>
        <v/>
      </c>
      <c r="E966" s="73" t="str">
        <f>IF(F966="","",(IFERROR(VLOOKUP(F966,'BD1'!AC:AE,2,0),"")))</f>
        <v/>
      </c>
      <c r="F966" s="360"/>
      <c r="G966" s="75" t="str">
        <f>IF(F966="","",(SUMIFS('BD1'!Y:Y,'BD1'!AC:AC,F966,'BD1'!AA:AA,"PAGADO")))</f>
        <v/>
      </c>
    </row>
    <row r="967" spans="2:7" ht="20.100000000000001" customHeight="1" x14ac:dyDescent="0.25">
      <c r="B967" s="538" t="str">
        <f ca="1">IF(F967="","",(IFERROR(OFFSET('BD1'!C$14,MATCH(F967,'BD1'!AC$13:AC$2500,0)-2,0),"")))</f>
        <v/>
      </c>
      <c r="C967" s="539" t="str">
        <f ca="1">IF(F967="","",(IFERROR(OFFSET('BD1'!AB$14,MATCH(F967,'BD1'!AC$13:AC$2500,0)-2,0),"")))</f>
        <v/>
      </c>
      <c r="D967" s="70" t="str">
        <f>IF(F967="","",(COUNTIFS('BD1'!AC:AC,F967,'BD1'!AA:AA,"PAGADO")))</f>
        <v/>
      </c>
      <c r="E967" s="73" t="str">
        <f>IF(F967="","",(IFERROR(VLOOKUP(F967,'BD1'!AC:AE,2,0),"")))</f>
        <v/>
      </c>
      <c r="F967" s="360"/>
      <c r="G967" s="75" t="str">
        <f>IF(F967="","",(SUMIFS('BD1'!Y:Y,'BD1'!AC:AC,F967,'BD1'!AA:AA,"PAGADO")))</f>
        <v/>
      </c>
    </row>
    <row r="968" spans="2:7" ht="20.100000000000001" customHeight="1" x14ac:dyDescent="0.25">
      <c r="B968" s="538" t="str">
        <f ca="1">IF(F968="","",(IFERROR(OFFSET('BD1'!C$14,MATCH(F968,'BD1'!AC$13:AC$2500,0)-2,0),"")))</f>
        <v/>
      </c>
      <c r="C968" s="539" t="str">
        <f ca="1">IF(F968="","",(IFERROR(OFFSET('BD1'!AB$14,MATCH(F968,'BD1'!AC$13:AC$2500,0)-2,0),"")))</f>
        <v/>
      </c>
      <c r="D968" s="70" t="str">
        <f>IF(F968="","",(COUNTIFS('BD1'!AC:AC,F968,'BD1'!AA:AA,"PAGADO")))</f>
        <v/>
      </c>
      <c r="E968" s="73" t="str">
        <f>IF(F968="","",(IFERROR(VLOOKUP(F968,'BD1'!AC:AE,2,0),"")))</f>
        <v/>
      </c>
      <c r="F968" s="360"/>
      <c r="G968" s="75" t="str">
        <f>IF(F968="","",(SUMIFS('BD1'!Y:Y,'BD1'!AC:AC,F968,'BD1'!AA:AA,"PAGADO")))</f>
        <v/>
      </c>
    </row>
    <row r="969" spans="2:7" ht="20.100000000000001" customHeight="1" x14ac:dyDescent="0.25">
      <c r="B969" s="538" t="str">
        <f ca="1">IF(F969="","",(IFERROR(OFFSET('BD1'!C$14,MATCH(F969,'BD1'!AC$13:AC$2500,0)-2,0),"")))</f>
        <v/>
      </c>
      <c r="C969" s="539" t="str">
        <f ca="1">IF(F969="","",(IFERROR(OFFSET('BD1'!AB$14,MATCH(F969,'BD1'!AC$13:AC$2500,0)-2,0),"")))</f>
        <v/>
      </c>
      <c r="D969" s="70" t="str">
        <f>IF(F969="","",(COUNTIFS('BD1'!AC:AC,F969,'BD1'!AA:AA,"PAGADO")))</f>
        <v/>
      </c>
      <c r="E969" s="73" t="str">
        <f>IF(F969="","",(IFERROR(VLOOKUP(F969,'BD1'!AC:AE,2,0),"")))</f>
        <v/>
      </c>
      <c r="F969" s="360"/>
      <c r="G969" s="75" t="str">
        <f>IF(F969="","",(SUMIFS('BD1'!Y:Y,'BD1'!AC:AC,F969,'BD1'!AA:AA,"PAGADO")))</f>
        <v/>
      </c>
    </row>
    <row r="970" spans="2:7" ht="20.100000000000001" customHeight="1" x14ac:dyDescent="0.25">
      <c r="B970" s="538" t="str">
        <f ca="1">IF(F970="","",(IFERROR(OFFSET('BD1'!C$14,MATCH(F970,'BD1'!AC$13:AC$2500,0)-2,0),"")))</f>
        <v/>
      </c>
      <c r="C970" s="539" t="str">
        <f ca="1">IF(F970="","",(IFERROR(OFFSET('BD1'!AB$14,MATCH(F970,'BD1'!AC$13:AC$2500,0)-2,0),"")))</f>
        <v/>
      </c>
      <c r="D970" s="70" t="str">
        <f>IF(F970="","",(COUNTIFS('BD1'!AC:AC,F970,'BD1'!AA:AA,"PAGADO")))</f>
        <v/>
      </c>
      <c r="E970" s="73" t="str">
        <f>IF(F970="","",(IFERROR(VLOOKUP(F970,'BD1'!AC:AE,2,0),"")))</f>
        <v/>
      </c>
      <c r="F970" s="360"/>
      <c r="G970" s="75" t="str">
        <f>IF(F970="","",(SUMIFS('BD1'!Y:Y,'BD1'!AC:AC,F970,'BD1'!AA:AA,"PAGADO")))</f>
        <v/>
      </c>
    </row>
    <row r="971" spans="2:7" ht="20.100000000000001" customHeight="1" x14ac:dyDescent="0.25">
      <c r="B971" s="538" t="str">
        <f ca="1">IF(F971="","",(IFERROR(OFFSET('BD1'!C$14,MATCH(F971,'BD1'!AC$13:AC$2500,0)-2,0),"")))</f>
        <v/>
      </c>
      <c r="C971" s="539" t="str">
        <f ca="1">IF(F971="","",(IFERROR(OFFSET('BD1'!AB$14,MATCH(F971,'BD1'!AC$13:AC$2500,0)-2,0),"")))</f>
        <v/>
      </c>
      <c r="D971" s="70" t="str">
        <f>IF(F971="","",(COUNTIFS('BD1'!AC:AC,F971,'BD1'!AA:AA,"PAGADO")))</f>
        <v/>
      </c>
      <c r="E971" s="73" t="str">
        <f>IF(F971="","",(IFERROR(VLOOKUP(F971,'BD1'!AC:AE,2,0),"")))</f>
        <v/>
      </c>
      <c r="F971" s="360"/>
      <c r="G971" s="75" t="str">
        <f>IF(F971="","",(SUMIFS('BD1'!Y:Y,'BD1'!AC:AC,F971,'BD1'!AA:AA,"PAGADO")))</f>
        <v/>
      </c>
    </row>
    <row r="972" spans="2:7" ht="20.100000000000001" customHeight="1" x14ac:dyDescent="0.25">
      <c r="B972" s="538" t="str">
        <f ca="1">IF(F972="","",(IFERROR(OFFSET('BD1'!C$14,MATCH(F972,'BD1'!AC$13:AC$2500,0)-2,0),"")))</f>
        <v/>
      </c>
      <c r="C972" s="539" t="str">
        <f ca="1">IF(F972="","",(IFERROR(OFFSET('BD1'!AB$14,MATCH(F972,'BD1'!AC$13:AC$2500,0)-2,0),"")))</f>
        <v/>
      </c>
      <c r="D972" s="70" t="str">
        <f>IF(F972="","",(COUNTIFS('BD1'!AC:AC,F972,'BD1'!AA:AA,"PAGADO")))</f>
        <v/>
      </c>
      <c r="E972" s="73" t="str">
        <f>IF(F972="","",(IFERROR(VLOOKUP(F972,'BD1'!AC:AE,2,0),"")))</f>
        <v/>
      </c>
      <c r="F972" s="360"/>
      <c r="G972" s="75" t="str">
        <f>IF(F972="","",(SUMIFS('BD1'!Y:Y,'BD1'!AC:AC,F972,'BD1'!AA:AA,"PAGADO")))</f>
        <v/>
      </c>
    </row>
    <row r="973" spans="2:7" ht="20.100000000000001" customHeight="1" x14ac:dyDescent="0.25">
      <c r="B973" s="538" t="str">
        <f ca="1">IF(F973="","",(IFERROR(OFFSET('BD1'!C$14,MATCH(F973,'BD1'!AC$13:AC$2500,0)-2,0),"")))</f>
        <v/>
      </c>
      <c r="C973" s="539" t="str">
        <f ca="1">IF(F973="","",(IFERROR(OFFSET('BD1'!AB$14,MATCH(F973,'BD1'!AC$13:AC$2500,0)-2,0),"")))</f>
        <v/>
      </c>
      <c r="D973" s="70" t="str">
        <f>IF(F973="","",(COUNTIFS('BD1'!AC:AC,F973,'BD1'!AA:AA,"PAGADO")))</f>
        <v/>
      </c>
      <c r="E973" s="73" t="str">
        <f>IF(F973="","",(IFERROR(VLOOKUP(F973,'BD1'!AC:AE,2,0),"")))</f>
        <v/>
      </c>
      <c r="F973" s="360"/>
      <c r="G973" s="75" t="str">
        <f>IF(F973="","",(SUMIFS('BD1'!Y:Y,'BD1'!AC:AC,F973,'BD1'!AA:AA,"PAGADO")))</f>
        <v/>
      </c>
    </row>
    <row r="974" spans="2:7" ht="20.100000000000001" customHeight="1" x14ac:dyDescent="0.25">
      <c r="B974" s="538" t="str">
        <f ca="1">IF(F974="","",(IFERROR(OFFSET('BD1'!C$14,MATCH(F974,'BD1'!AC$13:AC$2500,0)-2,0),"")))</f>
        <v/>
      </c>
      <c r="C974" s="539" t="str">
        <f ca="1">IF(F974="","",(IFERROR(OFFSET('BD1'!AB$14,MATCH(F974,'BD1'!AC$13:AC$2500,0)-2,0),"")))</f>
        <v/>
      </c>
      <c r="D974" s="70" t="str">
        <f>IF(F974="","",(COUNTIFS('BD1'!AC:AC,F974,'BD1'!AA:AA,"PAGADO")))</f>
        <v/>
      </c>
      <c r="E974" s="73" t="str">
        <f>IF(F974="","",(IFERROR(VLOOKUP(F974,'BD1'!AC:AE,2,0),"")))</f>
        <v/>
      </c>
      <c r="F974" s="360"/>
      <c r="G974" s="75" t="str">
        <f>IF(F974="","",(SUMIFS('BD1'!Y:Y,'BD1'!AC:AC,F974,'BD1'!AA:AA,"PAGADO")))</f>
        <v/>
      </c>
    </row>
    <row r="975" spans="2:7" ht="20.100000000000001" customHeight="1" x14ac:dyDescent="0.25">
      <c r="B975" s="538" t="str">
        <f ca="1">IF(F975="","",(IFERROR(OFFSET('BD1'!C$14,MATCH(F975,'BD1'!AC$13:AC$2500,0)-2,0),"")))</f>
        <v/>
      </c>
      <c r="C975" s="539" t="str">
        <f ca="1">IF(F975="","",(IFERROR(OFFSET('BD1'!AB$14,MATCH(F975,'BD1'!AC$13:AC$2500,0)-2,0),"")))</f>
        <v/>
      </c>
      <c r="D975" s="70" t="str">
        <f>IF(F975="","",(COUNTIFS('BD1'!AC:AC,F975,'BD1'!AA:AA,"PAGADO")))</f>
        <v/>
      </c>
      <c r="E975" s="73" t="str">
        <f>IF(F975="","",(IFERROR(VLOOKUP(F975,'BD1'!AC:AE,2,0),"")))</f>
        <v/>
      </c>
      <c r="F975" s="360"/>
      <c r="G975" s="75" t="str">
        <f>IF(F975="","",(SUMIFS('BD1'!Y:Y,'BD1'!AC:AC,F975,'BD1'!AA:AA,"PAGADO")))</f>
        <v/>
      </c>
    </row>
    <row r="976" spans="2:7" ht="20.100000000000001" customHeight="1" x14ac:dyDescent="0.25">
      <c r="B976" s="538" t="str">
        <f ca="1">IF(F976="","",(IFERROR(OFFSET('BD1'!C$14,MATCH(F976,'BD1'!AC$13:AC$2500,0)-2,0),"")))</f>
        <v/>
      </c>
      <c r="C976" s="539" t="str">
        <f ca="1">IF(F976="","",(IFERROR(OFFSET('BD1'!AB$14,MATCH(F976,'BD1'!AC$13:AC$2500,0)-2,0),"")))</f>
        <v/>
      </c>
      <c r="D976" s="70" t="str">
        <f>IF(F976="","",(COUNTIFS('BD1'!AC:AC,F976,'BD1'!AA:AA,"PAGADO")))</f>
        <v/>
      </c>
      <c r="E976" s="73" t="str">
        <f>IF(F976="","",(IFERROR(VLOOKUP(F976,'BD1'!AC:AE,2,0),"")))</f>
        <v/>
      </c>
      <c r="F976" s="360"/>
      <c r="G976" s="75" t="str">
        <f>IF(F976="","",(SUMIFS('BD1'!Y:Y,'BD1'!AC:AC,F976,'BD1'!AA:AA,"PAGADO")))</f>
        <v/>
      </c>
    </row>
    <row r="977" spans="2:7" ht="20.100000000000001" customHeight="1" x14ac:dyDescent="0.25">
      <c r="B977" s="538" t="str">
        <f ca="1">IF(F977="","",(IFERROR(OFFSET('BD1'!C$14,MATCH(F977,'BD1'!AC$13:AC$2500,0)-2,0),"")))</f>
        <v/>
      </c>
      <c r="C977" s="539" t="str">
        <f ca="1">IF(F977="","",(IFERROR(OFFSET('BD1'!AB$14,MATCH(F977,'BD1'!AC$13:AC$2500,0)-2,0),"")))</f>
        <v/>
      </c>
      <c r="D977" s="70" t="str">
        <f>IF(F977="","",(COUNTIFS('BD1'!AC:AC,F977,'BD1'!AA:AA,"PAGADO")))</f>
        <v/>
      </c>
      <c r="E977" s="73" t="str">
        <f>IF(F977="","",(IFERROR(VLOOKUP(F977,'BD1'!AC:AE,2,0),"")))</f>
        <v/>
      </c>
      <c r="F977" s="360"/>
      <c r="G977" s="75" t="str">
        <f>IF(F977="","",(SUMIFS('BD1'!Y:Y,'BD1'!AC:AC,F977,'BD1'!AA:AA,"PAGADO")))</f>
        <v/>
      </c>
    </row>
    <row r="978" spans="2:7" ht="20.100000000000001" customHeight="1" x14ac:dyDescent="0.25">
      <c r="B978" s="538" t="str">
        <f ca="1">IF(F978="","",(IFERROR(OFFSET('BD1'!C$14,MATCH(F978,'BD1'!AC$13:AC$2500,0)-2,0),"")))</f>
        <v/>
      </c>
      <c r="C978" s="539" t="str">
        <f ca="1">IF(F978="","",(IFERROR(OFFSET('BD1'!AB$14,MATCH(F978,'BD1'!AC$13:AC$2500,0)-2,0),"")))</f>
        <v/>
      </c>
      <c r="D978" s="70" t="str">
        <f>IF(F978="","",(COUNTIFS('BD1'!AC:AC,F978,'BD1'!AA:AA,"PAGADO")))</f>
        <v/>
      </c>
      <c r="E978" s="73" t="str">
        <f>IF(F978="","",(IFERROR(VLOOKUP(F978,'BD1'!AC:AE,2,0),"")))</f>
        <v/>
      </c>
      <c r="F978" s="360"/>
      <c r="G978" s="75" t="str">
        <f>IF(F978="","",(SUMIFS('BD1'!Y:Y,'BD1'!AC:AC,F978,'BD1'!AA:AA,"PAGADO")))</f>
        <v/>
      </c>
    </row>
    <row r="979" spans="2:7" ht="20.100000000000001" customHeight="1" x14ac:dyDescent="0.25">
      <c r="B979" s="538" t="str">
        <f ca="1">IF(F979="","",(IFERROR(OFFSET('BD1'!C$14,MATCH(F979,'BD1'!AC$13:AC$2500,0)-2,0),"")))</f>
        <v/>
      </c>
      <c r="C979" s="539" t="str">
        <f ca="1">IF(F979="","",(IFERROR(OFFSET('BD1'!AB$14,MATCH(F979,'BD1'!AC$13:AC$2500,0)-2,0),"")))</f>
        <v/>
      </c>
      <c r="D979" s="70" t="str">
        <f>IF(F979="","",(COUNTIFS('BD1'!AC:AC,F979,'BD1'!AA:AA,"PAGADO")))</f>
        <v/>
      </c>
      <c r="E979" s="73" t="str">
        <f>IF(F979="","",(IFERROR(VLOOKUP(F979,'BD1'!AC:AE,2,0),"")))</f>
        <v/>
      </c>
      <c r="F979" s="360"/>
      <c r="G979" s="75" t="str">
        <f>IF(F979="","",(SUMIFS('BD1'!Y:Y,'BD1'!AC:AC,F979,'BD1'!AA:AA,"PAGADO")))</f>
        <v/>
      </c>
    </row>
    <row r="980" spans="2:7" ht="20.100000000000001" customHeight="1" x14ac:dyDescent="0.25">
      <c r="B980" s="538" t="str">
        <f ca="1">IF(F980="","",(IFERROR(OFFSET('BD1'!C$14,MATCH(F980,'BD1'!AC$13:AC$2500,0)-2,0),"")))</f>
        <v/>
      </c>
      <c r="C980" s="539" t="str">
        <f ca="1">IF(F980="","",(IFERROR(OFFSET('BD1'!AB$14,MATCH(F980,'BD1'!AC$13:AC$2500,0)-2,0),"")))</f>
        <v/>
      </c>
      <c r="D980" s="70" t="str">
        <f>IF(F980="","",(COUNTIFS('BD1'!AC:AC,F980,'BD1'!AA:AA,"PAGADO")))</f>
        <v/>
      </c>
      <c r="E980" s="73" t="str">
        <f>IF(F980="","",(IFERROR(VLOOKUP(F980,'BD1'!AC:AE,2,0),"")))</f>
        <v/>
      </c>
      <c r="F980" s="360"/>
      <c r="G980" s="75" t="str">
        <f>IF(F980="","",(SUMIFS('BD1'!Y:Y,'BD1'!AC:AC,F980,'BD1'!AA:AA,"PAGADO")))</f>
        <v/>
      </c>
    </row>
    <row r="981" spans="2:7" ht="20.100000000000001" customHeight="1" x14ac:dyDescent="0.25">
      <c r="B981" s="538" t="str">
        <f ca="1">IF(F981="","",(IFERROR(OFFSET('BD1'!C$14,MATCH(F981,'BD1'!AC$13:AC$2500,0)-2,0),"")))</f>
        <v/>
      </c>
      <c r="C981" s="539" t="str">
        <f ca="1">IF(F981="","",(IFERROR(OFFSET('BD1'!AB$14,MATCH(F981,'BD1'!AC$13:AC$2500,0)-2,0),"")))</f>
        <v/>
      </c>
      <c r="D981" s="70" t="str">
        <f>IF(F981="","",(COUNTIFS('BD1'!AC:AC,F981,'BD1'!AA:AA,"PAGADO")))</f>
        <v/>
      </c>
      <c r="E981" s="73" t="str">
        <f>IF(F981="","",(IFERROR(VLOOKUP(F981,'BD1'!AC:AE,2,0),"")))</f>
        <v/>
      </c>
      <c r="F981" s="360"/>
      <c r="G981" s="75" t="str">
        <f>IF(F981="","",(SUMIFS('BD1'!Y:Y,'BD1'!AC:AC,F981,'BD1'!AA:AA,"PAGADO")))</f>
        <v/>
      </c>
    </row>
    <row r="982" spans="2:7" ht="20.100000000000001" customHeight="1" x14ac:dyDescent="0.25">
      <c r="B982" s="538" t="str">
        <f ca="1">IF(F982="","",(IFERROR(OFFSET('BD1'!C$14,MATCH(F982,'BD1'!AC$13:AC$2500,0)-2,0),"")))</f>
        <v/>
      </c>
      <c r="C982" s="539" t="str">
        <f ca="1">IF(F982="","",(IFERROR(OFFSET('BD1'!AB$14,MATCH(F982,'BD1'!AC$13:AC$2500,0)-2,0),"")))</f>
        <v/>
      </c>
      <c r="D982" s="70" t="str">
        <f>IF(F982="","",(COUNTIFS('BD1'!AC:AC,F982,'BD1'!AA:AA,"PAGADO")))</f>
        <v/>
      </c>
      <c r="E982" s="73" t="str">
        <f>IF(F982="","",(IFERROR(VLOOKUP(F982,'BD1'!AC:AE,2,0),"")))</f>
        <v/>
      </c>
      <c r="F982" s="360"/>
      <c r="G982" s="75" t="str">
        <f>IF(F982="","",(SUMIFS('BD1'!Y:Y,'BD1'!AC:AC,F982,'BD1'!AA:AA,"PAGADO")))</f>
        <v/>
      </c>
    </row>
    <row r="983" spans="2:7" ht="20.100000000000001" customHeight="1" x14ac:dyDescent="0.25">
      <c r="B983" s="538" t="str">
        <f ca="1">IF(F983="","",(IFERROR(OFFSET('BD1'!C$14,MATCH(F983,'BD1'!AC$13:AC$2500,0)-2,0),"")))</f>
        <v/>
      </c>
      <c r="C983" s="539" t="str">
        <f ca="1">IF(F983="","",(IFERROR(OFFSET('BD1'!AB$14,MATCH(F983,'BD1'!AC$13:AC$2500,0)-2,0),"")))</f>
        <v/>
      </c>
      <c r="D983" s="70" t="str">
        <f>IF(F983="","",(COUNTIFS('BD1'!AC:AC,F983,'BD1'!AA:AA,"PAGADO")))</f>
        <v/>
      </c>
      <c r="E983" s="73" t="str">
        <f>IF(F983="","",(IFERROR(VLOOKUP(F983,'BD1'!AC:AE,2,0),"")))</f>
        <v/>
      </c>
      <c r="F983" s="360"/>
      <c r="G983" s="75" t="str">
        <f>IF(F983="","",(SUMIFS('BD1'!Y:Y,'BD1'!AC:AC,F983,'BD1'!AA:AA,"PAGADO")))</f>
        <v/>
      </c>
    </row>
    <row r="984" spans="2:7" ht="20.100000000000001" customHeight="1" x14ac:dyDescent="0.25">
      <c r="B984" s="538" t="str">
        <f ca="1">IF(F984="","",(IFERROR(OFFSET('BD1'!C$14,MATCH(F984,'BD1'!AC$13:AC$2500,0)-2,0),"")))</f>
        <v/>
      </c>
      <c r="C984" s="539" t="str">
        <f ca="1">IF(F984="","",(IFERROR(OFFSET('BD1'!AB$14,MATCH(F984,'BD1'!AC$13:AC$2500,0)-2,0),"")))</f>
        <v/>
      </c>
      <c r="D984" s="70" t="str">
        <f>IF(F984="","",(COUNTIFS('BD1'!AC:AC,F984,'BD1'!AA:AA,"PAGADO")))</f>
        <v/>
      </c>
      <c r="E984" s="73" t="str">
        <f>IF(F984="","",(IFERROR(VLOOKUP(F984,'BD1'!AC:AE,2,0),"")))</f>
        <v/>
      </c>
      <c r="F984" s="360"/>
      <c r="G984" s="75" t="str">
        <f>IF(F984="","",(SUMIFS('BD1'!Y:Y,'BD1'!AC:AC,F984,'BD1'!AA:AA,"PAGADO")))</f>
        <v/>
      </c>
    </row>
    <row r="985" spans="2:7" ht="20.100000000000001" customHeight="1" x14ac:dyDescent="0.25">
      <c r="B985" s="538" t="str">
        <f ca="1">IF(F985="","",(IFERROR(OFFSET('BD1'!C$14,MATCH(F985,'BD1'!AC$13:AC$2500,0)-2,0),"")))</f>
        <v/>
      </c>
      <c r="C985" s="539" t="str">
        <f ca="1">IF(F985="","",(IFERROR(OFFSET('BD1'!AB$14,MATCH(F985,'BD1'!AC$13:AC$2500,0)-2,0),"")))</f>
        <v/>
      </c>
      <c r="D985" s="70" t="str">
        <f>IF(F985="","",(COUNTIFS('BD1'!AC:AC,F985,'BD1'!AA:AA,"PAGADO")))</f>
        <v/>
      </c>
      <c r="E985" s="73" t="str">
        <f>IF(F985="","",(IFERROR(VLOOKUP(F985,'BD1'!AC:AE,2,0),"")))</f>
        <v/>
      </c>
      <c r="F985" s="360"/>
      <c r="G985" s="75" t="str">
        <f>IF(F985="","",(SUMIFS('BD1'!Y:Y,'BD1'!AC:AC,F985,'BD1'!AA:AA,"PAGADO")))</f>
        <v/>
      </c>
    </row>
    <row r="986" spans="2:7" ht="20.100000000000001" customHeight="1" x14ac:dyDescent="0.25">
      <c r="B986" s="538" t="str">
        <f ca="1">IF(F986="","",(IFERROR(OFFSET('BD1'!C$14,MATCH(F986,'BD1'!AC$13:AC$2500,0)-2,0),"")))</f>
        <v/>
      </c>
      <c r="C986" s="539" t="str">
        <f ca="1">IF(F986="","",(IFERROR(OFFSET('BD1'!AB$14,MATCH(F986,'BD1'!AC$13:AC$2500,0)-2,0),"")))</f>
        <v/>
      </c>
      <c r="D986" s="70" t="str">
        <f>IF(F986="","",(COUNTIFS('BD1'!AC:AC,F986,'BD1'!AA:AA,"PAGADO")))</f>
        <v/>
      </c>
      <c r="E986" s="73" t="str">
        <f>IF(F986="","",(IFERROR(VLOOKUP(F986,'BD1'!AC:AE,2,0),"")))</f>
        <v/>
      </c>
      <c r="F986" s="360"/>
      <c r="G986" s="75" t="str">
        <f>IF(F986="","",(SUMIFS('BD1'!Y:Y,'BD1'!AC:AC,F986,'BD1'!AA:AA,"PAGADO")))</f>
        <v/>
      </c>
    </row>
    <row r="987" spans="2:7" ht="20.100000000000001" customHeight="1" x14ac:dyDescent="0.25">
      <c r="B987" s="538" t="str">
        <f ca="1">IF(F987="","",(IFERROR(OFFSET('BD1'!C$14,MATCH(F987,'BD1'!AC$13:AC$2500,0)-2,0),"")))</f>
        <v/>
      </c>
      <c r="C987" s="539" t="str">
        <f ca="1">IF(F987="","",(IFERROR(OFFSET('BD1'!AB$14,MATCH(F987,'BD1'!AC$13:AC$2500,0)-2,0),"")))</f>
        <v/>
      </c>
      <c r="D987" s="70" t="str">
        <f>IF(F987="","",(COUNTIFS('BD1'!AC:AC,F987,'BD1'!AA:AA,"PAGADO")))</f>
        <v/>
      </c>
      <c r="E987" s="73" t="str">
        <f>IF(F987="","",(IFERROR(VLOOKUP(F987,'BD1'!AC:AE,2,0),"")))</f>
        <v/>
      </c>
      <c r="F987" s="360"/>
      <c r="G987" s="75" t="str">
        <f>IF(F987="","",(SUMIFS('BD1'!Y:Y,'BD1'!AC:AC,F987,'BD1'!AA:AA,"PAGADO")))</f>
        <v/>
      </c>
    </row>
    <row r="988" spans="2:7" ht="20.100000000000001" customHeight="1" x14ac:dyDescent="0.25">
      <c r="B988" s="538" t="str">
        <f ca="1">IF(F988="","",(IFERROR(OFFSET('BD1'!C$14,MATCH(F988,'BD1'!AC$13:AC$2500,0)-2,0),"")))</f>
        <v/>
      </c>
      <c r="C988" s="539" t="str">
        <f ca="1">IF(F988="","",(IFERROR(OFFSET('BD1'!AB$14,MATCH(F988,'BD1'!AC$13:AC$2500,0)-2,0),"")))</f>
        <v/>
      </c>
      <c r="D988" s="70" t="str">
        <f>IF(F988="","",(COUNTIFS('BD1'!AC:AC,F988,'BD1'!AA:AA,"PAGADO")))</f>
        <v/>
      </c>
      <c r="E988" s="73" t="str">
        <f>IF(F988="","",(IFERROR(VLOOKUP(F988,'BD1'!AC:AE,2,0),"")))</f>
        <v/>
      </c>
      <c r="F988" s="360"/>
      <c r="G988" s="75" t="str">
        <f>IF(F988="","",(SUMIFS('BD1'!Y:Y,'BD1'!AC:AC,F988,'BD1'!AA:AA,"PAGADO")))</f>
        <v/>
      </c>
    </row>
    <row r="989" spans="2:7" ht="20.100000000000001" customHeight="1" x14ac:dyDescent="0.25">
      <c r="B989" s="538" t="str">
        <f ca="1">IF(F989="","",(IFERROR(OFFSET('BD1'!C$14,MATCH(F989,'BD1'!AC$13:AC$2500,0)-2,0),"")))</f>
        <v/>
      </c>
      <c r="C989" s="539" t="str">
        <f ca="1">IF(F989="","",(IFERROR(OFFSET('BD1'!AB$14,MATCH(F989,'BD1'!AC$13:AC$2500,0)-2,0),"")))</f>
        <v/>
      </c>
      <c r="D989" s="70" t="str">
        <f>IF(F989="","",(COUNTIFS('BD1'!AC:AC,F989,'BD1'!AA:AA,"PAGADO")))</f>
        <v/>
      </c>
      <c r="E989" s="73" t="str">
        <f>IF(F989="","",(IFERROR(VLOOKUP(F989,'BD1'!AC:AE,2,0),"")))</f>
        <v/>
      </c>
      <c r="F989" s="360"/>
      <c r="G989" s="75" t="str">
        <f>IF(F989="","",(SUMIFS('BD1'!Y:Y,'BD1'!AC:AC,F989,'BD1'!AA:AA,"PAGADO")))</f>
        <v/>
      </c>
    </row>
    <row r="990" spans="2:7" ht="20.100000000000001" customHeight="1" x14ac:dyDescent="0.25">
      <c r="B990" s="538" t="str">
        <f ca="1">IF(F990="","",(IFERROR(OFFSET('BD1'!C$14,MATCH(F990,'BD1'!AC$13:AC$2500,0)-2,0),"")))</f>
        <v/>
      </c>
      <c r="C990" s="539" t="str">
        <f ca="1">IF(F990="","",(IFERROR(OFFSET('BD1'!AB$14,MATCH(F990,'BD1'!AC$13:AC$2500,0)-2,0),"")))</f>
        <v/>
      </c>
      <c r="D990" s="70" t="str">
        <f>IF(F990="","",(COUNTIFS('BD1'!AC:AC,F990,'BD1'!AA:AA,"PAGADO")))</f>
        <v/>
      </c>
      <c r="E990" s="73" t="str">
        <f>IF(F990="","",(IFERROR(VLOOKUP(F990,'BD1'!AC:AE,2,0),"")))</f>
        <v/>
      </c>
      <c r="F990" s="360"/>
      <c r="G990" s="75" t="str">
        <f>IF(F990="","",(SUMIFS('BD1'!Y:Y,'BD1'!AC:AC,F990,'BD1'!AA:AA,"PAGADO")))</f>
        <v/>
      </c>
    </row>
    <row r="991" spans="2:7" ht="20.100000000000001" customHeight="1" x14ac:dyDescent="0.25">
      <c r="B991" s="538" t="str">
        <f ca="1">IF(F991="","",(IFERROR(OFFSET('BD1'!C$14,MATCH(F991,'BD1'!AC$13:AC$2500,0)-2,0),"")))</f>
        <v/>
      </c>
      <c r="C991" s="539" t="str">
        <f ca="1">IF(F991="","",(IFERROR(OFFSET('BD1'!AB$14,MATCH(F991,'BD1'!AC$13:AC$2500,0)-2,0),"")))</f>
        <v/>
      </c>
      <c r="D991" s="70" t="str">
        <f>IF(F991="","",(COUNTIFS('BD1'!AC:AC,F991,'BD1'!AA:AA,"PAGADO")))</f>
        <v/>
      </c>
      <c r="E991" s="73" t="str">
        <f>IF(F991="","",(IFERROR(VLOOKUP(F991,'BD1'!AC:AE,2,0),"")))</f>
        <v/>
      </c>
      <c r="F991" s="360"/>
      <c r="G991" s="75" t="str">
        <f>IF(F991="","",(SUMIFS('BD1'!Y:Y,'BD1'!AC:AC,F991,'BD1'!AA:AA,"PAGADO")))</f>
        <v/>
      </c>
    </row>
    <row r="992" spans="2:7" ht="20.100000000000001" customHeight="1" x14ac:dyDescent="0.25">
      <c r="B992" s="538" t="str">
        <f ca="1">IF(F992="","",(IFERROR(OFFSET('BD1'!C$14,MATCH(F992,'BD1'!AC$13:AC$2500,0)-2,0),"")))</f>
        <v/>
      </c>
      <c r="C992" s="539" t="str">
        <f ca="1">IF(F992="","",(IFERROR(OFFSET('BD1'!AB$14,MATCH(F992,'BD1'!AC$13:AC$2500,0)-2,0),"")))</f>
        <v/>
      </c>
      <c r="D992" s="70" t="str">
        <f>IF(F992="","",(COUNTIFS('BD1'!AC:AC,F992,'BD1'!AA:AA,"PAGADO")))</f>
        <v/>
      </c>
      <c r="E992" s="73" t="str">
        <f>IF(F992="","",(IFERROR(VLOOKUP(F992,'BD1'!AC:AE,2,0),"")))</f>
        <v/>
      </c>
      <c r="F992" s="360"/>
      <c r="G992" s="75" t="str">
        <f>IF(F992="","",(SUMIFS('BD1'!Y:Y,'BD1'!AC:AC,F992,'BD1'!AA:AA,"PAGADO")))</f>
        <v/>
      </c>
    </row>
    <row r="993" spans="2:7" ht="20.100000000000001" customHeight="1" x14ac:dyDescent="0.25">
      <c r="B993" s="538" t="str">
        <f ca="1">IF(F993="","",(IFERROR(OFFSET('BD1'!C$14,MATCH(F993,'BD1'!AC$13:AC$2500,0)-2,0),"")))</f>
        <v/>
      </c>
      <c r="C993" s="539" t="str">
        <f ca="1">IF(F993="","",(IFERROR(OFFSET('BD1'!AB$14,MATCH(F993,'BD1'!AC$13:AC$2500,0)-2,0),"")))</f>
        <v/>
      </c>
      <c r="D993" s="70" t="str">
        <f>IF(F993="","",(COUNTIFS('BD1'!AC:AC,F993,'BD1'!AA:AA,"PAGADO")))</f>
        <v/>
      </c>
      <c r="E993" s="73" t="str">
        <f>IF(F993="","",(IFERROR(VLOOKUP(F993,'BD1'!AC:AE,2,0),"")))</f>
        <v/>
      </c>
      <c r="F993" s="360"/>
      <c r="G993" s="75" t="str">
        <f>IF(F993="","",(SUMIFS('BD1'!Y:Y,'BD1'!AC:AC,F993,'BD1'!AA:AA,"PAGADO")))</f>
        <v/>
      </c>
    </row>
    <row r="994" spans="2:7" ht="20.100000000000001" customHeight="1" x14ac:dyDescent="0.25">
      <c r="B994" s="538" t="str">
        <f ca="1">IF(F994="","",(IFERROR(OFFSET('BD1'!C$14,MATCH(F994,'BD1'!AC$13:AC$2500,0)-2,0),"")))</f>
        <v/>
      </c>
      <c r="C994" s="539" t="str">
        <f ca="1">IF(F994="","",(IFERROR(OFFSET('BD1'!AB$14,MATCH(F994,'BD1'!AC$13:AC$2500,0)-2,0),"")))</f>
        <v/>
      </c>
      <c r="D994" s="70" t="str">
        <f>IF(F994="","",(COUNTIFS('BD1'!AC:AC,F994,'BD1'!AA:AA,"PAGADO")))</f>
        <v/>
      </c>
      <c r="E994" s="73" t="str">
        <f>IF(F994="","",(IFERROR(VLOOKUP(F994,'BD1'!AC:AE,2,0),"")))</f>
        <v/>
      </c>
      <c r="F994" s="360"/>
      <c r="G994" s="75" t="str">
        <f>IF(F994="","",(SUMIFS('BD1'!Y:Y,'BD1'!AC:AC,F994,'BD1'!AA:AA,"PAGADO")))</f>
        <v/>
      </c>
    </row>
    <row r="995" spans="2:7" ht="20.100000000000001" customHeight="1" x14ac:dyDescent="0.25">
      <c r="B995" s="538" t="str">
        <f ca="1">IF(F995="","",(IFERROR(OFFSET('BD1'!C$14,MATCH(F995,'BD1'!AC$13:AC$2500,0)-2,0),"")))</f>
        <v/>
      </c>
      <c r="C995" s="539" t="str">
        <f ca="1">IF(F995="","",(IFERROR(OFFSET('BD1'!AB$14,MATCH(F995,'BD1'!AC$13:AC$2500,0)-2,0),"")))</f>
        <v/>
      </c>
      <c r="D995" s="70" t="str">
        <f>IF(F995="","",(COUNTIFS('BD1'!AC:AC,F995,'BD1'!AA:AA,"PAGADO")))</f>
        <v/>
      </c>
      <c r="E995" s="73" t="str">
        <f>IF(F995="","",(IFERROR(VLOOKUP(F995,'BD1'!AC:AE,2,0),"")))</f>
        <v/>
      </c>
      <c r="F995" s="360"/>
      <c r="G995" s="75" t="str">
        <f>IF(F995="","",(SUMIFS('BD1'!Y:Y,'BD1'!AC:AC,F995,'BD1'!AA:AA,"PAGADO")))</f>
        <v/>
      </c>
    </row>
    <row r="996" spans="2:7" ht="20.100000000000001" customHeight="1" x14ac:dyDescent="0.25">
      <c r="B996" s="538" t="str">
        <f ca="1">IF(F996="","",(IFERROR(OFFSET('BD1'!C$14,MATCH(F996,'BD1'!AC$13:AC$2500,0)-2,0),"")))</f>
        <v/>
      </c>
      <c r="C996" s="539" t="str">
        <f ca="1">IF(F996="","",(IFERROR(OFFSET('BD1'!AB$14,MATCH(F996,'BD1'!AC$13:AC$2500,0)-2,0),"")))</f>
        <v/>
      </c>
      <c r="D996" s="70" t="str">
        <f>IF(F996="","",(COUNTIFS('BD1'!AC:AC,F996,'BD1'!AA:AA,"PAGADO")))</f>
        <v/>
      </c>
      <c r="E996" s="73" t="str">
        <f>IF(F996="","",(IFERROR(VLOOKUP(F996,'BD1'!AC:AE,2,0),"")))</f>
        <v/>
      </c>
      <c r="F996" s="360"/>
      <c r="G996" s="75" t="str">
        <f>IF(F996="","",(SUMIFS('BD1'!Y:Y,'BD1'!AC:AC,F996,'BD1'!AA:AA,"PAGADO")))</f>
        <v/>
      </c>
    </row>
    <row r="997" spans="2:7" ht="20.100000000000001" customHeight="1" x14ac:dyDescent="0.25">
      <c r="B997" s="538" t="str">
        <f ca="1">IF(F997="","",(IFERROR(OFFSET('BD1'!C$14,MATCH(F997,'BD1'!AC$13:AC$2500,0)-2,0),"")))</f>
        <v/>
      </c>
      <c r="C997" s="539" t="str">
        <f ca="1">IF(F997="","",(IFERROR(OFFSET('BD1'!AB$14,MATCH(F997,'BD1'!AC$13:AC$2500,0)-2,0),"")))</f>
        <v/>
      </c>
      <c r="D997" s="70" t="str">
        <f>IF(F997="","",(COUNTIFS('BD1'!AC:AC,F997,'BD1'!AA:AA,"PAGADO")))</f>
        <v/>
      </c>
      <c r="E997" s="73" t="str">
        <f>IF(F997="","",(IFERROR(VLOOKUP(F997,'BD1'!AC:AE,2,0),"")))</f>
        <v/>
      </c>
      <c r="F997" s="360"/>
      <c r="G997" s="75" t="str">
        <f>IF(F997="","",(SUMIFS('BD1'!Y:Y,'BD1'!AC:AC,F997,'BD1'!AA:AA,"PAGADO")))</f>
        <v/>
      </c>
    </row>
    <row r="998" spans="2:7" ht="20.100000000000001" customHeight="1" x14ac:dyDescent="0.25">
      <c r="B998" s="538" t="str">
        <f ca="1">IF(F998="","",(IFERROR(OFFSET('BD1'!C$14,MATCH(F998,'BD1'!AC$13:AC$2500,0)-2,0),"")))</f>
        <v/>
      </c>
      <c r="C998" s="539" t="str">
        <f ca="1">IF(F998="","",(IFERROR(OFFSET('BD1'!AB$14,MATCH(F998,'BD1'!AC$13:AC$2500,0)-2,0),"")))</f>
        <v/>
      </c>
      <c r="D998" s="70" t="str">
        <f>IF(F998="","",(COUNTIFS('BD1'!AC:AC,F998,'BD1'!AA:AA,"PAGADO")))</f>
        <v/>
      </c>
      <c r="E998" s="73" t="str">
        <f>IF(F998="","",(IFERROR(VLOOKUP(F998,'BD1'!AC:AE,2,0),"")))</f>
        <v/>
      </c>
      <c r="F998" s="360"/>
      <c r="G998" s="75" t="str">
        <f>IF(F998="","",(SUMIFS('BD1'!Y:Y,'BD1'!AC:AC,F998,'BD1'!AA:AA,"PAGADO")))</f>
        <v/>
      </c>
    </row>
    <row r="999" spans="2:7" ht="20.100000000000001" customHeight="1" x14ac:dyDescent="0.25">
      <c r="B999" s="538" t="str">
        <f ca="1">IF(F999="","",(IFERROR(OFFSET('BD1'!C$14,MATCH(F999,'BD1'!AC$13:AC$2500,0)-2,0),"")))</f>
        <v/>
      </c>
      <c r="C999" s="539" t="str">
        <f ca="1">IF(F999="","",(IFERROR(OFFSET('BD1'!AB$14,MATCH(F999,'BD1'!AC$13:AC$2500,0)-2,0),"")))</f>
        <v/>
      </c>
      <c r="D999" s="70" t="str">
        <f>IF(F999="","",(COUNTIFS('BD1'!AC:AC,F999,'BD1'!AA:AA,"PAGADO")))</f>
        <v/>
      </c>
      <c r="E999" s="73" t="str">
        <f>IF(F999="","",(IFERROR(VLOOKUP(F999,'BD1'!AC:AE,2,0),"")))</f>
        <v/>
      </c>
      <c r="F999" s="360"/>
      <c r="G999" s="75" t="str">
        <f>IF(F999="","",(SUMIFS('BD1'!Y:Y,'BD1'!AC:AC,F999,'BD1'!AA:AA,"PAGADO")))</f>
        <v/>
      </c>
    </row>
    <row r="1000" spans="2:7" ht="20.100000000000001" customHeight="1" x14ac:dyDescent="0.25">
      <c r="B1000" s="538" t="str">
        <f ca="1">IF(F1000="","",(IFERROR(OFFSET('BD1'!C$14,MATCH(F1000,'BD1'!AC$13:AC$2500,0)-2,0),"")))</f>
        <v/>
      </c>
      <c r="C1000" s="539" t="str">
        <f ca="1">IF(F1000="","",(IFERROR(OFFSET('BD1'!AB$14,MATCH(F1000,'BD1'!AC$13:AC$2500,0)-2,0),"")))</f>
        <v/>
      </c>
      <c r="D1000" s="70" t="str">
        <f>IF(F1000="","",(COUNTIFS('BD1'!AC:AC,F1000,'BD1'!AA:AA,"PAGADO")))</f>
        <v/>
      </c>
      <c r="E1000" s="73" t="str">
        <f>IF(F1000="","",(IFERROR(VLOOKUP(F1000,'BD1'!AC:AE,2,0),"")))</f>
        <v/>
      </c>
      <c r="F1000" s="360"/>
      <c r="G1000" s="75" t="str">
        <f>IF(F1000="","",(SUMIFS('BD1'!Y:Y,'BD1'!AC:AC,F1000,'BD1'!AA:AA,"PAGADO")))</f>
        <v/>
      </c>
    </row>
    <row r="1001" spans="2:7" ht="20.100000000000001" customHeight="1" x14ac:dyDescent="0.25">
      <c r="B1001" s="538" t="str">
        <f ca="1">IF(F1001="","",(IFERROR(OFFSET('BD1'!C$14,MATCH(F1001,'BD1'!AC$13:AC$2500,0)-2,0),"")))</f>
        <v/>
      </c>
      <c r="C1001" s="539" t="str">
        <f ca="1">IF(F1001="","",(IFERROR(OFFSET('BD1'!AB$14,MATCH(F1001,'BD1'!AC$13:AC$2500,0)-2,0),"")))</f>
        <v/>
      </c>
      <c r="D1001" s="70" t="str">
        <f>IF(F1001="","",(COUNTIFS('BD1'!AC:AC,F1001,'BD1'!AA:AA,"PAGADO")))</f>
        <v/>
      </c>
      <c r="E1001" s="73" t="str">
        <f>IF(F1001="","",(IFERROR(VLOOKUP(F1001,'BD1'!AC:AE,2,0),"")))</f>
        <v/>
      </c>
      <c r="F1001" s="360"/>
      <c r="G1001" s="75" t="str">
        <f>IF(F1001="","",(SUMIFS('BD1'!Y:Y,'BD1'!AC:AC,F1001,'BD1'!AA:AA,"PAGADO")))</f>
        <v/>
      </c>
    </row>
    <row r="1002" spans="2:7" ht="20.100000000000001" customHeight="1" x14ac:dyDescent="0.25">
      <c r="B1002" s="538" t="str">
        <f ca="1">IF(F1002="","",(IFERROR(OFFSET('BD1'!C$14,MATCH(F1002,'BD1'!AC$13:AC$2500,0)-2,0),"")))</f>
        <v/>
      </c>
      <c r="C1002" s="539" t="str">
        <f ca="1">IF(F1002="","",(IFERROR(OFFSET('BD1'!AB$14,MATCH(F1002,'BD1'!AC$13:AC$2500,0)-2,0),"")))</f>
        <v/>
      </c>
      <c r="D1002" s="70" t="str">
        <f>IF(F1002="","",(COUNTIFS('BD1'!AC:AC,F1002,'BD1'!AA:AA,"PAGADO")))</f>
        <v/>
      </c>
      <c r="E1002" s="73" t="str">
        <f>IF(F1002="","",(IFERROR(VLOOKUP(F1002,'BD1'!AC:AE,2,0),"")))</f>
        <v/>
      </c>
      <c r="F1002" s="360"/>
      <c r="G1002" s="75" t="str">
        <f>IF(F1002="","",(SUMIFS('BD1'!Y:Y,'BD1'!AC:AC,F1002,'BD1'!AA:AA,"PAGADO")))</f>
        <v/>
      </c>
    </row>
    <row r="1003" spans="2:7" ht="20.100000000000001" customHeight="1" x14ac:dyDescent="0.25">
      <c r="B1003" s="538" t="str">
        <f ca="1">IF(F1003="","",(IFERROR(OFFSET('BD1'!C$14,MATCH(F1003,'BD1'!AC$13:AC$2500,0)-2,0),"")))</f>
        <v/>
      </c>
      <c r="C1003" s="539" t="str">
        <f ca="1">IF(F1003="","",(IFERROR(OFFSET('BD1'!AB$14,MATCH(F1003,'BD1'!AC$13:AC$2500,0)-2,0),"")))</f>
        <v/>
      </c>
      <c r="D1003" s="70" t="str">
        <f>IF(F1003="","",(COUNTIFS('BD1'!AC:AC,F1003,'BD1'!AA:AA,"PAGADO")))</f>
        <v/>
      </c>
      <c r="E1003" s="73" t="str">
        <f>IF(F1003="","",(IFERROR(VLOOKUP(F1003,'BD1'!AC:AE,2,0),"")))</f>
        <v/>
      </c>
      <c r="F1003" s="360"/>
      <c r="G1003" s="75" t="str">
        <f>IF(F1003="","",(SUMIFS('BD1'!Y:Y,'BD1'!AC:AC,F1003,'BD1'!AA:AA,"PAGADO")))</f>
        <v/>
      </c>
    </row>
    <row r="1004" spans="2:7" ht="20.100000000000001" customHeight="1" x14ac:dyDescent="0.25">
      <c r="B1004" s="538" t="str">
        <f ca="1">IF(F1004="","",(IFERROR(OFFSET('BD1'!C$14,MATCH(F1004,'BD1'!AC$13:AC$2500,0)-2,0),"")))</f>
        <v/>
      </c>
      <c r="C1004" s="539" t="str">
        <f ca="1">IF(F1004="","",(IFERROR(OFFSET('BD1'!AB$14,MATCH(F1004,'BD1'!AC$13:AC$2500,0)-2,0),"")))</f>
        <v/>
      </c>
      <c r="D1004" s="70" t="str">
        <f>IF(F1004="","",(COUNTIFS('BD1'!AC:AC,F1004,'BD1'!AA:AA,"PAGADO")))</f>
        <v/>
      </c>
      <c r="E1004" s="73" t="str">
        <f>IF(F1004="","",(IFERROR(VLOOKUP(F1004,'BD1'!AC:AE,2,0),"")))</f>
        <v/>
      </c>
      <c r="F1004" s="360"/>
      <c r="G1004" s="75" t="str">
        <f>IF(F1004="","",(SUMIFS('BD1'!Y:Y,'BD1'!AC:AC,F1004,'BD1'!AA:AA,"PAGADO")))</f>
        <v/>
      </c>
    </row>
    <row r="1005" spans="2:7" ht="20.100000000000001" customHeight="1" x14ac:dyDescent="0.25">
      <c r="B1005" s="538" t="str">
        <f ca="1">IF(F1005="","",(IFERROR(OFFSET('BD1'!C$14,MATCH(F1005,'BD1'!AC$13:AC$2500,0)-2,0),"")))</f>
        <v/>
      </c>
      <c r="C1005" s="539" t="str">
        <f ca="1">IF(F1005="","",(IFERROR(OFFSET('BD1'!AB$14,MATCH(F1005,'BD1'!AC$13:AC$2500,0)-2,0),"")))</f>
        <v/>
      </c>
      <c r="D1005" s="70" t="str">
        <f>IF(F1005="","",(COUNTIFS('BD1'!AC:AC,F1005,'BD1'!AA:AA,"PAGADO")))</f>
        <v/>
      </c>
      <c r="E1005" s="73" t="str">
        <f>IF(F1005="","",(IFERROR(VLOOKUP(F1005,'BD1'!AC:AE,2,0),"")))</f>
        <v/>
      </c>
      <c r="F1005" s="360"/>
      <c r="G1005" s="75" t="str">
        <f>IF(F1005="","",(SUMIFS('BD1'!Y:Y,'BD1'!AC:AC,F1005,'BD1'!AA:AA,"PAGADO")))</f>
        <v/>
      </c>
    </row>
    <row r="1006" spans="2:7" ht="20.100000000000001" customHeight="1" x14ac:dyDescent="0.25">
      <c r="B1006" s="538" t="str">
        <f ca="1">IF(F1006="","",(IFERROR(OFFSET('BD1'!C$14,MATCH(F1006,'BD1'!AC$13:AC$2500,0)-2,0),"")))</f>
        <v/>
      </c>
      <c r="C1006" s="539" t="str">
        <f ca="1">IF(F1006="","",(IFERROR(OFFSET('BD1'!AB$14,MATCH(F1006,'BD1'!AC$13:AC$2500,0)-2,0),"")))</f>
        <v/>
      </c>
      <c r="D1006" s="70" t="str">
        <f>IF(F1006="","",(COUNTIFS('BD1'!AC:AC,F1006,'BD1'!AA:AA,"PAGADO")))</f>
        <v/>
      </c>
      <c r="E1006" s="73" t="str">
        <f>IF(F1006="","",(IFERROR(VLOOKUP(F1006,'BD1'!AC:AE,2,0),"")))</f>
        <v/>
      </c>
      <c r="F1006" s="360"/>
      <c r="G1006" s="75" t="str">
        <f>IF(F1006="","",(SUMIFS('BD1'!Y:Y,'BD1'!AC:AC,F1006,'BD1'!AA:AA,"PAGADO")))</f>
        <v/>
      </c>
    </row>
    <row r="1007" spans="2:7" ht="20.100000000000001" customHeight="1" x14ac:dyDescent="0.25">
      <c r="B1007" s="538" t="str">
        <f ca="1">IF(F1007="","",(IFERROR(OFFSET('BD1'!C$14,MATCH(F1007,'BD1'!AC$13:AC$2500,0)-2,0),"")))</f>
        <v/>
      </c>
      <c r="C1007" s="539" t="str">
        <f ca="1">IF(F1007="","",(IFERROR(OFFSET('BD1'!AB$14,MATCH(F1007,'BD1'!AC$13:AC$2500,0)-2,0),"")))</f>
        <v/>
      </c>
      <c r="D1007" s="70" t="str">
        <f>IF(F1007="","",(COUNTIFS('BD1'!AC:AC,F1007,'BD1'!AA:AA,"PAGADO")))</f>
        <v/>
      </c>
      <c r="E1007" s="73" t="str">
        <f>IF(F1007="","",(IFERROR(VLOOKUP(F1007,'BD1'!AC:AE,2,0),"")))</f>
        <v/>
      </c>
      <c r="F1007" s="360"/>
      <c r="G1007" s="75" t="str">
        <f>IF(F1007="","",(SUMIFS('BD1'!Y:Y,'BD1'!AC:AC,F1007,'BD1'!AA:AA,"PAGADO")))</f>
        <v/>
      </c>
    </row>
    <row r="1008" spans="2:7" ht="20.100000000000001" customHeight="1" x14ac:dyDescent="0.25">
      <c r="B1008" s="538" t="str">
        <f ca="1">IF(F1008="","",(IFERROR(OFFSET('BD1'!C$14,MATCH(F1008,'BD1'!AC$13:AC$2500,0)-2,0),"")))</f>
        <v/>
      </c>
      <c r="C1008" s="539" t="str">
        <f ca="1">IF(F1008="","",(IFERROR(OFFSET('BD1'!AB$14,MATCH(F1008,'BD1'!AC$13:AC$2500,0)-2,0),"")))</f>
        <v/>
      </c>
      <c r="D1008" s="70" t="str">
        <f>IF(F1008="","",(COUNTIFS('BD1'!AC:AC,F1008,'BD1'!AA:AA,"PAGADO")))</f>
        <v/>
      </c>
      <c r="E1008" s="73" t="str">
        <f>IF(F1008="","",(IFERROR(VLOOKUP(F1008,'BD1'!AC:AE,2,0),"")))</f>
        <v/>
      </c>
      <c r="F1008" s="360"/>
      <c r="G1008" s="75" t="str">
        <f>IF(F1008="","",(SUMIFS('BD1'!Y:Y,'BD1'!AC:AC,F1008,'BD1'!AA:AA,"PAGADO")))</f>
        <v/>
      </c>
    </row>
    <row r="1009" spans="2:7" ht="20.100000000000001" customHeight="1" x14ac:dyDescent="0.25">
      <c r="B1009" s="538" t="str">
        <f ca="1">IF(F1009="","",(IFERROR(OFFSET('BD1'!C$14,MATCH(F1009,'BD1'!AC$13:AC$2500,0)-2,0),"")))</f>
        <v/>
      </c>
      <c r="C1009" s="539" t="str">
        <f ca="1">IF(F1009="","",(IFERROR(OFFSET('BD1'!AB$14,MATCH(F1009,'BD1'!AC$13:AC$2500,0)-2,0),"")))</f>
        <v/>
      </c>
      <c r="D1009" s="70" t="str">
        <f>IF(F1009="","",(COUNTIFS('BD1'!AC:AC,F1009,'BD1'!AA:AA,"PAGADO")))</f>
        <v/>
      </c>
      <c r="E1009" s="73" t="str">
        <f>IF(F1009="","",(IFERROR(VLOOKUP(F1009,'BD1'!AC:AE,2,0),"")))</f>
        <v/>
      </c>
      <c r="F1009" s="360"/>
      <c r="G1009" s="75" t="str">
        <f>IF(F1009="","",(SUMIFS('BD1'!Y:Y,'BD1'!AC:AC,F1009,'BD1'!AA:AA,"PAGADO")))</f>
        <v/>
      </c>
    </row>
    <row r="1010" spans="2:7" ht="20.100000000000001" customHeight="1" x14ac:dyDescent="0.25">
      <c r="B1010" s="538" t="str">
        <f ca="1">IF(F1010="","",(IFERROR(OFFSET('BD1'!C$14,MATCH(F1010,'BD1'!AC$13:AC$2500,0)-2,0),"")))</f>
        <v/>
      </c>
      <c r="C1010" s="539" t="str">
        <f ca="1">IF(F1010="","",(IFERROR(OFFSET('BD1'!AB$14,MATCH(F1010,'BD1'!AC$13:AC$2500,0)-2,0),"")))</f>
        <v/>
      </c>
      <c r="D1010" s="70" t="str">
        <f>IF(F1010="","",(COUNTIFS('BD1'!AC:AC,F1010,'BD1'!AA:AA,"PAGADO")))</f>
        <v/>
      </c>
      <c r="E1010" s="73" t="str">
        <f>IF(F1010="","",(IFERROR(VLOOKUP(F1010,'BD1'!AC:AE,2,0),"")))</f>
        <v/>
      </c>
      <c r="F1010" s="360"/>
      <c r="G1010" s="75" t="str">
        <f>IF(F1010="","",(SUMIFS('BD1'!Y:Y,'BD1'!AC:AC,F1010,'BD1'!AA:AA,"PAGADO")))</f>
        <v/>
      </c>
    </row>
    <row r="1011" spans="2:7" ht="20.100000000000001" customHeight="1" x14ac:dyDescent="0.25">
      <c r="B1011" s="538" t="str">
        <f ca="1">IF(F1011="","",(IFERROR(OFFSET('BD1'!C$14,MATCH(F1011,'BD1'!AC$13:AC$2500,0)-2,0),"")))</f>
        <v/>
      </c>
      <c r="C1011" s="539" t="str">
        <f ca="1">IF(F1011="","",(IFERROR(OFFSET('BD1'!AB$14,MATCH(F1011,'BD1'!AC$13:AC$2500,0)-2,0),"")))</f>
        <v/>
      </c>
      <c r="D1011" s="70" t="str">
        <f>IF(F1011="","",(COUNTIFS('BD1'!AC:AC,F1011,'BD1'!AA:AA,"PAGADO")))</f>
        <v/>
      </c>
      <c r="E1011" s="73" t="str">
        <f>IF(F1011="","",(IFERROR(VLOOKUP(F1011,'BD1'!AC:AE,2,0),"")))</f>
        <v/>
      </c>
      <c r="F1011" s="360"/>
      <c r="G1011" s="75" t="str">
        <f>IF(F1011="","",(SUMIFS('BD1'!Y:Y,'BD1'!AC:AC,F1011,'BD1'!AA:AA,"PAGADO")))</f>
        <v/>
      </c>
    </row>
    <row r="1012" spans="2:7" ht="20.100000000000001" customHeight="1" x14ac:dyDescent="0.25">
      <c r="B1012" s="538" t="str">
        <f ca="1">IF(F1012="","",(IFERROR(OFFSET('BD1'!C$14,MATCH(F1012,'BD1'!AC$13:AC$2500,0)-2,0),"")))</f>
        <v/>
      </c>
      <c r="C1012" s="539" t="str">
        <f ca="1">IF(F1012="","",(IFERROR(OFFSET('BD1'!AB$14,MATCH(F1012,'BD1'!AC$13:AC$2500,0)-2,0),"")))</f>
        <v/>
      </c>
      <c r="D1012" s="70" t="str">
        <f>IF(F1012="","",(COUNTIFS('BD1'!AC:AC,F1012,'BD1'!AA:AA,"PAGADO")))</f>
        <v/>
      </c>
      <c r="E1012" s="73" t="str">
        <f>IF(F1012="","",(IFERROR(VLOOKUP(F1012,'BD1'!AC:AE,2,0),"")))</f>
        <v/>
      </c>
      <c r="F1012" s="360"/>
      <c r="G1012" s="75" t="str">
        <f>IF(F1012="","",(SUMIFS('BD1'!Y:Y,'BD1'!AC:AC,F1012,'BD1'!AA:AA,"PAGADO")))</f>
        <v/>
      </c>
    </row>
    <row r="1013" spans="2:7" ht="20.100000000000001" customHeight="1" x14ac:dyDescent="0.25">
      <c r="B1013" s="538" t="str">
        <f ca="1">IF(F1013="","",(IFERROR(OFFSET('BD1'!C$14,MATCH(F1013,'BD1'!AC$13:AC$2500,0)-2,0),"")))</f>
        <v/>
      </c>
      <c r="C1013" s="539" t="str">
        <f ca="1">IF(F1013="","",(IFERROR(OFFSET('BD1'!AB$14,MATCH(F1013,'BD1'!AC$13:AC$2500,0)-2,0),"")))</f>
        <v/>
      </c>
      <c r="D1013" s="70" t="str">
        <f>IF(F1013="","",(COUNTIFS('BD1'!AC:AC,F1013,'BD1'!AA:AA,"PAGADO")))</f>
        <v/>
      </c>
      <c r="E1013" s="73" t="str">
        <f>IF(F1013="","",(IFERROR(VLOOKUP(F1013,'BD1'!AC:AE,2,0),"")))</f>
        <v/>
      </c>
      <c r="F1013" s="360"/>
      <c r="G1013" s="75" t="str">
        <f>IF(F1013="","",(SUMIFS('BD1'!Y:Y,'BD1'!AC:AC,F1013,'BD1'!AA:AA,"PAGADO")))</f>
        <v/>
      </c>
    </row>
    <row r="1014" spans="2:7" ht="20.100000000000001" customHeight="1" x14ac:dyDescent="0.25">
      <c r="B1014" s="538" t="str">
        <f ca="1">IF(F1014="","",(IFERROR(OFFSET('BD1'!C$14,MATCH(F1014,'BD1'!AC$13:AC$2500,0)-2,0),"")))</f>
        <v/>
      </c>
      <c r="C1014" s="539" t="str">
        <f ca="1">IF(F1014="","",(IFERROR(OFFSET('BD1'!AB$14,MATCH(F1014,'BD1'!AC$13:AC$2500,0)-2,0),"")))</f>
        <v/>
      </c>
      <c r="D1014" s="70" t="str">
        <f>IF(F1014="","",(COUNTIFS('BD1'!AC:AC,F1014,'BD1'!AA:AA,"PAGADO")))</f>
        <v/>
      </c>
      <c r="E1014" s="73" t="str">
        <f>IF(F1014="","",(IFERROR(VLOOKUP(F1014,'BD1'!AC:AE,2,0),"")))</f>
        <v/>
      </c>
      <c r="F1014" s="360"/>
      <c r="G1014" s="75" t="str">
        <f>IF(F1014="","",(SUMIFS('BD1'!Y:Y,'BD1'!AC:AC,F1014,'BD1'!AA:AA,"PAGADO")))</f>
        <v/>
      </c>
    </row>
    <row r="1015" spans="2:7" ht="20.100000000000001" customHeight="1" x14ac:dyDescent="0.25">
      <c r="B1015" s="538" t="str">
        <f ca="1">IF(F1015="","",(IFERROR(OFFSET('BD1'!C$14,MATCH(F1015,'BD1'!AC$13:AC$2500,0)-2,0),"")))</f>
        <v/>
      </c>
      <c r="C1015" s="539" t="str">
        <f ca="1">IF(F1015="","",(IFERROR(OFFSET('BD1'!AB$14,MATCH(F1015,'BD1'!AC$13:AC$2500,0)-2,0),"")))</f>
        <v/>
      </c>
      <c r="D1015" s="70" t="str">
        <f>IF(F1015="","",(COUNTIFS('BD1'!AC:AC,F1015,'BD1'!AA:AA,"PAGADO")))</f>
        <v/>
      </c>
      <c r="E1015" s="73" t="str">
        <f>IF(F1015="","",(IFERROR(VLOOKUP(F1015,'BD1'!AC:AE,2,0),"")))</f>
        <v/>
      </c>
      <c r="F1015" s="360"/>
      <c r="G1015" s="75" t="str">
        <f>IF(F1015="","",(SUMIFS('BD1'!Y:Y,'BD1'!AC:AC,F1015,'BD1'!AA:AA,"PAGADO")))</f>
        <v/>
      </c>
    </row>
    <row r="1016" spans="2:7" ht="20.100000000000001" customHeight="1" x14ac:dyDescent="0.25">
      <c r="B1016" s="538" t="str">
        <f ca="1">IF(F1016="","",(IFERROR(OFFSET('BD1'!C$14,MATCH(F1016,'BD1'!AC$13:AC$2500,0)-2,0),"")))</f>
        <v/>
      </c>
      <c r="C1016" s="539" t="str">
        <f ca="1">IF(F1016="","",(IFERROR(OFFSET('BD1'!AB$14,MATCH(F1016,'BD1'!AC$13:AC$2500,0)-2,0),"")))</f>
        <v/>
      </c>
      <c r="D1016" s="70" t="str">
        <f>IF(F1016="","",(COUNTIFS('BD1'!AC:AC,F1016,'BD1'!AA:AA,"PAGADO")))</f>
        <v/>
      </c>
      <c r="E1016" s="73" t="str">
        <f>IF(F1016="","",(IFERROR(VLOOKUP(F1016,'BD1'!AC:AE,2,0),"")))</f>
        <v/>
      </c>
      <c r="F1016" s="360"/>
      <c r="G1016" s="75" t="str">
        <f>IF(F1016="","",(SUMIFS('BD1'!Y:Y,'BD1'!AC:AC,F1016,'BD1'!AA:AA,"PAGADO")))</f>
        <v/>
      </c>
    </row>
    <row r="1017" spans="2:7" ht="20.100000000000001" customHeight="1" x14ac:dyDescent="0.25">
      <c r="B1017" s="538" t="str">
        <f ca="1">IF(F1017="","",(IFERROR(OFFSET('BD1'!C$14,MATCH(F1017,'BD1'!AC$13:AC$2500,0)-2,0),"")))</f>
        <v/>
      </c>
      <c r="C1017" s="539" t="str">
        <f ca="1">IF(F1017="","",(IFERROR(OFFSET('BD1'!AB$14,MATCH(F1017,'BD1'!AC$13:AC$2500,0)-2,0),"")))</f>
        <v/>
      </c>
      <c r="D1017" s="70" t="str">
        <f>IF(F1017="","",(COUNTIFS('BD1'!AC:AC,F1017,'BD1'!AA:AA,"PAGADO")))</f>
        <v/>
      </c>
      <c r="E1017" s="73" t="str">
        <f>IF(F1017="","",(IFERROR(VLOOKUP(F1017,'BD1'!AC:AE,2,0),"")))</f>
        <v/>
      </c>
      <c r="F1017" s="360"/>
      <c r="G1017" s="75" t="str">
        <f>IF(F1017="","",(SUMIFS('BD1'!Y:Y,'BD1'!AC:AC,F1017,'BD1'!AA:AA,"PAGADO")))</f>
        <v/>
      </c>
    </row>
    <row r="1018" spans="2:7" ht="20.100000000000001" customHeight="1" x14ac:dyDescent="0.25">
      <c r="B1018" s="538" t="str">
        <f ca="1">IF(F1018="","",(IFERROR(OFFSET('BD1'!C$14,MATCH(F1018,'BD1'!AC$13:AC$2500,0)-2,0),"")))</f>
        <v/>
      </c>
      <c r="C1018" s="539" t="str">
        <f ca="1">IF(F1018="","",(IFERROR(OFFSET('BD1'!AB$14,MATCH(F1018,'BD1'!AC$13:AC$2500,0)-2,0),"")))</f>
        <v/>
      </c>
      <c r="D1018" s="70" t="str">
        <f>IF(F1018="","",(COUNTIFS('BD1'!AC:AC,F1018,'BD1'!AA:AA,"PAGADO")))</f>
        <v/>
      </c>
      <c r="E1018" s="73" t="str">
        <f>IF(F1018="","",(IFERROR(VLOOKUP(F1018,'BD1'!AC:AE,2,0),"")))</f>
        <v/>
      </c>
      <c r="F1018" s="360"/>
      <c r="G1018" s="75" t="str">
        <f>IF(F1018="","",(SUMIFS('BD1'!Y:Y,'BD1'!AC:AC,F1018,'BD1'!AA:AA,"PAGADO")))</f>
        <v/>
      </c>
    </row>
    <row r="1019" spans="2:7" ht="20.100000000000001" customHeight="1" x14ac:dyDescent="0.25">
      <c r="B1019" s="538" t="str">
        <f ca="1">IF(F1019="","",(IFERROR(OFFSET('BD1'!C$14,MATCH(F1019,'BD1'!AC$13:AC$2500,0)-2,0),"")))</f>
        <v/>
      </c>
      <c r="C1019" s="539" t="str">
        <f ca="1">IF(F1019="","",(IFERROR(OFFSET('BD1'!AB$14,MATCH(F1019,'BD1'!AC$13:AC$2500,0)-2,0),"")))</f>
        <v/>
      </c>
      <c r="D1019" s="70" t="str">
        <f>IF(F1019="","",(COUNTIFS('BD1'!AC:AC,F1019,'BD1'!AA:AA,"PAGADO")))</f>
        <v/>
      </c>
      <c r="E1019" s="73" t="str">
        <f>IF(F1019="","",(IFERROR(VLOOKUP(F1019,'BD1'!AC:AE,2,0),"")))</f>
        <v/>
      </c>
      <c r="F1019" s="360"/>
      <c r="G1019" s="75" t="str">
        <f>IF(F1019="","",(SUMIFS('BD1'!Y:Y,'BD1'!AC:AC,F1019,'BD1'!AA:AA,"PAGADO")))</f>
        <v/>
      </c>
    </row>
    <row r="1020" spans="2:7" ht="20.100000000000001" customHeight="1" x14ac:dyDescent="0.25">
      <c r="B1020" s="538" t="str">
        <f ca="1">IF(F1020="","",(IFERROR(OFFSET('BD1'!C$14,MATCH(F1020,'BD1'!AC$13:AC$2500,0)-2,0),"")))</f>
        <v/>
      </c>
      <c r="C1020" s="539" t="str">
        <f ca="1">IF(F1020="","",(IFERROR(OFFSET('BD1'!AB$14,MATCH(F1020,'BD1'!AC$13:AC$2500,0)-2,0),"")))</f>
        <v/>
      </c>
      <c r="D1020" s="70" t="str">
        <f>IF(F1020="","",(COUNTIFS('BD1'!AC:AC,F1020,'BD1'!AA:AA,"PAGADO")))</f>
        <v/>
      </c>
      <c r="E1020" s="73" t="str">
        <f>IF(F1020="","",(IFERROR(VLOOKUP(F1020,'BD1'!AC:AE,2,0),"")))</f>
        <v/>
      </c>
      <c r="F1020" s="360"/>
      <c r="G1020" s="75" t="str">
        <f>IF(F1020="","",(SUMIFS('BD1'!Y:Y,'BD1'!AC:AC,F1020,'BD1'!AA:AA,"PAGADO")))</f>
        <v/>
      </c>
    </row>
    <row r="1021" spans="2:7" ht="20.100000000000001" customHeight="1" x14ac:dyDescent="0.25">
      <c r="B1021" s="538" t="str">
        <f ca="1">IF(F1021="","",(IFERROR(OFFSET('BD1'!C$14,MATCH(F1021,'BD1'!AC$13:AC$2500,0)-2,0),"")))</f>
        <v/>
      </c>
      <c r="C1021" s="539" t="str">
        <f ca="1">IF(F1021="","",(IFERROR(OFFSET('BD1'!AB$14,MATCH(F1021,'BD1'!AC$13:AC$2500,0)-2,0),"")))</f>
        <v/>
      </c>
      <c r="D1021" s="70" t="str">
        <f>IF(F1021="","",(COUNTIFS('BD1'!AC:AC,F1021,'BD1'!AA:AA,"PAGADO")))</f>
        <v/>
      </c>
      <c r="E1021" s="73" t="str">
        <f>IF(F1021="","",(IFERROR(VLOOKUP(F1021,'BD1'!AC:AE,2,0),"")))</f>
        <v/>
      </c>
      <c r="F1021" s="360"/>
      <c r="G1021" s="75" t="str">
        <f>IF(F1021="","",(SUMIFS('BD1'!Y:Y,'BD1'!AC:AC,F1021,'BD1'!AA:AA,"PAGADO")))</f>
        <v/>
      </c>
    </row>
    <row r="1022" spans="2:7" ht="20.100000000000001" customHeight="1" x14ac:dyDescent="0.25">
      <c r="B1022" s="538" t="str">
        <f ca="1">IF(F1022="","",(IFERROR(OFFSET('BD1'!C$14,MATCH(F1022,'BD1'!AC$13:AC$2500,0)-2,0),"")))</f>
        <v/>
      </c>
      <c r="C1022" s="539" t="str">
        <f ca="1">IF(F1022="","",(IFERROR(OFFSET('BD1'!AB$14,MATCH(F1022,'BD1'!AC$13:AC$2500,0)-2,0),"")))</f>
        <v/>
      </c>
      <c r="D1022" s="70" t="str">
        <f>IF(F1022="","",(COUNTIFS('BD1'!AC:AC,F1022,'BD1'!AA:AA,"PAGADO")))</f>
        <v/>
      </c>
      <c r="E1022" s="73" t="str">
        <f>IF(F1022="","",(IFERROR(VLOOKUP(F1022,'BD1'!AC:AE,2,0),"")))</f>
        <v/>
      </c>
      <c r="F1022" s="360"/>
      <c r="G1022" s="75" t="str">
        <f>IF(F1022="","",(SUMIFS('BD1'!Y:Y,'BD1'!AC:AC,F1022,'BD1'!AA:AA,"PAGADO")))</f>
        <v/>
      </c>
    </row>
    <row r="1023" spans="2:7" ht="20.100000000000001" customHeight="1" x14ac:dyDescent="0.25">
      <c r="B1023" s="538" t="str">
        <f ca="1">IF(F1023="","",(IFERROR(OFFSET('BD1'!C$14,MATCH(F1023,'BD1'!AC$13:AC$2500,0)-2,0),"")))</f>
        <v/>
      </c>
      <c r="C1023" s="539" t="str">
        <f ca="1">IF(F1023="","",(IFERROR(OFFSET('BD1'!AB$14,MATCH(F1023,'BD1'!AC$13:AC$2500,0)-2,0),"")))</f>
        <v/>
      </c>
      <c r="D1023" s="70" t="str">
        <f>IF(F1023="","",(COUNTIFS('BD1'!AC:AC,F1023,'BD1'!AA:AA,"PAGADO")))</f>
        <v/>
      </c>
      <c r="E1023" s="73" t="str">
        <f>IF(F1023="","",(IFERROR(VLOOKUP(F1023,'BD1'!AC:AE,2,0),"")))</f>
        <v/>
      </c>
      <c r="F1023" s="360"/>
      <c r="G1023" s="75" t="str">
        <f>IF(F1023="","",(SUMIFS('BD1'!Y:Y,'BD1'!AC:AC,F1023,'BD1'!AA:AA,"PAGADO")))</f>
        <v/>
      </c>
    </row>
    <row r="1024" spans="2:7" ht="20.100000000000001" customHeight="1" x14ac:dyDescent="0.25">
      <c r="B1024" s="538" t="str">
        <f ca="1">IF(F1024="","",(IFERROR(OFFSET('BD1'!C$14,MATCH(F1024,'BD1'!AC$13:AC$2500,0)-2,0),"")))</f>
        <v/>
      </c>
      <c r="C1024" s="539" t="str">
        <f ca="1">IF(F1024="","",(IFERROR(OFFSET('BD1'!AB$14,MATCH(F1024,'BD1'!AC$13:AC$2500,0)-2,0),"")))</f>
        <v/>
      </c>
      <c r="D1024" s="70" t="str">
        <f>IF(F1024="","",(COUNTIFS('BD1'!AC:AC,F1024,'BD1'!AA:AA,"PAGADO")))</f>
        <v/>
      </c>
      <c r="E1024" s="73" t="str">
        <f>IF(F1024="","",(IFERROR(VLOOKUP(F1024,'BD1'!AC:AE,2,0),"")))</f>
        <v/>
      </c>
      <c r="F1024" s="360"/>
      <c r="G1024" s="75" t="str">
        <f>IF(F1024="","",(SUMIFS('BD1'!Y:Y,'BD1'!AC:AC,F1024,'BD1'!AA:AA,"PAGADO")))</f>
        <v/>
      </c>
    </row>
    <row r="1025" spans="2:7" ht="20.100000000000001" customHeight="1" x14ac:dyDescent="0.25">
      <c r="B1025" s="538" t="str">
        <f ca="1">IF(F1025="","",(IFERROR(OFFSET('BD1'!C$14,MATCH(F1025,'BD1'!AC$13:AC$2500,0)-2,0),"")))</f>
        <v/>
      </c>
      <c r="C1025" s="539" t="str">
        <f ca="1">IF(F1025="","",(IFERROR(OFFSET('BD1'!AB$14,MATCH(F1025,'BD1'!AC$13:AC$2500,0)-2,0),"")))</f>
        <v/>
      </c>
      <c r="D1025" s="70" t="str">
        <f>IF(F1025="","",(COUNTIFS('BD1'!AC:AC,F1025,'BD1'!AA:AA,"PAGADO")))</f>
        <v/>
      </c>
      <c r="E1025" s="73" t="str">
        <f>IF(F1025="","",(IFERROR(VLOOKUP(F1025,'BD1'!AC:AE,2,0),"")))</f>
        <v/>
      </c>
      <c r="F1025" s="360"/>
      <c r="G1025" s="75" t="str">
        <f>IF(F1025="","",(SUMIFS('BD1'!Y:Y,'BD1'!AC:AC,F1025,'BD1'!AA:AA,"PAGADO")))</f>
        <v/>
      </c>
    </row>
    <row r="1026" spans="2:7" ht="20.100000000000001" customHeight="1" x14ac:dyDescent="0.25">
      <c r="B1026" s="538" t="str">
        <f ca="1">IF(F1026="","",(IFERROR(OFFSET('BD1'!C$14,MATCH(F1026,'BD1'!AC$13:AC$2500,0)-2,0),"")))</f>
        <v/>
      </c>
      <c r="C1026" s="539" t="str">
        <f ca="1">IF(F1026="","",(IFERROR(OFFSET('BD1'!AB$14,MATCH(F1026,'BD1'!AC$13:AC$2500,0)-2,0),"")))</f>
        <v/>
      </c>
      <c r="D1026" s="70" t="str">
        <f>IF(F1026="","",(COUNTIFS('BD1'!AC:AC,F1026,'BD1'!AA:AA,"PAGADO")))</f>
        <v/>
      </c>
      <c r="E1026" s="73" t="str">
        <f>IF(F1026="","",(IFERROR(VLOOKUP(F1026,'BD1'!AC:AE,2,0),"")))</f>
        <v/>
      </c>
      <c r="F1026" s="360"/>
      <c r="G1026" s="75" t="str">
        <f>IF(F1026="","",(SUMIFS('BD1'!Y:Y,'BD1'!AC:AC,F1026,'BD1'!AA:AA,"PAGADO")))</f>
        <v/>
      </c>
    </row>
    <row r="1027" spans="2:7" ht="20.100000000000001" customHeight="1" x14ac:dyDescent="0.25">
      <c r="B1027" s="538" t="str">
        <f ca="1">IF(F1027="","",(IFERROR(OFFSET('BD1'!C$14,MATCH(F1027,'BD1'!AC$13:AC$2500,0)-2,0),"")))</f>
        <v/>
      </c>
      <c r="C1027" s="539" t="str">
        <f ca="1">IF(F1027="","",(IFERROR(OFFSET('BD1'!AB$14,MATCH(F1027,'BD1'!AC$13:AC$2500,0)-2,0),"")))</f>
        <v/>
      </c>
      <c r="D1027" s="70" t="str">
        <f>IF(F1027="","",(COUNTIFS('BD1'!AC:AC,F1027,'BD1'!AA:AA,"PAGADO")))</f>
        <v/>
      </c>
      <c r="E1027" s="73" t="str">
        <f>IF(F1027="","",(IFERROR(VLOOKUP(F1027,'BD1'!AC:AE,2,0),"")))</f>
        <v/>
      </c>
      <c r="F1027" s="360"/>
      <c r="G1027" s="75" t="str">
        <f>IF(F1027="","",(SUMIFS('BD1'!Y:Y,'BD1'!AC:AC,F1027,'BD1'!AA:AA,"PAGADO")))</f>
        <v/>
      </c>
    </row>
    <row r="1028" spans="2:7" ht="20.100000000000001" customHeight="1" x14ac:dyDescent="0.25">
      <c r="B1028" s="538" t="str">
        <f ca="1">IF(F1028="","",(IFERROR(OFFSET('BD1'!C$14,MATCH(F1028,'BD1'!AC$13:AC$2500,0)-2,0),"")))</f>
        <v/>
      </c>
      <c r="C1028" s="539" t="str">
        <f ca="1">IF(F1028="","",(IFERROR(OFFSET('BD1'!AB$14,MATCH(F1028,'BD1'!AC$13:AC$2500,0)-2,0),"")))</f>
        <v/>
      </c>
      <c r="D1028" s="70" t="str">
        <f>IF(F1028="","",(COUNTIFS('BD1'!AC:AC,F1028,'BD1'!AA:AA,"PAGADO")))</f>
        <v/>
      </c>
      <c r="E1028" s="73" t="str">
        <f>IF(F1028="","",(IFERROR(VLOOKUP(F1028,'BD1'!AC:AE,2,0),"")))</f>
        <v/>
      </c>
      <c r="F1028" s="360"/>
      <c r="G1028" s="75" t="str">
        <f>IF(F1028="","",(SUMIFS('BD1'!Y:Y,'BD1'!AC:AC,F1028,'BD1'!AA:AA,"PAGADO")))</f>
        <v/>
      </c>
    </row>
    <row r="1029" spans="2:7" ht="20.100000000000001" customHeight="1" x14ac:dyDescent="0.25">
      <c r="B1029" s="538" t="str">
        <f ca="1">IF(F1029="","",(IFERROR(OFFSET('BD1'!C$14,MATCH(F1029,'BD1'!AC$13:AC$2500,0)-2,0),"")))</f>
        <v/>
      </c>
      <c r="C1029" s="539" t="str">
        <f ca="1">IF(F1029="","",(IFERROR(OFFSET('BD1'!AB$14,MATCH(F1029,'BD1'!AC$13:AC$2500,0)-2,0),"")))</f>
        <v/>
      </c>
      <c r="D1029" s="70" t="str">
        <f>IF(F1029="","",(COUNTIFS('BD1'!AC:AC,F1029,'BD1'!AA:AA,"PAGADO")))</f>
        <v/>
      </c>
      <c r="E1029" s="73" t="str">
        <f>IF(F1029="","",(IFERROR(VLOOKUP(F1029,'BD1'!AC:AE,2,0),"")))</f>
        <v/>
      </c>
      <c r="F1029" s="360"/>
      <c r="G1029" s="75" t="str">
        <f>IF(F1029="","",(SUMIFS('BD1'!Y:Y,'BD1'!AC:AC,F1029,'BD1'!AA:AA,"PAGADO")))</f>
        <v/>
      </c>
    </row>
    <row r="1030" spans="2:7" ht="20.100000000000001" customHeight="1" x14ac:dyDescent="0.25">
      <c r="B1030" s="538" t="str">
        <f ca="1">IF(F1030="","",(IFERROR(OFFSET('BD1'!C$14,MATCH(F1030,'BD1'!AC$13:AC$2500,0)-2,0),"")))</f>
        <v/>
      </c>
      <c r="C1030" s="539" t="str">
        <f ca="1">IF(F1030="","",(IFERROR(OFFSET('BD1'!AB$14,MATCH(F1030,'BD1'!AC$13:AC$2500,0)-2,0),"")))</f>
        <v/>
      </c>
      <c r="D1030" s="70" t="str">
        <f>IF(F1030="","",(COUNTIFS('BD1'!AC:AC,F1030,'BD1'!AA:AA,"PAGADO")))</f>
        <v/>
      </c>
      <c r="E1030" s="73" t="str">
        <f>IF(F1030="","",(IFERROR(VLOOKUP(F1030,'BD1'!AC:AE,2,0),"")))</f>
        <v/>
      </c>
      <c r="F1030" s="360"/>
      <c r="G1030" s="75" t="str">
        <f>IF(F1030="","",(SUMIFS('BD1'!Y:Y,'BD1'!AC:AC,F1030,'BD1'!AA:AA,"PAGADO")))</f>
        <v/>
      </c>
    </row>
    <row r="1031" spans="2:7" ht="20.100000000000001" customHeight="1" x14ac:dyDescent="0.25">
      <c r="B1031" s="538" t="str">
        <f ca="1">IF(F1031="","",(IFERROR(OFFSET('BD1'!C$14,MATCH(F1031,'BD1'!AC$13:AC$2500,0)-2,0),"")))</f>
        <v/>
      </c>
      <c r="C1031" s="539" t="str">
        <f ca="1">IF(F1031="","",(IFERROR(OFFSET('BD1'!AB$14,MATCH(F1031,'BD1'!AC$13:AC$2500,0)-2,0),"")))</f>
        <v/>
      </c>
      <c r="D1031" s="70" t="str">
        <f>IF(F1031="","",(COUNTIFS('BD1'!AC:AC,F1031,'BD1'!AA:AA,"PAGADO")))</f>
        <v/>
      </c>
      <c r="E1031" s="73" t="str">
        <f>IF(F1031="","",(IFERROR(VLOOKUP(F1031,'BD1'!AC:AE,2,0),"")))</f>
        <v/>
      </c>
      <c r="F1031" s="360"/>
      <c r="G1031" s="75" t="str">
        <f>IF(F1031="","",(SUMIFS('BD1'!Y:Y,'BD1'!AC:AC,F1031,'BD1'!AA:AA,"PAGADO")))</f>
        <v/>
      </c>
    </row>
    <row r="1032" spans="2:7" ht="20.100000000000001" customHeight="1" x14ac:dyDescent="0.25">
      <c r="B1032" s="538" t="str">
        <f ca="1">IF(F1032="","",(IFERROR(OFFSET('BD1'!C$14,MATCH(F1032,'BD1'!AC$13:AC$2500,0)-2,0),"")))</f>
        <v/>
      </c>
      <c r="C1032" s="539" t="str">
        <f ca="1">IF(F1032="","",(IFERROR(OFFSET('BD1'!AB$14,MATCH(F1032,'BD1'!AC$13:AC$2500,0)-2,0),"")))</f>
        <v/>
      </c>
      <c r="D1032" s="70" t="str">
        <f>IF(F1032="","",(COUNTIFS('BD1'!AC:AC,F1032,'BD1'!AA:AA,"PAGADO")))</f>
        <v/>
      </c>
      <c r="E1032" s="73" t="str">
        <f>IF(F1032="","",(IFERROR(VLOOKUP(F1032,'BD1'!AC:AE,2,0),"")))</f>
        <v/>
      </c>
      <c r="F1032" s="360"/>
      <c r="G1032" s="75" t="str">
        <f>IF(F1032="","",(SUMIFS('BD1'!Y:Y,'BD1'!AC:AC,F1032,'BD1'!AA:AA,"PAGADO")))</f>
        <v/>
      </c>
    </row>
    <row r="1033" spans="2:7" ht="20.100000000000001" customHeight="1" x14ac:dyDescent="0.25">
      <c r="B1033" s="538" t="str">
        <f ca="1">IF(F1033="","",(IFERROR(OFFSET('BD1'!C$14,MATCH(F1033,'BD1'!AC$13:AC$2500,0)-2,0),"")))</f>
        <v/>
      </c>
      <c r="C1033" s="539" t="str">
        <f ca="1">IF(F1033="","",(IFERROR(OFFSET('BD1'!AB$14,MATCH(F1033,'BD1'!AC$13:AC$2500,0)-2,0),"")))</f>
        <v/>
      </c>
      <c r="D1033" s="70" t="str">
        <f>IF(F1033="","",(COUNTIFS('BD1'!AC:AC,F1033,'BD1'!AA:AA,"PAGADO")))</f>
        <v/>
      </c>
      <c r="E1033" s="73" t="str">
        <f>IF(F1033="","",(IFERROR(VLOOKUP(F1033,'BD1'!AC:AE,2,0),"")))</f>
        <v/>
      </c>
      <c r="F1033" s="360"/>
      <c r="G1033" s="75" t="str">
        <f>IF(F1033="","",(SUMIFS('BD1'!Y:Y,'BD1'!AC:AC,F1033,'BD1'!AA:AA,"PAGADO")))</f>
        <v/>
      </c>
    </row>
    <row r="1034" spans="2:7" ht="20.100000000000001" customHeight="1" x14ac:dyDescent="0.25">
      <c r="B1034" s="538" t="str">
        <f ca="1">IF(F1034="","",(IFERROR(OFFSET('BD1'!C$14,MATCH(F1034,'BD1'!AC$13:AC$2500,0)-2,0),"")))</f>
        <v/>
      </c>
      <c r="C1034" s="539" t="str">
        <f ca="1">IF(F1034="","",(IFERROR(OFFSET('BD1'!AB$14,MATCH(F1034,'BD1'!AC$13:AC$2500,0)-2,0),"")))</f>
        <v/>
      </c>
      <c r="D1034" s="70" t="str">
        <f>IF(F1034="","",(COUNTIFS('BD1'!AC:AC,F1034,'BD1'!AA:AA,"PAGADO")))</f>
        <v/>
      </c>
      <c r="E1034" s="73" t="str">
        <f>IF(F1034="","",(IFERROR(VLOOKUP(F1034,'BD1'!AC:AE,2,0),"")))</f>
        <v/>
      </c>
      <c r="F1034" s="360"/>
      <c r="G1034" s="75" t="str">
        <f>IF(F1034="","",(SUMIFS('BD1'!Y:Y,'BD1'!AC:AC,F1034,'BD1'!AA:AA,"PAGADO")))</f>
        <v/>
      </c>
    </row>
    <row r="1035" spans="2:7" ht="20.100000000000001" customHeight="1" x14ac:dyDescent="0.25">
      <c r="B1035" s="538" t="str">
        <f ca="1">IF(F1035="","",(IFERROR(OFFSET('BD1'!C$14,MATCH(F1035,'BD1'!AC$13:AC$2500,0)-2,0),"")))</f>
        <v/>
      </c>
      <c r="C1035" s="539" t="str">
        <f ca="1">IF(F1035="","",(IFERROR(OFFSET('BD1'!AB$14,MATCH(F1035,'BD1'!AC$13:AC$2500,0)-2,0),"")))</f>
        <v/>
      </c>
      <c r="D1035" s="70" t="str">
        <f>IF(F1035="","",(COUNTIFS('BD1'!AC:AC,F1035,'BD1'!AA:AA,"PAGADO")))</f>
        <v/>
      </c>
      <c r="E1035" s="73" t="str">
        <f>IF(F1035="","",(IFERROR(VLOOKUP(F1035,'BD1'!AC:AE,2,0),"")))</f>
        <v/>
      </c>
      <c r="F1035" s="360"/>
      <c r="G1035" s="75" t="str">
        <f>IF(F1035="","",(SUMIFS('BD1'!Y:Y,'BD1'!AC:AC,F1035,'BD1'!AA:AA,"PAGADO")))</f>
        <v/>
      </c>
    </row>
    <row r="1036" spans="2:7" ht="20.100000000000001" customHeight="1" x14ac:dyDescent="0.25">
      <c r="B1036" s="538" t="str">
        <f ca="1">IF(F1036="","",(IFERROR(OFFSET('BD1'!C$14,MATCH(F1036,'BD1'!AC$13:AC$2500,0)-2,0),"")))</f>
        <v/>
      </c>
      <c r="C1036" s="539" t="str">
        <f ca="1">IF(F1036="","",(IFERROR(OFFSET('BD1'!AB$14,MATCH(F1036,'BD1'!AC$13:AC$2500,0)-2,0),"")))</f>
        <v/>
      </c>
      <c r="D1036" s="70" t="str">
        <f>IF(F1036="","",(COUNTIFS('BD1'!AC:AC,F1036,'BD1'!AA:AA,"PAGADO")))</f>
        <v/>
      </c>
      <c r="E1036" s="73" t="str">
        <f>IF(F1036="","",(IFERROR(VLOOKUP(F1036,'BD1'!AC:AE,2,0),"")))</f>
        <v/>
      </c>
      <c r="F1036" s="360"/>
      <c r="G1036" s="75" t="str">
        <f>IF(F1036="","",(SUMIFS('BD1'!Y:Y,'BD1'!AC:AC,F1036,'BD1'!AA:AA,"PAGADO")))</f>
        <v/>
      </c>
    </row>
    <row r="1037" spans="2:7" ht="20.100000000000001" customHeight="1" x14ac:dyDescent="0.25">
      <c r="B1037" s="538" t="str">
        <f ca="1">IF(F1037="","",(IFERROR(OFFSET('BD1'!C$14,MATCH(F1037,'BD1'!AC$13:AC$2500,0)-2,0),"")))</f>
        <v/>
      </c>
      <c r="C1037" s="539" t="str">
        <f ca="1">IF(F1037="","",(IFERROR(OFFSET('BD1'!AB$14,MATCH(F1037,'BD1'!AC$13:AC$2500,0)-2,0),"")))</f>
        <v/>
      </c>
      <c r="D1037" s="70" t="str">
        <f>IF(F1037="","",(COUNTIFS('BD1'!AC:AC,F1037,'BD1'!AA:AA,"PAGADO")))</f>
        <v/>
      </c>
      <c r="E1037" s="73" t="str">
        <f>IF(F1037="","",(IFERROR(VLOOKUP(F1037,'BD1'!AC:AE,2,0),"")))</f>
        <v/>
      </c>
      <c r="F1037" s="360"/>
      <c r="G1037" s="75" t="str">
        <f>IF(F1037="","",(SUMIFS('BD1'!Y:Y,'BD1'!AC:AC,F1037,'BD1'!AA:AA,"PAGADO")))</f>
        <v/>
      </c>
    </row>
    <row r="1038" spans="2:7" ht="20.100000000000001" customHeight="1" x14ac:dyDescent="0.25">
      <c r="B1038" s="538" t="str">
        <f ca="1">IF(F1038="","",(IFERROR(OFFSET('BD1'!C$14,MATCH(F1038,'BD1'!AC$13:AC$2500,0)-2,0),"")))</f>
        <v/>
      </c>
      <c r="C1038" s="539" t="str">
        <f ca="1">IF(F1038="","",(IFERROR(OFFSET('BD1'!AB$14,MATCH(F1038,'BD1'!AC$13:AC$2500,0)-2,0),"")))</f>
        <v/>
      </c>
      <c r="D1038" s="70" t="str">
        <f>IF(F1038="","",(COUNTIFS('BD1'!AC:AC,F1038,'BD1'!AA:AA,"PAGADO")))</f>
        <v/>
      </c>
      <c r="E1038" s="73" t="str">
        <f>IF(F1038="","",(IFERROR(VLOOKUP(F1038,'BD1'!AC:AE,2,0),"")))</f>
        <v/>
      </c>
      <c r="F1038" s="360"/>
      <c r="G1038" s="75" t="str">
        <f>IF(F1038="","",(SUMIFS('BD1'!Y:Y,'BD1'!AC:AC,F1038,'BD1'!AA:AA,"PAGADO")))</f>
        <v/>
      </c>
    </row>
    <row r="1039" spans="2:7" ht="20.100000000000001" customHeight="1" x14ac:dyDescent="0.25">
      <c r="B1039" s="538" t="str">
        <f ca="1">IF(F1039="","",(IFERROR(OFFSET('BD1'!C$14,MATCH(F1039,'BD1'!AC$13:AC$2500,0)-2,0),"")))</f>
        <v/>
      </c>
      <c r="C1039" s="539" t="str">
        <f ca="1">IF(F1039="","",(IFERROR(OFFSET('BD1'!AB$14,MATCH(F1039,'BD1'!AC$13:AC$2500,0)-2,0),"")))</f>
        <v/>
      </c>
      <c r="D1039" s="70" t="str">
        <f>IF(F1039="","",(COUNTIFS('BD1'!AC:AC,F1039,'BD1'!AA:AA,"PAGADO")))</f>
        <v/>
      </c>
      <c r="E1039" s="73" t="str">
        <f>IF(F1039="","",(IFERROR(VLOOKUP(F1039,'BD1'!AC:AE,2,0),"")))</f>
        <v/>
      </c>
      <c r="F1039" s="360"/>
      <c r="G1039" s="75" t="str">
        <f>IF(F1039="","",(SUMIFS('BD1'!Y:Y,'BD1'!AC:AC,F1039,'BD1'!AA:AA,"PAGADO")))</f>
        <v/>
      </c>
    </row>
    <row r="1040" spans="2:7" ht="20.100000000000001" customHeight="1" x14ac:dyDescent="0.25">
      <c r="B1040" s="538" t="str">
        <f ca="1">IF(F1040="","",(IFERROR(OFFSET('BD1'!C$14,MATCH(F1040,'BD1'!AC$13:AC$2500,0)-2,0),"")))</f>
        <v/>
      </c>
      <c r="C1040" s="539" t="str">
        <f ca="1">IF(F1040="","",(IFERROR(OFFSET('BD1'!AB$14,MATCH(F1040,'BD1'!AC$13:AC$2500,0)-2,0),"")))</f>
        <v/>
      </c>
      <c r="D1040" s="70" t="str">
        <f>IF(F1040="","",(COUNTIFS('BD1'!AC:AC,F1040,'BD1'!AA:AA,"PAGADO")))</f>
        <v/>
      </c>
      <c r="E1040" s="73" t="str">
        <f>IF(F1040="","",(IFERROR(VLOOKUP(F1040,'BD1'!AC:AE,2,0),"")))</f>
        <v/>
      </c>
      <c r="F1040" s="360"/>
      <c r="G1040" s="75" t="str">
        <f>IF(F1040="","",(SUMIFS('BD1'!Y:Y,'BD1'!AC:AC,F1040,'BD1'!AA:AA,"PAGADO")))</f>
        <v/>
      </c>
    </row>
    <row r="1041" spans="2:7" ht="20.100000000000001" customHeight="1" x14ac:dyDescent="0.25">
      <c r="B1041" s="538" t="str">
        <f ca="1">IF(F1041="","",(IFERROR(OFFSET('BD1'!C$14,MATCH(F1041,'BD1'!AC$13:AC$2500,0)-2,0),"")))</f>
        <v/>
      </c>
      <c r="C1041" s="539" t="str">
        <f ca="1">IF(F1041="","",(IFERROR(OFFSET('BD1'!AB$14,MATCH(F1041,'BD1'!AC$13:AC$2500,0)-2,0),"")))</f>
        <v/>
      </c>
      <c r="D1041" s="70" t="str">
        <f>IF(F1041="","",(COUNTIFS('BD1'!AC:AC,F1041,'BD1'!AA:AA,"PAGADO")))</f>
        <v/>
      </c>
      <c r="E1041" s="73" t="str">
        <f>IF(F1041="","",(IFERROR(VLOOKUP(F1041,'BD1'!AC:AE,2,0),"")))</f>
        <v/>
      </c>
      <c r="F1041" s="360"/>
      <c r="G1041" s="75" t="str">
        <f>IF(F1041="","",(SUMIFS('BD1'!Y:Y,'BD1'!AC:AC,F1041,'BD1'!AA:AA,"PAGADO")))</f>
        <v/>
      </c>
    </row>
    <row r="1042" spans="2:7" ht="20.100000000000001" customHeight="1" x14ac:dyDescent="0.25">
      <c r="B1042" s="538" t="str">
        <f ca="1">IF(F1042="","",(IFERROR(OFFSET('BD1'!C$14,MATCH(F1042,'BD1'!AC$13:AC$2500,0)-2,0),"")))</f>
        <v/>
      </c>
      <c r="C1042" s="539" t="str">
        <f ca="1">IF(F1042="","",(IFERROR(OFFSET('BD1'!AB$14,MATCH(F1042,'BD1'!AC$13:AC$2500,0)-2,0),"")))</f>
        <v/>
      </c>
      <c r="D1042" s="70" t="str">
        <f>IF(F1042="","",(COUNTIFS('BD1'!AC:AC,F1042,'BD1'!AA:AA,"PAGADO")))</f>
        <v/>
      </c>
      <c r="E1042" s="73" t="str">
        <f>IF(F1042="","",(IFERROR(VLOOKUP(F1042,'BD1'!AC:AE,2,0),"")))</f>
        <v/>
      </c>
      <c r="F1042" s="360"/>
      <c r="G1042" s="75" t="str">
        <f>IF(F1042="","",(SUMIFS('BD1'!Y:Y,'BD1'!AC:AC,F1042,'BD1'!AA:AA,"PAGADO")))</f>
        <v/>
      </c>
    </row>
    <row r="1043" spans="2:7" ht="20.100000000000001" customHeight="1" x14ac:dyDescent="0.25">
      <c r="B1043" s="538" t="str">
        <f ca="1">IF(F1043="","",(IFERROR(OFFSET('BD1'!C$14,MATCH(F1043,'BD1'!AC$13:AC$2500,0)-2,0),"")))</f>
        <v/>
      </c>
      <c r="C1043" s="539" t="str">
        <f ca="1">IF(F1043="","",(IFERROR(OFFSET('BD1'!AB$14,MATCH(F1043,'BD1'!AC$13:AC$2500,0)-2,0),"")))</f>
        <v/>
      </c>
      <c r="D1043" s="70" t="str">
        <f>IF(F1043="","",(COUNTIFS('BD1'!AC:AC,F1043,'BD1'!AA:AA,"PAGADO")))</f>
        <v/>
      </c>
      <c r="E1043" s="73" t="str">
        <f>IF(F1043="","",(IFERROR(VLOOKUP(F1043,'BD1'!AC:AE,2,0),"")))</f>
        <v/>
      </c>
      <c r="F1043" s="360"/>
      <c r="G1043" s="75" t="str">
        <f>IF(F1043="","",(SUMIFS('BD1'!Y:Y,'BD1'!AC:AC,F1043,'BD1'!AA:AA,"PAGADO")))</f>
        <v/>
      </c>
    </row>
    <row r="1044" spans="2:7" ht="20.100000000000001" customHeight="1" x14ac:dyDescent="0.25">
      <c r="B1044" s="538" t="str">
        <f ca="1">IF(F1044="","",(IFERROR(OFFSET('BD1'!C$14,MATCH(F1044,'BD1'!AC$13:AC$2500,0)-2,0),"")))</f>
        <v/>
      </c>
      <c r="C1044" s="539" t="str">
        <f ca="1">IF(F1044="","",(IFERROR(OFFSET('BD1'!AB$14,MATCH(F1044,'BD1'!AC$13:AC$2500,0)-2,0),"")))</f>
        <v/>
      </c>
      <c r="D1044" s="70" t="str">
        <f>IF(F1044="","",(COUNTIFS('BD1'!AC:AC,F1044,'BD1'!AA:AA,"PAGADO")))</f>
        <v/>
      </c>
      <c r="E1044" s="73" t="str">
        <f>IF(F1044="","",(IFERROR(VLOOKUP(F1044,'BD1'!AC:AE,2,0),"")))</f>
        <v/>
      </c>
      <c r="F1044" s="360"/>
      <c r="G1044" s="75" t="str">
        <f>IF(F1044="","",(SUMIFS('BD1'!Y:Y,'BD1'!AC:AC,F1044,'BD1'!AA:AA,"PAGADO")))</f>
        <v/>
      </c>
    </row>
    <row r="1045" spans="2:7" ht="20.100000000000001" customHeight="1" x14ac:dyDescent="0.25">
      <c r="B1045" s="538" t="str">
        <f ca="1">IF(F1045="","",(IFERROR(OFFSET('BD1'!C$14,MATCH(F1045,'BD1'!AC$13:AC$2500,0)-2,0),"")))</f>
        <v/>
      </c>
      <c r="C1045" s="539" t="str">
        <f ca="1">IF(F1045="","",(IFERROR(OFFSET('BD1'!AB$14,MATCH(F1045,'BD1'!AC$13:AC$2500,0)-2,0),"")))</f>
        <v/>
      </c>
      <c r="D1045" s="70" t="str">
        <f>IF(F1045="","",(COUNTIFS('BD1'!AC:AC,F1045,'BD1'!AA:AA,"PAGADO")))</f>
        <v/>
      </c>
      <c r="E1045" s="73" t="str">
        <f>IF(F1045="","",(IFERROR(VLOOKUP(F1045,'BD1'!AC:AE,2,0),"")))</f>
        <v/>
      </c>
      <c r="F1045" s="360"/>
      <c r="G1045" s="75" t="str">
        <f>IF(F1045="","",(SUMIFS('BD1'!Y:Y,'BD1'!AC:AC,F1045,'BD1'!AA:AA,"PAGADO")))</f>
        <v/>
      </c>
    </row>
    <row r="1046" spans="2:7" ht="20.100000000000001" customHeight="1" x14ac:dyDescent="0.25">
      <c r="B1046" s="538" t="str">
        <f ca="1">IF(F1046="","",(IFERROR(OFFSET('BD1'!C$14,MATCH(F1046,'BD1'!AC$13:AC$2500,0)-2,0),"")))</f>
        <v/>
      </c>
      <c r="C1046" s="539" t="str">
        <f ca="1">IF(F1046="","",(IFERROR(OFFSET('BD1'!AB$14,MATCH(F1046,'BD1'!AC$13:AC$2500,0)-2,0),"")))</f>
        <v/>
      </c>
      <c r="D1046" s="70" t="str">
        <f>IF(F1046="","",(COUNTIFS('BD1'!AC:AC,F1046,'BD1'!AA:AA,"PAGADO")))</f>
        <v/>
      </c>
      <c r="E1046" s="73" t="str">
        <f>IF(F1046="","",(IFERROR(VLOOKUP(F1046,'BD1'!AC:AE,2,0),"")))</f>
        <v/>
      </c>
      <c r="F1046" s="360"/>
      <c r="G1046" s="75" t="str">
        <f>IF(F1046="","",(SUMIFS('BD1'!Y:Y,'BD1'!AC:AC,F1046,'BD1'!AA:AA,"PAGADO")))</f>
        <v/>
      </c>
    </row>
    <row r="1047" spans="2:7" ht="20.100000000000001" customHeight="1" x14ac:dyDescent="0.25">
      <c r="B1047" s="538" t="str">
        <f ca="1">IF(F1047="","",(IFERROR(OFFSET('BD1'!C$14,MATCH(F1047,'BD1'!AC$13:AC$2500,0)-2,0),"")))</f>
        <v/>
      </c>
      <c r="C1047" s="539" t="str">
        <f ca="1">IF(F1047="","",(IFERROR(OFFSET('BD1'!AB$14,MATCH(F1047,'BD1'!AC$13:AC$2500,0)-2,0),"")))</f>
        <v/>
      </c>
      <c r="D1047" s="70" t="str">
        <f>IF(F1047="","",(COUNTIFS('BD1'!AC:AC,F1047,'BD1'!AA:AA,"PAGADO")))</f>
        <v/>
      </c>
      <c r="E1047" s="73" t="str">
        <f>IF(F1047="","",(IFERROR(VLOOKUP(F1047,'BD1'!AC:AE,2,0),"")))</f>
        <v/>
      </c>
      <c r="F1047" s="360"/>
      <c r="G1047" s="75" t="str">
        <f>IF(F1047="","",(SUMIFS('BD1'!Y:Y,'BD1'!AC:AC,F1047,'BD1'!AA:AA,"PAGADO")))</f>
        <v/>
      </c>
    </row>
    <row r="1048" spans="2:7" ht="20.100000000000001" customHeight="1" x14ac:dyDescent="0.25">
      <c r="B1048" s="538" t="str">
        <f ca="1">IF(F1048="","",(IFERROR(OFFSET('BD1'!C$14,MATCH(F1048,'BD1'!AC$13:AC$2500,0)-2,0),"")))</f>
        <v/>
      </c>
      <c r="C1048" s="539" t="str">
        <f ca="1">IF(F1048="","",(IFERROR(OFFSET('BD1'!AB$14,MATCH(F1048,'BD1'!AC$13:AC$2500,0)-2,0),"")))</f>
        <v/>
      </c>
      <c r="D1048" s="70" t="str">
        <f>IF(F1048="","",(COUNTIFS('BD1'!AC:AC,F1048,'BD1'!AA:AA,"PAGADO")))</f>
        <v/>
      </c>
      <c r="E1048" s="73" t="str">
        <f>IF(F1048="","",(IFERROR(VLOOKUP(F1048,'BD1'!AC:AE,2,0),"")))</f>
        <v/>
      </c>
      <c r="F1048" s="360"/>
      <c r="G1048" s="75" t="str">
        <f>IF(F1048="","",(SUMIFS('BD1'!Y:Y,'BD1'!AC:AC,F1048,'BD1'!AA:AA,"PAGADO")))</f>
        <v/>
      </c>
    </row>
    <row r="1049" spans="2:7" ht="20.100000000000001" customHeight="1" x14ac:dyDescent="0.25">
      <c r="B1049" s="538" t="str">
        <f ca="1">IF(F1049="","",(IFERROR(OFFSET('BD1'!C$14,MATCH(F1049,'BD1'!AC$13:AC$2500,0)-2,0),"")))</f>
        <v/>
      </c>
      <c r="C1049" s="539" t="str">
        <f ca="1">IF(F1049="","",(IFERROR(OFFSET('BD1'!AB$14,MATCH(F1049,'BD1'!AC$13:AC$2500,0)-2,0),"")))</f>
        <v/>
      </c>
      <c r="D1049" s="70" t="str">
        <f>IF(F1049="","",(COUNTIFS('BD1'!AC:AC,F1049,'BD1'!AA:AA,"PAGADO")))</f>
        <v/>
      </c>
      <c r="E1049" s="73" t="str">
        <f>IF(F1049="","",(IFERROR(VLOOKUP(F1049,'BD1'!AC:AE,2,0),"")))</f>
        <v/>
      </c>
      <c r="F1049" s="360"/>
      <c r="G1049" s="75" t="str">
        <f>IF(F1049="","",(SUMIFS('BD1'!Y:Y,'BD1'!AC:AC,F1049,'BD1'!AA:AA,"PAGADO")))</f>
        <v/>
      </c>
    </row>
    <row r="1050" spans="2:7" ht="20.100000000000001" customHeight="1" x14ac:dyDescent="0.25">
      <c r="B1050" s="538" t="str">
        <f ca="1">IF(F1050="","",(IFERROR(OFFSET('BD1'!C$14,MATCH(F1050,'BD1'!AC$13:AC$2500,0)-2,0),"")))</f>
        <v/>
      </c>
      <c r="C1050" s="539" t="str">
        <f ca="1">IF(F1050="","",(IFERROR(OFFSET('BD1'!AB$14,MATCH(F1050,'BD1'!AC$13:AC$2500,0)-2,0),"")))</f>
        <v/>
      </c>
      <c r="D1050" s="70" t="str">
        <f>IF(F1050="","",(COUNTIFS('BD1'!AC:AC,F1050,'BD1'!AA:AA,"PAGADO")))</f>
        <v/>
      </c>
      <c r="E1050" s="73" t="str">
        <f>IF(F1050="","",(IFERROR(VLOOKUP(F1050,'BD1'!AC:AE,2,0),"")))</f>
        <v/>
      </c>
      <c r="F1050" s="360"/>
      <c r="G1050" s="75" t="str">
        <f>IF(F1050="","",(SUMIFS('BD1'!Y:Y,'BD1'!AC:AC,F1050,'BD1'!AA:AA,"PAGADO")))</f>
        <v/>
      </c>
    </row>
    <row r="1051" spans="2:7" ht="20.100000000000001" customHeight="1" x14ac:dyDescent="0.25">
      <c r="B1051" s="538" t="str">
        <f ca="1">IF(F1051="","",(IFERROR(OFFSET('BD1'!C$14,MATCH(F1051,'BD1'!AC$13:AC$2500,0)-2,0),"")))</f>
        <v/>
      </c>
      <c r="C1051" s="539" t="str">
        <f ca="1">IF(F1051="","",(IFERROR(OFFSET('BD1'!AB$14,MATCH(F1051,'BD1'!AC$13:AC$2500,0)-2,0),"")))</f>
        <v/>
      </c>
      <c r="D1051" s="70" t="str">
        <f>IF(F1051="","",(COUNTIFS('BD1'!AC:AC,F1051,'BD1'!AA:AA,"PAGADO")))</f>
        <v/>
      </c>
      <c r="E1051" s="73" t="str">
        <f>IF(F1051="","",(IFERROR(VLOOKUP(F1051,'BD1'!AC:AE,2,0),"")))</f>
        <v/>
      </c>
      <c r="F1051" s="360"/>
      <c r="G1051" s="75" t="str">
        <f>IF(F1051="","",(SUMIFS('BD1'!Y:Y,'BD1'!AC:AC,F1051,'BD1'!AA:AA,"PAGADO")))</f>
        <v/>
      </c>
    </row>
    <row r="1052" spans="2:7" ht="20.100000000000001" customHeight="1" x14ac:dyDescent="0.25">
      <c r="B1052" s="538" t="str">
        <f ca="1">IF(F1052="","",(IFERROR(OFFSET('BD1'!C$14,MATCH(F1052,'BD1'!AC$13:AC$2500,0)-2,0),"")))</f>
        <v/>
      </c>
      <c r="C1052" s="539" t="str">
        <f ca="1">IF(F1052="","",(IFERROR(OFFSET('BD1'!AB$14,MATCH(F1052,'BD1'!AC$13:AC$2500,0)-2,0),"")))</f>
        <v/>
      </c>
      <c r="D1052" s="70" t="str">
        <f>IF(F1052="","",(COUNTIFS('BD1'!AC:AC,F1052,'BD1'!AA:AA,"PAGADO")))</f>
        <v/>
      </c>
      <c r="E1052" s="73" t="str">
        <f>IF(F1052="","",(IFERROR(VLOOKUP(F1052,'BD1'!AC:AE,2,0),"")))</f>
        <v/>
      </c>
      <c r="F1052" s="360"/>
      <c r="G1052" s="75" t="str">
        <f>IF(F1052="","",(SUMIFS('BD1'!Y:Y,'BD1'!AC:AC,F1052,'BD1'!AA:AA,"PAGADO")))</f>
        <v/>
      </c>
    </row>
    <row r="1053" spans="2:7" ht="20.100000000000001" customHeight="1" x14ac:dyDescent="0.25">
      <c r="B1053" s="538" t="str">
        <f ca="1">IF(F1053="","",(IFERROR(OFFSET('BD1'!C$14,MATCH(F1053,'BD1'!AC$13:AC$2500,0)-2,0),"")))</f>
        <v/>
      </c>
      <c r="C1053" s="539" t="str">
        <f ca="1">IF(F1053="","",(IFERROR(OFFSET('BD1'!AB$14,MATCH(F1053,'BD1'!AC$13:AC$2500,0)-2,0),"")))</f>
        <v/>
      </c>
      <c r="D1053" s="70" t="str">
        <f>IF(F1053="","",(COUNTIFS('BD1'!AC:AC,F1053,'BD1'!AA:AA,"PAGADO")))</f>
        <v/>
      </c>
      <c r="E1053" s="73" t="str">
        <f>IF(F1053="","",(IFERROR(VLOOKUP(F1053,'BD1'!AC:AE,2,0),"")))</f>
        <v/>
      </c>
      <c r="F1053" s="360"/>
      <c r="G1053" s="75" t="str">
        <f>IF(F1053="","",(SUMIFS('BD1'!Y:Y,'BD1'!AC:AC,F1053,'BD1'!AA:AA,"PAGADO")))</f>
        <v/>
      </c>
    </row>
    <row r="1054" spans="2:7" ht="20.100000000000001" customHeight="1" x14ac:dyDescent="0.25">
      <c r="B1054" s="538" t="str">
        <f ca="1">IF(F1054="","",(IFERROR(OFFSET('BD1'!C$14,MATCH(F1054,'BD1'!AC$13:AC$2500,0)-2,0),"")))</f>
        <v/>
      </c>
      <c r="C1054" s="539" t="str">
        <f ca="1">IF(F1054="","",(IFERROR(OFFSET('BD1'!AB$14,MATCH(F1054,'BD1'!AC$13:AC$2500,0)-2,0),"")))</f>
        <v/>
      </c>
      <c r="D1054" s="70" t="str">
        <f>IF(F1054="","",(COUNTIFS('BD1'!AC:AC,F1054,'BD1'!AA:AA,"PAGADO")))</f>
        <v/>
      </c>
      <c r="E1054" s="73" t="str">
        <f>IF(F1054="","",(IFERROR(VLOOKUP(F1054,'BD1'!AC:AE,2,0),"")))</f>
        <v/>
      </c>
      <c r="F1054" s="360"/>
      <c r="G1054" s="75" t="str">
        <f>IF(F1054="","",(SUMIFS('BD1'!Y:Y,'BD1'!AC:AC,F1054,'BD1'!AA:AA,"PAGADO")))</f>
        <v/>
      </c>
    </row>
    <row r="1055" spans="2:7" ht="20.100000000000001" customHeight="1" x14ac:dyDescent="0.25">
      <c r="B1055" s="538" t="str">
        <f ca="1">IF(F1055="","",(IFERROR(OFFSET('BD1'!C$14,MATCH(F1055,'BD1'!AC$13:AC$2500,0)-2,0),"")))</f>
        <v/>
      </c>
      <c r="C1055" s="539" t="str">
        <f ca="1">IF(F1055="","",(IFERROR(OFFSET('BD1'!AB$14,MATCH(F1055,'BD1'!AC$13:AC$2500,0)-2,0),"")))</f>
        <v/>
      </c>
      <c r="D1055" s="70" t="str">
        <f>IF(F1055="","",(COUNTIFS('BD1'!AC:AC,F1055,'BD1'!AA:AA,"PAGADO")))</f>
        <v/>
      </c>
      <c r="E1055" s="73" t="str">
        <f>IF(F1055="","",(IFERROR(VLOOKUP(F1055,'BD1'!AC:AE,2,0),"")))</f>
        <v/>
      </c>
      <c r="F1055" s="360"/>
      <c r="G1055" s="75" t="str">
        <f>IF(F1055="","",(SUMIFS('BD1'!Y:Y,'BD1'!AC:AC,F1055,'BD1'!AA:AA,"PAGADO")))</f>
        <v/>
      </c>
    </row>
    <row r="1056" spans="2:7" ht="20.100000000000001" customHeight="1" x14ac:dyDescent="0.25">
      <c r="B1056" s="538" t="str">
        <f ca="1">IF(F1056="","",(IFERROR(OFFSET('BD1'!C$14,MATCH(F1056,'BD1'!AC$13:AC$2500,0)-2,0),"")))</f>
        <v/>
      </c>
      <c r="C1056" s="539" t="str">
        <f ca="1">IF(F1056="","",(IFERROR(OFFSET('BD1'!AB$14,MATCH(F1056,'BD1'!AC$13:AC$2500,0)-2,0),"")))</f>
        <v/>
      </c>
      <c r="D1056" s="70" t="str">
        <f>IF(F1056="","",(COUNTIFS('BD1'!AC:AC,F1056,'BD1'!AA:AA,"PAGADO")))</f>
        <v/>
      </c>
      <c r="E1056" s="73" t="str">
        <f>IF(F1056="","",(IFERROR(VLOOKUP(F1056,'BD1'!AC:AE,2,0),"")))</f>
        <v/>
      </c>
      <c r="F1056" s="360"/>
      <c r="G1056" s="75" t="str">
        <f>IF(F1056="","",(SUMIFS('BD1'!Y:Y,'BD1'!AC:AC,F1056,'BD1'!AA:AA,"PAGADO")))</f>
        <v/>
      </c>
    </row>
    <row r="1057" spans="2:7" ht="20.100000000000001" customHeight="1" x14ac:dyDescent="0.25">
      <c r="B1057" s="538" t="str">
        <f ca="1">IF(F1057="","",(IFERROR(OFFSET('BD1'!C$14,MATCH(F1057,'BD1'!AC$13:AC$2500,0)-2,0),"")))</f>
        <v/>
      </c>
      <c r="C1057" s="539" t="str">
        <f ca="1">IF(F1057="","",(IFERROR(OFFSET('BD1'!AB$14,MATCH(F1057,'BD1'!AC$13:AC$2500,0)-2,0),"")))</f>
        <v/>
      </c>
      <c r="D1057" s="70" t="str">
        <f>IF(F1057="","",(COUNTIFS('BD1'!AC:AC,F1057,'BD1'!AA:AA,"PAGADO")))</f>
        <v/>
      </c>
      <c r="E1057" s="73" t="str">
        <f>IF(F1057="","",(IFERROR(VLOOKUP(F1057,'BD1'!AC:AE,2,0),"")))</f>
        <v/>
      </c>
      <c r="F1057" s="360"/>
      <c r="G1057" s="75" t="str">
        <f>IF(F1057="","",(SUMIFS('BD1'!Y:Y,'BD1'!AC:AC,F1057,'BD1'!AA:AA,"PAGADO")))</f>
        <v/>
      </c>
    </row>
    <row r="1058" spans="2:7" ht="20.100000000000001" customHeight="1" x14ac:dyDescent="0.25">
      <c r="B1058" s="538" t="str">
        <f ca="1">IF(F1058="","",(IFERROR(OFFSET('BD1'!C$14,MATCH(F1058,'BD1'!AC$13:AC$2500,0)-2,0),"")))</f>
        <v/>
      </c>
      <c r="C1058" s="539" t="str">
        <f ca="1">IF(F1058="","",(IFERROR(OFFSET('BD1'!AB$14,MATCH(F1058,'BD1'!AC$13:AC$2500,0)-2,0),"")))</f>
        <v/>
      </c>
      <c r="D1058" s="70" t="str">
        <f>IF(F1058="","",(COUNTIFS('BD1'!AC:AC,F1058,'BD1'!AA:AA,"PAGADO")))</f>
        <v/>
      </c>
      <c r="E1058" s="73" t="str">
        <f>IF(F1058="","",(IFERROR(VLOOKUP(F1058,'BD1'!AC:AE,2,0),"")))</f>
        <v/>
      </c>
      <c r="F1058" s="360"/>
      <c r="G1058" s="75" t="str">
        <f>IF(F1058="","",(SUMIFS('BD1'!Y:Y,'BD1'!AC:AC,F1058,'BD1'!AA:AA,"PAGADO")))</f>
        <v/>
      </c>
    </row>
    <row r="1059" spans="2:7" ht="20.100000000000001" customHeight="1" x14ac:dyDescent="0.25">
      <c r="B1059" s="538" t="str">
        <f ca="1">IF(F1059="","",(IFERROR(OFFSET('BD1'!C$14,MATCH(F1059,'BD1'!AC$13:AC$2500,0)-2,0),"")))</f>
        <v/>
      </c>
      <c r="C1059" s="539" t="str">
        <f ca="1">IF(F1059="","",(IFERROR(OFFSET('BD1'!AB$14,MATCH(F1059,'BD1'!AC$13:AC$2500,0)-2,0),"")))</f>
        <v/>
      </c>
      <c r="D1059" s="70" t="str">
        <f>IF(F1059="","",(COUNTIFS('BD1'!AC:AC,F1059,'BD1'!AA:AA,"PAGADO")))</f>
        <v/>
      </c>
      <c r="E1059" s="73" t="str">
        <f>IF(F1059="","",(IFERROR(VLOOKUP(F1059,'BD1'!AC:AE,2,0),"")))</f>
        <v/>
      </c>
      <c r="F1059" s="360"/>
      <c r="G1059" s="75" t="str">
        <f>IF(F1059="","",(SUMIFS('BD1'!Y:Y,'BD1'!AC:AC,F1059,'BD1'!AA:AA,"PAGADO")))</f>
        <v/>
      </c>
    </row>
    <row r="1060" spans="2:7" ht="20.100000000000001" customHeight="1" x14ac:dyDescent="0.25">
      <c r="B1060" s="538" t="str">
        <f ca="1">IF(F1060="","",(IFERROR(OFFSET('BD1'!C$14,MATCH(F1060,'BD1'!AC$13:AC$2500,0)-2,0),"")))</f>
        <v/>
      </c>
      <c r="C1060" s="539" t="str">
        <f ca="1">IF(F1060="","",(IFERROR(OFFSET('BD1'!AB$14,MATCH(F1060,'BD1'!AC$13:AC$2500,0)-2,0),"")))</f>
        <v/>
      </c>
      <c r="D1060" s="70" t="str">
        <f>IF(F1060="","",(COUNTIFS('BD1'!AC:AC,F1060,'BD1'!AA:AA,"PAGADO")))</f>
        <v/>
      </c>
      <c r="E1060" s="73" t="str">
        <f>IF(F1060="","",(IFERROR(VLOOKUP(F1060,'BD1'!AC:AE,2,0),"")))</f>
        <v/>
      </c>
      <c r="F1060" s="360"/>
      <c r="G1060" s="75" t="str">
        <f>IF(F1060="","",(SUMIFS('BD1'!Y:Y,'BD1'!AC:AC,F1060,'BD1'!AA:AA,"PAGADO")))</f>
        <v/>
      </c>
    </row>
    <row r="1061" spans="2:7" ht="20.100000000000001" customHeight="1" x14ac:dyDescent="0.25">
      <c r="B1061" s="538" t="str">
        <f ca="1">IF(F1061="","",(IFERROR(OFFSET('BD1'!C$14,MATCH(F1061,'BD1'!AC$13:AC$2500,0)-2,0),"")))</f>
        <v/>
      </c>
      <c r="C1061" s="539" t="str">
        <f ca="1">IF(F1061="","",(IFERROR(OFFSET('BD1'!AB$14,MATCH(F1061,'BD1'!AC$13:AC$2500,0)-2,0),"")))</f>
        <v/>
      </c>
      <c r="D1061" s="70" t="str">
        <f>IF(F1061="","",(COUNTIFS('BD1'!AC:AC,F1061,'BD1'!AA:AA,"PAGADO")))</f>
        <v/>
      </c>
      <c r="E1061" s="73" t="str">
        <f>IF(F1061="","",(IFERROR(VLOOKUP(F1061,'BD1'!AC:AE,2,0),"")))</f>
        <v/>
      </c>
      <c r="F1061" s="360"/>
      <c r="G1061" s="75" t="str">
        <f>IF(F1061="","",(SUMIFS('BD1'!Y:Y,'BD1'!AC:AC,F1061,'BD1'!AA:AA,"PAGADO")))</f>
        <v/>
      </c>
    </row>
    <row r="1062" spans="2:7" ht="20.100000000000001" customHeight="1" x14ac:dyDescent="0.25">
      <c r="B1062" s="538" t="str">
        <f ca="1">IF(F1062="","",(IFERROR(OFFSET('BD1'!C$14,MATCH(F1062,'BD1'!AC$13:AC$2500,0)-2,0),"")))</f>
        <v/>
      </c>
      <c r="C1062" s="539" t="str">
        <f ca="1">IF(F1062="","",(IFERROR(OFFSET('BD1'!AB$14,MATCH(F1062,'BD1'!AC$13:AC$2500,0)-2,0),"")))</f>
        <v/>
      </c>
      <c r="D1062" s="70" t="str">
        <f>IF(F1062="","",(COUNTIFS('BD1'!AC:AC,F1062,'BD1'!AA:AA,"PAGADO")))</f>
        <v/>
      </c>
      <c r="E1062" s="73" t="str">
        <f>IF(F1062="","",(IFERROR(VLOOKUP(F1062,'BD1'!AC:AE,2,0),"")))</f>
        <v/>
      </c>
      <c r="F1062" s="360"/>
      <c r="G1062" s="75" t="str">
        <f>IF(F1062="","",(SUMIFS('BD1'!Y:Y,'BD1'!AC:AC,F1062,'BD1'!AA:AA,"PAGADO")))</f>
        <v/>
      </c>
    </row>
    <row r="1063" spans="2:7" ht="20.100000000000001" customHeight="1" x14ac:dyDescent="0.25">
      <c r="B1063" s="538" t="str">
        <f ca="1">IF(F1063="","",(IFERROR(OFFSET('BD1'!C$14,MATCH(F1063,'BD1'!AC$13:AC$2500,0)-2,0),"")))</f>
        <v/>
      </c>
      <c r="C1063" s="539" t="str">
        <f ca="1">IF(F1063="","",(IFERROR(OFFSET('BD1'!AB$14,MATCH(F1063,'BD1'!AC$13:AC$2500,0)-2,0),"")))</f>
        <v/>
      </c>
      <c r="D1063" s="70" t="str">
        <f>IF(F1063="","",(COUNTIFS('BD1'!AC:AC,F1063,'BD1'!AA:AA,"PAGADO")))</f>
        <v/>
      </c>
      <c r="E1063" s="73" t="str">
        <f>IF(F1063="","",(IFERROR(VLOOKUP(F1063,'BD1'!AC:AE,2,0),"")))</f>
        <v/>
      </c>
      <c r="F1063" s="360"/>
      <c r="G1063" s="75" t="str">
        <f>IF(F1063="","",(SUMIFS('BD1'!Y:Y,'BD1'!AC:AC,F1063,'BD1'!AA:AA,"PAGADO")))</f>
        <v/>
      </c>
    </row>
    <row r="1064" spans="2:7" ht="20.100000000000001" customHeight="1" x14ac:dyDescent="0.25">
      <c r="B1064" s="538" t="str">
        <f ca="1">IF(F1064="","",(IFERROR(OFFSET('BD1'!C$14,MATCH(F1064,'BD1'!AC$13:AC$2500,0)-2,0),"")))</f>
        <v/>
      </c>
      <c r="C1064" s="539" t="str">
        <f ca="1">IF(F1064="","",(IFERROR(OFFSET('BD1'!AB$14,MATCH(F1064,'BD1'!AC$13:AC$2500,0)-2,0),"")))</f>
        <v/>
      </c>
      <c r="D1064" s="70" t="str">
        <f>IF(F1064="","",(COUNTIFS('BD1'!AC:AC,F1064,'BD1'!AA:AA,"PAGADO")))</f>
        <v/>
      </c>
      <c r="E1064" s="73" t="str">
        <f>IF(F1064="","",(IFERROR(VLOOKUP(F1064,'BD1'!AC:AE,2,0),"")))</f>
        <v/>
      </c>
      <c r="F1064" s="360"/>
      <c r="G1064" s="75" t="str">
        <f>IF(F1064="","",(SUMIFS('BD1'!Y:Y,'BD1'!AC:AC,F1064,'BD1'!AA:AA,"PAGADO")))</f>
        <v/>
      </c>
    </row>
    <row r="1065" spans="2:7" ht="20.100000000000001" customHeight="1" x14ac:dyDescent="0.25">
      <c r="B1065" s="538" t="str">
        <f ca="1">IF(F1065="","",(IFERROR(OFFSET('BD1'!C$14,MATCH(F1065,'BD1'!AC$13:AC$2500,0)-2,0),"")))</f>
        <v/>
      </c>
      <c r="C1065" s="539" t="str">
        <f ca="1">IF(F1065="","",(IFERROR(OFFSET('BD1'!AB$14,MATCH(F1065,'BD1'!AC$13:AC$2500,0)-2,0),"")))</f>
        <v/>
      </c>
      <c r="D1065" s="70" t="str">
        <f>IF(F1065="","",(COUNTIFS('BD1'!AC:AC,F1065,'BD1'!AA:AA,"PAGADO")))</f>
        <v/>
      </c>
      <c r="E1065" s="73" t="str">
        <f>IF(F1065="","",(IFERROR(VLOOKUP(F1065,'BD1'!AC:AE,2,0),"")))</f>
        <v/>
      </c>
      <c r="F1065" s="360"/>
      <c r="G1065" s="75" t="str">
        <f>IF(F1065="","",(SUMIFS('BD1'!Y:Y,'BD1'!AC:AC,F1065,'BD1'!AA:AA,"PAGADO")))</f>
        <v/>
      </c>
    </row>
    <row r="1066" spans="2:7" ht="20.100000000000001" customHeight="1" x14ac:dyDescent="0.25">
      <c r="B1066" s="538" t="str">
        <f ca="1">IF(F1066="","",(IFERROR(OFFSET('BD1'!C$14,MATCH(F1066,'BD1'!AC$13:AC$2500,0)-2,0),"")))</f>
        <v/>
      </c>
      <c r="C1066" s="539" t="str">
        <f ca="1">IF(F1066="","",(IFERROR(OFFSET('BD1'!AB$14,MATCH(F1066,'BD1'!AC$13:AC$2500,0)-2,0),"")))</f>
        <v/>
      </c>
      <c r="D1066" s="70" t="str">
        <f>IF(F1066="","",(COUNTIFS('BD1'!AC:AC,F1066,'BD1'!AA:AA,"PAGADO")))</f>
        <v/>
      </c>
      <c r="E1066" s="73" t="str">
        <f>IF(F1066="","",(IFERROR(VLOOKUP(F1066,'BD1'!AC:AE,2,0),"")))</f>
        <v/>
      </c>
      <c r="F1066" s="360"/>
      <c r="G1066" s="75" t="str">
        <f>IF(F1066="","",(SUMIFS('BD1'!Y:Y,'BD1'!AC:AC,F1066,'BD1'!AA:AA,"PAGADO")))</f>
        <v/>
      </c>
    </row>
    <row r="1067" spans="2:7" ht="20.100000000000001" customHeight="1" x14ac:dyDescent="0.25">
      <c r="B1067" s="538" t="str">
        <f ca="1">IF(F1067="","",(IFERROR(OFFSET('BD1'!C$14,MATCH(F1067,'BD1'!AC$13:AC$2500,0)-2,0),"")))</f>
        <v/>
      </c>
      <c r="C1067" s="539" t="str">
        <f ca="1">IF(F1067="","",(IFERROR(OFFSET('BD1'!AB$14,MATCH(F1067,'BD1'!AC$13:AC$2500,0)-2,0),"")))</f>
        <v/>
      </c>
      <c r="D1067" s="70" t="str">
        <f>IF(F1067="","",(COUNTIFS('BD1'!AC:AC,F1067,'BD1'!AA:AA,"PAGADO")))</f>
        <v/>
      </c>
      <c r="E1067" s="73" t="str">
        <f>IF(F1067="","",(IFERROR(VLOOKUP(F1067,'BD1'!AC:AE,2,0),"")))</f>
        <v/>
      </c>
      <c r="F1067" s="360"/>
      <c r="G1067" s="75" t="str">
        <f>IF(F1067="","",(SUMIFS('BD1'!Y:Y,'BD1'!AC:AC,F1067,'BD1'!AA:AA,"PAGADO")))</f>
        <v/>
      </c>
    </row>
    <row r="1068" spans="2:7" ht="20.100000000000001" customHeight="1" x14ac:dyDescent="0.25">
      <c r="B1068" s="538" t="str">
        <f ca="1">IF(F1068="","",(IFERROR(OFFSET('BD1'!C$14,MATCH(F1068,'BD1'!AC$13:AC$2500,0)-2,0),"")))</f>
        <v/>
      </c>
      <c r="C1068" s="539" t="str">
        <f ca="1">IF(F1068="","",(IFERROR(OFFSET('BD1'!AB$14,MATCH(F1068,'BD1'!AC$13:AC$2500,0)-2,0),"")))</f>
        <v/>
      </c>
      <c r="D1068" s="70" t="str">
        <f>IF(F1068="","",(COUNTIFS('BD1'!AC:AC,F1068,'BD1'!AA:AA,"PAGADO")))</f>
        <v/>
      </c>
      <c r="E1068" s="73" t="str">
        <f>IF(F1068="","",(IFERROR(VLOOKUP(F1068,'BD1'!AC:AE,2,0),"")))</f>
        <v/>
      </c>
      <c r="F1068" s="360"/>
      <c r="G1068" s="75" t="str">
        <f>IF(F1068="","",(SUMIFS('BD1'!Y:Y,'BD1'!AC:AC,F1068,'BD1'!AA:AA,"PAGADO")))</f>
        <v/>
      </c>
    </row>
    <row r="1069" spans="2:7" ht="20.100000000000001" customHeight="1" x14ac:dyDescent="0.25">
      <c r="B1069" s="538" t="str">
        <f ca="1">IF(F1069="","",(IFERROR(OFFSET('BD1'!C$14,MATCH(F1069,'BD1'!AC$13:AC$2500,0)-2,0),"")))</f>
        <v/>
      </c>
      <c r="C1069" s="539" t="str">
        <f ca="1">IF(F1069="","",(IFERROR(OFFSET('BD1'!AB$14,MATCH(F1069,'BD1'!AC$13:AC$2500,0)-2,0),"")))</f>
        <v/>
      </c>
      <c r="D1069" s="70" t="str">
        <f>IF(F1069="","",(COUNTIFS('BD1'!AC:AC,F1069,'BD1'!AA:AA,"PAGADO")))</f>
        <v/>
      </c>
      <c r="E1069" s="73" t="str">
        <f>IF(F1069="","",(IFERROR(VLOOKUP(F1069,'BD1'!AC:AE,2,0),"")))</f>
        <v/>
      </c>
      <c r="F1069" s="360"/>
      <c r="G1069" s="75" t="str">
        <f>IF(F1069="","",(SUMIFS('BD1'!Y:Y,'BD1'!AC:AC,F1069,'BD1'!AA:AA,"PAGADO")))</f>
        <v/>
      </c>
    </row>
    <row r="1070" spans="2:7" ht="20.100000000000001" customHeight="1" x14ac:dyDescent="0.25">
      <c r="B1070" s="538" t="str">
        <f ca="1">IF(F1070="","",(IFERROR(OFFSET('BD1'!C$14,MATCH(F1070,'BD1'!AC$13:AC$2500,0)-2,0),"")))</f>
        <v/>
      </c>
      <c r="C1070" s="539" t="str">
        <f ca="1">IF(F1070="","",(IFERROR(OFFSET('BD1'!AB$14,MATCH(F1070,'BD1'!AC$13:AC$2500,0)-2,0),"")))</f>
        <v/>
      </c>
      <c r="D1070" s="70" t="str">
        <f>IF(F1070="","",(COUNTIFS('BD1'!AC:AC,F1070,'BD1'!AA:AA,"PAGADO")))</f>
        <v/>
      </c>
      <c r="E1070" s="73" t="str">
        <f>IF(F1070="","",(IFERROR(VLOOKUP(F1070,'BD1'!AC:AE,2,0),"")))</f>
        <v/>
      </c>
      <c r="F1070" s="360"/>
      <c r="G1070" s="75" t="str">
        <f>IF(F1070="","",(SUMIFS('BD1'!Y:Y,'BD1'!AC:AC,F1070,'BD1'!AA:AA,"PAGADO")))</f>
        <v/>
      </c>
    </row>
    <row r="1071" spans="2:7" ht="20.100000000000001" customHeight="1" x14ac:dyDescent="0.25">
      <c r="B1071" s="538" t="str">
        <f ca="1">IF(F1071="","",(IFERROR(OFFSET('BD1'!C$14,MATCH(F1071,'BD1'!AC$13:AC$2500,0)-2,0),"")))</f>
        <v/>
      </c>
      <c r="C1071" s="539" t="str">
        <f ca="1">IF(F1071="","",(IFERROR(OFFSET('BD1'!AB$14,MATCH(F1071,'BD1'!AC$13:AC$2500,0)-2,0),"")))</f>
        <v/>
      </c>
      <c r="D1071" s="70" t="str">
        <f>IF(F1071="","",(COUNTIFS('BD1'!AC:AC,F1071,'BD1'!AA:AA,"PAGADO")))</f>
        <v/>
      </c>
      <c r="E1071" s="73" t="str">
        <f>IF(F1071="","",(IFERROR(VLOOKUP(F1071,'BD1'!AC:AE,2,0),"")))</f>
        <v/>
      </c>
      <c r="F1071" s="360"/>
      <c r="G1071" s="75" t="str">
        <f>IF(F1071="","",(SUMIFS('BD1'!Y:Y,'BD1'!AC:AC,F1071,'BD1'!AA:AA,"PAGADO")))</f>
        <v/>
      </c>
    </row>
    <row r="1072" spans="2:7" ht="20.100000000000001" customHeight="1" x14ac:dyDescent="0.25">
      <c r="B1072" s="538" t="str">
        <f ca="1">IF(F1072="","",(IFERROR(OFFSET('BD1'!C$14,MATCH(F1072,'BD1'!AC$13:AC$2500,0)-2,0),"")))</f>
        <v/>
      </c>
      <c r="C1072" s="539" t="str">
        <f ca="1">IF(F1072="","",(IFERROR(OFFSET('BD1'!AB$14,MATCH(F1072,'BD1'!AC$13:AC$2500,0)-2,0),"")))</f>
        <v/>
      </c>
      <c r="D1072" s="70" t="str">
        <f>IF(F1072="","",(COUNTIFS('BD1'!AC:AC,F1072,'BD1'!AA:AA,"PAGADO")))</f>
        <v/>
      </c>
      <c r="E1072" s="73" t="str">
        <f>IF(F1072="","",(IFERROR(VLOOKUP(F1072,'BD1'!AC:AE,2,0),"")))</f>
        <v/>
      </c>
      <c r="F1072" s="360"/>
      <c r="G1072" s="75" t="str">
        <f>IF(F1072="","",(SUMIFS('BD1'!Y:Y,'BD1'!AC:AC,F1072,'BD1'!AA:AA,"PAGADO")))</f>
        <v/>
      </c>
    </row>
    <row r="1073" spans="2:7" ht="20.100000000000001" customHeight="1" x14ac:dyDescent="0.25">
      <c r="B1073" s="538" t="str">
        <f ca="1">IF(F1073="","",(IFERROR(OFFSET('BD1'!C$14,MATCH(F1073,'BD1'!AC$13:AC$2500,0)-2,0),"")))</f>
        <v/>
      </c>
      <c r="C1073" s="539" t="str">
        <f ca="1">IF(F1073="","",(IFERROR(OFFSET('BD1'!AB$14,MATCH(F1073,'BD1'!AC$13:AC$2500,0)-2,0),"")))</f>
        <v/>
      </c>
      <c r="D1073" s="70" t="str">
        <f>IF(F1073="","",(COUNTIFS('BD1'!AC:AC,F1073,'BD1'!AA:AA,"PAGADO")))</f>
        <v/>
      </c>
      <c r="E1073" s="73" t="str">
        <f>IF(F1073="","",(IFERROR(VLOOKUP(F1073,'BD1'!AC:AE,2,0),"")))</f>
        <v/>
      </c>
      <c r="F1073" s="360"/>
      <c r="G1073" s="75" t="str">
        <f>IF(F1073="","",(SUMIFS('BD1'!Y:Y,'BD1'!AC:AC,F1073,'BD1'!AA:AA,"PAGADO")))</f>
        <v/>
      </c>
    </row>
    <row r="1074" spans="2:7" ht="20.100000000000001" customHeight="1" x14ac:dyDescent="0.25">
      <c r="B1074" s="538" t="str">
        <f ca="1">IF(F1074="","",(IFERROR(OFFSET('BD1'!C$14,MATCH(F1074,'BD1'!AC$13:AC$2500,0)-2,0),"")))</f>
        <v/>
      </c>
      <c r="C1074" s="539" t="str">
        <f ca="1">IF(F1074="","",(IFERROR(OFFSET('BD1'!AB$14,MATCH(F1074,'BD1'!AC$13:AC$2500,0)-2,0),"")))</f>
        <v/>
      </c>
      <c r="D1074" s="70" t="str">
        <f>IF(F1074="","",(COUNTIFS('BD1'!AC:AC,F1074,'BD1'!AA:AA,"PAGADO")))</f>
        <v/>
      </c>
      <c r="E1074" s="73" t="str">
        <f>IF(F1074="","",(IFERROR(VLOOKUP(F1074,'BD1'!AC:AE,2,0),"")))</f>
        <v/>
      </c>
      <c r="F1074" s="360"/>
      <c r="G1074" s="75" t="str">
        <f>IF(F1074="","",(SUMIFS('BD1'!Y:Y,'BD1'!AC:AC,F1074,'BD1'!AA:AA,"PAGADO")))</f>
        <v/>
      </c>
    </row>
    <row r="1075" spans="2:7" ht="20.100000000000001" customHeight="1" x14ac:dyDescent="0.25">
      <c r="B1075" s="538" t="str">
        <f ca="1">IF(F1075="","",(IFERROR(OFFSET('BD1'!C$14,MATCH(F1075,'BD1'!AC$13:AC$2500,0)-2,0),"")))</f>
        <v/>
      </c>
      <c r="C1075" s="539" t="str">
        <f ca="1">IF(F1075="","",(IFERROR(OFFSET('BD1'!AB$14,MATCH(F1075,'BD1'!AC$13:AC$2500,0)-2,0),"")))</f>
        <v/>
      </c>
      <c r="D1075" s="70" t="str">
        <f>IF(F1075="","",(COUNTIFS('BD1'!AC:AC,F1075,'BD1'!AA:AA,"PAGADO")))</f>
        <v/>
      </c>
      <c r="E1075" s="73" t="str">
        <f>IF(F1075="","",(IFERROR(VLOOKUP(F1075,'BD1'!AC:AE,2,0),"")))</f>
        <v/>
      </c>
      <c r="F1075" s="360"/>
      <c r="G1075" s="75" t="str">
        <f>IF(F1075="","",(SUMIFS('BD1'!Y:Y,'BD1'!AC:AC,F1075,'BD1'!AA:AA,"PAGADO")))</f>
        <v/>
      </c>
    </row>
    <row r="1076" spans="2:7" ht="20.100000000000001" customHeight="1" x14ac:dyDescent="0.25">
      <c r="B1076" s="538" t="str">
        <f ca="1">IF(F1076="","",(IFERROR(OFFSET('BD1'!C$14,MATCH(F1076,'BD1'!AC$13:AC$2500,0)-2,0),"")))</f>
        <v/>
      </c>
      <c r="C1076" s="539" t="str">
        <f ca="1">IF(F1076="","",(IFERROR(OFFSET('BD1'!AB$14,MATCH(F1076,'BD1'!AC$13:AC$2500,0)-2,0),"")))</f>
        <v/>
      </c>
      <c r="D1076" s="70" t="str">
        <f>IF(F1076="","",(COUNTIFS('BD1'!AC:AC,F1076,'BD1'!AA:AA,"PAGADO")))</f>
        <v/>
      </c>
      <c r="E1076" s="73" t="str">
        <f>IF(F1076="","",(IFERROR(VLOOKUP(F1076,'BD1'!AC:AE,2,0),"")))</f>
        <v/>
      </c>
      <c r="F1076" s="360"/>
      <c r="G1076" s="75" t="str">
        <f>IF(F1076="","",(SUMIFS('BD1'!Y:Y,'BD1'!AC:AC,F1076,'BD1'!AA:AA,"PAGADO")))</f>
        <v/>
      </c>
    </row>
    <row r="1077" spans="2:7" ht="20.100000000000001" customHeight="1" x14ac:dyDescent="0.25">
      <c r="B1077" s="538" t="str">
        <f ca="1">IF(F1077="","",(IFERROR(OFFSET('BD1'!C$14,MATCH(F1077,'BD1'!AC$13:AC$2500,0)-2,0),"")))</f>
        <v/>
      </c>
      <c r="C1077" s="539" t="str">
        <f ca="1">IF(F1077="","",(IFERROR(OFFSET('BD1'!AB$14,MATCH(F1077,'BD1'!AC$13:AC$2500,0)-2,0),"")))</f>
        <v/>
      </c>
      <c r="D1077" s="70" t="str">
        <f>IF(F1077="","",(COUNTIFS('BD1'!AC:AC,F1077,'BD1'!AA:AA,"PAGADO")))</f>
        <v/>
      </c>
      <c r="E1077" s="73" t="str">
        <f>IF(F1077="","",(IFERROR(VLOOKUP(F1077,'BD1'!AC:AE,2,0),"")))</f>
        <v/>
      </c>
      <c r="F1077" s="360"/>
      <c r="G1077" s="75" t="str">
        <f>IF(F1077="","",(SUMIFS('BD1'!Y:Y,'BD1'!AC:AC,F1077,'BD1'!AA:AA,"PAGADO")))</f>
        <v/>
      </c>
    </row>
    <row r="1078" spans="2:7" ht="20.100000000000001" customHeight="1" x14ac:dyDescent="0.25">
      <c r="B1078" s="538" t="str">
        <f ca="1">IF(F1078="","",(IFERROR(OFFSET('BD1'!C$14,MATCH(F1078,'BD1'!AC$13:AC$2500,0)-2,0),"")))</f>
        <v/>
      </c>
      <c r="C1078" s="539" t="str">
        <f ca="1">IF(F1078="","",(IFERROR(OFFSET('BD1'!AB$14,MATCH(F1078,'BD1'!AC$13:AC$2500,0)-2,0),"")))</f>
        <v/>
      </c>
      <c r="D1078" s="70" t="str">
        <f>IF(F1078="","",(COUNTIFS('BD1'!AC:AC,F1078,'BD1'!AA:AA,"PAGADO")))</f>
        <v/>
      </c>
      <c r="E1078" s="73" t="str">
        <f>IF(F1078="","",(IFERROR(VLOOKUP(F1078,'BD1'!AC:AE,2,0),"")))</f>
        <v/>
      </c>
      <c r="F1078" s="360"/>
      <c r="G1078" s="75" t="str">
        <f>IF(F1078="","",(SUMIFS('BD1'!Y:Y,'BD1'!AC:AC,F1078,'BD1'!AA:AA,"PAGADO")))</f>
        <v/>
      </c>
    </row>
    <row r="1079" spans="2:7" ht="20.100000000000001" customHeight="1" x14ac:dyDescent="0.25">
      <c r="B1079" s="538" t="str">
        <f ca="1">IF(F1079="","",(IFERROR(OFFSET('BD1'!C$14,MATCH(F1079,'BD1'!AC$13:AC$2500,0)-2,0),"")))</f>
        <v/>
      </c>
      <c r="C1079" s="539" t="str">
        <f ca="1">IF(F1079="","",(IFERROR(OFFSET('BD1'!AB$14,MATCH(F1079,'BD1'!AC$13:AC$2500,0)-2,0),"")))</f>
        <v/>
      </c>
      <c r="D1079" s="70" t="str">
        <f>IF(F1079="","",(COUNTIFS('BD1'!AC:AC,F1079,'BD1'!AA:AA,"PAGADO")))</f>
        <v/>
      </c>
      <c r="E1079" s="73" t="str">
        <f>IF(F1079="","",(IFERROR(VLOOKUP(F1079,'BD1'!AC:AE,2,0),"")))</f>
        <v/>
      </c>
      <c r="F1079" s="360"/>
      <c r="G1079" s="75" t="str">
        <f>IF(F1079="","",(SUMIFS('BD1'!Y:Y,'BD1'!AC:AC,F1079,'BD1'!AA:AA,"PAGADO")))</f>
        <v/>
      </c>
    </row>
    <row r="1080" spans="2:7" ht="20.100000000000001" customHeight="1" x14ac:dyDescent="0.25">
      <c r="B1080" s="538" t="str">
        <f ca="1">IF(F1080="","",(IFERROR(OFFSET('BD1'!C$14,MATCH(F1080,'BD1'!AC$13:AC$2500,0)-2,0),"")))</f>
        <v/>
      </c>
      <c r="C1080" s="539" t="str">
        <f ca="1">IF(F1080="","",(IFERROR(OFFSET('BD1'!AB$14,MATCH(F1080,'BD1'!AC$13:AC$2500,0)-2,0),"")))</f>
        <v/>
      </c>
      <c r="D1080" s="70" t="str">
        <f>IF(F1080="","",(COUNTIFS('BD1'!AC:AC,F1080,'BD1'!AA:AA,"PAGADO")))</f>
        <v/>
      </c>
      <c r="E1080" s="73" t="str">
        <f>IF(F1080="","",(IFERROR(VLOOKUP(F1080,'BD1'!AC:AE,2,0),"")))</f>
        <v/>
      </c>
      <c r="F1080" s="360"/>
      <c r="G1080" s="75" t="str">
        <f>IF(F1080="","",(SUMIFS('BD1'!Y:Y,'BD1'!AC:AC,F1080,'BD1'!AA:AA,"PAGADO")))</f>
        <v/>
      </c>
    </row>
    <row r="1081" spans="2:7" ht="20.100000000000001" customHeight="1" x14ac:dyDescent="0.25">
      <c r="B1081" s="538" t="str">
        <f ca="1">IF(F1081="","",(IFERROR(OFFSET('BD1'!C$14,MATCH(F1081,'BD1'!AC$13:AC$2500,0)-2,0),"")))</f>
        <v/>
      </c>
      <c r="C1081" s="539" t="str">
        <f ca="1">IF(F1081="","",(IFERROR(OFFSET('BD1'!AB$14,MATCH(F1081,'BD1'!AC$13:AC$2500,0)-2,0),"")))</f>
        <v/>
      </c>
      <c r="D1081" s="70" t="str">
        <f>IF(F1081="","",(COUNTIFS('BD1'!AC:AC,F1081,'BD1'!AA:AA,"PAGADO")))</f>
        <v/>
      </c>
      <c r="E1081" s="73" t="str">
        <f>IF(F1081="","",(IFERROR(VLOOKUP(F1081,'BD1'!AC:AE,2,0),"")))</f>
        <v/>
      </c>
      <c r="F1081" s="360"/>
      <c r="G1081" s="75" t="str">
        <f>IF(F1081="","",(SUMIFS('BD1'!Y:Y,'BD1'!AC:AC,F1081,'BD1'!AA:AA,"PAGADO")))</f>
        <v/>
      </c>
    </row>
    <row r="1082" spans="2:7" ht="20.100000000000001" customHeight="1" x14ac:dyDescent="0.25">
      <c r="B1082" s="538" t="str">
        <f ca="1">IF(F1082="","",(IFERROR(OFFSET('BD1'!C$14,MATCH(F1082,'BD1'!AC$13:AC$2500,0)-2,0),"")))</f>
        <v/>
      </c>
      <c r="C1082" s="539" t="str">
        <f ca="1">IF(F1082="","",(IFERROR(OFFSET('BD1'!AB$14,MATCH(F1082,'BD1'!AC$13:AC$2500,0)-2,0),"")))</f>
        <v/>
      </c>
      <c r="D1082" s="70" t="str">
        <f>IF(F1082="","",(COUNTIFS('BD1'!AC:AC,F1082,'BD1'!AA:AA,"PAGADO")))</f>
        <v/>
      </c>
      <c r="E1082" s="73" t="str">
        <f>IF(F1082="","",(IFERROR(VLOOKUP(F1082,'BD1'!AC:AE,2,0),"")))</f>
        <v/>
      </c>
      <c r="F1082" s="360"/>
      <c r="G1082" s="75" t="str">
        <f>IF(F1082="","",(SUMIFS('BD1'!Y:Y,'BD1'!AC:AC,F1082,'BD1'!AA:AA,"PAGADO")))</f>
        <v/>
      </c>
    </row>
    <row r="1083" spans="2:7" ht="20.100000000000001" customHeight="1" x14ac:dyDescent="0.25">
      <c r="B1083" s="538" t="str">
        <f ca="1">IF(F1083="","",(IFERROR(OFFSET('BD1'!C$14,MATCH(F1083,'BD1'!AC$13:AC$2500,0)-2,0),"")))</f>
        <v/>
      </c>
      <c r="C1083" s="539" t="str">
        <f ca="1">IF(F1083="","",(IFERROR(OFFSET('BD1'!AB$14,MATCH(F1083,'BD1'!AC$13:AC$2500,0)-2,0),"")))</f>
        <v/>
      </c>
      <c r="D1083" s="70" t="str">
        <f>IF(F1083="","",(COUNTIFS('BD1'!AC:AC,F1083,'BD1'!AA:AA,"PAGADO")))</f>
        <v/>
      </c>
      <c r="E1083" s="73" t="str">
        <f>IF(F1083="","",(IFERROR(VLOOKUP(F1083,'BD1'!AC:AE,2,0),"")))</f>
        <v/>
      </c>
      <c r="F1083" s="360"/>
      <c r="G1083" s="75" t="str">
        <f>IF(F1083="","",(SUMIFS('BD1'!Y:Y,'BD1'!AC:AC,F1083,'BD1'!AA:AA,"PAGADO")))</f>
        <v/>
      </c>
    </row>
    <row r="1084" spans="2:7" ht="20.100000000000001" customHeight="1" x14ac:dyDescent="0.25">
      <c r="B1084" s="538" t="str">
        <f ca="1">IF(F1084="","",(IFERROR(OFFSET('BD1'!C$14,MATCH(F1084,'BD1'!AC$13:AC$2500,0)-2,0),"")))</f>
        <v/>
      </c>
      <c r="C1084" s="539" t="str">
        <f ca="1">IF(F1084="","",(IFERROR(OFFSET('BD1'!AB$14,MATCH(F1084,'BD1'!AC$13:AC$2500,0)-2,0),"")))</f>
        <v/>
      </c>
      <c r="D1084" s="70" t="str">
        <f>IF(F1084="","",(COUNTIFS('BD1'!AC:AC,F1084,'BD1'!AA:AA,"PAGADO")))</f>
        <v/>
      </c>
      <c r="E1084" s="73" t="str">
        <f>IF(F1084="","",(IFERROR(VLOOKUP(F1084,'BD1'!AC:AE,2,0),"")))</f>
        <v/>
      </c>
      <c r="F1084" s="360"/>
      <c r="G1084" s="75" t="str">
        <f>IF(F1084="","",(SUMIFS('BD1'!Y:Y,'BD1'!AC:AC,F1084,'BD1'!AA:AA,"PAGADO")))</f>
        <v/>
      </c>
    </row>
    <row r="1085" spans="2:7" ht="20.100000000000001" customHeight="1" x14ac:dyDescent="0.25">
      <c r="B1085" s="538" t="str">
        <f ca="1">IF(F1085="","",(IFERROR(OFFSET('BD1'!C$14,MATCH(F1085,'BD1'!AC$13:AC$2500,0)-2,0),"")))</f>
        <v/>
      </c>
      <c r="C1085" s="539" t="str">
        <f ca="1">IF(F1085="","",(IFERROR(OFFSET('BD1'!AB$14,MATCH(F1085,'BD1'!AC$13:AC$2500,0)-2,0),"")))</f>
        <v/>
      </c>
      <c r="D1085" s="70" t="str">
        <f>IF(F1085="","",(COUNTIFS('BD1'!AC:AC,F1085,'BD1'!AA:AA,"PAGADO")))</f>
        <v/>
      </c>
      <c r="E1085" s="73" t="str">
        <f>IF(F1085="","",(IFERROR(VLOOKUP(F1085,'BD1'!AC:AE,2,0),"")))</f>
        <v/>
      </c>
      <c r="F1085" s="360"/>
      <c r="G1085" s="75" t="str">
        <f>IF(F1085="","",(SUMIFS('BD1'!Y:Y,'BD1'!AC:AC,F1085,'BD1'!AA:AA,"PAGADO")))</f>
        <v/>
      </c>
    </row>
    <row r="1086" spans="2:7" ht="20.100000000000001" customHeight="1" x14ac:dyDescent="0.25">
      <c r="B1086" s="538" t="str">
        <f ca="1">IF(F1086="","",(IFERROR(OFFSET('BD1'!C$14,MATCH(F1086,'BD1'!AC$13:AC$2500,0)-2,0),"")))</f>
        <v/>
      </c>
      <c r="C1086" s="539" t="str">
        <f ca="1">IF(F1086="","",(IFERROR(OFFSET('BD1'!AB$14,MATCH(F1086,'BD1'!AC$13:AC$2500,0)-2,0),"")))</f>
        <v/>
      </c>
      <c r="D1086" s="70" t="str">
        <f>IF(F1086="","",(COUNTIFS('BD1'!AC:AC,F1086,'BD1'!AA:AA,"PAGADO")))</f>
        <v/>
      </c>
      <c r="E1086" s="73" t="str">
        <f>IF(F1086="","",(IFERROR(VLOOKUP(F1086,'BD1'!AC:AE,2,0),"")))</f>
        <v/>
      </c>
      <c r="F1086" s="360"/>
      <c r="G1086" s="75" t="str">
        <f>IF(F1086="","",(SUMIFS('BD1'!Y:Y,'BD1'!AC:AC,F1086,'BD1'!AA:AA,"PAGADO")))</f>
        <v/>
      </c>
    </row>
    <row r="1087" spans="2:7" ht="20.100000000000001" customHeight="1" x14ac:dyDescent="0.25">
      <c r="B1087" s="538" t="str">
        <f ca="1">IF(F1087="","",(IFERROR(OFFSET('BD1'!C$14,MATCH(F1087,'BD1'!AC$13:AC$2500,0)-2,0),"")))</f>
        <v/>
      </c>
      <c r="C1087" s="539" t="str">
        <f ca="1">IF(F1087="","",(IFERROR(OFFSET('BD1'!AB$14,MATCH(F1087,'BD1'!AC$13:AC$2500,0)-2,0),"")))</f>
        <v/>
      </c>
      <c r="D1087" s="70" t="str">
        <f>IF(F1087="","",(COUNTIFS('BD1'!AC:AC,F1087,'BD1'!AA:AA,"PAGADO")))</f>
        <v/>
      </c>
      <c r="E1087" s="73" t="str">
        <f>IF(F1087="","",(IFERROR(VLOOKUP(F1087,'BD1'!AC:AE,2,0),"")))</f>
        <v/>
      </c>
      <c r="F1087" s="360"/>
      <c r="G1087" s="75" t="str">
        <f>IF(F1087="","",(SUMIFS('BD1'!Y:Y,'BD1'!AC:AC,F1087,'BD1'!AA:AA,"PAGADO")))</f>
        <v/>
      </c>
    </row>
    <row r="1088" spans="2:7" ht="20.100000000000001" customHeight="1" x14ac:dyDescent="0.25">
      <c r="B1088" s="538" t="str">
        <f ca="1">IF(F1088="","",(IFERROR(OFFSET('BD1'!C$14,MATCH(F1088,'BD1'!AC$13:AC$2500,0)-2,0),"")))</f>
        <v/>
      </c>
      <c r="C1088" s="539" t="str">
        <f ca="1">IF(F1088="","",(IFERROR(OFFSET('BD1'!AB$14,MATCH(F1088,'BD1'!AC$13:AC$2500,0)-2,0),"")))</f>
        <v/>
      </c>
      <c r="D1088" s="70" t="str">
        <f>IF(F1088="","",(COUNTIFS('BD1'!AC:AC,F1088,'BD1'!AA:AA,"PAGADO")))</f>
        <v/>
      </c>
      <c r="E1088" s="73" t="str">
        <f>IF(F1088="","",(IFERROR(VLOOKUP(F1088,'BD1'!AC:AE,2,0),"")))</f>
        <v/>
      </c>
      <c r="F1088" s="360"/>
      <c r="G1088" s="75" t="str">
        <f>IF(F1088="","",(SUMIFS('BD1'!Y:Y,'BD1'!AC:AC,F1088,'BD1'!AA:AA,"PAGADO")))</f>
        <v/>
      </c>
    </row>
    <row r="1089" spans="2:7" ht="20.100000000000001" customHeight="1" x14ac:dyDescent="0.25">
      <c r="B1089" s="538" t="str">
        <f ca="1">IF(F1089="","",(IFERROR(OFFSET('BD1'!C$14,MATCH(F1089,'BD1'!AC$13:AC$2500,0)-2,0),"")))</f>
        <v/>
      </c>
      <c r="C1089" s="539" t="str">
        <f ca="1">IF(F1089="","",(IFERROR(OFFSET('BD1'!AB$14,MATCH(F1089,'BD1'!AC$13:AC$2500,0)-2,0),"")))</f>
        <v/>
      </c>
      <c r="D1089" s="70" t="str">
        <f>IF(F1089="","",(COUNTIFS('BD1'!AC:AC,F1089,'BD1'!AA:AA,"PAGADO")))</f>
        <v/>
      </c>
      <c r="E1089" s="73" t="str">
        <f>IF(F1089="","",(IFERROR(VLOOKUP(F1089,'BD1'!AC:AE,2,0),"")))</f>
        <v/>
      </c>
      <c r="F1089" s="360"/>
      <c r="G1089" s="75" t="str">
        <f>IF(F1089="","",(SUMIFS('BD1'!Y:Y,'BD1'!AC:AC,F1089,'BD1'!AA:AA,"PAGADO")))</f>
        <v/>
      </c>
    </row>
    <row r="1090" spans="2:7" ht="20.100000000000001" customHeight="1" x14ac:dyDescent="0.25">
      <c r="B1090" s="538" t="str">
        <f ca="1">IF(F1090="","",(IFERROR(OFFSET('BD1'!C$14,MATCH(F1090,'BD1'!AC$13:AC$2500,0)-2,0),"")))</f>
        <v/>
      </c>
      <c r="C1090" s="539" t="str">
        <f ca="1">IF(F1090="","",(IFERROR(OFFSET('BD1'!AB$14,MATCH(F1090,'BD1'!AC$13:AC$2500,0)-2,0),"")))</f>
        <v/>
      </c>
      <c r="D1090" s="70" t="str">
        <f>IF(F1090="","",(COUNTIFS('BD1'!AC:AC,F1090,'BD1'!AA:AA,"PAGADO")))</f>
        <v/>
      </c>
      <c r="E1090" s="73" t="str">
        <f>IF(F1090="","",(IFERROR(VLOOKUP(F1090,'BD1'!AC:AE,2,0),"")))</f>
        <v/>
      </c>
      <c r="F1090" s="360"/>
      <c r="G1090" s="75" t="str">
        <f>IF(F1090="","",(SUMIFS('BD1'!Y:Y,'BD1'!AC:AC,F1090,'BD1'!AA:AA,"PAGADO")))</f>
        <v/>
      </c>
    </row>
    <row r="1091" spans="2:7" ht="20.100000000000001" customHeight="1" x14ac:dyDescent="0.25">
      <c r="B1091" s="538" t="str">
        <f ca="1">IF(F1091="","",(IFERROR(OFFSET('BD1'!C$14,MATCH(F1091,'BD1'!AC$13:AC$2500,0)-2,0),"")))</f>
        <v/>
      </c>
      <c r="C1091" s="539" t="str">
        <f ca="1">IF(F1091="","",(IFERROR(OFFSET('BD1'!AB$14,MATCH(F1091,'BD1'!AC$13:AC$2500,0)-2,0),"")))</f>
        <v/>
      </c>
      <c r="D1091" s="70" t="str">
        <f>IF(F1091="","",(COUNTIFS('BD1'!AC:AC,F1091,'BD1'!AA:AA,"PAGADO")))</f>
        <v/>
      </c>
      <c r="E1091" s="73" t="str">
        <f>IF(F1091="","",(IFERROR(VLOOKUP(F1091,'BD1'!AC:AE,2,0),"")))</f>
        <v/>
      </c>
      <c r="F1091" s="360"/>
      <c r="G1091" s="75" t="str">
        <f>IF(F1091="","",(SUMIFS('BD1'!Y:Y,'BD1'!AC:AC,F1091,'BD1'!AA:AA,"PAGADO")))</f>
        <v/>
      </c>
    </row>
    <row r="1092" spans="2:7" ht="20.100000000000001" customHeight="1" x14ac:dyDescent="0.25">
      <c r="B1092" s="538" t="str">
        <f ca="1">IF(F1092="","",(IFERROR(OFFSET('BD1'!C$14,MATCH(F1092,'BD1'!AC$13:AC$2500,0)-2,0),"")))</f>
        <v/>
      </c>
      <c r="C1092" s="539" t="str">
        <f ca="1">IF(F1092="","",(IFERROR(OFFSET('BD1'!AB$14,MATCH(F1092,'BD1'!AC$13:AC$2500,0)-2,0),"")))</f>
        <v/>
      </c>
      <c r="D1092" s="70" t="str">
        <f>IF(F1092="","",(COUNTIFS('BD1'!AC:AC,F1092,'BD1'!AA:AA,"PAGADO")))</f>
        <v/>
      </c>
      <c r="E1092" s="73" t="str">
        <f>IF(F1092="","",(IFERROR(VLOOKUP(F1092,'BD1'!AC:AE,2,0),"")))</f>
        <v/>
      </c>
      <c r="F1092" s="360"/>
      <c r="G1092" s="75" t="str">
        <f>IF(F1092="","",(SUMIFS('BD1'!Y:Y,'BD1'!AC:AC,F1092,'BD1'!AA:AA,"PAGADO")))</f>
        <v/>
      </c>
    </row>
    <row r="1093" spans="2:7" ht="20.100000000000001" customHeight="1" x14ac:dyDescent="0.25">
      <c r="B1093" s="538" t="str">
        <f ca="1">IF(F1093="","",(IFERROR(OFFSET('BD1'!C$14,MATCH(F1093,'BD1'!AC$13:AC$2500,0)-2,0),"")))</f>
        <v/>
      </c>
      <c r="C1093" s="539" t="str">
        <f ca="1">IF(F1093="","",(IFERROR(OFFSET('BD1'!AB$14,MATCH(F1093,'BD1'!AC$13:AC$2500,0)-2,0),"")))</f>
        <v/>
      </c>
      <c r="D1093" s="70" t="str">
        <f>IF(F1093="","",(COUNTIFS('BD1'!AC:AC,F1093,'BD1'!AA:AA,"PAGADO")))</f>
        <v/>
      </c>
      <c r="E1093" s="73" t="str">
        <f>IF(F1093="","",(IFERROR(VLOOKUP(F1093,'BD1'!AC:AE,2,0),"")))</f>
        <v/>
      </c>
      <c r="F1093" s="360"/>
      <c r="G1093" s="75" t="str">
        <f>IF(F1093="","",(SUMIFS('BD1'!Y:Y,'BD1'!AC:AC,F1093,'BD1'!AA:AA,"PAGADO")))</f>
        <v/>
      </c>
    </row>
    <row r="1094" spans="2:7" ht="20.100000000000001" customHeight="1" x14ac:dyDescent="0.25">
      <c r="B1094" s="538" t="str">
        <f ca="1">IF(F1094="","",(IFERROR(OFFSET('BD1'!C$14,MATCH(F1094,'BD1'!AC$13:AC$2500,0)-2,0),"")))</f>
        <v/>
      </c>
      <c r="C1094" s="539" t="str">
        <f ca="1">IF(F1094="","",(IFERROR(OFFSET('BD1'!AB$14,MATCH(F1094,'BD1'!AC$13:AC$2500,0)-2,0),"")))</f>
        <v/>
      </c>
      <c r="D1094" s="70" t="str">
        <f>IF(F1094="","",(COUNTIFS('BD1'!AC:AC,F1094,'BD1'!AA:AA,"PAGADO")))</f>
        <v/>
      </c>
      <c r="E1094" s="73" t="str">
        <f>IF(F1094="","",(IFERROR(VLOOKUP(F1094,'BD1'!AC:AE,2,0),"")))</f>
        <v/>
      </c>
      <c r="F1094" s="360"/>
      <c r="G1094" s="75" t="str">
        <f>IF(F1094="","",(SUMIFS('BD1'!Y:Y,'BD1'!AC:AC,F1094,'BD1'!AA:AA,"PAGADO")))</f>
        <v/>
      </c>
    </row>
    <row r="1095" spans="2:7" ht="20.100000000000001" customHeight="1" x14ac:dyDescent="0.25">
      <c r="B1095" s="538" t="str">
        <f ca="1">IF(F1095="","",(IFERROR(OFFSET('BD1'!C$14,MATCH(F1095,'BD1'!AC$13:AC$2500,0)-2,0),"")))</f>
        <v/>
      </c>
      <c r="C1095" s="539" t="str">
        <f ca="1">IF(F1095="","",(IFERROR(OFFSET('BD1'!AB$14,MATCH(F1095,'BD1'!AC$13:AC$2500,0)-2,0),"")))</f>
        <v/>
      </c>
      <c r="D1095" s="70" t="str">
        <f>IF(F1095="","",(COUNTIFS('BD1'!AC:AC,F1095,'BD1'!AA:AA,"PAGADO")))</f>
        <v/>
      </c>
      <c r="E1095" s="73" t="str">
        <f>IF(F1095="","",(IFERROR(VLOOKUP(F1095,'BD1'!AC:AE,2,0),"")))</f>
        <v/>
      </c>
      <c r="F1095" s="360"/>
      <c r="G1095" s="75" t="str">
        <f>IF(F1095="","",(SUMIFS('BD1'!Y:Y,'BD1'!AC:AC,F1095,'BD1'!AA:AA,"PAGADO")))</f>
        <v/>
      </c>
    </row>
    <row r="1096" spans="2:7" ht="20.100000000000001" customHeight="1" x14ac:dyDescent="0.25">
      <c r="B1096" s="538" t="str">
        <f ca="1">IF(F1096="","",(IFERROR(OFFSET('BD1'!C$14,MATCH(F1096,'BD1'!AC$13:AC$2500,0)-2,0),"")))</f>
        <v/>
      </c>
      <c r="C1096" s="539" t="str">
        <f ca="1">IF(F1096="","",(IFERROR(OFFSET('BD1'!AB$14,MATCH(F1096,'BD1'!AC$13:AC$2500,0)-2,0),"")))</f>
        <v/>
      </c>
      <c r="D1096" s="70" t="str">
        <f>IF(F1096="","",(COUNTIFS('BD1'!AC:AC,F1096,'BD1'!AA:AA,"PAGADO")))</f>
        <v/>
      </c>
      <c r="E1096" s="73" t="str">
        <f>IF(F1096="","",(IFERROR(VLOOKUP(F1096,'BD1'!AC:AE,2,0),"")))</f>
        <v/>
      </c>
      <c r="F1096" s="360"/>
      <c r="G1096" s="75" t="str">
        <f>IF(F1096="","",(SUMIFS('BD1'!Y:Y,'BD1'!AC:AC,F1096,'BD1'!AA:AA,"PAGADO")))</f>
        <v/>
      </c>
    </row>
    <row r="1097" spans="2:7" ht="20.100000000000001" customHeight="1" x14ac:dyDescent="0.25">
      <c r="B1097" s="538" t="str">
        <f ca="1">IF(F1097="","",(IFERROR(OFFSET('BD1'!C$14,MATCH(F1097,'BD1'!AC$13:AC$2500,0)-2,0),"")))</f>
        <v/>
      </c>
      <c r="C1097" s="539" t="str">
        <f ca="1">IF(F1097="","",(IFERROR(OFFSET('BD1'!AB$14,MATCH(F1097,'BD1'!AC$13:AC$2500,0)-2,0),"")))</f>
        <v/>
      </c>
      <c r="D1097" s="70" t="str">
        <f>IF(F1097="","",(COUNTIFS('BD1'!AC:AC,F1097,'BD1'!AA:AA,"PAGADO")))</f>
        <v/>
      </c>
      <c r="E1097" s="73" t="str">
        <f>IF(F1097="","",(IFERROR(VLOOKUP(F1097,'BD1'!AC:AE,2,0),"")))</f>
        <v/>
      </c>
      <c r="F1097" s="360"/>
      <c r="G1097" s="75" t="str">
        <f>IF(F1097="","",(SUMIFS('BD1'!Y:Y,'BD1'!AC:AC,F1097,'BD1'!AA:AA,"PAGADO")))</f>
        <v/>
      </c>
    </row>
    <row r="1098" spans="2:7" ht="20.100000000000001" customHeight="1" x14ac:dyDescent="0.25">
      <c r="B1098" s="538" t="str">
        <f ca="1">IF(F1098="","",(IFERROR(OFFSET('BD1'!C$14,MATCH(F1098,'BD1'!AC$13:AC$2500,0)-2,0),"")))</f>
        <v/>
      </c>
      <c r="C1098" s="539" t="str">
        <f ca="1">IF(F1098="","",(IFERROR(OFFSET('BD1'!AB$14,MATCH(F1098,'BD1'!AC$13:AC$2500,0)-2,0),"")))</f>
        <v/>
      </c>
      <c r="D1098" s="70" t="str">
        <f>IF(F1098="","",(COUNTIFS('BD1'!AC:AC,F1098,'BD1'!AA:AA,"PAGADO")))</f>
        <v/>
      </c>
      <c r="E1098" s="73" t="str">
        <f>IF(F1098="","",(IFERROR(VLOOKUP(F1098,'BD1'!AC:AE,2,0),"")))</f>
        <v/>
      </c>
      <c r="F1098" s="360"/>
      <c r="G1098" s="75" t="str">
        <f>IF(F1098="","",(SUMIFS('BD1'!Y:Y,'BD1'!AC:AC,F1098,'BD1'!AA:AA,"PAGADO")))</f>
        <v/>
      </c>
    </row>
    <row r="1099" spans="2:7" ht="20.100000000000001" customHeight="1" x14ac:dyDescent="0.25">
      <c r="B1099" s="538" t="str">
        <f ca="1">IF(F1099="","",(IFERROR(OFFSET('BD1'!C$14,MATCH(F1099,'BD1'!AC$13:AC$2500,0)-2,0),"")))</f>
        <v/>
      </c>
      <c r="C1099" s="539" t="str">
        <f ca="1">IF(F1099="","",(IFERROR(OFFSET('BD1'!AB$14,MATCH(F1099,'BD1'!AC$13:AC$2500,0)-2,0),"")))</f>
        <v/>
      </c>
      <c r="D1099" s="70" t="str">
        <f>IF(F1099="","",(COUNTIFS('BD1'!AC:AC,F1099,'BD1'!AA:AA,"PAGADO")))</f>
        <v/>
      </c>
      <c r="E1099" s="73" t="str">
        <f>IF(F1099="","",(IFERROR(VLOOKUP(F1099,'BD1'!AC:AE,2,0),"")))</f>
        <v/>
      </c>
      <c r="F1099" s="360"/>
      <c r="G1099" s="75" t="str">
        <f>IF(F1099="","",(SUMIFS('BD1'!Y:Y,'BD1'!AC:AC,F1099,'BD1'!AA:AA,"PAGADO")))</f>
        <v/>
      </c>
    </row>
    <row r="1100" spans="2:7" ht="20.100000000000001" customHeight="1" x14ac:dyDescent="0.25">
      <c r="B1100" s="538" t="str">
        <f ca="1">IF(F1100="","",(IFERROR(OFFSET('BD1'!C$14,MATCH(F1100,'BD1'!AC$13:AC$2500,0)-2,0),"")))</f>
        <v/>
      </c>
      <c r="C1100" s="539" t="str">
        <f ca="1">IF(F1100="","",(IFERROR(OFFSET('BD1'!AB$14,MATCH(F1100,'BD1'!AC$13:AC$2500,0)-2,0),"")))</f>
        <v/>
      </c>
      <c r="D1100" s="70" t="str">
        <f>IF(F1100="","",(COUNTIFS('BD1'!AC:AC,F1100,'BD1'!AA:AA,"PAGADO")))</f>
        <v/>
      </c>
      <c r="E1100" s="73" t="str">
        <f>IF(F1100="","",(IFERROR(VLOOKUP(F1100,'BD1'!AC:AE,2,0),"")))</f>
        <v/>
      </c>
      <c r="F1100" s="360"/>
      <c r="G1100" s="75" t="str">
        <f>IF(F1100="","",(SUMIFS('BD1'!Y:Y,'BD1'!AC:AC,F1100,'BD1'!AA:AA,"PAGADO")))</f>
        <v/>
      </c>
    </row>
    <row r="1101" spans="2:7" ht="20.100000000000001" customHeight="1" x14ac:dyDescent="0.25">
      <c r="B1101" s="538" t="str">
        <f ca="1">IF(F1101="","",(IFERROR(OFFSET('BD1'!C$14,MATCH(F1101,'BD1'!AC$13:AC$2500,0)-2,0),"")))</f>
        <v/>
      </c>
      <c r="C1101" s="539" t="str">
        <f ca="1">IF(F1101="","",(IFERROR(OFFSET('BD1'!AB$14,MATCH(F1101,'BD1'!AC$13:AC$2500,0)-2,0),"")))</f>
        <v/>
      </c>
      <c r="D1101" s="70" t="str">
        <f>IF(F1101="","",(COUNTIFS('BD1'!AC:AC,F1101,'BD1'!AA:AA,"PAGADO")))</f>
        <v/>
      </c>
      <c r="E1101" s="73" t="str">
        <f>IF(F1101="","",(IFERROR(VLOOKUP(F1101,'BD1'!AC:AE,2,0),"")))</f>
        <v/>
      </c>
      <c r="F1101" s="360"/>
      <c r="G1101" s="75" t="str">
        <f>IF(F1101="","",(SUMIFS('BD1'!Y:Y,'BD1'!AC:AC,F1101,'BD1'!AA:AA,"PAGADO")))</f>
        <v/>
      </c>
    </row>
    <row r="1102" spans="2:7" ht="20.100000000000001" customHeight="1" x14ac:dyDescent="0.25">
      <c r="B1102" s="538" t="str">
        <f ca="1">IF(F1102="","",(IFERROR(OFFSET('BD1'!C$14,MATCH(F1102,'BD1'!AC$13:AC$2500,0)-2,0),"")))</f>
        <v/>
      </c>
      <c r="C1102" s="539" t="str">
        <f ca="1">IF(F1102="","",(IFERROR(OFFSET('BD1'!AB$14,MATCH(F1102,'BD1'!AC$13:AC$2500,0)-2,0),"")))</f>
        <v/>
      </c>
      <c r="D1102" s="70" t="str">
        <f>IF(F1102="","",(COUNTIFS('BD1'!AC:AC,F1102,'BD1'!AA:AA,"PAGADO")))</f>
        <v/>
      </c>
      <c r="E1102" s="73" t="str">
        <f>IF(F1102="","",(IFERROR(VLOOKUP(F1102,'BD1'!AC:AE,2,0),"")))</f>
        <v/>
      </c>
      <c r="F1102" s="360"/>
      <c r="G1102" s="75" t="str">
        <f>IF(F1102="","",(SUMIFS('BD1'!Y:Y,'BD1'!AC:AC,F1102,'BD1'!AA:AA,"PAGADO")))</f>
        <v/>
      </c>
    </row>
    <row r="1103" spans="2:7" ht="20.100000000000001" customHeight="1" x14ac:dyDescent="0.25">
      <c r="B1103" s="538" t="str">
        <f ca="1">IF(F1103="","",(IFERROR(OFFSET('BD1'!C$14,MATCH(F1103,'BD1'!AC$13:AC$2500,0)-2,0),"")))</f>
        <v/>
      </c>
      <c r="C1103" s="539" t="str">
        <f ca="1">IF(F1103="","",(IFERROR(OFFSET('BD1'!AB$14,MATCH(F1103,'BD1'!AC$13:AC$2500,0)-2,0),"")))</f>
        <v/>
      </c>
      <c r="D1103" s="70" t="str">
        <f>IF(F1103="","",(COUNTIFS('BD1'!AC:AC,F1103,'BD1'!AA:AA,"PAGADO")))</f>
        <v/>
      </c>
      <c r="E1103" s="73" t="str">
        <f>IF(F1103="","",(IFERROR(VLOOKUP(F1103,'BD1'!AC:AE,2,0),"")))</f>
        <v/>
      </c>
      <c r="F1103" s="360"/>
      <c r="G1103" s="75" t="str">
        <f>IF(F1103="","",(SUMIFS('BD1'!Y:Y,'BD1'!AC:AC,F1103,'BD1'!AA:AA,"PAGADO")))</f>
        <v/>
      </c>
    </row>
    <row r="1104" spans="2:7" ht="20.100000000000001" customHeight="1" x14ac:dyDescent="0.25">
      <c r="B1104" s="538" t="str">
        <f ca="1">IF(F1104="","",(IFERROR(OFFSET('BD1'!C$14,MATCH(F1104,'BD1'!AC$13:AC$2500,0)-2,0),"")))</f>
        <v/>
      </c>
      <c r="C1104" s="539" t="str">
        <f ca="1">IF(F1104="","",(IFERROR(OFFSET('BD1'!AB$14,MATCH(F1104,'BD1'!AC$13:AC$2500,0)-2,0),"")))</f>
        <v/>
      </c>
      <c r="D1104" s="70" t="str">
        <f>IF(F1104="","",(COUNTIFS('BD1'!AC:AC,F1104,'BD1'!AA:AA,"PAGADO")))</f>
        <v/>
      </c>
      <c r="E1104" s="73" t="str">
        <f>IF(F1104="","",(IFERROR(VLOOKUP(F1104,'BD1'!AC:AE,2,0),"")))</f>
        <v/>
      </c>
      <c r="F1104" s="360"/>
      <c r="G1104" s="75" t="str">
        <f>IF(F1104="","",(SUMIFS('BD1'!Y:Y,'BD1'!AC:AC,F1104,'BD1'!AA:AA,"PAGADO")))</f>
        <v/>
      </c>
    </row>
    <row r="1105" spans="2:7" ht="20.100000000000001" customHeight="1" x14ac:dyDescent="0.25">
      <c r="B1105" s="538" t="str">
        <f ca="1">IF(F1105="","",(IFERROR(OFFSET('BD1'!C$14,MATCH(F1105,'BD1'!AC$13:AC$2500,0)-2,0),"")))</f>
        <v/>
      </c>
      <c r="C1105" s="539" t="str">
        <f ca="1">IF(F1105="","",(IFERROR(OFFSET('BD1'!AB$14,MATCH(F1105,'BD1'!AC$13:AC$2500,0)-2,0),"")))</f>
        <v/>
      </c>
      <c r="D1105" s="70" t="str">
        <f>IF(F1105="","",(COUNTIFS('BD1'!AC:AC,F1105,'BD1'!AA:AA,"PAGADO")))</f>
        <v/>
      </c>
      <c r="E1105" s="73" t="str">
        <f>IF(F1105="","",(IFERROR(VLOOKUP(F1105,'BD1'!AC:AE,2,0),"")))</f>
        <v/>
      </c>
      <c r="F1105" s="360"/>
      <c r="G1105" s="75" t="str">
        <f>IF(F1105="","",(SUMIFS('BD1'!Y:Y,'BD1'!AC:AC,F1105,'BD1'!AA:AA,"PAGADO")))</f>
        <v/>
      </c>
    </row>
    <row r="1106" spans="2:7" ht="20.100000000000001" customHeight="1" x14ac:dyDescent="0.25">
      <c r="B1106" s="538" t="str">
        <f ca="1">IF(F1106="","",(IFERROR(OFFSET('BD1'!C$14,MATCH(F1106,'BD1'!AC$13:AC$2500,0)-2,0),"")))</f>
        <v/>
      </c>
      <c r="C1106" s="539" t="str">
        <f ca="1">IF(F1106="","",(IFERROR(OFFSET('BD1'!AB$14,MATCH(F1106,'BD1'!AC$13:AC$2500,0)-2,0),"")))</f>
        <v/>
      </c>
      <c r="D1106" s="70" t="str">
        <f>IF(F1106="","",(COUNTIFS('BD1'!AC:AC,F1106,'BD1'!AA:AA,"PAGADO")))</f>
        <v/>
      </c>
      <c r="E1106" s="73" t="str">
        <f>IF(F1106="","",(IFERROR(VLOOKUP(F1106,'BD1'!AC:AE,2,0),"")))</f>
        <v/>
      </c>
      <c r="F1106" s="360"/>
      <c r="G1106" s="75" t="str">
        <f>IF(F1106="","",(SUMIFS('BD1'!Y:Y,'BD1'!AC:AC,F1106,'BD1'!AA:AA,"PAGADO")))</f>
        <v/>
      </c>
    </row>
    <row r="1107" spans="2:7" ht="20.100000000000001" customHeight="1" x14ac:dyDescent="0.25">
      <c r="B1107" s="538" t="str">
        <f ca="1">IF(F1107="","",(IFERROR(OFFSET('BD1'!C$14,MATCH(F1107,'BD1'!AC$13:AC$2500,0)-2,0),"")))</f>
        <v/>
      </c>
      <c r="C1107" s="539" t="str">
        <f ca="1">IF(F1107="","",(IFERROR(OFFSET('BD1'!AB$14,MATCH(F1107,'BD1'!AC$13:AC$2500,0)-2,0),"")))</f>
        <v/>
      </c>
      <c r="D1107" s="70" t="str">
        <f>IF(F1107="","",(COUNTIFS('BD1'!AC:AC,F1107,'BD1'!AA:AA,"PAGADO")))</f>
        <v/>
      </c>
      <c r="E1107" s="73" t="str">
        <f>IF(F1107="","",(IFERROR(VLOOKUP(F1107,'BD1'!AC:AE,2,0),"")))</f>
        <v/>
      </c>
      <c r="F1107" s="360"/>
      <c r="G1107" s="75" t="str">
        <f>IF(F1107="","",(SUMIFS('BD1'!Y:Y,'BD1'!AC:AC,F1107,'BD1'!AA:AA,"PAGADO")))</f>
        <v/>
      </c>
    </row>
    <row r="1108" spans="2:7" ht="20.100000000000001" customHeight="1" x14ac:dyDescent="0.25">
      <c r="B1108" s="538" t="str">
        <f ca="1">IF(F1108="","",(IFERROR(OFFSET('BD1'!C$14,MATCH(F1108,'BD1'!AC$13:AC$2500,0)-2,0),"")))</f>
        <v/>
      </c>
      <c r="C1108" s="539" t="str">
        <f ca="1">IF(F1108="","",(IFERROR(OFFSET('BD1'!AB$14,MATCH(F1108,'BD1'!AC$13:AC$2500,0)-2,0),"")))</f>
        <v/>
      </c>
      <c r="D1108" s="70" t="str">
        <f>IF(F1108="","",(COUNTIFS('BD1'!AC:AC,F1108,'BD1'!AA:AA,"PAGADO")))</f>
        <v/>
      </c>
      <c r="E1108" s="73" t="str">
        <f>IF(F1108="","",(IFERROR(VLOOKUP(F1108,'BD1'!AC:AE,2,0),"")))</f>
        <v/>
      </c>
      <c r="F1108" s="360"/>
      <c r="G1108" s="75" t="str">
        <f>IF(F1108="","",(SUMIFS('BD1'!Y:Y,'BD1'!AC:AC,F1108,'BD1'!AA:AA,"PAGADO")))</f>
        <v/>
      </c>
    </row>
    <row r="1109" spans="2:7" ht="20.100000000000001" customHeight="1" x14ac:dyDescent="0.25">
      <c r="B1109" s="538" t="str">
        <f ca="1">IF(F1109="","",(IFERROR(OFFSET('BD1'!C$14,MATCH(F1109,'BD1'!AC$13:AC$2500,0)-2,0),"")))</f>
        <v/>
      </c>
      <c r="C1109" s="539" t="str">
        <f ca="1">IF(F1109="","",(IFERROR(OFFSET('BD1'!AB$14,MATCH(F1109,'BD1'!AC$13:AC$2500,0)-2,0),"")))</f>
        <v/>
      </c>
      <c r="D1109" s="70" t="str">
        <f>IF(F1109="","",(COUNTIFS('BD1'!AC:AC,F1109,'BD1'!AA:AA,"PAGADO")))</f>
        <v/>
      </c>
      <c r="E1109" s="73" t="str">
        <f>IF(F1109="","",(IFERROR(VLOOKUP(F1109,'BD1'!AC:AE,2,0),"")))</f>
        <v/>
      </c>
      <c r="F1109" s="360"/>
      <c r="G1109" s="75" t="str">
        <f>IF(F1109="","",(SUMIFS('BD1'!Y:Y,'BD1'!AC:AC,F1109,'BD1'!AA:AA,"PAGADO")))</f>
        <v/>
      </c>
    </row>
    <row r="1110" spans="2:7" ht="20.100000000000001" customHeight="1" x14ac:dyDescent="0.25">
      <c r="B1110" s="538" t="str">
        <f ca="1">IF(F1110="","",(IFERROR(OFFSET('BD1'!C$14,MATCH(F1110,'BD1'!AC$13:AC$2500,0)-2,0),"")))</f>
        <v/>
      </c>
      <c r="C1110" s="539" t="str">
        <f ca="1">IF(F1110="","",(IFERROR(OFFSET('BD1'!AB$14,MATCH(F1110,'BD1'!AC$13:AC$2500,0)-2,0),"")))</f>
        <v/>
      </c>
      <c r="D1110" s="70" t="str">
        <f>IF(F1110="","",(COUNTIFS('BD1'!AC:AC,F1110,'BD1'!AA:AA,"PAGADO")))</f>
        <v/>
      </c>
      <c r="E1110" s="73" t="str">
        <f>IF(F1110="","",(IFERROR(VLOOKUP(F1110,'BD1'!AC:AE,2,0),"")))</f>
        <v/>
      </c>
      <c r="F1110" s="360"/>
      <c r="G1110" s="75" t="str">
        <f>IF(F1110="","",(SUMIFS('BD1'!Y:Y,'BD1'!AC:AC,F1110,'BD1'!AA:AA,"PAGADO")))</f>
        <v/>
      </c>
    </row>
    <row r="1111" spans="2:7" ht="20.100000000000001" customHeight="1" x14ac:dyDescent="0.25">
      <c r="B1111" s="538" t="str">
        <f ca="1">IF(F1111="","",(IFERROR(OFFSET('BD1'!C$14,MATCH(F1111,'BD1'!AC$13:AC$2500,0)-2,0),"")))</f>
        <v/>
      </c>
      <c r="C1111" s="539" t="str">
        <f ca="1">IF(F1111="","",(IFERROR(OFFSET('BD1'!AB$14,MATCH(F1111,'BD1'!AC$13:AC$2500,0)-2,0),"")))</f>
        <v/>
      </c>
      <c r="D1111" s="70" t="str">
        <f>IF(F1111="","",(COUNTIFS('BD1'!AC:AC,F1111,'BD1'!AA:AA,"PAGADO")))</f>
        <v/>
      </c>
      <c r="E1111" s="73" t="str">
        <f>IF(F1111="","",(IFERROR(VLOOKUP(F1111,'BD1'!AC:AE,2,0),"")))</f>
        <v/>
      </c>
      <c r="F1111" s="360"/>
      <c r="G1111" s="75" t="str">
        <f>IF(F1111="","",(SUMIFS('BD1'!Y:Y,'BD1'!AC:AC,F1111,'BD1'!AA:AA,"PAGADO")))</f>
        <v/>
      </c>
    </row>
    <row r="1112" spans="2:7" ht="20.100000000000001" customHeight="1" x14ac:dyDescent="0.25">
      <c r="B1112" s="538" t="str">
        <f ca="1">IF(F1112="","",(IFERROR(OFFSET('BD1'!C$14,MATCH(F1112,'BD1'!AC$13:AC$2500,0)-2,0),"")))</f>
        <v/>
      </c>
      <c r="C1112" s="539" t="str">
        <f ca="1">IF(F1112="","",(IFERROR(OFFSET('BD1'!AB$14,MATCH(F1112,'BD1'!AC$13:AC$2500,0)-2,0),"")))</f>
        <v/>
      </c>
      <c r="D1112" s="70" t="str">
        <f>IF(F1112="","",(COUNTIFS('BD1'!AC:AC,F1112,'BD1'!AA:AA,"PAGADO")))</f>
        <v/>
      </c>
      <c r="E1112" s="73" t="str">
        <f>IF(F1112="","",(IFERROR(VLOOKUP(F1112,'BD1'!AC:AE,2,0),"")))</f>
        <v/>
      </c>
      <c r="F1112" s="360"/>
      <c r="G1112" s="75" t="str">
        <f>IF(F1112="","",(SUMIFS('BD1'!Y:Y,'BD1'!AC:AC,F1112,'BD1'!AA:AA,"PAGADO")))</f>
        <v/>
      </c>
    </row>
    <row r="1113" spans="2:7" ht="20.100000000000001" customHeight="1" x14ac:dyDescent="0.25">
      <c r="B1113" s="538" t="str">
        <f ca="1">IF(F1113="","",(IFERROR(OFFSET('BD1'!C$14,MATCH(F1113,'BD1'!AC$13:AC$2500,0)-2,0),"")))</f>
        <v/>
      </c>
      <c r="C1113" s="539" t="str">
        <f ca="1">IF(F1113="","",(IFERROR(OFFSET('BD1'!AB$14,MATCH(F1113,'BD1'!AC$13:AC$2500,0)-2,0),"")))</f>
        <v/>
      </c>
      <c r="D1113" s="70" t="str">
        <f>IF(F1113="","",(COUNTIFS('BD1'!AC:AC,F1113,'BD1'!AA:AA,"PAGADO")))</f>
        <v/>
      </c>
      <c r="E1113" s="73" t="str">
        <f>IF(F1113="","",(IFERROR(VLOOKUP(F1113,'BD1'!AC:AE,2,0),"")))</f>
        <v/>
      </c>
      <c r="F1113" s="360"/>
      <c r="G1113" s="75" t="str">
        <f>IF(F1113="","",(SUMIFS('BD1'!Y:Y,'BD1'!AC:AC,F1113,'BD1'!AA:AA,"PAGADO")))</f>
        <v/>
      </c>
    </row>
    <row r="1114" spans="2:7" ht="20.100000000000001" customHeight="1" x14ac:dyDescent="0.25">
      <c r="B1114" s="538" t="str">
        <f ca="1">IF(F1114="","",(IFERROR(OFFSET('BD1'!C$14,MATCH(F1114,'BD1'!AC$13:AC$2500,0)-2,0),"")))</f>
        <v/>
      </c>
      <c r="C1114" s="539" t="str">
        <f ca="1">IF(F1114="","",(IFERROR(OFFSET('BD1'!AB$14,MATCH(F1114,'BD1'!AC$13:AC$2500,0)-2,0),"")))</f>
        <v/>
      </c>
      <c r="D1114" s="70" t="str">
        <f>IF(F1114="","",(COUNTIFS('BD1'!AC:AC,F1114,'BD1'!AA:AA,"PAGADO")))</f>
        <v/>
      </c>
      <c r="E1114" s="73" t="str">
        <f>IF(F1114="","",(IFERROR(VLOOKUP(F1114,'BD1'!AC:AE,2,0),"")))</f>
        <v/>
      </c>
      <c r="F1114" s="360"/>
      <c r="G1114" s="75" t="str">
        <f>IF(F1114="","",(SUMIFS('BD1'!Y:Y,'BD1'!AC:AC,F1114,'BD1'!AA:AA,"PAGADO")))</f>
        <v/>
      </c>
    </row>
    <row r="1115" spans="2:7" ht="20.100000000000001" customHeight="1" x14ac:dyDescent="0.25">
      <c r="B1115" s="538" t="str">
        <f ca="1">IF(F1115="","",(IFERROR(OFFSET('BD1'!C$14,MATCH(F1115,'BD1'!AC$13:AC$2500,0)-2,0),"")))</f>
        <v/>
      </c>
      <c r="C1115" s="539" t="str">
        <f ca="1">IF(F1115="","",(IFERROR(OFFSET('BD1'!AB$14,MATCH(F1115,'BD1'!AC$13:AC$2500,0)-2,0),"")))</f>
        <v/>
      </c>
      <c r="D1115" s="70" t="str">
        <f>IF(F1115="","",(COUNTIFS('BD1'!AC:AC,F1115,'BD1'!AA:AA,"PAGADO")))</f>
        <v/>
      </c>
      <c r="E1115" s="73" t="str">
        <f>IF(F1115="","",(IFERROR(VLOOKUP(F1115,'BD1'!AC:AE,2,0),"")))</f>
        <v/>
      </c>
      <c r="F1115" s="360"/>
      <c r="G1115" s="75" t="str">
        <f>IF(F1115="","",(SUMIFS('BD1'!Y:Y,'BD1'!AC:AC,F1115,'BD1'!AA:AA,"PAGADO")))</f>
        <v/>
      </c>
    </row>
    <row r="1116" spans="2:7" ht="20.100000000000001" customHeight="1" x14ac:dyDescent="0.25">
      <c r="B1116" s="538" t="str">
        <f ca="1">IF(F1116="","",(IFERROR(OFFSET('BD1'!C$14,MATCH(F1116,'BD1'!AC$13:AC$2500,0)-2,0),"")))</f>
        <v/>
      </c>
      <c r="C1116" s="539" t="str">
        <f ca="1">IF(F1116="","",(IFERROR(OFFSET('BD1'!AB$14,MATCH(F1116,'BD1'!AC$13:AC$2500,0)-2,0),"")))</f>
        <v/>
      </c>
      <c r="D1116" s="70" t="str">
        <f>IF(F1116="","",(COUNTIFS('BD1'!AC:AC,F1116,'BD1'!AA:AA,"PAGADO")))</f>
        <v/>
      </c>
      <c r="E1116" s="73" t="str">
        <f>IF(F1116="","",(IFERROR(VLOOKUP(F1116,'BD1'!AC:AE,2,0),"")))</f>
        <v/>
      </c>
      <c r="F1116" s="360"/>
      <c r="G1116" s="75" t="str">
        <f>IF(F1116="","",(SUMIFS('BD1'!Y:Y,'BD1'!AC:AC,F1116,'BD1'!AA:AA,"PAGADO")))</f>
        <v/>
      </c>
    </row>
    <row r="1117" spans="2:7" ht="20.100000000000001" customHeight="1" x14ac:dyDescent="0.25">
      <c r="B1117" s="538" t="str">
        <f ca="1">IF(F1117="","",(IFERROR(OFFSET('BD1'!C$14,MATCH(F1117,'BD1'!AC$13:AC$2500,0)-2,0),"")))</f>
        <v/>
      </c>
      <c r="C1117" s="539" t="str">
        <f ca="1">IF(F1117="","",(IFERROR(OFFSET('BD1'!AB$14,MATCH(F1117,'BD1'!AC$13:AC$2500,0)-2,0),"")))</f>
        <v/>
      </c>
      <c r="D1117" s="70" t="str">
        <f>IF(F1117="","",(COUNTIFS('BD1'!AC:AC,F1117,'BD1'!AA:AA,"PAGADO")))</f>
        <v/>
      </c>
      <c r="E1117" s="73" t="str">
        <f>IF(F1117="","",(IFERROR(VLOOKUP(F1117,'BD1'!AC:AE,2,0),"")))</f>
        <v/>
      </c>
      <c r="F1117" s="360"/>
      <c r="G1117" s="75" t="str">
        <f>IF(F1117="","",(SUMIFS('BD1'!Y:Y,'BD1'!AC:AC,F1117,'BD1'!AA:AA,"PAGADO")))</f>
        <v/>
      </c>
    </row>
    <row r="1118" spans="2:7" ht="20.100000000000001" customHeight="1" x14ac:dyDescent="0.25">
      <c r="B1118" s="538" t="str">
        <f ca="1">IF(F1118="","",(IFERROR(OFFSET('BD1'!C$14,MATCH(F1118,'BD1'!AC$13:AC$2500,0)-2,0),"")))</f>
        <v/>
      </c>
      <c r="C1118" s="539" t="str">
        <f ca="1">IF(F1118="","",(IFERROR(OFFSET('BD1'!AB$14,MATCH(F1118,'BD1'!AC$13:AC$2500,0)-2,0),"")))</f>
        <v/>
      </c>
      <c r="D1118" s="70" t="str">
        <f>IF(F1118="","",(COUNTIFS('BD1'!AC:AC,F1118,'BD1'!AA:AA,"PAGADO")))</f>
        <v/>
      </c>
      <c r="E1118" s="73" t="str">
        <f>IF(F1118="","",(IFERROR(VLOOKUP(F1118,'BD1'!AC:AE,2,0),"")))</f>
        <v/>
      </c>
      <c r="F1118" s="360"/>
      <c r="G1118" s="75" t="str">
        <f>IF(F1118="","",(SUMIFS('BD1'!Y:Y,'BD1'!AC:AC,F1118,'BD1'!AA:AA,"PAGADO")))</f>
        <v/>
      </c>
    </row>
    <row r="1119" spans="2:7" ht="20.100000000000001" customHeight="1" x14ac:dyDescent="0.25">
      <c r="B1119" s="538" t="str">
        <f ca="1">IF(F1119="","",(IFERROR(OFFSET('BD1'!C$14,MATCH(F1119,'BD1'!AC$13:AC$2500,0)-2,0),"")))</f>
        <v/>
      </c>
      <c r="C1119" s="539" t="str">
        <f ca="1">IF(F1119="","",(IFERROR(OFFSET('BD1'!AB$14,MATCH(F1119,'BD1'!AC$13:AC$2500,0)-2,0),"")))</f>
        <v/>
      </c>
      <c r="D1119" s="70" t="str">
        <f>IF(F1119="","",(COUNTIFS('BD1'!AC:AC,F1119,'BD1'!AA:AA,"PAGADO")))</f>
        <v/>
      </c>
      <c r="E1119" s="73" t="str">
        <f>IF(F1119="","",(IFERROR(VLOOKUP(F1119,'BD1'!AC:AE,2,0),"")))</f>
        <v/>
      </c>
      <c r="F1119" s="360"/>
      <c r="G1119" s="75" t="str">
        <f>IF(F1119="","",(SUMIFS('BD1'!Y:Y,'BD1'!AC:AC,F1119,'BD1'!AA:AA,"PAGADO")))</f>
        <v/>
      </c>
    </row>
    <row r="1120" spans="2:7" ht="20.100000000000001" customHeight="1" x14ac:dyDescent="0.25">
      <c r="B1120" s="538" t="str">
        <f ca="1">IF(F1120="","",(IFERROR(OFFSET('BD1'!C$14,MATCH(F1120,'BD1'!AC$13:AC$2500,0)-2,0),"")))</f>
        <v/>
      </c>
      <c r="C1120" s="539" t="str">
        <f ca="1">IF(F1120="","",(IFERROR(OFFSET('BD1'!AB$14,MATCH(F1120,'BD1'!AC$13:AC$2500,0)-2,0),"")))</f>
        <v/>
      </c>
      <c r="D1120" s="70" t="str">
        <f>IF(F1120="","",(COUNTIFS('BD1'!AC:AC,F1120,'BD1'!AA:AA,"PAGADO")))</f>
        <v/>
      </c>
      <c r="E1120" s="73" t="str">
        <f>IF(F1120="","",(IFERROR(VLOOKUP(F1120,'BD1'!AC:AE,2,0),"")))</f>
        <v/>
      </c>
      <c r="F1120" s="360"/>
      <c r="G1120" s="75" t="str">
        <f>IF(F1120="","",(SUMIFS('BD1'!Y:Y,'BD1'!AC:AC,F1120,'BD1'!AA:AA,"PAGADO")))</f>
        <v/>
      </c>
    </row>
    <row r="1121" spans="2:7" ht="20.100000000000001" customHeight="1" x14ac:dyDescent="0.25">
      <c r="B1121" s="538" t="str">
        <f ca="1">IF(F1121="","",(IFERROR(OFFSET('BD1'!C$14,MATCH(F1121,'BD1'!AC$13:AC$2500,0)-2,0),"")))</f>
        <v/>
      </c>
      <c r="C1121" s="539" t="str">
        <f ca="1">IF(F1121="","",(IFERROR(OFFSET('BD1'!AB$14,MATCH(F1121,'BD1'!AC$13:AC$2500,0)-2,0),"")))</f>
        <v/>
      </c>
      <c r="D1121" s="70" t="str">
        <f>IF(F1121="","",(COUNTIFS('BD1'!AC:AC,F1121,'BD1'!AA:AA,"PAGADO")))</f>
        <v/>
      </c>
      <c r="E1121" s="73" t="str">
        <f>IF(F1121="","",(IFERROR(VLOOKUP(F1121,'BD1'!AC:AE,2,0),"")))</f>
        <v/>
      </c>
      <c r="F1121" s="360"/>
      <c r="G1121" s="75" t="str">
        <f>IF(F1121="","",(SUMIFS('BD1'!Y:Y,'BD1'!AC:AC,F1121,'BD1'!AA:AA,"PAGADO")))</f>
        <v/>
      </c>
    </row>
    <row r="1122" spans="2:7" ht="20.100000000000001" customHeight="1" x14ac:dyDescent="0.25">
      <c r="B1122" s="538" t="str">
        <f ca="1">IF(F1122="","",(IFERROR(OFFSET('BD1'!C$14,MATCH(F1122,'BD1'!AC$13:AC$2500,0)-2,0),"")))</f>
        <v/>
      </c>
      <c r="C1122" s="539" t="str">
        <f ca="1">IF(F1122="","",(IFERROR(OFFSET('BD1'!AB$14,MATCH(F1122,'BD1'!AC$13:AC$2500,0)-2,0),"")))</f>
        <v/>
      </c>
      <c r="D1122" s="70" t="str">
        <f>IF(F1122="","",(COUNTIFS('BD1'!AC:AC,F1122,'BD1'!AA:AA,"PAGADO")))</f>
        <v/>
      </c>
      <c r="E1122" s="73" t="str">
        <f>IF(F1122="","",(IFERROR(VLOOKUP(F1122,'BD1'!AC:AE,2,0),"")))</f>
        <v/>
      </c>
      <c r="F1122" s="360"/>
      <c r="G1122" s="75" t="str">
        <f>IF(F1122="","",(SUMIFS('BD1'!Y:Y,'BD1'!AC:AC,F1122,'BD1'!AA:AA,"PAGADO")))</f>
        <v/>
      </c>
    </row>
    <row r="1123" spans="2:7" ht="20.100000000000001" customHeight="1" x14ac:dyDescent="0.25">
      <c r="B1123" s="538" t="str">
        <f ca="1">IF(F1123="","",(IFERROR(OFFSET('BD1'!C$14,MATCH(F1123,'BD1'!AC$13:AC$2500,0)-2,0),"")))</f>
        <v/>
      </c>
      <c r="C1123" s="539" t="str">
        <f ca="1">IF(F1123="","",(IFERROR(OFFSET('BD1'!AB$14,MATCH(F1123,'BD1'!AC$13:AC$2500,0)-2,0),"")))</f>
        <v/>
      </c>
      <c r="D1123" s="70" t="str">
        <f>IF(F1123="","",(COUNTIFS('BD1'!AC:AC,F1123,'BD1'!AA:AA,"PAGADO")))</f>
        <v/>
      </c>
      <c r="E1123" s="73" t="str">
        <f>IF(F1123="","",(IFERROR(VLOOKUP(F1123,'BD1'!AC:AE,2,0),"")))</f>
        <v/>
      </c>
      <c r="F1123" s="360"/>
      <c r="G1123" s="75" t="str">
        <f>IF(F1123="","",(SUMIFS('BD1'!Y:Y,'BD1'!AC:AC,F1123,'BD1'!AA:AA,"PAGADO")))</f>
        <v/>
      </c>
    </row>
    <row r="1124" spans="2:7" ht="20.100000000000001" customHeight="1" x14ac:dyDescent="0.25">
      <c r="B1124" s="538" t="str">
        <f ca="1">IF(F1124="","",(IFERROR(OFFSET('BD1'!C$14,MATCH(F1124,'BD1'!AC$13:AC$2500,0)-2,0),"")))</f>
        <v/>
      </c>
      <c r="C1124" s="539" t="str">
        <f ca="1">IF(F1124="","",(IFERROR(OFFSET('BD1'!AB$14,MATCH(F1124,'BD1'!AC$13:AC$2500,0)-2,0),"")))</f>
        <v/>
      </c>
      <c r="D1124" s="70" t="str">
        <f>IF(F1124="","",(COUNTIFS('BD1'!AC:AC,F1124,'BD1'!AA:AA,"PAGADO")))</f>
        <v/>
      </c>
      <c r="E1124" s="73" t="str">
        <f>IF(F1124="","",(IFERROR(VLOOKUP(F1124,'BD1'!AC:AE,2,0),"")))</f>
        <v/>
      </c>
      <c r="F1124" s="360"/>
      <c r="G1124" s="75" t="str">
        <f>IF(F1124="","",(SUMIFS('BD1'!Y:Y,'BD1'!AC:AC,F1124,'BD1'!AA:AA,"PAGADO")))</f>
        <v/>
      </c>
    </row>
    <row r="1125" spans="2:7" ht="20.100000000000001" customHeight="1" x14ac:dyDescent="0.25">
      <c r="B1125" s="538" t="str">
        <f ca="1">IF(F1125="","",(IFERROR(OFFSET('BD1'!C$14,MATCH(F1125,'BD1'!AC$13:AC$2500,0)-2,0),"")))</f>
        <v/>
      </c>
      <c r="C1125" s="539" t="str">
        <f ca="1">IF(F1125="","",(IFERROR(OFFSET('BD1'!AB$14,MATCH(F1125,'BD1'!AC$13:AC$2500,0)-2,0),"")))</f>
        <v/>
      </c>
      <c r="D1125" s="70" t="str">
        <f>IF(F1125="","",(COUNTIFS('BD1'!AC:AC,F1125,'BD1'!AA:AA,"PAGADO")))</f>
        <v/>
      </c>
      <c r="E1125" s="73" t="str">
        <f>IF(F1125="","",(IFERROR(VLOOKUP(F1125,'BD1'!AC:AE,2,0),"")))</f>
        <v/>
      </c>
      <c r="F1125" s="360"/>
      <c r="G1125" s="75" t="str">
        <f>IF(F1125="","",(SUMIFS('BD1'!Y:Y,'BD1'!AC:AC,F1125,'BD1'!AA:AA,"PAGADO")))</f>
        <v/>
      </c>
    </row>
    <row r="1126" spans="2:7" ht="20.100000000000001" customHeight="1" x14ac:dyDescent="0.25">
      <c r="B1126" s="538" t="str">
        <f ca="1">IF(F1126="","",(IFERROR(OFFSET('BD1'!C$14,MATCH(F1126,'BD1'!AC$13:AC$2500,0)-2,0),"")))</f>
        <v/>
      </c>
      <c r="C1126" s="539" t="str">
        <f ca="1">IF(F1126="","",(IFERROR(OFFSET('BD1'!AB$14,MATCH(F1126,'BD1'!AC$13:AC$2500,0)-2,0),"")))</f>
        <v/>
      </c>
      <c r="D1126" s="70" t="str">
        <f>IF(F1126="","",(COUNTIFS('BD1'!AC:AC,F1126,'BD1'!AA:AA,"PAGADO")))</f>
        <v/>
      </c>
      <c r="E1126" s="73" t="str">
        <f>IF(F1126="","",(IFERROR(VLOOKUP(F1126,'BD1'!AC:AE,2,0),"")))</f>
        <v/>
      </c>
      <c r="F1126" s="360"/>
      <c r="G1126" s="75" t="str">
        <f>IF(F1126="","",(SUMIFS('BD1'!Y:Y,'BD1'!AC:AC,F1126,'BD1'!AA:AA,"PAGADO")))</f>
        <v/>
      </c>
    </row>
    <row r="1127" spans="2:7" ht="20.100000000000001" customHeight="1" x14ac:dyDescent="0.25">
      <c r="B1127" s="538" t="str">
        <f ca="1">IF(F1127="","",(IFERROR(OFFSET('BD1'!C$14,MATCH(F1127,'BD1'!AC$13:AC$2500,0)-2,0),"")))</f>
        <v/>
      </c>
      <c r="C1127" s="539" t="str">
        <f ca="1">IF(F1127="","",(IFERROR(OFFSET('BD1'!AB$14,MATCH(F1127,'BD1'!AC$13:AC$2500,0)-2,0),"")))</f>
        <v/>
      </c>
      <c r="D1127" s="70" t="str">
        <f>IF(F1127="","",(COUNTIFS('BD1'!AC:AC,F1127,'BD1'!AA:AA,"PAGADO")))</f>
        <v/>
      </c>
      <c r="E1127" s="73" t="str">
        <f>IF(F1127="","",(IFERROR(VLOOKUP(F1127,'BD1'!AC:AE,2,0),"")))</f>
        <v/>
      </c>
      <c r="F1127" s="360"/>
      <c r="G1127" s="75" t="str">
        <f>IF(F1127="","",(SUMIFS('BD1'!Y:Y,'BD1'!AC:AC,F1127,'BD1'!AA:AA,"PAGADO")))</f>
        <v/>
      </c>
    </row>
    <row r="1128" spans="2:7" ht="20.100000000000001" customHeight="1" x14ac:dyDescent="0.25">
      <c r="B1128" s="538" t="str">
        <f ca="1">IF(F1128="","",(IFERROR(OFFSET('BD1'!C$14,MATCH(F1128,'BD1'!AC$13:AC$2500,0)-2,0),"")))</f>
        <v/>
      </c>
      <c r="C1128" s="539" t="str">
        <f ca="1">IF(F1128="","",(IFERROR(OFFSET('BD1'!AB$14,MATCH(F1128,'BD1'!AC$13:AC$2500,0)-2,0),"")))</f>
        <v/>
      </c>
      <c r="D1128" s="70" t="str">
        <f>IF(F1128="","",(COUNTIFS('BD1'!AC:AC,F1128,'BD1'!AA:AA,"PAGADO")))</f>
        <v/>
      </c>
      <c r="E1128" s="73" t="str">
        <f>IF(F1128="","",(IFERROR(VLOOKUP(F1128,'BD1'!AC:AE,2,0),"")))</f>
        <v/>
      </c>
      <c r="F1128" s="360"/>
      <c r="G1128" s="75" t="str">
        <f>IF(F1128="","",(SUMIFS('BD1'!Y:Y,'BD1'!AC:AC,F1128,'BD1'!AA:AA,"PAGADO")))</f>
        <v/>
      </c>
    </row>
    <row r="1129" spans="2:7" ht="20.100000000000001" customHeight="1" x14ac:dyDescent="0.25">
      <c r="B1129" s="538" t="str">
        <f ca="1">IF(F1129="","",(IFERROR(OFFSET('BD1'!C$14,MATCH(F1129,'BD1'!AC$13:AC$2500,0)-2,0),"")))</f>
        <v/>
      </c>
      <c r="C1129" s="539" t="str">
        <f ca="1">IF(F1129="","",(IFERROR(OFFSET('BD1'!AB$14,MATCH(F1129,'BD1'!AC$13:AC$2500,0)-2,0),"")))</f>
        <v/>
      </c>
      <c r="D1129" s="70" t="str">
        <f>IF(F1129="","",(COUNTIFS('BD1'!AC:AC,F1129,'BD1'!AA:AA,"PAGADO")))</f>
        <v/>
      </c>
      <c r="E1129" s="73" t="str">
        <f>IF(F1129="","",(IFERROR(VLOOKUP(F1129,'BD1'!AC:AE,2,0),"")))</f>
        <v/>
      </c>
      <c r="F1129" s="360"/>
      <c r="G1129" s="75" t="str">
        <f>IF(F1129="","",(SUMIFS('BD1'!Y:Y,'BD1'!AC:AC,F1129,'BD1'!AA:AA,"PAGADO")))</f>
        <v/>
      </c>
    </row>
    <row r="1130" spans="2:7" ht="20.100000000000001" customHeight="1" x14ac:dyDescent="0.25">
      <c r="B1130" s="538" t="str">
        <f ca="1">IF(F1130="","",(IFERROR(OFFSET('BD1'!C$14,MATCH(F1130,'BD1'!AC$13:AC$2500,0)-2,0),"")))</f>
        <v/>
      </c>
      <c r="C1130" s="539" t="str">
        <f ca="1">IF(F1130="","",(IFERROR(OFFSET('BD1'!AB$14,MATCH(F1130,'BD1'!AC$13:AC$2500,0)-2,0),"")))</f>
        <v/>
      </c>
      <c r="D1130" s="70" t="str">
        <f>IF(F1130="","",(COUNTIFS('BD1'!AC:AC,F1130,'BD1'!AA:AA,"PAGADO")))</f>
        <v/>
      </c>
      <c r="E1130" s="73" t="str">
        <f>IF(F1130="","",(IFERROR(VLOOKUP(F1130,'BD1'!AC:AE,2,0),"")))</f>
        <v/>
      </c>
      <c r="F1130" s="360"/>
      <c r="G1130" s="75" t="str">
        <f>IF(F1130="","",(SUMIFS('BD1'!Y:Y,'BD1'!AC:AC,F1130,'BD1'!AA:AA,"PAGADO")))</f>
        <v/>
      </c>
    </row>
    <row r="1131" spans="2:7" ht="20.100000000000001" customHeight="1" x14ac:dyDescent="0.25">
      <c r="B1131" s="538" t="str">
        <f ca="1">IF(F1131="","",(IFERROR(OFFSET('BD1'!C$14,MATCH(F1131,'BD1'!AC$13:AC$2500,0)-2,0),"")))</f>
        <v/>
      </c>
      <c r="C1131" s="539" t="str">
        <f ca="1">IF(F1131="","",(IFERROR(OFFSET('BD1'!AB$14,MATCH(F1131,'BD1'!AC$13:AC$2500,0)-2,0),"")))</f>
        <v/>
      </c>
      <c r="D1131" s="70" t="str">
        <f>IF(F1131="","",(COUNTIFS('BD1'!AC:AC,F1131,'BD1'!AA:AA,"PAGADO")))</f>
        <v/>
      </c>
      <c r="E1131" s="73" t="str">
        <f>IF(F1131="","",(IFERROR(VLOOKUP(F1131,'BD1'!AC:AE,2,0),"")))</f>
        <v/>
      </c>
      <c r="F1131" s="360"/>
      <c r="G1131" s="75" t="str">
        <f>IF(F1131="","",(SUMIFS('BD1'!Y:Y,'BD1'!AC:AC,F1131,'BD1'!AA:AA,"PAGADO")))</f>
        <v/>
      </c>
    </row>
    <row r="1132" spans="2:7" ht="20.100000000000001" customHeight="1" x14ac:dyDescent="0.25">
      <c r="B1132" s="538" t="str">
        <f ca="1">IF(F1132="","",(IFERROR(OFFSET('BD1'!C$14,MATCH(F1132,'BD1'!AC$13:AC$2500,0)-2,0),"")))</f>
        <v/>
      </c>
      <c r="C1132" s="539" t="str">
        <f ca="1">IF(F1132="","",(IFERROR(OFFSET('BD1'!AB$14,MATCH(F1132,'BD1'!AC$13:AC$2500,0)-2,0),"")))</f>
        <v/>
      </c>
      <c r="D1132" s="70" t="str">
        <f>IF(F1132="","",(COUNTIFS('BD1'!AC:AC,F1132,'BD1'!AA:AA,"PAGADO")))</f>
        <v/>
      </c>
      <c r="E1132" s="73" t="str">
        <f>IF(F1132="","",(IFERROR(VLOOKUP(F1132,'BD1'!AC:AE,2,0),"")))</f>
        <v/>
      </c>
      <c r="F1132" s="360"/>
      <c r="G1132" s="75" t="str">
        <f>IF(F1132="","",(SUMIFS('BD1'!Y:Y,'BD1'!AC:AC,F1132,'BD1'!AA:AA,"PAGADO")))</f>
        <v/>
      </c>
    </row>
    <row r="1133" spans="2:7" ht="20.100000000000001" customHeight="1" x14ac:dyDescent="0.25">
      <c r="B1133" s="538" t="str">
        <f ca="1">IF(F1133="","",(IFERROR(OFFSET('BD1'!C$14,MATCH(F1133,'BD1'!AC$13:AC$2500,0)-2,0),"")))</f>
        <v/>
      </c>
      <c r="C1133" s="539" t="str">
        <f ca="1">IF(F1133="","",(IFERROR(OFFSET('BD1'!AB$14,MATCH(F1133,'BD1'!AC$13:AC$2500,0)-2,0),"")))</f>
        <v/>
      </c>
      <c r="D1133" s="70" t="str">
        <f>IF(F1133="","",(COUNTIFS('BD1'!AC:AC,F1133,'BD1'!AA:AA,"PAGADO")))</f>
        <v/>
      </c>
      <c r="E1133" s="73" t="str">
        <f>IF(F1133="","",(IFERROR(VLOOKUP(F1133,'BD1'!AC:AE,2,0),"")))</f>
        <v/>
      </c>
      <c r="F1133" s="360"/>
      <c r="G1133" s="75" t="str">
        <f>IF(F1133="","",(SUMIFS('BD1'!Y:Y,'BD1'!AC:AC,F1133,'BD1'!AA:AA,"PAGADO")))</f>
        <v/>
      </c>
    </row>
    <row r="1134" spans="2:7" ht="20.100000000000001" customHeight="1" x14ac:dyDescent="0.25">
      <c r="B1134" s="538" t="str">
        <f ca="1">IF(F1134="","",(IFERROR(OFFSET('BD1'!C$14,MATCH(F1134,'BD1'!AC$13:AC$2500,0)-2,0),"")))</f>
        <v/>
      </c>
      <c r="C1134" s="539" t="str">
        <f ca="1">IF(F1134="","",(IFERROR(OFFSET('BD1'!AB$14,MATCH(F1134,'BD1'!AC$13:AC$2500,0)-2,0),"")))</f>
        <v/>
      </c>
      <c r="D1134" s="70" t="str">
        <f>IF(F1134="","",(COUNTIFS('BD1'!AC:AC,F1134,'BD1'!AA:AA,"PAGADO")))</f>
        <v/>
      </c>
      <c r="E1134" s="73" t="str">
        <f>IF(F1134="","",(IFERROR(VLOOKUP(F1134,'BD1'!AC:AE,2,0),"")))</f>
        <v/>
      </c>
      <c r="F1134" s="360"/>
      <c r="G1134" s="75" t="str">
        <f>IF(F1134="","",(SUMIFS('BD1'!Y:Y,'BD1'!AC:AC,F1134,'BD1'!AA:AA,"PAGADO")))</f>
        <v/>
      </c>
    </row>
    <row r="1135" spans="2:7" ht="20.100000000000001" customHeight="1" x14ac:dyDescent="0.25">
      <c r="B1135" s="538" t="str">
        <f ca="1">IF(F1135="","",(IFERROR(OFFSET('BD1'!C$14,MATCH(F1135,'BD1'!AC$13:AC$2500,0)-2,0),"")))</f>
        <v/>
      </c>
      <c r="C1135" s="539" t="str">
        <f ca="1">IF(F1135="","",(IFERROR(OFFSET('BD1'!AB$14,MATCH(F1135,'BD1'!AC$13:AC$2500,0)-2,0),"")))</f>
        <v/>
      </c>
      <c r="D1135" s="70" t="str">
        <f>IF(F1135="","",(COUNTIFS('BD1'!AC:AC,F1135,'BD1'!AA:AA,"PAGADO")))</f>
        <v/>
      </c>
      <c r="E1135" s="73" t="str">
        <f>IF(F1135="","",(IFERROR(VLOOKUP(F1135,'BD1'!AC:AE,2,0),"")))</f>
        <v/>
      </c>
      <c r="F1135" s="360"/>
      <c r="G1135" s="75" t="str">
        <f>IF(F1135="","",(SUMIFS('BD1'!Y:Y,'BD1'!AC:AC,F1135,'BD1'!AA:AA,"PAGADO")))</f>
        <v/>
      </c>
    </row>
    <row r="1136" spans="2:7" ht="20.100000000000001" customHeight="1" x14ac:dyDescent="0.25">
      <c r="B1136" s="538" t="str">
        <f ca="1">IF(F1136="","",(IFERROR(OFFSET('BD1'!C$14,MATCH(F1136,'BD1'!AC$13:AC$2500,0)-2,0),"")))</f>
        <v/>
      </c>
      <c r="C1136" s="539" t="str">
        <f ca="1">IF(F1136="","",(IFERROR(OFFSET('BD1'!AB$14,MATCH(F1136,'BD1'!AC$13:AC$2500,0)-2,0),"")))</f>
        <v/>
      </c>
      <c r="D1136" s="70" t="str">
        <f>IF(F1136="","",(COUNTIFS('BD1'!AC:AC,F1136,'BD1'!AA:AA,"PAGADO")))</f>
        <v/>
      </c>
      <c r="E1136" s="73" t="str">
        <f>IF(F1136="","",(IFERROR(VLOOKUP(F1136,'BD1'!AC:AE,2,0),"")))</f>
        <v/>
      </c>
      <c r="F1136" s="360"/>
      <c r="G1136" s="75" t="str">
        <f>IF(F1136="","",(SUMIFS('BD1'!Y:Y,'BD1'!AC:AC,F1136,'BD1'!AA:AA,"PAGADO")))</f>
        <v/>
      </c>
    </row>
    <row r="1137" spans="2:7" ht="20.100000000000001" customHeight="1" x14ac:dyDescent="0.25">
      <c r="B1137" s="538" t="str">
        <f ca="1">IF(F1137="","",(IFERROR(OFFSET('BD1'!C$14,MATCH(F1137,'BD1'!AC$13:AC$2500,0)-2,0),"")))</f>
        <v/>
      </c>
      <c r="C1137" s="539" t="str">
        <f ca="1">IF(F1137="","",(IFERROR(OFFSET('BD1'!AB$14,MATCH(F1137,'BD1'!AC$13:AC$2500,0)-2,0),"")))</f>
        <v/>
      </c>
      <c r="D1137" s="70" t="str">
        <f>IF(F1137="","",(COUNTIFS('BD1'!AC:AC,F1137,'BD1'!AA:AA,"PAGADO")))</f>
        <v/>
      </c>
      <c r="E1137" s="73" t="str">
        <f>IF(F1137="","",(IFERROR(VLOOKUP(F1137,'BD1'!AC:AE,2,0),"")))</f>
        <v/>
      </c>
      <c r="F1137" s="360"/>
      <c r="G1137" s="75" t="str">
        <f>IF(F1137="","",(SUMIFS('BD1'!Y:Y,'BD1'!AC:AC,F1137,'BD1'!AA:AA,"PAGADO")))</f>
        <v/>
      </c>
    </row>
    <row r="1138" spans="2:7" ht="20.100000000000001" customHeight="1" x14ac:dyDescent="0.25">
      <c r="B1138" s="538" t="str">
        <f ca="1">IF(F1138="","",(IFERROR(OFFSET('BD1'!C$14,MATCH(F1138,'BD1'!AC$13:AC$2500,0)-2,0),"")))</f>
        <v/>
      </c>
      <c r="C1138" s="539" t="str">
        <f ca="1">IF(F1138="","",(IFERROR(OFFSET('BD1'!AB$14,MATCH(F1138,'BD1'!AC$13:AC$2500,0)-2,0),"")))</f>
        <v/>
      </c>
      <c r="D1138" s="70" t="str">
        <f>IF(F1138="","",(COUNTIFS('BD1'!AC:AC,F1138,'BD1'!AA:AA,"PAGADO")))</f>
        <v/>
      </c>
      <c r="E1138" s="73" t="str">
        <f>IF(F1138="","",(IFERROR(VLOOKUP(F1138,'BD1'!AC:AE,2,0),"")))</f>
        <v/>
      </c>
      <c r="F1138" s="360"/>
      <c r="G1138" s="75" t="str">
        <f>IF(F1138="","",(SUMIFS('BD1'!Y:Y,'BD1'!AC:AC,F1138,'BD1'!AA:AA,"PAGADO")))</f>
        <v/>
      </c>
    </row>
    <row r="1139" spans="2:7" ht="20.100000000000001" customHeight="1" x14ac:dyDescent="0.25">
      <c r="B1139" s="538" t="str">
        <f ca="1">IF(F1139="","",(IFERROR(OFFSET('BD1'!C$14,MATCH(F1139,'BD1'!AC$13:AC$2500,0)-2,0),"")))</f>
        <v/>
      </c>
      <c r="C1139" s="539" t="str">
        <f ca="1">IF(F1139="","",(IFERROR(OFFSET('BD1'!AB$14,MATCH(F1139,'BD1'!AC$13:AC$2500,0)-2,0),"")))</f>
        <v/>
      </c>
      <c r="D1139" s="70" t="str">
        <f>IF(F1139="","",(COUNTIFS('BD1'!AC:AC,F1139,'BD1'!AA:AA,"PAGADO")))</f>
        <v/>
      </c>
      <c r="E1139" s="73" t="str">
        <f>IF(F1139="","",(IFERROR(VLOOKUP(F1139,'BD1'!AC:AE,2,0),"")))</f>
        <v/>
      </c>
      <c r="F1139" s="360"/>
      <c r="G1139" s="75" t="str">
        <f>IF(F1139="","",(SUMIFS('BD1'!Y:Y,'BD1'!AC:AC,F1139,'BD1'!AA:AA,"PAGADO")))</f>
        <v/>
      </c>
    </row>
    <row r="1140" spans="2:7" ht="20.100000000000001" customHeight="1" x14ac:dyDescent="0.25">
      <c r="B1140" s="538" t="str">
        <f ca="1">IF(F1140="","",(IFERROR(OFFSET('BD1'!C$14,MATCH(F1140,'BD1'!AC$13:AC$2500,0)-2,0),"")))</f>
        <v/>
      </c>
      <c r="C1140" s="539" t="str">
        <f ca="1">IF(F1140="","",(IFERROR(OFFSET('BD1'!AB$14,MATCH(F1140,'BD1'!AC$13:AC$2500,0)-2,0),"")))</f>
        <v/>
      </c>
      <c r="D1140" s="70" t="str">
        <f>IF(F1140="","",(COUNTIFS('BD1'!AC:AC,F1140,'BD1'!AA:AA,"PAGADO")))</f>
        <v/>
      </c>
      <c r="E1140" s="73" t="str">
        <f>IF(F1140="","",(IFERROR(VLOOKUP(F1140,'BD1'!AC:AE,2,0),"")))</f>
        <v/>
      </c>
      <c r="F1140" s="360"/>
      <c r="G1140" s="75" t="str">
        <f>IF(F1140="","",(SUMIFS('BD1'!Y:Y,'BD1'!AC:AC,F1140,'BD1'!AA:AA,"PAGADO")))</f>
        <v/>
      </c>
    </row>
    <row r="1141" spans="2:7" ht="20.100000000000001" customHeight="1" x14ac:dyDescent="0.25">
      <c r="B1141" s="538" t="str">
        <f ca="1">IF(F1141="","",(IFERROR(OFFSET('BD1'!C$14,MATCH(F1141,'BD1'!AC$13:AC$2500,0)-2,0),"")))</f>
        <v/>
      </c>
      <c r="C1141" s="539" t="str">
        <f ca="1">IF(F1141="","",(IFERROR(OFFSET('BD1'!AB$14,MATCH(F1141,'BD1'!AC$13:AC$2500,0)-2,0),"")))</f>
        <v/>
      </c>
      <c r="D1141" s="70" t="str">
        <f>IF(F1141="","",(COUNTIFS('BD1'!AC:AC,F1141,'BD1'!AA:AA,"PAGADO")))</f>
        <v/>
      </c>
      <c r="E1141" s="73" t="str">
        <f>IF(F1141="","",(IFERROR(VLOOKUP(F1141,'BD1'!AC:AE,2,0),"")))</f>
        <v/>
      </c>
      <c r="F1141" s="360"/>
      <c r="G1141" s="75" t="str">
        <f>IF(F1141="","",(SUMIFS('BD1'!Y:Y,'BD1'!AC:AC,F1141,'BD1'!AA:AA,"PAGADO")))</f>
        <v/>
      </c>
    </row>
    <row r="1142" spans="2:7" ht="20.100000000000001" customHeight="1" x14ac:dyDescent="0.25">
      <c r="B1142" s="538" t="str">
        <f ca="1">IF(F1142="","",(IFERROR(OFFSET('BD1'!C$14,MATCH(F1142,'BD1'!AC$13:AC$2500,0)-2,0),"")))</f>
        <v/>
      </c>
      <c r="C1142" s="539" t="str">
        <f ca="1">IF(F1142="","",(IFERROR(OFFSET('BD1'!AB$14,MATCH(F1142,'BD1'!AC$13:AC$2500,0)-2,0),"")))</f>
        <v/>
      </c>
      <c r="D1142" s="70" t="str">
        <f>IF(F1142="","",(COUNTIFS('BD1'!AC:AC,F1142,'BD1'!AA:AA,"PAGADO")))</f>
        <v/>
      </c>
      <c r="E1142" s="73" t="str">
        <f>IF(F1142="","",(IFERROR(VLOOKUP(F1142,'BD1'!AC:AE,2,0),"")))</f>
        <v/>
      </c>
      <c r="F1142" s="360"/>
      <c r="G1142" s="75" t="str">
        <f>IF(F1142="","",(SUMIFS('BD1'!Y:Y,'BD1'!AC:AC,F1142,'BD1'!AA:AA,"PAGADO")))</f>
        <v/>
      </c>
    </row>
    <row r="1143" spans="2:7" ht="20.100000000000001" customHeight="1" x14ac:dyDescent="0.25">
      <c r="B1143" s="538" t="str">
        <f ca="1">IF(F1143="","",(IFERROR(OFFSET('BD1'!C$14,MATCH(F1143,'BD1'!AC$13:AC$2500,0)-2,0),"")))</f>
        <v/>
      </c>
      <c r="C1143" s="539" t="str">
        <f ca="1">IF(F1143="","",(IFERROR(OFFSET('BD1'!AB$14,MATCH(F1143,'BD1'!AC$13:AC$2500,0)-2,0),"")))</f>
        <v/>
      </c>
      <c r="D1143" s="70" t="str">
        <f>IF(F1143="","",(COUNTIFS('BD1'!AC:AC,F1143,'BD1'!AA:AA,"PAGADO")))</f>
        <v/>
      </c>
      <c r="E1143" s="73" t="str">
        <f>IF(F1143="","",(IFERROR(VLOOKUP(F1143,'BD1'!AC:AE,2,0),"")))</f>
        <v/>
      </c>
      <c r="F1143" s="360"/>
      <c r="G1143" s="75" t="str">
        <f>IF(F1143="","",(SUMIFS('BD1'!Y:Y,'BD1'!AC:AC,F1143,'BD1'!AA:AA,"PAGADO")))</f>
        <v/>
      </c>
    </row>
    <row r="1144" spans="2:7" ht="20.100000000000001" customHeight="1" x14ac:dyDescent="0.25">
      <c r="B1144" s="538" t="str">
        <f ca="1">IF(F1144="","",(IFERROR(OFFSET('BD1'!C$14,MATCH(F1144,'BD1'!AC$13:AC$2500,0)-2,0),"")))</f>
        <v/>
      </c>
      <c r="C1144" s="539" t="str">
        <f ca="1">IF(F1144="","",(IFERROR(OFFSET('BD1'!AB$14,MATCH(F1144,'BD1'!AC$13:AC$2500,0)-2,0),"")))</f>
        <v/>
      </c>
      <c r="D1144" s="70" t="str">
        <f>IF(F1144="","",(COUNTIFS('BD1'!AC:AC,F1144,'BD1'!AA:AA,"PAGADO")))</f>
        <v/>
      </c>
      <c r="E1144" s="73" t="str">
        <f>IF(F1144="","",(IFERROR(VLOOKUP(F1144,'BD1'!AC:AE,2,0),"")))</f>
        <v/>
      </c>
      <c r="F1144" s="360"/>
      <c r="G1144" s="75" t="str">
        <f>IF(F1144="","",(SUMIFS('BD1'!Y:Y,'BD1'!AC:AC,F1144,'BD1'!AA:AA,"PAGADO")))</f>
        <v/>
      </c>
    </row>
    <row r="1145" spans="2:7" ht="20.100000000000001" customHeight="1" x14ac:dyDescent="0.25">
      <c r="B1145" s="538" t="str">
        <f ca="1">IF(F1145="","",(IFERROR(OFFSET('BD1'!C$14,MATCH(F1145,'BD1'!AC$13:AC$2500,0)-2,0),"")))</f>
        <v/>
      </c>
      <c r="C1145" s="539" t="str">
        <f ca="1">IF(F1145="","",(IFERROR(OFFSET('BD1'!AB$14,MATCH(F1145,'BD1'!AC$13:AC$2500,0)-2,0),"")))</f>
        <v/>
      </c>
      <c r="D1145" s="70" t="str">
        <f>IF(F1145="","",(COUNTIFS('BD1'!AC:AC,F1145,'BD1'!AA:AA,"PAGADO")))</f>
        <v/>
      </c>
      <c r="E1145" s="73" t="str">
        <f>IF(F1145="","",(IFERROR(VLOOKUP(F1145,'BD1'!AC:AE,2,0),"")))</f>
        <v/>
      </c>
      <c r="F1145" s="360"/>
      <c r="G1145" s="75" t="str">
        <f>IF(F1145="","",(SUMIFS('BD1'!Y:Y,'BD1'!AC:AC,F1145,'BD1'!AA:AA,"PAGADO")))</f>
        <v/>
      </c>
    </row>
    <row r="1146" spans="2:7" ht="20.100000000000001" customHeight="1" x14ac:dyDescent="0.25">
      <c r="B1146" s="538" t="str">
        <f ca="1">IF(F1146="","",(IFERROR(OFFSET('BD1'!C$14,MATCH(F1146,'BD1'!AC$13:AC$2500,0)-2,0),"")))</f>
        <v/>
      </c>
      <c r="C1146" s="539" t="str">
        <f ca="1">IF(F1146="","",(IFERROR(OFFSET('BD1'!AB$14,MATCH(F1146,'BD1'!AC$13:AC$2500,0)-2,0),"")))</f>
        <v/>
      </c>
      <c r="D1146" s="70" t="str">
        <f>IF(F1146="","",(COUNTIFS('BD1'!AC:AC,F1146,'BD1'!AA:AA,"PAGADO")))</f>
        <v/>
      </c>
      <c r="E1146" s="73" t="str">
        <f>IF(F1146="","",(IFERROR(VLOOKUP(F1146,'BD1'!AC:AE,2,0),"")))</f>
        <v/>
      </c>
      <c r="F1146" s="360"/>
      <c r="G1146" s="75" t="str">
        <f>IF(F1146="","",(SUMIFS('BD1'!Y:Y,'BD1'!AC:AC,F1146,'BD1'!AA:AA,"PAGADO")))</f>
        <v/>
      </c>
    </row>
    <row r="1147" spans="2:7" ht="20.100000000000001" customHeight="1" x14ac:dyDescent="0.25">
      <c r="B1147" s="538" t="str">
        <f ca="1">IF(F1147="","",(IFERROR(OFFSET('BD1'!C$14,MATCH(F1147,'BD1'!AC$13:AC$2500,0)-2,0),"")))</f>
        <v/>
      </c>
      <c r="C1147" s="539" t="str">
        <f ca="1">IF(F1147="","",(IFERROR(OFFSET('BD1'!AB$14,MATCH(F1147,'BD1'!AC$13:AC$2500,0)-2,0),"")))</f>
        <v/>
      </c>
      <c r="D1147" s="70" t="str">
        <f>IF(F1147="","",(COUNTIFS('BD1'!AC:AC,F1147,'BD1'!AA:AA,"PAGADO")))</f>
        <v/>
      </c>
      <c r="E1147" s="73" t="str">
        <f>IF(F1147="","",(IFERROR(VLOOKUP(F1147,'BD1'!AC:AE,2,0),"")))</f>
        <v/>
      </c>
      <c r="F1147" s="360"/>
      <c r="G1147" s="75" t="str">
        <f>IF(F1147="","",(SUMIFS('BD1'!Y:Y,'BD1'!AC:AC,F1147,'BD1'!AA:AA,"PAGADO")))</f>
        <v/>
      </c>
    </row>
    <row r="1148" spans="2:7" ht="20.100000000000001" customHeight="1" x14ac:dyDescent="0.25">
      <c r="B1148" s="538" t="str">
        <f ca="1">IF(F1148="","",(IFERROR(OFFSET('BD1'!C$14,MATCH(F1148,'BD1'!AC$13:AC$2500,0)-2,0),"")))</f>
        <v/>
      </c>
      <c r="C1148" s="539" t="str">
        <f ca="1">IF(F1148="","",(IFERROR(OFFSET('BD1'!AB$14,MATCH(F1148,'BD1'!AC$13:AC$2500,0)-2,0),"")))</f>
        <v/>
      </c>
      <c r="D1148" s="70" t="str">
        <f>IF(F1148="","",(COUNTIFS('BD1'!AC:AC,F1148,'BD1'!AA:AA,"PAGADO")))</f>
        <v/>
      </c>
      <c r="E1148" s="73" t="str">
        <f>IF(F1148="","",(IFERROR(VLOOKUP(F1148,'BD1'!AC:AE,2,0),"")))</f>
        <v/>
      </c>
      <c r="F1148" s="360"/>
      <c r="G1148" s="75" t="str">
        <f>IF(F1148="","",(SUMIFS('BD1'!Y:Y,'BD1'!AC:AC,F1148,'BD1'!AA:AA,"PAGADO")))</f>
        <v/>
      </c>
    </row>
    <row r="1149" spans="2:7" ht="20.100000000000001" customHeight="1" x14ac:dyDescent="0.25">
      <c r="B1149" s="538" t="str">
        <f ca="1">IF(F1149="","",(IFERROR(OFFSET('BD1'!C$14,MATCH(F1149,'BD1'!AC$13:AC$2500,0)-2,0),"")))</f>
        <v/>
      </c>
      <c r="C1149" s="539" t="str">
        <f ca="1">IF(F1149="","",(IFERROR(OFFSET('BD1'!AB$14,MATCH(F1149,'BD1'!AC$13:AC$2500,0)-2,0),"")))</f>
        <v/>
      </c>
      <c r="D1149" s="70" t="str">
        <f>IF(F1149="","",(COUNTIFS('BD1'!AC:AC,F1149,'BD1'!AA:AA,"PAGADO")))</f>
        <v/>
      </c>
      <c r="E1149" s="73" t="str">
        <f>IF(F1149="","",(IFERROR(VLOOKUP(F1149,'BD1'!AC:AE,2,0),"")))</f>
        <v/>
      </c>
      <c r="F1149" s="360"/>
      <c r="G1149" s="75" t="str">
        <f>IF(F1149="","",(SUMIFS('BD1'!Y:Y,'BD1'!AC:AC,F1149,'BD1'!AA:AA,"PAGADO")))</f>
        <v/>
      </c>
    </row>
    <row r="1150" spans="2:7" ht="20.100000000000001" customHeight="1" x14ac:dyDescent="0.25">
      <c r="B1150" s="538" t="str">
        <f ca="1">IF(F1150="","",(IFERROR(OFFSET('BD1'!C$14,MATCH(F1150,'BD1'!AC$13:AC$2500,0)-2,0),"")))</f>
        <v/>
      </c>
      <c r="C1150" s="539" t="str">
        <f ca="1">IF(F1150="","",(IFERROR(OFFSET('BD1'!AB$14,MATCH(F1150,'BD1'!AC$13:AC$2500,0)-2,0),"")))</f>
        <v/>
      </c>
      <c r="D1150" s="70" t="str">
        <f>IF(F1150="","",(COUNTIFS('BD1'!AC:AC,F1150,'BD1'!AA:AA,"PAGADO")))</f>
        <v/>
      </c>
      <c r="E1150" s="73" t="str">
        <f>IF(F1150="","",(IFERROR(VLOOKUP(F1150,'BD1'!AC:AE,2,0),"")))</f>
        <v/>
      </c>
      <c r="F1150" s="360"/>
      <c r="G1150" s="75" t="str">
        <f>IF(F1150="","",(SUMIFS('BD1'!Y:Y,'BD1'!AC:AC,F1150,'BD1'!AA:AA,"PAGADO")))</f>
        <v/>
      </c>
    </row>
    <row r="1151" spans="2:7" ht="20.100000000000001" customHeight="1" x14ac:dyDescent="0.25">
      <c r="B1151" s="538" t="str">
        <f ca="1">IF(F1151="","",(IFERROR(OFFSET('BD1'!C$14,MATCH(F1151,'BD1'!AC$13:AC$2500,0)-2,0),"")))</f>
        <v/>
      </c>
      <c r="C1151" s="539" t="str">
        <f ca="1">IF(F1151="","",(IFERROR(OFFSET('BD1'!AB$14,MATCH(F1151,'BD1'!AC$13:AC$2500,0)-2,0),"")))</f>
        <v/>
      </c>
      <c r="D1151" s="70" t="str">
        <f>IF(F1151="","",(COUNTIFS('BD1'!AC:AC,F1151,'BD1'!AA:AA,"PAGADO")))</f>
        <v/>
      </c>
      <c r="E1151" s="73" t="str">
        <f>IF(F1151="","",(IFERROR(VLOOKUP(F1151,'BD1'!AC:AE,2,0),"")))</f>
        <v/>
      </c>
      <c r="F1151" s="360"/>
      <c r="G1151" s="75" t="str">
        <f>IF(F1151="","",(SUMIFS('BD1'!Y:Y,'BD1'!AC:AC,F1151,'BD1'!AA:AA,"PAGADO")))</f>
        <v/>
      </c>
    </row>
    <row r="1152" spans="2:7" ht="20.100000000000001" customHeight="1" x14ac:dyDescent="0.25">
      <c r="B1152" s="538" t="str">
        <f ca="1">IF(F1152="","",(IFERROR(OFFSET('BD1'!C$14,MATCH(F1152,'BD1'!AC$13:AC$2500,0)-2,0),"")))</f>
        <v/>
      </c>
      <c r="C1152" s="539" t="str">
        <f ca="1">IF(F1152="","",(IFERROR(OFFSET('BD1'!AB$14,MATCH(F1152,'BD1'!AC$13:AC$2500,0)-2,0),"")))</f>
        <v/>
      </c>
      <c r="D1152" s="70" t="str">
        <f>IF(F1152="","",(COUNTIFS('BD1'!AC:AC,F1152,'BD1'!AA:AA,"PAGADO")))</f>
        <v/>
      </c>
      <c r="E1152" s="73" t="str">
        <f>IF(F1152="","",(IFERROR(VLOOKUP(F1152,'BD1'!AC:AE,2,0),"")))</f>
        <v/>
      </c>
      <c r="F1152" s="360"/>
      <c r="G1152" s="75" t="str">
        <f>IF(F1152="","",(SUMIFS('BD1'!Y:Y,'BD1'!AC:AC,F1152,'BD1'!AA:AA,"PAGADO")))</f>
        <v/>
      </c>
    </row>
    <row r="1153" spans="2:7" ht="20.100000000000001" customHeight="1" x14ac:dyDescent="0.25">
      <c r="B1153" s="538" t="str">
        <f ca="1">IF(F1153="","",(IFERROR(OFFSET('BD1'!C$14,MATCH(F1153,'BD1'!AC$13:AC$2500,0)-2,0),"")))</f>
        <v/>
      </c>
      <c r="C1153" s="539" t="str">
        <f ca="1">IF(F1153="","",(IFERROR(OFFSET('BD1'!AB$14,MATCH(F1153,'BD1'!AC$13:AC$2500,0)-2,0),"")))</f>
        <v/>
      </c>
      <c r="D1153" s="70" t="str">
        <f>IF(F1153="","",(COUNTIFS('BD1'!AC:AC,F1153,'BD1'!AA:AA,"PAGADO")))</f>
        <v/>
      </c>
      <c r="E1153" s="73" t="str">
        <f>IF(F1153="","",(IFERROR(VLOOKUP(F1153,'BD1'!AC:AE,2,0),"")))</f>
        <v/>
      </c>
      <c r="F1153" s="360"/>
      <c r="G1153" s="75" t="str">
        <f>IF(F1153="","",(SUMIFS('BD1'!Y:Y,'BD1'!AC:AC,F1153,'BD1'!AA:AA,"PAGADO")))</f>
        <v/>
      </c>
    </row>
    <row r="1154" spans="2:7" ht="20.100000000000001" customHeight="1" x14ac:dyDescent="0.25">
      <c r="B1154" s="538" t="str">
        <f ca="1">IF(F1154="","",(IFERROR(OFFSET('BD1'!C$14,MATCH(F1154,'BD1'!AC$13:AC$2500,0)-2,0),"")))</f>
        <v/>
      </c>
      <c r="C1154" s="539" t="str">
        <f ca="1">IF(F1154="","",(IFERROR(OFFSET('BD1'!AB$14,MATCH(F1154,'BD1'!AC$13:AC$2500,0)-2,0),"")))</f>
        <v/>
      </c>
      <c r="D1154" s="70" t="str">
        <f>IF(F1154="","",(COUNTIFS('BD1'!AC:AC,F1154,'BD1'!AA:AA,"PAGADO")))</f>
        <v/>
      </c>
      <c r="E1154" s="73" t="str">
        <f>IF(F1154="","",(IFERROR(VLOOKUP(F1154,'BD1'!AC:AE,2,0),"")))</f>
        <v/>
      </c>
      <c r="F1154" s="360"/>
      <c r="G1154" s="75" t="str">
        <f>IF(F1154="","",(SUMIFS('BD1'!Y:Y,'BD1'!AC:AC,F1154,'BD1'!AA:AA,"PAGADO")))</f>
        <v/>
      </c>
    </row>
    <row r="1155" spans="2:7" ht="20.100000000000001" customHeight="1" x14ac:dyDescent="0.25">
      <c r="B1155" s="538" t="str">
        <f ca="1">IF(F1155="","",(IFERROR(OFFSET('BD1'!C$14,MATCH(F1155,'BD1'!AC$13:AC$2500,0)-2,0),"")))</f>
        <v/>
      </c>
      <c r="C1155" s="539" t="str">
        <f ca="1">IF(F1155="","",(IFERROR(OFFSET('BD1'!AB$14,MATCH(F1155,'BD1'!AC$13:AC$2500,0)-2,0),"")))</f>
        <v/>
      </c>
      <c r="D1155" s="70" t="str">
        <f>IF(F1155="","",(COUNTIFS('BD1'!AC:AC,F1155,'BD1'!AA:AA,"PAGADO")))</f>
        <v/>
      </c>
      <c r="E1155" s="73" t="str">
        <f>IF(F1155="","",(IFERROR(VLOOKUP(F1155,'BD1'!AC:AE,2,0),"")))</f>
        <v/>
      </c>
      <c r="F1155" s="360"/>
      <c r="G1155" s="75" t="str">
        <f>IF(F1155="","",(SUMIFS('BD1'!Y:Y,'BD1'!AC:AC,F1155,'BD1'!AA:AA,"PAGADO")))</f>
        <v/>
      </c>
    </row>
    <row r="1156" spans="2:7" ht="20.100000000000001" customHeight="1" x14ac:dyDescent="0.25">
      <c r="B1156" s="538" t="str">
        <f ca="1">IF(F1156="","",(IFERROR(OFFSET('BD1'!C$14,MATCH(F1156,'BD1'!AC$13:AC$2500,0)-2,0),"")))</f>
        <v/>
      </c>
      <c r="C1156" s="539" t="str">
        <f ca="1">IF(F1156="","",(IFERROR(OFFSET('BD1'!AB$14,MATCH(F1156,'BD1'!AC$13:AC$2500,0)-2,0),"")))</f>
        <v/>
      </c>
      <c r="D1156" s="70" t="str">
        <f>IF(F1156="","",(COUNTIFS('BD1'!AC:AC,F1156,'BD1'!AA:AA,"PAGADO")))</f>
        <v/>
      </c>
      <c r="E1156" s="73" t="str">
        <f>IF(F1156="","",(IFERROR(VLOOKUP(F1156,'BD1'!AC:AE,2,0),"")))</f>
        <v/>
      </c>
      <c r="F1156" s="360"/>
      <c r="G1156" s="75" t="str">
        <f>IF(F1156="","",(SUMIFS('BD1'!Y:Y,'BD1'!AC:AC,F1156,'BD1'!AA:AA,"PAGADO")))</f>
        <v/>
      </c>
    </row>
    <row r="1157" spans="2:7" ht="20.100000000000001" customHeight="1" x14ac:dyDescent="0.25">
      <c r="B1157" s="538" t="str">
        <f ca="1">IF(F1157="","",(IFERROR(OFFSET('BD1'!C$14,MATCH(F1157,'BD1'!AC$13:AC$2500,0)-2,0),"")))</f>
        <v/>
      </c>
      <c r="C1157" s="539" t="str">
        <f ca="1">IF(F1157="","",(IFERROR(OFFSET('BD1'!AB$14,MATCH(F1157,'BD1'!AC$13:AC$2500,0)-2,0),"")))</f>
        <v/>
      </c>
      <c r="D1157" s="70" t="str">
        <f>IF(F1157="","",(COUNTIFS('BD1'!AC:AC,F1157,'BD1'!AA:AA,"PAGADO")))</f>
        <v/>
      </c>
      <c r="E1157" s="73" t="str">
        <f>IF(F1157="","",(IFERROR(VLOOKUP(F1157,'BD1'!AC:AE,2,0),"")))</f>
        <v/>
      </c>
      <c r="F1157" s="360"/>
      <c r="G1157" s="75" t="str">
        <f>IF(F1157="","",(SUMIFS('BD1'!Y:Y,'BD1'!AC:AC,F1157,'BD1'!AA:AA,"PAGADO")))</f>
        <v/>
      </c>
    </row>
    <row r="1158" spans="2:7" ht="20.100000000000001" customHeight="1" x14ac:dyDescent="0.25">
      <c r="B1158" s="538" t="str">
        <f ca="1">IF(F1158="","",(IFERROR(OFFSET('BD1'!C$14,MATCH(F1158,'BD1'!AC$13:AC$2500,0)-2,0),"")))</f>
        <v/>
      </c>
      <c r="C1158" s="539" t="str">
        <f ca="1">IF(F1158="","",(IFERROR(OFFSET('BD1'!AB$14,MATCH(F1158,'BD1'!AC$13:AC$2500,0)-2,0),"")))</f>
        <v/>
      </c>
      <c r="D1158" s="70" t="str">
        <f>IF(F1158="","",(COUNTIFS('BD1'!AC:AC,F1158,'BD1'!AA:AA,"PAGADO")))</f>
        <v/>
      </c>
      <c r="E1158" s="73" t="str">
        <f>IF(F1158="","",(IFERROR(VLOOKUP(F1158,'BD1'!AC:AE,2,0),"")))</f>
        <v/>
      </c>
      <c r="F1158" s="360"/>
      <c r="G1158" s="75" t="str">
        <f>IF(F1158="","",(SUMIFS('BD1'!Y:Y,'BD1'!AC:AC,F1158,'BD1'!AA:AA,"PAGADO")))</f>
        <v/>
      </c>
    </row>
    <row r="1159" spans="2:7" ht="20.100000000000001" customHeight="1" x14ac:dyDescent="0.25">
      <c r="B1159" s="538" t="str">
        <f ca="1">IF(F1159="","",(IFERROR(OFFSET('BD1'!C$14,MATCH(F1159,'BD1'!AC$13:AC$2500,0)-2,0),"")))</f>
        <v/>
      </c>
      <c r="C1159" s="539" t="str">
        <f ca="1">IF(F1159="","",(IFERROR(OFFSET('BD1'!AB$14,MATCH(F1159,'BD1'!AC$13:AC$2500,0)-2,0),"")))</f>
        <v/>
      </c>
      <c r="D1159" s="70" t="str">
        <f>IF(F1159="","",(COUNTIFS('BD1'!AC:AC,F1159,'BD1'!AA:AA,"PAGADO")))</f>
        <v/>
      </c>
      <c r="E1159" s="73" t="str">
        <f>IF(F1159="","",(IFERROR(VLOOKUP(F1159,'BD1'!AC:AE,2,0),"")))</f>
        <v/>
      </c>
      <c r="F1159" s="360"/>
      <c r="G1159" s="75" t="str">
        <f>IF(F1159="","",(SUMIFS('BD1'!Y:Y,'BD1'!AC:AC,F1159,'BD1'!AA:AA,"PAGADO")))</f>
        <v/>
      </c>
    </row>
    <row r="1160" spans="2:7" ht="20.100000000000001" customHeight="1" x14ac:dyDescent="0.25">
      <c r="B1160" s="538" t="str">
        <f ca="1">IF(F1160="","",(IFERROR(OFFSET('BD1'!C$14,MATCH(F1160,'BD1'!AC$13:AC$2500,0)-2,0),"")))</f>
        <v/>
      </c>
      <c r="C1160" s="539" t="str">
        <f ca="1">IF(F1160="","",(IFERROR(OFFSET('BD1'!AB$14,MATCH(F1160,'BD1'!AC$13:AC$2500,0)-2,0),"")))</f>
        <v/>
      </c>
      <c r="D1160" s="70" t="str">
        <f>IF(F1160="","",(COUNTIFS('BD1'!AC:AC,F1160,'BD1'!AA:AA,"PAGADO")))</f>
        <v/>
      </c>
      <c r="E1160" s="73" t="str">
        <f>IF(F1160="","",(IFERROR(VLOOKUP(F1160,'BD1'!AC:AE,2,0),"")))</f>
        <v/>
      </c>
      <c r="F1160" s="360"/>
      <c r="G1160" s="75" t="str">
        <f>IF(F1160="","",(SUMIFS('BD1'!Y:Y,'BD1'!AC:AC,F1160,'BD1'!AA:AA,"PAGADO")))</f>
        <v/>
      </c>
    </row>
    <row r="1161" spans="2:7" ht="20.100000000000001" customHeight="1" x14ac:dyDescent="0.25">
      <c r="B1161" s="538" t="str">
        <f ca="1">IF(F1161="","",(IFERROR(OFFSET('BD1'!C$14,MATCH(F1161,'BD1'!AC$13:AC$2500,0)-2,0),"")))</f>
        <v/>
      </c>
      <c r="C1161" s="539" t="str">
        <f ca="1">IF(F1161="","",(IFERROR(OFFSET('BD1'!AB$14,MATCH(F1161,'BD1'!AC$13:AC$2500,0)-2,0),"")))</f>
        <v/>
      </c>
      <c r="D1161" s="70" t="str">
        <f>IF(F1161="","",(COUNTIFS('BD1'!AC:AC,F1161,'BD1'!AA:AA,"PAGADO")))</f>
        <v/>
      </c>
      <c r="E1161" s="73" t="str">
        <f>IF(F1161="","",(IFERROR(VLOOKUP(F1161,'BD1'!AC:AE,2,0),"")))</f>
        <v/>
      </c>
      <c r="F1161" s="360"/>
      <c r="G1161" s="75" t="str">
        <f>IF(F1161="","",(SUMIFS('BD1'!Y:Y,'BD1'!AC:AC,F1161,'BD1'!AA:AA,"PAGADO")))</f>
        <v/>
      </c>
    </row>
    <row r="1162" spans="2:7" ht="20.100000000000001" customHeight="1" x14ac:dyDescent="0.25">
      <c r="B1162" s="538" t="str">
        <f ca="1">IF(F1162="","",(IFERROR(OFFSET('BD1'!C$14,MATCH(F1162,'BD1'!AC$13:AC$2500,0)-2,0),"")))</f>
        <v/>
      </c>
      <c r="C1162" s="539" t="str">
        <f ca="1">IF(F1162="","",(IFERROR(OFFSET('BD1'!AB$14,MATCH(F1162,'BD1'!AC$13:AC$2500,0)-2,0),"")))</f>
        <v/>
      </c>
      <c r="D1162" s="70" t="str">
        <f>IF(F1162="","",(COUNTIFS('BD1'!AC:AC,F1162,'BD1'!AA:AA,"PAGADO")))</f>
        <v/>
      </c>
      <c r="E1162" s="73" t="str">
        <f>IF(F1162="","",(IFERROR(VLOOKUP(F1162,'BD1'!AC:AE,2,0),"")))</f>
        <v/>
      </c>
      <c r="F1162" s="360"/>
      <c r="G1162" s="75" t="str">
        <f>IF(F1162="","",(SUMIFS('BD1'!Y:Y,'BD1'!AC:AC,F1162,'BD1'!AA:AA,"PAGADO")))</f>
        <v/>
      </c>
    </row>
    <row r="1163" spans="2:7" ht="20.100000000000001" customHeight="1" x14ac:dyDescent="0.25">
      <c r="B1163" s="538" t="str">
        <f ca="1">IF(F1163="","",(IFERROR(OFFSET('BD1'!C$14,MATCH(F1163,'BD1'!AC$13:AC$2500,0)-2,0),"")))</f>
        <v/>
      </c>
      <c r="C1163" s="539" t="str">
        <f ca="1">IF(F1163="","",(IFERROR(OFFSET('BD1'!AB$14,MATCH(F1163,'BD1'!AC$13:AC$2500,0)-2,0),"")))</f>
        <v/>
      </c>
      <c r="D1163" s="70" t="str">
        <f>IF(F1163="","",(COUNTIFS('BD1'!AC:AC,F1163,'BD1'!AA:AA,"PAGADO")))</f>
        <v/>
      </c>
      <c r="E1163" s="73" t="str">
        <f>IF(F1163="","",(IFERROR(VLOOKUP(F1163,'BD1'!AC:AE,2,0),"")))</f>
        <v/>
      </c>
      <c r="F1163" s="360"/>
      <c r="G1163" s="75" t="str">
        <f>IF(F1163="","",(SUMIFS('BD1'!Y:Y,'BD1'!AC:AC,F1163,'BD1'!AA:AA,"PAGADO")))</f>
        <v/>
      </c>
    </row>
    <row r="1164" spans="2:7" ht="20.100000000000001" customHeight="1" x14ac:dyDescent="0.25">
      <c r="B1164" s="538" t="str">
        <f ca="1">IF(F1164="","",(IFERROR(OFFSET('BD1'!C$14,MATCH(F1164,'BD1'!AC$13:AC$2500,0)-2,0),"")))</f>
        <v/>
      </c>
      <c r="C1164" s="539" t="str">
        <f ca="1">IF(F1164="","",(IFERROR(OFFSET('BD1'!AB$14,MATCH(F1164,'BD1'!AC$13:AC$2500,0)-2,0),"")))</f>
        <v/>
      </c>
      <c r="D1164" s="70" t="str">
        <f>IF(F1164="","",(COUNTIFS('BD1'!AC:AC,F1164,'BD1'!AA:AA,"PAGADO")))</f>
        <v/>
      </c>
      <c r="E1164" s="73" t="str">
        <f>IF(F1164="","",(IFERROR(VLOOKUP(F1164,'BD1'!AC:AE,2,0),"")))</f>
        <v/>
      </c>
      <c r="F1164" s="360"/>
      <c r="G1164" s="75" t="str">
        <f>IF(F1164="","",(SUMIFS('BD1'!Y:Y,'BD1'!AC:AC,F1164,'BD1'!AA:AA,"PAGADO")))</f>
        <v/>
      </c>
    </row>
    <row r="1165" spans="2:7" ht="20.100000000000001" customHeight="1" x14ac:dyDescent="0.25">
      <c r="B1165" s="538" t="str">
        <f ca="1">IF(F1165="","",(IFERROR(OFFSET('BD1'!C$14,MATCH(F1165,'BD1'!AC$13:AC$2500,0)-2,0),"")))</f>
        <v/>
      </c>
      <c r="C1165" s="539" t="str">
        <f ca="1">IF(F1165="","",(IFERROR(OFFSET('BD1'!AB$14,MATCH(F1165,'BD1'!AC$13:AC$2500,0)-2,0),"")))</f>
        <v/>
      </c>
      <c r="D1165" s="70" t="str">
        <f>IF(F1165="","",(COUNTIFS('BD1'!AC:AC,F1165,'BD1'!AA:AA,"PAGADO")))</f>
        <v/>
      </c>
      <c r="E1165" s="73" t="str">
        <f>IF(F1165="","",(IFERROR(VLOOKUP(F1165,'BD1'!AC:AE,2,0),"")))</f>
        <v/>
      </c>
      <c r="F1165" s="360"/>
      <c r="G1165" s="75" t="str">
        <f>IF(F1165="","",(SUMIFS('BD1'!Y:Y,'BD1'!AC:AC,F1165,'BD1'!AA:AA,"PAGADO")))</f>
        <v/>
      </c>
    </row>
    <row r="1166" spans="2:7" ht="20.100000000000001" customHeight="1" x14ac:dyDescent="0.25">
      <c r="B1166" s="538" t="str">
        <f ca="1">IF(F1166="","",(IFERROR(OFFSET('BD1'!C$14,MATCH(F1166,'BD1'!AC$13:AC$2500,0)-2,0),"")))</f>
        <v/>
      </c>
      <c r="C1166" s="539" t="str">
        <f ca="1">IF(F1166="","",(IFERROR(OFFSET('BD1'!AB$14,MATCH(F1166,'BD1'!AC$13:AC$2500,0)-2,0),"")))</f>
        <v/>
      </c>
      <c r="D1166" s="70" t="str">
        <f>IF(F1166="","",(COUNTIFS('BD1'!AC:AC,F1166,'BD1'!AA:AA,"PAGADO")))</f>
        <v/>
      </c>
      <c r="E1166" s="73" t="str">
        <f>IF(F1166="","",(IFERROR(VLOOKUP(F1166,'BD1'!AC:AE,2,0),"")))</f>
        <v/>
      </c>
      <c r="F1166" s="360"/>
      <c r="G1166" s="75" t="str">
        <f>IF(F1166="","",(SUMIFS('BD1'!Y:Y,'BD1'!AC:AC,F1166,'BD1'!AA:AA,"PAGADO")))</f>
        <v/>
      </c>
    </row>
    <row r="1167" spans="2:7" ht="20.100000000000001" customHeight="1" x14ac:dyDescent="0.25">
      <c r="B1167" s="538" t="str">
        <f ca="1">IF(F1167="","",(IFERROR(OFFSET('BD1'!C$14,MATCH(F1167,'BD1'!AC$13:AC$2500,0)-2,0),"")))</f>
        <v/>
      </c>
      <c r="C1167" s="539" t="str">
        <f ca="1">IF(F1167="","",(IFERROR(OFFSET('BD1'!AB$14,MATCH(F1167,'BD1'!AC$13:AC$2500,0)-2,0),"")))</f>
        <v/>
      </c>
      <c r="D1167" s="70" t="str">
        <f>IF(F1167="","",(COUNTIFS('BD1'!AC:AC,F1167,'BD1'!AA:AA,"PAGADO")))</f>
        <v/>
      </c>
      <c r="E1167" s="73" t="str">
        <f>IF(F1167="","",(IFERROR(VLOOKUP(F1167,'BD1'!AC:AE,2,0),"")))</f>
        <v/>
      </c>
      <c r="F1167" s="360"/>
      <c r="G1167" s="75" t="str">
        <f>IF(F1167="","",(SUMIFS('BD1'!Y:Y,'BD1'!AC:AC,F1167,'BD1'!AA:AA,"PAGADO")))</f>
        <v/>
      </c>
    </row>
    <row r="1168" spans="2:7" ht="20.100000000000001" customHeight="1" x14ac:dyDescent="0.25">
      <c r="B1168" s="538" t="str">
        <f ca="1">IF(F1168="","",(IFERROR(OFFSET('BD1'!C$14,MATCH(F1168,'BD1'!AC$13:AC$2500,0)-2,0),"")))</f>
        <v/>
      </c>
      <c r="C1168" s="539" t="str">
        <f ca="1">IF(F1168="","",(IFERROR(OFFSET('BD1'!AB$14,MATCH(F1168,'BD1'!AC$13:AC$2500,0)-2,0),"")))</f>
        <v/>
      </c>
      <c r="D1168" s="70" t="str">
        <f>IF(F1168="","",(COUNTIFS('BD1'!AC:AC,F1168,'BD1'!AA:AA,"PAGADO")))</f>
        <v/>
      </c>
      <c r="E1168" s="73" t="str">
        <f>IF(F1168="","",(IFERROR(VLOOKUP(F1168,'BD1'!AC:AE,2,0),"")))</f>
        <v/>
      </c>
      <c r="F1168" s="360"/>
      <c r="G1168" s="75" t="str">
        <f>IF(F1168="","",(SUMIFS('BD1'!Y:Y,'BD1'!AC:AC,F1168,'BD1'!AA:AA,"PAGADO")))</f>
        <v/>
      </c>
    </row>
    <row r="1169" spans="2:7" ht="20.100000000000001" customHeight="1" x14ac:dyDescent="0.25">
      <c r="B1169" s="538" t="str">
        <f ca="1">IF(F1169="","",(IFERROR(OFFSET('BD1'!C$14,MATCH(F1169,'BD1'!AC$13:AC$2500,0)-2,0),"")))</f>
        <v/>
      </c>
      <c r="C1169" s="539" t="str">
        <f ca="1">IF(F1169="","",(IFERROR(OFFSET('BD1'!AB$14,MATCH(F1169,'BD1'!AC$13:AC$2500,0)-2,0),"")))</f>
        <v/>
      </c>
      <c r="D1169" s="70" t="str">
        <f>IF(F1169="","",(COUNTIFS('BD1'!AC:AC,F1169,'BD1'!AA:AA,"PAGADO")))</f>
        <v/>
      </c>
      <c r="E1169" s="73" t="str">
        <f>IF(F1169="","",(IFERROR(VLOOKUP(F1169,'BD1'!AC:AE,2,0),"")))</f>
        <v/>
      </c>
      <c r="F1169" s="360"/>
      <c r="G1169" s="75" t="str">
        <f>IF(F1169="","",(SUMIFS('BD1'!Y:Y,'BD1'!AC:AC,F1169,'BD1'!AA:AA,"PAGADO")))</f>
        <v/>
      </c>
    </row>
    <row r="1170" spans="2:7" ht="20.100000000000001" customHeight="1" x14ac:dyDescent="0.25">
      <c r="B1170" s="538" t="str">
        <f ca="1">IF(F1170="","",(IFERROR(OFFSET('BD1'!C$14,MATCH(F1170,'BD1'!AC$13:AC$2500,0)-2,0),"")))</f>
        <v/>
      </c>
      <c r="C1170" s="539" t="str">
        <f ca="1">IF(F1170="","",(IFERROR(OFFSET('BD1'!AB$14,MATCH(F1170,'BD1'!AC$13:AC$2500,0)-2,0),"")))</f>
        <v/>
      </c>
      <c r="D1170" s="70" t="str">
        <f>IF(F1170="","",(COUNTIFS('BD1'!AC:AC,F1170,'BD1'!AA:AA,"PAGADO")))</f>
        <v/>
      </c>
      <c r="E1170" s="73" t="str">
        <f>IF(F1170="","",(IFERROR(VLOOKUP(F1170,'BD1'!AC:AE,2,0),"")))</f>
        <v/>
      </c>
      <c r="F1170" s="360"/>
      <c r="G1170" s="75" t="str">
        <f>IF(F1170="","",(SUMIFS('BD1'!Y:Y,'BD1'!AC:AC,F1170,'BD1'!AA:AA,"PAGADO")))</f>
        <v/>
      </c>
    </row>
    <row r="1171" spans="2:7" ht="20.100000000000001" customHeight="1" x14ac:dyDescent="0.25">
      <c r="B1171" s="538" t="str">
        <f ca="1">IF(F1171="","",(IFERROR(OFFSET('BD1'!C$14,MATCH(F1171,'BD1'!AC$13:AC$2500,0)-2,0),"")))</f>
        <v/>
      </c>
      <c r="C1171" s="539" t="str">
        <f ca="1">IF(F1171="","",(IFERROR(OFFSET('BD1'!AB$14,MATCH(F1171,'BD1'!AC$13:AC$2500,0)-2,0),"")))</f>
        <v/>
      </c>
      <c r="D1171" s="70" t="str">
        <f>IF(F1171="","",(COUNTIFS('BD1'!AC:AC,F1171,'BD1'!AA:AA,"PAGADO")))</f>
        <v/>
      </c>
      <c r="E1171" s="73" t="str">
        <f>IF(F1171="","",(IFERROR(VLOOKUP(F1171,'BD1'!AC:AE,2,0),"")))</f>
        <v/>
      </c>
      <c r="F1171" s="360"/>
      <c r="G1171" s="75" t="str">
        <f>IF(F1171="","",(SUMIFS('BD1'!Y:Y,'BD1'!AC:AC,F1171,'BD1'!AA:AA,"PAGADO")))</f>
        <v/>
      </c>
    </row>
    <row r="1172" spans="2:7" ht="20.100000000000001" customHeight="1" x14ac:dyDescent="0.25">
      <c r="B1172" s="538" t="str">
        <f ca="1">IF(F1172="","",(IFERROR(OFFSET('BD1'!C$14,MATCH(F1172,'BD1'!AC$13:AC$2500,0)-2,0),"")))</f>
        <v/>
      </c>
      <c r="C1172" s="539" t="str">
        <f ca="1">IF(F1172="","",(IFERROR(OFFSET('BD1'!AB$14,MATCH(F1172,'BD1'!AC$13:AC$2500,0)-2,0),"")))</f>
        <v/>
      </c>
      <c r="D1172" s="70" t="str">
        <f>IF(F1172="","",(COUNTIFS('BD1'!AC:AC,F1172,'BD1'!AA:AA,"PAGADO")))</f>
        <v/>
      </c>
      <c r="E1172" s="73" t="str">
        <f>IF(F1172="","",(IFERROR(VLOOKUP(F1172,'BD1'!AC:AE,2,0),"")))</f>
        <v/>
      </c>
      <c r="F1172" s="360"/>
      <c r="G1172" s="75" t="str">
        <f>IF(F1172="","",(SUMIFS('BD1'!Y:Y,'BD1'!AC:AC,F1172,'BD1'!AA:AA,"PAGADO")))</f>
        <v/>
      </c>
    </row>
    <row r="1173" spans="2:7" ht="20.100000000000001" customHeight="1" x14ac:dyDescent="0.25">
      <c r="B1173" s="538" t="str">
        <f ca="1">IF(F1173="","",(IFERROR(OFFSET('BD1'!C$14,MATCH(F1173,'BD1'!AC$13:AC$2500,0)-2,0),"")))</f>
        <v/>
      </c>
      <c r="C1173" s="539" t="str">
        <f ca="1">IF(F1173="","",(IFERROR(OFFSET('BD1'!AB$14,MATCH(F1173,'BD1'!AC$13:AC$2500,0)-2,0),"")))</f>
        <v/>
      </c>
      <c r="D1173" s="70" t="str">
        <f>IF(F1173="","",(COUNTIFS('BD1'!AC:AC,F1173,'BD1'!AA:AA,"PAGADO")))</f>
        <v/>
      </c>
      <c r="E1173" s="73" t="str">
        <f>IF(F1173="","",(IFERROR(VLOOKUP(F1173,'BD1'!AC:AE,2,0),"")))</f>
        <v/>
      </c>
      <c r="F1173" s="360"/>
      <c r="G1173" s="75" t="str">
        <f>IF(F1173="","",(SUMIFS('BD1'!Y:Y,'BD1'!AC:AC,F1173,'BD1'!AA:AA,"PAGADO")))</f>
        <v/>
      </c>
    </row>
    <row r="1174" spans="2:7" ht="20.100000000000001" customHeight="1" x14ac:dyDescent="0.25">
      <c r="B1174" s="538" t="str">
        <f ca="1">IF(F1174="","",(IFERROR(OFFSET('BD1'!C$14,MATCH(F1174,'BD1'!AC$13:AC$2500,0)-2,0),"")))</f>
        <v/>
      </c>
      <c r="C1174" s="539" t="str">
        <f ca="1">IF(F1174="","",(IFERROR(OFFSET('BD1'!AB$14,MATCH(F1174,'BD1'!AC$13:AC$2500,0)-2,0),"")))</f>
        <v/>
      </c>
      <c r="D1174" s="70" t="str">
        <f>IF(F1174="","",(COUNTIFS('BD1'!AC:AC,F1174,'BD1'!AA:AA,"PAGADO")))</f>
        <v/>
      </c>
      <c r="E1174" s="73" t="str">
        <f>IF(F1174="","",(IFERROR(VLOOKUP(F1174,'BD1'!AC:AE,2,0),"")))</f>
        <v/>
      </c>
      <c r="F1174" s="360"/>
      <c r="G1174" s="75" t="str">
        <f>IF(F1174="","",(SUMIFS('BD1'!Y:Y,'BD1'!AC:AC,F1174,'BD1'!AA:AA,"PAGADO")))</f>
        <v/>
      </c>
    </row>
    <row r="1175" spans="2:7" ht="20.100000000000001" customHeight="1" x14ac:dyDescent="0.25">
      <c r="B1175" s="538" t="str">
        <f ca="1">IF(F1175="","",(IFERROR(OFFSET('BD1'!C$14,MATCH(F1175,'BD1'!AC$13:AC$2500,0)-2,0),"")))</f>
        <v/>
      </c>
      <c r="C1175" s="539" t="str">
        <f ca="1">IF(F1175="","",(IFERROR(OFFSET('BD1'!AB$14,MATCH(F1175,'BD1'!AC$13:AC$2500,0)-2,0),"")))</f>
        <v/>
      </c>
      <c r="D1175" s="70" t="str">
        <f>IF(F1175="","",(COUNTIFS('BD1'!AC:AC,F1175,'BD1'!AA:AA,"PAGADO")))</f>
        <v/>
      </c>
      <c r="E1175" s="73" t="str">
        <f>IF(F1175="","",(IFERROR(VLOOKUP(F1175,'BD1'!AC:AE,2,0),"")))</f>
        <v/>
      </c>
      <c r="F1175" s="360"/>
      <c r="G1175" s="75" t="str">
        <f>IF(F1175="","",(SUMIFS('BD1'!Y:Y,'BD1'!AC:AC,F1175,'BD1'!AA:AA,"PAGADO")))</f>
        <v/>
      </c>
    </row>
    <row r="1176" spans="2:7" ht="20.100000000000001" customHeight="1" x14ac:dyDescent="0.25">
      <c r="B1176" s="538" t="str">
        <f ca="1">IF(F1176="","",(IFERROR(OFFSET('BD1'!C$14,MATCH(F1176,'BD1'!AC$13:AC$2500,0)-2,0),"")))</f>
        <v/>
      </c>
      <c r="C1176" s="539" t="str">
        <f ca="1">IF(F1176="","",(IFERROR(OFFSET('BD1'!AB$14,MATCH(F1176,'BD1'!AC$13:AC$2500,0)-2,0),"")))</f>
        <v/>
      </c>
      <c r="D1176" s="70" t="str">
        <f>IF(F1176="","",(COUNTIFS('BD1'!AC:AC,F1176,'BD1'!AA:AA,"PAGADO")))</f>
        <v/>
      </c>
      <c r="E1176" s="73" t="str">
        <f>IF(F1176="","",(IFERROR(VLOOKUP(F1176,'BD1'!AC:AE,2,0),"")))</f>
        <v/>
      </c>
      <c r="F1176" s="360"/>
      <c r="G1176" s="75" t="str">
        <f>IF(F1176="","",(SUMIFS('BD1'!Y:Y,'BD1'!AC:AC,F1176,'BD1'!AA:AA,"PAGADO")))</f>
        <v/>
      </c>
    </row>
    <row r="1177" spans="2:7" ht="20.100000000000001" customHeight="1" x14ac:dyDescent="0.25">
      <c r="B1177" s="538" t="str">
        <f ca="1">IF(F1177="","",(IFERROR(OFFSET('BD1'!C$14,MATCH(F1177,'BD1'!AC$13:AC$2500,0)-2,0),"")))</f>
        <v/>
      </c>
      <c r="C1177" s="539" t="str">
        <f ca="1">IF(F1177="","",(IFERROR(OFFSET('BD1'!AB$14,MATCH(F1177,'BD1'!AC$13:AC$2500,0)-2,0),"")))</f>
        <v/>
      </c>
      <c r="D1177" s="70" t="str">
        <f>IF(F1177="","",(COUNTIFS('BD1'!AC:AC,F1177,'BD1'!AA:AA,"PAGADO")))</f>
        <v/>
      </c>
      <c r="E1177" s="73" t="str">
        <f>IF(F1177="","",(IFERROR(VLOOKUP(F1177,'BD1'!AC:AE,2,0),"")))</f>
        <v/>
      </c>
      <c r="F1177" s="360"/>
      <c r="G1177" s="75" t="str">
        <f>IF(F1177="","",(SUMIFS('BD1'!Y:Y,'BD1'!AC:AC,F1177,'BD1'!AA:AA,"PAGADO")))</f>
        <v/>
      </c>
    </row>
    <row r="1178" spans="2:7" ht="20.100000000000001" customHeight="1" x14ac:dyDescent="0.25">
      <c r="B1178" s="538" t="str">
        <f ca="1">IF(F1178="","",(IFERROR(OFFSET('BD1'!C$14,MATCH(F1178,'BD1'!AC$13:AC$2500,0)-2,0),"")))</f>
        <v/>
      </c>
      <c r="C1178" s="539" t="str">
        <f ca="1">IF(F1178="","",(IFERROR(OFFSET('BD1'!AB$14,MATCH(F1178,'BD1'!AC$13:AC$2500,0)-2,0),"")))</f>
        <v/>
      </c>
      <c r="D1178" s="70" t="str">
        <f>IF(F1178="","",(COUNTIFS('BD1'!AC:AC,F1178,'BD1'!AA:AA,"PAGADO")))</f>
        <v/>
      </c>
      <c r="E1178" s="73" t="str">
        <f>IF(F1178="","",(IFERROR(VLOOKUP(F1178,'BD1'!AC:AE,2,0),"")))</f>
        <v/>
      </c>
      <c r="F1178" s="360"/>
      <c r="G1178" s="75" t="str">
        <f>IF(F1178="","",(SUMIFS('BD1'!Y:Y,'BD1'!AC:AC,F1178,'BD1'!AA:AA,"PAGADO")))</f>
        <v/>
      </c>
    </row>
    <row r="1179" spans="2:7" ht="20.100000000000001" customHeight="1" x14ac:dyDescent="0.25">
      <c r="B1179" s="538" t="str">
        <f ca="1">IF(F1179="","",(IFERROR(OFFSET('BD1'!C$14,MATCH(F1179,'BD1'!AC$13:AC$2500,0)-2,0),"")))</f>
        <v/>
      </c>
      <c r="C1179" s="539" t="str">
        <f ca="1">IF(F1179="","",(IFERROR(OFFSET('BD1'!AB$14,MATCH(F1179,'BD1'!AC$13:AC$2500,0)-2,0),"")))</f>
        <v/>
      </c>
      <c r="D1179" s="70" t="str">
        <f>IF(F1179="","",(COUNTIFS('BD1'!AC:AC,F1179,'BD1'!AA:AA,"PAGADO")))</f>
        <v/>
      </c>
      <c r="E1179" s="73" t="str">
        <f>IF(F1179="","",(IFERROR(VLOOKUP(F1179,'BD1'!AC:AE,2,0),"")))</f>
        <v/>
      </c>
      <c r="F1179" s="360"/>
      <c r="G1179" s="75" t="str">
        <f>IF(F1179="","",(SUMIFS('BD1'!Y:Y,'BD1'!AC:AC,F1179,'BD1'!AA:AA,"PAGADO")))</f>
        <v/>
      </c>
    </row>
    <row r="1180" spans="2:7" ht="20.100000000000001" customHeight="1" x14ac:dyDescent="0.25">
      <c r="B1180" s="538" t="str">
        <f ca="1">IF(F1180="","",(IFERROR(OFFSET('BD1'!C$14,MATCH(F1180,'BD1'!AC$13:AC$2500,0)-2,0),"")))</f>
        <v/>
      </c>
      <c r="C1180" s="539" t="str">
        <f ca="1">IF(F1180="","",(IFERROR(OFFSET('BD1'!AB$14,MATCH(F1180,'BD1'!AC$13:AC$2500,0)-2,0),"")))</f>
        <v/>
      </c>
      <c r="D1180" s="70" t="str">
        <f>IF(F1180="","",(COUNTIFS('BD1'!AC:AC,F1180,'BD1'!AA:AA,"PAGADO")))</f>
        <v/>
      </c>
      <c r="E1180" s="73" t="str">
        <f>IF(F1180="","",(IFERROR(VLOOKUP(F1180,'BD1'!AC:AE,2,0),"")))</f>
        <v/>
      </c>
      <c r="F1180" s="360"/>
      <c r="G1180" s="75" t="str">
        <f>IF(F1180="","",(SUMIFS('BD1'!Y:Y,'BD1'!AC:AC,F1180,'BD1'!AA:AA,"PAGADO")))</f>
        <v/>
      </c>
    </row>
    <row r="1181" spans="2:7" ht="20.100000000000001" customHeight="1" x14ac:dyDescent="0.25">
      <c r="B1181" s="538" t="str">
        <f ca="1">IF(F1181="","",(IFERROR(OFFSET('BD1'!C$14,MATCH(F1181,'BD1'!AC$13:AC$2500,0)-2,0),"")))</f>
        <v/>
      </c>
      <c r="C1181" s="539" t="str">
        <f ca="1">IF(F1181="","",(IFERROR(OFFSET('BD1'!AB$14,MATCH(F1181,'BD1'!AC$13:AC$2500,0)-2,0),"")))</f>
        <v/>
      </c>
      <c r="D1181" s="70" t="str">
        <f>IF(F1181="","",(COUNTIFS('BD1'!AC:AC,F1181,'BD1'!AA:AA,"PAGADO")))</f>
        <v/>
      </c>
      <c r="E1181" s="73" t="str">
        <f>IF(F1181="","",(IFERROR(VLOOKUP(F1181,'BD1'!AC:AE,2,0),"")))</f>
        <v/>
      </c>
      <c r="F1181" s="360"/>
      <c r="G1181" s="75" t="str">
        <f>IF(F1181="","",(SUMIFS('BD1'!Y:Y,'BD1'!AC:AC,F1181,'BD1'!AA:AA,"PAGADO")))</f>
        <v/>
      </c>
    </row>
    <row r="1182" spans="2:7" ht="20.100000000000001" customHeight="1" x14ac:dyDescent="0.25">
      <c r="B1182" s="538" t="str">
        <f ca="1">IF(F1182="","",(IFERROR(OFFSET('BD1'!C$14,MATCH(F1182,'BD1'!AC$13:AC$2500,0)-2,0),"")))</f>
        <v/>
      </c>
      <c r="C1182" s="539" t="str">
        <f ca="1">IF(F1182="","",(IFERROR(OFFSET('BD1'!AB$14,MATCH(F1182,'BD1'!AC$13:AC$2500,0)-2,0),"")))</f>
        <v/>
      </c>
      <c r="D1182" s="70" t="str">
        <f>IF(F1182="","",(COUNTIFS('BD1'!AC:AC,F1182,'BD1'!AA:AA,"PAGADO")))</f>
        <v/>
      </c>
      <c r="E1182" s="73" t="str">
        <f>IF(F1182="","",(IFERROR(VLOOKUP(F1182,'BD1'!AC:AE,2,0),"")))</f>
        <v/>
      </c>
      <c r="F1182" s="360"/>
      <c r="G1182" s="75" t="str">
        <f>IF(F1182="","",(SUMIFS('BD1'!Y:Y,'BD1'!AC:AC,F1182,'BD1'!AA:AA,"PAGADO")))</f>
        <v/>
      </c>
    </row>
    <row r="1183" spans="2:7" ht="20.100000000000001" customHeight="1" x14ac:dyDescent="0.25">
      <c r="B1183" s="538" t="str">
        <f ca="1">IF(F1183="","",(IFERROR(OFFSET('BD1'!C$14,MATCH(F1183,'BD1'!AC$13:AC$2500,0)-2,0),"")))</f>
        <v/>
      </c>
      <c r="C1183" s="539" t="str">
        <f ca="1">IF(F1183="","",(IFERROR(OFFSET('BD1'!AB$14,MATCH(F1183,'BD1'!AC$13:AC$2500,0)-2,0),"")))</f>
        <v/>
      </c>
      <c r="D1183" s="70" t="str">
        <f>IF(F1183="","",(COUNTIFS('BD1'!AC:AC,F1183,'BD1'!AA:AA,"PAGADO")))</f>
        <v/>
      </c>
      <c r="E1183" s="73" t="str">
        <f>IF(F1183="","",(IFERROR(VLOOKUP(F1183,'BD1'!AC:AE,2,0),"")))</f>
        <v/>
      </c>
      <c r="F1183" s="360"/>
      <c r="G1183" s="75" t="str">
        <f>IF(F1183="","",(SUMIFS('BD1'!Y:Y,'BD1'!AC:AC,F1183,'BD1'!AA:AA,"PAGADO")))</f>
        <v/>
      </c>
    </row>
    <row r="1184" spans="2:7" ht="20.100000000000001" customHeight="1" x14ac:dyDescent="0.25">
      <c r="B1184" s="538" t="str">
        <f ca="1">IF(F1184="","",(IFERROR(OFFSET('BD1'!C$14,MATCH(F1184,'BD1'!AC$13:AC$2500,0)-2,0),"")))</f>
        <v/>
      </c>
      <c r="C1184" s="539" t="str">
        <f ca="1">IF(F1184="","",(IFERROR(OFFSET('BD1'!AB$14,MATCH(F1184,'BD1'!AC$13:AC$2500,0)-2,0),"")))</f>
        <v/>
      </c>
      <c r="D1184" s="70" t="str">
        <f>IF(F1184="","",(COUNTIFS('BD1'!AC:AC,F1184,'BD1'!AA:AA,"PAGADO")))</f>
        <v/>
      </c>
      <c r="E1184" s="73" t="str">
        <f>IF(F1184="","",(IFERROR(VLOOKUP(F1184,'BD1'!AC:AE,2,0),"")))</f>
        <v/>
      </c>
      <c r="F1184" s="360"/>
      <c r="G1184" s="75" t="str">
        <f>IF(F1184="","",(SUMIFS('BD1'!Y:Y,'BD1'!AC:AC,F1184,'BD1'!AA:AA,"PAGADO")))</f>
        <v/>
      </c>
    </row>
    <row r="1185" spans="2:7" ht="20.100000000000001" customHeight="1" x14ac:dyDescent="0.25">
      <c r="B1185" s="538" t="str">
        <f ca="1">IF(F1185="","",(IFERROR(OFFSET('BD1'!C$14,MATCH(F1185,'BD1'!AC$13:AC$2500,0)-2,0),"")))</f>
        <v/>
      </c>
      <c r="C1185" s="539" t="str">
        <f ca="1">IF(F1185="","",(IFERROR(OFFSET('BD1'!AB$14,MATCH(F1185,'BD1'!AC$13:AC$2500,0)-2,0),"")))</f>
        <v/>
      </c>
      <c r="D1185" s="70" t="str">
        <f>IF(F1185="","",(COUNTIFS('BD1'!AC:AC,F1185,'BD1'!AA:AA,"PAGADO")))</f>
        <v/>
      </c>
      <c r="E1185" s="73" t="str">
        <f>IF(F1185="","",(IFERROR(VLOOKUP(F1185,'BD1'!AC:AE,2,0),"")))</f>
        <v/>
      </c>
      <c r="F1185" s="360"/>
      <c r="G1185" s="75" t="str">
        <f>IF(F1185="","",(SUMIFS('BD1'!Y:Y,'BD1'!AC:AC,F1185,'BD1'!AA:AA,"PAGADO")))</f>
        <v/>
      </c>
    </row>
    <row r="1186" spans="2:7" ht="20.100000000000001" customHeight="1" x14ac:dyDescent="0.25">
      <c r="B1186" s="538" t="str">
        <f ca="1">IF(F1186="","",(IFERROR(OFFSET('BD1'!C$14,MATCH(F1186,'BD1'!AC$13:AC$2500,0)-2,0),"")))</f>
        <v/>
      </c>
      <c r="C1186" s="539" t="str">
        <f ca="1">IF(F1186="","",(IFERROR(OFFSET('BD1'!AB$14,MATCH(F1186,'BD1'!AC$13:AC$2500,0)-2,0),"")))</f>
        <v/>
      </c>
      <c r="D1186" s="70" t="str">
        <f>IF(F1186="","",(COUNTIFS('BD1'!AC:AC,F1186,'BD1'!AA:AA,"PAGADO")))</f>
        <v/>
      </c>
      <c r="E1186" s="73" t="str">
        <f>IF(F1186="","",(IFERROR(VLOOKUP(F1186,'BD1'!AC:AE,2,0),"")))</f>
        <v/>
      </c>
      <c r="F1186" s="360"/>
      <c r="G1186" s="75" t="str">
        <f>IF(F1186="","",(SUMIFS('BD1'!Y:Y,'BD1'!AC:AC,F1186,'BD1'!AA:AA,"PAGADO")))</f>
        <v/>
      </c>
    </row>
    <row r="1187" spans="2:7" ht="20.100000000000001" customHeight="1" x14ac:dyDescent="0.25">
      <c r="B1187" s="538" t="str">
        <f ca="1">IF(F1187="","",(IFERROR(OFFSET('BD1'!C$14,MATCH(F1187,'BD1'!AC$13:AC$2500,0)-2,0),"")))</f>
        <v/>
      </c>
      <c r="C1187" s="539" t="str">
        <f ca="1">IF(F1187="","",(IFERROR(OFFSET('BD1'!AB$14,MATCH(F1187,'BD1'!AC$13:AC$2500,0)-2,0),"")))</f>
        <v/>
      </c>
      <c r="D1187" s="70" t="str">
        <f>IF(F1187="","",(COUNTIFS('BD1'!AC:AC,F1187,'BD1'!AA:AA,"PAGADO")))</f>
        <v/>
      </c>
      <c r="E1187" s="73" t="str">
        <f>IF(F1187="","",(IFERROR(VLOOKUP(F1187,'BD1'!AC:AE,2,0),"")))</f>
        <v/>
      </c>
      <c r="F1187" s="360"/>
      <c r="G1187" s="75" t="str">
        <f>IF(F1187="","",(SUMIFS('BD1'!Y:Y,'BD1'!AC:AC,F1187,'BD1'!AA:AA,"PAGADO")))</f>
        <v/>
      </c>
    </row>
    <row r="1188" spans="2:7" ht="20.100000000000001" customHeight="1" x14ac:dyDescent="0.25">
      <c r="B1188" s="538" t="str">
        <f ca="1">IF(F1188="","",(IFERROR(OFFSET('BD1'!C$14,MATCH(F1188,'BD1'!AC$13:AC$2500,0)-2,0),"")))</f>
        <v/>
      </c>
      <c r="C1188" s="539" t="str">
        <f ca="1">IF(F1188="","",(IFERROR(OFFSET('BD1'!AB$14,MATCH(F1188,'BD1'!AC$13:AC$2500,0)-2,0),"")))</f>
        <v/>
      </c>
      <c r="D1188" s="70" t="str">
        <f>IF(F1188="","",(COUNTIFS('BD1'!AC:AC,F1188,'BD1'!AA:AA,"PAGADO")))</f>
        <v/>
      </c>
      <c r="E1188" s="73" t="str">
        <f>IF(F1188="","",(IFERROR(VLOOKUP(F1188,'BD1'!AC:AE,2,0),"")))</f>
        <v/>
      </c>
      <c r="F1188" s="360"/>
      <c r="G1188" s="75" t="str">
        <f>IF(F1188="","",(SUMIFS('BD1'!Y:Y,'BD1'!AC:AC,F1188,'BD1'!AA:AA,"PAGADO")))</f>
        <v/>
      </c>
    </row>
    <row r="1189" spans="2:7" ht="20.100000000000001" customHeight="1" x14ac:dyDescent="0.25">
      <c r="B1189" s="538" t="str">
        <f ca="1">IF(F1189="","",(IFERROR(OFFSET('BD1'!C$14,MATCH(F1189,'BD1'!AC$13:AC$2500,0)-2,0),"")))</f>
        <v/>
      </c>
      <c r="C1189" s="539" t="str">
        <f ca="1">IF(F1189="","",(IFERROR(OFFSET('BD1'!AB$14,MATCH(F1189,'BD1'!AC$13:AC$2500,0)-2,0),"")))</f>
        <v/>
      </c>
      <c r="D1189" s="70" t="str">
        <f>IF(F1189="","",(COUNTIFS('BD1'!AC:AC,F1189,'BD1'!AA:AA,"PAGADO")))</f>
        <v/>
      </c>
      <c r="E1189" s="73" t="str">
        <f>IF(F1189="","",(IFERROR(VLOOKUP(F1189,'BD1'!AC:AE,2,0),"")))</f>
        <v/>
      </c>
      <c r="F1189" s="360"/>
      <c r="G1189" s="75" t="str">
        <f>IF(F1189="","",(SUMIFS('BD1'!Y:Y,'BD1'!AC:AC,F1189,'BD1'!AA:AA,"PAGADO")))</f>
        <v/>
      </c>
    </row>
    <row r="1190" spans="2:7" ht="20.100000000000001" customHeight="1" x14ac:dyDescent="0.25">
      <c r="B1190" s="538" t="str">
        <f ca="1">IF(F1190="","",(IFERROR(OFFSET('BD1'!C$14,MATCH(F1190,'BD1'!AC$13:AC$2500,0)-2,0),"")))</f>
        <v/>
      </c>
      <c r="C1190" s="539" t="str">
        <f ca="1">IF(F1190="","",(IFERROR(OFFSET('BD1'!AB$14,MATCH(F1190,'BD1'!AC$13:AC$2500,0)-2,0),"")))</f>
        <v/>
      </c>
      <c r="D1190" s="70" t="str">
        <f>IF(F1190="","",(COUNTIFS('BD1'!AC:AC,F1190,'BD1'!AA:AA,"PAGADO")))</f>
        <v/>
      </c>
      <c r="E1190" s="73" t="str">
        <f>IF(F1190="","",(IFERROR(VLOOKUP(F1190,'BD1'!AC:AE,2,0),"")))</f>
        <v/>
      </c>
      <c r="F1190" s="360"/>
      <c r="G1190" s="75" t="str">
        <f>IF(F1190="","",(SUMIFS('BD1'!Y:Y,'BD1'!AC:AC,F1190,'BD1'!AA:AA,"PAGADO")))</f>
        <v/>
      </c>
    </row>
    <row r="1191" spans="2:7" ht="20.100000000000001" customHeight="1" x14ac:dyDescent="0.25">
      <c r="B1191" s="538" t="str">
        <f ca="1">IF(F1191="","",(IFERROR(OFFSET('BD1'!C$14,MATCH(F1191,'BD1'!AC$13:AC$2500,0)-2,0),"")))</f>
        <v/>
      </c>
      <c r="C1191" s="539" t="str">
        <f ca="1">IF(F1191="","",(IFERROR(OFFSET('BD1'!AB$14,MATCH(F1191,'BD1'!AC$13:AC$2500,0)-2,0),"")))</f>
        <v/>
      </c>
      <c r="D1191" s="70" t="str">
        <f>IF(F1191="","",(COUNTIFS('BD1'!AC:AC,F1191,'BD1'!AA:AA,"PAGADO")))</f>
        <v/>
      </c>
      <c r="E1191" s="73" t="str">
        <f>IF(F1191="","",(IFERROR(VLOOKUP(F1191,'BD1'!AC:AE,2,0),"")))</f>
        <v/>
      </c>
      <c r="F1191" s="360"/>
      <c r="G1191" s="75" t="str">
        <f>IF(F1191="","",(SUMIFS('BD1'!Y:Y,'BD1'!AC:AC,F1191,'BD1'!AA:AA,"PAGADO")))</f>
        <v/>
      </c>
    </row>
    <row r="1192" spans="2:7" ht="20.100000000000001" customHeight="1" x14ac:dyDescent="0.25">
      <c r="B1192" s="538" t="str">
        <f ca="1">IF(F1192="","",(IFERROR(OFFSET('BD1'!C$14,MATCH(F1192,'BD1'!AC$13:AC$2500,0)-2,0),"")))</f>
        <v/>
      </c>
      <c r="C1192" s="539" t="str">
        <f ca="1">IF(F1192="","",(IFERROR(OFFSET('BD1'!AB$14,MATCH(F1192,'BD1'!AC$13:AC$2500,0)-2,0),"")))</f>
        <v/>
      </c>
      <c r="D1192" s="70" t="str">
        <f>IF(F1192="","",(COUNTIFS('BD1'!AC:AC,F1192,'BD1'!AA:AA,"PAGADO")))</f>
        <v/>
      </c>
      <c r="E1192" s="73" t="str">
        <f>IF(F1192="","",(IFERROR(VLOOKUP(F1192,'BD1'!AC:AE,2,0),"")))</f>
        <v/>
      </c>
      <c r="F1192" s="360"/>
      <c r="G1192" s="75" t="str">
        <f>IF(F1192="","",(SUMIFS('BD1'!Y:Y,'BD1'!AC:AC,F1192,'BD1'!AA:AA,"PAGADO")))</f>
        <v/>
      </c>
    </row>
    <row r="1193" spans="2:7" ht="20.100000000000001" customHeight="1" x14ac:dyDescent="0.25">
      <c r="B1193" s="538" t="str">
        <f ca="1">IF(F1193="","",(IFERROR(OFFSET('BD1'!C$14,MATCH(F1193,'BD1'!AC$13:AC$2500,0)-2,0),"")))</f>
        <v/>
      </c>
      <c r="C1193" s="539" t="str">
        <f ca="1">IF(F1193="","",(IFERROR(OFFSET('BD1'!AB$14,MATCH(F1193,'BD1'!AC$13:AC$2500,0)-2,0),"")))</f>
        <v/>
      </c>
      <c r="D1193" s="70" t="str">
        <f>IF(F1193="","",(COUNTIFS('BD1'!AC:AC,F1193,'BD1'!AA:AA,"PAGADO")))</f>
        <v/>
      </c>
      <c r="E1193" s="73" t="str">
        <f>IF(F1193="","",(IFERROR(VLOOKUP(F1193,'BD1'!AC:AE,2,0),"")))</f>
        <v/>
      </c>
      <c r="F1193" s="360"/>
      <c r="G1193" s="75" t="str">
        <f>IF(F1193="","",(SUMIFS('BD1'!Y:Y,'BD1'!AC:AC,F1193,'BD1'!AA:AA,"PAGADO")))</f>
        <v/>
      </c>
    </row>
    <row r="1194" spans="2:7" ht="20.100000000000001" customHeight="1" x14ac:dyDescent="0.25">
      <c r="B1194" s="538" t="str">
        <f ca="1">IF(F1194="","",(IFERROR(OFFSET('BD1'!C$14,MATCH(F1194,'BD1'!AC$13:AC$2500,0)-2,0),"")))</f>
        <v/>
      </c>
      <c r="C1194" s="539" t="str">
        <f ca="1">IF(F1194="","",(IFERROR(OFFSET('BD1'!AB$14,MATCH(F1194,'BD1'!AC$13:AC$2500,0)-2,0),"")))</f>
        <v/>
      </c>
      <c r="D1194" s="70" t="str">
        <f>IF(F1194="","",(COUNTIFS('BD1'!AC:AC,F1194,'BD1'!AA:AA,"PAGADO")))</f>
        <v/>
      </c>
      <c r="E1194" s="73" t="str">
        <f>IF(F1194="","",(IFERROR(VLOOKUP(F1194,'BD1'!AC:AE,2,0),"")))</f>
        <v/>
      </c>
      <c r="F1194" s="360"/>
      <c r="G1194" s="75" t="str">
        <f>IF(F1194="","",(SUMIFS('BD1'!Y:Y,'BD1'!AC:AC,F1194,'BD1'!AA:AA,"PAGADO")))</f>
        <v/>
      </c>
    </row>
    <row r="1195" spans="2:7" ht="20.100000000000001" customHeight="1" x14ac:dyDescent="0.25">
      <c r="B1195" s="538" t="str">
        <f ca="1">IF(F1195="","",(IFERROR(OFFSET('BD1'!C$14,MATCH(F1195,'BD1'!AC$13:AC$2500,0)-2,0),"")))</f>
        <v/>
      </c>
      <c r="C1195" s="539" t="str">
        <f ca="1">IF(F1195="","",(IFERROR(OFFSET('BD1'!AB$14,MATCH(F1195,'BD1'!AC$13:AC$2500,0)-2,0),"")))</f>
        <v/>
      </c>
      <c r="D1195" s="70" t="str">
        <f>IF(F1195="","",(COUNTIFS('BD1'!AC:AC,F1195,'BD1'!AA:AA,"PAGADO")))</f>
        <v/>
      </c>
      <c r="E1195" s="73" t="str">
        <f>IF(F1195="","",(IFERROR(VLOOKUP(F1195,'BD1'!AC:AE,2,0),"")))</f>
        <v/>
      </c>
      <c r="F1195" s="360"/>
      <c r="G1195" s="75" t="str">
        <f>IF(F1195="","",(SUMIFS('BD1'!Y:Y,'BD1'!AC:AC,F1195,'BD1'!AA:AA,"PAGADO")))</f>
        <v/>
      </c>
    </row>
    <row r="1196" spans="2:7" ht="20.100000000000001" customHeight="1" x14ac:dyDescent="0.25">
      <c r="B1196" s="538" t="str">
        <f ca="1">IF(F1196="","",(IFERROR(OFFSET('BD1'!C$14,MATCH(F1196,'BD1'!AC$13:AC$2500,0)-2,0),"")))</f>
        <v/>
      </c>
      <c r="C1196" s="539" t="str">
        <f ca="1">IF(F1196="","",(IFERROR(OFFSET('BD1'!AB$14,MATCH(F1196,'BD1'!AC$13:AC$2500,0)-2,0),"")))</f>
        <v/>
      </c>
      <c r="D1196" s="70" t="str">
        <f>IF(F1196="","",(COUNTIFS('BD1'!AC:AC,F1196,'BD1'!AA:AA,"PAGADO")))</f>
        <v/>
      </c>
      <c r="E1196" s="73" t="str">
        <f>IF(F1196="","",(IFERROR(VLOOKUP(F1196,'BD1'!AC:AE,2,0),"")))</f>
        <v/>
      </c>
      <c r="F1196" s="360"/>
      <c r="G1196" s="75" t="str">
        <f>IF(F1196="","",(SUMIFS('BD1'!Y:Y,'BD1'!AC:AC,F1196,'BD1'!AA:AA,"PAGADO")))</f>
        <v/>
      </c>
    </row>
    <row r="1197" spans="2:7" ht="20.100000000000001" customHeight="1" x14ac:dyDescent="0.25">
      <c r="B1197" s="538" t="str">
        <f ca="1">IF(F1197="","",(IFERROR(OFFSET('BD1'!C$14,MATCH(F1197,'BD1'!AC$13:AC$2500,0)-2,0),"")))</f>
        <v/>
      </c>
      <c r="C1197" s="539" t="str">
        <f ca="1">IF(F1197="","",(IFERROR(OFFSET('BD1'!AB$14,MATCH(F1197,'BD1'!AC$13:AC$2500,0)-2,0),"")))</f>
        <v/>
      </c>
      <c r="D1197" s="70" t="str">
        <f>IF(F1197="","",(COUNTIFS('BD1'!AC:AC,F1197,'BD1'!AA:AA,"PAGADO")))</f>
        <v/>
      </c>
      <c r="E1197" s="73" t="str">
        <f>IF(F1197="","",(IFERROR(VLOOKUP(F1197,'BD1'!AC:AE,2,0),"")))</f>
        <v/>
      </c>
      <c r="F1197" s="360"/>
      <c r="G1197" s="75" t="str">
        <f>IF(F1197="","",(SUMIFS('BD1'!Y:Y,'BD1'!AC:AC,F1197,'BD1'!AA:AA,"PAGADO")))</f>
        <v/>
      </c>
    </row>
    <row r="1198" spans="2:7" ht="20.100000000000001" customHeight="1" x14ac:dyDescent="0.25">
      <c r="B1198" s="538" t="str">
        <f ca="1">IF(F1198="","",(IFERROR(OFFSET('BD1'!C$14,MATCH(F1198,'BD1'!AC$13:AC$2500,0)-2,0),"")))</f>
        <v/>
      </c>
      <c r="C1198" s="539" t="str">
        <f ca="1">IF(F1198="","",(IFERROR(OFFSET('BD1'!AB$14,MATCH(F1198,'BD1'!AC$13:AC$2500,0)-2,0),"")))</f>
        <v/>
      </c>
      <c r="D1198" s="70" t="str">
        <f>IF(F1198="","",(COUNTIFS('BD1'!AC:AC,F1198,'BD1'!AA:AA,"PAGADO")))</f>
        <v/>
      </c>
      <c r="E1198" s="73" t="str">
        <f>IF(F1198="","",(IFERROR(VLOOKUP(F1198,'BD1'!AC:AE,2,0),"")))</f>
        <v/>
      </c>
      <c r="F1198" s="360"/>
      <c r="G1198" s="75" t="str">
        <f>IF(F1198="","",(SUMIFS('BD1'!Y:Y,'BD1'!AC:AC,F1198,'BD1'!AA:AA,"PAGADO")))</f>
        <v/>
      </c>
    </row>
    <row r="1199" spans="2:7" ht="20.100000000000001" customHeight="1" x14ac:dyDescent="0.25">
      <c r="B1199" s="538" t="str">
        <f ca="1">IF(F1199="","",(IFERROR(OFFSET('BD1'!C$14,MATCH(F1199,'BD1'!AC$13:AC$2500,0)-2,0),"")))</f>
        <v/>
      </c>
      <c r="C1199" s="539" t="str">
        <f ca="1">IF(F1199="","",(IFERROR(OFFSET('BD1'!AB$14,MATCH(F1199,'BD1'!AC$13:AC$2500,0)-2,0),"")))</f>
        <v/>
      </c>
      <c r="D1199" s="70" t="str">
        <f>IF(F1199="","",(COUNTIFS('BD1'!AC:AC,F1199,'BD1'!AA:AA,"PAGADO")))</f>
        <v/>
      </c>
      <c r="E1199" s="73" t="str">
        <f>IF(F1199="","",(IFERROR(VLOOKUP(F1199,'BD1'!AC:AE,2,0),"")))</f>
        <v/>
      </c>
      <c r="F1199" s="360"/>
      <c r="G1199" s="75" t="str">
        <f>IF(F1199="","",(SUMIFS('BD1'!Y:Y,'BD1'!AC:AC,F1199,'BD1'!AA:AA,"PAGADO")))</f>
        <v/>
      </c>
    </row>
    <row r="1200" spans="2:7" ht="20.100000000000001" customHeight="1" x14ac:dyDescent="0.25">
      <c r="B1200" s="538" t="str">
        <f ca="1">IF(F1200="","",(IFERROR(OFFSET('BD1'!C$14,MATCH(F1200,'BD1'!AC$13:AC$2500,0)-2,0),"")))</f>
        <v/>
      </c>
      <c r="C1200" s="539" t="str">
        <f ca="1">IF(F1200="","",(IFERROR(OFFSET('BD1'!AB$14,MATCH(F1200,'BD1'!AC$13:AC$2500,0)-2,0),"")))</f>
        <v/>
      </c>
      <c r="D1200" s="70" t="str">
        <f>IF(F1200="","",(COUNTIFS('BD1'!AC:AC,F1200,'BD1'!AA:AA,"PAGADO")))</f>
        <v/>
      </c>
      <c r="E1200" s="73" t="str">
        <f>IF(F1200="","",(IFERROR(VLOOKUP(F1200,'BD1'!AC:AE,2,0),"")))</f>
        <v/>
      </c>
      <c r="F1200" s="360"/>
      <c r="G1200" s="75" t="str">
        <f>IF(F1200="","",(SUMIFS('BD1'!Y:Y,'BD1'!AC:AC,F1200,'BD1'!AA:AA,"PAGADO")))</f>
        <v/>
      </c>
    </row>
    <row r="1201" spans="2:7" ht="20.100000000000001" customHeight="1" x14ac:dyDescent="0.25">
      <c r="B1201" s="538" t="str">
        <f ca="1">IF(F1201="","",(IFERROR(OFFSET('BD1'!C$14,MATCH(F1201,'BD1'!AC$13:AC$2500,0)-2,0),"")))</f>
        <v/>
      </c>
      <c r="C1201" s="539" t="str">
        <f ca="1">IF(F1201="","",(IFERROR(OFFSET('BD1'!AB$14,MATCH(F1201,'BD1'!AC$13:AC$2500,0)-2,0),"")))</f>
        <v/>
      </c>
      <c r="D1201" s="70" t="str">
        <f>IF(F1201="","",(COUNTIFS('BD1'!AC:AC,F1201,'BD1'!AA:AA,"PAGADO")))</f>
        <v/>
      </c>
      <c r="E1201" s="73" t="str">
        <f>IF(F1201="","",(IFERROR(VLOOKUP(F1201,'BD1'!AC:AE,2,0),"")))</f>
        <v/>
      </c>
      <c r="F1201" s="360"/>
      <c r="G1201" s="75" t="str">
        <f>IF(F1201="","",(SUMIFS('BD1'!Y:Y,'BD1'!AC:AC,F1201,'BD1'!AA:AA,"PAGADO")))</f>
        <v/>
      </c>
    </row>
    <row r="1202" spans="2:7" ht="20.100000000000001" customHeight="1" x14ac:dyDescent="0.25">
      <c r="B1202" s="538" t="str">
        <f ca="1">IF(F1202="","",(IFERROR(OFFSET('BD1'!C$14,MATCH(F1202,'BD1'!AC$13:AC$2500,0)-2,0),"")))</f>
        <v/>
      </c>
      <c r="C1202" s="539" t="str">
        <f ca="1">IF(F1202="","",(IFERROR(OFFSET('BD1'!AB$14,MATCH(F1202,'BD1'!AC$13:AC$2500,0)-2,0),"")))</f>
        <v/>
      </c>
      <c r="D1202" s="70" t="str">
        <f>IF(F1202="","",(COUNTIFS('BD1'!AC:AC,F1202,'BD1'!AA:AA,"PAGADO")))</f>
        <v/>
      </c>
      <c r="E1202" s="73" t="str">
        <f>IF(F1202="","",(IFERROR(VLOOKUP(F1202,'BD1'!AC:AE,2,0),"")))</f>
        <v/>
      </c>
      <c r="F1202" s="360"/>
      <c r="G1202" s="75" t="str">
        <f>IF(F1202="","",(SUMIFS('BD1'!Y:Y,'BD1'!AC:AC,F1202,'BD1'!AA:AA,"PAGADO")))</f>
        <v/>
      </c>
    </row>
    <row r="1203" spans="2:7" ht="20.100000000000001" customHeight="1" x14ac:dyDescent="0.25">
      <c r="B1203" s="538" t="str">
        <f ca="1">IF(F1203="","",(IFERROR(OFFSET('BD1'!C$14,MATCH(F1203,'BD1'!AC$13:AC$2500,0)-2,0),"")))</f>
        <v/>
      </c>
      <c r="C1203" s="539" t="str">
        <f ca="1">IF(F1203="","",(IFERROR(OFFSET('BD1'!AB$14,MATCH(F1203,'BD1'!AC$13:AC$2500,0)-2,0),"")))</f>
        <v/>
      </c>
      <c r="D1203" s="70" t="str">
        <f>IF(F1203="","",(COUNTIFS('BD1'!AC:AC,F1203,'BD1'!AA:AA,"PAGADO")))</f>
        <v/>
      </c>
      <c r="E1203" s="73" t="str">
        <f>IF(F1203="","",(IFERROR(VLOOKUP(F1203,'BD1'!AC:AE,2,0),"")))</f>
        <v/>
      </c>
      <c r="F1203" s="360"/>
      <c r="G1203" s="75" t="str">
        <f>IF(F1203="","",(SUMIFS('BD1'!Y:Y,'BD1'!AC:AC,F1203,'BD1'!AA:AA,"PAGADO")))</f>
        <v/>
      </c>
    </row>
    <row r="1204" spans="2:7" ht="20.100000000000001" customHeight="1" x14ac:dyDescent="0.25">
      <c r="B1204" s="538" t="str">
        <f ca="1">IF(F1204="","",(IFERROR(OFFSET('BD1'!C$14,MATCH(F1204,'BD1'!AC$13:AC$2500,0)-2,0),"")))</f>
        <v/>
      </c>
      <c r="C1204" s="539" t="str">
        <f ca="1">IF(F1204="","",(IFERROR(OFFSET('BD1'!AB$14,MATCH(F1204,'BD1'!AC$13:AC$2500,0)-2,0),"")))</f>
        <v/>
      </c>
      <c r="D1204" s="70" t="str">
        <f>IF(F1204="","",(COUNTIFS('BD1'!AC:AC,F1204,'BD1'!AA:AA,"PAGADO")))</f>
        <v/>
      </c>
      <c r="E1204" s="73" t="str">
        <f>IF(F1204="","",(IFERROR(VLOOKUP(F1204,'BD1'!AC:AE,2,0),"")))</f>
        <v/>
      </c>
      <c r="F1204" s="360"/>
      <c r="G1204" s="75" t="str">
        <f>IF(F1204="","",(SUMIFS('BD1'!Y:Y,'BD1'!AC:AC,F1204,'BD1'!AA:AA,"PAGADO")))</f>
        <v/>
      </c>
    </row>
    <row r="1205" spans="2:7" ht="20.100000000000001" customHeight="1" x14ac:dyDescent="0.25">
      <c r="B1205" s="538" t="str">
        <f ca="1">IF(F1205="","",(IFERROR(OFFSET('BD1'!C$14,MATCH(F1205,'BD1'!AC$13:AC$2500,0)-2,0),"")))</f>
        <v/>
      </c>
      <c r="C1205" s="539" t="str">
        <f ca="1">IF(F1205="","",(IFERROR(OFFSET('BD1'!AB$14,MATCH(F1205,'BD1'!AC$13:AC$2500,0)-2,0),"")))</f>
        <v/>
      </c>
      <c r="D1205" s="70" t="str">
        <f>IF(F1205="","",(COUNTIFS('BD1'!AC:AC,F1205,'BD1'!AA:AA,"PAGADO")))</f>
        <v/>
      </c>
      <c r="E1205" s="73" t="str">
        <f>IF(F1205="","",(IFERROR(VLOOKUP(F1205,'BD1'!AC:AE,2,0),"")))</f>
        <v/>
      </c>
      <c r="F1205" s="360"/>
      <c r="G1205" s="75" t="str">
        <f>IF(F1205="","",(SUMIFS('BD1'!Y:Y,'BD1'!AC:AC,F1205,'BD1'!AA:AA,"PAGADO")))</f>
        <v/>
      </c>
    </row>
    <row r="1206" spans="2:7" ht="20.100000000000001" customHeight="1" x14ac:dyDescent="0.25">
      <c r="B1206" s="538" t="str">
        <f ca="1">IF(F1206="","",(IFERROR(OFFSET('BD1'!C$14,MATCH(F1206,'BD1'!AC$13:AC$2500,0)-2,0),"")))</f>
        <v/>
      </c>
      <c r="C1206" s="539" t="str">
        <f ca="1">IF(F1206="","",(IFERROR(OFFSET('BD1'!AB$14,MATCH(F1206,'BD1'!AC$13:AC$2500,0)-2,0),"")))</f>
        <v/>
      </c>
      <c r="D1206" s="70" t="str">
        <f>IF(F1206="","",(COUNTIFS('BD1'!AC:AC,F1206,'BD1'!AA:AA,"PAGADO")))</f>
        <v/>
      </c>
      <c r="E1206" s="73" t="str">
        <f>IF(F1206="","",(IFERROR(VLOOKUP(F1206,'BD1'!AC:AE,2,0),"")))</f>
        <v/>
      </c>
      <c r="F1206" s="360"/>
      <c r="G1206" s="75" t="str">
        <f>IF(F1206="","",(SUMIFS('BD1'!Y:Y,'BD1'!AC:AC,F1206,'BD1'!AA:AA,"PAGADO")))</f>
        <v/>
      </c>
    </row>
    <row r="1207" spans="2:7" ht="20.100000000000001" customHeight="1" x14ac:dyDescent="0.25">
      <c r="B1207" s="538" t="str">
        <f ca="1">IF(F1207="","",(IFERROR(OFFSET('BD1'!C$14,MATCH(F1207,'BD1'!AC$13:AC$2500,0)-2,0),"")))</f>
        <v/>
      </c>
      <c r="C1207" s="539" t="str">
        <f ca="1">IF(F1207="","",(IFERROR(OFFSET('BD1'!AB$14,MATCH(F1207,'BD1'!AC$13:AC$2500,0)-2,0),"")))</f>
        <v/>
      </c>
      <c r="D1207" s="70" t="str">
        <f>IF(F1207="","",(COUNTIFS('BD1'!AC:AC,F1207,'BD1'!AA:AA,"PAGADO")))</f>
        <v/>
      </c>
      <c r="E1207" s="73" t="str">
        <f>IF(F1207="","",(IFERROR(VLOOKUP(F1207,'BD1'!AC:AE,2,0),"")))</f>
        <v/>
      </c>
      <c r="F1207" s="360"/>
      <c r="G1207" s="75" t="str">
        <f>IF(F1207="","",(SUMIFS('BD1'!Y:Y,'BD1'!AC:AC,F1207,'BD1'!AA:AA,"PAGADO")))</f>
        <v/>
      </c>
    </row>
    <row r="1208" spans="2:7" ht="20.100000000000001" customHeight="1" x14ac:dyDescent="0.25">
      <c r="B1208" s="538" t="str">
        <f ca="1">IF(F1208="","",(IFERROR(OFFSET('BD1'!C$14,MATCH(F1208,'BD1'!AC$13:AC$2500,0)-2,0),"")))</f>
        <v/>
      </c>
      <c r="C1208" s="539" t="str">
        <f ca="1">IF(F1208="","",(IFERROR(OFFSET('BD1'!AB$14,MATCH(F1208,'BD1'!AC$13:AC$2500,0)-2,0),"")))</f>
        <v/>
      </c>
      <c r="D1208" s="70" t="str">
        <f>IF(F1208="","",(COUNTIFS('BD1'!AC:AC,F1208,'BD1'!AA:AA,"PAGADO")))</f>
        <v/>
      </c>
      <c r="E1208" s="73" t="str">
        <f>IF(F1208="","",(IFERROR(VLOOKUP(F1208,'BD1'!AC:AE,2,0),"")))</f>
        <v/>
      </c>
      <c r="F1208" s="360"/>
      <c r="G1208" s="75" t="str">
        <f>IF(F1208="","",(SUMIFS('BD1'!Y:Y,'BD1'!AC:AC,F1208,'BD1'!AA:AA,"PAGADO")))</f>
        <v/>
      </c>
    </row>
    <row r="1209" spans="2:7" ht="20.100000000000001" customHeight="1" x14ac:dyDescent="0.25">
      <c r="B1209" s="538" t="str">
        <f ca="1">IF(F1209="","",(IFERROR(OFFSET('BD1'!C$14,MATCH(F1209,'BD1'!AC$13:AC$2500,0)-2,0),"")))</f>
        <v/>
      </c>
      <c r="C1209" s="539" t="str">
        <f ca="1">IF(F1209="","",(IFERROR(OFFSET('BD1'!AB$14,MATCH(F1209,'BD1'!AC$13:AC$2500,0)-2,0),"")))</f>
        <v/>
      </c>
      <c r="D1209" s="70" t="str">
        <f>IF(F1209="","",(COUNTIFS('BD1'!AC:AC,F1209,'BD1'!AA:AA,"PAGADO")))</f>
        <v/>
      </c>
      <c r="E1209" s="73" t="str">
        <f>IF(F1209="","",(IFERROR(VLOOKUP(F1209,'BD1'!AC:AE,2,0),"")))</f>
        <v/>
      </c>
      <c r="F1209" s="360"/>
      <c r="G1209" s="75" t="str">
        <f>IF(F1209="","",(SUMIFS('BD1'!Y:Y,'BD1'!AC:AC,F1209,'BD1'!AA:AA,"PAGADO")))</f>
        <v/>
      </c>
    </row>
    <row r="1210" spans="2:7" ht="20.100000000000001" customHeight="1" x14ac:dyDescent="0.25">
      <c r="B1210" s="538" t="str">
        <f ca="1">IF(F1210="","",(IFERROR(OFFSET('BD1'!C$14,MATCH(F1210,'BD1'!AC$13:AC$2500,0)-2,0),"")))</f>
        <v/>
      </c>
      <c r="C1210" s="539" t="str">
        <f ca="1">IF(F1210="","",(IFERROR(OFFSET('BD1'!AB$14,MATCH(F1210,'BD1'!AC$13:AC$2500,0)-2,0),"")))</f>
        <v/>
      </c>
      <c r="D1210" s="70" t="str">
        <f>IF(F1210="","",(COUNTIFS('BD1'!AC:AC,F1210,'BD1'!AA:AA,"PAGADO")))</f>
        <v/>
      </c>
      <c r="E1210" s="73" t="str">
        <f>IF(F1210="","",(IFERROR(VLOOKUP(F1210,'BD1'!AC:AE,2,0),"")))</f>
        <v/>
      </c>
      <c r="F1210" s="360"/>
      <c r="G1210" s="75" t="str">
        <f>IF(F1210="","",(SUMIFS('BD1'!Y:Y,'BD1'!AC:AC,F1210,'BD1'!AA:AA,"PAGADO")))</f>
        <v/>
      </c>
    </row>
    <row r="1211" spans="2:7" ht="20.100000000000001" customHeight="1" x14ac:dyDescent="0.25">
      <c r="B1211" s="538" t="str">
        <f ca="1">IF(F1211="","",(IFERROR(OFFSET('BD1'!C$14,MATCH(F1211,'BD1'!AC$13:AC$2500,0)-2,0),"")))</f>
        <v/>
      </c>
      <c r="C1211" s="539" t="str">
        <f ca="1">IF(F1211="","",(IFERROR(OFFSET('BD1'!AB$14,MATCH(F1211,'BD1'!AC$13:AC$2500,0)-2,0),"")))</f>
        <v/>
      </c>
      <c r="D1211" s="70" t="str">
        <f>IF(F1211="","",(COUNTIFS('BD1'!AC:AC,F1211,'BD1'!AA:AA,"PAGADO")))</f>
        <v/>
      </c>
      <c r="E1211" s="73" t="str">
        <f>IF(F1211="","",(IFERROR(VLOOKUP(F1211,'BD1'!AC:AE,2,0),"")))</f>
        <v/>
      </c>
      <c r="F1211" s="360"/>
      <c r="G1211" s="75" t="str">
        <f>IF(F1211="","",(SUMIFS('BD1'!Y:Y,'BD1'!AC:AC,F1211,'BD1'!AA:AA,"PAGADO")))</f>
        <v/>
      </c>
    </row>
    <row r="1212" spans="2:7" ht="20.100000000000001" customHeight="1" x14ac:dyDescent="0.25">
      <c r="B1212" s="538" t="str">
        <f ca="1">IF(F1212="","",(IFERROR(OFFSET('BD1'!C$14,MATCH(F1212,'BD1'!AC$13:AC$2500,0)-2,0),"")))</f>
        <v/>
      </c>
      <c r="C1212" s="539" t="str">
        <f ca="1">IF(F1212="","",(IFERROR(OFFSET('BD1'!AB$14,MATCH(F1212,'BD1'!AC$13:AC$2500,0)-2,0),"")))</f>
        <v/>
      </c>
      <c r="D1212" s="70" t="str">
        <f>IF(F1212="","",(COUNTIFS('BD1'!AC:AC,F1212,'BD1'!AA:AA,"PAGADO")))</f>
        <v/>
      </c>
      <c r="E1212" s="73" t="str">
        <f>IF(F1212="","",(IFERROR(VLOOKUP(F1212,'BD1'!AC:AE,2,0),"")))</f>
        <v/>
      </c>
      <c r="F1212" s="360"/>
      <c r="G1212" s="75" t="str">
        <f>IF(F1212="","",(SUMIFS('BD1'!Y:Y,'BD1'!AC:AC,F1212,'BD1'!AA:AA,"PAGADO")))</f>
        <v/>
      </c>
    </row>
    <row r="1213" spans="2:7" ht="20.100000000000001" customHeight="1" x14ac:dyDescent="0.25">
      <c r="B1213" s="538" t="str">
        <f ca="1">IF(F1213="","",(IFERROR(OFFSET('BD1'!C$14,MATCH(F1213,'BD1'!AC$13:AC$2500,0)-2,0),"")))</f>
        <v/>
      </c>
      <c r="C1213" s="539" t="str">
        <f ca="1">IF(F1213="","",(IFERROR(OFFSET('BD1'!AB$14,MATCH(F1213,'BD1'!AC$13:AC$2500,0)-2,0),"")))</f>
        <v/>
      </c>
      <c r="D1213" s="70" t="str">
        <f>IF(F1213="","",(COUNTIFS('BD1'!AC:AC,F1213,'BD1'!AA:AA,"PAGADO")))</f>
        <v/>
      </c>
      <c r="E1213" s="73" t="str">
        <f>IF(F1213="","",(IFERROR(VLOOKUP(F1213,'BD1'!AC:AE,2,0),"")))</f>
        <v/>
      </c>
      <c r="F1213" s="360"/>
      <c r="G1213" s="75" t="str">
        <f>IF(F1213="","",(SUMIFS('BD1'!Y:Y,'BD1'!AC:AC,F1213,'BD1'!AA:AA,"PAGADO")))</f>
        <v/>
      </c>
    </row>
    <row r="1214" spans="2:7" ht="20.100000000000001" customHeight="1" x14ac:dyDescent="0.25">
      <c r="B1214" s="538" t="str">
        <f ca="1">IF(F1214="","",(IFERROR(OFFSET('BD1'!C$14,MATCH(F1214,'BD1'!AC$13:AC$2500,0)-2,0),"")))</f>
        <v/>
      </c>
      <c r="C1214" s="539" t="str">
        <f ca="1">IF(F1214="","",(IFERROR(OFFSET('BD1'!AB$14,MATCH(F1214,'BD1'!AC$13:AC$2500,0)-2,0),"")))</f>
        <v/>
      </c>
      <c r="D1214" s="70" t="str">
        <f>IF(F1214="","",(COUNTIFS('BD1'!AC:AC,F1214,'BD1'!AA:AA,"PAGADO")))</f>
        <v/>
      </c>
      <c r="E1214" s="73" t="str">
        <f>IF(F1214="","",(IFERROR(VLOOKUP(F1214,'BD1'!AC:AE,2,0),"")))</f>
        <v/>
      </c>
      <c r="F1214" s="360"/>
      <c r="G1214" s="75" t="str">
        <f>IF(F1214="","",(SUMIFS('BD1'!Y:Y,'BD1'!AC:AC,F1214,'BD1'!AA:AA,"PAGADO")))</f>
        <v/>
      </c>
    </row>
    <row r="1215" spans="2:7" ht="20.100000000000001" customHeight="1" x14ac:dyDescent="0.25">
      <c r="B1215" s="538" t="str">
        <f ca="1">IF(F1215="","",(IFERROR(OFFSET('BD1'!C$14,MATCH(F1215,'BD1'!AC$13:AC$2500,0)-2,0),"")))</f>
        <v/>
      </c>
      <c r="C1215" s="539" t="str">
        <f ca="1">IF(F1215="","",(IFERROR(OFFSET('BD1'!AB$14,MATCH(F1215,'BD1'!AC$13:AC$2500,0)-2,0),"")))</f>
        <v/>
      </c>
      <c r="D1215" s="70" t="str">
        <f>IF(F1215="","",(COUNTIFS('BD1'!AC:AC,F1215,'BD1'!AA:AA,"PAGADO")))</f>
        <v/>
      </c>
      <c r="E1215" s="73" t="str">
        <f>IF(F1215="","",(IFERROR(VLOOKUP(F1215,'BD1'!AC:AE,2,0),"")))</f>
        <v/>
      </c>
      <c r="F1215" s="360"/>
      <c r="G1215" s="75" t="str">
        <f>IF(F1215="","",(SUMIFS('BD1'!Y:Y,'BD1'!AC:AC,F1215,'BD1'!AA:AA,"PAGADO")))</f>
        <v/>
      </c>
    </row>
    <row r="1216" spans="2:7" ht="20.100000000000001" customHeight="1" x14ac:dyDescent="0.25">
      <c r="B1216" s="538" t="str">
        <f ca="1">IF(F1216="","",(IFERROR(OFFSET('BD1'!C$14,MATCH(F1216,'BD1'!AC$13:AC$2500,0)-2,0),"")))</f>
        <v/>
      </c>
      <c r="C1216" s="539" t="str">
        <f ca="1">IF(F1216="","",(IFERROR(OFFSET('BD1'!AB$14,MATCH(F1216,'BD1'!AC$13:AC$2500,0)-2,0),"")))</f>
        <v/>
      </c>
      <c r="D1216" s="70" t="str">
        <f>IF(F1216="","",(COUNTIFS('BD1'!AC:AC,F1216,'BD1'!AA:AA,"PAGADO")))</f>
        <v/>
      </c>
      <c r="E1216" s="73" t="str">
        <f>IF(F1216="","",(IFERROR(VLOOKUP(F1216,'BD1'!AC:AE,2,0),"")))</f>
        <v/>
      </c>
      <c r="F1216" s="360"/>
      <c r="G1216" s="75" t="str">
        <f>IF(F1216="","",(SUMIFS('BD1'!Y:Y,'BD1'!AC:AC,F1216,'BD1'!AA:AA,"PAGADO")))</f>
        <v/>
      </c>
    </row>
    <row r="1217" spans="2:7" ht="20.100000000000001" customHeight="1" x14ac:dyDescent="0.25">
      <c r="B1217" s="538" t="str">
        <f ca="1">IF(F1217="","",(IFERROR(OFFSET('BD1'!C$14,MATCH(F1217,'BD1'!AC$13:AC$2500,0)-2,0),"")))</f>
        <v/>
      </c>
      <c r="C1217" s="539" t="str">
        <f ca="1">IF(F1217="","",(IFERROR(OFFSET('BD1'!AB$14,MATCH(F1217,'BD1'!AC$13:AC$2500,0)-2,0),"")))</f>
        <v/>
      </c>
      <c r="D1217" s="70" t="str">
        <f>IF(F1217="","",(COUNTIFS('BD1'!AC:AC,F1217,'BD1'!AA:AA,"PAGADO")))</f>
        <v/>
      </c>
      <c r="E1217" s="73" t="str">
        <f>IF(F1217="","",(IFERROR(VLOOKUP(F1217,'BD1'!AC:AE,2,0),"")))</f>
        <v/>
      </c>
      <c r="F1217" s="360"/>
      <c r="G1217" s="75" t="str">
        <f>IF(F1217="","",(SUMIFS('BD1'!Y:Y,'BD1'!AC:AC,F1217,'BD1'!AA:AA,"PAGADO")))</f>
        <v/>
      </c>
    </row>
    <row r="1218" spans="2:7" ht="20.100000000000001" customHeight="1" x14ac:dyDescent="0.25">
      <c r="B1218" s="538" t="str">
        <f ca="1">IF(F1218="","",(IFERROR(OFFSET('BD1'!C$14,MATCH(F1218,'BD1'!AC$13:AC$2500,0)-2,0),"")))</f>
        <v/>
      </c>
      <c r="C1218" s="539" t="str">
        <f ca="1">IF(F1218="","",(IFERROR(OFFSET('BD1'!AB$14,MATCH(F1218,'BD1'!AC$13:AC$2500,0)-2,0),"")))</f>
        <v/>
      </c>
      <c r="D1218" s="70" t="str">
        <f>IF(F1218="","",(COUNTIFS('BD1'!AC:AC,F1218,'BD1'!AA:AA,"PAGADO")))</f>
        <v/>
      </c>
      <c r="E1218" s="73" t="str">
        <f>IF(F1218="","",(IFERROR(VLOOKUP(F1218,'BD1'!AC:AE,2,0),"")))</f>
        <v/>
      </c>
      <c r="F1218" s="360"/>
      <c r="G1218" s="75" t="str">
        <f>IF(F1218="","",(SUMIFS('BD1'!Y:Y,'BD1'!AC:AC,F1218,'BD1'!AA:AA,"PAGADO")))</f>
        <v/>
      </c>
    </row>
    <row r="1219" spans="2:7" ht="20.100000000000001" customHeight="1" x14ac:dyDescent="0.25">
      <c r="B1219" s="538" t="str">
        <f ca="1">IF(F1219="","",(IFERROR(OFFSET('BD1'!C$14,MATCH(F1219,'BD1'!AC$13:AC$2500,0)-2,0),"")))</f>
        <v/>
      </c>
      <c r="C1219" s="539" t="str">
        <f ca="1">IF(F1219="","",(IFERROR(OFFSET('BD1'!AB$14,MATCH(F1219,'BD1'!AC$13:AC$2500,0)-2,0),"")))</f>
        <v/>
      </c>
      <c r="D1219" s="70" t="str">
        <f>IF(F1219="","",(COUNTIFS('BD1'!AC:AC,F1219,'BD1'!AA:AA,"PAGADO")))</f>
        <v/>
      </c>
      <c r="E1219" s="73" t="str">
        <f>IF(F1219="","",(IFERROR(VLOOKUP(F1219,'BD1'!AC:AE,2,0),"")))</f>
        <v/>
      </c>
      <c r="F1219" s="360"/>
      <c r="G1219" s="75" t="str">
        <f>IF(F1219="","",(SUMIFS('BD1'!Y:Y,'BD1'!AC:AC,F1219,'BD1'!AA:AA,"PAGADO")))</f>
        <v/>
      </c>
    </row>
    <row r="1220" spans="2:7" ht="20.100000000000001" customHeight="1" x14ac:dyDescent="0.25">
      <c r="B1220" s="538" t="str">
        <f ca="1">IF(F1220="","",(IFERROR(OFFSET('BD1'!C$14,MATCH(F1220,'BD1'!AC$13:AC$2500,0)-2,0),"")))</f>
        <v/>
      </c>
      <c r="C1220" s="539" t="str">
        <f ca="1">IF(F1220="","",(IFERROR(OFFSET('BD1'!AB$14,MATCH(F1220,'BD1'!AC$13:AC$2500,0)-2,0),"")))</f>
        <v/>
      </c>
      <c r="D1220" s="70" t="str">
        <f>IF(F1220="","",(COUNTIFS('BD1'!AC:AC,F1220,'BD1'!AA:AA,"PAGADO")))</f>
        <v/>
      </c>
      <c r="E1220" s="73" t="str">
        <f>IF(F1220="","",(IFERROR(VLOOKUP(F1220,'BD1'!AC:AE,2,0),"")))</f>
        <v/>
      </c>
      <c r="F1220" s="360"/>
      <c r="G1220" s="75" t="str">
        <f>IF(F1220="","",(SUMIFS('BD1'!Y:Y,'BD1'!AC:AC,F1220,'BD1'!AA:AA,"PAGADO")))</f>
        <v/>
      </c>
    </row>
    <row r="1221" spans="2:7" ht="20.100000000000001" customHeight="1" x14ac:dyDescent="0.25">
      <c r="B1221" s="538" t="str">
        <f ca="1">IF(F1221="","",(IFERROR(OFFSET('BD1'!C$14,MATCH(F1221,'BD1'!AC$13:AC$2500,0)-2,0),"")))</f>
        <v/>
      </c>
      <c r="C1221" s="539" t="str">
        <f ca="1">IF(F1221="","",(IFERROR(OFFSET('BD1'!AB$14,MATCH(F1221,'BD1'!AC$13:AC$2500,0)-2,0),"")))</f>
        <v/>
      </c>
      <c r="D1221" s="70" t="str">
        <f>IF(F1221="","",(COUNTIFS('BD1'!AC:AC,F1221,'BD1'!AA:AA,"PAGADO")))</f>
        <v/>
      </c>
      <c r="E1221" s="73" t="str">
        <f>IF(F1221="","",(IFERROR(VLOOKUP(F1221,'BD1'!AC:AE,2,0),"")))</f>
        <v/>
      </c>
      <c r="F1221" s="360"/>
      <c r="G1221" s="75" t="str">
        <f>IF(F1221="","",(SUMIFS('BD1'!Y:Y,'BD1'!AC:AC,F1221,'BD1'!AA:AA,"PAGADO")))</f>
        <v/>
      </c>
    </row>
    <row r="1222" spans="2:7" ht="20.100000000000001" customHeight="1" x14ac:dyDescent="0.25">
      <c r="B1222" s="538" t="str">
        <f ca="1">IF(F1222="","",(IFERROR(OFFSET('BD1'!C$14,MATCH(F1222,'BD1'!AC$13:AC$2500,0)-2,0),"")))</f>
        <v/>
      </c>
      <c r="C1222" s="539" t="str">
        <f ca="1">IF(F1222="","",(IFERROR(OFFSET('BD1'!AB$14,MATCH(F1222,'BD1'!AC$13:AC$2500,0)-2,0),"")))</f>
        <v/>
      </c>
      <c r="D1222" s="70" t="str">
        <f>IF(F1222="","",(COUNTIFS('BD1'!AC:AC,F1222,'BD1'!AA:AA,"PAGADO")))</f>
        <v/>
      </c>
      <c r="E1222" s="73" t="str">
        <f>IF(F1222="","",(IFERROR(VLOOKUP(F1222,'BD1'!AC:AE,2,0),"")))</f>
        <v/>
      </c>
      <c r="F1222" s="360"/>
      <c r="G1222" s="75" t="str">
        <f>IF(F1222="","",(SUMIFS('BD1'!Y:Y,'BD1'!AC:AC,F1222,'BD1'!AA:AA,"PAGADO")))</f>
        <v/>
      </c>
    </row>
    <row r="1223" spans="2:7" ht="20.100000000000001" customHeight="1" x14ac:dyDescent="0.25">
      <c r="B1223" s="538" t="str">
        <f ca="1">IF(F1223="","",(IFERROR(OFFSET('BD1'!C$14,MATCH(F1223,'BD1'!AC$13:AC$2500,0)-2,0),"")))</f>
        <v/>
      </c>
      <c r="C1223" s="539" t="str">
        <f ca="1">IF(F1223="","",(IFERROR(OFFSET('BD1'!AB$14,MATCH(F1223,'BD1'!AC$13:AC$2500,0)-2,0),"")))</f>
        <v/>
      </c>
      <c r="D1223" s="70" t="str">
        <f>IF(F1223="","",(COUNTIFS('BD1'!AC:AC,F1223,'BD1'!AA:AA,"PAGADO")))</f>
        <v/>
      </c>
      <c r="E1223" s="73" t="str">
        <f>IF(F1223="","",(IFERROR(VLOOKUP(F1223,'BD1'!AC:AE,2,0),"")))</f>
        <v/>
      </c>
      <c r="F1223" s="360"/>
      <c r="G1223" s="75" t="str">
        <f>IF(F1223="","",(SUMIFS('BD1'!Y:Y,'BD1'!AC:AC,F1223,'BD1'!AA:AA,"PAGADO")))</f>
        <v/>
      </c>
    </row>
    <row r="1224" spans="2:7" ht="20.100000000000001" customHeight="1" x14ac:dyDescent="0.25">
      <c r="B1224" s="538" t="str">
        <f ca="1">IF(F1224="","",(IFERROR(OFFSET('BD1'!C$14,MATCH(F1224,'BD1'!AC$13:AC$2500,0)-2,0),"")))</f>
        <v/>
      </c>
      <c r="C1224" s="539" t="str">
        <f ca="1">IF(F1224="","",(IFERROR(OFFSET('BD1'!AB$14,MATCH(F1224,'BD1'!AC$13:AC$2500,0)-2,0),"")))</f>
        <v/>
      </c>
      <c r="D1224" s="70" t="str">
        <f>IF(F1224="","",(COUNTIFS('BD1'!AC:AC,F1224,'BD1'!AA:AA,"PAGADO")))</f>
        <v/>
      </c>
      <c r="E1224" s="73" t="str">
        <f>IF(F1224="","",(IFERROR(VLOOKUP(F1224,'BD1'!AC:AE,2,0),"")))</f>
        <v/>
      </c>
      <c r="F1224" s="360"/>
      <c r="G1224" s="75" t="str">
        <f>IF(F1224="","",(SUMIFS('BD1'!Y:Y,'BD1'!AC:AC,F1224,'BD1'!AA:AA,"PAGADO")))</f>
        <v/>
      </c>
    </row>
    <row r="1225" spans="2:7" ht="20.100000000000001" customHeight="1" x14ac:dyDescent="0.25">
      <c r="B1225" s="538" t="str">
        <f ca="1">IF(F1225="","",(IFERROR(OFFSET('BD1'!C$14,MATCH(F1225,'BD1'!AC$13:AC$2500,0)-2,0),"")))</f>
        <v/>
      </c>
      <c r="C1225" s="539" t="str">
        <f ca="1">IF(F1225="","",(IFERROR(OFFSET('BD1'!AB$14,MATCH(F1225,'BD1'!AC$13:AC$2500,0)-2,0),"")))</f>
        <v/>
      </c>
      <c r="D1225" s="70" t="str">
        <f>IF(F1225="","",(COUNTIFS('BD1'!AC:AC,F1225,'BD1'!AA:AA,"PAGADO")))</f>
        <v/>
      </c>
      <c r="E1225" s="73" t="str">
        <f>IF(F1225="","",(IFERROR(VLOOKUP(F1225,'BD1'!AC:AE,2,0),"")))</f>
        <v/>
      </c>
      <c r="F1225" s="360"/>
      <c r="G1225" s="75" t="str">
        <f>IF(F1225="","",(SUMIFS('BD1'!Y:Y,'BD1'!AC:AC,F1225,'BD1'!AA:AA,"PAGADO")))</f>
        <v/>
      </c>
    </row>
    <row r="1226" spans="2:7" ht="20.100000000000001" customHeight="1" x14ac:dyDescent="0.25">
      <c r="B1226" s="538" t="str">
        <f ca="1">IF(F1226="","",(IFERROR(OFFSET('BD1'!C$14,MATCH(F1226,'BD1'!AC$13:AC$2500,0)-2,0),"")))</f>
        <v/>
      </c>
      <c r="C1226" s="539" t="str">
        <f ca="1">IF(F1226="","",(IFERROR(OFFSET('BD1'!AB$14,MATCH(F1226,'BD1'!AC$13:AC$2500,0)-2,0),"")))</f>
        <v/>
      </c>
      <c r="D1226" s="70" t="str">
        <f>IF(F1226="","",(COUNTIFS('BD1'!AC:AC,F1226,'BD1'!AA:AA,"PAGADO")))</f>
        <v/>
      </c>
      <c r="E1226" s="73" t="str">
        <f>IF(F1226="","",(IFERROR(VLOOKUP(F1226,'BD1'!AC:AE,2,0),"")))</f>
        <v/>
      </c>
      <c r="F1226" s="360"/>
      <c r="G1226" s="75" t="str">
        <f>IF(F1226="","",(SUMIFS('BD1'!Y:Y,'BD1'!AC:AC,F1226,'BD1'!AA:AA,"PAGADO")))</f>
        <v/>
      </c>
    </row>
    <row r="1227" spans="2:7" ht="20.100000000000001" customHeight="1" x14ac:dyDescent="0.25">
      <c r="B1227" s="538" t="str">
        <f ca="1">IF(F1227="","",(IFERROR(OFFSET('BD1'!C$14,MATCH(F1227,'BD1'!AC$13:AC$2500,0)-2,0),"")))</f>
        <v/>
      </c>
      <c r="C1227" s="539" t="str">
        <f ca="1">IF(F1227="","",(IFERROR(OFFSET('BD1'!AB$14,MATCH(F1227,'BD1'!AC$13:AC$2500,0)-2,0),"")))</f>
        <v/>
      </c>
      <c r="D1227" s="70" t="str">
        <f>IF(F1227="","",(COUNTIFS('BD1'!AC:AC,F1227,'BD1'!AA:AA,"PAGADO")))</f>
        <v/>
      </c>
      <c r="E1227" s="73" t="str">
        <f>IF(F1227="","",(IFERROR(VLOOKUP(F1227,'BD1'!AC:AE,2,0),"")))</f>
        <v/>
      </c>
      <c r="F1227" s="360"/>
      <c r="G1227" s="75" t="str">
        <f>IF(F1227="","",(SUMIFS('BD1'!Y:Y,'BD1'!AC:AC,F1227,'BD1'!AA:AA,"PAGADO")))</f>
        <v/>
      </c>
    </row>
    <row r="1228" spans="2:7" ht="20.100000000000001" customHeight="1" x14ac:dyDescent="0.25">
      <c r="B1228" s="538" t="str">
        <f ca="1">IF(F1228="","",(IFERROR(OFFSET('BD1'!C$14,MATCH(F1228,'BD1'!AC$13:AC$2500,0)-2,0),"")))</f>
        <v/>
      </c>
      <c r="C1228" s="539" t="str">
        <f ca="1">IF(F1228="","",(IFERROR(OFFSET('BD1'!AB$14,MATCH(F1228,'BD1'!AC$13:AC$2500,0)-2,0),"")))</f>
        <v/>
      </c>
      <c r="D1228" s="70" t="str">
        <f>IF(F1228="","",(COUNTIFS('BD1'!AC:AC,F1228,'BD1'!AA:AA,"PAGADO")))</f>
        <v/>
      </c>
      <c r="E1228" s="73" t="str">
        <f>IF(F1228="","",(IFERROR(VLOOKUP(F1228,'BD1'!AC:AE,2,0),"")))</f>
        <v/>
      </c>
      <c r="F1228" s="360"/>
      <c r="G1228" s="75" t="str">
        <f>IF(F1228="","",(SUMIFS('BD1'!Y:Y,'BD1'!AC:AC,F1228,'BD1'!AA:AA,"PAGADO")))</f>
        <v/>
      </c>
    </row>
    <row r="1229" spans="2:7" ht="20.100000000000001" customHeight="1" x14ac:dyDescent="0.25">
      <c r="B1229" s="538" t="str">
        <f ca="1">IF(F1229="","",(IFERROR(OFFSET('BD1'!C$14,MATCH(F1229,'BD1'!AC$13:AC$2500,0)-2,0),"")))</f>
        <v/>
      </c>
      <c r="C1229" s="539" t="str">
        <f ca="1">IF(F1229="","",(IFERROR(OFFSET('BD1'!AB$14,MATCH(F1229,'BD1'!AC$13:AC$2500,0)-2,0),"")))</f>
        <v/>
      </c>
      <c r="D1229" s="70" t="str">
        <f>IF(F1229="","",(COUNTIFS('BD1'!AC:AC,F1229,'BD1'!AA:AA,"PAGADO")))</f>
        <v/>
      </c>
      <c r="E1229" s="73" t="str">
        <f>IF(F1229="","",(IFERROR(VLOOKUP(F1229,'BD1'!AC:AE,2,0),"")))</f>
        <v/>
      </c>
      <c r="F1229" s="360"/>
      <c r="G1229" s="75" t="str">
        <f>IF(F1229="","",(SUMIFS('BD1'!Y:Y,'BD1'!AC:AC,F1229,'BD1'!AA:AA,"PAGADO")))</f>
        <v/>
      </c>
    </row>
    <row r="1230" spans="2:7" ht="20.100000000000001" customHeight="1" x14ac:dyDescent="0.25">
      <c r="B1230" s="538" t="str">
        <f ca="1">IF(F1230="","",(IFERROR(OFFSET('BD1'!C$14,MATCH(F1230,'BD1'!AC$13:AC$2500,0)-2,0),"")))</f>
        <v/>
      </c>
      <c r="C1230" s="539" t="str">
        <f ca="1">IF(F1230="","",(IFERROR(OFFSET('BD1'!AB$14,MATCH(F1230,'BD1'!AC$13:AC$2500,0)-2,0),"")))</f>
        <v/>
      </c>
      <c r="D1230" s="70" t="str">
        <f>IF(F1230="","",(COUNTIFS('BD1'!AC:AC,F1230,'BD1'!AA:AA,"PAGADO")))</f>
        <v/>
      </c>
      <c r="E1230" s="73" t="str">
        <f>IF(F1230="","",(IFERROR(VLOOKUP(F1230,'BD1'!AC:AE,2,0),"")))</f>
        <v/>
      </c>
      <c r="F1230" s="360"/>
      <c r="G1230" s="75" t="str">
        <f>IF(F1230="","",(SUMIFS('BD1'!Y:Y,'BD1'!AC:AC,F1230,'BD1'!AA:AA,"PAGADO")))</f>
        <v/>
      </c>
    </row>
    <row r="1231" spans="2:7" ht="20.100000000000001" customHeight="1" x14ac:dyDescent="0.25">
      <c r="B1231" s="538" t="str">
        <f ca="1">IF(F1231="","",(IFERROR(OFFSET('BD1'!C$14,MATCH(F1231,'BD1'!AC$13:AC$2500,0)-2,0),"")))</f>
        <v/>
      </c>
      <c r="C1231" s="539" t="str">
        <f ca="1">IF(F1231="","",(IFERROR(OFFSET('BD1'!AB$14,MATCH(F1231,'BD1'!AC$13:AC$2500,0)-2,0),"")))</f>
        <v/>
      </c>
      <c r="D1231" s="70" t="str">
        <f>IF(F1231="","",(COUNTIFS('BD1'!AC:AC,F1231,'BD1'!AA:AA,"PAGADO")))</f>
        <v/>
      </c>
      <c r="E1231" s="73" t="str">
        <f>IF(F1231="","",(IFERROR(VLOOKUP(F1231,'BD1'!AC:AE,2,0),"")))</f>
        <v/>
      </c>
      <c r="F1231" s="360"/>
      <c r="G1231" s="75" t="str">
        <f>IF(F1231="","",(SUMIFS('BD1'!Y:Y,'BD1'!AC:AC,F1231,'BD1'!AA:AA,"PAGADO")))</f>
        <v/>
      </c>
    </row>
    <row r="1232" spans="2:7" ht="20.100000000000001" customHeight="1" x14ac:dyDescent="0.25">
      <c r="B1232" s="538" t="str">
        <f ca="1">IF(F1232="","",(IFERROR(OFFSET('BD1'!C$14,MATCH(F1232,'BD1'!AC$13:AC$2500,0)-2,0),"")))</f>
        <v/>
      </c>
      <c r="C1232" s="539" t="str">
        <f ca="1">IF(F1232="","",(IFERROR(OFFSET('BD1'!AB$14,MATCH(F1232,'BD1'!AC$13:AC$2500,0)-2,0),"")))</f>
        <v/>
      </c>
      <c r="D1232" s="70" t="str">
        <f>IF(F1232="","",(COUNTIFS('BD1'!AC:AC,F1232,'BD1'!AA:AA,"PAGADO")))</f>
        <v/>
      </c>
      <c r="E1232" s="73" t="str">
        <f>IF(F1232="","",(IFERROR(VLOOKUP(F1232,'BD1'!AC:AE,2,0),"")))</f>
        <v/>
      </c>
      <c r="F1232" s="360"/>
      <c r="G1232" s="75" t="str">
        <f>IF(F1232="","",(SUMIFS('BD1'!Y:Y,'BD1'!AC:AC,F1232,'BD1'!AA:AA,"PAGADO")))</f>
        <v/>
      </c>
    </row>
    <row r="1233" spans="2:7" ht="20.100000000000001" customHeight="1" x14ac:dyDescent="0.25">
      <c r="B1233" s="538" t="str">
        <f ca="1">IF(F1233="","",(IFERROR(OFFSET('BD1'!C$14,MATCH(F1233,'BD1'!AC$13:AC$2500,0)-2,0),"")))</f>
        <v/>
      </c>
      <c r="C1233" s="539" t="str">
        <f ca="1">IF(F1233="","",(IFERROR(OFFSET('BD1'!AB$14,MATCH(F1233,'BD1'!AC$13:AC$2500,0)-2,0),"")))</f>
        <v/>
      </c>
      <c r="D1233" s="70" t="str">
        <f>IF(F1233="","",(COUNTIFS('BD1'!AC:AC,F1233,'BD1'!AA:AA,"PAGADO")))</f>
        <v/>
      </c>
      <c r="E1233" s="73" t="str">
        <f>IF(F1233="","",(IFERROR(VLOOKUP(F1233,'BD1'!AC:AE,2,0),"")))</f>
        <v/>
      </c>
      <c r="F1233" s="360"/>
      <c r="G1233" s="75" t="str">
        <f>IF(F1233="","",(SUMIFS('BD1'!Y:Y,'BD1'!AC:AC,F1233,'BD1'!AA:AA,"PAGADO")))</f>
        <v/>
      </c>
    </row>
    <row r="1234" spans="2:7" ht="20.100000000000001" customHeight="1" x14ac:dyDescent="0.25">
      <c r="B1234" s="538" t="str">
        <f ca="1">IF(F1234="","",(IFERROR(OFFSET('BD1'!C$14,MATCH(F1234,'BD1'!AC$13:AC$2500,0)-2,0),"")))</f>
        <v/>
      </c>
      <c r="C1234" s="539" t="str">
        <f ca="1">IF(F1234="","",(IFERROR(OFFSET('BD1'!AB$14,MATCH(F1234,'BD1'!AC$13:AC$2500,0)-2,0),"")))</f>
        <v/>
      </c>
      <c r="D1234" s="70" t="str">
        <f>IF(F1234="","",(COUNTIFS('BD1'!AC:AC,F1234,'BD1'!AA:AA,"PAGADO")))</f>
        <v/>
      </c>
      <c r="E1234" s="73" t="str">
        <f>IF(F1234="","",(IFERROR(VLOOKUP(F1234,'BD1'!AC:AE,2,0),"")))</f>
        <v/>
      </c>
      <c r="F1234" s="360"/>
      <c r="G1234" s="75" t="str">
        <f>IF(F1234="","",(SUMIFS('BD1'!Y:Y,'BD1'!AC:AC,F1234,'BD1'!AA:AA,"PAGADO")))</f>
        <v/>
      </c>
    </row>
    <row r="1235" spans="2:7" ht="20.100000000000001" customHeight="1" x14ac:dyDescent="0.25">
      <c r="B1235" s="538" t="str">
        <f ca="1">IF(F1235="","",(IFERROR(OFFSET('BD1'!C$14,MATCH(F1235,'BD1'!AC$13:AC$2500,0)-2,0),"")))</f>
        <v/>
      </c>
      <c r="C1235" s="539" t="str">
        <f ca="1">IF(F1235="","",(IFERROR(OFFSET('BD1'!AB$14,MATCH(F1235,'BD1'!AC$13:AC$2500,0)-2,0),"")))</f>
        <v/>
      </c>
      <c r="D1235" s="70" t="str">
        <f>IF(F1235="","",(COUNTIFS('BD1'!AC:AC,F1235,'BD1'!AA:AA,"PAGADO")))</f>
        <v/>
      </c>
      <c r="E1235" s="73" t="str">
        <f>IF(F1235="","",(IFERROR(VLOOKUP(F1235,'BD1'!AC:AE,2,0),"")))</f>
        <v/>
      </c>
      <c r="F1235" s="360"/>
      <c r="G1235" s="75" t="str">
        <f>IF(F1235="","",(SUMIFS('BD1'!Y:Y,'BD1'!AC:AC,F1235,'BD1'!AA:AA,"PAGADO")))</f>
        <v/>
      </c>
    </row>
    <row r="1236" spans="2:7" ht="20.100000000000001" customHeight="1" x14ac:dyDescent="0.25">
      <c r="B1236" s="538" t="str">
        <f ca="1">IF(F1236="","",(IFERROR(OFFSET('BD1'!C$14,MATCH(F1236,'BD1'!AC$13:AC$2500,0)-2,0),"")))</f>
        <v/>
      </c>
      <c r="C1236" s="539" t="str">
        <f ca="1">IF(F1236="","",(IFERROR(OFFSET('BD1'!AB$14,MATCH(F1236,'BD1'!AC$13:AC$2500,0)-2,0),"")))</f>
        <v/>
      </c>
      <c r="D1236" s="70" t="str">
        <f>IF(F1236="","",(COUNTIFS('BD1'!AC:AC,F1236,'BD1'!AA:AA,"PAGADO")))</f>
        <v/>
      </c>
      <c r="E1236" s="73" t="str">
        <f>IF(F1236="","",(IFERROR(VLOOKUP(F1236,'BD1'!AC:AE,2,0),"")))</f>
        <v/>
      </c>
      <c r="F1236" s="360"/>
      <c r="G1236" s="75" t="str">
        <f>IF(F1236="","",(SUMIFS('BD1'!Y:Y,'BD1'!AC:AC,F1236,'BD1'!AA:AA,"PAGADO")))</f>
        <v/>
      </c>
    </row>
    <row r="1237" spans="2:7" ht="20.100000000000001" customHeight="1" x14ac:dyDescent="0.25">
      <c r="B1237" s="538" t="str">
        <f ca="1">IF(F1237="","",(IFERROR(OFFSET('BD1'!C$14,MATCH(F1237,'BD1'!AC$13:AC$2500,0)-2,0),"")))</f>
        <v/>
      </c>
      <c r="C1237" s="539" t="str">
        <f ca="1">IF(F1237="","",(IFERROR(OFFSET('BD1'!AB$14,MATCH(F1237,'BD1'!AC$13:AC$2500,0)-2,0),"")))</f>
        <v/>
      </c>
      <c r="D1237" s="70" t="str">
        <f>IF(F1237="","",(COUNTIFS('BD1'!AC:AC,F1237,'BD1'!AA:AA,"PAGADO")))</f>
        <v/>
      </c>
      <c r="E1237" s="73" t="str">
        <f>IF(F1237="","",(IFERROR(VLOOKUP(F1237,'BD1'!AC:AE,2,0),"")))</f>
        <v/>
      </c>
      <c r="F1237" s="360"/>
      <c r="G1237" s="75" t="str">
        <f>IF(F1237="","",(SUMIFS('BD1'!Y:Y,'BD1'!AC:AC,F1237,'BD1'!AA:AA,"PAGADO")))</f>
        <v/>
      </c>
    </row>
    <row r="1238" spans="2:7" ht="20.100000000000001" customHeight="1" x14ac:dyDescent="0.25">
      <c r="B1238" s="538" t="str">
        <f ca="1">IF(F1238="","",(IFERROR(OFFSET('BD1'!C$14,MATCH(F1238,'BD1'!AC$13:AC$2500,0)-2,0),"")))</f>
        <v/>
      </c>
      <c r="C1238" s="539" t="str">
        <f ca="1">IF(F1238="","",(IFERROR(OFFSET('BD1'!AB$14,MATCH(F1238,'BD1'!AC$13:AC$2500,0)-2,0),"")))</f>
        <v/>
      </c>
      <c r="D1238" s="70" t="str">
        <f>IF(F1238="","",(COUNTIFS('BD1'!AC:AC,F1238,'BD1'!AA:AA,"PAGADO")))</f>
        <v/>
      </c>
      <c r="E1238" s="73" t="str">
        <f>IF(F1238="","",(IFERROR(VLOOKUP(F1238,'BD1'!AC:AE,2,0),"")))</f>
        <v/>
      </c>
      <c r="F1238" s="360"/>
      <c r="G1238" s="75" t="str">
        <f>IF(F1238="","",(SUMIFS('BD1'!Y:Y,'BD1'!AC:AC,F1238,'BD1'!AA:AA,"PAGADO")))</f>
        <v/>
      </c>
    </row>
    <row r="1239" spans="2:7" ht="20.100000000000001" customHeight="1" x14ac:dyDescent="0.25">
      <c r="B1239" s="538" t="str">
        <f ca="1">IF(F1239="","",(IFERROR(OFFSET('BD1'!C$14,MATCH(F1239,'BD1'!AC$13:AC$2500,0)-2,0),"")))</f>
        <v/>
      </c>
      <c r="C1239" s="539" t="str">
        <f ca="1">IF(F1239="","",(IFERROR(OFFSET('BD1'!AB$14,MATCH(F1239,'BD1'!AC$13:AC$2500,0)-2,0),"")))</f>
        <v/>
      </c>
      <c r="D1239" s="70" t="str">
        <f>IF(F1239="","",(COUNTIFS('BD1'!AC:AC,F1239,'BD1'!AA:AA,"PAGADO")))</f>
        <v/>
      </c>
      <c r="E1239" s="73" t="str">
        <f>IF(F1239="","",(IFERROR(VLOOKUP(F1239,'BD1'!AC:AE,2,0),"")))</f>
        <v/>
      </c>
      <c r="F1239" s="360"/>
      <c r="G1239" s="75" t="str">
        <f>IF(F1239="","",(SUMIFS('BD1'!Y:Y,'BD1'!AC:AC,F1239,'BD1'!AA:AA,"PAGADO")))</f>
        <v/>
      </c>
    </row>
    <row r="1240" spans="2:7" ht="20.100000000000001" customHeight="1" x14ac:dyDescent="0.25">
      <c r="B1240" s="538" t="str">
        <f ca="1">IF(F1240="","",(IFERROR(OFFSET('BD1'!C$14,MATCH(F1240,'BD1'!AC$13:AC$2500,0)-2,0),"")))</f>
        <v/>
      </c>
      <c r="C1240" s="539" t="str">
        <f ca="1">IF(F1240="","",(IFERROR(OFFSET('BD1'!AB$14,MATCH(F1240,'BD1'!AC$13:AC$2500,0)-2,0),"")))</f>
        <v/>
      </c>
      <c r="D1240" s="70" t="str">
        <f>IF(F1240="","",(COUNTIFS('BD1'!AC:AC,F1240,'BD1'!AA:AA,"PAGADO")))</f>
        <v/>
      </c>
      <c r="E1240" s="73" t="str">
        <f>IF(F1240="","",(IFERROR(VLOOKUP(F1240,'BD1'!AC:AE,2,0),"")))</f>
        <v/>
      </c>
      <c r="F1240" s="360"/>
      <c r="G1240" s="75" t="str">
        <f>IF(F1240="","",(SUMIFS('BD1'!Y:Y,'BD1'!AC:AC,F1240,'BD1'!AA:AA,"PAGADO")))</f>
        <v/>
      </c>
    </row>
    <row r="1241" spans="2:7" ht="20.100000000000001" customHeight="1" x14ac:dyDescent="0.25">
      <c r="B1241" s="538" t="str">
        <f ca="1">IF(F1241="","",(IFERROR(OFFSET('BD1'!C$14,MATCH(F1241,'BD1'!AC$13:AC$2500,0)-2,0),"")))</f>
        <v/>
      </c>
      <c r="C1241" s="539" t="str">
        <f ca="1">IF(F1241="","",(IFERROR(OFFSET('BD1'!AB$14,MATCH(F1241,'BD1'!AC$13:AC$2500,0)-2,0),"")))</f>
        <v/>
      </c>
      <c r="D1241" s="70" t="str">
        <f>IF(F1241="","",(COUNTIFS('BD1'!AC:AC,F1241,'BD1'!AA:AA,"PAGADO")))</f>
        <v/>
      </c>
      <c r="E1241" s="73" t="str">
        <f>IF(F1241="","",(IFERROR(VLOOKUP(F1241,'BD1'!AC:AE,2,0),"")))</f>
        <v/>
      </c>
      <c r="F1241" s="360"/>
      <c r="G1241" s="75" t="str">
        <f>IF(F1241="","",(SUMIFS('BD1'!Y:Y,'BD1'!AC:AC,F1241,'BD1'!AA:AA,"PAGADO")))</f>
        <v/>
      </c>
    </row>
    <row r="1242" spans="2:7" ht="20.100000000000001" customHeight="1" x14ac:dyDescent="0.25">
      <c r="B1242" s="538" t="str">
        <f ca="1">IF(F1242="","",(IFERROR(OFFSET('BD1'!C$14,MATCH(F1242,'BD1'!AC$13:AC$2500,0)-2,0),"")))</f>
        <v/>
      </c>
      <c r="C1242" s="539" t="str">
        <f ca="1">IF(F1242="","",(IFERROR(OFFSET('BD1'!AB$14,MATCH(F1242,'BD1'!AC$13:AC$2500,0)-2,0),"")))</f>
        <v/>
      </c>
      <c r="D1242" s="70" t="str">
        <f>IF(F1242="","",(COUNTIFS('BD1'!AC:AC,F1242,'BD1'!AA:AA,"PAGADO")))</f>
        <v/>
      </c>
      <c r="E1242" s="73" t="str">
        <f>IF(F1242="","",(IFERROR(VLOOKUP(F1242,'BD1'!AC:AE,2,0),"")))</f>
        <v/>
      </c>
      <c r="F1242" s="360"/>
      <c r="G1242" s="75" t="str">
        <f>IF(F1242="","",(SUMIFS('BD1'!Y:Y,'BD1'!AC:AC,F1242,'BD1'!AA:AA,"PAGADO")))</f>
        <v/>
      </c>
    </row>
    <row r="1243" spans="2:7" ht="20.100000000000001" customHeight="1" x14ac:dyDescent="0.25">
      <c r="B1243" s="538" t="str">
        <f ca="1">IF(F1243="","",(IFERROR(OFFSET('BD1'!C$14,MATCH(F1243,'BD1'!AC$13:AC$2500,0)-2,0),"")))</f>
        <v/>
      </c>
      <c r="C1243" s="539" t="str">
        <f ca="1">IF(F1243="","",(IFERROR(OFFSET('BD1'!AB$14,MATCH(F1243,'BD1'!AC$13:AC$2500,0)-2,0),"")))</f>
        <v/>
      </c>
      <c r="D1243" s="70" t="str">
        <f>IF(F1243="","",(COUNTIFS('BD1'!AC:AC,F1243,'BD1'!AA:AA,"PAGADO")))</f>
        <v/>
      </c>
      <c r="E1243" s="73" t="str">
        <f>IF(F1243="","",(IFERROR(VLOOKUP(F1243,'BD1'!AC:AE,2,0),"")))</f>
        <v/>
      </c>
      <c r="F1243" s="360"/>
      <c r="G1243" s="75" t="str">
        <f>IF(F1243="","",(SUMIFS('BD1'!Y:Y,'BD1'!AC:AC,F1243,'BD1'!AA:AA,"PAGADO")))</f>
        <v/>
      </c>
    </row>
    <row r="1244" spans="2:7" ht="20.100000000000001" customHeight="1" x14ac:dyDescent="0.25">
      <c r="B1244" s="538" t="str">
        <f ca="1">IF(F1244="","",(IFERROR(OFFSET('BD1'!C$14,MATCH(F1244,'BD1'!AC$13:AC$2500,0)-2,0),"")))</f>
        <v/>
      </c>
      <c r="C1244" s="539" t="str">
        <f ca="1">IF(F1244="","",(IFERROR(OFFSET('BD1'!AB$14,MATCH(F1244,'BD1'!AC$13:AC$2500,0)-2,0),"")))</f>
        <v/>
      </c>
      <c r="D1244" s="70" t="str">
        <f>IF(F1244="","",(COUNTIFS('BD1'!AC:AC,F1244,'BD1'!AA:AA,"PAGADO")))</f>
        <v/>
      </c>
      <c r="E1244" s="73" t="str">
        <f>IF(F1244="","",(IFERROR(VLOOKUP(F1244,'BD1'!AC:AE,2,0),"")))</f>
        <v/>
      </c>
      <c r="F1244" s="360"/>
      <c r="G1244" s="75" t="str">
        <f>IF(F1244="","",(SUMIFS('BD1'!Y:Y,'BD1'!AC:AC,F1244,'BD1'!AA:AA,"PAGADO")))</f>
        <v/>
      </c>
    </row>
    <row r="1245" spans="2:7" ht="20.100000000000001" customHeight="1" x14ac:dyDescent="0.25">
      <c r="B1245" s="538" t="str">
        <f ca="1">IF(F1245="","",(IFERROR(OFFSET('BD1'!C$14,MATCH(F1245,'BD1'!AC$13:AC$2500,0)-2,0),"")))</f>
        <v/>
      </c>
      <c r="C1245" s="539" t="str">
        <f ca="1">IF(F1245="","",(IFERROR(OFFSET('BD1'!AB$14,MATCH(F1245,'BD1'!AC$13:AC$2500,0)-2,0),"")))</f>
        <v/>
      </c>
      <c r="D1245" s="70" t="str">
        <f>IF(F1245="","",(COUNTIFS('BD1'!AC:AC,F1245,'BD1'!AA:AA,"PAGADO")))</f>
        <v/>
      </c>
      <c r="E1245" s="73" t="str">
        <f>IF(F1245="","",(IFERROR(VLOOKUP(F1245,'BD1'!AC:AE,2,0),"")))</f>
        <v/>
      </c>
      <c r="F1245" s="360"/>
      <c r="G1245" s="75" t="str">
        <f>IF(F1245="","",(SUMIFS('BD1'!Y:Y,'BD1'!AC:AC,F1245,'BD1'!AA:AA,"PAGADO")))</f>
        <v/>
      </c>
    </row>
    <row r="1246" spans="2:7" ht="20.100000000000001" customHeight="1" x14ac:dyDescent="0.25">
      <c r="B1246" s="538" t="str">
        <f ca="1">IF(F1246="","",(IFERROR(OFFSET('BD1'!C$14,MATCH(F1246,'BD1'!AC$13:AC$2500,0)-2,0),"")))</f>
        <v/>
      </c>
      <c r="C1246" s="539" t="str">
        <f ca="1">IF(F1246="","",(IFERROR(OFFSET('BD1'!AB$14,MATCH(F1246,'BD1'!AC$13:AC$2500,0)-2,0),"")))</f>
        <v/>
      </c>
      <c r="D1246" s="70" t="str">
        <f>IF(F1246="","",(COUNTIFS('BD1'!AC:AC,F1246,'BD1'!AA:AA,"PAGADO")))</f>
        <v/>
      </c>
      <c r="E1246" s="73" t="str">
        <f>IF(F1246="","",(IFERROR(VLOOKUP(F1246,'BD1'!AC:AE,2,0),"")))</f>
        <v/>
      </c>
      <c r="F1246" s="360"/>
      <c r="G1246" s="75" t="str">
        <f>IF(F1246="","",(SUMIFS('BD1'!Y:Y,'BD1'!AC:AC,F1246,'BD1'!AA:AA,"PAGADO")))</f>
        <v/>
      </c>
    </row>
    <row r="1247" spans="2:7" ht="20.100000000000001" customHeight="1" x14ac:dyDescent="0.25">
      <c r="B1247" s="538" t="str">
        <f ca="1">IF(F1247="","",(IFERROR(OFFSET('BD1'!C$14,MATCH(F1247,'BD1'!AC$13:AC$2500,0)-2,0),"")))</f>
        <v/>
      </c>
      <c r="C1247" s="539" t="str">
        <f ca="1">IF(F1247="","",(IFERROR(OFFSET('BD1'!AB$14,MATCH(F1247,'BD1'!AC$13:AC$2500,0)-2,0),"")))</f>
        <v/>
      </c>
      <c r="D1247" s="70" t="str">
        <f>IF(F1247="","",(COUNTIFS('BD1'!AC:AC,F1247,'BD1'!AA:AA,"PAGADO")))</f>
        <v/>
      </c>
      <c r="E1247" s="73" t="str">
        <f>IF(F1247="","",(IFERROR(VLOOKUP(F1247,'BD1'!AC:AE,2,0),"")))</f>
        <v/>
      </c>
      <c r="F1247" s="360"/>
      <c r="G1247" s="75" t="str">
        <f>IF(F1247="","",(SUMIFS('BD1'!Y:Y,'BD1'!AC:AC,F1247,'BD1'!AA:AA,"PAGADO")))</f>
        <v/>
      </c>
    </row>
    <row r="1248" spans="2:7" ht="20.100000000000001" customHeight="1" x14ac:dyDescent="0.25">
      <c r="B1248" s="538" t="str">
        <f ca="1">IF(F1248="","",(IFERROR(OFFSET('BD1'!C$14,MATCH(F1248,'BD1'!AC$13:AC$2500,0)-2,0),"")))</f>
        <v/>
      </c>
      <c r="C1248" s="539" t="str">
        <f ca="1">IF(F1248="","",(IFERROR(OFFSET('BD1'!AB$14,MATCH(F1248,'BD1'!AC$13:AC$2500,0)-2,0),"")))</f>
        <v/>
      </c>
      <c r="D1248" s="70" t="str">
        <f>IF(F1248="","",(COUNTIFS('BD1'!AC:AC,F1248,'BD1'!AA:AA,"PAGADO")))</f>
        <v/>
      </c>
      <c r="E1248" s="73" t="str">
        <f>IF(F1248="","",(IFERROR(VLOOKUP(F1248,'BD1'!AC:AE,2,0),"")))</f>
        <v/>
      </c>
      <c r="F1248" s="360"/>
      <c r="G1248" s="75" t="str">
        <f>IF(F1248="","",(SUMIFS('BD1'!Y:Y,'BD1'!AC:AC,F1248,'BD1'!AA:AA,"PAGADO")))</f>
        <v/>
      </c>
    </row>
    <row r="1249" spans="2:7" ht="20.100000000000001" customHeight="1" x14ac:dyDescent="0.25">
      <c r="B1249" s="538" t="str">
        <f ca="1">IF(F1249="","",(IFERROR(OFFSET('BD1'!C$14,MATCH(F1249,'BD1'!AC$13:AC$2500,0)-2,0),"")))</f>
        <v/>
      </c>
      <c r="C1249" s="539" t="str">
        <f ca="1">IF(F1249="","",(IFERROR(OFFSET('BD1'!AB$14,MATCH(F1249,'BD1'!AC$13:AC$2500,0)-2,0),"")))</f>
        <v/>
      </c>
      <c r="D1249" s="70" t="str">
        <f>IF(F1249="","",(COUNTIFS('BD1'!AC:AC,F1249,'BD1'!AA:AA,"PAGADO")))</f>
        <v/>
      </c>
      <c r="E1249" s="73" t="str">
        <f>IF(F1249="","",(IFERROR(VLOOKUP(F1249,'BD1'!AC:AE,2,0),"")))</f>
        <v/>
      </c>
      <c r="F1249" s="360"/>
      <c r="G1249" s="75" t="str">
        <f>IF(F1249="","",(SUMIFS('BD1'!Y:Y,'BD1'!AC:AC,F1249,'BD1'!AA:AA,"PAGADO")))</f>
        <v/>
      </c>
    </row>
    <row r="1250" spans="2:7" ht="20.100000000000001" customHeight="1" x14ac:dyDescent="0.25">
      <c r="B1250" s="538" t="str">
        <f ca="1">IF(F1250="","",(IFERROR(OFFSET('BD1'!C$14,MATCH(F1250,'BD1'!AC$13:AC$2500,0)-2,0),"")))</f>
        <v/>
      </c>
      <c r="C1250" s="539" t="str">
        <f ca="1">IF(F1250="","",(IFERROR(OFFSET('BD1'!AB$14,MATCH(F1250,'BD1'!AC$13:AC$2500,0)-2,0),"")))</f>
        <v/>
      </c>
      <c r="D1250" s="70" t="str">
        <f>IF(F1250="","",(COUNTIFS('BD1'!AC:AC,F1250,'BD1'!AA:AA,"PAGADO")))</f>
        <v/>
      </c>
      <c r="E1250" s="73" t="str">
        <f>IF(F1250="","",(IFERROR(VLOOKUP(F1250,'BD1'!AC:AE,2,0),"")))</f>
        <v/>
      </c>
      <c r="F1250" s="360"/>
      <c r="G1250" s="75" t="str">
        <f>IF(F1250="","",(SUMIFS('BD1'!Y:Y,'BD1'!AC:AC,F1250,'BD1'!AA:AA,"PAGADO")))</f>
        <v/>
      </c>
    </row>
    <row r="1251" spans="2:7" ht="20.100000000000001" customHeight="1" x14ac:dyDescent="0.25">
      <c r="B1251" s="538" t="str">
        <f ca="1">IF(F1251="","",(IFERROR(OFFSET('BD1'!C$14,MATCH(F1251,'BD1'!AC$13:AC$2500,0)-2,0),"")))</f>
        <v/>
      </c>
      <c r="C1251" s="539" t="str">
        <f ca="1">IF(F1251="","",(IFERROR(OFFSET('BD1'!AB$14,MATCH(F1251,'BD1'!AC$13:AC$2500,0)-2,0),"")))</f>
        <v/>
      </c>
      <c r="D1251" s="70" t="str">
        <f>IF(F1251="","",(COUNTIFS('BD1'!AC:AC,F1251,'BD1'!AA:AA,"PAGADO")))</f>
        <v/>
      </c>
      <c r="E1251" s="73" t="str">
        <f>IF(F1251="","",(IFERROR(VLOOKUP(F1251,'BD1'!AC:AE,2,0),"")))</f>
        <v/>
      </c>
      <c r="F1251" s="360"/>
      <c r="G1251" s="75" t="str">
        <f>IF(F1251="","",(SUMIFS('BD1'!Y:Y,'BD1'!AC:AC,F1251,'BD1'!AA:AA,"PAGADO")))</f>
        <v/>
      </c>
    </row>
    <row r="1252" spans="2:7" ht="20.100000000000001" customHeight="1" x14ac:dyDescent="0.25">
      <c r="B1252" s="538" t="str">
        <f ca="1">IF(F1252="","",(IFERROR(OFFSET('BD1'!C$14,MATCH(F1252,'BD1'!AC$13:AC$2500,0)-2,0),"")))</f>
        <v/>
      </c>
      <c r="C1252" s="539" t="str">
        <f ca="1">IF(F1252="","",(IFERROR(OFFSET('BD1'!AB$14,MATCH(F1252,'BD1'!AC$13:AC$2500,0)-2,0),"")))</f>
        <v/>
      </c>
      <c r="D1252" s="70" t="str">
        <f>IF(F1252="","",(COUNTIFS('BD1'!AC:AC,F1252,'BD1'!AA:AA,"PAGADO")))</f>
        <v/>
      </c>
      <c r="E1252" s="73" t="str">
        <f>IF(F1252="","",(IFERROR(VLOOKUP(F1252,'BD1'!AC:AE,2,0),"")))</f>
        <v/>
      </c>
      <c r="F1252" s="360"/>
      <c r="G1252" s="75" t="str">
        <f>IF(F1252="","",(SUMIFS('BD1'!Y:Y,'BD1'!AC:AC,F1252,'BD1'!AA:AA,"PAGADO")))</f>
        <v/>
      </c>
    </row>
    <row r="1253" spans="2:7" ht="20.100000000000001" customHeight="1" x14ac:dyDescent="0.25">
      <c r="B1253" s="538" t="str">
        <f ca="1">IF(F1253="","",(IFERROR(OFFSET('BD1'!C$14,MATCH(F1253,'BD1'!AC$13:AC$2500,0)-2,0),"")))</f>
        <v/>
      </c>
      <c r="C1253" s="539" t="str">
        <f ca="1">IF(F1253="","",(IFERROR(OFFSET('BD1'!AB$14,MATCH(F1253,'BD1'!AC$13:AC$2500,0)-2,0),"")))</f>
        <v/>
      </c>
      <c r="D1253" s="70" t="str">
        <f>IF(F1253="","",(COUNTIFS('BD1'!AC:AC,F1253,'BD1'!AA:AA,"PAGADO")))</f>
        <v/>
      </c>
      <c r="E1253" s="73" t="str">
        <f>IF(F1253="","",(IFERROR(VLOOKUP(F1253,'BD1'!AC:AE,2,0),"")))</f>
        <v/>
      </c>
      <c r="F1253" s="360"/>
      <c r="G1253" s="75" t="str">
        <f>IF(F1253="","",(SUMIFS('BD1'!Y:Y,'BD1'!AC:AC,F1253,'BD1'!AA:AA,"PAGADO")))</f>
        <v/>
      </c>
    </row>
    <row r="1254" spans="2:7" ht="20.100000000000001" customHeight="1" x14ac:dyDescent="0.25">
      <c r="B1254" s="538" t="str">
        <f ca="1">IF(F1254="","",(IFERROR(OFFSET('BD1'!C$14,MATCH(F1254,'BD1'!AC$13:AC$2500,0)-2,0),"")))</f>
        <v/>
      </c>
      <c r="C1254" s="539" t="str">
        <f ca="1">IF(F1254="","",(IFERROR(OFFSET('BD1'!AB$14,MATCH(F1254,'BD1'!AC$13:AC$2500,0)-2,0),"")))</f>
        <v/>
      </c>
      <c r="D1254" s="70" t="str">
        <f>IF(F1254="","",(COUNTIFS('BD1'!AC:AC,F1254,'BD1'!AA:AA,"PAGADO")))</f>
        <v/>
      </c>
      <c r="E1254" s="73" t="str">
        <f>IF(F1254="","",(IFERROR(VLOOKUP(F1254,'BD1'!AC:AE,2,0),"")))</f>
        <v/>
      </c>
      <c r="F1254" s="360"/>
      <c r="G1254" s="75" t="str">
        <f>IF(F1254="","",(SUMIFS('BD1'!Y:Y,'BD1'!AC:AC,F1254,'BD1'!AA:AA,"PAGADO")))</f>
        <v/>
      </c>
    </row>
    <row r="1255" spans="2:7" ht="20.100000000000001" customHeight="1" x14ac:dyDescent="0.25">
      <c r="B1255" s="538" t="str">
        <f ca="1">IF(F1255="","",(IFERROR(OFFSET('BD1'!C$14,MATCH(F1255,'BD1'!AC$13:AC$2500,0)-2,0),"")))</f>
        <v/>
      </c>
      <c r="C1255" s="539" t="str">
        <f ca="1">IF(F1255="","",(IFERROR(OFFSET('BD1'!AB$14,MATCH(F1255,'BD1'!AC$13:AC$2500,0)-2,0),"")))</f>
        <v/>
      </c>
      <c r="D1255" s="70" t="str">
        <f>IF(F1255="","",(COUNTIFS('BD1'!AC:AC,F1255,'BD1'!AA:AA,"PAGADO")))</f>
        <v/>
      </c>
      <c r="E1255" s="73" t="str">
        <f>IF(F1255="","",(IFERROR(VLOOKUP(F1255,'BD1'!AC:AE,2,0),"")))</f>
        <v/>
      </c>
      <c r="F1255" s="360"/>
      <c r="G1255" s="75" t="str">
        <f>IF(F1255="","",(SUMIFS('BD1'!Y:Y,'BD1'!AC:AC,F1255,'BD1'!AA:AA,"PAGADO")))</f>
        <v/>
      </c>
    </row>
    <row r="1256" spans="2:7" ht="20.100000000000001" customHeight="1" x14ac:dyDescent="0.25">
      <c r="B1256" s="538" t="str">
        <f ca="1">IF(F1256="","",(IFERROR(OFFSET('BD1'!C$14,MATCH(F1256,'BD1'!AC$13:AC$2500,0)-2,0),"")))</f>
        <v/>
      </c>
      <c r="C1256" s="539" t="str">
        <f ca="1">IF(F1256="","",(IFERROR(OFFSET('BD1'!AB$14,MATCH(F1256,'BD1'!AC$13:AC$2500,0)-2,0),"")))</f>
        <v/>
      </c>
      <c r="D1256" s="70" t="str">
        <f>IF(F1256="","",(COUNTIFS('BD1'!AC:AC,F1256,'BD1'!AA:AA,"PAGADO")))</f>
        <v/>
      </c>
      <c r="E1256" s="73" t="str">
        <f>IF(F1256="","",(IFERROR(VLOOKUP(F1256,'BD1'!AC:AE,2,0),"")))</f>
        <v/>
      </c>
      <c r="F1256" s="360"/>
      <c r="G1256" s="75" t="str">
        <f>IF(F1256="","",(SUMIFS('BD1'!Y:Y,'BD1'!AC:AC,F1256,'BD1'!AA:AA,"PAGADO")))</f>
        <v/>
      </c>
    </row>
    <row r="1257" spans="2:7" ht="20.100000000000001" customHeight="1" x14ac:dyDescent="0.25">
      <c r="B1257" s="538" t="str">
        <f ca="1">IF(F1257="","",(IFERROR(OFFSET('BD1'!C$14,MATCH(F1257,'BD1'!AC$13:AC$2500,0)-2,0),"")))</f>
        <v/>
      </c>
      <c r="C1257" s="539" t="str">
        <f ca="1">IF(F1257="","",(IFERROR(OFFSET('BD1'!AB$14,MATCH(F1257,'BD1'!AC$13:AC$2500,0)-2,0),"")))</f>
        <v/>
      </c>
      <c r="D1257" s="70" t="str">
        <f>IF(F1257="","",(COUNTIFS('BD1'!AC:AC,F1257,'BD1'!AA:AA,"PAGADO")))</f>
        <v/>
      </c>
      <c r="E1257" s="73" t="str">
        <f>IF(F1257="","",(IFERROR(VLOOKUP(F1257,'BD1'!AC:AE,2,0),"")))</f>
        <v/>
      </c>
      <c r="F1257" s="360"/>
      <c r="G1257" s="75" t="str">
        <f>IF(F1257="","",(SUMIFS('BD1'!Y:Y,'BD1'!AC:AC,F1257,'BD1'!AA:AA,"PAGADO")))</f>
        <v/>
      </c>
    </row>
    <row r="1258" spans="2:7" ht="20.100000000000001" customHeight="1" x14ac:dyDescent="0.25">
      <c r="B1258" s="538" t="str">
        <f ca="1">IF(F1258="","",(IFERROR(OFFSET('BD1'!C$14,MATCH(F1258,'BD1'!AC$13:AC$2500,0)-2,0),"")))</f>
        <v/>
      </c>
      <c r="C1258" s="539" t="str">
        <f ca="1">IF(F1258="","",(IFERROR(OFFSET('BD1'!AB$14,MATCH(F1258,'BD1'!AC$13:AC$2500,0)-2,0),"")))</f>
        <v/>
      </c>
      <c r="D1258" s="70" t="str">
        <f>IF(F1258="","",(COUNTIFS('BD1'!AC:AC,F1258,'BD1'!AA:AA,"PAGADO")))</f>
        <v/>
      </c>
      <c r="E1258" s="73" t="str">
        <f>IF(F1258="","",(IFERROR(VLOOKUP(F1258,'BD1'!AC:AE,2,0),"")))</f>
        <v/>
      </c>
      <c r="F1258" s="360"/>
      <c r="G1258" s="75" t="str">
        <f>IF(F1258="","",(SUMIFS('BD1'!Y:Y,'BD1'!AC:AC,F1258,'BD1'!AA:AA,"PAGADO")))</f>
        <v/>
      </c>
    </row>
    <row r="1259" spans="2:7" ht="20.100000000000001" customHeight="1" x14ac:dyDescent="0.25">
      <c r="B1259" s="538" t="str">
        <f ca="1">IF(F1259="","",(IFERROR(OFFSET('BD1'!C$14,MATCH(F1259,'BD1'!AC$13:AC$2500,0)-2,0),"")))</f>
        <v/>
      </c>
      <c r="C1259" s="539" t="str">
        <f ca="1">IF(F1259="","",(IFERROR(OFFSET('BD1'!AB$14,MATCH(F1259,'BD1'!AC$13:AC$2500,0)-2,0),"")))</f>
        <v/>
      </c>
      <c r="D1259" s="70" t="str">
        <f>IF(F1259="","",(COUNTIFS('BD1'!AC:AC,F1259,'BD1'!AA:AA,"PAGADO")))</f>
        <v/>
      </c>
      <c r="E1259" s="73" t="str">
        <f>IF(F1259="","",(IFERROR(VLOOKUP(F1259,'BD1'!AC:AE,2,0),"")))</f>
        <v/>
      </c>
      <c r="F1259" s="360"/>
      <c r="G1259" s="75" t="str">
        <f>IF(F1259="","",(SUMIFS('BD1'!Y:Y,'BD1'!AC:AC,F1259,'BD1'!AA:AA,"PAGADO")))</f>
        <v/>
      </c>
    </row>
    <row r="1260" spans="2:7" ht="20.100000000000001" customHeight="1" x14ac:dyDescent="0.25">
      <c r="B1260" s="538" t="str">
        <f ca="1">IF(F1260="","",(IFERROR(OFFSET('BD1'!C$14,MATCH(F1260,'BD1'!AC$13:AC$2500,0)-2,0),"")))</f>
        <v/>
      </c>
      <c r="C1260" s="539" t="str">
        <f ca="1">IF(F1260="","",(IFERROR(OFFSET('BD1'!AB$14,MATCH(F1260,'BD1'!AC$13:AC$2500,0)-2,0),"")))</f>
        <v/>
      </c>
      <c r="D1260" s="70" t="str">
        <f>IF(F1260="","",(COUNTIFS('BD1'!AC:AC,F1260,'BD1'!AA:AA,"PAGADO")))</f>
        <v/>
      </c>
      <c r="E1260" s="73" t="str">
        <f>IF(F1260="","",(IFERROR(VLOOKUP(F1260,'BD1'!AC:AE,2,0),"")))</f>
        <v/>
      </c>
      <c r="F1260" s="360"/>
      <c r="G1260" s="75" t="str">
        <f>IF(F1260="","",(SUMIFS('BD1'!Y:Y,'BD1'!AC:AC,F1260,'BD1'!AA:AA,"PAGADO")))</f>
        <v/>
      </c>
    </row>
    <row r="1261" spans="2:7" ht="20.100000000000001" customHeight="1" x14ac:dyDescent="0.25">
      <c r="B1261" s="538" t="str">
        <f ca="1">IF(F1261="","",(IFERROR(OFFSET('BD1'!C$14,MATCH(F1261,'BD1'!AC$13:AC$2500,0)-2,0),"")))</f>
        <v/>
      </c>
      <c r="C1261" s="539" t="str">
        <f ca="1">IF(F1261="","",(IFERROR(OFFSET('BD1'!AB$14,MATCH(F1261,'BD1'!AC$13:AC$2500,0)-2,0),"")))</f>
        <v/>
      </c>
      <c r="D1261" s="70" t="str">
        <f>IF(F1261="","",(COUNTIFS('BD1'!AC:AC,F1261,'BD1'!AA:AA,"PAGADO")))</f>
        <v/>
      </c>
      <c r="E1261" s="73" t="str">
        <f>IF(F1261="","",(IFERROR(VLOOKUP(F1261,'BD1'!AC:AE,2,0),"")))</f>
        <v/>
      </c>
      <c r="F1261" s="360"/>
      <c r="G1261" s="75" t="str">
        <f>IF(F1261="","",(SUMIFS('BD1'!Y:Y,'BD1'!AC:AC,F1261,'BD1'!AA:AA,"PAGADO")))</f>
        <v/>
      </c>
    </row>
    <row r="1262" spans="2:7" ht="20.100000000000001" customHeight="1" x14ac:dyDescent="0.25">
      <c r="B1262" s="538" t="str">
        <f ca="1">IF(F1262="","",(IFERROR(OFFSET('BD1'!C$14,MATCH(F1262,'BD1'!AC$13:AC$2500,0)-2,0),"")))</f>
        <v/>
      </c>
      <c r="C1262" s="539" t="str">
        <f ca="1">IF(F1262="","",(IFERROR(OFFSET('BD1'!AB$14,MATCH(F1262,'BD1'!AC$13:AC$2500,0)-2,0),"")))</f>
        <v/>
      </c>
      <c r="D1262" s="70" t="str">
        <f>IF(F1262="","",(COUNTIFS('BD1'!AC:AC,F1262,'BD1'!AA:AA,"PAGADO")))</f>
        <v/>
      </c>
      <c r="E1262" s="73" t="str">
        <f>IF(F1262="","",(IFERROR(VLOOKUP(F1262,'BD1'!AC:AE,2,0),"")))</f>
        <v/>
      </c>
      <c r="F1262" s="360"/>
      <c r="G1262" s="75" t="str">
        <f>IF(F1262="","",(SUMIFS('BD1'!Y:Y,'BD1'!AC:AC,F1262,'BD1'!AA:AA,"PAGADO")))</f>
        <v/>
      </c>
    </row>
    <row r="1263" spans="2:7" ht="20.100000000000001" customHeight="1" x14ac:dyDescent="0.25">
      <c r="B1263" s="538" t="str">
        <f ca="1">IF(F1263="","",(IFERROR(OFFSET('BD1'!C$14,MATCH(F1263,'BD1'!AC$13:AC$2500,0)-2,0),"")))</f>
        <v/>
      </c>
      <c r="C1263" s="539" t="str">
        <f ca="1">IF(F1263="","",(IFERROR(OFFSET('BD1'!AB$14,MATCH(F1263,'BD1'!AC$13:AC$2500,0)-2,0),"")))</f>
        <v/>
      </c>
      <c r="D1263" s="70" t="str">
        <f>IF(F1263="","",(COUNTIFS('BD1'!AC:AC,F1263,'BD1'!AA:AA,"PAGADO")))</f>
        <v/>
      </c>
      <c r="E1263" s="73" t="str">
        <f>IF(F1263="","",(IFERROR(VLOOKUP(F1263,'BD1'!AC:AE,2,0),"")))</f>
        <v/>
      </c>
      <c r="F1263" s="360"/>
      <c r="G1263" s="75" t="str">
        <f>IF(F1263="","",(SUMIFS('BD1'!Y:Y,'BD1'!AC:AC,F1263,'BD1'!AA:AA,"PAGADO")))</f>
        <v/>
      </c>
    </row>
    <row r="1264" spans="2:7" ht="20.100000000000001" customHeight="1" x14ac:dyDescent="0.25">
      <c r="B1264" s="538" t="str">
        <f ca="1">IF(F1264="","",(IFERROR(OFFSET('BD1'!C$14,MATCH(F1264,'BD1'!AC$13:AC$2500,0)-2,0),"")))</f>
        <v/>
      </c>
      <c r="C1264" s="539" t="str">
        <f ca="1">IF(F1264="","",(IFERROR(OFFSET('BD1'!AB$14,MATCH(F1264,'BD1'!AC$13:AC$2500,0)-2,0),"")))</f>
        <v/>
      </c>
      <c r="D1264" s="70" t="str">
        <f>IF(F1264="","",(COUNTIFS('BD1'!AC:AC,F1264,'BD1'!AA:AA,"PAGADO")))</f>
        <v/>
      </c>
      <c r="E1264" s="73" t="str">
        <f>IF(F1264="","",(IFERROR(VLOOKUP(F1264,'BD1'!AC:AE,2,0),"")))</f>
        <v/>
      </c>
      <c r="F1264" s="360"/>
      <c r="G1264" s="75" t="str">
        <f>IF(F1264="","",(SUMIFS('BD1'!Y:Y,'BD1'!AC:AC,F1264,'BD1'!AA:AA,"PAGADO")))</f>
        <v/>
      </c>
    </row>
    <row r="1265" spans="2:7" ht="20.100000000000001" customHeight="1" x14ac:dyDescent="0.25">
      <c r="B1265" s="538" t="str">
        <f ca="1">IF(F1265="","",(IFERROR(OFFSET('BD1'!C$14,MATCH(F1265,'BD1'!AC$13:AC$2500,0)-2,0),"")))</f>
        <v/>
      </c>
      <c r="C1265" s="539" t="str">
        <f ca="1">IF(F1265="","",(IFERROR(OFFSET('BD1'!AB$14,MATCH(F1265,'BD1'!AC$13:AC$2500,0)-2,0),"")))</f>
        <v/>
      </c>
      <c r="D1265" s="70" t="str">
        <f>IF(F1265="","",(COUNTIFS('BD1'!AC:AC,F1265,'BD1'!AA:AA,"PAGADO")))</f>
        <v/>
      </c>
      <c r="E1265" s="73" t="str">
        <f>IF(F1265="","",(IFERROR(VLOOKUP(F1265,'BD1'!AC:AE,2,0),"")))</f>
        <v/>
      </c>
      <c r="F1265" s="360"/>
      <c r="G1265" s="75" t="str">
        <f>IF(F1265="","",(SUMIFS('BD1'!Y:Y,'BD1'!AC:AC,F1265,'BD1'!AA:AA,"PAGADO")))</f>
        <v/>
      </c>
    </row>
    <row r="1266" spans="2:7" ht="20.100000000000001" customHeight="1" x14ac:dyDescent="0.25">
      <c r="B1266" s="538" t="str">
        <f ca="1">IF(F1266="","",(IFERROR(OFFSET('BD1'!C$14,MATCH(F1266,'BD1'!AC$13:AC$2500,0)-2,0),"")))</f>
        <v/>
      </c>
      <c r="C1266" s="539" t="str">
        <f ca="1">IF(F1266="","",(IFERROR(OFFSET('BD1'!AB$14,MATCH(F1266,'BD1'!AC$13:AC$2500,0)-2,0),"")))</f>
        <v/>
      </c>
      <c r="D1266" s="70" t="str">
        <f>IF(F1266="","",(COUNTIFS('BD1'!AC:AC,F1266,'BD1'!AA:AA,"PAGADO")))</f>
        <v/>
      </c>
      <c r="E1266" s="73" t="str">
        <f>IF(F1266="","",(IFERROR(VLOOKUP(F1266,'BD1'!AC:AE,2,0),"")))</f>
        <v/>
      </c>
      <c r="F1266" s="360"/>
      <c r="G1266" s="75" t="str">
        <f>IF(F1266="","",(SUMIFS('BD1'!Y:Y,'BD1'!AC:AC,F1266,'BD1'!AA:AA,"PAGADO")))</f>
        <v/>
      </c>
    </row>
    <row r="1267" spans="2:7" ht="20.100000000000001" customHeight="1" x14ac:dyDescent="0.25">
      <c r="B1267" s="538" t="str">
        <f ca="1">IF(F1267="","",(IFERROR(OFFSET('BD1'!C$14,MATCH(F1267,'BD1'!AC$13:AC$2500,0)-2,0),"")))</f>
        <v/>
      </c>
      <c r="C1267" s="539" t="str">
        <f ca="1">IF(F1267="","",(IFERROR(OFFSET('BD1'!AB$14,MATCH(F1267,'BD1'!AC$13:AC$2500,0)-2,0),"")))</f>
        <v/>
      </c>
      <c r="D1267" s="70" t="str">
        <f>IF(F1267="","",(COUNTIFS('BD1'!AC:AC,F1267,'BD1'!AA:AA,"PAGADO")))</f>
        <v/>
      </c>
      <c r="E1267" s="73" t="str">
        <f>IF(F1267="","",(IFERROR(VLOOKUP(F1267,'BD1'!AC:AE,2,0),"")))</f>
        <v/>
      </c>
      <c r="F1267" s="360"/>
      <c r="G1267" s="75" t="str">
        <f>IF(F1267="","",(SUMIFS('BD1'!Y:Y,'BD1'!AC:AC,F1267,'BD1'!AA:AA,"PAGADO")))</f>
        <v/>
      </c>
    </row>
    <row r="1268" spans="2:7" ht="20.100000000000001" customHeight="1" x14ac:dyDescent="0.25">
      <c r="B1268" s="538" t="str">
        <f ca="1">IF(F1268="","",(IFERROR(OFFSET('BD1'!C$14,MATCH(F1268,'BD1'!AC$13:AC$2500,0)-2,0),"")))</f>
        <v/>
      </c>
      <c r="C1268" s="539" t="str">
        <f ca="1">IF(F1268="","",(IFERROR(OFFSET('BD1'!AB$14,MATCH(F1268,'BD1'!AC$13:AC$2500,0)-2,0),"")))</f>
        <v/>
      </c>
      <c r="D1268" s="70" t="str">
        <f>IF(F1268="","",(COUNTIFS('BD1'!AC:AC,F1268,'BD1'!AA:AA,"PAGADO")))</f>
        <v/>
      </c>
      <c r="E1268" s="73" t="str">
        <f>IF(F1268="","",(IFERROR(VLOOKUP(F1268,'BD1'!AC:AE,2,0),"")))</f>
        <v/>
      </c>
      <c r="F1268" s="360"/>
      <c r="G1268" s="75" t="str">
        <f>IF(F1268="","",(SUMIFS('BD1'!Y:Y,'BD1'!AC:AC,F1268,'BD1'!AA:AA,"PAGADO")))</f>
        <v/>
      </c>
    </row>
    <row r="1269" spans="2:7" ht="20.100000000000001" customHeight="1" x14ac:dyDescent="0.25">
      <c r="B1269" s="538" t="str">
        <f ca="1">IF(F1269="","",(IFERROR(OFFSET('BD1'!C$14,MATCH(F1269,'BD1'!AC$13:AC$2500,0)-2,0),"")))</f>
        <v/>
      </c>
      <c r="C1269" s="539" t="str">
        <f ca="1">IF(F1269="","",(IFERROR(OFFSET('BD1'!AB$14,MATCH(F1269,'BD1'!AC$13:AC$2500,0)-2,0),"")))</f>
        <v/>
      </c>
      <c r="D1269" s="70" t="str">
        <f>IF(F1269="","",(COUNTIFS('BD1'!AC:AC,F1269,'BD1'!AA:AA,"PAGADO")))</f>
        <v/>
      </c>
      <c r="E1269" s="73" t="str">
        <f>IF(F1269="","",(IFERROR(VLOOKUP(F1269,'BD1'!AC:AE,2,0),"")))</f>
        <v/>
      </c>
      <c r="F1269" s="360"/>
      <c r="G1269" s="75" t="str">
        <f>IF(F1269="","",(SUMIFS('BD1'!Y:Y,'BD1'!AC:AC,F1269,'BD1'!AA:AA,"PAGADO")))</f>
        <v/>
      </c>
    </row>
    <row r="1270" spans="2:7" ht="20.100000000000001" customHeight="1" x14ac:dyDescent="0.25">
      <c r="B1270" s="538" t="str">
        <f ca="1">IF(F1270="","",(IFERROR(OFFSET('BD1'!C$14,MATCH(F1270,'BD1'!AC$13:AC$2500,0)-2,0),"")))</f>
        <v/>
      </c>
      <c r="C1270" s="539" t="str">
        <f ca="1">IF(F1270="","",(IFERROR(OFFSET('BD1'!AB$14,MATCH(F1270,'BD1'!AC$13:AC$2500,0)-2,0),"")))</f>
        <v/>
      </c>
      <c r="D1270" s="70" t="str">
        <f>IF(F1270="","",(COUNTIFS('BD1'!AC:AC,F1270,'BD1'!AA:AA,"PAGADO")))</f>
        <v/>
      </c>
      <c r="E1270" s="73" t="str">
        <f>IF(F1270="","",(IFERROR(VLOOKUP(F1270,'BD1'!AC:AE,2,0),"")))</f>
        <v/>
      </c>
      <c r="F1270" s="360"/>
      <c r="G1270" s="75" t="str">
        <f>IF(F1270="","",(SUMIFS('BD1'!Y:Y,'BD1'!AC:AC,F1270,'BD1'!AA:AA,"PAGADO")))</f>
        <v/>
      </c>
    </row>
    <row r="1271" spans="2:7" ht="20.100000000000001" customHeight="1" x14ac:dyDescent="0.25">
      <c r="B1271" s="538" t="str">
        <f ca="1">IF(F1271="","",(IFERROR(OFFSET('BD1'!C$14,MATCH(F1271,'BD1'!AC$13:AC$2500,0)-2,0),"")))</f>
        <v/>
      </c>
      <c r="C1271" s="539" t="str">
        <f ca="1">IF(F1271="","",(IFERROR(OFFSET('BD1'!AB$14,MATCH(F1271,'BD1'!AC$13:AC$2500,0)-2,0),"")))</f>
        <v/>
      </c>
      <c r="D1271" s="70" t="str">
        <f>IF(F1271="","",(COUNTIFS('BD1'!AC:AC,F1271,'BD1'!AA:AA,"PAGADO")))</f>
        <v/>
      </c>
      <c r="E1271" s="73" t="str">
        <f>IF(F1271="","",(IFERROR(VLOOKUP(F1271,'BD1'!AC:AE,2,0),"")))</f>
        <v/>
      </c>
      <c r="F1271" s="360"/>
      <c r="G1271" s="75" t="str">
        <f>IF(F1271="","",(SUMIFS('BD1'!Y:Y,'BD1'!AC:AC,F1271,'BD1'!AA:AA,"PAGADO")))</f>
        <v/>
      </c>
    </row>
    <row r="1272" spans="2:7" ht="20.100000000000001" customHeight="1" x14ac:dyDescent="0.25">
      <c r="B1272" s="538" t="str">
        <f ca="1">IF(F1272="","",(IFERROR(OFFSET('BD1'!C$14,MATCH(F1272,'BD1'!AC$13:AC$2500,0)-2,0),"")))</f>
        <v/>
      </c>
      <c r="C1272" s="539" t="str">
        <f ca="1">IF(F1272="","",(IFERROR(OFFSET('BD1'!AB$14,MATCH(F1272,'BD1'!AC$13:AC$2500,0)-2,0),"")))</f>
        <v/>
      </c>
      <c r="D1272" s="70" t="str">
        <f>IF(F1272="","",(COUNTIFS('BD1'!AC:AC,F1272,'BD1'!AA:AA,"PAGADO")))</f>
        <v/>
      </c>
      <c r="E1272" s="73" t="str">
        <f>IF(F1272="","",(IFERROR(VLOOKUP(F1272,'BD1'!AC:AE,2,0),"")))</f>
        <v/>
      </c>
      <c r="F1272" s="360"/>
      <c r="G1272" s="75" t="str">
        <f>IF(F1272="","",(SUMIFS('BD1'!Y:Y,'BD1'!AC:AC,F1272,'BD1'!AA:AA,"PAGADO")))</f>
        <v/>
      </c>
    </row>
    <row r="1273" spans="2:7" ht="20.100000000000001" customHeight="1" x14ac:dyDescent="0.25">
      <c r="B1273" s="538" t="str">
        <f ca="1">IF(F1273="","",(IFERROR(OFFSET('BD1'!C$14,MATCH(F1273,'BD1'!AC$13:AC$2500,0)-2,0),"")))</f>
        <v/>
      </c>
      <c r="C1273" s="539" t="str">
        <f ca="1">IF(F1273="","",(IFERROR(OFFSET('BD1'!AB$14,MATCH(F1273,'BD1'!AC$13:AC$2500,0)-2,0),"")))</f>
        <v/>
      </c>
      <c r="D1273" s="70" t="str">
        <f>IF(F1273="","",(COUNTIFS('BD1'!AC:AC,F1273,'BD1'!AA:AA,"PAGADO")))</f>
        <v/>
      </c>
      <c r="E1273" s="73" t="str">
        <f>IF(F1273="","",(IFERROR(VLOOKUP(F1273,'BD1'!AC:AE,2,0),"")))</f>
        <v/>
      </c>
      <c r="F1273" s="360"/>
      <c r="G1273" s="75" t="str">
        <f>IF(F1273="","",(SUMIFS('BD1'!Y:Y,'BD1'!AC:AC,F1273,'BD1'!AA:AA,"PAGADO")))</f>
        <v/>
      </c>
    </row>
    <row r="1274" spans="2:7" ht="20.100000000000001" customHeight="1" x14ac:dyDescent="0.25">
      <c r="B1274" s="538" t="str">
        <f ca="1">IF(F1274="","",(IFERROR(OFFSET('BD1'!C$14,MATCH(F1274,'BD1'!AC$13:AC$2500,0)-2,0),"")))</f>
        <v/>
      </c>
      <c r="C1274" s="539" t="str">
        <f ca="1">IF(F1274="","",(IFERROR(OFFSET('BD1'!AB$14,MATCH(F1274,'BD1'!AC$13:AC$2500,0)-2,0),"")))</f>
        <v/>
      </c>
      <c r="D1274" s="70" t="str">
        <f>IF(F1274="","",(COUNTIFS('BD1'!AC:AC,F1274,'BD1'!AA:AA,"PAGADO")))</f>
        <v/>
      </c>
      <c r="E1274" s="73" t="str">
        <f>IF(F1274="","",(IFERROR(VLOOKUP(F1274,'BD1'!AC:AE,2,0),"")))</f>
        <v/>
      </c>
      <c r="F1274" s="360"/>
      <c r="G1274" s="75" t="str">
        <f>IF(F1274="","",(SUMIFS('BD1'!Y:Y,'BD1'!AC:AC,F1274,'BD1'!AA:AA,"PAGADO")))</f>
        <v/>
      </c>
    </row>
    <row r="1275" spans="2:7" ht="20.100000000000001" customHeight="1" x14ac:dyDescent="0.25">
      <c r="B1275" s="538" t="str">
        <f ca="1">IF(F1275="","",(IFERROR(OFFSET('BD1'!C$14,MATCH(F1275,'BD1'!AC$13:AC$2500,0)-2,0),"")))</f>
        <v/>
      </c>
      <c r="C1275" s="539" t="str">
        <f ca="1">IF(F1275="","",(IFERROR(OFFSET('BD1'!AB$14,MATCH(F1275,'BD1'!AC$13:AC$2500,0)-2,0),"")))</f>
        <v/>
      </c>
      <c r="D1275" s="70" t="str">
        <f>IF(F1275="","",(COUNTIFS('BD1'!AC:AC,F1275,'BD1'!AA:AA,"PAGADO")))</f>
        <v/>
      </c>
      <c r="E1275" s="73" t="str">
        <f>IF(F1275="","",(IFERROR(VLOOKUP(F1275,'BD1'!AC:AE,2,0),"")))</f>
        <v/>
      </c>
      <c r="F1275" s="360"/>
      <c r="G1275" s="75" t="str">
        <f>IF(F1275="","",(SUMIFS('BD1'!Y:Y,'BD1'!AC:AC,F1275,'BD1'!AA:AA,"PAGADO")))</f>
        <v/>
      </c>
    </row>
    <row r="1276" spans="2:7" ht="20.100000000000001" customHeight="1" x14ac:dyDescent="0.25">
      <c r="B1276" s="538" t="str">
        <f ca="1">IF(F1276="","",(IFERROR(OFFSET('BD1'!C$14,MATCH(F1276,'BD1'!AC$13:AC$2500,0)-2,0),"")))</f>
        <v/>
      </c>
      <c r="C1276" s="539" t="str">
        <f ca="1">IF(F1276="","",(IFERROR(OFFSET('BD1'!AB$14,MATCH(F1276,'BD1'!AC$13:AC$2500,0)-2,0),"")))</f>
        <v/>
      </c>
      <c r="D1276" s="70" t="str">
        <f>IF(F1276="","",(COUNTIFS('BD1'!AC:AC,F1276,'BD1'!AA:AA,"PAGADO")))</f>
        <v/>
      </c>
      <c r="E1276" s="73" t="str">
        <f>IF(F1276="","",(IFERROR(VLOOKUP(F1276,'BD1'!AC:AE,2,0),"")))</f>
        <v/>
      </c>
      <c r="F1276" s="360"/>
      <c r="G1276" s="75" t="str">
        <f>IF(F1276="","",(SUMIFS('BD1'!Y:Y,'BD1'!AC:AC,F1276,'BD1'!AA:AA,"PAGADO")))</f>
        <v/>
      </c>
    </row>
    <row r="1277" spans="2:7" ht="20.100000000000001" customHeight="1" x14ac:dyDescent="0.25">
      <c r="B1277" s="538" t="str">
        <f ca="1">IF(F1277="","",(IFERROR(OFFSET('BD1'!C$14,MATCH(F1277,'BD1'!AC$13:AC$2500,0)-2,0),"")))</f>
        <v/>
      </c>
      <c r="C1277" s="539" t="str">
        <f ca="1">IF(F1277="","",(IFERROR(OFFSET('BD1'!AB$14,MATCH(F1277,'BD1'!AC$13:AC$2500,0)-2,0),"")))</f>
        <v/>
      </c>
      <c r="D1277" s="70" t="str">
        <f>IF(F1277="","",(COUNTIFS('BD1'!AC:AC,F1277,'BD1'!AA:AA,"PAGADO")))</f>
        <v/>
      </c>
      <c r="E1277" s="73" t="str">
        <f>IF(F1277="","",(IFERROR(VLOOKUP(F1277,'BD1'!AC:AE,2,0),"")))</f>
        <v/>
      </c>
      <c r="F1277" s="360"/>
      <c r="G1277" s="75" t="str">
        <f>IF(F1277="","",(SUMIFS('BD1'!Y:Y,'BD1'!AC:AC,F1277,'BD1'!AA:AA,"PAGADO")))</f>
        <v/>
      </c>
    </row>
    <row r="1278" spans="2:7" ht="20.100000000000001" customHeight="1" x14ac:dyDescent="0.25">
      <c r="B1278" s="538" t="str">
        <f ca="1">IF(F1278="","",(IFERROR(OFFSET('BD1'!C$14,MATCH(F1278,'BD1'!AC$13:AC$2500,0)-2,0),"")))</f>
        <v/>
      </c>
      <c r="C1278" s="539" t="str">
        <f ca="1">IF(F1278="","",(IFERROR(OFFSET('BD1'!AB$14,MATCH(F1278,'BD1'!AC$13:AC$2500,0)-2,0),"")))</f>
        <v/>
      </c>
      <c r="D1278" s="70" t="str">
        <f>IF(F1278="","",(COUNTIFS('BD1'!AC:AC,F1278,'BD1'!AA:AA,"PAGADO")))</f>
        <v/>
      </c>
      <c r="E1278" s="73" t="str">
        <f>IF(F1278="","",(IFERROR(VLOOKUP(F1278,'BD1'!AC:AE,2,0),"")))</f>
        <v/>
      </c>
      <c r="F1278" s="360"/>
      <c r="G1278" s="75" t="str">
        <f>IF(F1278="","",(SUMIFS('BD1'!Y:Y,'BD1'!AC:AC,F1278,'BD1'!AA:AA,"PAGADO")))</f>
        <v/>
      </c>
    </row>
    <row r="1279" spans="2:7" ht="20.100000000000001" customHeight="1" x14ac:dyDescent="0.25">
      <c r="B1279" s="538" t="str">
        <f ca="1">IF(F1279="","",(IFERROR(OFFSET('BD1'!C$14,MATCH(F1279,'BD1'!AC$13:AC$2500,0)-2,0),"")))</f>
        <v/>
      </c>
      <c r="C1279" s="539" t="str">
        <f ca="1">IF(F1279="","",(IFERROR(OFFSET('BD1'!AB$14,MATCH(F1279,'BD1'!AC$13:AC$2500,0)-2,0),"")))</f>
        <v/>
      </c>
      <c r="D1279" s="70" t="str">
        <f>IF(F1279="","",(COUNTIFS('BD1'!AC:AC,F1279,'BD1'!AA:AA,"PAGADO")))</f>
        <v/>
      </c>
      <c r="E1279" s="73" t="str">
        <f>IF(F1279="","",(IFERROR(VLOOKUP(F1279,'BD1'!AC:AE,2,0),"")))</f>
        <v/>
      </c>
      <c r="F1279" s="360"/>
      <c r="G1279" s="75" t="str">
        <f>IF(F1279="","",(SUMIFS('BD1'!Y:Y,'BD1'!AC:AC,F1279,'BD1'!AA:AA,"PAGADO")))</f>
        <v/>
      </c>
    </row>
    <row r="1280" spans="2:7" ht="20.100000000000001" customHeight="1" x14ac:dyDescent="0.25">
      <c r="B1280" s="538" t="str">
        <f ca="1">IF(F1280="","",(IFERROR(OFFSET('BD1'!C$14,MATCH(F1280,'BD1'!AC$13:AC$2500,0)-2,0),"")))</f>
        <v/>
      </c>
      <c r="C1280" s="539" t="str">
        <f ca="1">IF(F1280="","",(IFERROR(OFFSET('BD1'!AB$14,MATCH(F1280,'BD1'!AC$13:AC$2500,0)-2,0),"")))</f>
        <v/>
      </c>
      <c r="D1280" s="70" t="str">
        <f>IF(F1280="","",(COUNTIFS('BD1'!AC:AC,F1280,'BD1'!AA:AA,"PAGADO")))</f>
        <v/>
      </c>
      <c r="E1280" s="73" t="str">
        <f>IF(F1280="","",(IFERROR(VLOOKUP(F1280,'BD1'!AC:AE,2,0),"")))</f>
        <v/>
      </c>
      <c r="F1280" s="360"/>
      <c r="G1280" s="75" t="str">
        <f>IF(F1280="","",(SUMIFS('BD1'!Y:Y,'BD1'!AC:AC,F1280,'BD1'!AA:AA,"PAGADO")))</f>
        <v/>
      </c>
    </row>
    <row r="1281" spans="2:7" ht="20.100000000000001" customHeight="1" x14ac:dyDescent="0.25">
      <c r="B1281" s="538" t="str">
        <f ca="1">IF(F1281="","",(IFERROR(OFFSET('BD1'!C$14,MATCH(F1281,'BD1'!AC$13:AC$2500,0)-2,0),"")))</f>
        <v/>
      </c>
      <c r="C1281" s="539" t="str">
        <f ca="1">IF(F1281="","",(IFERROR(OFFSET('BD1'!AB$14,MATCH(F1281,'BD1'!AC$13:AC$2500,0)-2,0),"")))</f>
        <v/>
      </c>
      <c r="D1281" s="70" t="str">
        <f>IF(F1281="","",(COUNTIFS('BD1'!AC:AC,F1281,'BD1'!AA:AA,"PAGADO")))</f>
        <v/>
      </c>
      <c r="E1281" s="73" t="str">
        <f>IF(F1281="","",(IFERROR(VLOOKUP(F1281,'BD1'!AC:AE,2,0),"")))</f>
        <v/>
      </c>
      <c r="F1281" s="360"/>
      <c r="G1281" s="75" t="str">
        <f>IF(F1281="","",(SUMIFS('BD1'!Y:Y,'BD1'!AC:AC,F1281,'BD1'!AA:AA,"PAGADO")))</f>
        <v/>
      </c>
    </row>
    <row r="1282" spans="2:7" ht="20.100000000000001" customHeight="1" x14ac:dyDescent="0.25">
      <c r="B1282" s="538" t="str">
        <f ca="1">IF(F1282="","",(IFERROR(OFFSET('BD1'!C$14,MATCH(F1282,'BD1'!AC$13:AC$2500,0)-2,0),"")))</f>
        <v/>
      </c>
      <c r="C1282" s="539" t="str">
        <f ca="1">IF(F1282="","",(IFERROR(OFFSET('BD1'!AB$14,MATCH(F1282,'BD1'!AC$13:AC$2500,0)-2,0),"")))</f>
        <v/>
      </c>
      <c r="D1282" s="70" t="str">
        <f>IF(F1282="","",(COUNTIFS('BD1'!AC:AC,F1282,'BD1'!AA:AA,"PAGADO")))</f>
        <v/>
      </c>
      <c r="E1282" s="73" t="str">
        <f>IF(F1282="","",(IFERROR(VLOOKUP(F1282,'BD1'!AC:AE,2,0),"")))</f>
        <v/>
      </c>
      <c r="F1282" s="360"/>
      <c r="G1282" s="75" t="str">
        <f>IF(F1282="","",(SUMIFS('BD1'!Y:Y,'BD1'!AC:AC,F1282,'BD1'!AA:AA,"PAGADO")))</f>
        <v/>
      </c>
    </row>
    <row r="1283" spans="2:7" ht="20.100000000000001" customHeight="1" x14ac:dyDescent="0.25">
      <c r="B1283" s="538" t="str">
        <f ca="1">IF(F1283="","",(IFERROR(OFFSET('BD1'!C$14,MATCH(F1283,'BD1'!AC$13:AC$2500,0)-2,0),"")))</f>
        <v/>
      </c>
      <c r="C1283" s="539" t="str">
        <f ca="1">IF(F1283="","",(IFERROR(OFFSET('BD1'!AB$14,MATCH(F1283,'BD1'!AC$13:AC$2500,0)-2,0),"")))</f>
        <v/>
      </c>
      <c r="D1283" s="70" t="str">
        <f>IF(F1283="","",(COUNTIFS('BD1'!AC:AC,F1283,'BD1'!AA:AA,"PAGADO")))</f>
        <v/>
      </c>
      <c r="E1283" s="73" t="str">
        <f>IF(F1283="","",(IFERROR(VLOOKUP(F1283,'BD1'!AC:AE,2,0),"")))</f>
        <v/>
      </c>
      <c r="F1283" s="360"/>
      <c r="G1283" s="75" t="str">
        <f>IF(F1283="","",(SUMIFS('BD1'!Y:Y,'BD1'!AC:AC,F1283,'BD1'!AA:AA,"PAGADO")))</f>
        <v/>
      </c>
    </row>
    <row r="1284" spans="2:7" ht="20.100000000000001" customHeight="1" x14ac:dyDescent="0.25">
      <c r="B1284" s="538" t="str">
        <f ca="1">IF(F1284="","",(IFERROR(OFFSET('BD1'!C$14,MATCH(F1284,'BD1'!AC$13:AC$2500,0)-2,0),"")))</f>
        <v/>
      </c>
      <c r="C1284" s="539" t="str">
        <f ca="1">IF(F1284="","",(IFERROR(OFFSET('BD1'!AB$14,MATCH(F1284,'BD1'!AC$13:AC$2500,0)-2,0),"")))</f>
        <v/>
      </c>
      <c r="D1284" s="70" t="str">
        <f>IF(F1284="","",(COUNTIFS('BD1'!AC:AC,F1284,'BD1'!AA:AA,"PAGADO")))</f>
        <v/>
      </c>
      <c r="E1284" s="73" t="str">
        <f>IF(F1284="","",(IFERROR(VLOOKUP(F1284,'BD1'!AC:AE,2,0),"")))</f>
        <v/>
      </c>
      <c r="F1284" s="360"/>
      <c r="G1284" s="75" t="str">
        <f>IF(F1284="","",(SUMIFS('BD1'!Y:Y,'BD1'!AC:AC,F1284,'BD1'!AA:AA,"PAGADO")))</f>
        <v/>
      </c>
    </row>
    <row r="1285" spans="2:7" ht="20.100000000000001" customHeight="1" x14ac:dyDescent="0.25">
      <c r="B1285" s="538" t="str">
        <f ca="1">IF(F1285="","",(IFERROR(OFFSET('BD1'!C$14,MATCH(F1285,'BD1'!AC$13:AC$2500,0)-2,0),"")))</f>
        <v/>
      </c>
      <c r="C1285" s="539" t="str">
        <f ca="1">IF(F1285="","",(IFERROR(OFFSET('BD1'!AB$14,MATCH(F1285,'BD1'!AC$13:AC$2500,0)-2,0),"")))</f>
        <v/>
      </c>
      <c r="D1285" s="70" t="str">
        <f>IF(F1285="","",(COUNTIFS('BD1'!AC:AC,F1285,'BD1'!AA:AA,"PAGADO")))</f>
        <v/>
      </c>
      <c r="E1285" s="73" t="str">
        <f>IF(F1285="","",(IFERROR(VLOOKUP(F1285,'BD1'!AC:AE,2,0),"")))</f>
        <v/>
      </c>
      <c r="F1285" s="360"/>
      <c r="G1285" s="75" t="str">
        <f>IF(F1285="","",(SUMIFS('BD1'!Y:Y,'BD1'!AC:AC,F1285,'BD1'!AA:AA,"PAGADO")))</f>
        <v/>
      </c>
    </row>
    <row r="1286" spans="2:7" ht="20.100000000000001" customHeight="1" x14ac:dyDescent="0.25">
      <c r="B1286" s="538" t="str">
        <f ca="1">IF(F1286="","",(IFERROR(OFFSET('BD1'!C$14,MATCH(F1286,'BD1'!AC$13:AC$2500,0)-2,0),"")))</f>
        <v/>
      </c>
      <c r="C1286" s="539" t="str">
        <f ca="1">IF(F1286="","",(IFERROR(OFFSET('BD1'!AB$14,MATCH(F1286,'BD1'!AC$13:AC$2500,0)-2,0),"")))</f>
        <v/>
      </c>
      <c r="D1286" s="70" t="str">
        <f>IF(F1286="","",(COUNTIFS('BD1'!AC:AC,F1286,'BD1'!AA:AA,"PAGADO")))</f>
        <v/>
      </c>
      <c r="E1286" s="73" t="str">
        <f>IF(F1286="","",(IFERROR(VLOOKUP(F1286,'BD1'!AC:AE,2,0),"")))</f>
        <v/>
      </c>
      <c r="F1286" s="360"/>
      <c r="G1286" s="75" t="str">
        <f>IF(F1286="","",(SUMIFS('BD1'!Y:Y,'BD1'!AC:AC,F1286,'BD1'!AA:AA,"PAGADO")))</f>
        <v/>
      </c>
    </row>
    <row r="1287" spans="2:7" ht="20.100000000000001" customHeight="1" x14ac:dyDescent="0.25">
      <c r="B1287" s="538" t="str">
        <f ca="1">IF(F1287="","",(IFERROR(OFFSET('BD1'!C$14,MATCH(F1287,'BD1'!AC$13:AC$2500,0)-2,0),"")))</f>
        <v/>
      </c>
      <c r="C1287" s="539" t="str">
        <f ca="1">IF(F1287="","",(IFERROR(OFFSET('BD1'!AB$14,MATCH(F1287,'BD1'!AC$13:AC$2500,0)-2,0),"")))</f>
        <v/>
      </c>
      <c r="D1287" s="70" t="str">
        <f>IF(F1287="","",(COUNTIFS('BD1'!AC:AC,F1287,'BD1'!AA:AA,"PAGADO")))</f>
        <v/>
      </c>
      <c r="E1287" s="73" t="str">
        <f>IF(F1287="","",(IFERROR(VLOOKUP(F1287,'BD1'!AC:AE,2,0),"")))</f>
        <v/>
      </c>
      <c r="F1287" s="360"/>
      <c r="G1287" s="75" t="str">
        <f>IF(F1287="","",(SUMIFS('BD1'!Y:Y,'BD1'!AC:AC,F1287,'BD1'!AA:AA,"PAGADO")))</f>
        <v/>
      </c>
    </row>
    <row r="1288" spans="2:7" ht="20.100000000000001" customHeight="1" x14ac:dyDescent="0.25">
      <c r="B1288" s="538" t="str">
        <f ca="1">IF(F1288="","",(IFERROR(OFFSET('BD1'!C$14,MATCH(F1288,'BD1'!AC$13:AC$2500,0)-2,0),"")))</f>
        <v/>
      </c>
      <c r="C1288" s="539" t="str">
        <f ca="1">IF(F1288="","",(IFERROR(OFFSET('BD1'!AB$14,MATCH(F1288,'BD1'!AC$13:AC$2500,0)-2,0),"")))</f>
        <v/>
      </c>
      <c r="D1288" s="70" t="str">
        <f>IF(F1288="","",(COUNTIFS('BD1'!AC:AC,F1288,'BD1'!AA:AA,"PAGADO")))</f>
        <v/>
      </c>
      <c r="E1288" s="73" t="str">
        <f>IF(F1288="","",(IFERROR(VLOOKUP(F1288,'BD1'!AC:AE,2,0),"")))</f>
        <v/>
      </c>
      <c r="F1288" s="360"/>
      <c r="G1288" s="75" t="str">
        <f>IF(F1288="","",(SUMIFS('BD1'!Y:Y,'BD1'!AC:AC,F1288,'BD1'!AA:AA,"PAGADO")))</f>
        <v/>
      </c>
    </row>
    <row r="1289" spans="2:7" ht="20.100000000000001" customHeight="1" x14ac:dyDescent="0.25">
      <c r="B1289" s="538" t="str">
        <f ca="1">IF(F1289="","",(IFERROR(OFFSET('BD1'!C$14,MATCH(F1289,'BD1'!AC$13:AC$2500,0)-2,0),"")))</f>
        <v/>
      </c>
      <c r="C1289" s="539" t="str">
        <f ca="1">IF(F1289="","",(IFERROR(OFFSET('BD1'!AB$14,MATCH(F1289,'BD1'!AC$13:AC$2500,0)-2,0),"")))</f>
        <v/>
      </c>
      <c r="D1289" s="70" t="str">
        <f>IF(F1289="","",(COUNTIFS('BD1'!AC:AC,F1289,'BD1'!AA:AA,"PAGADO")))</f>
        <v/>
      </c>
      <c r="E1289" s="73" t="str">
        <f>IF(F1289="","",(IFERROR(VLOOKUP(F1289,'BD1'!AC:AE,2,0),"")))</f>
        <v/>
      </c>
      <c r="F1289" s="360"/>
      <c r="G1289" s="75" t="str">
        <f>IF(F1289="","",(SUMIFS('BD1'!Y:Y,'BD1'!AC:AC,F1289,'BD1'!AA:AA,"PAGADO")))</f>
        <v/>
      </c>
    </row>
    <row r="1290" spans="2:7" ht="20.100000000000001" customHeight="1" x14ac:dyDescent="0.25">
      <c r="B1290" s="538" t="str">
        <f ca="1">IF(F1290="","",(IFERROR(OFFSET('BD1'!C$14,MATCH(F1290,'BD1'!AC$13:AC$2500,0)-2,0),"")))</f>
        <v/>
      </c>
      <c r="C1290" s="539" t="str">
        <f ca="1">IF(F1290="","",(IFERROR(OFFSET('BD1'!AB$14,MATCH(F1290,'BD1'!AC$13:AC$2500,0)-2,0),"")))</f>
        <v/>
      </c>
      <c r="D1290" s="70" t="str">
        <f>IF(F1290="","",(COUNTIFS('BD1'!AC:AC,F1290,'BD1'!AA:AA,"PAGADO")))</f>
        <v/>
      </c>
      <c r="E1290" s="73" t="str">
        <f>IF(F1290="","",(IFERROR(VLOOKUP(F1290,'BD1'!AC:AE,2,0),"")))</f>
        <v/>
      </c>
      <c r="F1290" s="360"/>
      <c r="G1290" s="75" t="str">
        <f>IF(F1290="","",(SUMIFS('BD1'!Y:Y,'BD1'!AC:AC,F1290,'BD1'!AA:AA,"PAGADO")))</f>
        <v/>
      </c>
    </row>
    <row r="1291" spans="2:7" ht="20.100000000000001" customHeight="1" x14ac:dyDescent="0.25">
      <c r="B1291" s="538" t="str">
        <f ca="1">IF(F1291="","",(IFERROR(OFFSET('BD1'!C$14,MATCH(F1291,'BD1'!AC$13:AC$2500,0)-2,0),"")))</f>
        <v/>
      </c>
      <c r="C1291" s="539" t="str">
        <f ca="1">IF(F1291="","",(IFERROR(OFFSET('BD1'!AB$14,MATCH(F1291,'BD1'!AC$13:AC$2500,0)-2,0),"")))</f>
        <v/>
      </c>
      <c r="D1291" s="70" t="str">
        <f>IF(F1291="","",(COUNTIFS('BD1'!AC:AC,F1291,'BD1'!AA:AA,"PAGADO")))</f>
        <v/>
      </c>
      <c r="E1291" s="73" t="str">
        <f>IF(F1291="","",(IFERROR(VLOOKUP(F1291,'BD1'!AC:AE,2,0),"")))</f>
        <v/>
      </c>
      <c r="F1291" s="360"/>
      <c r="G1291" s="75" t="str">
        <f>IF(F1291="","",(SUMIFS('BD1'!Y:Y,'BD1'!AC:AC,F1291,'BD1'!AA:AA,"PAGADO")))</f>
        <v/>
      </c>
    </row>
    <row r="1292" spans="2:7" ht="20.100000000000001" customHeight="1" x14ac:dyDescent="0.25">
      <c r="B1292" s="538" t="str">
        <f ca="1">IF(F1292="","",(IFERROR(OFFSET('BD1'!C$14,MATCH(F1292,'BD1'!AC$13:AC$2500,0)-2,0),"")))</f>
        <v/>
      </c>
      <c r="C1292" s="539" t="str">
        <f ca="1">IF(F1292="","",(IFERROR(OFFSET('BD1'!AB$14,MATCH(F1292,'BD1'!AC$13:AC$2500,0)-2,0),"")))</f>
        <v/>
      </c>
      <c r="D1292" s="70" t="str">
        <f>IF(F1292="","",(COUNTIFS('BD1'!AC:AC,F1292,'BD1'!AA:AA,"PAGADO")))</f>
        <v/>
      </c>
      <c r="E1292" s="73" t="str">
        <f>IF(F1292="","",(IFERROR(VLOOKUP(F1292,'BD1'!AC:AE,2,0),"")))</f>
        <v/>
      </c>
      <c r="F1292" s="360"/>
      <c r="G1292" s="75" t="str">
        <f>IF(F1292="","",(SUMIFS('BD1'!Y:Y,'BD1'!AC:AC,F1292,'BD1'!AA:AA,"PAGADO")))</f>
        <v/>
      </c>
    </row>
    <row r="1293" spans="2:7" ht="20.100000000000001" customHeight="1" x14ac:dyDescent="0.25">
      <c r="B1293" s="538" t="str">
        <f ca="1">IF(F1293="","",(IFERROR(OFFSET('BD1'!C$14,MATCH(F1293,'BD1'!AC$13:AC$2500,0)-2,0),"")))</f>
        <v/>
      </c>
      <c r="C1293" s="539" t="str">
        <f ca="1">IF(F1293="","",(IFERROR(OFFSET('BD1'!AB$14,MATCH(F1293,'BD1'!AC$13:AC$2500,0)-2,0),"")))</f>
        <v/>
      </c>
      <c r="D1293" s="70" t="str">
        <f>IF(F1293="","",(COUNTIFS('BD1'!AC:AC,F1293,'BD1'!AA:AA,"PAGADO")))</f>
        <v/>
      </c>
      <c r="E1293" s="73" t="str">
        <f>IF(F1293="","",(IFERROR(VLOOKUP(F1293,'BD1'!AC:AE,2,0),"")))</f>
        <v/>
      </c>
      <c r="F1293" s="360"/>
      <c r="G1293" s="75" t="str">
        <f>IF(F1293="","",(SUMIFS('BD1'!Y:Y,'BD1'!AC:AC,F1293,'BD1'!AA:AA,"PAGADO")))</f>
        <v/>
      </c>
    </row>
    <row r="1294" spans="2:7" ht="20.100000000000001" customHeight="1" x14ac:dyDescent="0.25">
      <c r="B1294" s="538" t="str">
        <f ca="1">IF(F1294="","",(IFERROR(OFFSET('BD1'!C$14,MATCH(F1294,'BD1'!AC$13:AC$2500,0)-2,0),"")))</f>
        <v/>
      </c>
      <c r="C1294" s="539" t="str">
        <f ca="1">IF(F1294="","",(IFERROR(OFFSET('BD1'!AB$14,MATCH(F1294,'BD1'!AC$13:AC$2500,0)-2,0),"")))</f>
        <v/>
      </c>
      <c r="D1294" s="70" t="str">
        <f>IF(F1294="","",(COUNTIFS('BD1'!AC:AC,F1294,'BD1'!AA:AA,"PAGADO")))</f>
        <v/>
      </c>
      <c r="E1294" s="73" t="str">
        <f>IF(F1294="","",(IFERROR(VLOOKUP(F1294,'BD1'!AC:AE,2,0),"")))</f>
        <v/>
      </c>
      <c r="F1294" s="360"/>
      <c r="G1294" s="75" t="str">
        <f>IF(F1294="","",(SUMIFS('BD1'!Y:Y,'BD1'!AC:AC,F1294,'BD1'!AA:AA,"PAGADO")))</f>
        <v/>
      </c>
    </row>
    <row r="1295" spans="2:7" ht="20.100000000000001" customHeight="1" x14ac:dyDescent="0.25">
      <c r="B1295" s="538" t="str">
        <f ca="1">IF(F1295="","",(IFERROR(OFFSET('BD1'!C$14,MATCH(F1295,'BD1'!AC$13:AC$2500,0)-2,0),"")))</f>
        <v/>
      </c>
      <c r="C1295" s="539" t="str">
        <f ca="1">IF(F1295="","",(IFERROR(OFFSET('BD1'!AB$14,MATCH(F1295,'BD1'!AC$13:AC$2500,0)-2,0),"")))</f>
        <v/>
      </c>
      <c r="D1295" s="70" t="str">
        <f>IF(F1295="","",(COUNTIFS('BD1'!AC:AC,F1295,'BD1'!AA:AA,"PAGADO")))</f>
        <v/>
      </c>
      <c r="E1295" s="73" t="str">
        <f>IF(F1295="","",(IFERROR(VLOOKUP(F1295,'BD1'!AC:AE,2,0),"")))</f>
        <v/>
      </c>
      <c r="F1295" s="360"/>
      <c r="G1295" s="75" t="str">
        <f>IF(F1295="","",(SUMIFS('BD1'!Y:Y,'BD1'!AC:AC,F1295,'BD1'!AA:AA,"PAGADO")))</f>
        <v/>
      </c>
    </row>
    <row r="1296" spans="2:7" ht="20.100000000000001" customHeight="1" x14ac:dyDescent="0.25">
      <c r="B1296" s="538" t="str">
        <f ca="1">IF(F1296="","",(IFERROR(OFFSET('BD1'!C$14,MATCH(F1296,'BD1'!AC$13:AC$2500,0)-2,0),"")))</f>
        <v/>
      </c>
      <c r="C1296" s="539" t="str">
        <f ca="1">IF(F1296="","",(IFERROR(OFFSET('BD1'!AB$14,MATCH(F1296,'BD1'!AC$13:AC$2500,0)-2,0),"")))</f>
        <v/>
      </c>
      <c r="D1296" s="70" t="str">
        <f>IF(F1296="","",(COUNTIFS('BD1'!AC:AC,F1296,'BD1'!AA:AA,"PAGADO")))</f>
        <v/>
      </c>
      <c r="E1296" s="73" t="str">
        <f>IF(F1296="","",(IFERROR(VLOOKUP(F1296,'BD1'!AC:AE,2,0),"")))</f>
        <v/>
      </c>
      <c r="F1296" s="360"/>
      <c r="G1296" s="75" t="str">
        <f>IF(F1296="","",(SUMIFS('BD1'!Y:Y,'BD1'!AC:AC,F1296,'BD1'!AA:AA,"PAGADO")))</f>
        <v/>
      </c>
    </row>
    <row r="1297" spans="2:7" ht="20.100000000000001" customHeight="1" x14ac:dyDescent="0.25">
      <c r="B1297" s="538" t="str">
        <f ca="1">IF(F1297="","",(IFERROR(OFFSET('BD1'!C$14,MATCH(F1297,'BD1'!AC$13:AC$2500,0)-2,0),"")))</f>
        <v/>
      </c>
      <c r="C1297" s="539" t="str">
        <f ca="1">IF(F1297="","",(IFERROR(OFFSET('BD1'!AB$14,MATCH(F1297,'BD1'!AC$13:AC$2500,0)-2,0),"")))</f>
        <v/>
      </c>
      <c r="D1297" s="70" t="str">
        <f>IF(F1297="","",(COUNTIFS('BD1'!AC:AC,F1297,'BD1'!AA:AA,"PAGADO")))</f>
        <v/>
      </c>
      <c r="E1297" s="73" t="str">
        <f>IF(F1297="","",(IFERROR(VLOOKUP(F1297,'BD1'!AC:AE,2,0),"")))</f>
        <v/>
      </c>
      <c r="F1297" s="360"/>
      <c r="G1297" s="75" t="str">
        <f>IF(F1297="","",(SUMIFS('BD1'!Y:Y,'BD1'!AC:AC,F1297,'BD1'!AA:AA,"PAGADO")))</f>
        <v/>
      </c>
    </row>
    <row r="1298" spans="2:7" ht="20.100000000000001" customHeight="1" x14ac:dyDescent="0.25">
      <c r="B1298" s="538" t="str">
        <f ca="1">IF(F1298="","",(IFERROR(OFFSET('BD1'!C$14,MATCH(F1298,'BD1'!AC$13:AC$2500,0)-2,0),"")))</f>
        <v/>
      </c>
      <c r="C1298" s="539" t="str">
        <f ca="1">IF(F1298="","",(IFERROR(OFFSET('BD1'!AB$14,MATCH(F1298,'BD1'!AC$13:AC$2500,0)-2,0),"")))</f>
        <v/>
      </c>
      <c r="D1298" s="70" t="str">
        <f>IF(F1298="","",(COUNTIFS('BD1'!AC:AC,F1298,'BD1'!AA:AA,"PAGADO")))</f>
        <v/>
      </c>
      <c r="E1298" s="73" t="str">
        <f>IF(F1298="","",(IFERROR(VLOOKUP(F1298,'BD1'!AC:AE,2,0),"")))</f>
        <v/>
      </c>
      <c r="F1298" s="360"/>
      <c r="G1298" s="75" t="str">
        <f>IF(F1298="","",(SUMIFS('BD1'!Y:Y,'BD1'!AC:AC,F1298,'BD1'!AA:AA,"PAGADO")))</f>
        <v/>
      </c>
    </row>
    <row r="1299" spans="2:7" ht="20.100000000000001" customHeight="1" x14ac:dyDescent="0.25">
      <c r="B1299" s="538" t="str">
        <f ca="1">IF(F1299="","",(IFERROR(OFFSET('BD1'!C$14,MATCH(F1299,'BD1'!AC$13:AC$2500,0)-2,0),"")))</f>
        <v/>
      </c>
      <c r="C1299" s="539" t="str">
        <f ca="1">IF(F1299="","",(IFERROR(OFFSET('BD1'!AB$14,MATCH(F1299,'BD1'!AC$13:AC$2500,0)-2,0),"")))</f>
        <v/>
      </c>
      <c r="D1299" s="70" t="str">
        <f>IF(F1299="","",(COUNTIFS('BD1'!AC:AC,F1299,'BD1'!AA:AA,"PAGADO")))</f>
        <v/>
      </c>
      <c r="E1299" s="73" t="str">
        <f>IF(F1299="","",(IFERROR(VLOOKUP(F1299,'BD1'!AC:AE,2,0),"")))</f>
        <v/>
      </c>
      <c r="F1299" s="360"/>
      <c r="G1299" s="75" t="str">
        <f>IF(F1299="","",(SUMIFS('BD1'!Y:Y,'BD1'!AC:AC,F1299,'BD1'!AA:AA,"PAGADO")))</f>
        <v/>
      </c>
    </row>
    <row r="1300" spans="2:7" ht="20.100000000000001" customHeight="1" x14ac:dyDescent="0.25">
      <c r="B1300" s="538" t="str">
        <f ca="1">IF(F1300="","",(IFERROR(OFFSET('BD1'!C$14,MATCH(F1300,'BD1'!AC$13:AC$2500,0)-2,0),"")))</f>
        <v/>
      </c>
      <c r="C1300" s="539" t="str">
        <f ca="1">IF(F1300="","",(IFERROR(OFFSET('BD1'!AB$14,MATCH(F1300,'BD1'!AC$13:AC$2500,0)-2,0),"")))</f>
        <v/>
      </c>
      <c r="D1300" s="70" t="str">
        <f>IF(F1300="","",(COUNTIFS('BD1'!AC:AC,F1300,'BD1'!AA:AA,"PAGADO")))</f>
        <v/>
      </c>
      <c r="E1300" s="73" t="str">
        <f>IF(F1300="","",(IFERROR(VLOOKUP(F1300,'BD1'!AC:AE,2,0),"")))</f>
        <v/>
      </c>
      <c r="F1300" s="360"/>
      <c r="G1300" s="75" t="str">
        <f>IF(F1300="","",(SUMIFS('BD1'!Y:Y,'BD1'!AC:AC,F1300,'BD1'!AA:AA,"PAGADO")))</f>
        <v/>
      </c>
    </row>
    <row r="1301" spans="2:7" ht="20.100000000000001" customHeight="1" x14ac:dyDescent="0.25">
      <c r="B1301" s="538" t="str">
        <f ca="1">IF(F1301="","",(IFERROR(OFFSET('BD1'!C$14,MATCH(F1301,'BD1'!AC$13:AC$2500,0)-2,0),"")))</f>
        <v/>
      </c>
      <c r="C1301" s="539" t="str">
        <f ca="1">IF(F1301="","",(IFERROR(OFFSET('BD1'!AB$14,MATCH(F1301,'BD1'!AC$13:AC$2500,0)-2,0),"")))</f>
        <v/>
      </c>
      <c r="D1301" s="70" t="str">
        <f>IF(F1301="","",(COUNTIFS('BD1'!AC:AC,F1301,'BD1'!AA:AA,"PAGADO")))</f>
        <v/>
      </c>
      <c r="E1301" s="73" t="str">
        <f>IF(F1301="","",(IFERROR(VLOOKUP(F1301,'BD1'!AC:AE,2,0),"")))</f>
        <v/>
      </c>
      <c r="F1301" s="360"/>
      <c r="G1301" s="75" t="str">
        <f>IF(F1301="","",(SUMIFS('BD1'!Y:Y,'BD1'!AC:AC,F1301,'BD1'!AA:AA,"PAGADO")))</f>
        <v/>
      </c>
    </row>
    <row r="1302" spans="2:7" ht="20.100000000000001" customHeight="1" x14ac:dyDescent="0.25">
      <c r="B1302" s="538" t="str">
        <f ca="1">IF(F1302="","",(IFERROR(OFFSET('BD1'!C$14,MATCH(F1302,'BD1'!AC$13:AC$2500,0)-2,0),"")))</f>
        <v/>
      </c>
      <c r="C1302" s="539" t="str">
        <f ca="1">IF(F1302="","",(IFERROR(OFFSET('BD1'!AB$14,MATCH(F1302,'BD1'!AC$13:AC$2500,0)-2,0),"")))</f>
        <v/>
      </c>
      <c r="D1302" s="70" t="str">
        <f>IF(F1302="","",(COUNTIFS('BD1'!AC:AC,F1302,'BD1'!AA:AA,"PAGADO")))</f>
        <v/>
      </c>
      <c r="E1302" s="73" t="str">
        <f>IF(F1302="","",(IFERROR(VLOOKUP(F1302,'BD1'!AC:AE,2,0),"")))</f>
        <v/>
      </c>
      <c r="F1302" s="360"/>
      <c r="G1302" s="75" t="str">
        <f>IF(F1302="","",(SUMIFS('BD1'!Y:Y,'BD1'!AC:AC,F1302,'BD1'!AA:AA,"PAGADO")))</f>
        <v/>
      </c>
    </row>
    <row r="1303" spans="2:7" ht="20.100000000000001" customHeight="1" x14ac:dyDescent="0.25">
      <c r="B1303" s="538" t="str">
        <f ca="1">IF(F1303="","",(IFERROR(OFFSET('BD1'!C$14,MATCH(F1303,'BD1'!AC$13:AC$2500,0)-2,0),"")))</f>
        <v/>
      </c>
      <c r="C1303" s="539" t="str">
        <f ca="1">IF(F1303="","",(IFERROR(OFFSET('BD1'!AB$14,MATCH(F1303,'BD1'!AC$13:AC$2500,0)-2,0),"")))</f>
        <v/>
      </c>
      <c r="D1303" s="70" t="str">
        <f>IF(F1303="","",(COUNTIFS('BD1'!AC:AC,F1303,'BD1'!AA:AA,"PAGADO")))</f>
        <v/>
      </c>
      <c r="E1303" s="73" t="str">
        <f>IF(F1303="","",(IFERROR(VLOOKUP(F1303,'BD1'!AC:AE,2,0),"")))</f>
        <v/>
      </c>
      <c r="F1303" s="360"/>
      <c r="G1303" s="75" t="str">
        <f>IF(F1303="","",(SUMIFS('BD1'!Y:Y,'BD1'!AC:AC,F1303,'BD1'!AA:AA,"PAGADO")))</f>
        <v/>
      </c>
    </row>
    <row r="1304" spans="2:7" ht="20.100000000000001" customHeight="1" x14ac:dyDescent="0.25">
      <c r="B1304" s="538" t="str">
        <f ca="1">IF(F1304="","",(IFERROR(OFFSET('BD1'!C$14,MATCH(F1304,'BD1'!AC$13:AC$2500,0)-2,0),"")))</f>
        <v/>
      </c>
      <c r="C1304" s="539" t="str">
        <f ca="1">IF(F1304="","",(IFERROR(OFFSET('BD1'!AB$14,MATCH(F1304,'BD1'!AC$13:AC$2500,0)-2,0),"")))</f>
        <v/>
      </c>
      <c r="D1304" s="70" t="str">
        <f>IF(F1304="","",(COUNTIFS('BD1'!AC:AC,F1304,'BD1'!AA:AA,"PAGADO")))</f>
        <v/>
      </c>
      <c r="E1304" s="73" t="str">
        <f>IF(F1304="","",(IFERROR(VLOOKUP(F1304,'BD1'!AC:AE,2,0),"")))</f>
        <v/>
      </c>
      <c r="F1304" s="360"/>
      <c r="G1304" s="75" t="str">
        <f>IF(F1304="","",(SUMIFS('BD1'!Y:Y,'BD1'!AC:AC,F1304,'BD1'!AA:AA,"PAGADO")))</f>
        <v/>
      </c>
    </row>
    <row r="1305" spans="2:7" ht="20.100000000000001" customHeight="1" x14ac:dyDescent="0.25">
      <c r="B1305" s="538" t="str">
        <f ca="1">IF(F1305="","",(IFERROR(OFFSET('BD1'!C$14,MATCH(F1305,'BD1'!AC$13:AC$2500,0)-2,0),"")))</f>
        <v/>
      </c>
      <c r="C1305" s="539" t="str">
        <f ca="1">IF(F1305="","",(IFERROR(OFFSET('BD1'!AB$14,MATCH(F1305,'BD1'!AC$13:AC$2500,0)-2,0),"")))</f>
        <v/>
      </c>
      <c r="D1305" s="70" t="str">
        <f>IF(F1305="","",(COUNTIFS('BD1'!AC:AC,F1305,'BD1'!AA:AA,"PAGADO")))</f>
        <v/>
      </c>
      <c r="E1305" s="73" t="str">
        <f>IF(F1305="","",(IFERROR(VLOOKUP(F1305,'BD1'!AC:AE,2,0),"")))</f>
        <v/>
      </c>
      <c r="F1305" s="360"/>
      <c r="G1305" s="75" t="str">
        <f>IF(F1305="","",(SUMIFS('BD1'!Y:Y,'BD1'!AC:AC,F1305,'BD1'!AA:AA,"PAGADO")))</f>
        <v/>
      </c>
    </row>
    <row r="1306" spans="2:7" ht="20.100000000000001" customHeight="1" x14ac:dyDescent="0.25">
      <c r="B1306" s="538" t="str">
        <f ca="1">IF(F1306="","",(IFERROR(OFFSET('BD1'!C$14,MATCH(F1306,'BD1'!AC$13:AC$2500,0)-2,0),"")))</f>
        <v/>
      </c>
      <c r="C1306" s="539" t="str">
        <f ca="1">IF(F1306="","",(IFERROR(OFFSET('BD1'!AB$14,MATCH(F1306,'BD1'!AC$13:AC$2500,0)-2,0),"")))</f>
        <v/>
      </c>
      <c r="D1306" s="70" t="str">
        <f>IF(F1306="","",(COUNTIFS('BD1'!AC:AC,F1306,'BD1'!AA:AA,"PAGADO")))</f>
        <v/>
      </c>
      <c r="E1306" s="73" t="str">
        <f>IF(F1306="","",(IFERROR(VLOOKUP(F1306,'BD1'!AC:AE,2,0),"")))</f>
        <v/>
      </c>
      <c r="F1306" s="360"/>
      <c r="G1306" s="75" t="str">
        <f>IF(F1306="","",(SUMIFS('BD1'!Y:Y,'BD1'!AC:AC,F1306,'BD1'!AA:AA,"PAGADO")))</f>
        <v/>
      </c>
    </row>
    <row r="1307" spans="2:7" ht="20.100000000000001" customHeight="1" x14ac:dyDescent="0.25">
      <c r="B1307" s="538" t="str">
        <f ca="1">IF(F1307="","",(IFERROR(OFFSET('BD1'!C$14,MATCH(F1307,'BD1'!AC$13:AC$2500,0)-2,0),"")))</f>
        <v/>
      </c>
      <c r="C1307" s="539" t="str">
        <f ca="1">IF(F1307="","",(IFERROR(OFFSET('BD1'!AB$14,MATCH(F1307,'BD1'!AC$13:AC$2500,0)-2,0),"")))</f>
        <v/>
      </c>
      <c r="D1307" s="70" t="str">
        <f>IF(F1307="","",(COUNTIFS('BD1'!AC:AC,F1307,'BD1'!AA:AA,"PAGADO")))</f>
        <v/>
      </c>
      <c r="E1307" s="73" t="str">
        <f>IF(F1307="","",(IFERROR(VLOOKUP(F1307,'BD1'!AC:AE,2,0),"")))</f>
        <v/>
      </c>
      <c r="F1307" s="360"/>
      <c r="G1307" s="75" t="str">
        <f>IF(F1307="","",(SUMIFS('BD1'!Y:Y,'BD1'!AC:AC,F1307,'BD1'!AA:AA,"PAGADO")))</f>
        <v/>
      </c>
    </row>
    <row r="1308" spans="2:7" ht="20.100000000000001" customHeight="1" x14ac:dyDescent="0.25">
      <c r="B1308" s="538" t="str">
        <f ca="1">IF(F1308="","",(IFERROR(OFFSET('BD1'!C$14,MATCH(F1308,'BD1'!AC$13:AC$2500,0)-2,0),"")))</f>
        <v/>
      </c>
      <c r="C1308" s="539" t="str">
        <f ca="1">IF(F1308="","",(IFERROR(OFFSET('BD1'!AB$14,MATCH(F1308,'BD1'!AC$13:AC$2500,0)-2,0),"")))</f>
        <v/>
      </c>
      <c r="D1308" s="70" t="str">
        <f>IF(F1308="","",(COUNTIFS('BD1'!AC:AC,F1308,'BD1'!AA:AA,"PAGADO")))</f>
        <v/>
      </c>
      <c r="E1308" s="73" t="str">
        <f>IF(F1308="","",(IFERROR(VLOOKUP(F1308,'BD1'!AC:AE,2,0),"")))</f>
        <v/>
      </c>
      <c r="F1308" s="360"/>
      <c r="G1308" s="75" t="str">
        <f>IF(F1308="","",(SUMIFS('BD1'!Y:Y,'BD1'!AC:AC,F1308,'BD1'!AA:AA,"PAGADO")))</f>
        <v/>
      </c>
    </row>
    <row r="1309" spans="2:7" ht="20.100000000000001" customHeight="1" x14ac:dyDescent="0.25">
      <c r="B1309" s="538" t="str">
        <f ca="1">IF(F1309="","",(IFERROR(OFFSET('BD1'!C$14,MATCH(F1309,'BD1'!AC$13:AC$2500,0)-2,0),"")))</f>
        <v/>
      </c>
      <c r="C1309" s="539" t="str">
        <f ca="1">IF(F1309="","",(IFERROR(OFFSET('BD1'!AB$14,MATCH(F1309,'BD1'!AC$13:AC$2500,0)-2,0),"")))</f>
        <v/>
      </c>
      <c r="D1309" s="70" t="str">
        <f>IF(F1309="","",(COUNTIFS('BD1'!AC:AC,F1309,'BD1'!AA:AA,"PAGADO")))</f>
        <v/>
      </c>
      <c r="E1309" s="73" t="str">
        <f>IF(F1309="","",(IFERROR(VLOOKUP(F1309,'BD1'!AC:AE,2,0),"")))</f>
        <v/>
      </c>
      <c r="F1309" s="360"/>
      <c r="G1309" s="75" t="str">
        <f>IF(F1309="","",(SUMIFS('BD1'!Y:Y,'BD1'!AC:AC,F1309,'BD1'!AA:AA,"PAGADO")))</f>
        <v/>
      </c>
    </row>
    <row r="1310" spans="2:7" ht="20.100000000000001" customHeight="1" x14ac:dyDescent="0.25">
      <c r="B1310" s="538" t="str">
        <f ca="1">IF(F1310="","",(IFERROR(OFFSET('BD1'!C$14,MATCH(F1310,'BD1'!AC$13:AC$2500,0)-2,0),"")))</f>
        <v/>
      </c>
      <c r="C1310" s="539" t="str">
        <f ca="1">IF(F1310="","",(IFERROR(OFFSET('BD1'!AB$14,MATCH(F1310,'BD1'!AC$13:AC$2500,0)-2,0),"")))</f>
        <v/>
      </c>
      <c r="D1310" s="70" t="str">
        <f>IF(F1310="","",(COUNTIFS('BD1'!AC:AC,F1310,'BD1'!AA:AA,"PAGADO")))</f>
        <v/>
      </c>
      <c r="E1310" s="73" t="str">
        <f>IF(F1310="","",(IFERROR(VLOOKUP(F1310,'BD1'!AC:AE,2,0),"")))</f>
        <v/>
      </c>
      <c r="F1310" s="360"/>
      <c r="G1310" s="75" t="str">
        <f>IF(F1310="","",(SUMIFS('BD1'!Y:Y,'BD1'!AC:AC,F1310,'BD1'!AA:AA,"PAGADO")))</f>
        <v/>
      </c>
    </row>
    <row r="1311" spans="2:7" ht="20.100000000000001" customHeight="1" x14ac:dyDescent="0.25">
      <c r="B1311" s="538" t="str">
        <f ca="1">IF(F1311="","",(IFERROR(OFFSET('BD1'!C$14,MATCH(F1311,'BD1'!AC$13:AC$2500,0)-2,0),"")))</f>
        <v/>
      </c>
      <c r="C1311" s="539" t="str">
        <f ca="1">IF(F1311="","",(IFERROR(OFFSET('BD1'!AB$14,MATCH(F1311,'BD1'!AC$13:AC$2500,0)-2,0),"")))</f>
        <v/>
      </c>
      <c r="D1311" s="70" t="str">
        <f>IF(F1311="","",(COUNTIFS('BD1'!AC:AC,F1311,'BD1'!AA:AA,"PAGADO")))</f>
        <v/>
      </c>
      <c r="E1311" s="73" t="str">
        <f>IF(F1311="","",(IFERROR(VLOOKUP(F1311,'BD1'!AC:AE,2,0),"")))</f>
        <v/>
      </c>
      <c r="F1311" s="360"/>
      <c r="G1311" s="75" t="str">
        <f>IF(F1311="","",(SUMIFS('BD1'!Y:Y,'BD1'!AC:AC,F1311,'BD1'!AA:AA,"PAGADO")))</f>
        <v/>
      </c>
    </row>
    <row r="1312" spans="2:7" ht="20.100000000000001" customHeight="1" x14ac:dyDescent="0.25">
      <c r="B1312" s="538" t="str">
        <f ca="1">IF(F1312="","",(IFERROR(OFFSET('BD1'!C$14,MATCH(F1312,'BD1'!AC$13:AC$2500,0)-2,0),"")))</f>
        <v/>
      </c>
      <c r="C1312" s="539" t="str">
        <f ca="1">IF(F1312="","",(IFERROR(OFFSET('BD1'!AB$14,MATCH(F1312,'BD1'!AC$13:AC$2500,0)-2,0),"")))</f>
        <v/>
      </c>
      <c r="D1312" s="70" t="str">
        <f>IF(F1312="","",(COUNTIFS('BD1'!AC:AC,F1312,'BD1'!AA:AA,"PAGADO")))</f>
        <v/>
      </c>
      <c r="E1312" s="73" t="str">
        <f>IF(F1312="","",(IFERROR(VLOOKUP(F1312,'BD1'!AC:AE,2,0),"")))</f>
        <v/>
      </c>
      <c r="F1312" s="360"/>
      <c r="G1312" s="75" t="str">
        <f>IF(F1312="","",(SUMIFS('BD1'!Y:Y,'BD1'!AC:AC,F1312,'BD1'!AA:AA,"PAGADO")))</f>
        <v/>
      </c>
    </row>
    <row r="1313" spans="2:7" ht="20.100000000000001" customHeight="1" x14ac:dyDescent="0.25">
      <c r="B1313" s="538" t="str">
        <f ca="1">IF(F1313="","",(IFERROR(OFFSET('BD1'!C$14,MATCH(F1313,'BD1'!AC$13:AC$2500,0)-2,0),"")))</f>
        <v/>
      </c>
      <c r="C1313" s="539" t="str">
        <f ca="1">IF(F1313="","",(IFERROR(OFFSET('BD1'!AB$14,MATCH(F1313,'BD1'!AC$13:AC$2500,0)-2,0),"")))</f>
        <v/>
      </c>
      <c r="D1313" s="70" t="str">
        <f>IF(F1313="","",(COUNTIFS('BD1'!AC:AC,F1313,'BD1'!AA:AA,"PAGADO")))</f>
        <v/>
      </c>
      <c r="E1313" s="73" t="str">
        <f>IF(F1313="","",(IFERROR(VLOOKUP(F1313,'BD1'!AC:AE,2,0),"")))</f>
        <v/>
      </c>
      <c r="F1313" s="360"/>
      <c r="G1313" s="75" t="str">
        <f>IF(F1313="","",(SUMIFS('BD1'!Y:Y,'BD1'!AC:AC,F1313,'BD1'!AA:AA,"PAGADO")))</f>
        <v/>
      </c>
    </row>
    <row r="1314" spans="2:7" ht="20.100000000000001" customHeight="1" x14ac:dyDescent="0.25">
      <c r="B1314" s="538" t="str">
        <f ca="1">IF(F1314="","",(IFERROR(OFFSET('BD1'!C$14,MATCH(F1314,'BD1'!AC$13:AC$2500,0)-2,0),"")))</f>
        <v/>
      </c>
      <c r="C1314" s="539" t="str">
        <f ca="1">IF(F1314="","",(IFERROR(OFFSET('BD1'!AB$14,MATCH(F1314,'BD1'!AC$13:AC$2500,0)-2,0),"")))</f>
        <v/>
      </c>
      <c r="D1314" s="70" t="str">
        <f>IF(F1314="","",(COUNTIFS('BD1'!AC:AC,F1314,'BD1'!AA:AA,"PAGADO")))</f>
        <v/>
      </c>
      <c r="E1314" s="73" t="str">
        <f>IF(F1314="","",(IFERROR(VLOOKUP(F1314,'BD1'!AC:AE,2,0),"")))</f>
        <v/>
      </c>
      <c r="F1314" s="360"/>
      <c r="G1314" s="75" t="str">
        <f>IF(F1314="","",(SUMIFS('BD1'!Y:Y,'BD1'!AC:AC,F1314,'BD1'!AA:AA,"PAGADO")))</f>
        <v/>
      </c>
    </row>
    <row r="1315" spans="2:7" ht="20.100000000000001" customHeight="1" x14ac:dyDescent="0.25">
      <c r="B1315" s="538" t="str">
        <f ca="1">IF(F1315="","",(IFERROR(OFFSET('BD1'!C$14,MATCH(F1315,'BD1'!AC$13:AC$2500,0)-2,0),"")))</f>
        <v/>
      </c>
      <c r="C1315" s="539" t="str">
        <f ca="1">IF(F1315="","",(IFERROR(OFFSET('BD1'!AB$14,MATCH(F1315,'BD1'!AC$13:AC$2500,0)-2,0),"")))</f>
        <v/>
      </c>
      <c r="D1315" s="70" t="str">
        <f>IF(F1315="","",(COUNTIFS('BD1'!AC:AC,F1315,'BD1'!AA:AA,"PAGADO")))</f>
        <v/>
      </c>
      <c r="E1315" s="73" t="str">
        <f>IF(F1315="","",(IFERROR(VLOOKUP(F1315,'BD1'!AC:AE,2,0),"")))</f>
        <v/>
      </c>
      <c r="F1315" s="360"/>
      <c r="G1315" s="75" t="str">
        <f>IF(F1315="","",(SUMIFS('BD1'!Y:Y,'BD1'!AC:AC,F1315,'BD1'!AA:AA,"PAGADO")))</f>
        <v/>
      </c>
    </row>
    <row r="1316" spans="2:7" ht="20.100000000000001" customHeight="1" x14ac:dyDescent="0.25">
      <c r="B1316" s="538" t="str">
        <f ca="1">IF(F1316="","",(IFERROR(OFFSET('BD1'!C$14,MATCH(F1316,'BD1'!AC$13:AC$2500,0)-2,0),"")))</f>
        <v/>
      </c>
      <c r="C1316" s="539" t="str">
        <f ca="1">IF(F1316="","",(IFERROR(OFFSET('BD1'!AB$14,MATCH(F1316,'BD1'!AC$13:AC$2500,0)-2,0),"")))</f>
        <v/>
      </c>
      <c r="D1316" s="70" t="str">
        <f>IF(F1316="","",(COUNTIFS('BD1'!AC:AC,F1316,'BD1'!AA:AA,"PAGADO")))</f>
        <v/>
      </c>
      <c r="E1316" s="73" t="str">
        <f>IF(F1316="","",(IFERROR(VLOOKUP(F1316,'BD1'!AC:AE,2,0),"")))</f>
        <v/>
      </c>
      <c r="F1316" s="360"/>
      <c r="G1316" s="75" t="str">
        <f>IF(F1316="","",(SUMIFS('BD1'!Y:Y,'BD1'!AC:AC,F1316,'BD1'!AA:AA,"PAGADO")))</f>
        <v/>
      </c>
    </row>
    <row r="1317" spans="2:7" ht="20.100000000000001" customHeight="1" x14ac:dyDescent="0.25">
      <c r="B1317" s="538" t="str">
        <f ca="1">IF(F1317="","",(IFERROR(OFFSET('BD1'!C$14,MATCH(F1317,'BD1'!AC$13:AC$2500,0)-2,0),"")))</f>
        <v/>
      </c>
      <c r="C1317" s="539" t="str">
        <f ca="1">IF(F1317="","",(IFERROR(OFFSET('BD1'!AB$14,MATCH(F1317,'BD1'!AC$13:AC$2500,0)-2,0),"")))</f>
        <v/>
      </c>
      <c r="D1317" s="70" t="str">
        <f>IF(F1317="","",(COUNTIFS('BD1'!AC:AC,F1317,'BD1'!AA:AA,"PAGADO")))</f>
        <v/>
      </c>
      <c r="E1317" s="73" t="str">
        <f>IF(F1317="","",(IFERROR(VLOOKUP(F1317,'BD1'!AC:AE,2,0),"")))</f>
        <v/>
      </c>
      <c r="F1317" s="360"/>
      <c r="G1317" s="75" t="str">
        <f>IF(F1317="","",(SUMIFS('BD1'!Y:Y,'BD1'!AC:AC,F1317,'BD1'!AA:AA,"PAGADO")))</f>
        <v/>
      </c>
    </row>
    <row r="1318" spans="2:7" ht="20.100000000000001" customHeight="1" x14ac:dyDescent="0.25">
      <c r="B1318" s="538" t="str">
        <f ca="1">IF(F1318="","",(IFERROR(OFFSET('BD1'!C$14,MATCH(F1318,'BD1'!AC$13:AC$2500,0)-2,0),"")))</f>
        <v/>
      </c>
      <c r="C1318" s="539" t="str">
        <f ca="1">IF(F1318="","",(IFERROR(OFFSET('BD1'!AB$14,MATCH(F1318,'BD1'!AC$13:AC$2500,0)-2,0),"")))</f>
        <v/>
      </c>
      <c r="D1318" s="70" t="str">
        <f>IF(F1318="","",(COUNTIFS('BD1'!AC:AC,F1318,'BD1'!AA:AA,"PAGADO")))</f>
        <v/>
      </c>
      <c r="E1318" s="73" t="str">
        <f>IF(F1318="","",(IFERROR(VLOOKUP(F1318,'BD1'!AC:AE,2,0),"")))</f>
        <v/>
      </c>
      <c r="F1318" s="360"/>
      <c r="G1318" s="75" t="str">
        <f>IF(F1318="","",(SUMIFS('BD1'!Y:Y,'BD1'!AC:AC,F1318,'BD1'!AA:AA,"PAGADO")))</f>
        <v/>
      </c>
    </row>
    <row r="1319" spans="2:7" ht="20.100000000000001" customHeight="1" x14ac:dyDescent="0.25">
      <c r="B1319" s="538" t="str">
        <f ca="1">IF(F1319="","",(IFERROR(OFFSET('BD1'!C$14,MATCH(F1319,'BD1'!AC$13:AC$2500,0)-2,0),"")))</f>
        <v/>
      </c>
      <c r="C1319" s="539" t="str">
        <f ca="1">IF(F1319="","",(IFERROR(OFFSET('BD1'!AB$14,MATCH(F1319,'BD1'!AC$13:AC$2500,0)-2,0),"")))</f>
        <v/>
      </c>
      <c r="D1319" s="70" t="str">
        <f>IF(F1319="","",(COUNTIFS('BD1'!AC:AC,F1319,'BD1'!AA:AA,"PAGADO")))</f>
        <v/>
      </c>
      <c r="E1319" s="73" t="str">
        <f>IF(F1319="","",(IFERROR(VLOOKUP(F1319,'BD1'!AC:AE,2,0),"")))</f>
        <v/>
      </c>
      <c r="F1319" s="360"/>
      <c r="G1319" s="75" t="str">
        <f>IF(F1319="","",(SUMIFS('BD1'!Y:Y,'BD1'!AC:AC,F1319,'BD1'!AA:AA,"PAGADO")))</f>
        <v/>
      </c>
    </row>
    <row r="1320" spans="2:7" ht="20.100000000000001" customHeight="1" x14ac:dyDescent="0.25">
      <c r="B1320" s="538" t="str">
        <f ca="1">IF(F1320="","",(IFERROR(OFFSET('BD1'!C$14,MATCH(F1320,'BD1'!AC$13:AC$2500,0)-2,0),"")))</f>
        <v/>
      </c>
      <c r="C1320" s="539" t="str">
        <f ca="1">IF(F1320="","",(IFERROR(OFFSET('BD1'!AB$14,MATCH(F1320,'BD1'!AC$13:AC$2500,0)-2,0),"")))</f>
        <v/>
      </c>
      <c r="D1320" s="70" t="str">
        <f>IF(F1320="","",(COUNTIFS('BD1'!AC:AC,F1320,'BD1'!AA:AA,"PAGADO")))</f>
        <v/>
      </c>
      <c r="E1320" s="73" t="str">
        <f>IF(F1320="","",(IFERROR(VLOOKUP(F1320,'BD1'!AC:AE,2,0),"")))</f>
        <v/>
      </c>
      <c r="F1320" s="360"/>
      <c r="G1320" s="75" t="str">
        <f>IF(F1320="","",(SUMIFS('BD1'!Y:Y,'BD1'!AC:AC,F1320,'BD1'!AA:AA,"PAGADO")))</f>
        <v/>
      </c>
    </row>
    <row r="1321" spans="2:7" ht="20.100000000000001" customHeight="1" x14ac:dyDescent="0.25">
      <c r="B1321" s="538" t="str">
        <f ca="1">IF(F1321="","",(IFERROR(OFFSET('BD1'!C$14,MATCH(F1321,'BD1'!AC$13:AC$2500,0)-2,0),"")))</f>
        <v/>
      </c>
      <c r="C1321" s="539" t="str">
        <f ca="1">IF(F1321="","",(IFERROR(OFFSET('BD1'!AB$14,MATCH(F1321,'BD1'!AC$13:AC$2500,0)-2,0),"")))</f>
        <v/>
      </c>
      <c r="D1321" s="70" t="str">
        <f>IF(F1321="","",(COUNTIFS('BD1'!AC:AC,F1321,'BD1'!AA:AA,"PAGADO")))</f>
        <v/>
      </c>
      <c r="E1321" s="73" t="str">
        <f>IF(F1321="","",(IFERROR(VLOOKUP(F1321,'BD1'!AC:AE,2,0),"")))</f>
        <v/>
      </c>
      <c r="F1321" s="360"/>
      <c r="G1321" s="75" t="str">
        <f>IF(F1321="","",(SUMIFS('BD1'!Y:Y,'BD1'!AC:AC,F1321,'BD1'!AA:AA,"PAGADO")))</f>
        <v/>
      </c>
    </row>
    <row r="1322" spans="2:7" ht="20.100000000000001" customHeight="1" x14ac:dyDescent="0.25">
      <c r="B1322" s="538" t="str">
        <f ca="1">IF(F1322="","",(IFERROR(OFFSET('BD1'!C$14,MATCH(F1322,'BD1'!AC$13:AC$2500,0)-2,0),"")))</f>
        <v/>
      </c>
      <c r="C1322" s="539" t="str">
        <f ca="1">IF(F1322="","",(IFERROR(OFFSET('BD1'!AB$14,MATCH(F1322,'BD1'!AC$13:AC$2500,0)-2,0),"")))</f>
        <v/>
      </c>
      <c r="D1322" s="70" t="str">
        <f>IF(F1322="","",(COUNTIFS('BD1'!AC:AC,F1322,'BD1'!AA:AA,"PAGADO")))</f>
        <v/>
      </c>
      <c r="E1322" s="73" t="str">
        <f>IF(F1322="","",(IFERROR(VLOOKUP(F1322,'BD1'!AC:AE,2,0),"")))</f>
        <v/>
      </c>
      <c r="F1322" s="360"/>
      <c r="G1322" s="75" t="str">
        <f>IF(F1322="","",(SUMIFS('BD1'!Y:Y,'BD1'!AC:AC,F1322,'BD1'!AA:AA,"PAGADO")))</f>
        <v/>
      </c>
    </row>
    <row r="1323" spans="2:7" ht="20.100000000000001" customHeight="1" x14ac:dyDescent="0.25">
      <c r="B1323" s="538" t="str">
        <f ca="1">IF(F1323="","",(IFERROR(OFFSET('BD1'!C$14,MATCH(F1323,'BD1'!AC$13:AC$2500,0)-2,0),"")))</f>
        <v/>
      </c>
      <c r="C1323" s="539" t="str">
        <f ca="1">IF(F1323="","",(IFERROR(OFFSET('BD1'!AB$14,MATCH(F1323,'BD1'!AC$13:AC$2500,0)-2,0),"")))</f>
        <v/>
      </c>
      <c r="D1323" s="70" t="str">
        <f>IF(F1323="","",(COUNTIFS('BD1'!AC:AC,F1323,'BD1'!AA:AA,"PAGADO")))</f>
        <v/>
      </c>
      <c r="E1323" s="73" t="str">
        <f>IF(F1323="","",(IFERROR(VLOOKUP(F1323,'BD1'!AC:AE,2,0),"")))</f>
        <v/>
      </c>
      <c r="F1323" s="360"/>
      <c r="G1323" s="75" t="str">
        <f>IF(F1323="","",(SUMIFS('BD1'!Y:Y,'BD1'!AC:AC,F1323,'BD1'!AA:AA,"PAGADO")))</f>
        <v/>
      </c>
    </row>
    <row r="1324" spans="2:7" ht="20.100000000000001" customHeight="1" x14ac:dyDescent="0.25">
      <c r="B1324" s="538" t="str">
        <f ca="1">IF(F1324="","",(IFERROR(OFFSET('BD1'!C$14,MATCH(F1324,'BD1'!AC$13:AC$2500,0)-2,0),"")))</f>
        <v/>
      </c>
      <c r="C1324" s="539" t="str">
        <f ca="1">IF(F1324="","",(IFERROR(OFFSET('BD1'!AB$14,MATCH(F1324,'BD1'!AC$13:AC$2500,0)-2,0),"")))</f>
        <v/>
      </c>
      <c r="D1324" s="70" t="str">
        <f>IF(F1324="","",(COUNTIFS('BD1'!AC:AC,F1324,'BD1'!AA:AA,"PAGADO")))</f>
        <v/>
      </c>
      <c r="E1324" s="73" t="str">
        <f>IF(F1324="","",(IFERROR(VLOOKUP(F1324,'BD1'!AC:AE,2,0),"")))</f>
        <v/>
      </c>
      <c r="F1324" s="360"/>
      <c r="G1324" s="75" t="str">
        <f>IF(F1324="","",(SUMIFS('BD1'!Y:Y,'BD1'!AC:AC,F1324,'BD1'!AA:AA,"PAGADO")))</f>
        <v/>
      </c>
    </row>
    <row r="1325" spans="2:7" ht="20.100000000000001" customHeight="1" x14ac:dyDescent="0.25">
      <c r="B1325" s="538" t="str">
        <f ca="1">IF(F1325="","",(IFERROR(OFFSET('BD1'!C$14,MATCH(F1325,'BD1'!AC$13:AC$2500,0)-2,0),"")))</f>
        <v/>
      </c>
      <c r="C1325" s="539" t="str">
        <f ca="1">IF(F1325="","",(IFERROR(OFFSET('BD1'!AB$14,MATCH(F1325,'BD1'!AC$13:AC$2500,0)-2,0),"")))</f>
        <v/>
      </c>
      <c r="D1325" s="70" t="str">
        <f>IF(F1325="","",(COUNTIFS('BD1'!AC:AC,F1325,'BD1'!AA:AA,"PAGADO")))</f>
        <v/>
      </c>
      <c r="E1325" s="73" t="str">
        <f>IF(F1325="","",(IFERROR(VLOOKUP(F1325,'BD1'!AC:AE,2,0),"")))</f>
        <v/>
      </c>
      <c r="F1325" s="360"/>
      <c r="G1325" s="75" t="str">
        <f>IF(F1325="","",(SUMIFS('BD1'!Y:Y,'BD1'!AC:AC,F1325,'BD1'!AA:AA,"PAGADO")))</f>
        <v/>
      </c>
    </row>
    <row r="1326" spans="2:7" ht="20.100000000000001" customHeight="1" x14ac:dyDescent="0.25">
      <c r="B1326" s="538" t="str">
        <f ca="1">IF(F1326="","",(IFERROR(OFFSET('BD1'!C$14,MATCH(F1326,'BD1'!AC$13:AC$2500,0)-2,0),"")))</f>
        <v/>
      </c>
      <c r="C1326" s="539" t="str">
        <f ca="1">IF(F1326="","",(IFERROR(OFFSET('BD1'!AB$14,MATCH(F1326,'BD1'!AC$13:AC$2500,0)-2,0),"")))</f>
        <v/>
      </c>
      <c r="D1326" s="70" t="str">
        <f>IF(F1326="","",(COUNTIFS('BD1'!AC:AC,F1326,'BD1'!AA:AA,"PAGADO")))</f>
        <v/>
      </c>
      <c r="E1326" s="73" t="str">
        <f>IF(F1326="","",(IFERROR(VLOOKUP(F1326,'BD1'!AC:AE,2,0),"")))</f>
        <v/>
      </c>
      <c r="F1326" s="360"/>
      <c r="G1326" s="75" t="str">
        <f>IF(F1326="","",(SUMIFS('BD1'!Y:Y,'BD1'!AC:AC,F1326,'BD1'!AA:AA,"PAGADO")))</f>
        <v/>
      </c>
    </row>
    <row r="1327" spans="2:7" ht="20.100000000000001" customHeight="1" x14ac:dyDescent="0.25">
      <c r="B1327" s="538" t="str">
        <f ca="1">IF(F1327="","",(IFERROR(OFFSET('BD1'!C$14,MATCH(F1327,'BD1'!AC$13:AC$2500,0)-2,0),"")))</f>
        <v/>
      </c>
      <c r="C1327" s="539" t="str">
        <f ca="1">IF(F1327="","",(IFERROR(OFFSET('BD1'!AB$14,MATCH(F1327,'BD1'!AC$13:AC$2500,0)-2,0),"")))</f>
        <v/>
      </c>
      <c r="D1327" s="70" t="str">
        <f>IF(F1327="","",(COUNTIFS('BD1'!AC:AC,F1327,'BD1'!AA:AA,"PAGADO")))</f>
        <v/>
      </c>
      <c r="E1327" s="73" t="str">
        <f>IF(F1327="","",(IFERROR(VLOOKUP(F1327,'BD1'!AC:AE,2,0),"")))</f>
        <v/>
      </c>
      <c r="F1327" s="360"/>
      <c r="G1327" s="75" t="str">
        <f>IF(F1327="","",(SUMIFS('BD1'!Y:Y,'BD1'!AC:AC,F1327,'BD1'!AA:AA,"PAGADO")))</f>
        <v/>
      </c>
    </row>
    <row r="1328" spans="2:7" ht="20.100000000000001" customHeight="1" x14ac:dyDescent="0.25">
      <c r="B1328" s="538" t="str">
        <f ca="1">IF(F1328="","",(IFERROR(OFFSET('BD1'!C$14,MATCH(F1328,'BD1'!AC$13:AC$2500,0)-2,0),"")))</f>
        <v/>
      </c>
      <c r="C1328" s="539" t="str">
        <f ca="1">IF(F1328="","",(IFERROR(OFFSET('BD1'!AB$14,MATCH(F1328,'BD1'!AC$13:AC$2500,0)-2,0),"")))</f>
        <v/>
      </c>
      <c r="D1328" s="70" t="str">
        <f>IF(F1328="","",(COUNTIFS('BD1'!AC:AC,F1328,'BD1'!AA:AA,"PAGADO")))</f>
        <v/>
      </c>
      <c r="E1328" s="73" t="str">
        <f>IF(F1328="","",(IFERROR(VLOOKUP(F1328,'BD1'!AC:AE,2,0),"")))</f>
        <v/>
      </c>
      <c r="F1328" s="360"/>
      <c r="G1328" s="75" t="str">
        <f>IF(F1328="","",(SUMIFS('BD1'!Y:Y,'BD1'!AC:AC,F1328,'BD1'!AA:AA,"PAGADO")))</f>
        <v/>
      </c>
    </row>
    <row r="1329" spans="2:7" ht="20.100000000000001" customHeight="1" x14ac:dyDescent="0.25">
      <c r="B1329" s="538" t="str">
        <f ca="1">IF(F1329="","",(IFERROR(OFFSET('BD1'!C$14,MATCH(F1329,'BD1'!AC$13:AC$2500,0)-2,0),"")))</f>
        <v/>
      </c>
      <c r="C1329" s="539" t="str">
        <f ca="1">IF(F1329="","",(IFERROR(OFFSET('BD1'!AB$14,MATCH(F1329,'BD1'!AC$13:AC$2500,0)-2,0),"")))</f>
        <v/>
      </c>
      <c r="D1329" s="70" t="str">
        <f>IF(F1329="","",(COUNTIFS('BD1'!AC:AC,F1329,'BD1'!AA:AA,"PAGADO")))</f>
        <v/>
      </c>
      <c r="E1329" s="73" t="str">
        <f>IF(F1329="","",(IFERROR(VLOOKUP(F1329,'BD1'!AC:AE,2,0),"")))</f>
        <v/>
      </c>
      <c r="F1329" s="360"/>
      <c r="G1329" s="75" t="str">
        <f>IF(F1329="","",(SUMIFS('BD1'!Y:Y,'BD1'!AC:AC,F1329,'BD1'!AA:AA,"PAGADO")))</f>
        <v/>
      </c>
    </row>
    <row r="1330" spans="2:7" ht="20.100000000000001" customHeight="1" x14ac:dyDescent="0.25">
      <c r="B1330" s="538" t="str">
        <f ca="1">IF(F1330="","",(IFERROR(OFFSET('BD1'!C$14,MATCH(F1330,'BD1'!AC$13:AC$2500,0)-2,0),"")))</f>
        <v/>
      </c>
      <c r="C1330" s="539" t="str">
        <f ca="1">IF(F1330="","",(IFERROR(OFFSET('BD1'!AB$14,MATCH(F1330,'BD1'!AC$13:AC$2500,0)-2,0),"")))</f>
        <v/>
      </c>
      <c r="D1330" s="70" t="str">
        <f>IF(F1330="","",(COUNTIFS('BD1'!AC:AC,F1330,'BD1'!AA:AA,"PAGADO")))</f>
        <v/>
      </c>
      <c r="E1330" s="73" t="str">
        <f>IF(F1330="","",(IFERROR(VLOOKUP(F1330,'BD1'!AC:AE,2,0),"")))</f>
        <v/>
      </c>
      <c r="F1330" s="360"/>
      <c r="G1330" s="75" t="str">
        <f>IF(F1330="","",(SUMIFS('BD1'!Y:Y,'BD1'!AC:AC,F1330,'BD1'!AA:AA,"PAGADO")))</f>
        <v/>
      </c>
    </row>
    <row r="1331" spans="2:7" ht="20.100000000000001" customHeight="1" x14ac:dyDescent="0.25">
      <c r="B1331" s="538" t="str">
        <f ca="1">IF(F1331="","",(IFERROR(OFFSET('BD1'!C$14,MATCH(F1331,'BD1'!AC$13:AC$2500,0)-2,0),"")))</f>
        <v/>
      </c>
      <c r="C1331" s="539" t="str">
        <f ca="1">IF(F1331="","",(IFERROR(OFFSET('BD1'!AB$14,MATCH(F1331,'BD1'!AC$13:AC$2500,0)-2,0),"")))</f>
        <v/>
      </c>
      <c r="D1331" s="70" t="str">
        <f>IF(F1331="","",(COUNTIFS('BD1'!AC:AC,F1331,'BD1'!AA:AA,"PAGADO")))</f>
        <v/>
      </c>
      <c r="E1331" s="73" t="str">
        <f>IF(F1331="","",(IFERROR(VLOOKUP(F1331,'BD1'!AC:AE,2,0),"")))</f>
        <v/>
      </c>
      <c r="F1331" s="360"/>
      <c r="G1331" s="75" t="str">
        <f>IF(F1331="","",(SUMIFS('BD1'!Y:Y,'BD1'!AC:AC,F1331,'BD1'!AA:AA,"PAGADO")))</f>
        <v/>
      </c>
    </row>
    <row r="1332" spans="2:7" ht="20.100000000000001" customHeight="1" x14ac:dyDescent="0.25">
      <c r="B1332" s="538" t="str">
        <f ca="1">IF(F1332="","",(IFERROR(OFFSET('BD1'!C$14,MATCH(F1332,'BD1'!AC$13:AC$2500,0)-2,0),"")))</f>
        <v/>
      </c>
      <c r="C1332" s="539" t="str">
        <f ca="1">IF(F1332="","",(IFERROR(OFFSET('BD1'!AB$14,MATCH(F1332,'BD1'!AC$13:AC$2500,0)-2,0),"")))</f>
        <v/>
      </c>
      <c r="D1332" s="70" t="str">
        <f>IF(F1332="","",(COUNTIFS('BD1'!AC:AC,F1332,'BD1'!AA:AA,"PAGADO")))</f>
        <v/>
      </c>
      <c r="E1332" s="73" t="str">
        <f>IF(F1332="","",(IFERROR(VLOOKUP(F1332,'BD1'!AC:AE,2,0),"")))</f>
        <v/>
      </c>
      <c r="F1332" s="360"/>
      <c r="G1332" s="75" t="str">
        <f>IF(F1332="","",(SUMIFS('BD1'!Y:Y,'BD1'!AC:AC,F1332,'BD1'!AA:AA,"PAGADO")))</f>
        <v/>
      </c>
    </row>
    <row r="1333" spans="2:7" ht="20.100000000000001" customHeight="1" x14ac:dyDescent="0.25">
      <c r="B1333" s="538" t="str">
        <f ca="1">IF(F1333="","",(IFERROR(OFFSET('BD1'!C$14,MATCH(F1333,'BD1'!AC$13:AC$2500,0)-2,0),"")))</f>
        <v/>
      </c>
      <c r="C1333" s="539" t="str">
        <f ca="1">IF(F1333="","",(IFERROR(OFFSET('BD1'!AB$14,MATCH(F1333,'BD1'!AC$13:AC$2500,0)-2,0),"")))</f>
        <v/>
      </c>
      <c r="D1333" s="70" t="str">
        <f>IF(F1333="","",(COUNTIFS('BD1'!AC:AC,F1333,'BD1'!AA:AA,"PAGADO")))</f>
        <v/>
      </c>
      <c r="E1333" s="73" t="str">
        <f>IF(F1333="","",(IFERROR(VLOOKUP(F1333,'BD1'!AC:AE,2,0),"")))</f>
        <v/>
      </c>
      <c r="F1333" s="360"/>
      <c r="G1333" s="75" t="str">
        <f>IF(F1333="","",(SUMIFS('BD1'!Y:Y,'BD1'!AC:AC,F1333,'BD1'!AA:AA,"PAGADO")))</f>
        <v/>
      </c>
    </row>
    <row r="1334" spans="2:7" ht="20.100000000000001" customHeight="1" x14ac:dyDescent="0.25">
      <c r="B1334" s="538" t="str">
        <f ca="1">IF(F1334="","",(IFERROR(OFFSET('BD1'!C$14,MATCH(F1334,'BD1'!AC$13:AC$2500,0)-2,0),"")))</f>
        <v/>
      </c>
      <c r="C1334" s="539" t="str">
        <f ca="1">IF(F1334="","",(IFERROR(OFFSET('BD1'!AB$14,MATCH(F1334,'BD1'!AC$13:AC$2500,0)-2,0),"")))</f>
        <v/>
      </c>
      <c r="D1334" s="70" t="str">
        <f>IF(F1334="","",(COUNTIFS('BD1'!AC:AC,F1334,'BD1'!AA:AA,"PAGADO")))</f>
        <v/>
      </c>
      <c r="E1334" s="73" t="str">
        <f>IF(F1334="","",(IFERROR(VLOOKUP(F1334,'BD1'!AC:AE,2,0),"")))</f>
        <v/>
      </c>
      <c r="F1334" s="360"/>
      <c r="G1334" s="75" t="str">
        <f>IF(F1334="","",(SUMIFS('BD1'!Y:Y,'BD1'!AC:AC,F1334,'BD1'!AA:AA,"PAGADO")))</f>
        <v/>
      </c>
    </row>
    <row r="1335" spans="2:7" ht="20.100000000000001" customHeight="1" x14ac:dyDescent="0.25">
      <c r="B1335" s="538" t="str">
        <f ca="1">IF(F1335="","",(IFERROR(OFFSET('BD1'!C$14,MATCH(F1335,'BD1'!AC$13:AC$2500,0)-2,0),"")))</f>
        <v/>
      </c>
      <c r="C1335" s="539" t="str">
        <f ca="1">IF(F1335="","",(IFERROR(OFFSET('BD1'!AB$14,MATCH(F1335,'BD1'!AC$13:AC$2500,0)-2,0),"")))</f>
        <v/>
      </c>
      <c r="D1335" s="70" t="str">
        <f>IF(F1335="","",(COUNTIFS('BD1'!AC:AC,F1335,'BD1'!AA:AA,"PAGADO")))</f>
        <v/>
      </c>
      <c r="E1335" s="73" t="str">
        <f>IF(F1335="","",(IFERROR(VLOOKUP(F1335,'BD1'!AC:AE,2,0),"")))</f>
        <v/>
      </c>
      <c r="F1335" s="360"/>
      <c r="G1335" s="75" t="str">
        <f>IF(F1335="","",(SUMIFS('BD1'!Y:Y,'BD1'!AC:AC,F1335,'BD1'!AA:AA,"PAGADO")))</f>
        <v/>
      </c>
    </row>
    <row r="1336" spans="2:7" ht="20.100000000000001" customHeight="1" x14ac:dyDescent="0.25">
      <c r="B1336" s="538" t="str">
        <f ca="1">IF(F1336="","",(IFERROR(OFFSET('BD1'!C$14,MATCH(F1336,'BD1'!AC$13:AC$2500,0)-2,0),"")))</f>
        <v/>
      </c>
      <c r="C1336" s="539" t="str">
        <f ca="1">IF(F1336="","",(IFERROR(OFFSET('BD1'!AB$14,MATCH(F1336,'BD1'!AC$13:AC$2500,0)-2,0),"")))</f>
        <v/>
      </c>
      <c r="D1336" s="70" t="str">
        <f>IF(F1336="","",(COUNTIFS('BD1'!AC:AC,F1336,'BD1'!AA:AA,"PAGADO")))</f>
        <v/>
      </c>
      <c r="E1336" s="73" t="str">
        <f>IF(F1336="","",(IFERROR(VLOOKUP(F1336,'BD1'!AC:AE,2,0),"")))</f>
        <v/>
      </c>
      <c r="F1336" s="360"/>
      <c r="G1336" s="75" t="str">
        <f>IF(F1336="","",(SUMIFS('BD1'!Y:Y,'BD1'!AC:AC,F1336,'BD1'!AA:AA,"PAGADO")))</f>
        <v/>
      </c>
    </row>
    <row r="1337" spans="2:7" ht="20.100000000000001" customHeight="1" x14ac:dyDescent="0.25">
      <c r="B1337" s="538" t="str">
        <f ca="1">IF(F1337="","",(IFERROR(OFFSET('BD1'!C$14,MATCH(F1337,'BD1'!AC$13:AC$2500,0)-2,0),"")))</f>
        <v/>
      </c>
      <c r="C1337" s="539" t="str">
        <f ca="1">IF(F1337="","",(IFERROR(OFFSET('BD1'!AB$14,MATCH(F1337,'BD1'!AC$13:AC$2500,0)-2,0),"")))</f>
        <v/>
      </c>
      <c r="D1337" s="70" t="str">
        <f>IF(F1337="","",(COUNTIFS('BD1'!AC:AC,F1337,'BD1'!AA:AA,"PAGADO")))</f>
        <v/>
      </c>
      <c r="E1337" s="73" t="str">
        <f>IF(F1337="","",(IFERROR(VLOOKUP(F1337,'BD1'!AC:AE,2,0),"")))</f>
        <v/>
      </c>
      <c r="F1337" s="360"/>
      <c r="G1337" s="75" t="str">
        <f>IF(F1337="","",(SUMIFS('BD1'!Y:Y,'BD1'!AC:AC,F1337,'BD1'!AA:AA,"PAGADO")))</f>
        <v/>
      </c>
    </row>
    <row r="1338" spans="2:7" ht="20.100000000000001" customHeight="1" x14ac:dyDescent="0.25">
      <c r="B1338" s="538" t="str">
        <f ca="1">IF(F1338="","",(IFERROR(OFFSET('BD1'!C$14,MATCH(F1338,'BD1'!AC$13:AC$2500,0)-2,0),"")))</f>
        <v/>
      </c>
      <c r="C1338" s="539" t="str">
        <f ca="1">IF(F1338="","",(IFERROR(OFFSET('BD1'!AB$14,MATCH(F1338,'BD1'!AC$13:AC$2500,0)-2,0),"")))</f>
        <v/>
      </c>
      <c r="D1338" s="70" t="str">
        <f>IF(F1338="","",(COUNTIFS('BD1'!AC:AC,F1338,'BD1'!AA:AA,"PAGADO")))</f>
        <v/>
      </c>
      <c r="E1338" s="73" t="str">
        <f>IF(F1338="","",(IFERROR(VLOOKUP(F1338,'BD1'!AC:AE,2,0),"")))</f>
        <v/>
      </c>
      <c r="F1338" s="360"/>
      <c r="G1338" s="75" t="str">
        <f>IF(F1338="","",(SUMIFS('BD1'!Y:Y,'BD1'!AC:AC,F1338,'BD1'!AA:AA,"PAGADO")))</f>
        <v/>
      </c>
    </row>
    <row r="1339" spans="2:7" ht="20.100000000000001" customHeight="1" x14ac:dyDescent="0.25">
      <c r="B1339" s="538" t="str">
        <f ca="1">IF(F1339="","",(IFERROR(OFFSET('BD1'!C$14,MATCH(F1339,'BD1'!AC$13:AC$2500,0)-2,0),"")))</f>
        <v/>
      </c>
      <c r="C1339" s="539" t="str">
        <f ca="1">IF(F1339="","",(IFERROR(OFFSET('BD1'!AB$14,MATCH(F1339,'BD1'!AC$13:AC$2500,0)-2,0),"")))</f>
        <v/>
      </c>
      <c r="D1339" s="70" t="str">
        <f>IF(F1339="","",(COUNTIFS('BD1'!AC:AC,F1339,'BD1'!AA:AA,"PAGADO")))</f>
        <v/>
      </c>
      <c r="E1339" s="73" t="str">
        <f>IF(F1339="","",(IFERROR(VLOOKUP(F1339,'BD1'!AC:AE,2,0),"")))</f>
        <v/>
      </c>
      <c r="F1339" s="360"/>
      <c r="G1339" s="75" t="str">
        <f>IF(F1339="","",(SUMIFS('BD1'!Y:Y,'BD1'!AC:AC,F1339,'BD1'!AA:AA,"PAGADO")))</f>
        <v/>
      </c>
    </row>
    <row r="1340" spans="2:7" ht="20.100000000000001" customHeight="1" x14ac:dyDescent="0.25">
      <c r="B1340" s="538" t="str">
        <f ca="1">IF(F1340="","",(IFERROR(OFFSET('BD1'!C$14,MATCH(F1340,'BD1'!AC$13:AC$2500,0)-2,0),"")))</f>
        <v/>
      </c>
      <c r="C1340" s="539" t="str">
        <f ca="1">IF(F1340="","",(IFERROR(OFFSET('BD1'!AB$14,MATCH(F1340,'BD1'!AC$13:AC$2500,0)-2,0),"")))</f>
        <v/>
      </c>
      <c r="D1340" s="70" t="str">
        <f>IF(F1340="","",(COUNTIFS('BD1'!AC:AC,F1340,'BD1'!AA:AA,"PAGADO")))</f>
        <v/>
      </c>
      <c r="E1340" s="73" t="str">
        <f>IF(F1340="","",(IFERROR(VLOOKUP(F1340,'BD1'!AC:AE,2,0),"")))</f>
        <v/>
      </c>
      <c r="F1340" s="360"/>
      <c r="G1340" s="75" t="str">
        <f>IF(F1340="","",(SUMIFS('BD1'!Y:Y,'BD1'!AC:AC,F1340,'BD1'!AA:AA,"PAGADO")))</f>
        <v/>
      </c>
    </row>
    <row r="1341" spans="2:7" ht="20.100000000000001" customHeight="1" x14ac:dyDescent="0.25">
      <c r="B1341" s="538" t="str">
        <f ca="1">IF(F1341="","",(IFERROR(OFFSET('BD1'!C$14,MATCH(F1341,'BD1'!AC$13:AC$2500,0)-2,0),"")))</f>
        <v/>
      </c>
      <c r="C1341" s="539" t="str">
        <f ca="1">IF(F1341="","",(IFERROR(OFFSET('BD1'!AB$14,MATCH(F1341,'BD1'!AC$13:AC$2500,0)-2,0),"")))</f>
        <v/>
      </c>
      <c r="D1341" s="70" t="str">
        <f>IF(F1341="","",(COUNTIFS('BD1'!AC:AC,F1341,'BD1'!AA:AA,"PAGADO")))</f>
        <v/>
      </c>
      <c r="E1341" s="73" t="str">
        <f>IF(F1341="","",(IFERROR(VLOOKUP(F1341,'BD1'!AC:AE,2,0),"")))</f>
        <v/>
      </c>
      <c r="F1341" s="360"/>
      <c r="G1341" s="75" t="str">
        <f>IF(F1341="","",(SUMIFS('BD1'!Y:Y,'BD1'!AC:AC,F1341,'BD1'!AA:AA,"PAGADO")))</f>
        <v/>
      </c>
    </row>
    <row r="1342" spans="2:7" ht="20.100000000000001" customHeight="1" x14ac:dyDescent="0.25">
      <c r="B1342" s="538" t="str">
        <f ca="1">IF(F1342="","",(IFERROR(OFFSET('BD1'!C$14,MATCH(F1342,'BD1'!AC$13:AC$2500,0)-2,0),"")))</f>
        <v/>
      </c>
      <c r="C1342" s="539" t="str">
        <f ca="1">IF(F1342="","",(IFERROR(OFFSET('BD1'!AB$14,MATCH(F1342,'BD1'!AC$13:AC$2500,0)-2,0),"")))</f>
        <v/>
      </c>
      <c r="D1342" s="70" t="str">
        <f>IF(F1342="","",(COUNTIFS('BD1'!AC:AC,F1342,'BD1'!AA:AA,"PAGADO")))</f>
        <v/>
      </c>
      <c r="E1342" s="73" t="str">
        <f>IF(F1342="","",(IFERROR(VLOOKUP(F1342,'BD1'!AC:AE,2,0),"")))</f>
        <v/>
      </c>
      <c r="F1342" s="360"/>
      <c r="G1342" s="75" t="str">
        <f>IF(F1342="","",(SUMIFS('BD1'!Y:Y,'BD1'!AC:AC,F1342,'BD1'!AA:AA,"PAGADO")))</f>
        <v/>
      </c>
    </row>
    <row r="1343" spans="2:7" ht="20.100000000000001" customHeight="1" x14ac:dyDescent="0.25">
      <c r="B1343" s="538" t="str">
        <f ca="1">IF(F1343="","",(IFERROR(OFFSET('BD1'!C$14,MATCH(F1343,'BD1'!AC$13:AC$2500,0)-2,0),"")))</f>
        <v/>
      </c>
      <c r="C1343" s="539" t="str">
        <f ca="1">IF(F1343="","",(IFERROR(OFFSET('BD1'!AB$14,MATCH(F1343,'BD1'!AC$13:AC$2500,0)-2,0),"")))</f>
        <v/>
      </c>
      <c r="D1343" s="70" t="str">
        <f>IF(F1343="","",(COUNTIFS('BD1'!AC:AC,F1343,'BD1'!AA:AA,"PAGADO")))</f>
        <v/>
      </c>
      <c r="E1343" s="73" t="str">
        <f>IF(F1343="","",(IFERROR(VLOOKUP(F1343,'BD1'!AC:AE,2,0),"")))</f>
        <v/>
      </c>
      <c r="F1343" s="360"/>
      <c r="G1343" s="75" t="str">
        <f>IF(F1343="","",(SUMIFS('BD1'!Y:Y,'BD1'!AC:AC,F1343,'BD1'!AA:AA,"PAGADO")))</f>
        <v/>
      </c>
    </row>
    <row r="1344" spans="2:7" ht="20.100000000000001" customHeight="1" x14ac:dyDescent="0.25">
      <c r="B1344" s="538" t="str">
        <f ca="1">IF(F1344="","",(IFERROR(OFFSET('BD1'!C$14,MATCH(F1344,'BD1'!AC$13:AC$2500,0)-2,0),"")))</f>
        <v/>
      </c>
      <c r="C1344" s="539" t="str">
        <f ca="1">IF(F1344="","",(IFERROR(OFFSET('BD1'!AB$14,MATCH(F1344,'BD1'!AC$13:AC$2500,0)-2,0),"")))</f>
        <v/>
      </c>
      <c r="D1344" s="70" t="str">
        <f>IF(F1344="","",(COUNTIFS('BD1'!AC:AC,F1344,'BD1'!AA:AA,"PAGADO")))</f>
        <v/>
      </c>
      <c r="E1344" s="73" t="str">
        <f>IF(F1344="","",(IFERROR(VLOOKUP(F1344,'BD1'!AC:AE,2,0),"")))</f>
        <v/>
      </c>
      <c r="F1344" s="360"/>
      <c r="G1344" s="75" t="str">
        <f>IF(F1344="","",(SUMIFS('BD1'!Y:Y,'BD1'!AC:AC,F1344,'BD1'!AA:AA,"PAGADO")))</f>
        <v/>
      </c>
    </row>
    <row r="1345" spans="2:7" ht="20.100000000000001" customHeight="1" x14ac:dyDescent="0.25">
      <c r="B1345" s="538" t="str">
        <f ca="1">IF(F1345="","",(IFERROR(OFFSET('BD1'!C$14,MATCH(F1345,'BD1'!AC$13:AC$2500,0)-2,0),"")))</f>
        <v/>
      </c>
      <c r="C1345" s="539" t="str">
        <f ca="1">IF(F1345="","",(IFERROR(OFFSET('BD1'!AB$14,MATCH(F1345,'BD1'!AC$13:AC$2500,0)-2,0),"")))</f>
        <v/>
      </c>
      <c r="D1345" s="70" t="str">
        <f>IF(F1345="","",(COUNTIFS('BD1'!AC:AC,F1345,'BD1'!AA:AA,"PAGADO")))</f>
        <v/>
      </c>
      <c r="E1345" s="73" t="str">
        <f>IF(F1345="","",(IFERROR(VLOOKUP(F1345,'BD1'!AC:AE,2,0),"")))</f>
        <v/>
      </c>
      <c r="F1345" s="360"/>
      <c r="G1345" s="75" t="str">
        <f>IF(F1345="","",(SUMIFS('BD1'!Y:Y,'BD1'!AC:AC,F1345,'BD1'!AA:AA,"PAGADO")))</f>
        <v/>
      </c>
    </row>
    <row r="1346" spans="2:7" ht="20.100000000000001" customHeight="1" x14ac:dyDescent="0.25">
      <c r="B1346" s="538" t="str">
        <f ca="1">IF(F1346="","",(IFERROR(OFFSET('BD1'!C$14,MATCH(F1346,'BD1'!AC$13:AC$2500,0)-2,0),"")))</f>
        <v/>
      </c>
      <c r="C1346" s="539" t="str">
        <f ca="1">IF(F1346="","",(IFERROR(OFFSET('BD1'!AB$14,MATCH(F1346,'BD1'!AC$13:AC$2500,0)-2,0),"")))</f>
        <v/>
      </c>
      <c r="D1346" s="70" t="str">
        <f>IF(F1346="","",(COUNTIFS('BD1'!AC:AC,F1346,'BD1'!AA:AA,"PAGADO")))</f>
        <v/>
      </c>
      <c r="E1346" s="73" t="str">
        <f>IF(F1346="","",(IFERROR(VLOOKUP(F1346,'BD1'!AC:AE,2,0),"")))</f>
        <v/>
      </c>
      <c r="F1346" s="360"/>
      <c r="G1346" s="75" t="str">
        <f>IF(F1346="","",(SUMIFS('BD1'!Y:Y,'BD1'!AC:AC,F1346,'BD1'!AA:AA,"PAGADO")))</f>
        <v/>
      </c>
    </row>
    <row r="1347" spans="2:7" ht="20.100000000000001" customHeight="1" x14ac:dyDescent="0.25">
      <c r="B1347" s="538" t="str">
        <f ca="1">IF(F1347="","",(IFERROR(OFFSET('BD1'!C$14,MATCH(F1347,'BD1'!AC$13:AC$2500,0)-2,0),"")))</f>
        <v/>
      </c>
      <c r="C1347" s="539" t="str">
        <f ca="1">IF(F1347="","",(IFERROR(OFFSET('BD1'!AB$14,MATCH(F1347,'BD1'!AC$13:AC$2500,0)-2,0),"")))</f>
        <v/>
      </c>
      <c r="D1347" s="70" t="str">
        <f>IF(F1347="","",(COUNTIFS('BD1'!AC:AC,F1347,'BD1'!AA:AA,"PAGADO")))</f>
        <v/>
      </c>
      <c r="E1347" s="73" t="str">
        <f>IF(F1347="","",(IFERROR(VLOOKUP(F1347,'BD1'!AC:AE,2,0),"")))</f>
        <v/>
      </c>
      <c r="F1347" s="360"/>
      <c r="G1347" s="75" t="str">
        <f>IF(F1347="","",(SUMIFS('BD1'!Y:Y,'BD1'!AC:AC,F1347,'BD1'!AA:AA,"PAGADO")))</f>
        <v/>
      </c>
    </row>
    <row r="1348" spans="2:7" ht="20.100000000000001" customHeight="1" x14ac:dyDescent="0.25">
      <c r="B1348" s="538" t="str">
        <f ca="1">IF(F1348="","",(IFERROR(OFFSET('BD1'!C$14,MATCH(F1348,'BD1'!AC$13:AC$2500,0)-2,0),"")))</f>
        <v/>
      </c>
      <c r="C1348" s="539" t="str">
        <f ca="1">IF(F1348="","",(IFERROR(OFFSET('BD1'!AB$14,MATCH(F1348,'BD1'!AC$13:AC$2500,0)-2,0),"")))</f>
        <v/>
      </c>
      <c r="D1348" s="70" t="str">
        <f>IF(F1348="","",(COUNTIFS('BD1'!AC:AC,F1348,'BD1'!AA:AA,"PAGADO")))</f>
        <v/>
      </c>
      <c r="E1348" s="73" t="str">
        <f>IF(F1348="","",(IFERROR(VLOOKUP(F1348,'BD1'!AC:AE,2,0),"")))</f>
        <v/>
      </c>
      <c r="F1348" s="360"/>
      <c r="G1348" s="75" t="str">
        <f>IF(F1348="","",(SUMIFS('BD1'!Y:Y,'BD1'!AC:AC,F1348,'BD1'!AA:AA,"PAGADO")))</f>
        <v/>
      </c>
    </row>
    <row r="1349" spans="2:7" ht="20.100000000000001" customHeight="1" x14ac:dyDescent="0.25">
      <c r="B1349" s="538" t="str">
        <f ca="1">IF(F1349="","",(IFERROR(OFFSET('BD1'!C$14,MATCH(F1349,'BD1'!AC$13:AC$2500,0)-2,0),"")))</f>
        <v/>
      </c>
      <c r="C1349" s="539" t="str">
        <f ca="1">IF(F1349="","",(IFERROR(OFFSET('BD1'!AB$14,MATCH(F1349,'BD1'!AC$13:AC$2500,0)-2,0),"")))</f>
        <v/>
      </c>
      <c r="D1349" s="70" t="str">
        <f>IF(F1349="","",(COUNTIFS('BD1'!AC:AC,F1349,'BD1'!AA:AA,"PAGADO")))</f>
        <v/>
      </c>
      <c r="E1349" s="73" t="str">
        <f>IF(F1349="","",(IFERROR(VLOOKUP(F1349,'BD1'!AC:AE,2,0),"")))</f>
        <v/>
      </c>
      <c r="F1349" s="360"/>
      <c r="G1349" s="75" t="str">
        <f>IF(F1349="","",(SUMIFS('BD1'!Y:Y,'BD1'!AC:AC,F1349,'BD1'!AA:AA,"PAGADO")))</f>
        <v/>
      </c>
    </row>
    <row r="1350" spans="2:7" ht="20.100000000000001" customHeight="1" x14ac:dyDescent="0.25">
      <c r="B1350" s="538" t="str">
        <f ca="1">IF(F1350="","",(IFERROR(OFFSET('BD1'!C$14,MATCH(F1350,'BD1'!AC$13:AC$2500,0)-2,0),"")))</f>
        <v/>
      </c>
      <c r="C1350" s="539" t="str">
        <f ca="1">IF(F1350="","",(IFERROR(OFFSET('BD1'!AB$14,MATCH(F1350,'BD1'!AC$13:AC$2500,0)-2,0),"")))</f>
        <v/>
      </c>
      <c r="D1350" s="70" t="str">
        <f>IF(F1350="","",(COUNTIFS('BD1'!AC:AC,F1350,'BD1'!AA:AA,"PAGADO")))</f>
        <v/>
      </c>
      <c r="E1350" s="73" t="str">
        <f>IF(F1350="","",(IFERROR(VLOOKUP(F1350,'BD1'!AC:AE,2,0),"")))</f>
        <v/>
      </c>
      <c r="F1350" s="360"/>
      <c r="G1350" s="75" t="str">
        <f>IF(F1350="","",(SUMIFS('BD1'!Y:Y,'BD1'!AC:AC,F1350,'BD1'!AA:AA,"PAGADO")))</f>
        <v/>
      </c>
    </row>
    <row r="1351" spans="2:7" ht="20.100000000000001" customHeight="1" x14ac:dyDescent="0.25">
      <c r="B1351" s="538" t="str">
        <f ca="1">IF(F1351="","",(IFERROR(OFFSET('BD1'!C$14,MATCH(F1351,'BD1'!AC$13:AC$2500,0)-2,0),"")))</f>
        <v/>
      </c>
      <c r="C1351" s="539" t="str">
        <f ca="1">IF(F1351="","",(IFERROR(OFFSET('BD1'!AB$14,MATCH(F1351,'BD1'!AC$13:AC$2500,0)-2,0),"")))</f>
        <v/>
      </c>
      <c r="D1351" s="70" t="str">
        <f>IF(F1351="","",(COUNTIFS('BD1'!AC:AC,F1351,'BD1'!AA:AA,"PAGADO")))</f>
        <v/>
      </c>
      <c r="E1351" s="73" t="str">
        <f>IF(F1351="","",(IFERROR(VLOOKUP(F1351,'BD1'!AC:AE,2,0),"")))</f>
        <v/>
      </c>
      <c r="F1351" s="360"/>
      <c r="G1351" s="75" t="str">
        <f>IF(F1351="","",(SUMIFS('BD1'!Y:Y,'BD1'!AC:AC,F1351,'BD1'!AA:AA,"PAGADO")))</f>
        <v/>
      </c>
    </row>
    <row r="1352" spans="2:7" ht="20.100000000000001" customHeight="1" x14ac:dyDescent="0.25">
      <c r="B1352" s="538" t="str">
        <f ca="1">IF(F1352="","",(IFERROR(OFFSET('BD1'!C$14,MATCH(F1352,'BD1'!AC$13:AC$2500,0)-2,0),"")))</f>
        <v/>
      </c>
      <c r="C1352" s="539" t="str">
        <f ca="1">IF(F1352="","",(IFERROR(OFFSET('BD1'!AB$14,MATCH(F1352,'BD1'!AC$13:AC$2500,0)-2,0),"")))</f>
        <v/>
      </c>
      <c r="D1352" s="70" t="str">
        <f>IF(F1352="","",(COUNTIFS('BD1'!AC:AC,F1352,'BD1'!AA:AA,"PAGADO")))</f>
        <v/>
      </c>
      <c r="E1352" s="73" t="str">
        <f>IF(F1352="","",(IFERROR(VLOOKUP(F1352,'BD1'!AC:AE,2,0),"")))</f>
        <v/>
      </c>
      <c r="F1352" s="360"/>
      <c r="G1352" s="75" t="str">
        <f>IF(F1352="","",(SUMIFS('BD1'!Y:Y,'BD1'!AC:AC,F1352,'BD1'!AA:AA,"PAGADO")))</f>
        <v/>
      </c>
    </row>
    <row r="1353" spans="2:7" ht="20.100000000000001" customHeight="1" x14ac:dyDescent="0.25">
      <c r="B1353" s="538" t="str">
        <f ca="1">IF(F1353="","",(IFERROR(OFFSET('BD1'!C$14,MATCH(F1353,'BD1'!AC$13:AC$2500,0)-2,0),"")))</f>
        <v/>
      </c>
      <c r="C1353" s="539" t="str">
        <f ca="1">IF(F1353="","",(IFERROR(OFFSET('BD1'!AB$14,MATCH(F1353,'BD1'!AC$13:AC$2500,0)-2,0),"")))</f>
        <v/>
      </c>
      <c r="D1353" s="70" t="str">
        <f>IF(F1353="","",(COUNTIFS('BD1'!AC:AC,F1353,'BD1'!AA:AA,"PAGADO")))</f>
        <v/>
      </c>
      <c r="E1353" s="73" t="str">
        <f>IF(F1353="","",(IFERROR(VLOOKUP(F1353,'BD1'!AC:AE,2,0),"")))</f>
        <v/>
      </c>
      <c r="F1353" s="360"/>
      <c r="G1353" s="75" t="str">
        <f>IF(F1353="","",(SUMIFS('BD1'!Y:Y,'BD1'!AC:AC,F1353,'BD1'!AA:AA,"PAGADO")))</f>
        <v/>
      </c>
    </row>
    <row r="1354" spans="2:7" ht="20.100000000000001" customHeight="1" x14ac:dyDescent="0.25">
      <c r="B1354" s="538" t="str">
        <f ca="1">IF(F1354="","",(IFERROR(OFFSET('BD1'!C$14,MATCH(F1354,'BD1'!AC$13:AC$2500,0)-2,0),"")))</f>
        <v/>
      </c>
      <c r="C1354" s="539" t="str">
        <f ca="1">IF(F1354="","",(IFERROR(OFFSET('BD1'!AB$14,MATCH(F1354,'BD1'!AC$13:AC$2500,0)-2,0),"")))</f>
        <v/>
      </c>
      <c r="D1354" s="70" t="str">
        <f>IF(F1354="","",(COUNTIFS('BD1'!AC:AC,F1354,'BD1'!AA:AA,"PAGADO")))</f>
        <v/>
      </c>
      <c r="E1354" s="73" t="str">
        <f>IF(F1354="","",(IFERROR(VLOOKUP(F1354,'BD1'!AC:AE,2,0),"")))</f>
        <v/>
      </c>
      <c r="F1354" s="360"/>
      <c r="G1354" s="75" t="str">
        <f>IF(F1354="","",(SUMIFS('BD1'!Y:Y,'BD1'!AC:AC,F1354,'BD1'!AA:AA,"PAGADO")))</f>
        <v/>
      </c>
    </row>
    <row r="1355" spans="2:7" ht="20.100000000000001" customHeight="1" x14ac:dyDescent="0.25">
      <c r="B1355" s="538" t="str">
        <f ca="1">IF(F1355="","",(IFERROR(OFFSET('BD1'!C$14,MATCH(F1355,'BD1'!AC$13:AC$2500,0)-2,0),"")))</f>
        <v/>
      </c>
      <c r="C1355" s="539" t="str">
        <f ca="1">IF(F1355="","",(IFERROR(OFFSET('BD1'!AB$14,MATCH(F1355,'BD1'!AC$13:AC$2500,0)-2,0),"")))</f>
        <v/>
      </c>
      <c r="D1355" s="70" t="str">
        <f>IF(F1355="","",(COUNTIFS('BD1'!AC:AC,F1355,'BD1'!AA:AA,"PAGADO")))</f>
        <v/>
      </c>
      <c r="E1355" s="73" t="str">
        <f>IF(F1355="","",(IFERROR(VLOOKUP(F1355,'BD1'!AC:AE,2,0),"")))</f>
        <v/>
      </c>
      <c r="F1355" s="360"/>
      <c r="G1355" s="75" t="str">
        <f>IF(F1355="","",(SUMIFS('BD1'!Y:Y,'BD1'!AC:AC,F1355,'BD1'!AA:AA,"PAGADO")))</f>
        <v/>
      </c>
    </row>
    <row r="1356" spans="2:7" ht="20.100000000000001" customHeight="1" x14ac:dyDescent="0.25">
      <c r="B1356" s="538" t="str">
        <f ca="1">IF(F1356="","",(IFERROR(OFFSET('BD1'!C$14,MATCH(F1356,'BD1'!AC$13:AC$2500,0)-2,0),"")))</f>
        <v/>
      </c>
      <c r="C1356" s="539" t="str">
        <f ca="1">IF(F1356="","",(IFERROR(OFFSET('BD1'!AB$14,MATCH(F1356,'BD1'!AC$13:AC$2500,0)-2,0),"")))</f>
        <v/>
      </c>
      <c r="D1356" s="70" t="str">
        <f>IF(F1356="","",(COUNTIFS('BD1'!AC:AC,F1356,'BD1'!AA:AA,"PAGADO")))</f>
        <v/>
      </c>
      <c r="E1356" s="73" t="str">
        <f>IF(F1356="","",(IFERROR(VLOOKUP(F1356,'BD1'!AC:AE,2,0),"")))</f>
        <v/>
      </c>
      <c r="F1356" s="360"/>
      <c r="G1356" s="75" t="str">
        <f>IF(F1356="","",(SUMIFS('BD1'!Y:Y,'BD1'!AC:AC,F1356,'BD1'!AA:AA,"PAGADO")))</f>
        <v/>
      </c>
    </row>
    <row r="1357" spans="2:7" ht="20.100000000000001" customHeight="1" x14ac:dyDescent="0.25">
      <c r="B1357" s="538" t="str">
        <f ca="1">IF(F1357="","",(IFERROR(OFFSET('BD1'!C$14,MATCH(F1357,'BD1'!AC$13:AC$2500,0)-2,0),"")))</f>
        <v/>
      </c>
      <c r="C1357" s="539" t="str">
        <f ca="1">IF(F1357="","",(IFERROR(OFFSET('BD1'!AB$14,MATCH(F1357,'BD1'!AC$13:AC$2500,0)-2,0),"")))</f>
        <v/>
      </c>
      <c r="D1357" s="70" t="str">
        <f>IF(F1357="","",(COUNTIFS('BD1'!AC:AC,F1357,'BD1'!AA:AA,"PAGADO")))</f>
        <v/>
      </c>
      <c r="E1357" s="73" t="str">
        <f>IF(F1357="","",(IFERROR(VLOOKUP(F1357,'BD1'!AC:AE,2,0),"")))</f>
        <v/>
      </c>
      <c r="F1357" s="360"/>
      <c r="G1357" s="75" t="str">
        <f>IF(F1357="","",(SUMIFS('BD1'!Y:Y,'BD1'!AC:AC,F1357,'BD1'!AA:AA,"PAGADO")))</f>
        <v/>
      </c>
    </row>
    <row r="1358" spans="2:7" ht="20.100000000000001" customHeight="1" x14ac:dyDescent="0.25">
      <c r="B1358" s="538" t="str">
        <f ca="1">IF(F1358="","",(IFERROR(OFFSET('BD1'!C$14,MATCH(F1358,'BD1'!AC$13:AC$2500,0)-2,0),"")))</f>
        <v/>
      </c>
      <c r="C1358" s="539" t="str">
        <f ca="1">IF(F1358="","",(IFERROR(OFFSET('BD1'!AB$14,MATCH(F1358,'BD1'!AC$13:AC$2500,0)-2,0),"")))</f>
        <v/>
      </c>
      <c r="D1358" s="70" t="str">
        <f>IF(F1358="","",(COUNTIFS('BD1'!AC:AC,F1358,'BD1'!AA:AA,"PAGADO")))</f>
        <v/>
      </c>
      <c r="E1358" s="73" t="str">
        <f>IF(F1358="","",(IFERROR(VLOOKUP(F1358,'BD1'!AC:AE,2,0),"")))</f>
        <v/>
      </c>
      <c r="F1358" s="360"/>
      <c r="G1358" s="75" t="str">
        <f>IF(F1358="","",(SUMIFS('BD1'!Y:Y,'BD1'!AC:AC,F1358,'BD1'!AA:AA,"PAGADO")))</f>
        <v/>
      </c>
    </row>
    <row r="1359" spans="2:7" ht="20.100000000000001" customHeight="1" x14ac:dyDescent="0.25">
      <c r="B1359" s="538" t="str">
        <f ca="1">IF(F1359="","",(IFERROR(OFFSET('BD1'!C$14,MATCH(F1359,'BD1'!AC$13:AC$2500,0)-2,0),"")))</f>
        <v/>
      </c>
      <c r="C1359" s="539" t="str">
        <f ca="1">IF(F1359="","",(IFERROR(OFFSET('BD1'!AB$14,MATCH(F1359,'BD1'!AC$13:AC$2500,0)-2,0),"")))</f>
        <v/>
      </c>
      <c r="D1359" s="70" t="str">
        <f>IF(F1359="","",(COUNTIFS('BD1'!AC:AC,F1359,'BD1'!AA:AA,"PAGADO")))</f>
        <v/>
      </c>
      <c r="E1359" s="73" t="str">
        <f>IF(F1359="","",(IFERROR(VLOOKUP(F1359,'BD1'!AC:AE,2,0),"")))</f>
        <v/>
      </c>
      <c r="F1359" s="360"/>
      <c r="G1359" s="75" t="str">
        <f>IF(F1359="","",(SUMIFS('BD1'!Y:Y,'BD1'!AC:AC,F1359,'BD1'!AA:AA,"PAGADO")))</f>
        <v/>
      </c>
    </row>
    <row r="1360" spans="2:7" ht="20.100000000000001" customHeight="1" x14ac:dyDescent="0.25">
      <c r="B1360" s="538" t="str">
        <f ca="1">IF(F1360="","",(IFERROR(OFFSET('BD1'!C$14,MATCH(F1360,'BD1'!AC$13:AC$2500,0)-2,0),"")))</f>
        <v/>
      </c>
      <c r="C1360" s="539" t="str">
        <f ca="1">IF(F1360="","",(IFERROR(OFFSET('BD1'!AB$14,MATCH(F1360,'BD1'!AC$13:AC$2500,0)-2,0),"")))</f>
        <v/>
      </c>
      <c r="D1360" s="70" t="str">
        <f>IF(F1360="","",(COUNTIFS('BD1'!AC:AC,F1360,'BD1'!AA:AA,"PAGADO")))</f>
        <v/>
      </c>
      <c r="E1360" s="73" t="str">
        <f>IF(F1360="","",(IFERROR(VLOOKUP(F1360,'BD1'!AC:AE,2,0),"")))</f>
        <v/>
      </c>
      <c r="F1360" s="360"/>
      <c r="G1360" s="75" t="str">
        <f>IF(F1360="","",(SUMIFS('BD1'!Y:Y,'BD1'!AC:AC,F1360,'BD1'!AA:AA,"PAGADO")))</f>
        <v/>
      </c>
    </row>
    <row r="1361" spans="2:7" ht="20.100000000000001" customHeight="1" x14ac:dyDescent="0.25">
      <c r="B1361" s="538" t="str">
        <f ca="1">IF(F1361="","",(IFERROR(OFFSET('BD1'!C$14,MATCH(F1361,'BD1'!AC$13:AC$2500,0)-2,0),"")))</f>
        <v/>
      </c>
      <c r="C1361" s="539" t="str">
        <f ca="1">IF(F1361="","",(IFERROR(OFFSET('BD1'!AB$14,MATCH(F1361,'BD1'!AC$13:AC$2500,0)-2,0),"")))</f>
        <v/>
      </c>
      <c r="D1361" s="70" t="str">
        <f>IF(F1361="","",(COUNTIFS('BD1'!AC:AC,F1361,'BD1'!AA:AA,"PAGADO")))</f>
        <v/>
      </c>
      <c r="E1361" s="73" t="str">
        <f>IF(F1361="","",(IFERROR(VLOOKUP(F1361,'BD1'!AC:AE,2,0),"")))</f>
        <v/>
      </c>
      <c r="F1361" s="360"/>
      <c r="G1361" s="75" t="str">
        <f>IF(F1361="","",(SUMIFS('BD1'!Y:Y,'BD1'!AC:AC,F1361,'BD1'!AA:AA,"PAGADO")))</f>
        <v/>
      </c>
    </row>
    <row r="1362" spans="2:7" ht="20.100000000000001" customHeight="1" x14ac:dyDescent="0.25">
      <c r="B1362" s="538" t="str">
        <f ca="1">IF(F1362="","",(IFERROR(OFFSET('BD1'!C$14,MATCH(F1362,'BD1'!AC$13:AC$2500,0)-2,0),"")))</f>
        <v/>
      </c>
      <c r="C1362" s="539" t="str">
        <f ca="1">IF(F1362="","",(IFERROR(OFFSET('BD1'!AB$14,MATCH(F1362,'BD1'!AC$13:AC$2500,0)-2,0),"")))</f>
        <v/>
      </c>
      <c r="D1362" s="70" t="str">
        <f>IF(F1362="","",(COUNTIFS('BD1'!AC:AC,F1362,'BD1'!AA:AA,"PAGADO")))</f>
        <v/>
      </c>
      <c r="E1362" s="73" t="str">
        <f>IF(F1362="","",(IFERROR(VLOOKUP(F1362,'BD1'!AC:AE,2,0),"")))</f>
        <v/>
      </c>
      <c r="F1362" s="360"/>
      <c r="G1362" s="75" t="str">
        <f>IF(F1362="","",(SUMIFS('BD1'!Y:Y,'BD1'!AC:AC,F1362,'BD1'!AA:AA,"PAGADO")))</f>
        <v/>
      </c>
    </row>
    <row r="1363" spans="2:7" ht="20.100000000000001" customHeight="1" x14ac:dyDescent="0.25">
      <c r="B1363" s="538" t="str">
        <f ca="1">IF(F1363="","",(IFERROR(OFFSET('BD1'!C$14,MATCH(F1363,'BD1'!AC$13:AC$2500,0)-2,0),"")))</f>
        <v/>
      </c>
      <c r="C1363" s="539" t="str">
        <f ca="1">IF(F1363="","",(IFERROR(OFFSET('BD1'!AB$14,MATCH(F1363,'BD1'!AC$13:AC$2500,0)-2,0),"")))</f>
        <v/>
      </c>
      <c r="D1363" s="70" t="str">
        <f>IF(F1363="","",(COUNTIFS('BD1'!AC:AC,F1363,'BD1'!AA:AA,"PAGADO")))</f>
        <v/>
      </c>
      <c r="E1363" s="73" t="str">
        <f>IF(F1363="","",(IFERROR(VLOOKUP(F1363,'BD1'!AC:AE,2,0),"")))</f>
        <v/>
      </c>
      <c r="F1363" s="360"/>
      <c r="G1363" s="75" t="str">
        <f>IF(F1363="","",(SUMIFS('BD1'!Y:Y,'BD1'!AC:AC,F1363,'BD1'!AA:AA,"PAGADO")))</f>
        <v/>
      </c>
    </row>
    <row r="1364" spans="2:7" ht="20.100000000000001" customHeight="1" x14ac:dyDescent="0.25">
      <c r="B1364" s="538" t="str">
        <f ca="1">IF(F1364="","",(IFERROR(OFFSET('BD1'!C$14,MATCH(F1364,'BD1'!AC$13:AC$2500,0)-2,0),"")))</f>
        <v/>
      </c>
      <c r="C1364" s="539" t="str">
        <f ca="1">IF(F1364="","",(IFERROR(OFFSET('BD1'!AB$14,MATCH(F1364,'BD1'!AC$13:AC$2500,0)-2,0),"")))</f>
        <v/>
      </c>
      <c r="D1364" s="70" t="str">
        <f>IF(F1364="","",(COUNTIFS('BD1'!AC:AC,F1364,'BD1'!AA:AA,"PAGADO")))</f>
        <v/>
      </c>
      <c r="E1364" s="73" t="str">
        <f>IF(F1364="","",(IFERROR(VLOOKUP(F1364,'BD1'!AC:AE,2,0),"")))</f>
        <v/>
      </c>
      <c r="F1364" s="360"/>
      <c r="G1364" s="75" t="str">
        <f>IF(F1364="","",(SUMIFS('BD1'!Y:Y,'BD1'!AC:AC,F1364,'BD1'!AA:AA,"PAGADO")))</f>
        <v/>
      </c>
    </row>
    <row r="1365" spans="2:7" ht="20.100000000000001" customHeight="1" x14ac:dyDescent="0.25">
      <c r="B1365" s="538" t="str">
        <f ca="1">IF(F1365="","",(IFERROR(OFFSET('BD1'!C$14,MATCH(F1365,'BD1'!AC$13:AC$2500,0)-2,0),"")))</f>
        <v/>
      </c>
      <c r="C1365" s="539" t="str">
        <f ca="1">IF(F1365="","",(IFERROR(OFFSET('BD1'!AB$14,MATCH(F1365,'BD1'!AC$13:AC$2500,0)-2,0),"")))</f>
        <v/>
      </c>
      <c r="D1365" s="70" t="str">
        <f>IF(F1365="","",(COUNTIFS('BD1'!AC:AC,F1365,'BD1'!AA:AA,"PAGADO")))</f>
        <v/>
      </c>
      <c r="E1365" s="73" t="str">
        <f>IF(F1365="","",(IFERROR(VLOOKUP(F1365,'BD1'!AC:AE,2,0),"")))</f>
        <v/>
      </c>
      <c r="F1365" s="360"/>
      <c r="G1365" s="75" t="str">
        <f>IF(F1365="","",(SUMIFS('BD1'!Y:Y,'BD1'!AC:AC,F1365,'BD1'!AA:AA,"PAGADO")))</f>
        <v/>
      </c>
    </row>
    <row r="1366" spans="2:7" ht="20.100000000000001" customHeight="1" x14ac:dyDescent="0.25">
      <c r="B1366" s="538" t="str">
        <f ca="1">IF(F1366="","",(IFERROR(OFFSET('BD1'!C$14,MATCH(F1366,'BD1'!AC$13:AC$2500,0)-2,0),"")))</f>
        <v/>
      </c>
      <c r="C1366" s="539" t="str">
        <f ca="1">IF(F1366="","",(IFERROR(OFFSET('BD1'!AB$14,MATCH(F1366,'BD1'!AC$13:AC$2500,0)-2,0),"")))</f>
        <v/>
      </c>
      <c r="D1366" s="70" t="str">
        <f>IF(F1366="","",(COUNTIFS('BD1'!AC:AC,F1366,'BD1'!AA:AA,"PAGADO")))</f>
        <v/>
      </c>
      <c r="E1366" s="73" t="str">
        <f>IF(F1366="","",(IFERROR(VLOOKUP(F1366,'BD1'!AC:AE,2,0),"")))</f>
        <v/>
      </c>
      <c r="F1366" s="360"/>
      <c r="G1366" s="75" t="str">
        <f>IF(F1366="","",(SUMIFS('BD1'!Y:Y,'BD1'!AC:AC,F1366,'BD1'!AA:AA,"PAGADO")))</f>
        <v/>
      </c>
    </row>
    <row r="1367" spans="2:7" ht="20.100000000000001" customHeight="1" x14ac:dyDescent="0.25">
      <c r="B1367" s="538" t="str">
        <f ca="1">IF(F1367="","",(IFERROR(OFFSET('BD1'!C$14,MATCH(F1367,'BD1'!AC$13:AC$2500,0)-2,0),"")))</f>
        <v/>
      </c>
      <c r="C1367" s="539" t="str">
        <f ca="1">IF(F1367="","",(IFERROR(OFFSET('BD1'!AB$14,MATCH(F1367,'BD1'!AC$13:AC$2500,0)-2,0),"")))</f>
        <v/>
      </c>
      <c r="D1367" s="70" t="str">
        <f>IF(F1367="","",(COUNTIFS('BD1'!AC:AC,F1367,'BD1'!AA:AA,"PAGADO")))</f>
        <v/>
      </c>
      <c r="E1367" s="73" t="str">
        <f>IF(F1367="","",(IFERROR(VLOOKUP(F1367,'BD1'!AC:AE,2,0),"")))</f>
        <v/>
      </c>
      <c r="F1367" s="360"/>
      <c r="G1367" s="75" t="str">
        <f>IF(F1367="","",(SUMIFS('BD1'!Y:Y,'BD1'!AC:AC,F1367,'BD1'!AA:AA,"PAGADO")))</f>
        <v/>
      </c>
    </row>
    <row r="1368" spans="2:7" ht="20.100000000000001" customHeight="1" x14ac:dyDescent="0.25">
      <c r="B1368" s="538" t="str">
        <f ca="1">IF(F1368="","",(IFERROR(OFFSET('BD1'!C$14,MATCH(F1368,'BD1'!AC$13:AC$2500,0)-2,0),"")))</f>
        <v/>
      </c>
      <c r="C1368" s="539" t="str">
        <f ca="1">IF(F1368="","",(IFERROR(OFFSET('BD1'!AB$14,MATCH(F1368,'BD1'!AC$13:AC$2500,0)-2,0),"")))</f>
        <v/>
      </c>
      <c r="D1368" s="70" t="str">
        <f>IF(F1368="","",(COUNTIFS('BD1'!AC:AC,F1368,'BD1'!AA:AA,"PAGADO")))</f>
        <v/>
      </c>
      <c r="E1368" s="73" t="str">
        <f>IF(F1368="","",(IFERROR(VLOOKUP(F1368,'BD1'!AC:AE,2,0),"")))</f>
        <v/>
      </c>
      <c r="F1368" s="360"/>
      <c r="G1368" s="75" t="str">
        <f>IF(F1368="","",(SUMIFS('BD1'!Y:Y,'BD1'!AC:AC,F1368,'BD1'!AA:AA,"PAGADO")))</f>
        <v/>
      </c>
    </row>
    <row r="1369" spans="2:7" ht="20.100000000000001" customHeight="1" x14ac:dyDescent="0.25">
      <c r="B1369" s="538" t="str">
        <f ca="1">IF(F1369="","",(IFERROR(OFFSET('BD1'!C$14,MATCH(F1369,'BD1'!AC$13:AC$2500,0)-2,0),"")))</f>
        <v/>
      </c>
      <c r="C1369" s="539" t="str">
        <f ca="1">IF(F1369="","",(IFERROR(OFFSET('BD1'!AB$14,MATCH(F1369,'BD1'!AC$13:AC$2500,0)-2,0),"")))</f>
        <v/>
      </c>
      <c r="D1369" s="70" t="str">
        <f>IF(F1369="","",(COUNTIFS('BD1'!AC:AC,F1369,'BD1'!AA:AA,"PAGADO")))</f>
        <v/>
      </c>
      <c r="E1369" s="73" t="str">
        <f>IF(F1369="","",(IFERROR(VLOOKUP(F1369,'BD1'!AC:AE,2,0),"")))</f>
        <v/>
      </c>
      <c r="F1369" s="360"/>
      <c r="G1369" s="75" t="str">
        <f>IF(F1369="","",(SUMIFS('BD1'!Y:Y,'BD1'!AC:AC,F1369,'BD1'!AA:AA,"PAGADO")))</f>
        <v/>
      </c>
    </row>
    <row r="1370" spans="2:7" ht="20.100000000000001" customHeight="1" x14ac:dyDescent="0.25">
      <c r="B1370" s="538" t="str">
        <f ca="1">IF(F1370="","",(IFERROR(OFFSET('BD1'!C$14,MATCH(F1370,'BD1'!AC$13:AC$2500,0)-2,0),"")))</f>
        <v/>
      </c>
      <c r="C1370" s="539" t="str">
        <f ca="1">IF(F1370="","",(IFERROR(OFFSET('BD1'!AB$14,MATCH(F1370,'BD1'!AC$13:AC$2500,0)-2,0),"")))</f>
        <v/>
      </c>
      <c r="D1370" s="70" t="str">
        <f>IF(F1370="","",(COUNTIFS('BD1'!AC:AC,F1370,'BD1'!AA:AA,"PAGADO")))</f>
        <v/>
      </c>
      <c r="E1370" s="73" t="str">
        <f>IF(F1370="","",(IFERROR(VLOOKUP(F1370,'BD1'!AC:AE,2,0),"")))</f>
        <v/>
      </c>
      <c r="F1370" s="360"/>
      <c r="G1370" s="75" t="str">
        <f>IF(F1370="","",(SUMIFS('BD1'!Y:Y,'BD1'!AC:AC,F1370,'BD1'!AA:AA,"PAGADO")))</f>
        <v/>
      </c>
    </row>
    <row r="1371" spans="2:7" ht="20.100000000000001" customHeight="1" x14ac:dyDescent="0.25">
      <c r="B1371" s="538" t="str">
        <f ca="1">IF(F1371="","",(IFERROR(OFFSET('BD1'!C$14,MATCH(F1371,'BD1'!AC$13:AC$2500,0)-2,0),"")))</f>
        <v/>
      </c>
      <c r="C1371" s="539" t="str">
        <f ca="1">IF(F1371="","",(IFERROR(OFFSET('BD1'!AB$14,MATCH(F1371,'BD1'!AC$13:AC$2500,0)-2,0),"")))</f>
        <v/>
      </c>
      <c r="D1371" s="70" t="str">
        <f>IF(F1371="","",(COUNTIFS('BD1'!AC:AC,F1371,'BD1'!AA:AA,"PAGADO")))</f>
        <v/>
      </c>
      <c r="E1371" s="73" t="str">
        <f>IF(F1371="","",(IFERROR(VLOOKUP(F1371,'BD1'!AC:AE,2,0),"")))</f>
        <v/>
      </c>
      <c r="F1371" s="360"/>
      <c r="G1371" s="75" t="str">
        <f>IF(F1371="","",(SUMIFS('BD1'!Y:Y,'BD1'!AC:AC,F1371,'BD1'!AA:AA,"PAGADO")))</f>
        <v/>
      </c>
    </row>
    <row r="1372" spans="2:7" ht="20.100000000000001" customHeight="1" x14ac:dyDescent="0.25">
      <c r="B1372" s="538" t="str">
        <f ca="1">IF(F1372="","",(IFERROR(OFFSET('BD1'!C$14,MATCH(F1372,'BD1'!AC$13:AC$2500,0)-2,0),"")))</f>
        <v/>
      </c>
      <c r="C1372" s="539" t="str">
        <f ca="1">IF(F1372="","",(IFERROR(OFFSET('BD1'!AB$14,MATCH(F1372,'BD1'!AC$13:AC$2500,0)-2,0),"")))</f>
        <v/>
      </c>
      <c r="D1372" s="70" t="str">
        <f>IF(F1372="","",(COUNTIFS('BD1'!AC:AC,F1372,'BD1'!AA:AA,"PAGADO")))</f>
        <v/>
      </c>
      <c r="E1372" s="73" t="str">
        <f>IF(F1372="","",(IFERROR(VLOOKUP(F1372,'BD1'!AC:AE,2,0),"")))</f>
        <v/>
      </c>
      <c r="F1372" s="360"/>
      <c r="G1372" s="75" t="str">
        <f>IF(F1372="","",(SUMIFS('BD1'!Y:Y,'BD1'!AC:AC,F1372,'BD1'!AA:AA,"PAGADO")))</f>
        <v/>
      </c>
    </row>
    <row r="1373" spans="2:7" ht="20.100000000000001" customHeight="1" x14ac:dyDescent="0.25">
      <c r="B1373" s="538" t="str">
        <f ca="1">IF(F1373="","",(IFERROR(OFFSET('BD1'!C$14,MATCH(F1373,'BD1'!AC$13:AC$2500,0)-2,0),"")))</f>
        <v/>
      </c>
      <c r="C1373" s="539" t="str">
        <f ca="1">IF(F1373="","",(IFERROR(OFFSET('BD1'!AB$14,MATCH(F1373,'BD1'!AC$13:AC$2500,0)-2,0),"")))</f>
        <v/>
      </c>
      <c r="D1373" s="70" t="str">
        <f>IF(F1373="","",(COUNTIFS('BD1'!AC:AC,F1373,'BD1'!AA:AA,"PAGADO")))</f>
        <v/>
      </c>
      <c r="E1373" s="73" t="str">
        <f>IF(F1373="","",(IFERROR(VLOOKUP(F1373,'BD1'!AC:AE,2,0),"")))</f>
        <v/>
      </c>
      <c r="F1373" s="360"/>
      <c r="G1373" s="75" t="str">
        <f>IF(F1373="","",(SUMIFS('BD1'!Y:Y,'BD1'!AC:AC,F1373,'BD1'!AA:AA,"PAGADO")))</f>
        <v/>
      </c>
    </row>
    <row r="1374" spans="2:7" ht="20.100000000000001" customHeight="1" x14ac:dyDescent="0.25">
      <c r="B1374" s="538" t="str">
        <f ca="1">IF(F1374="","",(IFERROR(OFFSET('BD1'!C$14,MATCH(F1374,'BD1'!AC$13:AC$2500,0)-2,0),"")))</f>
        <v/>
      </c>
      <c r="C1374" s="539" t="str">
        <f ca="1">IF(F1374="","",(IFERROR(OFFSET('BD1'!AB$14,MATCH(F1374,'BD1'!AC$13:AC$2500,0)-2,0),"")))</f>
        <v/>
      </c>
      <c r="D1374" s="70" t="str">
        <f>IF(F1374="","",(COUNTIFS('BD1'!AC:AC,F1374,'BD1'!AA:AA,"PAGADO")))</f>
        <v/>
      </c>
      <c r="E1374" s="73" t="str">
        <f>IF(F1374="","",(IFERROR(VLOOKUP(F1374,'BD1'!AC:AE,2,0),"")))</f>
        <v/>
      </c>
      <c r="F1374" s="360"/>
      <c r="G1374" s="75" t="str">
        <f>IF(F1374="","",(SUMIFS('BD1'!Y:Y,'BD1'!AC:AC,F1374,'BD1'!AA:AA,"PAGADO")))</f>
        <v/>
      </c>
    </row>
    <row r="1375" spans="2:7" ht="20.100000000000001" customHeight="1" x14ac:dyDescent="0.25">
      <c r="B1375" s="538" t="str">
        <f ca="1">IF(F1375="","",(IFERROR(OFFSET('BD1'!C$14,MATCH(F1375,'BD1'!AC$13:AC$2500,0)-2,0),"")))</f>
        <v/>
      </c>
      <c r="C1375" s="539" t="str">
        <f ca="1">IF(F1375="","",(IFERROR(OFFSET('BD1'!AB$14,MATCH(F1375,'BD1'!AC$13:AC$2500,0)-2,0),"")))</f>
        <v/>
      </c>
      <c r="D1375" s="70" t="str">
        <f>IF(F1375="","",(COUNTIFS('BD1'!AC:AC,F1375,'BD1'!AA:AA,"PAGADO")))</f>
        <v/>
      </c>
      <c r="E1375" s="73" t="str">
        <f>IF(F1375="","",(IFERROR(VLOOKUP(F1375,'BD1'!AC:AE,2,0),"")))</f>
        <v/>
      </c>
      <c r="F1375" s="360"/>
      <c r="G1375" s="75" t="str">
        <f>IF(F1375="","",(SUMIFS('BD1'!Y:Y,'BD1'!AC:AC,F1375,'BD1'!AA:AA,"PAGADO")))</f>
        <v/>
      </c>
    </row>
    <row r="1376" spans="2:7" ht="20.100000000000001" customHeight="1" x14ac:dyDescent="0.25">
      <c r="B1376" s="538" t="str">
        <f ca="1">IF(F1376="","",(IFERROR(OFFSET('BD1'!C$14,MATCH(F1376,'BD1'!AC$13:AC$2500,0)-2,0),"")))</f>
        <v/>
      </c>
      <c r="C1376" s="539" t="str">
        <f ca="1">IF(F1376="","",(IFERROR(OFFSET('BD1'!AB$14,MATCH(F1376,'BD1'!AC$13:AC$2500,0)-2,0),"")))</f>
        <v/>
      </c>
      <c r="D1376" s="70" t="str">
        <f>IF(F1376="","",(COUNTIFS('BD1'!AC:AC,F1376,'BD1'!AA:AA,"PAGADO")))</f>
        <v/>
      </c>
      <c r="E1376" s="73" t="str">
        <f>IF(F1376="","",(IFERROR(VLOOKUP(F1376,'BD1'!AC:AE,2,0),"")))</f>
        <v/>
      </c>
      <c r="F1376" s="360"/>
      <c r="G1376" s="75" t="str">
        <f>IF(F1376="","",(SUMIFS('BD1'!Y:Y,'BD1'!AC:AC,F1376,'BD1'!AA:AA,"PAGADO")))</f>
        <v/>
      </c>
    </row>
    <row r="1377" spans="2:7" ht="20.100000000000001" customHeight="1" x14ac:dyDescent="0.25">
      <c r="B1377" s="538" t="str">
        <f ca="1">IF(F1377="","",(IFERROR(OFFSET('BD1'!C$14,MATCH(F1377,'BD1'!AC$13:AC$2500,0)-2,0),"")))</f>
        <v/>
      </c>
      <c r="C1377" s="539" t="str">
        <f ca="1">IF(F1377="","",(IFERROR(OFFSET('BD1'!AB$14,MATCH(F1377,'BD1'!AC$13:AC$2500,0)-2,0),"")))</f>
        <v/>
      </c>
      <c r="D1377" s="70" t="str">
        <f>IF(F1377="","",(COUNTIFS('BD1'!AC:AC,F1377,'BD1'!AA:AA,"PAGADO")))</f>
        <v/>
      </c>
      <c r="E1377" s="73" t="str">
        <f>IF(F1377="","",(IFERROR(VLOOKUP(F1377,'BD1'!AC:AE,2,0),"")))</f>
        <v/>
      </c>
      <c r="F1377" s="360"/>
      <c r="G1377" s="75" t="str">
        <f>IF(F1377="","",(SUMIFS('BD1'!Y:Y,'BD1'!AC:AC,F1377,'BD1'!AA:AA,"PAGADO")))</f>
        <v/>
      </c>
    </row>
    <row r="1378" spans="2:7" ht="20.100000000000001" customHeight="1" x14ac:dyDescent="0.25">
      <c r="B1378" s="538" t="str">
        <f ca="1">IF(F1378="","",(IFERROR(OFFSET('BD1'!C$14,MATCH(F1378,'BD1'!AC$13:AC$2500,0)-2,0),"")))</f>
        <v/>
      </c>
      <c r="C1378" s="539" t="str">
        <f ca="1">IF(F1378="","",(IFERROR(OFFSET('BD1'!AB$14,MATCH(F1378,'BD1'!AC$13:AC$2500,0)-2,0),"")))</f>
        <v/>
      </c>
      <c r="D1378" s="70" t="str">
        <f>IF(F1378="","",(COUNTIFS('BD1'!AC:AC,F1378,'BD1'!AA:AA,"PAGADO")))</f>
        <v/>
      </c>
      <c r="E1378" s="73" t="str">
        <f>IF(F1378="","",(IFERROR(VLOOKUP(F1378,'BD1'!AC:AE,2,0),"")))</f>
        <v/>
      </c>
      <c r="F1378" s="360"/>
      <c r="G1378" s="75" t="str">
        <f>IF(F1378="","",(SUMIFS('BD1'!Y:Y,'BD1'!AC:AC,F1378,'BD1'!AA:AA,"PAGADO")))</f>
        <v/>
      </c>
    </row>
    <row r="1379" spans="2:7" ht="20.100000000000001" customHeight="1" x14ac:dyDescent="0.25">
      <c r="B1379" s="538" t="str">
        <f ca="1">IF(F1379="","",(IFERROR(OFFSET('BD1'!C$14,MATCH(F1379,'BD1'!AC$13:AC$2500,0)-2,0),"")))</f>
        <v/>
      </c>
      <c r="C1379" s="539" t="str">
        <f ca="1">IF(F1379="","",(IFERROR(OFFSET('BD1'!AB$14,MATCH(F1379,'BD1'!AC$13:AC$2500,0)-2,0),"")))</f>
        <v/>
      </c>
      <c r="D1379" s="70" t="str">
        <f>IF(F1379="","",(COUNTIFS('BD1'!AC:AC,F1379,'BD1'!AA:AA,"PAGADO")))</f>
        <v/>
      </c>
      <c r="E1379" s="73" t="str">
        <f>IF(F1379="","",(IFERROR(VLOOKUP(F1379,'BD1'!AC:AE,2,0),"")))</f>
        <v/>
      </c>
      <c r="F1379" s="360"/>
      <c r="G1379" s="75" t="str">
        <f>IF(F1379="","",(SUMIFS('BD1'!Y:Y,'BD1'!AC:AC,F1379,'BD1'!AA:AA,"PAGADO")))</f>
        <v/>
      </c>
    </row>
    <row r="1380" spans="2:7" ht="20.100000000000001" customHeight="1" x14ac:dyDescent="0.25">
      <c r="B1380" s="538" t="str">
        <f ca="1">IF(F1380="","",(IFERROR(OFFSET('BD1'!C$14,MATCH(F1380,'BD1'!AC$13:AC$2500,0)-2,0),"")))</f>
        <v/>
      </c>
      <c r="C1380" s="539" t="str">
        <f ca="1">IF(F1380="","",(IFERROR(OFFSET('BD1'!AB$14,MATCH(F1380,'BD1'!AC$13:AC$2500,0)-2,0),"")))</f>
        <v/>
      </c>
      <c r="D1380" s="70" t="str">
        <f>IF(F1380="","",(COUNTIFS('BD1'!AC:AC,F1380,'BD1'!AA:AA,"PAGADO")))</f>
        <v/>
      </c>
      <c r="E1380" s="73" t="str">
        <f>IF(F1380="","",(IFERROR(VLOOKUP(F1380,'BD1'!AC:AE,2,0),"")))</f>
        <v/>
      </c>
      <c r="F1380" s="360"/>
      <c r="G1380" s="75" t="str">
        <f>IF(F1380="","",(SUMIFS('BD1'!Y:Y,'BD1'!AC:AC,F1380,'BD1'!AA:AA,"PAGADO")))</f>
        <v/>
      </c>
    </row>
    <row r="1381" spans="2:7" ht="20.100000000000001" customHeight="1" x14ac:dyDescent="0.25">
      <c r="B1381" s="538" t="str">
        <f ca="1">IF(F1381="","",(IFERROR(OFFSET('BD1'!C$14,MATCH(F1381,'BD1'!AC$13:AC$2500,0)-2,0),"")))</f>
        <v/>
      </c>
      <c r="C1381" s="539" t="str">
        <f ca="1">IF(F1381="","",(IFERROR(OFFSET('BD1'!AB$14,MATCH(F1381,'BD1'!AC$13:AC$2500,0)-2,0),"")))</f>
        <v/>
      </c>
      <c r="D1381" s="70" t="str">
        <f>IF(F1381="","",(COUNTIFS('BD1'!AC:AC,F1381,'BD1'!AA:AA,"PAGADO")))</f>
        <v/>
      </c>
      <c r="E1381" s="73" t="str">
        <f>IF(F1381="","",(IFERROR(VLOOKUP(F1381,'BD1'!AC:AE,2,0),"")))</f>
        <v/>
      </c>
      <c r="F1381" s="360"/>
      <c r="G1381" s="75" t="str">
        <f>IF(F1381="","",(SUMIFS('BD1'!Y:Y,'BD1'!AC:AC,F1381,'BD1'!AA:AA,"PAGADO")))</f>
        <v/>
      </c>
    </row>
    <row r="1382" spans="2:7" ht="20.100000000000001" customHeight="1" x14ac:dyDescent="0.25">
      <c r="B1382" s="538" t="str">
        <f ca="1">IF(F1382="","",(IFERROR(OFFSET('BD1'!C$14,MATCH(F1382,'BD1'!AC$13:AC$2500,0)-2,0),"")))</f>
        <v/>
      </c>
      <c r="C1382" s="539" t="str">
        <f ca="1">IF(F1382="","",(IFERROR(OFFSET('BD1'!AB$14,MATCH(F1382,'BD1'!AC$13:AC$2500,0)-2,0),"")))</f>
        <v/>
      </c>
      <c r="D1382" s="70" t="str">
        <f>IF(F1382="","",(COUNTIFS('BD1'!AC:AC,F1382,'BD1'!AA:AA,"PAGADO")))</f>
        <v/>
      </c>
      <c r="E1382" s="73" t="str">
        <f>IF(F1382="","",(IFERROR(VLOOKUP(F1382,'BD1'!AC:AE,2,0),"")))</f>
        <v/>
      </c>
      <c r="F1382" s="360"/>
      <c r="G1382" s="75" t="str">
        <f>IF(F1382="","",(SUMIFS('BD1'!Y:Y,'BD1'!AC:AC,F1382,'BD1'!AA:AA,"PAGADO")))</f>
        <v/>
      </c>
    </row>
    <row r="1383" spans="2:7" ht="20.100000000000001" customHeight="1" x14ac:dyDescent="0.25">
      <c r="B1383" s="538" t="str">
        <f ca="1">IF(F1383="","",(IFERROR(OFFSET('BD1'!C$14,MATCH(F1383,'BD1'!AC$13:AC$2500,0)-2,0),"")))</f>
        <v/>
      </c>
      <c r="C1383" s="539" t="str">
        <f ca="1">IF(F1383="","",(IFERROR(OFFSET('BD1'!AB$14,MATCH(F1383,'BD1'!AC$13:AC$2500,0)-2,0),"")))</f>
        <v/>
      </c>
      <c r="D1383" s="70" t="str">
        <f>IF(F1383="","",(COUNTIFS('BD1'!AC:AC,F1383,'BD1'!AA:AA,"PAGADO")))</f>
        <v/>
      </c>
      <c r="E1383" s="73" t="str">
        <f>IF(F1383="","",(IFERROR(VLOOKUP(F1383,'BD1'!AC:AE,2,0),"")))</f>
        <v/>
      </c>
      <c r="F1383" s="360"/>
      <c r="G1383" s="75" t="str">
        <f>IF(F1383="","",(SUMIFS('BD1'!Y:Y,'BD1'!AC:AC,F1383,'BD1'!AA:AA,"PAGADO")))</f>
        <v/>
      </c>
    </row>
    <row r="1384" spans="2:7" ht="20.100000000000001" customHeight="1" x14ac:dyDescent="0.25">
      <c r="B1384" s="538" t="str">
        <f ca="1">IF(F1384="","",(IFERROR(OFFSET('BD1'!C$14,MATCH(F1384,'BD1'!AC$13:AC$2500,0)-2,0),"")))</f>
        <v/>
      </c>
      <c r="C1384" s="539" t="str">
        <f ca="1">IF(F1384="","",(IFERROR(OFFSET('BD1'!AB$14,MATCH(F1384,'BD1'!AC$13:AC$2500,0)-2,0),"")))</f>
        <v/>
      </c>
      <c r="D1384" s="70" t="str">
        <f>IF(F1384="","",(COUNTIFS('BD1'!AC:AC,F1384,'BD1'!AA:AA,"PAGADO")))</f>
        <v/>
      </c>
      <c r="E1384" s="73" t="str">
        <f>IF(F1384="","",(IFERROR(VLOOKUP(F1384,'BD1'!AC:AE,2,0),"")))</f>
        <v/>
      </c>
      <c r="F1384" s="360"/>
      <c r="G1384" s="75" t="str">
        <f>IF(F1384="","",(SUMIFS('BD1'!Y:Y,'BD1'!AC:AC,F1384,'BD1'!AA:AA,"PAGADO")))</f>
        <v/>
      </c>
    </row>
    <row r="1385" spans="2:7" ht="20.100000000000001" customHeight="1" x14ac:dyDescent="0.25">
      <c r="B1385" s="538" t="str">
        <f ca="1">IF(F1385="","",(IFERROR(OFFSET('BD1'!C$14,MATCH(F1385,'BD1'!AC$13:AC$2500,0)-2,0),"")))</f>
        <v/>
      </c>
      <c r="C1385" s="539" t="str">
        <f ca="1">IF(F1385="","",(IFERROR(OFFSET('BD1'!AB$14,MATCH(F1385,'BD1'!AC$13:AC$2500,0)-2,0),"")))</f>
        <v/>
      </c>
      <c r="D1385" s="70" t="str">
        <f>IF(F1385="","",(COUNTIFS('BD1'!AC:AC,F1385,'BD1'!AA:AA,"PAGADO")))</f>
        <v/>
      </c>
      <c r="E1385" s="73" t="str">
        <f>IF(F1385="","",(IFERROR(VLOOKUP(F1385,'BD1'!AC:AE,2,0),"")))</f>
        <v/>
      </c>
      <c r="F1385" s="360"/>
      <c r="G1385" s="75" t="str">
        <f>IF(F1385="","",(SUMIFS('BD1'!Y:Y,'BD1'!AC:AC,F1385,'BD1'!AA:AA,"PAGADO")))</f>
        <v/>
      </c>
    </row>
    <row r="1386" spans="2:7" ht="20.100000000000001" customHeight="1" x14ac:dyDescent="0.25">
      <c r="B1386" s="538" t="str">
        <f ca="1">IF(F1386="","",(IFERROR(OFFSET('BD1'!C$14,MATCH(F1386,'BD1'!AC$13:AC$2500,0)-2,0),"")))</f>
        <v/>
      </c>
      <c r="C1386" s="539" t="str">
        <f ca="1">IF(F1386="","",(IFERROR(OFFSET('BD1'!AB$14,MATCH(F1386,'BD1'!AC$13:AC$2500,0)-2,0),"")))</f>
        <v/>
      </c>
      <c r="D1386" s="70" t="str">
        <f>IF(F1386="","",(COUNTIFS('BD1'!AC:AC,F1386,'BD1'!AA:AA,"PAGADO")))</f>
        <v/>
      </c>
      <c r="E1386" s="73" t="str">
        <f>IF(F1386="","",(IFERROR(VLOOKUP(F1386,'BD1'!AC:AE,2,0),"")))</f>
        <v/>
      </c>
      <c r="F1386" s="360"/>
      <c r="G1386" s="75" t="str">
        <f>IF(F1386="","",(SUMIFS('BD1'!Y:Y,'BD1'!AC:AC,F1386,'BD1'!AA:AA,"PAGADO")))</f>
        <v/>
      </c>
    </row>
    <row r="1387" spans="2:7" ht="20.100000000000001" customHeight="1" x14ac:dyDescent="0.25">
      <c r="B1387" s="538" t="str">
        <f ca="1">IF(F1387="","",(IFERROR(OFFSET('BD1'!C$14,MATCH(F1387,'BD1'!AC$13:AC$2500,0)-2,0),"")))</f>
        <v/>
      </c>
      <c r="C1387" s="539" t="str">
        <f ca="1">IF(F1387="","",(IFERROR(OFFSET('BD1'!AB$14,MATCH(F1387,'BD1'!AC$13:AC$2500,0)-2,0),"")))</f>
        <v/>
      </c>
      <c r="D1387" s="70" t="str">
        <f>IF(F1387="","",(COUNTIFS('BD1'!AC:AC,F1387,'BD1'!AA:AA,"PAGADO")))</f>
        <v/>
      </c>
      <c r="E1387" s="73" t="str">
        <f>IF(F1387="","",(IFERROR(VLOOKUP(F1387,'BD1'!AC:AE,2,0),"")))</f>
        <v/>
      </c>
      <c r="F1387" s="360"/>
      <c r="G1387" s="75" t="str">
        <f>IF(F1387="","",(SUMIFS('BD1'!Y:Y,'BD1'!AC:AC,F1387,'BD1'!AA:AA,"PAGADO")))</f>
        <v/>
      </c>
    </row>
    <row r="1388" spans="2:7" ht="20.100000000000001" customHeight="1" x14ac:dyDescent="0.25">
      <c r="B1388" s="538" t="str">
        <f ca="1">IF(F1388="","",(IFERROR(OFFSET('BD1'!C$14,MATCH(F1388,'BD1'!AC$13:AC$2500,0)-2,0),"")))</f>
        <v/>
      </c>
      <c r="C1388" s="539" t="str">
        <f ca="1">IF(F1388="","",(IFERROR(OFFSET('BD1'!AB$14,MATCH(F1388,'BD1'!AC$13:AC$2500,0)-2,0),"")))</f>
        <v/>
      </c>
      <c r="D1388" s="70" t="str">
        <f>IF(F1388="","",(COUNTIFS('BD1'!AC:AC,F1388,'BD1'!AA:AA,"PAGADO")))</f>
        <v/>
      </c>
      <c r="E1388" s="73" t="str">
        <f>IF(F1388="","",(IFERROR(VLOOKUP(F1388,'BD1'!AC:AE,2,0),"")))</f>
        <v/>
      </c>
      <c r="F1388" s="360"/>
      <c r="G1388" s="75" t="str">
        <f>IF(F1388="","",(SUMIFS('BD1'!Y:Y,'BD1'!AC:AC,F1388,'BD1'!AA:AA,"PAGADO")))</f>
        <v/>
      </c>
    </row>
    <row r="1389" spans="2:7" ht="20.100000000000001" customHeight="1" x14ac:dyDescent="0.25">
      <c r="B1389" s="538" t="str">
        <f ca="1">IF(F1389="","",(IFERROR(OFFSET('BD1'!C$14,MATCH(F1389,'BD1'!AC$13:AC$2500,0)-2,0),"")))</f>
        <v/>
      </c>
      <c r="C1389" s="539" t="str">
        <f ca="1">IF(F1389="","",(IFERROR(OFFSET('BD1'!AB$14,MATCH(F1389,'BD1'!AC$13:AC$2500,0)-2,0),"")))</f>
        <v/>
      </c>
      <c r="D1389" s="70" t="str">
        <f>IF(F1389="","",(COUNTIFS('BD1'!AC:AC,F1389,'BD1'!AA:AA,"PAGADO")))</f>
        <v/>
      </c>
      <c r="E1389" s="73" t="str">
        <f>IF(F1389="","",(IFERROR(VLOOKUP(F1389,'BD1'!AC:AE,2,0),"")))</f>
        <v/>
      </c>
      <c r="F1389" s="360"/>
      <c r="G1389" s="75" t="str">
        <f>IF(F1389="","",(SUMIFS('BD1'!Y:Y,'BD1'!AC:AC,F1389,'BD1'!AA:AA,"PAGADO")))</f>
        <v/>
      </c>
    </row>
    <row r="1390" spans="2:7" ht="20.100000000000001" customHeight="1" x14ac:dyDescent="0.25">
      <c r="B1390" s="538" t="str">
        <f ca="1">IF(F1390="","",(IFERROR(OFFSET('BD1'!C$14,MATCH(F1390,'BD1'!AC$13:AC$2500,0)-2,0),"")))</f>
        <v/>
      </c>
      <c r="C1390" s="539" t="str">
        <f ca="1">IF(F1390="","",(IFERROR(OFFSET('BD1'!AB$14,MATCH(F1390,'BD1'!AC$13:AC$2500,0)-2,0),"")))</f>
        <v/>
      </c>
      <c r="D1390" s="70" t="str">
        <f>IF(F1390="","",(COUNTIFS('BD1'!AC:AC,F1390,'BD1'!AA:AA,"PAGADO")))</f>
        <v/>
      </c>
      <c r="E1390" s="73" t="str">
        <f>IF(F1390="","",(IFERROR(VLOOKUP(F1390,'BD1'!AC:AE,2,0),"")))</f>
        <v/>
      </c>
      <c r="F1390" s="360"/>
      <c r="G1390" s="75" t="str">
        <f>IF(F1390="","",(SUMIFS('BD1'!Y:Y,'BD1'!AC:AC,F1390,'BD1'!AA:AA,"PAGADO")))</f>
        <v/>
      </c>
    </row>
    <row r="1391" spans="2:7" ht="20.100000000000001" customHeight="1" x14ac:dyDescent="0.25">
      <c r="B1391" s="538" t="str">
        <f ca="1">IF(F1391="","",(IFERROR(OFFSET('BD1'!C$14,MATCH(F1391,'BD1'!AC$13:AC$2500,0)-2,0),"")))</f>
        <v/>
      </c>
      <c r="C1391" s="539" t="str">
        <f ca="1">IF(F1391="","",(IFERROR(OFFSET('BD1'!AB$14,MATCH(F1391,'BD1'!AC$13:AC$2500,0)-2,0),"")))</f>
        <v/>
      </c>
      <c r="D1391" s="70" t="str">
        <f>IF(F1391="","",(COUNTIFS('BD1'!AC:AC,F1391,'BD1'!AA:AA,"PAGADO")))</f>
        <v/>
      </c>
      <c r="E1391" s="73" t="str">
        <f>IF(F1391="","",(IFERROR(VLOOKUP(F1391,'BD1'!AC:AE,2,0),"")))</f>
        <v/>
      </c>
      <c r="F1391" s="360"/>
      <c r="G1391" s="75" t="str">
        <f>IF(F1391="","",(SUMIFS('BD1'!Y:Y,'BD1'!AC:AC,F1391,'BD1'!AA:AA,"PAGADO")))</f>
        <v/>
      </c>
    </row>
    <row r="1392" spans="2:7" ht="20.100000000000001" customHeight="1" x14ac:dyDescent="0.25">
      <c r="B1392" s="538" t="str">
        <f ca="1">IF(F1392="","",(IFERROR(OFFSET('BD1'!C$14,MATCH(F1392,'BD1'!AC$13:AC$2500,0)-2,0),"")))</f>
        <v/>
      </c>
      <c r="C1392" s="539" t="str">
        <f ca="1">IF(F1392="","",(IFERROR(OFFSET('BD1'!AB$14,MATCH(F1392,'BD1'!AC$13:AC$2500,0)-2,0),"")))</f>
        <v/>
      </c>
      <c r="D1392" s="70" t="str">
        <f>IF(F1392="","",(COUNTIFS('BD1'!AC:AC,F1392,'BD1'!AA:AA,"PAGADO")))</f>
        <v/>
      </c>
      <c r="E1392" s="73" t="str">
        <f>IF(F1392="","",(IFERROR(VLOOKUP(F1392,'BD1'!AC:AE,2,0),"")))</f>
        <v/>
      </c>
      <c r="F1392" s="360"/>
      <c r="G1392" s="75" t="str">
        <f>IF(F1392="","",(SUMIFS('BD1'!Y:Y,'BD1'!AC:AC,F1392,'BD1'!AA:AA,"PAGADO")))</f>
        <v/>
      </c>
    </row>
    <row r="1393" spans="2:7" ht="20.100000000000001" customHeight="1" x14ac:dyDescent="0.25">
      <c r="B1393" s="538" t="str">
        <f ca="1">IF(F1393="","",(IFERROR(OFFSET('BD1'!C$14,MATCH(F1393,'BD1'!AC$13:AC$2500,0)-2,0),"")))</f>
        <v/>
      </c>
      <c r="C1393" s="539" t="str">
        <f ca="1">IF(F1393="","",(IFERROR(OFFSET('BD1'!AB$14,MATCH(F1393,'BD1'!AC$13:AC$2500,0)-2,0),"")))</f>
        <v/>
      </c>
      <c r="D1393" s="70" t="str">
        <f>IF(F1393="","",(COUNTIFS('BD1'!AC:AC,F1393,'BD1'!AA:AA,"PAGADO")))</f>
        <v/>
      </c>
      <c r="E1393" s="73" t="str">
        <f>IF(F1393="","",(IFERROR(VLOOKUP(F1393,'BD1'!AC:AE,2,0),"")))</f>
        <v/>
      </c>
      <c r="F1393" s="360"/>
      <c r="G1393" s="75" t="str">
        <f>IF(F1393="","",(SUMIFS('BD1'!Y:Y,'BD1'!AC:AC,F1393,'BD1'!AA:AA,"PAGADO")))</f>
        <v/>
      </c>
    </row>
    <row r="1394" spans="2:7" ht="20.100000000000001" customHeight="1" x14ac:dyDescent="0.25">
      <c r="B1394" s="538" t="str">
        <f ca="1">IF(F1394="","",(IFERROR(OFFSET('BD1'!C$14,MATCH(F1394,'BD1'!AC$13:AC$2500,0)-2,0),"")))</f>
        <v/>
      </c>
      <c r="C1394" s="539" t="str">
        <f ca="1">IF(F1394="","",(IFERROR(OFFSET('BD1'!AB$14,MATCH(F1394,'BD1'!AC$13:AC$2500,0)-2,0),"")))</f>
        <v/>
      </c>
      <c r="D1394" s="70" t="str">
        <f>IF(F1394="","",(COUNTIFS('BD1'!AC:AC,F1394,'BD1'!AA:AA,"PAGADO")))</f>
        <v/>
      </c>
      <c r="E1394" s="73" t="str">
        <f>IF(F1394="","",(IFERROR(VLOOKUP(F1394,'BD1'!AC:AE,2,0),"")))</f>
        <v/>
      </c>
      <c r="F1394" s="360"/>
      <c r="G1394" s="75" t="str">
        <f>IF(F1394="","",(SUMIFS('BD1'!Y:Y,'BD1'!AC:AC,F1394,'BD1'!AA:AA,"PAGADO")))</f>
        <v/>
      </c>
    </row>
    <row r="1395" spans="2:7" ht="20.100000000000001" customHeight="1" x14ac:dyDescent="0.25">
      <c r="B1395" s="538" t="str">
        <f ca="1">IF(F1395="","",(IFERROR(OFFSET('BD1'!C$14,MATCH(F1395,'BD1'!AC$13:AC$2500,0)-2,0),"")))</f>
        <v/>
      </c>
      <c r="C1395" s="539" t="str">
        <f ca="1">IF(F1395="","",(IFERROR(OFFSET('BD1'!AB$14,MATCH(F1395,'BD1'!AC$13:AC$2500,0)-2,0),"")))</f>
        <v/>
      </c>
      <c r="D1395" s="70" t="str">
        <f>IF(F1395="","",(COUNTIFS('BD1'!AC:AC,F1395,'BD1'!AA:AA,"PAGADO")))</f>
        <v/>
      </c>
      <c r="E1395" s="73" t="str">
        <f>IF(F1395="","",(IFERROR(VLOOKUP(F1395,'BD1'!AC:AE,2,0),"")))</f>
        <v/>
      </c>
      <c r="F1395" s="360"/>
      <c r="G1395" s="75" t="str">
        <f>IF(F1395="","",(SUMIFS('BD1'!Y:Y,'BD1'!AC:AC,F1395,'BD1'!AA:AA,"PAGADO")))</f>
        <v/>
      </c>
    </row>
    <row r="1396" spans="2:7" ht="20.100000000000001" customHeight="1" x14ac:dyDescent="0.25">
      <c r="B1396" s="538" t="str">
        <f ca="1">IF(F1396="","",(IFERROR(OFFSET('BD1'!C$14,MATCH(F1396,'BD1'!AC$13:AC$2500,0)-2,0),"")))</f>
        <v/>
      </c>
      <c r="C1396" s="539" t="str">
        <f ca="1">IF(F1396="","",(IFERROR(OFFSET('BD1'!AB$14,MATCH(F1396,'BD1'!AC$13:AC$2500,0)-2,0),"")))</f>
        <v/>
      </c>
      <c r="D1396" s="70" t="str">
        <f>IF(F1396="","",(COUNTIFS('BD1'!AC:AC,F1396,'BD1'!AA:AA,"PAGADO")))</f>
        <v/>
      </c>
      <c r="E1396" s="73" t="str">
        <f>IF(F1396="","",(IFERROR(VLOOKUP(F1396,'BD1'!AC:AE,2,0),"")))</f>
        <v/>
      </c>
      <c r="F1396" s="360"/>
      <c r="G1396" s="75" t="str">
        <f>IF(F1396="","",(SUMIFS('BD1'!Y:Y,'BD1'!AC:AC,F1396,'BD1'!AA:AA,"PAGADO")))</f>
        <v/>
      </c>
    </row>
    <row r="1397" spans="2:7" ht="20.100000000000001" customHeight="1" x14ac:dyDescent="0.25">
      <c r="B1397" s="538" t="str">
        <f ca="1">IF(F1397="","",(IFERROR(OFFSET('BD1'!C$14,MATCH(F1397,'BD1'!AC$13:AC$2500,0)-2,0),"")))</f>
        <v/>
      </c>
      <c r="C1397" s="539" t="str">
        <f ca="1">IF(F1397="","",(IFERROR(OFFSET('BD1'!AB$14,MATCH(F1397,'BD1'!AC$13:AC$2500,0)-2,0),"")))</f>
        <v/>
      </c>
      <c r="D1397" s="70" t="str">
        <f>IF(F1397="","",(COUNTIFS('BD1'!AC:AC,F1397,'BD1'!AA:AA,"PAGADO")))</f>
        <v/>
      </c>
      <c r="E1397" s="73" t="str">
        <f>IF(F1397="","",(IFERROR(VLOOKUP(F1397,'BD1'!AC:AE,2,0),"")))</f>
        <v/>
      </c>
      <c r="F1397" s="360"/>
      <c r="G1397" s="75" t="str">
        <f>IF(F1397="","",(SUMIFS('BD1'!Y:Y,'BD1'!AC:AC,F1397,'BD1'!AA:AA,"PAGADO")))</f>
        <v/>
      </c>
    </row>
    <row r="1398" spans="2:7" ht="20.100000000000001" customHeight="1" x14ac:dyDescent="0.25">
      <c r="B1398" s="538" t="str">
        <f ca="1">IF(F1398="","",(IFERROR(OFFSET('BD1'!C$14,MATCH(F1398,'BD1'!AC$13:AC$2500,0)-2,0),"")))</f>
        <v/>
      </c>
      <c r="C1398" s="539" t="str">
        <f ca="1">IF(F1398="","",(IFERROR(OFFSET('BD1'!AB$14,MATCH(F1398,'BD1'!AC$13:AC$2500,0)-2,0),"")))</f>
        <v/>
      </c>
      <c r="D1398" s="70" t="str">
        <f>IF(F1398="","",(COUNTIFS('BD1'!AC:AC,F1398,'BD1'!AA:AA,"PAGADO")))</f>
        <v/>
      </c>
      <c r="E1398" s="73" t="str">
        <f>IF(F1398="","",(IFERROR(VLOOKUP(F1398,'BD1'!AC:AE,2,0),"")))</f>
        <v/>
      </c>
      <c r="F1398" s="360"/>
      <c r="G1398" s="75" t="str">
        <f>IF(F1398="","",(SUMIFS('BD1'!Y:Y,'BD1'!AC:AC,F1398,'BD1'!AA:AA,"PAGADO")))</f>
        <v/>
      </c>
    </row>
    <row r="1399" spans="2:7" ht="20.100000000000001" customHeight="1" x14ac:dyDescent="0.25">
      <c r="B1399" s="538" t="str">
        <f ca="1">IF(F1399="","",(IFERROR(OFFSET('BD1'!C$14,MATCH(F1399,'BD1'!AC$13:AC$2500,0)-2,0),"")))</f>
        <v/>
      </c>
      <c r="C1399" s="539" t="str">
        <f ca="1">IF(F1399="","",(IFERROR(OFFSET('BD1'!AB$14,MATCH(F1399,'BD1'!AC$13:AC$2500,0)-2,0),"")))</f>
        <v/>
      </c>
      <c r="D1399" s="70" t="str">
        <f>IF(F1399="","",(COUNTIFS('BD1'!AC:AC,F1399,'BD1'!AA:AA,"PAGADO")))</f>
        <v/>
      </c>
      <c r="E1399" s="73" t="str">
        <f>IF(F1399="","",(IFERROR(VLOOKUP(F1399,'BD1'!AC:AE,2,0),"")))</f>
        <v/>
      </c>
      <c r="F1399" s="360"/>
      <c r="G1399" s="75" t="str">
        <f>IF(F1399="","",(SUMIFS('BD1'!Y:Y,'BD1'!AC:AC,F1399,'BD1'!AA:AA,"PAGADO")))</f>
        <v/>
      </c>
    </row>
    <row r="1400" spans="2:7" ht="20.100000000000001" customHeight="1" x14ac:dyDescent="0.25">
      <c r="B1400" s="538" t="str">
        <f ca="1">IF(F1400="","",(IFERROR(OFFSET('BD1'!C$14,MATCH(F1400,'BD1'!AC$13:AC$2500,0)-2,0),"")))</f>
        <v/>
      </c>
      <c r="C1400" s="539" t="str">
        <f ca="1">IF(F1400="","",(IFERROR(OFFSET('BD1'!AB$14,MATCH(F1400,'BD1'!AC$13:AC$2500,0)-2,0),"")))</f>
        <v/>
      </c>
      <c r="D1400" s="70" t="str">
        <f>IF(F1400="","",(COUNTIFS('BD1'!AC:AC,F1400,'BD1'!AA:AA,"PAGADO")))</f>
        <v/>
      </c>
      <c r="E1400" s="73" t="str">
        <f>IF(F1400="","",(IFERROR(VLOOKUP(F1400,'BD1'!AC:AE,2,0),"")))</f>
        <v/>
      </c>
      <c r="F1400" s="360"/>
      <c r="G1400" s="75" t="str">
        <f>IF(F1400="","",(SUMIFS('BD1'!Y:Y,'BD1'!AC:AC,F1400,'BD1'!AA:AA,"PAGADO")))</f>
        <v/>
      </c>
    </row>
    <row r="1401" spans="2:7" ht="20.100000000000001" customHeight="1" x14ac:dyDescent="0.25">
      <c r="B1401" s="538" t="str">
        <f ca="1">IF(F1401="","",(IFERROR(OFFSET('BD1'!C$14,MATCH(F1401,'BD1'!AC$13:AC$2500,0)-2,0),"")))</f>
        <v/>
      </c>
      <c r="C1401" s="539" t="str">
        <f ca="1">IF(F1401="","",(IFERROR(OFFSET('BD1'!AB$14,MATCH(F1401,'BD1'!AC$13:AC$2500,0)-2,0),"")))</f>
        <v/>
      </c>
      <c r="D1401" s="70" t="str">
        <f>IF(F1401="","",(COUNTIFS('BD1'!AC:AC,F1401,'BD1'!AA:AA,"PAGADO")))</f>
        <v/>
      </c>
      <c r="E1401" s="73" t="str">
        <f>IF(F1401="","",(IFERROR(VLOOKUP(F1401,'BD1'!AC:AE,2,0),"")))</f>
        <v/>
      </c>
      <c r="F1401" s="360"/>
      <c r="G1401" s="75" t="str">
        <f>IF(F1401="","",(SUMIFS('BD1'!Y:Y,'BD1'!AC:AC,F1401,'BD1'!AA:AA,"PAGADO")))</f>
        <v/>
      </c>
    </row>
    <row r="1402" spans="2:7" ht="20.100000000000001" customHeight="1" x14ac:dyDescent="0.25">
      <c r="B1402" s="538" t="str">
        <f ca="1">IF(F1402="","",(IFERROR(OFFSET('BD1'!C$14,MATCH(F1402,'BD1'!AC$13:AC$2500,0)-2,0),"")))</f>
        <v/>
      </c>
      <c r="C1402" s="539" t="str">
        <f ca="1">IF(F1402="","",(IFERROR(OFFSET('BD1'!AB$14,MATCH(F1402,'BD1'!AC$13:AC$2500,0)-2,0),"")))</f>
        <v/>
      </c>
      <c r="D1402" s="70" t="str">
        <f>IF(F1402="","",(COUNTIFS('BD1'!AC:AC,F1402,'BD1'!AA:AA,"PAGADO")))</f>
        <v/>
      </c>
      <c r="E1402" s="73" t="str">
        <f>IF(F1402="","",(IFERROR(VLOOKUP(F1402,'BD1'!AC:AE,2,0),"")))</f>
        <v/>
      </c>
      <c r="F1402" s="360"/>
      <c r="G1402" s="75" t="str">
        <f>IF(F1402="","",(SUMIFS('BD1'!Y:Y,'BD1'!AC:AC,F1402,'BD1'!AA:AA,"PAGADO")))</f>
        <v/>
      </c>
    </row>
    <row r="1403" spans="2:7" ht="20.100000000000001" customHeight="1" x14ac:dyDescent="0.25">
      <c r="B1403" s="538" t="str">
        <f ca="1">IF(F1403="","",(IFERROR(OFFSET('BD1'!C$14,MATCH(F1403,'BD1'!AC$13:AC$2500,0)-2,0),"")))</f>
        <v/>
      </c>
      <c r="C1403" s="539" t="str">
        <f ca="1">IF(F1403="","",(IFERROR(OFFSET('BD1'!AB$14,MATCH(F1403,'BD1'!AC$13:AC$2500,0)-2,0),"")))</f>
        <v/>
      </c>
      <c r="D1403" s="70" t="str">
        <f>IF(F1403="","",(COUNTIFS('BD1'!AC:AC,F1403,'BD1'!AA:AA,"PAGADO")))</f>
        <v/>
      </c>
      <c r="E1403" s="73" t="str">
        <f>IF(F1403="","",(IFERROR(VLOOKUP(F1403,'BD1'!AC:AE,2,0),"")))</f>
        <v/>
      </c>
      <c r="F1403" s="360"/>
      <c r="G1403" s="75" t="str">
        <f>IF(F1403="","",(SUMIFS('BD1'!Y:Y,'BD1'!AC:AC,F1403,'BD1'!AA:AA,"PAGADO")))</f>
        <v/>
      </c>
    </row>
    <row r="1404" spans="2:7" ht="20.100000000000001" customHeight="1" x14ac:dyDescent="0.25">
      <c r="B1404" s="538" t="str">
        <f ca="1">IF(F1404="","",(IFERROR(OFFSET('BD1'!C$14,MATCH(F1404,'BD1'!AC$13:AC$2500,0)-2,0),"")))</f>
        <v/>
      </c>
      <c r="C1404" s="539" t="str">
        <f ca="1">IF(F1404="","",(IFERROR(OFFSET('BD1'!AB$14,MATCH(F1404,'BD1'!AC$13:AC$2500,0)-2,0),"")))</f>
        <v/>
      </c>
      <c r="D1404" s="70" t="str">
        <f>IF(F1404="","",(COUNTIFS('BD1'!AC:AC,F1404,'BD1'!AA:AA,"PAGADO")))</f>
        <v/>
      </c>
      <c r="E1404" s="73" t="str">
        <f>IF(F1404="","",(IFERROR(VLOOKUP(F1404,'BD1'!AC:AE,2,0),"")))</f>
        <v/>
      </c>
      <c r="F1404" s="360"/>
      <c r="G1404" s="75" t="str">
        <f>IF(F1404="","",(SUMIFS('BD1'!Y:Y,'BD1'!AC:AC,F1404,'BD1'!AA:AA,"PAGADO")))</f>
        <v/>
      </c>
    </row>
    <row r="1405" spans="2:7" ht="20.100000000000001" customHeight="1" x14ac:dyDescent="0.25">
      <c r="B1405" s="538" t="str">
        <f ca="1">IF(F1405="","",(IFERROR(OFFSET('BD1'!C$14,MATCH(F1405,'BD1'!AC$13:AC$2500,0)-2,0),"")))</f>
        <v/>
      </c>
      <c r="C1405" s="539" t="str">
        <f ca="1">IF(F1405="","",(IFERROR(OFFSET('BD1'!AB$14,MATCH(F1405,'BD1'!AC$13:AC$2500,0)-2,0),"")))</f>
        <v/>
      </c>
      <c r="D1405" s="70" t="str">
        <f>IF(F1405="","",(COUNTIFS('BD1'!AC:AC,F1405,'BD1'!AA:AA,"PAGADO")))</f>
        <v/>
      </c>
      <c r="E1405" s="73" t="str">
        <f>IF(F1405="","",(IFERROR(VLOOKUP(F1405,'BD1'!AC:AE,2,0),"")))</f>
        <v/>
      </c>
      <c r="F1405" s="360"/>
      <c r="G1405" s="75" t="str">
        <f>IF(F1405="","",(SUMIFS('BD1'!Y:Y,'BD1'!AC:AC,F1405,'BD1'!AA:AA,"PAGADO")))</f>
        <v/>
      </c>
    </row>
    <row r="1406" spans="2:7" ht="20.100000000000001" customHeight="1" x14ac:dyDescent="0.25">
      <c r="B1406" s="538" t="str">
        <f ca="1">IF(F1406="","",(IFERROR(OFFSET('BD1'!C$14,MATCH(F1406,'BD1'!AC$13:AC$2500,0)-2,0),"")))</f>
        <v/>
      </c>
      <c r="C1406" s="539" t="str">
        <f ca="1">IF(F1406="","",(IFERROR(OFFSET('BD1'!AB$14,MATCH(F1406,'BD1'!AC$13:AC$2500,0)-2,0),"")))</f>
        <v/>
      </c>
      <c r="D1406" s="70" t="str">
        <f>IF(F1406="","",(COUNTIFS('BD1'!AC:AC,F1406,'BD1'!AA:AA,"PAGADO")))</f>
        <v/>
      </c>
      <c r="E1406" s="73" t="str">
        <f>IF(F1406="","",(IFERROR(VLOOKUP(F1406,'BD1'!AC:AE,2,0),"")))</f>
        <v/>
      </c>
      <c r="F1406" s="360"/>
      <c r="G1406" s="75" t="str">
        <f>IF(F1406="","",(SUMIFS('BD1'!Y:Y,'BD1'!AC:AC,F1406,'BD1'!AA:AA,"PAGADO")))</f>
        <v/>
      </c>
    </row>
    <row r="1407" spans="2:7" ht="20.100000000000001" customHeight="1" x14ac:dyDescent="0.25">
      <c r="B1407" s="538" t="str">
        <f ca="1">IF(F1407="","",(IFERROR(OFFSET('BD1'!C$14,MATCH(F1407,'BD1'!AC$13:AC$2500,0)-2,0),"")))</f>
        <v/>
      </c>
      <c r="C1407" s="539" t="str">
        <f ca="1">IF(F1407="","",(IFERROR(OFFSET('BD1'!AB$14,MATCH(F1407,'BD1'!AC$13:AC$2500,0)-2,0),"")))</f>
        <v/>
      </c>
      <c r="D1407" s="70" t="str">
        <f>IF(F1407="","",(COUNTIFS('BD1'!AC:AC,F1407,'BD1'!AA:AA,"PAGADO")))</f>
        <v/>
      </c>
      <c r="E1407" s="73" t="str">
        <f>IF(F1407="","",(IFERROR(VLOOKUP(F1407,'BD1'!AC:AE,2,0),"")))</f>
        <v/>
      </c>
      <c r="F1407" s="360"/>
      <c r="G1407" s="75" t="str">
        <f>IF(F1407="","",(SUMIFS('BD1'!Y:Y,'BD1'!AC:AC,F1407,'BD1'!AA:AA,"PAGADO")))</f>
        <v/>
      </c>
    </row>
    <row r="1408" spans="2:7" ht="20.100000000000001" customHeight="1" x14ac:dyDescent="0.25">
      <c r="B1408" s="538" t="str">
        <f ca="1">IF(F1408="","",(IFERROR(OFFSET('BD1'!C$14,MATCH(F1408,'BD1'!AC$13:AC$2500,0)-2,0),"")))</f>
        <v/>
      </c>
      <c r="C1408" s="539" t="str">
        <f ca="1">IF(F1408="","",(IFERROR(OFFSET('BD1'!AB$14,MATCH(F1408,'BD1'!AC$13:AC$2500,0)-2,0),"")))</f>
        <v/>
      </c>
      <c r="D1408" s="70" t="str">
        <f>IF(F1408="","",(COUNTIFS('BD1'!AC:AC,F1408,'BD1'!AA:AA,"PAGADO")))</f>
        <v/>
      </c>
      <c r="E1408" s="73" t="str">
        <f>IF(F1408="","",(IFERROR(VLOOKUP(F1408,'BD1'!AC:AE,2,0),"")))</f>
        <v/>
      </c>
      <c r="F1408" s="360"/>
      <c r="G1408" s="75" t="str">
        <f>IF(F1408="","",(SUMIFS('BD1'!Y:Y,'BD1'!AC:AC,F1408,'BD1'!AA:AA,"PAGADO")))</f>
        <v/>
      </c>
    </row>
    <row r="1409" spans="2:7" ht="20.100000000000001" customHeight="1" x14ac:dyDescent="0.25">
      <c r="B1409" s="538" t="str">
        <f ca="1">IF(F1409="","",(IFERROR(OFFSET('BD1'!C$14,MATCH(F1409,'BD1'!AC$13:AC$2500,0)-2,0),"")))</f>
        <v/>
      </c>
      <c r="C1409" s="539" t="str">
        <f ca="1">IF(F1409="","",(IFERROR(OFFSET('BD1'!AB$14,MATCH(F1409,'BD1'!AC$13:AC$2500,0)-2,0),"")))</f>
        <v/>
      </c>
      <c r="D1409" s="70" t="str">
        <f>IF(F1409="","",(COUNTIFS('BD1'!AC:AC,F1409,'BD1'!AA:AA,"PAGADO")))</f>
        <v/>
      </c>
      <c r="E1409" s="73" t="str">
        <f>IF(F1409="","",(IFERROR(VLOOKUP(F1409,'BD1'!AC:AE,2,0),"")))</f>
        <v/>
      </c>
      <c r="F1409" s="360"/>
      <c r="G1409" s="75" t="str">
        <f>IF(F1409="","",(SUMIFS('BD1'!Y:Y,'BD1'!AC:AC,F1409,'BD1'!AA:AA,"PAGADO")))</f>
        <v/>
      </c>
    </row>
    <row r="1410" spans="2:7" ht="20.100000000000001" customHeight="1" x14ac:dyDescent="0.25">
      <c r="B1410" s="538" t="str">
        <f ca="1">IF(F1410="","",(IFERROR(OFFSET('BD1'!C$14,MATCH(F1410,'BD1'!AC$13:AC$2500,0)-2,0),"")))</f>
        <v/>
      </c>
      <c r="C1410" s="539" t="str">
        <f ca="1">IF(F1410="","",(IFERROR(OFFSET('BD1'!AB$14,MATCH(F1410,'BD1'!AC$13:AC$2500,0)-2,0),"")))</f>
        <v/>
      </c>
      <c r="D1410" s="70" t="str">
        <f>IF(F1410="","",(COUNTIFS('BD1'!AC:AC,F1410,'BD1'!AA:AA,"PAGADO")))</f>
        <v/>
      </c>
      <c r="E1410" s="73" t="str">
        <f>IF(F1410="","",(IFERROR(VLOOKUP(F1410,'BD1'!AC:AE,2,0),"")))</f>
        <v/>
      </c>
      <c r="F1410" s="360"/>
      <c r="G1410" s="75" t="str">
        <f>IF(F1410="","",(SUMIFS('BD1'!Y:Y,'BD1'!AC:AC,F1410,'BD1'!AA:AA,"PAGADO")))</f>
        <v/>
      </c>
    </row>
    <row r="1411" spans="2:7" ht="20.100000000000001" customHeight="1" x14ac:dyDescent="0.25">
      <c r="B1411" s="538" t="str">
        <f ca="1">IF(F1411="","",(IFERROR(OFFSET('BD1'!C$14,MATCH(F1411,'BD1'!AC$13:AC$2500,0)-2,0),"")))</f>
        <v/>
      </c>
      <c r="C1411" s="539" t="str">
        <f ca="1">IF(F1411="","",(IFERROR(OFFSET('BD1'!AB$14,MATCH(F1411,'BD1'!AC$13:AC$2500,0)-2,0),"")))</f>
        <v/>
      </c>
      <c r="D1411" s="70" t="str">
        <f>IF(F1411="","",(COUNTIFS('BD1'!AC:AC,F1411,'BD1'!AA:AA,"PAGADO")))</f>
        <v/>
      </c>
      <c r="E1411" s="73" t="str">
        <f>IF(F1411="","",(IFERROR(VLOOKUP(F1411,'BD1'!AC:AE,2,0),"")))</f>
        <v/>
      </c>
      <c r="F1411" s="360"/>
      <c r="G1411" s="75" t="str">
        <f>IF(F1411="","",(SUMIFS('BD1'!Y:Y,'BD1'!AC:AC,F1411,'BD1'!AA:AA,"PAGADO")))</f>
        <v/>
      </c>
    </row>
    <row r="1412" spans="2:7" ht="20.100000000000001" customHeight="1" x14ac:dyDescent="0.25">
      <c r="B1412" s="538" t="str">
        <f ca="1">IF(F1412="","",(IFERROR(OFFSET('BD1'!C$14,MATCH(F1412,'BD1'!AC$13:AC$2500,0)-2,0),"")))</f>
        <v/>
      </c>
      <c r="C1412" s="539" t="str">
        <f ca="1">IF(F1412="","",(IFERROR(OFFSET('BD1'!AB$14,MATCH(F1412,'BD1'!AC$13:AC$2500,0)-2,0),"")))</f>
        <v/>
      </c>
      <c r="D1412" s="70" t="str">
        <f>IF(F1412="","",(COUNTIFS('BD1'!AC:AC,F1412,'BD1'!AA:AA,"PAGADO")))</f>
        <v/>
      </c>
      <c r="E1412" s="73" t="str">
        <f>IF(F1412="","",(IFERROR(VLOOKUP(F1412,'BD1'!AC:AE,2,0),"")))</f>
        <v/>
      </c>
      <c r="F1412" s="360"/>
      <c r="G1412" s="75" t="str">
        <f>IF(F1412="","",(SUMIFS('BD1'!Y:Y,'BD1'!AC:AC,F1412,'BD1'!AA:AA,"PAGADO")))</f>
        <v/>
      </c>
    </row>
    <row r="1413" spans="2:7" ht="20.100000000000001" customHeight="1" x14ac:dyDescent="0.25">
      <c r="B1413" s="538" t="str">
        <f ca="1">IF(F1413="","",(IFERROR(OFFSET('BD1'!C$14,MATCH(F1413,'BD1'!AC$13:AC$2500,0)-2,0),"")))</f>
        <v/>
      </c>
      <c r="C1413" s="539" t="str">
        <f ca="1">IF(F1413="","",(IFERROR(OFFSET('BD1'!AB$14,MATCH(F1413,'BD1'!AC$13:AC$2500,0)-2,0),"")))</f>
        <v/>
      </c>
      <c r="D1413" s="70" t="str">
        <f>IF(F1413="","",(COUNTIFS('BD1'!AC:AC,F1413,'BD1'!AA:AA,"PAGADO")))</f>
        <v/>
      </c>
      <c r="E1413" s="73" t="str">
        <f>IF(F1413="","",(IFERROR(VLOOKUP(F1413,'BD1'!AC:AE,2,0),"")))</f>
        <v/>
      </c>
      <c r="F1413" s="360"/>
      <c r="G1413" s="75" t="str">
        <f>IF(F1413="","",(SUMIFS('BD1'!Y:Y,'BD1'!AC:AC,F1413,'BD1'!AA:AA,"PAGADO")))</f>
        <v/>
      </c>
    </row>
    <row r="1414" spans="2:7" ht="20.100000000000001" customHeight="1" x14ac:dyDescent="0.25">
      <c r="B1414" s="538" t="str">
        <f ca="1">IF(F1414="","",(IFERROR(OFFSET('BD1'!C$14,MATCH(F1414,'BD1'!AC$13:AC$2500,0)-2,0),"")))</f>
        <v/>
      </c>
      <c r="C1414" s="539" t="str">
        <f ca="1">IF(F1414="","",(IFERROR(OFFSET('BD1'!AB$14,MATCH(F1414,'BD1'!AC$13:AC$2500,0)-2,0),"")))</f>
        <v/>
      </c>
      <c r="D1414" s="70" t="str">
        <f>IF(F1414="","",(COUNTIFS('BD1'!AC:AC,F1414,'BD1'!AA:AA,"PAGADO")))</f>
        <v/>
      </c>
      <c r="E1414" s="73" t="str">
        <f>IF(F1414="","",(IFERROR(VLOOKUP(F1414,'BD1'!AC:AE,2,0),"")))</f>
        <v/>
      </c>
      <c r="F1414" s="360"/>
      <c r="G1414" s="75" t="str">
        <f>IF(F1414="","",(SUMIFS('BD1'!Y:Y,'BD1'!AC:AC,F1414,'BD1'!AA:AA,"PAGADO")))</f>
        <v/>
      </c>
    </row>
    <row r="1415" spans="2:7" ht="20.100000000000001" customHeight="1" x14ac:dyDescent="0.25">
      <c r="B1415" s="538" t="str">
        <f ca="1">IF(F1415="","",(IFERROR(OFFSET('BD1'!C$14,MATCH(F1415,'BD1'!AC$13:AC$2500,0)-2,0),"")))</f>
        <v/>
      </c>
      <c r="C1415" s="539" t="str">
        <f ca="1">IF(F1415="","",(IFERROR(OFFSET('BD1'!AB$14,MATCH(F1415,'BD1'!AC$13:AC$2500,0)-2,0),"")))</f>
        <v/>
      </c>
      <c r="D1415" s="70" t="str">
        <f>IF(F1415="","",(COUNTIFS('BD1'!AC:AC,F1415,'BD1'!AA:AA,"PAGADO")))</f>
        <v/>
      </c>
      <c r="E1415" s="73" t="str">
        <f>IF(F1415="","",(IFERROR(VLOOKUP(F1415,'BD1'!AC:AE,2,0),"")))</f>
        <v/>
      </c>
      <c r="F1415" s="360"/>
      <c r="G1415" s="75" t="str">
        <f>IF(F1415="","",(SUMIFS('BD1'!Y:Y,'BD1'!AC:AC,F1415,'BD1'!AA:AA,"PAGADO")))</f>
        <v/>
      </c>
    </row>
    <row r="1416" spans="2:7" ht="20.100000000000001" customHeight="1" x14ac:dyDescent="0.25">
      <c r="B1416" s="538" t="str">
        <f ca="1">IF(F1416="","",(IFERROR(OFFSET('BD1'!C$14,MATCH(F1416,'BD1'!AC$13:AC$2500,0)-2,0),"")))</f>
        <v/>
      </c>
      <c r="C1416" s="539" t="str">
        <f ca="1">IF(F1416="","",(IFERROR(OFFSET('BD1'!AB$14,MATCH(F1416,'BD1'!AC$13:AC$2500,0)-2,0),"")))</f>
        <v/>
      </c>
      <c r="D1416" s="70" t="str">
        <f>IF(F1416="","",(COUNTIFS('BD1'!AC:AC,F1416,'BD1'!AA:AA,"PAGADO")))</f>
        <v/>
      </c>
      <c r="E1416" s="73" t="str">
        <f>IF(F1416="","",(IFERROR(VLOOKUP(F1416,'BD1'!AC:AE,2,0),"")))</f>
        <v/>
      </c>
      <c r="F1416" s="360"/>
      <c r="G1416" s="75" t="str">
        <f>IF(F1416="","",(SUMIFS('BD1'!Y:Y,'BD1'!AC:AC,F1416,'BD1'!AA:AA,"PAGADO")))</f>
        <v/>
      </c>
    </row>
    <row r="1417" spans="2:7" ht="20.100000000000001" customHeight="1" x14ac:dyDescent="0.25">
      <c r="B1417" s="538" t="str">
        <f ca="1">IF(F1417="","",(IFERROR(OFFSET('BD1'!C$14,MATCH(F1417,'BD1'!AC$13:AC$2500,0)-2,0),"")))</f>
        <v/>
      </c>
      <c r="C1417" s="539" t="str">
        <f ca="1">IF(F1417="","",(IFERROR(OFFSET('BD1'!AB$14,MATCH(F1417,'BD1'!AC$13:AC$2500,0)-2,0),"")))</f>
        <v/>
      </c>
      <c r="D1417" s="70" t="str">
        <f>IF(F1417="","",(COUNTIFS('BD1'!AC:AC,F1417,'BD1'!AA:AA,"PAGADO")))</f>
        <v/>
      </c>
      <c r="E1417" s="73" t="str">
        <f>IF(F1417="","",(IFERROR(VLOOKUP(F1417,'BD1'!AC:AE,2,0),"")))</f>
        <v/>
      </c>
      <c r="F1417" s="360"/>
      <c r="G1417" s="75" t="str">
        <f>IF(F1417="","",(SUMIFS('BD1'!Y:Y,'BD1'!AC:AC,F1417,'BD1'!AA:AA,"PAGADO")))</f>
        <v/>
      </c>
    </row>
    <row r="1418" spans="2:7" ht="20.100000000000001" customHeight="1" x14ac:dyDescent="0.25">
      <c r="B1418" s="538" t="str">
        <f ca="1">IF(F1418="","",(IFERROR(OFFSET('BD1'!C$14,MATCH(F1418,'BD1'!AC$13:AC$2500,0)-2,0),"")))</f>
        <v/>
      </c>
      <c r="C1418" s="539" t="str">
        <f ca="1">IF(F1418="","",(IFERROR(OFFSET('BD1'!AB$14,MATCH(F1418,'BD1'!AC$13:AC$2500,0)-2,0),"")))</f>
        <v/>
      </c>
      <c r="D1418" s="70" t="str">
        <f>IF(F1418="","",(COUNTIFS('BD1'!AC:AC,F1418,'BD1'!AA:AA,"PAGADO")))</f>
        <v/>
      </c>
      <c r="E1418" s="73" t="str">
        <f>IF(F1418="","",(IFERROR(VLOOKUP(F1418,'BD1'!AC:AE,2,0),"")))</f>
        <v/>
      </c>
      <c r="F1418" s="360"/>
      <c r="G1418" s="75" t="str">
        <f>IF(F1418="","",(SUMIFS('BD1'!Y:Y,'BD1'!AC:AC,F1418,'BD1'!AA:AA,"PAGADO")))</f>
        <v/>
      </c>
    </row>
    <row r="1419" spans="2:7" ht="20.100000000000001" customHeight="1" x14ac:dyDescent="0.25">
      <c r="B1419" s="538" t="str">
        <f ca="1">IF(F1419="","",(IFERROR(OFFSET('BD1'!C$14,MATCH(F1419,'BD1'!AC$13:AC$2500,0)-2,0),"")))</f>
        <v/>
      </c>
      <c r="C1419" s="539" t="str">
        <f ca="1">IF(F1419="","",(IFERROR(OFFSET('BD1'!AB$14,MATCH(F1419,'BD1'!AC$13:AC$2500,0)-2,0),"")))</f>
        <v/>
      </c>
      <c r="D1419" s="70" t="str">
        <f>IF(F1419="","",(COUNTIFS('BD1'!AC:AC,F1419,'BD1'!AA:AA,"PAGADO")))</f>
        <v/>
      </c>
      <c r="E1419" s="73" t="str">
        <f>IF(F1419="","",(IFERROR(VLOOKUP(F1419,'BD1'!AC:AE,2,0),"")))</f>
        <v/>
      </c>
      <c r="F1419" s="360"/>
      <c r="G1419" s="75" t="str">
        <f>IF(F1419="","",(SUMIFS('BD1'!Y:Y,'BD1'!AC:AC,F1419,'BD1'!AA:AA,"PAGADO")))</f>
        <v/>
      </c>
    </row>
    <row r="1420" spans="2:7" ht="20.100000000000001" customHeight="1" x14ac:dyDescent="0.25">
      <c r="B1420" s="538" t="str">
        <f ca="1">IF(F1420="","",(IFERROR(OFFSET('BD1'!C$14,MATCH(F1420,'BD1'!AC$13:AC$2500,0)-2,0),"")))</f>
        <v/>
      </c>
      <c r="C1420" s="539" t="str">
        <f ca="1">IF(F1420="","",(IFERROR(OFFSET('BD1'!AB$14,MATCH(F1420,'BD1'!AC$13:AC$2500,0)-2,0),"")))</f>
        <v/>
      </c>
      <c r="D1420" s="70" t="str">
        <f>IF(F1420="","",(COUNTIFS('BD1'!AC:AC,F1420,'BD1'!AA:AA,"PAGADO")))</f>
        <v/>
      </c>
      <c r="E1420" s="73" t="str">
        <f>IF(F1420="","",(IFERROR(VLOOKUP(F1420,'BD1'!AC:AE,2,0),"")))</f>
        <v/>
      </c>
      <c r="F1420" s="360"/>
      <c r="G1420" s="75" t="str">
        <f>IF(F1420="","",(SUMIFS('BD1'!Y:Y,'BD1'!AC:AC,F1420,'BD1'!AA:AA,"PAGADO")))</f>
        <v/>
      </c>
    </row>
    <row r="1421" spans="2:7" ht="20.100000000000001" customHeight="1" x14ac:dyDescent="0.25">
      <c r="B1421" s="538" t="str">
        <f ca="1">IF(F1421="","",(IFERROR(OFFSET('BD1'!C$14,MATCH(F1421,'BD1'!AC$13:AC$2500,0)-2,0),"")))</f>
        <v/>
      </c>
      <c r="C1421" s="539" t="str">
        <f ca="1">IF(F1421="","",(IFERROR(OFFSET('BD1'!AB$14,MATCH(F1421,'BD1'!AC$13:AC$2500,0)-2,0),"")))</f>
        <v/>
      </c>
      <c r="D1421" s="70" t="str">
        <f>IF(F1421="","",(COUNTIFS('BD1'!AC:AC,F1421,'BD1'!AA:AA,"PAGADO")))</f>
        <v/>
      </c>
      <c r="E1421" s="73" t="str">
        <f>IF(F1421="","",(IFERROR(VLOOKUP(F1421,'BD1'!AC:AE,2,0),"")))</f>
        <v/>
      </c>
      <c r="F1421" s="360"/>
      <c r="G1421" s="75" t="str">
        <f>IF(F1421="","",(SUMIFS('BD1'!Y:Y,'BD1'!AC:AC,F1421,'BD1'!AA:AA,"PAGADO")))</f>
        <v/>
      </c>
    </row>
    <row r="1422" spans="2:7" ht="20.100000000000001" customHeight="1" x14ac:dyDescent="0.25">
      <c r="B1422" s="538" t="str">
        <f ca="1">IF(F1422="","",(IFERROR(OFFSET('BD1'!C$14,MATCH(F1422,'BD1'!AC$13:AC$2500,0)-2,0),"")))</f>
        <v/>
      </c>
      <c r="C1422" s="539" t="str">
        <f ca="1">IF(F1422="","",(IFERROR(OFFSET('BD1'!AB$14,MATCH(F1422,'BD1'!AC$13:AC$2500,0)-2,0),"")))</f>
        <v/>
      </c>
      <c r="D1422" s="70" t="str">
        <f>IF(F1422="","",(COUNTIFS('BD1'!AC:AC,F1422,'BD1'!AA:AA,"PAGADO")))</f>
        <v/>
      </c>
      <c r="E1422" s="73" t="str">
        <f>IF(F1422="","",(IFERROR(VLOOKUP(F1422,'BD1'!AC:AE,2,0),"")))</f>
        <v/>
      </c>
      <c r="F1422" s="360"/>
      <c r="G1422" s="75" t="str">
        <f>IF(F1422="","",(SUMIFS('BD1'!Y:Y,'BD1'!AC:AC,F1422,'BD1'!AA:AA,"PAGADO")))</f>
        <v/>
      </c>
    </row>
    <row r="1423" spans="2:7" ht="20.100000000000001" customHeight="1" x14ac:dyDescent="0.25">
      <c r="B1423" s="538" t="str">
        <f ca="1">IF(F1423="","",(IFERROR(OFFSET('BD1'!C$14,MATCH(F1423,'BD1'!AC$13:AC$2500,0)-2,0),"")))</f>
        <v/>
      </c>
      <c r="C1423" s="539" t="str">
        <f ca="1">IF(F1423="","",(IFERROR(OFFSET('BD1'!AB$14,MATCH(F1423,'BD1'!AC$13:AC$2500,0)-2,0),"")))</f>
        <v/>
      </c>
      <c r="D1423" s="70" t="str">
        <f>IF(F1423="","",(COUNTIFS('BD1'!AC:AC,F1423,'BD1'!AA:AA,"PAGADO")))</f>
        <v/>
      </c>
      <c r="E1423" s="73" t="str">
        <f>IF(F1423="","",(IFERROR(VLOOKUP(F1423,'BD1'!AC:AE,2,0),"")))</f>
        <v/>
      </c>
      <c r="F1423" s="360"/>
      <c r="G1423" s="75" t="str">
        <f>IF(F1423="","",(SUMIFS('BD1'!Y:Y,'BD1'!AC:AC,F1423,'BD1'!AA:AA,"PAGADO")))</f>
        <v/>
      </c>
    </row>
    <row r="1424" spans="2:7" ht="20.100000000000001" customHeight="1" x14ac:dyDescent="0.25">
      <c r="B1424" s="538" t="str">
        <f ca="1">IF(F1424="","",(IFERROR(OFFSET('BD1'!C$14,MATCH(F1424,'BD1'!AC$13:AC$2500,0)-2,0),"")))</f>
        <v/>
      </c>
      <c r="C1424" s="539" t="str">
        <f ca="1">IF(F1424="","",(IFERROR(OFFSET('BD1'!AB$14,MATCH(F1424,'BD1'!AC$13:AC$2500,0)-2,0),"")))</f>
        <v/>
      </c>
      <c r="D1424" s="70" t="str">
        <f>IF(F1424="","",(COUNTIFS('BD1'!AC:AC,F1424,'BD1'!AA:AA,"PAGADO")))</f>
        <v/>
      </c>
      <c r="E1424" s="73" t="str">
        <f>IF(F1424="","",(IFERROR(VLOOKUP(F1424,'BD1'!AC:AE,2,0),"")))</f>
        <v/>
      </c>
      <c r="F1424" s="360"/>
      <c r="G1424" s="75" t="str">
        <f>IF(F1424="","",(SUMIFS('BD1'!Y:Y,'BD1'!AC:AC,F1424,'BD1'!AA:AA,"PAGADO")))</f>
        <v/>
      </c>
    </row>
    <row r="1425" spans="2:7" ht="20.100000000000001" customHeight="1" x14ac:dyDescent="0.25">
      <c r="B1425" s="538" t="str">
        <f ca="1">IF(F1425="","",(IFERROR(OFFSET('BD1'!C$14,MATCH(F1425,'BD1'!AC$13:AC$2500,0)-2,0),"")))</f>
        <v/>
      </c>
      <c r="C1425" s="539" t="str">
        <f ca="1">IF(F1425="","",(IFERROR(OFFSET('BD1'!AB$14,MATCH(F1425,'BD1'!AC$13:AC$2500,0)-2,0),"")))</f>
        <v/>
      </c>
      <c r="D1425" s="70" t="str">
        <f>IF(F1425="","",(COUNTIFS('BD1'!AC:AC,F1425,'BD1'!AA:AA,"PAGADO")))</f>
        <v/>
      </c>
      <c r="E1425" s="73" t="str">
        <f>IF(F1425="","",(IFERROR(VLOOKUP(F1425,'BD1'!AC:AE,2,0),"")))</f>
        <v/>
      </c>
      <c r="F1425" s="360"/>
      <c r="G1425" s="75" t="str">
        <f>IF(F1425="","",(SUMIFS('BD1'!Y:Y,'BD1'!AC:AC,F1425,'BD1'!AA:AA,"PAGADO")))</f>
        <v/>
      </c>
    </row>
    <row r="1426" spans="2:7" ht="20.100000000000001" customHeight="1" x14ac:dyDescent="0.25">
      <c r="B1426" s="538" t="str">
        <f ca="1">IF(F1426="","",(IFERROR(OFFSET('BD1'!C$14,MATCH(F1426,'BD1'!AC$13:AC$2500,0)-2,0),"")))</f>
        <v/>
      </c>
      <c r="C1426" s="539" t="str">
        <f ca="1">IF(F1426="","",(IFERROR(OFFSET('BD1'!AB$14,MATCH(F1426,'BD1'!AC$13:AC$2500,0)-2,0),"")))</f>
        <v/>
      </c>
      <c r="D1426" s="70" t="str">
        <f>IF(F1426="","",(COUNTIFS('BD1'!AC:AC,F1426,'BD1'!AA:AA,"PAGADO")))</f>
        <v/>
      </c>
      <c r="E1426" s="73" t="str">
        <f>IF(F1426="","",(IFERROR(VLOOKUP(F1426,'BD1'!AC:AE,2,0),"")))</f>
        <v/>
      </c>
      <c r="F1426" s="360"/>
      <c r="G1426" s="75" t="str">
        <f>IF(F1426="","",(SUMIFS('BD1'!Y:Y,'BD1'!AC:AC,F1426,'BD1'!AA:AA,"PAGADO")))</f>
        <v/>
      </c>
    </row>
    <row r="1427" spans="2:7" ht="20.100000000000001" customHeight="1" x14ac:dyDescent="0.25">
      <c r="B1427" s="538" t="str">
        <f ca="1">IF(F1427="","",(IFERROR(OFFSET('BD1'!C$14,MATCH(F1427,'BD1'!AC$13:AC$2500,0)-2,0),"")))</f>
        <v/>
      </c>
      <c r="C1427" s="539" t="str">
        <f ca="1">IF(F1427="","",(IFERROR(OFFSET('BD1'!AB$14,MATCH(F1427,'BD1'!AC$13:AC$2500,0)-2,0),"")))</f>
        <v/>
      </c>
      <c r="D1427" s="70" t="str">
        <f>IF(F1427="","",(COUNTIFS('BD1'!AC:AC,F1427,'BD1'!AA:AA,"PAGADO")))</f>
        <v/>
      </c>
      <c r="E1427" s="73" t="str">
        <f>IF(F1427="","",(IFERROR(VLOOKUP(F1427,'BD1'!AC:AE,2,0),"")))</f>
        <v/>
      </c>
      <c r="F1427" s="360"/>
      <c r="G1427" s="75" t="str">
        <f>IF(F1427="","",(SUMIFS('BD1'!Y:Y,'BD1'!AC:AC,F1427,'BD1'!AA:AA,"PAGADO")))</f>
        <v/>
      </c>
    </row>
    <row r="1428" spans="2:7" ht="20.100000000000001" customHeight="1" x14ac:dyDescent="0.25">
      <c r="B1428" s="538" t="str">
        <f ca="1">IF(F1428="","",(IFERROR(OFFSET('BD1'!C$14,MATCH(F1428,'BD1'!AC$13:AC$2500,0)-2,0),"")))</f>
        <v/>
      </c>
      <c r="C1428" s="539" t="str">
        <f ca="1">IF(F1428="","",(IFERROR(OFFSET('BD1'!AB$14,MATCH(F1428,'BD1'!AC$13:AC$2500,0)-2,0),"")))</f>
        <v/>
      </c>
      <c r="D1428" s="70" t="str">
        <f>IF(F1428="","",(COUNTIFS('BD1'!AC:AC,F1428,'BD1'!AA:AA,"PAGADO")))</f>
        <v/>
      </c>
      <c r="E1428" s="73" t="str">
        <f>IF(F1428="","",(IFERROR(VLOOKUP(F1428,'BD1'!AC:AE,2,0),"")))</f>
        <v/>
      </c>
      <c r="F1428" s="360"/>
      <c r="G1428" s="75" t="str">
        <f>IF(F1428="","",(SUMIFS('BD1'!Y:Y,'BD1'!AC:AC,F1428,'BD1'!AA:AA,"PAGADO")))</f>
        <v/>
      </c>
    </row>
    <row r="1429" spans="2:7" ht="20.100000000000001" customHeight="1" x14ac:dyDescent="0.25">
      <c r="B1429" s="538" t="str">
        <f ca="1">IF(F1429="","",(IFERROR(OFFSET('BD1'!C$14,MATCH(F1429,'BD1'!AC$13:AC$2500,0)-2,0),"")))</f>
        <v/>
      </c>
      <c r="C1429" s="539" t="str">
        <f ca="1">IF(F1429="","",(IFERROR(OFFSET('BD1'!AB$14,MATCH(F1429,'BD1'!AC$13:AC$2500,0)-2,0),"")))</f>
        <v/>
      </c>
      <c r="D1429" s="70" t="str">
        <f>IF(F1429="","",(COUNTIFS('BD1'!AC:AC,F1429,'BD1'!AA:AA,"PAGADO")))</f>
        <v/>
      </c>
      <c r="E1429" s="73" t="str">
        <f>IF(F1429="","",(IFERROR(VLOOKUP(F1429,'BD1'!AC:AE,2,0),"")))</f>
        <v/>
      </c>
      <c r="F1429" s="360"/>
      <c r="G1429" s="75" t="str">
        <f>IF(F1429="","",(SUMIFS('BD1'!Y:Y,'BD1'!AC:AC,F1429,'BD1'!AA:AA,"PAGADO")))</f>
        <v/>
      </c>
    </row>
    <row r="1430" spans="2:7" ht="20.100000000000001" customHeight="1" x14ac:dyDescent="0.25">
      <c r="B1430" s="538" t="str">
        <f ca="1">IF(F1430="","",(IFERROR(OFFSET('BD1'!C$14,MATCH(F1430,'BD1'!AC$13:AC$2500,0)-2,0),"")))</f>
        <v/>
      </c>
      <c r="C1430" s="539" t="str">
        <f ca="1">IF(F1430="","",(IFERROR(OFFSET('BD1'!AB$14,MATCH(F1430,'BD1'!AC$13:AC$2500,0)-2,0),"")))</f>
        <v/>
      </c>
      <c r="D1430" s="70" t="str">
        <f>IF(F1430="","",(COUNTIFS('BD1'!AC:AC,F1430,'BD1'!AA:AA,"PAGADO")))</f>
        <v/>
      </c>
      <c r="E1430" s="73" t="str">
        <f>IF(F1430="","",(IFERROR(VLOOKUP(F1430,'BD1'!AC:AE,2,0),"")))</f>
        <v/>
      </c>
      <c r="F1430" s="360"/>
      <c r="G1430" s="75" t="str">
        <f>IF(F1430="","",(SUMIFS('BD1'!Y:Y,'BD1'!AC:AC,F1430,'BD1'!AA:AA,"PAGADO")))</f>
        <v/>
      </c>
    </row>
    <row r="1431" spans="2:7" ht="20.100000000000001" customHeight="1" x14ac:dyDescent="0.25">
      <c r="B1431" s="538" t="str">
        <f ca="1">IF(F1431="","",(IFERROR(OFFSET('BD1'!C$14,MATCH(F1431,'BD1'!AC$13:AC$2500,0)-2,0),"")))</f>
        <v/>
      </c>
      <c r="C1431" s="539" t="str">
        <f ca="1">IF(F1431="","",(IFERROR(OFFSET('BD1'!AB$14,MATCH(F1431,'BD1'!AC$13:AC$2500,0)-2,0),"")))</f>
        <v/>
      </c>
      <c r="D1431" s="70" t="str">
        <f>IF(F1431="","",(COUNTIFS('BD1'!AC:AC,F1431,'BD1'!AA:AA,"PAGADO")))</f>
        <v/>
      </c>
      <c r="E1431" s="73" t="str">
        <f>IF(F1431="","",(IFERROR(VLOOKUP(F1431,'BD1'!AC:AE,2,0),"")))</f>
        <v/>
      </c>
      <c r="F1431" s="360"/>
      <c r="G1431" s="75" t="str">
        <f>IF(F1431="","",(SUMIFS('BD1'!Y:Y,'BD1'!AC:AC,F1431,'BD1'!AA:AA,"PAGADO")))</f>
        <v/>
      </c>
    </row>
    <row r="1432" spans="2:7" ht="20.100000000000001" customHeight="1" x14ac:dyDescent="0.25">
      <c r="B1432" s="538" t="str">
        <f ca="1">IF(F1432="","",(IFERROR(OFFSET('BD1'!C$14,MATCH(F1432,'BD1'!AC$13:AC$2500,0)-2,0),"")))</f>
        <v/>
      </c>
      <c r="C1432" s="539" t="str">
        <f ca="1">IF(F1432="","",(IFERROR(OFFSET('BD1'!AB$14,MATCH(F1432,'BD1'!AC$13:AC$2500,0)-2,0),"")))</f>
        <v/>
      </c>
      <c r="D1432" s="70" t="str">
        <f>IF(F1432="","",(COUNTIFS('BD1'!AC:AC,F1432,'BD1'!AA:AA,"PAGADO")))</f>
        <v/>
      </c>
      <c r="E1432" s="73" t="str">
        <f>IF(F1432="","",(IFERROR(VLOOKUP(F1432,'BD1'!AC:AE,2,0),"")))</f>
        <v/>
      </c>
      <c r="F1432" s="360"/>
      <c r="G1432" s="75" t="str">
        <f>IF(F1432="","",(SUMIFS('BD1'!Y:Y,'BD1'!AC:AC,F1432,'BD1'!AA:AA,"PAGADO")))</f>
        <v/>
      </c>
    </row>
    <row r="1433" spans="2:7" ht="20.100000000000001" customHeight="1" x14ac:dyDescent="0.25">
      <c r="B1433" s="538" t="str">
        <f ca="1">IF(F1433="","",(IFERROR(OFFSET('BD1'!C$14,MATCH(F1433,'BD1'!AC$13:AC$2500,0)-2,0),"")))</f>
        <v/>
      </c>
      <c r="C1433" s="539" t="str">
        <f ca="1">IF(F1433="","",(IFERROR(OFFSET('BD1'!AB$14,MATCH(F1433,'BD1'!AC$13:AC$2500,0)-2,0),"")))</f>
        <v/>
      </c>
      <c r="D1433" s="70" t="str">
        <f>IF(F1433="","",(COUNTIFS('BD1'!AC:AC,F1433,'BD1'!AA:AA,"PAGADO")))</f>
        <v/>
      </c>
      <c r="E1433" s="73" t="str">
        <f>IF(F1433="","",(IFERROR(VLOOKUP(F1433,'BD1'!AC:AE,2,0),"")))</f>
        <v/>
      </c>
      <c r="F1433" s="360"/>
      <c r="G1433" s="75" t="str">
        <f>IF(F1433="","",(SUMIFS('BD1'!Y:Y,'BD1'!AC:AC,F1433,'BD1'!AA:AA,"PAGADO")))</f>
        <v/>
      </c>
    </row>
    <row r="1434" spans="2:7" ht="20.100000000000001" customHeight="1" x14ac:dyDescent="0.25">
      <c r="B1434" s="538" t="str">
        <f ca="1">IF(F1434="","",(IFERROR(OFFSET('BD1'!C$14,MATCH(F1434,'BD1'!AC$13:AC$2500,0)-2,0),"")))</f>
        <v/>
      </c>
      <c r="C1434" s="539" t="str">
        <f ca="1">IF(F1434="","",(IFERROR(OFFSET('BD1'!AB$14,MATCH(F1434,'BD1'!AC$13:AC$2500,0)-2,0),"")))</f>
        <v/>
      </c>
      <c r="D1434" s="70" t="str">
        <f>IF(F1434="","",(COUNTIFS('BD1'!AC:AC,F1434,'BD1'!AA:AA,"PAGADO")))</f>
        <v/>
      </c>
      <c r="E1434" s="73" t="str">
        <f>IF(F1434="","",(IFERROR(VLOOKUP(F1434,'BD1'!AC:AE,2,0),"")))</f>
        <v/>
      </c>
      <c r="F1434" s="360"/>
      <c r="G1434" s="75" t="str">
        <f>IF(F1434="","",(SUMIFS('BD1'!Y:Y,'BD1'!AC:AC,F1434,'BD1'!AA:AA,"PAGADO")))</f>
        <v/>
      </c>
    </row>
    <row r="1435" spans="2:7" ht="20.100000000000001" customHeight="1" x14ac:dyDescent="0.25">
      <c r="B1435" s="538" t="str">
        <f ca="1">IF(F1435="","",(IFERROR(OFFSET('BD1'!C$14,MATCH(F1435,'BD1'!AC$13:AC$2500,0)-2,0),"")))</f>
        <v/>
      </c>
      <c r="C1435" s="539" t="str">
        <f ca="1">IF(F1435="","",(IFERROR(OFFSET('BD1'!AB$14,MATCH(F1435,'BD1'!AC$13:AC$2500,0)-2,0),"")))</f>
        <v/>
      </c>
      <c r="D1435" s="70" t="str">
        <f>IF(F1435="","",(COUNTIFS('BD1'!AC:AC,F1435,'BD1'!AA:AA,"PAGADO")))</f>
        <v/>
      </c>
      <c r="E1435" s="73" t="str">
        <f>IF(F1435="","",(IFERROR(VLOOKUP(F1435,'BD1'!AC:AE,2,0),"")))</f>
        <v/>
      </c>
      <c r="F1435" s="360"/>
      <c r="G1435" s="75" t="str">
        <f>IF(F1435="","",(SUMIFS('BD1'!Y:Y,'BD1'!AC:AC,F1435,'BD1'!AA:AA,"PAGADO")))</f>
        <v/>
      </c>
    </row>
    <row r="1436" spans="2:7" ht="20.100000000000001" customHeight="1" x14ac:dyDescent="0.25">
      <c r="B1436" s="538" t="str">
        <f ca="1">IF(F1436="","",(IFERROR(OFFSET('BD1'!C$14,MATCH(F1436,'BD1'!AC$13:AC$2500,0)-2,0),"")))</f>
        <v/>
      </c>
      <c r="C1436" s="539" t="str">
        <f ca="1">IF(F1436="","",(IFERROR(OFFSET('BD1'!AB$14,MATCH(F1436,'BD1'!AC$13:AC$2500,0)-2,0),"")))</f>
        <v/>
      </c>
      <c r="D1436" s="70" t="str">
        <f>IF(F1436="","",(COUNTIFS('BD1'!AC:AC,F1436,'BD1'!AA:AA,"PAGADO")))</f>
        <v/>
      </c>
      <c r="E1436" s="73" t="str">
        <f>IF(F1436="","",(IFERROR(VLOOKUP(F1436,'BD1'!AC:AE,2,0),"")))</f>
        <v/>
      </c>
      <c r="F1436" s="360"/>
      <c r="G1436" s="75" t="str">
        <f>IF(F1436="","",(SUMIFS('BD1'!Y:Y,'BD1'!AC:AC,F1436,'BD1'!AA:AA,"PAGADO")))</f>
        <v/>
      </c>
    </row>
    <row r="1437" spans="2:7" ht="20.100000000000001" customHeight="1" x14ac:dyDescent="0.25">
      <c r="B1437" s="538" t="str">
        <f ca="1">IF(F1437="","",(IFERROR(OFFSET('BD1'!C$14,MATCH(F1437,'BD1'!AC$13:AC$2500,0)-2,0),"")))</f>
        <v/>
      </c>
      <c r="C1437" s="539" t="str">
        <f ca="1">IF(F1437="","",(IFERROR(OFFSET('BD1'!AB$14,MATCH(F1437,'BD1'!AC$13:AC$2500,0)-2,0),"")))</f>
        <v/>
      </c>
      <c r="D1437" s="70" t="str">
        <f>IF(F1437="","",(COUNTIFS('BD1'!AC:AC,F1437,'BD1'!AA:AA,"PAGADO")))</f>
        <v/>
      </c>
      <c r="E1437" s="73" t="str">
        <f>IF(F1437="","",(IFERROR(VLOOKUP(F1437,'BD1'!AC:AE,2,0),"")))</f>
        <v/>
      </c>
      <c r="F1437" s="360"/>
      <c r="G1437" s="75" t="str">
        <f>IF(F1437="","",(SUMIFS('BD1'!Y:Y,'BD1'!AC:AC,F1437,'BD1'!AA:AA,"PAGADO")))</f>
        <v/>
      </c>
    </row>
    <row r="1438" spans="2:7" ht="20.100000000000001" customHeight="1" x14ac:dyDescent="0.25">
      <c r="B1438" s="538" t="str">
        <f ca="1">IF(F1438="","",(IFERROR(OFFSET('BD1'!C$14,MATCH(F1438,'BD1'!AC$13:AC$2500,0)-2,0),"")))</f>
        <v/>
      </c>
      <c r="C1438" s="539" t="str">
        <f ca="1">IF(F1438="","",(IFERROR(OFFSET('BD1'!AB$14,MATCH(F1438,'BD1'!AC$13:AC$2500,0)-2,0),"")))</f>
        <v/>
      </c>
      <c r="D1438" s="70" t="str">
        <f>IF(F1438="","",(COUNTIFS('BD1'!AC:AC,F1438,'BD1'!AA:AA,"PAGADO")))</f>
        <v/>
      </c>
      <c r="E1438" s="73" t="str">
        <f>IF(F1438="","",(IFERROR(VLOOKUP(F1438,'BD1'!AC:AE,2,0),"")))</f>
        <v/>
      </c>
      <c r="F1438" s="360"/>
      <c r="G1438" s="75" t="str">
        <f>IF(F1438="","",(SUMIFS('BD1'!Y:Y,'BD1'!AC:AC,F1438,'BD1'!AA:AA,"PAGADO")))</f>
        <v/>
      </c>
    </row>
    <row r="1439" spans="2:7" ht="20.100000000000001" customHeight="1" x14ac:dyDescent="0.25">
      <c r="B1439" s="538" t="str">
        <f ca="1">IF(F1439="","",(IFERROR(OFFSET('BD1'!C$14,MATCH(F1439,'BD1'!AC$13:AC$2500,0)-2,0),"")))</f>
        <v/>
      </c>
      <c r="C1439" s="539" t="str">
        <f ca="1">IF(F1439="","",(IFERROR(OFFSET('BD1'!AB$14,MATCH(F1439,'BD1'!AC$13:AC$2500,0)-2,0),"")))</f>
        <v/>
      </c>
      <c r="D1439" s="70" t="str">
        <f>IF(F1439="","",(COUNTIFS('BD1'!AC:AC,F1439,'BD1'!AA:AA,"PAGADO")))</f>
        <v/>
      </c>
      <c r="E1439" s="73" t="str">
        <f>IF(F1439="","",(IFERROR(VLOOKUP(F1439,'BD1'!AC:AE,2,0),"")))</f>
        <v/>
      </c>
      <c r="F1439" s="360"/>
      <c r="G1439" s="75" t="str">
        <f>IF(F1439="","",(SUMIFS('BD1'!Y:Y,'BD1'!AC:AC,F1439,'BD1'!AA:AA,"PAGADO")))</f>
        <v/>
      </c>
    </row>
    <row r="1440" spans="2:7" ht="20.100000000000001" customHeight="1" x14ac:dyDescent="0.25">
      <c r="B1440" s="538" t="str">
        <f ca="1">IF(F1440="","",(IFERROR(OFFSET('BD1'!C$14,MATCH(F1440,'BD1'!AC$13:AC$2500,0)-2,0),"")))</f>
        <v/>
      </c>
      <c r="C1440" s="539" t="str">
        <f ca="1">IF(F1440="","",(IFERROR(OFFSET('BD1'!AB$14,MATCH(F1440,'BD1'!AC$13:AC$2500,0)-2,0),"")))</f>
        <v/>
      </c>
      <c r="D1440" s="70" t="str">
        <f>IF(F1440="","",(COUNTIFS('BD1'!AC:AC,F1440,'BD1'!AA:AA,"PAGADO")))</f>
        <v/>
      </c>
      <c r="E1440" s="73" t="str">
        <f>IF(F1440="","",(IFERROR(VLOOKUP(F1440,'BD1'!AC:AE,2,0),"")))</f>
        <v/>
      </c>
      <c r="F1440" s="360"/>
      <c r="G1440" s="75" t="str">
        <f>IF(F1440="","",(SUMIFS('BD1'!Y:Y,'BD1'!AC:AC,F1440,'BD1'!AA:AA,"PAGADO")))</f>
        <v/>
      </c>
    </row>
    <row r="1441" spans="2:7" ht="20.100000000000001" customHeight="1" x14ac:dyDescent="0.25">
      <c r="B1441" s="538" t="str">
        <f ca="1">IF(F1441="","",(IFERROR(OFFSET('BD1'!C$14,MATCH(F1441,'BD1'!AC$13:AC$2500,0)-2,0),"")))</f>
        <v/>
      </c>
      <c r="C1441" s="539" t="str">
        <f ca="1">IF(F1441="","",(IFERROR(OFFSET('BD1'!AB$14,MATCH(F1441,'BD1'!AC$13:AC$2500,0)-2,0),"")))</f>
        <v/>
      </c>
      <c r="D1441" s="70" t="str">
        <f>IF(F1441="","",(COUNTIFS('BD1'!AC:AC,F1441,'BD1'!AA:AA,"PAGADO")))</f>
        <v/>
      </c>
      <c r="E1441" s="73" t="str">
        <f>IF(F1441="","",(IFERROR(VLOOKUP(F1441,'BD1'!AC:AE,2,0),"")))</f>
        <v/>
      </c>
      <c r="F1441" s="360"/>
      <c r="G1441" s="75" t="str">
        <f>IF(F1441="","",(SUMIFS('BD1'!Y:Y,'BD1'!AC:AC,F1441,'BD1'!AA:AA,"PAGADO")))</f>
        <v/>
      </c>
    </row>
    <row r="1442" spans="2:7" ht="20.100000000000001" customHeight="1" x14ac:dyDescent="0.25">
      <c r="B1442" s="538" t="str">
        <f ca="1">IF(F1442="","",(IFERROR(OFFSET('BD1'!C$14,MATCH(F1442,'BD1'!AC$13:AC$2500,0)-2,0),"")))</f>
        <v/>
      </c>
      <c r="C1442" s="539" t="str">
        <f ca="1">IF(F1442="","",(IFERROR(OFFSET('BD1'!AB$14,MATCH(F1442,'BD1'!AC$13:AC$2500,0)-2,0),"")))</f>
        <v/>
      </c>
      <c r="D1442" s="70" t="str">
        <f>IF(F1442="","",(COUNTIFS('BD1'!AC:AC,F1442,'BD1'!AA:AA,"PAGADO")))</f>
        <v/>
      </c>
      <c r="E1442" s="73" t="str">
        <f>IF(F1442="","",(IFERROR(VLOOKUP(F1442,'BD1'!AC:AE,2,0),"")))</f>
        <v/>
      </c>
      <c r="F1442" s="360"/>
      <c r="G1442" s="75" t="str">
        <f>IF(F1442="","",(SUMIFS('BD1'!Y:Y,'BD1'!AC:AC,F1442,'BD1'!AA:AA,"PAGADO")))</f>
        <v/>
      </c>
    </row>
    <row r="1443" spans="2:7" ht="20.100000000000001" customHeight="1" x14ac:dyDescent="0.25">
      <c r="B1443" s="538" t="str">
        <f ca="1">IF(F1443="","",(IFERROR(OFFSET('BD1'!C$14,MATCH(F1443,'BD1'!AC$13:AC$2500,0)-2,0),"")))</f>
        <v/>
      </c>
      <c r="C1443" s="539" t="str">
        <f ca="1">IF(F1443="","",(IFERROR(OFFSET('BD1'!AB$14,MATCH(F1443,'BD1'!AC$13:AC$2500,0)-2,0),"")))</f>
        <v/>
      </c>
      <c r="D1443" s="70" t="str">
        <f>IF(F1443="","",(COUNTIFS('BD1'!AC:AC,F1443,'BD1'!AA:AA,"PAGADO")))</f>
        <v/>
      </c>
      <c r="E1443" s="73" t="str">
        <f>IF(F1443="","",(IFERROR(VLOOKUP(F1443,'BD1'!AC:AE,2,0),"")))</f>
        <v/>
      </c>
      <c r="F1443" s="360"/>
      <c r="G1443" s="75" t="str">
        <f>IF(F1443="","",(SUMIFS('BD1'!Y:Y,'BD1'!AC:AC,F1443,'BD1'!AA:AA,"PAGADO")))</f>
        <v/>
      </c>
    </row>
    <row r="1444" spans="2:7" ht="20.100000000000001" customHeight="1" x14ac:dyDescent="0.25">
      <c r="B1444" s="538" t="str">
        <f ca="1">IF(F1444="","",(IFERROR(OFFSET('BD1'!C$14,MATCH(F1444,'BD1'!AC$13:AC$2500,0)-2,0),"")))</f>
        <v/>
      </c>
      <c r="C1444" s="539" t="str">
        <f ca="1">IF(F1444="","",(IFERROR(OFFSET('BD1'!AB$14,MATCH(F1444,'BD1'!AC$13:AC$2500,0)-2,0),"")))</f>
        <v/>
      </c>
      <c r="D1444" s="70" t="str">
        <f>IF(F1444="","",(COUNTIFS('BD1'!AC:AC,F1444,'BD1'!AA:AA,"PAGADO")))</f>
        <v/>
      </c>
      <c r="E1444" s="73" t="str">
        <f>IF(F1444="","",(IFERROR(VLOOKUP(F1444,'BD1'!AC:AE,2,0),"")))</f>
        <v/>
      </c>
      <c r="F1444" s="360"/>
      <c r="G1444" s="75" t="str">
        <f>IF(F1444="","",(SUMIFS('BD1'!Y:Y,'BD1'!AC:AC,F1444,'BD1'!AA:AA,"PAGADO")))</f>
        <v/>
      </c>
    </row>
    <row r="1445" spans="2:7" ht="20.100000000000001" customHeight="1" x14ac:dyDescent="0.25">
      <c r="B1445" s="538" t="str">
        <f ca="1">IF(F1445="","",(IFERROR(OFFSET('BD1'!C$14,MATCH(F1445,'BD1'!AC$13:AC$2500,0)-2,0),"")))</f>
        <v/>
      </c>
      <c r="C1445" s="539" t="str">
        <f ca="1">IF(F1445="","",(IFERROR(OFFSET('BD1'!AB$14,MATCH(F1445,'BD1'!AC$13:AC$2500,0)-2,0),"")))</f>
        <v/>
      </c>
      <c r="D1445" s="70" t="str">
        <f>IF(F1445="","",(COUNTIFS('BD1'!AC:AC,F1445,'BD1'!AA:AA,"PAGADO")))</f>
        <v/>
      </c>
      <c r="E1445" s="73" t="str">
        <f>IF(F1445="","",(IFERROR(VLOOKUP(F1445,'BD1'!AC:AE,2,0),"")))</f>
        <v/>
      </c>
      <c r="F1445" s="360"/>
      <c r="G1445" s="75" t="str">
        <f>IF(F1445="","",(SUMIFS('BD1'!Y:Y,'BD1'!AC:AC,F1445,'BD1'!AA:AA,"PAGADO")))</f>
        <v/>
      </c>
    </row>
    <row r="1446" spans="2:7" ht="20.100000000000001" customHeight="1" x14ac:dyDescent="0.25">
      <c r="B1446" s="538" t="str">
        <f ca="1">IF(F1446="","",(IFERROR(OFFSET('BD1'!C$14,MATCH(F1446,'BD1'!AC$13:AC$2500,0)-2,0),"")))</f>
        <v/>
      </c>
      <c r="C1446" s="539" t="str">
        <f ca="1">IF(F1446="","",(IFERROR(OFFSET('BD1'!AB$14,MATCH(F1446,'BD1'!AC$13:AC$2500,0)-2,0),"")))</f>
        <v/>
      </c>
      <c r="D1446" s="70" t="str">
        <f>IF(F1446="","",(COUNTIFS('BD1'!AC:AC,F1446,'BD1'!AA:AA,"PAGADO")))</f>
        <v/>
      </c>
      <c r="E1446" s="73" t="str">
        <f>IF(F1446="","",(IFERROR(VLOOKUP(F1446,'BD1'!AC:AE,2,0),"")))</f>
        <v/>
      </c>
      <c r="F1446" s="360"/>
      <c r="G1446" s="75" t="str">
        <f>IF(F1446="","",(SUMIFS('BD1'!Y:Y,'BD1'!AC:AC,F1446,'BD1'!AA:AA,"PAGADO")))</f>
        <v/>
      </c>
    </row>
    <row r="1447" spans="2:7" ht="20.100000000000001" customHeight="1" x14ac:dyDescent="0.25">
      <c r="B1447" s="538" t="str">
        <f ca="1">IF(F1447="","",(IFERROR(OFFSET('BD1'!C$14,MATCH(F1447,'BD1'!AC$13:AC$2500,0)-2,0),"")))</f>
        <v/>
      </c>
      <c r="C1447" s="539" t="str">
        <f ca="1">IF(F1447="","",(IFERROR(OFFSET('BD1'!AB$14,MATCH(F1447,'BD1'!AC$13:AC$2500,0)-2,0),"")))</f>
        <v/>
      </c>
      <c r="D1447" s="70" t="str">
        <f>IF(F1447="","",(COUNTIFS('BD1'!AC:AC,F1447,'BD1'!AA:AA,"PAGADO")))</f>
        <v/>
      </c>
      <c r="E1447" s="73" t="str">
        <f>IF(F1447="","",(IFERROR(VLOOKUP(F1447,'BD1'!AC:AE,2,0),"")))</f>
        <v/>
      </c>
      <c r="F1447" s="360"/>
      <c r="G1447" s="75" t="str">
        <f>IF(F1447="","",(SUMIFS('BD1'!Y:Y,'BD1'!AC:AC,F1447,'BD1'!AA:AA,"PAGADO")))</f>
        <v/>
      </c>
    </row>
    <row r="1448" spans="2:7" ht="20.100000000000001" customHeight="1" x14ac:dyDescent="0.25">
      <c r="B1448" s="538" t="str">
        <f ca="1">IF(F1448="","",(IFERROR(OFFSET('BD1'!C$14,MATCH(F1448,'BD1'!AC$13:AC$2500,0)-2,0),"")))</f>
        <v/>
      </c>
      <c r="C1448" s="539" t="str">
        <f ca="1">IF(F1448="","",(IFERROR(OFFSET('BD1'!AB$14,MATCH(F1448,'BD1'!AC$13:AC$2500,0)-2,0),"")))</f>
        <v/>
      </c>
      <c r="D1448" s="70" t="str">
        <f>IF(F1448="","",(COUNTIFS('BD1'!AC:AC,F1448,'BD1'!AA:AA,"PAGADO")))</f>
        <v/>
      </c>
      <c r="E1448" s="73" t="str">
        <f>IF(F1448="","",(IFERROR(VLOOKUP(F1448,'BD1'!AC:AE,2,0),"")))</f>
        <v/>
      </c>
      <c r="F1448" s="360"/>
      <c r="G1448" s="75" t="str">
        <f>IF(F1448="","",(SUMIFS('BD1'!Y:Y,'BD1'!AC:AC,F1448,'BD1'!AA:AA,"PAGADO")))</f>
        <v/>
      </c>
    </row>
    <row r="1449" spans="2:7" ht="20.100000000000001" customHeight="1" x14ac:dyDescent="0.25">
      <c r="B1449" s="538" t="str">
        <f ca="1">IF(F1449="","",(IFERROR(OFFSET('BD1'!C$14,MATCH(F1449,'BD1'!AC$13:AC$2500,0)-2,0),"")))</f>
        <v/>
      </c>
      <c r="C1449" s="539" t="str">
        <f ca="1">IF(F1449="","",(IFERROR(OFFSET('BD1'!AB$14,MATCH(F1449,'BD1'!AC$13:AC$2500,0)-2,0),"")))</f>
        <v/>
      </c>
      <c r="D1449" s="70" t="str">
        <f>IF(F1449="","",(COUNTIFS('BD1'!AC:AC,F1449,'BD1'!AA:AA,"PAGADO")))</f>
        <v/>
      </c>
      <c r="E1449" s="73" t="str">
        <f>IF(F1449="","",(IFERROR(VLOOKUP(F1449,'BD1'!AC:AE,2,0),"")))</f>
        <v/>
      </c>
      <c r="F1449" s="360"/>
      <c r="G1449" s="75" t="str">
        <f>IF(F1449="","",(SUMIFS('BD1'!Y:Y,'BD1'!AC:AC,F1449,'BD1'!AA:AA,"PAGADO")))</f>
        <v/>
      </c>
    </row>
    <row r="1450" spans="2:7" ht="20.100000000000001" customHeight="1" x14ac:dyDescent="0.25">
      <c r="B1450" s="538" t="str">
        <f ca="1">IF(F1450="","",(IFERROR(OFFSET('BD1'!C$14,MATCH(F1450,'BD1'!AC$13:AC$2500,0)-2,0),"")))</f>
        <v/>
      </c>
      <c r="C1450" s="539" t="str">
        <f ca="1">IF(F1450="","",(IFERROR(OFFSET('BD1'!AB$14,MATCH(F1450,'BD1'!AC$13:AC$2500,0)-2,0),"")))</f>
        <v/>
      </c>
      <c r="D1450" s="70" t="str">
        <f>IF(F1450="","",(COUNTIFS('BD1'!AC:AC,F1450,'BD1'!AA:AA,"PAGADO")))</f>
        <v/>
      </c>
      <c r="E1450" s="73" t="str">
        <f>IF(F1450="","",(IFERROR(VLOOKUP(F1450,'BD1'!AC:AE,2,0),"")))</f>
        <v/>
      </c>
      <c r="F1450" s="360"/>
      <c r="G1450" s="75" t="str">
        <f>IF(F1450="","",(SUMIFS('BD1'!Y:Y,'BD1'!AC:AC,F1450,'BD1'!AA:AA,"PAGADO")))</f>
        <v/>
      </c>
    </row>
    <row r="1451" spans="2:7" ht="20.100000000000001" customHeight="1" x14ac:dyDescent="0.25">
      <c r="B1451" s="538" t="str">
        <f ca="1">IF(F1451="","",(IFERROR(OFFSET('BD1'!C$14,MATCH(F1451,'BD1'!AC$13:AC$2500,0)-2,0),"")))</f>
        <v/>
      </c>
      <c r="C1451" s="539" t="str">
        <f ca="1">IF(F1451="","",(IFERROR(OFFSET('BD1'!AB$14,MATCH(F1451,'BD1'!AC$13:AC$2500,0)-2,0),"")))</f>
        <v/>
      </c>
      <c r="D1451" s="70" t="str">
        <f>IF(F1451="","",(COUNTIFS('BD1'!AC:AC,F1451,'BD1'!AA:AA,"PAGADO")))</f>
        <v/>
      </c>
      <c r="E1451" s="73" t="str">
        <f>IF(F1451="","",(IFERROR(VLOOKUP(F1451,'BD1'!AC:AE,2,0),"")))</f>
        <v/>
      </c>
      <c r="F1451" s="360"/>
      <c r="G1451" s="75" t="str">
        <f>IF(F1451="","",(SUMIFS('BD1'!Y:Y,'BD1'!AC:AC,F1451,'BD1'!AA:AA,"PAGADO")))</f>
        <v/>
      </c>
    </row>
    <row r="1452" spans="2:7" ht="20.100000000000001" customHeight="1" x14ac:dyDescent="0.25">
      <c r="B1452" s="538" t="str">
        <f ca="1">IF(F1452="","",(IFERROR(OFFSET('BD1'!C$14,MATCH(F1452,'BD1'!AC$13:AC$2500,0)-2,0),"")))</f>
        <v/>
      </c>
      <c r="C1452" s="539" t="str">
        <f ca="1">IF(F1452="","",(IFERROR(OFFSET('BD1'!AB$14,MATCH(F1452,'BD1'!AC$13:AC$2500,0)-2,0),"")))</f>
        <v/>
      </c>
      <c r="D1452" s="70" t="str">
        <f>IF(F1452="","",(COUNTIFS('BD1'!AC:AC,F1452,'BD1'!AA:AA,"PAGADO")))</f>
        <v/>
      </c>
      <c r="E1452" s="73" t="str">
        <f>IF(F1452="","",(IFERROR(VLOOKUP(F1452,'BD1'!AC:AE,2,0),"")))</f>
        <v/>
      </c>
      <c r="F1452" s="360"/>
      <c r="G1452" s="75" t="str">
        <f>IF(F1452="","",(SUMIFS('BD1'!Y:Y,'BD1'!AC:AC,F1452,'BD1'!AA:AA,"PAGADO")))</f>
        <v/>
      </c>
    </row>
    <row r="1453" spans="2:7" ht="20.100000000000001" customHeight="1" x14ac:dyDescent="0.25">
      <c r="B1453" s="538" t="str">
        <f ca="1">IF(F1453="","",(IFERROR(OFFSET('BD1'!C$14,MATCH(F1453,'BD1'!AC$13:AC$2500,0)-2,0),"")))</f>
        <v/>
      </c>
      <c r="C1453" s="539" t="str">
        <f ca="1">IF(F1453="","",(IFERROR(OFFSET('BD1'!AB$14,MATCH(F1453,'BD1'!AC$13:AC$2500,0)-2,0),"")))</f>
        <v/>
      </c>
      <c r="D1453" s="70" t="str">
        <f>IF(F1453="","",(COUNTIFS('BD1'!AC:AC,F1453,'BD1'!AA:AA,"PAGADO")))</f>
        <v/>
      </c>
      <c r="E1453" s="73" t="str">
        <f>IF(F1453="","",(IFERROR(VLOOKUP(F1453,'BD1'!AC:AE,2,0),"")))</f>
        <v/>
      </c>
      <c r="F1453" s="360"/>
      <c r="G1453" s="75" t="str">
        <f>IF(F1453="","",(SUMIFS('BD1'!Y:Y,'BD1'!AC:AC,F1453,'BD1'!AA:AA,"PAGADO")))</f>
        <v/>
      </c>
    </row>
    <row r="1454" spans="2:7" ht="20.100000000000001" customHeight="1" x14ac:dyDescent="0.25">
      <c r="B1454" s="538" t="str">
        <f ca="1">IF(F1454="","",(IFERROR(OFFSET('BD1'!C$14,MATCH(F1454,'BD1'!AC$13:AC$2500,0)-2,0),"")))</f>
        <v/>
      </c>
      <c r="C1454" s="539" t="str">
        <f ca="1">IF(F1454="","",(IFERROR(OFFSET('BD1'!AB$14,MATCH(F1454,'BD1'!AC$13:AC$2500,0)-2,0),"")))</f>
        <v/>
      </c>
      <c r="D1454" s="70" t="str">
        <f>IF(F1454="","",(COUNTIFS('BD1'!AC:AC,F1454,'BD1'!AA:AA,"PAGADO")))</f>
        <v/>
      </c>
      <c r="E1454" s="73" t="str">
        <f>IF(F1454="","",(IFERROR(VLOOKUP(F1454,'BD1'!AC:AE,2,0),"")))</f>
        <v/>
      </c>
      <c r="F1454" s="360"/>
      <c r="G1454" s="75" t="str">
        <f>IF(F1454="","",(SUMIFS('BD1'!Y:Y,'BD1'!AC:AC,F1454,'BD1'!AA:AA,"PAGADO")))</f>
        <v/>
      </c>
    </row>
    <row r="1455" spans="2:7" ht="20.100000000000001" customHeight="1" x14ac:dyDescent="0.25">
      <c r="B1455" s="538" t="str">
        <f ca="1">IF(F1455="","",(IFERROR(OFFSET('BD1'!C$14,MATCH(F1455,'BD1'!AC$13:AC$2500,0)-2,0),"")))</f>
        <v/>
      </c>
      <c r="C1455" s="539" t="str">
        <f ca="1">IF(F1455="","",(IFERROR(OFFSET('BD1'!AB$14,MATCH(F1455,'BD1'!AC$13:AC$2500,0)-2,0),"")))</f>
        <v/>
      </c>
      <c r="D1455" s="70" t="str">
        <f>IF(F1455="","",(COUNTIFS('BD1'!AC:AC,F1455,'BD1'!AA:AA,"PAGADO")))</f>
        <v/>
      </c>
      <c r="E1455" s="73" t="str">
        <f>IF(F1455="","",(IFERROR(VLOOKUP(F1455,'BD1'!AC:AE,2,0),"")))</f>
        <v/>
      </c>
      <c r="F1455" s="360"/>
      <c r="G1455" s="75" t="str">
        <f>IF(F1455="","",(SUMIFS('BD1'!Y:Y,'BD1'!AC:AC,F1455,'BD1'!AA:AA,"PAGADO")))</f>
        <v/>
      </c>
    </row>
    <row r="1456" spans="2:7" ht="20.100000000000001" customHeight="1" x14ac:dyDescent="0.25">
      <c r="B1456" s="538" t="str">
        <f ca="1">IF(F1456="","",(IFERROR(OFFSET('BD1'!C$14,MATCH(F1456,'BD1'!AC$13:AC$2500,0)-2,0),"")))</f>
        <v/>
      </c>
      <c r="C1456" s="539" t="str">
        <f ca="1">IF(F1456="","",(IFERROR(OFFSET('BD1'!AB$14,MATCH(F1456,'BD1'!AC$13:AC$2500,0)-2,0),"")))</f>
        <v/>
      </c>
      <c r="D1456" s="70" t="str">
        <f>IF(F1456="","",(COUNTIFS('BD1'!AC:AC,F1456,'BD1'!AA:AA,"PAGADO")))</f>
        <v/>
      </c>
      <c r="E1456" s="73" t="str">
        <f>IF(F1456="","",(IFERROR(VLOOKUP(F1456,'BD1'!AC:AE,2,0),"")))</f>
        <v/>
      </c>
      <c r="F1456" s="360"/>
      <c r="G1456" s="75" t="str">
        <f>IF(F1456="","",(SUMIFS('BD1'!Y:Y,'BD1'!AC:AC,F1456,'BD1'!AA:AA,"PAGADO")))</f>
        <v/>
      </c>
    </row>
    <row r="1457" spans="2:7" ht="20.100000000000001" customHeight="1" x14ac:dyDescent="0.25">
      <c r="B1457" s="538" t="str">
        <f ca="1">IF(F1457="","",(IFERROR(OFFSET('BD1'!C$14,MATCH(F1457,'BD1'!AC$13:AC$2500,0)-2,0),"")))</f>
        <v/>
      </c>
      <c r="C1457" s="539" t="str">
        <f ca="1">IF(F1457="","",(IFERROR(OFFSET('BD1'!AB$14,MATCH(F1457,'BD1'!AC$13:AC$2500,0)-2,0),"")))</f>
        <v/>
      </c>
      <c r="D1457" s="70" t="str">
        <f>IF(F1457="","",(COUNTIFS('BD1'!AC:AC,F1457,'BD1'!AA:AA,"PAGADO")))</f>
        <v/>
      </c>
      <c r="E1457" s="73" t="str">
        <f>IF(F1457="","",(IFERROR(VLOOKUP(F1457,'BD1'!AC:AE,2,0),"")))</f>
        <v/>
      </c>
      <c r="F1457" s="360"/>
      <c r="G1457" s="75" t="str">
        <f>IF(F1457="","",(SUMIFS('BD1'!Y:Y,'BD1'!AC:AC,F1457,'BD1'!AA:AA,"PAGADO")))</f>
        <v/>
      </c>
    </row>
    <row r="1458" spans="2:7" ht="20.100000000000001" customHeight="1" x14ac:dyDescent="0.25">
      <c r="B1458" s="538" t="str">
        <f ca="1">IF(F1458="","",(IFERROR(OFFSET('BD1'!C$14,MATCH(F1458,'BD1'!AC$13:AC$2500,0)-2,0),"")))</f>
        <v/>
      </c>
      <c r="C1458" s="539" t="str">
        <f ca="1">IF(F1458="","",(IFERROR(OFFSET('BD1'!AB$14,MATCH(F1458,'BD1'!AC$13:AC$2500,0)-2,0),"")))</f>
        <v/>
      </c>
      <c r="D1458" s="70" t="str">
        <f>IF(F1458="","",(COUNTIFS('BD1'!AC:AC,F1458,'BD1'!AA:AA,"PAGADO")))</f>
        <v/>
      </c>
      <c r="E1458" s="73" t="str">
        <f>IF(F1458="","",(IFERROR(VLOOKUP(F1458,'BD1'!AC:AE,2,0),"")))</f>
        <v/>
      </c>
      <c r="F1458" s="360"/>
      <c r="G1458" s="75" t="str">
        <f>IF(F1458="","",(SUMIFS('BD1'!Y:Y,'BD1'!AC:AC,F1458,'BD1'!AA:AA,"PAGADO")))</f>
        <v/>
      </c>
    </row>
    <row r="1459" spans="2:7" ht="20.100000000000001" customHeight="1" x14ac:dyDescent="0.25">
      <c r="B1459" s="538" t="str">
        <f ca="1">IF(F1459="","",(IFERROR(OFFSET('BD1'!C$14,MATCH(F1459,'BD1'!AC$13:AC$2500,0)-2,0),"")))</f>
        <v/>
      </c>
      <c r="C1459" s="539" t="str">
        <f ca="1">IF(F1459="","",(IFERROR(OFFSET('BD1'!AB$14,MATCH(F1459,'BD1'!AC$13:AC$2500,0)-2,0),"")))</f>
        <v/>
      </c>
      <c r="D1459" s="70" t="str">
        <f>IF(F1459="","",(COUNTIFS('BD1'!AC:AC,F1459,'BD1'!AA:AA,"PAGADO")))</f>
        <v/>
      </c>
      <c r="E1459" s="73" t="str">
        <f>IF(F1459="","",(IFERROR(VLOOKUP(F1459,'BD1'!AC:AE,2,0),"")))</f>
        <v/>
      </c>
      <c r="F1459" s="360"/>
      <c r="G1459" s="75" t="str">
        <f>IF(F1459="","",(SUMIFS('BD1'!Y:Y,'BD1'!AC:AC,F1459,'BD1'!AA:AA,"PAGADO")))</f>
        <v/>
      </c>
    </row>
    <row r="1460" spans="2:7" ht="20.100000000000001" customHeight="1" x14ac:dyDescent="0.25">
      <c r="B1460" s="538" t="str">
        <f ca="1">IF(F1460="","",(IFERROR(OFFSET('BD1'!C$14,MATCH(F1460,'BD1'!AC$13:AC$2500,0)-2,0),"")))</f>
        <v/>
      </c>
      <c r="C1460" s="539" t="str">
        <f ca="1">IF(F1460="","",(IFERROR(OFFSET('BD1'!AB$14,MATCH(F1460,'BD1'!AC$13:AC$2500,0)-2,0),"")))</f>
        <v/>
      </c>
      <c r="D1460" s="70" t="str">
        <f>IF(F1460="","",(COUNTIFS('BD1'!AC:AC,F1460,'BD1'!AA:AA,"PAGADO")))</f>
        <v/>
      </c>
      <c r="E1460" s="73" t="str">
        <f>IF(F1460="","",(IFERROR(VLOOKUP(F1460,'BD1'!AC:AE,2,0),"")))</f>
        <v/>
      </c>
      <c r="F1460" s="360"/>
      <c r="G1460" s="75" t="str">
        <f>IF(F1460="","",(SUMIFS('BD1'!Y:Y,'BD1'!AC:AC,F1460,'BD1'!AA:AA,"PAGADO")))</f>
        <v/>
      </c>
    </row>
    <row r="1461" spans="2:7" ht="20.100000000000001" customHeight="1" x14ac:dyDescent="0.25">
      <c r="B1461" s="538" t="str">
        <f ca="1">IF(F1461="","",(IFERROR(OFFSET('BD1'!C$14,MATCH(F1461,'BD1'!AC$13:AC$2500,0)-2,0),"")))</f>
        <v/>
      </c>
      <c r="C1461" s="539" t="str">
        <f ca="1">IF(F1461="","",(IFERROR(OFFSET('BD1'!AB$14,MATCH(F1461,'BD1'!AC$13:AC$2500,0)-2,0),"")))</f>
        <v/>
      </c>
      <c r="D1461" s="70" t="str">
        <f>IF(F1461="","",(COUNTIFS('BD1'!AC:AC,F1461,'BD1'!AA:AA,"PAGADO")))</f>
        <v/>
      </c>
      <c r="E1461" s="73" t="str">
        <f>IF(F1461="","",(IFERROR(VLOOKUP(F1461,'BD1'!AC:AE,2,0),"")))</f>
        <v/>
      </c>
      <c r="F1461" s="360"/>
      <c r="G1461" s="75" t="str">
        <f>IF(F1461="","",(SUMIFS('BD1'!Y:Y,'BD1'!AC:AC,F1461,'BD1'!AA:AA,"PAGADO")))</f>
        <v/>
      </c>
    </row>
    <row r="1462" spans="2:7" ht="20.100000000000001" customHeight="1" x14ac:dyDescent="0.25">
      <c r="B1462" s="538" t="str">
        <f ca="1">IF(F1462="","",(IFERROR(OFFSET('BD1'!C$14,MATCH(F1462,'BD1'!AC$13:AC$2500,0)-2,0),"")))</f>
        <v/>
      </c>
      <c r="C1462" s="539" t="str">
        <f ca="1">IF(F1462="","",(IFERROR(OFFSET('BD1'!AB$14,MATCH(F1462,'BD1'!AC$13:AC$2500,0)-2,0),"")))</f>
        <v/>
      </c>
      <c r="D1462" s="70" t="str">
        <f>IF(F1462="","",(COUNTIFS('BD1'!AC:AC,F1462,'BD1'!AA:AA,"PAGADO")))</f>
        <v/>
      </c>
      <c r="E1462" s="73" t="str">
        <f>IF(F1462="","",(IFERROR(VLOOKUP(F1462,'BD1'!AC:AE,2,0),"")))</f>
        <v/>
      </c>
      <c r="F1462" s="360"/>
      <c r="G1462" s="75" t="str">
        <f>IF(F1462="","",(SUMIFS('BD1'!Y:Y,'BD1'!AC:AC,F1462,'BD1'!AA:AA,"PAGADO")))</f>
        <v/>
      </c>
    </row>
    <row r="1463" spans="2:7" ht="20.100000000000001" customHeight="1" x14ac:dyDescent="0.25">
      <c r="B1463" s="538" t="str">
        <f ca="1">IF(F1463="","",(IFERROR(OFFSET('BD1'!C$14,MATCH(F1463,'BD1'!AC$13:AC$2500,0)-2,0),"")))</f>
        <v/>
      </c>
      <c r="C1463" s="539" t="str">
        <f ca="1">IF(F1463="","",(IFERROR(OFFSET('BD1'!AB$14,MATCH(F1463,'BD1'!AC$13:AC$2500,0)-2,0),"")))</f>
        <v/>
      </c>
      <c r="D1463" s="70" t="str">
        <f>IF(F1463="","",(COUNTIFS('BD1'!AC:AC,F1463,'BD1'!AA:AA,"PAGADO")))</f>
        <v/>
      </c>
      <c r="E1463" s="73" t="str">
        <f>IF(F1463="","",(IFERROR(VLOOKUP(F1463,'BD1'!AC:AE,2,0),"")))</f>
        <v/>
      </c>
      <c r="F1463" s="360"/>
      <c r="G1463" s="75" t="str">
        <f>IF(F1463="","",(SUMIFS('BD1'!Y:Y,'BD1'!AC:AC,F1463,'BD1'!AA:AA,"PAGADO")))</f>
        <v/>
      </c>
    </row>
    <row r="1464" spans="2:7" ht="20.100000000000001" customHeight="1" x14ac:dyDescent="0.25">
      <c r="B1464" s="538" t="str">
        <f ca="1">IF(F1464="","",(IFERROR(OFFSET('BD1'!C$14,MATCH(F1464,'BD1'!AC$13:AC$2500,0)-2,0),"")))</f>
        <v/>
      </c>
      <c r="C1464" s="539" t="str">
        <f ca="1">IF(F1464="","",(IFERROR(OFFSET('BD1'!AB$14,MATCH(F1464,'BD1'!AC$13:AC$2500,0)-2,0),"")))</f>
        <v/>
      </c>
      <c r="D1464" s="70" t="str">
        <f>IF(F1464="","",(COUNTIFS('BD1'!AC:AC,F1464,'BD1'!AA:AA,"PAGADO")))</f>
        <v/>
      </c>
      <c r="E1464" s="73" t="str">
        <f>IF(F1464="","",(IFERROR(VLOOKUP(F1464,'BD1'!AC:AE,2,0),"")))</f>
        <v/>
      </c>
      <c r="F1464" s="360"/>
      <c r="G1464" s="75" t="str">
        <f>IF(F1464="","",(SUMIFS('BD1'!Y:Y,'BD1'!AC:AC,F1464,'BD1'!AA:AA,"PAGADO")))</f>
        <v/>
      </c>
    </row>
    <row r="1465" spans="2:7" ht="20.100000000000001" customHeight="1" x14ac:dyDescent="0.25">
      <c r="B1465" s="538" t="str">
        <f ca="1">IF(F1465="","",(IFERROR(OFFSET('BD1'!C$14,MATCH(F1465,'BD1'!AC$13:AC$2500,0)-2,0),"")))</f>
        <v/>
      </c>
      <c r="C1465" s="539" t="str">
        <f ca="1">IF(F1465="","",(IFERROR(OFFSET('BD1'!AB$14,MATCH(F1465,'BD1'!AC$13:AC$2500,0)-2,0),"")))</f>
        <v/>
      </c>
      <c r="D1465" s="70" t="str">
        <f>IF(F1465="","",(COUNTIFS('BD1'!AC:AC,F1465,'BD1'!AA:AA,"PAGADO")))</f>
        <v/>
      </c>
      <c r="E1465" s="73" t="str">
        <f>IF(F1465="","",(IFERROR(VLOOKUP(F1465,'BD1'!AC:AE,2,0),"")))</f>
        <v/>
      </c>
      <c r="F1465" s="360"/>
      <c r="G1465" s="75" t="str">
        <f>IF(F1465="","",(SUMIFS('BD1'!Y:Y,'BD1'!AC:AC,F1465,'BD1'!AA:AA,"PAGADO")))</f>
        <v/>
      </c>
    </row>
    <row r="1466" spans="2:7" ht="20.100000000000001" customHeight="1" x14ac:dyDescent="0.25">
      <c r="B1466" s="538" t="str">
        <f ca="1">IF(F1466="","",(IFERROR(OFFSET('BD1'!C$14,MATCH(F1466,'BD1'!AC$13:AC$2500,0)-2,0),"")))</f>
        <v/>
      </c>
      <c r="C1466" s="539" t="str">
        <f ca="1">IF(F1466="","",(IFERROR(OFFSET('BD1'!AB$14,MATCH(F1466,'BD1'!AC$13:AC$2500,0)-2,0),"")))</f>
        <v/>
      </c>
      <c r="D1466" s="70" t="str">
        <f>IF(F1466="","",(COUNTIFS('BD1'!AC:AC,F1466,'BD1'!AA:AA,"PAGADO")))</f>
        <v/>
      </c>
      <c r="E1466" s="73" t="str">
        <f>IF(F1466="","",(IFERROR(VLOOKUP(F1466,'BD1'!AC:AE,2,0),"")))</f>
        <v/>
      </c>
      <c r="F1466" s="360"/>
      <c r="G1466" s="75" t="str">
        <f>IF(F1466="","",(SUMIFS('BD1'!Y:Y,'BD1'!AC:AC,F1466,'BD1'!AA:AA,"PAGADO")))</f>
        <v/>
      </c>
    </row>
    <row r="1467" spans="2:7" ht="20.100000000000001" customHeight="1" x14ac:dyDescent="0.25">
      <c r="B1467" s="538" t="str">
        <f ca="1">IF(F1467="","",(IFERROR(OFFSET('BD1'!C$14,MATCH(F1467,'BD1'!AC$13:AC$2500,0)-2,0),"")))</f>
        <v/>
      </c>
      <c r="C1467" s="539" t="str">
        <f ca="1">IF(F1467="","",(IFERROR(OFFSET('BD1'!AB$14,MATCH(F1467,'BD1'!AC$13:AC$2500,0)-2,0),"")))</f>
        <v/>
      </c>
      <c r="D1467" s="70" t="str">
        <f>IF(F1467="","",(COUNTIFS('BD1'!AC:AC,F1467,'BD1'!AA:AA,"PAGADO")))</f>
        <v/>
      </c>
      <c r="E1467" s="73" t="str">
        <f>IF(F1467="","",(IFERROR(VLOOKUP(F1467,'BD1'!AC:AE,2,0),"")))</f>
        <v/>
      </c>
      <c r="F1467" s="360"/>
      <c r="G1467" s="75" t="str">
        <f>IF(F1467="","",(SUMIFS('BD1'!Y:Y,'BD1'!AC:AC,F1467,'BD1'!AA:AA,"PAGADO")))</f>
        <v/>
      </c>
    </row>
    <row r="1468" spans="2:7" ht="20.100000000000001" customHeight="1" x14ac:dyDescent="0.25">
      <c r="B1468" s="538" t="str">
        <f ca="1">IF(F1468="","",(IFERROR(OFFSET('BD1'!C$14,MATCH(F1468,'BD1'!AC$13:AC$2500,0)-2,0),"")))</f>
        <v/>
      </c>
      <c r="C1468" s="539" t="str">
        <f ca="1">IF(F1468="","",(IFERROR(OFFSET('BD1'!AB$14,MATCH(F1468,'BD1'!AC$13:AC$2500,0)-2,0),"")))</f>
        <v/>
      </c>
      <c r="D1468" s="70" t="str">
        <f>IF(F1468="","",(COUNTIFS('BD1'!AC:AC,F1468,'BD1'!AA:AA,"PAGADO")))</f>
        <v/>
      </c>
      <c r="E1468" s="73" t="str">
        <f>IF(F1468="","",(IFERROR(VLOOKUP(F1468,'BD1'!AC:AE,2,0),"")))</f>
        <v/>
      </c>
      <c r="F1468" s="360"/>
      <c r="G1468" s="75" t="str">
        <f>IF(F1468="","",(SUMIFS('BD1'!Y:Y,'BD1'!AC:AC,F1468,'BD1'!AA:AA,"PAGADO")))</f>
        <v/>
      </c>
    </row>
    <row r="1469" spans="2:7" ht="20.100000000000001" customHeight="1" x14ac:dyDescent="0.25">
      <c r="B1469" s="538" t="str">
        <f ca="1">IF(F1469="","",(IFERROR(OFFSET('BD1'!C$14,MATCH(F1469,'BD1'!AC$13:AC$2500,0)-2,0),"")))</f>
        <v/>
      </c>
      <c r="C1469" s="539" t="str">
        <f ca="1">IF(F1469="","",(IFERROR(OFFSET('BD1'!AB$14,MATCH(F1469,'BD1'!AC$13:AC$2500,0)-2,0),"")))</f>
        <v/>
      </c>
      <c r="D1469" s="70" t="str">
        <f>IF(F1469="","",(COUNTIFS('BD1'!AC:AC,F1469,'BD1'!AA:AA,"PAGADO")))</f>
        <v/>
      </c>
      <c r="E1469" s="73" t="str">
        <f>IF(F1469="","",(IFERROR(VLOOKUP(F1469,'BD1'!AC:AE,2,0),"")))</f>
        <v/>
      </c>
      <c r="F1469" s="360"/>
      <c r="G1469" s="75" t="str">
        <f>IF(F1469="","",(SUMIFS('BD1'!Y:Y,'BD1'!AC:AC,F1469,'BD1'!AA:AA,"PAGADO")))</f>
        <v/>
      </c>
    </row>
    <row r="1470" spans="2:7" ht="20.100000000000001" customHeight="1" x14ac:dyDescent="0.25">
      <c r="B1470" s="538" t="str">
        <f ca="1">IF(F1470="","",(IFERROR(OFFSET('BD1'!C$14,MATCH(F1470,'BD1'!AC$13:AC$2500,0)-2,0),"")))</f>
        <v/>
      </c>
      <c r="C1470" s="539" t="str">
        <f ca="1">IF(F1470="","",(IFERROR(OFFSET('BD1'!AB$14,MATCH(F1470,'BD1'!AC$13:AC$2500,0)-2,0),"")))</f>
        <v/>
      </c>
      <c r="D1470" s="70" t="str">
        <f>IF(F1470="","",(COUNTIFS('BD1'!AC:AC,F1470,'BD1'!AA:AA,"PAGADO")))</f>
        <v/>
      </c>
      <c r="E1470" s="73" t="str">
        <f>IF(F1470="","",(IFERROR(VLOOKUP(F1470,'BD1'!AC:AE,2,0),"")))</f>
        <v/>
      </c>
      <c r="F1470" s="360"/>
      <c r="G1470" s="75" t="str">
        <f>IF(F1470="","",(SUMIFS('BD1'!Y:Y,'BD1'!AC:AC,F1470,'BD1'!AA:AA,"PAGADO")))</f>
        <v/>
      </c>
    </row>
    <row r="1471" spans="2:7" ht="20.100000000000001" customHeight="1" x14ac:dyDescent="0.25">
      <c r="B1471" s="538" t="str">
        <f ca="1">IF(F1471="","",(IFERROR(OFFSET('BD1'!C$14,MATCH(F1471,'BD1'!AC$13:AC$2500,0)-2,0),"")))</f>
        <v/>
      </c>
      <c r="C1471" s="539" t="str">
        <f ca="1">IF(F1471="","",(IFERROR(OFFSET('BD1'!AB$14,MATCH(F1471,'BD1'!AC$13:AC$2500,0)-2,0),"")))</f>
        <v/>
      </c>
      <c r="D1471" s="70" t="str">
        <f>IF(F1471="","",(COUNTIFS('BD1'!AC:AC,F1471,'BD1'!AA:AA,"PAGADO")))</f>
        <v/>
      </c>
      <c r="E1471" s="73" t="str">
        <f>IF(F1471="","",(IFERROR(VLOOKUP(F1471,'BD1'!AC:AE,2,0),"")))</f>
        <v/>
      </c>
      <c r="F1471" s="360"/>
      <c r="G1471" s="75" t="str">
        <f>IF(F1471="","",(SUMIFS('BD1'!Y:Y,'BD1'!AC:AC,F1471,'BD1'!AA:AA,"PAGADO")))</f>
        <v/>
      </c>
    </row>
    <row r="1472" spans="2:7" ht="20.100000000000001" customHeight="1" x14ac:dyDescent="0.25">
      <c r="B1472" s="538" t="str">
        <f ca="1">IF(F1472="","",(IFERROR(OFFSET('BD1'!C$14,MATCH(F1472,'BD1'!AC$13:AC$2500,0)-2,0),"")))</f>
        <v/>
      </c>
      <c r="C1472" s="539" t="str">
        <f ca="1">IF(F1472="","",(IFERROR(OFFSET('BD1'!AB$14,MATCH(F1472,'BD1'!AC$13:AC$2500,0)-2,0),"")))</f>
        <v/>
      </c>
      <c r="D1472" s="70" t="str">
        <f>IF(F1472="","",(COUNTIFS('BD1'!AC:AC,F1472,'BD1'!AA:AA,"PAGADO")))</f>
        <v/>
      </c>
      <c r="E1472" s="73" t="str">
        <f>IF(F1472="","",(IFERROR(VLOOKUP(F1472,'BD1'!AC:AE,2,0),"")))</f>
        <v/>
      </c>
      <c r="F1472" s="360"/>
      <c r="G1472" s="75" t="str">
        <f>IF(F1472="","",(SUMIFS('BD1'!Y:Y,'BD1'!AC:AC,F1472,'BD1'!AA:AA,"PAGADO")))</f>
        <v/>
      </c>
    </row>
    <row r="1473" spans="2:7" ht="20.100000000000001" customHeight="1" x14ac:dyDescent="0.25">
      <c r="B1473" s="538" t="str">
        <f ca="1">IF(F1473="","",(IFERROR(OFFSET('BD1'!C$14,MATCH(F1473,'BD1'!AC$13:AC$2500,0)-2,0),"")))</f>
        <v/>
      </c>
      <c r="C1473" s="539" t="str">
        <f ca="1">IF(F1473="","",(IFERROR(OFFSET('BD1'!AB$14,MATCH(F1473,'BD1'!AC$13:AC$2500,0)-2,0),"")))</f>
        <v/>
      </c>
      <c r="D1473" s="70" t="str">
        <f>IF(F1473="","",(COUNTIFS('BD1'!AC:AC,F1473,'BD1'!AA:AA,"PAGADO")))</f>
        <v/>
      </c>
      <c r="E1473" s="73" t="str">
        <f>IF(F1473="","",(IFERROR(VLOOKUP(F1473,'BD1'!AC:AE,2,0),"")))</f>
        <v/>
      </c>
      <c r="F1473" s="360"/>
      <c r="G1473" s="75" t="str">
        <f>IF(F1473="","",(SUMIFS('BD1'!Y:Y,'BD1'!AC:AC,F1473,'BD1'!AA:AA,"PAGADO")))</f>
        <v/>
      </c>
    </row>
    <row r="1474" spans="2:7" ht="20.100000000000001" customHeight="1" x14ac:dyDescent="0.25">
      <c r="B1474" s="538" t="str">
        <f ca="1">IF(F1474="","",(IFERROR(OFFSET('BD1'!C$14,MATCH(F1474,'BD1'!AC$13:AC$2500,0)-2,0),"")))</f>
        <v/>
      </c>
      <c r="C1474" s="539" t="str">
        <f ca="1">IF(F1474="","",(IFERROR(OFFSET('BD1'!AB$14,MATCH(F1474,'BD1'!AC$13:AC$2500,0)-2,0),"")))</f>
        <v/>
      </c>
      <c r="D1474" s="70" t="str">
        <f>IF(F1474="","",(COUNTIFS('BD1'!AC:AC,F1474,'BD1'!AA:AA,"PAGADO")))</f>
        <v/>
      </c>
      <c r="E1474" s="73" t="str">
        <f>IF(F1474="","",(IFERROR(VLOOKUP(F1474,'BD1'!AC:AE,2,0),"")))</f>
        <v/>
      </c>
      <c r="F1474" s="360"/>
      <c r="G1474" s="75" t="str">
        <f>IF(F1474="","",(SUMIFS('BD1'!Y:Y,'BD1'!AC:AC,F1474,'BD1'!AA:AA,"PAGADO")))</f>
        <v/>
      </c>
    </row>
    <row r="1475" spans="2:7" ht="20.100000000000001" customHeight="1" x14ac:dyDescent="0.25">
      <c r="B1475" s="538" t="str">
        <f ca="1">IF(F1475="","",(IFERROR(OFFSET('BD1'!C$14,MATCH(F1475,'BD1'!AC$13:AC$2500,0)-2,0),"")))</f>
        <v/>
      </c>
      <c r="C1475" s="539" t="str">
        <f ca="1">IF(F1475="","",(IFERROR(OFFSET('BD1'!AB$14,MATCH(F1475,'BD1'!AC$13:AC$2500,0)-2,0),"")))</f>
        <v/>
      </c>
      <c r="D1475" s="70" t="str">
        <f>IF(F1475="","",(COUNTIFS('BD1'!AC:AC,F1475,'BD1'!AA:AA,"PAGADO")))</f>
        <v/>
      </c>
      <c r="E1475" s="73" t="str">
        <f>IF(F1475="","",(IFERROR(VLOOKUP(F1475,'BD1'!AC:AE,2,0),"")))</f>
        <v/>
      </c>
      <c r="F1475" s="360"/>
      <c r="G1475" s="75" t="str">
        <f>IF(F1475="","",(SUMIFS('BD1'!Y:Y,'BD1'!AC:AC,F1475,'BD1'!AA:AA,"PAGADO")))</f>
        <v/>
      </c>
    </row>
    <row r="1476" spans="2:7" ht="20.100000000000001" customHeight="1" x14ac:dyDescent="0.25">
      <c r="B1476" s="538" t="str">
        <f ca="1">IF(F1476="","",(IFERROR(OFFSET('BD1'!C$14,MATCH(F1476,'BD1'!AC$13:AC$2500,0)-2,0),"")))</f>
        <v/>
      </c>
      <c r="C1476" s="539" t="str">
        <f ca="1">IF(F1476="","",(IFERROR(OFFSET('BD1'!AB$14,MATCH(F1476,'BD1'!AC$13:AC$2500,0)-2,0),"")))</f>
        <v/>
      </c>
      <c r="D1476" s="70" t="str">
        <f>IF(F1476="","",(COUNTIFS('BD1'!AC:AC,F1476,'BD1'!AA:AA,"PAGADO")))</f>
        <v/>
      </c>
      <c r="E1476" s="73" t="str">
        <f>IF(F1476="","",(IFERROR(VLOOKUP(F1476,'BD1'!AC:AE,2,0),"")))</f>
        <v/>
      </c>
      <c r="F1476" s="360"/>
      <c r="G1476" s="75" t="str">
        <f>IF(F1476="","",(SUMIFS('BD1'!Y:Y,'BD1'!AC:AC,F1476,'BD1'!AA:AA,"PAGADO")))</f>
        <v/>
      </c>
    </row>
    <row r="1477" spans="2:7" ht="20.100000000000001" customHeight="1" x14ac:dyDescent="0.25">
      <c r="B1477" s="538" t="str">
        <f ca="1">IF(F1477="","",(IFERROR(OFFSET('BD1'!C$14,MATCH(F1477,'BD1'!AC$13:AC$2500,0)-2,0),"")))</f>
        <v/>
      </c>
      <c r="C1477" s="539" t="str">
        <f ca="1">IF(F1477="","",(IFERROR(OFFSET('BD1'!AB$14,MATCH(F1477,'BD1'!AC$13:AC$2500,0)-2,0),"")))</f>
        <v/>
      </c>
      <c r="D1477" s="70" t="str">
        <f>IF(F1477="","",(COUNTIFS('BD1'!AC:AC,F1477,'BD1'!AA:AA,"PAGADO")))</f>
        <v/>
      </c>
      <c r="E1477" s="73" t="str">
        <f>IF(F1477="","",(IFERROR(VLOOKUP(F1477,'BD1'!AC:AE,2,0),"")))</f>
        <v/>
      </c>
      <c r="F1477" s="360"/>
      <c r="G1477" s="75" t="str">
        <f>IF(F1477="","",(SUMIFS('BD1'!Y:Y,'BD1'!AC:AC,F1477,'BD1'!AA:AA,"PAGADO")))</f>
        <v/>
      </c>
    </row>
    <row r="1478" spans="2:7" ht="20.100000000000001" customHeight="1" x14ac:dyDescent="0.25">
      <c r="B1478" s="538" t="str">
        <f ca="1">IF(F1478="","",(IFERROR(OFFSET('BD1'!C$14,MATCH(F1478,'BD1'!AC$13:AC$2500,0)-2,0),"")))</f>
        <v/>
      </c>
      <c r="C1478" s="539" t="str">
        <f ca="1">IF(F1478="","",(IFERROR(OFFSET('BD1'!AB$14,MATCH(F1478,'BD1'!AC$13:AC$2500,0)-2,0),"")))</f>
        <v/>
      </c>
      <c r="D1478" s="70" t="str">
        <f>IF(F1478="","",(COUNTIFS('BD1'!AC:AC,F1478,'BD1'!AA:AA,"PAGADO")))</f>
        <v/>
      </c>
      <c r="E1478" s="73" t="str">
        <f>IF(F1478="","",(IFERROR(VLOOKUP(F1478,'BD1'!AC:AE,2,0),"")))</f>
        <v/>
      </c>
      <c r="F1478" s="360"/>
      <c r="G1478" s="75" t="str">
        <f>IF(F1478="","",(SUMIFS('BD1'!Y:Y,'BD1'!AC:AC,F1478,'BD1'!AA:AA,"PAGADO")))</f>
        <v/>
      </c>
    </row>
    <row r="1479" spans="2:7" ht="20.100000000000001" customHeight="1" x14ac:dyDescent="0.25">
      <c r="B1479" s="538" t="str">
        <f ca="1">IF(F1479="","",(IFERROR(OFFSET('BD1'!C$14,MATCH(F1479,'BD1'!AC$13:AC$2500,0)-2,0),"")))</f>
        <v/>
      </c>
      <c r="C1479" s="539" t="str">
        <f ca="1">IF(F1479="","",(IFERROR(OFFSET('BD1'!AB$14,MATCH(F1479,'BD1'!AC$13:AC$2500,0)-2,0),"")))</f>
        <v/>
      </c>
      <c r="D1479" s="70" t="str">
        <f>IF(F1479="","",(COUNTIFS('BD1'!AC:AC,F1479,'BD1'!AA:AA,"PAGADO")))</f>
        <v/>
      </c>
      <c r="E1479" s="73" t="str">
        <f>IF(F1479="","",(IFERROR(VLOOKUP(F1479,'BD1'!AC:AE,2,0),"")))</f>
        <v/>
      </c>
      <c r="F1479" s="360"/>
      <c r="G1479" s="75" t="str">
        <f>IF(F1479="","",(SUMIFS('BD1'!Y:Y,'BD1'!AC:AC,F1479,'BD1'!AA:AA,"PAGADO")))</f>
        <v/>
      </c>
    </row>
    <row r="1480" spans="2:7" ht="20.100000000000001" customHeight="1" x14ac:dyDescent="0.25">
      <c r="B1480" s="538" t="str">
        <f ca="1">IF(F1480="","",(IFERROR(OFFSET('BD1'!C$14,MATCH(F1480,'BD1'!AC$13:AC$2500,0)-2,0),"")))</f>
        <v/>
      </c>
      <c r="C1480" s="539" t="str">
        <f ca="1">IF(F1480="","",(IFERROR(OFFSET('BD1'!AB$14,MATCH(F1480,'BD1'!AC$13:AC$2500,0)-2,0),"")))</f>
        <v/>
      </c>
      <c r="D1480" s="70" t="str">
        <f>IF(F1480="","",(COUNTIFS('BD1'!AC:AC,F1480,'BD1'!AA:AA,"PAGADO")))</f>
        <v/>
      </c>
      <c r="E1480" s="73" t="str">
        <f>IF(F1480="","",(IFERROR(VLOOKUP(F1480,'BD1'!AC:AE,2,0),"")))</f>
        <v/>
      </c>
      <c r="F1480" s="360"/>
      <c r="G1480" s="75" t="str">
        <f>IF(F1480="","",(SUMIFS('BD1'!Y:Y,'BD1'!AC:AC,F1480,'BD1'!AA:AA,"PAGADO")))</f>
        <v/>
      </c>
    </row>
    <row r="1481" spans="2:7" ht="20.100000000000001" customHeight="1" x14ac:dyDescent="0.25">
      <c r="B1481" s="538" t="str">
        <f ca="1">IF(F1481="","",(IFERROR(OFFSET('BD1'!C$14,MATCH(F1481,'BD1'!AC$13:AC$2500,0)-2,0),"")))</f>
        <v/>
      </c>
      <c r="C1481" s="539" t="str">
        <f ca="1">IF(F1481="","",(IFERROR(OFFSET('BD1'!AB$14,MATCH(F1481,'BD1'!AC$13:AC$2500,0)-2,0),"")))</f>
        <v/>
      </c>
      <c r="D1481" s="70" t="str">
        <f>IF(F1481="","",(COUNTIFS('BD1'!AC:AC,F1481,'BD1'!AA:AA,"PAGADO")))</f>
        <v/>
      </c>
      <c r="E1481" s="73" t="str">
        <f>IF(F1481="","",(IFERROR(VLOOKUP(F1481,'BD1'!AC:AE,2,0),"")))</f>
        <v/>
      </c>
      <c r="F1481" s="360"/>
      <c r="G1481" s="75" t="str">
        <f>IF(F1481="","",(SUMIFS('BD1'!Y:Y,'BD1'!AC:AC,F1481,'BD1'!AA:AA,"PAGADO")))</f>
        <v/>
      </c>
    </row>
    <row r="1482" spans="2:7" ht="20.100000000000001" customHeight="1" x14ac:dyDescent="0.25">
      <c r="B1482" s="538" t="str">
        <f ca="1">IF(F1482="","",(IFERROR(OFFSET('BD1'!C$14,MATCH(F1482,'BD1'!AC$13:AC$2500,0)-2,0),"")))</f>
        <v/>
      </c>
      <c r="C1482" s="539" t="str">
        <f ca="1">IF(F1482="","",(IFERROR(OFFSET('BD1'!AB$14,MATCH(F1482,'BD1'!AC$13:AC$2500,0)-2,0),"")))</f>
        <v/>
      </c>
      <c r="D1482" s="70" t="str">
        <f>IF(F1482="","",(COUNTIFS('BD1'!AC:AC,F1482,'BD1'!AA:AA,"PAGADO")))</f>
        <v/>
      </c>
      <c r="E1482" s="73" t="str">
        <f>IF(F1482="","",(IFERROR(VLOOKUP(F1482,'BD1'!AC:AE,2,0),"")))</f>
        <v/>
      </c>
      <c r="F1482" s="360"/>
      <c r="G1482" s="75" t="str">
        <f>IF(F1482="","",(SUMIFS('BD1'!Y:Y,'BD1'!AC:AC,F1482,'BD1'!AA:AA,"PAGADO")))</f>
        <v/>
      </c>
    </row>
    <row r="1483" spans="2:7" ht="20.100000000000001" customHeight="1" x14ac:dyDescent="0.25">
      <c r="B1483" s="538" t="str">
        <f ca="1">IF(F1483="","",(IFERROR(OFFSET('BD1'!C$14,MATCH(F1483,'BD1'!AC$13:AC$2500,0)-2,0),"")))</f>
        <v/>
      </c>
      <c r="C1483" s="539" t="str">
        <f ca="1">IF(F1483="","",(IFERROR(OFFSET('BD1'!AB$14,MATCH(F1483,'BD1'!AC$13:AC$2500,0)-2,0),"")))</f>
        <v/>
      </c>
      <c r="D1483" s="70" t="str">
        <f>IF(F1483="","",(COUNTIFS('BD1'!AC:AC,F1483,'BD1'!AA:AA,"PAGADO")))</f>
        <v/>
      </c>
      <c r="E1483" s="73" t="str">
        <f>IF(F1483="","",(IFERROR(VLOOKUP(F1483,'BD1'!AC:AE,2,0),"")))</f>
        <v/>
      </c>
      <c r="F1483" s="360"/>
      <c r="G1483" s="75" t="str">
        <f>IF(F1483="","",(SUMIFS('BD1'!Y:Y,'BD1'!AC:AC,F1483,'BD1'!AA:AA,"PAGADO")))</f>
        <v/>
      </c>
    </row>
    <row r="1484" spans="2:7" ht="20.100000000000001" customHeight="1" x14ac:dyDescent="0.25">
      <c r="B1484" s="538" t="str">
        <f ca="1">IF(F1484="","",(IFERROR(OFFSET('BD1'!C$14,MATCH(F1484,'BD1'!AC$13:AC$2500,0)-2,0),"")))</f>
        <v/>
      </c>
      <c r="C1484" s="539" t="str">
        <f ca="1">IF(F1484="","",(IFERROR(OFFSET('BD1'!AB$14,MATCH(F1484,'BD1'!AC$13:AC$2500,0)-2,0),"")))</f>
        <v/>
      </c>
      <c r="D1484" s="70" t="str">
        <f>IF(F1484="","",(COUNTIFS('BD1'!AC:AC,F1484,'BD1'!AA:AA,"PAGADO")))</f>
        <v/>
      </c>
      <c r="E1484" s="73" t="str">
        <f>IF(F1484="","",(IFERROR(VLOOKUP(F1484,'BD1'!AC:AE,2,0),"")))</f>
        <v/>
      </c>
      <c r="F1484" s="360"/>
      <c r="G1484" s="75" t="str">
        <f>IF(F1484="","",(SUMIFS('BD1'!Y:Y,'BD1'!AC:AC,F1484,'BD1'!AA:AA,"PAGADO")))</f>
        <v/>
      </c>
    </row>
    <row r="1485" spans="2:7" ht="20.100000000000001" customHeight="1" x14ac:dyDescent="0.25">
      <c r="B1485" s="538" t="str">
        <f ca="1">IF(F1485="","",(IFERROR(OFFSET('BD1'!C$14,MATCH(F1485,'BD1'!AC$13:AC$2500,0)-2,0),"")))</f>
        <v/>
      </c>
      <c r="C1485" s="539" t="str">
        <f ca="1">IF(F1485="","",(IFERROR(OFFSET('BD1'!AB$14,MATCH(F1485,'BD1'!AC$13:AC$2500,0)-2,0),"")))</f>
        <v/>
      </c>
      <c r="D1485" s="70" t="str">
        <f>IF(F1485="","",(COUNTIFS('BD1'!AC:AC,F1485,'BD1'!AA:AA,"PAGADO")))</f>
        <v/>
      </c>
      <c r="E1485" s="73" t="str">
        <f>IF(F1485="","",(IFERROR(VLOOKUP(F1485,'BD1'!AC:AE,2,0),"")))</f>
        <v/>
      </c>
      <c r="F1485" s="360"/>
      <c r="G1485" s="75" t="str">
        <f>IF(F1485="","",(SUMIFS('BD1'!Y:Y,'BD1'!AC:AC,F1485,'BD1'!AA:AA,"PAGADO")))</f>
        <v/>
      </c>
    </row>
    <row r="1486" spans="2:7" ht="20.100000000000001" customHeight="1" x14ac:dyDescent="0.25">
      <c r="B1486" s="538" t="str">
        <f ca="1">IF(F1486="","",(IFERROR(OFFSET('BD1'!C$14,MATCH(F1486,'BD1'!AC$13:AC$2500,0)-2,0),"")))</f>
        <v/>
      </c>
      <c r="C1486" s="539" t="str">
        <f ca="1">IF(F1486="","",(IFERROR(OFFSET('BD1'!AB$14,MATCH(F1486,'BD1'!AC$13:AC$2500,0)-2,0),"")))</f>
        <v/>
      </c>
      <c r="D1486" s="70" t="str">
        <f>IF(F1486="","",(COUNTIFS('BD1'!AC:AC,F1486,'BD1'!AA:AA,"PAGADO")))</f>
        <v/>
      </c>
      <c r="E1486" s="73" t="str">
        <f>IF(F1486="","",(IFERROR(VLOOKUP(F1486,'BD1'!AC:AE,2,0),"")))</f>
        <v/>
      </c>
      <c r="F1486" s="360"/>
      <c r="G1486" s="75" t="str">
        <f>IF(F1486="","",(SUMIFS('BD1'!Y:Y,'BD1'!AC:AC,F1486,'BD1'!AA:AA,"PAGADO")))</f>
        <v/>
      </c>
    </row>
    <row r="1487" spans="2:7" ht="20.100000000000001" customHeight="1" x14ac:dyDescent="0.25">
      <c r="B1487" s="538" t="str">
        <f ca="1">IF(F1487="","",(IFERROR(OFFSET('BD1'!C$14,MATCH(F1487,'BD1'!AC$13:AC$2500,0)-2,0),"")))</f>
        <v/>
      </c>
      <c r="C1487" s="539" t="str">
        <f ca="1">IF(F1487="","",(IFERROR(OFFSET('BD1'!AB$14,MATCH(F1487,'BD1'!AC$13:AC$2500,0)-2,0),"")))</f>
        <v/>
      </c>
      <c r="D1487" s="70" t="str">
        <f>IF(F1487="","",(COUNTIFS('BD1'!AC:AC,F1487,'BD1'!AA:AA,"PAGADO")))</f>
        <v/>
      </c>
      <c r="E1487" s="73" t="str">
        <f>IF(F1487="","",(IFERROR(VLOOKUP(F1487,'BD1'!AC:AE,2,0),"")))</f>
        <v/>
      </c>
      <c r="F1487" s="360"/>
      <c r="G1487" s="75" t="str">
        <f>IF(F1487="","",(SUMIFS('BD1'!Y:Y,'BD1'!AC:AC,F1487,'BD1'!AA:AA,"PAGADO")))</f>
        <v/>
      </c>
    </row>
    <row r="1488" spans="2:7" ht="20.100000000000001" customHeight="1" x14ac:dyDescent="0.25">
      <c r="B1488" s="538" t="str">
        <f ca="1">IF(F1488="","",(IFERROR(OFFSET('BD1'!C$14,MATCH(F1488,'BD1'!AC$13:AC$2500,0)-2,0),"")))</f>
        <v/>
      </c>
      <c r="C1488" s="539" t="str">
        <f ca="1">IF(F1488="","",(IFERROR(OFFSET('BD1'!AB$14,MATCH(F1488,'BD1'!AC$13:AC$2500,0)-2,0),"")))</f>
        <v/>
      </c>
      <c r="D1488" s="70" t="str">
        <f>IF(F1488="","",(COUNTIFS('BD1'!AC:AC,F1488,'BD1'!AA:AA,"PAGADO")))</f>
        <v/>
      </c>
      <c r="E1488" s="73" t="str">
        <f>IF(F1488="","",(IFERROR(VLOOKUP(F1488,'BD1'!AC:AE,2,0),"")))</f>
        <v/>
      </c>
      <c r="F1488" s="360"/>
      <c r="G1488" s="75" t="str">
        <f>IF(F1488="","",(SUMIFS('BD1'!Y:Y,'BD1'!AC:AC,F1488,'BD1'!AA:AA,"PAGADO")))</f>
        <v/>
      </c>
    </row>
    <row r="1489" spans="2:7" ht="20.100000000000001" customHeight="1" x14ac:dyDescent="0.25">
      <c r="B1489" s="538" t="str">
        <f ca="1">IF(F1489="","",(IFERROR(OFFSET('BD1'!C$14,MATCH(F1489,'BD1'!AC$13:AC$2500,0)-2,0),"")))</f>
        <v/>
      </c>
      <c r="C1489" s="539" t="str">
        <f ca="1">IF(F1489="","",(IFERROR(OFFSET('BD1'!AB$14,MATCH(F1489,'BD1'!AC$13:AC$2500,0)-2,0),"")))</f>
        <v/>
      </c>
      <c r="D1489" s="70" t="str">
        <f>IF(F1489="","",(COUNTIFS('BD1'!AC:AC,F1489,'BD1'!AA:AA,"PAGADO")))</f>
        <v/>
      </c>
      <c r="E1489" s="73" t="str">
        <f>IF(F1489="","",(IFERROR(VLOOKUP(F1489,'BD1'!AC:AE,2,0),"")))</f>
        <v/>
      </c>
      <c r="F1489" s="360"/>
      <c r="G1489" s="75" t="str">
        <f>IF(F1489="","",(SUMIFS('BD1'!Y:Y,'BD1'!AC:AC,F1489,'BD1'!AA:AA,"PAGADO")))</f>
        <v/>
      </c>
    </row>
    <row r="1490" spans="2:7" ht="20.100000000000001" customHeight="1" x14ac:dyDescent="0.25">
      <c r="B1490" s="538" t="str">
        <f ca="1">IF(F1490="","",(IFERROR(OFFSET('BD1'!C$14,MATCH(F1490,'BD1'!AC$13:AC$2500,0)-2,0),"")))</f>
        <v/>
      </c>
      <c r="C1490" s="539" t="str">
        <f ca="1">IF(F1490="","",(IFERROR(OFFSET('BD1'!AB$14,MATCH(F1490,'BD1'!AC$13:AC$2500,0)-2,0),"")))</f>
        <v/>
      </c>
      <c r="D1490" s="70" t="str">
        <f>IF(F1490="","",(COUNTIFS('BD1'!AC:AC,F1490,'BD1'!AA:AA,"PAGADO")))</f>
        <v/>
      </c>
      <c r="E1490" s="73" t="str">
        <f>IF(F1490="","",(IFERROR(VLOOKUP(F1490,'BD1'!AC:AE,2,0),"")))</f>
        <v/>
      </c>
      <c r="F1490" s="360"/>
      <c r="G1490" s="75" t="str">
        <f>IF(F1490="","",(SUMIFS('BD1'!Y:Y,'BD1'!AC:AC,F1490,'BD1'!AA:AA,"PAGADO")))</f>
        <v/>
      </c>
    </row>
    <row r="1491" spans="2:7" ht="20.100000000000001" customHeight="1" x14ac:dyDescent="0.25">
      <c r="B1491" s="538" t="str">
        <f ca="1">IF(F1491="","",(IFERROR(OFFSET('BD1'!C$14,MATCH(F1491,'BD1'!AC$13:AC$2500,0)-2,0),"")))</f>
        <v/>
      </c>
      <c r="C1491" s="539" t="str">
        <f ca="1">IF(F1491="","",(IFERROR(OFFSET('BD1'!AB$14,MATCH(F1491,'BD1'!AC$13:AC$2500,0)-2,0),"")))</f>
        <v/>
      </c>
      <c r="D1491" s="70" t="str">
        <f>IF(F1491="","",(COUNTIFS('BD1'!AC:AC,F1491,'BD1'!AA:AA,"PAGADO")))</f>
        <v/>
      </c>
      <c r="E1491" s="73" t="str">
        <f>IF(F1491="","",(IFERROR(VLOOKUP(F1491,'BD1'!AC:AE,2,0),"")))</f>
        <v/>
      </c>
      <c r="F1491" s="360"/>
      <c r="G1491" s="75" t="str">
        <f>IF(F1491="","",(SUMIFS('BD1'!Y:Y,'BD1'!AC:AC,F1491,'BD1'!AA:AA,"PAGADO")))</f>
        <v/>
      </c>
    </row>
    <row r="1492" spans="2:7" ht="20.100000000000001" customHeight="1" x14ac:dyDescent="0.25">
      <c r="B1492" s="538" t="str">
        <f ca="1">IF(F1492="","",(IFERROR(OFFSET('BD1'!C$14,MATCH(F1492,'BD1'!AC$13:AC$2500,0)-2,0),"")))</f>
        <v/>
      </c>
      <c r="C1492" s="539" t="str">
        <f ca="1">IF(F1492="","",(IFERROR(OFFSET('BD1'!AB$14,MATCH(F1492,'BD1'!AC$13:AC$2500,0)-2,0),"")))</f>
        <v/>
      </c>
      <c r="D1492" s="70" t="str">
        <f>IF(F1492="","",(COUNTIFS('BD1'!AC:AC,F1492,'BD1'!AA:AA,"PAGADO")))</f>
        <v/>
      </c>
      <c r="E1492" s="73" t="str">
        <f>IF(F1492="","",(IFERROR(VLOOKUP(F1492,'BD1'!AC:AE,2,0),"")))</f>
        <v/>
      </c>
      <c r="F1492" s="360"/>
      <c r="G1492" s="75" t="str">
        <f>IF(F1492="","",(SUMIFS('BD1'!Y:Y,'BD1'!AC:AC,F1492,'BD1'!AA:AA,"PAGADO")))</f>
        <v/>
      </c>
    </row>
    <row r="1493" spans="2:7" ht="20.100000000000001" customHeight="1" x14ac:dyDescent="0.25">
      <c r="B1493" s="538" t="str">
        <f ca="1">IF(F1493="","",(IFERROR(OFFSET('BD1'!C$14,MATCH(F1493,'BD1'!AC$13:AC$2500,0)-2,0),"")))</f>
        <v/>
      </c>
      <c r="C1493" s="539" t="str">
        <f ca="1">IF(F1493="","",(IFERROR(OFFSET('BD1'!AB$14,MATCH(F1493,'BD1'!AC$13:AC$2500,0)-2,0),"")))</f>
        <v/>
      </c>
      <c r="D1493" s="70" t="str">
        <f>IF(F1493="","",(COUNTIFS('BD1'!AC:AC,F1493,'BD1'!AA:AA,"PAGADO")))</f>
        <v/>
      </c>
      <c r="E1493" s="73" t="str">
        <f>IF(F1493="","",(IFERROR(VLOOKUP(F1493,'BD1'!AC:AE,2,0),"")))</f>
        <v/>
      </c>
      <c r="F1493" s="360"/>
      <c r="G1493" s="75" t="str">
        <f>IF(F1493="","",(SUMIFS('BD1'!Y:Y,'BD1'!AC:AC,F1493,'BD1'!AA:AA,"PAGADO")))</f>
        <v/>
      </c>
    </row>
    <row r="1494" spans="2:7" ht="20.100000000000001" customHeight="1" x14ac:dyDescent="0.25">
      <c r="B1494" s="538" t="str">
        <f ca="1">IF(F1494="","",(IFERROR(OFFSET('BD1'!C$14,MATCH(F1494,'BD1'!AC$13:AC$2500,0)-2,0),"")))</f>
        <v/>
      </c>
      <c r="C1494" s="539" t="str">
        <f ca="1">IF(F1494="","",(IFERROR(OFFSET('BD1'!AB$14,MATCH(F1494,'BD1'!AC$13:AC$2500,0)-2,0),"")))</f>
        <v/>
      </c>
      <c r="D1494" s="70" t="str">
        <f>IF(F1494="","",(COUNTIFS('BD1'!AC:AC,F1494,'BD1'!AA:AA,"PAGADO")))</f>
        <v/>
      </c>
      <c r="E1494" s="73" t="str">
        <f>IF(F1494="","",(IFERROR(VLOOKUP(F1494,'BD1'!AC:AE,2,0),"")))</f>
        <v/>
      </c>
      <c r="F1494" s="360"/>
      <c r="G1494" s="75" t="str">
        <f>IF(F1494="","",(SUMIFS('BD1'!Y:Y,'BD1'!AC:AC,F1494,'BD1'!AA:AA,"PAGADO")))</f>
        <v/>
      </c>
    </row>
    <row r="1495" spans="2:7" ht="20.100000000000001" customHeight="1" x14ac:dyDescent="0.25">
      <c r="B1495" s="538" t="str">
        <f ca="1">IF(F1495="","",(IFERROR(OFFSET('BD1'!C$14,MATCH(F1495,'BD1'!AC$13:AC$2500,0)-2,0),"")))</f>
        <v/>
      </c>
      <c r="C1495" s="539" t="str">
        <f ca="1">IF(F1495="","",(IFERROR(OFFSET('BD1'!AB$14,MATCH(F1495,'BD1'!AC$13:AC$2500,0)-2,0),"")))</f>
        <v/>
      </c>
      <c r="D1495" s="70" t="str">
        <f>IF(F1495="","",(COUNTIFS('BD1'!AC:AC,F1495,'BD1'!AA:AA,"PAGADO")))</f>
        <v/>
      </c>
      <c r="E1495" s="73" t="str">
        <f>IF(F1495="","",(IFERROR(VLOOKUP(F1495,'BD1'!AC:AE,2,0),"")))</f>
        <v/>
      </c>
      <c r="F1495" s="360"/>
      <c r="G1495" s="75" t="str">
        <f>IF(F1495="","",(SUMIFS('BD1'!Y:Y,'BD1'!AC:AC,F1495,'BD1'!AA:AA,"PAGADO")))</f>
        <v/>
      </c>
    </row>
    <row r="1496" spans="2:7" ht="20.100000000000001" customHeight="1" x14ac:dyDescent="0.25">
      <c r="B1496" s="538" t="str">
        <f ca="1">IF(F1496="","",(IFERROR(OFFSET('BD1'!C$14,MATCH(F1496,'BD1'!AC$13:AC$2500,0)-2,0),"")))</f>
        <v/>
      </c>
      <c r="C1496" s="539" t="str">
        <f ca="1">IF(F1496="","",(IFERROR(OFFSET('BD1'!AB$14,MATCH(F1496,'BD1'!AC$13:AC$2500,0)-2,0),"")))</f>
        <v/>
      </c>
      <c r="D1496" s="70" t="str">
        <f>IF(F1496="","",(COUNTIFS('BD1'!AC:AC,F1496,'BD1'!AA:AA,"PAGADO")))</f>
        <v/>
      </c>
      <c r="E1496" s="73" t="str">
        <f>IF(F1496="","",(IFERROR(VLOOKUP(F1496,'BD1'!AC:AE,2,0),"")))</f>
        <v/>
      </c>
      <c r="F1496" s="360"/>
      <c r="G1496" s="75" t="str">
        <f>IF(F1496="","",(SUMIFS('BD1'!Y:Y,'BD1'!AC:AC,F1496,'BD1'!AA:AA,"PAGADO")))</f>
        <v/>
      </c>
    </row>
    <row r="1497" spans="2:7" ht="20.100000000000001" customHeight="1" x14ac:dyDescent="0.25">
      <c r="B1497" s="538" t="str">
        <f ca="1">IF(F1497="","",(IFERROR(OFFSET('BD1'!C$14,MATCH(F1497,'BD1'!AC$13:AC$2500,0)-2,0),"")))</f>
        <v/>
      </c>
      <c r="C1497" s="539" t="str">
        <f ca="1">IF(F1497="","",(IFERROR(OFFSET('BD1'!AB$14,MATCH(F1497,'BD1'!AC$13:AC$2500,0)-2,0),"")))</f>
        <v/>
      </c>
      <c r="D1497" s="70" t="str">
        <f>IF(F1497="","",(COUNTIFS('BD1'!AC:AC,F1497,'BD1'!AA:AA,"PAGADO")))</f>
        <v/>
      </c>
      <c r="E1497" s="73" t="str">
        <f>IF(F1497="","",(IFERROR(VLOOKUP(F1497,'BD1'!AC:AE,2,0),"")))</f>
        <v/>
      </c>
      <c r="F1497" s="360"/>
      <c r="G1497" s="75" t="str">
        <f>IF(F1497="","",(SUMIFS('BD1'!Y:Y,'BD1'!AC:AC,F1497,'BD1'!AA:AA,"PAGADO")))</f>
        <v/>
      </c>
    </row>
    <row r="1498" spans="2:7" ht="20.100000000000001" customHeight="1" x14ac:dyDescent="0.25">
      <c r="B1498" s="538" t="str">
        <f ca="1">IF(F1498="","",(IFERROR(OFFSET('BD1'!C$14,MATCH(F1498,'BD1'!AC$13:AC$2500,0)-2,0),"")))</f>
        <v/>
      </c>
      <c r="C1498" s="539" t="str">
        <f ca="1">IF(F1498="","",(IFERROR(OFFSET('BD1'!AB$14,MATCH(F1498,'BD1'!AC$13:AC$2500,0)-2,0),"")))</f>
        <v/>
      </c>
      <c r="D1498" s="70" t="str">
        <f>IF(F1498="","",(COUNTIFS('BD1'!AC:AC,F1498,'BD1'!AA:AA,"PAGADO")))</f>
        <v/>
      </c>
      <c r="E1498" s="73" t="str">
        <f>IF(F1498="","",(IFERROR(VLOOKUP(F1498,'BD1'!AC:AE,2,0),"")))</f>
        <v/>
      </c>
      <c r="F1498" s="360"/>
      <c r="G1498" s="75" t="str">
        <f>IF(F1498="","",(SUMIFS('BD1'!Y:Y,'BD1'!AC:AC,F1498,'BD1'!AA:AA,"PAGADO")))</f>
        <v/>
      </c>
    </row>
    <row r="1499" spans="2:7" ht="20.100000000000001" customHeight="1" x14ac:dyDescent="0.25">
      <c r="B1499" s="538" t="str">
        <f ca="1">IF(F1499="","",(IFERROR(OFFSET('BD1'!C$14,MATCH(F1499,'BD1'!AC$13:AC$2500,0)-2,0),"")))</f>
        <v/>
      </c>
      <c r="C1499" s="539" t="str">
        <f ca="1">IF(F1499="","",(IFERROR(OFFSET('BD1'!AB$14,MATCH(F1499,'BD1'!AC$13:AC$2500,0)-2,0),"")))</f>
        <v/>
      </c>
      <c r="D1499" s="70" t="str">
        <f>IF(F1499="","",(COUNTIFS('BD1'!AC:AC,F1499,'BD1'!AA:AA,"PAGADO")))</f>
        <v/>
      </c>
      <c r="E1499" s="73" t="str">
        <f>IF(F1499="","",(IFERROR(VLOOKUP(F1499,'BD1'!AC:AE,2,0),"")))</f>
        <v/>
      </c>
      <c r="F1499" s="360"/>
      <c r="G1499" s="75" t="str">
        <f>IF(F1499="","",(SUMIFS('BD1'!Y:Y,'BD1'!AC:AC,F1499,'BD1'!AA:AA,"PAGADO")))</f>
        <v/>
      </c>
    </row>
    <row r="1500" spans="2:7" ht="20.100000000000001" customHeight="1" x14ac:dyDescent="0.25">
      <c r="B1500" s="538" t="str">
        <f ca="1">IF(F1500="","",(IFERROR(OFFSET('BD1'!C$14,MATCH(F1500,'BD1'!AC$13:AC$2500,0)-2,0),"")))</f>
        <v/>
      </c>
      <c r="C1500" s="539" t="str">
        <f ca="1">IF(F1500="","",(IFERROR(OFFSET('BD1'!AB$14,MATCH(F1500,'BD1'!AC$13:AC$2500,0)-2,0),"")))</f>
        <v/>
      </c>
      <c r="D1500" s="70" t="str">
        <f>IF(F1500="","",(COUNTIFS('BD1'!AC:AC,F1500,'BD1'!AA:AA,"PAGADO")))</f>
        <v/>
      </c>
      <c r="E1500" s="73" t="str">
        <f>IF(F1500="","",(IFERROR(VLOOKUP(F1500,'BD1'!AC:AE,2,0),"")))</f>
        <v/>
      </c>
      <c r="F1500" s="360"/>
      <c r="G1500" s="75" t="str">
        <f>IF(F1500="","",(SUMIFS('BD1'!Y:Y,'BD1'!AC:AC,F1500,'BD1'!AA:AA,"PAGADO")))</f>
        <v/>
      </c>
    </row>
    <row r="1501" spans="2:7" ht="20.100000000000001" customHeight="1" x14ac:dyDescent="0.25">
      <c r="B1501" s="538" t="str">
        <f ca="1">IF(F1501="","",(IFERROR(OFFSET('BD1'!C$14,MATCH(F1501,'BD1'!AC$13:AC$2500,0)-2,0),"")))</f>
        <v/>
      </c>
      <c r="C1501" s="539" t="str">
        <f ca="1">IF(F1501="","",(IFERROR(OFFSET('BD1'!AB$14,MATCH(F1501,'BD1'!AC$13:AC$2500,0)-2,0),"")))</f>
        <v/>
      </c>
      <c r="D1501" s="70" t="str">
        <f>IF(F1501="","",(COUNTIFS('BD1'!AC:AC,F1501,'BD1'!AA:AA,"PAGADO")))</f>
        <v/>
      </c>
      <c r="E1501" s="73" t="str">
        <f>IF(F1501="","",(IFERROR(VLOOKUP(F1501,'BD1'!AC:AE,2,0),"")))</f>
        <v/>
      </c>
      <c r="F1501" s="360"/>
      <c r="G1501" s="75" t="str">
        <f>IF(F1501="","",(SUMIFS('BD1'!Y:Y,'BD1'!AC:AC,F1501,'BD1'!AA:AA,"PAGADO")))</f>
        <v/>
      </c>
    </row>
    <row r="1502" spans="2:7" ht="20.100000000000001" customHeight="1" x14ac:dyDescent="0.25">
      <c r="B1502" s="538" t="str">
        <f ca="1">IF(F1502="","",(IFERROR(OFFSET('BD1'!C$14,MATCH(F1502,'BD1'!AC$13:AC$2500,0)-2,0),"")))</f>
        <v/>
      </c>
      <c r="C1502" s="539" t="str">
        <f ca="1">IF(F1502="","",(IFERROR(OFFSET('BD1'!AB$14,MATCH(F1502,'BD1'!AC$13:AC$2500,0)-2,0),"")))</f>
        <v/>
      </c>
      <c r="D1502" s="70" t="str">
        <f>IF(F1502="","",(COUNTIFS('BD1'!AC:AC,F1502,'BD1'!AA:AA,"PAGADO")))</f>
        <v/>
      </c>
      <c r="E1502" s="73" t="str">
        <f>IF(F1502="","",(IFERROR(VLOOKUP(F1502,'BD1'!AC:AE,2,0),"")))</f>
        <v/>
      </c>
      <c r="F1502" s="360"/>
      <c r="G1502" s="75" t="str">
        <f>IF(F1502="","",(SUMIFS('BD1'!Y:Y,'BD1'!AC:AC,F1502,'BD1'!AA:AA,"PAGADO")))</f>
        <v/>
      </c>
    </row>
    <row r="1503" spans="2:7" ht="20.100000000000001" customHeight="1" x14ac:dyDescent="0.25">
      <c r="B1503" s="538" t="str">
        <f ca="1">IF(F1503="","",(IFERROR(OFFSET('BD1'!C$14,MATCH(F1503,'BD1'!AC$13:AC$2500,0)-2,0),"")))</f>
        <v/>
      </c>
      <c r="C1503" s="539" t="str">
        <f ca="1">IF(F1503="","",(IFERROR(OFFSET('BD1'!AB$14,MATCH(F1503,'BD1'!AC$13:AC$2500,0)-2,0),"")))</f>
        <v/>
      </c>
      <c r="D1503" s="70" t="str">
        <f>IF(F1503="","",(COUNTIFS('BD1'!AC:AC,F1503,'BD1'!AA:AA,"PAGADO")))</f>
        <v/>
      </c>
      <c r="E1503" s="73" t="str">
        <f>IF(F1503="","",(IFERROR(VLOOKUP(F1503,'BD1'!AC:AE,2,0),"")))</f>
        <v/>
      </c>
      <c r="F1503" s="360"/>
      <c r="G1503" s="75" t="str">
        <f>IF(F1503="","",(SUMIFS('BD1'!Y:Y,'BD1'!AC:AC,F1503,'BD1'!AA:AA,"PAGADO")))</f>
        <v/>
      </c>
    </row>
    <row r="1504" spans="2:7" ht="20.100000000000001" customHeight="1" x14ac:dyDescent="0.25">
      <c r="B1504" s="538" t="str">
        <f ca="1">IF(F1504="","",(IFERROR(OFFSET('BD1'!C$14,MATCH(F1504,'BD1'!AC$13:AC$2500,0)-2,0),"")))</f>
        <v/>
      </c>
      <c r="C1504" s="539" t="str">
        <f ca="1">IF(F1504="","",(IFERROR(OFFSET('BD1'!AB$14,MATCH(F1504,'BD1'!AC$13:AC$2500,0)-2,0),"")))</f>
        <v/>
      </c>
      <c r="D1504" s="70" t="str">
        <f>IF(F1504="","",(COUNTIFS('BD1'!AC:AC,F1504,'BD1'!AA:AA,"PAGADO")))</f>
        <v/>
      </c>
      <c r="E1504" s="73" t="str">
        <f>IF(F1504="","",(IFERROR(VLOOKUP(F1504,'BD1'!AC:AE,2,0),"")))</f>
        <v/>
      </c>
      <c r="F1504" s="360"/>
      <c r="G1504" s="75" t="str">
        <f>IF(F1504="","",(SUMIFS('BD1'!Y:Y,'BD1'!AC:AC,F1504,'BD1'!AA:AA,"PAGADO")))</f>
        <v/>
      </c>
    </row>
    <row r="1505" spans="2:7" ht="20.100000000000001" customHeight="1" x14ac:dyDescent="0.25">
      <c r="B1505" s="538" t="str">
        <f ca="1">IF(F1505="","",(IFERROR(OFFSET('BD1'!C$14,MATCH(F1505,'BD1'!AC$13:AC$2500,0)-2,0),"")))</f>
        <v/>
      </c>
      <c r="C1505" s="539" t="str">
        <f ca="1">IF(F1505="","",(IFERROR(OFFSET('BD1'!AB$14,MATCH(F1505,'BD1'!AC$13:AC$2500,0)-2,0),"")))</f>
        <v/>
      </c>
      <c r="D1505" s="70" t="str">
        <f>IF(F1505="","",(COUNTIFS('BD1'!AC:AC,F1505,'BD1'!AA:AA,"PAGADO")))</f>
        <v/>
      </c>
      <c r="E1505" s="73" t="str">
        <f>IF(F1505="","",(IFERROR(VLOOKUP(F1505,'BD1'!AC:AE,2,0),"")))</f>
        <v/>
      </c>
      <c r="F1505" s="360"/>
      <c r="G1505" s="75" t="str">
        <f>IF(F1505="","",(SUMIFS('BD1'!Y:Y,'BD1'!AC:AC,F1505,'BD1'!AA:AA,"PAGADO")))</f>
        <v/>
      </c>
    </row>
    <row r="1506" spans="2:7" ht="20.100000000000001" customHeight="1" x14ac:dyDescent="0.25">
      <c r="B1506" s="538" t="str">
        <f ca="1">IF(F1506="","",(IFERROR(OFFSET('BD1'!C$14,MATCH(F1506,'BD1'!AC$13:AC$2500,0)-2,0),"")))</f>
        <v/>
      </c>
      <c r="C1506" s="539" t="str">
        <f ca="1">IF(F1506="","",(IFERROR(OFFSET('BD1'!AB$14,MATCH(F1506,'BD1'!AC$13:AC$2500,0)-2,0),"")))</f>
        <v/>
      </c>
      <c r="D1506" s="70" t="str">
        <f>IF(F1506="","",(COUNTIFS('BD1'!AC:AC,F1506,'BD1'!AA:AA,"PAGADO")))</f>
        <v/>
      </c>
      <c r="E1506" s="73" t="str">
        <f>IF(F1506="","",(IFERROR(VLOOKUP(F1506,'BD1'!AC:AE,2,0),"")))</f>
        <v/>
      </c>
      <c r="F1506" s="360"/>
      <c r="G1506" s="75" t="str">
        <f>IF(F1506="","",(SUMIFS('BD1'!Y:Y,'BD1'!AC:AC,F1506,'BD1'!AA:AA,"PAGADO")))</f>
        <v/>
      </c>
    </row>
    <row r="1507" spans="2:7" ht="20.100000000000001" customHeight="1" x14ac:dyDescent="0.25">
      <c r="B1507" s="538" t="str">
        <f ca="1">IF(F1507="","",(IFERROR(OFFSET('BD1'!C$14,MATCH(F1507,'BD1'!AC$13:AC$2500,0)-2,0),"")))</f>
        <v/>
      </c>
      <c r="C1507" s="539" t="str">
        <f ca="1">IF(F1507="","",(IFERROR(OFFSET('BD1'!AB$14,MATCH(F1507,'BD1'!AC$13:AC$2500,0)-2,0),"")))</f>
        <v/>
      </c>
      <c r="D1507" s="70" t="str">
        <f>IF(F1507="","",(COUNTIFS('BD1'!AC:AC,F1507,'BD1'!AA:AA,"PAGADO")))</f>
        <v/>
      </c>
      <c r="E1507" s="73" t="str">
        <f>IF(F1507="","",(IFERROR(VLOOKUP(F1507,'BD1'!AC:AE,2,0),"")))</f>
        <v/>
      </c>
      <c r="F1507" s="360"/>
      <c r="G1507" s="75" t="str">
        <f>IF(F1507="","",(SUMIFS('BD1'!Y:Y,'BD1'!AC:AC,F1507,'BD1'!AA:AA,"PAGADO")))</f>
        <v/>
      </c>
    </row>
    <row r="1508" spans="2:7" ht="20.100000000000001" customHeight="1" x14ac:dyDescent="0.25">
      <c r="B1508" s="538" t="str">
        <f ca="1">IF(F1508="","",(IFERROR(OFFSET('BD1'!C$14,MATCH(F1508,'BD1'!AC$13:AC$2500,0)-2,0),"")))</f>
        <v/>
      </c>
      <c r="C1508" s="539" t="str">
        <f ca="1">IF(F1508="","",(IFERROR(OFFSET('BD1'!AB$14,MATCH(F1508,'BD1'!AC$13:AC$2500,0)-2,0),"")))</f>
        <v/>
      </c>
      <c r="D1508" s="70" t="str">
        <f>IF(F1508="","",(COUNTIFS('BD1'!AC:AC,F1508,'BD1'!AA:AA,"PAGADO")))</f>
        <v/>
      </c>
      <c r="E1508" s="73" t="str">
        <f>IF(F1508="","",(IFERROR(VLOOKUP(F1508,'BD1'!AC:AE,2,0),"")))</f>
        <v/>
      </c>
      <c r="F1508" s="360"/>
      <c r="G1508" s="75" t="str">
        <f>IF(F1508="","",(SUMIFS('BD1'!Y:Y,'BD1'!AC:AC,F1508,'BD1'!AA:AA,"PAGADO")))</f>
        <v/>
      </c>
    </row>
    <row r="1509" spans="2:7" ht="20.100000000000001" customHeight="1" x14ac:dyDescent="0.25">
      <c r="B1509" s="538" t="str">
        <f ca="1">IF(F1509="","",(IFERROR(OFFSET('BD1'!C$14,MATCH(F1509,'BD1'!AC$13:AC$2500,0)-2,0),"")))</f>
        <v/>
      </c>
      <c r="C1509" s="539" t="str">
        <f ca="1">IF(F1509="","",(IFERROR(OFFSET('BD1'!AB$14,MATCH(F1509,'BD1'!AC$13:AC$2500,0)-2,0),"")))</f>
        <v/>
      </c>
      <c r="D1509" s="70" t="str">
        <f>IF(F1509="","",(COUNTIFS('BD1'!AC:AC,F1509,'BD1'!AA:AA,"PAGADO")))</f>
        <v/>
      </c>
      <c r="E1509" s="73" t="str">
        <f>IF(F1509="","",(IFERROR(VLOOKUP(F1509,'BD1'!AC:AE,2,0),"")))</f>
        <v/>
      </c>
      <c r="F1509" s="360"/>
      <c r="G1509" s="75" t="str">
        <f>IF(F1509="","",(SUMIFS('BD1'!Y:Y,'BD1'!AC:AC,F1509,'BD1'!AA:AA,"PAGADO")))</f>
        <v/>
      </c>
    </row>
    <row r="1510" spans="2:7" ht="20.100000000000001" customHeight="1" x14ac:dyDescent="0.25">
      <c r="B1510" s="538" t="str">
        <f ca="1">IF(F1510="","",(IFERROR(OFFSET('BD1'!C$14,MATCH(F1510,'BD1'!AC$13:AC$2500,0)-2,0),"")))</f>
        <v/>
      </c>
      <c r="C1510" s="539" t="str">
        <f ca="1">IF(F1510="","",(IFERROR(OFFSET('BD1'!AB$14,MATCH(F1510,'BD1'!AC$13:AC$2500,0)-2,0),"")))</f>
        <v/>
      </c>
      <c r="D1510" s="70" t="str">
        <f>IF(F1510="","",(COUNTIFS('BD1'!AC:AC,F1510,'BD1'!AA:AA,"PAGADO")))</f>
        <v/>
      </c>
      <c r="E1510" s="73" t="str">
        <f>IF(F1510="","",(IFERROR(VLOOKUP(F1510,'BD1'!AC:AE,2,0),"")))</f>
        <v/>
      </c>
      <c r="F1510" s="360"/>
      <c r="G1510" s="75" t="str">
        <f>IF(F1510="","",(SUMIFS('BD1'!Y:Y,'BD1'!AC:AC,F1510,'BD1'!AA:AA,"PAGADO")))</f>
        <v/>
      </c>
    </row>
    <row r="1511" spans="2:7" ht="20.100000000000001" customHeight="1" x14ac:dyDescent="0.25">
      <c r="B1511" s="538" t="str">
        <f ca="1">IF(F1511="","",(IFERROR(OFFSET('BD1'!C$14,MATCH(F1511,'BD1'!AC$13:AC$2500,0)-2,0),"")))</f>
        <v/>
      </c>
      <c r="C1511" s="539" t="str">
        <f ca="1">IF(F1511="","",(IFERROR(OFFSET('BD1'!AB$14,MATCH(F1511,'BD1'!AC$13:AC$2500,0)-2,0),"")))</f>
        <v/>
      </c>
      <c r="D1511" s="70" t="str">
        <f>IF(F1511="","",(COUNTIFS('BD1'!AC:AC,F1511,'BD1'!AA:AA,"PAGADO")))</f>
        <v/>
      </c>
      <c r="E1511" s="73" t="str">
        <f>IF(F1511="","",(IFERROR(VLOOKUP(F1511,'BD1'!AC:AE,2,0),"")))</f>
        <v/>
      </c>
      <c r="F1511" s="360"/>
      <c r="G1511" s="75" t="str">
        <f>IF(F1511="","",(SUMIFS('BD1'!Y:Y,'BD1'!AC:AC,F1511,'BD1'!AA:AA,"PAGADO")))</f>
        <v/>
      </c>
    </row>
    <row r="1512" spans="2:7" ht="20.100000000000001" customHeight="1" x14ac:dyDescent="0.25">
      <c r="B1512" s="538" t="str">
        <f ca="1">IF(F1512="","",(IFERROR(OFFSET('BD1'!C$14,MATCH(F1512,'BD1'!AC$13:AC$2500,0)-2,0),"")))</f>
        <v/>
      </c>
      <c r="C1512" s="539" t="str">
        <f ca="1">IF(F1512="","",(IFERROR(OFFSET('BD1'!AB$14,MATCH(F1512,'BD1'!AC$13:AC$2500,0)-2,0),"")))</f>
        <v/>
      </c>
      <c r="D1512" s="70" t="str">
        <f>IF(F1512="","",(COUNTIFS('BD1'!AC:AC,F1512,'BD1'!AA:AA,"PAGADO")))</f>
        <v/>
      </c>
      <c r="E1512" s="73" t="str">
        <f>IF(F1512="","",(IFERROR(VLOOKUP(F1512,'BD1'!AC:AE,2,0),"")))</f>
        <v/>
      </c>
      <c r="F1512" s="360"/>
      <c r="G1512" s="75" t="str">
        <f>IF(F1512="","",(SUMIFS('BD1'!Y:Y,'BD1'!AC:AC,F1512,'BD1'!AA:AA,"PAGADO")))</f>
        <v/>
      </c>
    </row>
    <row r="1513" spans="2:7" ht="20.100000000000001" customHeight="1" x14ac:dyDescent="0.25">
      <c r="B1513" s="538" t="str">
        <f ca="1">IF(F1513="","",(IFERROR(OFFSET('BD1'!C$14,MATCH(F1513,'BD1'!AC$13:AC$2500,0)-2,0),"")))</f>
        <v/>
      </c>
      <c r="C1513" s="539" t="str">
        <f ca="1">IF(F1513="","",(IFERROR(OFFSET('BD1'!AB$14,MATCH(F1513,'BD1'!AC$13:AC$2500,0)-2,0),"")))</f>
        <v/>
      </c>
      <c r="D1513" s="70" t="str">
        <f>IF(F1513="","",(COUNTIFS('BD1'!AC:AC,F1513,'BD1'!AA:AA,"PAGADO")))</f>
        <v/>
      </c>
      <c r="E1513" s="73" t="str">
        <f>IF(F1513="","",(IFERROR(VLOOKUP(F1513,'BD1'!AC:AE,2,0),"")))</f>
        <v/>
      </c>
      <c r="F1513" s="360"/>
      <c r="G1513" s="75" t="str">
        <f>IF(F1513="","",(SUMIFS('BD1'!Y:Y,'BD1'!AC:AC,F1513,'BD1'!AA:AA,"PAGADO")))</f>
        <v/>
      </c>
    </row>
    <row r="1514" spans="2:7" ht="20.100000000000001" customHeight="1" x14ac:dyDescent="0.25">
      <c r="B1514" s="538" t="str">
        <f ca="1">IF(F1514="","",(IFERROR(OFFSET('BD1'!C$14,MATCH(F1514,'BD1'!AC$13:AC$2500,0)-2,0),"")))</f>
        <v/>
      </c>
      <c r="C1514" s="539" t="str">
        <f ca="1">IF(F1514="","",(IFERROR(OFFSET('BD1'!AB$14,MATCH(F1514,'BD1'!AC$13:AC$2500,0)-2,0),"")))</f>
        <v/>
      </c>
      <c r="D1514" s="70" t="str">
        <f>IF(F1514="","",(COUNTIFS('BD1'!AC:AC,F1514,'BD1'!AA:AA,"PAGADO")))</f>
        <v/>
      </c>
      <c r="E1514" s="73" t="str">
        <f>IF(F1514="","",(IFERROR(VLOOKUP(F1514,'BD1'!AC:AE,2,0),"")))</f>
        <v/>
      </c>
      <c r="F1514" s="360"/>
      <c r="G1514" s="75" t="str">
        <f>IF(F1514="","",(SUMIFS('BD1'!Y:Y,'BD1'!AC:AC,F1514,'BD1'!AA:AA,"PAGADO")))</f>
        <v/>
      </c>
    </row>
    <row r="1515" spans="2:7" ht="20.100000000000001" customHeight="1" x14ac:dyDescent="0.25">
      <c r="B1515" s="538" t="str">
        <f ca="1">IF(F1515="","",(IFERROR(OFFSET('BD1'!C$14,MATCH(F1515,'BD1'!AC$13:AC$2500,0)-2,0),"")))</f>
        <v/>
      </c>
      <c r="C1515" s="539" t="str">
        <f ca="1">IF(F1515="","",(IFERROR(OFFSET('BD1'!AB$14,MATCH(F1515,'BD1'!AC$13:AC$2500,0)-2,0),"")))</f>
        <v/>
      </c>
      <c r="D1515" s="70" t="str">
        <f>IF(F1515="","",(COUNTIFS('BD1'!AC:AC,F1515,'BD1'!AA:AA,"PAGADO")))</f>
        <v/>
      </c>
      <c r="E1515" s="73" t="str">
        <f>IF(F1515="","",(IFERROR(VLOOKUP(F1515,'BD1'!AC:AE,2,0),"")))</f>
        <v/>
      </c>
      <c r="F1515" s="360"/>
      <c r="G1515" s="75" t="str">
        <f>IF(F1515="","",(SUMIFS('BD1'!Y:Y,'BD1'!AC:AC,F1515,'BD1'!AA:AA,"PAGADO")))</f>
        <v/>
      </c>
    </row>
    <row r="1516" spans="2:7" ht="20.100000000000001" customHeight="1" x14ac:dyDescent="0.25">
      <c r="B1516" s="538" t="str">
        <f ca="1">IF(F1516="","",(IFERROR(OFFSET('BD1'!C$14,MATCH(F1516,'BD1'!AC$13:AC$2500,0)-2,0),"")))</f>
        <v/>
      </c>
      <c r="C1516" s="539" t="str">
        <f ca="1">IF(F1516="","",(IFERROR(OFFSET('BD1'!AB$14,MATCH(F1516,'BD1'!AC$13:AC$2500,0)-2,0),"")))</f>
        <v/>
      </c>
      <c r="D1516" s="70" t="str">
        <f>IF(F1516="","",(COUNTIFS('BD1'!AC:AC,F1516,'BD1'!AA:AA,"PAGADO")))</f>
        <v/>
      </c>
      <c r="E1516" s="73" t="str">
        <f>IF(F1516="","",(IFERROR(VLOOKUP(F1516,'BD1'!AC:AE,2,0),"")))</f>
        <v/>
      </c>
      <c r="F1516" s="360"/>
      <c r="G1516" s="75" t="str">
        <f>IF(F1516="","",(SUMIFS('BD1'!Y:Y,'BD1'!AC:AC,F1516,'BD1'!AA:AA,"PAGADO")))</f>
        <v/>
      </c>
    </row>
    <row r="1517" spans="2:7" ht="20.100000000000001" customHeight="1" x14ac:dyDescent="0.25">
      <c r="B1517" s="538" t="str">
        <f ca="1">IF(F1517="","",(IFERROR(OFFSET('BD1'!C$14,MATCH(F1517,'BD1'!AC$13:AC$2500,0)-2,0),"")))</f>
        <v/>
      </c>
      <c r="C1517" s="539" t="str">
        <f ca="1">IF(F1517="","",(IFERROR(OFFSET('BD1'!AB$14,MATCH(F1517,'BD1'!AC$13:AC$2500,0)-2,0),"")))</f>
        <v/>
      </c>
      <c r="D1517" s="70" t="str">
        <f>IF(F1517="","",(COUNTIFS('BD1'!AC:AC,F1517,'BD1'!AA:AA,"PAGADO")))</f>
        <v/>
      </c>
      <c r="E1517" s="73" t="str">
        <f>IF(F1517="","",(IFERROR(VLOOKUP(F1517,'BD1'!AC:AE,2,0),"")))</f>
        <v/>
      </c>
      <c r="F1517" s="360"/>
      <c r="G1517" s="75" t="str">
        <f>IF(F1517="","",(SUMIFS('BD1'!Y:Y,'BD1'!AC:AC,F1517,'BD1'!AA:AA,"PAGADO")))</f>
        <v/>
      </c>
    </row>
    <row r="1518" spans="2:7" ht="20.100000000000001" customHeight="1" x14ac:dyDescent="0.25">
      <c r="B1518" s="538" t="str">
        <f ca="1">IF(F1518="","",(IFERROR(OFFSET('BD1'!C$14,MATCH(F1518,'BD1'!AC$13:AC$2500,0)-2,0),"")))</f>
        <v/>
      </c>
      <c r="C1518" s="539" t="str">
        <f ca="1">IF(F1518="","",(IFERROR(OFFSET('BD1'!AB$14,MATCH(F1518,'BD1'!AC$13:AC$2500,0)-2,0),"")))</f>
        <v/>
      </c>
      <c r="D1518" s="70" t="str">
        <f>IF(F1518="","",(COUNTIFS('BD1'!AC:AC,F1518,'BD1'!AA:AA,"PAGADO")))</f>
        <v/>
      </c>
      <c r="E1518" s="73" t="str">
        <f>IF(F1518="","",(IFERROR(VLOOKUP(F1518,'BD1'!AC:AE,2,0),"")))</f>
        <v/>
      </c>
      <c r="F1518" s="360"/>
      <c r="G1518" s="75" t="str">
        <f>IF(F1518="","",(SUMIFS('BD1'!Y:Y,'BD1'!AC:AC,F1518,'BD1'!AA:AA,"PAGADO")))</f>
        <v/>
      </c>
    </row>
    <row r="1519" spans="2:7" ht="20.100000000000001" customHeight="1" x14ac:dyDescent="0.25">
      <c r="B1519" s="538" t="str">
        <f ca="1">IF(F1519="","",(IFERROR(OFFSET('BD1'!C$14,MATCH(F1519,'BD1'!AC$13:AC$2500,0)-2,0),"")))</f>
        <v/>
      </c>
      <c r="C1519" s="539" t="str">
        <f ca="1">IF(F1519="","",(IFERROR(OFFSET('BD1'!AB$14,MATCH(F1519,'BD1'!AC$13:AC$2500,0)-2,0),"")))</f>
        <v/>
      </c>
      <c r="D1519" s="70" t="str">
        <f>IF(F1519="","",(COUNTIFS('BD1'!AC:AC,F1519,'BD1'!AA:AA,"PAGADO")))</f>
        <v/>
      </c>
      <c r="E1519" s="73" t="str">
        <f>IF(F1519="","",(IFERROR(VLOOKUP(F1519,'BD1'!AC:AE,2,0),"")))</f>
        <v/>
      </c>
      <c r="F1519" s="360"/>
      <c r="G1519" s="75" t="str">
        <f>IF(F1519="","",(SUMIFS('BD1'!Y:Y,'BD1'!AC:AC,F1519,'BD1'!AA:AA,"PAGADO")))</f>
        <v/>
      </c>
    </row>
    <row r="1520" spans="2:7" ht="20.100000000000001" customHeight="1" x14ac:dyDescent="0.25">
      <c r="B1520" s="538" t="str">
        <f ca="1">IF(F1520="","",(IFERROR(OFFSET('BD1'!C$14,MATCH(F1520,'BD1'!AC$13:AC$2500,0)-2,0),"")))</f>
        <v/>
      </c>
      <c r="C1520" s="539" t="str">
        <f ca="1">IF(F1520="","",(IFERROR(OFFSET('BD1'!AB$14,MATCH(F1520,'BD1'!AC$13:AC$2500,0)-2,0),"")))</f>
        <v/>
      </c>
      <c r="D1520" s="70" t="str">
        <f>IF(F1520="","",(COUNTIFS('BD1'!AC:AC,F1520,'BD1'!AA:AA,"PAGADO")))</f>
        <v/>
      </c>
      <c r="E1520" s="73" t="str">
        <f>IF(F1520="","",(IFERROR(VLOOKUP(F1520,'BD1'!AC:AE,2,0),"")))</f>
        <v/>
      </c>
      <c r="F1520" s="360"/>
      <c r="G1520" s="75" t="str">
        <f>IF(F1520="","",(SUMIFS('BD1'!Y:Y,'BD1'!AC:AC,F1520,'BD1'!AA:AA,"PAGADO")))</f>
        <v/>
      </c>
    </row>
    <row r="1521" spans="2:7" ht="20.100000000000001" customHeight="1" x14ac:dyDescent="0.25">
      <c r="B1521" s="538" t="str">
        <f ca="1">IF(F1521="","",(IFERROR(OFFSET('BD1'!C$14,MATCH(F1521,'BD1'!AC$13:AC$2500,0)-2,0),"")))</f>
        <v/>
      </c>
      <c r="C1521" s="539" t="str">
        <f ca="1">IF(F1521="","",(IFERROR(OFFSET('BD1'!AB$14,MATCH(F1521,'BD1'!AC$13:AC$2500,0)-2,0),"")))</f>
        <v/>
      </c>
      <c r="D1521" s="70" t="str">
        <f>IF(F1521="","",(COUNTIFS('BD1'!AC:AC,F1521,'BD1'!AA:AA,"PAGADO")))</f>
        <v/>
      </c>
      <c r="E1521" s="73" t="str">
        <f>IF(F1521="","",(IFERROR(VLOOKUP(F1521,'BD1'!AC:AE,2,0),"")))</f>
        <v/>
      </c>
      <c r="F1521" s="360"/>
      <c r="G1521" s="75" t="str">
        <f>IF(F1521="","",(SUMIFS('BD1'!Y:Y,'BD1'!AC:AC,F1521,'BD1'!AA:AA,"PAGADO")))</f>
        <v/>
      </c>
    </row>
    <row r="1522" spans="2:7" ht="20.100000000000001" customHeight="1" x14ac:dyDescent="0.25">
      <c r="B1522" s="538" t="str">
        <f ca="1">IF(F1522="","",(IFERROR(OFFSET('BD1'!C$14,MATCH(F1522,'BD1'!AC$13:AC$2500,0)-2,0),"")))</f>
        <v/>
      </c>
      <c r="C1522" s="539" t="str">
        <f ca="1">IF(F1522="","",(IFERROR(OFFSET('BD1'!AB$14,MATCH(F1522,'BD1'!AC$13:AC$2500,0)-2,0),"")))</f>
        <v/>
      </c>
      <c r="D1522" s="70" t="str">
        <f>IF(F1522="","",(COUNTIFS('BD1'!AC:AC,F1522,'BD1'!AA:AA,"PAGADO")))</f>
        <v/>
      </c>
      <c r="E1522" s="73" t="str">
        <f>IF(F1522="","",(IFERROR(VLOOKUP(F1522,'BD1'!AC:AE,2,0),"")))</f>
        <v/>
      </c>
      <c r="F1522" s="360"/>
      <c r="G1522" s="75" t="str">
        <f>IF(F1522="","",(SUMIFS('BD1'!Y:Y,'BD1'!AC:AC,F1522,'BD1'!AA:AA,"PAGADO")))</f>
        <v/>
      </c>
    </row>
    <row r="1523" spans="2:7" ht="20.100000000000001" customHeight="1" x14ac:dyDescent="0.25">
      <c r="B1523" s="538" t="str">
        <f ca="1">IF(F1523="","",(IFERROR(OFFSET('BD1'!C$14,MATCH(F1523,'BD1'!AC$13:AC$2500,0)-2,0),"")))</f>
        <v/>
      </c>
      <c r="C1523" s="539" t="str">
        <f ca="1">IF(F1523="","",(IFERROR(OFFSET('BD1'!AB$14,MATCH(F1523,'BD1'!AC$13:AC$2500,0)-2,0),"")))</f>
        <v/>
      </c>
      <c r="D1523" s="70" t="str">
        <f>IF(F1523="","",(COUNTIFS('BD1'!AC:AC,F1523,'BD1'!AA:AA,"PAGADO")))</f>
        <v/>
      </c>
      <c r="E1523" s="73" t="str">
        <f>IF(F1523="","",(IFERROR(VLOOKUP(F1523,'BD1'!AC:AE,2,0),"")))</f>
        <v/>
      </c>
      <c r="F1523" s="360"/>
      <c r="G1523" s="75" t="str">
        <f>IF(F1523="","",(SUMIFS('BD1'!Y:Y,'BD1'!AC:AC,F1523,'BD1'!AA:AA,"PAGADO")))</f>
        <v/>
      </c>
    </row>
    <row r="1524" spans="2:7" ht="20.100000000000001" customHeight="1" x14ac:dyDescent="0.25">
      <c r="B1524" s="538" t="str">
        <f ca="1">IF(F1524="","",(IFERROR(OFFSET('BD1'!C$14,MATCH(F1524,'BD1'!AC$13:AC$2500,0)-2,0),"")))</f>
        <v/>
      </c>
      <c r="C1524" s="539" t="str">
        <f ca="1">IF(F1524="","",(IFERROR(OFFSET('BD1'!AB$14,MATCH(F1524,'BD1'!AC$13:AC$2500,0)-2,0),"")))</f>
        <v/>
      </c>
      <c r="D1524" s="70" t="str">
        <f>IF(F1524="","",(COUNTIFS('BD1'!AC:AC,F1524,'BD1'!AA:AA,"PAGADO")))</f>
        <v/>
      </c>
      <c r="E1524" s="73" t="str">
        <f>IF(F1524="","",(IFERROR(VLOOKUP(F1524,'BD1'!AC:AE,2,0),"")))</f>
        <v/>
      </c>
      <c r="F1524" s="360"/>
      <c r="G1524" s="75" t="str">
        <f>IF(F1524="","",(SUMIFS('BD1'!Y:Y,'BD1'!AC:AC,F1524,'BD1'!AA:AA,"PAGADO")))</f>
        <v/>
      </c>
    </row>
    <row r="1525" spans="2:7" ht="20.100000000000001" customHeight="1" x14ac:dyDescent="0.25">
      <c r="B1525" s="538" t="str">
        <f ca="1">IF(F1525="","",(IFERROR(OFFSET('BD1'!C$14,MATCH(F1525,'BD1'!AC$13:AC$2500,0)-2,0),"")))</f>
        <v/>
      </c>
      <c r="C1525" s="539" t="str">
        <f ca="1">IF(F1525="","",(IFERROR(OFFSET('BD1'!AB$14,MATCH(F1525,'BD1'!AC$13:AC$2500,0)-2,0),"")))</f>
        <v/>
      </c>
      <c r="D1525" s="70" t="str">
        <f>IF(F1525="","",(COUNTIFS('BD1'!AC:AC,F1525,'BD1'!AA:AA,"PAGADO")))</f>
        <v/>
      </c>
      <c r="E1525" s="73" t="str">
        <f>IF(F1525="","",(IFERROR(VLOOKUP(F1525,'BD1'!AC:AE,2,0),"")))</f>
        <v/>
      </c>
      <c r="F1525" s="360"/>
      <c r="G1525" s="75" t="str">
        <f>IF(F1525="","",(SUMIFS('BD1'!Y:Y,'BD1'!AC:AC,F1525,'BD1'!AA:AA,"PAGADO")))</f>
        <v/>
      </c>
    </row>
    <row r="1526" spans="2:7" ht="20.100000000000001" customHeight="1" x14ac:dyDescent="0.25">
      <c r="B1526" s="538" t="str">
        <f ca="1">IF(F1526="","",(IFERROR(OFFSET('BD1'!C$14,MATCH(F1526,'BD1'!AC$13:AC$2500,0)-2,0),"")))</f>
        <v/>
      </c>
      <c r="C1526" s="539" t="str">
        <f ca="1">IF(F1526="","",(IFERROR(OFFSET('BD1'!AB$14,MATCH(F1526,'BD1'!AC$13:AC$2500,0)-2,0),"")))</f>
        <v/>
      </c>
      <c r="D1526" s="70" t="str">
        <f>IF(F1526="","",(COUNTIFS('BD1'!AC:AC,F1526,'BD1'!AA:AA,"PAGADO")))</f>
        <v/>
      </c>
      <c r="E1526" s="73" t="str">
        <f>IF(F1526="","",(IFERROR(VLOOKUP(F1526,'BD1'!AC:AE,2,0),"")))</f>
        <v/>
      </c>
      <c r="F1526" s="360"/>
      <c r="G1526" s="75" t="str">
        <f>IF(F1526="","",(SUMIFS('BD1'!Y:Y,'BD1'!AC:AC,F1526,'BD1'!AA:AA,"PAGADO")))</f>
        <v/>
      </c>
    </row>
    <row r="1527" spans="2:7" ht="20.100000000000001" customHeight="1" x14ac:dyDescent="0.25">
      <c r="B1527" s="538" t="str">
        <f ca="1">IF(F1527="","",(IFERROR(OFFSET('BD1'!C$14,MATCH(F1527,'BD1'!AC$13:AC$2500,0)-2,0),"")))</f>
        <v/>
      </c>
      <c r="C1527" s="539" t="str">
        <f ca="1">IF(F1527="","",(IFERROR(OFFSET('BD1'!AB$14,MATCH(F1527,'BD1'!AC$13:AC$2500,0)-2,0),"")))</f>
        <v/>
      </c>
      <c r="D1527" s="70" t="str">
        <f>IF(F1527="","",(COUNTIFS('BD1'!AC:AC,F1527,'BD1'!AA:AA,"PAGADO")))</f>
        <v/>
      </c>
      <c r="E1527" s="73" t="str">
        <f>IF(F1527="","",(IFERROR(VLOOKUP(F1527,'BD1'!AC:AE,2,0),"")))</f>
        <v/>
      </c>
      <c r="F1527" s="360"/>
      <c r="G1527" s="75" t="str">
        <f>IF(F1527="","",(SUMIFS('BD1'!Y:Y,'BD1'!AC:AC,F1527,'BD1'!AA:AA,"PAGADO")))</f>
        <v/>
      </c>
    </row>
    <row r="1528" spans="2:7" ht="20.100000000000001" customHeight="1" x14ac:dyDescent="0.25">
      <c r="B1528" s="538" t="str">
        <f ca="1">IF(F1528="","",(IFERROR(OFFSET('BD1'!C$14,MATCH(F1528,'BD1'!AC$13:AC$2500,0)-2,0),"")))</f>
        <v/>
      </c>
      <c r="C1528" s="539" t="str">
        <f ca="1">IF(F1528="","",(IFERROR(OFFSET('BD1'!AB$14,MATCH(F1528,'BD1'!AC$13:AC$2500,0)-2,0),"")))</f>
        <v/>
      </c>
      <c r="D1528" s="70" t="str">
        <f>IF(F1528="","",(COUNTIFS('BD1'!AC:AC,F1528,'BD1'!AA:AA,"PAGADO")))</f>
        <v/>
      </c>
      <c r="E1528" s="73" t="str">
        <f>IF(F1528="","",(IFERROR(VLOOKUP(F1528,'BD1'!AC:AE,2,0),"")))</f>
        <v/>
      </c>
      <c r="F1528" s="360"/>
      <c r="G1528" s="75" t="str">
        <f>IF(F1528="","",(SUMIFS('BD1'!Y:Y,'BD1'!AC:AC,F1528,'BD1'!AA:AA,"PAGADO")))</f>
        <v/>
      </c>
    </row>
    <row r="1529" spans="2:7" ht="20.100000000000001" customHeight="1" x14ac:dyDescent="0.25">
      <c r="B1529" s="538" t="str">
        <f ca="1">IF(F1529="","",(IFERROR(OFFSET('BD1'!C$14,MATCH(F1529,'BD1'!AC$13:AC$2500,0)-2,0),"")))</f>
        <v/>
      </c>
      <c r="C1529" s="539" t="str">
        <f ca="1">IF(F1529="","",(IFERROR(OFFSET('BD1'!AB$14,MATCH(F1529,'BD1'!AC$13:AC$2500,0)-2,0),"")))</f>
        <v/>
      </c>
      <c r="D1529" s="70" t="str">
        <f>IF(F1529="","",(COUNTIFS('BD1'!AC:AC,F1529,'BD1'!AA:AA,"PAGADO")))</f>
        <v/>
      </c>
      <c r="E1529" s="73" t="str">
        <f>IF(F1529="","",(IFERROR(VLOOKUP(F1529,'BD1'!AC:AE,2,0),"")))</f>
        <v/>
      </c>
      <c r="F1529" s="360"/>
      <c r="G1529" s="75" t="str">
        <f>IF(F1529="","",(SUMIFS('BD1'!Y:Y,'BD1'!AC:AC,F1529,'BD1'!AA:AA,"PAGADO")))</f>
        <v/>
      </c>
    </row>
    <row r="1530" spans="2:7" ht="20.100000000000001" customHeight="1" x14ac:dyDescent="0.25">
      <c r="B1530" s="538" t="str">
        <f ca="1">IF(F1530="","",(IFERROR(OFFSET('BD1'!C$14,MATCH(F1530,'BD1'!AC$13:AC$2500,0)-2,0),"")))</f>
        <v/>
      </c>
      <c r="C1530" s="539" t="str">
        <f ca="1">IF(F1530="","",(IFERROR(OFFSET('BD1'!AB$14,MATCH(F1530,'BD1'!AC$13:AC$2500,0)-2,0),"")))</f>
        <v/>
      </c>
      <c r="D1530" s="70" t="str">
        <f>IF(F1530="","",(COUNTIFS('BD1'!AC:AC,F1530,'BD1'!AA:AA,"PAGADO")))</f>
        <v/>
      </c>
      <c r="E1530" s="73" t="str">
        <f>IF(F1530="","",(IFERROR(VLOOKUP(F1530,'BD1'!AC:AE,2,0),"")))</f>
        <v/>
      </c>
      <c r="F1530" s="360"/>
      <c r="G1530" s="75" t="str">
        <f>IF(F1530="","",(SUMIFS('BD1'!Y:Y,'BD1'!AC:AC,F1530,'BD1'!AA:AA,"PAGADO")))</f>
        <v/>
      </c>
    </row>
    <row r="1531" spans="2:7" ht="20.100000000000001" customHeight="1" x14ac:dyDescent="0.25">
      <c r="B1531" s="538" t="str">
        <f ca="1">IF(F1531="","",(IFERROR(OFFSET('BD1'!C$14,MATCH(F1531,'BD1'!AC$13:AC$2500,0)-2,0),"")))</f>
        <v/>
      </c>
      <c r="C1531" s="539" t="str">
        <f ca="1">IF(F1531="","",(IFERROR(OFFSET('BD1'!AB$14,MATCH(F1531,'BD1'!AC$13:AC$2500,0)-2,0),"")))</f>
        <v/>
      </c>
      <c r="D1531" s="70" t="str">
        <f>IF(F1531="","",(COUNTIFS('BD1'!AC:AC,F1531,'BD1'!AA:AA,"PAGADO")))</f>
        <v/>
      </c>
      <c r="E1531" s="73" t="str">
        <f>IF(F1531="","",(IFERROR(VLOOKUP(F1531,'BD1'!AC:AE,2,0),"")))</f>
        <v/>
      </c>
      <c r="F1531" s="360"/>
      <c r="G1531" s="75" t="str">
        <f>IF(F1531="","",(SUMIFS('BD1'!Y:Y,'BD1'!AC:AC,F1531,'BD1'!AA:AA,"PAGADO")))</f>
        <v/>
      </c>
    </row>
    <row r="1532" spans="2:7" ht="20.100000000000001" customHeight="1" x14ac:dyDescent="0.25">
      <c r="B1532" s="538" t="str">
        <f ca="1">IF(F1532="","",(IFERROR(OFFSET('BD1'!C$14,MATCH(F1532,'BD1'!AC$13:AC$2500,0)-2,0),"")))</f>
        <v/>
      </c>
      <c r="C1532" s="539" t="str">
        <f ca="1">IF(F1532="","",(IFERROR(OFFSET('BD1'!AB$14,MATCH(F1532,'BD1'!AC$13:AC$2500,0)-2,0),"")))</f>
        <v/>
      </c>
      <c r="D1532" s="70" t="str">
        <f>IF(F1532="","",(COUNTIFS('BD1'!AC:AC,F1532,'BD1'!AA:AA,"PAGADO")))</f>
        <v/>
      </c>
      <c r="E1532" s="73" t="str">
        <f>IF(F1532="","",(IFERROR(VLOOKUP(F1532,'BD1'!AC:AE,2,0),"")))</f>
        <v/>
      </c>
      <c r="F1532" s="360"/>
      <c r="G1532" s="75" t="str">
        <f>IF(F1532="","",(SUMIFS('BD1'!Y:Y,'BD1'!AC:AC,F1532,'BD1'!AA:AA,"PAGADO")))</f>
        <v/>
      </c>
    </row>
    <row r="1533" spans="2:7" ht="20.100000000000001" customHeight="1" x14ac:dyDescent="0.25">
      <c r="B1533" s="538" t="str">
        <f ca="1">IF(F1533="","",(IFERROR(OFFSET('BD1'!C$14,MATCH(F1533,'BD1'!AC$13:AC$2500,0)-2,0),"")))</f>
        <v/>
      </c>
      <c r="C1533" s="539" t="str">
        <f ca="1">IF(F1533="","",(IFERROR(OFFSET('BD1'!AB$14,MATCH(F1533,'BD1'!AC$13:AC$2500,0)-2,0),"")))</f>
        <v/>
      </c>
      <c r="D1533" s="70" t="str">
        <f>IF(F1533="","",(COUNTIFS('BD1'!AC:AC,F1533,'BD1'!AA:AA,"PAGADO")))</f>
        <v/>
      </c>
      <c r="E1533" s="73" t="str">
        <f>IF(F1533="","",(IFERROR(VLOOKUP(F1533,'BD1'!AC:AE,2,0),"")))</f>
        <v/>
      </c>
      <c r="F1533" s="360"/>
      <c r="G1533" s="75" t="str">
        <f>IF(F1533="","",(SUMIFS('BD1'!Y:Y,'BD1'!AC:AC,F1533,'BD1'!AA:AA,"PAGADO")))</f>
        <v/>
      </c>
    </row>
    <row r="1534" spans="2:7" ht="20.100000000000001" customHeight="1" x14ac:dyDescent="0.25">
      <c r="B1534" s="538" t="str">
        <f ca="1">IF(F1534="","",(IFERROR(OFFSET('BD1'!C$14,MATCH(F1534,'BD1'!AC$13:AC$2500,0)-2,0),"")))</f>
        <v/>
      </c>
      <c r="C1534" s="539" t="str">
        <f ca="1">IF(F1534="","",(IFERROR(OFFSET('BD1'!AB$14,MATCH(F1534,'BD1'!AC$13:AC$2500,0)-2,0),"")))</f>
        <v/>
      </c>
      <c r="D1534" s="70" t="str">
        <f>IF(F1534="","",(COUNTIFS('BD1'!AC:AC,F1534,'BD1'!AA:AA,"PAGADO")))</f>
        <v/>
      </c>
      <c r="E1534" s="73" t="str">
        <f>IF(F1534="","",(IFERROR(VLOOKUP(F1534,'BD1'!AC:AE,2,0),"")))</f>
        <v/>
      </c>
      <c r="F1534" s="360"/>
      <c r="G1534" s="75" t="str">
        <f>IF(F1534="","",(SUMIFS('BD1'!Y:Y,'BD1'!AC:AC,F1534,'BD1'!AA:AA,"PAGADO")))</f>
        <v/>
      </c>
    </row>
    <row r="1535" spans="2:7" ht="20.100000000000001" customHeight="1" x14ac:dyDescent="0.25">
      <c r="B1535" s="538" t="str">
        <f ca="1">IF(F1535="","",(IFERROR(OFFSET('BD1'!C$14,MATCH(F1535,'BD1'!AC$13:AC$2500,0)-2,0),"")))</f>
        <v/>
      </c>
      <c r="C1535" s="539" t="str">
        <f ca="1">IF(F1535="","",(IFERROR(OFFSET('BD1'!AB$14,MATCH(F1535,'BD1'!AC$13:AC$2500,0)-2,0),"")))</f>
        <v/>
      </c>
      <c r="D1535" s="70" t="str">
        <f>IF(F1535="","",(COUNTIFS('BD1'!AC:AC,F1535,'BD1'!AA:AA,"PAGADO")))</f>
        <v/>
      </c>
      <c r="E1535" s="73" t="str">
        <f>IF(F1535="","",(IFERROR(VLOOKUP(F1535,'BD1'!AC:AE,2,0),"")))</f>
        <v/>
      </c>
      <c r="F1535" s="360"/>
      <c r="G1535" s="75" t="str">
        <f>IF(F1535="","",(SUMIFS('BD1'!Y:Y,'BD1'!AC:AC,F1535,'BD1'!AA:AA,"PAGADO")))</f>
        <v/>
      </c>
    </row>
    <row r="1536" spans="2:7" ht="20.100000000000001" customHeight="1" x14ac:dyDescent="0.25">
      <c r="B1536" s="538" t="str">
        <f ca="1">IF(F1536="","",(IFERROR(OFFSET('BD1'!C$14,MATCH(F1536,'BD1'!AC$13:AC$2500,0)-2,0),"")))</f>
        <v/>
      </c>
      <c r="C1536" s="539" t="str">
        <f ca="1">IF(F1536="","",(IFERROR(OFFSET('BD1'!AB$14,MATCH(F1536,'BD1'!AC$13:AC$2500,0)-2,0),"")))</f>
        <v/>
      </c>
      <c r="D1536" s="70" t="str">
        <f>IF(F1536="","",(COUNTIFS('BD1'!AC:AC,F1536,'BD1'!AA:AA,"PAGADO")))</f>
        <v/>
      </c>
      <c r="E1536" s="73" t="str">
        <f>IF(F1536="","",(IFERROR(VLOOKUP(F1536,'BD1'!AC:AE,2,0),"")))</f>
        <v/>
      </c>
      <c r="F1536" s="360"/>
      <c r="G1536" s="75" t="str">
        <f>IF(F1536="","",(SUMIFS('BD1'!Y:Y,'BD1'!AC:AC,F1536,'BD1'!AA:AA,"PAGADO")))</f>
        <v/>
      </c>
    </row>
    <row r="1537" spans="2:7" ht="20.100000000000001" customHeight="1" x14ac:dyDescent="0.25">
      <c r="B1537" s="538" t="str">
        <f ca="1">IF(F1537="","",(IFERROR(OFFSET('BD1'!C$14,MATCH(F1537,'BD1'!AC$13:AC$2500,0)-2,0),"")))</f>
        <v/>
      </c>
      <c r="C1537" s="539" t="str">
        <f ca="1">IF(F1537="","",(IFERROR(OFFSET('BD1'!AB$14,MATCH(F1537,'BD1'!AC$13:AC$2500,0)-2,0),"")))</f>
        <v/>
      </c>
      <c r="D1537" s="70" t="str">
        <f>IF(F1537="","",(COUNTIFS('BD1'!AC:AC,F1537,'BD1'!AA:AA,"PAGADO")))</f>
        <v/>
      </c>
      <c r="E1537" s="73" t="str">
        <f>IF(F1537="","",(IFERROR(VLOOKUP(F1537,'BD1'!AC:AE,2,0),"")))</f>
        <v/>
      </c>
      <c r="F1537" s="360"/>
      <c r="G1537" s="75" t="str">
        <f>IF(F1537="","",(SUMIFS('BD1'!Y:Y,'BD1'!AC:AC,F1537,'BD1'!AA:AA,"PAGADO")))</f>
        <v/>
      </c>
    </row>
    <row r="1538" spans="2:7" ht="20.100000000000001" customHeight="1" x14ac:dyDescent="0.25">
      <c r="B1538" s="538" t="str">
        <f ca="1">IF(F1538="","",(IFERROR(OFFSET('BD1'!C$14,MATCH(F1538,'BD1'!AC$13:AC$2500,0)-2,0),"")))</f>
        <v/>
      </c>
      <c r="C1538" s="539" t="str">
        <f ca="1">IF(F1538="","",(IFERROR(OFFSET('BD1'!AB$14,MATCH(F1538,'BD1'!AC$13:AC$2500,0)-2,0),"")))</f>
        <v/>
      </c>
      <c r="D1538" s="70" t="str">
        <f>IF(F1538="","",(COUNTIFS('BD1'!AC:AC,F1538,'BD1'!AA:AA,"PAGADO")))</f>
        <v/>
      </c>
      <c r="E1538" s="73" t="str">
        <f>IF(F1538="","",(IFERROR(VLOOKUP(F1538,'BD1'!AC:AE,2,0),"")))</f>
        <v/>
      </c>
      <c r="F1538" s="360"/>
      <c r="G1538" s="75" t="str">
        <f>IF(F1538="","",(SUMIFS('BD1'!Y:Y,'BD1'!AC:AC,F1538,'BD1'!AA:AA,"PAGADO")))</f>
        <v/>
      </c>
    </row>
    <row r="1539" spans="2:7" ht="20.100000000000001" customHeight="1" x14ac:dyDescent="0.25">
      <c r="B1539" s="538" t="str">
        <f ca="1">IF(F1539="","",(IFERROR(OFFSET('BD1'!C$14,MATCH(F1539,'BD1'!AC$13:AC$2500,0)-2,0),"")))</f>
        <v/>
      </c>
      <c r="C1539" s="539" t="str">
        <f ca="1">IF(F1539="","",(IFERROR(OFFSET('BD1'!AB$14,MATCH(F1539,'BD1'!AC$13:AC$2500,0)-2,0),"")))</f>
        <v/>
      </c>
      <c r="D1539" s="70" t="str">
        <f>IF(F1539="","",(COUNTIFS('BD1'!AC:AC,F1539,'BD1'!AA:AA,"PAGADO")))</f>
        <v/>
      </c>
      <c r="E1539" s="73" t="str">
        <f>IF(F1539="","",(IFERROR(VLOOKUP(F1539,'BD1'!AC:AE,2,0),"")))</f>
        <v/>
      </c>
      <c r="F1539" s="360"/>
      <c r="G1539" s="75" t="str">
        <f>IF(F1539="","",(SUMIFS('BD1'!Y:Y,'BD1'!AC:AC,F1539,'BD1'!AA:AA,"PAGADO")))</f>
        <v/>
      </c>
    </row>
    <row r="1540" spans="2:7" ht="20.100000000000001" customHeight="1" x14ac:dyDescent="0.25">
      <c r="B1540" s="538" t="str">
        <f ca="1">IF(F1540="","",(IFERROR(OFFSET('BD1'!C$14,MATCH(F1540,'BD1'!AC$13:AC$2500,0)-2,0),"")))</f>
        <v/>
      </c>
      <c r="C1540" s="539" t="str">
        <f ca="1">IF(F1540="","",(IFERROR(OFFSET('BD1'!AB$14,MATCH(F1540,'BD1'!AC$13:AC$2500,0)-2,0),"")))</f>
        <v/>
      </c>
      <c r="D1540" s="70" t="str">
        <f>IF(F1540="","",(COUNTIFS('BD1'!AC:AC,F1540,'BD1'!AA:AA,"PAGADO")))</f>
        <v/>
      </c>
      <c r="E1540" s="73" t="str">
        <f>IF(F1540="","",(IFERROR(VLOOKUP(F1540,'BD1'!AC:AE,2,0),"")))</f>
        <v/>
      </c>
      <c r="F1540" s="360"/>
      <c r="G1540" s="75" t="str">
        <f>IF(F1540="","",(SUMIFS('BD1'!Y:Y,'BD1'!AC:AC,F1540,'BD1'!AA:AA,"PAGADO")))</f>
        <v/>
      </c>
    </row>
    <row r="1541" spans="2:7" ht="20.100000000000001" customHeight="1" x14ac:dyDescent="0.25">
      <c r="B1541" s="538" t="str">
        <f ca="1">IF(F1541="","",(IFERROR(OFFSET('BD1'!C$14,MATCH(F1541,'BD1'!AC$13:AC$2500,0)-2,0),"")))</f>
        <v/>
      </c>
      <c r="C1541" s="539" t="str">
        <f ca="1">IF(F1541="","",(IFERROR(OFFSET('BD1'!AB$14,MATCH(F1541,'BD1'!AC$13:AC$2500,0)-2,0),"")))</f>
        <v/>
      </c>
      <c r="D1541" s="70" t="str">
        <f>IF(F1541="","",(COUNTIFS('BD1'!AC:AC,F1541,'BD1'!AA:AA,"PAGADO")))</f>
        <v/>
      </c>
      <c r="E1541" s="73" t="str">
        <f>IF(F1541="","",(IFERROR(VLOOKUP(F1541,'BD1'!AC:AE,2,0),"")))</f>
        <v/>
      </c>
      <c r="F1541" s="360"/>
      <c r="G1541" s="75" t="str">
        <f>IF(F1541="","",(SUMIFS('BD1'!Y:Y,'BD1'!AC:AC,F1541,'BD1'!AA:AA,"PAGADO")))</f>
        <v/>
      </c>
    </row>
    <row r="1542" spans="2:7" ht="20.100000000000001" customHeight="1" x14ac:dyDescent="0.25">
      <c r="B1542" s="538" t="str">
        <f ca="1">IF(F1542="","",(IFERROR(OFFSET('BD1'!C$14,MATCH(F1542,'BD1'!AC$13:AC$2500,0)-2,0),"")))</f>
        <v/>
      </c>
      <c r="C1542" s="539" t="str">
        <f ca="1">IF(F1542="","",(IFERROR(OFFSET('BD1'!AB$14,MATCH(F1542,'BD1'!AC$13:AC$2500,0)-2,0),"")))</f>
        <v/>
      </c>
      <c r="D1542" s="70" t="str">
        <f>IF(F1542="","",(COUNTIFS('BD1'!AC:AC,F1542,'BD1'!AA:AA,"PAGADO")))</f>
        <v/>
      </c>
      <c r="E1542" s="73" t="str">
        <f>IF(F1542="","",(IFERROR(VLOOKUP(F1542,'BD1'!AC:AE,2,0),"")))</f>
        <v/>
      </c>
      <c r="F1542" s="360"/>
      <c r="G1542" s="75" t="str">
        <f>IF(F1542="","",(SUMIFS('BD1'!Y:Y,'BD1'!AC:AC,F1542,'BD1'!AA:AA,"PAGADO")))</f>
        <v/>
      </c>
    </row>
    <row r="1543" spans="2:7" ht="20.100000000000001" customHeight="1" x14ac:dyDescent="0.25">
      <c r="B1543" s="538" t="str">
        <f ca="1">IF(F1543="","",(IFERROR(OFFSET('BD1'!C$14,MATCH(F1543,'BD1'!AC$13:AC$2500,0)-2,0),"")))</f>
        <v/>
      </c>
      <c r="C1543" s="539" t="str">
        <f ca="1">IF(F1543="","",(IFERROR(OFFSET('BD1'!AB$14,MATCH(F1543,'BD1'!AC$13:AC$2500,0)-2,0),"")))</f>
        <v/>
      </c>
      <c r="D1543" s="70" t="str">
        <f>IF(F1543="","",(COUNTIFS('BD1'!AC:AC,F1543,'BD1'!AA:AA,"PAGADO")))</f>
        <v/>
      </c>
      <c r="E1543" s="73" t="str">
        <f>IF(F1543="","",(IFERROR(VLOOKUP(F1543,'BD1'!AC:AE,2,0),"")))</f>
        <v/>
      </c>
      <c r="F1543" s="360"/>
      <c r="G1543" s="75" t="str">
        <f>IF(F1543="","",(SUMIFS('BD1'!Y:Y,'BD1'!AC:AC,F1543,'BD1'!AA:AA,"PAGADO")))</f>
        <v/>
      </c>
    </row>
    <row r="1544" spans="2:7" ht="20.100000000000001" customHeight="1" x14ac:dyDescent="0.25">
      <c r="B1544" s="538" t="str">
        <f ca="1">IF(F1544="","",(IFERROR(OFFSET('BD1'!C$14,MATCH(F1544,'BD1'!AC$13:AC$2500,0)-2,0),"")))</f>
        <v/>
      </c>
      <c r="C1544" s="539" t="str">
        <f ca="1">IF(F1544="","",(IFERROR(OFFSET('BD1'!AB$14,MATCH(F1544,'BD1'!AC$13:AC$2500,0)-2,0),"")))</f>
        <v/>
      </c>
      <c r="D1544" s="70" t="str">
        <f>IF(F1544="","",(COUNTIFS('BD1'!AC:AC,F1544,'BD1'!AA:AA,"PAGADO")))</f>
        <v/>
      </c>
      <c r="E1544" s="73" t="str">
        <f>IF(F1544="","",(IFERROR(VLOOKUP(F1544,'BD1'!AC:AE,2,0),"")))</f>
        <v/>
      </c>
      <c r="F1544" s="360"/>
      <c r="G1544" s="75" t="str">
        <f>IF(F1544="","",(SUMIFS('BD1'!Y:Y,'BD1'!AC:AC,F1544,'BD1'!AA:AA,"PAGADO")))</f>
        <v/>
      </c>
    </row>
    <row r="1545" spans="2:7" ht="20.100000000000001" customHeight="1" x14ac:dyDescent="0.25">
      <c r="B1545" s="538" t="str">
        <f ca="1">IF(F1545="","",(IFERROR(OFFSET('BD1'!C$14,MATCH(F1545,'BD1'!AC$13:AC$2500,0)-2,0),"")))</f>
        <v/>
      </c>
      <c r="C1545" s="539" t="str">
        <f ca="1">IF(F1545="","",(IFERROR(OFFSET('BD1'!AB$14,MATCH(F1545,'BD1'!AC$13:AC$2500,0)-2,0),"")))</f>
        <v/>
      </c>
      <c r="D1545" s="70" t="str">
        <f>IF(F1545="","",(COUNTIFS('BD1'!AC:AC,F1545,'BD1'!AA:AA,"PAGADO")))</f>
        <v/>
      </c>
      <c r="E1545" s="73" t="str">
        <f>IF(F1545="","",(IFERROR(VLOOKUP(F1545,'BD1'!AC:AE,2,0),"")))</f>
        <v/>
      </c>
      <c r="F1545" s="360"/>
      <c r="G1545" s="75" t="str">
        <f>IF(F1545="","",(SUMIFS('BD1'!Y:Y,'BD1'!AC:AC,F1545,'BD1'!AA:AA,"PAGADO")))</f>
        <v/>
      </c>
    </row>
    <row r="1546" spans="2:7" ht="20.100000000000001" customHeight="1" x14ac:dyDescent="0.25">
      <c r="B1546" s="538" t="str">
        <f ca="1">IF(F1546="","",(IFERROR(OFFSET('BD1'!C$14,MATCH(F1546,'BD1'!AC$13:AC$2500,0)-2,0),"")))</f>
        <v/>
      </c>
      <c r="C1546" s="539" t="str">
        <f ca="1">IF(F1546="","",(IFERROR(OFFSET('BD1'!AB$14,MATCH(F1546,'BD1'!AC$13:AC$2500,0)-2,0),"")))</f>
        <v/>
      </c>
      <c r="D1546" s="70" t="str">
        <f>IF(F1546="","",(COUNTIFS('BD1'!AC:AC,F1546,'BD1'!AA:AA,"PAGADO")))</f>
        <v/>
      </c>
      <c r="E1546" s="73" t="str">
        <f>IF(F1546="","",(IFERROR(VLOOKUP(F1546,'BD1'!AC:AE,2,0),"")))</f>
        <v/>
      </c>
      <c r="F1546" s="360"/>
      <c r="G1546" s="75" t="str">
        <f>IF(F1546="","",(SUMIFS('BD1'!Y:Y,'BD1'!AC:AC,F1546,'BD1'!AA:AA,"PAGADO")))</f>
        <v/>
      </c>
    </row>
    <row r="1547" spans="2:7" ht="20.100000000000001" customHeight="1" x14ac:dyDescent="0.25">
      <c r="B1547" s="538" t="str">
        <f ca="1">IF(F1547="","",(IFERROR(OFFSET('BD1'!C$14,MATCH(F1547,'BD1'!AC$13:AC$2500,0)-2,0),"")))</f>
        <v/>
      </c>
      <c r="C1547" s="539" t="str">
        <f ca="1">IF(F1547="","",(IFERROR(OFFSET('BD1'!AB$14,MATCH(F1547,'BD1'!AC$13:AC$2500,0)-2,0),"")))</f>
        <v/>
      </c>
      <c r="D1547" s="70" t="str">
        <f>IF(F1547="","",(COUNTIFS('BD1'!AC:AC,F1547,'BD1'!AA:AA,"PAGADO")))</f>
        <v/>
      </c>
      <c r="E1547" s="73" t="str">
        <f>IF(F1547="","",(IFERROR(VLOOKUP(F1547,'BD1'!AC:AE,2,0),"")))</f>
        <v/>
      </c>
      <c r="F1547" s="360"/>
      <c r="G1547" s="75" t="str">
        <f>IF(F1547="","",(SUMIFS('BD1'!Y:Y,'BD1'!AC:AC,F1547,'BD1'!AA:AA,"PAGADO")))</f>
        <v/>
      </c>
    </row>
    <row r="1548" spans="2:7" ht="20.100000000000001" customHeight="1" x14ac:dyDescent="0.25">
      <c r="B1548" s="538" t="str">
        <f ca="1">IF(F1548="","",(IFERROR(OFFSET('BD1'!C$14,MATCH(F1548,'BD1'!AC$13:AC$2500,0)-2,0),"")))</f>
        <v/>
      </c>
      <c r="C1548" s="539" t="str">
        <f ca="1">IF(F1548="","",(IFERROR(OFFSET('BD1'!AB$14,MATCH(F1548,'BD1'!AC$13:AC$2500,0)-2,0),"")))</f>
        <v/>
      </c>
      <c r="D1548" s="70" t="str">
        <f>IF(F1548="","",(COUNTIFS('BD1'!AC:AC,F1548,'BD1'!AA:AA,"PAGADO")))</f>
        <v/>
      </c>
      <c r="E1548" s="73" t="str">
        <f>IF(F1548="","",(IFERROR(VLOOKUP(F1548,'BD1'!AC:AE,2,0),"")))</f>
        <v/>
      </c>
      <c r="F1548" s="360"/>
      <c r="G1548" s="75" t="str">
        <f>IF(F1548="","",(SUMIFS('BD1'!Y:Y,'BD1'!AC:AC,F1548,'BD1'!AA:AA,"PAGADO")))</f>
        <v/>
      </c>
    </row>
    <row r="1549" spans="2:7" ht="20.100000000000001" customHeight="1" x14ac:dyDescent="0.25">
      <c r="B1549" s="538" t="str">
        <f ca="1">IF(F1549="","",(IFERROR(OFFSET('BD1'!C$14,MATCH(F1549,'BD1'!AC$13:AC$2500,0)-2,0),"")))</f>
        <v/>
      </c>
      <c r="C1549" s="539" t="str">
        <f ca="1">IF(F1549="","",(IFERROR(OFFSET('BD1'!AB$14,MATCH(F1549,'BD1'!AC$13:AC$2500,0)-2,0),"")))</f>
        <v/>
      </c>
      <c r="D1549" s="70" t="str">
        <f>IF(F1549="","",(COUNTIFS('BD1'!AC:AC,F1549,'BD1'!AA:AA,"PAGADO")))</f>
        <v/>
      </c>
      <c r="E1549" s="73" t="str">
        <f>IF(F1549="","",(IFERROR(VLOOKUP(F1549,'BD1'!AC:AE,2,0),"")))</f>
        <v/>
      </c>
      <c r="F1549" s="360"/>
      <c r="G1549" s="75" t="str">
        <f>IF(F1549="","",(SUMIFS('BD1'!Y:Y,'BD1'!AC:AC,F1549,'BD1'!AA:AA,"PAGADO")))</f>
        <v/>
      </c>
    </row>
    <row r="1550" spans="2:7" ht="20.100000000000001" customHeight="1" x14ac:dyDescent="0.25">
      <c r="B1550" s="538" t="str">
        <f ca="1">IF(F1550="","",(IFERROR(OFFSET('BD1'!C$14,MATCH(F1550,'BD1'!AC$13:AC$2500,0)-2,0),"")))</f>
        <v/>
      </c>
      <c r="C1550" s="539" t="str">
        <f ca="1">IF(F1550="","",(IFERROR(OFFSET('BD1'!AB$14,MATCH(F1550,'BD1'!AC$13:AC$2500,0)-2,0),"")))</f>
        <v/>
      </c>
      <c r="D1550" s="70" t="str">
        <f>IF(F1550="","",(COUNTIFS('BD1'!AC:AC,F1550,'BD1'!AA:AA,"PAGADO")))</f>
        <v/>
      </c>
      <c r="E1550" s="73" t="str">
        <f>IF(F1550="","",(IFERROR(VLOOKUP(F1550,'BD1'!AC:AE,2,0),"")))</f>
        <v/>
      </c>
      <c r="F1550" s="360"/>
      <c r="G1550" s="75" t="str">
        <f>IF(F1550="","",(SUMIFS('BD1'!Y:Y,'BD1'!AC:AC,F1550,'BD1'!AA:AA,"PAGADO")))</f>
        <v/>
      </c>
    </row>
    <row r="1551" spans="2:7" ht="20.100000000000001" customHeight="1" x14ac:dyDescent="0.25">
      <c r="B1551" s="538" t="str">
        <f ca="1">IF(F1551="","",(IFERROR(OFFSET('BD1'!C$14,MATCH(F1551,'BD1'!AC$13:AC$2500,0)-2,0),"")))</f>
        <v/>
      </c>
      <c r="C1551" s="539" t="str">
        <f ca="1">IF(F1551="","",(IFERROR(OFFSET('BD1'!AB$14,MATCH(F1551,'BD1'!AC$13:AC$2500,0)-2,0),"")))</f>
        <v/>
      </c>
      <c r="D1551" s="70" t="str">
        <f>IF(F1551="","",(COUNTIFS('BD1'!AC:AC,F1551,'BD1'!AA:AA,"PAGADO")))</f>
        <v/>
      </c>
      <c r="E1551" s="73" t="str">
        <f>IF(F1551="","",(IFERROR(VLOOKUP(F1551,'BD1'!AC:AE,2,0),"")))</f>
        <v/>
      </c>
      <c r="F1551" s="360"/>
      <c r="G1551" s="75" t="str">
        <f>IF(F1551="","",(SUMIFS('BD1'!Y:Y,'BD1'!AC:AC,F1551,'BD1'!AA:AA,"PAGADO")))</f>
        <v/>
      </c>
    </row>
    <row r="1552" spans="2:7" ht="20.100000000000001" customHeight="1" x14ac:dyDescent="0.25">
      <c r="B1552" s="538" t="str">
        <f ca="1">IF(F1552="","",(IFERROR(OFFSET('BD1'!C$14,MATCH(F1552,'BD1'!AC$13:AC$2500,0)-2,0),"")))</f>
        <v/>
      </c>
      <c r="C1552" s="539" t="str">
        <f ca="1">IF(F1552="","",(IFERROR(OFFSET('BD1'!AB$14,MATCH(F1552,'BD1'!AC$13:AC$2500,0)-2,0),"")))</f>
        <v/>
      </c>
      <c r="D1552" s="70" t="str">
        <f>IF(F1552="","",(COUNTIFS('BD1'!AC:AC,F1552,'BD1'!AA:AA,"PAGADO")))</f>
        <v/>
      </c>
      <c r="E1552" s="73" t="str">
        <f>IF(F1552="","",(IFERROR(VLOOKUP(F1552,'BD1'!AC:AE,2,0),"")))</f>
        <v/>
      </c>
      <c r="F1552" s="360"/>
      <c r="G1552" s="75" t="str">
        <f>IF(F1552="","",(SUMIFS('BD1'!Y:Y,'BD1'!AC:AC,F1552,'BD1'!AA:AA,"PAGADO")))</f>
        <v/>
      </c>
    </row>
    <row r="1553" spans="2:7" ht="20.100000000000001" customHeight="1" x14ac:dyDescent="0.25">
      <c r="B1553" s="538" t="str">
        <f ca="1">IF(F1553="","",(IFERROR(OFFSET('BD1'!C$14,MATCH(F1553,'BD1'!AC$13:AC$2500,0)-2,0),"")))</f>
        <v/>
      </c>
      <c r="C1553" s="539" t="str">
        <f ca="1">IF(F1553="","",(IFERROR(OFFSET('BD1'!AB$14,MATCH(F1553,'BD1'!AC$13:AC$2500,0)-2,0),"")))</f>
        <v/>
      </c>
      <c r="D1553" s="70" t="str">
        <f>IF(F1553="","",(COUNTIFS('BD1'!AC:AC,F1553,'BD1'!AA:AA,"PAGADO")))</f>
        <v/>
      </c>
      <c r="E1553" s="73" t="str">
        <f>IF(F1553="","",(IFERROR(VLOOKUP(F1553,'BD1'!AC:AE,2,0),"")))</f>
        <v/>
      </c>
      <c r="F1553" s="360"/>
      <c r="G1553" s="75" t="str">
        <f>IF(F1553="","",(SUMIFS('BD1'!Y:Y,'BD1'!AC:AC,F1553,'BD1'!AA:AA,"PAGADO")))</f>
        <v/>
      </c>
    </row>
    <row r="1554" spans="2:7" ht="20.100000000000001" customHeight="1" x14ac:dyDescent="0.25">
      <c r="B1554" s="538" t="str">
        <f ca="1">IF(F1554="","",(IFERROR(OFFSET('BD1'!C$14,MATCH(F1554,'BD1'!AC$13:AC$2500,0)-2,0),"")))</f>
        <v/>
      </c>
      <c r="C1554" s="539" t="str">
        <f ca="1">IF(F1554="","",(IFERROR(OFFSET('BD1'!AB$14,MATCH(F1554,'BD1'!AC$13:AC$2500,0)-2,0),"")))</f>
        <v/>
      </c>
      <c r="D1554" s="70" t="str">
        <f>IF(F1554="","",(COUNTIFS('BD1'!AC:AC,F1554,'BD1'!AA:AA,"PAGADO")))</f>
        <v/>
      </c>
      <c r="E1554" s="73" t="str">
        <f>IF(F1554="","",(IFERROR(VLOOKUP(F1554,'BD1'!AC:AE,2,0),"")))</f>
        <v/>
      </c>
      <c r="F1554" s="360"/>
      <c r="G1554" s="75" t="str">
        <f>IF(F1554="","",(SUMIFS('BD1'!Y:Y,'BD1'!AC:AC,F1554,'BD1'!AA:AA,"PAGADO")))</f>
        <v/>
      </c>
    </row>
    <row r="1555" spans="2:7" ht="20.100000000000001" customHeight="1" x14ac:dyDescent="0.25">
      <c r="B1555" s="538" t="str">
        <f ca="1">IF(F1555="","",(IFERROR(OFFSET('BD1'!C$14,MATCH(F1555,'BD1'!AC$13:AC$2500,0)-2,0),"")))</f>
        <v/>
      </c>
      <c r="C1555" s="539" t="str">
        <f ca="1">IF(F1555="","",(IFERROR(OFFSET('BD1'!AB$14,MATCH(F1555,'BD1'!AC$13:AC$2500,0)-2,0),"")))</f>
        <v/>
      </c>
      <c r="D1555" s="70" t="str">
        <f>IF(F1555="","",(COUNTIFS('BD1'!AC:AC,F1555,'BD1'!AA:AA,"PAGADO")))</f>
        <v/>
      </c>
      <c r="E1555" s="73" t="str">
        <f>IF(F1555="","",(IFERROR(VLOOKUP(F1555,'BD1'!AC:AE,2,0),"")))</f>
        <v/>
      </c>
      <c r="F1555" s="360"/>
      <c r="G1555" s="75" t="str">
        <f>IF(F1555="","",(SUMIFS('BD1'!Y:Y,'BD1'!AC:AC,F1555,'BD1'!AA:AA,"PAGADO")))</f>
        <v/>
      </c>
    </row>
    <row r="1556" spans="2:7" ht="20.100000000000001" customHeight="1" x14ac:dyDescent="0.25">
      <c r="B1556" s="538" t="str">
        <f ca="1">IF(F1556="","",(IFERROR(OFFSET('BD1'!C$14,MATCH(F1556,'BD1'!AC$13:AC$2500,0)-2,0),"")))</f>
        <v/>
      </c>
      <c r="C1556" s="539" t="str">
        <f ca="1">IF(F1556="","",(IFERROR(OFFSET('BD1'!AB$14,MATCH(F1556,'BD1'!AC$13:AC$2500,0)-2,0),"")))</f>
        <v/>
      </c>
      <c r="D1556" s="70" t="str">
        <f>IF(F1556="","",(COUNTIFS('BD1'!AC:AC,F1556,'BD1'!AA:AA,"PAGADO")))</f>
        <v/>
      </c>
      <c r="E1556" s="73" t="str">
        <f>IF(F1556="","",(IFERROR(VLOOKUP(F1556,'BD1'!AC:AE,2,0),"")))</f>
        <v/>
      </c>
      <c r="F1556" s="360"/>
      <c r="G1556" s="75" t="str">
        <f>IF(F1556="","",(SUMIFS('BD1'!Y:Y,'BD1'!AC:AC,F1556,'BD1'!AA:AA,"PAGADO")))</f>
        <v/>
      </c>
    </row>
    <row r="1557" spans="2:7" ht="20.100000000000001" customHeight="1" x14ac:dyDescent="0.25">
      <c r="B1557" s="538" t="str">
        <f ca="1">IF(F1557="","",(IFERROR(OFFSET('BD1'!C$14,MATCH(F1557,'BD1'!AC$13:AC$2500,0)-2,0),"")))</f>
        <v/>
      </c>
      <c r="C1557" s="539" t="str">
        <f ca="1">IF(F1557="","",(IFERROR(OFFSET('BD1'!AB$14,MATCH(F1557,'BD1'!AC$13:AC$2500,0)-2,0),"")))</f>
        <v/>
      </c>
      <c r="D1557" s="70" t="str">
        <f>IF(F1557="","",(COUNTIFS('BD1'!AC:AC,F1557,'BD1'!AA:AA,"PAGADO")))</f>
        <v/>
      </c>
      <c r="E1557" s="73" t="str">
        <f>IF(F1557="","",(IFERROR(VLOOKUP(F1557,'BD1'!AC:AE,2,0),"")))</f>
        <v/>
      </c>
      <c r="F1557" s="360"/>
      <c r="G1557" s="75" t="str">
        <f>IF(F1557="","",(SUMIFS('BD1'!Y:Y,'BD1'!AC:AC,F1557,'BD1'!AA:AA,"PAGADO")))</f>
        <v/>
      </c>
    </row>
    <row r="1558" spans="2:7" ht="20.100000000000001" customHeight="1" x14ac:dyDescent="0.25">
      <c r="B1558" s="538" t="str">
        <f ca="1">IF(F1558="","",(IFERROR(OFFSET('BD1'!C$14,MATCH(F1558,'BD1'!AC$13:AC$2500,0)-2,0),"")))</f>
        <v/>
      </c>
      <c r="C1558" s="539" t="str">
        <f ca="1">IF(F1558="","",(IFERROR(OFFSET('BD1'!AB$14,MATCH(F1558,'BD1'!AC$13:AC$2500,0)-2,0),"")))</f>
        <v/>
      </c>
      <c r="D1558" s="70" t="str">
        <f>IF(F1558="","",(COUNTIFS('BD1'!AC:AC,F1558,'BD1'!AA:AA,"PAGADO")))</f>
        <v/>
      </c>
      <c r="E1558" s="73" t="str">
        <f>IF(F1558="","",(IFERROR(VLOOKUP(F1558,'BD1'!AC:AE,2,0),"")))</f>
        <v/>
      </c>
      <c r="F1558" s="360"/>
      <c r="G1558" s="75" t="str">
        <f>IF(F1558="","",(SUMIFS('BD1'!Y:Y,'BD1'!AC:AC,F1558,'BD1'!AA:AA,"PAGADO")))</f>
        <v/>
      </c>
    </row>
    <row r="1559" spans="2:7" ht="20.100000000000001" customHeight="1" x14ac:dyDescent="0.25">
      <c r="B1559" s="538" t="str">
        <f ca="1">IF(F1559="","",(IFERROR(OFFSET('BD1'!C$14,MATCH(F1559,'BD1'!AC$13:AC$2500,0)-2,0),"")))</f>
        <v/>
      </c>
      <c r="C1559" s="539" t="str">
        <f ca="1">IF(F1559="","",(IFERROR(OFFSET('BD1'!AB$14,MATCH(F1559,'BD1'!AC$13:AC$2500,0)-2,0),"")))</f>
        <v/>
      </c>
      <c r="D1559" s="70" t="str">
        <f>IF(F1559="","",(COUNTIFS('BD1'!AC:AC,F1559,'BD1'!AA:AA,"PAGADO")))</f>
        <v/>
      </c>
      <c r="E1559" s="73" t="str">
        <f>IF(F1559="","",(IFERROR(VLOOKUP(F1559,'BD1'!AC:AE,2,0),"")))</f>
        <v/>
      </c>
      <c r="F1559" s="360"/>
      <c r="G1559" s="75" t="str">
        <f>IF(F1559="","",(SUMIFS('BD1'!Y:Y,'BD1'!AC:AC,F1559,'BD1'!AA:AA,"PAGADO")))</f>
        <v/>
      </c>
    </row>
    <row r="1560" spans="2:7" ht="20.100000000000001" customHeight="1" x14ac:dyDescent="0.25">
      <c r="B1560" s="538" t="str">
        <f ca="1">IF(F1560="","",(IFERROR(OFFSET('BD1'!C$14,MATCH(F1560,'BD1'!AC$13:AC$2500,0)-2,0),"")))</f>
        <v/>
      </c>
      <c r="C1560" s="539" t="str">
        <f ca="1">IF(F1560="","",(IFERROR(OFFSET('BD1'!AB$14,MATCH(F1560,'BD1'!AC$13:AC$2500,0)-2,0),"")))</f>
        <v/>
      </c>
      <c r="D1560" s="70" t="str">
        <f>IF(F1560="","",(COUNTIFS('BD1'!AC:AC,F1560,'BD1'!AA:AA,"PAGADO")))</f>
        <v/>
      </c>
      <c r="E1560" s="73" t="str">
        <f>IF(F1560="","",(IFERROR(VLOOKUP(F1560,'BD1'!AC:AE,2,0),"")))</f>
        <v/>
      </c>
      <c r="F1560" s="360"/>
      <c r="G1560" s="75" t="str">
        <f>IF(F1560="","",(SUMIFS('BD1'!Y:Y,'BD1'!AC:AC,F1560,'BD1'!AA:AA,"PAGADO")))</f>
        <v/>
      </c>
    </row>
    <row r="1561" spans="2:7" ht="20.100000000000001" customHeight="1" x14ac:dyDescent="0.25">
      <c r="B1561" s="538" t="str">
        <f ca="1">IF(F1561="","",(IFERROR(OFFSET('BD1'!C$14,MATCH(F1561,'BD1'!AC$13:AC$2500,0)-2,0),"")))</f>
        <v/>
      </c>
      <c r="C1561" s="539" t="str">
        <f ca="1">IF(F1561="","",(IFERROR(OFFSET('BD1'!AB$14,MATCH(F1561,'BD1'!AC$13:AC$2500,0)-2,0),"")))</f>
        <v/>
      </c>
      <c r="D1561" s="70" t="str">
        <f>IF(F1561="","",(COUNTIFS('BD1'!AC:AC,F1561,'BD1'!AA:AA,"PAGADO")))</f>
        <v/>
      </c>
      <c r="E1561" s="73" t="str">
        <f>IF(F1561="","",(IFERROR(VLOOKUP(F1561,'BD1'!AC:AE,2,0),"")))</f>
        <v/>
      </c>
      <c r="F1561" s="360"/>
      <c r="G1561" s="75" t="str">
        <f>IF(F1561="","",(SUMIFS('BD1'!Y:Y,'BD1'!AC:AC,F1561,'BD1'!AA:AA,"PAGADO")))</f>
        <v/>
      </c>
    </row>
    <row r="1562" spans="2:7" ht="20.100000000000001" customHeight="1" x14ac:dyDescent="0.25">
      <c r="B1562" s="538" t="str">
        <f ca="1">IF(F1562="","",(IFERROR(OFFSET('BD1'!C$14,MATCH(F1562,'BD1'!AC$13:AC$2500,0)-2,0),"")))</f>
        <v/>
      </c>
      <c r="C1562" s="539" t="str">
        <f ca="1">IF(F1562="","",(IFERROR(OFFSET('BD1'!AB$14,MATCH(F1562,'BD1'!AC$13:AC$2500,0)-2,0),"")))</f>
        <v/>
      </c>
      <c r="D1562" s="70" t="str">
        <f>IF(F1562="","",(COUNTIFS('BD1'!AC:AC,F1562,'BD1'!AA:AA,"PAGADO")))</f>
        <v/>
      </c>
      <c r="E1562" s="73" t="str">
        <f>IF(F1562="","",(IFERROR(VLOOKUP(F1562,'BD1'!AC:AE,2,0),"")))</f>
        <v/>
      </c>
      <c r="F1562" s="360"/>
      <c r="G1562" s="75" t="str">
        <f>IF(F1562="","",(SUMIFS('BD1'!Y:Y,'BD1'!AC:AC,F1562,'BD1'!AA:AA,"PAGADO")))</f>
        <v/>
      </c>
    </row>
    <row r="1563" spans="2:7" ht="20.100000000000001" customHeight="1" x14ac:dyDescent="0.25">
      <c r="B1563" s="538" t="str">
        <f ca="1">IF(F1563="","",(IFERROR(OFFSET('BD1'!C$14,MATCH(F1563,'BD1'!AC$13:AC$2500,0)-2,0),"")))</f>
        <v/>
      </c>
      <c r="C1563" s="539" t="str">
        <f ca="1">IF(F1563="","",(IFERROR(OFFSET('BD1'!AB$14,MATCH(F1563,'BD1'!AC$13:AC$2500,0)-2,0),"")))</f>
        <v/>
      </c>
      <c r="D1563" s="70" t="str">
        <f>IF(F1563="","",(COUNTIFS('BD1'!AC:AC,F1563,'BD1'!AA:AA,"PAGADO")))</f>
        <v/>
      </c>
      <c r="E1563" s="73" t="str">
        <f>IF(F1563="","",(IFERROR(VLOOKUP(F1563,'BD1'!AC:AE,2,0),"")))</f>
        <v/>
      </c>
      <c r="F1563" s="360"/>
      <c r="G1563" s="75" t="str">
        <f>IF(F1563="","",(SUMIFS('BD1'!Y:Y,'BD1'!AC:AC,F1563,'BD1'!AA:AA,"PAGADO")))</f>
        <v/>
      </c>
    </row>
    <row r="1564" spans="2:7" ht="20.100000000000001" customHeight="1" x14ac:dyDescent="0.25">
      <c r="B1564" s="538" t="str">
        <f ca="1">IF(F1564="","",(IFERROR(OFFSET('BD1'!C$14,MATCH(F1564,'BD1'!AC$13:AC$2500,0)-2,0),"")))</f>
        <v/>
      </c>
      <c r="C1564" s="539" t="str">
        <f ca="1">IF(F1564="","",(IFERROR(OFFSET('BD1'!AB$14,MATCH(F1564,'BD1'!AC$13:AC$2500,0)-2,0),"")))</f>
        <v/>
      </c>
      <c r="D1564" s="70" t="str">
        <f>IF(F1564="","",(COUNTIFS('BD1'!AC:AC,F1564,'BD1'!AA:AA,"PAGADO")))</f>
        <v/>
      </c>
      <c r="E1564" s="73" t="str">
        <f>IF(F1564="","",(IFERROR(VLOOKUP(F1564,'BD1'!AC:AE,2,0),"")))</f>
        <v/>
      </c>
      <c r="F1564" s="360"/>
      <c r="G1564" s="75" t="str">
        <f>IF(F1564="","",(SUMIFS('BD1'!Y:Y,'BD1'!AC:AC,F1564,'BD1'!AA:AA,"PAGADO")))</f>
        <v/>
      </c>
    </row>
    <row r="1565" spans="2:7" ht="20.100000000000001" customHeight="1" x14ac:dyDescent="0.25">
      <c r="B1565" s="538" t="str">
        <f ca="1">IF(F1565="","",(IFERROR(OFFSET('BD1'!C$14,MATCH(F1565,'BD1'!AC$13:AC$2500,0)-2,0),"")))</f>
        <v/>
      </c>
      <c r="C1565" s="539" t="str">
        <f ca="1">IF(F1565="","",(IFERROR(OFFSET('BD1'!AB$14,MATCH(F1565,'BD1'!AC$13:AC$2500,0)-2,0),"")))</f>
        <v/>
      </c>
      <c r="D1565" s="70" t="str">
        <f>IF(F1565="","",(COUNTIFS('BD1'!AC:AC,F1565,'BD1'!AA:AA,"PAGADO")))</f>
        <v/>
      </c>
      <c r="E1565" s="73" t="str">
        <f>IF(F1565="","",(IFERROR(VLOOKUP(F1565,'BD1'!AC:AE,2,0),"")))</f>
        <v/>
      </c>
      <c r="F1565" s="360"/>
      <c r="G1565" s="75" t="str">
        <f>IF(F1565="","",(SUMIFS('BD1'!Y:Y,'BD1'!AC:AC,F1565,'BD1'!AA:AA,"PAGADO")))</f>
        <v/>
      </c>
    </row>
    <row r="1566" spans="2:7" ht="20.100000000000001" customHeight="1" x14ac:dyDescent="0.25">
      <c r="B1566" s="538" t="str">
        <f ca="1">IF(F1566="","",(IFERROR(OFFSET('BD1'!C$14,MATCH(F1566,'BD1'!AC$13:AC$2500,0)-2,0),"")))</f>
        <v/>
      </c>
      <c r="C1566" s="539" t="str">
        <f ca="1">IF(F1566="","",(IFERROR(OFFSET('BD1'!AB$14,MATCH(F1566,'BD1'!AC$13:AC$2500,0)-2,0),"")))</f>
        <v/>
      </c>
      <c r="D1566" s="70" t="str">
        <f>IF(F1566="","",(COUNTIFS('BD1'!AC:AC,F1566,'BD1'!AA:AA,"PAGADO")))</f>
        <v/>
      </c>
      <c r="E1566" s="73" t="str">
        <f>IF(F1566="","",(IFERROR(VLOOKUP(F1566,'BD1'!AC:AE,2,0),"")))</f>
        <v/>
      </c>
      <c r="F1566" s="360"/>
      <c r="G1566" s="75" t="str">
        <f>IF(F1566="","",(SUMIFS('BD1'!Y:Y,'BD1'!AC:AC,F1566,'BD1'!AA:AA,"PAGADO")))</f>
        <v/>
      </c>
    </row>
    <row r="1567" spans="2:7" ht="20.100000000000001" customHeight="1" x14ac:dyDescent="0.25">
      <c r="B1567" s="538" t="str">
        <f ca="1">IF(F1567="","",(IFERROR(OFFSET('BD1'!C$14,MATCH(F1567,'BD1'!AC$13:AC$2500,0)-2,0),"")))</f>
        <v/>
      </c>
      <c r="C1567" s="539" t="str">
        <f ca="1">IF(F1567="","",(IFERROR(OFFSET('BD1'!AB$14,MATCH(F1567,'BD1'!AC$13:AC$2500,0)-2,0),"")))</f>
        <v/>
      </c>
      <c r="D1567" s="70" t="str">
        <f>IF(F1567="","",(COUNTIFS('BD1'!AC:AC,F1567,'BD1'!AA:AA,"PAGADO")))</f>
        <v/>
      </c>
      <c r="E1567" s="73" t="str">
        <f>IF(F1567="","",(IFERROR(VLOOKUP(F1567,'BD1'!AC:AE,2,0),"")))</f>
        <v/>
      </c>
      <c r="F1567" s="360"/>
      <c r="G1567" s="75" t="str">
        <f>IF(F1567="","",(SUMIFS('BD1'!Y:Y,'BD1'!AC:AC,F1567,'BD1'!AA:AA,"PAGADO")))</f>
        <v/>
      </c>
    </row>
    <row r="1568" spans="2:7" ht="20.100000000000001" customHeight="1" x14ac:dyDescent="0.25">
      <c r="B1568" s="538" t="str">
        <f ca="1">IF(F1568="","",(IFERROR(OFFSET('BD1'!C$14,MATCH(F1568,'BD1'!AC$13:AC$2500,0)-2,0),"")))</f>
        <v/>
      </c>
      <c r="C1568" s="539" t="str">
        <f ca="1">IF(F1568="","",(IFERROR(OFFSET('BD1'!AB$14,MATCH(F1568,'BD1'!AC$13:AC$2500,0)-2,0),"")))</f>
        <v/>
      </c>
      <c r="D1568" s="70" t="str">
        <f>IF(F1568="","",(COUNTIFS('BD1'!AC:AC,F1568,'BD1'!AA:AA,"PAGADO")))</f>
        <v/>
      </c>
      <c r="E1568" s="73" t="str">
        <f>IF(F1568="","",(IFERROR(VLOOKUP(F1568,'BD1'!AC:AE,2,0),"")))</f>
        <v/>
      </c>
      <c r="F1568" s="360"/>
      <c r="G1568" s="75" t="str">
        <f>IF(F1568="","",(SUMIFS('BD1'!Y:Y,'BD1'!AC:AC,F1568,'BD1'!AA:AA,"PAGADO")))</f>
        <v/>
      </c>
    </row>
    <row r="1569" spans="2:7" ht="20.100000000000001" customHeight="1" x14ac:dyDescent="0.25">
      <c r="B1569" s="538" t="str">
        <f ca="1">IF(F1569="","",(IFERROR(OFFSET('BD1'!C$14,MATCH(F1569,'BD1'!AC$13:AC$2500,0)-2,0),"")))</f>
        <v/>
      </c>
      <c r="C1569" s="539" t="str">
        <f ca="1">IF(F1569="","",(IFERROR(OFFSET('BD1'!AB$14,MATCH(F1569,'BD1'!AC$13:AC$2500,0)-2,0),"")))</f>
        <v/>
      </c>
      <c r="D1569" s="70" t="str">
        <f>IF(F1569="","",(COUNTIFS('BD1'!AC:AC,F1569,'BD1'!AA:AA,"PAGADO")))</f>
        <v/>
      </c>
      <c r="E1569" s="73" t="str">
        <f>IF(F1569="","",(IFERROR(VLOOKUP(F1569,'BD1'!AC:AE,2,0),"")))</f>
        <v/>
      </c>
      <c r="F1569" s="360"/>
      <c r="G1569" s="75" t="str">
        <f>IF(F1569="","",(SUMIFS('BD1'!Y:Y,'BD1'!AC:AC,F1569,'BD1'!AA:AA,"PAGADO")))</f>
        <v/>
      </c>
    </row>
    <row r="1570" spans="2:7" ht="20.100000000000001" customHeight="1" x14ac:dyDescent="0.25">
      <c r="B1570" s="538" t="str">
        <f ca="1">IF(F1570="","",(IFERROR(OFFSET('BD1'!C$14,MATCH(F1570,'BD1'!AC$13:AC$2500,0)-2,0),"")))</f>
        <v/>
      </c>
      <c r="C1570" s="539" t="str">
        <f ca="1">IF(F1570="","",(IFERROR(OFFSET('BD1'!AB$14,MATCH(F1570,'BD1'!AC$13:AC$2500,0)-2,0),"")))</f>
        <v/>
      </c>
      <c r="D1570" s="70" t="str">
        <f>IF(F1570="","",(COUNTIFS('BD1'!AC:AC,F1570,'BD1'!AA:AA,"PAGADO")))</f>
        <v/>
      </c>
      <c r="E1570" s="73" t="str">
        <f>IF(F1570="","",(IFERROR(VLOOKUP(F1570,'BD1'!AC:AE,2,0),"")))</f>
        <v/>
      </c>
      <c r="F1570" s="360"/>
      <c r="G1570" s="75" t="str">
        <f>IF(F1570="","",(SUMIFS('BD1'!Y:Y,'BD1'!AC:AC,F1570,'BD1'!AA:AA,"PAGADO")))</f>
        <v/>
      </c>
    </row>
    <row r="1571" spans="2:7" ht="20.100000000000001" customHeight="1" x14ac:dyDescent="0.25">
      <c r="B1571" s="538" t="str">
        <f ca="1">IF(F1571="","",(IFERROR(OFFSET('BD1'!C$14,MATCH(F1571,'BD1'!AC$13:AC$2500,0)-2,0),"")))</f>
        <v/>
      </c>
      <c r="C1571" s="539" t="str">
        <f ca="1">IF(F1571="","",(IFERROR(OFFSET('BD1'!AB$14,MATCH(F1571,'BD1'!AC$13:AC$2500,0)-2,0),"")))</f>
        <v/>
      </c>
      <c r="D1571" s="70" t="str">
        <f>IF(F1571="","",(COUNTIFS('BD1'!AC:AC,F1571,'BD1'!AA:AA,"PAGADO")))</f>
        <v/>
      </c>
      <c r="E1571" s="73" t="str">
        <f>IF(F1571="","",(IFERROR(VLOOKUP(F1571,'BD1'!AC:AE,2,0),"")))</f>
        <v/>
      </c>
      <c r="F1571" s="360"/>
      <c r="G1571" s="75" t="str">
        <f>IF(F1571="","",(SUMIFS('BD1'!Y:Y,'BD1'!AC:AC,F1571,'BD1'!AA:AA,"PAGADO")))</f>
        <v/>
      </c>
    </row>
    <row r="1572" spans="2:7" ht="20.100000000000001" customHeight="1" x14ac:dyDescent="0.25">
      <c r="B1572" s="538" t="str">
        <f ca="1">IF(F1572="","",(IFERROR(OFFSET('BD1'!C$14,MATCH(F1572,'BD1'!AC$13:AC$2500,0)-2,0),"")))</f>
        <v/>
      </c>
      <c r="C1572" s="539" t="str">
        <f ca="1">IF(F1572="","",(IFERROR(OFFSET('BD1'!AB$14,MATCH(F1572,'BD1'!AC$13:AC$2500,0)-2,0),"")))</f>
        <v/>
      </c>
      <c r="D1572" s="70" t="str">
        <f>IF(F1572="","",(COUNTIFS('BD1'!AC:AC,F1572,'BD1'!AA:AA,"PAGADO")))</f>
        <v/>
      </c>
      <c r="E1572" s="73" t="str">
        <f>IF(F1572="","",(IFERROR(VLOOKUP(F1572,'BD1'!AC:AE,2,0),"")))</f>
        <v/>
      </c>
      <c r="F1572" s="360"/>
      <c r="G1572" s="75" t="str">
        <f>IF(F1572="","",(SUMIFS('BD1'!Y:Y,'BD1'!AC:AC,F1572,'BD1'!AA:AA,"PAGADO")))</f>
        <v/>
      </c>
    </row>
    <row r="1573" spans="2:7" ht="20.100000000000001" customHeight="1" x14ac:dyDescent="0.25">
      <c r="B1573" s="538" t="str">
        <f ca="1">IF(F1573="","",(IFERROR(OFFSET('BD1'!C$14,MATCH(F1573,'BD1'!AC$13:AC$2500,0)-2,0),"")))</f>
        <v/>
      </c>
      <c r="C1573" s="539" t="str">
        <f ca="1">IF(F1573="","",(IFERROR(OFFSET('BD1'!AB$14,MATCH(F1573,'BD1'!AC$13:AC$2500,0)-2,0),"")))</f>
        <v/>
      </c>
      <c r="D1573" s="70" t="str">
        <f>IF(F1573="","",(COUNTIFS('BD1'!AC:AC,F1573,'BD1'!AA:AA,"PAGADO")))</f>
        <v/>
      </c>
      <c r="E1573" s="73" t="str">
        <f>IF(F1573="","",(IFERROR(VLOOKUP(F1573,'BD1'!AC:AE,2,0),"")))</f>
        <v/>
      </c>
      <c r="F1573" s="360"/>
      <c r="G1573" s="75" t="str">
        <f>IF(F1573="","",(SUMIFS('BD1'!Y:Y,'BD1'!AC:AC,F1573,'BD1'!AA:AA,"PAGADO")))</f>
        <v/>
      </c>
    </row>
    <row r="1574" spans="2:7" ht="20.100000000000001" customHeight="1" x14ac:dyDescent="0.25">
      <c r="B1574" s="538" t="str">
        <f ca="1">IF(F1574="","",(IFERROR(OFFSET('BD1'!C$14,MATCH(F1574,'BD1'!AC$13:AC$2500,0)-2,0),"")))</f>
        <v/>
      </c>
      <c r="C1574" s="539" t="str">
        <f ca="1">IF(F1574="","",(IFERROR(OFFSET('BD1'!AB$14,MATCH(F1574,'BD1'!AC$13:AC$2500,0)-2,0),"")))</f>
        <v/>
      </c>
      <c r="D1574" s="70" t="str">
        <f>IF(F1574="","",(COUNTIFS('BD1'!AC:AC,F1574,'BD1'!AA:AA,"PAGADO")))</f>
        <v/>
      </c>
      <c r="E1574" s="73" t="str">
        <f>IF(F1574="","",(IFERROR(VLOOKUP(F1574,'BD1'!AC:AE,2,0),"")))</f>
        <v/>
      </c>
      <c r="F1574" s="360"/>
      <c r="G1574" s="75" t="str">
        <f>IF(F1574="","",(SUMIFS('BD1'!Y:Y,'BD1'!AC:AC,F1574,'BD1'!AA:AA,"PAGADO")))</f>
        <v/>
      </c>
    </row>
    <row r="1575" spans="2:7" ht="20.100000000000001" customHeight="1" x14ac:dyDescent="0.25">
      <c r="B1575" s="538" t="str">
        <f ca="1">IF(F1575="","",(IFERROR(OFFSET('BD1'!C$14,MATCH(F1575,'BD1'!AC$13:AC$2500,0)-2,0),"")))</f>
        <v/>
      </c>
      <c r="C1575" s="539" t="str">
        <f ca="1">IF(F1575="","",(IFERROR(OFFSET('BD1'!AB$14,MATCH(F1575,'BD1'!AC$13:AC$2500,0)-2,0),"")))</f>
        <v/>
      </c>
      <c r="D1575" s="70" t="str">
        <f>IF(F1575="","",(COUNTIFS('BD1'!AC:AC,F1575,'BD1'!AA:AA,"PAGADO")))</f>
        <v/>
      </c>
      <c r="E1575" s="73" t="str">
        <f>IF(F1575="","",(IFERROR(VLOOKUP(F1575,'BD1'!AC:AE,2,0),"")))</f>
        <v/>
      </c>
      <c r="F1575" s="360"/>
      <c r="G1575" s="75" t="str">
        <f>IF(F1575="","",(SUMIFS('BD1'!Y:Y,'BD1'!AC:AC,F1575,'BD1'!AA:AA,"PAGADO")))</f>
        <v/>
      </c>
    </row>
    <row r="1576" spans="2:7" ht="20.100000000000001" customHeight="1" x14ac:dyDescent="0.25">
      <c r="B1576" s="538" t="str">
        <f ca="1">IF(F1576="","",(IFERROR(OFFSET('BD1'!C$14,MATCH(F1576,'BD1'!AC$13:AC$2500,0)-2,0),"")))</f>
        <v/>
      </c>
      <c r="C1576" s="539" t="str">
        <f ca="1">IF(F1576="","",(IFERROR(OFFSET('BD1'!AB$14,MATCH(F1576,'BD1'!AC$13:AC$2500,0)-2,0),"")))</f>
        <v/>
      </c>
      <c r="D1576" s="70" t="str">
        <f>IF(F1576="","",(COUNTIFS('BD1'!AC:AC,F1576,'BD1'!AA:AA,"PAGADO")))</f>
        <v/>
      </c>
      <c r="E1576" s="73" t="str">
        <f>IF(F1576="","",(IFERROR(VLOOKUP(F1576,'BD1'!AC:AE,2,0),"")))</f>
        <v/>
      </c>
      <c r="F1576" s="360"/>
      <c r="G1576" s="75" t="str">
        <f>IF(F1576="","",(SUMIFS('BD1'!Y:Y,'BD1'!AC:AC,F1576,'BD1'!AA:AA,"PAGADO")))</f>
        <v/>
      </c>
    </row>
    <row r="1577" spans="2:7" ht="20.100000000000001" customHeight="1" x14ac:dyDescent="0.25">
      <c r="B1577" s="538" t="str">
        <f ca="1">IF(F1577="","",(IFERROR(OFFSET('BD1'!C$14,MATCH(F1577,'BD1'!AC$13:AC$2500,0)-2,0),"")))</f>
        <v/>
      </c>
      <c r="C1577" s="539" t="str">
        <f ca="1">IF(F1577="","",(IFERROR(OFFSET('BD1'!AB$14,MATCH(F1577,'BD1'!AC$13:AC$2500,0)-2,0),"")))</f>
        <v/>
      </c>
      <c r="D1577" s="70" t="str">
        <f>IF(F1577="","",(COUNTIFS('BD1'!AC:AC,F1577,'BD1'!AA:AA,"PAGADO")))</f>
        <v/>
      </c>
      <c r="E1577" s="73" t="str">
        <f>IF(F1577="","",(IFERROR(VLOOKUP(F1577,'BD1'!AC:AE,2,0),"")))</f>
        <v/>
      </c>
      <c r="F1577" s="360"/>
      <c r="G1577" s="75" t="str">
        <f>IF(F1577="","",(SUMIFS('BD1'!Y:Y,'BD1'!AC:AC,F1577,'BD1'!AA:AA,"PAGADO")))</f>
        <v/>
      </c>
    </row>
    <row r="1578" spans="2:7" ht="20.100000000000001" customHeight="1" x14ac:dyDescent="0.25">
      <c r="B1578" s="538" t="str">
        <f ca="1">IF(F1578="","",(IFERROR(OFFSET('BD1'!C$14,MATCH(F1578,'BD1'!AC$13:AC$2500,0)-2,0),"")))</f>
        <v/>
      </c>
      <c r="C1578" s="539" t="str">
        <f ca="1">IF(F1578="","",(IFERROR(OFFSET('BD1'!AB$14,MATCH(F1578,'BD1'!AC$13:AC$2500,0)-2,0),"")))</f>
        <v/>
      </c>
      <c r="D1578" s="70" t="str">
        <f>IF(F1578="","",(COUNTIFS('BD1'!AC:AC,F1578,'BD1'!AA:AA,"PAGADO")))</f>
        <v/>
      </c>
      <c r="E1578" s="73" t="str">
        <f>IF(F1578="","",(IFERROR(VLOOKUP(F1578,'BD1'!AC:AE,2,0),"")))</f>
        <v/>
      </c>
      <c r="F1578" s="360"/>
      <c r="G1578" s="75" t="str">
        <f>IF(F1578="","",(SUMIFS('BD1'!Y:Y,'BD1'!AC:AC,F1578,'BD1'!AA:AA,"PAGADO")))</f>
        <v/>
      </c>
    </row>
    <row r="1579" spans="2:7" ht="20.100000000000001" customHeight="1" x14ac:dyDescent="0.25">
      <c r="B1579" s="538" t="str">
        <f ca="1">IF(F1579="","",(IFERROR(OFFSET('BD1'!C$14,MATCH(F1579,'BD1'!AC$13:AC$2500,0)-2,0),"")))</f>
        <v/>
      </c>
      <c r="C1579" s="539" t="str">
        <f ca="1">IF(F1579="","",(IFERROR(OFFSET('BD1'!AB$14,MATCH(F1579,'BD1'!AC$13:AC$2500,0)-2,0),"")))</f>
        <v/>
      </c>
      <c r="D1579" s="70" t="str">
        <f>IF(F1579="","",(COUNTIFS('BD1'!AC:AC,F1579,'BD1'!AA:AA,"PAGADO")))</f>
        <v/>
      </c>
      <c r="E1579" s="73" t="str">
        <f>IF(F1579="","",(IFERROR(VLOOKUP(F1579,'BD1'!AC:AE,2,0),"")))</f>
        <v/>
      </c>
      <c r="F1579" s="360"/>
      <c r="G1579" s="75" t="str">
        <f>IF(F1579="","",(SUMIFS('BD1'!Y:Y,'BD1'!AC:AC,F1579,'BD1'!AA:AA,"PAGADO")))</f>
        <v/>
      </c>
    </row>
    <row r="1580" spans="2:7" ht="20.100000000000001" customHeight="1" x14ac:dyDescent="0.25">
      <c r="B1580" s="538" t="str">
        <f ca="1">IF(F1580="","",(IFERROR(OFFSET('BD1'!C$14,MATCH(F1580,'BD1'!AC$13:AC$2500,0)-2,0),"")))</f>
        <v/>
      </c>
      <c r="C1580" s="539" t="str">
        <f ca="1">IF(F1580="","",(IFERROR(OFFSET('BD1'!AB$14,MATCH(F1580,'BD1'!AC$13:AC$2500,0)-2,0),"")))</f>
        <v/>
      </c>
      <c r="D1580" s="70" t="str">
        <f>IF(F1580="","",(COUNTIFS('BD1'!AC:AC,F1580,'BD1'!AA:AA,"PAGADO")))</f>
        <v/>
      </c>
      <c r="E1580" s="73" t="str">
        <f>IF(F1580="","",(IFERROR(VLOOKUP(F1580,'BD1'!AC:AE,2,0),"")))</f>
        <v/>
      </c>
      <c r="F1580" s="360"/>
      <c r="G1580" s="75" t="str">
        <f>IF(F1580="","",(SUMIFS('BD1'!Y:Y,'BD1'!AC:AC,F1580,'BD1'!AA:AA,"PAGADO")))</f>
        <v/>
      </c>
    </row>
    <row r="1581" spans="2:7" ht="20.100000000000001" customHeight="1" x14ac:dyDescent="0.25">
      <c r="B1581" s="538" t="str">
        <f ca="1">IF(F1581="","",(IFERROR(OFFSET('BD1'!C$14,MATCH(F1581,'BD1'!AC$13:AC$2500,0)-2,0),"")))</f>
        <v/>
      </c>
      <c r="C1581" s="539" t="str">
        <f ca="1">IF(F1581="","",(IFERROR(OFFSET('BD1'!AB$14,MATCH(F1581,'BD1'!AC$13:AC$2500,0)-2,0),"")))</f>
        <v/>
      </c>
      <c r="D1581" s="70" t="str">
        <f>IF(F1581="","",(COUNTIFS('BD1'!AC:AC,F1581,'BD1'!AA:AA,"PAGADO")))</f>
        <v/>
      </c>
      <c r="E1581" s="73" t="str">
        <f>IF(F1581="","",(IFERROR(VLOOKUP(F1581,'BD1'!AC:AE,2,0),"")))</f>
        <v/>
      </c>
      <c r="F1581" s="360"/>
      <c r="G1581" s="75" t="str">
        <f>IF(F1581="","",(SUMIFS('BD1'!Y:Y,'BD1'!AC:AC,F1581,'BD1'!AA:AA,"PAGADO")))</f>
        <v/>
      </c>
    </row>
    <row r="1582" spans="2:7" ht="20.100000000000001" customHeight="1" x14ac:dyDescent="0.25">
      <c r="B1582" s="538" t="str">
        <f ca="1">IF(F1582="","",(IFERROR(OFFSET('BD1'!C$14,MATCH(F1582,'BD1'!AC$13:AC$2500,0)-2,0),"")))</f>
        <v/>
      </c>
      <c r="C1582" s="539" t="str">
        <f ca="1">IF(F1582="","",(IFERROR(OFFSET('BD1'!AB$14,MATCH(F1582,'BD1'!AC$13:AC$2500,0)-2,0),"")))</f>
        <v/>
      </c>
      <c r="D1582" s="70" t="str">
        <f>IF(F1582="","",(COUNTIFS('BD1'!AC:AC,F1582,'BD1'!AA:AA,"PAGADO")))</f>
        <v/>
      </c>
      <c r="E1582" s="73" t="str">
        <f>IF(F1582="","",(IFERROR(VLOOKUP(F1582,'BD1'!AC:AE,2,0),"")))</f>
        <v/>
      </c>
      <c r="F1582" s="360"/>
      <c r="G1582" s="75" t="str">
        <f>IF(F1582="","",(SUMIFS('BD1'!Y:Y,'BD1'!AC:AC,F1582,'BD1'!AA:AA,"PAGADO")))</f>
        <v/>
      </c>
    </row>
    <row r="1583" spans="2:7" ht="20.100000000000001" customHeight="1" x14ac:dyDescent="0.25">
      <c r="B1583" s="538" t="str">
        <f ca="1">IF(F1583="","",(IFERROR(OFFSET('BD1'!C$14,MATCH(F1583,'BD1'!AC$13:AC$2500,0)-2,0),"")))</f>
        <v/>
      </c>
      <c r="C1583" s="539" t="str">
        <f ca="1">IF(F1583="","",(IFERROR(OFFSET('BD1'!AB$14,MATCH(F1583,'BD1'!AC$13:AC$2500,0)-2,0),"")))</f>
        <v/>
      </c>
      <c r="D1583" s="70" t="str">
        <f>IF(F1583="","",(COUNTIFS('BD1'!AC:AC,F1583,'BD1'!AA:AA,"PAGADO")))</f>
        <v/>
      </c>
      <c r="E1583" s="73" t="str">
        <f>IF(F1583="","",(IFERROR(VLOOKUP(F1583,'BD1'!AC:AE,2,0),"")))</f>
        <v/>
      </c>
      <c r="F1583" s="360"/>
      <c r="G1583" s="75" t="str">
        <f>IF(F1583="","",(SUMIFS('BD1'!Y:Y,'BD1'!AC:AC,F1583,'BD1'!AA:AA,"PAGADO")))</f>
        <v/>
      </c>
    </row>
    <row r="1584" spans="2:7" ht="20.100000000000001" customHeight="1" x14ac:dyDescent="0.25">
      <c r="B1584" s="538" t="str">
        <f ca="1">IF(F1584="","",(IFERROR(OFFSET('BD1'!C$14,MATCH(F1584,'BD1'!AC$13:AC$2500,0)-2,0),"")))</f>
        <v/>
      </c>
      <c r="C1584" s="539" t="str">
        <f ca="1">IF(F1584="","",(IFERROR(OFFSET('BD1'!AB$14,MATCH(F1584,'BD1'!AC$13:AC$2500,0)-2,0),"")))</f>
        <v/>
      </c>
      <c r="D1584" s="70" t="str">
        <f>IF(F1584="","",(COUNTIFS('BD1'!AC:AC,F1584,'BD1'!AA:AA,"PAGADO")))</f>
        <v/>
      </c>
      <c r="E1584" s="73" t="str">
        <f>IF(F1584="","",(IFERROR(VLOOKUP(F1584,'BD1'!AC:AE,2,0),"")))</f>
        <v/>
      </c>
      <c r="F1584" s="360"/>
      <c r="G1584" s="75" t="str">
        <f>IF(F1584="","",(SUMIFS('BD1'!Y:Y,'BD1'!AC:AC,F1584,'BD1'!AA:AA,"PAGADO")))</f>
        <v/>
      </c>
    </row>
    <row r="1585" spans="2:7" ht="20.100000000000001" customHeight="1" x14ac:dyDescent="0.25">
      <c r="B1585" s="538" t="str">
        <f ca="1">IF(F1585="","",(IFERROR(OFFSET('BD1'!C$14,MATCH(F1585,'BD1'!AC$13:AC$2500,0)-2,0),"")))</f>
        <v/>
      </c>
      <c r="C1585" s="539" t="str">
        <f ca="1">IF(F1585="","",(IFERROR(OFFSET('BD1'!AB$14,MATCH(F1585,'BD1'!AC$13:AC$2500,0)-2,0),"")))</f>
        <v/>
      </c>
      <c r="D1585" s="70" t="str">
        <f>IF(F1585="","",(COUNTIFS('BD1'!AC:AC,F1585,'BD1'!AA:AA,"PAGADO")))</f>
        <v/>
      </c>
      <c r="E1585" s="73" t="str">
        <f>IF(F1585="","",(IFERROR(VLOOKUP(F1585,'BD1'!AC:AE,2,0),"")))</f>
        <v/>
      </c>
      <c r="F1585" s="360"/>
      <c r="G1585" s="75" t="str">
        <f>IF(F1585="","",(SUMIFS('BD1'!Y:Y,'BD1'!AC:AC,F1585,'BD1'!AA:AA,"PAGADO")))</f>
        <v/>
      </c>
    </row>
    <row r="1586" spans="2:7" ht="20.100000000000001" customHeight="1" x14ac:dyDescent="0.25">
      <c r="B1586" s="538" t="str">
        <f ca="1">IF(F1586="","",(IFERROR(OFFSET('BD1'!C$14,MATCH(F1586,'BD1'!AC$13:AC$2500,0)-2,0),"")))</f>
        <v/>
      </c>
      <c r="C1586" s="539" t="str">
        <f ca="1">IF(F1586="","",(IFERROR(OFFSET('BD1'!AB$14,MATCH(F1586,'BD1'!AC$13:AC$2500,0)-2,0),"")))</f>
        <v/>
      </c>
      <c r="D1586" s="70" t="str">
        <f>IF(F1586="","",(COUNTIFS('BD1'!AC:AC,F1586,'BD1'!AA:AA,"PAGADO")))</f>
        <v/>
      </c>
      <c r="E1586" s="73" t="str">
        <f>IF(F1586="","",(IFERROR(VLOOKUP(F1586,'BD1'!AC:AE,2,0),"")))</f>
        <v/>
      </c>
      <c r="F1586" s="360"/>
      <c r="G1586" s="75" t="str">
        <f>IF(F1586="","",(SUMIFS('BD1'!Y:Y,'BD1'!AC:AC,F1586,'BD1'!AA:AA,"PAGADO")))</f>
        <v/>
      </c>
    </row>
    <row r="1587" spans="2:7" ht="20.100000000000001" customHeight="1" x14ac:dyDescent="0.25">
      <c r="B1587" s="538" t="str">
        <f ca="1">IF(F1587="","",(IFERROR(OFFSET('BD1'!C$14,MATCH(F1587,'BD1'!AC$13:AC$2500,0)-2,0),"")))</f>
        <v/>
      </c>
      <c r="C1587" s="539" t="str">
        <f ca="1">IF(F1587="","",(IFERROR(OFFSET('BD1'!AB$14,MATCH(F1587,'BD1'!AC$13:AC$2500,0)-2,0),"")))</f>
        <v/>
      </c>
      <c r="D1587" s="70" t="str">
        <f>IF(F1587="","",(COUNTIFS('BD1'!AC:AC,F1587,'BD1'!AA:AA,"PAGADO")))</f>
        <v/>
      </c>
      <c r="E1587" s="73" t="str">
        <f>IF(F1587="","",(IFERROR(VLOOKUP(F1587,'BD1'!AC:AE,2,0),"")))</f>
        <v/>
      </c>
      <c r="F1587" s="360"/>
      <c r="G1587" s="75" t="str">
        <f>IF(F1587="","",(SUMIFS('BD1'!Y:Y,'BD1'!AC:AC,F1587,'BD1'!AA:AA,"PAGADO")))</f>
        <v/>
      </c>
    </row>
    <row r="1588" spans="2:7" ht="20.100000000000001" customHeight="1" x14ac:dyDescent="0.25">
      <c r="B1588" s="538" t="str">
        <f ca="1">IF(F1588="","",(IFERROR(OFFSET('BD1'!C$14,MATCH(F1588,'BD1'!AC$13:AC$2500,0)-2,0),"")))</f>
        <v/>
      </c>
      <c r="C1588" s="539" t="str">
        <f ca="1">IF(F1588="","",(IFERROR(OFFSET('BD1'!AB$14,MATCH(F1588,'BD1'!AC$13:AC$2500,0)-2,0),"")))</f>
        <v/>
      </c>
      <c r="D1588" s="70" t="str">
        <f>IF(F1588="","",(COUNTIFS('BD1'!AC:AC,F1588,'BD1'!AA:AA,"PAGADO")))</f>
        <v/>
      </c>
      <c r="E1588" s="73" t="str">
        <f>IF(F1588="","",(IFERROR(VLOOKUP(F1588,'BD1'!AC:AE,2,0),"")))</f>
        <v/>
      </c>
      <c r="F1588" s="360"/>
      <c r="G1588" s="75" t="str">
        <f>IF(F1588="","",(SUMIFS('BD1'!Y:Y,'BD1'!AC:AC,F1588,'BD1'!AA:AA,"PAGADO")))</f>
        <v/>
      </c>
    </row>
    <row r="1589" spans="2:7" ht="20.100000000000001" customHeight="1" x14ac:dyDescent="0.25">
      <c r="B1589" s="538" t="str">
        <f ca="1">IF(F1589="","",(IFERROR(OFFSET('BD1'!C$14,MATCH(F1589,'BD1'!AC$13:AC$2500,0)-2,0),"")))</f>
        <v/>
      </c>
      <c r="C1589" s="539" t="str">
        <f ca="1">IF(F1589="","",(IFERROR(OFFSET('BD1'!AB$14,MATCH(F1589,'BD1'!AC$13:AC$2500,0)-2,0),"")))</f>
        <v/>
      </c>
      <c r="D1589" s="70" t="str">
        <f>IF(F1589="","",(COUNTIFS('BD1'!AC:AC,F1589,'BD1'!AA:AA,"PAGADO")))</f>
        <v/>
      </c>
      <c r="E1589" s="73" t="str">
        <f>IF(F1589="","",(IFERROR(VLOOKUP(F1589,'BD1'!AC:AE,2,0),"")))</f>
        <v/>
      </c>
      <c r="F1589" s="360"/>
      <c r="G1589" s="75" t="str">
        <f>IF(F1589="","",(SUMIFS('BD1'!Y:Y,'BD1'!AC:AC,F1589,'BD1'!AA:AA,"PAGADO")))</f>
        <v/>
      </c>
    </row>
    <row r="1590" spans="2:7" ht="20.100000000000001" customHeight="1" x14ac:dyDescent="0.25">
      <c r="B1590" s="538" t="str">
        <f ca="1">IF(F1590="","",(IFERROR(OFFSET('BD1'!C$14,MATCH(F1590,'BD1'!AC$13:AC$2500,0)-2,0),"")))</f>
        <v/>
      </c>
      <c r="C1590" s="539" t="str">
        <f ca="1">IF(F1590="","",(IFERROR(OFFSET('BD1'!AB$14,MATCH(F1590,'BD1'!AC$13:AC$2500,0)-2,0),"")))</f>
        <v/>
      </c>
      <c r="D1590" s="70" t="str">
        <f>IF(F1590="","",(COUNTIFS('BD1'!AC:AC,F1590,'BD1'!AA:AA,"PAGADO")))</f>
        <v/>
      </c>
      <c r="E1590" s="73" t="str">
        <f>IF(F1590="","",(IFERROR(VLOOKUP(F1590,'BD1'!AC:AE,2,0),"")))</f>
        <v/>
      </c>
      <c r="F1590" s="360"/>
      <c r="G1590" s="75" t="str">
        <f>IF(F1590="","",(SUMIFS('BD1'!Y:Y,'BD1'!AC:AC,F1590,'BD1'!AA:AA,"PAGADO")))</f>
        <v/>
      </c>
    </row>
    <row r="1591" spans="2:7" ht="20.100000000000001" customHeight="1" x14ac:dyDescent="0.25">
      <c r="B1591" s="538" t="str">
        <f ca="1">IF(F1591="","",(IFERROR(OFFSET('BD1'!C$14,MATCH(F1591,'BD1'!AC$13:AC$2500,0)-2,0),"")))</f>
        <v/>
      </c>
      <c r="C1591" s="539" t="str">
        <f ca="1">IF(F1591="","",(IFERROR(OFFSET('BD1'!AB$14,MATCH(F1591,'BD1'!AC$13:AC$2500,0)-2,0),"")))</f>
        <v/>
      </c>
      <c r="D1591" s="70" t="str">
        <f>IF(F1591="","",(COUNTIFS('BD1'!AC:AC,F1591,'BD1'!AA:AA,"PAGADO")))</f>
        <v/>
      </c>
      <c r="E1591" s="73" t="str">
        <f>IF(F1591="","",(IFERROR(VLOOKUP(F1591,'BD1'!AC:AE,2,0),"")))</f>
        <v/>
      </c>
      <c r="F1591" s="360"/>
      <c r="G1591" s="75" t="str">
        <f>IF(F1591="","",(SUMIFS('BD1'!Y:Y,'BD1'!AC:AC,F1591,'BD1'!AA:AA,"PAGADO")))</f>
        <v/>
      </c>
    </row>
    <row r="1592" spans="2:7" ht="20.100000000000001" customHeight="1" x14ac:dyDescent="0.25">
      <c r="B1592" s="538" t="str">
        <f ca="1">IF(F1592="","",(IFERROR(OFFSET('BD1'!C$14,MATCH(F1592,'BD1'!AC$13:AC$2500,0)-2,0),"")))</f>
        <v/>
      </c>
      <c r="C1592" s="539" t="str">
        <f ca="1">IF(F1592="","",(IFERROR(OFFSET('BD1'!AB$14,MATCH(F1592,'BD1'!AC$13:AC$2500,0)-2,0),"")))</f>
        <v/>
      </c>
      <c r="D1592" s="70" t="str">
        <f>IF(F1592="","",(COUNTIFS('BD1'!AC:AC,F1592,'BD1'!AA:AA,"PAGADO")))</f>
        <v/>
      </c>
      <c r="E1592" s="73" t="str">
        <f>IF(F1592="","",(IFERROR(VLOOKUP(F1592,'BD1'!AC:AE,2,0),"")))</f>
        <v/>
      </c>
      <c r="F1592" s="360"/>
      <c r="G1592" s="75" t="str">
        <f>IF(F1592="","",(SUMIFS('BD1'!Y:Y,'BD1'!AC:AC,F1592,'BD1'!AA:AA,"PAGADO")))</f>
        <v/>
      </c>
    </row>
    <row r="1593" spans="2:7" ht="20.100000000000001" customHeight="1" x14ac:dyDescent="0.25">
      <c r="B1593" s="538" t="str">
        <f ca="1">IF(F1593="","",(IFERROR(OFFSET('BD1'!C$14,MATCH(F1593,'BD1'!AC$13:AC$2500,0)-2,0),"")))</f>
        <v/>
      </c>
      <c r="C1593" s="539" t="str">
        <f ca="1">IF(F1593="","",(IFERROR(OFFSET('BD1'!AB$14,MATCH(F1593,'BD1'!AC$13:AC$2500,0)-2,0),"")))</f>
        <v/>
      </c>
      <c r="D1593" s="70" t="str">
        <f>IF(F1593="","",(COUNTIFS('BD1'!AC:AC,F1593,'BD1'!AA:AA,"PAGADO")))</f>
        <v/>
      </c>
      <c r="E1593" s="73" t="str">
        <f>IF(F1593="","",(IFERROR(VLOOKUP(F1593,'BD1'!AC:AE,2,0),"")))</f>
        <v/>
      </c>
      <c r="F1593" s="360"/>
      <c r="G1593" s="75" t="str">
        <f>IF(F1593="","",(SUMIFS('BD1'!Y:Y,'BD1'!AC:AC,F1593,'BD1'!AA:AA,"PAGADO")))</f>
        <v/>
      </c>
    </row>
    <row r="1594" spans="2:7" ht="20.100000000000001" customHeight="1" x14ac:dyDescent="0.25">
      <c r="B1594" s="538" t="str">
        <f ca="1">IF(F1594="","",(IFERROR(OFFSET('BD1'!C$14,MATCH(F1594,'BD1'!AC$13:AC$2500,0)-2,0),"")))</f>
        <v/>
      </c>
      <c r="C1594" s="539" t="str">
        <f ca="1">IF(F1594="","",(IFERROR(OFFSET('BD1'!AB$14,MATCH(F1594,'BD1'!AC$13:AC$2500,0)-2,0),"")))</f>
        <v/>
      </c>
      <c r="D1594" s="70" t="str">
        <f>IF(F1594="","",(COUNTIFS('BD1'!AC:AC,F1594,'BD1'!AA:AA,"PAGADO")))</f>
        <v/>
      </c>
      <c r="E1594" s="73" t="str">
        <f>IF(F1594="","",(IFERROR(VLOOKUP(F1594,'BD1'!AC:AE,2,0),"")))</f>
        <v/>
      </c>
      <c r="F1594" s="360"/>
      <c r="G1594" s="75" t="str">
        <f>IF(F1594="","",(SUMIFS('BD1'!Y:Y,'BD1'!AC:AC,F1594,'BD1'!AA:AA,"PAGADO")))</f>
        <v/>
      </c>
    </row>
    <row r="1595" spans="2:7" ht="20.100000000000001" customHeight="1" x14ac:dyDescent="0.25">
      <c r="B1595" s="538" t="str">
        <f ca="1">IF(F1595="","",(IFERROR(OFFSET('BD1'!C$14,MATCH(F1595,'BD1'!AC$13:AC$2500,0)-2,0),"")))</f>
        <v/>
      </c>
      <c r="C1595" s="539" t="str">
        <f ca="1">IF(F1595="","",(IFERROR(OFFSET('BD1'!AB$14,MATCH(F1595,'BD1'!AC$13:AC$2500,0)-2,0),"")))</f>
        <v/>
      </c>
      <c r="D1595" s="70" t="str">
        <f>IF(F1595="","",(COUNTIFS('BD1'!AC:AC,F1595,'BD1'!AA:AA,"PAGADO")))</f>
        <v/>
      </c>
      <c r="E1595" s="73" t="str">
        <f>IF(F1595="","",(IFERROR(VLOOKUP(F1595,'BD1'!AC:AE,2,0),"")))</f>
        <v/>
      </c>
      <c r="F1595" s="360"/>
      <c r="G1595" s="75" t="str">
        <f>IF(F1595="","",(SUMIFS('BD1'!Y:Y,'BD1'!AC:AC,F1595,'BD1'!AA:AA,"PAGADO")))</f>
        <v/>
      </c>
    </row>
    <row r="1596" spans="2:7" ht="20.100000000000001" customHeight="1" x14ac:dyDescent="0.25">
      <c r="B1596" s="538" t="str">
        <f ca="1">IF(F1596="","",(IFERROR(OFFSET('BD1'!C$14,MATCH(F1596,'BD1'!AC$13:AC$2500,0)-2,0),"")))</f>
        <v/>
      </c>
      <c r="C1596" s="539" t="str">
        <f ca="1">IF(F1596="","",(IFERROR(OFFSET('BD1'!AB$14,MATCH(F1596,'BD1'!AC$13:AC$2500,0)-2,0),"")))</f>
        <v/>
      </c>
      <c r="D1596" s="70" t="str">
        <f>IF(F1596="","",(COUNTIFS('BD1'!AC:AC,F1596,'BD1'!AA:AA,"PAGADO")))</f>
        <v/>
      </c>
      <c r="E1596" s="73" t="str">
        <f>IF(F1596="","",(IFERROR(VLOOKUP(F1596,'BD1'!AC:AE,2,0),"")))</f>
        <v/>
      </c>
      <c r="F1596" s="360"/>
      <c r="G1596" s="75" t="str">
        <f>IF(F1596="","",(SUMIFS('BD1'!Y:Y,'BD1'!AC:AC,F1596,'BD1'!AA:AA,"PAGADO")))</f>
        <v/>
      </c>
    </row>
    <row r="1597" spans="2:7" ht="20.100000000000001" customHeight="1" x14ac:dyDescent="0.25">
      <c r="B1597" s="538" t="str">
        <f ca="1">IF(F1597="","",(IFERROR(OFFSET('BD1'!C$14,MATCH(F1597,'BD1'!AC$13:AC$2500,0)-2,0),"")))</f>
        <v/>
      </c>
      <c r="C1597" s="539" t="str">
        <f ca="1">IF(F1597="","",(IFERROR(OFFSET('BD1'!AB$14,MATCH(F1597,'BD1'!AC$13:AC$2500,0)-2,0),"")))</f>
        <v/>
      </c>
      <c r="D1597" s="70" t="str">
        <f>IF(F1597="","",(COUNTIFS('BD1'!AC:AC,F1597,'BD1'!AA:AA,"PAGADO")))</f>
        <v/>
      </c>
      <c r="E1597" s="73" t="str">
        <f>IF(F1597="","",(IFERROR(VLOOKUP(F1597,'BD1'!AC:AE,2,0),"")))</f>
        <v/>
      </c>
      <c r="F1597" s="360"/>
      <c r="G1597" s="75" t="str">
        <f>IF(F1597="","",(SUMIFS('BD1'!Y:Y,'BD1'!AC:AC,F1597,'BD1'!AA:AA,"PAGADO")))</f>
        <v/>
      </c>
    </row>
    <row r="1598" spans="2:7" ht="20.100000000000001" customHeight="1" x14ac:dyDescent="0.25">
      <c r="B1598" s="538" t="str">
        <f ca="1">IF(F1598="","",(IFERROR(OFFSET('BD1'!C$14,MATCH(F1598,'BD1'!AC$13:AC$2500,0)-2,0),"")))</f>
        <v/>
      </c>
      <c r="C1598" s="539" t="str">
        <f ca="1">IF(F1598="","",(IFERROR(OFFSET('BD1'!AB$14,MATCH(F1598,'BD1'!AC$13:AC$2500,0)-2,0),"")))</f>
        <v/>
      </c>
      <c r="D1598" s="70" t="str">
        <f>IF(F1598="","",(COUNTIFS('BD1'!AC:AC,F1598,'BD1'!AA:AA,"PAGADO")))</f>
        <v/>
      </c>
      <c r="E1598" s="73" t="str">
        <f>IF(F1598="","",(IFERROR(VLOOKUP(F1598,'BD1'!AC:AE,2,0),"")))</f>
        <v/>
      </c>
      <c r="F1598" s="360"/>
      <c r="G1598" s="75" t="str">
        <f>IF(F1598="","",(SUMIFS('BD1'!Y:Y,'BD1'!AC:AC,F1598,'BD1'!AA:AA,"PAGADO")))</f>
        <v/>
      </c>
    </row>
    <row r="1599" spans="2:7" ht="20.100000000000001" customHeight="1" x14ac:dyDescent="0.25">
      <c r="B1599" s="538" t="str">
        <f ca="1">IF(F1599="","",(IFERROR(OFFSET('BD1'!C$14,MATCH(F1599,'BD1'!AC$13:AC$2500,0)-2,0),"")))</f>
        <v/>
      </c>
      <c r="C1599" s="539" t="str">
        <f ca="1">IF(F1599="","",(IFERROR(OFFSET('BD1'!AB$14,MATCH(F1599,'BD1'!AC$13:AC$2500,0)-2,0),"")))</f>
        <v/>
      </c>
      <c r="D1599" s="70" t="str">
        <f>IF(F1599="","",(COUNTIFS('BD1'!AC:AC,F1599,'BD1'!AA:AA,"PAGADO")))</f>
        <v/>
      </c>
      <c r="E1599" s="73" t="str">
        <f>IF(F1599="","",(IFERROR(VLOOKUP(F1599,'BD1'!AC:AE,2,0),"")))</f>
        <v/>
      </c>
      <c r="F1599" s="360"/>
      <c r="G1599" s="75" t="str">
        <f>IF(F1599="","",(SUMIFS('BD1'!Y:Y,'BD1'!AC:AC,F1599,'BD1'!AA:AA,"PAGADO")))</f>
        <v/>
      </c>
    </row>
    <row r="1600" spans="2:7" ht="20.100000000000001" customHeight="1" x14ac:dyDescent="0.25">
      <c r="B1600" s="538" t="str">
        <f ca="1">IF(F1600="","",(IFERROR(OFFSET('BD1'!C$14,MATCH(F1600,'BD1'!AC$13:AC$2500,0)-2,0),"")))</f>
        <v/>
      </c>
      <c r="C1600" s="539" t="str">
        <f ca="1">IF(F1600="","",(IFERROR(OFFSET('BD1'!AB$14,MATCH(F1600,'BD1'!AC$13:AC$2500,0)-2,0),"")))</f>
        <v/>
      </c>
      <c r="D1600" s="70" t="str">
        <f>IF(F1600="","",(COUNTIFS('BD1'!AC:AC,F1600,'BD1'!AA:AA,"PAGADO")))</f>
        <v/>
      </c>
      <c r="E1600" s="73" t="str">
        <f>IF(F1600="","",(IFERROR(VLOOKUP(F1600,'BD1'!AC:AE,2,0),"")))</f>
        <v/>
      </c>
      <c r="F1600" s="360"/>
      <c r="G1600" s="75" t="str">
        <f>IF(F1600="","",(SUMIFS('BD1'!Y:Y,'BD1'!AC:AC,F1600,'BD1'!AA:AA,"PAGADO")))</f>
        <v/>
      </c>
    </row>
    <row r="1601" spans="2:7" ht="20.100000000000001" customHeight="1" x14ac:dyDescent="0.25">
      <c r="B1601" s="538" t="str">
        <f ca="1">IF(F1601="","",(IFERROR(OFFSET('BD1'!C$14,MATCH(F1601,'BD1'!AC$13:AC$2500,0)-2,0),"")))</f>
        <v/>
      </c>
      <c r="C1601" s="539" t="str">
        <f ca="1">IF(F1601="","",(IFERROR(OFFSET('BD1'!AB$14,MATCH(F1601,'BD1'!AC$13:AC$2500,0)-2,0),"")))</f>
        <v/>
      </c>
      <c r="D1601" s="70" t="str">
        <f>IF(F1601="","",(COUNTIFS('BD1'!AC:AC,F1601,'BD1'!AA:AA,"PAGADO")))</f>
        <v/>
      </c>
      <c r="E1601" s="73" t="str">
        <f>IF(F1601="","",(IFERROR(VLOOKUP(F1601,'BD1'!AC:AE,2,0),"")))</f>
        <v/>
      </c>
      <c r="F1601" s="360"/>
      <c r="G1601" s="75" t="str">
        <f>IF(F1601="","",(SUMIFS('BD1'!Y:Y,'BD1'!AC:AC,F1601,'BD1'!AA:AA,"PAGADO")))</f>
        <v/>
      </c>
    </row>
    <row r="1602" spans="2:7" ht="20.100000000000001" customHeight="1" x14ac:dyDescent="0.25">
      <c r="B1602" s="538" t="str">
        <f ca="1">IF(F1602="","",(IFERROR(OFFSET('BD1'!C$14,MATCH(F1602,'BD1'!AC$13:AC$2500,0)-2,0),"")))</f>
        <v/>
      </c>
      <c r="C1602" s="539" t="str">
        <f ca="1">IF(F1602="","",(IFERROR(OFFSET('BD1'!AB$14,MATCH(F1602,'BD1'!AC$13:AC$2500,0)-2,0),"")))</f>
        <v/>
      </c>
      <c r="D1602" s="70" t="str">
        <f>IF(F1602="","",(COUNTIFS('BD1'!AC:AC,F1602,'BD1'!AA:AA,"PAGADO")))</f>
        <v/>
      </c>
      <c r="E1602" s="73" t="str">
        <f>IF(F1602="","",(IFERROR(VLOOKUP(F1602,'BD1'!AC:AE,2,0),"")))</f>
        <v/>
      </c>
      <c r="F1602" s="360"/>
      <c r="G1602" s="75" t="str">
        <f>IF(F1602="","",(SUMIFS('BD1'!Y:Y,'BD1'!AC:AC,F1602,'BD1'!AA:AA,"PAGADO")))</f>
        <v/>
      </c>
    </row>
    <row r="1603" spans="2:7" ht="20.100000000000001" customHeight="1" x14ac:dyDescent="0.25">
      <c r="B1603" s="538" t="str">
        <f ca="1">IF(F1603="","",(IFERROR(OFFSET('BD1'!C$14,MATCH(F1603,'BD1'!AC$13:AC$2500,0)-2,0),"")))</f>
        <v/>
      </c>
      <c r="C1603" s="539" t="str">
        <f ca="1">IF(F1603="","",(IFERROR(OFFSET('BD1'!AB$14,MATCH(F1603,'BD1'!AC$13:AC$2500,0)-2,0),"")))</f>
        <v/>
      </c>
      <c r="D1603" s="70" t="str">
        <f>IF(F1603="","",(COUNTIFS('BD1'!AC:AC,F1603,'BD1'!AA:AA,"PAGADO")))</f>
        <v/>
      </c>
      <c r="E1603" s="73" t="str">
        <f>IF(F1603="","",(IFERROR(VLOOKUP(F1603,'BD1'!AC:AE,2,0),"")))</f>
        <v/>
      </c>
      <c r="F1603" s="360"/>
      <c r="G1603" s="75" t="str">
        <f>IF(F1603="","",(SUMIFS('BD1'!Y:Y,'BD1'!AC:AC,F1603,'BD1'!AA:AA,"PAGADO")))</f>
        <v/>
      </c>
    </row>
    <row r="1604" spans="2:7" ht="20.100000000000001" customHeight="1" x14ac:dyDescent="0.25">
      <c r="B1604" s="538" t="str">
        <f ca="1">IF(F1604="","",(IFERROR(OFFSET('BD1'!C$14,MATCH(F1604,'BD1'!AC$13:AC$2500,0)-2,0),"")))</f>
        <v/>
      </c>
      <c r="C1604" s="539" t="str">
        <f ca="1">IF(F1604="","",(IFERROR(OFFSET('BD1'!AB$14,MATCH(F1604,'BD1'!AC$13:AC$2500,0)-2,0),"")))</f>
        <v/>
      </c>
      <c r="D1604" s="70" t="str">
        <f>IF(F1604="","",(COUNTIFS('BD1'!AC:AC,F1604,'BD1'!AA:AA,"PAGADO")))</f>
        <v/>
      </c>
      <c r="E1604" s="73" t="str">
        <f>IF(F1604="","",(IFERROR(VLOOKUP(F1604,'BD1'!AC:AE,2,0),"")))</f>
        <v/>
      </c>
      <c r="F1604" s="360"/>
      <c r="G1604" s="75" t="str">
        <f>IF(F1604="","",(SUMIFS('BD1'!Y:Y,'BD1'!AC:AC,F1604,'BD1'!AA:AA,"PAGADO")))</f>
        <v/>
      </c>
    </row>
    <row r="1605" spans="2:7" ht="20.100000000000001" customHeight="1" x14ac:dyDescent="0.25">
      <c r="B1605" s="538" t="str">
        <f ca="1">IF(F1605="","",(IFERROR(OFFSET('BD1'!C$14,MATCH(F1605,'BD1'!AC$13:AC$2500,0)-2,0),"")))</f>
        <v/>
      </c>
      <c r="C1605" s="539" t="str">
        <f ca="1">IF(F1605="","",(IFERROR(OFFSET('BD1'!AB$14,MATCH(F1605,'BD1'!AC$13:AC$2500,0)-2,0),"")))</f>
        <v/>
      </c>
      <c r="D1605" s="70" t="str">
        <f>IF(F1605="","",(COUNTIFS('BD1'!AC:AC,F1605,'BD1'!AA:AA,"PAGADO")))</f>
        <v/>
      </c>
      <c r="E1605" s="73" t="str">
        <f>IF(F1605="","",(IFERROR(VLOOKUP(F1605,'BD1'!AC:AE,2,0),"")))</f>
        <v/>
      </c>
      <c r="F1605" s="360"/>
      <c r="G1605" s="75" t="str">
        <f>IF(F1605="","",(SUMIFS('BD1'!Y:Y,'BD1'!AC:AC,F1605,'BD1'!AA:AA,"PAGADO")))</f>
        <v/>
      </c>
    </row>
    <row r="1606" spans="2:7" ht="20.100000000000001" customHeight="1" x14ac:dyDescent="0.25">
      <c r="B1606" s="538" t="str">
        <f ca="1">IF(F1606="","",(IFERROR(OFFSET('BD1'!C$14,MATCH(F1606,'BD1'!AC$13:AC$2500,0)-2,0),"")))</f>
        <v/>
      </c>
      <c r="C1606" s="539" t="str">
        <f ca="1">IF(F1606="","",(IFERROR(OFFSET('BD1'!AB$14,MATCH(F1606,'BD1'!AC$13:AC$2500,0)-2,0),"")))</f>
        <v/>
      </c>
      <c r="D1606" s="70" t="str">
        <f>IF(F1606="","",(COUNTIFS('BD1'!AC:AC,F1606,'BD1'!AA:AA,"PAGADO")))</f>
        <v/>
      </c>
      <c r="E1606" s="73" t="str">
        <f>IF(F1606="","",(IFERROR(VLOOKUP(F1606,'BD1'!AC:AE,2,0),"")))</f>
        <v/>
      </c>
      <c r="F1606" s="360"/>
      <c r="G1606" s="75" t="str">
        <f>IF(F1606="","",(SUMIFS('BD1'!Y:Y,'BD1'!AC:AC,F1606,'BD1'!AA:AA,"PAGADO")))</f>
        <v/>
      </c>
    </row>
    <row r="1607" spans="2:7" ht="20.100000000000001" customHeight="1" x14ac:dyDescent="0.25">
      <c r="B1607" s="538" t="str">
        <f ca="1">IF(F1607="","",(IFERROR(OFFSET('BD1'!C$14,MATCH(F1607,'BD1'!AC$13:AC$2500,0)-2,0),"")))</f>
        <v/>
      </c>
      <c r="C1607" s="539" t="str">
        <f ca="1">IF(F1607="","",(IFERROR(OFFSET('BD1'!AB$14,MATCH(F1607,'BD1'!AC$13:AC$2500,0)-2,0),"")))</f>
        <v/>
      </c>
      <c r="D1607" s="70" t="str">
        <f>IF(F1607="","",(COUNTIFS('BD1'!AC:AC,F1607,'BD1'!AA:AA,"PAGADO")))</f>
        <v/>
      </c>
      <c r="E1607" s="73" t="str">
        <f>IF(F1607="","",(IFERROR(VLOOKUP(F1607,'BD1'!AC:AE,2,0),"")))</f>
        <v/>
      </c>
      <c r="F1607" s="360"/>
      <c r="G1607" s="75" t="str">
        <f>IF(F1607="","",(SUMIFS('BD1'!Y:Y,'BD1'!AC:AC,F1607,'BD1'!AA:AA,"PAGADO")))</f>
        <v/>
      </c>
    </row>
    <row r="1608" spans="2:7" ht="20.100000000000001" customHeight="1" x14ac:dyDescent="0.25">
      <c r="B1608" s="538" t="str">
        <f ca="1">IF(F1608="","",(IFERROR(OFFSET('BD1'!C$14,MATCH(F1608,'BD1'!AC$13:AC$2500,0)-2,0),"")))</f>
        <v/>
      </c>
      <c r="C1608" s="539" t="str">
        <f ca="1">IF(F1608="","",(IFERROR(OFFSET('BD1'!AB$14,MATCH(F1608,'BD1'!AC$13:AC$2500,0)-2,0),"")))</f>
        <v/>
      </c>
      <c r="D1608" s="70" t="str">
        <f>IF(F1608="","",(COUNTIFS('BD1'!AC:AC,F1608,'BD1'!AA:AA,"PAGADO")))</f>
        <v/>
      </c>
      <c r="E1608" s="73" t="str">
        <f>IF(F1608="","",(IFERROR(VLOOKUP(F1608,'BD1'!AC:AE,2,0),"")))</f>
        <v/>
      </c>
      <c r="F1608" s="360"/>
      <c r="G1608" s="75" t="str">
        <f>IF(F1608="","",(SUMIFS('BD1'!Y:Y,'BD1'!AC:AC,F1608,'BD1'!AA:AA,"PAGADO")))</f>
        <v/>
      </c>
    </row>
    <row r="1609" spans="2:7" ht="20.100000000000001" customHeight="1" x14ac:dyDescent="0.25">
      <c r="B1609" s="538" t="str">
        <f ca="1">IF(F1609="","",(IFERROR(OFFSET('BD1'!C$14,MATCH(F1609,'BD1'!AC$13:AC$2500,0)-2,0),"")))</f>
        <v/>
      </c>
      <c r="C1609" s="539" t="str">
        <f ca="1">IF(F1609="","",(IFERROR(OFFSET('BD1'!AB$14,MATCH(F1609,'BD1'!AC$13:AC$2500,0)-2,0),"")))</f>
        <v/>
      </c>
      <c r="D1609" s="70" t="str">
        <f>IF(F1609="","",(COUNTIFS('BD1'!AC:AC,F1609,'BD1'!AA:AA,"PAGADO")))</f>
        <v/>
      </c>
      <c r="E1609" s="73" t="str">
        <f>IF(F1609="","",(IFERROR(VLOOKUP(F1609,'BD1'!AC:AE,2,0),"")))</f>
        <v/>
      </c>
      <c r="F1609" s="360"/>
      <c r="G1609" s="75" t="str">
        <f>IF(F1609="","",(SUMIFS('BD1'!Y:Y,'BD1'!AC:AC,F1609,'BD1'!AA:AA,"PAGADO")))</f>
        <v/>
      </c>
    </row>
    <row r="1610" spans="2:7" ht="20.100000000000001" customHeight="1" x14ac:dyDescent="0.25">
      <c r="B1610" s="538" t="str">
        <f ca="1">IF(F1610="","",(IFERROR(OFFSET('BD1'!C$14,MATCH(F1610,'BD1'!AC$13:AC$2500,0)-2,0),"")))</f>
        <v/>
      </c>
      <c r="C1610" s="539" t="str">
        <f ca="1">IF(F1610="","",(IFERROR(OFFSET('BD1'!AB$14,MATCH(F1610,'BD1'!AC$13:AC$2500,0)-2,0),"")))</f>
        <v/>
      </c>
      <c r="D1610" s="70" t="str">
        <f>IF(F1610="","",(COUNTIFS('BD1'!AC:AC,F1610,'BD1'!AA:AA,"PAGADO")))</f>
        <v/>
      </c>
      <c r="E1610" s="73" t="str">
        <f>IF(F1610="","",(IFERROR(VLOOKUP(F1610,'BD1'!AC:AE,2,0),"")))</f>
        <v/>
      </c>
      <c r="F1610" s="360"/>
      <c r="G1610" s="75" t="str">
        <f>IF(F1610="","",(SUMIFS('BD1'!Y:Y,'BD1'!AC:AC,F1610,'BD1'!AA:AA,"PAGADO")))</f>
        <v/>
      </c>
    </row>
    <row r="1611" spans="2:7" ht="20.100000000000001" customHeight="1" x14ac:dyDescent="0.25">
      <c r="B1611" s="538" t="str">
        <f ca="1">IF(F1611="","",(IFERROR(OFFSET('BD1'!C$14,MATCH(F1611,'BD1'!AC$13:AC$2500,0)-2,0),"")))</f>
        <v/>
      </c>
      <c r="C1611" s="539" t="str">
        <f ca="1">IF(F1611="","",(IFERROR(OFFSET('BD1'!AB$14,MATCH(F1611,'BD1'!AC$13:AC$2500,0)-2,0),"")))</f>
        <v/>
      </c>
      <c r="D1611" s="70" t="str">
        <f>IF(F1611="","",(COUNTIFS('BD1'!AC:AC,F1611,'BD1'!AA:AA,"PAGADO")))</f>
        <v/>
      </c>
      <c r="E1611" s="73" t="str">
        <f>IF(F1611="","",(IFERROR(VLOOKUP(F1611,'BD1'!AC:AE,2,0),"")))</f>
        <v/>
      </c>
      <c r="F1611" s="360"/>
      <c r="G1611" s="75" t="str">
        <f>IF(F1611="","",(SUMIFS('BD1'!Y:Y,'BD1'!AC:AC,F1611,'BD1'!AA:AA,"PAGADO")))</f>
        <v/>
      </c>
    </row>
    <row r="1612" spans="2:7" ht="20.100000000000001" customHeight="1" x14ac:dyDescent="0.25">
      <c r="B1612" s="538" t="str">
        <f ca="1">IF(F1612="","",(IFERROR(OFFSET('BD1'!C$14,MATCH(F1612,'BD1'!AC$13:AC$2500,0)-2,0),"")))</f>
        <v/>
      </c>
      <c r="C1612" s="539" t="str">
        <f ca="1">IF(F1612="","",(IFERROR(OFFSET('BD1'!AB$14,MATCH(F1612,'BD1'!AC$13:AC$2500,0)-2,0),"")))</f>
        <v/>
      </c>
      <c r="D1612" s="70" t="str">
        <f>IF(F1612="","",(COUNTIFS('BD1'!AC:AC,F1612,'BD1'!AA:AA,"PAGADO")))</f>
        <v/>
      </c>
      <c r="E1612" s="73" t="str">
        <f>IF(F1612="","",(IFERROR(VLOOKUP(F1612,'BD1'!AC:AE,2,0),"")))</f>
        <v/>
      </c>
      <c r="F1612" s="360"/>
      <c r="G1612" s="75" t="str">
        <f>IF(F1612="","",(SUMIFS('BD1'!Y:Y,'BD1'!AC:AC,F1612,'BD1'!AA:AA,"PAGADO")))</f>
        <v/>
      </c>
    </row>
    <row r="1613" spans="2:7" ht="20.100000000000001" customHeight="1" x14ac:dyDescent="0.25">
      <c r="B1613" s="538" t="str">
        <f ca="1">IF(F1613="","",(IFERROR(OFFSET('BD1'!C$14,MATCH(F1613,'BD1'!AC$13:AC$2500,0)-2,0),"")))</f>
        <v/>
      </c>
      <c r="C1613" s="539" t="str">
        <f ca="1">IF(F1613="","",(IFERROR(OFFSET('BD1'!AB$14,MATCH(F1613,'BD1'!AC$13:AC$2500,0)-2,0),"")))</f>
        <v/>
      </c>
      <c r="D1613" s="70" t="str">
        <f>IF(F1613="","",(COUNTIFS('BD1'!AC:AC,F1613,'BD1'!AA:AA,"PAGADO")))</f>
        <v/>
      </c>
      <c r="E1613" s="73" t="str">
        <f>IF(F1613="","",(IFERROR(VLOOKUP(F1613,'BD1'!AC:AE,2,0),"")))</f>
        <v/>
      </c>
      <c r="F1613" s="360"/>
      <c r="G1613" s="75" t="str">
        <f>IF(F1613="","",(SUMIFS('BD1'!Y:Y,'BD1'!AC:AC,F1613,'BD1'!AA:AA,"PAGADO")))</f>
        <v/>
      </c>
    </row>
    <row r="1614" spans="2:7" ht="20.100000000000001" customHeight="1" x14ac:dyDescent="0.25">
      <c r="B1614" s="538" t="str">
        <f ca="1">IF(F1614="","",(IFERROR(OFFSET('BD1'!C$14,MATCH(F1614,'BD1'!AC$13:AC$2500,0)-2,0),"")))</f>
        <v/>
      </c>
      <c r="C1614" s="539" t="str">
        <f ca="1">IF(F1614="","",(IFERROR(OFFSET('BD1'!AB$14,MATCH(F1614,'BD1'!AC$13:AC$2500,0)-2,0),"")))</f>
        <v/>
      </c>
      <c r="D1614" s="70" t="str">
        <f>IF(F1614="","",(COUNTIFS('BD1'!AC:AC,F1614,'BD1'!AA:AA,"PAGADO")))</f>
        <v/>
      </c>
      <c r="E1614" s="73" t="str">
        <f>IF(F1614="","",(IFERROR(VLOOKUP(F1614,'BD1'!AC:AE,2,0),"")))</f>
        <v/>
      </c>
      <c r="F1614" s="360"/>
      <c r="G1614" s="75" t="str">
        <f>IF(F1614="","",(SUMIFS('BD1'!Y:Y,'BD1'!AC:AC,F1614,'BD1'!AA:AA,"PAGADO")))</f>
        <v/>
      </c>
    </row>
    <row r="1615" spans="2:7" ht="20.100000000000001" customHeight="1" x14ac:dyDescent="0.25">
      <c r="B1615" s="538" t="str">
        <f ca="1">IF(F1615="","",(IFERROR(OFFSET('BD1'!C$14,MATCH(F1615,'BD1'!AC$13:AC$2500,0)-2,0),"")))</f>
        <v/>
      </c>
      <c r="C1615" s="539" t="str">
        <f ca="1">IF(F1615="","",(IFERROR(OFFSET('BD1'!AB$14,MATCH(F1615,'BD1'!AC$13:AC$2500,0)-2,0),"")))</f>
        <v/>
      </c>
      <c r="D1615" s="70" t="str">
        <f>IF(F1615="","",(COUNTIFS('BD1'!AC:AC,F1615,'BD1'!AA:AA,"PAGADO")))</f>
        <v/>
      </c>
      <c r="E1615" s="73" t="str">
        <f>IF(F1615="","",(IFERROR(VLOOKUP(F1615,'BD1'!AC:AE,2,0),"")))</f>
        <v/>
      </c>
      <c r="F1615" s="360"/>
      <c r="G1615" s="75" t="str">
        <f>IF(F1615="","",(SUMIFS('BD1'!Y:Y,'BD1'!AC:AC,F1615,'BD1'!AA:AA,"PAGADO")))</f>
        <v/>
      </c>
    </row>
    <row r="1616" spans="2:7" ht="20.100000000000001" customHeight="1" x14ac:dyDescent="0.25">
      <c r="B1616" s="538" t="str">
        <f ca="1">IF(F1616="","",(IFERROR(OFFSET('BD1'!C$14,MATCH(F1616,'BD1'!AC$13:AC$2500,0)-2,0),"")))</f>
        <v/>
      </c>
      <c r="C1616" s="539" t="str">
        <f ca="1">IF(F1616="","",(IFERROR(OFFSET('BD1'!AB$14,MATCH(F1616,'BD1'!AC$13:AC$2500,0)-2,0),"")))</f>
        <v/>
      </c>
      <c r="D1616" s="70" t="str">
        <f>IF(F1616="","",(COUNTIFS('BD1'!AC:AC,F1616,'BD1'!AA:AA,"PAGADO")))</f>
        <v/>
      </c>
      <c r="E1616" s="73" t="str">
        <f>IF(F1616="","",(IFERROR(VLOOKUP(F1616,'BD1'!AC:AE,2,0),"")))</f>
        <v/>
      </c>
      <c r="F1616" s="360"/>
      <c r="G1616" s="75" t="str">
        <f>IF(F1616="","",(SUMIFS('BD1'!Y:Y,'BD1'!AC:AC,F1616,'BD1'!AA:AA,"PAGADO")))</f>
        <v/>
      </c>
    </row>
    <row r="1617" spans="2:7" ht="20.100000000000001" customHeight="1" x14ac:dyDescent="0.25">
      <c r="B1617" s="538" t="str">
        <f ca="1">IF(F1617="","",(IFERROR(OFFSET('BD1'!C$14,MATCH(F1617,'BD1'!AC$13:AC$2500,0)-2,0),"")))</f>
        <v/>
      </c>
      <c r="C1617" s="539" t="str">
        <f ca="1">IF(F1617="","",(IFERROR(OFFSET('BD1'!AB$14,MATCH(F1617,'BD1'!AC$13:AC$2500,0)-2,0),"")))</f>
        <v/>
      </c>
      <c r="D1617" s="70" t="str">
        <f>IF(F1617="","",(COUNTIFS('BD1'!AC:AC,F1617,'BD1'!AA:AA,"PAGADO")))</f>
        <v/>
      </c>
      <c r="E1617" s="73" t="str">
        <f>IF(F1617="","",(IFERROR(VLOOKUP(F1617,'BD1'!AC:AE,2,0),"")))</f>
        <v/>
      </c>
      <c r="F1617" s="360"/>
      <c r="G1617" s="75" t="str">
        <f>IF(F1617="","",(SUMIFS('BD1'!Y:Y,'BD1'!AC:AC,F1617,'BD1'!AA:AA,"PAGADO")))</f>
        <v/>
      </c>
    </row>
    <row r="1618" spans="2:7" ht="20.100000000000001" customHeight="1" x14ac:dyDescent="0.25">
      <c r="B1618" s="538" t="str">
        <f ca="1">IF(F1618="","",(IFERROR(OFFSET('BD1'!C$14,MATCH(F1618,'BD1'!AC$13:AC$2500,0)-2,0),"")))</f>
        <v/>
      </c>
      <c r="C1618" s="539" t="str">
        <f ca="1">IF(F1618="","",(IFERROR(OFFSET('BD1'!AB$14,MATCH(F1618,'BD1'!AC$13:AC$2500,0)-2,0),"")))</f>
        <v/>
      </c>
      <c r="D1618" s="70" t="str">
        <f>IF(F1618="","",(COUNTIFS('BD1'!AC:AC,F1618,'BD1'!AA:AA,"PAGADO")))</f>
        <v/>
      </c>
      <c r="E1618" s="73" t="str">
        <f>IF(F1618="","",(IFERROR(VLOOKUP(F1618,'BD1'!AC:AE,2,0),"")))</f>
        <v/>
      </c>
      <c r="F1618" s="360"/>
      <c r="G1618" s="75" t="str">
        <f>IF(F1618="","",(SUMIFS('BD1'!Y:Y,'BD1'!AC:AC,F1618,'BD1'!AA:AA,"PAGADO")))</f>
        <v/>
      </c>
    </row>
    <row r="1619" spans="2:7" ht="20.100000000000001" customHeight="1" x14ac:dyDescent="0.25">
      <c r="B1619" s="538" t="str">
        <f ca="1">IF(F1619="","",(IFERROR(OFFSET('BD1'!C$14,MATCH(F1619,'BD1'!AC$13:AC$2500,0)-2,0),"")))</f>
        <v/>
      </c>
      <c r="C1619" s="539" t="str">
        <f ca="1">IF(F1619="","",(IFERROR(OFFSET('BD1'!AB$14,MATCH(F1619,'BD1'!AC$13:AC$2500,0)-2,0),"")))</f>
        <v/>
      </c>
      <c r="D1619" s="70" t="str">
        <f>IF(F1619="","",(COUNTIFS('BD1'!AC:AC,F1619,'BD1'!AA:AA,"PAGADO")))</f>
        <v/>
      </c>
      <c r="E1619" s="73" t="str">
        <f>IF(F1619="","",(IFERROR(VLOOKUP(F1619,'BD1'!AC:AE,2,0),"")))</f>
        <v/>
      </c>
      <c r="F1619" s="360"/>
      <c r="G1619" s="75" t="str">
        <f>IF(F1619="","",(SUMIFS('BD1'!Y:Y,'BD1'!AC:AC,F1619,'BD1'!AA:AA,"PAGADO")))</f>
        <v/>
      </c>
    </row>
    <row r="1620" spans="2:7" ht="20.100000000000001" customHeight="1" x14ac:dyDescent="0.25">
      <c r="B1620" s="538" t="str">
        <f ca="1">IF(F1620="","",(IFERROR(OFFSET('BD1'!C$14,MATCH(F1620,'BD1'!AC$13:AC$2500,0)-2,0),"")))</f>
        <v/>
      </c>
      <c r="C1620" s="539" t="str">
        <f ca="1">IF(F1620="","",(IFERROR(OFFSET('BD1'!AB$14,MATCH(F1620,'BD1'!AC$13:AC$2500,0)-2,0),"")))</f>
        <v/>
      </c>
      <c r="D1620" s="70" t="str">
        <f>IF(F1620="","",(COUNTIFS('BD1'!AC:AC,F1620,'BD1'!AA:AA,"PAGADO")))</f>
        <v/>
      </c>
      <c r="E1620" s="73" t="str">
        <f>IF(F1620="","",(IFERROR(VLOOKUP(F1620,'BD1'!AC:AE,2,0),"")))</f>
        <v/>
      </c>
      <c r="F1620" s="360"/>
      <c r="G1620" s="75" t="str">
        <f>IF(F1620="","",(SUMIFS('BD1'!Y:Y,'BD1'!AC:AC,F1620,'BD1'!AA:AA,"PAGADO")))</f>
        <v/>
      </c>
    </row>
    <row r="1621" spans="2:7" ht="20.100000000000001" customHeight="1" x14ac:dyDescent="0.25">
      <c r="B1621" s="538" t="str">
        <f ca="1">IF(F1621="","",(IFERROR(OFFSET('BD1'!C$14,MATCH(F1621,'BD1'!AC$13:AC$2500,0)-2,0),"")))</f>
        <v/>
      </c>
      <c r="C1621" s="539" t="str">
        <f ca="1">IF(F1621="","",(IFERROR(OFFSET('BD1'!AB$14,MATCH(F1621,'BD1'!AC$13:AC$2500,0)-2,0),"")))</f>
        <v/>
      </c>
      <c r="D1621" s="70" t="str">
        <f>IF(F1621="","",(COUNTIFS('BD1'!AC:AC,F1621,'BD1'!AA:AA,"PAGADO")))</f>
        <v/>
      </c>
      <c r="E1621" s="73" t="str">
        <f>IF(F1621="","",(IFERROR(VLOOKUP(F1621,'BD1'!AC:AE,2,0),"")))</f>
        <v/>
      </c>
      <c r="F1621" s="360"/>
      <c r="G1621" s="75" t="str">
        <f>IF(F1621="","",(SUMIFS('BD1'!Y:Y,'BD1'!AC:AC,F1621,'BD1'!AA:AA,"PAGADO")))</f>
        <v/>
      </c>
    </row>
    <row r="1622" spans="2:7" ht="20.100000000000001" customHeight="1" x14ac:dyDescent="0.25">
      <c r="B1622" s="538" t="str">
        <f ca="1">IF(F1622="","",(IFERROR(OFFSET('BD1'!C$14,MATCH(F1622,'BD1'!AC$13:AC$2500,0)-2,0),"")))</f>
        <v/>
      </c>
      <c r="C1622" s="539" t="str">
        <f ca="1">IF(F1622="","",(IFERROR(OFFSET('BD1'!AB$14,MATCH(F1622,'BD1'!AC$13:AC$2500,0)-2,0),"")))</f>
        <v/>
      </c>
      <c r="D1622" s="70" t="str">
        <f>IF(F1622="","",(COUNTIFS('BD1'!AC:AC,F1622,'BD1'!AA:AA,"PAGADO")))</f>
        <v/>
      </c>
      <c r="E1622" s="73" t="str">
        <f>IF(F1622="","",(IFERROR(VLOOKUP(F1622,'BD1'!AC:AE,2,0),"")))</f>
        <v/>
      </c>
      <c r="F1622" s="360"/>
      <c r="G1622" s="75" t="str">
        <f>IF(F1622="","",(SUMIFS('BD1'!Y:Y,'BD1'!AC:AC,F1622,'BD1'!AA:AA,"PAGADO")))</f>
        <v/>
      </c>
    </row>
    <row r="1623" spans="2:7" ht="20.100000000000001" customHeight="1" x14ac:dyDescent="0.25">
      <c r="B1623" s="538" t="str">
        <f ca="1">IF(F1623="","",(IFERROR(OFFSET('BD1'!C$14,MATCH(F1623,'BD1'!AC$13:AC$2500,0)-2,0),"")))</f>
        <v/>
      </c>
      <c r="C1623" s="539" t="str">
        <f ca="1">IF(F1623="","",(IFERROR(OFFSET('BD1'!AB$14,MATCH(F1623,'BD1'!AC$13:AC$2500,0)-2,0),"")))</f>
        <v/>
      </c>
      <c r="D1623" s="70" t="str">
        <f>IF(F1623="","",(COUNTIFS('BD1'!AC:AC,F1623,'BD1'!AA:AA,"PAGADO")))</f>
        <v/>
      </c>
      <c r="E1623" s="73" t="str">
        <f>IF(F1623="","",(IFERROR(VLOOKUP(F1623,'BD1'!AC:AE,2,0),"")))</f>
        <v/>
      </c>
      <c r="F1623" s="360"/>
      <c r="G1623" s="75" t="str">
        <f>IF(F1623="","",(SUMIFS('BD1'!Y:Y,'BD1'!AC:AC,F1623,'BD1'!AA:AA,"PAGADO")))</f>
        <v/>
      </c>
    </row>
    <row r="1624" spans="2:7" ht="20.100000000000001" customHeight="1" x14ac:dyDescent="0.25">
      <c r="B1624" s="538" t="str">
        <f ca="1">IF(F1624="","",(IFERROR(OFFSET('BD1'!C$14,MATCH(F1624,'BD1'!AC$13:AC$2500,0)-2,0),"")))</f>
        <v/>
      </c>
      <c r="C1624" s="539" t="str">
        <f ca="1">IF(F1624="","",(IFERROR(OFFSET('BD1'!AB$14,MATCH(F1624,'BD1'!AC$13:AC$2500,0)-2,0),"")))</f>
        <v/>
      </c>
      <c r="D1624" s="70" t="str">
        <f>IF(F1624="","",(COUNTIFS('BD1'!AC:AC,F1624,'BD1'!AA:AA,"PAGADO")))</f>
        <v/>
      </c>
      <c r="E1624" s="73" t="str">
        <f>IF(F1624="","",(IFERROR(VLOOKUP(F1624,'BD1'!AC:AE,2,0),"")))</f>
        <v/>
      </c>
      <c r="F1624" s="360"/>
      <c r="G1624" s="75" t="str">
        <f>IF(F1624="","",(SUMIFS('BD1'!Y:Y,'BD1'!AC:AC,F1624,'BD1'!AA:AA,"PAGADO")))</f>
        <v/>
      </c>
    </row>
    <row r="1625" spans="2:7" ht="20.100000000000001" customHeight="1" x14ac:dyDescent="0.25">
      <c r="B1625" s="538" t="str">
        <f ca="1">IF(F1625="","",(IFERROR(OFFSET('BD1'!C$14,MATCH(F1625,'BD1'!AC$13:AC$2500,0)-2,0),"")))</f>
        <v/>
      </c>
      <c r="C1625" s="539" t="str">
        <f ca="1">IF(F1625="","",(IFERROR(OFFSET('BD1'!AB$14,MATCH(F1625,'BD1'!AC$13:AC$2500,0)-2,0),"")))</f>
        <v/>
      </c>
      <c r="D1625" s="70" t="str">
        <f>IF(F1625="","",(COUNTIFS('BD1'!AC:AC,F1625,'BD1'!AA:AA,"PAGADO")))</f>
        <v/>
      </c>
      <c r="E1625" s="73" t="str">
        <f>IF(F1625="","",(IFERROR(VLOOKUP(F1625,'BD1'!AC:AE,2,0),"")))</f>
        <v/>
      </c>
      <c r="F1625" s="360"/>
      <c r="G1625" s="75" t="str">
        <f>IF(F1625="","",(SUMIFS('BD1'!Y:Y,'BD1'!AC:AC,F1625,'BD1'!AA:AA,"PAGADO")))</f>
        <v/>
      </c>
    </row>
    <row r="1626" spans="2:7" ht="20.100000000000001" customHeight="1" x14ac:dyDescent="0.25">
      <c r="B1626" s="538" t="str">
        <f ca="1">IF(F1626="","",(IFERROR(OFFSET('BD1'!C$14,MATCH(F1626,'BD1'!AC$13:AC$2500,0)-2,0),"")))</f>
        <v/>
      </c>
      <c r="C1626" s="539" t="str">
        <f ca="1">IF(F1626="","",(IFERROR(OFFSET('BD1'!AB$14,MATCH(F1626,'BD1'!AC$13:AC$2500,0)-2,0),"")))</f>
        <v/>
      </c>
      <c r="D1626" s="70" t="str">
        <f>IF(F1626="","",(COUNTIFS('BD1'!AC:AC,F1626,'BD1'!AA:AA,"PAGADO")))</f>
        <v/>
      </c>
      <c r="E1626" s="73" t="str">
        <f>IF(F1626="","",(IFERROR(VLOOKUP(F1626,'BD1'!AC:AE,2,0),"")))</f>
        <v/>
      </c>
      <c r="F1626" s="360"/>
      <c r="G1626" s="75" t="str">
        <f>IF(F1626="","",(SUMIFS('BD1'!Y:Y,'BD1'!AC:AC,F1626,'BD1'!AA:AA,"PAGADO")))</f>
        <v/>
      </c>
    </row>
    <row r="1627" spans="2:7" ht="20.100000000000001" customHeight="1" x14ac:dyDescent="0.25">
      <c r="B1627" s="538" t="str">
        <f ca="1">IF(F1627="","",(IFERROR(OFFSET('BD1'!C$14,MATCH(F1627,'BD1'!AC$13:AC$2500,0)-2,0),"")))</f>
        <v/>
      </c>
      <c r="C1627" s="539" t="str">
        <f ca="1">IF(F1627="","",(IFERROR(OFFSET('BD1'!AB$14,MATCH(F1627,'BD1'!AC$13:AC$2500,0)-2,0),"")))</f>
        <v/>
      </c>
      <c r="D1627" s="70" t="str">
        <f>IF(F1627="","",(COUNTIFS('BD1'!AC:AC,F1627,'BD1'!AA:AA,"PAGADO")))</f>
        <v/>
      </c>
      <c r="E1627" s="73" t="str">
        <f>IF(F1627="","",(IFERROR(VLOOKUP(F1627,'BD1'!AC:AE,2,0),"")))</f>
        <v/>
      </c>
      <c r="F1627" s="360"/>
      <c r="G1627" s="75" t="str">
        <f>IF(F1627="","",(SUMIFS('BD1'!Y:Y,'BD1'!AC:AC,F1627,'BD1'!AA:AA,"PAGADO")))</f>
        <v/>
      </c>
    </row>
    <row r="1628" spans="2:7" ht="20.100000000000001" customHeight="1" x14ac:dyDescent="0.25">
      <c r="B1628" s="538" t="str">
        <f ca="1">IF(F1628="","",(IFERROR(OFFSET('BD1'!C$14,MATCH(F1628,'BD1'!AC$13:AC$2500,0)-2,0),"")))</f>
        <v/>
      </c>
      <c r="C1628" s="539" t="str">
        <f ca="1">IF(F1628="","",(IFERROR(OFFSET('BD1'!AB$14,MATCH(F1628,'BD1'!AC$13:AC$2500,0)-2,0),"")))</f>
        <v/>
      </c>
      <c r="D1628" s="70" t="str">
        <f>IF(F1628="","",(COUNTIFS('BD1'!AC:AC,F1628,'BD1'!AA:AA,"PAGADO")))</f>
        <v/>
      </c>
      <c r="E1628" s="73" t="str">
        <f>IF(F1628="","",(IFERROR(VLOOKUP(F1628,'BD1'!AC:AE,2,0),"")))</f>
        <v/>
      </c>
      <c r="F1628" s="360"/>
      <c r="G1628" s="75" t="str">
        <f>IF(F1628="","",(SUMIFS('BD1'!Y:Y,'BD1'!AC:AC,F1628,'BD1'!AA:AA,"PAGADO")))</f>
        <v/>
      </c>
    </row>
    <row r="1629" spans="2:7" ht="20.100000000000001" customHeight="1" x14ac:dyDescent="0.25">
      <c r="B1629" s="538" t="str">
        <f ca="1">IF(F1629="","",(IFERROR(OFFSET('BD1'!C$14,MATCH(F1629,'BD1'!AC$13:AC$2500,0)-2,0),"")))</f>
        <v/>
      </c>
      <c r="C1629" s="539" t="str">
        <f ca="1">IF(F1629="","",(IFERROR(OFFSET('BD1'!AB$14,MATCH(F1629,'BD1'!AC$13:AC$2500,0)-2,0),"")))</f>
        <v/>
      </c>
      <c r="D1629" s="70" t="str">
        <f>IF(F1629="","",(COUNTIFS('BD1'!AC:AC,F1629,'BD1'!AA:AA,"PAGADO")))</f>
        <v/>
      </c>
      <c r="E1629" s="73" t="str">
        <f>IF(F1629="","",(IFERROR(VLOOKUP(F1629,'BD1'!AC:AE,2,0),"")))</f>
        <v/>
      </c>
      <c r="F1629" s="360"/>
      <c r="G1629" s="75" t="str">
        <f>IF(F1629="","",(SUMIFS('BD1'!Y:Y,'BD1'!AC:AC,F1629,'BD1'!AA:AA,"PAGADO")))</f>
        <v/>
      </c>
    </row>
    <row r="1630" spans="2:7" ht="20.100000000000001" customHeight="1" x14ac:dyDescent="0.25">
      <c r="B1630" s="538" t="str">
        <f ca="1">IF(F1630="","",(IFERROR(OFFSET('BD1'!C$14,MATCH(F1630,'BD1'!AC$13:AC$2500,0)-2,0),"")))</f>
        <v/>
      </c>
      <c r="C1630" s="539" t="str">
        <f ca="1">IF(F1630="","",(IFERROR(OFFSET('BD1'!AB$14,MATCH(F1630,'BD1'!AC$13:AC$2500,0)-2,0),"")))</f>
        <v/>
      </c>
      <c r="D1630" s="70" t="str">
        <f>IF(F1630="","",(COUNTIFS('BD1'!AC:AC,F1630,'BD1'!AA:AA,"PAGADO")))</f>
        <v/>
      </c>
      <c r="E1630" s="73" t="str">
        <f>IF(F1630="","",(IFERROR(VLOOKUP(F1630,'BD1'!AC:AE,2,0),"")))</f>
        <v/>
      </c>
      <c r="F1630" s="360"/>
      <c r="G1630" s="75" t="str">
        <f>IF(F1630="","",(SUMIFS('BD1'!Y:Y,'BD1'!AC:AC,F1630,'BD1'!AA:AA,"PAGADO")))</f>
        <v/>
      </c>
    </row>
    <row r="1631" spans="2:7" ht="20.100000000000001" customHeight="1" x14ac:dyDescent="0.25">
      <c r="B1631" s="538" t="str">
        <f ca="1">IF(F1631="","",(IFERROR(OFFSET('BD1'!C$14,MATCH(F1631,'BD1'!AC$13:AC$2500,0)-2,0),"")))</f>
        <v/>
      </c>
      <c r="C1631" s="539" t="str">
        <f ca="1">IF(F1631="","",(IFERROR(OFFSET('BD1'!AB$14,MATCH(F1631,'BD1'!AC$13:AC$2500,0)-2,0),"")))</f>
        <v/>
      </c>
      <c r="D1631" s="70" t="str">
        <f>IF(F1631="","",(COUNTIFS('BD1'!AC:AC,F1631,'BD1'!AA:AA,"PAGADO")))</f>
        <v/>
      </c>
      <c r="E1631" s="73" t="str">
        <f>IF(F1631="","",(IFERROR(VLOOKUP(F1631,'BD1'!AC:AE,2,0),"")))</f>
        <v/>
      </c>
      <c r="F1631" s="360"/>
      <c r="G1631" s="75" t="str">
        <f>IF(F1631="","",(SUMIFS('BD1'!Y:Y,'BD1'!AC:AC,F1631,'BD1'!AA:AA,"PAGADO")))</f>
        <v/>
      </c>
    </row>
    <row r="1632" spans="2:7" ht="20.100000000000001" customHeight="1" x14ac:dyDescent="0.25">
      <c r="B1632" s="538" t="str">
        <f ca="1">IF(F1632="","",(IFERROR(OFFSET('BD1'!C$14,MATCH(F1632,'BD1'!AC$13:AC$2500,0)-2,0),"")))</f>
        <v/>
      </c>
      <c r="C1632" s="539" t="str">
        <f ca="1">IF(F1632="","",(IFERROR(OFFSET('BD1'!AB$14,MATCH(F1632,'BD1'!AC$13:AC$2500,0)-2,0),"")))</f>
        <v/>
      </c>
      <c r="D1632" s="70" t="str">
        <f>IF(F1632="","",(COUNTIFS('BD1'!AC:AC,F1632,'BD1'!AA:AA,"PAGADO")))</f>
        <v/>
      </c>
      <c r="E1632" s="73" t="str">
        <f>IF(F1632="","",(IFERROR(VLOOKUP(F1632,'BD1'!AC:AE,2,0),"")))</f>
        <v/>
      </c>
      <c r="F1632" s="360"/>
      <c r="G1632" s="75" t="str">
        <f>IF(F1632="","",(SUMIFS('BD1'!Y:Y,'BD1'!AC:AC,F1632,'BD1'!AA:AA,"PAGADO")))</f>
        <v/>
      </c>
    </row>
    <row r="1633" spans="2:7" ht="20.100000000000001" customHeight="1" x14ac:dyDescent="0.25">
      <c r="B1633" s="538" t="str">
        <f ca="1">IF(F1633="","",(IFERROR(OFFSET('BD1'!C$14,MATCH(F1633,'BD1'!AC$13:AC$2500,0)-2,0),"")))</f>
        <v/>
      </c>
      <c r="C1633" s="539" t="str">
        <f ca="1">IF(F1633="","",(IFERROR(OFFSET('BD1'!AB$14,MATCH(F1633,'BD1'!AC$13:AC$2500,0)-2,0),"")))</f>
        <v/>
      </c>
      <c r="D1633" s="70" t="str">
        <f>IF(F1633="","",(COUNTIFS('BD1'!AC:AC,F1633,'BD1'!AA:AA,"PAGADO")))</f>
        <v/>
      </c>
      <c r="E1633" s="73" t="str">
        <f>IF(F1633="","",(IFERROR(VLOOKUP(F1633,'BD1'!AC:AE,2,0),"")))</f>
        <v/>
      </c>
      <c r="F1633" s="360"/>
      <c r="G1633" s="75" t="str">
        <f>IF(F1633="","",(SUMIFS('BD1'!Y:Y,'BD1'!AC:AC,F1633,'BD1'!AA:AA,"PAGADO")))</f>
        <v/>
      </c>
    </row>
    <row r="1634" spans="2:7" ht="20.100000000000001" customHeight="1" x14ac:dyDescent="0.25">
      <c r="B1634" s="538" t="str">
        <f ca="1">IF(F1634="","",(IFERROR(OFFSET('BD1'!C$14,MATCH(F1634,'BD1'!AC$13:AC$2500,0)-2,0),"")))</f>
        <v/>
      </c>
      <c r="C1634" s="539" t="str">
        <f ca="1">IF(F1634="","",(IFERROR(OFFSET('BD1'!AB$14,MATCH(F1634,'BD1'!AC$13:AC$2500,0)-2,0),"")))</f>
        <v/>
      </c>
      <c r="D1634" s="70" t="str">
        <f>IF(F1634="","",(COUNTIFS('BD1'!AC:AC,F1634,'BD1'!AA:AA,"PAGADO")))</f>
        <v/>
      </c>
      <c r="E1634" s="73" t="str">
        <f>IF(F1634="","",(IFERROR(VLOOKUP(F1634,'BD1'!AC:AE,2,0),"")))</f>
        <v/>
      </c>
      <c r="F1634" s="360"/>
      <c r="G1634" s="75" t="str">
        <f>IF(F1634="","",(SUMIFS('BD1'!Y:Y,'BD1'!AC:AC,F1634,'BD1'!AA:AA,"PAGADO")))</f>
        <v/>
      </c>
    </row>
    <row r="1635" spans="2:7" ht="20.100000000000001" customHeight="1" x14ac:dyDescent="0.25">
      <c r="B1635" s="538" t="str">
        <f ca="1">IF(F1635="","",(IFERROR(OFFSET('BD1'!C$14,MATCH(F1635,'BD1'!AC$13:AC$2500,0)-2,0),"")))</f>
        <v/>
      </c>
      <c r="C1635" s="539" t="str">
        <f ca="1">IF(F1635="","",(IFERROR(OFFSET('BD1'!AB$14,MATCH(F1635,'BD1'!AC$13:AC$2500,0)-2,0),"")))</f>
        <v/>
      </c>
      <c r="D1635" s="70" t="str">
        <f>IF(F1635="","",(COUNTIFS('BD1'!AC:AC,F1635,'BD1'!AA:AA,"PAGADO")))</f>
        <v/>
      </c>
      <c r="E1635" s="73" t="str">
        <f>IF(F1635="","",(IFERROR(VLOOKUP(F1635,'BD1'!AC:AE,2,0),"")))</f>
        <v/>
      </c>
      <c r="F1635" s="360"/>
      <c r="G1635" s="75" t="str">
        <f>IF(F1635="","",(SUMIFS('BD1'!Y:Y,'BD1'!AC:AC,F1635,'BD1'!AA:AA,"PAGADO")))</f>
        <v/>
      </c>
    </row>
    <row r="1636" spans="2:7" ht="20.100000000000001" customHeight="1" x14ac:dyDescent="0.25">
      <c r="B1636" s="538" t="str">
        <f ca="1">IF(F1636="","",(IFERROR(OFFSET('BD1'!C$14,MATCH(F1636,'BD1'!AC$13:AC$2500,0)-2,0),"")))</f>
        <v/>
      </c>
      <c r="C1636" s="539" t="str">
        <f ca="1">IF(F1636="","",(IFERROR(OFFSET('BD1'!AB$14,MATCH(F1636,'BD1'!AC$13:AC$2500,0)-2,0),"")))</f>
        <v/>
      </c>
      <c r="D1636" s="70" t="str">
        <f>IF(F1636="","",(COUNTIFS('BD1'!AC:AC,F1636,'BD1'!AA:AA,"PAGADO")))</f>
        <v/>
      </c>
      <c r="E1636" s="73" t="str">
        <f>IF(F1636="","",(IFERROR(VLOOKUP(F1636,'BD1'!AC:AE,2,0),"")))</f>
        <v/>
      </c>
      <c r="F1636" s="360"/>
      <c r="G1636" s="75" t="str">
        <f>IF(F1636="","",(SUMIFS('BD1'!Y:Y,'BD1'!AC:AC,F1636,'BD1'!AA:AA,"PAGADO")))</f>
        <v/>
      </c>
    </row>
    <row r="1637" spans="2:7" ht="20.100000000000001" customHeight="1" x14ac:dyDescent="0.25">
      <c r="B1637" s="538" t="str">
        <f ca="1">IF(F1637="","",(IFERROR(OFFSET('BD1'!C$14,MATCH(F1637,'BD1'!AC$13:AC$2500,0)-2,0),"")))</f>
        <v/>
      </c>
      <c r="C1637" s="539" t="str">
        <f ca="1">IF(F1637="","",(IFERROR(OFFSET('BD1'!AB$14,MATCH(F1637,'BD1'!AC$13:AC$2500,0)-2,0),"")))</f>
        <v/>
      </c>
      <c r="D1637" s="70" t="str">
        <f>IF(F1637="","",(COUNTIFS('BD1'!AC:AC,F1637,'BD1'!AA:AA,"PAGADO")))</f>
        <v/>
      </c>
      <c r="E1637" s="73" t="str">
        <f>IF(F1637="","",(IFERROR(VLOOKUP(F1637,'BD1'!AC:AE,2,0),"")))</f>
        <v/>
      </c>
      <c r="F1637" s="360"/>
      <c r="G1637" s="75" t="str">
        <f>IF(F1637="","",(SUMIFS('BD1'!Y:Y,'BD1'!AC:AC,F1637,'BD1'!AA:AA,"PAGADO")))</f>
        <v/>
      </c>
    </row>
    <row r="1638" spans="2:7" ht="20.100000000000001" customHeight="1" x14ac:dyDescent="0.25">
      <c r="B1638" s="538" t="str">
        <f ca="1">IF(F1638="","",(IFERROR(OFFSET('BD1'!C$14,MATCH(F1638,'BD1'!AC$13:AC$2500,0)-2,0),"")))</f>
        <v/>
      </c>
      <c r="C1638" s="539" t="str">
        <f ca="1">IF(F1638="","",(IFERROR(OFFSET('BD1'!AB$14,MATCH(F1638,'BD1'!AC$13:AC$2500,0)-2,0),"")))</f>
        <v/>
      </c>
      <c r="D1638" s="70" t="str">
        <f>IF(F1638="","",(COUNTIFS('BD1'!AC:AC,F1638,'BD1'!AA:AA,"PAGADO")))</f>
        <v/>
      </c>
      <c r="E1638" s="73" t="str">
        <f>IF(F1638="","",(IFERROR(VLOOKUP(F1638,'BD1'!AC:AE,2,0),"")))</f>
        <v/>
      </c>
      <c r="F1638" s="360"/>
      <c r="G1638" s="75" t="str">
        <f>IF(F1638="","",(SUMIFS('BD1'!Y:Y,'BD1'!AC:AC,F1638,'BD1'!AA:AA,"PAGADO")))</f>
        <v/>
      </c>
    </row>
    <row r="1639" spans="2:7" ht="20.100000000000001" customHeight="1" x14ac:dyDescent="0.25">
      <c r="B1639" s="538" t="str">
        <f ca="1">IF(F1639="","",(IFERROR(OFFSET('BD1'!C$14,MATCH(F1639,'BD1'!AC$13:AC$2500,0)-2,0),"")))</f>
        <v/>
      </c>
      <c r="C1639" s="539" t="str">
        <f ca="1">IF(F1639="","",(IFERROR(OFFSET('BD1'!AB$14,MATCH(F1639,'BD1'!AC$13:AC$2500,0)-2,0),"")))</f>
        <v/>
      </c>
      <c r="D1639" s="70" t="str">
        <f>IF(F1639="","",(COUNTIFS('BD1'!AC:AC,F1639,'BD1'!AA:AA,"PAGADO")))</f>
        <v/>
      </c>
      <c r="E1639" s="73" t="str">
        <f>IF(F1639="","",(IFERROR(VLOOKUP(F1639,'BD1'!AC:AE,2,0),"")))</f>
        <v/>
      </c>
      <c r="F1639" s="360"/>
      <c r="G1639" s="75" t="str">
        <f>IF(F1639="","",(SUMIFS('BD1'!Y:Y,'BD1'!AC:AC,F1639,'BD1'!AA:AA,"PAGADO")))</f>
        <v/>
      </c>
    </row>
    <row r="1640" spans="2:7" ht="20.100000000000001" customHeight="1" x14ac:dyDescent="0.25">
      <c r="B1640" s="538" t="str">
        <f ca="1">IF(F1640="","",(IFERROR(OFFSET('BD1'!C$14,MATCH(F1640,'BD1'!AC$13:AC$2500,0)-2,0),"")))</f>
        <v/>
      </c>
      <c r="C1640" s="539" t="str">
        <f ca="1">IF(F1640="","",(IFERROR(OFFSET('BD1'!AB$14,MATCH(F1640,'BD1'!AC$13:AC$2500,0)-2,0),"")))</f>
        <v/>
      </c>
      <c r="D1640" s="70" t="str">
        <f>IF(F1640="","",(COUNTIFS('BD1'!AC:AC,F1640,'BD1'!AA:AA,"PAGADO")))</f>
        <v/>
      </c>
      <c r="E1640" s="73" t="str">
        <f>IF(F1640="","",(IFERROR(VLOOKUP(F1640,'BD1'!AC:AE,2,0),"")))</f>
        <v/>
      </c>
      <c r="F1640" s="360"/>
      <c r="G1640" s="75" t="str">
        <f>IF(F1640="","",(SUMIFS('BD1'!Y:Y,'BD1'!AC:AC,F1640,'BD1'!AA:AA,"PAGADO")))</f>
        <v/>
      </c>
    </row>
    <row r="1641" spans="2:7" ht="20.100000000000001" customHeight="1" x14ac:dyDescent="0.25">
      <c r="B1641" s="538" t="str">
        <f ca="1">IF(F1641="","",(IFERROR(OFFSET('BD1'!C$14,MATCH(F1641,'BD1'!AC$13:AC$2500,0)-2,0),"")))</f>
        <v/>
      </c>
      <c r="C1641" s="539" t="str">
        <f ca="1">IF(F1641="","",(IFERROR(OFFSET('BD1'!AB$14,MATCH(F1641,'BD1'!AC$13:AC$2500,0)-2,0),"")))</f>
        <v/>
      </c>
      <c r="D1641" s="70" t="str">
        <f>IF(F1641="","",(COUNTIFS('BD1'!AC:AC,F1641,'BD1'!AA:AA,"PAGADO")))</f>
        <v/>
      </c>
      <c r="E1641" s="73" t="str">
        <f>IF(F1641="","",(IFERROR(VLOOKUP(F1641,'BD1'!AC:AE,2,0),"")))</f>
        <v/>
      </c>
      <c r="F1641" s="360"/>
      <c r="G1641" s="75" t="str">
        <f>IF(F1641="","",(SUMIFS('BD1'!Y:Y,'BD1'!AC:AC,F1641,'BD1'!AA:AA,"PAGADO")))</f>
        <v/>
      </c>
    </row>
    <row r="1642" spans="2:7" ht="20.100000000000001" customHeight="1" x14ac:dyDescent="0.25">
      <c r="B1642" s="538" t="str">
        <f ca="1">IF(F1642="","",(IFERROR(OFFSET('BD1'!C$14,MATCH(F1642,'BD1'!AC$13:AC$2500,0)-2,0),"")))</f>
        <v/>
      </c>
      <c r="C1642" s="539" t="str">
        <f ca="1">IF(F1642="","",(IFERROR(OFFSET('BD1'!AB$14,MATCH(F1642,'BD1'!AC$13:AC$2500,0)-2,0),"")))</f>
        <v/>
      </c>
      <c r="D1642" s="70" t="str">
        <f>IF(F1642="","",(COUNTIFS('BD1'!AC:AC,F1642,'BD1'!AA:AA,"PAGADO")))</f>
        <v/>
      </c>
      <c r="E1642" s="73" t="str">
        <f>IF(F1642="","",(IFERROR(VLOOKUP(F1642,'BD1'!AC:AE,2,0),"")))</f>
        <v/>
      </c>
      <c r="F1642" s="360"/>
      <c r="G1642" s="75" t="str">
        <f>IF(F1642="","",(SUMIFS('BD1'!Y:Y,'BD1'!AC:AC,F1642,'BD1'!AA:AA,"PAGADO")))</f>
        <v/>
      </c>
    </row>
    <row r="1643" spans="2:7" ht="20.100000000000001" customHeight="1" x14ac:dyDescent="0.25">
      <c r="B1643" s="538" t="str">
        <f ca="1">IF(F1643="","",(IFERROR(OFFSET('BD1'!C$14,MATCH(F1643,'BD1'!AC$13:AC$2500,0)-2,0),"")))</f>
        <v/>
      </c>
      <c r="C1643" s="539" t="str">
        <f ca="1">IF(F1643="","",(IFERROR(OFFSET('BD1'!AB$14,MATCH(F1643,'BD1'!AC$13:AC$2500,0)-2,0),"")))</f>
        <v/>
      </c>
      <c r="D1643" s="70" t="str">
        <f>IF(F1643="","",(COUNTIFS('BD1'!AC:AC,F1643,'BD1'!AA:AA,"PAGADO")))</f>
        <v/>
      </c>
      <c r="E1643" s="73" t="str">
        <f>IF(F1643="","",(IFERROR(VLOOKUP(F1643,'BD1'!AC:AE,2,0),"")))</f>
        <v/>
      </c>
      <c r="F1643" s="360"/>
      <c r="G1643" s="75" t="str">
        <f>IF(F1643="","",(SUMIFS('BD1'!Y:Y,'BD1'!AC:AC,F1643,'BD1'!AA:AA,"PAGADO")))</f>
        <v/>
      </c>
    </row>
    <row r="1644" spans="2:7" ht="20.100000000000001" customHeight="1" x14ac:dyDescent="0.25">
      <c r="B1644" s="538" t="str">
        <f ca="1">IF(F1644="","",(IFERROR(OFFSET('BD1'!C$14,MATCH(F1644,'BD1'!AC$13:AC$2500,0)-2,0),"")))</f>
        <v/>
      </c>
      <c r="C1644" s="539" t="str">
        <f ca="1">IF(F1644="","",(IFERROR(OFFSET('BD1'!AB$14,MATCH(F1644,'BD1'!AC$13:AC$2500,0)-2,0),"")))</f>
        <v/>
      </c>
      <c r="D1644" s="70" t="str">
        <f>IF(F1644="","",(COUNTIFS('BD1'!AC:AC,F1644,'BD1'!AA:AA,"PAGADO")))</f>
        <v/>
      </c>
      <c r="E1644" s="73" t="str">
        <f>IF(F1644="","",(IFERROR(VLOOKUP(F1644,'BD1'!AC:AE,2,0),"")))</f>
        <v/>
      </c>
      <c r="F1644" s="360"/>
      <c r="G1644" s="75" t="str">
        <f>IF(F1644="","",(SUMIFS('BD1'!Y:Y,'BD1'!AC:AC,F1644,'BD1'!AA:AA,"PAGADO")))</f>
        <v/>
      </c>
    </row>
    <row r="1645" spans="2:7" ht="20.100000000000001" customHeight="1" x14ac:dyDescent="0.25">
      <c r="B1645" s="538" t="str">
        <f ca="1">IF(F1645="","",(IFERROR(OFFSET('BD1'!C$14,MATCH(F1645,'BD1'!AC$13:AC$2500,0)-2,0),"")))</f>
        <v/>
      </c>
      <c r="C1645" s="539" t="str">
        <f ca="1">IF(F1645="","",(IFERROR(OFFSET('BD1'!AB$14,MATCH(F1645,'BD1'!AC$13:AC$2500,0)-2,0),"")))</f>
        <v/>
      </c>
      <c r="D1645" s="70" t="str">
        <f>IF(F1645="","",(COUNTIFS('BD1'!AC:AC,F1645,'BD1'!AA:AA,"PAGADO")))</f>
        <v/>
      </c>
      <c r="E1645" s="73" t="str">
        <f>IF(F1645="","",(IFERROR(VLOOKUP(F1645,'BD1'!AC:AE,2,0),"")))</f>
        <v/>
      </c>
      <c r="F1645" s="360"/>
      <c r="G1645" s="75" t="str">
        <f>IF(F1645="","",(SUMIFS('BD1'!Y:Y,'BD1'!AC:AC,F1645,'BD1'!AA:AA,"PAGADO")))</f>
        <v/>
      </c>
    </row>
    <row r="1646" spans="2:7" ht="20.100000000000001" customHeight="1" x14ac:dyDescent="0.25">
      <c r="B1646" s="538" t="str">
        <f ca="1">IF(F1646="","",(IFERROR(OFFSET('BD1'!C$14,MATCH(F1646,'BD1'!AC$13:AC$2500,0)-2,0),"")))</f>
        <v/>
      </c>
      <c r="C1646" s="539" t="str">
        <f ca="1">IF(F1646="","",(IFERROR(OFFSET('BD1'!AB$14,MATCH(F1646,'BD1'!AC$13:AC$2500,0)-2,0),"")))</f>
        <v/>
      </c>
      <c r="D1646" s="70" t="str">
        <f>IF(F1646="","",(COUNTIFS('BD1'!AC:AC,F1646,'BD1'!AA:AA,"PAGADO")))</f>
        <v/>
      </c>
      <c r="E1646" s="73" t="str">
        <f>IF(F1646="","",(IFERROR(VLOOKUP(F1646,'BD1'!AC:AE,2,0),"")))</f>
        <v/>
      </c>
      <c r="F1646" s="360"/>
      <c r="G1646" s="75" t="str">
        <f>IF(F1646="","",(SUMIFS('BD1'!Y:Y,'BD1'!AC:AC,F1646,'BD1'!AA:AA,"PAGADO")))</f>
        <v/>
      </c>
    </row>
    <row r="1647" spans="2:7" ht="20.100000000000001" customHeight="1" x14ac:dyDescent="0.25">
      <c r="B1647" s="538" t="str">
        <f ca="1">IF(F1647="","",(IFERROR(OFFSET('BD1'!C$14,MATCH(F1647,'BD1'!AC$13:AC$2500,0)-2,0),"")))</f>
        <v/>
      </c>
      <c r="C1647" s="539" t="str">
        <f ca="1">IF(F1647="","",(IFERROR(OFFSET('BD1'!AB$14,MATCH(F1647,'BD1'!AC$13:AC$2500,0)-2,0),"")))</f>
        <v/>
      </c>
      <c r="D1647" s="70" t="str">
        <f>IF(F1647="","",(COUNTIFS('BD1'!AC:AC,F1647,'BD1'!AA:AA,"PAGADO")))</f>
        <v/>
      </c>
      <c r="E1647" s="73" t="str">
        <f>IF(F1647="","",(IFERROR(VLOOKUP(F1647,'BD1'!AC:AE,2,0),"")))</f>
        <v/>
      </c>
      <c r="F1647" s="360"/>
      <c r="G1647" s="75" t="str">
        <f>IF(F1647="","",(SUMIFS('BD1'!Y:Y,'BD1'!AC:AC,F1647,'BD1'!AA:AA,"PAGADO")))</f>
        <v/>
      </c>
    </row>
    <row r="1648" spans="2:7" ht="20.100000000000001" customHeight="1" x14ac:dyDescent="0.25">
      <c r="B1648" s="538" t="str">
        <f ca="1">IF(F1648="","",(IFERROR(OFFSET('BD1'!C$14,MATCH(F1648,'BD1'!AC$13:AC$2500,0)-2,0),"")))</f>
        <v/>
      </c>
      <c r="C1648" s="539" t="str">
        <f ca="1">IF(F1648="","",(IFERROR(OFFSET('BD1'!AB$14,MATCH(F1648,'BD1'!AC$13:AC$2500,0)-2,0),"")))</f>
        <v/>
      </c>
      <c r="D1648" s="70" t="str">
        <f>IF(F1648="","",(COUNTIFS('BD1'!AC:AC,F1648,'BD1'!AA:AA,"PAGADO")))</f>
        <v/>
      </c>
      <c r="E1648" s="73" t="str">
        <f>IF(F1648="","",(IFERROR(VLOOKUP(F1648,'BD1'!AC:AE,2,0),"")))</f>
        <v/>
      </c>
      <c r="F1648" s="360"/>
      <c r="G1648" s="75" t="str">
        <f>IF(F1648="","",(SUMIFS('BD1'!Y:Y,'BD1'!AC:AC,F1648,'BD1'!AA:AA,"PAGADO")))</f>
        <v/>
      </c>
    </row>
    <row r="1649" spans="2:7" ht="20.100000000000001" customHeight="1" x14ac:dyDescent="0.25">
      <c r="B1649" s="538" t="str">
        <f ca="1">IF(F1649="","",(IFERROR(OFFSET('BD1'!C$14,MATCH(F1649,'BD1'!AC$13:AC$2500,0)-2,0),"")))</f>
        <v/>
      </c>
      <c r="C1649" s="539" t="str">
        <f ca="1">IF(F1649="","",(IFERROR(OFFSET('BD1'!AB$14,MATCH(F1649,'BD1'!AC$13:AC$2500,0)-2,0),"")))</f>
        <v/>
      </c>
      <c r="D1649" s="70" t="str">
        <f>IF(F1649="","",(COUNTIFS('BD1'!AC:AC,F1649,'BD1'!AA:AA,"PAGADO")))</f>
        <v/>
      </c>
      <c r="E1649" s="73" t="str">
        <f>IF(F1649="","",(IFERROR(VLOOKUP(F1649,'BD1'!AC:AE,2,0),"")))</f>
        <v/>
      </c>
      <c r="F1649" s="360"/>
      <c r="G1649" s="75" t="str">
        <f>IF(F1649="","",(SUMIFS('BD1'!Y:Y,'BD1'!AC:AC,F1649,'BD1'!AA:AA,"PAGADO")))</f>
        <v/>
      </c>
    </row>
    <row r="1650" spans="2:7" ht="20.100000000000001" customHeight="1" x14ac:dyDescent="0.25">
      <c r="B1650" s="538" t="str">
        <f ca="1">IF(F1650="","",(IFERROR(OFFSET('BD1'!C$14,MATCH(F1650,'BD1'!AC$13:AC$2500,0)-2,0),"")))</f>
        <v/>
      </c>
      <c r="C1650" s="539" t="str">
        <f ca="1">IF(F1650="","",(IFERROR(OFFSET('BD1'!AB$14,MATCH(F1650,'BD1'!AC$13:AC$2500,0)-2,0),"")))</f>
        <v/>
      </c>
      <c r="D1650" s="70" t="str">
        <f>IF(F1650="","",(COUNTIFS('BD1'!AC:AC,F1650,'BD1'!AA:AA,"PAGADO")))</f>
        <v/>
      </c>
      <c r="E1650" s="73" t="str">
        <f>IF(F1650="","",(IFERROR(VLOOKUP(F1650,'BD1'!AC:AE,2,0),"")))</f>
        <v/>
      </c>
      <c r="F1650" s="360"/>
      <c r="G1650" s="75" t="str">
        <f>IF(F1650="","",(SUMIFS('BD1'!Y:Y,'BD1'!AC:AC,F1650,'BD1'!AA:AA,"PAGADO")))</f>
        <v/>
      </c>
    </row>
    <row r="1651" spans="2:7" ht="20.100000000000001" customHeight="1" x14ac:dyDescent="0.25">
      <c r="B1651" s="538" t="str">
        <f ca="1">IF(F1651="","",(IFERROR(OFFSET('BD1'!C$14,MATCH(F1651,'BD1'!AC$13:AC$2500,0)-2,0),"")))</f>
        <v/>
      </c>
      <c r="C1651" s="539" t="str">
        <f ca="1">IF(F1651="","",(IFERROR(OFFSET('BD1'!AB$14,MATCH(F1651,'BD1'!AC$13:AC$2500,0)-2,0),"")))</f>
        <v/>
      </c>
      <c r="D1651" s="70" t="str">
        <f>IF(F1651="","",(COUNTIFS('BD1'!AC:AC,F1651,'BD1'!AA:AA,"PAGADO")))</f>
        <v/>
      </c>
      <c r="E1651" s="73" t="str">
        <f>IF(F1651="","",(IFERROR(VLOOKUP(F1651,'BD1'!AC:AE,2,0),"")))</f>
        <v/>
      </c>
      <c r="F1651" s="360"/>
      <c r="G1651" s="75" t="str">
        <f>IF(F1651="","",(SUMIFS('BD1'!Y:Y,'BD1'!AC:AC,F1651,'BD1'!AA:AA,"PAGADO")))</f>
        <v/>
      </c>
    </row>
    <row r="1652" spans="2:7" ht="20.100000000000001" customHeight="1" x14ac:dyDescent="0.25">
      <c r="B1652" s="538" t="str">
        <f ca="1">IF(F1652="","",(IFERROR(OFFSET('BD1'!C$14,MATCH(F1652,'BD1'!AC$13:AC$2500,0)-2,0),"")))</f>
        <v/>
      </c>
      <c r="C1652" s="539" t="str">
        <f ca="1">IF(F1652="","",(IFERROR(OFFSET('BD1'!AB$14,MATCH(F1652,'BD1'!AC$13:AC$2500,0)-2,0),"")))</f>
        <v/>
      </c>
      <c r="D1652" s="70" t="str">
        <f>IF(F1652="","",(COUNTIFS('BD1'!AC:AC,F1652,'BD1'!AA:AA,"PAGADO")))</f>
        <v/>
      </c>
      <c r="E1652" s="73" t="str">
        <f>IF(F1652="","",(IFERROR(VLOOKUP(F1652,'BD1'!AC:AE,2,0),"")))</f>
        <v/>
      </c>
      <c r="F1652" s="360"/>
      <c r="G1652" s="75" t="str">
        <f>IF(F1652="","",(SUMIFS('BD1'!Y:Y,'BD1'!AC:AC,F1652,'BD1'!AA:AA,"PAGADO")))</f>
        <v/>
      </c>
    </row>
    <row r="1653" spans="2:7" ht="20.100000000000001" customHeight="1" x14ac:dyDescent="0.25">
      <c r="B1653" s="538" t="str">
        <f ca="1">IF(F1653="","",(IFERROR(OFFSET('BD1'!C$14,MATCH(F1653,'BD1'!AC$13:AC$2500,0)-2,0),"")))</f>
        <v/>
      </c>
      <c r="C1653" s="539" t="str">
        <f ca="1">IF(F1653="","",(IFERROR(OFFSET('BD1'!AB$14,MATCH(F1653,'BD1'!AC$13:AC$2500,0)-2,0),"")))</f>
        <v/>
      </c>
      <c r="D1653" s="70" t="str">
        <f>IF(F1653="","",(COUNTIFS('BD1'!AC:AC,F1653,'BD1'!AA:AA,"PAGADO")))</f>
        <v/>
      </c>
      <c r="E1653" s="73" t="str">
        <f>IF(F1653="","",(IFERROR(VLOOKUP(F1653,'BD1'!AC:AE,2,0),"")))</f>
        <v/>
      </c>
      <c r="F1653" s="360"/>
      <c r="G1653" s="75" t="str">
        <f>IF(F1653="","",(SUMIFS('BD1'!Y:Y,'BD1'!AC:AC,F1653,'BD1'!AA:AA,"PAGADO")))</f>
        <v/>
      </c>
    </row>
    <row r="1654" spans="2:7" ht="20.100000000000001" customHeight="1" x14ac:dyDescent="0.25">
      <c r="B1654" s="538" t="str">
        <f ca="1">IF(F1654="","",(IFERROR(OFFSET('BD1'!C$14,MATCH(F1654,'BD1'!AC$13:AC$2500,0)-2,0),"")))</f>
        <v/>
      </c>
      <c r="C1654" s="539" t="str">
        <f ca="1">IF(F1654="","",(IFERROR(OFFSET('BD1'!AB$14,MATCH(F1654,'BD1'!AC$13:AC$2500,0)-2,0),"")))</f>
        <v/>
      </c>
      <c r="D1654" s="70" t="str">
        <f>IF(F1654="","",(COUNTIFS('BD1'!AC:AC,F1654,'BD1'!AA:AA,"PAGADO")))</f>
        <v/>
      </c>
      <c r="E1654" s="73" t="str">
        <f>IF(F1654="","",(IFERROR(VLOOKUP(F1654,'BD1'!AC:AE,2,0),"")))</f>
        <v/>
      </c>
      <c r="F1654" s="360"/>
      <c r="G1654" s="75" t="str">
        <f>IF(F1654="","",(SUMIFS('BD1'!Y:Y,'BD1'!AC:AC,F1654,'BD1'!AA:AA,"PAGADO")))</f>
        <v/>
      </c>
    </row>
    <row r="1655" spans="2:7" ht="20.100000000000001" customHeight="1" x14ac:dyDescent="0.25">
      <c r="B1655" s="538" t="str">
        <f ca="1">IF(F1655="","",(IFERROR(OFFSET('BD1'!C$14,MATCH(F1655,'BD1'!AC$13:AC$2500,0)-2,0),"")))</f>
        <v/>
      </c>
      <c r="C1655" s="539" t="str">
        <f ca="1">IF(F1655="","",(IFERROR(OFFSET('BD1'!AB$14,MATCH(F1655,'BD1'!AC$13:AC$2500,0)-2,0),"")))</f>
        <v/>
      </c>
      <c r="D1655" s="70" t="str">
        <f>IF(F1655="","",(COUNTIFS('BD1'!AC:AC,F1655,'BD1'!AA:AA,"PAGADO")))</f>
        <v/>
      </c>
      <c r="E1655" s="73" t="str">
        <f>IF(F1655="","",(IFERROR(VLOOKUP(F1655,'BD1'!AC:AE,2,0),"")))</f>
        <v/>
      </c>
      <c r="F1655" s="360"/>
      <c r="G1655" s="75" t="str">
        <f>IF(F1655="","",(SUMIFS('BD1'!Y:Y,'BD1'!AC:AC,F1655,'BD1'!AA:AA,"PAGADO")))</f>
        <v/>
      </c>
    </row>
    <row r="1656" spans="2:7" ht="20.100000000000001" customHeight="1" x14ac:dyDescent="0.25">
      <c r="B1656" s="538" t="str">
        <f ca="1">IF(F1656="","",(IFERROR(OFFSET('BD1'!C$14,MATCH(F1656,'BD1'!AC$13:AC$2500,0)-2,0),"")))</f>
        <v/>
      </c>
      <c r="C1656" s="539" t="str">
        <f ca="1">IF(F1656="","",(IFERROR(OFFSET('BD1'!AB$14,MATCH(F1656,'BD1'!AC$13:AC$2500,0)-2,0),"")))</f>
        <v/>
      </c>
      <c r="D1656" s="70" t="str">
        <f>IF(F1656="","",(COUNTIFS('BD1'!AC:AC,F1656,'BD1'!AA:AA,"PAGADO")))</f>
        <v/>
      </c>
      <c r="E1656" s="73" t="str">
        <f>IF(F1656="","",(IFERROR(VLOOKUP(F1656,'BD1'!AC:AE,2,0),"")))</f>
        <v/>
      </c>
      <c r="F1656" s="360"/>
      <c r="G1656" s="75" t="str">
        <f>IF(F1656="","",(SUMIFS('BD1'!Y:Y,'BD1'!AC:AC,F1656,'BD1'!AA:AA,"PAGADO")))</f>
        <v/>
      </c>
    </row>
    <row r="1657" spans="2:7" ht="20.100000000000001" customHeight="1" x14ac:dyDescent="0.25">
      <c r="B1657" s="538" t="str">
        <f ca="1">IF(F1657="","",(IFERROR(OFFSET('BD1'!C$14,MATCH(F1657,'BD1'!AC$13:AC$2500,0)-2,0),"")))</f>
        <v/>
      </c>
      <c r="C1657" s="539" t="str">
        <f ca="1">IF(F1657="","",(IFERROR(OFFSET('BD1'!AB$14,MATCH(F1657,'BD1'!AC$13:AC$2500,0)-2,0),"")))</f>
        <v/>
      </c>
      <c r="D1657" s="70" t="str">
        <f>IF(F1657="","",(COUNTIFS('BD1'!AC:AC,F1657,'BD1'!AA:AA,"PAGADO")))</f>
        <v/>
      </c>
      <c r="E1657" s="73" t="str">
        <f>IF(F1657="","",(IFERROR(VLOOKUP(F1657,'BD1'!AC:AE,2,0),"")))</f>
        <v/>
      </c>
      <c r="F1657" s="360"/>
      <c r="G1657" s="75" t="str">
        <f>IF(F1657="","",(SUMIFS('BD1'!Y:Y,'BD1'!AC:AC,F1657,'BD1'!AA:AA,"PAGADO")))</f>
        <v/>
      </c>
    </row>
    <row r="1658" spans="2:7" ht="20.100000000000001" customHeight="1" x14ac:dyDescent="0.25">
      <c r="B1658" s="538" t="str">
        <f ca="1">IF(F1658="","",(IFERROR(OFFSET('BD1'!C$14,MATCH(F1658,'BD1'!AC$13:AC$2500,0)-2,0),"")))</f>
        <v/>
      </c>
      <c r="C1658" s="539" t="str">
        <f ca="1">IF(F1658="","",(IFERROR(OFFSET('BD1'!AB$14,MATCH(F1658,'BD1'!AC$13:AC$2500,0)-2,0),"")))</f>
        <v/>
      </c>
      <c r="D1658" s="70" t="str">
        <f>IF(F1658="","",(COUNTIFS('BD1'!AC:AC,F1658,'BD1'!AA:AA,"PAGADO")))</f>
        <v/>
      </c>
      <c r="E1658" s="73" t="str">
        <f>IF(F1658="","",(IFERROR(VLOOKUP(F1658,'BD1'!AC:AE,2,0),"")))</f>
        <v/>
      </c>
      <c r="F1658" s="360"/>
      <c r="G1658" s="75" t="str">
        <f>IF(F1658="","",(SUMIFS('BD1'!Y:Y,'BD1'!AC:AC,F1658,'BD1'!AA:AA,"PAGADO")))</f>
        <v/>
      </c>
    </row>
    <row r="1659" spans="2:7" ht="20.100000000000001" customHeight="1" x14ac:dyDescent="0.25">
      <c r="B1659" s="538" t="str">
        <f ca="1">IF(F1659="","",(IFERROR(OFFSET('BD1'!C$14,MATCH(F1659,'BD1'!AC$13:AC$2500,0)-2,0),"")))</f>
        <v/>
      </c>
      <c r="C1659" s="539" t="str">
        <f ca="1">IF(F1659="","",(IFERROR(OFFSET('BD1'!AB$14,MATCH(F1659,'BD1'!AC$13:AC$2500,0)-2,0),"")))</f>
        <v/>
      </c>
      <c r="D1659" s="70" t="str">
        <f>IF(F1659="","",(COUNTIFS('BD1'!AC:AC,F1659,'BD1'!AA:AA,"PAGADO")))</f>
        <v/>
      </c>
      <c r="E1659" s="73" t="str">
        <f>IF(F1659="","",(IFERROR(VLOOKUP(F1659,'BD1'!AC:AE,2,0),"")))</f>
        <v/>
      </c>
      <c r="F1659" s="360"/>
      <c r="G1659" s="75" t="str">
        <f>IF(F1659="","",(SUMIFS('BD1'!Y:Y,'BD1'!AC:AC,F1659,'BD1'!AA:AA,"PAGADO")))</f>
        <v/>
      </c>
    </row>
    <row r="1660" spans="2:7" ht="20.100000000000001" customHeight="1" x14ac:dyDescent="0.25">
      <c r="B1660" s="538" t="str">
        <f ca="1">IF(F1660="","",(IFERROR(OFFSET('BD1'!C$14,MATCH(F1660,'BD1'!AC$13:AC$2500,0)-2,0),"")))</f>
        <v/>
      </c>
      <c r="C1660" s="539" t="str">
        <f ca="1">IF(F1660="","",(IFERROR(OFFSET('BD1'!AB$14,MATCH(F1660,'BD1'!AC$13:AC$2500,0)-2,0),"")))</f>
        <v/>
      </c>
      <c r="D1660" s="70" t="str">
        <f>IF(F1660="","",(COUNTIFS('BD1'!AC:AC,F1660,'BD1'!AA:AA,"PAGADO")))</f>
        <v/>
      </c>
      <c r="E1660" s="73" t="str">
        <f>IF(F1660="","",(IFERROR(VLOOKUP(F1660,'BD1'!AC:AE,2,0),"")))</f>
        <v/>
      </c>
      <c r="F1660" s="360"/>
      <c r="G1660" s="75" t="str">
        <f>IF(F1660="","",(SUMIFS('BD1'!Y:Y,'BD1'!AC:AC,F1660,'BD1'!AA:AA,"PAGADO")))</f>
        <v/>
      </c>
    </row>
    <row r="1661" spans="2:7" ht="20.100000000000001" customHeight="1" x14ac:dyDescent="0.25">
      <c r="B1661" s="538" t="str">
        <f ca="1">IF(F1661="","",(IFERROR(OFFSET('BD1'!C$14,MATCH(F1661,'BD1'!AC$13:AC$2500,0)-2,0),"")))</f>
        <v/>
      </c>
      <c r="C1661" s="539" t="str">
        <f ca="1">IF(F1661="","",(IFERROR(OFFSET('BD1'!AB$14,MATCH(F1661,'BD1'!AC$13:AC$2500,0)-2,0),"")))</f>
        <v/>
      </c>
      <c r="D1661" s="70" t="str">
        <f>IF(F1661="","",(COUNTIFS('BD1'!AC:AC,F1661,'BD1'!AA:AA,"PAGADO")))</f>
        <v/>
      </c>
      <c r="E1661" s="73" t="str">
        <f>IF(F1661="","",(IFERROR(VLOOKUP(F1661,'BD1'!AC:AE,2,0),"")))</f>
        <v/>
      </c>
      <c r="F1661" s="360"/>
      <c r="G1661" s="75" t="str">
        <f>IF(F1661="","",(SUMIFS('BD1'!Y:Y,'BD1'!AC:AC,F1661,'BD1'!AA:AA,"PAGADO")))</f>
        <v/>
      </c>
    </row>
    <row r="1662" spans="2:7" ht="20.100000000000001" customHeight="1" x14ac:dyDescent="0.25">
      <c r="B1662" s="538" t="str">
        <f ca="1">IF(F1662="","",(IFERROR(OFFSET('BD1'!C$14,MATCH(F1662,'BD1'!AC$13:AC$2500,0)-2,0),"")))</f>
        <v/>
      </c>
      <c r="C1662" s="539" t="str">
        <f ca="1">IF(F1662="","",(IFERROR(OFFSET('BD1'!AB$14,MATCH(F1662,'BD1'!AC$13:AC$2500,0)-2,0),"")))</f>
        <v/>
      </c>
      <c r="D1662" s="70" t="str">
        <f>IF(F1662="","",(COUNTIFS('BD1'!AC:AC,F1662,'BD1'!AA:AA,"PAGADO")))</f>
        <v/>
      </c>
      <c r="E1662" s="73" t="str">
        <f>IF(F1662="","",(IFERROR(VLOOKUP(F1662,'BD1'!AC:AE,2,0),"")))</f>
        <v/>
      </c>
      <c r="F1662" s="360"/>
      <c r="G1662" s="75" t="str">
        <f>IF(F1662="","",(SUMIFS('BD1'!Y:Y,'BD1'!AC:AC,F1662,'BD1'!AA:AA,"PAGADO")))</f>
        <v/>
      </c>
    </row>
    <row r="1663" spans="2:7" ht="20.100000000000001" customHeight="1" x14ac:dyDescent="0.25">
      <c r="B1663" s="538" t="str">
        <f ca="1">IF(F1663="","",(IFERROR(OFFSET('BD1'!C$14,MATCH(F1663,'BD1'!AC$13:AC$2500,0)-2,0),"")))</f>
        <v/>
      </c>
      <c r="C1663" s="539" t="str">
        <f ca="1">IF(F1663="","",(IFERROR(OFFSET('BD1'!AB$14,MATCH(F1663,'BD1'!AC$13:AC$2500,0)-2,0),"")))</f>
        <v/>
      </c>
      <c r="D1663" s="70" t="str">
        <f>IF(F1663="","",(COUNTIFS('BD1'!AC:AC,F1663,'BD1'!AA:AA,"PAGADO")))</f>
        <v/>
      </c>
      <c r="E1663" s="73" t="str">
        <f>IF(F1663="","",(IFERROR(VLOOKUP(F1663,'BD1'!AC:AE,2,0),"")))</f>
        <v/>
      </c>
      <c r="F1663" s="360"/>
      <c r="G1663" s="75" t="str">
        <f>IF(F1663="","",(SUMIFS('BD1'!Y:Y,'BD1'!AC:AC,F1663,'BD1'!AA:AA,"PAGADO")))</f>
        <v/>
      </c>
    </row>
    <row r="1664" spans="2:7" ht="20.100000000000001" customHeight="1" x14ac:dyDescent="0.25">
      <c r="B1664" s="538" t="str">
        <f ca="1">IF(F1664="","",(IFERROR(OFFSET('BD1'!C$14,MATCH(F1664,'BD1'!AC$13:AC$2500,0)-2,0),"")))</f>
        <v/>
      </c>
      <c r="C1664" s="539" t="str">
        <f ca="1">IF(F1664="","",(IFERROR(OFFSET('BD1'!AB$14,MATCH(F1664,'BD1'!AC$13:AC$2500,0)-2,0),"")))</f>
        <v/>
      </c>
      <c r="D1664" s="70" t="str">
        <f>IF(F1664="","",(COUNTIFS('BD1'!AC:AC,F1664,'BD1'!AA:AA,"PAGADO")))</f>
        <v/>
      </c>
      <c r="E1664" s="73" t="str">
        <f>IF(F1664="","",(IFERROR(VLOOKUP(F1664,'BD1'!AC:AE,2,0),"")))</f>
        <v/>
      </c>
      <c r="F1664" s="360"/>
      <c r="G1664" s="75" t="str">
        <f>IF(F1664="","",(SUMIFS('BD1'!Y:Y,'BD1'!AC:AC,F1664,'BD1'!AA:AA,"PAGADO")))</f>
        <v/>
      </c>
    </row>
    <row r="1665" spans="2:7" ht="20.100000000000001" customHeight="1" x14ac:dyDescent="0.25">
      <c r="B1665" s="538" t="str">
        <f ca="1">IF(F1665="","",(IFERROR(OFFSET('BD1'!C$14,MATCH(F1665,'BD1'!AC$13:AC$2500,0)-2,0),"")))</f>
        <v/>
      </c>
      <c r="C1665" s="539" t="str">
        <f ca="1">IF(F1665="","",(IFERROR(OFFSET('BD1'!AB$14,MATCH(F1665,'BD1'!AC$13:AC$2500,0)-2,0),"")))</f>
        <v/>
      </c>
      <c r="D1665" s="70" t="str">
        <f>IF(F1665="","",(COUNTIFS('BD1'!AC:AC,F1665,'BD1'!AA:AA,"PAGADO")))</f>
        <v/>
      </c>
      <c r="E1665" s="73" t="str">
        <f>IF(F1665="","",(IFERROR(VLOOKUP(F1665,'BD1'!AC:AE,2,0),"")))</f>
        <v/>
      </c>
      <c r="F1665" s="360"/>
      <c r="G1665" s="75" t="str">
        <f>IF(F1665="","",(SUMIFS('BD1'!Y:Y,'BD1'!AC:AC,F1665,'BD1'!AA:AA,"PAGADO")))</f>
        <v/>
      </c>
    </row>
    <row r="1666" spans="2:7" ht="20.100000000000001" customHeight="1" x14ac:dyDescent="0.25">
      <c r="B1666" s="538" t="str">
        <f ca="1">IF(F1666="","",(IFERROR(OFFSET('BD1'!C$14,MATCH(F1666,'BD1'!AC$13:AC$2500,0)-2,0),"")))</f>
        <v/>
      </c>
      <c r="C1666" s="539" t="str">
        <f ca="1">IF(F1666="","",(IFERROR(OFFSET('BD1'!AB$14,MATCH(F1666,'BD1'!AC$13:AC$2500,0)-2,0),"")))</f>
        <v/>
      </c>
      <c r="D1666" s="70" t="str">
        <f>IF(F1666="","",(COUNTIFS('BD1'!AC:AC,F1666,'BD1'!AA:AA,"PAGADO")))</f>
        <v/>
      </c>
      <c r="E1666" s="73" t="str">
        <f>IF(F1666="","",(IFERROR(VLOOKUP(F1666,'BD1'!AC:AE,2,0),"")))</f>
        <v/>
      </c>
      <c r="F1666" s="360"/>
      <c r="G1666" s="75" t="str">
        <f>IF(F1666="","",(SUMIFS('BD1'!Y:Y,'BD1'!AC:AC,F1666,'BD1'!AA:AA,"PAGADO")))</f>
        <v/>
      </c>
    </row>
    <row r="1667" spans="2:7" ht="20.100000000000001" customHeight="1" x14ac:dyDescent="0.25">
      <c r="B1667" s="538" t="str">
        <f ca="1">IF(F1667="","",(IFERROR(OFFSET('BD1'!C$14,MATCH(F1667,'BD1'!AC$13:AC$2500,0)-2,0),"")))</f>
        <v/>
      </c>
      <c r="C1667" s="539" t="str">
        <f ca="1">IF(F1667="","",(IFERROR(OFFSET('BD1'!AB$14,MATCH(F1667,'BD1'!AC$13:AC$2500,0)-2,0),"")))</f>
        <v/>
      </c>
      <c r="D1667" s="70" t="str">
        <f>IF(F1667="","",(COUNTIFS('BD1'!AC:AC,F1667,'BD1'!AA:AA,"PAGADO")))</f>
        <v/>
      </c>
      <c r="E1667" s="73" t="str">
        <f>IF(F1667="","",(IFERROR(VLOOKUP(F1667,'BD1'!AC:AE,2,0),"")))</f>
        <v/>
      </c>
      <c r="F1667" s="360"/>
      <c r="G1667" s="75" t="str">
        <f>IF(F1667="","",(SUMIFS('BD1'!Y:Y,'BD1'!AC:AC,F1667,'BD1'!AA:AA,"PAGADO")))</f>
        <v/>
      </c>
    </row>
    <row r="1668" spans="2:7" ht="20.100000000000001" customHeight="1" x14ac:dyDescent="0.25">
      <c r="B1668" s="538" t="str">
        <f ca="1">IF(F1668="","",(IFERROR(OFFSET('BD1'!C$14,MATCH(F1668,'BD1'!AC$13:AC$2500,0)-2,0),"")))</f>
        <v/>
      </c>
      <c r="C1668" s="539" t="str">
        <f ca="1">IF(F1668="","",(IFERROR(OFFSET('BD1'!AB$14,MATCH(F1668,'BD1'!AC$13:AC$2500,0)-2,0),"")))</f>
        <v/>
      </c>
      <c r="D1668" s="70" t="str">
        <f>IF(F1668="","",(COUNTIFS('BD1'!AC:AC,F1668,'BD1'!AA:AA,"PAGADO")))</f>
        <v/>
      </c>
      <c r="E1668" s="73" t="str">
        <f>IF(F1668="","",(IFERROR(VLOOKUP(F1668,'BD1'!AC:AE,2,0),"")))</f>
        <v/>
      </c>
      <c r="F1668" s="360"/>
      <c r="G1668" s="75" t="str">
        <f>IF(F1668="","",(SUMIFS('BD1'!Y:Y,'BD1'!AC:AC,F1668,'BD1'!AA:AA,"PAGADO")))</f>
        <v/>
      </c>
    </row>
    <row r="1669" spans="2:7" ht="20.100000000000001" customHeight="1" x14ac:dyDescent="0.25">
      <c r="B1669" s="538" t="str">
        <f ca="1">IF(F1669="","",(IFERROR(OFFSET('BD1'!C$14,MATCH(F1669,'BD1'!AC$13:AC$2500,0)-2,0),"")))</f>
        <v/>
      </c>
      <c r="C1669" s="539" t="str">
        <f ca="1">IF(F1669="","",(IFERROR(OFFSET('BD1'!AB$14,MATCH(F1669,'BD1'!AC$13:AC$2500,0)-2,0),"")))</f>
        <v/>
      </c>
      <c r="D1669" s="70" t="str">
        <f>IF(F1669="","",(COUNTIFS('BD1'!AC:AC,F1669,'BD1'!AA:AA,"PAGADO")))</f>
        <v/>
      </c>
      <c r="E1669" s="73" t="str">
        <f>IF(F1669="","",(IFERROR(VLOOKUP(F1669,'BD1'!AC:AE,2,0),"")))</f>
        <v/>
      </c>
      <c r="F1669" s="360"/>
      <c r="G1669" s="75" t="str">
        <f>IF(F1669="","",(SUMIFS('BD1'!Y:Y,'BD1'!AC:AC,F1669,'BD1'!AA:AA,"PAGADO")))</f>
        <v/>
      </c>
    </row>
    <row r="1670" spans="2:7" ht="20.100000000000001" customHeight="1" x14ac:dyDescent="0.25">
      <c r="B1670" s="538" t="str">
        <f ca="1">IF(F1670="","",(IFERROR(OFFSET('BD1'!C$14,MATCH(F1670,'BD1'!AC$13:AC$2500,0)-2,0),"")))</f>
        <v/>
      </c>
      <c r="C1670" s="539" t="str">
        <f ca="1">IF(F1670="","",(IFERROR(OFFSET('BD1'!AB$14,MATCH(F1670,'BD1'!AC$13:AC$2500,0)-2,0),"")))</f>
        <v/>
      </c>
      <c r="D1670" s="70" t="str">
        <f>IF(F1670="","",(COUNTIFS('BD1'!AC:AC,F1670,'BD1'!AA:AA,"PAGADO")))</f>
        <v/>
      </c>
      <c r="E1670" s="73" t="str">
        <f>IF(F1670="","",(IFERROR(VLOOKUP(F1670,'BD1'!AC:AE,2,0),"")))</f>
        <v/>
      </c>
      <c r="F1670" s="360"/>
      <c r="G1670" s="75" t="str">
        <f>IF(F1670="","",(SUMIFS('BD1'!Y:Y,'BD1'!AC:AC,F1670,'BD1'!AA:AA,"PAGADO")))</f>
        <v/>
      </c>
    </row>
    <row r="1671" spans="2:7" ht="20.100000000000001" customHeight="1" x14ac:dyDescent="0.25">
      <c r="B1671" s="538" t="str">
        <f ca="1">IF(F1671="","",(IFERROR(OFFSET('BD1'!C$14,MATCH(F1671,'BD1'!AC$13:AC$2500,0)-2,0),"")))</f>
        <v/>
      </c>
      <c r="C1671" s="539" t="str">
        <f ca="1">IF(F1671="","",(IFERROR(OFFSET('BD1'!AB$14,MATCH(F1671,'BD1'!AC$13:AC$2500,0)-2,0),"")))</f>
        <v/>
      </c>
      <c r="D1671" s="70" t="str">
        <f>IF(F1671="","",(COUNTIFS('BD1'!AC:AC,F1671,'BD1'!AA:AA,"PAGADO")))</f>
        <v/>
      </c>
      <c r="E1671" s="73" t="str">
        <f>IF(F1671="","",(IFERROR(VLOOKUP(F1671,'BD1'!AC:AE,2,0),"")))</f>
        <v/>
      </c>
      <c r="F1671" s="360"/>
      <c r="G1671" s="75" t="str">
        <f>IF(F1671="","",(SUMIFS('BD1'!Y:Y,'BD1'!AC:AC,F1671,'BD1'!AA:AA,"PAGADO")))</f>
        <v/>
      </c>
    </row>
    <row r="1672" spans="2:7" ht="20.100000000000001" customHeight="1" x14ac:dyDescent="0.25">
      <c r="B1672" s="538" t="str">
        <f ca="1">IF(F1672="","",(IFERROR(OFFSET('BD1'!C$14,MATCH(F1672,'BD1'!AC$13:AC$2500,0)-2,0),"")))</f>
        <v/>
      </c>
      <c r="C1672" s="539" t="str">
        <f ca="1">IF(F1672="","",(IFERROR(OFFSET('BD1'!AB$14,MATCH(F1672,'BD1'!AC$13:AC$2500,0)-2,0),"")))</f>
        <v/>
      </c>
      <c r="D1672" s="70" t="str">
        <f>IF(F1672="","",(COUNTIFS('BD1'!AC:AC,F1672,'BD1'!AA:AA,"PAGADO")))</f>
        <v/>
      </c>
      <c r="E1672" s="73" t="str">
        <f>IF(F1672="","",(IFERROR(VLOOKUP(F1672,'BD1'!AC:AE,2,0),"")))</f>
        <v/>
      </c>
      <c r="F1672" s="360"/>
      <c r="G1672" s="75" t="str">
        <f>IF(F1672="","",(SUMIFS('BD1'!Y:Y,'BD1'!AC:AC,F1672,'BD1'!AA:AA,"PAGADO")))</f>
        <v/>
      </c>
    </row>
    <row r="1673" spans="2:7" ht="20.100000000000001" customHeight="1" x14ac:dyDescent="0.25">
      <c r="B1673" s="538" t="str">
        <f ca="1">IF(F1673="","",(IFERROR(OFFSET('BD1'!C$14,MATCH(F1673,'BD1'!AC$13:AC$2500,0)-2,0),"")))</f>
        <v/>
      </c>
      <c r="C1673" s="539" t="str">
        <f ca="1">IF(F1673="","",(IFERROR(OFFSET('BD1'!AB$14,MATCH(F1673,'BD1'!AC$13:AC$2500,0)-2,0),"")))</f>
        <v/>
      </c>
      <c r="D1673" s="70" t="str">
        <f>IF(F1673="","",(COUNTIFS('BD1'!AC:AC,F1673,'BD1'!AA:AA,"PAGADO")))</f>
        <v/>
      </c>
      <c r="E1673" s="73" t="str">
        <f>IF(F1673="","",(IFERROR(VLOOKUP(F1673,'BD1'!AC:AE,2,0),"")))</f>
        <v/>
      </c>
      <c r="F1673" s="360"/>
      <c r="G1673" s="75" t="str">
        <f>IF(F1673="","",(SUMIFS('BD1'!Y:Y,'BD1'!AC:AC,F1673,'BD1'!AA:AA,"PAGADO")))</f>
        <v/>
      </c>
    </row>
    <row r="1674" spans="2:7" ht="20.100000000000001" customHeight="1" x14ac:dyDescent="0.25">
      <c r="B1674" s="538" t="str">
        <f ca="1">IF(F1674="","",(IFERROR(OFFSET('BD1'!C$14,MATCH(F1674,'BD1'!AC$13:AC$2500,0)-2,0),"")))</f>
        <v/>
      </c>
      <c r="C1674" s="539" t="str">
        <f ca="1">IF(F1674="","",(IFERROR(OFFSET('BD1'!AB$14,MATCH(F1674,'BD1'!AC$13:AC$2500,0)-2,0),"")))</f>
        <v/>
      </c>
      <c r="D1674" s="70" t="str">
        <f>IF(F1674="","",(COUNTIFS('BD1'!AC:AC,F1674,'BD1'!AA:AA,"PAGADO")))</f>
        <v/>
      </c>
      <c r="E1674" s="73" t="str">
        <f>IF(F1674="","",(IFERROR(VLOOKUP(F1674,'BD1'!AC:AE,2,0),"")))</f>
        <v/>
      </c>
      <c r="F1674" s="360"/>
      <c r="G1674" s="75" t="str">
        <f>IF(F1674="","",(SUMIFS('BD1'!Y:Y,'BD1'!AC:AC,F1674,'BD1'!AA:AA,"PAGADO")))</f>
        <v/>
      </c>
    </row>
    <row r="1675" spans="2:7" ht="20.100000000000001" customHeight="1" x14ac:dyDescent="0.25">
      <c r="B1675" s="538" t="str">
        <f ca="1">IF(F1675="","",(IFERROR(OFFSET('BD1'!C$14,MATCH(F1675,'BD1'!AC$13:AC$2500,0)-2,0),"")))</f>
        <v/>
      </c>
      <c r="C1675" s="539" t="str">
        <f ca="1">IF(F1675="","",(IFERROR(OFFSET('BD1'!AB$14,MATCH(F1675,'BD1'!AC$13:AC$2500,0)-2,0),"")))</f>
        <v/>
      </c>
      <c r="D1675" s="70" t="str">
        <f>IF(F1675="","",(COUNTIFS('BD1'!AC:AC,F1675,'BD1'!AA:AA,"PAGADO")))</f>
        <v/>
      </c>
      <c r="E1675" s="73" t="str">
        <f>IF(F1675="","",(IFERROR(VLOOKUP(F1675,'BD1'!AC:AE,2,0),"")))</f>
        <v/>
      </c>
      <c r="F1675" s="360"/>
      <c r="G1675" s="75" t="str">
        <f>IF(F1675="","",(SUMIFS('BD1'!Y:Y,'BD1'!AC:AC,F1675,'BD1'!AA:AA,"PAGADO")))</f>
        <v/>
      </c>
    </row>
    <row r="1676" spans="2:7" ht="20.100000000000001" customHeight="1" x14ac:dyDescent="0.25">
      <c r="B1676" s="538" t="str">
        <f ca="1">IF(F1676="","",(IFERROR(OFFSET('BD1'!C$14,MATCH(F1676,'BD1'!AC$13:AC$2500,0)-2,0),"")))</f>
        <v/>
      </c>
      <c r="C1676" s="539" t="str">
        <f ca="1">IF(F1676="","",(IFERROR(OFFSET('BD1'!AB$14,MATCH(F1676,'BD1'!AC$13:AC$2500,0)-2,0),"")))</f>
        <v/>
      </c>
      <c r="D1676" s="70" t="str">
        <f>IF(F1676="","",(COUNTIFS('BD1'!AC:AC,F1676,'BD1'!AA:AA,"PAGADO")))</f>
        <v/>
      </c>
      <c r="E1676" s="73" t="str">
        <f>IF(F1676="","",(IFERROR(VLOOKUP(F1676,'BD1'!AC:AE,2,0),"")))</f>
        <v/>
      </c>
      <c r="F1676" s="360"/>
      <c r="G1676" s="75" t="str">
        <f>IF(F1676="","",(SUMIFS('BD1'!Y:Y,'BD1'!AC:AC,F1676,'BD1'!AA:AA,"PAGADO")))</f>
        <v/>
      </c>
    </row>
    <row r="1677" spans="2:7" ht="20.100000000000001" customHeight="1" x14ac:dyDescent="0.25">
      <c r="B1677" s="538" t="str">
        <f ca="1">IF(F1677="","",(IFERROR(OFFSET('BD1'!C$14,MATCH(F1677,'BD1'!AC$13:AC$2500,0)-2,0),"")))</f>
        <v/>
      </c>
      <c r="C1677" s="539" t="str">
        <f ca="1">IF(F1677="","",(IFERROR(OFFSET('BD1'!AB$14,MATCH(F1677,'BD1'!AC$13:AC$2500,0)-2,0),"")))</f>
        <v/>
      </c>
      <c r="D1677" s="70" t="str">
        <f>IF(F1677="","",(COUNTIFS('BD1'!AC:AC,F1677,'BD1'!AA:AA,"PAGADO")))</f>
        <v/>
      </c>
      <c r="E1677" s="73" t="str">
        <f>IF(F1677="","",(IFERROR(VLOOKUP(F1677,'BD1'!AC:AE,2,0),"")))</f>
        <v/>
      </c>
      <c r="F1677" s="360"/>
      <c r="G1677" s="75" t="str">
        <f>IF(F1677="","",(SUMIFS('BD1'!Y:Y,'BD1'!AC:AC,F1677,'BD1'!AA:AA,"PAGADO")))</f>
        <v/>
      </c>
    </row>
    <row r="1678" spans="2:7" ht="20.100000000000001" customHeight="1" x14ac:dyDescent="0.25">
      <c r="B1678" s="538" t="str">
        <f ca="1">IF(F1678="","",(IFERROR(OFFSET('BD1'!C$14,MATCH(F1678,'BD1'!AC$13:AC$2500,0)-2,0),"")))</f>
        <v/>
      </c>
      <c r="C1678" s="539" t="str">
        <f ca="1">IF(F1678="","",(IFERROR(OFFSET('BD1'!AB$14,MATCH(F1678,'BD1'!AC$13:AC$2500,0)-2,0),"")))</f>
        <v/>
      </c>
      <c r="D1678" s="70" t="str">
        <f>IF(F1678="","",(COUNTIFS('BD1'!AC:AC,F1678,'BD1'!AA:AA,"PAGADO")))</f>
        <v/>
      </c>
      <c r="E1678" s="73" t="str">
        <f>IF(F1678="","",(IFERROR(VLOOKUP(F1678,'BD1'!AC:AE,2,0),"")))</f>
        <v/>
      </c>
      <c r="F1678" s="360"/>
      <c r="G1678" s="75" t="str">
        <f>IF(F1678="","",(SUMIFS('BD1'!Y:Y,'BD1'!AC:AC,F1678,'BD1'!AA:AA,"PAGADO")))</f>
        <v/>
      </c>
    </row>
    <row r="1679" spans="2:7" ht="20.100000000000001" customHeight="1" x14ac:dyDescent="0.25">
      <c r="B1679" s="538" t="str">
        <f ca="1">IF(F1679="","",(IFERROR(OFFSET('BD1'!C$14,MATCH(F1679,'BD1'!AC$13:AC$2500,0)-2,0),"")))</f>
        <v/>
      </c>
      <c r="C1679" s="539" t="str">
        <f ca="1">IF(F1679="","",(IFERROR(OFFSET('BD1'!AB$14,MATCH(F1679,'BD1'!AC$13:AC$2500,0)-2,0),"")))</f>
        <v/>
      </c>
      <c r="D1679" s="70" t="str">
        <f>IF(F1679="","",(COUNTIFS('BD1'!AC:AC,F1679,'BD1'!AA:AA,"PAGADO")))</f>
        <v/>
      </c>
      <c r="E1679" s="73" t="str">
        <f>IF(F1679="","",(IFERROR(VLOOKUP(F1679,'BD1'!AC:AE,2,0),"")))</f>
        <v/>
      </c>
      <c r="F1679" s="360"/>
      <c r="G1679" s="75" t="str">
        <f>IF(F1679="","",(SUMIFS('BD1'!Y:Y,'BD1'!AC:AC,F1679,'BD1'!AA:AA,"PAGADO")))</f>
        <v/>
      </c>
    </row>
    <row r="1680" spans="2:7" ht="20.100000000000001" customHeight="1" x14ac:dyDescent="0.25">
      <c r="B1680" s="538" t="str">
        <f ca="1">IF(F1680="","",(IFERROR(OFFSET('BD1'!C$14,MATCH(F1680,'BD1'!AC$13:AC$2500,0)-2,0),"")))</f>
        <v/>
      </c>
      <c r="C1680" s="539" t="str">
        <f ca="1">IF(F1680="","",(IFERROR(OFFSET('BD1'!AB$14,MATCH(F1680,'BD1'!AC$13:AC$2500,0)-2,0),"")))</f>
        <v/>
      </c>
      <c r="D1680" s="70" t="str">
        <f>IF(F1680="","",(COUNTIFS('BD1'!AC:AC,F1680,'BD1'!AA:AA,"PAGADO")))</f>
        <v/>
      </c>
      <c r="E1680" s="73" t="str">
        <f>IF(F1680="","",(IFERROR(VLOOKUP(F1680,'BD1'!AC:AE,2,0),"")))</f>
        <v/>
      </c>
      <c r="F1680" s="360"/>
      <c r="G1680" s="75" t="str">
        <f>IF(F1680="","",(SUMIFS('BD1'!Y:Y,'BD1'!AC:AC,F1680,'BD1'!AA:AA,"PAGADO")))</f>
        <v/>
      </c>
    </row>
    <row r="1681" spans="2:7" ht="20.100000000000001" customHeight="1" x14ac:dyDescent="0.25">
      <c r="B1681" s="538" t="str">
        <f ca="1">IF(F1681="","",(IFERROR(OFFSET('BD1'!C$14,MATCH(F1681,'BD1'!AC$13:AC$2500,0)-2,0),"")))</f>
        <v/>
      </c>
      <c r="C1681" s="539" t="str">
        <f ca="1">IF(F1681="","",(IFERROR(OFFSET('BD1'!AB$14,MATCH(F1681,'BD1'!AC$13:AC$2500,0)-2,0),"")))</f>
        <v/>
      </c>
      <c r="D1681" s="70" t="str">
        <f>IF(F1681="","",(COUNTIFS('BD1'!AC:AC,F1681,'BD1'!AA:AA,"PAGADO")))</f>
        <v/>
      </c>
      <c r="E1681" s="73" t="str">
        <f>IF(F1681="","",(IFERROR(VLOOKUP(F1681,'BD1'!AC:AE,2,0),"")))</f>
        <v/>
      </c>
      <c r="F1681" s="360"/>
      <c r="G1681" s="75" t="str">
        <f>IF(F1681="","",(SUMIFS('BD1'!Y:Y,'BD1'!AC:AC,F1681,'BD1'!AA:AA,"PAGADO")))</f>
        <v/>
      </c>
    </row>
    <row r="1682" spans="2:7" ht="20.100000000000001" customHeight="1" x14ac:dyDescent="0.25">
      <c r="B1682" s="538" t="str">
        <f ca="1">IF(F1682="","",(IFERROR(OFFSET('BD1'!C$14,MATCH(F1682,'BD1'!AC$13:AC$2500,0)-2,0),"")))</f>
        <v/>
      </c>
      <c r="C1682" s="539" t="str">
        <f ca="1">IF(F1682="","",(IFERROR(OFFSET('BD1'!AB$14,MATCH(F1682,'BD1'!AC$13:AC$2500,0)-2,0),"")))</f>
        <v/>
      </c>
      <c r="D1682" s="70" t="str">
        <f>IF(F1682="","",(COUNTIFS('BD1'!AC:AC,F1682,'BD1'!AA:AA,"PAGADO")))</f>
        <v/>
      </c>
      <c r="E1682" s="73" t="str">
        <f>IF(F1682="","",(IFERROR(VLOOKUP(F1682,'BD1'!AC:AE,2,0),"")))</f>
        <v/>
      </c>
      <c r="F1682" s="360"/>
      <c r="G1682" s="75" t="str">
        <f>IF(F1682="","",(SUMIFS('BD1'!Y:Y,'BD1'!AC:AC,F1682,'BD1'!AA:AA,"PAGADO")))</f>
        <v/>
      </c>
    </row>
    <row r="1683" spans="2:7" ht="20.100000000000001" customHeight="1" x14ac:dyDescent="0.25">
      <c r="B1683" s="538" t="str">
        <f ca="1">IF(F1683="","",(IFERROR(OFFSET('BD1'!C$14,MATCH(F1683,'BD1'!AC$13:AC$2500,0)-2,0),"")))</f>
        <v/>
      </c>
      <c r="C1683" s="539" t="str">
        <f ca="1">IF(F1683="","",(IFERROR(OFFSET('BD1'!AB$14,MATCH(F1683,'BD1'!AC$13:AC$2500,0)-2,0),"")))</f>
        <v/>
      </c>
      <c r="D1683" s="70" t="str">
        <f>IF(F1683="","",(COUNTIFS('BD1'!AC:AC,F1683,'BD1'!AA:AA,"PAGADO")))</f>
        <v/>
      </c>
      <c r="E1683" s="73" t="str">
        <f>IF(F1683="","",(IFERROR(VLOOKUP(F1683,'BD1'!AC:AE,2,0),"")))</f>
        <v/>
      </c>
      <c r="F1683" s="360"/>
      <c r="G1683" s="75" t="str">
        <f>IF(F1683="","",(SUMIFS('BD1'!Y:Y,'BD1'!AC:AC,F1683,'BD1'!AA:AA,"PAGADO")))</f>
        <v/>
      </c>
    </row>
    <row r="1684" spans="2:7" ht="20.100000000000001" customHeight="1" x14ac:dyDescent="0.25">
      <c r="B1684" s="538" t="str">
        <f ca="1">IF(F1684="","",(IFERROR(OFFSET('BD1'!C$14,MATCH(F1684,'BD1'!AC$13:AC$2500,0)-2,0),"")))</f>
        <v/>
      </c>
      <c r="C1684" s="539" t="str">
        <f ca="1">IF(F1684="","",(IFERROR(OFFSET('BD1'!AB$14,MATCH(F1684,'BD1'!AC$13:AC$2500,0)-2,0),"")))</f>
        <v/>
      </c>
      <c r="D1684" s="70" t="str">
        <f>IF(F1684="","",(COUNTIFS('BD1'!AC:AC,F1684,'BD1'!AA:AA,"PAGADO")))</f>
        <v/>
      </c>
      <c r="E1684" s="73" t="str">
        <f>IF(F1684="","",(IFERROR(VLOOKUP(F1684,'BD1'!AC:AE,2,0),"")))</f>
        <v/>
      </c>
      <c r="F1684" s="360"/>
      <c r="G1684" s="75" t="str">
        <f>IF(F1684="","",(SUMIFS('BD1'!Y:Y,'BD1'!AC:AC,F1684,'BD1'!AA:AA,"PAGADO")))</f>
        <v/>
      </c>
    </row>
    <row r="1685" spans="2:7" ht="20.100000000000001" customHeight="1" x14ac:dyDescent="0.25">
      <c r="B1685" s="538" t="str">
        <f ca="1">IF(F1685="","",(IFERROR(OFFSET('BD1'!C$14,MATCH(F1685,'BD1'!AC$13:AC$2500,0)-2,0),"")))</f>
        <v/>
      </c>
      <c r="C1685" s="539" t="str">
        <f ca="1">IF(F1685="","",(IFERROR(OFFSET('BD1'!AB$14,MATCH(F1685,'BD1'!AC$13:AC$2500,0)-2,0),"")))</f>
        <v/>
      </c>
      <c r="D1685" s="70" t="str">
        <f>IF(F1685="","",(COUNTIFS('BD1'!AC:AC,F1685,'BD1'!AA:AA,"PAGADO")))</f>
        <v/>
      </c>
      <c r="E1685" s="73" t="str">
        <f>IF(F1685="","",(IFERROR(VLOOKUP(F1685,'BD1'!AC:AE,2,0),"")))</f>
        <v/>
      </c>
      <c r="F1685" s="360"/>
      <c r="G1685" s="75" t="str">
        <f>IF(F1685="","",(SUMIFS('BD1'!Y:Y,'BD1'!AC:AC,F1685,'BD1'!AA:AA,"PAGADO")))</f>
        <v/>
      </c>
    </row>
    <row r="1686" spans="2:7" ht="20.100000000000001" customHeight="1" x14ac:dyDescent="0.25">
      <c r="B1686" s="538" t="str">
        <f ca="1">IF(F1686="","",(IFERROR(OFFSET('BD1'!C$14,MATCH(F1686,'BD1'!AC$13:AC$2500,0)-2,0),"")))</f>
        <v/>
      </c>
      <c r="C1686" s="539" t="str">
        <f ca="1">IF(F1686="","",(IFERROR(OFFSET('BD1'!AB$14,MATCH(F1686,'BD1'!AC$13:AC$2500,0)-2,0),"")))</f>
        <v/>
      </c>
      <c r="D1686" s="70" t="str">
        <f>IF(F1686="","",(COUNTIFS('BD1'!AC:AC,F1686,'BD1'!AA:AA,"PAGADO")))</f>
        <v/>
      </c>
      <c r="E1686" s="73" t="str">
        <f>IF(F1686="","",(IFERROR(VLOOKUP(F1686,'BD1'!AC:AE,2,0),"")))</f>
        <v/>
      </c>
      <c r="F1686" s="360"/>
      <c r="G1686" s="75" t="str">
        <f>IF(F1686="","",(SUMIFS('BD1'!Y:Y,'BD1'!AC:AC,F1686,'BD1'!AA:AA,"PAGADO")))</f>
        <v/>
      </c>
    </row>
    <row r="1687" spans="2:7" ht="20.100000000000001" customHeight="1" x14ac:dyDescent="0.25">
      <c r="B1687" s="538" t="str">
        <f ca="1">IF(F1687="","",(IFERROR(OFFSET('BD1'!C$14,MATCH(F1687,'BD1'!AC$13:AC$2500,0)-2,0),"")))</f>
        <v/>
      </c>
      <c r="C1687" s="539" t="str">
        <f ca="1">IF(F1687="","",(IFERROR(OFFSET('BD1'!AB$14,MATCH(F1687,'BD1'!AC$13:AC$2500,0)-2,0),"")))</f>
        <v/>
      </c>
      <c r="D1687" s="70" t="str">
        <f>IF(F1687="","",(COUNTIFS('BD1'!AC:AC,F1687,'BD1'!AA:AA,"PAGADO")))</f>
        <v/>
      </c>
      <c r="E1687" s="73" t="str">
        <f>IF(F1687="","",(IFERROR(VLOOKUP(F1687,'BD1'!AC:AE,2,0),"")))</f>
        <v/>
      </c>
      <c r="F1687" s="360"/>
      <c r="G1687" s="75" t="str">
        <f>IF(F1687="","",(SUMIFS('BD1'!Y:Y,'BD1'!AC:AC,F1687,'BD1'!AA:AA,"PAGADO")))</f>
        <v/>
      </c>
    </row>
    <row r="1688" spans="2:7" ht="20.100000000000001" customHeight="1" x14ac:dyDescent="0.25">
      <c r="B1688" s="538" t="str">
        <f ca="1">IF(F1688="","",(IFERROR(OFFSET('BD1'!C$14,MATCH(F1688,'BD1'!AC$13:AC$2500,0)-2,0),"")))</f>
        <v/>
      </c>
      <c r="C1688" s="539" t="str">
        <f ca="1">IF(F1688="","",(IFERROR(OFFSET('BD1'!AB$14,MATCH(F1688,'BD1'!AC$13:AC$2500,0)-2,0),"")))</f>
        <v/>
      </c>
      <c r="D1688" s="70" t="str">
        <f>IF(F1688="","",(COUNTIFS('BD1'!AC:AC,F1688,'BD1'!AA:AA,"PAGADO")))</f>
        <v/>
      </c>
      <c r="E1688" s="73" t="str">
        <f>IF(F1688="","",(IFERROR(VLOOKUP(F1688,'BD1'!AC:AE,2,0),"")))</f>
        <v/>
      </c>
      <c r="F1688" s="360"/>
      <c r="G1688" s="75" t="str">
        <f>IF(F1688="","",(SUMIFS('BD1'!Y:Y,'BD1'!AC:AC,F1688,'BD1'!AA:AA,"PAGADO")))</f>
        <v/>
      </c>
    </row>
    <row r="1689" spans="2:7" ht="20.100000000000001" customHeight="1" x14ac:dyDescent="0.25">
      <c r="B1689" s="538" t="str">
        <f ca="1">IF(F1689="","",(IFERROR(OFFSET('BD1'!C$14,MATCH(F1689,'BD1'!AC$13:AC$2500,0)-2,0),"")))</f>
        <v/>
      </c>
      <c r="C1689" s="539" t="str">
        <f ca="1">IF(F1689="","",(IFERROR(OFFSET('BD1'!AB$14,MATCH(F1689,'BD1'!AC$13:AC$2500,0)-2,0),"")))</f>
        <v/>
      </c>
      <c r="D1689" s="70" t="str">
        <f>IF(F1689="","",(COUNTIFS('BD1'!AC:AC,F1689,'BD1'!AA:AA,"PAGADO")))</f>
        <v/>
      </c>
      <c r="E1689" s="73" t="str">
        <f>IF(F1689="","",(IFERROR(VLOOKUP(F1689,'BD1'!AC:AE,2,0),"")))</f>
        <v/>
      </c>
      <c r="F1689" s="360"/>
      <c r="G1689" s="75" t="str">
        <f>IF(F1689="","",(SUMIFS('BD1'!Y:Y,'BD1'!AC:AC,F1689,'BD1'!AA:AA,"PAGADO")))</f>
        <v/>
      </c>
    </row>
    <row r="1690" spans="2:7" ht="20.100000000000001" customHeight="1" x14ac:dyDescent="0.25">
      <c r="B1690" s="538" t="str">
        <f ca="1">IF(F1690="","",(IFERROR(OFFSET('BD1'!C$14,MATCH(F1690,'BD1'!AC$13:AC$2500,0)-2,0),"")))</f>
        <v/>
      </c>
      <c r="C1690" s="539" t="str">
        <f ca="1">IF(F1690="","",(IFERROR(OFFSET('BD1'!AB$14,MATCH(F1690,'BD1'!AC$13:AC$2500,0)-2,0),"")))</f>
        <v/>
      </c>
      <c r="D1690" s="70" t="str">
        <f>IF(F1690="","",(COUNTIFS('BD1'!AC:AC,F1690,'BD1'!AA:AA,"PAGADO")))</f>
        <v/>
      </c>
      <c r="E1690" s="73" t="str">
        <f>IF(F1690="","",(IFERROR(VLOOKUP(F1690,'BD1'!AC:AE,2,0),"")))</f>
        <v/>
      </c>
      <c r="F1690" s="360"/>
      <c r="G1690" s="75" t="str">
        <f>IF(F1690="","",(SUMIFS('BD1'!Y:Y,'BD1'!AC:AC,F1690,'BD1'!AA:AA,"PAGADO")))</f>
        <v/>
      </c>
    </row>
    <row r="1691" spans="2:7" ht="20.100000000000001" customHeight="1" x14ac:dyDescent="0.25">
      <c r="B1691" s="538" t="str">
        <f ca="1">IF(F1691="","",(IFERROR(OFFSET('BD1'!C$14,MATCH(F1691,'BD1'!AC$13:AC$2500,0)-2,0),"")))</f>
        <v/>
      </c>
      <c r="C1691" s="539" t="str">
        <f ca="1">IF(F1691="","",(IFERROR(OFFSET('BD1'!AB$14,MATCH(F1691,'BD1'!AC$13:AC$2500,0)-2,0),"")))</f>
        <v/>
      </c>
      <c r="D1691" s="70" t="str">
        <f>IF(F1691="","",(COUNTIFS('BD1'!AC:AC,F1691,'BD1'!AA:AA,"PAGADO")))</f>
        <v/>
      </c>
      <c r="E1691" s="73" t="str">
        <f>IF(F1691="","",(IFERROR(VLOOKUP(F1691,'BD1'!AC:AE,2,0),"")))</f>
        <v/>
      </c>
      <c r="F1691" s="360"/>
      <c r="G1691" s="75" t="str">
        <f>IF(F1691="","",(SUMIFS('BD1'!Y:Y,'BD1'!AC:AC,F1691,'BD1'!AA:AA,"PAGADO")))</f>
        <v/>
      </c>
    </row>
    <row r="1692" spans="2:7" ht="20.100000000000001" customHeight="1" x14ac:dyDescent="0.25">
      <c r="B1692" s="538" t="str">
        <f ca="1">IF(F1692="","",(IFERROR(OFFSET('BD1'!C$14,MATCH(F1692,'BD1'!AC$13:AC$2500,0)-2,0),"")))</f>
        <v/>
      </c>
      <c r="C1692" s="539" t="str">
        <f ca="1">IF(F1692="","",(IFERROR(OFFSET('BD1'!AB$14,MATCH(F1692,'BD1'!AC$13:AC$2500,0)-2,0),"")))</f>
        <v/>
      </c>
      <c r="D1692" s="70" t="str">
        <f>IF(F1692="","",(COUNTIFS('BD1'!AC:AC,F1692,'BD1'!AA:AA,"PAGADO")))</f>
        <v/>
      </c>
      <c r="E1692" s="73" t="str">
        <f>IF(F1692="","",(IFERROR(VLOOKUP(F1692,'BD1'!AC:AE,2,0),"")))</f>
        <v/>
      </c>
      <c r="F1692" s="360"/>
      <c r="G1692" s="75" t="str">
        <f>IF(F1692="","",(SUMIFS('BD1'!Y:Y,'BD1'!AC:AC,F1692,'BD1'!AA:AA,"PAGADO")))</f>
        <v/>
      </c>
    </row>
    <row r="1693" spans="2:7" ht="20.100000000000001" customHeight="1" x14ac:dyDescent="0.25">
      <c r="B1693" s="538" t="str">
        <f ca="1">IF(F1693="","",(IFERROR(OFFSET('BD1'!C$14,MATCH(F1693,'BD1'!AC$13:AC$2500,0)-2,0),"")))</f>
        <v/>
      </c>
      <c r="C1693" s="539" t="str">
        <f ca="1">IF(F1693="","",(IFERROR(OFFSET('BD1'!AB$14,MATCH(F1693,'BD1'!AC$13:AC$2500,0)-2,0),"")))</f>
        <v/>
      </c>
      <c r="D1693" s="70" t="str">
        <f>IF(F1693="","",(COUNTIFS('BD1'!AC:AC,F1693,'BD1'!AA:AA,"PAGADO")))</f>
        <v/>
      </c>
      <c r="E1693" s="73" t="str">
        <f>IF(F1693="","",(IFERROR(VLOOKUP(F1693,'BD1'!AC:AE,2,0),"")))</f>
        <v/>
      </c>
      <c r="F1693" s="360"/>
      <c r="G1693" s="75" t="str">
        <f>IF(F1693="","",(SUMIFS('BD1'!Y:Y,'BD1'!AC:AC,F1693,'BD1'!AA:AA,"PAGADO")))</f>
        <v/>
      </c>
    </row>
    <row r="1694" spans="2:7" ht="20.100000000000001" customHeight="1" x14ac:dyDescent="0.25">
      <c r="B1694" s="538" t="str">
        <f ca="1">IF(F1694="","",(IFERROR(OFFSET('BD1'!C$14,MATCH(F1694,'BD1'!AC$13:AC$2500,0)-2,0),"")))</f>
        <v/>
      </c>
      <c r="C1694" s="539" t="str">
        <f ca="1">IF(F1694="","",(IFERROR(OFFSET('BD1'!AB$14,MATCH(F1694,'BD1'!AC$13:AC$2500,0)-2,0),"")))</f>
        <v/>
      </c>
      <c r="D1694" s="70" t="str">
        <f>IF(F1694="","",(COUNTIFS('BD1'!AC:AC,F1694,'BD1'!AA:AA,"PAGADO")))</f>
        <v/>
      </c>
      <c r="E1694" s="73" t="str">
        <f>IF(F1694="","",(IFERROR(VLOOKUP(F1694,'BD1'!AC:AE,2,0),"")))</f>
        <v/>
      </c>
      <c r="F1694" s="360"/>
      <c r="G1694" s="75" t="str">
        <f>IF(F1694="","",(SUMIFS('BD1'!Y:Y,'BD1'!AC:AC,F1694,'BD1'!AA:AA,"PAGADO")))</f>
        <v/>
      </c>
    </row>
    <row r="1695" spans="2:7" ht="20.100000000000001" customHeight="1" x14ac:dyDescent="0.25">
      <c r="B1695" s="538" t="str">
        <f ca="1">IF(F1695="","",(IFERROR(OFFSET('BD1'!C$14,MATCH(F1695,'BD1'!AC$13:AC$2500,0)-2,0),"")))</f>
        <v/>
      </c>
      <c r="C1695" s="539" t="str">
        <f ca="1">IF(F1695="","",(IFERROR(OFFSET('BD1'!AB$14,MATCH(F1695,'BD1'!AC$13:AC$2500,0)-2,0),"")))</f>
        <v/>
      </c>
      <c r="D1695" s="70" t="str">
        <f>IF(F1695="","",(COUNTIFS('BD1'!AC:AC,F1695,'BD1'!AA:AA,"PAGADO")))</f>
        <v/>
      </c>
      <c r="E1695" s="73" t="str">
        <f>IF(F1695="","",(IFERROR(VLOOKUP(F1695,'BD1'!AC:AE,2,0),"")))</f>
        <v/>
      </c>
      <c r="F1695" s="360"/>
      <c r="G1695" s="75" t="str">
        <f>IF(F1695="","",(SUMIFS('BD1'!Y:Y,'BD1'!AC:AC,F1695,'BD1'!AA:AA,"PAGADO")))</f>
        <v/>
      </c>
    </row>
    <row r="1696" spans="2:7" ht="20.100000000000001" customHeight="1" x14ac:dyDescent="0.25">
      <c r="B1696" s="538" t="str">
        <f ca="1">IF(F1696="","",(IFERROR(OFFSET('BD1'!C$14,MATCH(F1696,'BD1'!AC$13:AC$2500,0)-2,0),"")))</f>
        <v/>
      </c>
      <c r="C1696" s="539" t="str">
        <f ca="1">IF(F1696="","",(IFERROR(OFFSET('BD1'!AB$14,MATCH(F1696,'BD1'!AC$13:AC$2500,0)-2,0),"")))</f>
        <v/>
      </c>
      <c r="D1696" s="70" t="str">
        <f>IF(F1696="","",(COUNTIFS('BD1'!AC:AC,F1696,'BD1'!AA:AA,"PAGADO")))</f>
        <v/>
      </c>
      <c r="E1696" s="73" t="str">
        <f>IF(F1696="","",(IFERROR(VLOOKUP(F1696,'BD1'!AC:AE,2,0),"")))</f>
        <v/>
      </c>
      <c r="F1696" s="360"/>
      <c r="G1696" s="75" t="str">
        <f>IF(F1696="","",(SUMIFS('BD1'!Y:Y,'BD1'!AC:AC,F1696,'BD1'!AA:AA,"PAGADO")))</f>
        <v/>
      </c>
    </row>
    <row r="1697" spans="2:7" ht="20.100000000000001" customHeight="1" x14ac:dyDescent="0.25">
      <c r="B1697" s="538" t="str">
        <f ca="1">IF(F1697="","",(IFERROR(OFFSET('BD1'!C$14,MATCH(F1697,'BD1'!AC$13:AC$2500,0)-2,0),"")))</f>
        <v/>
      </c>
      <c r="C1697" s="539" t="str">
        <f ca="1">IF(F1697="","",(IFERROR(OFFSET('BD1'!AB$14,MATCH(F1697,'BD1'!AC$13:AC$2500,0)-2,0),"")))</f>
        <v/>
      </c>
      <c r="D1697" s="70" t="str">
        <f>IF(F1697="","",(COUNTIFS('BD1'!AC:AC,F1697,'BD1'!AA:AA,"PAGADO")))</f>
        <v/>
      </c>
      <c r="E1697" s="73" t="str">
        <f>IF(F1697="","",(IFERROR(VLOOKUP(F1697,'BD1'!AC:AE,2,0),"")))</f>
        <v/>
      </c>
      <c r="F1697" s="360"/>
      <c r="G1697" s="75" t="str">
        <f>IF(F1697="","",(SUMIFS('BD1'!Y:Y,'BD1'!AC:AC,F1697,'BD1'!AA:AA,"PAGADO")))</f>
        <v/>
      </c>
    </row>
    <row r="1698" spans="2:7" ht="20.100000000000001" customHeight="1" x14ac:dyDescent="0.25">
      <c r="B1698" s="538" t="str">
        <f ca="1">IF(F1698="","",(IFERROR(OFFSET('BD1'!C$14,MATCH(F1698,'BD1'!AC$13:AC$2500,0)-2,0),"")))</f>
        <v/>
      </c>
      <c r="C1698" s="539" t="str">
        <f ca="1">IF(F1698="","",(IFERROR(OFFSET('BD1'!AB$14,MATCH(F1698,'BD1'!AC$13:AC$2500,0)-2,0),"")))</f>
        <v/>
      </c>
      <c r="D1698" s="70" t="str">
        <f>IF(F1698="","",(COUNTIFS('BD1'!AC:AC,F1698,'BD1'!AA:AA,"PAGADO")))</f>
        <v/>
      </c>
      <c r="E1698" s="73" t="str">
        <f>IF(F1698="","",(IFERROR(VLOOKUP(F1698,'BD1'!AC:AE,2,0),"")))</f>
        <v/>
      </c>
      <c r="F1698" s="360"/>
      <c r="G1698" s="75" t="str">
        <f>IF(F1698="","",(SUMIFS('BD1'!Y:Y,'BD1'!AC:AC,F1698,'BD1'!AA:AA,"PAGADO")))</f>
        <v/>
      </c>
    </row>
    <row r="1699" spans="2:7" ht="20.100000000000001" customHeight="1" x14ac:dyDescent="0.25">
      <c r="B1699" s="538" t="str">
        <f ca="1">IF(F1699="","",(IFERROR(OFFSET('BD1'!C$14,MATCH(F1699,'BD1'!AC$13:AC$2500,0)-2,0),"")))</f>
        <v/>
      </c>
      <c r="C1699" s="539" t="str">
        <f ca="1">IF(F1699="","",(IFERROR(OFFSET('BD1'!AB$14,MATCH(F1699,'BD1'!AC$13:AC$2500,0)-2,0),"")))</f>
        <v/>
      </c>
      <c r="D1699" s="70" t="str">
        <f>IF(F1699="","",(COUNTIFS('BD1'!AC:AC,F1699,'BD1'!AA:AA,"PAGADO")))</f>
        <v/>
      </c>
      <c r="E1699" s="73" t="str">
        <f>IF(F1699="","",(IFERROR(VLOOKUP(F1699,'BD1'!AC:AE,2,0),"")))</f>
        <v/>
      </c>
      <c r="F1699" s="360"/>
      <c r="G1699" s="75" t="str">
        <f>IF(F1699="","",(SUMIFS('BD1'!Y:Y,'BD1'!AC:AC,F1699,'BD1'!AA:AA,"PAGADO")))</f>
        <v/>
      </c>
    </row>
    <row r="1700" spans="2:7" ht="20.100000000000001" customHeight="1" x14ac:dyDescent="0.25">
      <c r="B1700" s="538" t="str">
        <f ca="1">IF(F1700="","",(IFERROR(OFFSET('BD1'!C$14,MATCH(F1700,'BD1'!AC$13:AC$2500,0)-2,0),"")))</f>
        <v/>
      </c>
      <c r="C1700" s="539" t="str">
        <f ca="1">IF(F1700="","",(IFERROR(OFFSET('BD1'!AB$14,MATCH(F1700,'BD1'!AC$13:AC$2500,0)-2,0),"")))</f>
        <v/>
      </c>
      <c r="D1700" s="70" t="str">
        <f>IF(F1700="","",(COUNTIFS('BD1'!AC:AC,F1700,'BD1'!AA:AA,"PAGADO")))</f>
        <v/>
      </c>
      <c r="E1700" s="73" t="str">
        <f>IF(F1700="","",(IFERROR(VLOOKUP(F1700,'BD1'!AC:AE,2,0),"")))</f>
        <v/>
      </c>
      <c r="F1700" s="360"/>
      <c r="G1700" s="75" t="str">
        <f>IF(F1700="","",(SUMIFS('BD1'!Y:Y,'BD1'!AC:AC,F1700,'BD1'!AA:AA,"PAGADO")))</f>
        <v/>
      </c>
    </row>
    <row r="1701" spans="2:7" ht="20.100000000000001" customHeight="1" x14ac:dyDescent="0.25">
      <c r="B1701" s="538" t="str">
        <f ca="1">IF(F1701="","",(IFERROR(OFFSET('BD1'!C$14,MATCH(F1701,'BD1'!AC$13:AC$2500,0)-2,0),"")))</f>
        <v/>
      </c>
      <c r="C1701" s="539" t="str">
        <f ca="1">IF(F1701="","",(IFERROR(OFFSET('BD1'!AB$14,MATCH(F1701,'BD1'!AC$13:AC$2500,0)-2,0),"")))</f>
        <v/>
      </c>
      <c r="D1701" s="70" t="str">
        <f>IF(F1701="","",(COUNTIFS('BD1'!AC:AC,F1701,'BD1'!AA:AA,"PAGADO")))</f>
        <v/>
      </c>
      <c r="E1701" s="73" t="str">
        <f>IF(F1701="","",(IFERROR(VLOOKUP(F1701,'BD1'!AC:AE,2,0),"")))</f>
        <v/>
      </c>
      <c r="F1701" s="360"/>
      <c r="G1701" s="75" t="str">
        <f>IF(F1701="","",(SUMIFS('BD1'!Y:Y,'BD1'!AC:AC,F1701,'BD1'!AA:AA,"PAGADO")))</f>
        <v/>
      </c>
    </row>
    <row r="1702" spans="2:7" ht="20.100000000000001" customHeight="1" x14ac:dyDescent="0.25">
      <c r="B1702" s="538" t="str">
        <f ca="1">IF(F1702="","",(IFERROR(OFFSET('BD1'!C$14,MATCH(F1702,'BD1'!AC$13:AC$2500,0)-2,0),"")))</f>
        <v/>
      </c>
      <c r="C1702" s="539" t="str">
        <f ca="1">IF(F1702="","",(IFERROR(OFFSET('BD1'!AB$14,MATCH(F1702,'BD1'!AC$13:AC$2500,0)-2,0),"")))</f>
        <v/>
      </c>
      <c r="D1702" s="70" t="str">
        <f>IF(F1702="","",(COUNTIFS('BD1'!AC:AC,F1702,'BD1'!AA:AA,"PAGADO")))</f>
        <v/>
      </c>
      <c r="E1702" s="73" t="str">
        <f>IF(F1702="","",(IFERROR(VLOOKUP(F1702,'BD1'!AC:AE,2,0),"")))</f>
        <v/>
      </c>
      <c r="F1702" s="360"/>
      <c r="G1702" s="75" t="str">
        <f>IF(F1702="","",(SUMIFS('BD1'!Y:Y,'BD1'!AC:AC,F1702,'BD1'!AA:AA,"PAGADO")))</f>
        <v/>
      </c>
    </row>
    <row r="1703" spans="2:7" ht="20.100000000000001" customHeight="1" x14ac:dyDescent="0.25">
      <c r="B1703" s="538" t="str">
        <f ca="1">IF(F1703="","",(IFERROR(OFFSET('BD1'!C$14,MATCH(F1703,'BD1'!AC$13:AC$2500,0)-2,0),"")))</f>
        <v/>
      </c>
      <c r="C1703" s="539" t="str">
        <f ca="1">IF(F1703="","",(IFERROR(OFFSET('BD1'!AB$14,MATCH(F1703,'BD1'!AC$13:AC$2500,0)-2,0),"")))</f>
        <v/>
      </c>
      <c r="D1703" s="70" t="str">
        <f>IF(F1703="","",(COUNTIFS('BD1'!AC:AC,F1703,'BD1'!AA:AA,"PAGADO")))</f>
        <v/>
      </c>
      <c r="E1703" s="73" t="str">
        <f>IF(F1703="","",(IFERROR(VLOOKUP(F1703,'BD1'!AC:AE,2,0),"")))</f>
        <v/>
      </c>
      <c r="F1703" s="360"/>
      <c r="G1703" s="75" t="str">
        <f>IF(F1703="","",(SUMIFS('BD1'!Y:Y,'BD1'!AC:AC,F1703,'BD1'!AA:AA,"PAGADO")))</f>
        <v/>
      </c>
    </row>
    <row r="1704" spans="2:7" ht="20.100000000000001" customHeight="1" x14ac:dyDescent="0.25">
      <c r="B1704" s="538" t="str">
        <f ca="1">IF(F1704="","",(IFERROR(OFFSET('BD1'!C$14,MATCH(F1704,'BD1'!AC$13:AC$2500,0)-2,0),"")))</f>
        <v/>
      </c>
      <c r="C1704" s="539" t="str">
        <f ca="1">IF(F1704="","",(IFERROR(OFFSET('BD1'!AB$14,MATCH(F1704,'BD1'!AC$13:AC$2500,0)-2,0),"")))</f>
        <v/>
      </c>
      <c r="D1704" s="70" t="str">
        <f>IF(F1704="","",(COUNTIFS('BD1'!AC:AC,F1704,'BD1'!AA:AA,"PAGADO")))</f>
        <v/>
      </c>
      <c r="E1704" s="73" t="str">
        <f>IF(F1704="","",(IFERROR(VLOOKUP(F1704,'BD1'!AC:AE,2,0),"")))</f>
        <v/>
      </c>
      <c r="F1704" s="360"/>
      <c r="G1704" s="75" t="str">
        <f>IF(F1704="","",(SUMIFS('BD1'!Y:Y,'BD1'!AC:AC,F1704,'BD1'!AA:AA,"PAGADO")))</f>
        <v/>
      </c>
    </row>
    <row r="1705" spans="2:7" ht="20.100000000000001" customHeight="1" x14ac:dyDescent="0.25">
      <c r="B1705" s="538" t="str">
        <f ca="1">IF(F1705="","",(IFERROR(OFFSET('BD1'!C$14,MATCH(F1705,'BD1'!AC$13:AC$2500,0)-2,0),"")))</f>
        <v/>
      </c>
      <c r="C1705" s="539" t="str">
        <f ca="1">IF(F1705="","",(IFERROR(OFFSET('BD1'!AB$14,MATCH(F1705,'BD1'!AC$13:AC$2500,0)-2,0),"")))</f>
        <v/>
      </c>
      <c r="D1705" s="70" t="str">
        <f>IF(F1705="","",(COUNTIFS('BD1'!AC:AC,F1705,'BD1'!AA:AA,"PAGADO")))</f>
        <v/>
      </c>
      <c r="E1705" s="73" t="str">
        <f>IF(F1705="","",(IFERROR(VLOOKUP(F1705,'BD1'!AC:AE,2,0),"")))</f>
        <v/>
      </c>
      <c r="F1705" s="360"/>
      <c r="G1705" s="75" t="str">
        <f>IF(F1705="","",(SUMIFS('BD1'!Y:Y,'BD1'!AC:AC,F1705,'BD1'!AA:AA,"PAGADO")))</f>
        <v/>
      </c>
    </row>
    <row r="1706" spans="2:7" ht="20.100000000000001" customHeight="1" x14ac:dyDescent="0.25">
      <c r="B1706" s="538" t="str">
        <f ca="1">IF(F1706="","",(IFERROR(OFFSET('BD1'!C$14,MATCH(F1706,'BD1'!AC$13:AC$2500,0)-2,0),"")))</f>
        <v/>
      </c>
      <c r="C1706" s="539" t="str">
        <f ca="1">IF(F1706="","",(IFERROR(OFFSET('BD1'!AB$14,MATCH(F1706,'BD1'!AC$13:AC$2500,0)-2,0),"")))</f>
        <v/>
      </c>
      <c r="D1706" s="70" t="str">
        <f>IF(F1706="","",(COUNTIFS('BD1'!AC:AC,F1706,'BD1'!AA:AA,"PAGADO")))</f>
        <v/>
      </c>
      <c r="E1706" s="73" t="str">
        <f>IF(F1706="","",(IFERROR(VLOOKUP(F1706,'BD1'!AC:AE,2,0),"")))</f>
        <v/>
      </c>
      <c r="F1706" s="360"/>
      <c r="G1706" s="75" t="str">
        <f>IF(F1706="","",(SUMIFS('BD1'!Y:Y,'BD1'!AC:AC,F1706,'BD1'!AA:AA,"PAGADO")))</f>
        <v/>
      </c>
    </row>
    <row r="1707" spans="2:7" ht="20.100000000000001" customHeight="1" x14ac:dyDescent="0.25">
      <c r="B1707" s="538" t="str">
        <f ca="1">IF(F1707="","",(IFERROR(OFFSET('BD1'!C$14,MATCH(F1707,'BD1'!AC$13:AC$2500,0)-2,0),"")))</f>
        <v/>
      </c>
      <c r="C1707" s="539" t="str">
        <f ca="1">IF(F1707="","",(IFERROR(OFFSET('BD1'!AB$14,MATCH(F1707,'BD1'!AC$13:AC$2500,0)-2,0),"")))</f>
        <v/>
      </c>
      <c r="D1707" s="70" t="str">
        <f>IF(F1707="","",(COUNTIFS('BD1'!AC:AC,F1707,'BD1'!AA:AA,"PAGADO")))</f>
        <v/>
      </c>
      <c r="E1707" s="73" t="str">
        <f>IF(F1707="","",(IFERROR(VLOOKUP(F1707,'BD1'!AC:AE,2,0),"")))</f>
        <v/>
      </c>
      <c r="F1707" s="360"/>
      <c r="G1707" s="75" t="str">
        <f>IF(F1707="","",(SUMIFS('BD1'!Y:Y,'BD1'!AC:AC,F1707,'BD1'!AA:AA,"PAGADO")))</f>
        <v/>
      </c>
    </row>
    <row r="1708" spans="2:7" ht="20.100000000000001" customHeight="1" x14ac:dyDescent="0.25">
      <c r="B1708" s="538" t="str">
        <f ca="1">IF(F1708="","",(IFERROR(OFFSET('BD1'!C$14,MATCH(F1708,'BD1'!AC$13:AC$2500,0)-2,0),"")))</f>
        <v/>
      </c>
      <c r="C1708" s="539" t="str">
        <f ca="1">IF(F1708="","",(IFERROR(OFFSET('BD1'!AB$14,MATCH(F1708,'BD1'!AC$13:AC$2500,0)-2,0),"")))</f>
        <v/>
      </c>
      <c r="D1708" s="70" t="str">
        <f>IF(F1708="","",(COUNTIFS('BD1'!AC:AC,F1708,'BD1'!AA:AA,"PAGADO")))</f>
        <v/>
      </c>
      <c r="E1708" s="73" t="str">
        <f>IF(F1708="","",(IFERROR(VLOOKUP(F1708,'BD1'!AC:AE,2,0),"")))</f>
        <v/>
      </c>
      <c r="F1708" s="360"/>
      <c r="G1708" s="75" t="str">
        <f>IF(F1708="","",(SUMIFS('BD1'!Y:Y,'BD1'!AC:AC,F1708,'BD1'!AA:AA,"PAGADO")))</f>
        <v/>
      </c>
    </row>
    <row r="1709" spans="2:7" ht="20.100000000000001" customHeight="1" x14ac:dyDescent="0.25">
      <c r="B1709" s="538" t="str">
        <f ca="1">IF(F1709="","",(IFERROR(OFFSET('BD1'!C$14,MATCH(F1709,'BD1'!AC$13:AC$2500,0)-2,0),"")))</f>
        <v/>
      </c>
      <c r="C1709" s="539" t="str">
        <f ca="1">IF(F1709="","",(IFERROR(OFFSET('BD1'!AB$14,MATCH(F1709,'BD1'!AC$13:AC$2500,0)-2,0),"")))</f>
        <v/>
      </c>
      <c r="D1709" s="70" t="str">
        <f>IF(F1709="","",(COUNTIFS('BD1'!AC:AC,F1709,'BD1'!AA:AA,"PAGADO")))</f>
        <v/>
      </c>
      <c r="E1709" s="73" t="str">
        <f>IF(F1709="","",(IFERROR(VLOOKUP(F1709,'BD1'!AC:AE,2,0),"")))</f>
        <v/>
      </c>
      <c r="F1709" s="360"/>
      <c r="G1709" s="75" t="str">
        <f>IF(F1709="","",(SUMIFS('BD1'!Y:Y,'BD1'!AC:AC,F1709,'BD1'!AA:AA,"PAGADO")))</f>
        <v/>
      </c>
    </row>
    <row r="1710" spans="2:7" ht="20.100000000000001" customHeight="1" x14ac:dyDescent="0.25">
      <c r="B1710" s="538" t="str">
        <f ca="1">IF(F1710="","",(IFERROR(OFFSET('BD1'!C$14,MATCH(F1710,'BD1'!AC$13:AC$2500,0)-2,0),"")))</f>
        <v/>
      </c>
      <c r="C1710" s="539" t="str">
        <f ca="1">IF(F1710="","",(IFERROR(OFFSET('BD1'!AB$14,MATCH(F1710,'BD1'!AC$13:AC$2500,0)-2,0),"")))</f>
        <v/>
      </c>
      <c r="D1710" s="70" t="str">
        <f>IF(F1710="","",(COUNTIFS('BD1'!AC:AC,F1710,'BD1'!AA:AA,"PAGADO")))</f>
        <v/>
      </c>
      <c r="E1710" s="73" t="str">
        <f>IF(F1710="","",(IFERROR(VLOOKUP(F1710,'BD1'!AC:AE,2,0),"")))</f>
        <v/>
      </c>
      <c r="F1710" s="360"/>
      <c r="G1710" s="75" t="str">
        <f>IF(F1710="","",(SUMIFS('BD1'!Y:Y,'BD1'!AC:AC,F1710,'BD1'!AA:AA,"PAGADO")))</f>
        <v/>
      </c>
    </row>
    <row r="1711" spans="2:7" ht="20.100000000000001" customHeight="1" x14ac:dyDescent="0.25">
      <c r="B1711" s="538" t="str">
        <f ca="1">IF(F1711="","",(IFERROR(OFFSET('BD1'!C$14,MATCH(F1711,'BD1'!AC$13:AC$2500,0)-2,0),"")))</f>
        <v/>
      </c>
      <c r="C1711" s="539" t="str">
        <f ca="1">IF(F1711="","",(IFERROR(OFFSET('BD1'!AB$14,MATCH(F1711,'BD1'!AC$13:AC$2500,0)-2,0),"")))</f>
        <v/>
      </c>
      <c r="D1711" s="70" t="str">
        <f>IF(F1711="","",(COUNTIFS('BD1'!AC:AC,F1711,'BD1'!AA:AA,"PAGADO")))</f>
        <v/>
      </c>
      <c r="E1711" s="73" t="str">
        <f>IF(F1711="","",(IFERROR(VLOOKUP(F1711,'BD1'!AC:AE,2,0),"")))</f>
        <v/>
      </c>
      <c r="F1711" s="360"/>
      <c r="G1711" s="75" t="str">
        <f>IF(F1711="","",(SUMIFS('BD1'!Y:Y,'BD1'!AC:AC,F1711,'BD1'!AA:AA,"PAGADO")))</f>
        <v/>
      </c>
    </row>
    <row r="1712" spans="2:7" ht="20.100000000000001" customHeight="1" x14ac:dyDescent="0.25">
      <c r="B1712" s="538" t="str">
        <f ca="1">IF(F1712="","",(IFERROR(OFFSET('BD1'!C$14,MATCH(F1712,'BD1'!AC$13:AC$2500,0)-2,0),"")))</f>
        <v/>
      </c>
      <c r="C1712" s="539" t="str">
        <f ca="1">IF(F1712="","",(IFERROR(OFFSET('BD1'!AB$14,MATCH(F1712,'BD1'!AC$13:AC$2500,0)-2,0),"")))</f>
        <v/>
      </c>
      <c r="D1712" s="70" t="str">
        <f>IF(F1712="","",(COUNTIFS('BD1'!AC:AC,F1712,'BD1'!AA:AA,"PAGADO")))</f>
        <v/>
      </c>
      <c r="E1712" s="73" t="str">
        <f>IF(F1712="","",(IFERROR(VLOOKUP(F1712,'BD1'!AC:AE,2,0),"")))</f>
        <v/>
      </c>
      <c r="F1712" s="360"/>
      <c r="G1712" s="75" t="str">
        <f>IF(F1712="","",(SUMIFS('BD1'!Y:Y,'BD1'!AC:AC,F1712,'BD1'!AA:AA,"PAGADO")))</f>
        <v/>
      </c>
    </row>
    <row r="1713" spans="2:7" ht="20.100000000000001" customHeight="1" x14ac:dyDescent="0.25">
      <c r="B1713" s="538" t="str">
        <f ca="1">IF(F1713="","",(IFERROR(OFFSET('BD1'!C$14,MATCH(F1713,'BD1'!AC$13:AC$2500,0)-2,0),"")))</f>
        <v/>
      </c>
      <c r="C1713" s="539" t="str">
        <f ca="1">IF(F1713="","",(IFERROR(OFFSET('BD1'!AB$14,MATCH(F1713,'BD1'!AC$13:AC$2500,0)-2,0),"")))</f>
        <v/>
      </c>
      <c r="D1713" s="70" t="str">
        <f>IF(F1713="","",(COUNTIFS('BD1'!AC:AC,F1713,'BD1'!AA:AA,"PAGADO")))</f>
        <v/>
      </c>
      <c r="E1713" s="73" t="str">
        <f>IF(F1713="","",(IFERROR(VLOOKUP(F1713,'BD1'!AC:AE,2,0),"")))</f>
        <v/>
      </c>
      <c r="F1713" s="360"/>
      <c r="G1713" s="75" t="str">
        <f>IF(F1713="","",(SUMIFS('BD1'!Y:Y,'BD1'!AC:AC,F1713,'BD1'!AA:AA,"PAGADO")))</f>
        <v/>
      </c>
    </row>
    <row r="1714" spans="2:7" ht="20.100000000000001" customHeight="1" x14ac:dyDescent="0.25">
      <c r="B1714" s="538" t="str">
        <f ca="1">IF(F1714="","",(IFERROR(OFFSET('BD1'!C$14,MATCH(F1714,'BD1'!AC$13:AC$2500,0)-2,0),"")))</f>
        <v/>
      </c>
      <c r="C1714" s="539" t="str">
        <f ca="1">IF(F1714="","",(IFERROR(OFFSET('BD1'!AB$14,MATCH(F1714,'BD1'!AC$13:AC$2500,0)-2,0),"")))</f>
        <v/>
      </c>
      <c r="D1714" s="70" t="str">
        <f>IF(F1714="","",(COUNTIFS('BD1'!AC:AC,F1714,'BD1'!AA:AA,"PAGADO")))</f>
        <v/>
      </c>
      <c r="E1714" s="73" t="str">
        <f>IF(F1714="","",(IFERROR(VLOOKUP(F1714,'BD1'!AC:AE,2,0),"")))</f>
        <v/>
      </c>
      <c r="F1714" s="360"/>
      <c r="G1714" s="75" t="str">
        <f>IF(F1714="","",(SUMIFS('BD1'!Y:Y,'BD1'!AC:AC,F1714,'BD1'!AA:AA,"PAGADO")))</f>
        <v/>
      </c>
    </row>
    <row r="1715" spans="2:7" ht="20.100000000000001" customHeight="1" x14ac:dyDescent="0.25">
      <c r="B1715" s="538" t="str">
        <f ca="1">IF(F1715="","",(IFERROR(OFFSET('BD1'!C$14,MATCH(F1715,'BD1'!AC$13:AC$2500,0)-2,0),"")))</f>
        <v/>
      </c>
      <c r="C1715" s="539" t="str">
        <f ca="1">IF(F1715="","",(IFERROR(OFFSET('BD1'!AB$14,MATCH(F1715,'BD1'!AC$13:AC$2500,0)-2,0),"")))</f>
        <v/>
      </c>
      <c r="D1715" s="70" t="str">
        <f>IF(F1715="","",(COUNTIFS('BD1'!AC:AC,F1715,'BD1'!AA:AA,"PAGADO")))</f>
        <v/>
      </c>
      <c r="E1715" s="73" t="str">
        <f>IF(F1715="","",(IFERROR(VLOOKUP(F1715,'BD1'!AC:AE,2,0),"")))</f>
        <v/>
      </c>
      <c r="F1715" s="360"/>
      <c r="G1715" s="75" t="str">
        <f>IF(F1715="","",(SUMIFS('BD1'!Y:Y,'BD1'!AC:AC,F1715,'BD1'!AA:AA,"PAGADO")))</f>
        <v/>
      </c>
    </row>
    <row r="1716" spans="2:7" ht="20.100000000000001" customHeight="1" x14ac:dyDescent="0.25">
      <c r="B1716" s="538" t="str">
        <f ca="1">IF(F1716="","",(IFERROR(OFFSET('BD1'!C$14,MATCH(F1716,'BD1'!AC$13:AC$2500,0)-2,0),"")))</f>
        <v/>
      </c>
      <c r="C1716" s="539" t="str">
        <f ca="1">IF(F1716="","",(IFERROR(OFFSET('BD1'!AB$14,MATCH(F1716,'BD1'!AC$13:AC$2500,0)-2,0),"")))</f>
        <v/>
      </c>
      <c r="D1716" s="70" t="str">
        <f>IF(F1716="","",(COUNTIFS('BD1'!AC:AC,F1716,'BD1'!AA:AA,"PAGADO")))</f>
        <v/>
      </c>
      <c r="E1716" s="73" t="str">
        <f>IF(F1716="","",(IFERROR(VLOOKUP(F1716,'BD1'!AC:AE,2,0),"")))</f>
        <v/>
      </c>
      <c r="F1716" s="360"/>
      <c r="G1716" s="75" t="str">
        <f>IF(F1716="","",(SUMIFS('BD1'!Y:Y,'BD1'!AC:AC,F1716,'BD1'!AA:AA,"PAGADO")))</f>
        <v/>
      </c>
    </row>
    <row r="1717" spans="2:7" ht="20.100000000000001" customHeight="1" x14ac:dyDescent="0.25">
      <c r="B1717" s="538" t="str">
        <f ca="1">IF(F1717="","",(IFERROR(OFFSET('BD1'!C$14,MATCH(F1717,'BD1'!AC$13:AC$2500,0)-2,0),"")))</f>
        <v/>
      </c>
      <c r="C1717" s="539" t="str">
        <f ca="1">IF(F1717="","",(IFERROR(OFFSET('BD1'!AB$14,MATCH(F1717,'BD1'!AC$13:AC$2500,0)-2,0),"")))</f>
        <v/>
      </c>
      <c r="D1717" s="70" t="str">
        <f>IF(F1717="","",(COUNTIFS('BD1'!AC:AC,F1717,'BD1'!AA:AA,"PAGADO")))</f>
        <v/>
      </c>
      <c r="E1717" s="73" t="str">
        <f>IF(F1717="","",(IFERROR(VLOOKUP(F1717,'BD1'!AC:AE,2,0),"")))</f>
        <v/>
      </c>
      <c r="F1717" s="360"/>
      <c r="G1717" s="75" t="str">
        <f>IF(F1717="","",(SUMIFS('BD1'!Y:Y,'BD1'!AC:AC,F1717,'BD1'!AA:AA,"PAGADO")))</f>
        <v/>
      </c>
    </row>
    <row r="1718" spans="2:7" ht="20.100000000000001" customHeight="1" x14ac:dyDescent="0.25">
      <c r="B1718" s="538" t="str">
        <f ca="1">IF(F1718="","",(IFERROR(OFFSET('BD1'!C$14,MATCH(F1718,'BD1'!AC$13:AC$2500,0)-2,0),"")))</f>
        <v/>
      </c>
      <c r="C1718" s="539" t="str">
        <f ca="1">IF(F1718="","",(IFERROR(OFFSET('BD1'!AB$14,MATCH(F1718,'BD1'!AC$13:AC$2500,0)-2,0),"")))</f>
        <v/>
      </c>
      <c r="D1718" s="70" t="str">
        <f>IF(F1718="","",(COUNTIFS('BD1'!AC:AC,F1718,'BD1'!AA:AA,"PAGADO")))</f>
        <v/>
      </c>
      <c r="E1718" s="73" t="str">
        <f>IF(F1718="","",(IFERROR(VLOOKUP(F1718,'BD1'!AC:AE,2,0),"")))</f>
        <v/>
      </c>
      <c r="F1718" s="360"/>
      <c r="G1718" s="75" t="str">
        <f>IF(F1718="","",(SUMIFS('BD1'!Y:Y,'BD1'!AC:AC,F1718,'BD1'!AA:AA,"PAGADO")))</f>
        <v/>
      </c>
    </row>
    <row r="1719" spans="2:7" ht="20.100000000000001" customHeight="1" x14ac:dyDescent="0.25">
      <c r="B1719" s="538" t="str">
        <f ca="1">IF(F1719="","",(IFERROR(OFFSET('BD1'!C$14,MATCH(F1719,'BD1'!AC$13:AC$2500,0)-2,0),"")))</f>
        <v/>
      </c>
      <c r="C1719" s="539" t="str">
        <f ca="1">IF(F1719="","",(IFERROR(OFFSET('BD1'!AB$14,MATCH(F1719,'BD1'!AC$13:AC$2500,0)-2,0),"")))</f>
        <v/>
      </c>
      <c r="D1719" s="70" t="str">
        <f>IF(F1719="","",(COUNTIFS('BD1'!AC:AC,F1719,'BD1'!AA:AA,"PAGADO")))</f>
        <v/>
      </c>
      <c r="E1719" s="73" t="str">
        <f>IF(F1719="","",(IFERROR(VLOOKUP(F1719,'BD1'!AC:AE,2,0),"")))</f>
        <v/>
      </c>
      <c r="F1719" s="360"/>
      <c r="G1719" s="75" t="str">
        <f>IF(F1719="","",(SUMIFS('BD1'!Y:Y,'BD1'!AC:AC,F1719,'BD1'!AA:AA,"PAGADO")))</f>
        <v/>
      </c>
    </row>
    <row r="1720" spans="2:7" ht="20.100000000000001" customHeight="1" x14ac:dyDescent="0.25">
      <c r="B1720" s="538" t="str">
        <f ca="1">IF(F1720="","",(IFERROR(OFFSET('BD1'!C$14,MATCH(F1720,'BD1'!AC$13:AC$2500,0)-2,0),"")))</f>
        <v/>
      </c>
      <c r="C1720" s="539" t="str">
        <f ca="1">IF(F1720="","",(IFERROR(OFFSET('BD1'!AB$14,MATCH(F1720,'BD1'!AC$13:AC$2500,0)-2,0),"")))</f>
        <v/>
      </c>
      <c r="D1720" s="70" t="str">
        <f>IF(F1720="","",(COUNTIFS('BD1'!AC:AC,F1720,'BD1'!AA:AA,"PAGADO")))</f>
        <v/>
      </c>
      <c r="E1720" s="73" t="str">
        <f>IF(F1720="","",(IFERROR(VLOOKUP(F1720,'BD1'!AC:AE,2,0),"")))</f>
        <v/>
      </c>
      <c r="F1720" s="360"/>
      <c r="G1720" s="75" t="str">
        <f>IF(F1720="","",(SUMIFS('BD1'!Y:Y,'BD1'!AC:AC,F1720,'BD1'!AA:AA,"PAGADO")))</f>
        <v/>
      </c>
    </row>
    <row r="1721" spans="2:7" ht="20.100000000000001" customHeight="1" x14ac:dyDescent="0.25">
      <c r="B1721" s="538" t="str">
        <f ca="1">IF(F1721="","",(IFERROR(OFFSET('BD1'!C$14,MATCH(F1721,'BD1'!AC$13:AC$2500,0)-2,0),"")))</f>
        <v/>
      </c>
      <c r="C1721" s="539" t="str">
        <f ca="1">IF(F1721="","",(IFERROR(OFFSET('BD1'!AB$14,MATCH(F1721,'BD1'!AC$13:AC$2500,0)-2,0),"")))</f>
        <v/>
      </c>
      <c r="D1721" s="70" t="str">
        <f>IF(F1721="","",(COUNTIFS('BD1'!AC:AC,F1721,'BD1'!AA:AA,"PAGADO")))</f>
        <v/>
      </c>
      <c r="E1721" s="73" t="str">
        <f>IF(F1721="","",(IFERROR(VLOOKUP(F1721,'BD1'!AC:AE,2,0),"")))</f>
        <v/>
      </c>
      <c r="F1721" s="360"/>
      <c r="G1721" s="75" t="str">
        <f>IF(F1721="","",(SUMIFS('BD1'!Y:Y,'BD1'!AC:AC,F1721,'BD1'!AA:AA,"PAGADO")))</f>
        <v/>
      </c>
    </row>
    <row r="1722" spans="2:7" ht="20.100000000000001" customHeight="1" x14ac:dyDescent="0.25">
      <c r="B1722" s="538" t="str">
        <f ca="1">IF(F1722="","",(IFERROR(OFFSET('BD1'!C$14,MATCH(F1722,'BD1'!AC$13:AC$2500,0)-2,0),"")))</f>
        <v/>
      </c>
      <c r="C1722" s="539" t="str">
        <f ca="1">IF(F1722="","",(IFERROR(OFFSET('BD1'!AB$14,MATCH(F1722,'BD1'!AC$13:AC$2500,0)-2,0),"")))</f>
        <v/>
      </c>
      <c r="D1722" s="70" t="str">
        <f>IF(F1722="","",(COUNTIFS('BD1'!AC:AC,F1722,'BD1'!AA:AA,"PAGADO")))</f>
        <v/>
      </c>
      <c r="E1722" s="73" t="str">
        <f>IF(F1722="","",(IFERROR(VLOOKUP(F1722,'BD1'!AC:AE,2,0),"")))</f>
        <v/>
      </c>
      <c r="F1722" s="360"/>
      <c r="G1722" s="75" t="str">
        <f>IF(F1722="","",(SUMIFS('BD1'!Y:Y,'BD1'!AC:AC,F1722,'BD1'!AA:AA,"PAGADO")))</f>
        <v/>
      </c>
    </row>
    <row r="1723" spans="2:7" ht="20.100000000000001" customHeight="1" x14ac:dyDescent="0.25">
      <c r="B1723" s="538" t="str">
        <f ca="1">IF(F1723="","",(IFERROR(OFFSET('BD1'!C$14,MATCH(F1723,'BD1'!AC$13:AC$2500,0)-2,0),"")))</f>
        <v/>
      </c>
      <c r="C1723" s="539" t="str">
        <f ca="1">IF(F1723="","",(IFERROR(OFFSET('BD1'!AB$14,MATCH(F1723,'BD1'!AC$13:AC$2500,0)-2,0),"")))</f>
        <v/>
      </c>
      <c r="D1723" s="70" t="str">
        <f>IF(F1723="","",(COUNTIFS('BD1'!AC:AC,F1723,'BD1'!AA:AA,"PAGADO")))</f>
        <v/>
      </c>
      <c r="E1723" s="73" t="str">
        <f>IF(F1723="","",(IFERROR(VLOOKUP(F1723,'BD1'!AC:AE,2,0),"")))</f>
        <v/>
      </c>
      <c r="F1723" s="360"/>
      <c r="G1723" s="75" t="str">
        <f>IF(F1723="","",(SUMIFS('BD1'!Y:Y,'BD1'!AC:AC,F1723,'BD1'!AA:AA,"PAGADO")))</f>
        <v/>
      </c>
    </row>
    <row r="1724" spans="2:7" ht="20.100000000000001" customHeight="1" x14ac:dyDescent="0.25">
      <c r="B1724" s="538" t="str">
        <f ca="1">IF(F1724="","",(IFERROR(OFFSET('BD1'!C$14,MATCH(F1724,'BD1'!AC$13:AC$2500,0)-2,0),"")))</f>
        <v/>
      </c>
      <c r="C1724" s="539" t="str">
        <f ca="1">IF(F1724="","",(IFERROR(OFFSET('BD1'!AB$14,MATCH(F1724,'BD1'!AC$13:AC$2500,0)-2,0),"")))</f>
        <v/>
      </c>
      <c r="D1724" s="70" t="str">
        <f>IF(F1724="","",(COUNTIFS('BD1'!AC:AC,F1724,'BD1'!AA:AA,"PAGADO")))</f>
        <v/>
      </c>
      <c r="E1724" s="73" t="str">
        <f>IF(F1724="","",(IFERROR(VLOOKUP(F1724,'BD1'!AC:AE,2,0),"")))</f>
        <v/>
      </c>
      <c r="F1724" s="360"/>
      <c r="G1724" s="75" t="str">
        <f>IF(F1724="","",(SUMIFS('BD1'!Y:Y,'BD1'!AC:AC,F1724,'BD1'!AA:AA,"PAGADO")))</f>
        <v/>
      </c>
    </row>
    <row r="1725" spans="2:7" ht="20.100000000000001" customHeight="1" x14ac:dyDescent="0.25">
      <c r="B1725" s="538" t="str">
        <f ca="1">IF(F1725="","",(IFERROR(OFFSET('BD1'!C$14,MATCH(F1725,'BD1'!AC$13:AC$2500,0)-2,0),"")))</f>
        <v/>
      </c>
      <c r="C1725" s="539" t="str">
        <f ca="1">IF(F1725="","",(IFERROR(OFFSET('BD1'!AB$14,MATCH(F1725,'BD1'!AC$13:AC$2500,0)-2,0),"")))</f>
        <v/>
      </c>
      <c r="D1725" s="70" t="str">
        <f>IF(F1725="","",(COUNTIFS('BD1'!AC:AC,F1725,'BD1'!AA:AA,"PAGADO")))</f>
        <v/>
      </c>
      <c r="E1725" s="73" t="str">
        <f>IF(F1725="","",(IFERROR(VLOOKUP(F1725,'BD1'!AC:AE,2,0),"")))</f>
        <v/>
      </c>
      <c r="F1725" s="360"/>
      <c r="G1725" s="75" t="str">
        <f>IF(F1725="","",(SUMIFS('BD1'!Y:Y,'BD1'!AC:AC,F1725,'BD1'!AA:AA,"PAGADO")))</f>
        <v/>
      </c>
    </row>
    <row r="1726" spans="2:7" ht="20.100000000000001" customHeight="1" x14ac:dyDescent="0.25">
      <c r="B1726" s="538" t="str">
        <f ca="1">IF(F1726="","",(IFERROR(OFFSET('BD1'!C$14,MATCH(F1726,'BD1'!AC$13:AC$2500,0)-2,0),"")))</f>
        <v/>
      </c>
      <c r="C1726" s="539" t="str">
        <f ca="1">IF(F1726="","",(IFERROR(OFFSET('BD1'!AB$14,MATCH(F1726,'BD1'!AC$13:AC$2500,0)-2,0),"")))</f>
        <v/>
      </c>
      <c r="D1726" s="70" t="str">
        <f>IF(F1726="","",(COUNTIFS('BD1'!AC:AC,F1726,'BD1'!AA:AA,"PAGADO")))</f>
        <v/>
      </c>
      <c r="E1726" s="73" t="str">
        <f>IF(F1726="","",(IFERROR(VLOOKUP(F1726,'BD1'!AC:AE,2,0),"")))</f>
        <v/>
      </c>
      <c r="F1726" s="360"/>
      <c r="G1726" s="75" t="str">
        <f>IF(F1726="","",(SUMIFS('BD1'!Y:Y,'BD1'!AC:AC,F1726,'BD1'!AA:AA,"PAGADO")))</f>
        <v/>
      </c>
    </row>
    <row r="1727" spans="2:7" ht="20.100000000000001" customHeight="1" x14ac:dyDescent="0.25">
      <c r="B1727" s="538" t="str">
        <f ca="1">IF(F1727="","",(IFERROR(OFFSET('BD1'!C$14,MATCH(F1727,'BD1'!AC$13:AC$2500,0)-2,0),"")))</f>
        <v/>
      </c>
      <c r="C1727" s="539" t="str">
        <f ca="1">IF(F1727="","",(IFERROR(OFFSET('BD1'!AB$14,MATCH(F1727,'BD1'!AC$13:AC$2500,0)-2,0),"")))</f>
        <v/>
      </c>
      <c r="D1727" s="70" t="str">
        <f>IF(F1727="","",(COUNTIFS('BD1'!AC:AC,F1727,'BD1'!AA:AA,"PAGADO")))</f>
        <v/>
      </c>
      <c r="E1727" s="73" t="str">
        <f>IF(F1727="","",(IFERROR(VLOOKUP(F1727,'BD1'!AC:AE,2,0),"")))</f>
        <v/>
      </c>
      <c r="F1727" s="360"/>
      <c r="G1727" s="75" t="str">
        <f>IF(F1727="","",(SUMIFS('BD1'!Y:Y,'BD1'!AC:AC,F1727,'BD1'!AA:AA,"PAGADO")))</f>
        <v/>
      </c>
    </row>
    <row r="1728" spans="2:7" ht="20.100000000000001" customHeight="1" x14ac:dyDescent="0.25">
      <c r="B1728" s="538" t="str">
        <f ca="1">IF(F1728="","",(IFERROR(OFFSET('BD1'!C$14,MATCH(F1728,'BD1'!AC$13:AC$2500,0)-2,0),"")))</f>
        <v/>
      </c>
      <c r="C1728" s="539" t="str">
        <f ca="1">IF(F1728="","",(IFERROR(OFFSET('BD1'!AB$14,MATCH(F1728,'BD1'!AC$13:AC$2500,0)-2,0),"")))</f>
        <v/>
      </c>
      <c r="D1728" s="70" t="str">
        <f>IF(F1728="","",(COUNTIFS('BD1'!AC:AC,F1728,'BD1'!AA:AA,"PAGADO")))</f>
        <v/>
      </c>
      <c r="E1728" s="73" t="str">
        <f>IF(F1728="","",(IFERROR(VLOOKUP(F1728,'BD1'!AC:AE,2,0),"")))</f>
        <v/>
      </c>
      <c r="F1728" s="360"/>
      <c r="G1728" s="75" t="str">
        <f>IF(F1728="","",(SUMIFS('BD1'!Y:Y,'BD1'!AC:AC,F1728,'BD1'!AA:AA,"PAGADO")))</f>
        <v/>
      </c>
    </row>
    <row r="1729" spans="2:7" ht="20.100000000000001" customHeight="1" x14ac:dyDescent="0.25">
      <c r="B1729" s="538" t="str">
        <f ca="1">IF(F1729="","",(IFERROR(OFFSET('BD1'!C$14,MATCH(F1729,'BD1'!AC$13:AC$2500,0)-2,0),"")))</f>
        <v/>
      </c>
      <c r="C1729" s="539" t="str">
        <f ca="1">IF(F1729="","",(IFERROR(OFFSET('BD1'!AB$14,MATCH(F1729,'BD1'!AC$13:AC$2500,0)-2,0),"")))</f>
        <v/>
      </c>
      <c r="D1729" s="70" t="str">
        <f>IF(F1729="","",(COUNTIFS('BD1'!AC:AC,F1729,'BD1'!AA:AA,"PAGADO")))</f>
        <v/>
      </c>
      <c r="E1729" s="73" t="str">
        <f>IF(F1729="","",(IFERROR(VLOOKUP(F1729,'BD1'!AC:AE,2,0),"")))</f>
        <v/>
      </c>
      <c r="F1729" s="360"/>
      <c r="G1729" s="75" t="str">
        <f>IF(F1729="","",(SUMIFS('BD1'!Y:Y,'BD1'!AC:AC,F1729,'BD1'!AA:AA,"PAGADO")))</f>
        <v/>
      </c>
    </row>
    <row r="1730" spans="2:7" ht="20.100000000000001" customHeight="1" x14ac:dyDescent="0.25">
      <c r="B1730" s="538" t="str">
        <f ca="1">IF(F1730="","",(IFERROR(OFFSET('BD1'!C$14,MATCH(F1730,'BD1'!AC$13:AC$2500,0)-2,0),"")))</f>
        <v/>
      </c>
      <c r="C1730" s="539" t="str">
        <f ca="1">IF(F1730="","",(IFERROR(OFFSET('BD1'!AB$14,MATCH(F1730,'BD1'!AC$13:AC$2500,0)-2,0),"")))</f>
        <v/>
      </c>
      <c r="D1730" s="70" t="str">
        <f>IF(F1730="","",(COUNTIFS('BD1'!AC:AC,F1730,'BD1'!AA:AA,"PAGADO")))</f>
        <v/>
      </c>
      <c r="E1730" s="73" t="str">
        <f>IF(F1730="","",(IFERROR(VLOOKUP(F1730,'BD1'!AC:AE,2,0),"")))</f>
        <v/>
      </c>
      <c r="F1730" s="360"/>
      <c r="G1730" s="75" t="str">
        <f>IF(F1730="","",(SUMIFS('BD1'!Y:Y,'BD1'!AC:AC,F1730,'BD1'!AA:AA,"PAGADO")))</f>
        <v/>
      </c>
    </row>
    <row r="1731" spans="2:7" ht="20.100000000000001" customHeight="1" x14ac:dyDescent="0.25">
      <c r="B1731" s="538" t="str">
        <f ca="1">IF(F1731="","",(IFERROR(OFFSET('BD1'!C$14,MATCH(F1731,'BD1'!AC$13:AC$2500,0)-2,0),"")))</f>
        <v/>
      </c>
      <c r="C1731" s="539" t="str">
        <f ca="1">IF(F1731="","",(IFERROR(OFFSET('BD1'!AB$14,MATCH(F1731,'BD1'!AC$13:AC$2500,0)-2,0),"")))</f>
        <v/>
      </c>
      <c r="D1731" s="70" t="str">
        <f>IF(F1731="","",(COUNTIFS('BD1'!AC:AC,F1731,'BD1'!AA:AA,"PAGADO")))</f>
        <v/>
      </c>
      <c r="E1731" s="73" t="str">
        <f>IF(F1731="","",(IFERROR(VLOOKUP(F1731,'BD1'!AC:AE,2,0),"")))</f>
        <v/>
      </c>
      <c r="F1731" s="360"/>
      <c r="G1731" s="75" t="str">
        <f>IF(F1731="","",(SUMIFS('BD1'!Y:Y,'BD1'!AC:AC,F1731,'BD1'!AA:AA,"PAGADO")))</f>
        <v/>
      </c>
    </row>
    <row r="1732" spans="2:7" ht="20.100000000000001" customHeight="1" x14ac:dyDescent="0.25">
      <c r="B1732" s="538" t="str">
        <f ca="1">IF(F1732="","",(IFERROR(OFFSET('BD1'!C$14,MATCH(F1732,'BD1'!AC$13:AC$2500,0)-2,0),"")))</f>
        <v/>
      </c>
      <c r="C1732" s="539" t="str">
        <f ca="1">IF(F1732="","",(IFERROR(OFFSET('BD1'!AB$14,MATCH(F1732,'BD1'!AC$13:AC$2500,0)-2,0),"")))</f>
        <v/>
      </c>
      <c r="D1732" s="70" t="str">
        <f>IF(F1732="","",(COUNTIFS('BD1'!AC:AC,F1732,'BD1'!AA:AA,"PAGADO")))</f>
        <v/>
      </c>
      <c r="E1732" s="73" t="str">
        <f>IF(F1732="","",(IFERROR(VLOOKUP(F1732,'BD1'!AC:AE,2,0),"")))</f>
        <v/>
      </c>
      <c r="F1732" s="360"/>
      <c r="G1732" s="75" t="str">
        <f>IF(F1732="","",(SUMIFS('BD1'!Y:Y,'BD1'!AC:AC,F1732,'BD1'!AA:AA,"PAGADO")))</f>
        <v/>
      </c>
    </row>
    <row r="1733" spans="2:7" ht="20.100000000000001" customHeight="1" x14ac:dyDescent="0.25">
      <c r="B1733" s="538" t="str">
        <f ca="1">IF(F1733="","",(IFERROR(OFFSET('BD1'!C$14,MATCH(F1733,'BD1'!AC$13:AC$2500,0)-2,0),"")))</f>
        <v/>
      </c>
      <c r="C1733" s="539" t="str">
        <f ca="1">IF(F1733="","",(IFERROR(OFFSET('BD1'!AB$14,MATCH(F1733,'BD1'!AC$13:AC$2500,0)-2,0),"")))</f>
        <v/>
      </c>
      <c r="D1733" s="70" t="str">
        <f>IF(F1733="","",(COUNTIFS('BD1'!AC:AC,F1733,'BD1'!AA:AA,"PAGADO")))</f>
        <v/>
      </c>
      <c r="E1733" s="73" t="str">
        <f>IF(F1733="","",(IFERROR(VLOOKUP(F1733,'BD1'!AC:AE,2,0),"")))</f>
        <v/>
      </c>
      <c r="F1733" s="360"/>
      <c r="G1733" s="75" t="str">
        <f>IF(F1733="","",(SUMIFS('BD1'!Y:Y,'BD1'!AC:AC,F1733,'BD1'!AA:AA,"PAGADO")))</f>
        <v/>
      </c>
    </row>
    <row r="1734" spans="2:7" ht="20.100000000000001" customHeight="1" x14ac:dyDescent="0.25">
      <c r="B1734" s="538" t="str">
        <f ca="1">IF(F1734="","",(IFERROR(OFFSET('BD1'!C$14,MATCH(F1734,'BD1'!AC$13:AC$2500,0)-2,0),"")))</f>
        <v/>
      </c>
      <c r="C1734" s="539" t="str">
        <f ca="1">IF(F1734="","",(IFERROR(OFFSET('BD1'!AB$14,MATCH(F1734,'BD1'!AC$13:AC$2500,0)-2,0),"")))</f>
        <v/>
      </c>
      <c r="D1734" s="70" t="str">
        <f>IF(F1734="","",(COUNTIFS('BD1'!AC:AC,F1734,'BD1'!AA:AA,"PAGADO")))</f>
        <v/>
      </c>
      <c r="E1734" s="73" t="str">
        <f>IF(F1734="","",(IFERROR(VLOOKUP(F1734,'BD1'!AC:AE,2,0),"")))</f>
        <v/>
      </c>
      <c r="F1734" s="360"/>
      <c r="G1734" s="75" t="str">
        <f>IF(F1734="","",(SUMIFS('BD1'!Y:Y,'BD1'!AC:AC,F1734,'BD1'!AA:AA,"PAGADO")))</f>
        <v/>
      </c>
    </row>
    <row r="1735" spans="2:7" ht="20.100000000000001" customHeight="1" x14ac:dyDescent="0.25">
      <c r="B1735" s="538" t="str">
        <f ca="1">IF(F1735="","",(IFERROR(OFFSET('BD1'!C$14,MATCH(F1735,'BD1'!AC$13:AC$2500,0)-2,0),"")))</f>
        <v/>
      </c>
      <c r="C1735" s="539" t="str">
        <f ca="1">IF(F1735="","",(IFERROR(OFFSET('BD1'!AB$14,MATCH(F1735,'BD1'!AC$13:AC$2500,0)-2,0),"")))</f>
        <v/>
      </c>
      <c r="D1735" s="70" t="str">
        <f>IF(F1735="","",(COUNTIFS('BD1'!AC:AC,F1735,'BD1'!AA:AA,"PAGADO")))</f>
        <v/>
      </c>
      <c r="E1735" s="73" t="str">
        <f>IF(F1735="","",(IFERROR(VLOOKUP(F1735,'BD1'!AC:AE,2,0),"")))</f>
        <v/>
      </c>
      <c r="F1735" s="360"/>
      <c r="G1735" s="75" t="str">
        <f>IF(F1735="","",(SUMIFS('BD1'!Y:Y,'BD1'!AC:AC,F1735,'BD1'!AA:AA,"PAGADO")))</f>
        <v/>
      </c>
    </row>
    <row r="1736" spans="2:7" ht="20.100000000000001" customHeight="1" x14ac:dyDescent="0.25">
      <c r="B1736" s="538" t="str">
        <f ca="1">IF(F1736="","",(IFERROR(OFFSET('BD1'!C$14,MATCH(F1736,'BD1'!AC$13:AC$2500,0)-2,0),"")))</f>
        <v/>
      </c>
      <c r="C1736" s="539" t="str">
        <f ca="1">IF(F1736="","",(IFERROR(OFFSET('BD1'!AB$14,MATCH(F1736,'BD1'!AC$13:AC$2500,0)-2,0),"")))</f>
        <v/>
      </c>
      <c r="D1736" s="70" t="str">
        <f>IF(F1736="","",(COUNTIFS('BD1'!AC:AC,F1736,'BD1'!AA:AA,"PAGADO")))</f>
        <v/>
      </c>
      <c r="E1736" s="73" t="str">
        <f>IF(F1736="","",(IFERROR(VLOOKUP(F1736,'BD1'!AC:AE,2,0),"")))</f>
        <v/>
      </c>
      <c r="F1736" s="360"/>
      <c r="G1736" s="75" t="str">
        <f>IF(F1736="","",(SUMIFS('BD1'!Y:Y,'BD1'!AC:AC,F1736,'BD1'!AA:AA,"PAGADO")))</f>
        <v/>
      </c>
    </row>
    <row r="1737" spans="2:7" ht="20.100000000000001" customHeight="1" x14ac:dyDescent="0.25">
      <c r="B1737" s="538" t="str">
        <f ca="1">IF(F1737="","",(IFERROR(OFFSET('BD1'!C$14,MATCH(F1737,'BD1'!AC$13:AC$2500,0)-2,0),"")))</f>
        <v/>
      </c>
      <c r="C1737" s="539" t="str">
        <f ca="1">IF(F1737="","",(IFERROR(OFFSET('BD1'!AB$14,MATCH(F1737,'BD1'!AC$13:AC$2500,0)-2,0),"")))</f>
        <v/>
      </c>
      <c r="D1737" s="70" t="str">
        <f>IF(F1737="","",(COUNTIFS('BD1'!AC:AC,F1737,'BD1'!AA:AA,"PAGADO")))</f>
        <v/>
      </c>
      <c r="E1737" s="73" t="str">
        <f>IF(F1737="","",(IFERROR(VLOOKUP(F1737,'BD1'!AC:AE,2,0),"")))</f>
        <v/>
      </c>
      <c r="F1737" s="360"/>
      <c r="G1737" s="75" t="str">
        <f>IF(F1737="","",(SUMIFS('BD1'!Y:Y,'BD1'!AC:AC,F1737,'BD1'!AA:AA,"PAGADO")))</f>
        <v/>
      </c>
    </row>
    <row r="1738" spans="2:7" ht="20.100000000000001" customHeight="1" x14ac:dyDescent="0.25">
      <c r="B1738" s="538" t="str">
        <f ca="1">IF(F1738="","",(IFERROR(OFFSET('BD1'!C$14,MATCH(F1738,'BD1'!AC$13:AC$2500,0)-2,0),"")))</f>
        <v/>
      </c>
      <c r="C1738" s="539" t="str">
        <f ca="1">IF(F1738="","",(IFERROR(OFFSET('BD1'!AB$14,MATCH(F1738,'BD1'!AC$13:AC$2500,0)-2,0),"")))</f>
        <v/>
      </c>
      <c r="D1738" s="70" t="str">
        <f>IF(F1738="","",(COUNTIFS('BD1'!AC:AC,F1738,'BD1'!AA:AA,"PAGADO")))</f>
        <v/>
      </c>
      <c r="E1738" s="73" t="str">
        <f>IF(F1738="","",(IFERROR(VLOOKUP(F1738,'BD1'!AC:AE,2,0),"")))</f>
        <v/>
      </c>
      <c r="F1738" s="360"/>
      <c r="G1738" s="75" t="str">
        <f>IF(F1738="","",(SUMIFS('BD1'!Y:Y,'BD1'!AC:AC,F1738,'BD1'!AA:AA,"PAGADO")))</f>
        <v/>
      </c>
    </row>
    <row r="1739" spans="2:7" ht="20.100000000000001" customHeight="1" x14ac:dyDescent="0.25">
      <c r="B1739" s="538" t="str">
        <f ca="1">IF(F1739="","",(IFERROR(OFFSET('BD1'!C$14,MATCH(F1739,'BD1'!AC$13:AC$2500,0)-2,0),"")))</f>
        <v/>
      </c>
      <c r="C1739" s="539" t="str">
        <f ca="1">IF(F1739="","",(IFERROR(OFFSET('BD1'!AB$14,MATCH(F1739,'BD1'!AC$13:AC$2500,0)-2,0),"")))</f>
        <v/>
      </c>
      <c r="D1739" s="70" t="str">
        <f>IF(F1739="","",(COUNTIFS('BD1'!AC:AC,F1739,'BD1'!AA:AA,"PAGADO")))</f>
        <v/>
      </c>
      <c r="E1739" s="73" t="str">
        <f>IF(F1739="","",(IFERROR(VLOOKUP(F1739,'BD1'!AC:AE,2,0),"")))</f>
        <v/>
      </c>
      <c r="F1739" s="360"/>
      <c r="G1739" s="75" t="str">
        <f>IF(F1739="","",(SUMIFS('BD1'!Y:Y,'BD1'!AC:AC,F1739,'BD1'!AA:AA,"PAGADO")))</f>
        <v/>
      </c>
    </row>
    <row r="1740" spans="2:7" ht="20.100000000000001" customHeight="1" x14ac:dyDescent="0.25">
      <c r="B1740" s="538" t="str">
        <f ca="1">IF(F1740="","",(IFERROR(OFFSET('BD1'!C$14,MATCH(F1740,'BD1'!AC$13:AC$2500,0)-2,0),"")))</f>
        <v/>
      </c>
      <c r="C1740" s="539" t="str">
        <f ca="1">IF(F1740="","",(IFERROR(OFFSET('BD1'!AB$14,MATCH(F1740,'BD1'!AC$13:AC$2500,0)-2,0),"")))</f>
        <v/>
      </c>
      <c r="D1740" s="70" t="str">
        <f>IF(F1740="","",(COUNTIFS('BD1'!AC:AC,F1740,'BD1'!AA:AA,"PAGADO")))</f>
        <v/>
      </c>
      <c r="E1740" s="73" t="str">
        <f>IF(F1740="","",(IFERROR(VLOOKUP(F1740,'BD1'!AC:AE,2,0),"")))</f>
        <v/>
      </c>
      <c r="F1740" s="360"/>
      <c r="G1740" s="75" t="str">
        <f>IF(F1740="","",(SUMIFS('BD1'!Y:Y,'BD1'!AC:AC,F1740,'BD1'!AA:AA,"PAGADO")))</f>
        <v/>
      </c>
    </row>
    <row r="1741" spans="2:7" ht="20.100000000000001" customHeight="1" x14ac:dyDescent="0.25">
      <c r="B1741" s="538" t="str">
        <f ca="1">IF(F1741="","",(IFERROR(OFFSET('BD1'!C$14,MATCH(F1741,'BD1'!AC$13:AC$2500,0)-2,0),"")))</f>
        <v/>
      </c>
      <c r="C1741" s="539" t="str">
        <f ca="1">IF(F1741="","",(IFERROR(OFFSET('BD1'!AB$14,MATCH(F1741,'BD1'!AC$13:AC$2500,0)-2,0),"")))</f>
        <v/>
      </c>
      <c r="D1741" s="70" t="str">
        <f>IF(F1741="","",(COUNTIFS('BD1'!AC:AC,F1741,'BD1'!AA:AA,"PAGADO")))</f>
        <v/>
      </c>
      <c r="E1741" s="73" t="str">
        <f>IF(F1741="","",(IFERROR(VLOOKUP(F1741,'BD1'!AC:AE,2,0),"")))</f>
        <v/>
      </c>
      <c r="F1741" s="360"/>
      <c r="G1741" s="75" t="str">
        <f>IF(F1741="","",(SUMIFS('BD1'!Y:Y,'BD1'!AC:AC,F1741,'BD1'!AA:AA,"PAGADO")))</f>
        <v/>
      </c>
    </row>
    <row r="1742" spans="2:7" ht="20.100000000000001" customHeight="1" x14ac:dyDescent="0.25">
      <c r="B1742" s="538" t="str">
        <f ca="1">IF(F1742="","",(IFERROR(OFFSET('BD1'!C$14,MATCH(F1742,'BD1'!AC$13:AC$2500,0)-2,0),"")))</f>
        <v/>
      </c>
      <c r="C1742" s="539" t="str">
        <f ca="1">IF(F1742="","",(IFERROR(OFFSET('BD1'!AB$14,MATCH(F1742,'BD1'!AC$13:AC$2500,0)-2,0),"")))</f>
        <v/>
      </c>
      <c r="D1742" s="70" t="str">
        <f>IF(F1742="","",(COUNTIFS('BD1'!AC:AC,F1742,'BD1'!AA:AA,"PAGADO")))</f>
        <v/>
      </c>
      <c r="E1742" s="73" t="str">
        <f>IF(F1742="","",(IFERROR(VLOOKUP(F1742,'BD1'!AC:AE,2,0),"")))</f>
        <v/>
      </c>
      <c r="F1742" s="360"/>
      <c r="G1742" s="75" t="str">
        <f>IF(F1742="","",(SUMIFS('BD1'!Y:Y,'BD1'!AC:AC,F1742,'BD1'!AA:AA,"PAGADO")))</f>
        <v/>
      </c>
    </row>
    <row r="1743" spans="2:7" ht="20.100000000000001" customHeight="1" x14ac:dyDescent="0.25">
      <c r="B1743" s="538" t="str">
        <f ca="1">IF(F1743="","",(IFERROR(OFFSET('BD1'!C$14,MATCH(F1743,'BD1'!AC$13:AC$2500,0)-2,0),"")))</f>
        <v/>
      </c>
      <c r="C1743" s="539" t="str">
        <f ca="1">IF(F1743="","",(IFERROR(OFFSET('BD1'!AB$14,MATCH(F1743,'BD1'!AC$13:AC$2500,0)-2,0),"")))</f>
        <v/>
      </c>
      <c r="D1743" s="70" t="str">
        <f>IF(F1743="","",(COUNTIFS('BD1'!AC:AC,F1743,'BD1'!AA:AA,"PAGADO")))</f>
        <v/>
      </c>
      <c r="E1743" s="73" t="str">
        <f>IF(F1743="","",(IFERROR(VLOOKUP(F1743,'BD1'!AC:AE,2,0),"")))</f>
        <v/>
      </c>
      <c r="F1743" s="360"/>
      <c r="G1743" s="75" t="str">
        <f>IF(F1743="","",(SUMIFS('BD1'!Y:Y,'BD1'!AC:AC,F1743,'BD1'!AA:AA,"PAGADO")))</f>
        <v/>
      </c>
    </row>
    <row r="1744" spans="2:7" ht="20.100000000000001" customHeight="1" x14ac:dyDescent="0.25">
      <c r="B1744" s="538" t="str">
        <f ca="1">IF(F1744="","",(IFERROR(OFFSET('BD1'!C$14,MATCH(F1744,'BD1'!AC$13:AC$2500,0)-2,0),"")))</f>
        <v/>
      </c>
      <c r="C1744" s="539" t="str">
        <f ca="1">IF(F1744="","",(IFERROR(OFFSET('BD1'!AB$14,MATCH(F1744,'BD1'!AC$13:AC$2500,0)-2,0),"")))</f>
        <v/>
      </c>
      <c r="D1744" s="70" t="str">
        <f>IF(F1744="","",(COUNTIFS('BD1'!AC:AC,F1744,'BD1'!AA:AA,"PAGADO")))</f>
        <v/>
      </c>
      <c r="E1744" s="73" t="str">
        <f>IF(F1744="","",(IFERROR(VLOOKUP(F1744,'BD1'!AC:AE,2,0),"")))</f>
        <v/>
      </c>
      <c r="F1744" s="360"/>
      <c r="G1744" s="75" t="str">
        <f>IF(F1744="","",(SUMIFS('BD1'!Y:Y,'BD1'!AC:AC,F1744,'BD1'!AA:AA,"PAGADO")))</f>
        <v/>
      </c>
    </row>
    <row r="1745" spans="2:7" ht="20.100000000000001" customHeight="1" x14ac:dyDescent="0.25">
      <c r="B1745" s="538" t="str">
        <f ca="1">IF(F1745="","",(IFERROR(OFFSET('BD1'!C$14,MATCH(F1745,'BD1'!AC$13:AC$2500,0)-2,0),"")))</f>
        <v/>
      </c>
      <c r="C1745" s="539" t="str">
        <f ca="1">IF(F1745="","",(IFERROR(OFFSET('BD1'!AB$14,MATCH(F1745,'BD1'!AC$13:AC$2500,0)-2,0),"")))</f>
        <v/>
      </c>
      <c r="D1745" s="70" t="str">
        <f>IF(F1745="","",(COUNTIFS('BD1'!AC:AC,F1745,'BD1'!AA:AA,"PAGADO")))</f>
        <v/>
      </c>
      <c r="E1745" s="73" t="str">
        <f>IF(F1745="","",(IFERROR(VLOOKUP(F1745,'BD1'!AC:AE,2,0),"")))</f>
        <v/>
      </c>
      <c r="F1745" s="360"/>
      <c r="G1745" s="75" t="str">
        <f>IF(F1745="","",(SUMIFS('BD1'!Y:Y,'BD1'!AC:AC,F1745,'BD1'!AA:AA,"PAGADO")))</f>
        <v/>
      </c>
    </row>
    <row r="1746" spans="2:7" ht="20.100000000000001" customHeight="1" x14ac:dyDescent="0.25">
      <c r="B1746" s="538" t="str">
        <f ca="1">IF(F1746="","",(IFERROR(OFFSET('BD1'!C$14,MATCH(F1746,'BD1'!AC$13:AC$2500,0)-2,0),"")))</f>
        <v/>
      </c>
      <c r="C1746" s="539" t="str">
        <f ca="1">IF(F1746="","",(IFERROR(OFFSET('BD1'!AB$14,MATCH(F1746,'BD1'!AC$13:AC$2500,0)-2,0),"")))</f>
        <v/>
      </c>
      <c r="D1746" s="70" t="str">
        <f>IF(F1746="","",(COUNTIFS('BD1'!AC:AC,F1746,'BD1'!AA:AA,"PAGADO")))</f>
        <v/>
      </c>
      <c r="E1746" s="73" t="str">
        <f>IF(F1746="","",(IFERROR(VLOOKUP(F1746,'BD1'!AC:AE,2,0),"")))</f>
        <v/>
      </c>
      <c r="F1746" s="360"/>
      <c r="G1746" s="75" t="str">
        <f>IF(F1746="","",(SUMIFS('BD1'!Y:Y,'BD1'!AC:AC,F1746,'BD1'!AA:AA,"PAGADO")))</f>
        <v/>
      </c>
    </row>
    <row r="1747" spans="2:7" ht="20.100000000000001" customHeight="1" x14ac:dyDescent="0.25">
      <c r="B1747" s="538" t="str">
        <f ca="1">IF(F1747="","",(IFERROR(OFFSET('BD1'!C$14,MATCH(F1747,'BD1'!AC$13:AC$2500,0)-2,0),"")))</f>
        <v/>
      </c>
      <c r="C1747" s="539" t="str">
        <f ca="1">IF(F1747="","",(IFERROR(OFFSET('BD1'!AB$14,MATCH(F1747,'BD1'!AC$13:AC$2500,0)-2,0),"")))</f>
        <v/>
      </c>
      <c r="D1747" s="70" t="str">
        <f>IF(F1747="","",(COUNTIFS('BD1'!AC:AC,F1747,'BD1'!AA:AA,"PAGADO")))</f>
        <v/>
      </c>
      <c r="E1747" s="73" t="str">
        <f>IF(F1747="","",(IFERROR(VLOOKUP(F1747,'BD1'!AC:AE,2,0),"")))</f>
        <v/>
      </c>
      <c r="F1747" s="360"/>
      <c r="G1747" s="75" t="str">
        <f>IF(F1747="","",(SUMIFS('BD1'!Y:Y,'BD1'!AC:AC,F1747,'BD1'!AA:AA,"PAGADO")))</f>
        <v/>
      </c>
    </row>
    <row r="1748" spans="2:7" ht="20.100000000000001" customHeight="1" x14ac:dyDescent="0.25">
      <c r="B1748" s="538" t="str">
        <f ca="1">IF(F1748="","",(IFERROR(OFFSET('BD1'!C$14,MATCH(F1748,'BD1'!AC$13:AC$2500,0)-2,0),"")))</f>
        <v/>
      </c>
      <c r="C1748" s="539" t="str">
        <f ca="1">IF(F1748="","",(IFERROR(OFFSET('BD1'!AB$14,MATCH(F1748,'BD1'!AC$13:AC$2500,0)-2,0),"")))</f>
        <v/>
      </c>
      <c r="D1748" s="70" t="str">
        <f>IF(F1748="","",(COUNTIFS('BD1'!AC:AC,F1748,'BD1'!AA:AA,"PAGADO")))</f>
        <v/>
      </c>
      <c r="E1748" s="73" t="str">
        <f>IF(F1748="","",(IFERROR(VLOOKUP(F1748,'BD1'!AC:AE,2,0),"")))</f>
        <v/>
      </c>
      <c r="F1748" s="360"/>
      <c r="G1748" s="75" t="str">
        <f>IF(F1748="","",(SUMIFS('BD1'!Y:Y,'BD1'!AC:AC,F1748,'BD1'!AA:AA,"PAGADO")))</f>
        <v/>
      </c>
    </row>
    <row r="1749" spans="2:7" ht="20.100000000000001" customHeight="1" x14ac:dyDescent="0.25">
      <c r="B1749" s="538" t="str">
        <f ca="1">IF(F1749="","",(IFERROR(OFFSET('BD1'!C$14,MATCH(F1749,'BD1'!AC$13:AC$2500,0)-2,0),"")))</f>
        <v/>
      </c>
      <c r="C1749" s="539" t="str">
        <f ca="1">IF(F1749="","",(IFERROR(OFFSET('BD1'!AB$14,MATCH(F1749,'BD1'!AC$13:AC$2500,0)-2,0),"")))</f>
        <v/>
      </c>
      <c r="D1749" s="70" t="str">
        <f>IF(F1749="","",(COUNTIFS('BD1'!AC:AC,F1749,'BD1'!AA:AA,"PAGADO")))</f>
        <v/>
      </c>
      <c r="E1749" s="73" t="str">
        <f>IF(F1749="","",(IFERROR(VLOOKUP(F1749,'BD1'!AC:AE,2,0),"")))</f>
        <v/>
      </c>
      <c r="F1749" s="360"/>
      <c r="G1749" s="75" t="str">
        <f>IF(F1749="","",(SUMIFS('BD1'!Y:Y,'BD1'!AC:AC,F1749,'BD1'!AA:AA,"PAGADO")))</f>
        <v/>
      </c>
    </row>
    <row r="1750" spans="2:7" ht="20.100000000000001" customHeight="1" x14ac:dyDescent="0.25">
      <c r="B1750" s="538" t="str">
        <f ca="1">IF(F1750="","",(IFERROR(OFFSET('BD1'!C$14,MATCH(F1750,'BD1'!AC$13:AC$2500,0)-2,0),"")))</f>
        <v/>
      </c>
      <c r="C1750" s="539" t="str">
        <f ca="1">IF(F1750="","",(IFERROR(OFFSET('BD1'!AB$14,MATCH(F1750,'BD1'!AC$13:AC$2500,0)-2,0),"")))</f>
        <v/>
      </c>
      <c r="D1750" s="70" t="str">
        <f>IF(F1750="","",(COUNTIFS('BD1'!AC:AC,F1750,'BD1'!AA:AA,"PAGADO")))</f>
        <v/>
      </c>
      <c r="E1750" s="73" t="str">
        <f>IF(F1750="","",(IFERROR(VLOOKUP(F1750,'BD1'!AC:AE,2,0),"")))</f>
        <v/>
      </c>
      <c r="F1750" s="360"/>
      <c r="G1750" s="75" t="str">
        <f>IF(F1750="","",(SUMIFS('BD1'!Y:Y,'BD1'!AC:AC,F1750,'BD1'!AA:AA,"PAGADO")))</f>
        <v/>
      </c>
    </row>
    <row r="1751" spans="2:7" ht="20.100000000000001" customHeight="1" x14ac:dyDescent="0.25">
      <c r="B1751" s="538" t="str">
        <f ca="1">IF(F1751="","",(IFERROR(OFFSET('BD1'!C$14,MATCH(F1751,'BD1'!AC$13:AC$2500,0)-2,0),"")))</f>
        <v/>
      </c>
      <c r="C1751" s="539" t="str">
        <f ca="1">IF(F1751="","",(IFERROR(OFFSET('BD1'!AB$14,MATCH(F1751,'BD1'!AC$13:AC$2500,0)-2,0),"")))</f>
        <v/>
      </c>
      <c r="D1751" s="70" t="str">
        <f>IF(F1751="","",(COUNTIFS('BD1'!AC:AC,F1751,'BD1'!AA:AA,"PAGADO")))</f>
        <v/>
      </c>
      <c r="E1751" s="73" t="str">
        <f>IF(F1751="","",(IFERROR(VLOOKUP(F1751,'BD1'!AC:AE,2,0),"")))</f>
        <v/>
      </c>
      <c r="F1751" s="360"/>
      <c r="G1751" s="75" t="str">
        <f>IF(F1751="","",(SUMIFS('BD1'!Y:Y,'BD1'!AC:AC,F1751,'BD1'!AA:AA,"PAGADO")))</f>
        <v/>
      </c>
    </row>
    <row r="1752" spans="2:7" ht="20.100000000000001" customHeight="1" x14ac:dyDescent="0.25">
      <c r="B1752" s="538" t="str">
        <f ca="1">IF(F1752="","",(IFERROR(OFFSET('BD1'!C$14,MATCH(F1752,'BD1'!AC$13:AC$2500,0)-2,0),"")))</f>
        <v/>
      </c>
      <c r="C1752" s="539" t="str">
        <f ca="1">IF(F1752="","",(IFERROR(OFFSET('BD1'!AB$14,MATCH(F1752,'BD1'!AC$13:AC$2500,0)-2,0),"")))</f>
        <v/>
      </c>
      <c r="D1752" s="70" t="str">
        <f>IF(F1752="","",(COUNTIFS('BD1'!AC:AC,F1752,'BD1'!AA:AA,"PAGADO")))</f>
        <v/>
      </c>
      <c r="E1752" s="73" t="str">
        <f>IF(F1752="","",(IFERROR(VLOOKUP(F1752,'BD1'!AC:AE,2,0),"")))</f>
        <v/>
      </c>
      <c r="F1752" s="360"/>
      <c r="G1752" s="75" t="str">
        <f>IF(F1752="","",(SUMIFS('BD1'!Y:Y,'BD1'!AC:AC,F1752,'BD1'!AA:AA,"PAGADO")))</f>
        <v/>
      </c>
    </row>
    <row r="1753" spans="2:7" ht="20.100000000000001" customHeight="1" x14ac:dyDescent="0.25">
      <c r="B1753" s="538" t="str">
        <f ca="1">IF(F1753="","",(IFERROR(OFFSET('BD1'!C$14,MATCH(F1753,'BD1'!AC$13:AC$2500,0)-2,0),"")))</f>
        <v/>
      </c>
      <c r="C1753" s="539" t="str">
        <f ca="1">IF(F1753="","",(IFERROR(OFFSET('BD1'!AB$14,MATCH(F1753,'BD1'!AC$13:AC$2500,0)-2,0),"")))</f>
        <v/>
      </c>
      <c r="D1753" s="70" t="str">
        <f>IF(F1753="","",(COUNTIFS('BD1'!AC:AC,F1753,'BD1'!AA:AA,"PAGADO")))</f>
        <v/>
      </c>
      <c r="E1753" s="73" t="str">
        <f>IF(F1753="","",(IFERROR(VLOOKUP(F1753,'BD1'!AC:AE,2,0),"")))</f>
        <v/>
      </c>
      <c r="F1753" s="360"/>
      <c r="G1753" s="75" t="str">
        <f>IF(F1753="","",(SUMIFS('BD1'!Y:Y,'BD1'!AC:AC,F1753,'BD1'!AA:AA,"PAGADO")))</f>
        <v/>
      </c>
    </row>
    <row r="1754" spans="2:7" ht="20.100000000000001" customHeight="1" x14ac:dyDescent="0.25">
      <c r="B1754" s="538" t="str">
        <f ca="1">IF(F1754="","",(IFERROR(OFFSET('BD1'!C$14,MATCH(F1754,'BD1'!AC$13:AC$2500,0)-2,0),"")))</f>
        <v/>
      </c>
      <c r="C1754" s="539" t="str">
        <f ca="1">IF(F1754="","",(IFERROR(OFFSET('BD1'!AB$14,MATCH(F1754,'BD1'!AC$13:AC$2500,0)-2,0),"")))</f>
        <v/>
      </c>
      <c r="D1754" s="70" t="str">
        <f>IF(F1754="","",(COUNTIFS('BD1'!AC:AC,F1754,'BD1'!AA:AA,"PAGADO")))</f>
        <v/>
      </c>
      <c r="E1754" s="73" t="str">
        <f>IF(F1754="","",(IFERROR(VLOOKUP(F1754,'BD1'!AC:AE,2,0),"")))</f>
        <v/>
      </c>
      <c r="F1754" s="360"/>
      <c r="G1754" s="75" t="str">
        <f>IF(F1754="","",(SUMIFS('BD1'!Y:Y,'BD1'!AC:AC,F1754,'BD1'!AA:AA,"PAGADO")))</f>
        <v/>
      </c>
    </row>
    <row r="1755" spans="2:7" ht="20.100000000000001" customHeight="1" x14ac:dyDescent="0.25">
      <c r="B1755" s="538" t="str">
        <f ca="1">IF(F1755="","",(IFERROR(OFFSET('BD1'!C$14,MATCH(F1755,'BD1'!AC$13:AC$2500,0)-2,0),"")))</f>
        <v/>
      </c>
      <c r="C1755" s="539" t="str">
        <f ca="1">IF(F1755="","",(IFERROR(OFFSET('BD1'!AB$14,MATCH(F1755,'BD1'!AC$13:AC$2500,0)-2,0),"")))</f>
        <v/>
      </c>
      <c r="D1755" s="70" t="str">
        <f>IF(F1755="","",(COUNTIFS('BD1'!AC:AC,F1755,'BD1'!AA:AA,"PAGADO")))</f>
        <v/>
      </c>
      <c r="E1755" s="73" t="str">
        <f>IF(F1755="","",(IFERROR(VLOOKUP(F1755,'BD1'!AC:AE,2,0),"")))</f>
        <v/>
      </c>
      <c r="F1755" s="360"/>
      <c r="G1755" s="75" t="str">
        <f>IF(F1755="","",(SUMIFS('BD1'!Y:Y,'BD1'!AC:AC,F1755,'BD1'!AA:AA,"PAGADO")))</f>
        <v/>
      </c>
    </row>
    <row r="1756" spans="2:7" ht="20.100000000000001" customHeight="1" x14ac:dyDescent="0.25">
      <c r="B1756" s="538" t="str">
        <f ca="1">IF(F1756="","",(IFERROR(OFFSET('BD1'!C$14,MATCH(F1756,'BD1'!AC$13:AC$2500,0)-2,0),"")))</f>
        <v/>
      </c>
      <c r="C1756" s="539" t="str">
        <f ca="1">IF(F1756="","",(IFERROR(OFFSET('BD1'!AB$14,MATCH(F1756,'BD1'!AC$13:AC$2500,0)-2,0),"")))</f>
        <v/>
      </c>
      <c r="D1756" s="70" t="str">
        <f>IF(F1756="","",(COUNTIFS('BD1'!AC:AC,F1756,'BD1'!AA:AA,"PAGADO")))</f>
        <v/>
      </c>
      <c r="E1756" s="73" t="str">
        <f>IF(F1756="","",(IFERROR(VLOOKUP(F1756,'BD1'!AC:AE,2,0),"")))</f>
        <v/>
      </c>
      <c r="F1756" s="360"/>
      <c r="G1756" s="75" t="str">
        <f>IF(F1756="","",(SUMIFS('BD1'!Y:Y,'BD1'!AC:AC,F1756,'BD1'!AA:AA,"PAGADO")))</f>
        <v/>
      </c>
    </row>
    <row r="1757" spans="2:7" ht="20.100000000000001" customHeight="1" x14ac:dyDescent="0.25">
      <c r="B1757" s="538" t="str">
        <f ca="1">IF(F1757="","",(IFERROR(OFFSET('BD1'!C$14,MATCH(F1757,'BD1'!AC$13:AC$2500,0)-2,0),"")))</f>
        <v/>
      </c>
      <c r="C1757" s="539" t="str">
        <f ca="1">IF(F1757="","",(IFERROR(OFFSET('BD1'!AB$14,MATCH(F1757,'BD1'!AC$13:AC$2500,0)-2,0),"")))</f>
        <v/>
      </c>
      <c r="D1757" s="70" t="str">
        <f>IF(F1757="","",(COUNTIFS('BD1'!AC:AC,F1757,'BD1'!AA:AA,"PAGADO")))</f>
        <v/>
      </c>
      <c r="E1757" s="73" t="str">
        <f>IF(F1757="","",(IFERROR(VLOOKUP(F1757,'BD1'!AC:AE,2,0),"")))</f>
        <v/>
      </c>
      <c r="F1757" s="360"/>
      <c r="G1757" s="75" t="str">
        <f>IF(F1757="","",(SUMIFS('BD1'!Y:Y,'BD1'!AC:AC,F1757,'BD1'!AA:AA,"PAGADO")))</f>
        <v/>
      </c>
    </row>
    <row r="1758" spans="2:7" ht="20.100000000000001" customHeight="1" x14ac:dyDescent="0.25">
      <c r="B1758" s="538" t="str">
        <f ca="1">IF(F1758="","",(IFERROR(OFFSET('BD1'!C$14,MATCH(F1758,'BD1'!AC$13:AC$2500,0)-2,0),"")))</f>
        <v/>
      </c>
      <c r="C1758" s="539" t="str">
        <f ca="1">IF(F1758="","",(IFERROR(OFFSET('BD1'!AB$14,MATCH(F1758,'BD1'!AC$13:AC$2500,0)-2,0),"")))</f>
        <v/>
      </c>
      <c r="D1758" s="70" t="str">
        <f>IF(F1758="","",(COUNTIFS('BD1'!AC:AC,F1758,'BD1'!AA:AA,"PAGADO")))</f>
        <v/>
      </c>
      <c r="E1758" s="73" t="str">
        <f>IF(F1758="","",(IFERROR(VLOOKUP(F1758,'BD1'!AC:AE,2,0),"")))</f>
        <v/>
      </c>
      <c r="F1758" s="360"/>
      <c r="G1758" s="75" t="str">
        <f>IF(F1758="","",(SUMIFS('BD1'!Y:Y,'BD1'!AC:AC,F1758,'BD1'!AA:AA,"PAGADO")))</f>
        <v/>
      </c>
    </row>
    <row r="1759" spans="2:7" ht="20.100000000000001" customHeight="1" x14ac:dyDescent="0.25">
      <c r="B1759" s="538" t="str">
        <f ca="1">IF(F1759="","",(IFERROR(OFFSET('BD1'!C$14,MATCH(F1759,'BD1'!AC$13:AC$2500,0)-2,0),"")))</f>
        <v/>
      </c>
      <c r="C1759" s="539" t="str">
        <f ca="1">IF(F1759="","",(IFERROR(OFFSET('BD1'!AB$14,MATCH(F1759,'BD1'!AC$13:AC$2500,0)-2,0),"")))</f>
        <v/>
      </c>
      <c r="D1759" s="70" t="str">
        <f>IF(F1759="","",(COUNTIFS('BD1'!AC:AC,F1759,'BD1'!AA:AA,"PAGADO")))</f>
        <v/>
      </c>
      <c r="E1759" s="73" t="str">
        <f>IF(F1759="","",(IFERROR(VLOOKUP(F1759,'BD1'!AC:AE,2,0),"")))</f>
        <v/>
      </c>
      <c r="F1759" s="360"/>
      <c r="G1759" s="75" t="str">
        <f>IF(F1759="","",(SUMIFS('BD1'!Y:Y,'BD1'!AC:AC,F1759,'BD1'!AA:AA,"PAGADO")))</f>
        <v/>
      </c>
    </row>
    <row r="1760" spans="2:7" ht="20.100000000000001" customHeight="1" x14ac:dyDescent="0.25">
      <c r="B1760" s="538" t="str">
        <f ca="1">IF(F1760="","",(IFERROR(OFFSET('BD1'!C$14,MATCH(F1760,'BD1'!AC$13:AC$2500,0)-2,0),"")))</f>
        <v/>
      </c>
      <c r="C1760" s="539" t="str">
        <f ca="1">IF(F1760="","",(IFERROR(OFFSET('BD1'!AB$14,MATCH(F1760,'BD1'!AC$13:AC$2500,0)-2,0),"")))</f>
        <v/>
      </c>
      <c r="D1760" s="70" t="str">
        <f>IF(F1760="","",(COUNTIFS('BD1'!AC:AC,F1760,'BD1'!AA:AA,"PAGADO")))</f>
        <v/>
      </c>
      <c r="E1760" s="73" t="str">
        <f>IF(F1760="","",(IFERROR(VLOOKUP(F1760,'BD1'!AC:AE,2,0),"")))</f>
        <v/>
      </c>
      <c r="F1760" s="360"/>
      <c r="G1760" s="75" t="str">
        <f>IF(F1760="","",(SUMIFS('BD1'!Y:Y,'BD1'!AC:AC,F1760,'BD1'!AA:AA,"PAGADO")))</f>
        <v/>
      </c>
    </row>
    <row r="1761" spans="2:7" ht="20.100000000000001" customHeight="1" x14ac:dyDescent="0.25">
      <c r="B1761" s="538" t="str">
        <f ca="1">IF(F1761="","",(IFERROR(OFFSET('BD1'!C$14,MATCH(F1761,'BD1'!AC$13:AC$2500,0)-2,0),"")))</f>
        <v/>
      </c>
      <c r="C1761" s="539" t="str">
        <f ca="1">IF(F1761="","",(IFERROR(OFFSET('BD1'!AB$14,MATCH(F1761,'BD1'!AC$13:AC$2500,0)-2,0),"")))</f>
        <v/>
      </c>
      <c r="D1761" s="70" t="str">
        <f>IF(F1761="","",(COUNTIFS('BD1'!AC:AC,F1761,'BD1'!AA:AA,"PAGADO")))</f>
        <v/>
      </c>
      <c r="E1761" s="73" t="str">
        <f>IF(F1761="","",(IFERROR(VLOOKUP(F1761,'BD1'!AC:AE,2,0),"")))</f>
        <v/>
      </c>
      <c r="F1761" s="360"/>
      <c r="G1761" s="75" t="str">
        <f>IF(F1761="","",(SUMIFS('BD1'!Y:Y,'BD1'!AC:AC,F1761,'BD1'!AA:AA,"PAGADO")))</f>
        <v/>
      </c>
    </row>
    <row r="1762" spans="2:7" ht="20.100000000000001" customHeight="1" x14ac:dyDescent="0.25">
      <c r="B1762" s="538" t="str">
        <f ca="1">IF(F1762="","",(IFERROR(OFFSET('BD1'!C$14,MATCH(F1762,'BD1'!AC$13:AC$2500,0)-2,0),"")))</f>
        <v/>
      </c>
      <c r="C1762" s="539" t="str">
        <f ca="1">IF(F1762="","",(IFERROR(OFFSET('BD1'!AB$14,MATCH(F1762,'BD1'!AC$13:AC$2500,0)-2,0),"")))</f>
        <v/>
      </c>
      <c r="D1762" s="70" t="str">
        <f>IF(F1762="","",(COUNTIFS('BD1'!AC:AC,F1762,'BD1'!AA:AA,"PAGADO")))</f>
        <v/>
      </c>
      <c r="E1762" s="73" t="str">
        <f>IF(F1762="","",(IFERROR(VLOOKUP(F1762,'BD1'!AC:AE,2,0),"")))</f>
        <v/>
      </c>
      <c r="F1762" s="360"/>
      <c r="G1762" s="75" t="str">
        <f>IF(F1762="","",(SUMIFS('BD1'!Y:Y,'BD1'!AC:AC,F1762,'BD1'!AA:AA,"PAGADO")))</f>
        <v/>
      </c>
    </row>
    <row r="1763" spans="2:7" ht="20.100000000000001" customHeight="1" x14ac:dyDescent="0.25">
      <c r="B1763" s="538" t="str">
        <f ca="1">IF(F1763="","",(IFERROR(OFFSET('BD1'!C$14,MATCH(F1763,'BD1'!AC$13:AC$2500,0)-2,0),"")))</f>
        <v/>
      </c>
      <c r="C1763" s="539" t="str">
        <f ca="1">IF(F1763="","",(IFERROR(OFFSET('BD1'!AB$14,MATCH(F1763,'BD1'!AC$13:AC$2500,0)-2,0),"")))</f>
        <v/>
      </c>
      <c r="D1763" s="70" t="str">
        <f>IF(F1763="","",(COUNTIFS('BD1'!AC:AC,F1763,'BD1'!AA:AA,"PAGADO")))</f>
        <v/>
      </c>
      <c r="E1763" s="73" t="str">
        <f>IF(F1763="","",(IFERROR(VLOOKUP(F1763,'BD1'!AC:AE,2,0),"")))</f>
        <v/>
      </c>
      <c r="F1763" s="360"/>
      <c r="G1763" s="75" t="str">
        <f>IF(F1763="","",(SUMIFS('BD1'!Y:Y,'BD1'!AC:AC,F1763,'BD1'!AA:AA,"PAGADO")))</f>
        <v/>
      </c>
    </row>
    <row r="1764" spans="2:7" ht="20.100000000000001" customHeight="1" x14ac:dyDescent="0.25">
      <c r="B1764" s="538" t="str">
        <f ca="1">IF(F1764="","",(IFERROR(OFFSET('BD1'!C$14,MATCH(F1764,'BD1'!AC$13:AC$2500,0)-2,0),"")))</f>
        <v/>
      </c>
      <c r="C1764" s="539" t="str">
        <f ca="1">IF(F1764="","",(IFERROR(OFFSET('BD1'!AB$14,MATCH(F1764,'BD1'!AC$13:AC$2500,0)-2,0),"")))</f>
        <v/>
      </c>
      <c r="D1764" s="70" t="str">
        <f>IF(F1764="","",(COUNTIFS('BD1'!AC:AC,F1764,'BD1'!AA:AA,"PAGADO")))</f>
        <v/>
      </c>
      <c r="E1764" s="73" t="str">
        <f>IF(F1764="","",(IFERROR(VLOOKUP(F1764,'BD1'!AC:AE,2,0),"")))</f>
        <v/>
      </c>
      <c r="F1764" s="360"/>
      <c r="G1764" s="75" t="str">
        <f>IF(F1764="","",(SUMIFS('BD1'!Y:Y,'BD1'!AC:AC,F1764,'BD1'!AA:AA,"PAGADO")))</f>
        <v/>
      </c>
    </row>
    <row r="1765" spans="2:7" ht="20.100000000000001" customHeight="1" x14ac:dyDescent="0.25">
      <c r="B1765" s="538" t="str">
        <f ca="1">IF(F1765="","",(IFERROR(OFFSET('BD1'!C$14,MATCH(F1765,'BD1'!AC$13:AC$2500,0)-2,0),"")))</f>
        <v/>
      </c>
      <c r="C1765" s="539" t="str">
        <f ca="1">IF(F1765="","",(IFERROR(OFFSET('BD1'!AB$14,MATCH(F1765,'BD1'!AC$13:AC$2500,0)-2,0),"")))</f>
        <v/>
      </c>
      <c r="D1765" s="70" t="str">
        <f>IF(F1765="","",(COUNTIFS('BD1'!AC:AC,F1765,'BD1'!AA:AA,"PAGADO")))</f>
        <v/>
      </c>
      <c r="E1765" s="73" t="str">
        <f>IF(F1765="","",(IFERROR(VLOOKUP(F1765,'BD1'!AC:AE,2,0),"")))</f>
        <v/>
      </c>
      <c r="F1765" s="360"/>
      <c r="G1765" s="75" t="str">
        <f>IF(F1765="","",(SUMIFS('BD1'!Y:Y,'BD1'!AC:AC,F1765,'BD1'!AA:AA,"PAGADO")))</f>
        <v/>
      </c>
    </row>
    <row r="1766" spans="2:7" ht="20.100000000000001" customHeight="1" x14ac:dyDescent="0.25">
      <c r="B1766" s="538" t="str">
        <f ca="1">IF(F1766="","",(IFERROR(OFFSET('BD1'!C$14,MATCH(F1766,'BD1'!AC$13:AC$2500,0)-2,0),"")))</f>
        <v/>
      </c>
      <c r="C1766" s="539" t="str">
        <f ca="1">IF(F1766="","",(IFERROR(OFFSET('BD1'!AB$14,MATCH(F1766,'BD1'!AC$13:AC$2500,0)-2,0),"")))</f>
        <v/>
      </c>
      <c r="D1766" s="70" t="str">
        <f>IF(F1766="","",(COUNTIFS('BD1'!AC:AC,F1766,'BD1'!AA:AA,"PAGADO")))</f>
        <v/>
      </c>
      <c r="E1766" s="73" t="str">
        <f>IF(F1766="","",(IFERROR(VLOOKUP(F1766,'BD1'!AC:AE,2,0),"")))</f>
        <v/>
      </c>
      <c r="F1766" s="360"/>
      <c r="G1766" s="75" t="str">
        <f>IF(F1766="","",(SUMIFS('BD1'!Y:Y,'BD1'!AC:AC,F1766,'BD1'!AA:AA,"PAGADO")))</f>
        <v/>
      </c>
    </row>
    <row r="1767" spans="2:7" ht="20.100000000000001" customHeight="1" x14ac:dyDescent="0.25">
      <c r="B1767" s="538" t="str">
        <f ca="1">IF(F1767="","",(IFERROR(OFFSET('BD1'!C$14,MATCH(F1767,'BD1'!AC$13:AC$2500,0)-2,0),"")))</f>
        <v/>
      </c>
      <c r="C1767" s="539" t="str">
        <f ca="1">IF(F1767="","",(IFERROR(OFFSET('BD1'!AB$14,MATCH(F1767,'BD1'!AC$13:AC$2500,0)-2,0),"")))</f>
        <v/>
      </c>
      <c r="D1767" s="70" t="str">
        <f>IF(F1767="","",(COUNTIFS('BD1'!AC:AC,F1767,'BD1'!AA:AA,"PAGADO")))</f>
        <v/>
      </c>
      <c r="E1767" s="73" t="str">
        <f>IF(F1767="","",(IFERROR(VLOOKUP(F1767,'BD1'!AC:AE,2,0),"")))</f>
        <v/>
      </c>
      <c r="F1767" s="360"/>
      <c r="G1767" s="75" t="str">
        <f>IF(F1767="","",(SUMIFS('BD1'!Y:Y,'BD1'!AC:AC,F1767,'BD1'!AA:AA,"PAGADO")))</f>
        <v/>
      </c>
    </row>
    <row r="1768" spans="2:7" ht="20.100000000000001" customHeight="1" x14ac:dyDescent="0.25">
      <c r="B1768" s="538" t="str">
        <f ca="1">IF(F1768="","",(IFERROR(OFFSET('BD1'!C$14,MATCH(F1768,'BD1'!AC$13:AC$2500,0)-2,0),"")))</f>
        <v/>
      </c>
      <c r="C1768" s="539" t="str">
        <f ca="1">IF(F1768="","",(IFERROR(OFFSET('BD1'!AB$14,MATCH(F1768,'BD1'!AC$13:AC$2500,0)-2,0),"")))</f>
        <v/>
      </c>
      <c r="D1768" s="70" t="str">
        <f>IF(F1768="","",(COUNTIFS('BD1'!AC:AC,F1768,'BD1'!AA:AA,"PAGADO")))</f>
        <v/>
      </c>
      <c r="E1768" s="73" t="str">
        <f>IF(F1768="","",(IFERROR(VLOOKUP(F1768,'BD1'!AC:AE,2,0),"")))</f>
        <v/>
      </c>
      <c r="F1768" s="360"/>
      <c r="G1768" s="75" t="str">
        <f>IF(F1768="","",(SUMIFS('BD1'!Y:Y,'BD1'!AC:AC,F1768,'BD1'!AA:AA,"PAGADO")))</f>
        <v/>
      </c>
    </row>
    <row r="1769" spans="2:7" ht="20.100000000000001" customHeight="1" x14ac:dyDescent="0.25">
      <c r="B1769" s="538" t="str">
        <f ca="1">IF(F1769="","",(IFERROR(OFFSET('BD1'!C$14,MATCH(F1769,'BD1'!AC$13:AC$2500,0)-2,0),"")))</f>
        <v/>
      </c>
      <c r="C1769" s="539" t="str">
        <f ca="1">IF(F1769="","",(IFERROR(OFFSET('BD1'!AB$14,MATCH(F1769,'BD1'!AC$13:AC$2500,0)-2,0),"")))</f>
        <v/>
      </c>
      <c r="D1769" s="70" t="str">
        <f>IF(F1769="","",(COUNTIFS('BD1'!AC:AC,F1769,'BD1'!AA:AA,"PAGADO")))</f>
        <v/>
      </c>
      <c r="E1769" s="73" t="str">
        <f>IF(F1769="","",(IFERROR(VLOOKUP(F1769,'BD1'!AC:AE,2,0),"")))</f>
        <v/>
      </c>
      <c r="F1769" s="360"/>
      <c r="G1769" s="75" t="str">
        <f>IF(F1769="","",(SUMIFS('BD1'!Y:Y,'BD1'!AC:AC,F1769,'BD1'!AA:AA,"PAGADO")))</f>
        <v/>
      </c>
    </row>
    <row r="1770" spans="2:7" ht="20.100000000000001" customHeight="1" x14ac:dyDescent="0.25">
      <c r="B1770" s="538" t="str">
        <f ca="1">IF(F1770="","",(IFERROR(OFFSET('BD1'!C$14,MATCH(F1770,'BD1'!AC$13:AC$2500,0)-2,0),"")))</f>
        <v/>
      </c>
      <c r="C1770" s="539" t="str">
        <f ca="1">IF(F1770="","",(IFERROR(OFFSET('BD1'!AB$14,MATCH(F1770,'BD1'!AC$13:AC$2500,0)-2,0),"")))</f>
        <v/>
      </c>
      <c r="D1770" s="70" t="str">
        <f>IF(F1770="","",(COUNTIFS('BD1'!AC:AC,F1770,'BD1'!AA:AA,"PAGADO")))</f>
        <v/>
      </c>
      <c r="E1770" s="73" t="str">
        <f>IF(F1770="","",(IFERROR(VLOOKUP(F1770,'BD1'!AC:AE,2,0),"")))</f>
        <v/>
      </c>
      <c r="F1770" s="360"/>
      <c r="G1770" s="75" t="str">
        <f>IF(F1770="","",(SUMIFS('BD1'!Y:Y,'BD1'!AC:AC,F1770,'BD1'!AA:AA,"PAGADO")))</f>
        <v/>
      </c>
    </row>
    <row r="1771" spans="2:7" ht="20.100000000000001" customHeight="1" x14ac:dyDescent="0.25">
      <c r="B1771" s="538" t="str">
        <f ca="1">IF(F1771="","",(IFERROR(OFFSET('BD1'!C$14,MATCH(F1771,'BD1'!AC$13:AC$2500,0)-2,0),"")))</f>
        <v/>
      </c>
      <c r="C1771" s="539" t="str">
        <f ca="1">IF(F1771="","",(IFERROR(OFFSET('BD1'!AB$14,MATCH(F1771,'BD1'!AC$13:AC$2500,0)-2,0),"")))</f>
        <v/>
      </c>
      <c r="D1771" s="70" t="str">
        <f>IF(F1771="","",(COUNTIFS('BD1'!AC:AC,F1771,'BD1'!AA:AA,"PAGADO")))</f>
        <v/>
      </c>
      <c r="E1771" s="73" t="str">
        <f>IF(F1771="","",(IFERROR(VLOOKUP(F1771,'BD1'!AC:AE,2,0),"")))</f>
        <v/>
      </c>
      <c r="F1771" s="360"/>
      <c r="G1771" s="75" t="str">
        <f>IF(F1771="","",(SUMIFS('BD1'!Y:Y,'BD1'!AC:AC,F1771,'BD1'!AA:AA,"PAGADO")))</f>
        <v/>
      </c>
    </row>
    <row r="1772" spans="2:7" ht="20.100000000000001" customHeight="1" x14ac:dyDescent="0.25">
      <c r="B1772" s="538" t="str">
        <f ca="1">IF(F1772="","",(IFERROR(OFFSET('BD1'!C$14,MATCH(F1772,'BD1'!AC$13:AC$2500,0)-2,0),"")))</f>
        <v/>
      </c>
      <c r="C1772" s="539" t="str">
        <f ca="1">IF(F1772="","",(IFERROR(OFFSET('BD1'!AB$14,MATCH(F1772,'BD1'!AC$13:AC$2500,0)-2,0),"")))</f>
        <v/>
      </c>
      <c r="D1772" s="70" t="str">
        <f>IF(F1772="","",(COUNTIFS('BD1'!AC:AC,F1772,'BD1'!AA:AA,"PAGADO")))</f>
        <v/>
      </c>
      <c r="E1772" s="73" t="str">
        <f>IF(F1772="","",(IFERROR(VLOOKUP(F1772,'BD1'!AC:AE,2,0),"")))</f>
        <v/>
      </c>
      <c r="F1772" s="360"/>
      <c r="G1772" s="75" t="str">
        <f>IF(F1772="","",(SUMIFS('BD1'!Y:Y,'BD1'!AC:AC,F1772,'BD1'!AA:AA,"PAGADO")))</f>
        <v/>
      </c>
    </row>
    <row r="1773" spans="2:7" ht="20.100000000000001" customHeight="1" x14ac:dyDescent="0.25">
      <c r="B1773" s="538" t="str">
        <f ca="1">IF(F1773="","",(IFERROR(OFFSET('BD1'!C$14,MATCH(F1773,'BD1'!AC$13:AC$2500,0)-2,0),"")))</f>
        <v/>
      </c>
      <c r="C1773" s="539" t="str">
        <f ca="1">IF(F1773="","",(IFERROR(OFFSET('BD1'!AB$14,MATCH(F1773,'BD1'!AC$13:AC$2500,0)-2,0),"")))</f>
        <v/>
      </c>
      <c r="D1773" s="70" t="str">
        <f>IF(F1773="","",(COUNTIFS('BD1'!AC:AC,F1773,'BD1'!AA:AA,"PAGADO")))</f>
        <v/>
      </c>
      <c r="E1773" s="73" t="str">
        <f>IF(F1773="","",(IFERROR(VLOOKUP(F1773,'BD1'!AC:AE,2,0),"")))</f>
        <v/>
      </c>
      <c r="F1773" s="360"/>
      <c r="G1773" s="75" t="str">
        <f>IF(F1773="","",(SUMIFS('BD1'!Y:Y,'BD1'!AC:AC,F1773,'BD1'!AA:AA,"PAGADO")))</f>
        <v/>
      </c>
    </row>
    <row r="1774" spans="2:7" ht="20.100000000000001" customHeight="1" x14ac:dyDescent="0.25">
      <c r="B1774" s="538" t="str">
        <f ca="1">IF(F1774="","",(IFERROR(OFFSET('BD1'!C$14,MATCH(F1774,'BD1'!AC$13:AC$2500,0)-2,0),"")))</f>
        <v/>
      </c>
      <c r="C1774" s="539" t="str">
        <f ca="1">IF(F1774="","",(IFERROR(OFFSET('BD1'!AB$14,MATCH(F1774,'BD1'!AC$13:AC$2500,0)-2,0),"")))</f>
        <v/>
      </c>
      <c r="D1774" s="70" t="str">
        <f>IF(F1774="","",(COUNTIFS('BD1'!AC:AC,F1774,'BD1'!AA:AA,"PAGADO")))</f>
        <v/>
      </c>
      <c r="E1774" s="73" t="str">
        <f>IF(F1774="","",(IFERROR(VLOOKUP(F1774,'BD1'!AC:AE,2,0),"")))</f>
        <v/>
      </c>
      <c r="F1774" s="360"/>
      <c r="G1774" s="75" t="str">
        <f>IF(F1774="","",(SUMIFS('BD1'!Y:Y,'BD1'!AC:AC,F1774,'BD1'!AA:AA,"PAGADO")))</f>
        <v/>
      </c>
    </row>
    <row r="1775" spans="2:7" ht="20.100000000000001" customHeight="1" x14ac:dyDescent="0.25">
      <c r="B1775" s="538" t="str">
        <f ca="1">IF(F1775="","",(IFERROR(OFFSET('BD1'!C$14,MATCH(F1775,'BD1'!AC$13:AC$2500,0)-2,0),"")))</f>
        <v/>
      </c>
      <c r="C1775" s="539" t="str">
        <f ca="1">IF(F1775="","",(IFERROR(OFFSET('BD1'!AB$14,MATCH(F1775,'BD1'!AC$13:AC$2500,0)-2,0),"")))</f>
        <v/>
      </c>
      <c r="D1775" s="70" t="str">
        <f>IF(F1775="","",(COUNTIFS('BD1'!AC:AC,F1775,'BD1'!AA:AA,"PAGADO")))</f>
        <v/>
      </c>
      <c r="E1775" s="73" t="str">
        <f>IF(F1775="","",(IFERROR(VLOOKUP(F1775,'BD1'!AC:AE,2,0),"")))</f>
        <v/>
      </c>
      <c r="F1775" s="360"/>
      <c r="G1775" s="75" t="str">
        <f>IF(F1775="","",(SUMIFS('BD1'!Y:Y,'BD1'!AC:AC,F1775,'BD1'!AA:AA,"PAGADO")))</f>
        <v/>
      </c>
    </row>
    <row r="1776" spans="2:7" ht="20.100000000000001" customHeight="1" x14ac:dyDescent="0.25">
      <c r="B1776" s="538" t="str">
        <f ca="1">IF(F1776="","",(IFERROR(OFFSET('BD1'!C$14,MATCH(F1776,'BD1'!AC$13:AC$2500,0)-2,0),"")))</f>
        <v/>
      </c>
      <c r="C1776" s="539" t="str">
        <f ca="1">IF(F1776="","",(IFERROR(OFFSET('BD1'!AB$14,MATCH(F1776,'BD1'!AC$13:AC$2500,0)-2,0),"")))</f>
        <v/>
      </c>
      <c r="D1776" s="70" t="str">
        <f>IF(F1776="","",(COUNTIFS('BD1'!AC:AC,F1776,'BD1'!AA:AA,"PAGADO")))</f>
        <v/>
      </c>
      <c r="E1776" s="73" t="str">
        <f>IF(F1776="","",(IFERROR(VLOOKUP(F1776,'BD1'!AC:AE,2,0),"")))</f>
        <v/>
      </c>
      <c r="F1776" s="360"/>
      <c r="G1776" s="75" t="str">
        <f>IF(F1776="","",(SUMIFS('BD1'!Y:Y,'BD1'!AC:AC,F1776,'BD1'!AA:AA,"PAGADO")))</f>
        <v/>
      </c>
    </row>
    <row r="1777" spans="2:7" ht="20.100000000000001" customHeight="1" x14ac:dyDescent="0.25">
      <c r="B1777" s="538" t="str">
        <f ca="1">IF(F1777="","",(IFERROR(OFFSET('BD1'!C$14,MATCH(F1777,'BD1'!AC$13:AC$2500,0)-2,0),"")))</f>
        <v/>
      </c>
      <c r="C1777" s="539" t="str">
        <f ca="1">IF(F1777="","",(IFERROR(OFFSET('BD1'!AB$14,MATCH(F1777,'BD1'!AC$13:AC$2500,0)-2,0),"")))</f>
        <v/>
      </c>
      <c r="D1777" s="70" t="str">
        <f>IF(F1777="","",(COUNTIFS('BD1'!AC:AC,F1777,'BD1'!AA:AA,"PAGADO")))</f>
        <v/>
      </c>
      <c r="E1777" s="73" t="str">
        <f>IF(F1777="","",(IFERROR(VLOOKUP(F1777,'BD1'!AC:AE,2,0),"")))</f>
        <v/>
      </c>
      <c r="F1777" s="360"/>
      <c r="G1777" s="75" t="str">
        <f>IF(F1777="","",(SUMIFS('BD1'!Y:Y,'BD1'!AC:AC,F1777,'BD1'!AA:AA,"PAGADO")))</f>
        <v/>
      </c>
    </row>
    <row r="1778" spans="2:7" ht="20.100000000000001" customHeight="1" x14ac:dyDescent="0.25">
      <c r="B1778" s="538" t="str">
        <f ca="1">IF(F1778="","",(IFERROR(OFFSET('BD1'!C$14,MATCH(F1778,'BD1'!AC$13:AC$2500,0)-2,0),"")))</f>
        <v/>
      </c>
      <c r="C1778" s="539" t="str">
        <f ca="1">IF(F1778="","",(IFERROR(OFFSET('BD1'!AB$14,MATCH(F1778,'BD1'!AC$13:AC$2500,0)-2,0),"")))</f>
        <v/>
      </c>
      <c r="D1778" s="70" t="str">
        <f>IF(F1778="","",(COUNTIFS('BD1'!AC:AC,F1778,'BD1'!AA:AA,"PAGADO")))</f>
        <v/>
      </c>
      <c r="E1778" s="73" t="str">
        <f>IF(F1778="","",(IFERROR(VLOOKUP(F1778,'BD1'!AC:AE,2,0),"")))</f>
        <v/>
      </c>
      <c r="F1778" s="360"/>
      <c r="G1778" s="75" t="str">
        <f>IF(F1778="","",(SUMIFS('BD1'!Y:Y,'BD1'!AC:AC,F1778,'BD1'!AA:AA,"PAGADO")))</f>
        <v/>
      </c>
    </row>
    <row r="1779" spans="2:7" ht="20.100000000000001" customHeight="1" x14ac:dyDescent="0.25">
      <c r="B1779" s="538" t="str">
        <f ca="1">IF(F1779="","",(IFERROR(OFFSET('BD1'!C$14,MATCH(F1779,'BD1'!AC$13:AC$2500,0)-2,0),"")))</f>
        <v/>
      </c>
      <c r="C1779" s="539" t="str">
        <f ca="1">IF(F1779="","",(IFERROR(OFFSET('BD1'!AB$14,MATCH(F1779,'BD1'!AC$13:AC$2500,0)-2,0),"")))</f>
        <v/>
      </c>
      <c r="D1779" s="70" t="str">
        <f>IF(F1779="","",(COUNTIFS('BD1'!AC:AC,F1779,'BD1'!AA:AA,"PAGADO")))</f>
        <v/>
      </c>
      <c r="E1779" s="73" t="str">
        <f>IF(F1779="","",(IFERROR(VLOOKUP(F1779,'BD1'!AC:AE,2,0),"")))</f>
        <v/>
      </c>
      <c r="F1779" s="360"/>
      <c r="G1779" s="75" t="str">
        <f>IF(F1779="","",(SUMIFS('BD1'!Y:Y,'BD1'!AC:AC,F1779,'BD1'!AA:AA,"PAGADO")))</f>
        <v/>
      </c>
    </row>
    <row r="1780" spans="2:7" ht="20.100000000000001" customHeight="1" x14ac:dyDescent="0.25">
      <c r="B1780" s="538" t="str">
        <f ca="1">IF(F1780="","",(IFERROR(OFFSET('BD1'!C$14,MATCH(F1780,'BD1'!AC$13:AC$2500,0)-2,0),"")))</f>
        <v/>
      </c>
      <c r="C1780" s="539" t="str">
        <f ca="1">IF(F1780="","",(IFERROR(OFFSET('BD1'!AB$14,MATCH(F1780,'BD1'!AC$13:AC$2500,0)-2,0),"")))</f>
        <v/>
      </c>
      <c r="D1780" s="70" t="str">
        <f>IF(F1780="","",(COUNTIFS('BD1'!AC:AC,F1780,'BD1'!AA:AA,"PAGADO")))</f>
        <v/>
      </c>
      <c r="E1780" s="73" t="str">
        <f>IF(F1780="","",(IFERROR(VLOOKUP(F1780,'BD1'!AC:AE,2,0),"")))</f>
        <v/>
      </c>
      <c r="F1780" s="360"/>
      <c r="G1780" s="75" t="str">
        <f>IF(F1780="","",(SUMIFS('BD1'!Y:Y,'BD1'!AC:AC,F1780,'BD1'!AA:AA,"PAGADO")))</f>
        <v/>
      </c>
    </row>
    <row r="1781" spans="2:7" ht="20.100000000000001" customHeight="1" x14ac:dyDescent="0.25">
      <c r="B1781" s="538" t="str">
        <f ca="1">IF(F1781="","",(IFERROR(OFFSET('BD1'!C$14,MATCH(F1781,'BD1'!AC$13:AC$2500,0)-2,0),"")))</f>
        <v/>
      </c>
      <c r="C1781" s="539" t="str">
        <f ca="1">IF(F1781="","",(IFERROR(OFFSET('BD1'!AB$14,MATCH(F1781,'BD1'!AC$13:AC$2500,0)-2,0),"")))</f>
        <v/>
      </c>
      <c r="D1781" s="70" t="str">
        <f>IF(F1781="","",(COUNTIFS('BD1'!AC:AC,F1781,'BD1'!AA:AA,"PAGADO")))</f>
        <v/>
      </c>
      <c r="E1781" s="73" t="str">
        <f>IF(F1781="","",(IFERROR(VLOOKUP(F1781,'BD1'!AC:AE,2,0),"")))</f>
        <v/>
      </c>
      <c r="F1781" s="360"/>
      <c r="G1781" s="75" t="str">
        <f>IF(F1781="","",(SUMIFS('BD1'!Y:Y,'BD1'!AC:AC,F1781,'BD1'!AA:AA,"PAGADO")))</f>
        <v/>
      </c>
    </row>
    <row r="1782" spans="2:7" ht="20.100000000000001" customHeight="1" x14ac:dyDescent="0.25">
      <c r="B1782" s="538" t="str">
        <f ca="1">IF(F1782="","",(IFERROR(OFFSET('BD1'!C$14,MATCH(F1782,'BD1'!AC$13:AC$2500,0)-2,0),"")))</f>
        <v/>
      </c>
      <c r="C1782" s="539" t="str">
        <f ca="1">IF(F1782="","",(IFERROR(OFFSET('BD1'!AB$14,MATCH(F1782,'BD1'!AC$13:AC$2500,0)-2,0),"")))</f>
        <v/>
      </c>
      <c r="D1782" s="70" t="str">
        <f>IF(F1782="","",(COUNTIFS('BD1'!AC:AC,F1782,'BD1'!AA:AA,"PAGADO")))</f>
        <v/>
      </c>
      <c r="E1782" s="73" t="str">
        <f>IF(F1782="","",(IFERROR(VLOOKUP(F1782,'BD1'!AC:AE,2,0),"")))</f>
        <v/>
      </c>
      <c r="F1782" s="360"/>
      <c r="G1782" s="75" t="str">
        <f>IF(F1782="","",(SUMIFS('BD1'!Y:Y,'BD1'!AC:AC,F1782,'BD1'!AA:AA,"PAGADO")))</f>
        <v/>
      </c>
    </row>
    <row r="1783" spans="2:7" ht="20.100000000000001" customHeight="1" x14ac:dyDescent="0.25">
      <c r="B1783" s="538" t="str">
        <f ca="1">IF(F1783="","",(IFERROR(OFFSET('BD1'!C$14,MATCH(F1783,'BD1'!AC$13:AC$2500,0)-2,0),"")))</f>
        <v/>
      </c>
      <c r="C1783" s="539" t="str">
        <f ca="1">IF(F1783="","",(IFERROR(OFFSET('BD1'!AB$14,MATCH(F1783,'BD1'!AC$13:AC$2500,0)-2,0),"")))</f>
        <v/>
      </c>
      <c r="D1783" s="70" t="str">
        <f>IF(F1783="","",(COUNTIFS('BD1'!AC:AC,F1783,'BD1'!AA:AA,"PAGADO")))</f>
        <v/>
      </c>
      <c r="E1783" s="73" t="str">
        <f>IF(F1783="","",(IFERROR(VLOOKUP(F1783,'BD1'!AC:AE,2,0),"")))</f>
        <v/>
      </c>
      <c r="F1783" s="360"/>
      <c r="G1783" s="75" t="str">
        <f>IF(F1783="","",(SUMIFS('BD1'!Y:Y,'BD1'!AC:AC,F1783,'BD1'!AA:AA,"PAGADO")))</f>
        <v/>
      </c>
    </row>
    <row r="1784" spans="2:7" ht="20.100000000000001" customHeight="1" x14ac:dyDescent="0.25">
      <c r="B1784" s="538" t="str">
        <f ca="1">IF(F1784="","",(IFERROR(OFFSET('BD1'!C$14,MATCH(F1784,'BD1'!AC$13:AC$2500,0)-2,0),"")))</f>
        <v/>
      </c>
      <c r="C1784" s="539" t="str">
        <f ca="1">IF(F1784="","",(IFERROR(OFFSET('BD1'!AB$14,MATCH(F1784,'BD1'!AC$13:AC$2500,0)-2,0),"")))</f>
        <v/>
      </c>
      <c r="D1784" s="70" t="str">
        <f>IF(F1784="","",(COUNTIFS('BD1'!AC:AC,F1784,'BD1'!AA:AA,"PAGADO")))</f>
        <v/>
      </c>
      <c r="E1784" s="73" t="str">
        <f>IF(F1784="","",(IFERROR(VLOOKUP(F1784,'BD1'!AC:AE,2,0),"")))</f>
        <v/>
      </c>
      <c r="F1784" s="360"/>
      <c r="G1784" s="75" t="str">
        <f>IF(F1784="","",(SUMIFS('BD1'!Y:Y,'BD1'!AC:AC,F1784,'BD1'!AA:AA,"PAGADO")))</f>
        <v/>
      </c>
    </row>
    <row r="1785" spans="2:7" ht="20.100000000000001" customHeight="1" x14ac:dyDescent="0.25">
      <c r="B1785" s="538" t="str">
        <f ca="1">IF(F1785="","",(IFERROR(OFFSET('BD1'!C$14,MATCH(F1785,'BD1'!AC$13:AC$2500,0)-2,0),"")))</f>
        <v/>
      </c>
      <c r="C1785" s="539" t="str">
        <f ca="1">IF(F1785="","",(IFERROR(OFFSET('BD1'!AB$14,MATCH(F1785,'BD1'!AC$13:AC$2500,0)-2,0),"")))</f>
        <v/>
      </c>
      <c r="D1785" s="70" t="str">
        <f>IF(F1785="","",(COUNTIFS('BD1'!AC:AC,F1785,'BD1'!AA:AA,"PAGADO")))</f>
        <v/>
      </c>
      <c r="E1785" s="73" t="str">
        <f>IF(F1785="","",(IFERROR(VLOOKUP(F1785,'BD1'!AC:AE,2,0),"")))</f>
        <v/>
      </c>
      <c r="F1785" s="360"/>
      <c r="G1785" s="75" t="str">
        <f>IF(F1785="","",(SUMIFS('BD1'!Y:Y,'BD1'!AC:AC,F1785,'BD1'!AA:AA,"PAGADO")))</f>
        <v/>
      </c>
    </row>
    <row r="1786" spans="2:7" ht="20.100000000000001" customHeight="1" x14ac:dyDescent="0.25">
      <c r="B1786" s="538" t="str">
        <f ca="1">IF(F1786="","",(IFERROR(OFFSET('BD1'!C$14,MATCH(F1786,'BD1'!AC$13:AC$2500,0)-2,0),"")))</f>
        <v/>
      </c>
      <c r="C1786" s="539" t="str">
        <f ca="1">IF(F1786="","",(IFERROR(OFFSET('BD1'!AB$14,MATCH(F1786,'BD1'!AC$13:AC$2500,0)-2,0),"")))</f>
        <v/>
      </c>
      <c r="D1786" s="70" t="str">
        <f>IF(F1786="","",(COUNTIFS('BD1'!AC:AC,F1786,'BD1'!AA:AA,"PAGADO")))</f>
        <v/>
      </c>
      <c r="E1786" s="73" t="str">
        <f>IF(F1786="","",(IFERROR(VLOOKUP(F1786,'BD1'!AC:AE,2,0),"")))</f>
        <v/>
      </c>
      <c r="F1786" s="360"/>
      <c r="G1786" s="75" t="str">
        <f>IF(F1786="","",(SUMIFS('BD1'!Y:Y,'BD1'!AC:AC,F1786,'BD1'!AA:AA,"PAGADO")))</f>
        <v/>
      </c>
    </row>
    <row r="1787" spans="2:7" ht="20.100000000000001" customHeight="1" x14ac:dyDescent="0.25">
      <c r="B1787" s="538" t="str">
        <f ca="1">IF(F1787="","",(IFERROR(OFFSET('BD1'!C$14,MATCH(F1787,'BD1'!AC$13:AC$2500,0)-2,0),"")))</f>
        <v/>
      </c>
      <c r="C1787" s="539" t="str">
        <f ca="1">IF(F1787="","",(IFERROR(OFFSET('BD1'!AB$14,MATCH(F1787,'BD1'!AC$13:AC$2500,0)-2,0),"")))</f>
        <v/>
      </c>
      <c r="D1787" s="70" t="str">
        <f>IF(F1787="","",(COUNTIFS('BD1'!AC:AC,F1787,'BD1'!AA:AA,"PAGADO")))</f>
        <v/>
      </c>
      <c r="E1787" s="73" t="str">
        <f>IF(F1787="","",(IFERROR(VLOOKUP(F1787,'BD1'!AC:AE,2,0),"")))</f>
        <v/>
      </c>
      <c r="F1787" s="360"/>
      <c r="G1787" s="75" t="str">
        <f>IF(F1787="","",(SUMIFS('BD1'!Y:Y,'BD1'!AC:AC,F1787,'BD1'!AA:AA,"PAGADO")))</f>
        <v/>
      </c>
    </row>
    <row r="1788" spans="2:7" ht="20.100000000000001" customHeight="1" x14ac:dyDescent="0.25">
      <c r="B1788" s="538" t="str">
        <f ca="1">IF(F1788="","",(IFERROR(OFFSET('BD1'!C$14,MATCH(F1788,'BD1'!AC$13:AC$2500,0)-2,0),"")))</f>
        <v/>
      </c>
      <c r="C1788" s="539" t="str">
        <f ca="1">IF(F1788="","",(IFERROR(OFFSET('BD1'!AB$14,MATCH(F1788,'BD1'!AC$13:AC$2500,0)-2,0),"")))</f>
        <v/>
      </c>
      <c r="D1788" s="70" t="str">
        <f>IF(F1788="","",(COUNTIFS('BD1'!AC:AC,F1788,'BD1'!AA:AA,"PAGADO")))</f>
        <v/>
      </c>
      <c r="E1788" s="73" t="str">
        <f>IF(F1788="","",(IFERROR(VLOOKUP(F1788,'BD1'!AC:AE,2,0),"")))</f>
        <v/>
      </c>
      <c r="F1788" s="360"/>
      <c r="G1788" s="75" t="str">
        <f>IF(F1788="","",(SUMIFS('BD1'!Y:Y,'BD1'!AC:AC,F1788,'BD1'!AA:AA,"PAGADO")))</f>
        <v/>
      </c>
    </row>
    <row r="1789" spans="2:7" ht="20.100000000000001" customHeight="1" x14ac:dyDescent="0.25">
      <c r="B1789" s="538" t="str">
        <f ca="1">IF(F1789="","",(IFERROR(OFFSET('BD1'!C$14,MATCH(F1789,'BD1'!AC$13:AC$2500,0)-2,0),"")))</f>
        <v/>
      </c>
      <c r="C1789" s="539" t="str">
        <f ca="1">IF(F1789="","",(IFERROR(OFFSET('BD1'!AB$14,MATCH(F1789,'BD1'!AC$13:AC$2500,0)-2,0),"")))</f>
        <v/>
      </c>
      <c r="D1789" s="70" t="str">
        <f>IF(F1789="","",(COUNTIFS('BD1'!AC:AC,F1789,'BD1'!AA:AA,"PAGADO")))</f>
        <v/>
      </c>
      <c r="E1789" s="73" t="str">
        <f>IF(F1789="","",(IFERROR(VLOOKUP(F1789,'BD1'!AC:AE,2,0),"")))</f>
        <v/>
      </c>
      <c r="F1789" s="360"/>
      <c r="G1789" s="75" t="str">
        <f>IF(F1789="","",(SUMIFS('BD1'!Y:Y,'BD1'!AC:AC,F1789,'BD1'!AA:AA,"PAGADO")))</f>
        <v/>
      </c>
    </row>
    <row r="1790" spans="2:7" ht="20.100000000000001" customHeight="1" x14ac:dyDescent="0.25">
      <c r="B1790" s="538" t="str">
        <f ca="1">IF(F1790="","",(IFERROR(OFFSET('BD1'!C$14,MATCH(F1790,'BD1'!AC$13:AC$2500,0)-2,0),"")))</f>
        <v/>
      </c>
      <c r="C1790" s="539" t="str">
        <f ca="1">IF(F1790="","",(IFERROR(OFFSET('BD1'!AB$14,MATCH(F1790,'BD1'!AC$13:AC$2500,0)-2,0),"")))</f>
        <v/>
      </c>
      <c r="D1790" s="70" t="str">
        <f>IF(F1790="","",(COUNTIFS('BD1'!AC:AC,F1790,'BD1'!AA:AA,"PAGADO")))</f>
        <v/>
      </c>
      <c r="E1790" s="73" t="str">
        <f>IF(F1790="","",(IFERROR(VLOOKUP(F1790,'BD1'!AC:AE,2,0),"")))</f>
        <v/>
      </c>
      <c r="F1790" s="360"/>
      <c r="G1790" s="75" t="str">
        <f>IF(F1790="","",(SUMIFS('BD1'!Y:Y,'BD1'!AC:AC,F1790,'BD1'!AA:AA,"PAGADO")))</f>
        <v/>
      </c>
    </row>
    <row r="1791" spans="2:7" ht="20.100000000000001" customHeight="1" x14ac:dyDescent="0.25">
      <c r="B1791" s="538" t="str">
        <f ca="1">IF(F1791="","",(IFERROR(OFFSET('BD1'!C$14,MATCH(F1791,'BD1'!AC$13:AC$2500,0)-2,0),"")))</f>
        <v/>
      </c>
      <c r="C1791" s="539" t="str">
        <f ca="1">IF(F1791="","",(IFERROR(OFFSET('BD1'!AB$14,MATCH(F1791,'BD1'!AC$13:AC$2500,0)-2,0),"")))</f>
        <v/>
      </c>
      <c r="D1791" s="70" t="str">
        <f>IF(F1791="","",(COUNTIFS('BD1'!AC:AC,F1791,'BD1'!AA:AA,"PAGADO")))</f>
        <v/>
      </c>
      <c r="E1791" s="73" t="str">
        <f>IF(F1791="","",(IFERROR(VLOOKUP(F1791,'BD1'!AC:AE,2,0),"")))</f>
        <v/>
      </c>
      <c r="F1791" s="360"/>
      <c r="G1791" s="75" t="str">
        <f>IF(F1791="","",(SUMIFS('BD1'!Y:Y,'BD1'!AC:AC,F1791,'BD1'!AA:AA,"PAGADO")))</f>
        <v/>
      </c>
    </row>
    <row r="1792" spans="2:7" ht="20.100000000000001" customHeight="1" x14ac:dyDescent="0.25">
      <c r="B1792" s="538" t="str">
        <f ca="1">IF(F1792="","",(IFERROR(OFFSET('BD1'!C$14,MATCH(F1792,'BD1'!AC$13:AC$2500,0)-2,0),"")))</f>
        <v/>
      </c>
      <c r="C1792" s="539" t="str">
        <f ca="1">IF(F1792="","",(IFERROR(OFFSET('BD1'!AB$14,MATCH(F1792,'BD1'!AC$13:AC$2500,0)-2,0),"")))</f>
        <v/>
      </c>
      <c r="D1792" s="70" t="str">
        <f>IF(F1792="","",(COUNTIFS('BD1'!AC:AC,F1792,'BD1'!AA:AA,"PAGADO")))</f>
        <v/>
      </c>
      <c r="E1792" s="73" t="str">
        <f>IF(F1792="","",(IFERROR(VLOOKUP(F1792,'BD1'!AC:AE,2,0),"")))</f>
        <v/>
      </c>
      <c r="F1792" s="360"/>
      <c r="G1792" s="75" t="str">
        <f>IF(F1792="","",(SUMIFS('BD1'!Y:Y,'BD1'!AC:AC,F1792,'BD1'!AA:AA,"PAGADO")))</f>
        <v/>
      </c>
    </row>
    <row r="1793" spans="2:7" ht="20.100000000000001" customHeight="1" x14ac:dyDescent="0.25">
      <c r="B1793" s="538" t="str">
        <f ca="1">IF(F1793="","",(IFERROR(OFFSET('BD1'!C$14,MATCH(F1793,'BD1'!AC$13:AC$2500,0)-2,0),"")))</f>
        <v/>
      </c>
      <c r="C1793" s="539" t="str">
        <f ca="1">IF(F1793="","",(IFERROR(OFFSET('BD1'!AB$14,MATCH(F1793,'BD1'!AC$13:AC$2500,0)-2,0),"")))</f>
        <v/>
      </c>
      <c r="D1793" s="70" t="str">
        <f>IF(F1793="","",(COUNTIFS('BD1'!AC:AC,F1793,'BD1'!AA:AA,"PAGADO")))</f>
        <v/>
      </c>
      <c r="E1793" s="73" t="str">
        <f>IF(F1793="","",(IFERROR(VLOOKUP(F1793,'BD1'!AC:AE,2,0),"")))</f>
        <v/>
      </c>
      <c r="F1793" s="360"/>
      <c r="G1793" s="75" t="str">
        <f>IF(F1793="","",(SUMIFS('BD1'!Y:Y,'BD1'!AC:AC,F1793,'BD1'!AA:AA,"PAGADO")))</f>
        <v/>
      </c>
    </row>
    <row r="1794" spans="2:7" ht="20.100000000000001" customHeight="1" x14ac:dyDescent="0.25">
      <c r="B1794" s="538" t="str">
        <f ca="1">IF(F1794="","",(IFERROR(OFFSET('BD1'!C$14,MATCH(F1794,'BD1'!AC$13:AC$2500,0)-2,0),"")))</f>
        <v/>
      </c>
      <c r="C1794" s="539" t="str">
        <f ca="1">IF(F1794="","",(IFERROR(OFFSET('BD1'!AB$14,MATCH(F1794,'BD1'!AC$13:AC$2500,0)-2,0),"")))</f>
        <v/>
      </c>
      <c r="D1794" s="70" t="str">
        <f>IF(F1794="","",(COUNTIFS('BD1'!AC:AC,F1794,'BD1'!AA:AA,"PAGADO")))</f>
        <v/>
      </c>
      <c r="E1794" s="73" t="str">
        <f>IF(F1794="","",(IFERROR(VLOOKUP(F1794,'BD1'!AC:AE,2,0),"")))</f>
        <v/>
      </c>
      <c r="F1794" s="360"/>
      <c r="G1794" s="75" t="str">
        <f>IF(F1794="","",(SUMIFS('BD1'!Y:Y,'BD1'!AC:AC,F1794,'BD1'!AA:AA,"PAGADO")))</f>
        <v/>
      </c>
    </row>
    <row r="1795" spans="2:7" ht="20.100000000000001" customHeight="1" x14ac:dyDescent="0.25">
      <c r="B1795" s="538" t="str">
        <f ca="1">IF(F1795="","",(IFERROR(OFFSET('BD1'!C$14,MATCH(F1795,'BD1'!AC$13:AC$2500,0)-2,0),"")))</f>
        <v/>
      </c>
      <c r="C1795" s="539" t="str">
        <f ca="1">IF(F1795="","",(IFERROR(OFFSET('BD1'!AB$14,MATCH(F1795,'BD1'!AC$13:AC$2500,0)-2,0),"")))</f>
        <v/>
      </c>
      <c r="D1795" s="70" t="str">
        <f>IF(F1795="","",(COUNTIFS('BD1'!AC:AC,F1795,'BD1'!AA:AA,"PAGADO")))</f>
        <v/>
      </c>
      <c r="E1795" s="73" t="str">
        <f>IF(F1795="","",(IFERROR(VLOOKUP(F1795,'BD1'!AC:AE,2,0),"")))</f>
        <v/>
      </c>
      <c r="F1795" s="360"/>
      <c r="G1795" s="75" t="str">
        <f>IF(F1795="","",(SUMIFS('BD1'!Y:Y,'BD1'!AC:AC,F1795,'BD1'!AA:AA,"PAGADO")))</f>
        <v/>
      </c>
    </row>
    <row r="1796" spans="2:7" ht="20.100000000000001" customHeight="1" x14ac:dyDescent="0.25">
      <c r="B1796" s="538" t="str">
        <f ca="1">IF(F1796="","",(IFERROR(OFFSET('BD1'!C$14,MATCH(F1796,'BD1'!AC$13:AC$2500,0)-2,0),"")))</f>
        <v/>
      </c>
      <c r="C1796" s="539" t="str">
        <f ca="1">IF(F1796="","",(IFERROR(OFFSET('BD1'!AB$14,MATCH(F1796,'BD1'!AC$13:AC$2500,0)-2,0),"")))</f>
        <v/>
      </c>
      <c r="D1796" s="70" t="str">
        <f>IF(F1796="","",(COUNTIFS('BD1'!AC:AC,F1796,'BD1'!AA:AA,"PAGADO")))</f>
        <v/>
      </c>
      <c r="E1796" s="73" t="str">
        <f>IF(F1796="","",(IFERROR(VLOOKUP(F1796,'BD1'!AC:AE,2,0),"")))</f>
        <v/>
      </c>
      <c r="F1796" s="360"/>
      <c r="G1796" s="75" t="str">
        <f>IF(F1796="","",(SUMIFS('BD1'!Y:Y,'BD1'!AC:AC,F1796,'BD1'!AA:AA,"PAGADO")))</f>
        <v/>
      </c>
    </row>
    <row r="1797" spans="2:7" ht="20.100000000000001" customHeight="1" x14ac:dyDescent="0.25">
      <c r="B1797" s="538" t="str">
        <f ca="1">IF(F1797="","",(IFERROR(OFFSET('BD1'!C$14,MATCH(F1797,'BD1'!AC$13:AC$2500,0)-2,0),"")))</f>
        <v/>
      </c>
      <c r="C1797" s="539" t="str">
        <f ca="1">IF(F1797="","",(IFERROR(OFFSET('BD1'!AB$14,MATCH(F1797,'BD1'!AC$13:AC$2500,0)-2,0),"")))</f>
        <v/>
      </c>
      <c r="D1797" s="70" t="str">
        <f>IF(F1797="","",(COUNTIFS('BD1'!AC:AC,F1797,'BD1'!AA:AA,"PAGADO")))</f>
        <v/>
      </c>
      <c r="E1797" s="73" t="str">
        <f>IF(F1797="","",(IFERROR(VLOOKUP(F1797,'BD1'!AC:AE,2,0),"")))</f>
        <v/>
      </c>
      <c r="F1797" s="360"/>
      <c r="G1797" s="75" t="str">
        <f>IF(F1797="","",(SUMIFS('BD1'!Y:Y,'BD1'!AC:AC,F1797,'BD1'!AA:AA,"PAGADO")))</f>
        <v/>
      </c>
    </row>
    <row r="1798" spans="2:7" ht="20.100000000000001" customHeight="1" x14ac:dyDescent="0.25">
      <c r="B1798" s="538" t="str">
        <f ca="1">IF(F1798="","",(IFERROR(OFFSET('BD1'!C$14,MATCH(F1798,'BD1'!AC$13:AC$2500,0)-2,0),"")))</f>
        <v/>
      </c>
      <c r="C1798" s="539" t="str">
        <f ca="1">IF(F1798="","",(IFERROR(OFFSET('BD1'!AB$14,MATCH(F1798,'BD1'!AC$13:AC$2500,0)-2,0),"")))</f>
        <v/>
      </c>
      <c r="D1798" s="70" t="str">
        <f>IF(F1798="","",(COUNTIFS('BD1'!AC:AC,F1798,'BD1'!AA:AA,"PAGADO")))</f>
        <v/>
      </c>
      <c r="E1798" s="73" t="str">
        <f>IF(F1798="","",(IFERROR(VLOOKUP(F1798,'BD1'!AC:AE,2,0),"")))</f>
        <v/>
      </c>
      <c r="F1798" s="360"/>
      <c r="G1798" s="75" t="str">
        <f>IF(F1798="","",(SUMIFS('BD1'!Y:Y,'BD1'!AC:AC,F1798,'BD1'!AA:AA,"PAGADO")))</f>
        <v/>
      </c>
    </row>
    <row r="1799" spans="2:7" ht="20.100000000000001" customHeight="1" x14ac:dyDescent="0.25">
      <c r="B1799" s="538" t="str">
        <f ca="1">IF(F1799="","",(IFERROR(OFFSET('BD1'!C$14,MATCH(F1799,'BD1'!AC$13:AC$2500,0)-2,0),"")))</f>
        <v/>
      </c>
      <c r="C1799" s="539" t="str">
        <f ca="1">IF(F1799="","",(IFERROR(OFFSET('BD1'!AB$14,MATCH(F1799,'BD1'!AC$13:AC$2500,0)-2,0),"")))</f>
        <v/>
      </c>
      <c r="D1799" s="70" t="str">
        <f>IF(F1799="","",(COUNTIFS('BD1'!AC:AC,F1799,'BD1'!AA:AA,"PAGADO")))</f>
        <v/>
      </c>
      <c r="E1799" s="73" t="str">
        <f>IF(F1799="","",(IFERROR(VLOOKUP(F1799,'BD1'!AC:AE,2,0),"")))</f>
        <v/>
      </c>
      <c r="F1799" s="360"/>
      <c r="G1799" s="75" t="str">
        <f>IF(F1799="","",(SUMIFS('BD1'!Y:Y,'BD1'!AC:AC,F1799,'BD1'!AA:AA,"PAGADO")))</f>
        <v/>
      </c>
    </row>
    <row r="1800" spans="2:7" ht="20.100000000000001" customHeight="1" x14ac:dyDescent="0.25">
      <c r="B1800" s="538" t="str">
        <f ca="1">IF(F1800="","",(IFERROR(OFFSET('BD1'!C$14,MATCH(F1800,'BD1'!AC$13:AC$2500,0)-2,0),"")))</f>
        <v/>
      </c>
      <c r="C1800" s="539" t="str">
        <f ca="1">IF(F1800="","",(IFERROR(OFFSET('BD1'!AB$14,MATCH(F1800,'BD1'!AC$13:AC$2500,0)-2,0),"")))</f>
        <v/>
      </c>
      <c r="D1800" s="70" t="str">
        <f>IF(F1800="","",(COUNTIFS('BD1'!AC:AC,F1800,'BD1'!AA:AA,"PAGADO")))</f>
        <v/>
      </c>
      <c r="E1800" s="73" t="str">
        <f>IF(F1800="","",(IFERROR(VLOOKUP(F1800,'BD1'!AC:AE,2,0),"")))</f>
        <v/>
      </c>
      <c r="F1800" s="360"/>
      <c r="G1800" s="75" t="str">
        <f>IF(F1800="","",(SUMIFS('BD1'!Y:Y,'BD1'!AC:AC,F1800,'BD1'!AA:AA,"PAGADO")))</f>
        <v/>
      </c>
    </row>
    <row r="1801" spans="2:7" ht="20.100000000000001" customHeight="1" x14ac:dyDescent="0.25">
      <c r="B1801" s="538" t="str">
        <f ca="1">IF(F1801="","",(IFERROR(OFFSET('BD1'!C$14,MATCH(F1801,'BD1'!AC$13:AC$2500,0)-2,0),"")))</f>
        <v/>
      </c>
      <c r="C1801" s="539" t="str">
        <f ca="1">IF(F1801="","",(IFERROR(OFFSET('BD1'!AB$14,MATCH(F1801,'BD1'!AC$13:AC$2500,0)-2,0),"")))</f>
        <v/>
      </c>
      <c r="D1801" s="70" t="str">
        <f>IF(F1801="","",(COUNTIFS('BD1'!AC:AC,F1801,'BD1'!AA:AA,"PAGADO")))</f>
        <v/>
      </c>
      <c r="E1801" s="73" t="str">
        <f>IF(F1801="","",(IFERROR(VLOOKUP(F1801,'BD1'!AC:AE,2,0),"")))</f>
        <v/>
      </c>
      <c r="F1801" s="360"/>
      <c r="G1801" s="75" t="str">
        <f>IF(F1801="","",(SUMIFS('BD1'!Y:Y,'BD1'!AC:AC,F1801,'BD1'!AA:AA,"PAGADO")))</f>
        <v/>
      </c>
    </row>
    <row r="1802" spans="2:7" ht="20.100000000000001" customHeight="1" x14ac:dyDescent="0.25">
      <c r="B1802" s="538" t="str">
        <f ca="1">IF(F1802="","",(IFERROR(OFFSET('BD1'!C$14,MATCH(F1802,'BD1'!AC$13:AC$2500,0)-2,0),"")))</f>
        <v/>
      </c>
      <c r="C1802" s="539" t="str">
        <f ca="1">IF(F1802="","",(IFERROR(OFFSET('BD1'!AB$14,MATCH(F1802,'BD1'!AC$13:AC$2500,0)-2,0),"")))</f>
        <v/>
      </c>
      <c r="D1802" s="70" t="str">
        <f>IF(F1802="","",(COUNTIFS('BD1'!AC:AC,F1802,'BD1'!AA:AA,"PAGADO")))</f>
        <v/>
      </c>
      <c r="E1802" s="73" t="str">
        <f>IF(F1802="","",(IFERROR(VLOOKUP(F1802,'BD1'!AC:AE,2,0),"")))</f>
        <v/>
      </c>
      <c r="F1802" s="360"/>
      <c r="G1802" s="75" t="str">
        <f>IF(F1802="","",(SUMIFS('BD1'!Y:Y,'BD1'!AC:AC,F1802,'BD1'!AA:AA,"PAGADO")))</f>
        <v/>
      </c>
    </row>
    <row r="1803" spans="2:7" ht="20.100000000000001" customHeight="1" x14ac:dyDescent="0.25">
      <c r="B1803" s="538" t="str">
        <f ca="1">IF(F1803="","",(IFERROR(OFFSET('BD1'!C$14,MATCH(F1803,'BD1'!AC$13:AC$2500,0)-2,0),"")))</f>
        <v/>
      </c>
      <c r="C1803" s="539" t="str">
        <f ca="1">IF(F1803="","",(IFERROR(OFFSET('BD1'!AB$14,MATCH(F1803,'BD1'!AC$13:AC$2500,0)-2,0),"")))</f>
        <v/>
      </c>
      <c r="D1803" s="70" t="str">
        <f>IF(F1803="","",(COUNTIFS('BD1'!AC:AC,F1803,'BD1'!AA:AA,"PAGADO")))</f>
        <v/>
      </c>
      <c r="E1803" s="73" t="str">
        <f>IF(F1803="","",(IFERROR(VLOOKUP(F1803,'BD1'!AC:AE,2,0),"")))</f>
        <v/>
      </c>
      <c r="F1803" s="360"/>
      <c r="G1803" s="75" t="str">
        <f>IF(F1803="","",(SUMIFS('BD1'!Y:Y,'BD1'!AC:AC,F1803,'BD1'!AA:AA,"PAGADO")))</f>
        <v/>
      </c>
    </row>
    <row r="1804" spans="2:7" ht="20.100000000000001" customHeight="1" x14ac:dyDescent="0.25">
      <c r="B1804" s="538" t="str">
        <f ca="1">IF(F1804="","",(IFERROR(OFFSET('BD1'!C$14,MATCH(F1804,'BD1'!AC$13:AC$2500,0)-2,0),"")))</f>
        <v/>
      </c>
      <c r="C1804" s="539" t="str">
        <f ca="1">IF(F1804="","",(IFERROR(OFFSET('BD1'!AB$14,MATCH(F1804,'BD1'!AC$13:AC$2500,0)-2,0),"")))</f>
        <v/>
      </c>
      <c r="D1804" s="70" t="str">
        <f>IF(F1804="","",(COUNTIFS('BD1'!AC:AC,F1804,'BD1'!AA:AA,"PAGADO")))</f>
        <v/>
      </c>
      <c r="E1804" s="73" t="str">
        <f>IF(F1804="","",(IFERROR(VLOOKUP(F1804,'BD1'!AC:AE,2,0),"")))</f>
        <v/>
      </c>
      <c r="F1804" s="360"/>
      <c r="G1804" s="75" t="str">
        <f>IF(F1804="","",(SUMIFS('BD1'!Y:Y,'BD1'!AC:AC,F1804,'BD1'!AA:AA,"PAGADO")))</f>
        <v/>
      </c>
    </row>
    <row r="1805" spans="2:7" ht="20.100000000000001" customHeight="1" x14ac:dyDescent="0.25">
      <c r="B1805" s="538" t="str">
        <f ca="1">IF(F1805="","",(IFERROR(OFFSET('BD1'!C$14,MATCH(F1805,'BD1'!AC$13:AC$2500,0)-2,0),"")))</f>
        <v/>
      </c>
      <c r="C1805" s="539" t="str">
        <f ca="1">IF(F1805="","",(IFERROR(OFFSET('BD1'!AB$14,MATCH(F1805,'BD1'!AC$13:AC$2500,0)-2,0),"")))</f>
        <v/>
      </c>
      <c r="D1805" s="70" t="str">
        <f>IF(F1805="","",(COUNTIFS('BD1'!AC:AC,F1805,'BD1'!AA:AA,"PAGADO")))</f>
        <v/>
      </c>
      <c r="E1805" s="73" t="str">
        <f>IF(F1805="","",(IFERROR(VLOOKUP(F1805,'BD1'!AC:AE,2,0),"")))</f>
        <v/>
      </c>
      <c r="F1805" s="360"/>
      <c r="G1805" s="75" t="str">
        <f>IF(F1805="","",(SUMIFS('BD1'!Y:Y,'BD1'!AC:AC,F1805,'BD1'!AA:AA,"PAGADO")))</f>
        <v/>
      </c>
    </row>
    <row r="1806" spans="2:7" ht="20.100000000000001" customHeight="1" x14ac:dyDescent="0.25">
      <c r="B1806" s="538" t="str">
        <f ca="1">IF(F1806="","",(IFERROR(OFFSET('BD1'!C$14,MATCH(F1806,'BD1'!AC$13:AC$2500,0)-2,0),"")))</f>
        <v/>
      </c>
      <c r="C1806" s="539" t="str">
        <f ca="1">IF(F1806="","",(IFERROR(OFFSET('BD1'!AB$14,MATCH(F1806,'BD1'!AC$13:AC$2500,0)-2,0),"")))</f>
        <v/>
      </c>
      <c r="D1806" s="70" t="str">
        <f>IF(F1806="","",(COUNTIFS('BD1'!AC:AC,F1806,'BD1'!AA:AA,"PAGADO")))</f>
        <v/>
      </c>
      <c r="E1806" s="73" t="str">
        <f>IF(F1806="","",(IFERROR(VLOOKUP(F1806,'BD1'!AC:AE,2,0),"")))</f>
        <v/>
      </c>
      <c r="F1806" s="360"/>
      <c r="G1806" s="75" t="str">
        <f>IF(F1806="","",(SUMIFS('BD1'!Y:Y,'BD1'!AC:AC,F1806,'BD1'!AA:AA,"PAGADO")))</f>
        <v/>
      </c>
    </row>
    <row r="1807" spans="2:7" ht="20.100000000000001" customHeight="1" x14ac:dyDescent="0.25">
      <c r="B1807" s="538" t="str">
        <f ca="1">IF(F1807="","",(IFERROR(OFFSET('BD1'!C$14,MATCH(F1807,'BD1'!AC$13:AC$2500,0)-2,0),"")))</f>
        <v/>
      </c>
      <c r="C1807" s="539" t="str">
        <f ca="1">IF(F1807="","",(IFERROR(OFFSET('BD1'!AB$14,MATCH(F1807,'BD1'!AC$13:AC$2500,0)-2,0),"")))</f>
        <v/>
      </c>
      <c r="D1807" s="70" t="str">
        <f>IF(F1807="","",(COUNTIFS('BD1'!AC:AC,F1807,'BD1'!AA:AA,"PAGADO")))</f>
        <v/>
      </c>
      <c r="E1807" s="73" t="str">
        <f>IF(F1807="","",(IFERROR(VLOOKUP(F1807,'BD1'!AC:AE,2,0),"")))</f>
        <v/>
      </c>
      <c r="F1807" s="360"/>
      <c r="G1807" s="75" t="str">
        <f>IF(F1807="","",(SUMIFS('BD1'!Y:Y,'BD1'!AC:AC,F1807,'BD1'!AA:AA,"PAGADO")))</f>
        <v/>
      </c>
    </row>
    <row r="1808" spans="2:7" ht="20.100000000000001" customHeight="1" x14ac:dyDescent="0.25">
      <c r="B1808" s="538" t="str">
        <f ca="1">IF(F1808="","",(IFERROR(OFFSET('BD1'!C$14,MATCH(F1808,'BD1'!AC$13:AC$2500,0)-2,0),"")))</f>
        <v/>
      </c>
      <c r="C1808" s="539" t="str">
        <f ca="1">IF(F1808="","",(IFERROR(OFFSET('BD1'!AB$14,MATCH(F1808,'BD1'!AC$13:AC$2500,0)-2,0),"")))</f>
        <v/>
      </c>
      <c r="D1808" s="70" t="str">
        <f>IF(F1808="","",(COUNTIFS('BD1'!AC:AC,F1808,'BD1'!AA:AA,"PAGADO")))</f>
        <v/>
      </c>
      <c r="E1808" s="73" t="str">
        <f>IF(F1808="","",(IFERROR(VLOOKUP(F1808,'BD1'!AC:AE,2,0),"")))</f>
        <v/>
      </c>
      <c r="F1808" s="360"/>
      <c r="G1808" s="75" t="str">
        <f>IF(F1808="","",(SUMIFS('BD1'!Y:Y,'BD1'!AC:AC,F1808,'BD1'!AA:AA,"PAGADO")))</f>
        <v/>
      </c>
    </row>
    <row r="1809" spans="2:7" ht="20.100000000000001" customHeight="1" x14ac:dyDescent="0.25">
      <c r="B1809" s="538" t="str">
        <f ca="1">IF(F1809="","",(IFERROR(OFFSET('BD1'!C$14,MATCH(F1809,'BD1'!AC$13:AC$2500,0)-2,0),"")))</f>
        <v/>
      </c>
      <c r="C1809" s="539" t="str">
        <f ca="1">IF(F1809="","",(IFERROR(OFFSET('BD1'!AB$14,MATCH(F1809,'BD1'!AC$13:AC$2500,0)-2,0),"")))</f>
        <v/>
      </c>
      <c r="D1809" s="70" t="str">
        <f>IF(F1809="","",(COUNTIFS('BD1'!AC:AC,F1809,'BD1'!AA:AA,"PAGADO")))</f>
        <v/>
      </c>
      <c r="E1809" s="73" t="str">
        <f>IF(F1809="","",(IFERROR(VLOOKUP(F1809,'BD1'!AC:AE,2,0),"")))</f>
        <v/>
      </c>
      <c r="F1809" s="360"/>
      <c r="G1809" s="75" t="str">
        <f>IF(F1809="","",(SUMIFS('BD1'!Y:Y,'BD1'!AC:AC,F1809,'BD1'!AA:AA,"PAGADO")))</f>
        <v/>
      </c>
    </row>
    <row r="1810" spans="2:7" ht="20.100000000000001" customHeight="1" x14ac:dyDescent="0.25">
      <c r="B1810" s="538" t="str">
        <f ca="1">IF(F1810="","",(IFERROR(OFFSET('BD1'!C$14,MATCH(F1810,'BD1'!AC$13:AC$2500,0)-2,0),"")))</f>
        <v/>
      </c>
      <c r="C1810" s="539" t="str">
        <f ca="1">IF(F1810="","",(IFERROR(OFFSET('BD1'!AB$14,MATCH(F1810,'BD1'!AC$13:AC$2500,0)-2,0),"")))</f>
        <v/>
      </c>
      <c r="D1810" s="70" t="str">
        <f>IF(F1810="","",(COUNTIFS('BD1'!AC:AC,F1810,'BD1'!AA:AA,"PAGADO")))</f>
        <v/>
      </c>
      <c r="E1810" s="73" t="str">
        <f>IF(F1810="","",(IFERROR(VLOOKUP(F1810,'BD1'!AC:AE,2,0),"")))</f>
        <v/>
      </c>
      <c r="F1810" s="360"/>
      <c r="G1810" s="75" t="str">
        <f>IF(F1810="","",(SUMIFS('BD1'!Y:Y,'BD1'!AC:AC,F1810,'BD1'!AA:AA,"PAGADO")))</f>
        <v/>
      </c>
    </row>
    <row r="1811" spans="2:7" ht="20.100000000000001" customHeight="1" x14ac:dyDescent="0.25">
      <c r="B1811" s="538" t="str">
        <f ca="1">IF(F1811="","",(IFERROR(OFFSET('BD1'!C$14,MATCH(F1811,'BD1'!AC$13:AC$2500,0)-2,0),"")))</f>
        <v/>
      </c>
      <c r="C1811" s="539" t="str">
        <f ca="1">IF(F1811="","",(IFERROR(OFFSET('BD1'!AB$14,MATCH(F1811,'BD1'!AC$13:AC$2500,0)-2,0),"")))</f>
        <v/>
      </c>
      <c r="D1811" s="70" t="str">
        <f>IF(F1811="","",(COUNTIFS('BD1'!AC:AC,F1811,'BD1'!AA:AA,"PAGADO")))</f>
        <v/>
      </c>
      <c r="E1811" s="73" t="str">
        <f>IF(F1811="","",(IFERROR(VLOOKUP(F1811,'BD1'!AC:AE,2,0),"")))</f>
        <v/>
      </c>
      <c r="F1811" s="360"/>
      <c r="G1811" s="75" t="str">
        <f>IF(F1811="","",(SUMIFS('BD1'!Y:Y,'BD1'!AC:AC,F1811,'BD1'!AA:AA,"PAGADO")))</f>
        <v/>
      </c>
    </row>
    <row r="1812" spans="2:7" ht="20.100000000000001" customHeight="1" x14ac:dyDescent="0.25">
      <c r="B1812" s="538" t="str">
        <f ca="1">IF(F1812="","",(IFERROR(OFFSET('BD1'!C$14,MATCH(F1812,'BD1'!AC$13:AC$2500,0)-2,0),"")))</f>
        <v/>
      </c>
      <c r="C1812" s="539" t="str">
        <f ca="1">IF(F1812="","",(IFERROR(OFFSET('BD1'!AB$14,MATCH(F1812,'BD1'!AC$13:AC$2500,0)-2,0),"")))</f>
        <v/>
      </c>
      <c r="D1812" s="70" t="str">
        <f>IF(F1812="","",(COUNTIFS('BD1'!AC:AC,F1812,'BD1'!AA:AA,"PAGADO")))</f>
        <v/>
      </c>
      <c r="E1812" s="73" t="str">
        <f>IF(F1812="","",(IFERROR(VLOOKUP(F1812,'BD1'!AC:AE,2,0),"")))</f>
        <v/>
      </c>
      <c r="F1812" s="360"/>
      <c r="G1812" s="75" t="str">
        <f>IF(F1812="","",(SUMIFS('BD1'!Y:Y,'BD1'!AC:AC,F1812,'BD1'!AA:AA,"PAGADO")))</f>
        <v/>
      </c>
    </row>
    <row r="1813" spans="2:7" ht="20.100000000000001" customHeight="1" x14ac:dyDescent="0.25">
      <c r="B1813" s="538" t="str">
        <f ca="1">IF(F1813="","",(IFERROR(OFFSET('BD1'!C$14,MATCH(F1813,'BD1'!AC$13:AC$2500,0)-2,0),"")))</f>
        <v/>
      </c>
      <c r="C1813" s="539" t="str">
        <f ca="1">IF(F1813="","",(IFERROR(OFFSET('BD1'!AB$14,MATCH(F1813,'BD1'!AC$13:AC$2500,0)-2,0),"")))</f>
        <v/>
      </c>
      <c r="D1813" s="70" t="str">
        <f>IF(F1813="","",(COUNTIFS('BD1'!AC:AC,F1813,'BD1'!AA:AA,"PAGADO")))</f>
        <v/>
      </c>
      <c r="E1813" s="73" t="str">
        <f>IF(F1813="","",(IFERROR(VLOOKUP(F1813,'BD1'!AC:AE,2,0),"")))</f>
        <v/>
      </c>
      <c r="F1813" s="360"/>
      <c r="G1813" s="75" t="str">
        <f>IF(F1813="","",(SUMIFS('BD1'!Y:Y,'BD1'!AC:AC,F1813,'BD1'!AA:AA,"PAGADO")))</f>
        <v/>
      </c>
    </row>
    <row r="1814" spans="2:7" ht="20.100000000000001" customHeight="1" x14ac:dyDescent="0.25">
      <c r="B1814" s="538" t="str">
        <f ca="1">IF(F1814="","",(IFERROR(OFFSET('BD1'!C$14,MATCH(F1814,'BD1'!AC$13:AC$2500,0)-2,0),"")))</f>
        <v/>
      </c>
      <c r="C1814" s="539" t="str">
        <f ca="1">IF(F1814="","",(IFERROR(OFFSET('BD1'!AB$14,MATCH(F1814,'BD1'!AC$13:AC$2500,0)-2,0),"")))</f>
        <v/>
      </c>
      <c r="D1814" s="70" t="str">
        <f>IF(F1814="","",(COUNTIFS('BD1'!AC:AC,F1814,'BD1'!AA:AA,"PAGADO")))</f>
        <v/>
      </c>
      <c r="E1814" s="73" t="str">
        <f>IF(F1814="","",(IFERROR(VLOOKUP(F1814,'BD1'!AC:AE,2,0),"")))</f>
        <v/>
      </c>
      <c r="F1814" s="360"/>
      <c r="G1814" s="75" t="str">
        <f>IF(F1814="","",(SUMIFS('BD1'!Y:Y,'BD1'!AC:AC,F1814,'BD1'!AA:AA,"PAGADO")))</f>
        <v/>
      </c>
    </row>
    <row r="1815" spans="2:7" ht="20.100000000000001" customHeight="1" x14ac:dyDescent="0.25">
      <c r="B1815" s="538" t="str">
        <f ca="1">IF(F1815="","",(IFERROR(OFFSET('BD1'!C$14,MATCH(F1815,'BD1'!AC$13:AC$2500,0)-2,0),"")))</f>
        <v/>
      </c>
      <c r="C1815" s="539" t="str">
        <f ca="1">IF(F1815="","",(IFERROR(OFFSET('BD1'!AB$14,MATCH(F1815,'BD1'!AC$13:AC$2500,0)-2,0),"")))</f>
        <v/>
      </c>
      <c r="D1815" s="70" t="str">
        <f>IF(F1815="","",(COUNTIFS('BD1'!AC:AC,F1815,'BD1'!AA:AA,"PAGADO")))</f>
        <v/>
      </c>
      <c r="E1815" s="73" t="str">
        <f>IF(F1815="","",(IFERROR(VLOOKUP(F1815,'BD1'!AC:AE,2,0),"")))</f>
        <v/>
      </c>
      <c r="F1815" s="360"/>
      <c r="G1815" s="75" t="str">
        <f>IF(F1815="","",(SUMIFS('BD1'!Y:Y,'BD1'!AC:AC,F1815,'BD1'!AA:AA,"PAGADO")))</f>
        <v/>
      </c>
    </row>
    <row r="1816" spans="2:7" ht="20.100000000000001" customHeight="1" x14ac:dyDescent="0.25">
      <c r="B1816" s="538" t="str">
        <f ca="1">IF(F1816="","",(IFERROR(OFFSET('BD1'!C$14,MATCH(F1816,'BD1'!AC$13:AC$2500,0)-2,0),"")))</f>
        <v/>
      </c>
      <c r="C1816" s="539" t="str">
        <f ca="1">IF(F1816="","",(IFERROR(OFFSET('BD1'!AB$14,MATCH(F1816,'BD1'!AC$13:AC$2500,0)-2,0),"")))</f>
        <v/>
      </c>
      <c r="D1816" s="70" t="str">
        <f>IF(F1816="","",(COUNTIFS('BD1'!AC:AC,F1816,'BD1'!AA:AA,"PAGADO")))</f>
        <v/>
      </c>
      <c r="E1816" s="73" t="str">
        <f>IF(F1816="","",(IFERROR(VLOOKUP(F1816,'BD1'!AC:AE,2,0),"")))</f>
        <v/>
      </c>
      <c r="F1816" s="360"/>
      <c r="G1816" s="75" t="str">
        <f>IF(F1816="","",(SUMIFS('BD1'!Y:Y,'BD1'!AC:AC,F1816,'BD1'!AA:AA,"PAGADO")))</f>
        <v/>
      </c>
    </row>
    <row r="1817" spans="2:7" ht="20.100000000000001" customHeight="1" x14ac:dyDescent="0.25">
      <c r="B1817" s="538" t="str">
        <f ca="1">IF(F1817="","",(IFERROR(OFFSET('BD1'!C$14,MATCH(F1817,'BD1'!AC$13:AC$2500,0)-2,0),"")))</f>
        <v/>
      </c>
      <c r="C1817" s="539" t="str">
        <f ca="1">IF(F1817="","",(IFERROR(OFFSET('BD1'!AB$14,MATCH(F1817,'BD1'!AC$13:AC$2500,0)-2,0),"")))</f>
        <v/>
      </c>
      <c r="D1817" s="70" t="str">
        <f>IF(F1817="","",(COUNTIFS('BD1'!AC:AC,F1817,'BD1'!AA:AA,"PAGADO")))</f>
        <v/>
      </c>
      <c r="E1817" s="73" t="str">
        <f>IF(F1817="","",(IFERROR(VLOOKUP(F1817,'BD1'!AC:AE,2,0),"")))</f>
        <v/>
      </c>
      <c r="F1817" s="360"/>
      <c r="G1817" s="75" t="str">
        <f>IF(F1817="","",(SUMIFS('BD1'!Y:Y,'BD1'!AC:AC,F1817,'BD1'!AA:AA,"PAGADO")))</f>
        <v/>
      </c>
    </row>
    <row r="1818" spans="2:7" ht="20.100000000000001" customHeight="1" x14ac:dyDescent="0.25">
      <c r="B1818" s="538" t="str">
        <f ca="1">IF(F1818="","",(IFERROR(OFFSET('BD1'!C$14,MATCH(F1818,'BD1'!AC$13:AC$2500,0)-2,0),"")))</f>
        <v/>
      </c>
      <c r="C1818" s="539" t="str">
        <f ca="1">IF(F1818="","",(IFERROR(OFFSET('BD1'!AB$14,MATCH(F1818,'BD1'!AC$13:AC$2500,0)-2,0),"")))</f>
        <v/>
      </c>
      <c r="D1818" s="70" t="str">
        <f>IF(F1818="","",(COUNTIFS('BD1'!AC:AC,F1818,'BD1'!AA:AA,"PAGADO")))</f>
        <v/>
      </c>
      <c r="E1818" s="73" t="str">
        <f>IF(F1818="","",(IFERROR(VLOOKUP(F1818,'BD1'!AC:AE,2,0),"")))</f>
        <v/>
      </c>
      <c r="F1818" s="360"/>
      <c r="G1818" s="75" t="str">
        <f>IF(F1818="","",(SUMIFS('BD1'!Y:Y,'BD1'!AC:AC,F1818,'BD1'!AA:AA,"PAGADO")))</f>
        <v/>
      </c>
    </row>
    <row r="1819" spans="2:7" ht="20.100000000000001" customHeight="1" x14ac:dyDescent="0.25">
      <c r="B1819" s="538" t="str">
        <f ca="1">IF(F1819="","",(IFERROR(OFFSET('BD1'!C$14,MATCH(F1819,'BD1'!AC$13:AC$2500,0)-2,0),"")))</f>
        <v/>
      </c>
      <c r="C1819" s="539" t="str">
        <f ca="1">IF(F1819="","",(IFERROR(OFFSET('BD1'!AB$14,MATCH(F1819,'BD1'!AC$13:AC$2500,0)-2,0),"")))</f>
        <v/>
      </c>
      <c r="D1819" s="70" t="str">
        <f>IF(F1819="","",(COUNTIFS('BD1'!AC:AC,F1819,'BD1'!AA:AA,"PAGADO")))</f>
        <v/>
      </c>
      <c r="E1819" s="73" t="str">
        <f>IF(F1819="","",(IFERROR(VLOOKUP(F1819,'BD1'!AC:AE,2,0),"")))</f>
        <v/>
      </c>
      <c r="F1819" s="360"/>
      <c r="G1819" s="75" t="str">
        <f>IF(F1819="","",(SUMIFS('BD1'!Y:Y,'BD1'!AC:AC,F1819,'BD1'!AA:AA,"PAGADO")))</f>
        <v/>
      </c>
    </row>
    <row r="1820" spans="2:7" ht="20.100000000000001" customHeight="1" x14ac:dyDescent="0.25">
      <c r="B1820" s="538" t="str">
        <f ca="1">IF(F1820="","",(IFERROR(OFFSET('BD1'!C$14,MATCH(F1820,'BD1'!AC$13:AC$2500,0)-2,0),"")))</f>
        <v/>
      </c>
      <c r="C1820" s="539" t="str">
        <f ca="1">IF(F1820="","",(IFERROR(OFFSET('BD1'!AB$14,MATCH(F1820,'BD1'!AC$13:AC$2500,0)-2,0),"")))</f>
        <v/>
      </c>
      <c r="D1820" s="70" t="str">
        <f>IF(F1820="","",(COUNTIFS('BD1'!AC:AC,F1820,'BD1'!AA:AA,"PAGADO")))</f>
        <v/>
      </c>
      <c r="E1820" s="73" t="str">
        <f>IF(F1820="","",(IFERROR(VLOOKUP(F1820,'BD1'!AC:AE,2,0),"")))</f>
        <v/>
      </c>
      <c r="F1820" s="360"/>
      <c r="G1820" s="75" t="str">
        <f>IF(F1820="","",(SUMIFS('BD1'!Y:Y,'BD1'!AC:AC,F1820,'BD1'!AA:AA,"PAGADO")))</f>
        <v/>
      </c>
    </row>
    <row r="1821" spans="2:7" ht="20.100000000000001" customHeight="1" x14ac:dyDescent="0.25">
      <c r="B1821" s="538" t="str">
        <f ca="1">IF(F1821="","",(IFERROR(OFFSET('BD1'!C$14,MATCH(F1821,'BD1'!AC$13:AC$2500,0)-2,0),"")))</f>
        <v/>
      </c>
      <c r="C1821" s="539" t="str">
        <f ca="1">IF(F1821="","",(IFERROR(OFFSET('BD1'!AB$14,MATCH(F1821,'BD1'!AC$13:AC$2500,0)-2,0),"")))</f>
        <v/>
      </c>
      <c r="D1821" s="70" t="str">
        <f>IF(F1821="","",(COUNTIFS('BD1'!AC:AC,F1821,'BD1'!AA:AA,"PAGADO")))</f>
        <v/>
      </c>
      <c r="E1821" s="73" t="str">
        <f>IF(F1821="","",(IFERROR(VLOOKUP(F1821,'BD1'!AC:AE,2,0),"")))</f>
        <v/>
      </c>
      <c r="F1821" s="360"/>
      <c r="G1821" s="75" t="str">
        <f>IF(F1821="","",(SUMIFS('BD1'!Y:Y,'BD1'!AC:AC,F1821,'BD1'!AA:AA,"PAGADO")))</f>
        <v/>
      </c>
    </row>
    <row r="1822" spans="2:7" ht="20.100000000000001" customHeight="1" x14ac:dyDescent="0.25">
      <c r="B1822" s="538" t="str">
        <f ca="1">IF(F1822="","",(IFERROR(OFFSET('BD1'!C$14,MATCH(F1822,'BD1'!AC$13:AC$2500,0)-2,0),"")))</f>
        <v/>
      </c>
      <c r="C1822" s="539" t="str">
        <f ca="1">IF(F1822="","",(IFERROR(OFFSET('BD1'!AB$14,MATCH(F1822,'BD1'!AC$13:AC$2500,0)-2,0),"")))</f>
        <v/>
      </c>
      <c r="D1822" s="70" t="str">
        <f>IF(F1822="","",(COUNTIFS('BD1'!AC:AC,F1822,'BD1'!AA:AA,"PAGADO")))</f>
        <v/>
      </c>
      <c r="E1822" s="73" t="str">
        <f>IF(F1822="","",(IFERROR(VLOOKUP(F1822,'BD1'!AC:AE,2,0),"")))</f>
        <v/>
      </c>
      <c r="F1822" s="360"/>
      <c r="G1822" s="75" t="str">
        <f>IF(F1822="","",(SUMIFS('BD1'!Y:Y,'BD1'!AC:AC,F1822,'BD1'!AA:AA,"PAGADO")))</f>
        <v/>
      </c>
    </row>
    <row r="1823" spans="2:7" ht="20.100000000000001" customHeight="1" x14ac:dyDescent="0.25">
      <c r="B1823" s="538" t="str">
        <f ca="1">IF(F1823="","",(IFERROR(OFFSET('BD1'!C$14,MATCH(F1823,'BD1'!AC$13:AC$2500,0)-2,0),"")))</f>
        <v/>
      </c>
      <c r="C1823" s="539" t="str">
        <f ca="1">IF(F1823="","",(IFERROR(OFFSET('BD1'!AB$14,MATCH(F1823,'BD1'!AC$13:AC$2500,0)-2,0),"")))</f>
        <v/>
      </c>
      <c r="D1823" s="70" t="str">
        <f>IF(F1823="","",(COUNTIFS('BD1'!AC:AC,F1823,'BD1'!AA:AA,"PAGADO")))</f>
        <v/>
      </c>
      <c r="E1823" s="73" t="str">
        <f>IF(F1823="","",(IFERROR(VLOOKUP(F1823,'BD1'!AC:AE,2,0),"")))</f>
        <v/>
      </c>
      <c r="F1823" s="360"/>
      <c r="G1823" s="75" t="str">
        <f>IF(F1823="","",(SUMIFS('BD1'!Y:Y,'BD1'!AC:AC,F1823,'BD1'!AA:AA,"PAGADO")))</f>
        <v/>
      </c>
    </row>
    <row r="1824" spans="2:7" ht="20.100000000000001" customHeight="1" x14ac:dyDescent="0.25">
      <c r="B1824" s="538" t="str">
        <f ca="1">IF(F1824="","",(IFERROR(OFFSET('BD1'!C$14,MATCH(F1824,'BD1'!AC$13:AC$2500,0)-2,0),"")))</f>
        <v/>
      </c>
      <c r="C1824" s="539" t="str">
        <f ca="1">IF(F1824="","",(IFERROR(OFFSET('BD1'!AB$14,MATCH(F1824,'BD1'!AC$13:AC$2500,0)-2,0),"")))</f>
        <v/>
      </c>
      <c r="D1824" s="70" t="str">
        <f>IF(F1824="","",(COUNTIFS('BD1'!AC:AC,F1824,'BD1'!AA:AA,"PAGADO")))</f>
        <v/>
      </c>
      <c r="E1824" s="73" t="str">
        <f>IF(F1824="","",(IFERROR(VLOOKUP(F1824,'BD1'!AC:AE,2,0),"")))</f>
        <v/>
      </c>
      <c r="F1824" s="360"/>
      <c r="G1824" s="75" t="str">
        <f>IF(F1824="","",(SUMIFS('BD1'!Y:Y,'BD1'!AC:AC,F1824,'BD1'!AA:AA,"PAGADO")))</f>
        <v/>
      </c>
    </row>
    <row r="1825" spans="2:7" ht="20.100000000000001" customHeight="1" x14ac:dyDescent="0.25">
      <c r="B1825" s="538" t="str">
        <f ca="1">IF(F1825="","",(IFERROR(OFFSET('BD1'!C$14,MATCH(F1825,'BD1'!AC$13:AC$2500,0)-2,0),"")))</f>
        <v/>
      </c>
      <c r="C1825" s="539" t="str">
        <f ca="1">IF(F1825="","",(IFERROR(OFFSET('BD1'!AB$14,MATCH(F1825,'BD1'!AC$13:AC$2500,0)-2,0),"")))</f>
        <v/>
      </c>
      <c r="D1825" s="70" t="str">
        <f>IF(F1825="","",(COUNTIFS('BD1'!AC:AC,F1825,'BD1'!AA:AA,"PAGADO")))</f>
        <v/>
      </c>
      <c r="E1825" s="73" t="str">
        <f>IF(F1825="","",(IFERROR(VLOOKUP(F1825,'BD1'!AC:AE,2,0),"")))</f>
        <v/>
      </c>
      <c r="F1825" s="360"/>
      <c r="G1825" s="75" t="str">
        <f>IF(F1825="","",(SUMIFS('BD1'!Y:Y,'BD1'!AC:AC,F1825,'BD1'!AA:AA,"PAGADO")))</f>
        <v/>
      </c>
    </row>
    <row r="1826" spans="2:7" ht="20.100000000000001" customHeight="1" x14ac:dyDescent="0.25">
      <c r="B1826" s="538" t="str">
        <f ca="1">IF(F1826="","",(IFERROR(OFFSET('BD1'!C$14,MATCH(F1826,'BD1'!AC$13:AC$2500,0)-2,0),"")))</f>
        <v/>
      </c>
      <c r="C1826" s="539" t="str">
        <f ca="1">IF(F1826="","",(IFERROR(OFFSET('BD1'!AB$14,MATCH(F1826,'BD1'!AC$13:AC$2500,0)-2,0),"")))</f>
        <v/>
      </c>
      <c r="D1826" s="70" t="str">
        <f>IF(F1826="","",(COUNTIFS('BD1'!AC:AC,F1826,'BD1'!AA:AA,"PAGADO")))</f>
        <v/>
      </c>
      <c r="E1826" s="73" t="str">
        <f>IF(F1826="","",(IFERROR(VLOOKUP(F1826,'BD1'!AC:AE,2,0),"")))</f>
        <v/>
      </c>
      <c r="F1826" s="360"/>
      <c r="G1826" s="75" t="str">
        <f>IF(F1826="","",(SUMIFS('BD1'!Y:Y,'BD1'!AC:AC,F1826,'BD1'!AA:AA,"PAGADO")))</f>
        <v/>
      </c>
    </row>
    <row r="1827" spans="2:7" ht="20.100000000000001" customHeight="1" x14ac:dyDescent="0.25">
      <c r="B1827" s="538" t="str">
        <f ca="1">IF(F1827="","",(IFERROR(OFFSET('BD1'!C$14,MATCH(F1827,'BD1'!AC$13:AC$2500,0)-2,0),"")))</f>
        <v/>
      </c>
      <c r="C1827" s="539" t="str">
        <f ca="1">IF(F1827="","",(IFERROR(OFFSET('BD1'!AB$14,MATCH(F1827,'BD1'!AC$13:AC$2500,0)-2,0),"")))</f>
        <v/>
      </c>
      <c r="D1827" s="70" t="str">
        <f>IF(F1827="","",(COUNTIFS('BD1'!AC:AC,F1827,'BD1'!AA:AA,"PAGADO")))</f>
        <v/>
      </c>
      <c r="E1827" s="73" t="str">
        <f>IF(F1827="","",(IFERROR(VLOOKUP(F1827,'BD1'!AC:AE,2,0),"")))</f>
        <v/>
      </c>
      <c r="F1827" s="360"/>
      <c r="G1827" s="75" t="str">
        <f>IF(F1827="","",(SUMIFS('BD1'!Y:Y,'BD1'!AC:AC,F1827,'BD1'!AA:AA,"PAGADO")))</f>
        <v/>
      </c>
    </row>
    <row r="1828" spans="2:7" ht="20.100000000000001" customHeight="1" x14ac:dyDescent="0.25">
      <c r="B1828" s="538" t="str">
        <f ca="1">IF(F1828="","",(IFERROR(OFFSET('BD1'!C$14,MATCH(F1828,'BD1'!AC$13:AC$2500,0)-2,0),"")))</f>
        <v/>
      </c>
      <c r="C1828" s="539" t="str">
        <f ca="1">IF(F1828="","",(IFERROR(OFFSET('BD1'!AB$14,MATCH(F1828,'BD1'!AC$13:AC$2500,0)-2,0),"")))</f>
        <v/>
      </c>
      <c r="D1828" s="70" t="str">
        <f>IF(F1828="","",(COUNTIFS('BD1'!AC:AC,F1828,'BD1'!AA:AA,"PAGADO")))</f>
        <v/>
      </c>
      <c r="E1828" s="73" t="str">
        <f>IF(F1828="","",(IFERROR(VLOOKUP(F1828,'BD1'!AC:AE,2,0),"")))</f>
        <v/>
      </c>
      <c r="F1828" s="360"/>
      <c r="G1828" s="75" t="str">
        <f>IF(F1828="","",(SUMIFS('BD1'!Y:Y,'BD1'!AC:AC,F1828,'BD1'!AA:AA,"PAGADO")))</f>
        <v/>
      </c>
    </row>
    <row r="1829" spans="2:7" ht="20.100000000000001" customHeight="1" x14ac:dyDescent="0.25">
      <c r="B1829" s="538" t="str">
        <f ca="1">IF(F1829="","",(IFERROR(OFFSET('BD1'!C$14,MATCH(F1829,'BD1'!AC$13:AC$2500,0)-2,0),"")))</f>
        <v/>
      </c>
      <c r="C1829" s="539" t="str">
        <f ca="1">IF(F1829="","",(IFERROR(OFFSET('BD1'!AB$14,MATCH(F1829,'BD1'!AC$13:AC$2500,0)-2,0),"")))</f>
        <v/>
      </c>
      <c r="D1829" s="70" t="str">
        <f>IF(F1829="","",(COUNTIFS('BD1'!AC:AC,F1829,'BD1'!AA:AA,"PAGADO")))</f>
        <v/>
      </c>
      <c r="E1829" s="73" t="str">
        <f>IF(F1829="","",(IFERROR(VLOOKUP(F1829,'BD1'!AC:AE,2,0),"")))</f>
        <v/>
      </c>
      <c r="F1829" s="360"/>
      <c r="G1829" s="75" t="str">
        <f>IF(F1829="","",(SUMIFS('BD1'!Y:Y,'BD1'!AC:AC,F1829,'BD1'!AA:AA,"PAGADO")))</f>
        <v/>
      </c>
    </row>
    <row r="1830" spans="2:7" ht="20.100000000000001" customHeight="1" x14ac:dyDescent="0.25">
      <c r="B1830" s="538" t="str">
        <f ca="1">IF(F1830="","",(IFERROR(OFFSET('BD1'!C$14,MATCH(F1830,'BD1'!AC$13:AC$2500,0)-2,0),"")))</f>
        <v/>
      </c>
      <c r="C1830" s="539" t="str">
        <f ca="1">IF(F1830="","",(IFERROR(OFFSET('BD1'!AB$14,MATCH(F1830,'BD1'!AC$13:AC$2500,0)-2,0),"")))</f>
        <v/>
      </c>
      <c r="D1830" s="70" t="str">
        <f>IF(F1830="","",(COUNTIFS('BD1'!AC:AC,F1830,'BD1'!AA:AA,"PAGADO")))</f>
        <v/>
      </c>
      <c r="E1830" s="73" t="str">
        <f>IF(F1830="","",(IFERROR(VLOOKUP(F1830,'BD1'!AC:AE,2,0),"")))</f>
        <v/>
      </c>
      <c r="F1830" s="360"/>
      <c r="G1830" s="75" t="str">
        <f>IF(F1830="","",(SUMIFS('BD1'!Y:Y,'BD1'!AC:AC,F1830,'BD1'!AA:AA,"PAGADO")))</f>
        <v/>
      </c>
    </row>
    <row r="1831" spans="2:7" ht="20.100000000000001" customHeight="1" x14ac:dyDescent="0.25">
      <c r="B1831" s="538" t="str">
        <f ca="1">IF(F1831="","",(IFERROR(OFFSET('BD1'!C$14,MATCH(F1831,'BD1'!AC$13:AC$2500,0)-2,0),"")))</f>
        <v/>
      </c>
      <c r="C1831" s="539" t="str">
        <f ca="1">IF(F1831="","",(IFERROR(OFFSET('BD1'!AB$14,MATCH(F1831,'BD1'!AC$13:AC$2500,0)-2,0),"")))</f>
        <v/>
      </c>
      <c r="D1831" s="70" t="str">
        <f>IF(F1831="","",(COUNTIFS('BD1'!AC:AC,F1831,'BD1'!AA:AA,"PAGADO")))</f>
        <v/>
      </c>
      <c r="E1831" s="73" t="str">
        <f>IF(F1831="","",(IFERROR(VLOOKUP(F1831,'BD1'!AC:AE,2,0),"")))</f>
        <v/>
      </c>
      <c r="F1831" s="360"/>
      <c r="G1831" s="75" t="str">
        <f>IF(F1831="","",(SUMIFS('BD1'!Y:Y,'BD1'!AC:AC,F1831,'BD1'!AA:AA,"PAGADO")))</f>
        <v/>
      </c>
    </row>
    <row r="1832" spans="2:7" ht="20.100000000000001" customHeight="1" x14ac:dyDescent="0.25">
      <c r="B1832" s="538" t="str">
        <f ca="1">IF(F1832="","",(IFERROR(OFFSET('BD1'!C$14,MATCH(F1832,'BD1'!AC$13:AC$2500,0)-2,0),"")))</f>
        <v/>
      </c>
      <c r="C1832" s="539" t="str">
        <f ca="1">IF(F1832="","",(IFERROR(OFFSET('BD1'!AB$14,MATCH(F1832,'BD1'!AC$13:AC$2500,0)-2,0),"")))</f>
        <v/>
      </c>
      <c r="D1832" s="70" t="str">
        <f>IF(F1832="","",(COUNTIFS('BD1'!AC:AC,F1832,'BD1'!AA:AA,"PAGADO")))</f>
        <v/>
      </c>
      <c r="E1832" s="73" t="str">
        <f>IF(F1832="","",(IFERROR(VLOOKUP(F1832,'BD1'!AC:AE,2,0),"")))</f>
        <v/>
      </c>
      <c r="F1832" s="360"/>
      <c r="G1832" s="75" t="str">
        <f>IF(F1832="","",(SUMIFS('BD1'!Y:Y,'BD1'!AC:AC,F1832,'BD1'!AA:AA,"PAGADO")))</f>
        <v/>
      </c>
    </row>
    <row r="1833" spans="2:7" ht="20.100000000000001" customHeight="1" x14ac:dyDescent="0.25">
      <c r="B1833" s="538" t="str">
        <f ca="1">IF(F1833="","",(IFERROR(OFFSET('BD1'!C$14,MATCH(F1833,'BD1'!AC$13:AC$2500,0)-2,0),"")))</f>
        <v/>
      </c>
      <c r="C1833" s="539" t="str">
        <f ca="1">IF(F1833="","",(IFERROR(OFFSET('BD1'!AB$14,MATCH(F1833,'BD1'!AC$13:AC$2500,0)-2,0),"")))</f>
        <v/>
      </c>
      <c r="D1833" s="70" t="str">
        <f>IF(F1833="","",(COUNTIFS('BD1'!AC:AC,F1833,'BD1'!AA:AA,"PAGADO")))</f>
        <v/>
      </c>
      <c r="E1833" s="73" t="str">
        <f>IF(F1833="","",(IFERROR(VLOOKUP(F1833,'BD1'!AC:AE,2,0),"")))</f>
        <v/>
      </c>
      <c r="F1833" s="360"/>
      <c r="G1833" s="75" t="str">
        <f>IF(F1833="","",(SUMIFS('BD1'!Y:Y,'BD1'!AC:AC,F1833,'BD1'!AA:AA,"PAGADO")))</f>
        <v/>
      </c>
    </row>
    <row r="1834" spans="2:7" ht="20.100000000000001" customHeight="1" x14ac:dyDescent="0.25">
      <c r="B1834" s="538" t="str">
        <f ca="1">IF(F1834="","",(IFERROR(OFFSET('BD1'!C$14,MATCH(F1834,'BD1'!AC$13:AC$2500,0)-2,0),"")))</f>
        <v/>
      </c>
      <c r="C1834" s="539" t="str">
        <f ca="1">IF(F1834="","",(IFERROR(OFFSET('BD1'!AB$14,MATCH(F1834,'BD1'!AC$13:AC$2500,0)-2,0),"")))</f>
        <v/>
      </c>
      <c r="D1834" s="70" t="str">
        <f>IF(F1834="","",(COUNTIFS('BD1'!AC:AC,F1834,'BD1'!AA:AA,"PAGADO")))</f>
        <v/>
      </c>
      <c r="E1834" s="73" t="str">
        <f>IF(F1834="","",(IFERROR(VLOOKUP(F1834,'BD1'!AC:AE,2,0),"")))</f>
        <v/>
      </c>
      <c r="F1834" s="360"/>
      <c r="G1834" s="75" t="str">
        <f>IF(F1834="","",(SUMIFS('BD1'!Y:Y,'BD1'!AC:AC,F1834,'BD1'!AA:AA,"PAGADO")))</f>
        <v/>
      </c>
    </row>
    <row r="1835" spans="2:7" ht="20.100000000000001" customHeight="1" x14ac:dyDescent="0.25">
      <c r="B1835" s="538" t="str">
        <f ca="1">IF(F1835="","",(IFERROR(OFFSET('BD1'!C$14,MATCH(F1835,'BD1'!AC$13:AC$2500,0)-2,0),"")))</f>
        <v/>
      </c>
      <c r="C1835" s="539" t="str">
        <f ca="1">IF(F1835="","",(IFERROR(OFFSET('BD1'!AB$14,MATCH(F1835,'BD1'!AC$13:AC$2500,0)-2,0),"")))</f>
        <v/>
      </c>
      <c r="D1835" s="70" t="str">
        <f>IF(F1835="","",(COUNTIFS('BD1'!AC:AC,F1835,'BD1'!AA:AA,"PAGADO")))</f>
        <v/>
      </c>
      <c r="E1835" s="73" t="str">
        <f>IF(F1835="","",(IFERROR(VLOOKUP(F1835,'BD1'!AC:AE,2,0),"")))</f>
        <v/>
      </c>
      <c r="F1835" s="360"/>
      <c r="G1835" s="75" t="str">
        <f>IF(F1835="","",(SUMIFS('BD1'!Y:Y,'BD1'!AC:AC,F1835,'BD1'!AA:AA,"PAGADO")))</f>
        <v/>
      </c>
    </row>
    <row r="1836" spans="2:7" ht="20.100000000000001" customHeight="1" x14ac:dyDescent="0.25">
      <c r="B1836" s="538" t="str">
        <f ca="1">IF(F1836="","",(IFERROR(OFFSET('BD1'!C$14,MATCH(F1836,'BD1'!AC$13:AC$2500,0)-2,0),"")))</f>
        <v/>
      </c>
      <c r="C1836" s="539" t="str">
        <f ca="1">IF(F1836="","",(IFERROR(OFFSET('BD1'!AB$14,MATCH(F1836,'BD1'!AC$13:AC$2500,0)-2,0),"")))</f>
        <v/>
      </c>
      <c r="D1836" s="70" t="str">
        <f>IF(F1836="","",(COUNTIFS('BD1'!AC:AC,F1836,'BD1'!AA:AA,"PAGADO")))</f>
        <v/>
      </c>
      <c r="E1836" s="73" t="str">
        <f>IF(F1836="","",(IFERROR(VLOOKUP(F1836,'BD1'!AC:AE,2,0),"")))</f>
        <v/>
      </c>
      <c r="F1836" s="360"/>
      <c r="G1836" s="75" t="str">
        <f>IF(F1836="","",(SUMIFS('BD1'!Y:Y,'BD1'!AC:AC,F1836,'BD1'!AA:AA,"PAGADO")))</f>
        <v/>
      </c>
    </row>
    <row r="1837" spans="2:7" ht="20.100000000000001" customHeight="1" x14ac:dyDescent="0.25">
      <c r="B1837" s="538" t="str">
        <f ca="1">IF(F1837="","",(IFERROR(OFFSET('BD1'!C$14,MATCH(F1837,'BD1'!AC$13:AC$2500,0)-2,0),"")))</f>
        <v/>
      </c>
      <c r="C1837" s="539" t="str">
        <f ca="1">IF(F1837="","",(IFERROR(OFFSET('BD1'!AB$14,MATCH(F1837,'BD1'!AC$13:AC$2500,0)-2,0),"")))</f>
        <v/>
      </c>
      <c r="D1837" s="70" t="str">
        <f>IF(F1837="","",(COUNTIFS('BD1'!AC:AC,F1837,'BD1'!AA:AA,"PAGADO")))</f>
        <v/>
      </c>
      <c r="E1837" s="73" t="str">
        <f>IF(F1837="","",(IFERROR(VLOOKUP(F1837,'BD1'!AC:AE,2,0),"")))</f>
        <v/>
      </c>
      <c r="F1837" s="360"/>
      <c r="G1837" s="75" t="str">
        <f>IF(F1837="","",(SUMIFS('BD1'!Y:Y,'BD1'!AC:AC,F1837,'BD1'!AA:AA,"PAGADO")))</f>
        <v/>
      </c>
    </row>
    <row r="1838" spans="2:7" ht="20.100000000000001" customHeight="1" x14ac:dyDescent="0.25">
      <c r="B1838" s="538" t="str">
        <f ca="1">IF(F1838="","",(IFERROR(OFFSET('BD1'!C$14,MATCH(F1838,'BD1'!AC$13:AC$2500,0)-2,0),"")))</f>
        <v/>
      </c>
      <c r="C1838" s="539" t="str">
        <f ca="1">IF(F1838="","",(IFERROR(OFFSET('BD1'!AB$14,MATCH(F1838,'BD1'!AC$13:AC$2500,0)-2,0),"")))</f>
        <v/>
      </c>
      <c r="D1838" s="70" t="str">
        <f>IF(F1838="","",(COUNTIFS('BD1'!AC:AC,F1838,'BD1'!AA:AA,"PAGADO")))</f>
        <v/>
      </c>
      <c r="E1838" s="73" t="str">
        <f>IF(F1838="","",(IFERROR(VLOOKUP(F1838,'BD1'!AC:AE,2,0),"")))</f>
        <v/>
      </c>
      <c r="F1838" s="360"/>
      <c r="G1838" s="75" t="str">
        <f>IF(F1838="","",(SUMIFS('BD1'!Y:Y,'BD1'!AC:AC,F1838,'BD1'!AA:AA,"PAGADO")))</f>
        <v/>
      </c>
    </row>
    <row r="1839" spans="2:7" ht="20.100000000000001" customHeight="1" x14ac:dyDescent="0.25">
      <c r="B1839" s="538" t="str">
        <f ca="1">IF(F1839="","",(IFERROR(OFFSET('BD1'!C$14,MATCH(F1839,'BD1'!AC$13:AC$2500,0)-2,0),"")))</f>
        <v/>
      </c>
      <c r="C1839" s="539" t="str">
        <f ca="1">IF(F1839="","",(IFERROR(OFFSET('BD1'!AB$14,MATCH(F1839,'BD1'!AC$13:AC$2500,0)-2,0),"")))</f>
        <v/>
      </c>
      <c r="D1839" s="70" t="str">
        <f>IF(F1839="","",(COUNTIFS('BD1'!AC:AC,F1839,'BD1'!AA:AA,"PAGADO")))</f>
        <v/>
      </c>
      <c r="E1839" s="73" t="str">
        <f>IF(F1839="","",(IFERROR(VLOOKUP(F1839,'BD1'!AC:AE,2,0),"")))</f>
        <v/>
      </c>
      <c r="F1839" s="360"/>
      <c r="G1839" s="75" t="str">
        <f>IF(F1839="","",(SUMIFS('BD1'!Y:Y,'BD1'!AC:AC,F1839,'BD1'!AA:AA,"PAGADO")))</f>
        <v/>
      </c>
    </row>
    <row r="1840" spans="2:7" ht="20.100000000000001" customHeight="1" x14ac:dyDescent="0.25">
      <c r="B1840" s="538" t="str">
        <f ca="1">IF(F1840="","",(IFERROR(OFFSET('BD1'!C$14,MATCH(F1840,'BD1'!AC$13:AC$2500,0)-2,0),"")))</f>
        <v/>
      </c>
      <c r="C1840" s="539" t="str">
        <f ca="1">IF(F1840="","",(IFERROR(OFFSET('BD1'!AB$14,MATCH(F1840,'BD1'!AC$13:AC$2500,0)-2,0),"")))</f>
        <v/>
      </c>
      <c r="D1840" s="70" t="str">
        <f>IF(F1840="","",(COUNTIFS('BD1'!AC:AC,F1840,'BD1'!AA:AA,"PAGADO")))</f>
        <v/>
      </c>
      <c r="E1840" s="73" t="str">
        <f>IF(F1840="","",(IFERROR(VLOOKUP(F1840,'BD1'!AC:AE,2,0),"")))</f>
        <v/>
      </c>
      <c r="F1840" s="360"/>
      <c r="G1840" s="75" t="str">
        <f>IF(F1840="","",(SUMIFS('BD1'!Y:Y,'BD1'!AC:AC,F1840,'BD1'!AA:AA,"PAGADO")))</f>
        <v/>
      </c>
    </row>
    <row r="1841" spans="2:7" ht="20.100000000000001" customHeight="1" x14ac:dyDescent="0.25">
      <c r="B1841" s="538" t="str">
        <f ca="1">IF(F1841="","",(IFERROR(OFFSET('BD1'!C$14,MATCH(F1841,'BD1'!AC$13:AC$2500,0)-2,0),"")))</f>
        <v/>
      </c>
      <c r="C1841" s="539" t="str">
        <f ca="1">IF(F1841="","",(IFERROR(OFFSET('BD1'!AB$14,MATCH(F1841,'BD1'!AC$13:AC$2500,0)-2,0),"")))</f>
        <v/>
      </c>
      <c r="D1841" s="70" t="str">
        <f>IF(F1841="","",(COUNTIFS('BD1'!AC:AC,F1841,'BD1'!AA:AA,"PAGADO")))</f>
        <v/>
      </c>
      <c r="E1841" s="73" t="str">
        <f>IF(F1841="","",(IFERROR(VLOOKUP(F1841,'BD1'!AC:AE,2,0),"")))</f>
        <v/>
      </c>
      <c r="F1841" s="360"/>
      <c r="G1841" s="75" t="str">
        <f>IF(F1841="","",(SUMIFS('BD1'!Y:Y,'BD1'!AC:AC,F1841,'BD1'!AA:AA,"PAGADO")))</f>
        <v/>
      </c>
    </row>
    <row r="1842" spans="2:7" ht="20.100000000000001" customHeight="1" x14ac:dyDescent="0.25">
      <c r="B1842" s="538" t="str">
        <f ca="1">IF(F1842="","",(IFERROR(OFFSET('BD1'!C$14,MATCH(F1842,'BD1'!AC$13:AC$2500,0)-2,0),"")))</f>
        <v/>
      </c>
      <c r="C1842" s="539" t="str">
        <f ca="1">IF(F1842="","",(IFERROR(OFFSET('BD1'!AB$14,MATCH(F1842,'BD1'!AC$13:AC$2500,0)-2,0),"")))</f>
        <v/>
      </c>
      <c r="D1842" s="70" t="str">
        <f>IF(F1842="","",(COUNTIFS('BD1'!AC:AC,F1842,'BD1'!AA:AA,"PAGADO")))</f>
        <v/>
      </c>
      <c r="E1842" s="73" t="str">
        <f>IF(F1842="","",(IFERROR(VLOOKUP(F1842,'BD1'!AC:AE,2,0),"")))</f>
        <v/>
      </c>
      <c r="F1842" s="360"/>
      <c r="G1842" s="75" t="str">
        <f>IF(F1842="","",(SUMIFS('BD1'!Y:Y,'BD1'!AC:AC,F1842,'BD1'!AA:AA,"PAGADO")))</f>
        <v/>
      </c>
    </row>
    <row r="1843" spans="2:7" ht="20.100000000000001" customHeight="1" x14ac:dyDescent="0.25">
      <c r="B1843" s="538" t="str">
        <f ca="1">IF(F1843="","",(IFERROR(OFFSET('BD1'!C$14,MATCH(F1843,'BD1'!AC$13:AC$2500,0)-2,0),"")))</f>
        <v/>
      </c>
      <c r="C1843" s="539" t="str">
        <f ca="1">IF(F1843="","",(IFERROR(OFFSET('BD1'!AB$14,MATCH(F1843,'BD1'!AC$13:AC$2500,0)-2,0),"")))</f>
        <v/>
      </c>
      <c r="D1843" s="70" t="str">
        <f>IF(F1843="","",(COUNTIFS('BD1'!AC:AC,F1843,'BD1'!AA:AA,"PAGADO")))</f>
        <v/>
      </c>
      <c r="E1843" s="73" t="str">
        <f>IF(F1843="","",(IFERROR(VLOOKUP(F1843,'BD1'!AC:AE,2,0),"")))</f>
        <v/>
      </c>
      <c r="F1843" s="360"/>
      <c r="G1843" s="75" t="str">
        <f>IF(F1843="","",(SUMIFS('BD1'!Y:Y,'BD1'!AC:AC,F1843,'BD1'!AA:AA,"PAGADO")))</f>
        <v/>
      </c>
    </row>
    <row r="1844" spans="2:7" ht="20.100000000000001" customHeight="1" x14ac:dyDescent="0.25">
      <c r="B1844" s="538" t="str">
        <f ca="1">IF(F1844="","",(IFERROR(OFFSET('BD1'!C$14,MATCH(F1844,'BD1'!AC$13:AC$2500,0)-2,0),"")))</f>
        <v/>
      </c>
      <c r="C1844" s="539" t="str">
        <f ca="1">IF(F1844="","",(IFERROR(OFFSET('BD1'!AB$14,MATCH(F1844,'BD1'!AC$13:AC$2500,0)-2,0),"")))</f>
        <v/>
      </c>
      <c r="D1844" s="70" t="str">
        <f>IF(F1844="","",(COUNTIFS('BD1'!AC:AC,F1844,'BD1'!AA:AA,"PAGADO")))</f>
        <v/>
      </c>
      <c r="E1844" s="73" t="str">
        <f>IF(F1844="","",(IFERROR(VLOOKUP(F1844,'BD1'!AC:AE,2,0),"")))</f>
        <v/>
      </c>
      <c r="F1844" s="360"/>
      <c r="G1844" s="75" t="str">
        <f>IF(F1844="","",(SUMIFS('BD1'!Y:Y,'BD1'!AC:AC,F1844,'BD1'!AA:AA,"PAGADO")))</f>
        <v/>
      </c>
    </row>
    <row r="1845" spans="2:7" ht="20.100000000000001" customHeight="1" x14ac:dyDescent="0.25">
      <c r="B1845" s="538" t="str">
        <f ca="1">IF(F1845="","",(IFERROR(OFFSET('BD1'!C$14,MATCH(F1845,'BD1'!AC$13:AC$2500,0)-2,0),"")))</f>
        <v/>
      </c>
      <c r="C1845" s="539" t="str">
        <f ca="1">IF(F1845="","",(IFERROR(OFFSET('BD1'!AB$14,MATCH(F1845,'BD1'!AC$13:AC$2500,0)-2,0),"")))</f>
        <v/>
      </c>
      <c r="D1845" s="70" t="str">
        <f>IF(F1845="","",(COUNTIFS('BD1'!AC:AC,F1845,'BD1'!AA:AA,"PAGADO")))</f>
        <v/>
      </c>
      <c r="E1845" s="73" t="str">
        <f>IF(F1845="","",(IFERROR(VLOOKUP(F1845,'BD1'!AC:AE,2,0),"")))</f>
        <v/>
      </c>
      <c r="F1845" s="360"/>
      <c r="G1845" s="75" t="str">
        <f>IF(F1845="","",(SUMIFS('BD1'!Y:Y,'BD1'!AC:AC,F1845,'BD1'!AA:AA,"PAGADO")))</f>
        <v/>
      </c>
    </row>
    <row r="1846" spans="2:7" ht="20.100000000000001" customHeight="1" x14ac:dyDescent="0.25">
      <c r="B1846" s="538" t="str">
        <f ca="1">IF(F1846="","",(IFERROR(OFFSET('BD1'!C$14,MATCH(F1846,'BD1'!AC$13:AC$2500,0)-2,0),"")))</f>
        <v/>
      </c>
      <c r="C1846" s="539" t="str">
        <f ca="1">IF(F1846="","",(IFERROR(OFFSET('BD1'!AB$14,MATCH(F1846,'BD1'!AC$13:AC$2500,0)-2,0),"")))</f>
        <v/>
      </c>
      <c r="D1846" s="70" t="str">
        <f>IF(F1846="","",(COUNTIFS('BD1'!AC:AC,F1846,'BD1'!AA:AA,"PAGADO")))</f>
        <v/>
      </c>
      <c r="E1846" s="73" t="str">
        <f>IF(F1846="","",(IFERROR(VLOOKUP(F1846,'BD1'!AC:AE,2,0),"")))</f>
        <v/>
      </c>
      <c r="F1846" s="360"/>
      <c r="G1846" s="75" t="str">
        <f>IF(F1846="","",(SUMIFS('BD1'!Y:Y,'BD1'!AC:AC,F1846,'BD1'!AA:AA,"PAGADO")))</f>
        <v/>
      </c>
    </row>
    <row r="1847" spans="2:7" ht="20.100000000000001" customHeight="1" x14ac:dyDescent="0.25">
      <c r="B1847" s="538" t="str">
        <f ca="1">IF(F1847="","",(IFERROR(OFFSET('BD1'!C$14,MATCH(F1847,'BD1'!AC$13:AC$2500,0)-2,0),"")))</f>
        <v/>
      </c>
      <c r="C1847" s="539" t="str">
        <f ca="1">IF(F1847="","",(IFERROR(OFFSET('BD1'!AB$14,MATCH(F1847,'BD1'!AC$13:AC$2500,0)-2,0),"")))</f>
        <v/>
      </c>
      <c r="D1847" s="70" t="str">
        <f>IF(F1847="","",(COUNTIFS('BD1'!AC:AC,F1847,'BD1'!AA:AA,"PAGADO")))</f>
        <v/>
      </c>
      <c r="E1847" s="73" t="str">
        <f>IF(F1847="","",(IFERROR(VLOOKUP(F1847,'BD1'!AC:AE,2,0),"")))</f>
        <v/>
      </c>
      <c r="F1847" s="360"/>
      <c r="G1847" s="75" t="str">
        <f>IF(F1847="","",(SUMIFS('BD1'!Y:Y,'BD1'!AC:AC,F1847,'BD1'!AA:AA,"PAGADO")))</f>
        <v/>
      </c>
    </row>
    <row r="1848" spans="2:7" ht="20.100000000000001" customHeight="1" x14ac:dyDescent="0.25">
      <c r="B1848" s="538" t="str">
        <f ca="1">IF(F1848="","",(IFERROR(OFFSET('BD1'!C$14,MATCH(F1848,'BD1'!AC$13:AC$2500,0)-2,0),"")))</f>
        <v/>
      </c>
      <c r="C1848" s="539" t="str">
        <f ca="1">IF(F1848="","",(IFERROR(OFFSET('BD1'!AB$14,MATCH(F1848,'BD1'!AC$13:AC$2500,0)-2,0),"")))</f>
        <v/>
      </c>
      <c r="D1848" s="70" t="str">
        <f>IF(F1848="","",(COUNTIFS('BD1'!AC:AC,F1848,'BD1'!AA:AA,"PAGADO")))</f>
        <v/>
      </c>
      <c r="E1848" s="73" t="str">
        <f>IF(F1848="","",(IFERROR(VLOOKUP(F1848,'BD1'!AC:AE,2,0),"")))</f>
        <v/>
      </c>
      <c r="F1848" s="360"/>
      <c r="G1848" s="75" t="str">
        <f>IF(F1848="","",(SUMIFS('BD1'!Y:Y,'BD1'!AC:AC,F1848,'BD1'!AA:AA,"PAGADO")))</f>
        <v/>
      </c>
    </row>
    <row r="1849" spans="2:7" ht="20.100000000000001" customHeight="1" x14ac:dyDescent="0.25">
      <c r="B1849" s="538" t="str">
        <f ca="1">IF(F1849="","",(IFERROR(OFFSET('BD1'!C$14,MATCH(F1849,'BD1'!AC$13:AC$2500,0)-2,0),"")))</f>
        <v/>
      </c>
      <c r="C1849" s="539" t="str">
        <f ca="1">IF(F1849="","",(IFERROR(OFFSET('BD1'!AB$14,MATCH(F1849,'BD1'!AC$13:AC$2500,0)-2,0),"")))</f>
        <v/>
      </c>
      <c r="D1849" s="70" t="str">
        <f>IF(F1849="","",(COUNTIFS('BD1'!AC:AC,F1849,'BD1'!AA:AA,"PAGADO")))</f>
        <v/>
      </c>
      <c r="E1849" s="73" t="str">
        <f>IF(F1849="","",(IFERROR(VLOOKUP(F1849,'BD1'!AC:AE,2,0),"")))</f>
        <v/>
      </c>
      <c r="F1849" s="360"/>
      <c r="G1849" s="75" t="str">
        <f>IF(F1849="","",(SUMIFS('BD1'!Y:Y,'BD1'!AC:AC,F1849,'BD1'!AA:AA,"PAGADO")))</f>
        <v/>
      </c>
    </row>
    <row r="1850" spans="2:7" ht="20.100000000000001" customHeight="1" x14ac:dyDescent="0.25">
      <c r="B1850" s="538" t="str">
        <f ca="1">IF(F1850="","",(IFERROR(OFFSET('BD1'!C$14,MATCH(F1850,'BD1'!AC$13:AC$2500,0)-2,0),"")))</f>
        <v/>
      </c>
      <c r="C1850" s="539" t="str">
        <f ca="1">IF(F1850="","",(IFERROR(OFFSET('BD1'!AB$14,MATCH(F1850,'BD1'!AC$13:AC$2500,0)-2,0),"")))</f>
        <v/>
      </c>
      <c r="D1850" s="70" t="str">
        <f>IF(F1850="","",(COUNTIFS('BD1'!AC:AC,F1850,'BD1'!AA:AA,"PAGADO")))</f>
        <v/>
      </c>
      <c r="E1850" s="73" t="str">
        <f>IF(F1850="","",(IFERROR(VLOOKUP(F1850,'BD1'!AC:AE,2,0),"")))</f>
        <v/>
      </c>
      <c r="F1850" s="360"/>
      <c r="G1850" s="75" t="str">
        <f>IF(F1850="","",(SUMIFS('BD1'!Y:Y,'BD1'!AC:AC,F1850,'BD1'!AA:AA,"PAGADO")))</f>
        <v/>
      </c>
    </row>
    <row r="1851" spans="2:7" ht="20.100000000000001" customHeight="1" x14ac:dyDescent="0.25">
      <c r="B1851" s="538" t="str">
        <f ca="1">IF(F1851="","",(IFERROR(OFFSET('BD1'!C$14,MATCH(F1851,'BD1'!AC$13:AC$2500,0)-2,0),"")))</f>
        <v/>
      </c>
      <c r="C1851" s="539" t="str">
        <f ca="1">IF(F1851="","",(IFERROR(OFFSET('BD1'!AB$14,MATCH(F1851,'BD1'!AC$13:AC$2500,0)-2,0),"")))</f>
        <v/>
      </c>
      <c r="D1851" s="70" t="str">
        <f>IF(F1851="","",(COUNTIFS('BD1'!AC:AC,F1851,'BD1'!AA:AA,"PAGADO")))</f>
        <v/>
      </c>
      <c r="E1851" s="73" t="str">
        <f>IF(F1851="","",(IFERROR(VLOOKUP(F1851,'BD1'!AC:AE,2,0),"")))</f>
        <v/>
      </c>
      <c r="F1851" s="360"/>
      <c r="G1851" s="75" t="str">
        <f>IF(F1851="","",(SUMIFS('BD1'!Y:Y,'BD1'!AC:AC,F1851,'BD1'!AA:AA,"PAGADO")))</f>
        <v/>
      </c>
    </row>
    <row r="1852" spans="2:7" ht="20.100000000000001" customHeight="1" x14ac:dyDescent="0.25">
      <c r="B1852" s="538" t="str">
        <f ca="1">IF(F1852="","",(IFERROR(OFFSET('BD1'!C$14,MATCH(F1852,'BD1'!AC$13:AC$2500,0)-2,0),"")))</f>
        <v/>
      </c>
      <c r="C1852" s="539" t="str">
        <f ca="1">IF(F1852="","",(IFERROR(OFFSET('BD1'!AB$14,MATCH(F1852,'BD1'!AC$13:AC$2500,0)-2,0),"")))</f>
        <v/>
      </c>
      <c r="D1852" s="70" t="str">
        <f>IF(F1852="","",(COUNTIFS('BD1'!AC:AC,F1852,'BD1'!AA:AA,"PAGADO")))</f>
        <v/>
      </c>
      <c r="E1852" s="73" t="str">
        <f>IF(F1852="","",(IFERROR(VLOOKUP(F1852,'BD1'!AC:AE,2,0),"")))</f>
        <v/>
      </c>
      <c r="F1852" s="360"/>
      <c r="G1852" s="75" t="str">
        <f>IF(F1852="","",(SUMIFS('BD1'!Y:Y,'BD1'!AC:AC,F1852,'BD1'!AA:AA,"PAGADO")))</f>
        <v/>
      </c>
    </row>
    <row r="1853" spans="2:7" ht="20.100000000000001" customHeight="1" x14ac:dyDescent="0.25">
      <c r="B1853" s="538" t="str">
        <f ca="1">IF(F1853="","",(IFERROR(OFFSET('BD1'!C$14,MATCH(F1853,'BD1'!AC$13:AC$2500,0)-2,0),"")))</f>
        <v/>
      </c>
      <c r="C1853" s="539" t="str">
        <f ca="1">IF(F1853="","",(IFERROR(OFFSET('BD1'!AB$14,MATCH(F1853,'BD1'!AC$13:AC$2500,0)-2,0),"")))</f>
        <v/>
      </c>
      <c r="D1853" s="70" t="str">
        <f>IF(F1853="","",(COUNTIFS('BD1'!AC:AC,F1853,'BD1'!AA:AA,"PAGADO")))</f>
        <v/>
      </c>
      <c r="E1853" s="73" t="str">
        <f>IF(F1853="","",(IFERROR(VLOOKUP(F1853,'BD1'!AC:AE,2,0),"")))</f>
        <v/>
      </c>
      <c r="F1853" s="360"/>
      <c r="G1853" s="75" t="str">
        <f>IF(F1853="","",(SUMIFS('BD1'!Y:Y,'BD1'!AC:AC,F1853,'BD1'!AA:AA,"PAGADO")))</f>
        <v/>
      </c>
    </row>
    <row r="1854" spans="2:7" ht="20.100000000000001" customHeight="1" x14ac:dyDescent="0.25">
      <c r="B1854" s="538" t="str">
        <f ca="1">IF(F1854="","",(IFERROR(OFFSET('BD1'!C$14,MATCH(F1854,'BD1'!AC$13:AC$2500,0)-2,0),"")))</f>
        <v/>
      </c>
      <c r="C1854" s="539" t="str">
        <f ca="1">IF(F1854="","",(IFERROR(OFFSET('BD1'!AB$14,MATCH(F1854,'BD1'!AC$13:AC$2500,0)-2,0),"")))</f>
        <v/>
      </c>
      <c r="D1854" s="70" t="str">
        <f>IF(F1854="","",(COUNTIFS('BD1'!AC:AC,F1854,'BD1'!AA:AA,"PAGADO")))</f>
        <v/>
      </c>
      <c r="E1854" s="73" t="str">
        <f>IF(F1854="","",(IFERROR(VLOOKUP(F1854,'BD1'!AC:AE,2,0),"")))</f>
        <v/>
      </c>
      <c r="F1854" s="360"/>
      <c r="G1854" s="75" t="str">
        <f>IF(F1854="","",(SUMIFS('BD1'!Y:Y,'BD1'!AC:AC,F1854,'BD1'!AA:AA,"PAGADO")))</f>
        <v/>
      </c>
    </row>
    <row r="1855" spans="2:7" ht="20.100000000000001" customHeight="1" x14ac:dyDescent="0.25">
      <c r="B1855" s="538" t="str">
        <f ca="1">IF(F1855="","",(IFERROR(OFFSET('BD1'!C$14,MATCH(F1855,'BD1'!AC$13:AC$2500,0)-2,0),"")))</f>
        <v/>
      </c>
      <c r="C1855" s="539" t="str">
        <f ca="1">IF(F1855="","",(IFERROR(OFFSET('BD1'!AB$14,MATCH(F1855,'BD1'!AC$13:AC$2500,0)-2,0),"")))</f>
        <v/>
      </c>
      <c r="D1855" s="70" t="str">
        <f>IF(F1855="","",(COUNTIFS('BD1'!AC:AC,F1855,'BD1'!AA:AA,"PAGADO")))</f>
        <v/>
      </c>
      <c r="E1855" s="73" t="str">
        <f>IF(F1855="","",(IFERROR(VLOOKUP(F1855,'BD1'!AC:AE,2,0),"")))</f>
        <v/>
      </c>
      <c r="F1855" s="360"/>
      <c r="G1855" s="75" t="str">
        <f>IF(F1855="","",(SUMIFS('BD1'!Y:Y,'BD1'!AC:AC,F1855,'BD1'!AA:AA,"PAGADO")))</f>
        <v/>
      </c>
    </row>
    <row r="1856" spans="2:7" ht="20.100000000000001" customHeight="1" x14ac:dyDescent="0.25">
      <c r="B1856" s="538" t="str">
        <f ca="1">IF(F1856="","",(IFERROR(OFFSET('BD1'!C$14,MATCH(F1856,'BD1'!AC$13:AC$2500,0)-2,0),"")))</f>
        <v/>
      </c>
      <c r="C1856" s="539" t="str">
        <f ca="1">IF(F1856="","",(IFERROR(OFFSET('BD1'!AB$14,MATCH(F1856,'BD1'!AC$13:AC$2500,0)-2,0),"")))</f>
        <v/>
      </c>
      <c r="D1856" s="70" t="str">
        <f>IF(F1856="","",(COUNTIFS('BD1'!AC:AC,F1856,'BD1'!AA:AA,"PAGADO")))</f>
        <v/>
      </c>
      <c r="E1856" s="73" t="str">
        <f>IF(F1856="","",(IFERROR(VLOOKUP(F1856,'BD1'!AC:AE,2,0),"")))</f>
        <v/>
      </c>
      <c r="F1856" s="360"/>
      <c r="G1856" s="75" t="str">
        <f>IF(F1856="","",(SUMIFS('BD1'!Y:Y,'BD1'!AC:AC,F1856,'BD1'!AA:AA,"PAGADO")))</f>
        <v/>
      </c>
    </row>
    <row r="1857" spans="2:7" ht="20.100000000000001" customHeight="1" x14ac:dyDescent="0.25">
      <c r="B1857" s="538" t="str">
        <f ca="1">IF(F1857="","",(IFERROR(OFFSET('BD1'!C$14,MATCH(F1857,'BD1'!AC$13:AC$2500,0)-2,0),"")))</f>
        <v/>
      </c>
      <c r="C1857" s="539" t="str">
        <f ca="1">IF(F1857="","",(IFERROR(OFFSET('BD1'!AB$14,MATCH(F1857,'BD1'!AC$13:AC$2500,0)-2,0),"")))</f>
        <v/>
      </c>
      <c r="D1857" s="70" t="str">
        <f>IF(F1857="","",(COUNTIFS('BD1'!AC:AC,F1857,'BD1'!AA:AA,"PAGADO")))</f>
        <v/>
      </c>
      <c r="E1857" s="73" t="str">
        <f>IF(F1857="","",(IFERROR(VLOOKUP(F1857,'BD1'!AC:AE,2,0),"")))</f>
        <v/>
      </c>
      <c r="F1857" s="360"/>
      <c r="G1857" s="75" t="str">
        <f>IF(F1857="","",(SUMIFS('BD1'!Y:Y,'BD1'!AC:AC,F1857,'BD1'!AA:AA,"PAGADO")))</f>
        <v/>
      </c>
    </row>
    <row r="1858" spans="2:7" ht="20.100000000000001" customHeight="1" x14ac:dyDescent="0.25">
      <c r="B1858" s="538" t="str">
        <f ca="1">IF(F1858="","",(IFERROR(OFFSET('BD1'!C$14,MATCH(F1858,'BD1'!AC$13:AC$2500,0)-2,0),"")))</f>
        <v/>
      </c>
      <c r="C1858" s="539" t="str">
        <f ca="1">IF(F1858="","",(IFERROR(OFFSET('BD1'!AB$14,MATCH(F1858,'BD1'!AC$13:AC$2500,0)-2,0),"")))</f>
        <v/>
      </c>
      <c r="D1858" s="70" t="str">
        <f>IF(F1858="","",(COUNTIFS('BD1'!AC:AC,F1858,'BD1'!AA:AA,"PAGADO")))</f>
        <v/>
      </c>
      <c r="E1858" s="73" t="str">
        <f>IF(F1858="","",(IFERROR(VLOOKUP(F1858,'BD1'!AC:AE,2,0),"")))</f>
        <v/>
      </c>
      <c r="F1858" s="360"/>
      <c r="G1858" s="75" t="str">
        <f>IF(F1858="","",(SUMIFS('BD1'!Y:Y,'BD1'!AC:AC,F1858,'BD1'!AA:AA,"PAGADO")))</f>
        <v/>
      </c>
    </row>
    <row r="1859" spans="2:7" ht="20.100000000000001" customHeight="1" x14ac:dyDescent="0.25">
      <c r="B1859" s="538" t="str">
        <f ca="1">IF(F1859="","",(IFERROR(OFFSET('BD1'!C$14,MATCH(F1859,'BD1'!AC$13:AC$2500,0)-2,0),"")))</f>
        <v/>
      </c>
      <c r="C1859" s="539" t="str">
        <f ca="1">IF(F1859="","",(IFERROR(OFFSET('BD1'!AB$14,MATCH(F1859,'BD1'!AC$13:AC$2500,0)-2,0),"")))</f>
        <v/>
      </c>
      <c r="D1859" s="70" t="str">
        <f>IF(F1859="","",(COUNTIFS('BD1'!AC:AC,F1859,'BD1'!AA:AA,"PAGADO")))</f>
        <v/>
      </c>
      <c r="E1859" s="73" t="str">
        <f>IF(F1859="","",(IFERROR(VLOOKUP(F1859,'BD1'!AC:AE,2,0),"")))</f>
        <v/>
      </c>
      <c r="F1859" s="360"/>
      <c r="G1859" s="75" t="str">
        <f>IF(F1859="","",(SUMIFS('BD1'!Y:Y,'BD1'!AC:AC,F1859,'BD1'!AA:AA,"PAGADO")))</f>
        <v/>
      </c>
    </row>
    <row r="1860" spans="2:7" ht="20.100000000000001" customHeight="1" x14ac:dyDescent="0.25">
      <c r="B1860" s="538" t="str">
        <f ca="1">IF(F1860="","",(IFERROR(OFFSET('BD1'!C$14,MATCH(F1860,'BD1'!AC$13:AC$2500,0)-2,0),"")))</f>
        <v/>
      </c>
      <c r="C1860" s="539" t="str">
        <f ca="1">IF(F1860="","",(IFERROR(OFFSET('BD1'!AB$14,MATCH(F1860,'BD1'!AC$13:AC$2500,0)-2,0),"")))</f>
        <v/>
      </c>
      <c r="D1860" s="70" t="str">
        <f>IF(F1860="","",(COUNTIFS('BD1'!AC:AC,F1860,'BD1'!AA:AA,"PAGADO")))</f>
        <v/>
      </c>
      <c r="E1860" s="73" t="str">
        <f>IF(F1860="","",(IFERROR(VLOOKUP(F1860,'BD1'!AC:AE,2,0),"")))</f>
        <v/>
      </c>
      <c r="F1860" s="360"/>
      <c r="G1860" s="75" t="str">
        <f>IF(F1860="","",(SUMIFS('BD1'!Y:Y,'BD1'!AC:AC,F1860,'BD1'!AA:AA,"PAGADO")))</f>
        <v/>
      </c>
    </row>
    <row r="1861" spans="2:7" ht="20.100000000000001" customHeight="1" x14ac:dyDescent="0.25">
      <c r="B1861" s="538" t="str">
        <f ca="1">IF(F1861="","",(IFERROR(OFFSET('BD1'!C$14,MATCH(F1861,'BD1'!AC$13:AC$2500,0)-2,0),"")))</f>
        <v/>
      </c>
      <c r="C1861" s="539" t="str">
        <f ca="1">IF(F1861="","",(IFERROR(OFFSET('BD1'!AB$14,MATCH(F1861,'BD1'!AC$13:AC$2500,0)-2,0),"")))</f>
        <v/>
      </c>
      <c r="D1861" s="70" t="str">
        <f>IF(F1861="","",(COUNTIFS('BD1'!AC:AC,F1861,'BD1'!AA:AA,"PAGADO")))</f>
        <v/>
      </c>
      <c r="E1861" s="73" t="str">
        <f>IF(F1861="","",(IFERROR(VLOOKUP(F1861,'BD1'!AC:AE,2,0),"")))</f>
        <v/>
      </c>
      <c r="F1861" s="360"/>
      <c r="G1861" s="75" t="str">
        <f>IF(F1861="","",(SUMIFS('BD1'!Y:Y,'BD1'!AC:AC,F1861,'BD1'!AA:AA,"PAGADO")))</f>
        <v/>
      </c>
    </row>
    <row r="1862" spans="2:7" ht="20.100000000000001" customHeight="1" x14ac:dyDescent="0.25">
      <c r="B1862" s="538" t="str">
        <f ca="1">IF(F1862="","",(IFERROR(OFFSET('BD1'!C$14,MATCH(F1862,'BD1'!AC$13:AC$2500,0)-2,0),"")))</f>
        <v/>
      </c>
      <c r="C1862" s="539" t="str">
        <f ca="1">IF(F1862="","",(IFERROR(OFFSET('BD1'!AB$14,MATCH(F1862,'BD1'!AC$13:AC$2500,0)-2,0),"")))</f>
        <v/>
      </c>
      <c r="D1862" s="70" t="str">
        <f>IF(F1862="","",(COUNTIFS('BD1'!AC:AC,F1862,'BD1'!AA:AA,"PAGADO")))</f>
        <v/>
      </c>
      <c r="E1862" s="73" t="str">
        <f>IF(F1862="","",(IFERROR(VLOOKUP(F1862,'BD1'!AC:AE,2,0),"")))</f>
        <v/>
      </c>
      <c r="F1862" s="360"/>
      <c r="G1862" s="75" t="str">
        <f>IF(F1862="","",(SUMIFS('BD1'!Y:Y,'BD1'!AC:AC,F1862,'BD1'!AA:AA,"PAGADO")))</f>
        <v/>
      </c>
    </row>
    <row r="1863" spans="2:7" ht="20.100000000000001" customHeight="1" x14ac:dyDescent="0.25">
      <c r="B1863" s="538" t="str">
        <f ca="1">IF(F1863="","",(IFERROR(OFFSET('BD1'!C$14,MATCH(F1863,'BD1'!AC$13:AC$2500,0)-2,0),"")))</f>
        <v/>
      </c>
      <c r="C1863" s="539" t="str">
        <f ca="1">IF(F1863="","",(IFERROR(OFFSET('BD1'!AB$14,MATCH(F1863,'BD1'!AC$13:AC$2500,0)-2,0),"")))</f>
        <v/>
      </c>
      <c r="D1863" s="70" t="str">
        <f>IF(F1863="","",(COUNTIFS('BD1'!AC:AC,F1863,'BD1'!AA:AA,"PAGADO")))</f>
        <v/>
      </c>
      <c r="E1863" s="73" t="str">
        <f>IF(F1863="","",(IFERROR(VLOOKUP(F1863,'BD1'!AC:AE,2,0),"")))</f>
        <v/>
      </c>
      <c r="F1863" s="360"/>
      <c r="G1863" s="75" t="str">
        <f>IF(F1863="","",(SUMIFS('BD1'!Y:Y,'BD1'!AC:AC,F1863,'BD1'!AA:AA,"PAGADO")))</f>
        <v/>
      </c>
    </row>
    <row r="1864" spans="2:7" ht="20.100000000000001" customHeight="1" x14ac:dyDescent="0.25">
      <c r="B1864" s="538" t="str">
        <f ca="1">IF(F1864="","",(IFERROR(OFFSET('BD1'!C$14,MATCH(F1864,'BD1'!AC$13:AC$2500,0)-2,0),"")))</f>
        <v/>
      </c>
      <c r="C1864" s="539" t="str">
        <f ca="1">IF(F1864="","",(IFERROR(OFFSET('BD1'!AB$14,MATCH(F1864,'BD1'!AC$13:AC$2500,0)-2,0),"")))</f>
        <v/>
      </c>
      <c r="D1864" s="70" t="str">
        <f>IF(F1864="","",(COUNTIFS('BD1'!AC:AC,F1864,'BD1'!AA:AA,"PAGADO")))</f>
        <v/>
      </c>
      <c r="E1864" s="73" t="str">
        <f>IF(F1864="","",(IFERROR(VLOOKUP(F1864,'BD1'!AC:AE,2,0),"")))</f>
        <v/>
      </c>
      <c r="F1864" s="360"/>
      <c r="G1864" s="75" t="str">
        <f>IF(F1864="","",(SUMIFS('BD1'!Y:Y,'BD1'!AC:AC,F1864,'BD1'!AA:AA,"PAGADO")))</f>
        <v/>
      </c>
    </row>
    <row r="1865" spans="2:7" ht="20.100000000000001" customHeight="1" x14ac:dyDescent="0.25">
      <c r="B1865" s="538" t="str">
        <f ca="1">IF(F1865="","",(IFERROR(OFFSET('BD1'!C$14,MATCH(F1865,'BD1'!AC$13:AC$2500,0)-2,0),"")))</f>
        <v/>
      </c>
      <c r="C1865" s="539" t="str">
        <f ca="1">IF(F1865="","",(IFERROR(OFFSET('BD1'!AB$14,MATCH(F1865,'BD1'!AC$13:AC$2500,0)-2,0),"")))</f>
        <v/>
      </c>
      <c r="D1865" s="70" t="str">
        <f>IF(F1865="","",(COUNTIFS('BD1'!AC:AC,F1865,'BD1'!AA:AA,"PAGADO")))</f>
        <v/>
      </c>
      <c r="E1865" s="73" t="str">
        <f>IF(F1865="","",(IFERROR(VLOOKUP(F1865,'BD1'!AC:AE,2,0),"")))</f>
        <v/>
      </c>
      <c r="F1865" s="360"/>
      <c r="G1865" s="75" t="str">
        <f>IF(F1865="","",(SUMIFS('BD1'!Y:Y,'BD1'!AC:AC,F1865,'BD1'!AA:AA,"PAGADO")))</f>
        <v/>
      </c>
    </row>
    <row r="1866" spans="2:7" ht="20.100000000000001" customHeight="1" x14ac:dyDescent="0.25">
      <c r="B1866" s="538" t="str">
        <f ca="1">IF(F1866="","",(IFERROR(OFFSET('BD1'!C$14,MATCH(F1866,'BD1'!AC$13:AC$2500,0)-2,0),"")))</f>
        <v/>
      </c>
      <c r="C1866" s="539" t="str">
        <f ca="1">IF(F1866="","",(IFERROR(OFFSET('BD1'!AB$14,MATCH(F1866,'BD1'!AC$13:AC$2500,0)-2,0),"")))</f>
        <v/>
      </c>
      <c r="D1866" s="70" t="str">
        <f>IF(F1866="","",(COUNTIFS('BD1'!AC:AC,F1866,'BD1'!AA:AA,"PAGADO")))</f>
        <v/>
      </c>
      <c r="E1866" s="73" t="str">
        <f>IF(F1866="","",(IFERROR(VLOOKUP(F1866,'BD1'!AC:AE,2,0),"")))</f>
        <v/>
      </c>
      <c r="F1866" s="360"/>
      <c r="G1866" s="75" t="str">
        <f>IF(F1866="","",(SUMIFS('BD1'!Y:Y,'BD1'!AC:AC,F1866,'BD1'!AA:AA,"PAGADO")))</f>
        <v/>
      </c>
    </row>
    <row r="1867" spans="2:7" ht="20.100000000000001" customHeight="1" x14ac:dyDescent="0.25">
      <c r="B1867" s="538" t="str">
        <f ca="1">IF(F1867="","",(IFERROR(OFFSET('BD1'!C$14,MATCH(F1867,'BD1'!AC$13:AC$2500,0)-2,0),"")))</f>
        <v/>
      </c>
      <c r="C1867" s="539" t="str">
        <f ca="1">IF(F1867="","",(IFERROR(OFFSET('BD1'!AB$14,MATCH(F1867,'BD1'!AC$13:AC$2500,0)-2,0),"")))</f>
        <v/>
      </c>
      <c r="D1867" s="70" t="str">
        <f>IF(F1867="","",(COUNTIFS('BD1'!AC:AC,F1867,'BD1'!AA:AA,"PAGADO")))</f>
        <v/>
      </c>
      <c r="E1867" s="73" t="str">
        <f>IF(F1867="","",(IFERROR(VLOOKUP(F1867,'BD1'!AC:AE,2,0),"")))</f>
        <v/>
      </c>
      <c r="F1867" s="360"/>
      <c r="G1867" s="75" t="str">
        <f>IF(F1867="","",(SUMIFS('BD1'!Y:Y,'BD1'!AC:AC,F1867,'BD1'!AA:AA,"PAGADO")))</f>
        <v/>
      </c>
    </row>
    <row r="1868" spans="2:7" ht="20.100000000000001" customHeight="1" x14ac:dyDescent="0.25">
      <c r="B1868" s="538" t="str">
        <f ca="1">IF(F1868="","",(IFERROR(OFFSET('BD1'!C$14,MATCH(F1868,'BD1'!AC$13:AC$2500,0)-2,0),"")))</f>
        <v/>
      </c>
      <c r="C1868" s="539" t="str">
        <f ca="1">IF(F1868="","",(IFERROR(OFFSET('BD1'!AB$14,MATCH(F1868,'BD1'!AC$13:AC$2500,0)-2,0),"")))</f>
        <v/>
      </c>
      <c r="D1868" s="70" t="str">
        <f>IF(F1868="","",(COUNTIFS('BD1'!AC:AC,F1868,'BD1'!AA:AA,"PAGADO")))</f>
        <v/>
      </c>
      <c r="E1868" s="73" t="str">
        <f>IF(F1868="","",(IFERROR(VLOOKUP(F1868,'BD1'!AC:AE,2,0),"")))</f>
        <v/>
      </c>
      <c r="F1868" s="360"/>
      <c r="G1868" s="75" t="str">
        <f>IF(F1868="","",(SUMIFS('BD1'!Y:Y,'BD1'!AC:AC,F1868,'BD1'!AA:AA,"PAGADO")))</f>
        <v/>
      </c>
    </row>
    <row r="1869" spans="2:7" ht="20.100000000000001" customHeight="1" x14ac:dyDescent="0.25">
      <c r="B1869" s="538" t="str">
        <f ca="1">IF(F1869="","",(IFERROR(OFFSET('BD1'!C$14,MATCH(F1869,'BD1'!AC$13:AC$2500,0)-2,0),"")))</f>
        <v/>
      </c>
      <c r="C1869" s="539" t="str">
        <f ca="1">IF(F1869="","",(IFERROR(OFFSET('BD1'!AB$14,MATCH(F1869,'BD1'!AC$13:AC$2500,0)-2,0),"")))</f>
        <v/>
      </c>
      <c r="D1869" s="70" t="str">
        <f>IF(F1869="","",(COUNTIFS('BD1'!AC:AC,F1869,'BD1'!AA:AA,"PAGADO")))</f>
        <v/>
      </c>
      <c r="E1869" s="73" t="str">
        <f>IF(F1869="","",(IFERROR(VLOOKUP(F1869,'BD1'!AC:AE,2,0),"")))</f>
        <v/>
      </c>
      <c r="F1869" s="360"/>
      <c r="G1869" s="75" t="str">
        <f>IF(F1869="","",(SUMIFS('BD1'!Y:Y,'BD1'!AC:AC,F1869,'BD1'!AA:AA,"PAGADO")))</f>
        <v/>
      </c>
    </row>
    <row r="1870" spans="2:7" ht="20.100000000000001" customHeight="1" x14ac:dyDescent="0.25">
      <c r="B1870" s="538" t="str">
        <f ca="1">IF(F1870="","",(IFERROR(OFFSET('BD1'!C$14,MATCH(F1870,'BD1'!AC$13:AC$2500,0)-2,0),"")))</f>
        <v/>
      </c>
      <c r="C1870" s="539" t="str">
        <f ca="1">IF(F1870="","",(IFERROR(OFFSET('BD1'!AB$14,MATCH(F1870,'BD1'!AC$13:AC$2500,0)-2,0),"")))</f>
        <v/>
      </c>
      <c r="D1870" s="70" t="str">
        <f>IF(F1870="","",(COUNTIFS('BD1'!AC:AC,F1870,'BD1'!AA:AA,"PAGADO")))</f>
        <v/>
      </c>
      <c r="E1870" s="73" t="str">
        <f>IF(F1870="","",(IFERROR(VLOOKUP(F1870,'BD1'!AC:AE,2,0),"")))</f>
        <v/>
      </c>
      <c r="F1870" s="360"/>
      <c r="G1870" s="75" t="str">
        <f>IF(F1870="","",(SUMIFS('BD1'!Y:Y,'BD1'!AC:AC,F1870,'BD1'!AA:AA,"PAGADO")))</f>
        <v/>
      </c>
    </row>
    <row r="1871" spans="2:7" ht="20.100000000000001" customHeight="1" x14ac:dyDescent="0.25">
      <c r="B1871" s="538" t="str">
        <f ca="1">IF(F1871="","",(IFERROR(OFFSET('BD1'!C$14,MATCH(F1871,'BD1'!AC$13:AC$2500,0)-2,0),"")))</f>
        <v/>
      </c>
      <c r="C1871" s="539" t="str">
        <f ca="1">IF(F1871="","",(IFERROR(OFFSET('BD1'!AB$14,MATCH(F1871,'BD1'!AC$13:AC$2500,0)-2,0),"")))</f>
        <v/>
      </c>
      <c r="D1871" s="70" t="str">
        <f>IF(F1871="","",(COUNTIFS('BD1'!AC:AC,F1871,'BD1'!AA:AA,"PAGADO")))</f>
        <v/>
      </c>
      <c r="E1871" s="73" t="str">
        <f>IF(F1871="","",(IFERROR(VLOOKUP(F1871,'BD1'!AC:AE,2,0),"")))</f>
        <v/>
      </c>
      <c r="F1871" s="360"/>
      <c r="G1871" s="75" t="str">
        <f>IF(F1871="","",(SUMIFS('BD1'!Y:Y,'BD1'!AC:AC,F1871,'BD1'!AA:AA,"PAGADO")))</f>
        <v/>
      </c>
    </row>
    <row r="1872" spans="2:7" ht="20.100000000000001" customHeight="1" x14ac:dyDescent="0.25">
      <c r="B1872" s="538" t="str">
        <f ca="1">IF(F1872="","",(IFERROR(OFFSET('BD1'!C$14,MATCH(F1872,'BD1'!AC$13:AC$2500,0)-2,0),"")))</f>
        <v/>
      </c>
      <c r="C1872" s="539" t="str">
        <f ca="1">IF(F1872="","",(IFERROR(OFFSET('BD1'!AB$14,MATCH(F1872,'BD1'!AC$13:AC$2500,0)-2,0),"")))</f>
        <v/>
      </c>
      <c r="D1872" s="70" t="str">
        <f>IF(F1872="","",(COUNTIFS('BD1'!AC:AC,F1872,'BD1'!AA:AA,"PAGADO")))</f>
        <v/>
      </c>
      <c r="E1872" s="73" t="str">
        <f>IF(F1872="","",(IFERROR(VLOOKUP(F1872,'BD1'!AC:AE,2,0),"")))</f>
        <v/>
      </c>
      <c r="F1872" s="360"/>
      <c r="G1872" s="75" t="str">
        <f>IF(F1872="","",(SUMIFS('BD1'!Y:Y,'BD1'!AC:AC,F1872,'BD1'!AA:AA,"PAGADO")))</f>
        <v/>
      </c>
    </row>
    <row r="1873" spans="2:7" ht="20.100000000000001" customHeight="1" x14ac:dyDescent="0.25">
      <c r="B1873" s="538" t="str">
        <f ca="1">IF(F1873="","",(IFERROR(OFFSET('BD1'!C$14,MATCH(F1873,'BD1'!AC$13:AC$2500,0)-2,0),"")))</f>
        <v/>
      </c>
      <c r="C1873" s="539" t="str">
        <f ca="1">IF(F1873="","",(IFERROR(OFFSET('BD1'!AB$14,MATCH(F1873,'BD1'!AC$13:AC$2500,0)-2,0),"")))</f>
        <v/>
      </c>
      <c r="D1873" s="70" t="str">
        <f>IF(F1873="","",(COUNTIFS('BD1'!AC:AC,F1873,'BD1'!AA:AA,"PAGADO")))</f>
        <v/>
      </c>
      <c r="E1873" s="73" t="str">
        <f>IF(F1873="","",(IFERROR(VLOOKUP(F1873,'BD1'!AC:AE,2,0),"")))</f>
        <v/>
      </c>
      <c r="F1873" s="360"/>
      <c r="G1873" s="75" t="str">
        <f>IF(F1873="","",(SUMIFS('BD1'!Y:Y,'BD1'!AC:AC,F1873,'BD1'!AA:AA,"PAGADO")))</f>
        <v/>
      </c>
    </row>
    <row r="1874" spans="2:7" ht="20.100000000000001" customHeight="1" x14ac:dyDescent="0.25">
      <c r="B1874" s="538" t="str">
        <f ca="1">IF(F1874="","",(IFERROR(OFFSET('BD1'!C$14,MATCH(F1874,'BD1'!AC$13:AC$2500,0)-2,0),"")))</f>
        <v/>
      </c>
      <c r="C1874" s="539" t="str">
        <f ca="1">IF(F1874="","",(IFERROR(OFFSET('BD1'!AB$14,MATCH(F1874,'BD1'!AC$13:AC$2500,0)-2,0),"")))</f>
        <v/>
      </c>
      <c r="D1874" s="70" t="str">
        <f>IF(F1874="","",(COUNTIFS('BD1'!AC:AC,F1874,'BD1'!AA:AA,"PAGADO")))</f>
        <v/>
      </c>
      <c r="E1874" s="73" t="str">
        <f>IF(F1874="","",(IFERROR(VLOOKUP(F1874,'BD1'!AC:AE,2,0),"")))</f>
        <v/>
      </c>
      <c r="F1874" s="360"/>
      <c r="G1874" s="75" t="str">
        <f>IF(F1874="","",(SUMIFS('BD1'!Y:Y,'BD1'!AC:AC,F1874,'BD1'!AA:AA,"PAGADO")))</f>
        <v/>
      </c>
    </row>
    <row r="1875" spans="2:7" ht="20.100000000000001" customHeight="1" x14ac:dyDescent="0.25">
      <c r="B1875" s="538" t="str">
        <f ca="1">IF(F1875="","",(IFERROR(OFFSET('BD1'!C$14,MATCH(F1875,'BD1'!AC$13:AC$2500,0)-2,0),"")))</f>
        <v/>
      </c>
      <c r="C1875" s="539" t="str">
        <f ca="1">IF(F1875="","",(IFERROR(OFFSET('BD1'!AB$14,MATCH(F1875,'BD1'!AC$13:AC$2500,0)-2,0),"")))</f>
        <v/>
      </c>
      <c r="D1875" s="70" t="str">
        <f>IF(F1875="","",(COUNTIFS('BD1'!AC:AC,F1875,'BD1'!AA:AA,"PAGADO")))</f>
        <v/>
      </c>
      <c r="E1875" s="73" t="str">
        <f>IF(F1875="","",(IFERROR(VLOOKUP(F1875,'BD1'!AC:AE,2,0),"")))</f>
        <v/>
      </c>
      <c r="F1875" s="360"/>
      <c r="G1875" s="75" t="str">
        <f>IF(F1875="","",(SUMIFS('BD1'!Y:Y,'BD1'!AC:AC,F1875,'BD1'!AA:AA,"PAGADO")))</f>
        <v/>
      </c>
    </row>
    <row r="1876" spans="2:7" ht="20.100000000000001" customHeight="1" x14ac:dyDescent="0.25">
      <c r="B1876" s="538" t="str">
        <f ca="1">IF(F1876="","",(IFERROR(OFFSET('BD1'!C$14,MATCH(F1876,'BD1'!AC$13:AC$2500,0)-2,0),"")))</f>
        <v/>
      </c>
      <c r="C1876" s="539" t="str">
        <f ca="1">IF(F1876="","",(IFERROR(OFFSET('BD1'!AB$14,MATCH(F1876,'BD1'!AC$13:AC$2500,0)-2,0),"")))</f>
        <v/>
      </c>
      <c r="D1876" s="70" t="str">
        <f>IF(F1876="","",(COUNTIFS('BD1'!AC:AC,F1876,'BD1'!AA:AA,"PAGADO")))</f>
        <v/>
      </c>
      <c r="E1876" s="73" t="str">
        <f>IF(F1876="","",(IFERROR(VLOOKUP(F1876,'BD1'!AC:AE,2,0),"")))</f>
        <v/>
      </c>
      <c r="F1876" s="360"/>
      <c r="G1876" s="75" t="str">
        <f>IF(F1876="","",(SUMIFS('BD1'!Y:Y,'BD1'!AC:AC,F1876,'BD1'!AA:AA,"PAGADO")))</f>
        <v/>
      </c>
    </row>
    <row r="1877" spans="2:7" ht="20.100000000000001" customHeight="1" x14ac:dyDescent="0.25">
      <c r="B1877" s="538" t="str">
        <f ca="1">IF(F1877="","",(IFERROR(OFFSET('BD1'!C$14,MATCH(F1877,'BD1'!AC$13:AC$2500,0)-2,0),"")))</f>
        <v/>
      </c>
      <c r="C1877" s="539" t="str">
        <f ca="1">IF(F1877="","",(IFERROR(OFFSET('BD1'!AB$14,MATCH(F1877,'BD1'!AC$13:AC$2500,0)-2,0),"")))</f>
        <v/>
      </c>
      <c r="D1877" s="70" t="str">
        <f>IF(F1877="","",(COUNTIFS('BD1'!AC:AC,F1877,'BD1'!AA:AA,"PAGADO")))</f>
        <v/>
      </c>
      <c r="E1877" s="73" t="str">
        <f>IF(F1877="","",(IFERROR(VLOOKUP(F1877,'BD1'!AC:AE,2,0),"")))</f>
        <v/>
      </c>
      <c r="F1877" s="360"/>
      <c r="G1877" s="75" t="str">
        <f>IF(F1877="","",(SUMIFS('BD1'!Y:Y,'BD1'!AC:AC,F1877,'BD1'!AA:AA,"PAGADO")))</f>
        <v/>
      </c>
    </row>
    <row r="1878" spans="2:7" ht="20.100000000000001" customHeight="1" x14ac:dyDescent="0.25">
      <c r="B1878" s="538" t="str">
        <f ca="1">IF(F1878="","",(IFERROR(OFFSET('BD1'!C$14,MATCH(F1878,'BD1'!AC$13:AC$2500,0)-2,0),"")))</f>
        <v/>
      </c>
      <c r="C1878" s="539" t="str">
        <f ca="1">IF(F1878="","",(IFERROR(OFFSET('BD1'!AB$14,MATCH(F1878,'BD1'!AC$13:AC$2500,0)-2,0),"")))</f>
        <v/>
      </c>
      <c r="D1878" s="70" t="str">
        <f>IF(F1878="","",(COUNTIFS('BD1'!AC:AC,F1878,'BD1'!AA:AA,"PAGADO")))</f>
        <v/>
      </c>
      <c r="E1878" s="73" t="str">
        <f>IF(F1878="","",(IFERROR(VLOOKUP(F1878,'BD1'!AC:AE,2,0),"")))</f>
        <v/>
      </c>
      <c r="F1878" s="360"/>
      <c r="G1878" s="75" t="str">
        <f>IF(F1878="","",(SUMIFS('BD1'!Y:Y,'BD1'!AC:AC,F1878,'BD1'!AA:AA,"PAGADO")))</f>
        <v/>
      </c>
    </row>
    <row r="1879" spans="2:7" ht="20.100000000000001" customHeight="1" x14ac:dyDescent="0.25">
      <c r="B1879" s="538" t="str">
        <f ca="1">IF(F1879="","",(IFERROR(OFFSET('BD1'!C$14,MATCH(F1879,'BD1'!AC$13:AC$2500,0)-2,0),"")))</f>
        <v/>
      </c>
      <c r="C1879" s="539" t="str">
        <f ca="1">IF(F1879="","",(IFERROR(OFFSET('BD1'!AB$14,MATCH(F1879,'BD1'!AC$13:AC$2500,0)-2,0),"")))</f>
        <v/>
      </c>
      <c r="D1879" s="70" t="str">
        <f>IF(F1879="","",(COUNTIFS('BD1'!AC:AC,F1879,'BD1'!AA:AA,"PAGADO")))</f>
        <v/>
      </c>
      <c r="E1879" s="73" t="str">
        <f>IF(F1879="","",(IFERROR(VLOOKUP(F1879,'BD1'!AC:AE,2,0),"")))</f>
        <v/>
      </c>
      <c r="F1879" s="360"/>
      <c r="G1879" s="75" t="str">
        <f>IF(F1879="","",(SUMIFS('BD1'!Y:Y,'BD1'!AC:AC,F1879,'BD1'!AA:AA,"PAGADO")))</f>
        <v/>
      </c>
    </row>
    <row r="1880" spans="2:7" ht="20.100000000000001" customHeight="1" x14ac:dyDescent="0.25">
      <c r="B1880" s="538" t="str">
        <f ca="1">IF(F1880="","",(IFERROR(OFFSET('BD1'!C$14,MATCH(F1880,'BD1'!AC$13:AC$2500,0)-2,0),"")))</f>
        <v/>
      </c>
      <c r="C1880" s="539" t="str">
        <f ca="1">IF(F1880="","",(IFERROR(OFFSET('BD1'!AB$14,MATCH(F1880,'BD1'!AC$13:AC$2500,0)-2,0),"")))</f>
        <v/>
      </c>
      <c r="D1880" s="70" t="str">
        <f>IF(F1880="","",(COUNTIFS('BD1'!AC:AC,F1880,'BD1'!AA:AA,"PAGADO")))</f>
        <v/>
      </c>
      <c r="E1880" s="73" t="str">
        <f>IF(F1880="","",(IFERROR(VLOOKUP(F1880,'BD1'!AC:AE,2,0),"")))</f>
        <v/>
      </c>
      <c r="F1880" s="360"/>
      <c r="G1880" s="75" t="str">
        <f>IF(F1880="","",(SUMIFS('BD1'!Y:Y,'BD1'!AC:AC,F1880,'BD1'!AA:AA,"PAGADO")))</f>
        <v/>
      </c>
    </row>
    <row r="1881" spans="2:7" ht="20.100000000000001" customHeight="1" x14ac:dyDescent="0.25">
      <c r="B1881" s="538" t="str">
        <f ca="1">IF(F1881="","",(IFERROR(OFFSET('BD1'!C$14,MATCH(F1881,'BD1'!AC$13:AC$2500,0)-2,0),"")))</f>
        <v/>
      </c>
      <c r="C1881" s="539" t="str">
        <f ca="1">IF(F1881="","",(IFERROR(OFFSET('BD1'!AB$14,MATCH(F1881,'BD1'!AC$13:AC$2500,0)-2,0),"")))</f>
        <v/>
      </c>
      <c r="D1881" s="70" t="str">
        <f>IF(F1881="","",(COUNTIFS('BD1'!AC:AC,F1881,'BD1'!AA:AA,"PAGADO")))</f>
        <v/>
      </c>
      <c r="E1881" s="73" t="str">
        <f>IF(F1881="","",(IFERROR(VLOOKUP(F1881,'BD1'!AC:AE,2,0),"")))</f>
        <v/>
      </c>
      <c r="F1881" s="360"/>
      <c r="G1881" s="75" t="str">
        <f>IF(F1881="","",(SUMIFS('BD1'!Y:Y,'BD1'!AC:AC,F1881,'BD1'!AA:AA,"PAGADO")))</f>
        <v/>
      </c>
    </row>
    <row r="1882" spans="2:7" ht="20.100000000000001" customHeight="1" x14ac:dyDescent="0.25">
      <c r="B1882" s="538" t="str">
        <f ca="1">IF(F1882="","",(IFERROR(OFFSET('BD1'!C$14,MATCH(F1882,'BD1'!AC$13:AC$2500,0)-2,0),"")))</f>
        <v/>
      </c>
      <c r="C1882" s="539" t="str">
        <f ca="1">IF(F1882="","",(IFERROR(OFFSET('BD1'!AB$14,MATCH(F1882,'BD1'!AC$13:AC$2500,0)-2,0),"")))</f>
        <v/>
      </c>
      <c r="D1882" s="70" t="str">
        <f>IF(F1882="","",(COUNTIFS('BD1'!AC:AC,F1882,'BD1'!AA:AA,"PAGADO")))</f>
        <v/>
      </c>
      <c r="E1882" s="73" t="str">
        <f>IF(F1882="","",(IFERROR(VLOOKUP(F1882,'BD1'!AC:AE,2,0),"")))</f>
        <v/>
      </c>
      <c r="F1882" s="360"/>
      <c r="G1882" s="75" t="str">
        <f>IF(F1882="","",(SUMIFS('BD1'!Y:Y,'BD1'!AC:AC,F1882,'BD1'!AA:AA,"PAGADO")))</f>
        <v/>
      </c>
    </row>
    <row r="1883" spans="2:7" ht="20.100000000000001" customHeight="1" x14ac:dyDescent="0.25">
      <c r="B1883" s="538" t="str">
        <f ca="1">IF(F1883="","",(IFERROR(OFFSET('BD1'!C$14,MATCH(F1883,'BD1'!AC$13:AC$2500,0)-2,0),"")))</f>
        <v/>
      </c>
      <c r="C1883" s="539" t="str">
        <f ca="1">IF(F1883="","",(IFERROR(OFFSET('BD1'!AB$14,MATCH(F1883,'BD1'!AC$13:AC$2500,0)-2,0),"")))</f>
        <v/>
      </c>
      <c r="D1883" s="70" t="str">
        <f>IF(F1883="","",(COUNTIFS('BD1'!AC:AC,F1883,'BD1'!AA:AA,"PAGADO")))</f>
        <v/>
      </c>
      <c r="E1883" s="73" t="str">
        <f>IF(F1883="","",(IFERROR(VLOOKUP(F1883,'BD1'!AC:AE,2,0),"")))</f>
        <v/>
      </c>
      <c r="F1883" s="360"/>
      <c r="G1883" s="75" t="str">
        <f>IF(F1883="","",(SUMIFS('BD1'!Y:Y,'BD1'!AC:AC,F1883,'BD1'!AA:AA,"PAGADO")))</f>
        <v/>
      </c>
    </row>
    <row r="1884" spans="2:7" ht="20.100000000000001" customHeight="1" x14ac:dyDescent="0.25">
      <c r="B1884" s="538" t="str">
        <f ca="1">IF(F1884="","",(IFERROR(OFFSET('BD1'!C$14,MATCH(F1884,'BD1'!AC$13:AC$2500,0)-2,0),"")))</f>
        <v/>
      </c>
      <c r="C1884" s="539" t="str">
        <f ca="1">IF(F1884="","",(IFERROR(OFFSET('BD1'!AB$14,MATCH(F1884,'BD1'!AC$13:AC$2500,0)-2,0),"")))</f>
        <v/>
      </c>
      <c r="D1884" s="70" t="str">
        <f>IF(F1884="","",(COUNTIFS('BD1'!AC:AC,F1884,'BD1'!AA:AA,"PAGADO")))</f>
        <v/>
      </c>
      <c r="E1884" s="73" t="str">
        <f>IF(F1884="","",(IFERROR(VLOOKUP(F1884,'BD1'!AC:AE,2,0),"")))</f>
        <v/>
      </c>
      <c r="F1884" s="360"/>
      <c r="G1884" s="75" t="str">
        <f>IF(F1884="","",(SUMIFS('BD1'!Y:Y,'BD1'!AC:AC,F1884,'BD1'!AA:AA,"PAGADO")))</f>
        <v/>
      </c>
    </row>
    <row r="1885" spans="2:7" ht="20.100000000000001" customHeight="1" x14ac:dyDescent="0.25">
      <c r="B1885" s="538" t="str">
        <f ca="1">IF(F1885="","",(IFERROR(OFFSET('BD1'!C$14,MATCH(F1885,'BD1'!AC$13:AC$2500,0)-2,0),"")))</f>
        <v/>
      </c>
      <c r="C1885" s="539" t="str">
        <f ca="1">IF(F1885="","",(IFERROR(OFFSET('BD1'!AB$14,MATCH(F1885,'BD1'!AC$13:AC$2500,0)-2,0),"")))</f>
        <v/>
      </c>
      <c r="D1885" s="70" t="str">
        <f>IF(F1885="","",(COUNTIFS('BD1'!AC:AC,F1885,'BD1'!AA:AA,"PAGADO")))</f>
        <v/>
      </c>
      <c r="E1885" s="73" t="str">
        <f>IF(F1885="","",(IFERROR(VLOOKUP(F1885,'BD1'!AC:AE,2,0),"")))</f>
        <v/>
      </c>
      <c r="F1885" s="360"/>
      <c r="G1885" s="75" t="str">
        <f>IF(F1885="","",(SUMIFS('BD1'!Y:Y,'BD1'!AC:AC,F1885,'BD1'!AA:AA,"PAGADO")))</f>
        <v/>
      </c>
    </row>
    <row r="1886" spans="2:7" ht="20.100000000000001" customHeight="1" x14ac:dyDescent="0.25">
      <c r="B1886" s="538" t="str">
        <f ca="1">IF(F1886="","",(IFERROR(OFFSET('BD1'!C$14,MATCH(F1886,'BD1'!AC$13:AC$2500,0)-2,0),"")))</f>
        <v/>
      </c>
      <c r="C1886" s="539" t="str">
        <f ca="1">IF(F1886="","",(IFERROR(OFFSET('BD1'!AB$14,MATCH(F1886,'BD1'!AC$13:AC$2500,0)-2,0),"")))</f>
        <v/>
      </c>
      <c r="D1886" s="70" t="str">
        <f>IF(F1886="","",(COUNTIFS('BD1'!AC:AC,F1886,'BD1'!AA:AA,"PAGADO")))</f>
        <v/>
      </c>
      <c r="E1886" s="73" t="str">
        <f>IF(F1886="","",(IFERROR(VLOOKUP(F1886,'BD1'!AC:AE,2,0),"")))</f>
        <v/>
      </c>
      <c r="F1886" s="360"/>
      <c r="G1886" s="75" t="str">
        <f>IF(F1886="","",(SUMIFS('BD1'!Y:Y,'BD1'!AC:AC,F1886,'BD1'!AA:AA,"PAGADO")))</f>
        <v/>
      </c>
    </row>
    <row r="1887" spans="2:7" ht="20.100000000000001" customHeight="1" x14ac:dyDescent="0.25">
      <c r="B1887" s="538" t="str">
        <f ca="1">IF(F1887="","",(IFERROR(OFFSET('BD1'!C$14,MATCH(F1887,'BD1'!AC$13:AC$2500,0)-2,0),"")))</f>
        <v/>
      </c>
      <c r="C1887" s="539" t="str">
        <f ca="1">IF(F1887="","",(IFERROR(OFFSET('BD1'!AB$14,MATCH(F1887,'BD1'!AC$13:AC$2500,0)-2,0),"")))</f>
        <v/>
      </c>
      <c r="D1887" s="70" t="str">
        <f>IF(F1887="","",(COUNTIFS('BD1'!AC:AC,F1887,'BD1'!AA:AA,"PAGADO")))</f>
        <v/>
      </c>
      <c r="E1887" s="73" t="str">
        <f>IF(F1887="","",(IFERROR(VLOOKUP(F1887,'BD1'!AC:AE,2,0),"")))</f>
        <v/>
      </c>
      <c r="F1887" s="360"/>
      <c r="G1887" s="75" t="str">
        <f>IF(F1887="","",(SUMIFS('BD1'!Y:Y,'BD1'!AC:AC,F1887,'BD1'!AA:AA,"PAGADO")))</f>
        <v/>
      </c>
    </row>
    <row r="1888" spans="2:7" ht="20.100000000000001" customHeight="1" x14ac:dyDescent="0.25">
      <c r="B1888" s="538" t="str">
        <f ca="1">IF(F1888="","",(IFERROR(OFFSET('BD1'!C$14,MATCH(F1888,'BD1'!AC$13:AC$2500,0)-2,0),"")))</f>
        <v/>
      </c>
      <c r="C1888" s="539" t="str">
        <f ca="1">IF(F1888="","",(IFERROR(OFFSET('BD1'!AB$14,MATCH(F1888,'BD1'!AC$13:AC$2500,0)-2,0),"")))</f>
        <v/>
      </c>
      <c r="D1888" s="70" t="str">
        <f>IF(F1888="","",(COUNTIFS('BD1'!AC:AC,F1888,'BD1'!AA:AA,"PAGADO")))</f>
        <v/>
      </c>
      <c r="E1888" s="73" t="str">
        <f>IF(F1888="","",(IFERROR(VLOOKUP(F1888,'BD1'!AC:AE,2,0),"")))</f>
        <v/>
      </c>
      <c r="F1888" s="360"/>
      <c r="G1888" s="75" t="str">
        <f>IF(F1888="","",(SUMIFS('BD1'!Y:Y,'BD1'!AC:AC,F1888,'BD1'!AA:AA,"PAGADO")))</f>
        <v/>
      </c>
    </row>
    <row r="1889" spans="2:7" ht="20.100000000000001" customHeight="1" x14ac:dyDescent="0.25">
      <c r="B1889" s="538" t="str">
        <f ca="1">IF(F1889="","",(IFERROR(OFFSET('BD1'!C$14,MATCH(F1889,'BD1'!AC$13:AC$2500,0)-2,0),"")))</f>
        <v/>
      </c>
      <c r="C1889" s="539" t="str">
        <f ca="1">IF(F1889="","",(IFERROR(OFFSET('BD1'!AB$14,MATCH(F1889,'BD1'!AC$13:AC$2500,0)-2,0),"")))</f>
        <v/>
      </c>
      <c r="D1889" s="70" t="str">
        <f>IF(F1889="","",(COUNTIFS('BD1'!AC:AC,F1889,'BD1'!AA:AA,"PAGADO")))</f>
        <v/>
      </c>
      <c r="E1889" s="73" t="str">
        <f>IF(F1889="","",(IFERROR(VLOOKUP(F1889,'BD1'!AC:AE,2,0),"")))</f>
        <v/>
      </c>
      <c r="F1889" s="360"/>
      <c r="G1889" s="75" t="str">
        <f>IF(F1889="","",(SUMIFS('BD1'!Y:Y,'BD1'!AC:AC,F1889,'BD1'!AA:AA,"PAGADO")))</f>
        <v/>
      </c>
    </row>
    <row r="1890" spans="2:7" ht="20.100000000000001" customHeight="1" x14ac:dyDescent="0.25">
      <c r="B1890" s="538" t="str">
        <f ca="1">IF(F1890="","",(IFERROR(OFFSET('BD1'!C$14,MATCH(F1890,'BD1'!AC$13:AC$2500,0)-2,0),"")))</f>
        <v/>
      </c>
      <c r="C1890" s="539" t="str">
        <f ca="1">IF(F1890="","",(IFERROR(OFFSET('BD1'!AB$14,MATCH(F1890,'BD1'!AC$13:AC$2500,0)-2,0),"")))</f>
        <v/>
      </c>
      <c r="D1890" s="70" t="str">
        <f>IF(F1890="","",(COUNTIFS('BD1'!AC:AC,F1890,'BD1'!AA:AA,"PAGADO")))</f>
        <v/>
      </c>
      <c r="E1890" s="73" t="str">
        <f>IF(F1890="","",(IFERROR(VLOOKUP(F1890,'BD1'!AC:AE,2,0),"")))</f>
        <v/>
      </c>
      <c r="F1890" s="360"/>
      <c r="G1890" s="75" t="str">
        <f>IF(F1890="","",(SUMIFS('BD1'!Y:Y,'BD1'!AC:AC,F1890,'BD1'!AA:AA,"PAGADO")))</f>
        <v/>
      </c>
    </row>
    <row r="1891" spans="2:7" ht="20.100000000000001" customHeight="1" x14ac:dyDescent="0.25">
      <c r="B1891" s="538" t="str">
        <f ca="1">IF(F1891="","",(IFERROR(OFFSET('BD1'!C$14,MATCH(F1891,'BD1'!AC$13:AC$2500,0)-2,0),"")))</f>
        <v/>
      </c>
      <c r="C1891" s="539" t="str">
        <f ca="1">IF(F1891="","",(IFERROR(OFFSET('BD1'!AB$14,MATCH(F1891,'BD1'!AC$13:AC$2500,0)-2,0),"")))</f>
        <v/>
      </c>
      <c r="D1891" s="70" t="str">
        <f>IF(F1891="","",(COUNTIFS('BD1'!AC:AC,F1891,'BD1'!AA:AA,"PAGADO")))</f>
        <v/>
      </c>
      <c r="E1891" s="73" t="str">
        <f>IF(F1891="","",(IFERROR(VLOOKUP(F1891,'BD1'!AC:AE,2,0),"")))</f>
        <v/>
      </c>
      <c r="F1891" s="360"/>
      <c r="G1891" s="75" t="str">
        <f>IF(F1891="","",(SUMIFS('BD1'!Y:Y,'BD1'!AC:AC,F1891,'BD1'!AA:AA,"PAGADO")))</f>
        <v/>
      </c>
    </row>
    <row r="1892" spans="2:7" ht="20.100000000000001" customHeight="1" x14ac:dyDescent="0.25">
      <c r="B1892" s="538" t="str">
        <f ca="1">IF(F1892="","",(IFERROR(OFFSET('BD1'!C$14,MATCH(F1892,'BD1'!AC$13:AC$2500,0)-2,0),"")))</f>
        <v/>
      </c>
      <c r="C1892" s="539" t="str">
        <f ca="1">IF(F1892="","",(IFERROR(OFFSET('BD1'!AB$14,MATCH(F1892,'BD1'!AC$13:AC$2500,0)-2,0),"")))</f>
        <v/>
      </c>
      <c r="D1892" s="70" t="str">
        <f>IF(F1892="","",(COUNTIFS('BD1'!AC:AC,F1892,'BD1'!AA:AA,"PAGADO")))</f>
        <v/>
      </c>
      <c r="E1892" s="73" t="str">
        <f>IF(F1892="","",(IFERROR(VLOOKUP(F1892,'BD1'!AC:AE,2,0),"")))</f>
        <v/>
      </c>
      <c r="F1892" s="360"/>
      <c r="G1892" s="75" t="str">
        <f>IF(F1892="","",(SUMIFS('BD1'!Y:Y,'BD1'!AC:AC,F1892,'BD1'!AA:AA,"PAGADO")))</f>
        <v/>
      </c>
    </row>
    <row r="1893" spans="2:7" ht="20.100000000000001" customHeight="1" x14ac:dyDescent="0.25">
      <c r="B1893" s="538" t="str">
        <f ca="1">IF(F1893="","",(IFERROR(OFFSET('BD1'!C$14,MATCH(F1893,'BD1'!AC$13:AC$2500,0)-2,0),"")))</f>
        <v/>
      </c>
      <c r="C1893" s="539" t="str">
        <f ca="1">IF(F1893="","",(IFERROR(OFFSET('BD1'!AB$14,MATCH(F1893,'BD1'!AC$13:AC$2500,0)-2,0),"")))</f>
        <v/>
      </c>
      <c r="D1893" s="70" t="str">
        <f>IF(F1893="","",(COUNTIFS('BD1'!AC:AC,F1893,'BD1'!AA:AA,"PAGADO")))</f>
        <v/>
      </c>
      <c r="E1893" s="73" t="str">
        <f>IF(F1893="","",(IFERROR(VLOOKUP(F1893,'BD1'!AC:AE,2,0),"")))</f>
        <v/>
      </c>
      <c r="F1893" s="360"/>
      <c r="G1893" s="75" t="str">
        <f>IF(F1893="","",(SUMIFS('BD1'!Y:Y,'BD1'!AC:AC,F1893,'BD1'!AA:AA,"PAGADO")))</f>
        <v/>
      </c>
    </row>
    <row r="1894" spans="2:7" ht="20.100000000000001" customHeight="1" x14ac:dyDescent="0.25">
      <c r="B1894" s="538" t="str">
        <f ca="1">IF(F1894="","",(IFERROR(OFFSET('BD1'!C$14,MATCH(F1894,'BD1'!AC$13:AC$2500,0)-2,0),"")))</f>
        <v/>
      </c>
      <c r="C1894" s="539" t="str">
        <f ca="1">IF(F1894="","",(IFERROR(OFFSET('BD1'!AB$14,MATCH(F1894,'BD1'!AC$13:AC$2500,0)-2,0),"")))</f>
        <v/>
      </c>
      <c r="D1894" s="70" t="str">
        <f>IF(F1894="","",(COUNTIFS('BD1'!AC:AC,F1894,'BD1'!AA:AA,"PAGADO")))</f>
        <v/>
      </c>
      <c r="E1894" s="73" t="str">
        <f>IF(F1894="","",(IFERROR(VLOOKUP(F1894,'BD1'!AC:AE,2,0),"")))</f>
        <v/>
      </c>
      <c r="F1894" s="360"/>
      <c r="G1894" s="75" t="str">
        <f>IF(F1894="","",(SUMIFS('BD1'!Y:Y,'BD1'!AC:AC,F1894,'BD1'!AA:AA,"PAGADO")))</f>
        <v/>
      </c>
    </row>
    <row r="1895" spans="2:7" ht="20.100000000000001" customHeight="1" x14ac:dyDescent="0.25">
      <c r="B1895" s="538" t="str">
        <f ca="1">IF(F1895="","",(IFERROR(OFFSET('BD1'!C$14,MATCH(F1895,'BD1'!AC$13:AC$2500,0)-2,0),"")))</f>
        <v/>
      </c>
      <c r="C1895" s="539" t="str">
        <f ca="1">IF(F1895="","",(IFERROR(OFFSET('BD1'!AB$14,MATCH(F1895,'BD1'!AC$13:AC$2500,0)-2,0),"")))</f>
        <v/>
      </c>
      <c r="D1895" s="70" t="str">
        <f>IF(F1895="","",(COUNTIFS('BD1'!AC:AC,F1895,'BD1'!AA:AA,"PAGADO")))</f>
        <v/>
      </c>
      <c r="E1895" s="73" t="str">
        <f>IF(F1895="","",(IFERROR(VLOOKUP(F1895,'BD1'!AC:AE,2,0),"")))</f>
        <v/>
      </c>
      <c r="F1895" s="360"/>
      <c r="G1895" s="75" t="str">
        <f>IF(F1895="","",(SUMIFS('BD1'!Y:Y,'BD1'!AC:AC,F1895,'BD1'!AA:AA,"PAGADO")))</f>
        <v/>
      </c>
    </row>
    <row r="1896" spans="2:7" ht="20.100000000000001" customHeight="1" x14ac:dyDescent="0.25">
      <c r="B1896" s="538" t="str">
        <f ca="1">IF(F1896="","",(IFERROR(OFFSET('BD1'!C$14,MATCH(F1896,'BD1'!AC$13:AC$2500,0)-2,0),"")))</f>
        <v/>
      </c>
      <c r="C1896" s="539" t="str">
        <f ca="1">IF(F1896="","",(IFERROR(OFFSET('BD1'!AB$14,MATCH(F1896,'BD1'!AC$13:AC$2500,0)-2,0),"")))</f>
        <v/>
      </c>
      <c r="D1896" s="70" t="str">
        <f>IF(F1896="","",(COUNTIFS('BD1'!AC:AC,F1896,'BD1'!AA:AA,"PAGADO")))</f>
        <v/>
      </c>
      <c r="E1896" s="73" t="str">
        <f>IF(F1896="","",(IFERROR(VLOOKUP(F1896,'BD1'!AC:AE,2,0),"")))</f>
        <v/>
      </c>
      <c r="F1896" s="360"/>
      <c r="G1896" s="75" t="str">
        <f>IF(F1896="","",(SUMIFS('BD1'!Y:Y,'BD1'!AC:AC,F1896,'BD1'!AA:AA,"PAGADO")))</f>
        <v/>
      </c>
    </row>
    <row r="1897" spans="2:7" ht="20.100000000000001" customHeight="1" x14ac:dyDescent="0.25">
      <c r="B1897" s="538" t="str">
        <f ca="1">IF(F1897="","",(IFERROR(OFFSET('BD1'!C$14,MATCH(F1897,'BD1'!AC$13:AC$2500,0)-2,0),"")))</f>
        <v/>
      </c>
      <c r="C1897" s="539" t="str">
        <f ca="1">IF(F1897="","",(IFERROR(OFFSET('BD1'!AB$14,MATCH(F1897,'BD1'!AC$13:AC$2500,0)-2,0),"")))</f>
        <v/>
      </c>
      <c r="D1897" s="70" t="str">
        <f>IF(F1897="","",(COUNTIFS('BD1'!AC:AC,F1897,'BD1'!AA:AA,"PAGADO")))</f>
        <v/>
      </c>
      <c r="E1897" s="73" t="str">
        <f>IF(F1897="","",(IFERROR(VLOOKUP(F1897,'BD1'!AC:AE,2,0),"")))</f>
        <v/>
      </c>
      <c r="F1897" s="360"/>
      <c r="G1897" s="75" t="str">
        <f>IF(F1897="","",(SUMIFS('BD1'!Y:Y,'BD1'!AC:AC,F1897,'BD1'!AA:AA,"PAGADO")))</f>
        <v/>
      </c>
    </row>
    <row r="1898" spans="2:7" ht="20.100000000000001" customHeight="1" x14ac:dyDescent="0.25">
      <c r="B1898" s="538" t="str">
        <f ca="1">IF(F1898="","",(IFERROR(OFFSET('BD1'!C$14,MATCH(F1898,'BD1'!AC$13:AC$2500,0)-2,0),"")))</f>
        <v/>
      </c>
      <c r="C1898" s="539" t="str">
        <f ca="1">IF(F1898="","",(IFERROR(OFFSET('BD1'!AB$14,MATCH(F1898,'BD1'!AC$13:AC$2500,0)-2,0),"")))</f>
        <v/>
      </c>
      <c r="D1898" s="70" t="str">
        <f>IF(F1898="","",(COUNTIFS('BD1'!AC:AC,F1898,'BD1'!AA:AA,"PAGADO")))</f>
        <v/>
      </c>
      <c r="E1898" s="73" t="str">
        <f>IF(F1898="","",(IFERROR(VLOOKUP(F1898,'BD1'!AC:AE,2,0),"")))</f>
        <v/>
      </c>
      <c r="F1898" s="360"/>
      <c r="G1898" s="75" t="str">
        <f>IF(F1898="","",(SUMIFS('BD1'!Y:Y,'BD1'!AC:AC,F1898,'BD1'!AA:AA,"PAGADO")))</f>
        <v/>
      </c>
    </row>
    <row r="1899" spans="2:7" ht="20.100000000000001" customHeight="1" x14ac:dyDescent="0.25">
      <c r="B1899" s="538" t="str">
        <f ca="1">IF(F1899="","",(IFERROR(OFFSET('BD1'!C$14,MATCH(F1899,'BD1'!AC$13:AC$2500,0)-2,0),"")))</f>
        <v/>
      </c>
      <c r="C1899" s="539" t="str">
        <f ca="1">IF(F1899="","",(IFERROR(OFFSET('BD1'!AB$14,MATCH(F1899,'BD1'!AC$13:AC$2500,0)-2,0),"")))</f>
        <v/>
      </c>
      <c r="D1899" s="70" t="str">
        <f>IF(F1899="","",(COUNTIFS('BD1'!AC:AC,F1899,'BD1'!AA:AA,"PAGADO")))</f>
        <v/>
      </c>
      <c r="E1899" s="73" t="str">
        <f>IF(F1899="","",(IFERROR(VLOOKUP(F1899,'BD1'!AC:AE,2,0),"")))</f>
        <v/>
      </c>
      <c r="F1899" s="360"/>
      <c r="G1899" s="75" t="str">
        <f>IF(F1899="","",(SUMIFS('BD1'!Y:Y,'BD1'!AC:AC,F1899,'BD1'!AA:AA,"PAGADO")))</f>
        <v/>
      </c>
    </row>
    <row r="1900" spans="2:7" ht="20.100000000000001" customHeight="1" x14ac:dyDescent="0.25">
      <c r="B1900" s="538" t="str">
        <f ca="1">IF(F1900="","",(IFERROR(OFFSET('BD1'!C$14,MATCH(F1900,'BD1'!AC$13:AC$2500,0)-2,0),"")))</f>
        <v/>
      </c>
      <c r="C1900" s="539" t="str">
        <f ca="1">IF(F1900="","",(IFERROR(OFFSET('BD1'!AB$14,MATCH(F1900,'BD1'!AC$13:AC$2500,0)-2,0),"")))</f>
        <v/>
      </c>
      <c r="D1900" s="70" t="str">
        <f>IF(F1900="","",(COUNTIFS('BD1'!AC:AC,F1900,'BD1'!AA:AA,"PAGADO")))</f>
        <v/>
      </c>
      <c r="E1900" s="73" t="str">
        <f>IF(F1900="","",(IFERROR(VLOOKUP(F1900,'BD1'!AC:AE,2,0),"")))</f>
        <v/>
      </c>
      <c r="F1900" s="360"/>
      <c r="G1900" s="75" t="str">
        <f>IF(F1900="","",(SUMIFS('BD1'!Y:Y,'BD1'!AC:AC,F1900,'BD1'!AA:AA,"PAGADO")))</f>
        <v/>
      </c>
    </row>
    <row r="1901" spans="2:7" ht="20.100000000000001" customHeight="1" x14ac:dyDescent="0.25">
      <c r="B1901" s="538" t="str">
        <f ca="1">IF(F1901="","",(IFERROR(OFFSET('BD1'!C$14,MATCH(F1901,'BD1'!AC$13:AC$2500,0)-2,0),"")))</f>
        <v/>
      </c>
      <c r="C1901" s="539" t="str">
        <f ca="1">IF(F1901="","",(IFERROR(OFFSET('BD1'!AB$14,MATCH(F1901,'BD1'!AC$13:AC$2500,0)-2,0),"")))</f>
        <v/>
      </c>
      <c r="D1901" s="70" t="str">
        <f>IF(F1901="","",(COUNTIFS('BD1'!AC:AC,F1901,'BD1'!AA:AA,"PAGADO")))</f>
        <v/>
      </c>
      <c r="E1901" s="73" t="str">
        <f>IF(F1901="","",(IFERROR(VLOOKUP(F1901,'BD1'!AC:AE,2,0),"")))</f>
        <v/>
      </c>
      <c r="F1901" s="360"/>
      <c r="G1901" s="75" t="str">
        <f>IF(F1901="","",(SUMIFS('BD1'!Y:Y,'BD1'!AC:AC,F1901,'BD1'!AA:AA,"PAGADO")))</f>
        <v/>
      </c>
    </row>
    <row r="1902" spans="2:7" ht="20.100000000000001" customHeight="1" x14ac:dyDescent="0.25">
      <c r="B1902" s="538" t="str">
        <f ca="1">IF(F1902="","",(IFERROR(OFFSET('BD1'!C$14,MATCH(F1902,'BD1'!AC$13:AC$2500,0)-2,0),"")))</f>
        <v/>
      </c>
      <c r="C1902" s="539" t="str">
        <f ca="1">IF(F1902="","",(IFERROR(OFFSET('BD1'!AB$14,MATCH(F1902,'BD1'!AC$13:AC$2500,0)-2,0),"")))</f>
        <v/>
      </c>
      <c r="D1902" s="70" t="str">
        <f>IF(F1902="","",(COUNTIFS('BD1'!AC:AC,F1902,'BD1'!AA:AA,"PAGADO")))</f>
        <v/>
      </c>
      <c r="E1902" s="73" t="str">
        <f>IF(F1902="","",(IFERROR(VLOOKUP(F1902,'BD1'!AC:AE,2,0),"")))</f>
        <v/>
      </c>
      <c r="F1902" s="360"/>
      <c r="G1902" s="75" t="str">
        <f>IF(F1902="","",(SUMIFS('BD1'!Y:Y,'BD1'!AC:AC,F1902,'BD1'!AA:AA,"PAGADO")))</f>
        <v/>
      </c>
    </row>
    <row r="1903" spans="2:7" ht="20.100000000000001" customHeight="1" x14ac:dyDescent="0.25">
      <c r="B1903" s="538" t="str">
        <f ca="1">IF(F1903="","",(IFERROR(OFFSET('BD1'!C$14,MATCH(F1903,'BD1'!AC$13:AC$2500,0)-2,0),"")))</f>
        <v/>
      </c>
      <c r="C1903" s="539" t="str">
        <f ca="1">IF(F1903="","",(IFERROR(OFFSET('BD1'!AB$14,MATCH(F1903,'BD1'!AC$13:AC$2500,0)-2,0),"")))</f>
        <v/>
      </c>
      <c r="D1903" s="70" t="str">
        <f>IF(F1903="","",(COUNTIFS('BD1'!AC:AC,F1903,'BD1'!AA:AA,"PAGADO")))</f>
        <v/>
      </c>
      <c r="E1903" s="73" t="str">
        <f>IF(F1903="","",(IFERROR(VLOOKUP(F1903,'BD1'!AC:AE,2,0),"")))</f>
        <v/>
      </c>
      <c r="F1903" s="360"/>
      <c r="G1903" s="75" t="str">
        <f>IF(F1903="","",(SUMIFS('BD1'!Y:Y,'BD1'!AC:AC,F1903,'BD1'!AA:AA,"PAGADO")))</f>
        <v/>
      </c>
    </row>
    <row r="1904" spans="2:7" ht="20.100000000000001" customHeight="1" x14ac:dyDescent="0.25">
      <c r="B1904" s="538" t="str">
        <f ca="1">IF(F1904="","",(IFERROR(OFFSET('BD1'!C$14,MATCH(F1904,'BD1'!AC$13:AC$2500,0)-2,0),"")))</f>
        <v/>
      </c>
      <c r="C1904" s="539" t="str">
        <f ca="1">IF(F1904="","",(IFERROR(OFFSET('BD1'!AB$14,MATCH(F1904,'BD1'!AC$13:AC$2500,0)-2,0),"")))</f>
        <v/>
      </c>
      <c r="D1904" s="70" t="str">
        <f>IF(F1904="","",(COUNTIFS('BD1'!AC:AC,F1904,'BD1'!AA:AA,"PAGADO")))</f>
        <v/>
      </c>
      <c r="E1904" s="73" t="str">
        <f>IF(F1904="","",(IFERROR(VLOOKUP(F1904,'BD1'!AC:AE,2,0),"")))</f>
        <v/>
      </c>
      <c r="F1904" s="360"/>
      <c r="G1904" s="75" t="str">
        <f>IF(F1904="","",(SUMIFS('BD1'!Y:Y,'BD1'!AC:AC,F1904,'BD1'!AA:AA,"PAGADO")))</f>
        <v/>
      </c>
    </row>
    <row r="1905" spans="2:7" ht="20.100000000000001" customHeight="1" x14ac:dyDescent="0.25">
      <c r="B1905" s="538" t="str">
        <f ca="1">IF(F1905="","",(IFERROR(OFFSET('BD1'!C$14,MATCH(F1905,'BD1'!AC$13:AC$2500,0)-2,0),"")))</f>
        <v/>
      </c>
      <c r="C1905" s="539" t="str">
        <f ca="1">IF(F1905="","",(IFERROR(OFFSET('BD1'!AB$14,MATCH(F1905,'BD1'!AC$13:AC$2500,0)-2,0),"")))</f>
        <v/>
      </c>
      <c r="D1905" s="70" t="str">
        <f>IF(F1905="","",(COUNTIFS('BD1'!AC:AC,F1905,'BD1'!AA:AA,"PAGADO")))</f>
        <v/>
      </c>
      <c r="E1905" s="73" t="str">
        <f>IF(F1905="","",(IFERROR(VLOOKUP(F1905,'BD1'!AC:AE,2,0),"")))</f>
        <v/>
      </c>
      <c r="F1905" s="360"/>
      <c r="G1905" s="75" t="str">
        <f>IF(F1905="","",(SUMIFS('BD1'!Y:Y,'BD1'!AC:AC,F1905,'BD1'!AA:AA,"PAGADO")))</f>
        <v/>
      </c>
    </row>
    <row r="1906" spans="2:7" ht="20.100000000000001" customHeight="1" x14ac:dyDescent="0.25">
      <c r="B1906" s="538" t="str">
        <f ca="1">IF(F1906="","",(IFERROR(OFFSET('BD1'!C$14,MATCH(F1906,'BD1'!AC$13:AC$2500,0)-2,0),"")))</f>
        <v/>
      </c>
      <c r="C1906" s="539" t="str">
        <f ca="1">IF(F1906="","",(IFERROR(OFFSET('BD1'!AB$14,MATCH(F1906,'BD1'!AC$13:AC$2500,0)-2,0),"")))</f>
        <v/>
      </c>
      <c r="D1906" s="70" t="str">
        <f>IF(F1906="","",(COUNTIFS('BD1'!AC:AC,F1906,'BD1'!AA:AA,"PAGADO")))</f>
        <v/>
      </c>
      <c r="E1906" s="73" t="str">
        <f>IF(F1906="","",(IFERROR(VLOOKUP(F1906,'BD1'!AC:AE,2,0),"")))</f>
        <v/>
      </c>
      <c r="F1906" s="360"/>
      <c r="G1906" s="75" t="str">
        <f>IF(F1906="","",(SUMIFS('BD1'!Y:Y,'BD1'!AC:AC,F1906,'BD1'!AA:AA,"PAGADO")))</f>
        <v/>
      </c>
    </row>
    <row r="1907" spans="2:7" ht="20.100000000000001" customHeight="1" x14ac:dyDescent="0.25">
      <c r="B1907" s="538" t="str">
        <f ca="1">IF(F1907="","",(IFERROR(OFFSET('BD1'!C$14,MATCH(F1907,'BD1'!AC$13:AC$2500,0)-2,0),"")))</f>
        <v/>
      </c>
      <c r="C1907" s="539" t="str">
        <f ca="1">IF(F1907="","",(IFERROR(OFFSET('BD1'!AB$14,MATCH(F1907,'BD1'!AC$13:AC$2500,0)-2,0),"")))</f>
        <v/>
      </c>
      <c r="D1907" s="70" t="str">
        <f>IF(F1907="","",(COUNTIFS('BD1'!AC:AC,F1907,'BD1'!AA:AA,"PAGADO")))</f>
        <v/>
      </c>
      <c r="E1907" s="73" t="str">
        <f>IF(F1907="","",(IFERROR(VLOOKUP(F1907,'BD1'!AC:AE,2,0),"")))</f>
        <v/>
      </c>
      <c r="F1907" s="360"/>
      <c r="G1907" s="75" t="str">
        <f>IF(F1907="","",(SUMIFS('BD1'!Y:Y,'BD1'!AC:AC,F1907,'BD1'!AA:AA,"PAGADO")))</f>
        <v/>
      </c>
    </row>
    <row r="1908" spans="2:7" ht="20.100000000000001" customHeight="1" x14ac:dyDescent="0.25">
      <c r="B1908" s="538" t="str">
        <f ca="1">IF(F1908="","",(IFERROR(OFFSET('BD1'!C$14,MATCH(F1908,'BD1'!AC$13:AC$2500,0)-2,0),"")))</f>
        <v/>
      </c>
      <c r="C1908" s="539" t="str">
        <f ca="1">IF(F1908="","",(IFERROR(OFFSET('BD1'!AB$14,MATCH(F1908,'BD1'!AC$13:AC$2500,0)-2,0),"")))</f>
        <v/>
      </c>
      <c r="D1908" s="70" t="str">
        <f>IF(F1908="","",(COUNTIFS('BD1'!AC:AC,F1908,'BD1'!AA:AA,"PAGADO")))</f>
        <v/>
      </c>
      <c r="E1908" s="73" t="str">
        <f>IF(F1908="","",(IFERROR(VLOOKUP(F1908,'BD1'!AC:AE,2,0),"")))</f>
        <v/>
      </c>
      <c r="F1908" s="360"/>
      <c r="G1908" s="75" t="str">
        <f>IF(F1908="","",(SUMIFS('BD1'!Y:Y,'BD1'!AC:AC,F1908,'BD1'!AA:AA,"PAGADO")))</f>
        <v/>
      </c>
    </row>
    <row r="1909" spans="2:7" ht="20.100000000000001" customHeight="1" x14ac:dyDescent="0.25">
      <c r="B1909" s="538" t="str">
        <f ca="1">IF(F1909="","",(IFERROR(OFFSET('BD1'!C$14,MATCH(F1909,'BD1'!AC$13:AC$2500,0)-2,0),"")))</f>
        <v/>
      </c>
      <c r="C1909" s="539" t="str">
        <f ca="1">IF(F1909="","",(IFERROR(OFFSET('BD1'!AB$14,MATCH(F1909,'BD1'!AC$13:AC$2500,0)-2,0),"")))</f>
        <v/>
      </c>
      <c r="D1909" s="70" t="str">
        <f>IF(F1909="","",(COUNTIFS('BD1'!AC:AC,F1909,'BD1'!AA:AA,"PAGADO")))</f>
        <v/>
      </c>
      <c r="E1909" s="73" t="str">
        <f>IF(F1909="","",(IFERROR(VLOOKUP(F1909,'BD1'!AC:AE,2,0),"")))</f>
        <v/>
      </c>
      <c r="F1909" s="360"/>
      <c r="G1909" s="75" t="str">
        <f>IF(F1909="","",(SUMIFS('BD1'!Y:Y,'BD1'!AC:AC,F1909,'BD1'!AA:AA,"PAGADO")))</f>
        <v/>
      </c>
    </row>
    <row r="1910" spans="2:7" ht="20.100000000000001" customHeight="1" x14ac:dyDescent="0.25">
      <c r="B1910" s="538" t="str">
        <f ca="1">IF(F1910="","",(IFERROR(OFFSET('BD1'!C$14,MATCH(F1910,'BD1'!AC$13:AC$2500,0)-2,0),"")))</f>
        <v/>
      </c>
      <c r="C1910" s="539" t="str">
        <f ca="1">IF(F1910="","",(IFERROR(OFFSET('BD1'!AB$14,MATCH(F1910,'BD1'!AC$13:AC$2500,0)-2,0),"")))</f>
        <v/>
      </c>
      <c r="D1910" s="70" t="str">
        <f>IF(F1910="","",(COUNTIFS('BD1'!AC:AC,F1910,'BD1'!AA:AA,"PAGADO")))</f>
        <v/>
      </c>
      <c r="E1910" s="73" t="str">
        <f>IF(F1910="","",(IFERROR(VLOOKUP(F1910,'BD1'!AC:AE,2,0),"")))</f>
        <v/>
      </c>
      <c r="F1910" s="360"/>
      <c r="G1910" s="75" t="str">
        <f>IF(F1910="","",(SUMIFS('BD1'!Y:Y,'BD1'!AC:AC,F1910,'BD1'!AA:AA,"PAGADO")))</f>
        <v/>
      </c>
    </row>
    <row r="1911" spans="2:7" ht="20.100000000000001" customHeight="1" x14ac:dyDescent="0.25">
      <c r="B1911" s="538" t="str">
        <f ca="1">IF(F1911="","",(IFERROR(OFFSET('BD1'!C$14,MATCH(F1911,'BD1'!AC$13:AC$2500,0)-2,0),"")))</f>
        <v/>
      </c>
      <c r="C1911" s="539" t="str">
        <f ca="1">IF(F1911="","",(IFERROR(OFFSET('BD1'!AB$14,MATCH(F1911,'BD1'!AC$13:AC$2500,0)-2,0),"")))</f>
        <v/>
      </c>
      <c r="D1911" s="70" t="str">
        <f>IF(F1911="","",(COUNTIFS('BD1'!AC:AC,F1911,'BD1'!AA:AA,"PAGADO")))</f>
        <v/>
      </c>
      <c r="E1911" s="73" t="str">
        <f>IF(F1911="","",(IFERROR(VLOOKUP(F1911,'BD1'!AC:AE,2,0),"")))</f>
        <v/>
      </c>
      <c r="F1911" s="360"/>
      <c r="G1911" s="75" t="str">
        <f>IF(F1911="","",(SUMIFS('BD1'!Y:Y,'BD1'!AC:AC,F1911,'BD1'!AA:AA,"PAGADO")))</f>
        <v/>
      </c>
    </row>
    <row r="1912" spans="2:7" ht="20.100000000000001" customHeight="1" x14ac:dyDescent="0.25">
      <c r="B1912" s="538" t="str">
        <f ca="1">IF(F1912="","",(IFERROR(OFFSET('BD1'!C$14,MATCH(F1912,'BD1'!AC$13:AC$2500,0)-2,0),"")))</f>
        <v/>
      </c>
      <c r="C1912" s="539" t="str">
        <f ca="1">IF(F1912="","",(IFERROR(OFFSET('BD1'!AB$14,MATCH(F1912,'BD1'!AC$13:AC$2500,0)-2,0),"")))</f>
        <v/>
      </c>
      <c r="D1912" s="70" t="str">
        <f>IF(F1912="","",(COUNTIFS('BD1'!AC:AC,F1912,'BD1'!AA:AA,"PAGADO")))</f>
        <v/>
      </c>
      <c r="E1912" s="73" t="str">
        <f>IF(F1912="","",(IFERROR(VLOOKUP(F1912,'BD1'!AC:AE,2,0),"")))</f>
        <v/>
      </c>
      <c r="F1912" s="360"/>
      <c r="G1912" s="75" t="str">
        <f>IF(F1912="","",(SUMIFS('BD1'!Y:Y,'BD1'!AC:AC,F1912,'BD1'!AA:AA,"PAGADO")))</f>
        <v/>
      </c>
    </row>
    <row r="1913" spans="2:7" ht="20.100000000000001" customHeight="1" x14ac:dyDescent="0.25">
      <c r="B1913" s="538" t="str">
        <f ca="1">IF(F1913="","",(IFERROR(OFFSET('BD1'!C$14,MATCH(F1913,'BD1'!AC$13:AC$2500,0)-2,0),"")))</f>
        <v/>
      </c>
      <c r="C1913" s="539" t="str">
        <f ca="1">IF(F1913="","",(IFERROR(OFFSET('BD1'!AB$14,MATCH(F1913,'BD1'!AC$13:AC$2500,0)-2,0),"")))</f>
        <v/>
      </c>
      <c r="D1913" s="70" t="str">
        <f>IF(F1913="","",(COUNTIFS('BD1'!AC:AC,F1913,'BD1'!AA:AA,"PAGADO")))</f>
        <v/>
      </c>
      <c r="E1913" s="73" t="str">
        <f>IF(F1913="","",(IFERROR(VLOOKUP(F1913,'BD1'!AC:AE,2,0),"")))</f>
        <v/>
      </c>
      <c r="F1913" s="360"/>
      <c r="G1913" s="75" t="str">
        <f>IF(F1913="","",(SUMIFS('BD1'!Y:Y,'BD1'!AC:AC,F1913,'BD1'!AA:AA,"PAGADO")))</f>
        <v/>
      </c>
    </row>
    <row r="1914" spans="2:7" ht="20.100000000000001" customHeight="1" x14ac:dyDescent="0.25">
      <c r="B1914" s="538" t="str">
        <f ca="1">IF(F1914="","",(IFERROR(OFFSET('BD1'!C$14,MATCH(F1914,'BD1'!AC$13:AC$2500,0)-2,0),"")))</f>
        <v/>
      </c>
      <c r="C1914" s="539" t="str">
        <f ca="1">IF(F1914="","",(IFERROR(OFFSET('BD1'!AB$14,MATCH(F1914,'BD1'!AC$13:AC$2500,0)-2,0),"")))</f>
        <v/>
      </c>
      <c r="D1914" s="70" t="str">
        <f>IF(F1914="","",(COUNTIFS('BD1'!AC:AC,F1914,'BD1'!AA:AA,"PAGADO")))</f>
        <v/>
      </c>
      <c r="E1914" s="73" t="str">
        <f>IF(F1914="","",(IFERROR(VLOOKUP(F1914,'BD1'!AC:AE,2,0),"")))</f>
        <v/>
      </c>
      <c r="F1914" s="360"/>
      <c r="G1914" s="75" t="str">
        <f>IF(F1914="","",(SUMIFS('BD1'!Y:Y,'BD1'!AC:AC,F1914,'BD1'!AA:AA,"PAGADO")))</f>
        <v/>
      </c>
    </row>
    <row r="1915" spans="2:7" ht="20.100000000000001" customHeight="1" x14ac:dyDescent="0.25">
      <c r="B1915" s="538" t="str">
        <f ca="1">IF(F1915="","",(IFERROR(OFFSET('BD1'!C$14,MATCH(F1915,'BD1'!AC$13:AC$2500,0)-2,0),"")))</f>
        <v/>
      </c>
      <c r="C1915" s="539" t="str">
        <f ca="1">IF(F1915="","",(IFERROR(OFFSET('BD1'!AB$14,MATCH(F1915,'BD1'!AC$13:AC$2500,0)-2,0),"")))</f>
        <v/>
      </c>
      <c r="D1915" s="70" t="str">
        <f>IF(F1915="","",(COUNTIFS('BD1'!AC:AC,F1915,'BD1'!AA:AA,"PAGADO")))</f>
        <v/>
      </c>
      <c r="E1915" s="73" t="str">
        <f>IF(F1915="","",(IFERROR(VLOOKUP(F1915,'BD1'!AC:AE,2,0),"")))</f>
        <v/>
      </c>
      <c r="F1915" s="360"/>
      <c r="G1915" s="75" t="str">
        <f>IF(F1915="","",(SUMIFS('BD1'!Y:Y,'BD1'!AC:AC,F1915,'BD1'!AA:AA,"PAGADO")))</f>
        <v/>
      </c>
    </row>
    <row r="1916" spans="2:7" ht="20.100000000000001" customHeight="1" x14ac:dyDescent="0.25">
      <c r="B1916" s="538" t="str">
        <f ca="1">IF(F1916="","",(IFERROR(OFFSET('BD1'!C$14,MATCH(F1916,'BD1'!AC$13:AC$2500,0)-2,0),"")))</f>
        <v/>
      </c>
      <c r="C1916" s="539" t="str">
        <f ca="1">IF(F1916="","",(IFERROR(OFFSET('BD1'!AB$14,MATCH(F1916,'BD1'!AC$13:AC$2500,0)-2,0),"")))</f>
        <v/>
      </c>
      <c r="D1916" s="70" t="str">
        <f>IF(F1916="","",(COUNTIFS('BD1'!AC:AC,F1916,'BD1'!AA:AA,"PAGADO")))</f>
        <v/>
      </c>
      <c r="E1916" s="73" t="str">
        <f>IF(F1916="","",(IFERROR(VLOOKUP(F1916,'BD1'!AC:AE,2,0),"")))</f>
        <v/>
      </c>
      <c r="F1916" s="360"/>
      <c r="G1916" s="75" t="str">
        <f>IF(F1916="","",(SUMIFS('BD1'!Y:Y,'BD1'!AC:AC,F1916,'BD1'!AA:AA,"PAGADO")))</f>
        <v/>
      </c>
    </row>
    <row r="1917" spans="2:7" ht="20.100000000000001" customHeight="1" x14ac:dyDescent="0.25">
      <c r="B1917" s="538" t="str">
        <f ca="1">IF(F1917="","",(IFERROR(OFFSET('BD1'!C$14,MATCH(F1917,'BD1'!AC$13:AC$2500,0)-2,0),"")))</f>
        <v/>
      </c>
      <c r="C1917" s="539" t="str">
        <f ca="1">IF(F1917="","",(IFERROR(OFFSET('BD1'!AB$14,MATCH(F1917,'BD1'!AC$13:AC$2500,0)-2,0),"")))</f>
        <v/>
      </c>
      <c r="D1917" s="70" t="str">
        <f>IF(F1917="","",(COUNTIFS('BD1'!AC:AC,F1917,'BD1'!AA:AA,"PAGADO")))</f>
        <v/>
      </c>
      <c r="E1917" s="73" t="str">
        <f>IF(F1917="","",(IFERROR(VLOOKUP(F1917,'BD1'!AC:AE,2,0),"")))</f>
        <v/>
      </c>
      <c r="F1917" s="360"/>
      <c r="G1917" s="75" t="str">
        <f>IF(F1917="","",(SUMIFS('BD1'!Y:Y,'BD1'!AC:AC,F1917,'BD1'!AA:AA,"PAGADO")))</f>
        <v/>
      </c>
    </row>
    <row r="1918" spans="2:7" ht="20.100000000000001" customHeight="1" x14ac:dyDescent="0.25">
      <c r="B1918" s="538" t="str">
        <f ca="1">IF(F1918="","",(IFERROR(OFFSET('BD1'!C$14,MATCH(F1918,'BD1'!AC$13:AC$2500,0)-2,0),"")))</f>
        <v/>
      </c>
      <c r="C1918" s="539" t="str">
        <f ca="1">IF(F1918="","",(IFERROR(OFFSET('BD1'!AB$14,MATCH(F1918,'BD1'!AC$13:AC$2500,0)-2,0),"")))</f>
        <v/>
      </c>
      <c r="D1918" s="70" t="str">
        <f>IF(F1918="","",(COUNTIFS('BD1'!AC:AC,F1918,'BD1'!AA:AA,"PAGADO")))</f>
        <v/>
      </c>
      <c r="E1918" s="73" t="str">
        <f>IF(F1918="","",(IFERROR(VLOOKUP(F1918,'BD1'!AC:AE,2,0),"")))</f>
        <v/>
      </c>
      <c r="F1918" s="360"/>
      <c r="G1918" s="75" t="str">
        <f>IF(F1918="","",(SUMIFS('BD1'!Y:Y,'BD1'!AC:AC,F1918,'BD1'!AA:AA,"PAGADO")))</f>
        <v/>
      </c>
    </row>
    <row r="1919" spans="2:7" ht="20.100000000000001" customHeight="1" x14ac:dyDescent="0.25">
      <c r="B1919" s="538" t="str">
        <f ca="1">IF(F1919="","",(IFERROR(OFFSET('BD1'!C$14,MATCH(F1919,'BD1'!AC$13:AC$2500,0)-2,0),"")))</f>
        <v/>
      </c>
      <c r="C1919" s="539" t="str">
        <f ca="1">IF(F1919="","",(IFERROR(OFFSET('BD1'!AB$14,MATCH(F1919,'BD1'!AC$13:AC$2500,0)-2,0),"")))</f>
        <v/>
      </c>
      <c r="D1919" s="70" t="str">
        <f>IF(F1919="","",(COUNTIFS('BD1'!AC:AC,F1919,'BD1'!AA:AA,"PAGADO")))</f>
        <v/>
      </c>
      <c r="E1919" s="73" t="str">
        <f>IF(F1919="","",(IFERROR(VLOOKUP(F1919,'BD1'!AC:AE,2,0),"")))</f>
        <v/>
      </c>
      <c r="F1919" s="360"/>
      <c r="G1919" s="75" t="str">
        <f>IF(F1919="","",(SUMIFS('BD1'!Y:Y,'BD1'!AC:AC,F1919,'BD1'!AA:AA,"PAGADO")))</f>
        <v/>
      </c>
    </row>
    <row r="1920" spans="2:7" ht="20.100000000000001" customHeight="1" x14ac:dyDescent="0.25">
      <c r="B1920" s="538" t="str">
        <f ca="1">IF(F1920="","",(IFERROR(OFFSET('BD1'!C$14,MATCH(F1920,'BD1'!AC$13:AC$2500,0)-2,0),"")))</f>
        <v/>
      </c>
      <c r="C1920" s="539" t="str">
        <f ca="1">IF(F1920="","",(IFERROR(OFFSET('BD1'!AB$14,MATCH(F1920,'BD1'!AC$13:AC$2500,0)-2,0),"")))</f>
        <v/>
      </c>
      <c r="D1920" s="70" t="str">
        <f>IF(F1920="","",(COUNTIFS('BD1'!AC:AC,F1920,'BD1'!AA:AA,"PAGADO")))</f>
        <v/>
      </c>
      <c r="E1920" s="73" t="str">
        <f>IF(F1920="","",(IFERROR(VLOOKUP(F1920,'BD1'!AC:AE,2,0),"")))</f>
        <v/>
      </c>
      <c r="F1920" s="360"/>
      <c r="G1920" s="75" t="str">
        <f>IF(F1920="","",(SUMIFS('BD1'!Y:Y,'BD1'!AC:AC,F1920,'BD1'!AA:AA,"PAGADO")))</f>
        <v/>
      </c>
    </row>
    <row r="1921" spans="2:7" ht="20.100000000000001" customHeight="1" x14ac:dyDescent="0.25">
      <c r="B1921" s="538" t="str">
        <f ca="1">IF(F1921="","",(IFERROR(OFFSET('BD1'!C$14,MATCH(F1921,'BD1'!AC$13:AC$2500,0)-2,0),"")))</f>
        <v/>
      </c>
      <c r="C1921" s="539" t="str">
        <f ca="1">IF(F1921="","",(IFERROR(OFFSET('BD1'!AB$14,MATCH(F1921,'BD1'!AC$13:AC$2500,0)-2,0),"")))</f>
        <v/>
      </c>
      <c r="D1921" s="70" t="str">
        <f>IF(F1921="","",(COUNTIFS('BD1'!AC:AC,F1921,'BD1'!AA:AA,"PAGADO")))</f>
        <v/>
      </c>
      <c r="E1921" s="73" t="str">
        <f>IF(F1921="","",(IFERROR(VLOOKUP(F1921,'BD1'!AC:AE,2,0),"")))</f>
        <v/>
      </c>
      <c r="F1921" s="360"/>
      <c r="G1921" s="75" t="str">
        <f>IF(F1921="","",(SUMIFS('BD1'!Y:Y,'BD1'!AC:AC,F1921,'BD1'!AA:AA,"PAGADO")))</f>
        <v/>
      </c>
    </row>
    <row r="1922" spans="2:7" ht="20.100000000000001" customHeight="1" x14ac:dyDescent="0.25">
      <c r="B1922" s="538" t="str">
        <f ca="1">IF(F1922="","",(IFERROR(OFFSET('BD1'!C$14,MATCH(F1922,'BD1'!AC$13:AC$2500,0)-2,0),"")))</f>
        <v/>
      </c>
      <c r="C1922" s="539" t="str">
        <f ca="1">IF(F1922="","",(IFERROR(OFFSET('BD1'!AB$14,MATCH(F1922,'BD1'!AC$13:AC$2500,0)-2,0),"")))</f>
        <v/>
      </c>
      <c r="D1922" s="70" t="str">
        <f>IF(F1922="","",(COUNTIFS('BD1'!AC:AC,F1922,'BD1'!AA:AA,"PAGADO")))</f>
        <v/>
      </c>
      <c r="E1922" s="73" t="str">
        <f>IF(F1922="","",(IFERROR(VLOOKUP(F1922,'BD1'!AC:AE,2,0),"")))</f>
        <v/>
      </c>
      <c r="F1922" s="360"/>
      <c r="G1922" s="75" t="str">
        <f>IF(F1922="","",(SUMIFS('BD1'!Y:Y,'BD1'!AC:AC,F1922,'BD1'!AA:AA,"PAGADO")))</f>
        <v/>
      </c>
    </row>
    <row r="1923" spans="2:7" ht="20.100000000000001" customHeight="1" x14ac:dyDescent="0.25">
      <c r="B1923" s="538" t="str">
        <f ca="1">IF(F1923="","",(IFERROR(OFFSET('BD1'!C$14,MATCH(F1923,'BD1'!AC$13:AC$2500,0)-2,0),"")))</f>
        <v/>
      </c>
      <c r="C1923" s="539" t="str">
        <f ca="1">IF(F1923="","",(IFERROR(OFFSET('BD1'!AB$14,MATCH(F1923,'BD1'!AC$13:AC$2500,0)-2,0),"")))</f>
        <v/>
      </c>
      <c r="D1923" s="70" t="str">
        <f>IF(F1923="","",(COUNTIFS('BD1'!AC:AC,F1923,'BD1'!AA:AA,"PAGADO")))</f>
        <v/>
      </c>
      <c r="E1923" s="73" t="str">
        <f>IF(F1923="","",(IFERROR(VLOOKUP(F1923,'BD1'!AC:AE,2,0),"")))</f>
        <v/>
      </c>
      <c r="F1923" s="360"/>
      <c r="G1923" s="75" t="str">
        <f>IF(F1923="","",(SUMIFS('BD1'!Y:Y,'BD1'!AC:AC,F1923,'BD1'!AA:AA,"PAGADO")))</f>
        <v/>
      </c>
    </row>
    <row r="1924" spans="2:7" ht="20.100000000000001" customHeight="1" x14ac:dyDescent="0.25">
      <c r="B1924" s="538" t="str">
        <f ca="1">IF(F1924="","",(IFERROR(OFFSET('BD1'!C$14,MATCH(F1924,'BD1'!AC$13:AC$2500,0)-2,0),"")))</f>
        <v/>
      </c>
      <c r="C1924" s="539" t="str">
        <f ca="1">IF(F1924="","",(IFERROR(OFFSET('BD1'!AB$14,MATCH(F1924,'BD1'!AC$13:AC$2500,0)-2,0),"")))</f>
        <v/>
      </c>
      <c r="D1924" s="70" t="str">
        <f>IF(F1924="","",(COUNTIFS('BD1'!AC:AC,F1924,'BD1'!AA:AA,"PAGADO")))</f>
        <v/>
      </c>
      <c r="E1924" s="73" t="str">
        <f>IF(F1924="","",(IFERROR(VLOOKUP(F1924,'BD1'!AC:AE,2,0),"")))</f>
        <v/>
      </c>
      <c r="F1924" s="360"/>
      <c r="G1924" s="75" t="str">
        <f>IF(F1924="","",(SUMIFS('BD1'!Y:Y,'BD1'!AC:AC,F1924,'BD1'!AA:AA,"PAGADO")))</f>
        <v/>
      </c>
    </row>
    <row r="1925" spans="2:7" ht="20.100000000000001" customHeight="1" x14ac:dyDescent="0.25">
      <c r="B1925" s="538" t="str">
        <f ca="1">IF(F1925="","",(IFERROR(OFFSET('BD1'!C$14,MATCH(F1925,'BD1'!AC$13:AC$2500,0)-2,0),"")))</f>
        <v/>
      </c>
      <c r="C1925" s="539" t="str">
        <f ca="1">IF(F1925="","",(IFERROR(OFFSET('BD1'!AB$14,MATCH(F1925,'BD1'!AC$13:AC$2500,0)-2,0),"")))</f>
        <v/>
      </c>
      <c r="D1925" s="70" t="str">
        <f>IF(F1925="","",(COUNTIFS('BD1'!AC:AC,F1925,'BD1'!AA:AA,"PAGADO")))</f>
        <v/>
      </c>
      <c r="E1925" s="73" t="str">
        <f>IF(F1925="","",(IFERROR(VLOOKUP(F1925,'BD1'!AC:AE,2,0),"")))</f>
        <v/>
      </c>
      <c r="F1925" s="360"/>
      <c r="G1925" s="75" t="str">
        <f>IF(F1925="","",(SUMIFS('BD1'!Y:Y,'BD1'!AC:AC,F1925,'BD1'!AA:AA,"PAGADO")))</f>
        <v/>
      </c>
    </row>
    <row r="1926" spans="2:7" ht="20.100000000000001" customHeight="1" x14ac:dyDescent="0.25">
      <c r="B1926" s="538" t="str">
        <f ca="1">IF(F1926="","",(IFERROR(OFFSET('BD1'!C$14,MATCH(F1926,'BD1'!AC$13:AC$2500,0)-2,0),"")))</f>
        <v/>
      </c>
      <c r="C1926" s="539" t="str">
        <f ca="1">IF(F1926="","",(IFERROR(OFFSET('BD1'!AB$14,MATCH(F1926,'BD1'!AC$13:AC$2500,0)-2,0),"")))</f>
        <v/>
      </c>
      <c r="D1926" s="70" t="str">
        <f>IF(F1926="","",(COUNTIFS('BD1'!AC:AC,F1926,'BD1'!AA:AA,"PAGADO")))</f>
        <v/>
      </c>
      <c r="E1926" s="73" t="str">
        <f>IF(F1926="","",(IFERROR(VLOOKUP(F1926,'BD1'!AC:AE,2,0),"")))</f>
        <v/>
      </c>
      <c r="F1926" s="360"/>
      <c r="G1926" s="75" t="str">
        <f>IF(F1926="","",(SUMIFS('BD1'!Y:Y,'BD1'!AC:AC,F1926,'BD1'!AA:AA,"PAGADO")))</f>
        <v/>
      </c>
    </row>
    <row r="1927" spans="2:7" ht="20.100000000000001" customHeight="1" x14ac:dyDescent="0.25">
      <c r="B1927" s="538" t="str">
        <f ca="1">IF(F1927="","",(IFERROR(OFFSET('BD1'!C$14,MATCH(F1927,'BD1'!AC$13:AC$2500,0)-2,0),"")))</f>
        <v/>
      </c>
      <c r="C1927" s="539" t="str">
        <f ca="1">IF(F1927="","",(IFERROR(OFFSET('BD1'!AB$14,MATCH(F1927,'BD1'!AC$13:AC$2500,0)-2,0),"")))</f>
        <v/>
      </c>
      <c r="D1927" s="70" t="str">
        <f>IF(F1927="","",(COUNTIFS('BD1'!AC:AC,F1927,'BD1'!AA:AA,"PAGADO")))</f>
        <v/>
      </c>
      <c r="E1927" s="73" t="str">
        <f>IF(F1927="","",(IFERROR(VLOOKUP(F1927,'BD1'!AC:AE,2,0),"")))</f>
        <v/>
      </c>
      <c r="F1927" s="360"/>
      <c r="G1927" s="75" t="str">
        <f>IF(F1927="","",(SUMIFS('BD1'!Y:Y,'BD1'!AC:AC,F1927,'BD1'!AA:AA,"PAGADO")))</f>
        <v/>
      </c>
    </row>
    <row r="1928" spans="2:7" ht="20.100000000000001" customHeight="1" x14ac:dyDescent="0.25">
      <c r="B1928" s="538" t="str">
        <f ca="1">IF(F1928="","",(IFERROR(OFFSET('BD1'!C$14,MATCH(F1928,'BD1'!AC$13:AC$2500,0)-2,0),"")))</f>
        <v/>
      </c>
      <c r="C1928" s="539" t="str">
        <f ca="1">IF(F1928="","",(IFERROR(OFFSET('BD1'!AB$14,MATCH(F1928,'BD1'!AC$13:AC$2500,0)-2,0),"")))</f>
        <v/>
      </c>
      <c r="D1928" s="70" t="str">
        <f>IF(F1928="","",(COUNTIFS('BD1'!AC:AC,F1928,'BD1'!AA:AA,"PAGADO")))</f>
        <v/>
      </c>
      <c r="E1928" s="73" t="str">
        <f>IF(F1928="","",(IFERROR(VLOOKUP(F1928,'BD1'!AC:AE,2,0),"")))</f>
        <v/>
      </c>
      <c r="F1928" s="360"/>
      <c r="G1928" s="75" t="str">
        <f>IF(F1928="","",(SUMIFS('BD1'!Y:Y,'BD1'!AC:AC,F1928,'BD1'!AA:AA,"PAGADO")))</f>
        <v/>
      </c>
    </row>
    <row r="1929" spans="2:7" ht="20.100000000000001" customHeight="1" x14ac:dyDescent="0.25">
      <c r="B1929" s="538" t="str">
        <f ca="1">IF(F1929="","",(IFERROR(OFFSET('BD1'!C$14,MATCH(F1929,'BD1'!AC$13:AC$2500,0)-2,0),"")))</f>
        <v/>
      </c>
      <c r="C1929" s="539" t="str">
        <f ca="1">IF(F1929="","",(IFERROR(OFFSET('BD1'!AB$14,MATCH(F1929,'BD1'!AC$13:AC$2500,0)-2,0),"")))</f>
        <v/>
      </c>
      <c r="D1929" s="70" t="str">
        <f>IF(F1929="","",(COUNTIFS('BD1'!AC:AC,F1929,'BD1'!AA:AA,"PAGADO")))</f>
        <v/>
      </c>
      <c r="E1929" s="73" t="str">
        <f>IF(F1929="","",(IFERROR(VLOOKUP(F1929,'BD1'!AC:AE,2,0),"")))</f>
        <v/>
      </c>
      <c r="F1929" s="360"/>
      <c r="G1929" s="75" t="str">
        <f>IF(F1929="","",(SUMIFS('BD1'!Y:Y,'BD1'!AC:AC,F1929,'BD1'!AA:AA,"PAGADO")))</f>
        <v/>
      </c>
    </row>
    <row r="1930" spans="2:7" ht="20.100000000000001" customHeight="1" x14ac:dyDescent="0.25">
      <c r="B1930" s="538" t="str">
        <f ca="1">IF(F1930="","",(IFERROR(OFFSET('BD1'!C$14,MATCH(F1930,'BD1'!AC$13:AC$2500,0)-2,0),"")))</f>
        <v/>
      </c>
      <c r="C1930" s="539" t="str">
        <f ca="1">IF(F1930="","",(IFERROR(OFFSET('BD1'!AB$14,MATCH(F1930,'BD1'!AC$13:AC$2500,0)-2,0),"")))</f>
        <v/>
      </c>
      <c r="D1930" s="70" t="str">
        <f>IF(F1930="","",(COUNTIFS('BD1'!AC:AC,F1930,'BD1'!AA:AA,"PAGADO")))</f>
        <v/>
      </c>
      <c r="E1930" s="73" t="str">
        <f>IF(F1930="","",(IFERROR(VLOOKUP(F1930,'BD1'!AC:AE,2,0),"")))</f>
        <v/>
      </c>
      <c r="F1930" s="360"/>
      <c r="G1930" s="75" t="str">
        <f>IF(F1930="","",(SUMIFS('BD1'!Y:Y,'BD1'!AC:AC,F1930,'BD1'!AA:AA,"PAGADO")))</f>
        <v/>
      </c>
    </row>
    <row r="1931" spans="2:7" ht="20.100000000000001" customHeight="1" x14ac:dyDescent="0.25">
      <c r="B1931" s="538" t="str">
        <f ca="1">IF(F1931="","",(IFERROR(OFFSET('BD1'!C$14,MATCH(F1931,'BD1'!AC$13:AC$2500,0)-2,0),"")))</f>
        <v/>
      </c>
      <c r="C1931" s="539" t="str">
        <f ca="1">IF(F1931="","",(IFERROR(OFFSET('BD1'!AB$14,MATCH(F1931,'BD1'!AC$13:AC$2500,0)-2,0),"")))</f>
        <v/>
      </c>
      <c r="D1931" s="70" t="str">
        <f>IF(F1931="","",(COUNTIFS('BD1'!AC:AC,F1931,'BD1'!AA:AA,"PAGADO")))</f>
        <v/>
      </c>
      <c r="E1931" s="73" t="str">
        <f>IF(F1931="","",(IFERROR(VLOOKUP(F1931,'BD1'!AC:AE,2,0),"")))</f>
        <v/>
      </c>
      <c r="F1931" s="360"/>
      <c r="G1931" s="75" t="str">
        <f>IF(F1931="","",(SUMIFS('BD1'!Y:Y,'BD1'!AC:AC,F1931,'BD1'!AA:AA,"PAGADO")))</f>
        <v/>
      </c>
    </row>
    <row r="1932" spans="2:7" ht="20.100000000000001" customHeight="1" x14ac:dyDescent="0.25">
      <c r="B1932" s="538" t="str">
        <f ca="1">IF(F1932="","",(IFERROR(OFFSET('BD1'!C$14,MATCH(F1932,'BD1'!AC$13:AC$2500,0)-2,0),"")))</f>
        <v/>
      </c>
      <c r="C1932" s="539" t="str">
        <f ca="1">IF(F1932="","",(IFERROR(OFFSET('BD1'!AB$14,MATCH(F1932,'BD1'!AC$13:AC$2500,0)-2,0),"")))</f>
        <v/>
      </c>
      <c r="D1932" s="70" t="str">
        <f>IF(F1932="","",(COUNTIFS('BD1'!AC:AC,F1932,'BD1'!AA:AA,"PAGADO")))</f>
        <v/>
      </c>
      <c r="E1932" s="73" t="str">
        <f>IF(F1932="","",(IFERROR(VLOOKUP(F1932,'BD1'!AC:AE,2,0),"")))</f>
        <v/>
      </c>
      <c r="F1932" s="360"/>
      <c r="G1932" s="75" t="str">
        <f>IF(F1932="","",(SUMIFS('BD1'!Y:Y,'BD1'!AC:AC,F1932,'BD1'!AA:AA,"PAGADO")))</f>
        <v/>
      </c>
    </row>
    <row r="1933" spans="2:7" ht="20.100000000000001" customHeight="1" x14ac:dyDescent="0.25">
      <c r="B1933" s="538" t="str">
        <f ca="1">IF(F1933="","",(IFERROR(OFFSET('BD1'!C$14,MATCH(F1933,'BD1'!AC$13:AC$2500,0)-2,0),"")))</f>
        <v/>
      </c>
      <c r="C1933" s="539" t="str">
        <f ca="1">IF(F1933="","",(IFERROR(OFFSET('BD1'!AB$14,MATCH(F1933,'BD1'!AC$13:AC$2500,0)-2,0),"")))</f>
        <v/>
      </c>
      <c r="D1933" s="70" t="str">
        <f>IF(F1933="","",(COUNTIFS('BD1'!AC:AC,F1933,'BD1'!AA:AA,"PAGADO")))</f>
        <v/>
      </c>
      <c r="E1933" s="73" t="str">
        <f>IF(F1933="","",(IFERROR(VLOOKUP(F1933,'BD1'!AC:AE,2,0),"")))</f>
        <v/>
      </c>
      <c r="F1933" s="360"/>
      <c r="G1933" s="75" t="str">
        <f>IF(F1933="","",(SUMIFS('BD1'!Y:Y,'BD1'!AC:AC,F1933,'BD1'!AA:AA,"PAGADO")))</f>
        <v/>
      </c>
    </row>
    <row r="1934" spans="2:7" ht="20.100000000000001" customHeight="1" x14ac:dyDescent="0.25">
      <c r="B1934" s="538" t="str">
        <f ca="1">IF(F1934="","",(IFERROR(OFFSET('BD1'!C$14,MATCH(F1934,'BD1'!AC$13:AC$2500,0)-2,0),"")))</f>
        <v/>
      </c>
      <c r="C1934" s="539" t="str">
        <f ca="1">IF(F1934="","",(IFERROR(OFFSET('BD1'!AB$14,MATCH(F1934,'BD1'!AC$13:AC$2500,0)-2,0),"")))</f>
        <v/>
      </c>
      <c r="D1934" s="70" t="str">
        <f>IF(F1934="","",(COUNTIFS('BD1'!AC:AC,F1934,'BD1'!AA:AA,"PAGADO")))</f>
        <v/>
      </c>
      <c r="E1934" s="73" t="str">
        <f>IF(F1934="","",(IFERROR(VLOOKUP(F1934,'BD1'!AC:AE,2,0),"")))</f>
        <v/>
      </c>
      <c r="F1934" s="360"/>
      <c r="G1934" s="75" t="str">
        <f>IF(F1934="","",(SUMIFS('BD1'!Y:Y,'BD1'!AC:AC,F1934,'BD1'!AA:AA,"PAGADO")))</f>
        <v/>
      </c>
    </row>
    <row r="1935" spans="2:7" ht="20.100000000000001" customHeight="1" x14ac:dyDescent="0.25">
      <c r="B1935" s="538" t="str">
        <f ca="1">IF(F1935="","",(IFERROR(OFFSET('BD1'!C$14,MATCH(F1935,'BD1'!AC$13:AC$2500,0)-2,0),"")))</f>
        <v/>
      </c>
      <c r="C1935" s="539" t="str">
        <f ca="1">IF(F1935="","",(IFERROR(OFFSET('BD1'!AB$14,MATCH(F1935,'BD1'!AC$13:AC$2500,0)-2,0),"")))</f>
        <v/>
      </c>
      <c r="D1935" s="70" t="str">
        <f>IF(F1935="","",(COUNTIFS('BD1'!AC:AC,F1935,'BD1'!AA:AA,"PAGADO")))</f>
        <v/>
      </c>
      <c r="E1935" s="73" t="str">
        <f>IF(F1935="","",(IFERROR(VLOOKUP(F1935,'BD1'!AC:AE,2,0),"")))</f>
        <v/>
      </c>
      <c r="F1935" s="360"/>
      <c r="G1935" s="75" t="str">
        <f>IF(F1935="","",(SUMIFS('BD1'!Y:Y,'BD1'!AC:AC,F1935,'BD1'!AA:AA,"PAGADO")))</f>
        <v/>
      </c>
    </row>
    <row r="1936" spans="2:7" ht="20.100000000000001" customHeight="1" x14ac:dyDescent="0.25">
      <c r="B1936" s="538" t="str">
        <f ca="1">IF(F1936="","",(IFERROR(OFFSET('BD1'!C$14,MATCH(F1936,'BD1'!AC$13:AC$2500,0)-2,0),"")))</f>
        <v/>
      </c>
      <c r="C1936" s="539" t="str">
        <f ca="1">IF(F1936="","",(IFERROR(OFFSET('BD1'!AB$14,MATCH(F1936,'BD1'!AC$13:AC$2500,0)-2,0),"")))</f>
        <v/>
      </c>
      <c r="D1936" s="70" t="str">
        <f>IF(F1936="","",(COUNTIFS('BD1'!AC:AC,F1936,'BD1'!AA:AA,"PAGADO")))</f>
        <v/>
      </c>
      <c r="E1936" s="73" t="str">
        <f>IF(F1936="","",(IFERROR(VLOOKUP(F1936,'BD1'!AC:AE,2,0),"")))</f>
        <v/>
      </c>
      <c r="F1936" s="360"/>
      <c r="G1936" s="75" t="str">
        <f>IF(F1936="","",(SUMIFS('BD1'!Y:Y,'BD1'!AC:AC,F1936,'BD1'!AA:AA,"PAGADO")))</f>
        <v/>
      </c>
    </row>
    <row r="1937" spans="2:7" ht="20.100000000000001" customHeight="1" x14ac:dyDescent="0.25">
      <c r="B1937" s="538" t="str">
        <f ca="1">IF(F1937="","",(IFERROR(OFFSET('BD1'!C$14,MATCH(F1937,'BD1'!AC$13:AC$2500,0)-2,0),"")))</f>
        <v/>
      </c>
      <c r="C1937" s="539" t="str">
        <f ca="1">IF(F1937="","",(IFERROR(OFFSET('BD1'!AB$14,MATCH(F1937,'BD1'!AC$13:AC$2500,0)-2,0),"")))</f>
        <v/>
      </c>
      <c r="D1937" s="70" t="str">
        <f>IF(F1937="","",(COUNTIFS('BD1'!AC:AC,F1937,'BD1'!AA:AA,"PAGADO")))</f>
        <v/>
      </c>
      <c r="E1937" s="73" t="str">
        <f>IF(F1937="","",(IFERROR(VLOOKUP(F1937,'BD1'!AC:AE,2,0),"")))</f>
        <v/>
      </c>
      <c r="F1937" s="360"/>
      <c r="G1937" s="75" t="str">
        <f>IF(F1937="","",(SUMIFS('BD1'!Y:Y,'BD1'!AC:AC,F1937,'BD1'!AA:AA,"PAGADO")))</f>
        <v/>
      </c>
    </row>
    <row r="1938" spans="2:7" ht="20.100000000000001" customHeight="1" x14ac:dyDescent="0.25">
      <c r="B1938" s="538" t="str">
        <f ca="1">IF(F1938="","",(IFERROR(OFFSET('BD1'!C$14,MATCH(F1938,'BD1'!AC$13:AC$2500,0)-2,0),"")))</f>
        <v/>
      </c>
      <c r="C1938" s="539" t="str">
        <f ca="1">IF(F1938="","",(IFERROR(OFFSET('BD1'!AB$14,MATCH(F1938,'BD1'!AC$13:AC$2500,0)-2,0),"")))</f>
        <v/>
      </c>
      <c r="D1938" s="70" t="str">
        <f>IF(F1938="","",(COUNTIFS('BD1'!AC:AC,F1938,'BD1'!AA:AA,"PAGADO")))</f>
        <v/>
      </c>
      <c r="E1938" s="73" t="str">
        <f>IF(F1938="","",(IFERROR(VLOOKUP(F1938,'BD1'!AC:AE,2,0),"")))</f>
        <v/>
      </c>
      <c r="F1938" s="360"/>
      <c r="G1938" s="75" t="str">
        <f>IF(F1938="","",(SUMIFS('BD1'!Y:Y,'BD1'!AC:AC,F1938,'BD1'!AA:AA,"PAGADO")))</f>
        <v/>
      </c>
    </row>
    <row r="1939" spans="2:7" ht="20.100000000000001" customHeight="1" x14ac:dyDescent="0.25">
      <c r="B1939" s="538" t="str">
        <f ca="1">IF(F1939="","",(IFERROR(OFFSET('BD1'!C$14,MATCH(F1939,'BD1'!AC$13:AC$2500,0)-2,0),"")))</f>
        <v/>
      </c>
      <c r="C1939" s="539" t="str">
        <f ca="1">IF(F1939="","",(IFERROR(OFFSET('BD1'!AB$14,MATCH(F1939,'BD1'!AC$13:AC$2500,0)-2,0),"")))</f>
        <v/>
      </c>
      <c r="D1939" s="70" t="str">
        <f>IF(F1939="","",(COUNTIFS('BD1'!AC:AC,F1939,'BD1'!AA:AA,"PAGADO")))</f>
        <v/>
      </c>
      <c r="E1939" s="73" t="str">
        <f>IF(F1939="","",(IFERROR(VLOOKUP(F1939,'BD1'!AC:AE,2,0),"")))</f>
        <v/>
      </c>
      <c r="F1939" s="360"/>
      <c r="G1939" s="75" t="str">
        <f>IF(F1939="","",(SUMIFS('BD1'!Y:Y,'BD1'!AC:AC,F1939,'BD1'!AA:AA,"PAGADO")))</f>
        <v/>
      </c>
    </row>
    <row r="1940" spans="2:7" ht="20.100000000000001" customHeight="1" x14ac:dyDescent="0.25">
      <c r="B1940" s="538" t="str">
        <f ca="1">IF(F1940="","",(IFERROR(OFFSET('BD1'!C$14,MATCH(F1940,'BD1'!AC$13:AC$2500,0)-2,0),"")))</f>
        <v/>
      </c>
      <c r="C1940" s="539" t="str">
        <f ca="1">IF(F1940="","",(IFERROR(OFFSET('BD1'!AB$14,MATCH(F1940,'BD1'!AC$13:AC$2500,0)-2,0),"")))</f>
        <v/>
      </c>
      <c r="D1940" s="70" t="str">
        <f>IF(F1940="","",(COUNTIFS('BD1'!AC:AC,F1940,'BD1'!AA:AA,"PAGADO")))</f>
        <v/>
      </c>
      <c r="E1940" s="73" t="str">
        <f>IF(F1940="","",(IFERROR(VLOOKUP(F1940,'BD1'!AC:AE,2,0),"")))</f>
        <v/>
      </c>
      <c r="F1940" s="360"/>
      <c r="G1940" s="75" t="str">
        <f>IF(F1940="","",(SUMIFS('BD1'!Y:Y,'BD1'!AC:AC,F1940,'BD1'!AA:AA,"PAGADO")))</f>
        <v/>
      </c>
    </row>
    <row r="1941" spans="2:7" ht="20.100000000000001" customHeight="1" x14ac:dyDescent="0.25">
      <c r="B1941" s="538" t="str">
        <f ca="1">IF(F1941="","",(IFERROR(OFFSET('BD1'!C$14,MATCH(F1941,'BD1'!AC$13:AC$2500,0)-2,0),"")))</f>
        <v/>
      </c>
      <c r="C1941" s="539" t="str">
        <f ca="1">IF(F1941="","",(IFERROR(OFFSET('BD1'!AB$14,MATCH(F1941,'BD1'!AC$13:AC$2500,0)-2,0),"")))</f>
        <v/>
      </c>
      <c r="D1941" s="70" t="str">
        <f>IF(F1941="","",(COUNTIFS('BD1'!AC:AC,F1941,'BD1'!AA:AA,"PAGADO")))</f>
        <v/>
      </c>
      <c r="E1941" s="73" t="str">
        <f>IF(F1941="","",(IFERROR(VLOOKUP(F1941,'BD1'!AC:AE,2,0),"")))</f>
        <v/>
      </c>
      <c r="F1941" s="360"/>
      <c r="G1941" s="75" t="str">
        <f>IF(F1941="","",(SUMIFS('BD1'!Y:Y,'BD1'!AC:AC,F1941,'BD1'!AA:AA,"PAGADO")))</f>
        <v/>
      </c>
    </row>
    <row r="1942" spans="2:7" ht="20.100000000000001" customHeight="1" x14ac:dyDescent="0.25">
      <c r="B1942" s="538" t="str">
        <f ca="1">IF(F1942="","",(IFERROR(OFFSET('BD1'!C$14,MATCH(F1942,'BD1'!AC$13:AC$2500,0)-2,0),"")))</f>
        <v/>
      </c>
      <c r="C1942" s="539" t="str">
        <f ca="1">IF(F1942="","",(IFERROR(OFFSET('BD1'!AB$14,MATCH(F1942,'BD1'!AC$13:AC$2500,0)-2,0),"")))</f>
        <v/>
      </c>
      <c r="D1942" s="70" t="str">
        <f>IF(F1942="","",(COUNTIFS('BD1'!AC:AC,F1942,'BD1'!AA:AA,"PAGADO")))</f>
        <v/>
      </c>
      <c r="E1942" s="73" t="str">
        <f>IF(F1942="","",(IFERROR(VLOOKUP(F1942,'BD1'!AC:AE,2,0),"")))</f>
        <v/>
      </c>
      <c r="F1942" s="360"/>
      <c r="G1942" s="75" t="str">
        <f>IF(F1942="","",(SUMIFS('BD1'!Y:Y,'BD1'!AC:AC,F1942,'BD1'!AA:AA,"PAGADO")))</f>
        <v/>
      </c>
    </row>
    <row r="1943" spans="2:7" ht="20.100000000000001" customHeight="1" x14ac:dyDescent="0.25">
      <c r="B1943" s="538" t="str">
        <f ca="1">IF(F1943="","",(IFERROR(OFFSET('BD1'!C$14,MATCH(F1943,'BD1'!AC$13:AC$2500,0)-2,0),"")))</f>
        <v/>
      </c>
      <c r="C1943" s="539" t="str">
        <f ca="1">IF(F1943="","",(IFERROR(OFFSET('BD1'!AB$14,MATCH(F1943,'BD1'!AC$13:AC$2500,0)-2,0),"")))</f>
        <v/>
      </c>
      <c r="D1943" s="70" t="str">
        <f>IF(F1943="","",(COUNTIFS('BD1'!AC:AC,F1943,'BD1'!AA:AA,"PAGADO")))</f>
        <v/>
      </c>
      <c r="E1943" s="73" t="str">
        <f>IF(F1943="","",(IFERROR(VLOOKUP(F1943,'BD1'!AC:AE,2,0),"")))</f>
        <v/>
      </c>
      <c r="F1943" s="360"/>
      <c r="G1943" s="75" t="str">
        <f>IF(F1943="","",(SUMIFS('BD1'!Y:Y,'BD1'!AC:AC,F1943,'BD1'!AA:AA,"PAGADO")))</f>
        <v/>
      </c>
    </row>
    <row r="1944" spans="2:7" ht="20.100000000000001" customHeight="1" x14ac:dyDescent="0.25">
      <c r="B1944" s="538" t="str">
        <f ca="1">IF(F1944="","",(IFERROR(OFFSET('BD1'!C$14,MATCH(F1944,'BD1'!AC$13:AC$2500,0)-2,0),"")))</f>
        <v/>
      </c>
      <c r="C1944" s="539" t="str">
        <f ca="1">IF(F1944="","",(IFERROR(OFFSET('BD1'!AB$14,MATCH(F1944,'BD1'!AC$13:AC$2500,0)-2,0),"")))</f>
        <v/>
      </c>
      <c r="D1944" s="70" t="str">
        <f>IF(F1944="","",(COUNTIFS('BD1'!AC:AC,F1944,'BD1'!AA:AA,"PAGADO")))</f>
        <v/>
      </c>
      <c r="E1944" s="73" t="str">
        <f>IF(F1944="","",(IFERROR(VLOOKUP(F1944,'BD1'!AC:AE,2,0),"")))</f>
        <v/>
      </c>
      <c r="F1944" s="360"/>
      <c r="G1944" s="75" t="str">
        <f>IF(F1944="","",(SUMIFS('BD1'!Y:Y,'BD1'!AC:AC,F1944,'BD1'!AA:AA,"PAGADO")))</f>
        <v/>
      </c>
    </row>
    <row r="1945" spans="2:7" ht="20.100000000000001" customHeight="1" x14ac:dyDescent="0.25">
      <c r="B1945" s="538" t="str">
        <f ca="1">IF(F1945="","",(IFERROR(OFFSET('BD1'!C$14,MATCH(F1945,'BD1'!AC$13:AC$2500,0)-2,0),"")))</f>
        <v/>
      </c>
      <c r="C1945" s="539" t="str">
        <f ca="1">IF(F1945="","",(IFERROR(OFFSET('BD1'!AB$14,MATCH(F1945,'BD1'!AC$13:AC$2500,0)-2,0),"")))</f>
        <v/>
      </c>
      <c r="D1945" s="70" t="str">
        <f>IF(F1945="","",(COUNTIFS('BD1'!AC:AC,F1945,'BD1'!AA:AA,"PAGADO")))</f>
        <v/>
      </c>
      <c r="E1945" s="73" t="str">
        <f>IF(F1945="","",(IFERROR(VLOOKUP(F1945,'BD1'!AC:AE,2,0),"")))</f>
        <v/>
      </c>
      <c r="F1945" s="360"/>
      <c r="G1945" s="75" t="str">
        <f>IF(F1945="","",(SUMIFS('BD1'!Y:Y,'BD1'!AC:AC,F1945,'BD1'!AA:AA,"PAGADO")))</f>
        <v/>
      </c>
    </row>
    <row r="1946" spans="2:7" ht="20.100000000000001" customHeight="1" x14ac:dyDescent="0.25">
      <c r="B1946" s="538" t="str">
        <f ca="1">IF(F1946="","",(IFERROR(OFFSET('BD1'!C$14,MATCH(F1946,'BD1'!AC$13:AC$2500,0)-2,0),"")))</f>
        <v/>
      </c>
      <c r="C1946" s="539" t="str">
        <f ca="1">IF(F1946="","",(IFERROR(OFFSET('BD1'!AB$14,MATCH(F1946,'BD1'!AC$13:AC$2500,0)-2,0),"")))</f>
        <v/>
      </c>
      <c r="D1946" s="70" t="str">
        <f>IF(F1946="","",(COUNTIFS('BD1'!AC:AC,F1946,'BD1'!AA:AA,"PAGADO")))</f>
        <v/>
      </c>
      <c r="E1946" s="73" t="str">
        <f>IF(F1946="","",(IFERROR(VLOOKUP(F1946,'BD1'!AC:AE,2,0),"")))</f>
        <v/>
      </c>
      <c r="F1946" s="360"/>
      <c r="G1946" s="75" t="str">
        <f>IF(F1946="","",(SUMIFS('BD1'!Y:Y,'BD1'!AC:AC,F1946,'BD1'!AA:AA,"PAGADO")))</f>
        <v/>
      </c>
    </row>
    <row r="1947" spans="2:7" ht="20.100000000000001" customHeight="1" x14ac:dyDescent="0.25">
      <c r="B1947" s="538" t="str">
        <f ca="1">IF(F1947="","",(IFERROR(OFFSET('BD1'!C$14,MATCH(F1947,'BD1'!AC$13:AC$2500,0)-2,0),"")))</f>
        <v/>
      </c>
      <c r="C1947" s="539" t="str">
        <f ca="1">IF(F1947="","",(IFERROR(OFFSET('BD1'!AB$14,MATCH(F1947,'BD1'!AC$13:AC$2500,0)-2,0),"")))</f>
        <v/>
      </c>
      <c r="D1947" s="70" t="str">
        <f>IF(F1947="","",(COUNTIFS('BD1'!AC:AC,F1947,'BD1'!AA:AA,"PAGADO")))</f>
        <v/>
      </c>
      <c r="E1947" s="73" t="str">
        <f>IF(F1947="","",(IFERROR(VLOOKUP(F1947,'BD1'!AC:AE,2,0),"")))</f>
        <v/>
      </c>
      <c r="F1947" s="360"/>
      <c r="G1947" s="75" t="str">
        <f>IF(F1947="","",(SUMIFS('BD1'!Y:Y,'BD1'!AC:AC,F1947,'BD1'!AA:AA,"PAGADO")))</f>
        <v/>
      </c>
    </row>
    <row r="1948" spans="2:7" ht="20.100000000000001" customHeight="1" x14ac:dyDescent="0.25">
      <c r="B1948" s="538" t="str">
        <f ca="1">IF(F1948="","",(IFERROR(OFFSET('BD1'!C$14,MATCH(F1948,'BD1'!AC$13:AC$2500,0)-2,0),"")))</f>
        <v/>
      </c>
      <c r="C1948" s="539" t="str">
        <f ca="1">IF(F1948="","",(IFERROR(OFFSET('BD1'!AB$14,MATCH(F1948,'BD1'!AC$13:AC$2500,0)-2,0),"")))</f>
        <v/>
      </c>
      <c r="D1948" s="70" t="str">
        <f>IF(F1948="","",(COUNTIFS('BD1'!AC:AC,F1948,'BD1'!AA:AA,"PAGADO")))</f>
        <v/>
      </c>
      <c r="E1948" s="73" t="str">
        <f>IF(F1948="","",(IFERROR(VLOOKUP(F1948,'BD1'!AC:AE,2,0),"")))</f>
        <v/>
      </c>
      <c r="F1948" s="360"/>
      <c r="G1948" s="75" t="str">
        <f>IF(F1948="","",(SUMIFS('BD1'!Y:Y,'BD1'!AC:AC,F1948,'BD1'!AA:AA,"PAGADO")))</f>
        <v/>
      </c>
    </row>
    <row r="1949" spans="2:7" ht="20.100000000000001" customHeight="1" x14ac:dyDescent="0.25">
      <c r="B1949" s="538" t="str">
        <f ca="1">IF(F1949="","",(IFERROR(OFFSET('BD1'!C$14,MATCH(F1949,'BD1'!AC$13:AC$2500,0)-2,0),"")))</f>
        <v/>
      </c>
      <c r="C1949" s="539" t="str">
        <f ca="1">IF(F1949="","",(IFERROR(OFFSET('BD1'!AB$14,MATCH(F1949,'BD1'!AC$13:AC$2500,0)-2,0),"")))</f>
        <v/>
      </c>
      <c r="D1949" s="70" t="str">
        <f>IF(F1949="","",(COUNTIFS('BD1'!AC:AC,F1949,'BD1'!AA:AA,"PAGADO")))</f>
        <v/>
      </c>
      <c r="E1949" s="73" t="str">
        <f>IF(F1949="","",(IFERROR(VLOOKUP(F1949,'BD1'!AC:AE,2,0),"")))</f>
        <v/>
      </c>
      <c r="F1949" s="360"/>
      <c r="G1949" s="75" t="str">
        <f>IF(F1949="","",(SUMIFS('BD1'!Y:Y,'BD1'!AC:AC,F1949,'BD1'!AA:AA,"PAGADO")))</f>
        <v/>
      </c>
    </row>
    <row r="1950" spans="2:7" ht="20.100000000000001" customHeight="1" x14ac:dyDescent="0.25">
      <c r="B1950" s="538" t="str">
        <f ca="1">IF(F1950="","",(IFERROR(OFFSET('BD1'!C$14,MATCH(F1950,'BD1'!AC$13:AC$2500,0)-2,0),"")))</f>
        <v/>
      </c>
      <c r="C1950" s="539" t="str">
        <f ca="1">IF(F1950="","",(IFERROR(OFFSET('BD1'!AB$14,MATCH(F1950,'BD1'!AC$13:AC$2500,0)-2,0),"")))</f>
        <v/>
      </c>
      <c r="D1950" s="70" t="str">
        <f>IF(F1950="","",(COUNTIFS('BD1'!AC:AC,F1950,'BD1'!AA:AA,"PAGADO")))</f>
        <v/>
      </c>
      <c r="E1950" s="73" t="str">
        <f>IF(F1950="","",(IFERROR(VLOOKUP(F1950,'BD1'!AC:AE,2,0),"")))</f>
        <v/>
      </c>
      <c r="F1950" s="360"/>
      <c r="G1950" s="75" t="str">
        <f>IF(F1950="","",(SUMIFS('BD1'!Y:Y,'BD1'!AC:AC,F1950,'BD1'!AA:AA,"PAGADO")))</f>
        <v/>
      </c>
    </row>
    <row r="1951" spans="2:7" ht="20.100000000000001" customHeight="1" x14ac:dyDescent="0.25">
      <c r="B1951" s="538" t="str">
        <f ca="1">IF(F1951="","",(IFERROR(OFFSET('BD1'!C$14,MATCH(F1951,'BD1'!AC$13:AC$2500,0)-2,0),"")))</f>
        <v/>
      </c>
      <c r="C1951" s="539" t="str">
        <f ca="1">IF(F1951="","",(IFERROR(OFFSET('BD1'!AB$14,MATCH(F1951,'BD1'!AC$13:AC$2500,0)-2,0),"")))</f>
        <v/>
      </c>
      <c r="D1951" s="70" t="str">
        <f>IF(F1951="","",(COUNTIFS('BD1'!AC:AC,F1951,'BD1'!AA:AA,"PAGADO")))</f>
        <v/>
      </c>
      <c r="E1951" s="73" t="str">
        <f>IF(F1951="","",(IFERROR(VLOOKUP(F1951,'BD1'!AC:AE,2,0),"")))</f>
        <v/>
      </c>
      <c r="F1951" s="360"/>
      <c r="G1951" s="75" t="str">
        <f>IF(F1951="","",(SUMIFS('BD1'!Y:Y,'BD1'!AC:AC,F1951,'BD1'!AA:AA,"PAGADO")))</f>
        <v/>
      </c>
    </row>
    <row r="1952" spans="2:7" ht="20.100000000000001" customHeight="1" x14ac:dyDescent="0.25">
      <c r="B1952" s="538" t="str">
        <f ca="1">IF(F1952="","",(IFERROR(OFFSET('BD1'!C$14,MATCH(F1952,'BD1'!AC$13:AC$2500,0)-2,0),"")))</f>
        <v/>
      </c>
      <c r="C1952" s="539" t="str">
        <f ca="1">IF(F1952="","",(IFERROR(OFFSET('BD1'!AB$14,MATCH(F1952,'BD1'!AC$13:AC$2500,0)-2,0),"")))</f>
        <v/>
      </c>
      <c r="D1952" s="70" t="str">
        <f>IF(F1952="","",(COUNTIFS('BD1'!AC:AC,F1952,'BD1'!AA:AA,"PAGADO")))</f>
        <v/>
      </c>
      <c r="E1952" s="73" t="str">
        <f>IF(F1952="","",(IFERROR(VLOOKUP(F1952,'BD1'!AC:AE,2,0),"")))</f>
        <v/>
      </c>
      <c r="F1952" s="360"/>
      <c r="G1952" s="75" t="str">
        <f>IF(F1952="","",(SUMIFS('BD1'!Y:Y,'BD1'!AC:AC,F1952,'BD1'!AA:AA,"PAGADO")))</f>
        <v/>
      </c>
    </row>
    <row r="1953" spans="2:7" ht="20.100000000000001" customHeight="1" x14ac:dyDescent="0.25">
      <c r="B1953" s="538" t="str">
        <f ca="1">IF(F1953="","",(IFERROR(OFFSET('BD1'!C$14,MATCH(F1953,'BD1'!AC$13:AC$2500,0)-2,0),"")))</f>
        <v/>
      </c>
      <c r="C1953" s="539" t="str">
        <f ca="1">IF(F1953="","",(IFERROR(OFFSET('BD1'!AB$14,MATCH(F1953,'BD1'!AC$13:AC$2500,0)-2,0),"")))</f>
        <v/>
      </c>
      <c r="D1953" s="70" t="str">
        <f>IF(F1953="","",(COUNTIFS('BD1'!AC:AC,F1953,'BD1'!AA:AA,"PAGADO")))</f>
        <v/>
      </c>
      <c r="E1953" s="73" t="str">
        <f>IF(F1953="","",(IFERROR(VLOOKUP(F1953,'BD1'!AC:AE,2,0),"")))</f>
        <v/>
      </c>
      <c r="F1953" s="360"/>
      <c r="G1953" s="75" t="str">
        <f>IF(F1953="","",(SUMIFS('BD1'!Y:Y,'BD1'!AC:AC,F1953,'BD1'!AA:AA,"PAGADO")))</f>
        <v/>
      </c>
    </row>
    <row r="1954" spans="2:7" ht="20.100000000000001" customHeight="1" x14ac:dyDescent="0.25">
      <c r="B1954" s="538" t="str">
        <f ca="1">IF(F1954="","",(IFERROR(OFFSET('BD1'!C$14,MATCH(F1954,'BD1'!AC$13:AC$2500,0)-2,0),"")))</f>
        <v/>
      </c>
      <c r="C1954" s="539" t="str">
        <f ca="1">IF(F1954="","",(IFERROR(OFFSET('BD1'!AB$14,MATCH(F1954,'BD1'!AC$13:AC$2500,0)-2,0),"")))</f>
        <v/>
      </c>
      <c r="D1954" s="70" t="str">
        <f>IF(F1954="","",(COUNTIFS('BD1'!AC:AC,F1954,'BD1'!AA:AA,"PAGADO")))</f>
        <v/>
      </c>
      <c r="E1954" s="73" t="str">
        <f>IF(F1954="","",(IFERROR(VLOOKUP(F1954,'BD1'!AC:AE,2,0),"")))</f>
        <v/>
      </c>
      <c r="F1954" s="360"/>
      <c r="G1954" s="75" t="str">
        <f>IF(F1954="","",(SUMIFS('BD1'!Y:Y,'BD1'!AC:AC,F1954,'BD1'!AA:AA,"PAGADO")))</f>
        <v/>
      </c>
    </row>
    <row r="1955" spans="2:7" ht="20.100000000000001" customHeight="1" x14ac:dyDescent="0.25">
      <c r="B1955" s="538" t="str">
        <f ca="1">IF(F1955="","",(IFERROR(OFFSET('BD1'!C$14,MATCH(F1955,'BD1'!AC$13:AC$2500,0)-2,0),"")))</f>
        <v/>
      </c>
      <c r="C1955" s="539" t="str">
        <f ca="1">IF(F1955="","",(IFERROR(OFFSET('BD1'!AB$14,MATCH(F1955,'BD1'!AC$13:AC$2500,0)-2,0),"")))</f>
        <v/>
      </c>
      <c r="D1955" s="70" t="str">
        <f>IF(F1955="","",(COUNTIFS('BD1'!AC:AC,F1955,'BD1'!AA:AA,"PAGADO")))</f>
        <v/>
      </c>
      <c r="E1955" s="73" t="str">
        <f>IF(F1955="","",(IFERROR(VLOOKUP(F1955,'BD1'!AC:AE,2,0),"")))</f>
        <v/>
      </c>
      <c r="F1955" s="360"/>
      <c r="G1955" s="75" t="str">
        <f>IF(F1955="","",(SUMIFS('BD1'!Y:Y,'BD1'!AC:AC,F1955,'BD1'!AA:AA,"PAGADO")))</f>
        <v/>
      </c>
    </row>
    <row r="1956" spans="2:7" ht="20.100000000000001" customHeight="1" x14ac:dyDescent="0.25">
      <c r="B1956" s="538" t="str">
        <f ca="1">IF(F1956="","",(IFERROR(OFFSET('BD1'!C$14,MATCH(F1956,'BD1'!AC$13:AC$2500,0)-2,0),"")))</f>
        <v/>
      </c>
      <c r="C1956" s="539" t="str">
        <f ca="1">IF(F1956="","",(IFERROR(OFFSET('BD1'!AB$14,MATCH(F1956,'BD1'!AC$13:AC$2500,0)-2,0),"")))</f>
        <v/>
      </c>
      <c r="D1956" s="70" t="str">
        <f>IF(F1956="","",(COUNTIFS('BD1'!AC:AC,F1956,'BD1'!AA:AA,"PAGADO")))</f>
        <v/>
      </c>
      <c r="E1956" s="73" t="str">
        <f>IF(F1956="","",(IFERROR(VLOOKUP(F1956,'BD1'!AC:AE,2,0),"")))</f>
        <v/>
      </c>
      <c r="F1956" s="360"/>
      <c r="G1956" s="75" t="str">
        <f>IF(F1956="","",(SUMIFS('BD1'!Y:Y,'BD1'!AC:AC,F1956,'BD1'!AA:AA,"PAGADO")))</f>
        <v/>
      </c>
    </row>
    <row r="1957" spans="2:7" ht="20.100000000000001" customHeight="1" x14ac:dyDescent="0.25">
      <c r="B1957" s="538" t="str">
        <f ca="1">IF(F1957="","",(IFERROR(OFFSET('BD1'!C$14,MATCH(F1957,'BD1'!AC$13:AC$2500,0)-2,0),"")))</f>
        <v/>
      </c>
      <c r="C1957" s="539" t="str">
        <f ca="1">IF(F1957="","",(IFERROR(OFFSET('BD1'!AB$14,MATCH(F1957,'BD1'!AC$13:AC$2500,0)-2,0),"")))</f>
        <v/>
      </c>
      <c r="D1957" s="70" t="str">
        <f>IF(F1957="","",(COUNTIFS('BD1'!AC:AC,F1957,'BD1'!AA:AA,"PAGADO")))</f>
        <v/>
      </c>
      <c r="E1957" s="73" t="str">
        <f>IF(F1957="","",(IFERROR(VLOOKUP(F1957,'BD1'!AC:AE,2,0),"")))</f>
        <v/>
      </c>
      <c r="F1957" s="360"/>
      <c r="G1957" s="75" t="str">
        <f>IF(F1957="","",(SUMIFS('BD1'!Y:Y,'BD1'!AC:AC,F1957,'BD1'!AA:AA,"PAGADO")))</f>
        <v/>
      </c>
    </row>
    <row r="1958" spans="2:7" ht="20.100000000000001" customHeight="1" x14ac:dyDescent="0.25">
      <c r="B1958" s="538" t="str">
        <f ca="1">IF(F1958="","",(IFERROR(OFFSET('BD1'!C$14,MATCH(F1958,'BD1'!AC$13:AC$2500,0)-2,0),"")))</f>
        <v/>
      </c>
      <c r="C1958" s="539" t="str">
        <f ca="1">IF(F1958="","",(IFERROR(OFFSET('BD1'!AB$14,MATCH(F1958,'BD1'!AC$13:AC$2500,0)-2,0),"")))</f>
        <v/>
      </c>
      <c r="D1958" s="70" t="str">
        <f>IF(F1958="","",(COUNTIFS('BD1'!AC:AC,F1958,'BD1'!AA:AA,"PAGADO")))</f>
        <v/>
      </c>
      <c r="E1958" s="73" t="str">
        <f>IF(F1958="","",(IFERROR(VLOOKUP(F1958,'BD1'!AC:AE,2,0),"")))</f>
        <v/>
      </c>
      <c r="F1958" s="360"/>
      <c r="G1958" s="75" t="str">
        <f>IF(F1958="","",(SUMIFS('BD1'!Y:Y,'BD1'!AC:AC,F1958,'BD1'!AA:AA,"PAGADO")))</f>
        <v/>
      </c>
    </row>
    <row r="1959" spans="2:7" ht="20.100000000000001" customHeight="1" x14ac:dyDescent="0.25">
      <c r="B1959" s="538" t="str">
        <f ca="1">IF(F1959="","",(IFERROR(OFFSET('BD1'!C$14,MATCH(F1959,'BD1'!AC$13:AC$2500,0)-2,0),"")))</f>
        <v/>
      </c>
      <c r="C1959" s="539" t="str">
        <f ca="1">IF(F1959="","",(IFERROR(OFFSET('BD1'!AB$14,MATCH(F1959,'BD1'!AC$13:AC$2500,0)-2,0),"")))</f>
        <v/>
      </c>
      <c r="D1959" s="70" t="str">
        <f>IF(F1959="","",(COUNTIFS('BD1'!AC:AC,F1959,'BD1'!AA:AA,"PAGADO")))</f>
        <v/>
      </c>
      <c r="E1959" s="73" t="str">
        <f>IF(F1959="","",(IFERROR(VLOOKUP(F1959,'BD1'!AC:AE,2,0),"")))</f>
        <v/>
      </c>
      <c r="F1959" s="360"/>
      <c r="G1959" s="75" t="str">
        <f>IF(F1959="","",(SUMIFS('BD1'!Y:Y,'BD1'!AC:AC,F1959,'BD1'!AA:AA,"PAGADO")))</f>
        <v/>
      </c>
    </row>
    <row r="1960" spans="2:7" ht="20.100000000000001" customHeight="1" x14ac:dyDescent="0.25">
      <c r="B1960" s="538" t="str">
        <f ca="1">IF(F1960="","",(IFERROR(OFFSET('BD1'!C$14,MATCH(F1960,'BD1'!AC$13:AC$2500,0)-2,0),"")))</f>
        <v/>
      </c>
      <c r="C1960" s="539" t="str">
        <f ca="1">IF(F1960="","",(IFERROR(OFFSET('BD1'!AB$14,MATCH(F1960,'BD1'!AC$13:AC$2500,0)-2,0),"")))</f>
        <v/>
      </c>
      <c r="D1960" s="70" t="str">
        <f>IF(F1960="","",(COUNTIFS('BD1'!AC:AC,F1960,'BD1'!AA:AA,"PAGADO")))</f>
        <v/>
      </c>
      <c r="E1960" s="73" t="str">
        <f>IF(F1960="","",(IFERROR(VLOOKUP(F1960,'BD1'!AC:AE,2,0),"")))</f>
        <v/>
      </c>
      <c r="F1960" s="360"/>
      <c r="G1960" s="75" t="str">
        <f>IF(F1960="","",(SUMIFS('BD1'!Y:Y,'BD1'!AC:AC,F1960,'BD1'!AA:AA,"PAGADO")))</f>
        <v/>
      </c>
    </row>
    <row r="1961" spans="2:7" ht="20.100000000000001" customHeight="1" x14ac:dyDescent="0.25">
      <c r="B1961" s="538" t="str">
        <f ca="1">IF(F1961="","",(IFERROR(OFFSET('BD1'!C$14,MATCH(F1961,'BD1'!AC$13:AC$2500,0)-2,0),"")))</f>
        <v/>
      </c>
      <c r="C1961" s="539" t="str">
        <f ca="1">IF(F1961="","",(IFERROR(OFFSET('BD1'!AB$14,MATCH(F1961,'BD1'!AC$13:AC$2500,0)-2,0),"")))</f>
        <v/>
      </c>
      <c r="D1961" s="70" t="str">
        <f>IF(F1961="","",(COUNTIFS('BD1'!AC:AC,F1961,'BD1'!AA:AA,"PAGADO")))</f>
        <v/>
      </c>
      <c r="E1961" s="73" t="str">
        <f>IF(F1961="","",(IFERROR(VLOOKUP(F1961,'BD1'!AC:AE,2,0),"")))</f>
        <v/>
      </c>
      <c r="F1961" s="360"/>
      <c r="G1961" s="75" t="str">
        <f>IF(F1961="","",(SUMIFS('BD1'!Y:Y,'BD1'!AC:AC,F1961,'BD1'!AA:AA,"PAGADO")))</f>
        <v/>
      </c>
    </row>
    <row r="1962" spans="2:7" ht="20.100000000000001" customHeight="1" x14ac:dyDescent="0.25">
      <c r="B1962" s="538" t="str">
        <f ca="1">IF(F1962="","",(IFERROR(OFFSET('BD1'!C$14,MATCH(F1962,'BD1'!AC$13:AC$2500,0)-2,0),"")))</f>
        <v/>
      </c>
      <c r="C1962" s="539" t="str">
        <f ca="1">IF(F1962="","",(IFERROR(OFFSET('BD1'!AB$14,MATCH(F1962,'BD1'!AC$13:AC$2500,0)-2,0),"")))</f>
        <v/>
      </c>
      <c r="D1962" s="70" t="str">
        <f>IF(F1962="","",(COUNTIFS('BD1'!AC:AC,F1962,'BD1'!AA:AA,"PAGADO")))</f>
        <v/>
      </c>
      <c r="E1962" s="73" t="str">
        <f>IF(F1962="","",(IFERROR(VLOOKUP(F1962,'BD1'!AC:AE,2,0),"")))</f>
        <v/>
      </c>
      <c r="F1962" s="360"/>
      <c r="G1962" s="75" t="str">
        <f>IF(F1962="","",(SUMIFS('BD1'!Y:Y,'BD1'!AC:AC,F1962,'BD1'!AA:AA,"PAGADO")))</f>
        <v/>
      </c>
    </row>
    <row r="1963" spans="2:7" ht="20.100000000000001" customHeight="1" x14ac:dyDescent="0.25">
      <c r="B1963" s="538" t="str">
        <f ca="1">IF(F1963="","",(IFERROR(OFFSET('BD1'!C$14,MATCH(F1963,'BD1'!AC$13:AC$2500,0)-2,0),"")))</f>
        <v/>
      </c>
      <c r="C1963" s="539" t="str">
        <f ca="1">IF(F1963="","",(IFERROR(OFFSET('BD1'!AB$14,MATCH(F1963,'BD1'!AC$13:AC$2500,0)-2,0),"")))</f>
        <v/>
      </c>
      <c r="D1963" s="70" t="str">
        <f>IF(F1963="","",(COUNTIFS('BD1'!AC:AC,F1963,'BD1'!AA:AA,"PAGADO")))</f>
        <v/>
      </c>
      <c r="E1963" s="73" t="str">
        <f>IF(F1963="","",(IFERROR(VLOOKUP(F1963,'BD1'!AC:AE,2,0),"")))</f>
        <v/>
      </c>
      <c r="F1963" s="360"/>
      <c r="G1963" s="75" t="str">
        <f>IF(F1963="","",(SUMIFS('BD1'!Y:Y,'BD1'!AC:AC,F1963,'BD1'!AA:AA,"PAGADO")))</f>
        <v/>
      </c>
    </row>
    <row r="1964" spans="2:7" ht="20.100000000000001" customHeight="1" x14ac:dyDescent="0.25">
      <c r="B1964" s="538" t="str">
        <f ca="1">IF(F1964="","",(IFERROR(OFFSET('BD1'!C$14,MATCH(F1964,'BD1'!AC$13:AC$2500,0)-2,0),"")))</f>
        <v/>
      </c>
      <c r="C1964" s="539" t="str">
        <f ca="1">IF(F1964="","",(IFERROR(OFFSET('BD1'!AB$14,MATCH(F1964,'BD1'!AC$13:AC$2500,0)-2,0),"")))</f>
        <v/>
      </c>
      <c r="D1964" s="70" t="str">
        <f>IF(F1964="","",(COUNTIFS('BD1'!AC:AC,F1964,'BD1'!AA:AA,"PAGADO")))</f>
        <v/>
      </c>
      <c r="E1964" s="73" t="str">
        <f>IF(F1964="","",(IFERROR(VLOOKUP(F1964,'BD1'!AC:AE,2,0),"")))</f>
        <v/>
      </c>
      <c r="F1964" s="360"/>
      <c r="G1964" s="75" t="str">
        <f>IF(F1964="","",(SUMIFS('BD1'!Y:Y,'BD1'!AC:AC,F1964,'BD1'!AA:AA,"PAGADO")))</f>
        <v/>
      </c>
    </row>
    <row r="1965" spans="2:7" ht="20.100000000000001" customHeight="1" x14ac:dyDescent="0.25">
      <c r="B1965" s="538" t="str">
        <f ca="1">IF(F1965="","",(IFERROR(OFFSET('BD1'!C$14,MATCH(F1965,'BD1'!AC$13:AC$2500,0)-2,0),"")))</f>
        <v/>
      </c>
      <c r="C1965" s="539" t="str">
        <f ca="1">IF(F1965="","",(IFERROR(OFFSET('BD1'!AB$14,MATCH(F1965,'BD1'!AC$13:AC$2500,0)-2,0),"")))</f>
        <v/>
      </c>
      <c r="D1965" s="70" t="str">
        <f>IF(F1965="","",(COUNTIFS('BD1'!AC:AC,F1965,'BD1'!AA:AA,"PAGADO")))</f>
        <v/>
      </c>
      <c r="E1965" s="73" t="str">
        <f>IF(F1965="","",(IFERROR(VLOOKUP(F1965,'BD1'!AC:AE,2,0),"")))</f>
        <v/>
      </c>
      <c r="F1965" s="360"/>
      <c r="G1965" s="75" t="str">
        <f>IF(F1965="","",(SUMIFS('BD1'!Y:Y,'BD1'!AC:AC,F1965,'BD1'!AA:AA,"PAGADO")))</f>
        <v/>
      </c>
    </row>
    <row r="1966" spans="2:7" ht="20.100000000000001" customHeight="1" x14ac:dyDescent="0.25">
      <c r="B1966" s="538" t="str">
        <f ca="1">IF(F1966="","",(IFERROR(OFFSET('BD1'!C$14,MATCH(F1966,'BD1'!AC$13:AC$2500,0)-2,0),"")))</f>
        <v/>
      </c>
      <c r="C1966" s="539" t="str">
        <f ca="1">IF(F1966="","",(IFERROR(OFFSET('BD1'!AB$14,MATCH(F1966,'BD1'!AC$13:AC$2500,0)-2,0),"")))</f>
        <v/>
      </c>
      <c r="D1966" s="70" t="str">
        <f>IF(F1966="","",(COUNTIFS('BD1'!AC:AC,F1966,'BD1'!AA:AA,"PAGADO")))</f>
        <v/>
      </c>
      <c r="E1966" s="73" t="str">
        <f>IF(F1966="","",(IFERROR(VLOOKUP(F1966,'BD1'!AC:AE,2,0),"")))</f>
        <v/>
      </c>
      <c r="F1966" s="360"/>
      <c r="G1966" s="75" t="str">
        <f>IF(F1966="","",(SUMIFS('BD1'!Y:Y,'BD1'!AC:AC,F1966,'BD1'!AA:AA,"PAGADO")))</f>
        <v/>
      </c>
    </row>
    <row r="1967" spans="2:7" ht="20.100000000000001" customHeight="1" x14ac:dyDescent="0.25">
      <c r="B1967" s="538" t="str">
        <f ca="1">IF(F1967="","",(IFERROR(OFFSET('BD1'!C$14,MATCH(F1967,'BD1'!AC$13:AC$2500,0)-2,0),"")))</f>
        <v/>
      </c>
      <c r="C1967" s="539" t="str">
        <f ca="1">IF(F1967="","",(IFERROR(OFFSET('BD1'!AB$14,MATCH(F1967,'BD1'!AC$13:AC$2500,0)-2,0),"")))</f>
        <v/>
      </c>
      <c r="D1967" s="70" t="str">
        <f>IF(F1967="","",(COUNTIFS('BD1'!AC:AC,F1967,'BD1'!AA:AA,"PAGADO")))</f>
        <v/>
      </c>
      <c r="E1967" s="73" t="str">
        <f>IF(F1967="","",(IFERROR(VLOOKUP(F1967,'BD1'!AC:AE,2,0),"")))</f>
        <v/>
      </c>
      <c r="F1967" s="360"/>
      <c r="G1967" s="75" t="str">
        <f>IF(F1967="","",(SUMIFS('BD1'!Y:Y,'BD1'!AC:AC,F1967,'BD1'!AA:AA,"PAGADO")))</f>
        <v/>
      </c>
    </row>
    <row r="1968" spans="2:7" ht="20.100000000000001" customHeight="1" x14ac:dyDescent="0.25">
      <c r="B1968" s="538" t="str">
        <f ca="1">IF(F1968="","",(IFERROR(OFFSET('BD1'!C$14,MATCH(F1968,'BD1'!AC$13:AC$2500,0)-2,0),"")))</f>
        <v/>
      </c>
      <c r="C1968" s="539" t="str">
        <f ca="1">IF(F1968="","",(IFERROR(OFFSET('BD1'!AB$14,MATCH(F1968,'BD1'!AC$13:AC$2500,0)-2,0),"")))</f>
        <v/>
      </c>
      <c r="D1968" s="70" t="str">
        <f>IF(F1968="","",(COUNTIFS('BD1'!AC:AC,F1968,'BD1'!AA:AA,"PAGADO")))</f>
        <v/>
      </c>
      <c r="E1968" s="73" t="str">
        <f>IF(F1968="","",(IFERROR(VLOOKUP(F1968,'BD1'!AC:AE,2,0),"")))</f>
        <v/>
      </c>
      <c r="F1968" s="360"/>
      <c r="G1968" s="75" t="str">
        <f>IF(F1968="","",(SUMIFS('BD1'!Y:Y,'BD1'!AC:AC,F1968,'BD1'!AA:AA,"PAGADO")))</f>
        <v/>
      </c>
    </row>
    <row r="1969" spans="2:7" ht="20.100000000000001" customHeight="1" x14ac:dyDescent="0.25">
      <c r="B1969" s="538" t="str">
        <f ca="1">IF(F1969="","",(IFERROR(OFFSET('BD1'!C$14,MATCH(F1969,'BD1'!AC$13:AC$2500,0)-2,0),"")))</f>
        <v/>
      </c>
      <c r="C1969" s="539" t="str">
        <f ca="1">IF(F1969="","",(IFERROR(OFFSET('BD1'!AB$14,MATCH(F1969,'BD1'!AC$13:AC$2500,0)-2,0),"")))</f>
        <v/>
      </c>
      <c r="D1969" s="70" t="str">
        <f>IF(F1969="","",(COUNTIFS('BD1'!AC:AC,F1969,'BD1'!AA:AA,"PAGADO")))</f>
        <v/>
      </c>
      <c r="E1969" s="73" t="str">
        <f>IF(F1969="","",(IFERROR(VLOOKUP(F1969,'BD1'!AC:AE,2,0),"")))</f>
        <v/>
      </c>
      <c r="F1969" s="360"/>
      <c r="G1969" s="75" t="str">
        <f>IF(F1969="","",(SUMIFS('BD1'!Y:Y,'BD1'!AC:AC,F1969,'BD1'!AA:AA,"PAGADO")))</f>
        <v/>
      </c>
    </row>
    <row r="1970" spans="2:7" ht="20.100000000000001" customHeight="1" x14ac:dyDescent="0.25">
      <c r="B1970" s="538" t="str">
        <f ca="1">IF(F1970="","",(IFERROR(OFFSET('BD1'!C$14,MATCH(F1970,'BD1'!AC$13:AC$2500,0)-2,0),"")))</f>
        <v/>
      </c>
      <c r="C1970" s="539" t="str">
        <f ca="1">IF(F1970="","",(IFERROR(OFFSET('BD1'!AB$14,MATCH(F1970,'BD1'!AC$13:AC$2500,0)-2,0),"")))</f>
        <v/>
      </c>
      <c r="D1970" s="70" t="str">
        <f>IF(F1970="","",(COUNTIFS('BD1'!AC:AC,F1970,'BD1'!AA:AA,"PAGADO")))</f>
        <v/>
      </c>
      <c r="E1970" s="73" t="str">
        <f>IF(F1970="","",(IFERROR(VLOOKUP(F1970,'BD1'!AC:AE,2,0),"")))</f>
        <v/>
      </c>
      <c r="F1970" s="360"/>
      <c r="G1970" s="75" t="str">
        <f>IF(F1970="","",(SUMIFS('BD1'!Y:Y,'BD1'!AC:AC,F1970,'BD1'!AA:AA,"PAGADO")))</f>
        <v/>
      </c>
    </row>
    <row r="1971" spans="2:7" ht="20.100000000000001" customHeight="1" x14ac:dyDescent="0.25">
      <c r="B1971" s="538" t="str">
        <f ca="1">IF(F1971="","",(IFERROR(OFFSET('BD1'!C$14,MATCH(F1971,'BD1'!AC$13:AC$2500,0)-2,0),"")))</f>
        <v/>
      </c>
      <c r="C1971" s="539" t="str">
        <f ca="1">IF(F1971="","",(IFERROR(OFFSET('BD1'!AB$14,MATCH(F1971,'BD1'!AC$13:AC$2500,0)-2,0),"")))</f>
        <v/>
      </c>
      <c r="D1971" s="70" t="str">
        <f>IF(F1971="","",(COUNTIFS('BD1'!AC:AC,F1971,'BD1'!AA:AA,"PAGADO")))</f>
        <v/>
      </c>
      <c r="E1971" s="73" t="str">
        <f>IF(F1971="","",(IFERROR(VLOOKUP(F1971,'BD1'!AC:AE,2,0),"")))</f>
        <v/>
      </c>
      <c r="F1971" s="360"/>
      <c r="G1971" s="75" t="str">
        <f>IF(F1971="","",(SUMIFS('BD1'!Y:Y,'BD1'!AC:AC,F1971,'BD1'!AA:AA,"PAGADO")))</f>
        <v/>
      </c>
    </row>
    <row r="1972" spans="2:7" ht="20.100000000000001" customHeight="1" x14ac:dyDescent="0.25">
      <c r="B1972" s="538" t="str">
        <f ca="1">IF(F1972="","",(IFERROR(OFFSET('BD1'!C$14,MATCH(F1972,'BD1'!AC$13:AC$2500,0)-2,0),"")))</f>
        <v/>
      </c>
      <c r="C1972" s="539" t="str">
        <f ca="1">IF(F1972="","",(IFERROR(OFFSET('BD1'!AB$14,MATCH(F1972,'BD1'!AC$13:AC$2500,0)-2,0),"")))</f>
        <v/>
      </c>
      <c r="D1972" s="70" t="str">
        <f>IF(F1972="","",(COUNTIFS('BD1'!AC:AC,F1972,'BD1'!AA:AA,"PAGADO")))</f>
        <v/>
      </c>
      <c r="E1972" s="73" t="str">
        <f>IF(F1972="","",(IFERROR(VLOOKUP(F1972,'BD1'!AC:AE,2,0),"")))</f>
        <v/>
      </c>
      <c r="F1972" s="360"/>
      <c r="G1972" s="75" t="str">
        <f>IF(F1972="","",(SUMIFS('BD1'!Y:Y,'BD1'!AC:AC,F1972,'BD1'!AA:AA,"PAGADO")))</f>
        <v/>
      </c>
    </row>
    <row r="1973" spans="2:7" ht="20.100000000000001" customHeight="1" x14ac:dyDescent="0.25">
      <c r="B1973" s="538" t="str">
        <f ca="1">IF(F1973="","",(IFERROR(OFFSET('BD1'!C$14,MATCH(F1973,'BD1'!AC$13:AC$2500,0)-2,0),"")))</f>
        <v/>
      </c>
      <c r="C1973" s="539" t="str">
        <f ca="1">IF(F1973="","",(IFERROR(OFFSET('BD1'!AB$14,MATCH(F1973,'BD1'!AC$13:AC$2500,0)-2,0),"")))</f>
        <v/>
      </c>
      <c r="D1973" s="70" t="str">
        <f>IF(F1973="","",(COUNTIFS('BD1'!AC:AC,F1973,'BD1'!AA:AA,"PAGADO")))</f>
        <v/>
      </c>
      <c r="E1973" s="73" t="str">
        <f>IF(F1973="","",(IFERROR(VLOOKUP(F1973,'BD1'!AC:AE,2,0),"")))</f>
        <v/>
      </c>
      <c r="F1973" s="360"/>
      <c r="G1973" s="75" t="str">
        <f>IF(F1973="","",(SUMIFS('BD1'!Y:Y,'BD1'!AC:AC,F1973,'BD1'!AA:AA,"PAGADO")))</f>
        <v/>
      </c>
    </row>
    <row r="1974" spans="2:7" ht="20.100000000000001" customHeight="1" x14ac:dyDescent="0.25">
      <c r="B1974" s="538" t="str">
        <f ca="1">IF(F1974="","",(IFERROR(OFFSET('BD1'!C$14,MATCH(F1974,'BD1'!AC$13:AC$2500,0)-2,0),"")))</f>
        <v/>
      </c>
      <c r="C1974" s="539" t="str">
        <f ca="1">IF(F1974="","",(IFERROR(OFFSET('BD1'!AB$14,MATCH(F1974,'BD1'!AC$13:AC$2500,0)-2,0),"")))</f>
        <v/>
      </c>
      <c r="D1974" s="70" t="str">
        <f>IF(F1974="","",(COUNTIFS('BD1'!AC:AC,F1974,'BD1'!AA:AA,"PAGADO")))</f>
        <v/>
      </c>
      <c r="E1974" s="73" t="str">
        <f>IF(F1974="","",(IFERROR(VLOOKUP(F1974,'BD1'!AC:AE,2,0),"")))</f>
        <v/>
      </c>
      <c r="F1974" s="360"/>
      <c r="G1974" s="75" t="str">
        <f>IF(F1974="","",(SUMIFS('BD1'!Y:Y,'BD1'!AC:AC,F1974,'BD1'!AA:AA,"PAGADO")))</f>
        <v/>
      </c>
    </row>
    <row r="1975" spans="2:7" ht="20.100000000000001" customHeight="1" x14ac:dyDescent="0.25">
      <c r="B1975" s="538" t="str">
        <f ca="1">IF(F1975="","",(IFERROR(OFFSET('BD1'!C$14,MATCH(F1975,'BD1'!AC$13:AC$2500,0)-2,0),"")))</f>
        <v/>
      </c>
      <c r="C1975" s="539" t="str">
        <f ca="1">IF(F1975="","",(IFERROR(OFFSET('BD1'!AB$14,MATCH(F1975,'BD1'!AC$13:AC$2500,0)-2,0),"")))</f>
        <v/>
      </c>
      <c r="D1975" s="70" t="str">
        <f>IF(F1975="","",(COUNTIFS('BD1'!AC:AC,F1975,'BD1'!AA:AA,"PAGADO")))</f>
        <v/>
      </c>
      <c r="E1975" s="73" t="str">
        <f>IF(F1975="","",(IFERROR(VLOOKUP(F1975,'BD1'!AC:AE,2,0),"")))</f>
        <v/>
      </c>
      <c r="F1975" s="360"/>
      <c r="G1975" s="75" t="str">
        <f>IF(F1975="","",(SUMIFS('BD1'!Y:Y,'BD1'!AC:AC,F1975,'BD1'!AA:AA,"PAGADO")))</f>
        <v/>
      </c>
    </row>
    <row r="1976" spans="2:7" ht="20.100000000000001" customHeight="1" x14ac:dyDescent="0.25">
      <c r="B1976" s="538" t="str">
        <f ca="1">IF(F1976="","",(IFERROR(OFFSET('BD1'!C$14,MATCH(F1976,'BD1'!AC$13:AC$2500,0)-2,0),"")))</f>
        <v/>
      </c>
      <c r="C1976" s="539" t="str">
        <f ca="1">IF(F1976="","",(IFERROR(OFFSET('BD1'!AB$14,MATCH(F1976,'BD1'!AC$13:AC$2500,0)-2,0),"")))</f>
        <v/>
      </c>
      <c r="D1976" s="70" t="str">
        <f>IF(F1976="","",(COUNTIFS('BD1'!AC:AC,F1976,'BD1'!AA:AA,"PAGADO")))</f>
        <v/>
      </c>
      <c r="E1976" s="73" t="str">
        <f>IF(F1976="","",(IFERROR(VLOOKUP(F1976,'BD1'!AC:AE,2,0),"")))</f>
        <v/>
      </c>
      <c r="F1976" s="360"/>
      <c r="G1976" s="75" t="str">
        <f>IF(F1976="","",(SUMIFS('BD1'!Y:Y,'BD1'!AC:AC,F1976,'BD1'!AA:AA,"PAGADO")))</f>
        <v/>
      </c>
    </row>
    <row r="1977" spans="2:7" ht="20.100000000000001" customHeight="1" x14ac:dyDescent="0.25">
      <c r="B1977" s="538" t="str">
        <f ca="1">IF(F1977="","",(IFERROR(OFFSET('BD1'!C$14,MATCH(F1977,'BD1'!AC$13:AC$2500,0)-2,0),"")))</f>
        <v/>
      </c>
      <c r="C1977" s="539" t="str">
        <f ca="1">IF(F1977="","",(IFERROR(OFFSET('BD1'!AB$14,MATCH(F1977,'BD1'!AC$13:AC$2500,0)-2,0),"")))</f>
        <v/>
      </c>
      <c r="D1977" s="70" t="str">
        <f>IF(F1977="","",(COUNTIFS('BD1'!AC:AC,F1977,'BD1'!AA:AA,"PAGADO")))</f>
        <v/>
      </c>
      <c r="E1977" s="73" t="str">
        <f>IF(F1977="","",(IFERROR(VLOOKUP(F1977,'BD1'!AC:AE,2,0),"")))</f>
        <v/>
      </c>
      <c r="F1977" s="360"/>
      <c r="G1977" s="75" t="str">
        <f>IF(F1977="","",(SUMIFS('BD1'!Y:Y,'BD1'!AC:AC,F1977,'BD1'!AA:AA,"PAGADO")))</f>
        <v/>
      </c>
    </row>
    <row r="1978" spans="2:7" ht="20.100000000000001" customHeight="1" x14ac:dyDescent="0.25">
      <c r="B1978" s="538" t="str">
        <f ca="1">IF(F1978="","",(IFERROR(OFFSET('BD1'!C$14,MATCH(F1978,'BD1'!AC$13:AC$2500,0)-2,0),"")))</f>
        <v/>
      </c>
      <c r="C1978" s="539" t="str">
        <f ca="1">IF(F1978="","",(IFERROR(OFFSET('BD1'!AB$14,MATCH(F1978,'BD1'!AC$13:AC$2500,0)-2,0),"")))</f>
        <v/>
      </c>
      <c r="D1978" s="70" t="str">
        <f>IF(F1978="","",(COUNTIFS('BD1'!AC:AC,F1978,'BD1'!AA:AA,"PAGADO")))</f>
        <v/>
      </c>
      <c r="E1978" s="73" t="str">
        <f>IF(F1978="","",(IFERROR(VLOOKUP(F1978,'BD1'!AC:AE,2,0),"")))</f>
        <v/>
      </c>
      <c r="F1978" s="360"/>
      <c r="G1978" s="75" t="str">
        <f>IF(F1978="","",(SUMIFS('BD1'!Y:Y,'BD1'!AC:AC,F1978,'BD1'!AA:AA,"PAGADO")))</f>
        <v/>
      </c>
    </row>
    <row r="1979" spans="2:7" ht="20.100000000000001" customHeight="1" x14ac:dyDescent="0.25">
      <c r="B1979" s="538" t="str">
        <f ca="1">IF(F1979="","",(IFERROR(OFFSET('BD1'!C$14,MATCH(F1979,'BD1'!AC$13:AC$2500,0)-2,0),"")))</f>
        <v/>
      </c>
      <c r="C1979" s="539" t="str">
        <f ca="1">IF(F1979="","",(IFERROR(OFFSET('BD1'!AB$14,MATCH(F1979,'BD1'!AC$13:AC$2500,0)-2,0),"")))</f>
        <v/>
      </c>
      <c r="D1979" s="70" t="str">
        <f>IF(F1979="","",(COUNTIFS('BD1'!AC:AC,F1979,'BD1'!AA:AA,"PAGADO")))</f>
        <v/>
      </c>
      <c r="E1979" s="73" t="str">
        <f>IF(F1979="","",(IFERROR(VLOOKUP(F1979,'BD1'!AC:AE,2,0),"")))</f>
        <v/>
      </c>
      <c r="F1979" s="360"/>
      <c r="G1979" s="75" t="str">
        <f>IF(F1979="","",(SUMIFS('BD1'!Y:Y,'BD1'!AC:AC,F1979,'BD1'!AA:AA,"PAGADO")))</f>
        <v/>
      </c>
    </row>
    <row r="1980" spans="2:7" ht="20.100000000000001" customHeight="1" x14ac:dyDescent="0.25">
      <c r="B1980" s="538" t="str">
        <f ca="1">IF(F1980="","",(IFERROR(OFFSET('BD1'!C$14,MATCH(F1980,'BD1'!AC$13:AC$2500,0)-2,0),"")))</f>
        <v/>
      </c>
      <c r="C1980" s="539" t="str">
        <f ca="1">IF(F1980="","",(IFERROR(OFFSET('BD1'!AB$14,MATCH(F1980,'BD1'!AC$13:AC$2500,0)-2,0),"")))</f>
        <v/>
      </c>
      <c r="D1980" s="70" t="str">
        <f>IF(F1980="","",(COUNTIFS('BD1'!AC:AC,F1980,'BD1'!AA:AA,"PAGADO")))</f>
        <v/>
      </c>
      <c r="E1980" s="73" t="str">
        <f>IF(F1980="","",(IFERROR(VLOOKUP(F1980,'BD1'!AC:AE,2,0),"")))</f>
        <v/>
      </c>
      <c r="F1980" s="360"/>
      <c r="G1980" s="75" t="str">
        <f>IF(F1980="","",(SUMIFS('BD1'!Y:Y,'BD1'!AC:AC,F1980,'BD1'!AA:AA,"PAGADO")))</f>
        <v/>
      </c>
    </row>
    <row r="1981" spans="2:7" ht="20.100000000000001" customHeight="1" x14ac:dyDescent="0.25">
      <c r="B1981" s="538" t="str">
        <f ca="1">IF(F1981="","",(IFERROR(OFFSET('BD1'!C$14,MATCH(F1981,'BD1'!AC$13:AC$2500,0)-2,0),"")))</f>
        <v/>
      </c>
      <c r="C1981" s="539" t="str">
        <f ca="1">IF(F1981="","",(IFERROR(OFFSET('BD1'!AB$14,MATCH(F1981,'BD1'!AC$13:AC$2500,0)-2,0),"")))</f>
        <v/>
      </c>
      <c r="D1981" s="70" t="str">
        <f>IF(F1981="","",(COUNTIFS('BD1'!AC:AC,F1981,'BD1'!AA:AA,"PAGADO")))</f>
        <v/>
      </c>
      <c r="E1981" s="73" t="str">
        <f>IF(F1981="","",(IFERROR(VLOOKUP(F1981,'BD1'!AC:AE,2,0),"")))</f>
        <v/>
      </c>
      <c r="F1981" s="360"/>
      <c r="G1981" s="75" t="str">
        <f>IF(F1981="","",(SUMIFS('BD1'!Y:Y,'BD1'!AC:AC,F1981,'BD1'!AA:AA,"PAGADO")))</f>
        <v/>
      </c>
    </row>
    <row r="1982" spans="2:7" ht="20.100000000000001" customHeight="1" x14ac:dyDescent="0.25">
      <c r="B1982" s="538" t="str">
        <f ca="1">IF(F1982="","",(IFERROR(OFFSET('BD1'!C$14,MATCH(F1982,'BD1'!AC$13:AC$2500,0)-2,0),"")))</f>
        <v/>
      </c>
      <c r="C1982" s="539" t="str">
        <f ca="1">IF(F1982="","",(IFERROR(OFFSET('BD1'!AB$14,MATCH(F1982,'BD1'!AC$13:AC$2500,0)-2,0),"")))</f>
        <v/>
      </c>
      <c r="D1982" s="70" t="str">
        <f>IF(F1982="","",(COUNTIFS('BD1'!AC:AC,F1982,'BD1'!AA:AA,"PAGADO")))</f>
        <v/>
      </c>
      <c r="E1982" s="73" t="str">
        <f>IF(F1982="","",(IFERROR(VLOOKUP(F1982,'BD1'!AC:AE,2,0),"")))</f>
        <v/>
      </c>
      <c r="F1982" s="360"/>
      <c r="G1982" s="75" t="str">
        <f>IF(F1982="","",(SUMIFS('BD1'!Y:Y,'BD1'!AC:AC,F1982,'BD1'!AA:AA,"PAGADO")))</f>
        <v/>
      </c>
    </row>
    <row r="1983" spans="2:7" ht="20.100000000000001" customHeight="1" x14ac:dyDescent="0.25">
      <c r="B1983" s="538" t="str">
        <f ca="1">IF(F1983="","",(IFERROR(OFFSET('BD1'!C$14,MATCH(F1983,'BD1'!AC$13:AC$2500,0)-2,0),"")))</f>
        <v/>
      </c>
      <c r="C1983" s="539" t="str">
        <f ca="1">IF(F1983="","",(IFERROR(OFFSET('BD1'!AB$14,MATCH(F1983,'BD1'!AC$13:AC$2500,0)-2,0),"")))</f>
        <v/>
      </c>
      <c r="D1983" s="70" t="str">
        <f>IF(F1983="","",(COUNTIFS('BD1'!AC:AC,F1983,'BD1'!AA:AA,"PAGADO")))</f>
        <v/>
      </c>
      <c r="E1983" s="73" t="str">
        <f>IF(F1983="","",(IFERROR(VLOOKUP(F1983,'BD1'!AC:AE,2,0),"")))</f>
        <v/>
      </c>
      <c r="F1983" s="360"/>
      <c r="G1983" s="75" t="str">
        <f>IF(F1983="","",(SUMIFS('BD1'!Y:Y,'BD1'!AC:AC,F1983,'BD1'!AA:AA,"PAGADO")))</f>
        <v/>
      </c>
    </row>
    <row r="1984" spans="2:7" ht="20.100000000000001" customHeight="1" x14ac:dyDescent="0.25">
      <c r="B1984" s="538" t="str">
        <f ca="1">IF(F1984="","",(IFERROR(OFFSET('BD1'!C$14,MATCH(F1984,'BD1'!AC$13:AC$2500,0)-2,0),"")))</f>
        <v/>
      </c>
      <c r="C1984" s="539" t="str">
        <f ca="1">IF(F1984="","",(IFERROR(OFFSET('BD1'!AB$14,MATCH(F1984,'BD1'!AC$13:AC$2500,0)-2,0),"")))</f>
        <v/>
      </c>
      <c r="D1984" s="70" t="str">
        <f>IF(F1984="","",(COUNTIFS('BD1'!AC:AC,F1984,'BD1'!AA:AA,"PAGADO")))</f>
        <v/>
      </c>
      <c r="E1984" s="73" t="str">
        <f>IF(F1984="","",(IFERROR(VLOOKUP(F1984,'BD1'!AC:AE,2,0),"")))</f>
        <v/>
      </c>
      <c r="F1984" s="360"/>
      <c r="G1984" s="75" t="str">
        <f>IF(F1984="","",(SUMIFS('BD1'!Y:Y,'BD1'!AC:AC,F1984,'BD1'!AA:AA,"PAGADO")))</f>
        <v/>
      </c>
    </row>
    <row r="1985" spans="2:7" ht="20.100000000000001" customHeight="1" x14ac:dyDescent="0.25">
      <c r="B1985" s="538" t="str">
        <f ca="1">IF(F1985="","",(IFERROR(OFFSET('BD1'!C$14,MATCH(F1985,'BD1'!AC$13:AC$2500,0)-2,0),"")))</f>
        <v/>
      </c>
      <c r="C1985" s="539" t="str">
        <f ca="1">IF(F1985="","",(IFERROR(OFFSET('BD1'!AB$14,MATCH(F1985,'BD1'!AC$13:AC$2500,0)-2,0),"")))</f>
        <v/>
      </c>
      <c r="D1985" s="70" t="str">
        <f>IF(F1985="","",(COUNTIFS('BD1'!AC:AC,F1985,'BD1'!AA:AA,"PAGADO")))</f>
        <v/>
      </c>
      <c r="E1985" s="73" t="str">
        <f>IF(F1985="","",(IFERROR(VLOOKUP(F1985,'BD1'!AC:AE,2,0),"")))</f>
        <v/>
      </c>
      <c r="F1985" s="360"/>
      <c r="G1985" s="75" t="str">
        <f>IF(F1985="","",(SUMIFS('BD1'!Y:Y,'BD1'!AC:AC,F1985,'BD1'!AA:AA,"PAGADO")))</f>
        <v/>
      </c>
    </row>
    <row r="1986" spans="2:7" ht="20.100000000000001" customHeight="1" x14ac:dyDescent="0.25">
      <c r="B1986" s="538" t="str">
        <f ca="1">IF(F1986="","",(IFERROR(OFFSET('BD1'!C$14,MATCH(F1986,'BD1'!AC$13:AC$2500,0)-2,0),"")))</f>
        <v/>
      </c>
      <c r="C1986" s="539" t="str">
        <f ca="1">IF(F1986="","",(IFERROR(OFFSET('BD1'!AB$14,MATCH(F1986,'BD1'!AC$13:AC$2500,0)-2,0),"")))</f>
        <v/>
      </c>
      <c r="D1986" s="70" t="str">
        <f>IF(F1986="","",(COUNTIFS('BD1'!AC:AC,F1986,'BD1'!AA:AA,"PAGADO")))</f>
        <v/>
      </c>
      <c r="E1986" s="73" t="str">
        <f>IF(F1986="","",(IFERROR(VLOOKUP(F1986,'BD1'!AC:AE,2,0),"")))</f>
        <v/>
      </c>
      <c r="F1986" s="360"/>
      <c r="G1986" s="75" t="str">
        <f>IF(F1986="","",(SUMIFS('BD1'!Y:Y,'BD1'!AC:AC,F1986,'BD1'!AA:AA,"PAGADO")))</f>
        <v/>
      </c>
    </row>
    <row r="1987" spans="2:7" ht="20.100000000000001" customHeight="1" x14ac:dyDescent="0.25">
      <c r="B1987" s="538" t="str">
        <f ca="1">IF(F1987="","",(IFERROR(OFFSET('BD1'!C$14,MATCH(F1987,'BD1'!AC$13:AC$2500,0)-2,0),"")))</f>
        <v/>
      </c>
      <c r="C1987" s="539" t="str">
        <f ca="1">IF(F1987="","",(IFERROR(OFFSET('BD1'!AB$14,MATCH(F1987,'BD1'!AC$13:AC$2500,0)-2,0),"")))</f>
        <v/>
      </c>
      <c r="D1987" s="70" t="str">
        <f>IF(F1987="","",(COUNTIFS('BD1'!AC:AC,F1987,'BD1'!AA:AA,"PAGADO")))</f>
        <v/>
      </c>
      <c r="E1987" s="73" t="str">
        <f>IF(F1987="","",(IFERROR(VLOOKUP(F1987,'BD1'!AC:AE,2,0),"")))</f>
        <v/>
      </c>
      <c r="F1987" s="360"/>
      <c r="G1987" s="75" t="str">
        <f>IF(F1987="","",(SUMIFS('BD1'!Y:Y,'BD1'!AC:AC,F1987,'BD1'!AA:AA,"PAGADO")))</f>
        <v/>
      </c>
    </row>
    <row r="1988" spans="2:7" ht="20.100000000000001" customHeight="1" x14ac:dyDescent="0.25">
      <c r="B1988" s="538" t="str">
        <f ca="1">IF(F1988="","",(IFERROR(OFFSET('BD1'!C$14,MATCH(F1988,'BD1'!AC$13:AC$2500,0)-2,0),"")))</f>
        <v/>
      </c>
      <c r="C1988" s="539" t="str">
        <f ca="1">IF(F1988="","",(IFERROR(OFFSET('BD1'!AB$14,MATCH(F1988,'BD1'!AC$13:AC$2500,0)-2,0),"")))</f>
        <v/>
      </c>
      <c r="D1988" s="70" t="str">
        <f>IF(F1988="","",(COUNTIFS('BD1'!AC:AC,F1988,'BD1'!AA:AA,"PAGADO")))</f>
        <v/>
      </c>
      <c r="E1988" s="73" t="str">
        <f>IF(F1988="","",(IFERROR(VLOOKUP(F1988,'BD1'!AC:AE,2,0),"")))</f>
        <v/>
      </c>
      <c r="F1988" s="360"/>
      <c r="G1988" s="75" t="str">
        <f>IF(F1988="","",(SUMIFS('BD1'!Y:Y,'BD1'!AC:AC,F1988,'BD1'!AA:AA,"PAGADO")))</f>
        <v/>
      </c>
    </row>
    <row r="1989" spans="2:7" ht="20.100000000000001" customHeight="1" x14ac:dyDescent="0.25">
      <c r="B1989" s="538" t="str">
        <f ca="1">IF(F1989="","",(IFERROR(OFFSET('BD1'!C$14,MATCH(F1989,'BD1'!AC$13:AC$2500,0)-2,0),"")))</f>
        <v/>
      </c>
      <c r="C1989" s="539" t="str">
        <f ca="1">IF(F1989="","",(IFERROR(OFFSET('BD1'!AB$14,MATCH(F1989,'BD1'!AC$13:AC$2500,0)-2,0),"")))</f>
        <v/>
      </c>
      <c r="D1989" s="70" t="str">
        <f>IF(F1989="","",(COUNTIFS('BD1'!AC:AC,F1989,'BD1'!AA:AA,"PAGADO")))</f>
        <v/>
      </c>
      <c r="E1989" s="73" t="str">
        <f>IF(F1989="","",(IFERROR(VLOOKUP(F1989,'BD1'!AC:AE,2,0),"")))</f>
        <v/>
      </c>
      <c r="F1989" s="360"/>
      <c r="G1989" s="75" t="str">
        <f>IF(F1989="","",(SUMIFS('BD1'!Y:Y,'BD1'!AC:AC,F1989,'BD1'!AA:AA,"PAGADO")))</f>
        <v/>
      </c>
    </row>
    <row r="1990" spans="2:7" ht="20.100000000000001" customHeight="1" x14ac:dyDescent="0.25">
      <c r="B1990" s="538" t="str">
        <f ca="1">IF(F1990="","",(IFERROR(OFFSET('BD1'!C$14,MATCH(F1990,'BD1'!AC$13:AC$2500,0)-2,0),"")))</f>
        <v/>
      </c>
      <c r="C1990" s="539" t="str">
        <f ca="1">IF(F1990="","",(IFERROR(OFFSET('BD1'!AB$14,MATCH(F1990,'BD1'!AC$13:AC$2500,0)-2,0),"")))</f>
        <v/>
      </c>
      <c r="D1990" s="70" t="str">
        <f>IF(F1990="","",(COUNTIFS('BD1'!AC:AC,F1990,'BD1'!AA:AA,"PAGADO")))</f>
        <v/>
      </c>
      <c r="E1990" s="73" t="str">
        <f>IF(F1990="","",(IFERROR(VLOOKUP(F1990,'BD1'!AC:AE,2,0),"")))</f>
        <v/>
      </c>
      <c r="F1990" s="360"/>
      <c r="G1990" s="75" t="str">
        <f>IF(F1990="","",(SUMIFS('BD1'!Y:Y,'BD1'!AC:AC,F1990,'BD1'!AA:AA,"PAGADO")))</f>
        <v/>
      </c>
    </row>
    <row r="1991" spans="2:7" ht="20.100000000000001" customHeight="1" x14ac:dyDescent="0.25">
      <c r="B1991" s="538" t="str">
        <f ca="1">IF(F1991="","",(IFERROR(OFFSET('BD1'!C$14,MATCH(F1991,'BD1'!AC$13:AC$2500,0)-2,0),"")))</f>
        <v/>
      </c>
      <c r="C1991" s="539" t="str">
        <f ca="1">IF(F1991="","",(IFERROR(OFFSET('BD1'!AB$14,MATCH(F1991,'BD1'!AC$13:AC$2500,0)-2,0),"")))</f>
        <v/>
      </c>
      <c r="D1991" s="70" t="str">
        <f>IF(F1991="","",(COUNTIFS('BD1'!AC:AC,F1991,'BD1'!AA:AA,"PAGADO")))</f>
        <v/>
      </c>
      <c r="E1991" s="73" t="str">
        <f>IF(F1991="","",(IFERROR(VLOOKUP(F1991,'BD1'!AC:AE,2,0),"")))</f>
        <v/>
      </c>
      <c r="F1991" s="360"/>
      <c r="G1991" s="75" t="str">
        <f>IF(F1991="","",(SUMIFS('BD1'!Y:Y,'BD1'!AC:AC,F1991,'BD1'!AA:AA,"PAGADO")))</f>
        <v/>
      </c>
    </row>
    <row r="1992" spans="2:7" ht="20.100000000000001" customHeight="1" x14ac:dyDescent="0.25">
      <c r="B1992" s="538" t="str">
        <f ca="1">IF(F1992="","",(IFERROR(OFFSET('BD1'!C$14,MATCH(F1992,'BD1'!AC$13:AC$2500,0)-2,0),"")))</f>
        <v/>
      </c>
      <c r="C1992" s="539" t="str">
        <f ca="1">IF(F1992="","",(IFERROR(OFFSET('BD1'!AB$14,MATCH(F1992,'BD1'!AC$13:AC$2500,0)-2,0),"")))</f>
        <v/>
      </c>
      <c r="D1992" s="70" t="str">
        <f>IF(F1992="","",(COUNTIFS('BD1'!AC:AC,F1992,'BD1'!AA:AA,"PAGADO")))</f>
        <v/>
      </c>
      <c r="E1992" s="73" t="str">
        <f>IF(F1992="","",(IFERROR(VLOOKUP(F1992,'BD1'!AC:AE,2,0),"")))</f>
        <v/>
      </c>
      <c r="F1992" s="360"/>
      <c r="G1992" s="75" t="str">
        <f>IF(F1992="","",(SUMIFS('BD1'!Y:Y,'BD1'!AC:AC,F1992,'BD1'!AA:AA,"PAGADO")))</f>
        <v/>
      </c>
    </row>
    <row r="1993" spans="2:7" ht="20.100000000000001" customHeight="1" x14ac:dyDescent="0.25">
      <c r="B1993" s="538" t="str">
        <f ca="1">IF(F1993="","",(IFERROR(OFFSET('BD1'!C$14,MATCH(F1993,'BD1'!AC$13:AC$2500,0)-2,0),"")))</f>
        <v/>
      </c>
      <c r="C1993" s="539" t="str">
        <f ca="1">IF(F1993="","",(IFERROR(OFFSET('BD1'!AB$14,MATCH(F1993,'BD1'!AC$13:AC$2500,0)-2,0),"")))</f>
        <v/>
      </c>
      <c r="D1993" s="70" t="str">
        <f>IF(F1993="","",(COUNTIFS('BD1'!AC:AC,F1993,'BD1'!AA:AA,"PAGADO")))</f>
        <v/>
      </c>
      <c r="E1993" s="73" t="str">
        <f>IF(F1993="","",(IFERROR(VLOOKUP(F1993,'BD1'!AC:AE,2,0),"")))</f>
        <v/>
      </c>
      <c r="F1993" s="360"/>
      <c r="G1993" s="75" t="str">
        <f>IF(F1993="","",(SUMIFS('BD1'!Y:Y,'BD1'!AC:AC,F1993,'BD1'!AA:AA,"PAGADO")))</f>
        <v/>
      </c>
    </row>
    <row r="1994" spans="2:7" ht="20.100000000000001" customHeight="1" x14ac:dyDescent="0.25">
      <c r="B1994" s="538" t="str">
        <f ca="1">IF(F1994="","",(IFERROR(OFFSET('BD1'!C$14,MATCH(F1994,'BD1'!AC$13:AC$2500,0)-2,0),"")))</f>
        <v/>
      </c>
      <c r="C1994" s="539" t="str">
        <f ca="1">IF(F1994="","",(IFERROR(OFFSET('BD1'!AB$14,MATCH(F1994,'BD1'!AC$13:AC$2500,0)-2,0),"")))</f>
        <v/>
      </c>
      <c r="D1994" s="70" t="str">
        <f>IF(F1994="","",(COUNTIFS('BD1'!AC:AC,F1994,'BD1'!AA:AA,"PAGADO")))</f>
        <v/>
      </c>
      <c r="E1994" s="73" t="str">
        <f>IF(F1994="","",(IFERROR(VLOOKUP(F1994,'BD1'!AC:AE,2,0),"")))</f>
        <v/>
      </c>
      <c r="F1994" s="360"/>
      <c r="G1994" s="75" t="str">
        <f>IF(F1994="","",(SUMIFS('BD1'!Y:Y,'BD1'!AC:AC,F1994,'BD1'!AA:AA,"PAGADO")))</f>
        <v/>
      </c>
    </row>
    <row r="1995" spans="2:7" ht="20.100000000000001" customHeight="1" x14ac:dyDescent="0.25">
      <c r="B1995" s="538" t="str">
        <f ca="1">IF(F1995="","",(IFERROR(OFFSET('BD1'!C$14,MATCH(F1995,'BD1'!AC$13:AC$2500,0)-2,0),"")))</f>
        <v/>
      </c>
      <c r="C1995" s="539" t="str">
        <f ca="1">IF(F1995="","",(IFERROR(OFFSET('BD1'!AB$14,MATCH(F1995,'BD1'!AC$13:AC$2500,0)-2,0),"")))</f>
        <v/>
      </c>
      <c r="D1995" s="70" t="str">
        <f>IF(F1995="","",(COUNTIFS('BD1'!AC:AC,F1995,'BD1'!AA:AA,"PAGADO")))</f>
        <v/>
      </c>
      <c r="E1995" s="73" t="str">
        <f>IF(F1995="","",(IFERROR(VLOOKUP(F1995,'BD1'!AC:AE,2,0),"")))</f>
        <v/>
      </c>
      <c r="F1995" s="360"/>
      <c r="G1995" s="75" t="str">
        <f>IF(F1995="","",(SUMIFS('BD1'!Y:Y,'BD1'!AC:AC,F1995,'BD1'!AA:AA,"PAGADO")))</f>
        <v/>
      </c>
    </row>
    <row r="1996" spans="2:7" ht="20.100000000000001" customHeight="1" x14ac:dyDescent="0.25">
      <c r="B1996" s="538" t="str">
        <f ca="1">IF(F1996="","",(IFERROR(OFFSET('BD1'!C$14,MATCH(F1996,'BD1'!AC$13:AC$2500,0)-2,0),"")))</f>
        <v/>
      </c>
      <c r="C1996" s="539" t="str">
        <f ca="1">IF(F1996="","",(IFERROR(OFFSET('BD1'!AB$14,MATCH(F1996,'BD1'!AC$13:AC$2500,0)-2,0),"")))</f>
        <v/>
      </c>
      <c r="D1996" s="70" t="str">
        <f>IF(F1996="","",(COUNTIFS('BD1'!AC:AC,F1996,'BD1'!AA:AA,"PAGADO")))</f>
        <v/>
      </c>
      <c r="E1996" s="73" t="str">
        <f>IF(F1996="","",(IFERROR(VLOOKUP(F1996,'BD1'!AC:AE,2,0),"")))</f>
        <v/>
      </c>
      <c r="F1996" s="360"/>
      <c r="G1996" s="75" t="str">
        <f>IF(F1996="","",(SUMIFS('BD1'!Y:Y,'BD1'!AC:AC,F1996,'BD1'!AA:AA,"PAGADO")))</f>
        <v/>
      </c>
    </row>
    <row r="1997" spans="2:7" ht="20.100000000000001" customHeight="1" x14ac:dyDescent="0.25">
      <c r="B1997" s="538" t="str">
        <f ca="1">IF(F1997="","",(IFERROR(OFFSET('BD1'!C$14,MATCH(F1997,'BD1'!AC$13:AC$2500,0)-2,0),"")))</f>
        <v/>
      </c>
      <c r="C1997" s="539" t="str">
        <f ca="1">IF(F1997="","",(IFERROR(OFFSET('BD1'!AB$14,MATCH(F1997,'BD1'!AC$13:AC$2500,0)-2,0),"")))</f>
        <v/>
      </c>
      <c r="D1997" s="70" t="str">
        <f>IF(F1997="","",(COUNTIFS('BD1'!AC:AC,F1997,'BD1'!AA:AA,"PAGADO")))</f>
        <v/>
      </c>
      <c r="E1997" s="73" t="str">
        <f>IF(F1997="","",(IFERROR(VLOOKUP(F1997,'BD1'!AC:AE,2,0),"")))</f>
        <v/>
      </c>
      <c r="F1997" s="360"/>
      <c r="G1997" s="75" t="str">
        <f>IF(F1997="","",(SUMIFS('BD1'!Y:Y,'BD1'!AC:AC,F1997,'BD1'!AA:AA,"PAGADO")))</f>
        <v/>
      </c>
    </row>
    <row r="1998" spans="2:7" ht="20.100000000000001" customHeight="1" x14ac:dyDescent="0.25">
      <c r="B1998" s="538" t="str">
        <f ca="1">IF(F1998="","",(IFERROR(OFFSET('BD1'!C$14,MATCH(F1998,'BD1'!AC$13:AC$2500,0)-2,0),"")))</f>
        <v/>
      </c>
      <c r="C1998" s="539" t="str">
        <f ca="1">IF(F1998="","",(IFERROR(OFFSET('BD1'!AB$14,MATCH(F1998,'BD1'!AC$13:AC$2500,0)-2,0),"")))</f>
        <v/>
      </c>
      <c r="D1998" s="70" t="str">
        <f>IF(F1998="","",(COUNTIFS('BD1'!AC:AC,F1998,'BD1'!AA:AA,"PAGADO")))</f>
        <v/>
      </c>
      <c r="E1998" s="73" t="str">
        <f>IF(F1998="","",(IFERROR(VLOOKUP(F1998,'BD1'!AC:AE,2,0),"")))</f>
        <v/>
      </c>
      <c r="F1998" s="360"/>
      <c r="G1998" s="75" t="str">
        <f>IF(F1998="","",(SUMIFS('BD1'!Y:Y,'BD1'!AC:AC,F1998,'BD1'!AA:AA,"PAGADO")))</f>
        <v/>
      </c>
    </row>
    <row r="1999" spans="2:7" ht="20.100000000000001" customHeight="1" x14ac:dyDescent="0.25">
      <c r="B1999" s="538" t="str">
        <f ca="1">IF(F1999="","",(IFERROR(OFFSET('BD1'!C$14,MATCH(F1999,'BD1'!AC$13:AC$2500,0)-2,0),"")))</f>
        <v/>
      </c>
      <c r="C1999" s="539" t="str">
        <f ca="1">IF(F1999="","",(IFERROR(OFFSET('BD1'!AB$14,MATCH(F1999,'BD1'!AC$13:AC$2500,0)-2,0),"")))</f>
        <v/>
      </c>
      <c r="D1999" s="70" t="str">
        <f>IF(F1999="","",(COUNTIFS('BD1'!AC:AC,F1999,'BD1'!AA:AA,"PAGADO")))</f>
        <v/>
      </c>
      <c r="E1999" s="73" t="str">
        <f>IF(F1999="","",(IFERROR(VLOOKUP(F1999,'BD1'!AC:AE,2,0),"")))</f>
        <v/>
      </c>
      <c r="F1999" s="360"/>
      <c r="G1999" s="75" t="str">
        <f>IF(F1999="","",(SUMIFS('BD1'!Y:Y,'BD1'!AC:AC,F1999,'BD1'!AA:AA,"PAGADO")))</f>
        <v/>
      </c>
    </row>
    <row r="2000" spans="2:7" ht="20.100000000000001" customHeight="1" x14ac:dyDescent="0.25">
      <c r="B2000" s="538" t="str">
        <f ca="1">IF(F2000="","",(IFERROR(OFFSET('BD1'!C$14,MATCH(F2000,'BD1'!AC$13:AC$2500,0)-2,0),"")))</f>
        <v/>
      </c>
      <c r="C2000" s="539" t="str">
        <f ca="1">IF(F2000="","",(IFERROR(OFFSET('BD1'!AB$14,MATCH(F2000,'BD1'!AC$13:AC$2500,0)-2,0),"")))</f>
        <v/>
      </c>
      <c r="D2000" s="70" t="str">
        <f>IF(F2000="","",(COUNTIFS('BD1'!AC:AC,F2000,'BD1'!AA:AA,"PAGADO")))</f>
        <v/>
      </c>
      <c r="E2000" s="73" t="str">
        <f>IF(F2000="","",(IFERROR(VLOOKUP(F2000,'BD1'!AC:AE,2,0),"")))</f>
        <v/>
      </c>
      <c r="F2000" s="360"/>
      <c r="G2000" s="75" t="str">
        <f>IF(F2000="","",(SUMIFS('BD1'!Y:Y,'BD1'!AC:AC,F2000,'BD1'!AA:AA,"PAGADO")))</f>
        <v/>
      </c>
    </row>
    <row r="2001" spans="2:7" ht="20.100000000000001" customHeight="1" x14ac:dyDescent="0.25">
      <c r="B2001" s="538" t="str">
        <f ca="1">IF(F2001="","",(IFERROR(OFFSET('BD1'!C$14,MATCH(F2001,'BD1'!AC$13:AC$2500,0)-2,0),"")))</f>
        <v/>
      </c>
      <c r="C2001" s="539" t="str">
        <f ca="1">IF(F2001="","",(IFERROR(OFFSET('BD1'!AB$14,MATCH(F2001,'BD1'!AC$13:AC$2500,0)-2,0),"")))</f>
        <v/>
      </c>
      <c r="D2001" s="70" t="str">
        <f>IF(F2001="","",(COUNTIFS('BD1'!AC:AC,F2001,'BD1'!AA:AA,"PAGADO")))</f>
        <v/>
      </c>
      <c r="E2001" s="73" t="str">
        <f>IF(F2001="","",(IFERROR(VLOOKUP(F2001,'BD1'!AC:AE,2,0),"")))</f>
        <v/>
      </c>
      <c r="F2001" s="360"/>
      <c r="G2001" s="75" t="str">
        <f>IF(F2001="","",(SUMIFS('BD1'!Y:Y,'BD1'!AC:AC,F2001,'BD1'!AA:AA,"PAGADO")))</f>
        <v/>
      </c>
    </row>
    <row r="2002" spans="2:7" ht="20.100000000000001" customHeight="1" x14ac:dyDescent="0.25">
      <c r="B2002" s="538" t="str">
        <f ca="1">IF(F2002="","",(IFERROR(OFFSET('BD1'!C$14,MATCH(F2002,'BD1'!AC$13:AC$2500,0)-2,0),"")))</f>
        <v/>
      </c>
      <c r="C2002" s="539" t="str">
        <f ca="1">IF(F2002="","",(IFERROR(OFFSET('BD1'!AB$14,MATCH(F2002,'BD1'!AC$13:AC$2500,0)-2,0),"")))</f>
        <v/>
      </c>
      <c r="D2002" s="70" t="str">
        <f>IF(F2002="","",(COUNTIFS('BD1'!AC:AC,F2002,'BD1'!AA:AA,"PAGADO")))</f>
        <v/>
      </c>
      <c r="E2002" s="73" t="str">
        <f>IF(F2002="","",(IFERROR(VLOOKUP(F2002,'BD1'!AC:AE,2,0),"")))</f>
        <v/>
      </c>
      <c r="F2002" s="360"/>
      <c r="G2002" s="75" t="str">
        <f>IF(F2002="","",(SUMIFS('BD1'!Y:Y,'BD1'!AC:AC,F2002,'BD1'!AA:AA,"PAGADO")))</f>
        <v/>
      </c>
    </row>
    <row r="2003" spans="2:7" ht="20.100000000000001" customHeight="1" x14ac:dyDescent="0.25">
      <c r="B2003" s="538" t="str">
        <f ca="1">IF(F2003="","",(IFERROR(OFFSET('BD1'!C$14,MATCH(F2003,'BD1'!AC$13:AC$2500,0)-2,0),"")))</f>
        <v/>
      </c>
      <c r="C2003" s="539" t="str">
        <f ca="1">IF(F2003="","",(IFERROR(OFFSET('BD1'!AB$14,MATCH(F2003,'BD1'!AC$13:AC$2500,0)-2,0),"")))</f>
        <v/>
      </c>
      <c r="D2003" s="70" t="str">
        <f>IF(F2003="","",(COUNTIFS('BD1'!AC:AC,F2003,'BD1'!AA:AA,"PAGADO")))</f>
        <v/>
      </c>
      <c r="E2003" s="73" t="str">
        <f>IF(F2003="","",(IFERROR(VLOOKUP(F2003,'BD1'!AC:AE,2,0),"")))</f>
        <v/>
      </c>
      <c r="F2003" s="360"/>
      <c r="G2003" s="75" t="str">
        <f>IF(F2003="","",(SUMIFS('BD1'!Y:Y,'BD1'!AC:AC,F2003,'BD1'!AA:AA,"PAGADO")))</f>
        <v/>
      </c>
    </row>
    <row r="2004" spans="2:7" ht="20.100000000000001" customHeight="1" x14ac:dyDescent="0.25">
      <c r="B2004" s="538" t="str">
        <f ca="1">IF(F2004="","",(IFERROR(OFFSET('BD1'!C$14,MATCH(F2004,'BD1'!AC$13:AC$2500,0)-2,0),"")))</f>
        <v/>
      </c>
      <c r="C2004" s="539" t="str">
        <f ca="1">IF(F2004="","",(IFERROR(OFFSET('BD1'!AB$14,MATCH(F2004,'BD1'!AC$13:AC$2500,0)-2,0),"")))</f>
        <v/>
      </c>
      <c r="D2004" s="70" t="str">
        <f>IF(F2004="","",(COUNTIFS('BD1'!AC:AC,F2004,'BD1'!AA:AA,"PAGADO")))</f>
        <v/>
      </c>
      <c r="E2004" s="73" t="str">
        <f>IF(F2004="","",(IFERROR(VLOOKUP(F2004,'BD1'!AC:AE,2,0),"")))</f>
        <v/>
      </c>
      <c r="F2004" s="360"/>
      <c r="G2004" s="75" t="str">
        <f>IF(F2004="","",(SUMIFS('BD1'!Y:Y,'BD1'!AC:AC,F2004,'BD1'!AA:AA,"PAGADO")))</f>
        <v/>
      </c>
    </row>
    <row r="2005" spans="2:7" ht="20.100000000000001" customHeight="1" x14ac:dyDescent="0.25">
      <c r="B2005" s="538" t="str">
        <f ca="1">IF(F2005="","",(IFERROR(OFFSET('BD1'!C$14,MATCH(F2005,'BD1'!AC$13:AC$2500,0)-2,0),"")))</f>
        <v/>
      </c>
      <c r="C2005" s="539" t="str">
        <f ca="1">IF(F2005="","",(IFERROR(OFFSET('BD1'!AB$14,MATCH(F2005,'BD1'!AC$13:AC$2500,0)-2,0),"")))</f>
        <v/>
      </c>
      <c r="D2005" s="70" t="str">
        <f>IF(F2005="","",(COUNTIFS('BD1'!AC:AC,F2005,'BD1'!AA:AA,"PAGADO")))</f>
        <v/>
      </c>
      <c r="E2005" s="73" t="str">
        <f>IF(F2005="","",(IFERROR(VLOOKUP(F2005,'BD1'!AC:AE,2,0),"")))</f>
        <v/>
      </c>
      <c r="F2005" s="360"/>
      <c r="G2005" s="75" t="str">
        <f>IF(F2005="","",(SUMIFS('BD1'!Y:Y,'BD1'!AC:AC,F2005,'BD1'!AA:AA,"PAGADO")))</f>
        <v/>
      </c>
    </row>
    <row r="2006" spans="2:7" ht="20.100000000000001" customHeight="1" x14ac:dyDescent="0.25">
      <c r="B2006" s="538" t="str">
        <f ca="1">IF(F2006="","",(IFERROR(OFFSET('BD1'!C$14,MATCH(F2006,'BD1'!AC$13:AC$2500,0)-2,0),"")))</f>
        <v/>
      </c>
      <c r="C2006" s="539" t="str">
        <f ca="1">IF(F2006="","",(IFERROR(OFFSET('BD1'!AB$14,MATCH(F2006,'BD1'!AC$13:AC$2500,0)-2,0),"")))</f>
        <v/>
      </c>
      <c r="D2006" s="70" t="str">
        <f>IF(F2006="","",(COUNTIFS('BD1'!AC:AC,F2006,'BD1'!AA:AA,"PAGADO")))</f>
        <v/>
      </c>
      <c r="E2006" s="73" t="str">
        <f>IF(F2006="","",(IFERROR(VLOOKUP(F2006,'BD1'!AC:AE,2,0),"")))</f>
        <v/>
      </c>
      <c r="F2006" s="360"/>
      <c r="G2006" s="75" t="str">
        <f>IF(F2006="","",(SUMIFS('BD1'!Y:Y,'BD1'!AC:AC,F2006,'BD1'!AA:AA,"PAGADO")))</f>
        <v/>
      </c>
    </row>
    <row r="2007" spans="2:7" ht="20.100000000000001" customHeight="1" x14ac:dyDescent="0.25">
      <c r="B2007" s="538" t="str">
        <f ca="1">IF(F2007="","",(IFERROR(OFFSET('BD1'!C$14,MATCH(F2007,'BD1'!AC$13:AC$2500,0)-2,0),"")))</f>
        <v/>
      </c>
      <c r="C2007" s="539" t="str">
        <f ca="1">IF(F2007="","",(IFERROR(OFFSET('BD1'!AB$14,MATCH(F2007,'BD1'!AC$13:AC$2500,0)-2,0),"")))</f>
        <v/>
      </c>
      <c r="D2007" s="70" t="str">
        <f>IF(F2007="","",(COUNTIFS('BD1'!AC:AC,F2007,'BD1'!AA:AA,"PAGADO")))</f>
        <v/>
      </c>
      <c r="E2007" s="73" t="str">
        <f>IF(F2007="","",(IFERROR(VLOOKUP(F2007,'BD1'!AC:AE,2,0),"")))</f>
        <v/>
      </c>
      <c r="F2007" s="360"/>
      <c r="G2007" s="75" t="str">
        <f>IF(F2007="","",(SUMIFS('BD1'!Y:Y,'BD1'!AC:AC,F2007,'BD1'!AA:AA,"PAGADO")))</f>
        <v/>
      </c>
    </row>
    <row r="2008" spans="2:7" ht="20.100000000000001" customHeight="1" x14ac:dyDescent="0.25">
      <c r="B2008" s="538" t="str">
        <f ca="1">IF(F2008="","",(IFERROR(OFFSET('BD1'!C$14,MATCH(F2008,'BD1'!AC$13:AC$2500,0)-2,0),"")))</f>
        <v/>
      </c>
      <c r="C2008" s="539" t="str">
        <f ca="1">IF(F2008="","",(IFERROR(OFFSET('BD1'!AB$14,MATCH(F2008,'BD1'!AC$13:AC$2500,0)-2,0),"")))</f>
        <v/>
      </c>
      <c r="D2008" s="70" t="str">
        <f>IF(F2008="","",(COUNTIFS('BD1'!AC:AC,F2008,'BD1'!AA:AA,"PAGADO")))</f>
        <v/>
      </c>
      <c r="E2008" s="73" t="str">
        <f>IF(F2008="","",(IFERROR(VLOOKUP(F2008,'BD1'!AC:AE,2,0),"")))</f>
        <v/>
      </c>
      <c r="F2008" s="360"/>
      <c r="G2008" s="75" t="str">
        <f>IF(F2008="","",(SUMIFS('BD1'!Y:Y,'BD1'!AC:AC,F2008,'BD1'!AA:AA,"PAGADO")))</f>
        <v/>
      </c>
    </row>
    <row r="2009" spans="2:7" ht="20.100000000000001" customHeight="1" x14ac:dyDescent="0.25">
      <c r="B2009" s="538" t="str">
        <f ca="1">IF(F2009="","",(IFERROR(OFFSET('BD1'!C$14,MATCH(F2009,'BD1'!AC$13:AC$2500,0)-2,0),"")))</f>
        <v/>
      </c>
      <c r="C2009" s="539" t="str">
        <f ca="1">IF(F2009="","",(IFERROR(OFFSET('BD1'!AB$14,MATCH(F2009,'BD1'!AC$13:AC$2500,0)-2,0),"")))</f>
        <v/>
      </c>
      <c r="D2009" s="70" t="str">
        <f>IF(F2009="","",(COUNTIFS('BD1'!AC:AC,F2009,'BD1'!AA:AA,"PAGADO")))</f>
        <v/>
      </c>
      <c r="E2009" s="73" t="str">
        <f>IF(F2009="","",(IFERROR(VLOOKUP(F2009,'BD1'!AC:AE,2,0),"")))</f>
        <v/>
      </c>
      <c r="F2009" s="360"/>
      <c r="G2009" s="75" t="str">
        <f>IF(F2009="","",(SUMIFS('BD1'!Y:Y,'BD1'!AC:AC,F2009,'BD1'!AA:AA,"PAGADO")))</f>
        <v/>
      </c>
    </row>
    <row r="2010" spans="2:7" ht="20.100000000000001" customHeight="1" x14ac:dyDescent="0.25">
      <c r="B2010" s="538" t="str">
        <f ca="1">IF(F2010="","",(IFERROR(OFFSET('BD1'!C$14,MATCH(F2010,'BD1'!AC$13:AC$2500,0)-2,0),"")))</f>
        <v/>
      </c>
      <c r="C2010" s="539" t="str">
        <f ca="1">IF(F2010="","",(IFERROR(OFFSET('BD1'!AB$14,MATCH(F2010,'BD1'!AC$13:AC$2500,0)-2,0),"")))</f>
        <v/>
      </c>
      <c r="D2010" s="70" t="str">
        <f>IF(F2010="","",(COUNTIFS('BD1'!AC:AC,F2010,'BD1'!AA:AA,"PAGADO")))</f>
        <v/>
      </c>
      <c r="E2010" s="73" t="str">
        <f>IF(F2010="","",(IFERROR(VLOOKUP(F2010,'BD1'!AC:AE,2,0),"")))</f>
        <v/>
      </c>
      <c r="F2010" s="360"/>
      <c r="G2010" s="75" t="str">
        <f>IF(F2010="","",(SUMIFS('BD1'!Y:Y,'BD1'!AC:AC,F2010,'BD1'!AA:AA,"PAGADO")))</f>
        <v/>
      </c>
    </row>
    <row r="2011" spans="2:7" ht="20.100000000000001" customHeight="1" x14ac:dyDescent="0.25">
      <c r="B2011" s="538" t="str">
        <f ca="1">IF(F2011="","",(IFERROR(OFFSET('BD1'!C$14,MATCH(F2011,'BD1'!AC$13:AC$2500,0)-2,0),"")))</f>
        <v/>
      </c>
      <c r="C2011" s="539" t="str">
        <f ca="1">IF(F2011="","",(IFERROR(OFFSET('BD1'!AB$14,MATCH(F2011,'BD1'!AC$13:AC$2500,0)-2,0),"")))</f>
        <v/>
      </c>
      <c r="D2011" s="70" t="str">
        <f>IF(F2011="","",(COUNTIFS('BD1'!AC:AC,F2011,'BD1'!AA:AA,"PAGADO")))</f>
        <v/>
      </c>
      <c r="E2011" s="73" t="str">
        <f>IF(F2011="","",(IFERROR(VLOOKUP(F2011,'BD1'!AC:AE,2,0),"")))</f>
        <v/>
      </c>
      <c r="F2011" s="360"/>
      <c r="G2011" s="75" t="str">
        <f>IF(F2011="","",(SUMIFS('BD1'!Y:Y,'BD1'!AC:AC,F2011,'BD1'!AA:AA,"PAGADO")))</f>
        <v/>
      </c>
    </row>
    <row r="2012" spans="2:7" ht="20.100000000000001" customHeight="1" x14ac:dyDescent="0.25">
      <c r="B2012" s="538" t="str">
        <f ca="1">IF(F2012="","",(IFERROR(OFFSET('BD1'!C$14,MATCH(F2012,'BD1'!AC$13:AC$2500,0)-2,0),"")))</f>
        <v/>
      </c>
      <c r="C2012" s="539" t="str">
        <f ca="1">IF(F2012="","",(IFERROR(OFFSET('BD1'!AB$14,MATCH(F2012,'BD1'!AC$13:AC$2500,0)-2,0),"")))</f>
        <v/>
      </c>
      <c r="D2012" s="70" t="str">
        <f>IF(F2012="","",(COUNTIFS('BD1'!AC:AC,F2012,'BD1'!AA:AA,"PAGADO")))</f>
        <v/>
      </c>
      <c r="E2012" s="73" t="str">
        <f>IF(F2012="","",(IFERROR(VLOOKUP(F2012,'BD1'!AC:AE,2,0),"")))</f>
        <v/>
      </c>
      <c r="F2012" s="360"/>
      <c r="G2012" s="75" t="str">
        <f>IF(F2012="","",(SUMIFS('BD1'!Y:Y,'BD1'!AC:AC,F2012,'BD1'!AA:AA,"PAGADO")))</f>
        <v/>
      </c>
    </row>
    <row r="2013" spans="2:7" ht="20.100000000000001" customHeight="1" x14ac:dyDescent="0.25">
      <c r="B2013" s="538" t="str">
        <f ca="1">IF(F2013="","",(IFERROR(OFFSET('BD1'!C$14,MATCH(F2013,'BD1'!AC$13:AC$2500,0)-2,0),"")))</f>
        <v/>
      </c>
      <c r="C2013" s="539" t="str">
        <f ca="1">IF(F2013="","",(IFERROR(OFFSET('BD1'!AB$14,MATCH(F2013,'BD1'!AC$13:AC$2500,0)-2,0),"")))</f>
        <v/>
      </c>
      <c r="D2013" s="70" t="str">
        <f>IF(F2013="","",(COUNTIFS('BD1'!AC:AC,F2013,'BD1'!AA:AA,"PAGADO")))</f>
        <v/>
      </c>
      <c r="E2013" s="73" t="str">
        <f>IF(F2013="","",(IFERROR(VLOOKUP(F2013,'BD1'!AC:AE,2,0),"")))</f>
        <v/>
      </c>
      <c r="F2013" s="360"/>
      <c r="G2013" s="75" t="str">
        <f>IF(F2013="","",(SUMIFS('BD1'!Y:Y,'BD1'!AC:AC,F2013,'BD1'!AA:AA,"PAGADO")))</f>
        <v/>
      </c>
    </row>
    <row r="2014" spans="2:7" ht="20.100000000000001" customHeight="1" x14ac:dyDescent="0.25">
      <c r="B2014" s="538" t="str">
        <f ca="1">IF(F2014="","",(IFERROR(OFFSET('BD1'!C$14,MATCH(F2014,'BD1'!AC$13:AC$2500,0)-2,0),"")))</f>
        <v/>
      </c>
      <c r="C2014" s="539" t="str">
        <f ca="1">IF(F2014="","",(IFERROR(OFFSET('BD1'!AB$14,MATCH(F2014,'BD1'!AC$13:AC$2500,0)-2,0),"")))</f>
        <v/>
      </c>
      <c r="D2014" s="70" t="str">
        <f>IF(F2014="","",(COUNTIFS('BD1'!AC:AC,F2014,'BD1'!AA:AA,"PAGADO")))</f>
        <v/>
      </c>
      <c r="E2014" s="73" t="str">
        <f>IF(F2014="","",(IFERROR(VLOOKUP(F2014,'BD1'!AC:AE,2,0),"")))</f>
        <v/>
      </c>
      <c r="F2014" s="360"/>
      <c r="G2014" s="75" t="str">
        <f>IF(F2014="","",(SUMIFS('BD1'!Y:Y,'BD1'!AC:AC,F2014,'BD1'!AA:AA,"PAGADO")))</f>
        <v/>
      </c>
    </row>
    <row r="2015" spans="2:7" ht="20.100000000000001" customHeight="1" x14ac:dyDescent="0.25">
      <c r="B2015" s="538" t="str">
        <f ca="1">IF(F2015="","",(IFERROR(OFFSET('BD1'!C$14,MATCH(F2015,'BD1'!AC$13:AC$2500,0)-2,0),"")))</f>
        <v/>
      </c>
      <c r="C2015" s="539" t="str">
        <f ca="1">IF(F2015="","",(IFERROR(OFFSET('BD1'!AB$14,MATCH(F2015,'BD1'!AC$13:AC$2500,0)-2,0),"")))</f>
        <v/>
      </c>
      <c r="D2015" s="70" t="str">
        <f>IF(F2015="","",(COUNTIFS('BD1'!AC:AC,F2015,'BD1'!AA:AA,"PAGADO")))</f>
        <v/>
      </c>
      <c r="E2015" s="73" t="str">
        <f>IF(F2015="","",(IFERROR(VLOOKUP(F2015,'BD1'!AC:AE,2,0),"")))</f>
        <v/>
      </c>
      <c r="F2015" s="360"/>
      <c r="G2015" s="75" t="str">
        <f>IF(F2015="","",(SUMIFS('BD1'!Y:Y,'BD1'!AC:AC,F2015,'BD1'!AA:AA,"PAGADO")))</f>
        <v/>
      </c>
    </row>
    <row r="2016" spans="2:7" ht="20.100000000000001" customHeight="1" x14ac:dyDescent="0.25">
      <c r="B2016" s="538" t="str">
        <f ca="1">IF(F2016="","",(IFERROR(OFFSET('BD1'!C$14,MATCH(F2016,'BD1'!AC$13:AC$2500,0)-2,0),"")))</f>
        <v/>
      </c>
      <c r="C2016" s="539" t="str">
        <f ca="1">IF(F2016="","",(IFERROR(OFFSET('BD1'!AB$14,MATCH(F2016,'BD1'!AC$13:AC$2500,0)-2,0),"")))</f>
        <v/>
      </c>
      <c r="D2016" s="70" t="str">
        <f>IF(F2016="","",(COUNTIFS('BD1'!AC:AC,F2016,'BD1'!AA:AA,"PAGADO")))</f>
        <v/>
      </c>
      <c r="E2016" s="73" t="str">
        <f>IF(F2016="","",(IFERROR(VLOOKUP(F2016,'BD1'!AC:AE,2,0),"")))</f>
        <v/>
      </c>
      <c r="F2016" s="360"/>
      <c r="G2016" s="75" t="str">
        <f>IF(F2016="","",(SUMIFS('BD1'!Y:Y,'BD1'!AC:AC,F2016,'BD1'!AA:AA,"PAGADO")))</f>
        <v/>
      </c>
    </row>
    <row r="2017" spans="2:7" ht="20.100000000000001" customHeight="1" x14ac:dyDescent="0.25">
      <c r="B2017" s="538" t="str">
        <f ca="1">IF(F2017="","",(IFERROR(OFFSET('BD1'!C$14,MATCH(F2017,'BD1'!AC$13:AC$2500,0)-2,0),"")))</f>
        <v/>
      </c>
      <c r="C2017" s="539" t="str">
        <f ca="1">IF(F2017="","",(IFERROR(OFFSET('BD1'!AB$14,MATCH(F2017,'BD1'!AC$13:AC$2500,0)-2,0),"")))</f>
        <v/>
      </c>
      <c r="D2017" s="70" t="str">
        <f>IF(F2017="","",(COUNTIFS('BD1'!AC:AC,F2017,'BD1'!AA:AA,"PAGADO")))</f>
        <v/>
      </c>
      <c r="E2017" s="73" t="str">
        <f>IF(F2017="","",(IFERROR(VLOOKUP(F2017,'BD1'!AC:AE,2,0),"")))</f>
        <v/>
      </c>
      <c r="F2017" s="360"/>
      <c r="G2017" s="75" t="str">
        <f>IF(F2017="","",(SUMIFS('BD1'!Y:Y,'BD1'!AC:AC,F2017,'BD1'!AA:AA,"PAGADO")))</f>
        <v/>
      </c>
    </row>
    <row r="2018" spans="2:7" ht="20.100000000000001" customHeight="1" x14ac:dyDescent="0.25">
      <c r="B2018" s="538" t="str">
        <f ca="1">IF(F2018="","",(IFERROR(OFFSET('BD1'!C$14,MATCH(F2018,'BD1'!AC$13:AC$2500,0)-2,0),"")))</f>
        <v/>
      </c>
      <c r="C2018" s="539" t="str">
        <f ca="1">IF(F2018="","",(IFERROR(OFFSET('BD1'!AB$14,MATCH(F2018,'BD1'!AC$13:AC$2500,0)-2,0),"")))</f>
        <v/>
      </c>
      <c r="D2018" s="70" t="str">
        <f>IF(F2018="","",(COUNTIFS('BD1'!AC:AC,F2018,'BD1'!AA:AA,"PAGADO")))</f>
        <v/>
      </c>
      <c r="E2018" s="73" t="str">
        <f>IF(F2018="","",(IFERROR(VLOOKUP(F2018,'BD1'!AC:AE,2,0),"")))</f>
        <v/>
      </c>
      <c r="F2018" s="360"/>
      <c r="G2018" s="75" t="str">
        <f>IF(F2018="","",(SUMIFS('BD1'!Y:Y,'BD1'!AC:AC,F2018,'BD1'!AA:AA,"PAGADO")))</f>
        <v/>
      </c>
    </row>
    <row r="2019" spans="2:7" ht="20.100000000000001" customHeight="1" x14ac:dyDescent="0.25">
      <c r="B2019" s="538" t="str">
        <f ca="1">IF(F2019="","",(IFERROR(OFFSET('BD1'!C$14,MATCH(F2019,'BD1'!AC$13:AC$2500,0)-2,0),"")))</f>
        <v/>
      </c>
      <c r="C2019" s="539" t="str">
        <f ca="1">IF(F2019="","",(IFERROR(OFFSET('BD1'!AB$14,MATCH(F2019,'BD1'!AC$13:AC$2500,0)-2,0),"")))</f>
        <v/>
      </c>
      <c r="D2019" s="70" t="str">
        <f>IF(F2019="","",(COUNTIFS('BD1'!AC:AC,F2019,'BD1'!AA:AA,"PAGADO")))</f>
        <v/>
      </c>
      <c r="E2019" s="73" t="str">
        <f>IF(F2019="","",(IFERROR(VLOOKUP(F2019,'BD1'!AC:AE,2,0),"")))</f>
        <v/>
      </c>
      <c r="F2019" s="360"/>
      <c r="G2019" s="75" t="str">
        <f>IF(F2019="","",(SUMIFS('BD1'!Y:Y,'BD1'!AC:AC,F2019,'BD1'!AA:AA,"PAGADO")))</f>
        <v/>
      </c>
    </row>
    <row r="2020" spans="2:7" ht="20.100000000000001" customHeight="1" x14ac:dyDescent="0.25">
      <c r="B2020" s="538" t="str">
        <f ca="1">IF(F2020="","",(IFERROR(OFFSET('BD1'!C$14,MATCH(F2020,'BD1'!AC$13:AC$2500,0)-2,0),"")))</f>
        <v/>
      </c>
      <c r="C2020" s="539" t="str">
        <f ca="1">IF(F2020="","",(IFERROR(OFFSET('BD1'!AB$14,MATCH(F2020,'BD1'!AC$13:AC$2500,0)-2,0),"")))</f>
        <v/>
      </c>
      <c r="D2020" s="70" t="str">
        <f>IF(F2020="","",(COUNTIFS('BD1'!AC:AC,F2020,'BD1'!AA:AA,"PAGADO")))</f>
        <v/>
      </c>
      <c r="E2020" s="73" t="str">
        <f>IF(F2020="","",(IFERROR(VLOOKUP(F2020,'BD1'!AC:AE,2,0),"")))</f>
        <v/>
      </c>
      <c r="F2020" s="360"/>
      <c r="G2020" s="75" t="str">
        <f>IF(F2020="","",(SUMIFS('BD1'!Y:Y,'BD1'!AC:AC,F2020,'BD1'!AA:AA,"PAGADO")))</f>
        <v/>
      </c>
    </row>
    <row r="2021" spans="2:7" ht="20.100000000000001" customHeight="1" x14ac:dyDescent="0.25">
      <c r="B2021" s="538" t="str">
        <f ca="1">IF(F2021="","",(IFERROR(OFFSET('BD1'!C$14,MATCH(F2021,'BD1'!AC$13:AC$2500,0)-2,0),"")))</f>
        <v/>
      </c>
      <c r="C2021" s="539" t="str">
        <f ca="1">IF(F2021="","",(IFERROR(OFFSET('BD1'!AB$14,MATCH(F2021,'BD1'!AC$13:AC$2500,0)-2,0),"")))</f>
        <v/>
      </c>
      <c r="D2021" s="70" t="str">
        <f>IF(F2021="","",(COUNTIFS('BD1'!AC:AC,F2021,'BD1'!AA:AA,"PAGADO")))</f>
        <v/>
      </c>
      <c r="E2021" s="73" t="str">
        <f>IF(F2021="","",(IFERROR(VLOOKUP(F2021,'BD1'!AC:AE,2,0),"")))</f>
        <v/>
      </c>
      <c r="F2021" s="360"/>
      <c r="G2021" s="75" t="str">
        <f>IF(F2021="","",(SUMIFS('BD1'!Y:Y,'BD1'!AC:AC,F2021,'BD1'!AA:AA,"PAGADO")))</f>
        <v/>
      </c>
    </row>
    <row r="2022" spans="2:7" ht="20.100000000000001" customHeight="1" x14ac:dyDescent="0.25">
      <c r="B2022" s="538" t="str">
        <f ca="1">IF(F2022="","",(IFERROR(OFFSET('BD1'!C$14,MATCH(F2022,'BD1'!AC$13:AC$2500,0)-2,0),"")))</f>
        <v/>
      </c>
      <c r="C2022" s="539" t="str">
        <f ca="1">IF(F2022="","",(IFERROR(OFFSET('BD1'!AB$14,MATCH(F2022,'BD1'!AC$13:AC$2500,0)-2,0),"")))</f>
        <v/>
      </c>
      <c r="D2022" s="70" t="str">
        <f>IF(F2022="","",(COUNTIFS('BD1'!AC:AC,F2022,'BD1'!AA:AA,"PAGADO")))</f>
        <v/>
      </c>
      <c r="E2022" s="73" t="str">
        <f>IF(F2022="","",(IFERROR(VLOOKUP(F2022,'BD1'!AC:AE,2,0),"")))</f>
        <v/>
      </c>
      <c r="F2022" s="360"/>
      <c r="G2022" s="75" t="str">
        <f>IF(F2022="","",(SUMIFS('BD1'!Y:Y,'BD1'!AC:AC,F2022,'BD1'!AA:AA,"PAGADO")))</f>
        <v/>
      </c>
    </row>
    <row r="2023" spans="2:7" ht="20.100000000000001" customHeight="1" x14ac:dyDescent="0.25">
      <c r="B2023" s="538" t="str">
        <f ca="1">IF(F2023="","",(IFERROR(OFFSET('BD1'!C$14,MATCH(F2023,'BD1'!AC$13:AC$2500,0)-2,0),"")))</f>
        <v/>
      </c>
      <c r="C2023" s="539" t="str">
        <f ca="1">IF(F2023="","",(IFERROR(OFFSET('BD1'!AB$14,MATCH(F2023,'BD1'!AC$13:AC$2500,0)-2,0),"")))</f>
        <v/>
      </c>
      <c r="D2023" s="70" t="str">
        <f>IF(F2023="","",(COUNTIFS('BD1'!AC:AC,F2023,'BD1'!AA:AA,"PAGADO")))</f>
        <v/>
      </c>
      <c r="E2023" s="73" t="str">
        <f>IF(F2023="","",(IFERROR(VLOOKUP(F2023,'BD1'!AC:AE,2,0),"")))</f>
        <v/>
      </c>
      <c r="F2023" s="360"/>
      <c r="G2023" s="75" t="str">
        <f>IF(F2023="","",(SUMIFS('BD1'!Y:Y,'BD1'!AC:AC,F2023,'BD1'!AA:AA,"PAGADO")))</f>
        <v/>
      </c>
    </row>
    <row r="2024" spans="2:7" ht="20.100000000000001" customHeight="1" x14ac:dyDescent="0.25">
      <c r="B2024" s="538" t="str">
        <f ca="1">IF(F2024="","",(IFERROR(OFFSET('BD1'!C$14,MATCH(F2024,'BD1'!AC$13:AC$2500,0)-2,0),"")))</f>
        <v/>
      </c>
      <c r="C2024" s="539" t="str">
        <f ca="1">IF(F2024="","",(IFERROR(OFFSET('BD1'!AB$14,MATCH(F2024,'BD1'!AC$13:AC$2500,0)-2,0),"")))</f>
        <v/>
      </c>
      <c r="D2024" s="70" t="str">
        <f>IF(F2024="","",(COUNTIFS('BD1'!AC:AC,F2024,'BD1'!AA:AA,"PAGADO")))</f>
        <v/>
      </c>
      <c r="E2024" s="73" t="str">
        <f>IF(F2024="","",(IFERROR(VLOOKUP(F2024,'BD1'!AC:AE,2,0),"")))</f>
        <v/>
      </c>
      <c r="F2024" s="360"/>
      <c r="G2024" s="75" t="str">
        <f>IF(F2024="","",(SUMIFS('BD1'!Y:Y,'BD1'!AC:AC,F2024,'BD1'!AA:AA,"PAGADO")))</f>
        <v/>
      </c>
    </row>
    <row r="2025" spans="2:7" ht="20.100000000000001" customHeight="1" x14ac:dyDescent="0.25">
      <c r="B2025" s="538" t="str">
        <f ca="1">IF(F2025="","",(IFERROR(OFFSET('BD1'!C$14,MATCH(F2025,'BD1'!AC$13:AC$2500,0)-2,0),"")))</f>
        <v/>
      </c>
      <c r="C2025" s="539" t="str">
        <f ca="1">IF(F2025="","",(IFERROR(OFFSET('BD1'!AB$14,MATCH(F2025,'BD1'!AC$13:AC$2500,0)-2,0),"")))</f>
        <v/>
      </c>
      <c r="D2025" s="70" t="str">
        <f>IF(F2025="","",(COUNTIFS('BD1'!AC:AC,F2025,'BD1'!AA:AA,"PAGADO")))</f>
        <v/>
      </c>
      <c r="E2025" s="73" t="str">
        <f>IF(F2025="","",(IFERROR(VLOOKUP(F2025,'BD1'!AC:AE,2,0),"")))</f>
        <v/>
      </c>
      <c r="F2025" s="360"/>
      <c r="G2025" s="75" t="str">
        <f>IF(F2025="","",(SUMIFS('BD1'!Y:Y,'BD1'!AC:AC,F2025,'BD1'!AA:AA,"PAGADO")))</f>
        <v/>
      </c>
    </row>
    <row r="2026" spans="2:7" ht="20.100000000000001" customHeight="1" x14ac:dyDescent="0.25">
      <c r="B2026" s="538" t="str">
        <f ca="1">IF(F2026="","",(IFERROR(OFFSET('BD1'!C$14,MATCH(F2026,'BD1'!AC$13:AC$2500,0)-2,0),"")))</f>
        <v/>
      </c>
      <c r="C2026" s="539" t="str">
        <f ca="1">IF(F2026="","",(IFERROR(OFFSET('BD1'!AB$14,MATCH(F2026,'BD1'!AC$13:AC$2500,0)-2,0),"")))</f>
        <v/>
      </c>
      <c r="D2026" s="70" t="str">
        <f>IF(F2026="","",(COUNTIFS('BD1'!AC:AC,F2026,'BD1'!AA:AA,"PAGADO")))</f>
        <v/>
      </c>
      <c r="E2026" s="73" t="str">
        <f>IF(F2026="","",(IFERROR(VLOOKUP(F2026,'BD1'!AC:AE,2,0),"")))</f>
        <v/>
      </c>
      <c r="F2026" s="360"/>
      <c r="G2026" s="75" t="str">
        <f>IF(F2026="","",(SUMIFS('BD1'!Y:Y,'BD1'!AC:AC,F2026,'BD1'!AA:AA,"PAGADO")))</f>
        <v/>
      </c>
    </row>
    <row r="2027" spans="2:7" ht="20.100000000000001" customHeight="1" x14ac:dyDescent="0.25">
      <c r="B2027" s="538" t="str">
        <f ca="1">IF(F2027="","",(IFERROR(OFFSET('BD1'!C$14,MATCH(F2027,'BD1'!AC$13:AC$2500,0)-2,0),"")))</f>
        <v/>
      </c>
      <c r="C2027" s="539" t="str">
        <f ca="1">IF(F2027="","",(IFERROR(OFFSET('BD1'!AB$14,MATCH(F2027,'BD1'!AC$13:AC$2500,0)-2,0),"")))</f>
        <v/>
      </c>
      <c r="D2027" s="70" t="str">
        <f>IF(F2027="","",(COUNTIFS('BD1'!AC:AC,F2027,'BD1'!AA:AA,"PAGADO")))</f>
        <v/>
      </c>
      <c r="E2027" s="73" t="str">
        <f>IF(F2027="","",(IFERROR(VLOOKUP(F2027,'BD1'!AC:AE,2,0),"")))</f>
        <v/>
      </c>
      <c r="F2027" s="360"/>
      <c r="G2027" s="75" t="str">
        <f>IF(F2027="","",(SUMIFS('BD1'!Y:Y,'BD1'!AC:AC,F2027,'BD1'!AA:AA,"PAGADO")))</f>
        <v/>
      </c>
    </row>
    <row r="2028" spans="2:7" ht="20.100000000000001" customHeight="1" x14ac:dyDescent="0.25">
      <c r="B2028" s="538" t="str">
        <f ca="1">IF(F2028="","",(IFERROR(OFFSET('BD1'!C$14,MATCH(F2028,'BD1'!AC$13:AC$2500,0)-2,0),"")))</f>
        <v/>
      </c>
      <c r="C2028" s="539" t="str">
        <f ca="1">IF(F2028="","",(IFERROR(OFFSET('BD1'!AB$14,MATCH(F2028,'BD1'!AC$13:AC$2500,0)-2,0),"")))</f>
        <v/>
      </c>
      <c r="D2028" s="70" t="str">
        <f>IF(F2028="","",(COUNTIFS('BD1'!AC:AC,F2028,'BD1'!AA:AA,"PAGADO")))</f>
        <v/>
      </c>
      <c r="E2028" s="73" t="str">
        <f>IF(F2028="","",(IFERROR(VLOOKUP(F2028,'BD1'!AC:AE,2,0),"")))</f>
        <v/>
      </c>
      <c r="F2028" s="360"/>
      <c r="G2028" s="75" t="str">
        <f>IF(F2028="","",(SUMIFS('BD1'!Y:Y,'BD1'!AC:AC,F2028,'BD1'!AA:AA,"PAGADO")))</f>
        <v/>
      </c>
    </row>
    <row r="2029" spans="2:7" ht="20.100000000000001" customHeight="1" x14ac:dyDescent="0.25">
      <c r="B2029" s="538" t="str">
        <f ca="1">IF(F2029="","",(IFERROR(OFFSET('BD1'!C$14,MATCH(F2029,'BD1'!AC$13:AC$2500,0)-2,0),"")))</f>
        <v/>
      </c>
      <c r="C2029" s="539" t="str">
        <f ca="1">IF(F2029="","",(IFERROR(OFFSET('BD1'!AB$14,MATCH(F2029,'BD1'!AC$13:AC$2500,0)-2,0),"")))</f>
        <v/>
      </c>
      <c r="D2029" s="70" t="str">
        <f>IF(F2029="","",(COUNTIFS('BD1'!AC:AC,F2029,'BD1'!AA:AA,"PAGADO")))</f>
        <v/>
      </c>
      <c r="E2029" s="73" t="str">
        <f>IF(F2029="","",(IFERROR(VLOOKUP(F2029,'BD1'!AC:AE,2,0),"")))</f>
        <v/>
      </c>
      <c r="F2029" s="360"/>
      <c r="G2029" s="75" t="str">
        <f>IF(F2029="","",(SUMIFS('BD1'!Y:Y,'BD1'!AC:AC,F2029,'BD1'!AA:AA,"PAGADO")))</f>
        <v/>
      </c>
    </row>
    <row r="2030" spans="2:7" ht="20.100000000000001" customHeight="1" x14ac:dyDescent="0.25">
      <c r="B2030" s="538" t="str">
        <f ca="1">IF(F2030="","",(IFERROR(OFFSET('BD1'!C$14,MATCH(F2030,'BD1'!AC$13:AC$2500,0)-2,0),"")))</f>
        <v/>
      </c>
      <c r="C2030" s="539" t="str">
        <f ca="1">IF(F2030="","",(IFERROR(OFFSET('BD1'!AB$14,MATCH(F2030,'BD1'!AC$13:AC$2500,0)-2,0),"")))</f>
        <v/>
      </c>
      <c r="D2030" s="70" t="str">
        <f>IF(F2030="","",(COUNTIFS('BD1'!AC:AC,F2030,'BD1'!AA:AA,"PAGADO")))</f>
        <v/>
      </c>
      <c r="E2030" s="73" t="str">
        <f>IF(F2030="","",(IFERROR(VLOOKUP(F2030,'BD1'!AC:AE,2,0),"")))</f>
        <v/>
      </c>
      <c r="F2030" s="360"/>
      <c r="G2030" s="75" t="str">
        <f>IF(F2030="","",(SUMIFS('BD1'!Y:Y,'BD1'!AC:AC,F2030,'BD1'!AA:AA,"PAGADO")))</f>
        <v/>
      </c>
    </row>
    <row r="2031" spans="2:7" ht="20.100000000000001" customHeight="1" x14ac:dyDescent="0.25">
      <c r="B2031" s="538" t="str">
        <f ca="1">IF(F2031="","",(IFERROR(OFFSET('BD1'!C$14,MATCH(F2031,'BD1'!AC$13:AC$2500,0)-2,0),"")))</f>
        <v/>
      </c>
      <c r="C2031" s="539" t="str">
        <f ca="1">IF(F2031="","",(IFERROR(OFFSET('BD1'!AB$14,MATCH(F2031,'BD1'!AC$13:AC$2500,0)-2,0),"")))</f>
        <v/>
      </c>
      <c r="D2031" s="70" t="str">
        <f>IF(F2031="","",(COUNTIFS('BD1'!AC:AC,F2031,'BD1'!AA:AA,"PAGADO")))</f>
        <v/>
      </c>
      <c r="E2031" s="73" t="str">
        <f>IF(F2031="","",(IFERROR(VLOOKUP(F2031,'BD1'!AC:AE,2,0),"")))</f>
        <v/>
      </c>
      <c r="F2031" s="360"/>
      <c r="G2031" s="75" t="str">
        <f>IF(F2031="","",(SUMIFS('BD1'!Y:Y,'BD1'!AC:AC,F2031,'BD1'!AA:AA,"PAGADO")))</f>
        <v/>
      </c>
    </row>
    <row r="2032" spans="2:7" ht="20.100000000000001" customHeight="1" x14ac:dyDescent="0.25">
      <c r="B2032" s="538" t="str">
        <f ca="1">IF(F2032="","",(IFERROR(OFFSET('BD1'!C$14,MATCH(F2032,'BD1'!AC$13:AC$2500,0)-2,0),"")))</f>
        <v/>
      </c>
      <c r="C2032" s="539" t="str">
        <f ca="1">IF(F2032="","",(IFERROR(OFFSET('BD1'!AB$14,MATCH(F2032,'BD1'!AC$13:AC$2500,0)-2,0),"")))</f>
        <v/>
      </c>
      <c r="D2032" s="70" t="str">
        <f>IF(F2032="","",(COUNTIFS('BD1'!AC:AC,F2032,'BD1'!AA:AA,"PAGADO")))</f>
        <v/>
      </c>
      <c r="E2032" s="73" t="str">
        <f>IF(F2032="","",(IFERROR(VLOOKUP(F2032,'BD1'!AC:AE,2,0),"")))</f>
        <v/>
      </c>
      <c r="F2032" s="360"/>
      <c r="G2032" s="75" t="str">
        <f>IF(F2032="","",(SUMIFS('BD1'!Y:Y,'BD1'!AC:AC,F2032,'BD1'!AA:AA,"PAGADO")))</f>
        <v/>
      </c>
    </row>
    <row r="2033" spans="2:7" ht="20.100000000000001" customHeight="1" x14ac:dyDescent="0.25">
      <c r="B2033" s="538" t="str">
        <f ca="1">IF(F2033="","",(IFERROR(OFFSET('BD1'!C$14,MATCH(F2033,'BD1'!AC$13:AC$2500,0)-2,0),"")))</f>
        <v/>
      </c>
      <c r="C2033" s="539" t="str">
        <f ca="1">IF(F2033="","",(IFERROR(OFFSET('BD1'!AB$14,MATCH(F2033,'BD1'!AC$13:AC$2500,0)-2,0),"")))</f>
        <v/>
      </c>
      <c r="D2033" s="70" t="str">
        <f>IF(F2033="","",(COUNTIFS('BD1'!AC:AC,F2033,'BD1'!AA:AA,"PAGADO")))</f>
        <v/>
      </c>
      <c r="E2033" s="73" t="str">
        <f>IF(F2033="","",(IFERROR(VLOOKUP(F2033,'BD1'!AC:AE,2,0),"")))</f>
        <v/>
      </c>
      <c r="F2033" s="360"/>
      <c r="G2033" s="75" t="str">
        <f>IF(F2033="","",(SUMIFS('BD1'!Y:Y,'BD1'!AC:AC,F2033,'BD1'!AA:AA,"PAGADO")))</f>
        <v/>
      </c>
    </row>
    <row r="2034" spans="2:7" ht="20.100000000000001" customHeight="1" x14ac:dyDescent="0.25">
      <c r="B2034" s="538" t="str">
        <f ca="1">IF(F2034="","",(IFERROR(OFFSET('BD1'!C$14,MATCH(F2034,'BD1'!AC$13:AC$2500,0)-2,0),"")))</f>
        <v/>
      </c>
      <c r="C2034" s="539" t="str">
        <f ca="1">IF(F2034="","",(IFERROR(OFFSET('BD1'!AB$14,MATCH(F2034,'BD1'!AC$13:AC$2500,0)-2,0),"")))</f>
        <v/>
      </c>
      <c r="D2034" s="70" t="str">
        <f>IF(F2034="","",(COUNTIFS('BD1'!AC:AC,F2034,'BD1'!AA:AA,"PAGADO")))</f>
        <v/>
      </c>
      <c r="E2034" s="73" t="str">
        <f>IF(F2034="","",(IFERROR(VLOOKUP(F2034,'BD1'!AC:AE,2,0),"")))</f>
        <v/>
      </c>
      <c r="F2034" s="360"/>
      <c r="G2034" s="75" t="str">
        <f>IF(F2034="","",(SUMIFS('BD1'!Y:Y,'BD1'!AC:AC,F2034,'BD1'!AA:AA,"PAGADO")))</f>
        <v/>
      </c>
    </row>
    <row r="2035" spans="2:7" ht="20.100000000000001" customHeight="1" x14ac:dyDescent="0.25">
      <c r="B2035" s="538" t="str">
        <f ca="1">IF(F2035="","",(IFERROR(OFFSET('BD1'!C$14,MATCH(F2035,'BD1'!AC$13:AC$2500,0)-2,0),"")))</f>
        <v/>
      </c>
      <c r="C2035" s="539" t="str">
        <f ca="1">IF(F2035="","",(IFERROR(OFFSET('BD1'!AB$14,MATCH(F2035,'BD1'!AC$13:AC$2500,0)-2,0),"")))</f>
        <v/>
      </c>
      <c r="D2035" s="70" t="str">
        <f>IF(F2035="","",(COUNTIFS('BD1'!AC:AC,F2035,'BD1'!AA:AA,"PAGADO")))</f>
        <v/>
      </c>
      <c r="E2035" s="73" t="str">
        <f>IF(F2035="","",(IFERROR(VLOOKUP(F2035,'BD1'!AC:AE,2,0),"")))</f>
        <v/>
      </c>
      <c r="F2035" s="360"/>
      <c r="G2035" s="75" t="str">
        <f>IF(F2035="","",(SUMIFS('BD1'!Y:Y,'BD1'!AC:AC,F2035,'BD1'!AA:AA,"PAGADO")))</f>
        <v/>
      </c>
    </row>
    <row r="2036" spans="2:7" ht="20.100000000000001" customHeight="1" x14ac:dyDescent="0.25">
      <c r="B2036" s="538" t="str">
        <f ca="1">IF(F2036="","",(IFERROR(OFFSET('BD1'!C$14,MATCH(F2036,'BD1'!AC$13:AC$2500,0)-2,0),"")))</f>
        <v/>
      </c>
      <c r="C2036" s="539" t="str">
        <f ca="1">IF(F2036="","",(IFERROR(OFFSET('BD1'!AB$14,MATCH(F2036,'BD1'!AC$13:AC$2500,0)-2,0),"")))</f>
        <v/>
      </c>
      <c r="D2036" s="70" t="str">
        <f>IF(F2036="","",(COUNTIFS('BD1'!AC:AC,F2036,'BD1'!AA:AA,"PAGADO")))</f>
        <v/>
      </c>
      <c r="E2036" s="73" t="str">
        <f>IF(F2036="","",(IFERROR(VLOOKUP(F2036,'BD1'!AC:AE,2,0),"")))</f>
        <v/>
      </c>
      <c r="F2036" s="360"/>
      <c r="G2036" s="75" t="str">
        <f>IF(F2036="","",(SUMIFS('BD1'!Y:Y,'BD1'!AC:AC,F2036,'BD1'!AA:AA,"PAGADO")))</f>
        <v/>
      </c>
    </row>
    <row r="2037" spans="2:7" ht="20.100000000000001" customHeight="1" x14ac:dyDescent="0.25">
      <c r="B2037" s="538" t="str">
        <f ca="1">IF(F2037="","",(IFERROR(OFFSET('BD1'!C$14,MATCH(F2037,'BD1'!AC$13:AC$2500,0)-2,0),"")))</f>
        <v/>
      </c>
      <c r="C2037" s="539" t="str">
        <f ca="1">IF(F2037="","",(IFERROR(OFFSET('BD1'!AB$14,MATCH(F2037,'BD1'!AC$13:AC$2500,0)-2,0),"")))</f>
        <v/>
      </c>
      <c r="D2037" s="70" t="str">
        <f>IF(F2037="","",(COUNTIFS('BD1'!AC:AC,F2037,'BD1'!AA:AA,"PAGADO")))</f>
        <v/>
      </c>
      <c r="E2037" s="73" t="str">
        <f>IF(F2037="","",(IFERROR(VLOOKUP(F2037,'BD1'!AC:AE,2,0),"")))</f>
        <v/>
      </c>
      <c r="F2037" s="360"/>
      <c r="G2037" s="75" t="str">
        <f>IF(F2037="","",(SUMIFS('BD1'!Y:Y,'BD1'!AC:AC,F2037,'BD1'!AA:AA,"PAGADO")))</f>
        <v/>
      </c>
    </row>
    <row r="2038" spans="2:7" ht="20.100000000000001" customHeight="1" x14ac:dyDescent="0.25">
      <c r="B2038" s="538" t="str">
        <f ca="1">IF(F2038="","",(IFERROR(OFFSET('BD1'!C$14,MATCH(F2038,'BD1'!AC$13:AC$2500,0)-2,0),"")))</f>
        <v/>
      </c>
      <c r="C2038" s="539" t="str">
        <f ca="1">IF(F2038="","",(IFERROR(OFFSET('BD1'!AB$14,MATCH(F2038,'BD1'!AC$13:AC$2500,0)-2,0),"")))</f>
        <v/>
      </c>
      <c r="D2038" s="70" t="str">
        <f>IF(F2038="","",(COUNTIFS('BD1'!AC:AC,F2038,'BD1'!AA:AA,"PAGADO")))</f>
        <v/>
      </c>
      <c r="E2038" s="73" t="str">
        <f>IF(F2038="","",(IFERROR(VLOOKUP(F2038,'BD1'!AC:AE,2,0),"")))</f>
        <v/>
      </c>
      <c r="F2038" s="360"/>
      <c r="G2038" s="75" t="str">
        <f>IF(F2038="","",(SUMIFS('BD1'!Y:Y,'BD1'!AC:AC,F2038,'BD1'!AA:AA,"PAGADO")))</f>
        <v/>
      </c>
    </row>
    <row r="2039" spans="2:7" ht="20.100000000000001" customHeight="1" x14ac:dyDescent="0.25">
      <c r="B2039" s="538" t="str">
        <f ca="1">IF(F2039="","",(IFERROR(OFFSET('BD1'!C$14,MATCH(F2039,'BD1'!AC$13:AC$2500,0)-2,0),"")))</f>
        <v/>
      </c>
      <c r="C2039" s="539" t="str">
        <f ca="1">IF(F2039="","",(IFERROR(OFFSET('BD1'!AB$14,MATCH(F2039,'BD1'!AC$13:AC$2500,0)-2,0),"")))</f>
        <v/>
      </c>
      <c r="D2039" s="70" t="str">
        <f>IF(F2039="","",(COUNTIFS('BD1'!AC:AC,F2039,'BD1'!AA:AA,"PAGADO")))</f>
        <v/>
      </c>
      <c r="E2039" s="73" t="str">
        <f>IF(F2039="","",(IFERROR(VLOOKUP(F2039,'BD1'!AC:AE,2,0),"")))</f>
        <v/>
      </c>
      <c r="F2039" s="360"/>
      <c r="G2039" s="75" t="str">
        <f>IF(F2039="","",(SUMIFS('BD1'!Y:Y,'BD1'!AC:AC,F2039,'BD1'!AA:AA,"PAGADO")))</f>
        <v/>
      </c>
    </row>
    <row r="2040" spans="2:7" ht="20.100000000000001" customHeight="1" x14ac:dyDescent="0.25">
      <c r="B2040" s="538" t="str">
        <f ca="1">IF(F2040="","",(IFERROR(OFFSET('BD1'!C$14,MATCH(F2040,'BD1'!AC$13:AC$2500,0)-2,0),"")))</f>
        <v/>
      </c>
      <c r="C2040" s="539" t="str">
        <f ca="1">IF(F2040="","",(IFERROR(OFFSET('BD1'!AB$14,MATCH(F2040,'BD1'!AC$13:AC$2500,0)-2,0),"")))</f>
        <v/>
      </c>
      <c r="D2040" s="70" t="str">
        <f>IF(F2040="","",(COUNTIFS('BD1'!AC:AC,F2040,'BD1'!AA:AA,"PAGADO")))</f>
        <v/>
      </c>
      <c r="E2040" s="73" t="str">
        <f>IF(F2040="","",(IFERROR(VLOOKUP(F2040,'BD1'!AC:AE,2,0),"")))</f>
        <v/>
      </c>
      <c r="F2040" s="360"/>
      <c r="G2040" s="75" t="str">
        <f>IF(F2040="","",(SUMIFS('BD1'!Y:Y,'BD1'!AC:AC,F2040,'BD1'!AA:AA,"PAGADO")))</f>
        <v/>
      </c>
    </row>
    <row r="2041" spans="2:7" ht="20.100000000000001" customHeight="1" x14ac:dyDescent="0.25">
      <c r="B2041" s="538" t="str">
        <f ca="1">IF(F2041="","",(IFERROR(OFFSET('BD1'!C$14,MATCH(F2041,'BD1'!AC$13:AC$2500,0)-2,0),"")))</f>
        <v/>
      </c>
      <c r="C2041" s="539" t="str">
        <f ca="1">IF(F2041="","",(IFERROR(OFFSET('BD1'!AB$14,MATCH(F2041,'BD1'!AC$13:AC$2500,0)-2,0),"")))</f>
        <v/>
      </c>
      <c r="D2041" s="70" t="str">
        <f>IF(F2041="","",(COUNTIFS('BD1'!AC:AC,F2041,'BD1'!AA:AA,"PAGADO")))</f>
        <v/>
      </c>
      <c r="E2041" s="73" t="str">
        <f>IF(F2041="","",(IFERROR(VLOOKUP(F2041,'BD1'!AC:AE,2,0),"")))</f>
        <v/>
      </c>
      <c r="F2041" s="360"/>
      <c r="G2041" s="75" t="str">
        <f>IF(F2041="","",(SUMIFS('BD1'!Y:Y,'BD1'!AC:AC,F2041,'BD1'!AA:AA,"PAGADO")))</f>
        <v/>
      </c>
    </row>
    <row r="2042" spans="2:7" ht="20.100000000000001" customHeight="1" x14ac:dyDescent="0.25">
      <c r="B2042" s="538" t="str">
        <f ca="1">IF(F2042="","",(IFERROR(OFFSET('BD1'!C$14,MATCH(F2042,'BD1'!AC$13:AC$2500,0)-2,0),"")))</f>
        <v/>
      </c>
      <c r="C2042" s="539" t="str">
        <f ca="1">IF(F2042="","",(IFERROR(OFFSET('BD1'!AB$14,MATCH(F2042,'BD1'!AC$13:AC$2500,0)-2,0),"")))</f>
        <v/>
      </c>
      <c r="D2042" s="70" t="str">
        <f>IF(F2042="","",(COUNTIFS('BD1'!AC:AC,F2042,'BD1'!AA:AA,"PAGADO")))</f>
        <v/>
      </c>
      <c r="E2042" s="73" t="str">
        <f>IF(F2042="","",(IFERROR(VLOOKUP(F2042,'BD1'!AC:AE,2,0),"")))</f>
        <v/>
      </c>
      <c r="F2042" s="360"/>
      <c r="G2042" s="75" t="str">
        <f>IF(F2042="","",(SUMIFS('BD1'!Y:Y,'BD1'!AC:AC,F2042,'BD1'!AA:AA,"PAGADO")))</f>
        <v/>
      </c>
    </row>
    <row r="2043" spans="2:7" ht="20.100000000000001" customHeight="1" x14ac:dyDescent="0.25">
      <c r="B2043" s="538" t="str">
        <f ca="1">IF(F2043="","",(IFERROR(OFFSET('BD1'!C$14,MATCH(F2043,'BD1'!AC$13:AC$2500,0)-2,0),"")))</f>
        <v/>
      </c>
      <c r="C2043" s="539" t="str">
        <f ca="1">IF(F2043="","",(IFERROR(OFFSET('BD1'!AB$14,MATCH(F2043,'BD1'!AC$13:AC$2500,0)-2,0),"")))</f>
        <v/>
      </c>
      <c r="D2043" s="70" t="str">
        <f>IF(F2043="","",(COUNTIFS('BD1'!AC:AC,F2043,'BD1'!AA:AA,"PAGADO")))</f>
        <v/>
      </c>
      <c r="E2043" s="73" t="str">
        <f>IF(F2043="","",(IFERROR(VLOOKUP(F2043,'BD1'!AC:AE,2,0),"")))</f>
        <v/>
      </c>
      <c r="F2043" s="360"/>
      <c r="G2043" s="75" t="str">
        <f>IF(F2043="","",(SUMIFS('BD1'!Y:Y,'BD1'!AC:AC,F2043,'BD1'!AA:AA,"PAGADO")))</f>
        <v/>
      </c>
    </row>
    <row r="2044" spans="2:7" ht="20.100000000000001" customHeight="1" x14ac:dyDescent="0.25">
      <c r="B2044" s="538" t="str">
        <f ca="1">IF(F2044="","",(IFERROR(OFFSET('BD1'!C$14,MATCH(F2044,'BD1'!AC$13:AC$2500,0)-2,0),"")))</f>
        <v/>
      </c>
      <c r="C2044" s="539" t="str">
        <f ca="1">IF(F2044="","",(IFERROR(OFFSET('BD1'!AB$14,MATCH(F2044,'BD1'!AC$13:AC$2500,0)-2,0),"")))</f>
        <v/>
      </c>
      <c r="D2044" s="70" t="str">
        <f>IF(F2044="","",(COUNTIFS('BD1'!AC:AC,F2044,'BD1'!AA:AA,"PAGADO")))</f>
        <v/>
      </c>
      <c r="E2044" s="73" t="str">
        <f>IF(F2044="","",(IFERROR(VLOOKUP(F2044,'BD1'!AC:AE,2,0),"")))</f>
        <v/>
      </c>
      <c r="F2044" s="360"/>
      <c r="G2044" s="75" t="str">
        <f>IF(F2044="","",(SUMIFS('BD1'!Y:Y,'BD1'!AC:AC,F2044,'BD1'!AA:AA,"PAGADO")))</f>
        <v/>
      </c>
    </row>
    <row r="2045" spans="2:7" ht="20.100000000000001" customHeight="1" x14ac:dyDescent="0.25">
      <c r="B2045" s="538" t="str">
        <f ca="1">IF(F2045="","",(IFERROR(OFFSET('BD1'!C$14,MATCH(F2045,'BD1'!AC$13:AC$2500,0)-2,0),"")))</f>
        <v/>
      </c>
      <c r="C2045" s="539" t="str">
        <f ca="1">IF(F2045="","",(IFERROR(OFFSET('BD1'!AB$14,MATCH(F2045,'BD1'!AC$13:AC$2500,0)-2,0),"")))</f>
        <v/>
      </c>
      <c r="D2045" s="70" t="str">
        <f>IF(F2045="","",(COUNTIFS('BD1'!AC:AC,F2045,'BD1'!AA:AA,"PAGADO")))</f>
        <v/>
      </c>
      <c r="E2045" s="73" t="str">
        <f>IF(F2045="","",(IFERROR(VLOOKUP(F2045,'BD1'!AC:AE,2,0),"")))</f>
        <v/>
      </c>
      <c r="F2045" s="360"/>
      <c r="G2045" s="75" t="str">
        <f>IF(F2045="","",(SUMIFS('BD1'!Y:Y,'BD1'!AC:AC,F2045,'BD1'!AA:AA,"PAGADO")))</f>
        <v/>
      </c>
    </row>
    <row r="2046" spans="2:7" ht="20.100000000000001" customHeight="1" x14ac:dyDescent="0.25">
      <c r="B2046" s="538" t="str">
        <f ca="1">IF(F2046="","",(IFERROR(OFFSET('BD1'!C$14,MATCH(F2046,'BD1'!AC$13:AC$2500,0)-2,0),"")))</f>
        <v/>
      </c>
      <c r="C2046" s="539" t="str">
        <f ca="1">IF(F2046="","",(IFERROR(OFFSET('BD1'!AB$14,MATCH(F2046,'BD1'!AC$13:AC$2500,0)-2,0),"")))</f>
        <v/>
      </c>
      <c r="D2046" s="70" t="str">
        <f>IF(F2046="","",(COUNTIFS('BD1'!AC:AC,F2046,'BD1'!AA:AA,"PAGADO")))</f>
        <v/>
      </c>
      <c r="E2046" s="73" t="str">
        <f>IF(F2046="","",(IFERROR(VLOOKUP(F2046,'BD1'!AC:AE,2,0),"")))</f>
        <v/>
      </c>
      <c r="F2046" s="360"/>
      <c r="G2046" s="75" t="str">
        <f>IF(F2046="","",(SUMIFS('BD1'!Y:Y,'BD1'!AC:AC,F2046,'BD1'!AA:AA,"PAGADO")))</f>
        <v/>
      </c>
    </row>
    <row r="2047" spans="2:7" ht="20.100000000000001" customHeight="1" x14ac:dyDescent="0.25">
      <c r="B2047" s="538" t="str">
        <f ca="1">IF(F2047="","",(IFERROR(OFFSET('BD1'!C$14,MATCH(F2047,'BD1'!AC$13:AC$2500,0)-2,0),"")))</f>
        <v/>
      </c>
      <c r="C2047" s="539" t="str">
        <f ca="1">IF(F2047="","",(IFERROR(OFFSET('BD1'!AB$14,MATCH(F2047,'BD1'!AC$13:AC$2500,0)-2,0),"")))</f>
        <v/>
      </c>
      <c r="D2047" s="70" t="str">
        <f>IF(F2047="","",(COUNTIFS('BD1'!AC:AC,F2047,'BD1'!AA:AA,"PAGADO")))</f>
        <v/>
      </c>
      <c r="E2047" s="73" t="str">
        <f>IF(F2047="","",(IFERROR(VLOOKUP(F2047,'BD1'!AC:AE,2,0),"")))</f>
        <v/>
      </c>
      <c r="F2047" s="360"/>
      <c r="G2047" s="75" t="str">
        <f>IF(F2047="","",(SUMIFS('BD1'!Y:Y,'BD1'!AC:AC,F2047,'BD1'!AA:AA,"PAGADO")))</f>
        <v/>
      </c>
    </row>
    <row r="2048" spans="2:7" ht="20.100000000000001" customHeight="1" x14ac:dyDescent="0.25">
      <c r="B2048" s="538" t="str">
        <f ca="1">IF(F2048="","",(IFERROR(OFFSET('BD1'!C$14,MATCH(F2048,'BD1'!AC$13:AC$2500,0)-2,0),"")))</f>
        <v/>
      </c>
      <c r="C2048" s="539" t="str">
        <f ca="1">IF(F2048="","",(IFERROR(OFFSET('BD1'!AB$14,MATCH(F2048,'BD1'!AC$13:AC$2500,0)-2,0),"")))</f>
        <v/>
      </c>
      <c r="D2048" s="70" t="str">
        <f>IF(F2048="","",(COUNTIFS('BD1'!AC:AC,F2048,'BD1'!AA:AA,"PAGADO")))</f>
        <v/>
      </c>
      <c r="E2048" s="73" t="str">
        <f>IF(F2048="","",(IFERROR(VLOOKUP(F2048,'BD1'!AC:AE,2,0),"")))</f>
        <v/>
      </c>
      <c r="F2048" s="360"/>
      <c r="G2048" s="75" t="str">
        <f>IF(F2048="","",(SUMIFS('BD1'!Y:Y,'BD1'!AC:AC,F2048,'BD1'!AA:AA,"PAGADO")))</f>
        <v/>
      </c>
    </row>
    <row r="2049" spans="2:7" ht="20.100000000000001" customHeight="1" x14ac:dyDescent="0.25">
      <c r="B2049" s="538" t="str">
        <f ca="1">IF(F2049="","",(IFERROR(OFFSET('BD1'!C$14,MATCH(F2049,'BD1'!AC$13:AC$2500,0)-2,0),"")))</f>
        <v/>
      </c>
      <c r="C2049" s="539" t="str">
        <f ca="1">IF(F2049="","",(IFERROR(OFFSET('BD1'!AB$14,MATCH(F2049,'BD1'!AC$13:AC$2500,0)-2,0),"")))</f>
        <v/>
      </c>
      <c r="D2049" s="70" t="str">
        <f>IF(F2049="","",(COUNTIFS('BD1'!AC:AC,F2049,'BD1'!AA:AA,"PAGADO")))</f>
        <v/>
      </c>
      <c r="E2049" s="73" t="str">
        <f>IF(F2049="","",(IFERROR(VLOOKUP(F2049,'BD1'!AC:AE,2,0),"")))</f>
        <v/>
      </c>
      <c r="F2049" s="360"/>
      <c r="G2049" s="75" t="str">
        <f>IF(F2049="","",(SUMIFS('BD1'!Y:Y,'BD1'!AC:AC,F2049,'BD1'!AA:AA,"PAGADO")))</f>
        <v/>
      </c>
    </row>
    <row r="2050" spans="2:7" ht="20.100000000000001" customHeight="1" x14ac:dyDescent="0.25">
      <c r="B2050" s="538" t="str">
        <f ca="1">IF(F2050="","",(IFERROR(OFFSET('BD1'!C$14,MATCH(F2050,'BD1'!AC$13:AC$2500,0)-2,0),"")))</f>
        <v/>
      </c>
      <c r="C2050" s="539" t="str">
        <f ca="1">IF(F2050="","",(IFERROR(OFFSET('BD1'!AB$14,MATCH(F2050,'BD1'!AC$13:AC$2500,0)-2,0),"")))</f>
        <v/>
      </c>
      <c r="D2050" s="70" t="str">
        <f>IF(F2050="","",(COUNTIFS('BD1'!AC:AC,F2050,'BD1'!AA:AA,"PAGADO")))</f>
        <v/>
      </c>
      <c r="E2050" s="73" t="str">
        <f>IF(F2050="","",(IFERROR(VLOOKUP(F2050,'BD1'!AC:AE,2,0),"")))</f>
        <v/>
      </c>
      <c r="F2050" s="360"/>
      <c r="G2050" s="75" t="str">
        <f>IF(F2050="","",(SUMIFS('BD1'!Y:Y,'BD1'!AC:AC,F2050,'BD1'!AA:AA,"PAGADO")))</f>
        <v/>
      </c>
    </row>
    <row r="2051" spans="2:7" ht="20.100000000000001" customHeight="1" x14ac:dyDescent="0.25">
      <c r="B2051" s="538" t="str">
        <f ca="1">IF(F2051="","",(IFERROR(OFFSET('BD1'!C$14,MATCH(F2051,'BD1'!AC$13:AC$2500,0)-2,0),"")))</f>
        <v/>
      </c>
      <c r="C2051" s="539" t="str">
        <f ca="1">IF(F2051="","",(IFERROR(OFFSET('BD1'!AB$14,MATCH(F2051,'BD1'!AC$13:AC$2500,0)-2,0),"")))</f>
        <v/>
      </c>
      <c r="D2051" s="70" t="str">
        <f>IF(F2051="","",(COUNTIFS('BD1'!AC:AC,F2051,'BD1'!AA:AA,"PAGADO")))</f>
        <v/>
      </c>
      <c r="E2051" s="73" t="str">
        <f>IF(F2051="","",(IFERROR(VLOOKUP(F2051,'BD1'!AC:AE,2,0),"")))</f>
        <v/>
      </c>
      <c r="F2051" s="360"/>
      <c r="G2051" s="75" t="str">
        <f>IF(F2051="","",(SUMIFS('BD1'!Y:Y,'BD1'!AC:AC,F2051,'BD1'!AA:AA,"PAGADO")))</f>
        <v/>
      </c>
    </row>
    <row r="2052" spans="2:7" ht="20.100000000000001" customHeight="1" x14ac:dyDescent="0.25">
      <c r="B2052" s="538" t="str">
        <f ca="1">IF(F2052="","",(IFERROR(OFFSET('BD1'!C$14,MATCH(F2052,'BD1'!AC$13:AC$2500,0)-2,0),"")))</f>
        <v/>
      </c>
      <c r="C2052" s="539" t="str">
        <f ca="1">IF(F2052="","",(IFERROR(OFFSET('BD1'!AB$14,MATCH(F2052,'BD1'!AC$13:AC$2500,0)-2,0),"")))</f>
        <v/>
      </c>
      <c r="D2052" s="70" t="str">
        <f>IF(F2052="","",(COUNTIFS('BD1'!AC:AC,F2052,'BD1'!AA:AA,"PAGADO")))</f>
        <v/>
      </c>
      <c r="E2052" s="73" t="str">
        <f>IF(F2052="","",(IFERROR(VLOOKUP(F2052,'BD1'!AC:AE,2,0),"")))</f>
        <v/>
      </c>
      <c r="F2052" s="360"/>
      <c r="G2052" s="75" t="str">
        <f>IF(F2052="","",(SUMIFS('BD1'!Y:Y,'BD1'!AC:AC,F2052,'BD1'!AA:AA,"PAGADO")))</f>
        <v/>
      </c>
    </row>
    <row r="2053" spans="2:7" ht="20.100000000000001" customHeight="1" x14ac:dyDescent="0.25">
      <c r="B2053" s="538" t="str">
        <f ca="1">IF(F2053="","",(IFERROR(OFFSET('BD1'!C$14,MATCH(F2053,'BD1'!AC$13:AC$2500,0)-2,0),"")))</f>
        <v/>
      </c>
      <c r="C2053" s="539" t="str">
        <f ca="1">IF(F2053="","",(IFERROR(OFFSET('BD1'!AB$14,MATCH(F2053,'BD1'!AC$13:AC$2500,0)-2,0),"")))</f>
        <v/>
      </c>
      <c r="D2053" s="70" t="str">
        <f>IF(F2053="","",(COUNTIFS('BD1'!AC:AC,F2053,'BD1'!AA:AA,"PAGADO")))</f>
        <v/>
      </c>
      <c r="E2053" s="73" t="str">
        <f>IF(F2053="","",(IFERROR(VLOOKUP(F2053,'BD1'!AC:AE,2,0),"")))</f>
        <v/>
      </c>
      <c r="F2053" s="360"/>
      <c r="G2053" s="75" t="str">
        <f>IF(F2053="","",(SUMIFS('BD1'!Y:Y,'BD1'!AC:AC,F2053,'BD1'!AA:AA,"PAGADO")))</f>
        <v/>
      </c>
    </row>
    <row r="2054" spans="2:7" ht="20.100000000000001" customHeight="1" x14ac:dyDescent="0.25">
      <c r="B2054" s="538" t="str">
        <f ca="1">IF(F2054="","",(IFERROR(OFFSET('BD1'!C$14,MATCH(F2054,'BD1'!AC$13:AC$2500,0)-2,0),"")))</f>
        <v/>
      </c>
      <c r="C2054" s="539" t="str">
        <f ca="1">IF(F2054="","",(IFERROR(OFFSET('BD1'!AB$14,MATCH(F2054,'BD1'!AC$13:AC$2500,0)-2,0),"")))</f>
        <v/>
      </c>
      <c r="D2054" s="70" t="str">
        <f>IF(F2054="","",(COUNTIFS('BD1'!AC:AC,F2054,'BD1'!AA:AA,"PAGADO")))</f>
        <v/>
      </c>
      <c r="E2054" s="73" t="str">
        <f>IF(F2054="","",(IFERROR(VLOOKUP(F2054,'BD1'!AC:AE,2,0),"")))</f>
        <v/>
      </c>
      <c r="F2054" s="360"/>
      <c r="G2054" s="75" t="str">
        <f>IF(F2054="","",(SUMIFS('BD1'!Y:Y,'BD1'!AC:AC,F2054,'BD1'!AA:AA,"PAGADO")))</f>
        <v/>
      </c>
    </row>
    <row r="2055" spans="2:7" ht="20.100000000000001" customHeight="1" x14ac:dyDescent="0.25">
      <c r="B2055" s="538" t="str">
        <f ca="1">IF(F2055="","",(IFERROR(OFFSET('BD1'!C$14,MATCH(F2055,'BD1'!AC$13:AC$2500,0)-2,0),"")))</f>
        <v/>
      </c>
      <c r="C2055" s="539" t="str">
        <f ca="1">IF(F2055="","",(IFERROR(OFFSET('BD1'!AB$14,MATCH(F2055,'BD1'!AC$13:AC$2500,0)-2,0),"")))</f>
        <v/>
      </c>
      <c r="D2055" s="70" t="str">
        <f>IF(F2055="","",(COUNTIFS('BD1'!AC:AC,F2055,'BD1'!AA:AA,"PAGADO")))</f>
        <v/>
      </c>
      <c r="E2055" s="73" t="str">
        <f>IF(F2055="","",(IFERROR(VLOOKUP(F2055,'BD1'!AC:AE,2,0),"")))</f>
        <v/>
      </c>
      <c r="F2055" s="360"/>
      <c r="G2055" s="75" t="str">
        <f>IF(F2055="","",(SUMIFS('BD1'!Y:Y,'BD1'!AC:AC,F2055,'BD1'!AA:AA,"PAGADO")))</f>
        <v/>
      </c>
    </row>
    <row r="2056" spans="2:7" ht="20.100000000000001" customHeight="1" x14ac:dyDescent="0.25">
      <c r="B2056" s="538" t="str">
        <f ca="1">IF(F2056="","",(IFERROR(OFFSET('BD1'!C$14,MATCH(F2056,'BD1'!AC$13:AC$2500,0)-2,0),"")))</f>
        <v/>
      </c>
      <c r="C2056" s="539" t="str">
        <f ca="1">IF(F2056="","",(IFERROR(OFFSET('BD1'!AB$14,MATCH(F2056,'BD1'!AC$13:AC$2500,0)-2,0),"")))</f>
        <v/>
      </c>
      <c r="D2056" s="70" t="str">
        <f>IF(F2056="","",(COUNTIFS('BD1'!AC:AC,F2056,'BD1'!AA:AA,"PAGADO")))</f>
        <v/>
      </c>
      <c r="E2056" s="73" t="str">
        <f>IF(F2056="","",(IFERROR(VLOOKUP(F2056,'BD1'!AC:AE,2,0),"")))</f>
        <v/>
      </c>
      <c r="F2056" s="360"/>
      <c r="G2056" s="75" t="str">
        <f>IF(F2056="","",(SUMIFS('BD1'!Y:Y,'BD1'!AC:AC,F2056,'BD1'!AA:AA,"PAGADO")))</f>
        <v/>
      </c>
    </row>
    <row r="2057" spans="2:7" ht="20.100000000000001" customHeight="1" x14ac:dyDescent="0.25">
      <c r="B2057" s="538" t="str">
        <f ca="1">IF(F2057="","",(IFERROR(OFFSET('BD1'!C$14,MATCH(F2057,'BD1'!AC$13:AC$2500,0)-2,0),"")))</f>
        <v/>
      </c>
      <c r="C2057" s="539" t="str">
        <f ca="1">IF(F2057="","",(IFERROR(OFFSET('BD1'!AB$14,MATCH(F2057,'BD1'!AC$13:AC$2500,0)-2,0),"")))</f>
        <v/>
      </c>
      <c r="D2057" s="70" t="str">
        <f>IF(F2057="","",(COUNTIFS('BD1'!AC:AC,F2057,'BD1'!AA:AA,"PAGADO")))</f>
        <v/>
      </c>
      <c r="E2057" s="73" t="str">
        <f>IF(F2057="","",(IFERROR(VLOOKUP(F2057,'BD1'!AC:AE,2,0),"")))</f>
        <v/>
      </c>
      <c r="F2057" s="360"/>
      <c r="G2057" s="75" t="str">
        <f>IF(F2057="","",(SUMIFS('BD1'!Y:Y,'BD1'!AC:AC,F2057,'BD1'!AA:AA,"PAGADO")))</f>
        <v/>
      </c>
    </row>
    <row r="2058" spans="2:7" ht="20.100000000000001" customHeight="1" x14ac:dyDescent="0.25">
      <c r="B2058" s="538" t="str">
        <f ca="1">IF(F2058="","",(IFERROR(OFFSET('BD1'!C$14,MATCH(F2058,'BD1'!AC$13:AC$2500,0)-2,0),"")))</f>
        <v/>
      </c>
      <c r="C2058" s="539" t="str">
        <f ca="1">IF(F2058="","",(IFERROR(OFFSET('BD1'!AB$14,MATCH(F2058,'BD1'!AC$13:AC$2500,0)-2,0),"")))</f>
        <v/>
      </c>
      <c r="D2058" s="70" t="str">
        <f>IF(F2058="","",(COUNTIFS('BD1'!AC:AC,F2058,'BD1'!AA:AA,"PAGADO")))</f>
        <v/>
      </c>
      <c r="E2058" s="73" t="str">
        <f>IF(F2058="","",(IFERROR(VLOOKUP(F2058,'BD1'!AC:AE,2,0),"")))</f>
        <v/>
      </c>
      <c r="F2058" s="360"/>
      <c r="G2058" s="75" t="str">
        <f>IF(F2058="","",(SUMIFS('BD1'!Y:Y,'BD1'!AC:AC,F2058,'BD1'!AA:AA,"PAGADO")))</f>
        <v/>
      </c>
    </row>
    <row r="2059" spans="2:7" ht="20.100000000000001" customHeight="1" x14ac:dyDescent="0.25">
      <c r="B2059" s="538" t="str">
        <f ca="1">IF(F2059="","",(IFERROR(OFFSET('BD1'!C$14,MATCH(F2059,'BD1'!AC$13:AC$2500,0)-2,0),"")))</f>
        <v/>
      </c>
      <c r="C2059" s="539" t="str">
        <f ca="1">IF(F2059="","",(IFERROR(OFFSET('BD1'!AB$14,MATCH(F2059,'BD1'!AC$13:AC$2500,0)-2,0),"")))</f>
        <v/>
      </c>
      <c r="D2059" s="70" t="str">
        <f>IF(F2059="","",(COUNTIFS('BD1'!AC:AC,F2059,'BD1'!AA:AA,"PAGADO")))</f>
        <v/>
      </c>
      <c r="E2059" s="73" t="str">
        <f>IF(F2059="","",(IFERROR(VLOOKUP(F2059,'BD1'!AC:AE,2,0),"")))</f>
        <v/>
      </c>
      <c r="F2059" s="360"/>
      <c r="G2059" s="75" t="str">
        <f>IF(F2059="","",(SUMIFS('BD1'!Y:Y,'BD1'!AC:AC,F2059,'BD1'!AA:AA,"PAGADO")))</f>
        <v/>
      </c>
    </row>
    <row r="2060" spans="2:7" ht="20.100000000000001" customHeight="1" x14ac:dyDescent="0.25">
      <c r="B2060" s="538" t="str">
        <f ca="1">IF(F2060="","",(IFERROR(OFFSET('BD1'!C$14,MATCH(F2060,'BD1'!AC$13:AC$2500,0)-2,0),"")))</f>
        <v/>
      </c>
      <c r="C2060" s="539" t="str">
        <f ca="1">IF(F2060="","",(IFERROR(OFFSET('BD1'!AB$14,MATCH(F2060,'BD1'!AC$13:AC$2500,0)-2,0),"")))</f>
        <v/>
      </c>
      <c r="D2060" s="70" t="str">
        <f>IF(F2060="","",(COUNTIFS('BD1'!AC:AC,F2060,'BD1'!AA:AA,"PAGADO")))</f>
        <v/>
      </c>
      <c r="E2060" s="73" t="str">
        <f>IF(F2060="","",(IFERROR(VLOOKUP(F2060,'BD1'!AC:AE,2,0),"")))</f>
        <v/>
      </c>
      <c r="F2060" s="360"/>
      <c r="G2060" s="75" t="str">
        <f>IF(F2060="","",(SUMIFS('BD1'!Y:Y,'BD1'!AC:AC,F2060,'BD1'!AA:AA,"PAGADO")))</f>
        <v/>
      </c>
    </row>
    <row r="2061" spans="2:7" ht="20.100000000000001" customHeight="1" x14ac:dyDescent="0.25">
      <c r="B2061" s="538" t="str">
        <f ca="1">IF(F2061="","",(IFERROR(OFFSET('BD1'!C$14,MATCH(F2061,'BD1'!AC$13:AC$2500,0)-2,0),"")))</f>
        <v/>
      </c>
      <c r="C2061" s="539" t="str">
        <f ca="1">IF(F2061="","",(IFERROR(OFFSET('BD1'!AB$14,MATCH(F2061,'BD1'!AC$13:AC$2500,0)-2,0),"")))</f>
        <v/>
      </c>
      <c r="D2061" s="70" t="str">
        <f>IF(F2061="","",(COUNTIFS('BD1'!AC:AC,F2061,'BD1'!AA:AA,"PAGADO")))</f>
        <v/>
      </c>
      <c r="E2061" s="73" t="str">
        <f>IF(F2061="","",(IFERROR(VLOOKUP(F2061,'BD1'!AC:AE,2,0),"")))</f>
        <v/>
      </c>
      <c r="F2061" s="360"/>
      <c r="G2061" s="75" t="str">
        <f>IF(F2061="","",(SUMIFS('BD1'!Y:Y,'BD1'!AC:AC,F2061,'BD1'!AA:AA,"PAGADO")))</f>
        <v/>
      </c>
    </row>
    <row r="2062" spans="2:7" ht="20.100000000000001" customHeight="1" x14ac:dyDescent="0.25">
      <c r="B2062" s="538" t="str">
        <f ca="1">IF(F2062="","",(IFERROR(OFFSET('BD1'!C$14,MATCH(F2062,'BD1'!AC$13:AC$2500,0)-2,0),"")))</f>
        <v/>
      </c>
      <c r="C2062" s="539" t="str">
        <f ca="1">IF(F2062="","",(IFERROR(OFFSET('BD1'!AB$14,MATCH(F2062,'BD1'!AC$13:AC$2500,0)-2,0),"")))</f>
        <v/>
      </c>
      <c r="D2062" s="70" t="str">
        <f>IF(F2062="","",(COUNTIFS('BD1'!AC:AC,F2062,'BD1'!AA:AA,"PAGADO")))</f>
        <v/>
      </c>
      <c r="E2062" s="73" t="str">
        <f>IF(F2062="","",(IFERROR(VLOOKUP(F2062,'BD1'!AC:AE,2,0),"")))</f>
        <v/>
      </c>
      <c r="F2062" s="360"/>
      <c r="G2062" s="75" t="str">
        <f>IF(F2062="","",(SUMIFS('BD1'!Y:Y,'BD1'!AC:AC,F2062,'BD1'!AA:AA,"PAGADO")))</f>
        <v/>
      </c>
    </row>
    <row r="2063" spans="2:7" ht="20.100000000000001" customHeight="1" x14ac:dyDescent="0.25">
      <c r="B2063" s="538" t="str">
        <f ca="1">IF(F2063="","",(IFERROR(OFFSET('BD1'!C$14,MATCH(F2063,'BD1'!AC$13:AC$2500,0)-2,0),"")))</f>
        <v/>
      </c>
      <c r="C2063" s="539" t="str">
        <f ca="1">IF(F2063="","",(IFERROR(OFFSET('BD1'!AB$14,MATCH(F2063,'BD1'!AC$13:AC$2500,0)-2,0),"")))</f>
        <v/>
      </c>
      <c r="D2063" s="70" t="str">
        <f>IF(F2063="","",(COUNTIFS('BD1'!AC:AC,F2063,'BD1'!AA:AA,"PAGADO")))</f>
        <v/>
      </c>
      <c r="E2063" s="73" t="str">
        <f>IF(F2063="","",(IFERROR(VLOOKUP(F2063,'BD1'!AC:AE,2,0),"")))</f>
        <v/>
      </c>
      <c r="F2063" s="360"/>
      <c r="G2063" s="75" t="str">
        <f>IF(F2063="","",(SUMIFS('BD1'!Y:Y,'BD1'!AC:AC,F2063,'BD1'!AA:AA,"PAGADO")))</f>
        <v/>
      </c>
    </row>
    <row r="2064" spans="2:7" ht="20.100000000000001" customHeight="1" x14ac:dyDescent="0.25">
      <c r="B2064" s="538" t="str">
        <f ca="1">IF(F2064="","",(IFERROR(OFFSET('BD1'!C$14,MATCH(F2064,'BD1'!AC$13:AC$2500,0)-2,0),"")))</f>
        <v/>
      </c>
      <c r="C2064" s="539" t="str">
        <f ca="1">IF(F2064="","",(IFERROR(OFFSET('BD1'!AB$14,MATCH(F2064,'BD1'!AC$13:AC$2500,0)-2,0),"")))</f>
        <v/>
      </c>
      <c r="D2064" s="70" t="str">
        <f>IF(F2064="","",(COUNTIFS('BD1'!AC:AC,F2064,'BD1'!AA:AA,"PAGADO")))</f>
        <v/>
      </c>
      <c r="E2064" s="73" t="str">
        <f>IF(F2064="","",(IFERROR(VLOOKUP(F2064,'BD1'!AC:AE,2,0),"")))</f>
        <v/>
      </c>
      <c r="F2064" s="360"/>
      <c r="G2064" s="75" t="str">
        <f>IF(F2064="","",(SUMIFS('BD1'!Y:Y,'BD1'!AC:AC,F2064,'BD1'!AA:AA,"PAGADO")))</f>
        <v/>
      </c>
    </row>
    <row r="2065" spans="2:7" ht="20.100000000000001" customHeight="1" x14ac:dyDescent="0.25">
      <c r="B2065" s="538" t="str">
        <f ca="1">IF(F2065="","",(IFERROR(OFFSET('BD1'!C$14,MATCH(F2065,'BD1'!AC$13:AC$2500,0)-2,0),"")))</f>
        <v/>
      </c>
      <c r="C2065" s="539" t="str">
        <f ca="1">IF(F2065="","",(IFERROR(OFFSET('BD1'!AB$14,MATCH(F2065,'BD1'!AC$13:AC$2500,0)-2,0),"")))</f>
        <v/>
      </c>
      <c r="D2065" s="70" t="str">
        <f>IF(F2065="","",(COUNTIFS('BD1'!AC:AC,F2065,'BD1'!AA:AA,"PAGADO")))</f>
        <v/>
      </c>
      <c r="E2065" s="73" t="str">
        <f>IF(F2065="","",(IFERROR(VLOOKUP(F2065,'BD1'!AC:AE,2,0),"")))</f>
        <v/>
      </c>
      <c r="F2065" s="360"/>
      <c r="G2065" s="75" t="str">
        <f>IF(F2065="","",(SUMIFS('BD1'!Y:Y,'BD1'!AC:AC,F2065,'BD1'!AA:AA,"PAGADO")))</f>
        <v/>
      </c>
    </row>
    <row r="2066" spans="2:7" ht="20.100000000000001" customHeight="1" x14ac:dyDescent="0.25">
      <c r="B2066" s="538" t="str">
        <f ca="1">IF(F2066="","",(IFERROR(OFFSET('BD1'!C$14,MATCH(F2066,'BD1'!AC$13:AC$2500,0)-2,0),"")))</f>
        <v/>
      </c>
      <c r="C2066" s="539" t="str">
        <f ca="1">IF(F2066="","",(IFERROR(OFFSET('BD1'!AB$14,MATCH(F2066,'BD1'!AC$13:AC$2500,0)-2,0),"")))</f>
        <v/>
      </c>
      <c r="D2066" s="70" t="str">
        <f>IF(F2066="","",(COUNTIFS('BD1'!AC:AC,F2066,'BD1'!AA:AA,"PAGADO")))</f>
        <v/>
      </c>
      <c r="E2066" s="73" t="str">
        <f>IF(F2066="","",(IFERROR(VLOOKUP(F2066,'BD1'!AC:AE,2,0),"")))</f>
        <v/>
      </c>
      <c r="F2066" s="360"/>
      <c r="G2066" s="75" t="str">
        <f>IF(F2066="","",(SUMIFS('BD1'!Y:Y,'BD1'!AC:AC,F2066,'BD1'!AA:AA,"PAGADO")))</f>
        <v/>
      </c>
    </row>
    <row r="2067" spans="2:7" ht="20.100000000000001" customHeight="1" x14ac:dyDescent="0.25">
      <c r="B2067" s="538" t="str">
        <f ca="1">IF(F2067="","",(IFERROR(OFFSET('BD1'!C$14,MATCH(F2067,'BD1'!AC$13:AC$2500,0)-2,0),"")))</f>
        <v/>
      </c>
      <c r="C2067" s="539" t="str">
        <f ca="1">IF(F2067="","",(IFERROR(OFFSET('BD1'!AB$14,MATCH(F2067,'BD1'!AC$13:AC$2500,0)-2,0),"")))</f>
        <v/>
      </c>
      <c r="D2067" s="70" t="str">
        <f>IF(F2067="","",(COUNTIFS('BD1'!AC:AC,F2067,'BD1'!AA:AA,"PAGADO")))</f>
        <v/>
      </c>
      <c r="E2067" s="73" t="str">
        <f>IF(F2067="","",(IFERROR(VLOOKUP(F2067,'BD1'!AC:AE,2,0),"")))</f>
        <v/>
      </c>
      <c r="F2067" s="360"/>
      <c r="G2067" s="75" t="str">
        <f>IF(F2067="","",(SUMIFS('BD1'!Y:Y,'BD1'!AC:AC,F2067,'BD1'!AA:AA,"PAGADO")))</f>
        <v/>
      </c>
    </row>
    <row r="2068" spans="2:7" ht="20.100000000000001" customHeight="1" x14ac:dyDescent="0.25">
      <c r="B2068" s="538" t="str">
        <f ca="1">IF(F2068="","",(IFERROR(OFFSET('BD1'!C$14,MATCH(F2068,'BD1'!AC$13:AC$2500,0)-2,0),"")))</f>
        <v/>
      </c>
      <c r="C2068" s="539" t="str">
        <f ca="1">IF(F2068="","",(IFERROR(OFFSET('BD1'!AB$14,MATCH(F2068,'BD1'!AC$13:AC$2500,0)-2,0),"")))</f>
        <v/>
      </c>
      <c r="D2068" s="70" t="str">
        <f>IF(F2068="","",(COUNTIFS('BD1'!AC:AC,F2068,'BD1'!AA:AA,"PAGADO")))</f>
        <v/>
      </c>
      <c r="E2068" s="73" t="str">
        <f>IF(F2068="","",(IFERROR(VLOOKUP(F2068,'BD1'!AC:AE,2,0),"")))</f>
        <v/>
      </c>
      <c r="F2068" s="360"/>
      <c r="G2068" s="75" t="str">
        <f>IF(F2068="","",(SUMIFS('BD1'!Y:Y,'BD1'!AC:AC,F2068,'BD1'!AA:AA,"PAGADO")))</f>
        <v/>
      </c>
    </row>
    <row r="2069" spans="2:7" ht="20.100000000000001" customHeight="1" x14ac:dyDescent="0.25">
      <c r="B2069" s="538" t="str">
        <f ca="1">IF(F2069="","",(IFERROR(OFFSET('BD1'!C$14,MATCH(F2069,'BD1'!AC$13:AC$2500,0)-2,0),"")))</f>
        <v/>
      </c>
      <c r="C2069" s="539" t="str">
        <f ca="1">IF(F2069="","",(IFERROR(OFFSET('BD1'!AB$14,MATCH(F2069,'BD1'!AC$13:AC$2500,0)-2,0),"")))</f>
        <v/>
      </c>
      <c r="D2069" s="70" t="str">
        <f>IF(F2069="","",(COUNTIFS('BD1'!AC:AC,F2069,'BD1'!AA:AA,"PAGADO")))</f>
        <v/>
      </c>
      <c r="E2069" s="73" t="str">
        <f>IF(F2069="","",(IFERROR(VLOOKUP(F2069,'BD1'!AC:AE,2,0),"")))</f>
        <v/>
      </c>
      <c r="F2069" s="360"/>
      <c r="G2069" s="75" t="str">
        <f>IF(F2069="","",(SUMIFS('BD1'!Y:Y,'BD1'!AC:AC,F2069,'BD1'!AA:AA,"PAGADO")))</f>
        <v/>
      </c>
    </row>
    <row r="2070" spans="2:7" ht="20.100000000000001" customHeight="1" x14ac:dyDescent="0.25">
      <c r="B2070" s="538" t="str">
        <f ca="1">IF(F2070="","",(IFERROR(OFFSET('BD1'!C$14,MATCH(F2070,'BD1'!AC$13:AC$2500,0)-2,0),"")))</f>
        <v/>
      </c>
      <c r="C2070" s="539" t="str">
        <f ca="1">IF(F2070="","",(IFERROR(OFFSET('BD1'!AB$14,MATCH(F2070,'BD1'!AC$13:AC$2500,0)-2,0),"")))</f>
        <v/>
      </c>
      <c r="D2070" s="70" t="str">
        <f>IF(F2070="","",(COUNTIFS('BD1'!AC:AC,F2070,'BD1'!AA:AA,"PAGADO")))</f>
        <v/>
      </c>
      <c r="E2070" s="73" t="str">
        <f>IF(F2070="","",(IFERROR(VLOOKUP(F2070,'BD1'!AC:AE,2,0),"")))</f>
        <v/>
      </c>
      <c r="F2070" s="360"/>
      <c r="G2070" s="75" t="str">
        <f>IF(F2070="","",(SUMIFS('BD1'!Y:Y,'BD1'!AC:AC,F2070,'BD1'!AA:AA,"PAGADO")))</f>
        <v/>
      </c>
    </row>
    <row r="2071" spans="2:7" ht="20.100000000000001" customHeight="1" x14ac:dyDescent="0.25">
      <c r="B2071" s="538" t="str">
        <f ca="1">IF(F2071="","",(IFERROR(OFFSET('BD1'!C$14,MATCH(F2071,'BD1'!AC$13:AC$2500,0)-2,0),"")))</f>
        <v/>
      </c>
      <c r="C2071" s="539" t="str">
        <f ca="1">IF(F2071="","",(IFERROR(OFFSET('BD1'!AB$14,MATCH(F2071,'BD1'!AC$13:AC$2500,0)-2,0),"")))</f>
        <v/>
      </c>
      <c r="D2071" s="70" t="str">
        <f>IF(F2071="","",(COUNTIFS('BD1'!AC:AC,F2071,'BD1'!AA:AA,"PAGADO")))</f>
        <v/>
      </c>
      <c r="E2071" s="73" t="str">
        <f>IF(F2071="","",(IFERROR(VLOOKUP(F2071,'BD1'!AC:AE,2,0),"")))</f>
        <v/>
      </c>
      <c r="F2071" s="360"/>
      <c r="G2071" s="75" t="str">
        <f>IF(F2071="","",(SUMIFS('BD1'!Y:Y,'BD1'!AC:AC,F2071,'BD1'!AA:AA,"PAGADO")))</f>
        <v/>
      </c>
    </row>
    <row r="2072" spans="2:7" ht="20.100000000000001" customHeight="1" x14ac:dyDescent="0.25">
      <c r="B2072" s="538" t="str">
        <f ca="1">IF(F2072="","",(IFERROR(OFFSET('BD1'!C$14,MATCH(F2072,'BD1'!AC$13:AC$2500,0)-2,0),"")))</f>
        <v/>
      </c>
      <c r="C2072" s="539" t="str">
        <f ca="1">IF(F2072="","",(IFERROR(OFFSET('BD1'!AB$14,MATCH(F2072,'BD1'!AC$13:AC$2500,0)-2,0),"")))</f>
        <v/>
      </c>
      <c r="D2072" s="70" t="str">
        <f>IF(F2072="","",(COUNTIFS('BD1'!AC:AC,F2072,'BD1'!AA:AA,"PAGADO")))</f>
        <v/>
      </c>
      <c r="E2072" s="73" t="str">
        <f>IF(F2072="","",(IFERROR(VLOOKUP(F2072,'BD1'!AC:AE,2,0),"")))</f>
        <v/>
      </c>
      <c r="F2072" s="360"/>
      <c r="G2072" s="75" t="str">
        <f>IF(F2072="","",(SUMIFS('BD1'!Y:Y,'BD1'!AC:AC,F2072,'BD1'!AA:AA,"PAGADO")))</f>
        <v/>
      </c>
    </row>
    <row r="2073" spans="2:7" ht="20.100000000000001" customHeight="1" x14ac:dyDescent="0.25">
      <c r="B2073" s="538" t="str">
        <f ca="1">IF(F2073="","",(IFERROR(OFFSET('BD1'!C$14,MATCH(F2073,'BD1'!AC$13:AC$2500,0)-2,0),"")))</f>
        <v/>
      </c>
      <c r="C2073" s="539" t="str">
        <f ca="1">IF(F2073="","",(IFERROR(OFFSET('BD1'!AB$14,MATCH(F2073,'BD1'!AC$13:AC$2500,0)-2,0),"")))</f>
        <v/>
      </c>
      <c r="D2073" s="70" t="str">
        <f>IF(F2073="","",(COUNTIFS('BD1'!AC:AC,F2073,'BD1'!AA:AA,"PAGADO")))</f>
        <v/>
      </c>
      <c r="E2073" s="73" t="str">
        <f>IF(F2073="","",(IFERROR(VLOOKUP(F2073,'BD1'!AC:AE,2,0),"")))</f>
        <v/>
      </c>
      <c r="F2073" s="360"/>
      <c r="G2073" s="75" t="str">
        <f>IF(F2073="","",(SUMIFS('BD1'!Y:Y,'BD1'!AC:AC,F2073,'BD1'!AA:AA,"PAGADO")))</f>
        <v/>
      </c>
    </row>
    <row r="2074" spans="2:7" ht="20.100000000000001" customHeight="1" x14ac:dyDescent="0.25">
      <c r="B2074" s="538" t="str">
        <f ca="1">IF(F2074="","",(IFERROR(OFFSET('BD1'!C$14,MATCH(F2074,'BD1'!AC$13:AC$2500,0)-2,0),"")))</f>
        <v/>
      </c>
      <c r="C2074" s="539" t="str">
        <f ca="1">IF(F2074="","",(IFERROR(OFFSET('BD1'!AB$14,MATCH(F2074,'BD1'!AC$13:AC$2500,0)-2,0),"")))</f>
        <v/>
      </c>
      <c r="D2074" s="70" t="str">
        <f>IF(F2074="","",(COUNTIFS('BD1'!AC:AC,F2074,'BD1'!AA:AA,"PAGADO")))</f>
        <v/>
      </c>
      <c r="E2074" s="73" t="str">
        <f>IF(F2074="","",(IFERROR(VLOOKUP(F2074,'BD1'!AC:AE,2,0),"")))</f>
        <v/>
      </c>
      <c r="F2074" s="360"/>
      <c r="G2074" s="75" t="str">
        <f>IF(F2074="","",(SUMIFS('BD1'!Y:Y,'BD1'!AC:AC,F2074,'BD1'!AA:AA,"PAGADO")))</f>
        <v/>
      </c>
    </row>
    <row r="2075" spans="2:7" ht="20.100000000000001" customHeight="1" x14ac:dyDescent="0.25">
      <c r="B2075" s="538" t="str">
        <f ca="1">IF(F2075="","",(IFERROR(OFFSET('BD1'!C$14,MATCH(F2075,'BD1'!AC$13:AC$2500,0)-2,0),"")))</f>
        <v/>
      </c>
      <c r="C2075" s="539" t="str">
        <f ca="1">IF(F2075="","",(IFERROR(OFFSET('BD1'!AB$14,MATCH(F2075,'BD1'!AC$13:AC$2500,0)-2,0),"")))</f>
        <v/>
      </c>
      <c r="D2075" s="70" t="str">
        <f>IF(F2075="","",(COUNTIFS('BD1'!AC:AC,F2075,'BD1'!AA:AA,"PAGADO")))</f>
        <v/>
      </c>
      <c r="E2075" s="73" t="str">
        <f>IF(F2075="","",(IFERROR(VLOOKUP(F2075,'BD1'!AC:AE,2,0),"")))</f>
        <v/>
      </c>
      <c r="F2075" s="360"/>
      <c r="G2075" s="75" t="str">
        <f>IF(F2075="","",(SUMIFS('BD1'!Y:Y,'BD1'!AC:AC,F2075,'BD1'!AA:AA,"PAGADO")))</f>
        <v/>
      </c>
    </row>
    <row r="2076" spans="2:7" ht="20.100000000000001" customHeight="1" x14ac:dyDescent="0.25">
      <c r="B2076" s="538" t="str">
        <f ca="1">IF(F2076="","",(IFERROR(OFFSET('BD1'!C$14,MATCH(F2076,'BD1'!AC$13:AC$2500,0)-2,0),"")))</f>
        <v/>
      </c>
      <c r="C2076" s="539" t="str">
        <f ca="1">IF(F2076="","",(IFERROR(OFFSET('BD1'!AB$14,MATCH(F2076,'BD1'!AC$13:AC$2500,0)-2,0),"")))</f>
        <v/>
      </c>
      <c r="D2076" s="70" t="str">
        <f>IF(F2076="","",(COUNTIFS('BD1'!AC:AC,F2076,'BD1'!AA:AA,"PAGADO")))</f>
        <v/>
      </c>
      <c r="E2076" s="73" t="str">
        <f>IF(F2076="","",(IFERROR(VLOOKUP(F2076,'BD1'!AC:AE,2,0),"")))</f>
        <v/>
      </c>
      <c r="F2076" s="360"/>
      <c r="G2076" s="75" t="str">
        <f>IF(F2076="","",(SUMIFS('BD1'!Y:Y,'BD1'!AC:AC,F2076,'BD1'!AA:AA,"PAGADO")))</f>
        <v/>
      </c>
    </row>
    <row r="2077" spans="2:7" ht="20.100000000000001" customHeight="1" x14ac:dyDescent="0.25">
      <c r="B2077" s="538" t="str">
        <f ca="1">IF(F2077="","",(IFERROR(OFFSET('BD1'!C$14,MATCH(F2077,'BD1'!AC$13:AC$2500,0)-2,0),"")))</f>
        <v/>
      </c>
      <c r="C2077" s="539" t="str">
        <f ca="1">IF(F2077="","",(IFERROR(OFFSET('BD1'!AB$14,MATCH(F2077,'BD1'!AC$13:AC$2500,0)-2,0),"")))</f>
        <v/>
      </c>
      <c r="D2077" s="70" t="str">
        <f>IF(F2077="","",(COUNTIFS('BD1'!AC:AC,F2077,'BD1'!AA:AA,"PAGADO")))</f>
        <v/>
      </c>
      <c r="E2077" s="73" t="str">
        <f>IF(F2077="","",(IFERROR(VLOOKUP(F2077,'BD1'!AC:AE,2,0),"")))</f>
        <v/>
      </c>
      <c r="F2077" s="360"/>
      <c r="G2077" s="75" t="str">
        <f>IF(F2077="","",(SUMIFS('BD1'!Y:Y,'BD1'!AC:AC,F2077,'BD1'!AA:AA,"PAGADO")))</f>
        <v/>
      </c>
    </row>
    <row r="2078" spans="2:7" ht="20.100000000000001" customHeight="1" x14ac:dyDescent="0.25">
      <c r="B2078" s="538" t="str">
        <f ca="1">IF(F2078="","",(IFERROR(OFFSET('BD1'!C$14,MATCH(F2078,'BD1'!AC$13:AC$2500,0)-2,0),"")))</f>
        <v/>
      </c>
      <c r="C2078" s="539" t="str">
        <f ca="1">IF(F2078="","",(IFERROR(OFFSET('BD1'!AB$14,MATCH(F2078,'BD1'!AC$13:AC$2500,0)-2,0),"")))</f>
        <v/>
      </c>
      <c r="D2078" s="70" t="str">
        <f>IF(F2078="","",(COUNTIFS('BD1'!AC:AC,F2078,'BD1'!AA:AA,"PAGADO")))</f>
        <v/>
      </c>
      <c r="E2078" s="73" t="str">
        <f>IF(F2078="","",(IFERROR(VLOOKUP(F2078,'BD1'!AC:AE,2,0),"")))</f>
        <v/>
      </c>
      <c r="F2078" s="360"/>
      <c r="G2078" s="75" t="str">
        <f>IF(F2078="","",(SUMIFS('BD1'!Y:Y,'BD1'!AC:AC,F2078,'BD1'!AA:AA,"PAGADO")))</f>
        <v/>
      </c>
    </row>
    <row r="2079" spans="2:7" ht="20.100000000000001" customHeight="1" x14ac:dyDescent="0.25">
      <c r="B2079" s="538" t="str">
        <f ca="1">IF(F2079="","",(IFERROR(OFFSET('BD1'!C$14,MATCH(F2079,'BD1'!AC$13:AC$2500,0)-2,0),"")))</f>
        <v/>
      </c>
      <c r="C2079" s="539" t="str">
        <f ca="1">IF(F2079="","",(IFERROR(OFFSET('BD1'!AB$14,MATCH(F2079,'BD1'!AC$13:AC$2500,0)-2,0),"")))</f>
        <v/>
      </c>
      <c r="D2079" s="70" t="str">
        <f>IF(F2079="","",(COUNTIFS('BD1'!AC:AC,F2079,'BD1'!AA:AA,"PAGADO")))</f>
        <v/>
      </c>
      <c r="E2079" s="73" t="str">
        <f>IF(F2079="","",(IFERROR(VLOOKUP(F2079,'BD1'!AC:AE,2,0),"")))</f>
        <v/>
      </c>
      <c r="F2079" s="360"/>
      <c r="G2079" s="75" t="str">
        <f>IF(F2079="","",(SUMIFS('BD1'!Y:Y,'BD1'!AC:AC,F2079,'BD1'!AA:AA,"PAGADO")))</f>
        <v/>
      </c>
    </row>
    <row r="2080" spans="2:7" ht="20.100000000000001" customHeight="1" x14ac:dyDescent="0.25">
      <c r="B2080" s="538" t="str">
        <f ca="1">IF(F2080="","",(IFERROR(OFFSET('BD1'!C$14,MATCH(F2080,'BD1'!AC$13:AC$2500,0)-2,0),"")))</f>
        <v/>
      </c>
      <c r="C2080" s="539" t="str">
        <f ca="1">IF(F2080="","",(IFERROR(OFFSET('BD1'!AB$14,MATCH(F2080,'BD1'!AC$13:AC$2500,0)-2,0),"")))</f>
        <v/>
      </c>
      <c r="D2080" s="70" t="str">
        <f>IF(F2080="","",(COUNTIFS('BD1'!AC:AC,F2080,'BD1'!AA:AA,"PAGADO")))</f>
        <v/>
      </c>
      <c r="E2080" s="73" t="str">
        <f>IF(F2080="","",(IFERROR(VLOOKUP(F2080,'BD1'!AC:AE,2,0),"")))</f>
        <v/>
      </c>
      <c r="F2080" s="360"/>
      <c r="G2080" s="75" t="str">
        <f>IF(F2080="","",(SUMIFS('BD1'!Y:Y,'BD1'!AC:AC,F2080,'BD1'!AA:AA,"PAGADO")))</f>
        <v/>
      </c>
    </row>
    <row r="2081" spans="2:7" ht="20.100000000000001" customHeight="1" x14ac:dyDescent="0.25">
      <c r="B2081" s="538" t="str">
        <f ca="1">IF(F2081="","",(IFERROR(OFFSET('BD1'!C$14,MATCH(F2081,'BD1'!AC$13:AC$2500,0)-2,0),"")))</f>
        <v/>
      </c>
      <c r="C2081" s="539" t="str">
        <f ca="1">IF(F2081="","",(IFERROR(OFFSET('BD1'!AB$14,MATCH(F2081,'BD1'!AC$13:AC$2500,0)-2,0),"")))</f>
        <v/>
      </c>
      <c r="D2081" s="70" t="str">
        <f>IF(F2081="","",(COUNTIFS('BD1'!AC:AC,F2081,'BD1'!AA:AA,"PAGADO")))</f>
        <v/>
      </c>
      <c r="E2081" s="73" t="str">
        <f>IF(F2081="","",(IFERROR(VLOOKUP(F2081,'BD1'!AC:AE,2,0),"")))</f>
        <v/>
      </c>
      <c r="F2081" s="360"/>
      <c r="G2081" s="75" t="str">
        <f>IF(F2081="","",(SUMIFS('BD1'!Y:Y,'BD1'!AC:AC,F2081,'BD1'!AA:AA,"PAGADO")))</f>
        <v/>
      </c>
    </row>
    <row r="2082" spans="2:7" ht="20.100000000000001" customHeight="1" x14ac:dyDescent="0.25">
      <c r="B2082" s="538" t="str">
        <f ca="1">IF(F2082="","",(IFERROR(OFFSET('BD1'!C$14,MATCH(F2082,'BD1'!AC$13:AC$2500,0)-2,0),"")))</f>
        <v/>
      </c>
      <c r="C2082" s="539" t="str">
        <f ca="1">IF(F2082="","",(IFERROR(OFFSET('BD1'!AB$14,MATCH(F2082,'BD1'!AC$13:AC$2500,0)-2,0),"")))</f>
        <v/>
      </c>
      <c r="D2082" s="70" t="str">
        <f>IF(F2082="","",(COUNTIFS('BD1'!AC:AC,F2082,'BD1'!AA:AA,"PAGADO")))</f>
        <v/>
      </c>
      <c r="E2082" s="73" t="str">
        <f>IF(F2082="","",(IFERROR(VLOOKUP(F2082,'BD1'!AC:AE,2,0),"")))</f>
        <v/>
      </c>
      <c r="F2082" s="360"/>
      <c r="G2082" s="75" t="str">
        <f>IF(F2082="","",(SUMIFS('BD1'!Y:Y,'BD1'!AC:AC,F2082,'BD1'!AA:AA,"PAGADO")))</f>
        <v/>
      </c>
    </row>
    <row r="2083" spans="2:7" ht="20.100000000000001" customHeight="1" x14ac:dyDescent="0.25">
      <c r="B2083" s="538" t="str">
        <f ca="1">IF(F2083="","",(IFERROR(OFFSET('BD1'!C$14,MATCH(F2083,'BD1'!AC$13:AC$2500,0)-2,0),"")))</f>
        <v/>
      </c>
      <c r="C2083" s="539" t="str">
        <f ca="1">IF(F2083="","",(IFERROR(OFFSET('BD1'!AB$14,MATCH(F2083,'BD1'!AC$13:AC$2500,0)-2,0),"")))</f>
        <v/>
      </c>
      <c r="D2083" s="70" t="str">
        <f>IF(F2083="","",(COUNTIFS('BD1'!AC:AC,F2083,'BD1'!AA:AA,"PAGADO")))</f>
        <v/>
      </c>
      <c r="E2083" s="73" t="str">
        <f>IF(F2083="","",(IFERROR(VLOOKUP(F2083,'BD1'!AC:AE,2,0),"")))</f>
        <v/>
      </c>
      <c r="F2083" s="360"/>
      <c r="G2083" s="75" t="str">
        <f>IF(F2083="","",(SUMIFS('BD1'!Y:Y,'BD1'!AC:AC,F2083,'BD1'!AA:AA,"PAGADO")))</f>
        <v/>
      </c>
    </row>
    <row r="2084" spans="2:7" ht="20.100000000000001" customHeight="1" x14ac:dyDescent="0.25">
      <c r="B2084" s="538" t="str">
        <f ca="1">IF(F2084="","",(IFERROR(OFFSET('BD1'!C$14,MATCH(F2084,'BD1'!AC$13:AC$2500,0)-2,0),"")))</f>
        <v/>
      </c>
      <c r="C2084" s="539" t="str">
        <f ca="1">IF(F2084="","",(IFERROR(OFFSET('BD1'!AB$14,MATCH(F2084,'BD1'!AC$13:AC$2500,0)-2,0),"")))</f>
        <v/>
      </c>
      <c r="D2084" s="70" t="str">
        <f>IF(F2084="","",(COUNTIFS('BD1'!AC:AC,F2084,'BD1'!AA:AA,"PAGADO")))</f>
        <v/>
      </c>
      <c r="E2084" s="73" t="str">
        <f>IF(F2084="","",(IFERROR(VLOOKUP(F2084,'BD1'!AC:AE,2,0),"")))</f>
        <v/>
      </c>
      <c r="F2084" s="360"/>
      <c r="G2084" s="75" t="str">
        <f>IF(F2084="","",(SUMIFS('BD1'!Y:Y,'BD1'!AC:AC,F2084,'BD1'!AA:AA,"PAGADO")))</f>
        <v/>
      </c>
    </row>
    <row r="2085" spans="2:7" ht="20.100000000000001" customHeight="1" x14ac:dyDescent="0.25">
      <c r="B2085" s="538" t="str">
        <f ca="1">IF(F2085="","",(IFERROR(OFFSET('BD1'!C$14,MATCH(F2085,'BD1'!AC$13:AC$2500,0)-2,0),"")))</f>
        <v/>
      </c>
      <c r="C2085" s="539" t="str">
        <f ca="1">IF(F2085="","",(IFERROR(OFFSET('BD1'!AB$14,MATCH(F2085,'BD1'!AC$13:AC$2500,0)-2,0),"")))</f>
        <v/>
      </c>
      <c r="D2085" s="70" t="str">
        <f>IF(F2085="","",(COUNTIFS('BD1'!AC:AC,F2085,'BD1'!AA:AA,"PAGADO")))</f>
        <v/>
      </c>
      <c r="E2085" s="73" t="str">
        <f>IF(F2085="","",(IFERROR(VLOOKUP(F2085,'BD1'!AC:AE,2,0),"")))</f>
        <v/>
      </c>
      <c r="F2085" s="360"/>
      <c r="G2085" s="75" t="str">
        <f>IF(F2085="","",(SUMIFS('BD1'!Y:Y,'BD1'!AC:AC,F2085,'BD1'!AA:AA,"PAGADO")))</f>
        <v/>
      </c>
    </row>
    <row r="2086" spans="2:7" ht="20.100000000000001" customHeight="1" x14ac:dyDescent="0.25">
      <c r="B2086" s="538" t="str">
        <f ca="1">IF(F2086="","",(IFERROR(OFFSET('BD1'!C$14,MATCH(F2086,'BD1'!AC$13:AC$2500,0)-2,0),"")))</f>
        <v/>
      </c>
      <c r="C2086" s="539" t="str">
        <f ca="1">IF(F2086="","",(IFERROR(OFFSET('BD1'!AB$14,MATCH(F2086,'BD1'!AC$13:AC$2500,0)-2,0),"")))</f>
        <v/>
      </c>
      <c r="D2086" s="70" t="str">
        <f>IF(F2086="","",(COUNTIFS('BD1'!AC:AC,F2086,'BD1'!AA:AA,"PAGADO")))</f>
        <v/>
      </c>
      <c r="E2086" s="73" t="str">
        <f>IF(F2086="","",(IFERROR(VLOOKUP(F2086,'BD1'!AC:AE,2,0),"")))</f>
        <v/>
      </c>
      <c r="F2086" s="360"/>
      <c r="G2086" s="75" t="str">
        <f>IF(F2086="","",(SUMIFS('BD1'!Y:Y,'BD1'!AC:AC,F2086,'BD1'!AA:AA,"PAGADO")))</f>
        <v/>
      </c>
    </row>
    <row r="2087" spans="2:7" ht="20.100000000000001" customHeight="1" x14ac:dyDescent="0.25">
      <c r="B2087" s="538" t="str">
        <f ca="1">IF(F2087="","",(IFERROR(OFFSET('BD1'!C$14,MATCH(F2087,'BD1'!AC$13:AC$2500,0)-2,0),"")))</f>
        <v/>
      </c>
      <c r="C2087" s="539" t="str">
        <f ca="1">IF(F2087="","",(IFERROR(OFFSET('BD1'!AB$14,MATCH(F2087,'BD1'!AC$13:AC$2500,0)-2,0),"")))</f>
        <v/>
      </c>
      <c r="D2087" s="70" t="str">
        <f>IF(F2087="","",(COUNTIFS('BD1'!AC:AC,F2087,'BD1'!AA:AA,"PAGADO")))</f>
        <v/>
      </c>
      <c r="E2087" s="73" t="str">
        <f>IF(F2087="","",(IFERROR(VLOOKUP(F2087,'BD1'!AC:AE,2,0),"")))</f>
        <v/>
      </c>
      <c r="F2087" s="360"/>
      <c r="G2087" s="75" t="str">
        <f>IF(F2087="","",(SUMIFS('BD1'!Y:Y,'BD1'!AC:AC,F2087,'BD1'!AA:AA,"PAGADO")))</f>
        <v/>
      </c>
    </row>
    <row r="2088" spans="2:7" ht="20.100000000000001" customHeight="1" x14ac:dyDescent="0.25">
      <c r="B2088" s="538" t="str">
        <f ca="1">IF(F2088="","",(IFERROR(OFFSET('BD1'!C$14,MATCH(F2088,'BD1'!AC$13:AC$2500,0)-2,0),"")))</f>
        <v/>
      </c>
      <c r="C2088" s="539" t="str">
        <f ca="1">IF(F2088="","",(IFERROR(OFFSET('BD1'!AB$14,MATCH(F2088,'BD1'!AC$13:AC$2500,0)-2,0),"")))</f>
        <v/>
      </c>
      <c r="D2088" s="70" t="str">
        <f>IF(F2088="","",(COUNTIFS('BD1'!AC:AC,F2088,'BD1'!AA:AA,"PAGADO")))</f>
        <v/>
      </c>
      <c r="E2088" s="73" t="str">
        <f>IF(F2088="","",(IFERROR(VLOOKUP(F2088,'BD1'!AC:AE,2,0),"")))</f>
        <v/>
      </c>
      <c r="F2088" s="360"/>
      <c r="G2088" s="75" t="str">
        <f>IF(F2088="","",(SUMIFS('BD1'!Y:Y,'BD1'!AC:AC,F2088,'BD1'!AA:AA,"PAGADO")))</f>
        <v/>
      </c>
    </row>
    <row r="2089" spans="2:7" ht="20.100000000000001" customHeight="1" x14ac:dyDescent="0.25">
      <c r="B2089" s="538" t="str">
        <f ca="1">IF(F2089="","",(IFERROR(OFFSET('BD1'!C$14,MATCH(F2089,'BD1'!AC$13:AC$2500,0)-2,0),"")))</f>
        <v/>
      </c>
      <c r="C2089" s="539" t="str">
        <f ca="1">IF(F2089="","",(IFERROR(OFFSET('BD1'!AB$14,MATCH(F2089,'BD1'!AC$13:AC$2500,0)-2,0),"")))</f>
        <v/>
      </c>
      <c r="D2089" s="70" t="str">
        <f>IF(F2089="","",(COUNTIFS('BD1'!AC:AC,F2089,'BD1'!AA:AA,"PAGADO")))</f>
        <v/>
      </c>
      <c r="E2089" s="73" t="str">
        <f>IF(F2089="","",(IFERROR(VLOOKUP(F2089,'BD1'!AC:AE,2,0),"")))</f>
        <v/>
      </c>
      <c r="F2089" s="360"/>
      <c r="G2089" s="75" t="str">
        <f>IF(F2089="","",(SUMIFS('BD1'!Y:Y,'BD1'!AC:AC,F2089,'BD1'!AA:AA,"PAGADO")))</f>
        <v/>
      </c>
    </row>
    <row r="2090" spans="2:7" ht="20.100000000000001" customHeight="1" x14ac:dyDescent="0.25">
      <c r="B2090" s="538" t="str">
        <f ca="1">IF(F2090="","",(IFERROR(OFFSET('BD1'!C$14,MATCH(F2090,'BD1'!AC$13:AC$2500,0)-2,0),"")))</f>
        <v/>
      </c>
      <c r="C2090" s="539" t="str">
        <f ca="1">IF(F2090="","",(IFERROR(OFFSET('BD1'!AB$14,MATCH(F2090,'BD1'!AC$13:AC$2500,0)-2,0),"")))</f>
        <v/>
      </c>
      <c r="D2090" s="70" t="str">
        <f>IF(F2090="","",(COUNTIFS('BD1'!AC:AC,F2090,'BD1'!AA:AA,"PAGADO")))</f>
        <v/>
      </c>
      <c r="E2090" s="73" t="str">
        <f>IF(F2090="","",(IFERROR(VLOOKUP(F2090,'BD1'!AC:AE,2,0),"")))</f>
        <v/>
      </c>
      <c r="F2090" s="360"/>
      <c r="G2090" s="75" t="str">
        <f>IF(F2090="","",(SUMIFS('BD1'!Y:Y,'BD1'!AC:AC,F2090,'BD1'!AA:AA,"PAGADO")))</f>
        <v/>
      </c>
    </row>
    <row r="2091" spans="2:7" ht="20.100000000000001" customHeight="1" x14ac:dyDescent="0.25">
      <c r="B2091" s="538" t="str">
        <f ca="1">IF(F2091="","",(IFERROR(OFFSET('BD1'!C$14,MATCH(F2091,'BD1'!AC$13:AC$2500,0)-2,0),"")))</f>
        <v/>
      </c>
      <c r="C2091" s="539" t="str">
        <f ca="1">IF(F2091="","",(IFERROR(OFFSET('BD1'!AB$14,MATCH(F2091,'BD1'!AC$13:AC$2500,0)-2,0),"")))</f>
        <v/>
      </c>
      <c r="D2091" s="70" t="str">
        <f>IF(F2091="","",(COUNTIFS('BD1'!AC:AC,F2091,'BD1'!AA:AA,"PAGADO")))</f>
        <v/>
      </c>
      <c r="E2091" s="73" t="str">
        <f>IF(F2091="","",(IFERROR(VLOOKUP(F2091,'BD1'!AC:AE,2,0),"")))</f>
        <v/>
      </c>
      <c r="F2091" s="360"/>
      <c r="G2091" s="75" t="str">
        <f>IF(F2091="","",(SUMIFS('BD1'!Y:Y,'BD1'!AC:AC,F2091,'BD1'!AA:AA,"PAGADO")))</f>
        <v/>
      </c>
    </row>
    <row r="2092" spans="2:7" ht="20.100000000000001" customHeight="1" x14ac:dyDescent="0.25">
      <c r="B2092" s="538" t="str">
        <f ca="1">IF(F2092="","",(IFERROR(OFFSET('BD1'!C$14,MATCH(F2092,'BD1'!AC$13:AC$2500,0)-2,0),"")))</f>
        <v/>
      </c>
      <c r="C2092" s="539" t="str">
        <f ca="1">IF(F2092="","",(IFERROR(OFFSET('BD1'!AB$14,MATCH(F2092,'BD1'!AC$13:AC$2500,0)-2,0),"")))</f>
        <v/>
      </c>
      <c r="D2092" s="70" t="str">
        <f>IF(F2092="","",(COUNTIFS('BD1'!AC:AC,F2092,'BD1'!AA:AA,"PAGADO")))</f>
        <v/>
      </c>
      <c r="E2092" s="73" t="str">
        <f>IF(F2092="","",(IFERROR(VLOOKUP(F2092,'BD1'!AC:AE,2,0),"")))</f>
        <v/>
      </c>
      <c r="F2092" s="360"/>
      <c r="G2092" s="75" t="str">
        <f>IF(F2092="","",(SUMIFS('BD1'!Y:Y,'BD1'!AC:AC,F2092,'BD1'!AA:AA,"PAGADO")))</f>
        <v/>
      </c>
    </row>
    <row r="2093" spans="2:7" ht="20.100000000000001" customHeight="1" x14ac:dyDescent="0.25">
      <c r="B2093" s="538" t="str">
        <f ca="1">IF(F2093="","",(IFERROR(OFFSET('BD1'!C$14,MATCH(F2093,'BD1'!AC$13:AC$2500,0)-2,0),"")))</f>
        <v/>
      </c>
      <c r="C2093" s="539" t="str">
        <f ca="1">IF(F2093="","",(IFERROR(OFFSET('BD1'!AB$14,MATCH(F2093,'BD1'!AC$13:AC$2500,0)-2,0),"")))</f>
        <v/>
      </c>
      <c r="D2093" s="70" t="str">
        <f>IF(F2093="","",(COUNTIFS('BD1'!AC:AC,F2093,'BD1'!AA:AA,"PAGADO")))</f>
        <v/>
      </c>
      <c r="E2093" s="73" t="str">
        <f>IF(F2093="","",(IFERROR(VLOOKUP(F2093,'BD1'!AC:AE,2,0),"")))</f>
        <v/>
      </c>
      <c r="F2093" s="360"/>
      <c r="G2093" s="75" t="str">
        <f>IF(F2093="","",(SUMIFS('BD1'!Y:Y,'BD1'!AC:AC,F2093,'BD1'!AA:AA,"PAGADO")))</f>
        <v/>
      </c>
    </row>
    <row r="2094" spans="2:7" ht="20.100000000000001" customHeight="1" x14ac:dyDescent="0.25">
      <c r="B2094" s="538" t="str">
        <f ca="1">IF(F2094="","",(IFERROR(OFFSET('BD1'!C$14,MATCH(F2094,'BD1'!AC$13:AC$2500,0)-2,0),"")))</f>
        <v/>
      </c>
      <c r="C2094" s="539" t="str">
        <f ca="1">IF(F2094="","",(IFERROR(OFFSET('BD1'!AB$14,MATCH(F2094,'BD1'!AC$13:AC$2500,0)-2,0),"")))</f>
        <v/>
      </c>
      <c r="D2094" s="70" t="str">
        <f>IF(F2094="","",(COUNTIFS('BD1'!AC:AC,F2094,'BD1'!AA:AA,"PAGADO")))</f>
        <v/>
      </c>
      <c r="E2094" s="73" t="str">
        <f>IF(F2094="","",(IFERROR(VLOOKUP(F2094,'BD1'!AC:AE,2,0),"")))</f>
        <v/>
      </c>
      <c r="F2094" s="360"/>
      <c r="G2094" s="75" t="str">
        <f>IF(F2094="","",(SUMIFS('BD1'!Y:Y,'BD1'!AC:AC,F2094,'BD1'!AA:AA,"PAGADO")))</f>
        <v/>
      </c>
    </row>
    <row r="2095" spans="2:7" ht="20.100000000000001" customHeight="1" x14ac:dyDescent="0.25">
      <c r="B2095" s="538" t="str">
        <f ca="1">IF(F2095="","",(IFERROR(OFFSET('BD1'!C$14,MATCH(F2095,'BD1'!AC$13:AC$2500,0)-2,0),"")))</f>
        <v/>
      </c>
      <c r="C2095" s="539" t="str">
        <f ca="1">IF(F2095="","",(IFERROR(OFFSET('BD1'!AB$14,MATCH(F2095,'BD1'!AC$13:AC$2500,0)-2,0),"")))</f>
        <v/>
      </c>
      <c r="D2095" s="70" t="str">
        <f>IF(F2095="","",(COUNTIFS('BD1'!AC:AC,F2095,'BD1'!AA:AA,"PAGADO")))</f>
        <v/>
      </c>
      <c r="E2095" s="73" t="str">
        <f>IF(F2095="","",(IFERROR(VLOOKUP(F2095,'BD1'!AC:AE,2,0),"")))</f>
        <v/>
      </c>
      <c r="F2095" s="360"/>
      <c r="G2095" s="75" t="str">
        <f>IF(F2095="","",(SUMIFS('BD1'!Y:Y,'BD1'!AC:AC,F2095,'BD1'!AA:AA,"PAGADO")))</f>
        <v/>
      </c>
    </row>
    <row r="2096" spans="2:7" ht="20.100000000000001" customHeight="1" x14ac:dyDescent="0.25">
      <c r="B2096" s="538" t="str">
        <f ca="1">IF(F2096="","",(IFERROR(OFFSET('BD1'!C$14,MATCH(F2096,'BD1'!AC$13:AC$2500,0)-2,0),"")))</f>
        <v/>
      </c>
      <c r="C2096" s="539" t="str">
        <f ca="1">IF(F2096="","",(IFERROR(OFFSET('BD1'!AB$14,MATCH(F2096,'BD1'!AC$13:AC$2500,0)-2,0),"")))</f>
        <v/>
      </c>
      <c r="D2096" s="70" t="str">
        <f>IF(F2096="","",(COUNTIFS('BD1'!AC:AC,F2096,'BD1'!AA:AA,"PAGADO")))</f>
        <v/>
      </c>
      <c r="E2096" s="73" t="str">
        <f>IF(F2096="","",(IFERROR(VLOOKUP(F2096,'BD1'!AC:AE,2,0),"")))</f>
        <v/>
      </c>
      <c r="F2096" s="360"/>
      <c r="G2096" s="75" t="str">
        <f>IF(F2096="","",(SUMIFS('BD1'!Y:Y,'BD1'!AC:AC,F2096,'BD1'!AA:AA,"PAGADO")))</f>
        <v/>
      </c>
    </row>
    <row r="2097" spans="2:7" ht="20.100000000000001" customHeight="1" x14ac:dyDescent="0.25">
      <c r="B2097" s="538" t="str">
        <f ca="1">IF(F2097="","",(IFERROR(OFFSET('BD1'!C$14,MATCH(F2097,'BD1'!AC$13:AC$2500,0)-2,0),"")))</f>
        <v/>
      </c>
      <c r="C2097" s="539" t="str">
        <f ca="1">IF(F2097="","",(IFERROR(OFFSET('BD1'!AB$14,MATCH(F2097,'BD1'!AC$13:AC$2500,0)-2,0),"")))</f>
        <v/>
      </c>
      <c r="D2097" s="70" t="str">
        <f>IF(F2097="","",(COUNTIFS('BD1'!AC:AC,F2097,'BD1'!AA:AA,"PAGADO")))</f>
        <v/>
      </c>
      <c r="E2097" s="73" t="str">
        <f>IF(F2097="","",(IFERROR(VLOOKUP(F2097,'BD1'!AC:AE,2,0),"")))</f>
        <v/>
      </c>
      <c r="F2097" s="360"/>
      <c r="G2097" s="75" t="str">
        <f>IF(F2097="","",(SUMIFS('BD1'!Y:Y,'BD1'!AC:AC,F2097,'BD1'!AA:AA,"PAGADO")))</f>
        <v/>
      </c>
    </row>
    <row r="2098" spans="2:7" ht="20.100000000000001" customHeight="1" x14ac:dyDescent="0.25">
      <c r="B2098" s="538" t="str">
        <f ca="1">IF(F2098="","",(IFERROR(OFFSET('BD1'!C$14,MATCH(F2098,'BD1'!AC$13:AC$2500,0)-2,0),"")))</f>
        <v/>
      </c>
      <c r="C2098" s="539" t="str">
        <f ca="1">IF(F2098="","",(IFERROR(OFFSET('BD1'!AB$14,MATCH(F2098,'BD1'!AC$13:AC$2500,0)-2,0),"")))</f>
        <v/>
      </c>
      <c r="D2098" s="70" t="str">
        <f>IF(F2098="","",(COUNTIFS('BD1'!AC:AC,F2098,'BD1'!AA:AA,"PAGADO")))</f>
        <v/>
      </c>
      <c r="E2098" s="73" t="str">
        <f>IF(F2098="","",(IFERROR(VLOOKUP(F2098,'BD1'!AC:AE,2,0),"")))</f>
        <v/>
      </c>
      <c r="F2098" s="360"/>
      <c r="G2098" s="75" t="str">
        <f>IF(F2098="","",(SUMIFS('BD1'!Y:Y,'BD1'!AC:AC,F2098,'BD1'!AA:AA,"PAGADO")))</f>
        <v/>
      </c>
    </row>
    <row r="2099" spans="2:7" ht="20.100000000000001" customHeight="1" x14ac:dyDescent="0.25">
      <c r="B2099" s="538" t="str">
        <f ca="1">IF(F2099="","",(IFERROR(OFFSET('BD1'!C$14,MATCH(F2099,'BD1'!AC$13:AC$2500,0)-2,0),"")))</f>
        <v/>
      </c>
      <c r="C2099" s="539" t="str">
        <f ca="1">IF(F2099="","",(IFERROR(OFFSET('BD1'!AB$14,MATCH(F2099,'BD1'!AC$13:AC$2500,0)-2,0),"")))</f>
        <v/>
      </c>
      <c r="D2099" s="70" t="str">
        <f>IF(F2099="","",(COUNTIFS('BD1'!AC:AC,F2099,'BD1'!AA:AA,"PAGADO")))</f>
        <v/>
      </c>
      <c r="E2099" s="73" t="str">
        <f>IF(F2099="","",(IFERROR(VLOOKUP(F2099,'BD1'!AC:AE,2,0),"")))</f>
        <v/>
      </c>
      <c r="F2099" s="360"/>
      <c r="G2099" s="75" t="str">
        <f>IF(F2099="","",(SUMIFS('BD1'!Y:Y,'BD1'!AC:AC,F2099,'BD1'!AA:AA,"PAGADO")))</f>
        <v/>
      </c>
    </row>
    <row r="2100" spans="2:7" ht="20.100000000000001" customHeight="1" x14ac:dyDescent="0.25">
      <c r="B2100" s="538" t="str">
        <f ca="1">IF(F2100="","",(IFERROR(OFFSET('BD1'!C$14,MATCH(F2100,'BD1'!AC$13:AC$2500,0)-2,0),"")))</f>
        <v/>
      </c>
      <c r="C2100" s="539" t="str">
        <f ca="1">IF(F2100="","",(IFERROR(OFFSET('BD1'!AB$14,MATCH(F2100,'BD1'!AC$13:AC$2500,0)-2,0),"")))</f>
        <v/>
      </c>
      <c r="D2100" s="70" t="str">
        <f>IF(F2100="","",(COUNTIFS('BD1'!AC:AC,F2100,'BD1'!AA:AA,"PAGADO")))</f>
        <v/>
      </c>
      <c r="E2100" s="73" t="str">
        <f>IF(F2100="","",(IFERROR(VLOOKUP(F2100,'BD1'!AC:AE,2,0),"")))</f>
        <v/>
      </c>
      <c r="F2100" s="360"/>
      <c r="G2100" s="75" t="str">
        <f>IF(F2100="","",(SUMIFS('BD1'!Y:Y,'BD1'!AC:AC,F2100,'BD1'!AA:AA,"PAGADO")))</f>
        <v/>
      </c>
    </row>
    <row r="2101" spans="2:7" ht="20.100000000000001" customHeight="1" x14ac:dyDescent="0.25">
      <c r="B2101" s="538" t="str">
        <f ca="1">IF(F2101="","",(IFERROR(OFFSET('BD1'!C$14,MATCH(F2101,'BD1'!AC$13:AC$2500,0)-2,0),"")))</f>
        <v/>
      </c>
      <c r="C2101" s="539" t="str">
        <f ca="1">IF(F2101="","",(IFERROR(OFFSET('BD1'!AB$14,MATCH(F2101,'BD1'!AC$13:AC$2500,0)-2,0),"")))</f>
        <v/>
      </c>
      <c r="D2101" s="70" t="str">
        <f>IF(F2101="","",(COUNTIFS('BD1'!AC:AC,F2101,'BD1'!AA:AA,"PAGADO")))</f>
        <v/>
      </c>
      <c r="E2101" s="73" t="str">
        <f>IF(F2101="","",(IFERROR(VLOOKUP(F2101,'BD1'!AC:AE,2,0),"")))</f>
        <v/>
      </c>
      <c r="F2101" s="360"/>
      <c r="G2101" s="75" t="str">
        <f>IF(F2101="","",(SUMIFS('BD1'!Y:Y,'BD1'!AC:AC,F2101,'BD1'!AA:AA,"PAGADO")))</f>
        <v/>
      </c>
    </row>
    <row r="2102" spans="2:7" ht="20.100000000000001" customHeight="1" x14ac:dyDescent="0.25">
      <c r="B2102" s="538" t="str">
        <f ca="1">IF(F2102="","",(IFERROR(OFFSET('BD1'!C$14,MATCH(F2102,'BD1'!AC$13:AC$2500,0)-2,0),"")))</f>
        <v/>
      </c>
      <c r="C2102" s="539" t="str">
        <f ca="1">IF(F2102="","",(IFERROR(OFFSET('BD1'!AB$14,MATCH(F2102,'BD1'!AC$13:AC$2500,0)-2,0),"")))</f>
        <v/>
      </c>
      <c r="D2102" s="70" t="str">
        <f>IF(F2102="","",(COUNTIFS('BD1'!AC:AC,F2102,'BD1'!AA:AA,"PAGADO")))</f>
        <v/>
      </c>
      <c r="E2102" s="73" t="str">
        <f>IF(F2102="","",(IFERROR(VLOOKUP(F2102,'BD1'!AC:AE,2,0),"")))</f>
        <v/>
      </c>
      <c r="F2102" s="360"/>
      <c r="G2102" s="75" t="str">
        <f>IF(F2102="","",(SUMIFS('BD1'!Y:Y,'BD1'!AC:AC,F2102,'BD1'!AA:AA,"PAGADO")))</f>
        <v/>
      </c>
    </row>
    <row r="2103" spans="2:7" ht="20.100000000000001" customHeight="1" x14ac:dyDescent="0.25">
      <c r="B2103" s="538" t="str">
        <f ca="1">IF(F2103="","",(IFERROR(OFFSET('BD1'!C$14,MATCH(F2103,'BD1'!AC$13:AC$2500,0)-2,0),"")))</f>
        <v/>
      </c>
      <c r="C2103" s="539" t="str">
        <f ca="1">IF(F2103="","",(IFERROR(OFFSET('BD1'!AB$14,MATCH(F2103,'BD1'!AC$13:AC$2500,0)-2,0),"")))</f>
        <v/>
      </c>
      <c r="D2103" s="70" t="str">
        <f>IF(F2103="","",(COUNTIFS('BD1'!AC:AC,F2103,'BD1'!AA:AA,"PAGADO")))</f>
        <v/>
      </c>
      <c r="E2103" s="73" t="str">
        <f>IF(F2103="","",(IFERROR(VLOOKUP(F2103,'BD1'!AC:AE,2,0),"")))</f>
        <v/>
      </c>
      <c r="F2103" s="360"/>
      <c r="G2103" s="75" t="str">
        <f>IF(F2103="","",(SUMIFS('BD1'!Y:Y,'BD1'!AC:AC,F2103,'BD1'!AA:AA,"PAGADO")))</f>
        <v/>
      </c>
    </row>
    <row r="2104" spans="2:7" ht="20.100000000000001" customHeight="1" x14ac:dyDescent="0.25">
      <c r="B2104" s="538" t="str">
        <f ca="1">IF(F2104="","",(IFERROR(OFFSET('BD1'!C$14,MATCH(F2104,'BD1'!AC$13:AC$2500,0)-2,0),"")))</f>
        <v/>
      </c>
      <c r="C2104" s="539" t="str">
        <f ca="1">IF(F2104="","",(IFERROR(OFFSET('BD1'!AB$14,MATCH(F2104,'BD1'!AC$13:AC$2500,0)-2,0),"")))</f>
        <v/>
      </c>
      <c r="D2104" s="70" t="str">
        <f>IF(F2104="","",(COUNTIFS('BD1'!AC:AC,F2104,'BD1'!AA:AA,"PAGADO")))</f>
        <v/>
      </c>
      <c r="E2104" s="73" t="str">
        <f>IF(F2104="","",(IFERROR(VLOOKUP(F2104,'BD1'!AC:AE,2,0),"")))</f>
        <v/>
      </c>
      <c r="F2104" s="360"/>
      <c r="G2104" s="75" t="str">
        <f>IF(F2104="","",(SUMIFS('BD1'!Y:Y,'BD1'!AC:AC,F2104,'BD1'!AA:AA,"PAGADO")))</f>
        <v/>
      </c>
    </row>
    <row r="2105" spans="2:7" ht="20.100000000000001" customHeight="1" x14ac:dyDescent="0.25">
      <c r="B2105" s="538" t="str">
        <f ca="1">IF(F2105="","",(IFERROR(OFFSET('BD1'!C$14,MATCH(F2105,'BD1'!AC$13:AC$2500,0)-2,0),"")))</f>
        <v/>
      </c>
      <c r="C2105" s="539" t="str">
        <f ca="1">IF(F2105="","",(IFERROR(OFFSET('BD1'!AB$14,MATCH(F2105,'BD1'!AC$13:AC$2500,0)-2,0),"")))</f>
        <v/>
      </c>
      <c r="D2105" s="70" t="str">
        <f>IF(F2105="","",(COUNTIFS('BD1'!AC:AC,F2105,'BD1'!AA:AA,"PAGADO")))</f>
        <v/>
      </c>
      <c r="E2105" s="73" t="str">
        <f>IF(F2105="","",(IFERROR(VLOOKUP(F2105,'BD1'!AC:AE,2,0),"")))</f>
        <v/>
      </c>
      <c r="F2105" s="360"/>
      <c r="G2105" s="75" t="str">
        <f>IF(F2105="","",(SUMIFS('BD1'!Y:Y,'BD1'!AC:AC,F2105,'BD1'!AA:AA,"PAGADO")))</f>
        <v/>
      </c>
    </row>
    <row r="2106" spans="2:7" ht="20.100000000000001" customHeight="1" x14ac:dyDescent="0.25">
      <c r="B2106" s="538" t="str">
        <f ca="1">IF(F2106="","",(IFERROR(OFFSET('BD1'!C$14,MATCH(F2106,'BD1'!AC$13:AC$2500,0)-2,0),"")))</f>
        <v/>
      </c>
      <c r="C2106" s="539" t="str">
        <f ca="1">IF(F2106="","",(IFERROR(OFFSET('BD1'!AB$14,MATCH(F2106,'BD1'!AC$13:AC$2500,0)-2,0),"")))</f>
        <v/>
      </c>
      <c r="D2106" s="70" t="str">
        <f>IF(F2106="","",(COUNTIFS('BD1'!AC:AC,F2106,'BD1'!AA:AA,"PAGADO")))</f>
        <v/>
      </c>
      <c r="E2106" s="73" t="str">
        <f>IF(F2106="","",(IFERROR(VLOOKUP(F2106,'BD1'!AC:AE,2,0),"")))</f>
        <v/>
      </c>
      <c r="F2106" s="360"/>
      <c r="G2106" s="75" t="str">
        <f>IF(F2106="","",(SUMIFS('BD1'!Y:Y,'BD1'!AC:AC,F2106,'BD1'!AA:AA,"PAGADO")))</f>
        <v/>
      </c>
    </row>
    <row r="2107" spans="2:7" ht="20.100000000000001" customHeight="1" x14ac:dyDescent="0.25">
      <c r="B2107" s="538" t="str">
        <f ca="1">IF(F2107="","",(IFERROR(OFFSET('BD1'!C$14,MATCH(F2107,'BD1'!AC$13:AC$2500,0)-2,0),"")))</f>
        <v/>
      </c>
      <c r="C2107" s="539" t="str">
        <f ca="1">IF(F2107="","",(IFERROR(OFFSET('BD1'!AB$14,MATCH(F2107,'BD1'!AC$13:AC$2500,0)-2,0),"")))</f>
        <v/>
      </c>
      <c r="D2107" s="70" t="str">
        <f>IF(F2107="","",(COUNTIFS('BD1'!AC:AC,F2107,'BD1'!AA:AA,"PAGADO")))</f>
        <v/>
      </c>
      <c r="E2107" s="73" t="str">
        <f>IF(F2107="","",(IFERROR(VLOOKUP(F2107,'BD1'!AC:AE,2,0),"")))</f>
        <v/>
      </c>
      <c r="F2107" s="360"/>
      <c r="G2107" s="75" t="str">
        <f>IF(F2107="","",(SUMIFS('BD1'!Y:Y,'BD1'!AC:AC,F2107,'BD1'!AA:AA,"PAGADO")))</f>
        <v/>
      </c>
    </row>
    <row r="2108" spans="2:7" ht="20.100000000000001" customHeight="1" x14ac:dyDescent="0.25">
      <c r="B2108" s="538" t="str">
        <f ca="1">IF(F2108="","",(IFERROR(OFFSET('BD1'!C$14,MATCH(F2108,'BD1'!AC$13:AC$2500,0)-2,0),"")))</f>
        <v/>
      </c>
      <c r="C2108" s="539" t="str">
        <f ca="1">IF(F2108="","",(IFERROR(OFFSET('BD1'!AB$14,MATCH(F2108,'BD1'!AC$13:AC$2500,0)-2,0),"")))</f>
        <v/>
      </c>
      <c r="D2108" s="70" t="str">
        <f>IF(F2108="","",(COUNTIFS('BD1'!AC:AC,F2108,'BD1'!AA:AA,"PAGADO")))</f>
        <v/>
      </c>
      <c r="E2108" s="73" t="str">
        <f>IF(F2108="","",(IFERROR(VLOOKUP(F2108,'BD1'!AC:AE,2,0),"")))</f>
        <v/>
      </c>
      <c r="F2108" s="360"/>
      <c r="G2108" s="75" t="str">
        <f>IF(F2108="","",(SUMIFS('BD1'!Y:Y,'BD1'!AC:AC,F2108,'BD1'!AA:AA,"PAGADO")))</f>
        <v/>
      </c>
    </row>
    <row r="2109" spans="2:7" ht="20.100000000000001" customHeight="1" x14ac:dyDescent="0.25">
      <c r="B2109" s="538" t="str">
        <f ca="1">IF(F2109="","",(IFERROR(OFFSET('BD1'!C$14,MATCH(F2109,'BD1'!AC$13:AC$2500,0)-2,0),"")))</f>
        <v/>
      </c>
      <c r="C2109" s="539" t="str">
        <f ca="1">IF(F2109="","",(IFERROR(OFFSET('BD1'!AB$14,MATCH(F2109,'BD1'!AC$13:AC$2500,0)-2,0),"")))</f>
        <v/>
      </c>
      <c r="D2109" s="70" t="str">
        <f>IF(F2109="","",(COUNTIFS('BD1'!AC:AC,F2109,'BD1'!AA:AA,"PAGADO")))</f>
        <v/>
      </c>
      <c r="E2109" s="73" t="str">
        <f>IF(F2109="","",(IFERROR(VLOOKUP(F2109,'BD1'!AC:AE,2,0),"")))</f>
        <v/>
      </c>
      <c r="F2109" s="360"/>
      <c r="G2109" s="75" t="str">
        <f>IF(F2109="","",(SUMIFS('BD1'!Y:Y,'BD1'!AC:AC,F2109,'BD1'!AA:AA,"PAGADO")))</f>
        <v/>
      </c>
    </row>
    <row r="2110" spans="2:7" ht="20.100000000000001" customHeight="1" x14ac:dyDescent="0.25">
      <c r="B2110" s="538" t="str">
        <f ca="1">IF(F2110="","",(IFERROR(OFFSET('BD1'!C$14,MATCH(F2110,'BD1'!AC$13:AC$2500,0)-2,0),"")))</f>
        <v/>
      </c>
      <c r="C2110" s="539" t="str">
        <f ca="1">IF(F2110="","",(IFERROR(OFFSET('BD1'!AB$14,MATCH(F2110,'BD1'!AC$13:AC$2500,0)-2,0),"")))</f>
        <v/>
      </c>
      <c r="D2110" s="70" t="str">
        <f>IF(F2110="","",(COUNTIFS('BD1'!AC:AC,F2110,'BD1'!AA:AA,"PAGADO")))</f>
        <v/>
      </c>
      <c r="E2110" s="73" t="str">
        <f>IF(F2110="","",(IFERROR(VLOOKUP(F2110,'BD1'!AC:AE,2,0),"")))</f>
        <v/>
      </c>
      <c r="F2110" s="360"/>
      <c r="G2110" s="75" t="str">
        <f>IF(F2110="","",(SUMIFS('BD1'!Y:Y,'BD1'!AC:AC,F2110,'BD1'!AA:AA,"PAGADO")))</f>
        <v/>
      </c>
    </row>
    <row r="2111" spans="2:7" ht="20.100000000000001" customHeight="1" x14ac:dyDescent="0.25">
      <c r="B2111" s="538" t="str">
        <f ca="1">IF(F2111="","",(IFERROR(OFFSET('BD1'!C$14,MATCH(F2111,'BD1'!AC$13:AC$2500,0)-2,0),"")))</f>
        <v/>
      </c>
      <c r="C2111" s="539" t="str">
        <f ca="1">IF(F2111="","",(IFERROR(OFFSET('BD1'!AB$14,MATCH(F2111,'BD1'!AC$13:AC$2500,0)-2,0),"")))</f>
        <v/>
      </c>
      <c r="D2111" s="70" t="str">
        <f>IF(F2111="","",(COUNTIFS('BD1'!AC:AC,F2111,'BD1'!AA:AA,"PAGADO")))</f>
        <v/>
      </c>
      <c r="E2111" s="73" t="str">
        <f>IF(F2111="","",(IFERROR(VLOOKUP(F2111,'BD1'!AC:AE,2,0),"")))</f>
        <v/>
      </c>
      <c r="F2111" s="360"/>
      <c r="G2111" s="75" t="str">
        <f>IF(F2111="","",(SUMIFS('BD1'!Y:Y,'BD1'!AC:AC,F2111,'BD1'!AA:AA,"PAGADO")))</f>
        <v/>
      </c>
    </row>
    <row r="2112" spans="2:7" ht="20.100000000000001" customHeight="1" x14ac:dyDescent="0.25">
      <c r="B2112" s="538" t="str">
        <f ca="1">IF(F2112="","",(IFERROR(OFFSET('BD1'!C$14,MATCH(F2112,'BD1'!AC$13:AC$2500,0)-2,0),"")))</f>
        <v/>
      </c>
      <c r="C2112" s="539" t="str">
        <f ca="1">IF(F2112="","",(IFERROR(OFFSET('BD1'!AB$14,MATCH(F2112,'BD1'!AC$13:AC$2500,0)-2,0),"")))</f>
        <v/>
      </c>
      <c r="D2112" s="70" t="str">
        <f>IF(F2112="","",(COUNTIFS('BD1'!AC:AC,F2112,'BD1'!AA:AA,"PAGADO")))</f>
        <v/>
      </c>
      <c r="E2112" s="73" t="str">
        <f>IF(F2112="","",(IFERROR(VLOOKUP(F2112,'BD1'!AC:AE,2,0),"")))</f>
        <v/>
      </c>
      <c r="F2112" s="360"/>
      <c r="G2112" s="75" t="str">
        <f>IF(F2112="","",(SUMIFS('BD1'!Y:Y,'BD1'!AC:AC,F2112,'BD1'!AA:AA,"PAGADO")))</f>
        <v/>
      </c>
    </row>
    <row r="2113" spans="2:7" ht="20.100000000000001" customHeight="1" x14ac:dyDescent="0.25">
      <c r="B2113" s="538" t="str">
        <f ca="1">IF(F2113="","",(IFERROR(OFFSET('BD1'!C$14,MATCH(F2113,'BD1'!AC$13:AC$2500,0)-2,0),"")))</f>
        <v/>
      </c>
      <c r="C2113" s="539" t="str">
        <f ca="1">IF(F2113="","",(IFERROR(OFFSET('BD1'!AB$14,MATCH(F2113,'BD1'!AC$13:AC$2500,0)-2,0),"")))</f>
        <v/>
      </c>
      <c r="D2113" s="70" t="str">
        <f>IF(F2113="","",(COUNTIFS('BD1'!AC:AC,F2113,'BD1'!AA:AA,"PAGADO")))</f>
        <v/>
      </c>
      <c r="E2113" s="73" t="str">
        <f>IF(F2113="","",(IFERROR(VLOOKUP(F2113,'BD1'!AC:AE,2,0),"")))</f>
        <v/>
      </c>
      <c r="F2113" s="360"/>
      <c r="G2113" s="75" t="str">
        <f>IF(F2113="","",(SUMIFS('BD1'!Y:Y,'BD1'!AC:AC,F2113,'BD1'!AA:AA,"PAGADO")))</f>
        <v/>
      </c>
    </row>
    <row r="2114" spans="2:7" ht="20.100000000000001" customHeight="1" x14ac:dyDescent="0.25">
      <c r="B2114" s="538" t="str">
        <f ca="1">IF(F2114="","",(IFERROR(OFFSET('BD1'!C$14,MATCH(F2114,'BD1'!AC$13:AC$2500,0)-2,0),"")))</f>
        <v/>
      </c>
      <c r="C2114" s="539" t="str">
        <f ca="1">IF(F2114="","",(IFERROR(OFFSET('BD1'!AB$14,MATCH(F2114,'BD1'!AC$13:AC$2500,0)-2,0),"")))</f>
        <v/>
      </c>
      <c r="D2114" s="70" t="str">
        <f>IF(F2114="","",(COUNTIFS('BD1'!AC:AC,F2114,'BD1'!AA:AA,"PAGADO")))</f>
        <v/>
      </c>
      <c r="E2114" s="73" t="str">
        <f>IF(F2114="","",(IFERROR(VLOOKUP(F2114,'BD1'!AC:AE,2,0),"")))</f>
        <v/>
      </c>
      <c r="F2114" s="360"/>
      <c r="G2114" s="75" t="str">
        <f>IF(F2114="","",(SUMIFS('BD1'!Y:Y,'BD1'!AC:AC,F2114,'BD1'!AA:AA,"PAGADO")))</f>
        <v/>
      </c>
    </row>
    <row r="2115" spans="2:7" ht="20.100000000000001" customHeight="1" x14ac:dyDescent="0.25">
      <c r="B2115" s="538" t="str">
        <f ca="1">IF(F2115="","",(IFERROR(OFFSET('BD1'!C$14,MATCH(F2115,'BD1'!AC$13:AC$2500,0)-2,0),"")))</f>
        <v/>
      </c>
      <c r="C2115" s="539" t="str">
        <f ca="1">IF(F2115="","",(IFERROR(OFFSET('BD1'!AB$14,MATCH(F2115,'BD1'!AC$13:AC$2500,0)-2,0),"")))</f>
        <v/>
      </c>
      <c r="D2115" s="70" t="str">
        <f>IF(F2115="","",(COUNTIFS('BD1'!AC:AC,F2115,'BD1'!AA:AA,"PAGADO")))</f>
        <v/>
      </c>
      <c r="E2115" s="73" t="str">
        <f>IF(F2115="","",(IFERROR(VLOOKUP(F2115,'BD1'!AC:AE,2,0),"")))</f>
        <v/>
      </c>
      <c r="F2115" s="360"/>
      <c r="G2115" s="75" t="str">
        <f>IF(F2115="","",(SUMIFS('BD1'!Y:Y,'BD1'!AC:AC,F2115,'BD1'!AA:AA,"PAGADO")))</f>
        <v/>
      </c>
    </row>
    <row r="2116" spans="2:7" ht="20.100000000000001" customHeight="1" x14ac:dyDescent="0.25">
      <c r="B2116" s="538" t="str">
        <f ca="1">IF(F2116="","",(IFERROR(OFFSET('BD1'!C$14,MATCH(F2116,'BD1'!AC$13:AC$2500,0)-2,0),"")))</f>
        <v/>
      </c>
      <c r="C2116" s="539" t="str">
        <f ca="1">IF(F2116="","",(IFERROR(OFFSET('BD1'!AB$14,MATCH(F2116,'BD1'!AC$13:AC$2500,0)-2,0),"")))</f>
        <v/>
      </c>
      <c r="D2116" s="70" t="str">
        <f>IF(F2116="","",(COUNTIFS('BD1'!AC:AC,F2116,'BD1'!AA:AA,"PAGADO")))</f>
        <v/>
      </c>
      <c r="E2116" s="73" t="str">
        <f>IF(F2116="","",(IFERROR(VLOOKUP(F2116,'BD1'!AC:AE,2,0),"")))</f>
        <v/>
      </c>
      <c r="F2116" s="360"/>
      <c r="G2116" s="75" t="str">
        <f>IF(F2116="","",(SUMIFS('BD1'!Y:Y,'BD1'!AC:AC,F2116,'BD1'!AA:AA,"PAGADO")))</f>
        <v/>
      </c>
    </row>
    <row r="2117" spans="2:7" ht="20.100000000000001" customHeight="1" x14ac:dyDescent="0.25">
      <c r="B2117" s="538" t="str">
        <f ca="1">IF(F2117="","",(IFERROR(OFFSET('BD1'!C$14,MATCH(F2117,'BD1'!AC$13:AC$2500,0)-2,0),"")))</f>
        <v/>
      </c>
      <c r="C2117" s="539" t="str">
        <f ca="1">IF(F2117="","",(IFERROR(OFFSET('BD1'!AB$14,MATCH(F2117,'BD1'!AC$13:AC$2500,0)-2,0),"")))</f>
        <v/>
      </c>
      <c r="D2117" s="70" t="str">
        <f>IF(F2117="","",(COUNTIFS('BD1'!AC:AC,F2117,'BD1'!AA:AA,"PAGADO")))</f>
        <v/>
      </c>
      <c r="E2117" s="73" t="str">
        <f>IF(F2117="","",(IFERROR(VLOOKUP(F2117,'BD1'!AC:AE,2,0),"")))</f>
        <v/>
      </c>
      <c r="F2117" s="360"/>
      <c r="G2117" s="75" t="str">
        <f>IF(F2117="","",(SUMIFS('BD1'!Y:Y,'BD1'!AC:AC,F2117,'BD1'!AA:AA,"PAGADO")))</f>
        <v/>
      </c>
    </row>
    <row r="2118" spans="2:7" ht="20.100000000000001" customHeight="1" x14ac:dyDescent="0.25">
      <c r="B2118" s="538" t="str">
        <f ca="1">IF(F2118="","",(IFERROR(OFFSET('BD1'!C$14,MATCH(F2118,'BD1'!AC$13:AC$2500,0)-2,0),"")))</f>
        <v/>
      </c>
      <c r="C2118" s="539" t="str">
        <f ca="1">IF(F2118="","",(IFERROR(OFFSET('BD1'!AB$14,MATCH(F2118,'BD1'!AC$13:AC$2500,0)-2,0),"")))</f>
        <v/>
      </c>
      <c r="D2118" s="70" t="str">
        <f>IF(F2118="","",(COUNTIFS('BD1'!AC:AC,F2118,'BD1'!AA:AA,"PAGADO")))</f>
        <v/>
      </c>
      <c r="E2118" s="73" t="str">
        <f>IF(F2118="","",(IFERROR(VLOOKUP(F2118,'BD1'!AC:AE,2,0),"")))</f>
        <v/>
      </c>
      <c r="F2118" s="360"/>
      <c r="G2118" s="75" t="str">
        <f>IF(F2118="","",(SUMIFS('BD1'!Y:Y,'BD1'!AC:AC,F2118,'BD1'!AA:AA,"PAGADO")))</f>
        <v/>
      </c>
    </row>
    <row r="2119" spans="2:7" ht="20.100000000000001" customHeight="1" x14ac:dyDescent="0.25">
      <c r="B2119" s="538" t="str">
        <f ca="1">IF(F2119="","",(IFERROR(OFFSET('BD1'!C$14,MATCH(F2119,'BD1'!AC$13:AC$2500,0)-2,0),"")))</f>
        <v/>
      </c>
      <c r="C2119" s="539" t="str">
        <f ca="1">IF(F2119="","",(IFERROR(OFFSET('BD1'!AB$14,MATCH(F2119,'BD1'!AC$13:AC$2500,0)-2,0),"")))</f>
        <v/>
      </c>
      <c r="D2119" s="70" t="str">
        <f>IF(F2119="","",(COUNTIFS('BD1'!AC:AC,F2119,'BD1'!AA:AA,"PAGADO")))</f>
        <v/>
      </c>
      <c r="E2119" s="73" t="str">
        <f>IF(F2119="","",(IFERROR(VLOOKUP(F2119,'BD1'!AC:AE,2,0),"")))</f>
        <v/>
      </c>
      <c r="F2119" s="360"/>
      <c r="G2119" s="75" t="str">
        <f>IF(F2119="","",(SUMIFS('BD1'!Y:Y,'BD1'!AC:AC,F2119,'BD1'!AA:AA,"PAGADO")))</f>
        <v/>
      </c>
    </row>
    <row r="2120" spans="2:7" ht="20.100000000000001" customHeight="1" x14ac:dyDescent="0.25">
      <c r="B2120" s="538" t="str">
        <f ca="1">IF(F2120="","",(IFERROR(OFFSET('BD1'!C$14,MATCH(F2120,'BD1'!AC$13:AC$2500,0)-2,0),"")))</f>
        <v/>
      </c>
      <c r="C2120" s="539" t="str">
        <f ca="1">IF(F2120="","",(IFERROR(OFFSET('BD1'!AB$14,MATCH(F2120,'BD1'!AC$13:AC$2500,0)-2,0),"")))</f>
        <v/>
      </c>
      <c r="D2120" s="70" t="str">
        <f>IF(F2120="","",(COUNTIFS('BD1'!AC:AC,F2120,'BD1'!AA:AA,"PAGADO")))</f>
        <v/>
      </c>
      <c r="E2120" s="73" t="str">
        <f>IF(F2120="","",(IFERROR(VLOOKUP(F2120,'BD1'!AC:AE,2,0),"")))</f>
        <v/>
      </c>
      <c r="F2120" s="360"/>
      <c r="G2120" s="75" t="str">
        <f>IF(F2120="","",(SUMIFS('BD1'!Y:Y,'BD1'!AC:AC,F2120,'BD1'!AA:AA,"PAGADO")))</f>
        <v/>
      </c>
    </row>
    <row r="2121" spans="2:7" ht="20.100000000000001" customHeight="1" x14ac:dyDescent="0.25">
      <c r="B2121" s="538" t="str">
        <f ca="1">IF(F2121="","",(IFERROR(OFFSET('BD1'!C$14,MATCH(F2121,'BD1'!AC$13:AC$2500,0)-2,0),"")))</f>
        <v/>
      </c>
      <c r="C2121" s="539" t="str">
        <f ca="1">IF(F2121="","",(IFERROR(OFFSET('BD1'!AB$14,MATCH(F2121,'BD1'!AC$13:AC$2500,0)-2,0),"")))</f>
        <v/>
      </c>
      <c r="D2121" s="70" t="str">
        <f>IF(F2121="","",(COUNTIFS('BD1'!AC:AC,F2121,'BD1'!AA:AA,"PAGADO")))</f>
        <v/>
      </c>
      <c r="E2121" s="73" t="str">
        <f>IF(F2121="","",(IFERROR(VLOOKUP(F2121,'BD1'!AC:AE,2,0),"")))</f>
        <v/>
      </c>
      <c r="F2121" s="360"/>
      <c r="G2121" s="75" t="str">
        <f>IF(F2121="","",(SUMIFS('BD1'!Y:Y,'BD1'!AC:AC,F2121,'BD1'!AA:AA,"PAGADO")))</f>
        <v/>
      </c>
    </row>
    <row r="2122" spans="2:7" ht="20.100000000000001" customHeight="1" x14ac:dyDescent="0.25">
      <c r="B2122" s="538" t="str">
        <f ca="1">IF(F2122="","",(IFERROR(OFFSET('BD1'!C$14,MATCH(F2122,'BD1'!AC$13:AC$2500,0)-2,0),"")))</f>
        <v/>
      </c>
      <c r="C2122" s="539" t="str">
        <f ca="1">IF(F2122="","",(IFERROR(OFFSET('BD1'!AB$14,MATCH(F2122,'BD1'!AC$13:AC$2500,0)-2,0),"")))</f>
        <v/>
      </c>
      <c r="D2122" s="70" t="str">
        <f>IF(F2122="","",(COUNTIFS('BD1'!AC:AC,F2122,'BD1'!AA:AA,"PAGADO")))</f>
        <v/>
      </c>
      <c r="E2122" s="73" t="str">
        <f>IF(F2122="","",(IFERROR(VLOOKUP(F2122,'BD1'!AC:AE,2,0),"")))</f>
        <v/>
      </c>
      <c r="F2122" s="360"/>
      <c r="G2122" s="75" t="str">
        <f>IF(F2122="","",(SUMIFS('BD1'!Y:Y,'BD1'!AC:AC,F2122,'BD1'!AA:AA,"PAGADO")))</f>
        <v/>
      </c>
    </row>
    <row r="2123" spans="2:7" ht="20.100000000000001" customHeight="1" x14ac:dyDescent="0.25">
      <c r="B2123" s="538" t="str">
        <f ca="1">IF(F2123="","",(IFERROR(OFFSET('BD1'!C$14,MATCH(F2123,'BD1'!AC$13:AC$2500,0)-2,0),"")))</f>
        <v/>
      </c>
      <c r="C2123" s="539" t="str">
        <f ca="1">IF(F2123="","",(IFERROR(OFFSET('BD1'!AB$14,MATCH(F2123,'BD1'!AC$13:AC$2500,0)-2,0),"")))</f>
        <v/>
      </c>
      <c r="D2123" s="70" t="str">
        <f>IF(F2123="","",(COUNTIFS('BD1'!AC:AC,F2123,'BD1'!AA:AA,"PAGADO")))</f>
        <v/>
      </c>
      <c r="E2123" s="73" t="str">
        <f>IF(F2123="","",(IFERROR(VLOOKUP(F2123,'BD1'!AC:AE,2,0),"")))</f>
        <v/>
      </c>
      <c r="F2123" s="360"/>
      <c r="G2123" s="75" t="str">
        <f>IF(F2123="","",(SUMIFS('BD1'!Y:Y,'BD1'!AC:AC,F2123,'BD1'!AA:AA,"PAGADO")))</f>
        <v/>
      </c>
    </row>
    <row r="2124" spans="2:7" ht="20.100000000000001" customHeight="1" x14ac:dyDescent="0.25">
      <c r="B2124" s="538" t="str">
        <f ca="1">IF(F2124="","",(IFERROR(OFFSET('BD1'!C$14,MATCH(F2124,'BD1'!AC$13:AC$2500,0)-2,0),"")))</f>
        <v/>
      </c>
      <c r="C2124" s="539" t="str">
        <f ca="1">IF(F2124="","",(IFERROR(OFFSET('BD1'!AB$14,MATCH(F2124,'BD1'!AC$13:AC$2500,0)-2,0),"")))</f>
        <v/>
      </c>
      <c r="D2124" s="70" t="str">
        <f>IF(F2124="","",(COUNTIFS('BD1'!AC:AC,F2124,'BD1'!AA:AA,"PAGADO")))</f>
        <v/>
      </c>
      <c r="E2124" s="73" t="str">
        <f>IF(F2124="","",(IFERROR(VLOOKUP(F2124,'BD1'!AC:AE,2,0),"")))</f>
        <v/>
      </c>
      <c r="F2124" s="360"/>
      <c r="G2124" s="75" t="str">
        <f>IF(F2124="","",(SUMIFS('BD1'!Y:Y,'BD1'!AC:AC,F2124,'BD1'!AA:AA,"PAGADO")))</f>
        <v/>
      </c>
    </row>
    <row r="2125" spans="2:7" ht="20.100000000000001" customHeight="1" x14ac:dyDescent="0.25">
      <c r="B2125" s="538" t="str">
        <f ca="1">IF(F2125="","",(IFERROR(OFFSET('BD1'!C$14,MATCH(F2125,'BD1'!AC$13:AC$2500,0)-2,0),"")))</f>
        <v/>
      </c>
      <c r="C2125" s="539" t="str">
        <f ca="1">IF(F2125="","",(IFERROR(OFFSET('BD1'!AB$14,MATCH(F2125,'BD1'!AC$13:AC$2500,0)-2,0),"")))</f>
        <v/>
      </c>
      <c r="D2125" s="70" t="str">
        <f>IF(F2125="","",(COUNTIFS('BD1'!AC:AC,F2125,'BD1'!AA:AA,"PAGADO")))</f>
        <v/>
      </c>
      <c r="E2125" s="73" t="str">
        <f>IF(F2125="","",(IFERROR(VLOOKUP(F2125,'BD1'!AC:AE,2,0),"")))</f>
        <v/>
      </c>
      <c r="F2125" s="360"/>
      <c r="G2125" s="75" t="str">
        <f>IF(F2125="","",(SUMIFS('BD1'!Y:Y,'BD1'!AC:AC,F2125,'BD1'!AA:AA,"PAGADO")))</f>
        <v/>
      </c>
    </row>
    <row r="2126" spans="2:7" ht="20.100000000000001" customHeight="1" x14ac:dyDescent="0.25">
      <c r="B2126" s="538" t="str">
        <f ca="1">IF(F2126="","",(IFERROR(OFFSET('BD1'!C$14,MATCH(F2126,'BD1'!AC$13:AC$2500,0)-2,0),"")))</f>
        <v/>
      </c>
      <c r="C2126" s="539" t="str">
        <f ca="1">IF(F2126="","",(IFERROR(OFFSET('BD1'!AB$14,MATCH(F2126,'BD1'!AC$13:AC$2500,0)-2,0),"")))</f>
        <v/>
      </c>
      <c r="D2126" s="70" t="str">
        <f>IF(F2126="","",(COUNTIFS('BD1'!AC:AC,F2126,'BD1'!AA:AA,"PAGADO")))</f>
        <v/>
      </c>
      <c r="E2126" s="73" t="str">
        <f>IF(F2126="","",(IFERROR(VLOOKUP(F2126,'BD1'!AC:AE,2,0),"")))</f>
        <v/>
      </c>
      <c r="F2126" s="360"/>
      <c r="G2126" s="75" t="str">
        <f>IF(F2126="","",(SUMIFS('BD1'!Y:Y,'BD1'!AC:AC,F2126,'BD1'!AA:AA,"PAGADO")))</f>
        <v/>
      </c>
    </row>
    <row r="2127" spans="2:7" ht="20.100000000000001" customHeight="1" x14ac:dyDescent="0.25">
      <c r="B2127" s="538" t="str">
        <f ca="1">IF(F2127="","",(IFERROR(OFFSET('BD1'!C$14,MATCH(F2127,'BD1'!AC$13:AC$2500,0)-2,0),"")))</f>
        <v/>
      </c>
      <c r="C2127" s="539" t="str">
        <f ca="1">IF(F2127="","",(IFERROR(OFFSET('BD1'!AB$14,MATCH(F2127,'BD1'!AC$13:AC$2500,0)-2,0),"")))</f>
        <v/>
      </c>
      <c r="D2127" s="70" t="str">
        <f>IF(F2127="","",(COUNTIFS('BD1'!AC:AC,F2127,'BD1'!AA:AA,"PAGADO")))</f>
        <v/>
      </c>
      <c r="E2127" s="73" t="str">
        <f>IF(F2127="","",(IFERROR(VLOOKUP(F2127,'BD1'!AC:AE,2,0),"")))</f>
        <v/>
      </c>
      <c r="F2127" s="360"/>
      <c r="G2127" s="75" t="str">
        <f>IF(F2127="","",(SUMIFS('BD1'!Y:Y,'BD1'!AC:AC,F2127,'BD1'!AA:AA,"PAGADO")))</f>
        <v/>
      </c>
    </row>
    <row r="2128" spans="2:7" ht="20.100000000000001" customHeight="1" x14ac:dyDescent="0.25">
      <c r="B2128" s="538" t="str">
        <f ca="1">IF(F2128="","",(IFERROR(OFFSET('BD1'!C$14,MATCH(F2128,'BD1'!AC$13:AC$2500,0)-2,0),"")))</f>
        <v/>
      </c>
      <c r="C2128" s="539" t="str">
        <f ca="1">IF(F2128="","",(IFERROR(OFFSET('BD1'!AB$14,MATCH(F2128,'BD1'!AC$13:AC$2500,0)-2,0),"")))</f>
        <v/>
      </c>
      <c r="D2128" s="70" t="str">
        <f>IF(F2128="","",(COUNTIFS('BD1'!AC:AC,F2128,'BD1'!AA:AA,"PAGADO")))</f>
        <v/>
      </c>
      <c r="E2128" s="73" t="str">
        <f>IF(F2128="","",(IFERROR(VLOOKUP(F2128,'BD1'!AC:AE,2,0),"")))</f>
        <v/>
      </c>
      <c r="F2128" s="360"/>
      <c r="G2128" s="75" t="str">
        <f>IF(F2128="","",(SUMIFS('BD1'!Y:Y,'BD1'!AC:AC,F2128,'BD1'!AA:AA,"PAGADO")))</f>
        <v/>
      </c>
    </row>
    <row r="2129" spans="2:7" ht="20.100000000000001" customHeight="1" x14ac:dyDescent="0.25">
      <c r="B2129" s="538" t="str">
        <f ca="1">IF(F2129="","",(IFERROR(OFFSET('BD1'!C$14,MATCH(F2129,'BD1'!AC$13:AC$2500,0)-2,0),"")))</f>
        <v/>
      </c>
      <c r="C2129" s="539" t="str">
        <f ca="1">IF(F2129="","",(IFERROR(OFFSET('BD1'!AB$14,MATCH(F2129,'BD1'!AC$13:AC$2500,0)-2,0),"")))</f>
        <v/>
      </c>
      <c r="D2129" s="70" t="str">
        <f>IF(F2129="","",(COUNTIFS('BD1'!AC:AC,F2129,'BD1'!AA:AA,"PAGADO")))</f>
        <v/>
      </c>
      <c r="E2129" s="73" t="str">
        <f>IF(F2129="","",(IFERROR(VLOOKUP(F2129,'BD1'!AC:AE,2,0),"")))</f>
        <v/>
      </c>
      <c r="F2129" s="360"/>
      <c r="G2129" s="75" t="str">
        <f>IF(F2129="","",(SUMIFS('BD1'!Y:Y,'BD1'!AC:AC,F2129,'BD1'!AA:AA,"PAGADO")))</f>
        <v/>
      </c>
    </row>
    <row r="2130" spans="2:7" ht="20.100000000000001" customHeight="1" x14ac:dyDescent="0.25">
      <c r="B2130" s="538" t="str">
        <f ca="1">IF(F2130="","",(IFERROR(OFFSET('BD1'!C$14,MATCH(F2130,'BD1'!AC$13:AC$2500,0)-2,0),"")))</f>
        <v/>
      </c>
      <c r="C2130" s="539" t="str">
        <f ca="1">IF(F2130="","",(IFERROR(OFFSET('BD1'!AB$14,MATCH(F2130,'BD1'!AC$13:AC$2500,0)-2,0),"")))</f>
        <v/>
      </c>
      <c r="D2130" s="70" t="str">
        <f>IF(F2130="","",(COUNTIFS('BD1'!AC:AC,F2130,'BD1'!AA:AA,"PAGADO")))</f>
        <v/>
      </c>
      <c r="E2130" s="73" t="str">
        <f>IF(F2130="","",(IFERROR(VLOOKUP(F2130,'BD1'!AC:AE,2,0),"")))</f>
        <v/>
      </c>
      <c r="F2130" s="360"/>
      <c r="G2130" s="75" t="str">
        <f>IF(F2130="","",(SUMIFS('BD1'!Y:Y,'BD1'!AC:AC,F2130,'BD1'!AA:AA,"PAGADO")))</f>
        <v/>
      </c>
    </row>
    <row r="2131" spans="2:7" ht="20.100000000000001" customHeight="1" x14ac:dyDescent="0.25">
      <c r="B2131" s="538" t="str">
        <f ca="1">IF(F2131="","",(IFERROR(OFFSET('BD1'!C$14,MATCH(F2131,'BD1'!AC$13:AC$2500,0)-2,0),"")))</f>
        <v/>
      </c>
      <c r="C2131" s="539" t="str">
        <f ca="1">IF(F2131="","",(IFERROR(OFFSET('BD1'!AB$14,MATCH(F2131,'BD1'!AC$13:AC$2500,0)-2,0),"")))</f>
        <v/>
      </c>
      <c r="D2131" s="70" t="str">
        <f>IF(F2131="","",(COUNTIFS('BD1'!AC:AC,F2131,'BD1'!AA:AA,"PAGADO")))</f>
        <v/>
      </c>
      <c r="E2131" s="73" t="str">
        <f>IF(F2131="","",(IFERROR(VLOOKUP(F2131,'BD1'!AC:AE,2,0),"")))</f>
        <v/>
      </c>
      <c r="F2131" s="360"/>
      <c r="G2131" s="75" t="str">
        <f>IF(F2131="","",(SUMIFS('BD1'!Y:Y,'BD1'!AC:AC,F2131,'BD1'!AA:AA,"PAGADO")))</f>
        <v/>
      </c>
    </row>
    <row r="2132" spans="2:7" ht="20.100000000000001" customHeight="1" x14ac:dyDescent="0.25">
      <c r="B2132" s="538" t="str">
        <f ca="1">IF(F2132="","",(IFERROR(OFFSET('BD1'!C$14,MATCH(F2132,'BD1'!AC$13:AC$2500,0)-2,0),"")))</f>
        <v/>
      </c>
      <c r="C2132" s="539" t="str">
        <f ca="1">IF(F2132="","",(IFERROR(OFFSET('BD1'!AB$14,MATCH(F2132,'BD1'!AC$13:AC$2500,0)-2,0),"")))</f>
        <v/>
      </c>
      <c r="D2132" s="70" t="str">
        <f>IF(F2132="","",(COUNTIFS('BD1'!AC:AC,F2132,'BD1'!AA:AA,"PAGADO")))</f>
        <v/>
      </c>
      <c r="E2132" s="73" t="str">
        <f>IF(F2132="","",(IFERROR(VLOOKUP(F2132,'BD1'!AC:AE,2,0),"")))</f>
        <v/>
      </c>
      <c r="F2132" s="360"/>
      <c r="G2132" s="75" t="str">
        <f>IF(F2132="","",(SUMIFS('BD1'!Y:Y,'BD1'!AC:AC,F2132,'BD1'!AA:AA,"PAGADO")))</f>
        <v/>
      </c>
    </row>
    <row r="2133" spans="2:7" ht="20.100000000000001" customHeight="1" x14ac:dyDescent="0.25">
      <c r="B2133" s="538" t="str">
        <f ca="1">IF(F2133="","",(IFERROR(OFFSET('BD1'!C$14,MATCH(F2133,'BD1'!AC$13:AC$2500,0)-2,0),"")))</f>
        <v/>
      </c>
      <c r="C2133" s="539" t="str">
        <f ca="1">IF(F2133="","",(IFERROR(OFFSET('BD1'!AB$14,MATCH(F2133,'BD1'!AC$13:AC$2500,0)-2,0),"")))</f>
        <v/>
      </c>
      <c r="D2133" s="70" t="str">
        <f>IF(F2133="","",(COUNTIFS('BD1'!AC:AC,F2133,'BD1'!AA:AA,"PAGADO")))</f>
        <v/>
      </c>
      <c r="E2133" s="73" t="str">
        <f>IF(F2133="","",(IFERROR(VLOOKUP(F2133,'BD1'!AC:AE,2,0),"")))</f>
        <v/>
      </c>
      <c r="F2133" s="360"/>
      <c r="G2133" s="75" t="str">
        <f>IF(F2133="","",(SUMIFS('BD1'!Y:Y,'BD1'!AC:AC,F2133,'BD1'!AA:AA,"PAGADO")))</f>
        <v/>
      </c>
    </row>
    <row r="2134" spans="2:7" ht="20.100000000000001" customHeight="1" x14ac:dyDescent="0.25">
      <c r="B2134" s="538" t="str">
        <f ca="1">IF(F2134="","",(IFERROR(OFFSET('BD1'!C$14,MATCH(F2134,'BD1'!AC$13:AC$2500,0)-2,0),"")))</f>
        <v/>
      </c>
      <c r="C2134" s="539" t="str">
        <f ca="1">IF(F2134="","",(IFERROR(OFFSET('BD1'!AB$14,MATCH(F2134,'BD1'!AC$13:AC$2500,0)-2,0),"")))</f>
        <v/>
      </c>
      <c r="D2134" s="70" t="str">
        <f>IF(F2134="","",(COUNTIFS('BD1'!AC:AC,F2134,'BD1'!AA:AA,"PAGADO")))</f>
        <v/>
      </c>
      <c r="E2134" s="73" t="str">
        <f>IF(F2134="","",(IFERROR(VLOOKUP(F2134,'BD1'!AC:AE,2,0),"")))</f>
        <v/>
      </c>
      <c r="F2134" s="360"/>
      <c r="G2134" s="75" t="str">
        <f>IF(F2134="","",(SUMIFS('BD1'!Y:Y,'BD1'!AC:AC,F2134,'BD1'!AA:AA,"PAGADO")))</f>
        <v/>
      </c>
    </row>
    <row r="2135" spans="2:7" ht="20.100000000000001" customHeight="1" x14ac:dyDescent="0.25">
      <c r="B2135" s="538" t="str">
        <f ca="1">IF(F2135="","",(IFERROR(OFFSET('BD1'!C$14,MATCH(F2135,'BD1'!AC$13:AC$2500,0)-2,0),"")))</f>
        <v/>
      </c>
      <c r="C2135" s="539" t="str">
        <f ca="1">IF(F2135="","",(IFERROR(OFFSET('BD1'!AB$14,MATCH(F2135,'BD1'!AC$13:AC$2500,0)-2,0),"")))</f>
        <v/>
      </c>
      <c r="D2135" s="70" t="str">
        <f>IF(F2135="","",(COUNTIFS('BD1'!AC:AC,F2135,'BD1'!AA:AA,"PAGADO")))</f>
        <v/>
      </c>
      <c r="E2135" s="73" t="str">
        <f>IF(F2135="","",(IFERROR(VLOOKUP(F2135,'BD1'!AC:AE,2,0),"")))</f>
        <v/>
      </c>
      <c r="F2135" s="360"/>
      <c r="G2135" s="75" t="str">
        <f>IF(F2135="","",(SUMIFS('BD1'!Y:Y,'BD1'!AC:AC,F2135,'BD1'!AA:AA,"PAGADO")))</f>
        <v/>
      </c>
    </row>
    <row r="2136" spans="2:7" ht="20.100000000000001" customHeight="1" x14ac:dyDescent="0.25">
      <c r="B2136" s="538" t="str">
        <f ca="1">IF(F2136="","",(IFERROR(OFFSET('BD1'!C$14,MATCH(F2136,'BD1'!AC$13:AC$2500,0)-2,0),"")))</f>
        <v/>
      </c>
      <c r="C2136" s="539" t="str">
        <f ca="1">IF(F2136="","",(IFERROR(OFFSET('BD1'!AB$14,MATCH(F2136,'BD1'!AC$13:AC$2500,0)-2,0),"")))</f>
        <v/>
      </c>
      <c r="D2136" s="70" t="str">
        <f>IF(F2136="","",(COUNTIFS('BD1'!AC:AC,F2136,'BD1'!AA:AA,"PAGADO")))</f>
        <v/>
      </c>
      <c r="E2136" s="73" t="str">
        <f>IF(F2136="","",(IFERROR(VLOOKUP(F2136,'BD1'!AC:AE,2,0),"")))</f>
        <v/>
      </c>
      <c r="F2136" s="360"/>
      <c r="G2136" s="75" t="str">
        <f>IF(F2136="","",(SUMIFS('BD1'!Y:Y,'BD1'!AC:AC,F2136,'BD1'!AA:AA,"PAGADO")))</f>
        <v/>
      </c>
    </row>
    <row r="2137" spans="2:7" ht="20.100000000000001" customHeight="1" x14ac:dyDescent="0.25">
      <c r="B2137" s="538" t="str">
        <f ca="1">IF(F2137="","",(IFERROR(OFFSET('BD1'!C$14,MATCH(F2137,'BD1'!AC$13:AC$2500,0)-2,0),"")))</f>
        <v/>
      </c>
      <c r="C2137" s="539" t="str">
        <f ca="1">IF(F2137="","",(IFERROR(OFFSET('BD1'!AB$14,MATCH(F2137,'BD1'!AC$13:AC$2500,0)-2,0),"")))</f>
        <v/>
      </c>
      <c r="D2137" s="70" t="str">
        <f>IF(F2137="","",(COUNTIFS('BD1'!AC:AC,F2137,'BD1'!AA:AA,"PAGADO")))</f>
        <v/>
      </c>
      <c r="E2137" s="73" t="str">
        <f>IF(F2137="","",(IFERROR(VLOOKUP(F2137,'BD1'!AC:AE,2,0),"")))</f>
        <v/>
      </c>
      <c r="F2137" s="360"/>
      <c r="G2137" s="75" t="str">
        <f>IF(F2137="","",(SUMIFS('BD1'!Y:Y,'BD1'!AC:AC,F2137,'BD1'!AA:AA,"PAGADO")))</f>
        <v/>
      </c>
    </row>
    <row r="2138" spans="2:7" ht="20.100000000000001" customHeight="1" x14ac:dyDescent="0.25">
      <c r="B2138" s="538" t="str">
        <f ca="1">IF(F2138="","",(IFERROR(OFFSET('BD1'!C$14,MATCH(F2138,'BD1'!AC$13:AC$2500,0)-2,0),"")))</f>
        <v/>
      </c>
      <c r="C2138" s="539" t="str">
        <f ca="1">IF(F2138="","",(IFERROR(OFFSET('BD1'!AB$14,MATCH(F2138,'BD1'!AC$13:AC$2500,0)-2,0),"")))</f>
        <v/>
      </c>
      <c r="D2138" s="70" t="str">
        <f>IF(F2138="","",(COUNTIFS('BD1'!AC:AC,F2138,'BD1'!AA:AA,"PAGADO")))</f>
        <v/>
      </c>
      <c r="E2138" s="73" t="str">
        <f>IF(F2138="","",(IFERROR(VLOOKUP(F2138,'BD1'!AC:AE,2,0),"")))</f>
        <v/>
      </c>
      <c r="F2138" s="360"/>
      <c r="G2138" s="75" t="str">
        <f>IF(F2138="","",(SUMIFS('BD1'!Y:Y,'BD1'!AC:AC,F2138,'BD1'!AA:AA,"PAGADO")))</f>
        <v/>
      </c>
    </row>
    <row r="2139" spans="2:7" ht="20.100000000000001" customHeight="1" x14ac:dyDescent="0.25">
      <c r="B2139" s="538" t="str">
        <f ca="1">IF(F2139="","",(IFERROR(OFFSET('BD1'!C$14,MATCH(F2139,'BD1'!AC$13:AC$2500,0)-2,0),"")))</f>
        <v/>
      </c>
      <c r="C2139" s="539" t="str">
        <f ca="1">IF(F2139="","",(IFERROR(OFFSET('BD1'!AB$14,MATCH(F2139,'BD1'!AC$13:AC$2500,0)-2,0),"")))</f>
        <v/>
      </c>
      <c r="D2139" s="70" t="str">
        <f>IF(F2139="","",(COUNTIFS('BD1'!AC:AC,F2139,'BD1'!AA:AA,"PAGADO")))</f>
        <v/>
      </c>
      <c r="E2139" s="73" t="str">
        <f>IF(F2139="","",(IFERROR(VLOOKUP(F2139,'BD1'!AC:AE,2,0),"")))</f>
        <v/>
      </c>
      <c r="F2139" s="360"/>
      <c r="G2139" s="75" t="str">
        <f>IF(F2139="","",(SUMIFS('BD1'!Y:Y,'BD1'!AC:AC,F2139,'BD1'!AA:AA,"PAGADO")))</f>
        <v/>
      </c>
    </row>
    <row r="2140" spans="2:7" ht="20.100000000000001" customHeight="1" x14ac:dyDescent="0.25">
      <c r="B2140" s="538" t="str">
        <f ca="1">IF(F2140="","",(IFERROR(OFFSET('BD1'!C$14,MATCH(F2140,'BD1'!AC$13:AC$2500,0)-2,0),"")))</f>
        <v/>
      </c>
      <c r="C2140" s="539" t="str">
        <f ca="1">IF(F2140="","",(IFERROR(OFFSET('BD1'!AB$14,MATCH(F2140,'BD1'!AC$13:AC$2500,0)-2,0),"")))</f>
        <v/>
      </c>
      <c r="D2140" s="70" t="str">
        <f>IF(F2140="","",(COUNTIFS('BD1'!AC:AC,F2140,'BD1'!AA:AA,"PAGADO")))</f>
        <v/>
      </c>
      <c r="E2140" s="73" t="str">
        <f>IF(F2140="","",(IFERROR(VLOOKUP(F2140,'BD1'!AC:AE,2,0),"")))</f>
        <v/>
      </c>
      <c r="F2140" s="360"/>
      <c r="G2140" s="75" t="str">
        <f>IF(F2140="","",(SUMIFS('BD1'!Y:Y,'BD1'!AC:AC,F2140,'BD1'!AA:AA,"PAGADO")))</f>
        <v/>
      </c>
    </row>
    <row r="2141" spans="2:7" ht="20.100000000000001" customHeight="1" x14ac:dyDescent="0.25">
      <c r="B2141" s="538" t="str">
        <f ca="1">IF(F2141="","",(IFERROR(OFFSET('BD1'!C$14,MATCH(F2141,'BD1'!AC$13:AC$2500,0)-2,0),"")))</f>
        <v/>
      </c>
      <c r="C2141" s="539" t="str">
        <f ca="1">IF(F2141="","",(IFERROR(OFFSET('BD1'!AB$14,MATCH(F2141,'BD1'!AC$13:AC$2500,0)-2,0),"")))</f>
        <v/>
      </c>
      <c r="D2141" s="70" t="str">
        <f>IF(F2141="","",(COUNTIFS('BD1'!AC:AC,F2141,'BD1'!AA:AA,"PAGADO")))</f>
        <v/>
      </c>
      <c r="E2141" s="73" t="str">
        <f>IF(F2141="","",(IFERROR(VLOOKUP(F2141,'BD1'!AC:AE,2,0),"")))</f>
        <v/>
      </c>
      <c r="F2141" s="360"/>
      <c r="G2141" s="75" t="str">
        <f>IF(F2141="","",(SUMIFS('BD1'!Y:Y,'BD1'!AC:AC,F2141,'BD1'!AA:AA,"PAGADO")))</f>
        <v/>
      </c>
    </row>
    <row r="2142" spans="2:7" ht="20.100000000000001" customHeight="1" x14ac:dyDescent="0.25">
      <c r="B2142" s="538" t="str">
        <f ca="1">IF(F2142="","",(IFERROR(OFFSET('BD1'!C$14,MATCH(F2142,'BD1'!AC$13:AC$2500,0)-2,0),"")))</f>
        <v/>
      </c>
      <c r="C2142" s="539" t="str">
        <f ca="1">IF(F2142="","",(IFERROR(OFFSET('BD1'!AB$14,MATCH(F2142,'BD1'!AC$13:AC$2500,0)-2,0),"")))</f>
        <v/>
      </c>
      <c r="D2142" s="70" t="str">
        <f>IF(F2142="","",(COUNTIFS('BD1'!AC:AC,F2142,'BD1'!AA:AA,"PAGADO")))</f>
        <v/>
      </c>
      <c r="E2142" s="73" t="str">
        <f>IF(F2142="","",(IFERROR(VLOOKUP(F2142,'BD1'!AC:AE,2,0),"")))</f>
        <v/>
      </c>
      <c r="F2142" s="360"/>
      <c r="G2142" s="75" t="str">
        <f>IF(F2142="","",(SUMIFS('BD1'!Y:Y,'BD1'!AC:AC,F2142,'BD1'!AA:AA,"PAGADO")))</f>
        <v/>
      </c>
    </row>
    <row r="2143" spans="2:7" ht="20.100000000000001" customHeight="1" x14ac:dyDescent="0.25">
      <c r="B2143" s="538" t="str">
        <f ca="1">IF(F2143="","",(IFERROR(OFFSET('BD1'!C$14,MATCH(F2143,'BD1'!AC$13:AC$2500,0)-2,0),"")))</f>
        <v/>
      </c>
      <c r="C2143" s="539" t="str">
        <f ca="1">IF(F2143="","",(IFERROR(OFFSET('BD1'!AB$14,MATCH(F2143,'BD1'!AC$13:AC$2500,0)-2,0),"")))</f>
        <v/>
      </c>
      <c r="D2143" s="70" t="str">
        <f>IF(F2143="","",(COUNTIFS('BD1'!AC:AC,F2143,'BD1'!AA:AA,"PAGADO")))</f>
        <v/>
      </c>
      <c r="E2143" s="73" t="str">
        <f>IF(F2143="","",(IFERROR(VLOOKUP(F2143,'BD1'!AC:AE,2,0),"")))</f>
        <v/>
      </c>
      <c r="F2143" s="360"/>
      <c r="G2143" s="75" t="str">
        <f>IF(F2143="","",(SUMIFS('BD1'!Y:Y,'BD1'!AC:AC,F2143,'BD1'!AA:AA,"PAGADO")))</f>
        <v/>
      </c>
    </row>
    <row r="2144" spans="2:7" ht="20.100000000000001" customHeight="1" x14ac:dyDescent="0.25">
      <c r="B2144" s="538" t="str">
        <f ca="1">IF(F2144="","",(IFERROR(OFFSET('BD1'!C$14,MATCH(F2144,'BD1'!AC$13:AC$2500,0)-2,0),"")))</f>
        <v/>
      </c>
      <c r="C2144" s="539" t="str">
        <f ca="1">IF(F2144="","",(IFERROR(OFFSET('BD1'!AB$14,MATCH(F2144,'BD1'!AC$13:AC$2500,0)-2,0),"")))</f>
        <v/>
      </c>
      <c r="D2144" s="70" t="str">
        <f>IF(F2144="","",(COUNTIFS('BD1'!AC:AC,F2144,'BD1'!AA:AA,"PAGADO")))</f>
        <v/>
      </c>
      <c r="E2144" s="73" t="str">
        <f>IF(F2144="","",(IFERROR(VLOOKUP(F2144,'BD1'!AC:AE,2,0),"")))</f>
        <v/>
      </c>
      <c r="F2144" s="360"/>
      <c r="G2144" s="75" t="str">
        <f>IF(F2144="","",(SUMIFS('BD1'!Y:Y,'BD1'!AC:AC,F2144,'BD1'!AA:AA,"PAGADO")))</f>
        <v/>
      </c>
    </row>
    <row r="2145" spans="2:7" ht="20.100000000000001" customHeight="1" x14ac:dyDescent="0.25">
      <c r="B2145" s="538" t="str">
        <f ca="1">IF(F2145="","",(IFERROR(OFFSET('BD1'!C$14,MATCH(F2145,'BD1'!AC$13:AC$2500,0)-2,0),"")))</f>
        <v/>
      </c>
      <c r="C2145" s="539" t="str">
        <f ca="1">IF(F2145="","",(IFERROR(OFFSET('BD1'!AB$14,MATCH(F2145,'BD1'!AC$13:AC$2500,0)-2,0),"")))</f>
        <v/>
      </c>
      <c r="D2145" s="70" t="str">
        <f>IF(F2145="","",(COUNTIFS('BD1'!AC:AC,F2145,'BD1'!AA:AA,"PAGADO")))</f>
        <v/>
      </c>
      <c r="E2145" s="73" t="str">
        <f>IF(F2145="","",(IFERROR(VLOOKUP(F2145,'BD1'!AC:AE,2,0),"")))</f>
        <v/>
      </c>
      <c r="F2145" s="360"/>
      <c r="G2145" s="75" t="str">
        <f>IF(F2145="","",(SUMIFS('BD1'!Y:Y,'BD1'!AC:AC,F2145,'BD1'!AA:AA,"PAGADO")))</f>
        <v/>
      </c>
    </row>
    <row r="2146" spans="2:7" ht="20.100000000000001" customHeight="1" x14ac:dyDescent="0.25">
      <c r="B2146" s="538" t="str">
        <f ca="1">IF(F2146="","",(IFERROR(OFFSET('BD1'!C$14,MATCH(F2146,'BD1'!AC$13:AC$2500,0)-2,0),"")))</f>
        <v/>
      </c>
      <c r="C2146" s="539" t="str">
        <f ca="1">IF(F2146="","",(IFERROR(OFFSET('BD1'!AB$14,MATCH(F2146,'BD1'!AC$13:AC$2500,0)-2,0),"")))</f>
        <v/>
      </c>
      <c r="D2146" s="70" t="str">
        <f>IF(F2146="","",(COUNTIFS('BD1'!AC:AC,F2146,'BD1'!AA:AA,"PAGADO")))</f>
        <v/>
      </c>
      <c r="E2146" s="73" t="str">
        <f>IF(F2146="","",(IFERROR(VLOOKUP(F2146,'BD1'!AC:AE,2,0),"")))</f>
        <v/>
      </c>
      <c r="F2146" s="360"/>
      <c r="G2146" s="75" t="str">
        <f>IF(F2146="","",(SUMIFS('BD1'!Y:Y,'BD1'!AC:AC,F2146,'BD1'!AA:AA,"PAGADO")))</f>
        <v/>
      </c>
    </row>
    <row r="2147" spans="2:7" ht="20.100000000000001" customHeight="1" x14ac:dyDescent="0.25">
      <c r="B2147" s="538" t="str">
        <f ca="1">IF(F2147="","",(IFERROR(OFFSET('BD1'!C$14,MATCH(F2147,'BD1'!AC$13:AC$2500,0)-2,0),"")))</f>
        <v/>
      </c>
      <c r="C2147" s="539" t="str">
        <f ca="1">IF(F2147="","",(IFERROR(OFFSET('BD1'!AB$14,MATCH(F2147,'BD1'!AC$13:AC$2500,0)-2,0),"")))</f>
        <v/>
      </c>
      <c r="D2147" s="70" t="str">
        <f>IF(F2147="","",(COUNTIFS('BD1'!AC:AC,F2147,'BD1'!AA:AA,"PAGADO")))</f>
        <v/>
      </c>
      <c r="E2147" s="73" t="str">
        <f>IF(F2147="","",(IFERROR(VLOOKUP(F2147,'BD1'!AC:AE,2,0),"")))</f>
        <v/>
      </c>
      <c r="F2147" s="360"/>
      <c r="G2147" s="75" t="str">
        <f>IF(F2147="","",(SUMIFS('BD1'!Y:Y,'BD1'!AC:AC,F2147,'BD1'!AA:AA,"PAGADO")))</f>
        <v/>
      </c>
    </row>
    <row r="2148" spans="2:7" ht="20.100000000000001" customHeight="1" x14ac:dyDescent="0.25">
      <c r="B2148" s="538" t="str">
        <f ca="1">IF(F2148="","",(IFERROR(OFFSET('BD1'!C$14,MATCH(F2148,'BD1'!AC$13:AC$2500,0)-2,0),"")))</f>
        <v/>
      </c>
      <c r="C2148" s="539" t="str">
        <f ca="1">IF(F2148="","",(IFERROR(OFFSET('BD1'!AB$14,MATCH(F2148,'BD1'!AC$13:AC$2500,0)-2,0),"")))</f>
        <v/>
      </c>
      <c r="D2148" s="70" t="str">
        <f>IF(F2148="","",(COUNTIFS('BD1'!AC:AC,F2148,'BD1'!AA:AA,"PAGADO")))</f>
        <v/>
      </c>
      <c r="E2148" s="73" t="str">
        <f>IF(F2148="","",(IFERROR(VLOOKUP(F2148,'BD1'!AC:AE,2,0),"")))</f>
        <v/>
      </c>
      <c r="F2148" s="360"/>
      <c r="G2148" s="75" t="str">
        <f>IF(F2148="","",(SUMIFS('BD1'!Y:Y,'BD1'!AC:AC,F2148,'BD1'!AA:AA,"PAGADO")))</f>
        <v/>
      </c>
    </row>
    <row r="2149" spans="2:7" ht="20.100000000000001" customHeight="1" x14ac:dyDescent="0.25">
      <c r="B2149" s="538" t="str">
        <f ca="1">IF(F2149="","",(IFERROR(OFFSET('BD1'!C$14,MATCH(F2149,'BD1'!AC$13:AC$2500,0)-2,0),"")))</f>
        <v/>
      </c>
      <c r="C2149" s="539" t="str">
        <f ca="1">IF(F2149="","",(IFERROR(OFFSET('BD1'!AB$14,MATCH(F2149,'BD1'!AC$13:AC$2500,0)-2,0),"")))</f>
        <v/>
      </c>
      <c r="D2149" s="70" t="str">
        <f>IF(F2149="","",(COUNTIFS('BD1'!AC:AC,F2149,'BD1'!AA:AA,"PAGADO")))</f>
        <v/>
      </c>
      <c r="E2149" s="73" t="str">
        <f>IF(F2149="","",(IFERROR(VLOOKUP(F2149,'BD1'!AC:AE,2,0),"")))</f>
        <v/>
      </c>
      <c r="F2149" s="360"/>
      <c r="G2149" s="75" t="str">
        <f>IF(F2149="","",(SUMIFS('BD1'!Y:Y,'BD1'!AC:AC,F2149,'BD1'!AA:AA,"PAGADO")))</f>
        <v/>
      </c>
    </row>
    <row r="2150" spans="2:7" ht="20.100000000000001" customHeight="1" x14ac:dyDescent="0.25">
      <c r="B2150" s="538" t="str">
        <f ca="1">IF(F2150="","",(IFERROR(OFFSET('BD1'!C$14,MATCH(F2150,'BD1'!AC$13:AC$2500,0)-2,0),"")))</f>
        <v/>
      </c>
      <c r="C2150" s="539" t="str">
        <f ca="1">IF(F2150="","",(IFERROR(OFFSET('BD1'!AB$14,MATCH(F2150,'BD1'!AC$13:AC$2500,0)-2,0),"")))</f>
        <v/>
      </c>
      <c r="D2150" s="70" t="str">
        <f>IF(F2150="","",(COUNTIFS('BD1'!AC:AC,F2150,'BD1'!AA:AA,"PAGADO")))</f>
        <v/>
      </c>
      <c r="E2150" s="73" t="str">
        <f>IF(F2150="","",(IFERROR(VLOOKUP(F2150,'BD1'!AC:AE,2,0),"")))</f>
        <v/>
      </c>
      <c r="F2150" s="360"/>
      <c r="G2150" s="75" t="str">
        <f>IF(F2150="","",(SUMIFS('BD1'!Y:Y,'BD1'!AC:AC,F2150,'BD1'!AA:AA,"PAGADO")))</f>
        <v/>
      </c>
    </row>
    <row r="2151" spans="2:7" ht="20.100000000000001" customHeight="1" x14ac:dyDescent="0.25">
      <c r="B2151" s="538" t="str">
        <f ca="1">IF(F2151="","",(IFERROR(OFFSET('BD1'!C$14,MATCH(F2151,'BD1'!AC$13:AC$2500,0)-2,0),"")))</f>
        <v/>
      </c>
      <c r="C2151" s="539" t="str">
        <f ca="1">IF(F2151="","",(IFERROR(OFFSET('BD1'!AB$14,MATCH(F2151,'BD1'!AC$13:AC$2500,0)-2,0),"")))</f>
        <v/>
      </c>
      <c r="D2151" s="70" t="str">
        <f>IF(F2151="","",(COUNTIFS('BD1'!AC:AC,F2151,'BD1'!AA:AA,"PAGADO")))</f>
        <v/>
      </c>
      <c r="E2151" s="73" t="str">
        <f>IF(F2151="","",(IFERROR(VLOOKUP(F2151,'BD1'!AC:AE,2,0),"")))</f>
        <v/>
      </c>
      <c r="F2151" s="360"/>
      <c r="G2151" s="75" t="str">
        <f>IF(F2151="","",(SUMIFS('BD1'!Y:Y,'BD1'!AC:AC,F2151,'BD1'!AA:AA,"PAGADO")))</f>
        <v/>
      </c>
    </row>
    <row r="2152" spans="2:7" ht="20.100000000000001" customHeight="1" x14ac:dyDescent="0.25">
      <c r="B2152" s="538" t="str">
        <f ca="1">IF(F2152="","",(IFERROR(OFFSET('BD1'!C$14,MATCH(F2152,'BD1'!AC$13:AC$2500,0)-2,0),"")))</f>
        <v/>
      </c>
      <c r="C2152" s="539" t="str">
        <f ca="1">IF(F2152="","",(IFERROR(OFFSET('BD1'!AB$14,MATCH(F2152,'BD1'!AC$13:AC$2500,0)-2,0),"")))</f>
        <v/>
      </c>
      <c r="D2152" s="70" t="str">
        <f>IF(F2152="","",(COUNTIFS('BD1'!AC:AC,F2152,'BD1'!AA:AA,"PAGADO")))</f>
        <v/>
      </c>
      <c r="E2152" s="73" t="str">
        <f>IF(F2152="","",(IFERROR(VLOOKUP(F2152,'BD1'!AC:AE,2,0),"")))</f>
        <v/>
      </c>
      <c r="F2152" s="360"/>
      <c r="G2152" s="75" t="str">
        <f>IF(F2152="","",(SUMIFS('BD1'!Y:Y,'BD1'!AC:AC,F2152,'BD1'!AA:AA,"PAGADO")))</f>
        <v/>
      </c>
    </row>
    <row r="2153" spans="2:7" ht="20.100000000000001" customHeight="1" x14ac:dyDescent="0.25">
      <c r="B2153" s="538" t="str">
        <f ca="1">IF(F2153="","",(IFERROR(OFFSET('BD1'!C$14,MATCH(F2153,'BD1'!AC$13:AC$2500,0)-2,0),"")))</f>
        <v/>
      </c>
      <c r="C2153" s="539" t="str">
        <f ca="1">IF(F2153="","",(IFERROR(OFFSET('BD1'!AB$14,MATCH(F2153,'BD1'!AC$13:AC$2500,0)-2,0),"")))</f>
        <v/>
      </c>
      <c r="D2153" s="70" t="str">
        <f>IF(F2153="","",(COUNTIFS('BD1'!AC:AC,F2153,'BD1'!AA:AA,"PAGADO")))</f>
        <v/>
      </c>
      <c r="E2153" s="73" t="str">
        <f>IF(F2153="","",(IFERROR(VLOOKUP(F2153,'BD1'!AC:AE,2,0),"")))</f>
        <v/>
      </c>
      <c r="F2153" s="360"/>
      <c r="G2153" s="75" t="str">
        <f>IF(F2153="","",(SUMIFS('BD1'!Y:Y,'BD1'!AC:AC,F2153,'BD1'!AA:AA,"PAGADO")))</f>
        <v/>
      </c>
    </row>
    <row r="2154" spans="2:7" ht="20.100000000000001" customHeight="1" x14ac:dyDescent="0.25">
      <c r="B2154" s="538" t="str">
        <f ca="1">IF(F2154="","",(IFERROR(OFFSET('BD1'!C$14,MATCH(F2154,'BD1'!AC$13:AC$2500,0)-2,0),"")))</f>
        <v/>
      </c>
      <c r="C2154" s="539" t="str">
        <f ca="1">IF(F2154="","",(IFERROR(OFFSET('BD1'!AB$14,MATCH(F2154,'BD1'!AC$13:AC$2500,0)-2,0),"")))</f>
        <v/>
      </c>
      <c r="D2154" s="70" t="str">
        <f>IF(F2154="","",(COUNTIFS('BD1'!AC:AC,F2154,'BD1'!AA:AA,"PAGADO")))</f>
        <v/>
      </c>
      <c r="E2154" s="73" t="str">
        <f>IF(F2154="","",(IFERROR(VLOOKUP(F2154,'BD1'!AC:AE,2,0),"")))</f>
        <v/>
      </c>
      <c r="F2154" s="360"/>
      <c r="G2154" s="75" t="str">
        <f>IF(F2154="","",(SUMIFS('BD1'!Y:Y,'BD1'!AC:AC,F2154,'BD1'!AA:AA,"PAGADO")))</f>
        <v/>
      </c>
    </row>
    <row r="2155" spans="2:7" ht="20.100000000000001" customHeight="1" x14ac:dyDescent="0.25">
      <c r="B2155" s="538" t="str">
        <f ca="1">IF(F2155="","",(IFERROR(OFFSET('BD1'!C$14,MATCH(F2155,'BD1'!AC$13:AC$2500,0)-2,0),"")))</f>
        <v/>
      </c>
      <c r="C2155" s="539" t="str">
        <f ca="1">IF(F2155="","",(IFERROR(OFFSET('BD1'!AB$14,MATCH(F2155,'BD1'!AC$13:AC$2500,0)-2,0),"")))</f>
        <v/>
      </c>
      <c r="D2155" s="70" t="str">
        <f>IF(F2155="","",(COUNTIFS('BD1'!AC:AC,F2155,'BD1'!AA:AA,"PAGADO")))</f>
        <v/>
      </c>
      <c r="E2155" s="73" t="str">
        <f>IF(F2155="","",(IFERROR(VLOOKUP(F2155,'BD1'!AC:AE,2,0),"")))</f>
        <v/>
      </c>
      <c r="F2155" s="360"/>
      <c r="G2155" s="75" t="str">
        <f>IF(F2155="","",(SUMIFS('BD1'!Y:Y,'BD1'!AC:AC,F2155,'BD1'!AA:AA,"PAGADO")))</f>
        <v/>
      </c>
    </row>
    <row r="2156" spans="2:7" ht="20.100000000000001" customHeight="1" x14ac:dyDescent="0.25">
      <c r="B2156" s="538" t="str">
        <f ca="1">IF(F2156="","",(IFERROR(OFFSET('BD1'!C$14,MATCH(F2156,'BD1'!AC$13:AC$2500,0)-2,0),"")))</f>
        <v/>
      </c>
      <c r="C2156" s="539" t="str">
        <f ca="1">IF(F2156="","",(IFERROR(OFFSET('BD1'!AB$14,MATCH(F2156,'BD1'!AC$13:AC$2500,0)-2,0),"")))</f>
        <v/>
      </c>
      <c r="D2156" s="70" t="str">
        <f>IF(F2156="","",(COUNTIFS('BD1'!AC:AC,F2156,'BD1'!AA:AA,"PAGADO")))</f>
        <v/>
      </c>
      <c r="E2156" s="73" t="str">
        <f>IF(F2156="","",(IFERROR(VLOOKUP(F2156,'BD1'!AC:AE,2,0),"")))</f>
        <v/>
      </c>
      <c r="F2156" s="360"/>
      <c r="G2156" s="75" t="str">
        <f>IF(F2156="","",(SUMIFS('BD1'!Y:Y,'BD1'!AC:AC,F2156,'BD1'!AA:AA,"PAGADO")))</f>
        <v/>
      </c>
    </row>
    <row r="2157" spans="2:7" ht="20.100000000000001" customHeight="1" x14ac:dyDescent="0.25">
      <c r="B2157" s="538" t="str">
        <f ca="1">IF(F2157="","",(IFERROR(OFFSET('BD1'!C$14,MATCH(F2157,'BD1'!AC$13:AC$2500,0)-2,0),"")))</f>
        <v/>
      </c>
      <c r="C2157" s="539" t="str">
        <f ca="1">IF(F2157="","",(IFERROR(OFFSET('BD1'!AB$14,MATCH(F2157,'BD1'!AC$13:AC$2500,0)-2,0),"")))</f>
        <v/>
      </c>
      <c r="D2157" s="70" t="str">
        <f>IF(F2157="","",(COUNTIFS('BD1'!AC:AC,F2157,'BD1'!AA:AA,"PAGADO")))</f>
        <v/>
      </c>
      <c r="E2157" s="73" t="str">
        <f>IF(F2157="","",(IFERROR(VLOOKUP(F2157,'BD1'!AC:AE,2,0),"")))</f>
        <v/>
      </c>
      <c r="F2157" s="360"/>
      <c r="G2157" s="75" t="str">
        <f>IF(F2157="","",(SUMIFS('BD1'!Y:Y,'BD1'!AC:AC,F2157,'BD1'!AA:AA,"PAGADO")))</f>
        <v/>
      </c>
    </row>
    <row r="2158" spans="2:7" ht="20.100000000000001" customHeight="1" x14ac:dyDescent="0.25">
      <c r="B2158" s="538" t="str">
        <f ca="1">IF(F2158="","",(IFERROR(OFFSET('BD1'!C$14,MATCH(F2158,'BD1'!AC$13:AC$2500,0)-2,0),"")))</f>
        <v/>
      </c>
      <c r="C2158" s="539" t="str">
        <f ca="1">IF(F2158="","",(IFERROR(OFFSET('BD1'!AB$14,MATCH(F2158,'BD1'!AC$13:AC$2500,0)-2,0),"")))</f>
        <v/>
      </c>
      <c r="D2158" s="70" t="str">
        <f>IF(F2158="","",(COUNTIFS('BD1'!AC:AC,F2158,'BD1'!AA:AA,"PAGADO")))</f>
        <v/>
      </c>
      <c r="E2158" s="73" t="str">
        <f>IF(F2158="","",(IFERROR(VLOOKUP(F2158,'BD1'!AC:AE,2,0),"")))</f>
        <v/>
      </c>
      <c r="F2158" s="360"/>
      <c r="G2158" s="75" t="str">
        <f>IF(F2158="","",(SUMIFS('BD1'!Y:Y,'BD1'!AC:AC,F2158,'BD1'!AA:AA,"PAGADO")))</f>
        <v/>
      </c>
    </row>
    <row r="2159" spans="2:7" ht="20.100000000000001" customHeight="1" x14ac:dyDescent="0.25">
      <c r="B2159" s="538" t="str">
        <f ca="1">IF(F2159="","",(IFERROR(OFFSET('BD1'!C$14,MATCH(F2159,'BD1'!AC$13:AC$2500,0)-2,0),"")))</f>
        <v/>
      </c>
      <c r="C2159" s="539" t="str">
        <f ca="1">IF(F2159="","",(IFERROR(OFFSET('BD1'!AB$14,MATCH(F2159,'BD1'!AC$13:AC$2500,0)-2,0),"")))</f>
        <v/>
      </c>
      <c r="D2159" s="70" t="str">
        <f>IF(F2159="","",(COUNTIFS('BD1'!AC:AC,F2159,'BD1'!AA:AA,"PAGADO")))</f>
        <v/>
      </c>
      <c r="E2159" s="73" t="str">
        <f>IF(F2159="","",(IFERROR(VLOOKUP(F2159,'BD1'!AC:AE,2,0),"")))</f>
        <v/>
      </c>
      <c r="F2159" s="360"/>
      <c r="G2159" s="75" t="str">
        <f>IF(F2159="","",(SUMIFS('BD1'!Y:Y,'BD1'!AC:AC,F2159,'BD1'!AA:AA,"PAGADO")))</f>
        <v/>
      </c>
    </row>
    <row r="2160" spans="2:7" ht="20.100000000000001" customHeight="1" x14ac:dyDescent="0.25">
      <c r="B2160" s="538" t="str">
        <f ca="1">IF(F2160="","",(IFERROR(OFFSET('BD1'!C$14,MATCH(F2160,'BD1'!AC$13:AC$2500,0)-2,0),"")))</f>
        <v/>
      </c>
      <c r="C2160" s="539" t="str">
        <f ca="1">IF(F2160="","",(IFERROR(OFFSET('BD1'!AB$14,MATCH(F2160,'BD1'!AC$13:AC$2500,0)-2,0),"")))</f>
        <v/>
      </c>
      <c r="D2160" s="70" t="str">
        <f>IF(F2160="","",(COUNTIFS('BD1'!AC:AC,F2160,'BD1'!AA:AA,"PAGADO")))</f>
        <v/>
      </c>
      <c r="E2160" s="73" t="str">
        <f>IF(F2160="","",(IFERROR(VLOOKUP(F2160,'BD1'!AC:AE,2,0),"")))</f>
        <v/>
      </c>
      <c r="F2160" s="360"/>
      <c r="G2160" s="75" t="str">
        <f>IF(F2160="","",(SUMIFS('BD1'!Y:Y,'BD1'!AC:AC,F2160,'BD1'!AA:AA,"PAGADO")))</f>
        <v/>
      </c>
    </row>
    <row r="2161" spans="2:7" ht="20.100000000000001" customHeight="1" x14ac:dyDescent="0.25">
      <c r="B2161" s="538" t="str">
        <f ca="1">IF(F2161="","",(IFERROR(OFFSET('BD1'!C$14,MATCH(F2161,'BD1'!AC$13:AC$2500,0)-2,0),"")))</f>
        <v/>
      </c>
      <c r="C2161" s="539" t="str">
        <f ca="1">IF(F2161="","",(IFERROR(OFFSET('BD1'!AB$14,MATCH(F2161,'BD1'!AC$13:AC$2500,0)-2,0),"")))</f>
        <v/>
      </c>
      <c r="D2161" s="70" t="str">
        <f>IF(F2161="","",(COUNTIFS('BD1'!AC:AC,F2161,'BD1'!AA:AA,"PAGADO")))</f>
        <v/>
      </c>
      <c r="E2161" s="73" t="str">
        <f>IF(F2161="","",(IFERROR(VLOOKUP(F2161,'BD1'!AC:AE,2,0),"")))</f>
        <v/>
      </c>
      <c r="F2161" s="360"/>
      <c r="G2161" s="75" t="str">
        <f>IF(F2161="","",(SUMIFS('BD1'!Y:Y,'BD1'!AC:AC,F2161,'BD1'!AA:AA,"PAGADO")))</f>
        <v/>
      </c>
    </row>
    <row r="2162" spans="2:7" ht="20.100000000000001" customHeight="1" x14ac:dyDescent="0.25">
      <c r="B2162" s="538" t="str">
        <f ca="1">IF(F2162="","",(IFERROR(OFFSET('BD1'!C$14,MATCH(F2162,'BD1'!AC$13:AC$2500,0)-2,0),"")))</f>
        <v/>
      </c>
      <c r="C2162" s="539" t="str">
        <f ca="1">IF(F2162="","",(IFERROR(OFFSET('BD1'!AB$14,MATCH(F2162,'BD1'!AC$13:AC$2500,0)-2,0),"")))</f>
        <v/>
      </c>
      <c r="D2162" s="70" t="str">
        <f>IF(F2162="","",(COUNTIFS('BD1'!AC:AC,F2162,'BD1'!AA:AA,"PAGADO")))</f>
        <v/>
      </c>
      <c r="E2162" s="73" t="str">
        <f>IF(F2162="","",(IFERROR(VLOOKUP(F2162,'BD1'!AC:AE,2,0),"")))</f>
        <v/>
      </c>
      <c r="F2162" s="360"/>
      <c r="G2162" s="75" t="str">
        <f>IF(F2162="","",(SUMIFS('BD1'!Y:Y,'BD1'!AC:AC,F2162,'BD1'!AA:AA,"PAGADO")))</f>
        <v/>
      </c>
    </row>
    <row r="2163" spans="2:7" ht="20.100000000000001" customHeight="1" x14ac:dyDescent="0.25">
      <c r="B2163" s="538" t="str">
        <f ca="1">IF(F2163="","",(IFERROR(OFFSET('BD1'!C$14,MATCH(F2163,'BD1'!AC$13:AC$2500,0)-2,0),"")))</f>
        <v/>
      </c>
      <c r="C2163" s="539" t="str">
        <f ca="1">IF(F2163="","",(IFERROR(OFFSET('BD1'!AB$14,MATCH(F2163,'BD1'!AC$13:AC$2500,0)-2,0),"")))</f>
        <v/>
      </c>
      <c r="D2163" s="70" t="str">
        <f>IF(F2163="","",(COUNTIFS('BD1'!AC:AC,F2163,'BD1'!AA:AA,"PAGADO")))</f>
        <v/>
      </c>
      <c r="E2163" s="73" t="str">
        <f>IF(F2163="","",(IFERROR(VLOOKUP(F2163,'BD1'!AC:AE,2,0),"")))</f>
        <v/>
      </c>
      <c r="F2163" s="360"/>
      <c r="G2163" s="75" t="str">
        <f>IF(F2163="","",(SUMIFS('BD1'!Y:Y,'BD1'!AC:AC,F2163,'BD1'!AA:AA,"PAGADO")))</f>
        <v/>
      </c>
    </row>
    <row r="2164" spans="2:7" ht="20.100000000000001" customHeight="1" x14ac:dyDescent="0.25">
      <c r="B2164" s="538" t="str">
        <f ca="1">IF(F2164="","",(IFERROR(OFFSET('BD1'!C$14,MATCH(F2164,'BD1'!AC$13:AC$2500,0)-2,0),"")))</f>
        <v/>
      </c>
      <c r="C2164" s="539" t="str">
        <f ca="1">IF(F2164="","",(IFERROR(OFFSET('BD1'!AB$14,MATCH(F2164,'BD1'!AC$13:AC$2500,0)-2,0),"")))</f>
        <v/>
      </c>
      <c r="D2164" s="70" t="str">
        <f>IF(F2164="","",(COUNTIFS('BD1'!AC:AC,F2164,'BD1'!AA:AA,"PAGADO")))</f>
        <v/>
      </c>
      <c r="E2164" s="73" t="str">
        <f>IF(F2164="","",(IFERROR(VLOOKUP(F2164,'BD1'!AC:AE,2,0),"")))</f>
        <v/>
      </c>
      <c r="F2164" s="360"/>
      <c r="G2164" s="75" t="str">
        <f>IF(F2164="","",(SUMIFS('BD1'!Y:Y,'BD1'!AC:AC,F2164,'BD1'!AA:AA,"PAGADO")))</f>
        <v/>
      </c>
    </row>
    <row r="2165" spans="2:7" ht="20.100000000000001" customHeight="1" x14ac:dyDescent="0.25">
      <c r="B2165" s="538" t="str">
        <f ca="1">IF(F2165="","",(IFERROR(OFFSET('BD1'!C$14,MATCH(F2165,'BD1'!AC$13:AC$2500,0)-2,0),"")))</f>
        <v/>
      </c>
      <c r="C2165" s="539" t="str">
        <f ca="1">IF(F2165="","",(IFERROR(OFFSET('BD1'!AB$14,MATCH(F2165,'BD1'!AC$13:AC$2500,0)-2,0),"")))</f>
        <v/>
      </c>
      <c r="D2165" s="70" t="str">
        <f>IF(F2165="","",(COUNTIFS('BD1'!AC:AC,F2165,'BD1'!AA:AA,"PAGADO")))</f>
        <v/>
      </c>
      <c r="E2165" s="73" t="str">
        <f>IF(F2165="","",(IFERROR(VLOOKUP(F2165,'BD1'!AC:AE,2,0),"")))</f>
        <v/>
      </c>
      <c r="F2165" s="360"/>
      <c r="G2165" s="75" t="str">
        <f>IF(F2165="","",(SUMIFS('BD1'!Y:Y,'BD1'!AC:AC,F2165,'BD1'!AA:AA,"PAGADO")))</f>
        <v/>
      </c>
    </row>
    <row r="2166" spans="2:7" ht="20.100000000000001" customHeight="1" x14ac:dyDescent="0.25">
      <c r="B2166" s="538" t="str">
        <f ca="1">IF(F2166="","",(IFERROR(OFFSET('BD1'!C$14,MATCH(F2166,'BD1'!AC$13:AC$2500,0)-2,0),"")))</f>
        <v/>
      </c>
      <c r="C2166" s="539" t="str">
        <f ca="1">IF(F2166="","",(IFERROR(OFFSET('BD1'!AB$14,MATCH(F2166,'BD1'!AC$13:AC$2500,0)-2,0),"")))</f>
        <v/>
      </c>
      <c r="D2166" s="70" t="str">
        <f>IF(F2166="","",(COUNTIFS('BD1'!AC:AC,F2166,'BD1'!AA:AA,"PAGADO")))</f>
        <v/>
      </c>
      <c r="E2166" s="73" t="str">
        <f>IF(F2166="","",(IFERROR(VLOOKUP(F2166,'BD1'!AC:AE,2,0),"")))</f>
        <v/>
      </c>
      <c r="F2166" s="360"/>
      <c r="G2166" s="75" t="str">
        <f>IF(F2166="","",(SUMIFS('BD1'!Y:Y,'BD1'!AC:AC,F2166,'BD1'!AA:AA,"PAGADO")))</f>
        <v/>
      </c>
    </row>
    <row r="2167" spans="2:7" ht="20.100000000000001" customHeight="1" x14ac:dyDescent="0.25">
      <c r="B2167" s="538" t="str">
        <f ca="1">IF(F2167="","",(IFERROR(OFFSET('BD1'!C$14,MATCH(F2167,'BD1'!AC$13:AC$2500,0)-2,0),"")))</f>
        <v/>
      </c>
      <c r="C2167" s="539" t="str">
        <f ca="1">IF(F2167="","",(IFERROR(OFFSET('BD1'!AB$14,MATCH(F2167,'BD1'!AC$13:AC$2500,0)-2,0),"")))</f>
        <v/>
      </c>
      <c r="D2167" s="70" t="str">
        <f>IF(F2167="","",(COUNTIFS('BD1'!AC:AC,F2167,'BD1'!AA:AA,"PAGADO")))</f>
        <v/>
      </c>
      <c r="E2167" s="73" t="str">
        <f>IF(F2167="","",(IFERROR(VLOOKUP(F2167,'BD1'!AC:AE,2,0),"")))</f>
        <v/>
      </c>
      <c r="F2167" s="360"/>
      <c r="G2167" s="75" t="str">
        <f>IF(F2167="","",(SUMIFS('BD1'!Y:Y,'BD1'!AC:AC,F2167,'BD1'!AA:AA,"PAGADO")))</f>
        <v/>
      </c>
    </row>
    <row r="2168" spans="2:7" ht="20.100000000000001" customHeight="1" x14ac:dyDescent="0.25">
      <c r="B2168" s="538" t="str">
        <f ca="1">IF(F2168="","",(IFERROR(OFFSET('BD1'!C$14,MATCH(F2168,'BD1'!AC$13:AC$2500,0)-2,0),"")))</f>
        <v/>
      </c>
      <c r="C2168" s="539" t="str">
        <f ca="1">IF(F2168="","",(IFERROR(OFFSET('BD1'!AB$14,MATCH(F2168,'BD1'!AC$13:AC$2500,0)-2,0),"")))</f>
        <v/>
      </c>
      <c r="D2168" s="70" t="str">
        <f>IF(F2168="","",(COUNTIFS('BD1'!AC:AC,F2168,'BD1'!AA:AA,"PAGADO")))</f>
        <v/>
      </c>
      <c r="E2168" s="73" t="str">
        <f>IF(F2168="","",(IFERROR(VLOOKUP(F2168,'BD1'!AC:AE,2,0),"")))</f>
        <v/>
      </c>
      <c r="F2168" s="360"/>
      <c r="G2168" s="75" t="str">
        <f>IF(F2168="","",(SUMIFS('BD1'!Y:Y,'BD1'!AC:AC,F2168,'BD1'!AA:AA,"PAGADO")))</f>
        <v/>
      </c>
    </row>
    <row r="2169" spans="2:7" ht="20.100000000000001" customHeight="1" x14ac:dyDescent="0.25">
      <c r="B2169" s="538" t="str">
        <f ca="1">IF(F2169="","",(IFERROR(OFFSET('BD1'!C$14,MATCH(F2169,'BD1'!AC$13:AC$2500,0)-2,0),"")))</f>
        <v/>
      </c>
      <c r="C2169" s="539" t="str">
        <f ca="1">IF(F2169="","",(IFERROR(OFFSET('BD1'!AB$14,MATCH(F2169,'BD1'!AC$13:AC$2500,0)-2,0),"")))</f>
        <v/>
      </c>
      <c r="D2169" s="70" t="str">
        <f>IF(F2169="","",(COUNTIFS('BD1'!AC:AC,F2169,'BD1'!AA:AA,"PAGADO")))</f>
        <v/>
      </c>
      <c r="E2169" s="73" t="str">
        <f>IF(F2169="","",(IFERROR(VLOOKUP(F2169,'BD1'!AC:AE,2,0),"")))</f>
        <v/>
      </c>
      <c r="F2169" s="360"/>
      <c r="G2169" s="75" t="str">
        <f>IF(F2169="","",(SUMIFS('BD1'!Y:Y,'BD1'!AC:AC,F2169,'BD1'!AA:AA,"PAGADO")))</f>
        <v/>
      </c>
    </row>
    <row r="2170" spans="2:7" ht="20.100000000000001" customHeight="1" x14ac:dyDescent="0.25">
      <c r="B2170" s="538" t="str">
        <f ca="1">IF(F2170="","",(IFERROR(OFFSET('BD1'!C$14,MATCH(F2170,'BD1'!AC$13:AC$2500,0)-2,0),"")))</f>
        <v/>
      </c>
      <c r="C2170" s="539" t="str">
        <f ca="1">IF(F2170="","",(IFERROR(OFFSET('BD1'!AB$14,MATCH(F2170,'BD1'!AC$13:AC$2500,0)-2,0),"")))</f>
        <v/>
      </c>
      <c r="D2170" s="70" t="str">
        <f>IF(F2170="","",(COUNTIFS('BD1'!AC:AC,F2170,'BD1'!AA:AA,"PAGADO")))</f>
        <v/>
      </c>
      <c r="E2170" s="73" t="str">
        <f>IF(F2170="","",(IFERROR(VLOOKUP(F2170,'BD1'!AC:AE,2,0),"")))</f>
        <v/>
      </c>
      <c r="F2170" s="360"/>
      <c r="G2170" s="75" t="str">
        <f>IF(F2170="","",(SUMIFS('BD1'!Y:Y,'BD1'!AC:AC,F2170,'BD1'!AA:AA,"PAGADO")))</f>
        <v/>
      </c>
    </row>
    <row r="2171" spans="2:7" ht="20.100000000000001" customHeight="1" x14ac:dyDescent="0.25">
      <c r="B2171" s="538" t="str">
        <f ca="1">IF(F2171="","",(IFERROR(OFFSET('BD1'!C$14,MATCH(F2171,'BD1'!AC$13:AC$2500,0)-2,0),"")))</f>
        <v/>
      </c>
      <c r="C2171" s="539" t="str">
        <f ca="1">IF(F2171="","",(IFERROR(OFFSET('BD1'!AB$14,MATCH(F2171,'BD1'!AC$13:AC$2500,0)-2,0),"")))</f>
        <v/>
      </c>
      <c r="D2171" s="70" t="str">
        <f>IF(F2171="","",(COUNTIFS('BD1'!AC:AC,F2171,'BD1'!AA:AA,"PAGADO")))</f>
        <v/>
      </c>
      <c r="E2171" s="73" t="str">
        <f>IF(F2171="","",(IFERROR(VLOOKUP(F2171,'BD1'!AC:AE,2,0),"")))</f>
        <v/>
      </c>
      <c r="F2171" s="360"/>
      <c r="G2171" s="75" t="str">
        <f>IF(F2171="","",(SUMIFS('BD1'!Y:Y,'BD1'!AC:AC,F2171,'BD1'!AA:AA,"PAGADO")))</f>
        <v/>
      </c>
    </row>
    <row r="2172" spans="2:7" ht="20.100000000000001" customHeight="1" x14ac:dyDescent="0.25">
      <c r="B2172" s="538" t="str">
        <f ca="1">IF(F2172="","",(IFERROR(OFFSET('BD1'!C$14,MATCH(F2172,'BD1'!AC$13:AC$2500,0)-2,0),"")))</f>
        <v/>
      </c>
      <c r="C2172" s="539" t="str">
        <f ca="1">IF(F2172="","",(IFERROR(OFFSET('BD1'!AB$14,MATCH(F2172,'BD1'!AC$13:AC$2500,0)-2,0),"")))</f>
        <v/>
      </c>
      <c r="D2172" s="70" t="str">
        <f>IF(F2172="","",(COUNTIFS('BD1'!AC:AC,F2172,'BD1'!AA:AA,"PAGADO")))</f>
        <v/>
      </c>
      <c r="E2172" s="73" t="str">
        <f>IF(F2172="","",(IFERROR(VLOOKUP(F2172,'BD1'!AC:AE,2,0),"")))</f>
        <v/>
      </c>
      <c r="F2172" s="360"/>
      <c r="G2172" s="75" t="str">
        <f>IF(F2172="","",(SUMIFS('BD1'!Y:Y,'BD1'!AC:AC,F2172,'BD1'!AA:AA,"PAGADO")))</f>
        <v/>
      </c>
    </row>
    <row r="2173" spans="2:7" ht="20.100000000000001" customHeight="1" x14ac:dyDescent="0.25">
      <c r="B2173" s="538" t="str">
        <f ca="1">IF(F2173="","",(IFERROR(OFFSET('BD1'!C$14,MATCH(F2173,'BD1'!AC$13:AC$2500,0)-2,0),"")))</f>
        <v/>
      </c>
      <c r="C2173" s="539" t="str">
        <f ca="1">IF(F2173="","",(IFERROR(OFFSET('BD1'!AB$14,MATCH(F2173,'BD1'!AC$13:AC$2500,0)-2,0),"")))</f>
        <v/>
      </c>
      <c r="D2173" s="70" t="str">
        <f>IF(F2173="","",(COUNTIFS('BD1'!AC:AC,F2173,'BD1'!AA:AA,"PAGADO")))</f>
        <v/>
      </c>
      <c r="E2173" s="73" t="str">
        <f>IF(F2173="","",(IFERROR(VLOOKUP(F2173,'BD1'!AC:AE,2,0),"")))</f>
        <v/>
      </c>
      <c r="F2173" s="360"/>
      <c r="G2173" s="75" t="str">
        <f>IF(F2173="","",(SUMIFS('BD1'!Y:Y,'BD1'!AC:AC,F2173,'BD1'!AA:AA,"PAGADO")))</f>
        <v/>
      </c>
    </row>
    <row r="2174" spans="2:7" ht="20.100000000000001" customHeight="1" x14ac:dyDescent="0.25">
      <c r="B2174" s="538" t="str">
        <f ca="1">IF(F2174="","",(IFERROR(OFFSET('BD1'!C$14,MATCH(F2174,'BD1'!AC$13:AC$2500,0)-2,0),"")))</f>
        <v/>
      </c>
      <c r="C2174" s="539" t="str">
        <f ca="1">IF(F2174="","",(IFERROR(OFFSET('BD1'!AB$14,MATCH(F2174,'BD1'!AC$13:AC$2500,0)-2,0),"")))</f>
        <v/>
      </c>
      <c r="D2174" s="70" t="str">
        <f>IF(F2174="","",(COUNTIFS('BD1'!AC:AC,F2174,'BD1'!AA:AA,"PAGADO")))</f>
        <v/>
      </c>
      <c r="E2174" s="73" t="str">
        <f>IF(F2174="","",(IFERROR(VLOOKUP(F2174,'BD1'!AC:AE,2,0),"")))</f>
        <v/>
      </c>
      <c r="F2174" s="360"/>
      <c r="G2174" s="75" t="str">
        <f>IF(F2174="","",(SUMIFS('BD1'!Y:Y,'BD1'!AC:AC,F2174,'BD1'!AA:AA,"PAGADO")))</f>
        <v/>
      </c>
    </row>
    <row r="2175" spans="2:7" ht="20.100000000000001" customHeight="1" x14ac:dyDescent="0.25">
      <c r="B2175" s="538" t="str">
        <f ca="1">IF(F2175="","",(IFERROR(OFFSET('BD1'!C$14,MATCH(F2175,'BD1'!AC$13:AC$2500,0)-2,0),"")))</f>
        <v/>
      </c>
      <c r="C2175" s="539" t="str">
        <f ca="1">IF(F2175="","",(IFERROR(OFFSET('BD1'!AB$14,MATCH(F2175,'BD1'!AC$13:AC$2500,0)-2,0),"")))</f>
        <v/>
      </c>
      <c r="D2175" s="70" t="str">
        <f>IF(F2175="","",(COUNTIFS('BD1'!AC:AC,F2175,'BD1'!AA:AA,"PAGADO")))</f>
        <v/>
      </c>
      <c r="E2175" s="73" t="str">
        <f>IF(F2175="","",(IFERROR(VLOOKUP(F2175,'BD1'!AC:AE,2,0),"")))</f>
        <v/>
      </c>
      <c r="F2175" s="360"/>
      <c r="G2175" s="75" t="str">
        <f>IF(F2175="","",(SUMIFS('BD1'!Y:Y,'BD1'!AC:AC,F2175,'BD1'!AA:AA,"PAGADO")))</f>
        <v/>
      </c>
    </row>
    <row r="2176" spans="2:7" ht="20.100000000000001" customHeight="1" x14ac:dyDescent="0.25">
      <c r="B2176" s="538" t="str">
        <f ca="1">IF(F2176="","",(IFERROR(OFFSET('BD1'!C$14,MATCH(F2176,'BD1'!AC$13:AC$2500,0)-2,0),"")))</f>
        <v/>
      </c>
      <c r="C2176" s="539" t="str">
        <f ca="1">IF(F2176="","",(IFERROR(OFFSET('BD1'!AB$14,MATCH(F2176,'BD1'!AC$13:AC$2500,0)-2,0),"")))</f>
        <v/>
      </c>
      <c r="D2176" s="70" t="str">
        <f>IF(F2176="","",(COUNTIFS('BD1'!AC:AC,F2176,'BD1'!AA:AA,"PAGADO")))</f>
        <v/>
      </c>
      <c r="E2176" s="73" t="str">
        <f>IF(F2176="","",(IFERROR(VLOOKUP(F2176,'BD1'!AC:AE,2,0),"")))</f>
        <v/>
      </c>
      <c r="F2176" s="360"/>
      <c r="G2176" s="75" t="str">
        <f>IF(F2176="","",(SUMIFS('BD1'!Y:Y,'BD1'!AC:AC,F2176,'BD1'!AA:AA,"PAGADO")))</f>
        <v/>
      </c>
    </row>
    <row r="2177" spans="2:7" ht="20.100000000000001" customHeight="1" x14ac:dyDescent="0.25">
      <c r="B2177" s="538" t="str">
        <f ca="1">IF(F2177="","",(IFERROR(OFFSET('BD1'!C$14,MATCH(F2177,'BD1'!AC$13:AC$2500,0)-2,0),"")))</f>
        <v/>
      </c>
      <c r="C2177" s="539" t="str">
        <f ca="1">IF(F2177="","",(IFERROR(OFFSET('BD1'!AB$14,MATCH(F2177,'BD1'!AC$13:AC$2500,0)-2,0),"")))</f>
        <v/>
      </c>
      <c r="D2177" s="70" t="str">
        <f>IF(F2177="","",(COUNTIFS('BD1'!AC:AC,F2177,'BD1'!AA:AA,"PAGADO")))</f>
        <v/>
      </c>
      <c r="E2177" s="73" t="str">
        <f>IF(F2177="","",(IFERROR(VLOOKUP(F2177,'BD1'!AC:AE,2,0),"")))</f>
        <v/>
      </c>
      <c r="F2177" s="360"/>
      <c r="G2177" s="75" t="str">
        <f>IF(F2177="","",(SUMIFS('BD1'!Y:Y,'BD1'!AC:AC,F2177,'BD1'!AA:AA,"PAGADO")))</f>
        <v/>
      </c>
    </row>
    <row r="2178" spans="2:7" ht="20.100000000000001" customHeight="1" x14ac:dyDescent="0.25">
      <c r="B2178" s="538" t="str">
        <f ca="1">IF(F2178="","",(IFERROR(OFFSET('BD1'!C$14,MATCH(F2178,'BD1'!AC$13:AC$2500,0)-2,0),"")))</f>
        <v/>
      </c>
      <c r="C2178" s="539" t="str">
        <f ca="1">IF(F2178="","",(IFERROR(OFFSET('BD1'!AB$14,MATCH(F2178,'BD1'!AC$13:AC$2500,0)-2,0),"")))</f>
        <v/>
      </c>
      <c r="D2178" s="70" t="str">
        <f>IF(F2178="","",(COUNTIFS('BD1'!AC:AC,F2178,'BD1'!AA:AA,"PAGADO")))</f>
        <v/>
      </c>
      <c r="E2178" s="73" t="str">
        <f>IF(F2178="","",(IFERROR(VLOOKUP(F2178,'BD1'!AC:AE,2,0),"")))</f>
        <v/>
      </c>
      <c r="F2178" s="360"/>
      <c r="G2178" s="75" t="str">
        <f>IF(F2178="","",(SUMIFS('BD1'!Y:Y,'BD1'!AC:AC,F2178,'BD1'!AA:AA,"PAGADO")))</f>
        <v/>
      </c>
    </row>
    <row r="2179" spans="2:7" ht="20.100000000000001" customHeight="1" x14ac:dyDescent="0.25">
      <c r="B2179" s="538" t="str">
        <f ca="1">IF(F2179="","",(IFERROR(OFFSET('BD1'!C$14,MATCH(F2179,'BD1'!AC$13:AC$2500,0)-2,0),"")))</f>
        <v/>
      </c>
      <c r="C2179" s="539" t="str">
        <f ca="1">IF(F2179="","",(IFERROR(OFFSET('BD1'!AB$14,MATCH(F2179,'BD1'!AC$13:AC$2500,0)-2,0),"")))</f>
        <v/>
      </c>
      <c r="D2179" s="70" t="str">
        <f>IF(F2179="","",(COUNTIFS('BD1'!AC:AC,F2179,'BD1'!AA:AA,"PAGADO")))</f>
        <v/>
      </c>
      <c r="E2179" s="73" t="str">
        <f>IF(F2179="","",(IFERROR(VLOOKUP(F2179,'BD1'!AC:AE,2,0),"")))</f>
        <v/>
      </c>
      <c r="F2179" s="360"/>
      <c r="G2179" s="75" t="str">
        <f>IF(F2179="","",(SUMIFS('BD1'!Y:Y,'BD1'!AC:AC,F2179,'BD1'!AA:AA,"PAGADO")))</f>
        <v/>
      </c>
    </row>
    <row r="2180" spans="2:7" ht="20.100000000000001" customHeight="1" x14ac:dyDescent="0.25">
      <c r="B2180" s="538" t="str">
        <f ca="1">IF(F2180="","",(IFERROR(OFFSET('BD1'!C$14,MATCH(F2180,'BD1'!AC$13:AC$2500,0)-2,0),"")))</f>
        <v/>
      </c>
      <c r="C2180" s="539" t="str">
        <f ca="1">IF(F2180="","",(IFERROR(OFFSET('BD1'!AB$14,MATCH(F2180,'BD1'!AC$13:AC$2500,0)-2,0),"")))</f>
        <v/>
      </c>
      <c r="D2180" s="70" t="str">
        <f>IF(F2180="","",(COUNTIFS('BD1'!AC:AC,F2180,'BD1'!AA:AA,"PAGADO")))</f>
        <v/>
      </c>
      <c r="E2180" s="73" t="str">
        <f>IF(F2180="","",(IFERROR(VLOOKUP(F2180,'BD1'!AC:AE,2,0),"")))</f>
        <v/>
      </c>
      <c r="F2180" s="360"/>
      <c r="G2180" s="75" t="str">
        <f>IF(F2180="","",(SUMIFS('BD1'!Y:Y,'BD1'!AC:AC,F2180,'BD1'!AA:AA,"PAGADO")))</f>
        <v/>
      </c>
    </row>
    <row r="2181" spans="2:7" ht="20.100000000000001" customHeight="1" x14ac:dyDescent="0.25">
      <c r="B2181" s="538" t="str">
        <f ca="1">IF(F2181="","",(IFERROR(OFFSET('BD1'!C$14,MATCH(F2181,'BD1'!AC$13:AC$2500,0)-2,0),"")))</f>
        <v/>
      </c>
      <c r="C2181" s="539" t="str">
        <f ca="1">IF(F2181="","",(IFERROR(OFFSET('BD1'!AB$14,MATCH(F2181,'BD1'!AC$13:AC$2500,0)-2,0),"")))</f>
        <v/>
      </c>
      <c r="D2181" s="70" t="str">
        <f>IF(F2181="","",(COUNTIFS('BD1'!AC:AC,F2181,'BD1'!AA:AA,"PAGADO")))</f>
        <v/>
      </c>
      <c r="E2181" s="73" t="str">
        <f>IF(F2181="","",(IFERROR(VLOOKUP(F2181,'BD1'!AC:AE,2,0),"")))</f>
        <v/>
      </c>
      <c r="F2181" s="360"/>
      <c r="G2181" s="75" t="str">
        <f>IF(F2181="","",(SUMIFS('BD1'!Y:Y,'BD1'!AC:AC,F2181,'BD1'!AA:AA,"PAGADO")))</f>
        <v/>
      </c>
    </row>
    <row r="2182" spans="2:7" ht="20.100000000000001" customHeight="1" x14ac:dyDescent="0.25">
      <c r="B2182" s="538" t="str">
        <f ca="1">IF(F2182="","",(IFERROR(OFFSET('BD1'!C$14,MATCH(F2182,'BD1'!AC$13:AC$2500,0)-2,0),"")))</f>
        <v/>
      </c>
      <c r="C2182" s="539" t="str">
        <f ca="1">IF(F2182="","",(IFERROR(OFFSET('BD1'!AB$14,MATCH(F2182,'BD1'!AC$13:AC$2500,0)-2,0),"")))</f>
        <v/>
      </c>
      <c r="D2182" s="70" t="str">
        <f>IF(F2182="","",(COUNTIFS('BD1'!AC:AC,F2182,'BD1'!AA:AA,"PAGADO")))</f>
        <v/>
      </c>
      <c r="E2182" s="73" t="str">
        <f>IF(F2182="","",(IFERROR(VLOOKUP(F2182,'BD1'!AC:AE,2,0),"")))</f>
        <v/>
      </c>
      <c r="F2182" s="360"/>
      <c r="G2182" s="75" t="str">
        <f>IF(F2182="","",(SUMIFS('BD1'!Y:Y,'BD1'!AC:AC,F2182,'BD1'!AA:AA,"PAGADO")))</f>
        <v/>
      </c>
    </row>
    <row r="2183" spans="2:7" ht="20.100000000000001" customHeight="1" x14ac:dyDescent="0.25">
      <c r="B2183" s="538" t="str">
        <f ca="1">IF(F2183="","",(IFERROR(OFFSET('BD1'!C$14,MATCH(F2183,'BD1'!AC$13:AC$2500,0)-2,0),"")))</f>
        <v/>
      </c>
      <c r="C2183" s="539" t="str">
        <f ca="1">IF(F2183="","",(IFERROR(OFFSET('BD1'!AB$14,MATCH(F2183,'BD1'!AC$13:AC$2500,0)-2,0),"")))</f>
        <v/>
      </c>
      <c r="D2183" s="70" t="str">
        <f>IF(F2183="","",(COUNTIFS('BD1'!AC:AC,F2183,'BD1'!AA:AA,"PAGADO")))</f>
        <v/>
      </c>
      <c r="E2183" s="73" t="str">
        <f>IF(F2183="","",(IFERROR(VLOOKUP(F2183,'BD1'!AC:AE,2,0),"")))</f>
        <v/>
      </c>
      <c r="F2183" s="360"/>
      <c r="G2183" s="75" t="str">
        <f>IF(F2183="","",(SUMIFS('BD1'!Y:Y,'BD1'!AC:AC,F2183,'BD1'!AA:AA,"PAGADO")))</f>
        <v/>
      </c>
    </row>
    <row r="2184" spans="2:7" ht="20.100000000000001" customHeight="1" x14ac:dyDescent="0.25">
      <c r="B2184" s="538" t="str">
        <f ca="1">IF(F2184="","",(IFERROR(OFFSET('BD1'!C$14,MATCH(F2184,'BD1'!AC$13:AC$2500,0)-2,0),"")))</f>
        <v/>
      </c>
      <c r="C2184" s="539" t="str">
        <f ca="1">IF(F2184="","",(IFERROR(OFFSET('BD1'!AB$14,MATCH(F2184,'BD1'!AC$13:AC$2500,0)-2,0),"")))</f>
        <v/>
      </c>
      <c r="D2184" s="70" t="str">
        <f>IF(F2184="","",(COUNTIFS('BD1'!AC:AC,F2184,'BD1'!AA:AA,"PAGADO")))</f>
        <v/>
      </c>
      <c r="E2184" s="73" t="str">
        <f>IF(F2184="","",(IFERROR(VLOOKUP(F2184,'BD1'!AC:AE,2,0),"")))</f>
        <v/>
      </c>
      <c r="F2184" s="360"/>
      <c r="G2184" s="75" t="str">
        <f>IF(F2184="","",(SUMIFS('BD1'!Y:Y,'BD1'!AC:AC,F2184,'BD1'!AA:AA,"PAGADO")))</f>
        <v/>
      </c>
    </row>
    <row r="2185" spans="2:7" ht="20.100000000000001" customHeight="1" x14ac:dyDescent="0.25">
      <c r="B2185" s="538" t="str">
        <f ca="1">IF(F2185="","",(IFERROR(OFFSET('BD1'!C$14,MATCH(F2185,'BD1'!AC$13:AC$2500,0)-2,0),"")))</f>
        <v/>
      </c>
      <c r="C2185" s="539" t="str">
        <f ca="1">IF(F2185="","",(IFERROR(OFFSET('BD1'!AB$14,MATCH(F2185,'BD1'!AC$13:AC$2500,0)-2,0),"")))</f>
        <v/>
      </c>
      <c r="D2185" s="70" t="str">
        <f>IF(F2185="","",(COUNTIFS('BD1'!AC:AC,F2185,'BD1'!AA:AA,"PAGADO")))</f>
        <v/>
      </c>
      <c r="E2185" s="73" t="str">
        <f>IF(F2185="","",(IFERROR(VLOOKUP(F2185,'BD1'!AC:AE,2,0),"")))</f>
        <v/>
      </c>
      <c r="F2185" s="360"/>
      <c r="G2185" s="75" t="str">
        <f>IF(F2185="","",(SUMIFS('BD1'!Y:Y,'BD1'!AC:AC,F2185,'BD1'!AA:AA,"PAGADO")))</f>
        <v/>
      </c>
    </row>
    <row r="2186" spans="2:7" ht="20.100000000000001" customHeight="1" x14ac:dyDescent="0.25">
      <c r="B2186" s="538" t="str">
        <f ca="1">IF(F2186="","",(IFERROR(OFFSET('BD1'!C$14,MATCH(F2186,'BD1'!AC$13:AC$2500,0)-2,0),"")))</f>
        <v/>
      </c>
      <c r="C2186" s="539" t="str">
        <f ca="1">IF(F2186="","",(IFERROR(OFFSET('BD1'!AB$14,MATCH(F2186,'BD1'!AC$13:AC$2500,0)-2,0),"")))</f>
        <v/>
      </c>
      <c r="D2186" s="70" t="str">
        <f>IF(F2186="","",(COUNTIFS('BD1'!AC:AC,F2186,'BD1'!AA:AA,"PAGADO")))</f>
        <v/>
      </c>
      <c r="E2186" s="73" t="str">
        <f>IF(F2186="","",(IFERROR(VLOOKUP(F2186,'BD1'!AC:AE,2,0),"")))</f>
        <v/>
      </c>
      <c r="F2186" s="360"/>
      <c r="G2186" s="75" t="str">
        <f>IF(F2186="","",(SUMIFS('BD1'!Y:Y,'BD1'!AC:AC,F2186,'BD1'!AA:AA,"PAGADO")))</f>
        <v/>
      </c>
    </row>
    <row r="2187" spans="2:7" ht="20.100000000000001" customHeight="1" x14ac:dyDescent="0.25">
      <c r="B2187" s="538" t="str">
        <f ca="1">IF(F2187="","",(IFERROR(OFFSET('BD1'!C$14,MATCH(F2187,'BD1'!AC$13:AC$2500,0)-2,0),"")))</f>
        <v/>
      </c>
      <c r="C2187" s="539" t="str">
        <f ca="1">IF(F2187="","",(IFERROR(OFFSET('BD1'!AB$14,MATCH(F2187,'BD1'!AC$13:AC$2500,0)-2,0),"")))</f>
        <v/>
      </c>
      <c r="D2187" s="70" t="str">
        <f>IF(F2187="","",(COUNTIFS('BD1'!AC:AC,F2187,'BD1'!AA:AA,"PAGADO")))</f>
        <v/>
      </c>
      <c r="E2187" s="73" t="str">
        <f>IF(F2187="","",(IFERROR(VLOOKUP(F2187,'BD1'!AC:AE,2,0),"")))</f>
        <v/>
      </c>
      <c r="F2187" s="360"/>
      <c r="G2187" s="75" t="str">
        <f>IF(F2187="","",(SUMIFS('BD1'!Y:Y,'BD1'!AC:AC,F2187,'BD1'!AA:AA,"PAGADO")))</f>
        <v/>
      </c>
    </row>
    <row r="2188" spans="2:7" ht="20.100000000000001" customHeight="1" x14ac:dyDescent="0.25">
      <c r="B2188" s="538" t="str">
        <f ca="1">IF(F2188="","",(IFERROR(OFFSET('BD1'!C$14,MATCH(F2188,'BD1'!AC$13:AC$2500,0)-2,0),"")))</f>
        <v/>
      </c>
      <c r="C2188" s="539" t="str">
        <f ca="1">IF(F2188="","",(IFERROR(OFFSET('BD1'!AB$14,MATCH(F2188,'BD1'!AC$13:AC$2500,0)-2,0),"")))</f>
        <v/>
      </c>
      <c r="D2188" s="70" t="str">
        <f>IF(F2188="","",(COUNTIFS('BD1'!AC:AC,F2188,'BD1'!AA:AA,"PAGADO")))</f>
        <v/>
      </c>
      <c r="E2188" s="73" t="str">
        <f>IF(F2188="","",(IFERROR(VLOOKUP(F2188,'BD1'!AC:AE,2,0),"")))</f>
        <v/>
      </c>
      <c r="F2188" s="360"/>
      <c r="G2188" s="75" t="str">
        <f>IF(F2188="","",(SUMIFS('BD1'!Y:Y,'BD1'!AC:AC,F2188,'BD1'!AA:AA,"PAGADO")))</f>
        <v/>
      </c>
    </row>
    <row r="2189" spans="2:7" ht="20.100000000000001" customHeight="1" x14ac:dyDescent="0.25">
      <c r="B2189" s="538" t="str">
        <f ca="1">IF(F2189="","",(IFERROR(OFFSET('BD1'!C$14,MATCH(F2189,'BD1'!AC$13:AC$2500,0)-2,0),"")))</f>
        <v/>
      </c>
      <c r="C2189" s="539" t="str">
        <f ca="1">IF(F2189="","",(IFERROR(OFFSET('BD1'!AB$14,MATCH(F2189,'BD1'!AC$13:AC$2500,0)-2,0),"")))</f>
        <v/>
      </c>
      <c r="D2189" s="70" t="str">
        <f>IF(F2189="","",(COUNTIFS('BD1'!AC:AC,F2189,'BD1'!AA:AA,"PAGADO")))</f>
        <v/>
      </c>
      <c r="E2189" s="73" t="str">
        <f>IF(F2189="","",(IFERROR(VLOOKUP(F2189,'BD1'!AC:AE,2,0),"")))</f>
        <v/>
      </c>
      <c r="F2189" s="360"/>
      <c r="G2189" s="75" t="str">
        <f>IF(F2189="","",(SUMIFS('BD1'!Y:Y,'BD1'!AC:AC,F2189,'BD1'!AA:AA,"PAGADO")))</f>
        <v/>
      </c>
    </row>
    <row r="2190" spans="2:7" ht="20.100000000000001" customHeight="1" x14ac:dyDescent="0.25">
      <c r="B2190" s="538" t="str">
        <f ca="1">IF(F2190="","",(IFERROR(OFFSET('BD1'!C$14,MATCH(F2190,'BD1'!AC$13:AC$2500,0)-2,0),"")))</f>
        <v/>
      </c>
      <c r="C2190" s="539" t="str">
        <f ca="1">IF(F2190="","",(IFERROR(OFFSET('BD1'!AB$14,MATCH(F2190,'BD1'!AC$13:AC$2500,0)-2,0),"")))</f>
        <v/>
      </c>
      <c r="D2190" s="70" t="str">
        <f>IF(F2190="","",(COUNTIFS('BD1'!AC:AC,F2190,'BD1'!AA:AA,"PAGADO")))</f>
        <v/>
      </c>
      <c r="E2190" s="73" t="str">
        <f>IF(F2190="","",(IFERROR(VLOOKUP(F2190,'BD1'!AC:AE,2,0),"")))</f>
        <v/>
      </c>
      <c r="F2190" s="360"/>
      <c r="G2190" s="75" t="str">
        <f>IF(F2190="","",(SUMIFS('BD1'!Y:Y,'BD1'!AC:AC,F2190,'BD1'!AA:AA,"PAGADO")))</f>
        <v/>
      </c>
    </row>
    <row r="2191" spans="2:7" ht="20.100000000000001" customHeight="1" x14ac:dyDescent="0.25">
      <c r="B2191" s="538" t="str">
        <f ca="1">IF(F2191="","",(IFERROR(OFFSET('BD1'!C$14,MATCH(F2191,'BD1'!AC$13:AC$2500,0)-2,0),"")))</f>
        <v/>
      </c>
      <c r="C2191" s="539" t="str">
        <f ca="1">IF(F2191="","",(IFERROR(OFFSET('BD1'!AB$14,MATCH(F2191,'BD1'!AC$13:AC$2500,0)-2,0),"")))</f>
        <v/>
      </c>
      <c r="D2191" s="70" t="str">
        <f>IF(F2191="","",(COUNTIFS('BD1'!AC:AC,F2191,'BD1'!AA:AA,"PAGADO")))</f>
        <v/>
      </c>
      <c r="E2191" s="73" t="str">
        <f>IF(F2191="","",(IFERROR(VLOOKUP(F2191,'BD1'!AC:AE,2,0),"")))</f>
        <v/>
      </c>
      <c r="F2191" s="360"/>
      <c r="G2191" s="75" t="str">
        <f>IF(F2191="","",(SUMIFS('BD1'!Y:Y,'BD1'!AC:AC,F2191,'BD1'!AA:AA,"PAGADO")))</f>
        <v/>
      </c>
    </row>
    <row r="2192" spans="2:7" ht="20.100000000000001" customHeight="1" x14ac:dyDescent="0.25">
      <c r="B2192" s="538" t="str">
        <f ca="1">IF(F2192="","",(IFERROR(OFFSET('BD1'!C$14,MATCH(F2192,'BD1'!AC$13:AC$2500,0)-2,0),"")))</f>
        <v/>
      </c>
      <c r="C2192" s="539" t="str">
        <f ca="1">IF(F2192="","",(IFERROR(OFFSET('BD1'!AB$14,MATCH(F2192,'BD1'!AC$13:AC$2500,0)-2,0),"")))</f>
        <v/>
      </c>
      <c r="D2192" s="70" t="str">
        <f>IF(F2192="","",(COUNTIFS('BD1'!AC:AC,F2192,'BD1'!AA:AA,"PAGADO")))</f>
        <v/>
      </c>
      <c r="E2192" s="73" t="str">
        <f>IF(F2192="","",(IFERROR(VLOOKUP(F2192,'BD1'!AC:AE,2,0),"")))</f>
        <v/>
      </c>
      <c r="F2192" s="360"/>
      <c r="G2192" s="75" t="str">
        <f>IF(F2192="","",(SUMIFS('BD1'!Y:Y,'BD1'!AC:AC,F2192,'BD1'!AA:AA,"PAGADO")))</f>
        <v/>
      </c>
    </row>
    <row r="2193" spans="2:7" ht="20.100000000000001" customHeight="1" x14ac:dyDescent="0.25">
      <c r="B2193" s="538" t="str">
        <f ca="1">IF(F2193="","",(IFERROR(OFFSET('BD1'!C$14,MATCH(F2193,'BD1'!AC$13:AC$2500,0)-2,0),"")))</f>
        <v/>
      </c>
      <c r="C2193" s="539" t="str">
        <f ca="1">IF(F2193="","",(IFERROR(OFFSET('BD1'!AB$14,MATCH(F2193,'BD1'!AC$13:AC$2500,0)-2,0),"")))</f>
        <v/>
      </c>
      <c r="D2193" s="70" t="str">
        <f>IF(F2193="","",(COUNTIFS('BD1'!AC:AC,F2193,'BD1'!AA:AA,"PAGADO")))</f>
        <v/>
      </c>
      <c r="E2193" s="73" t="str">
        <f>IF(F2193="","",(IFERROR(VLOOKUP(F2193,'BD1'!AC:AE,2,0),"")))</f>
        <v/>
      </c>
      <c r="F2193" s="360"/>
      <c r="G2193" s="75" t="str">
        <f>IF(F2193="","",(SUMIFS('BD1'!Y:Y,'BD1'!AC:AC,F2193,'BD1'!AA:AA,"PAGADO")))</f>
        <v/>
      </c>
    </row>
    <row r="2194" spans="2:7" ht="20.100000000000001" customHeight="1" x14ac:dyDescent="0.25">
      <c r="B2194" s="538" t="str">
        <f ca="1">IF(F2194="","",(IFERROR(OFFSET('BD1'!C$14,MATCH(F2194,'BD1'!AC$13:AC$2500,0)-2,0),"")))</f>
        <v/>
      </c>
      <c r="C2194" s="539" t="str">
        <f ca="1">IF(F2194="","",(IFERROR(OFFSET('BD1'!AB$14,MATCH(F2194,'BD1'!AC$13:AC$2500,0)-2,0),"")))</f>
        <v/>
      </c>
      <c r="D2194" s="70" t="str">
        <f>IF(F2194="","",(COUNTIFS('BD1'!AC:AC,F2194,'BD1'!AA:AA,"PAGADO")))</f>
        <v/>
      </c>
      <c r="E2194" s="73" t="str">
        <f>IF(F2194="","",(IFERROR(VLOOKUP(F2194,'BD1'!AC:AE,2,0),"")))</f>
        <v/>
      </c>
      <c r="F2194" s="360"/>
      <c r="G2194" s="75" t="str">
        <f>IF(F2194="","",(SUMIFS('BD1'!Y:Y,'BD1'!AC:AC,F2194,'BD1'!AA:AA,"PAGADO")))</f>
        <v/>
      </c>
    </row>
    <row r="2195" spans="2:7" ht="20.100000000000001" customHeight="1" x14ac:dyDescent="0.25">
      <c r="B2195" s="538" t="str">
        <f ca="1">IF(F2195="","",(IFERROR(OFFSET('BD1'!C$14,MATCH(F2195,'BD1'!AC$13:AC$2500,0)-2,0),"")))</f>
        <v/>
      </c>
      <c r="C2195" s="539" t="str">
        <f ca="1">IF(F2195="","",(IFERROR(OFFSET('BD1'!AB$14,MATCH(F2195,'BD1'!AC$13:AC$2500,0)-2,0),"")))</f>
        <v/>
      </c>
      <c r="D2195" s="70" t="str">
        <f>IF(F2195="","",(COUNTIFS('BD1'!AC:AC,F2195,'BD1'!AA:AA,"PAGADO")))</f>
        <v/>
      </c>
      <c r="E2195" s="73" t="str">
        <f>IF(F2195="","",(IFERROR(VLOOKUP(F2195,'BD1'!AC:AE,2,0),"")))</f>
        <v/>
      </c>
      <c r="F2195" s="360"/>
      <c r="G2195" s="75" t="str">
        <f>IF(F2195="","",(SUMIFS('BD1'!Y:Y,'BD1'!AC:AC,F2195,'BD1'!AA:AA,"PAGADO")))</f>
        <v/>
      </c>
    </row>
    <row r="2196" spans="2:7" ht="20.100000000000001" customHeight="1" x14ac:dyDescent="0.25">
      <c r="B2196" s="538" t="str">
        <f ca="1">IF(F2196="","",(IFERROR(OFFSET('BD1'!C$14,MATCH(F2196,'BD1'!AC$13:AC$2500,0)-2,0),"")))</f>
        <v/>
      </c>
      <c r="C2196" s="539" t="str">
        <f ca="1">IF(F2196="","",(IFERROR(OFFSET('BD1'!AB$14,MATCH(F2196,'BD1'!AC$13:AC$2500,0)-2,0),"")))</f>
        <v/>
      </c>
      <c r="D2196" s="70" t="str">
        <f>IF(F2196="","",(COUNTIFS('BD1'!AC:AC,F2196,'BD1'!AA:AA,"PAGADO")))</f>
        <v/>
      </c>
      <c r="E2196" s="73" t="str">
        <f>IF(F2196="","",(IFERROR(VLOOKUP(F2196,'BD1'!AC:AE,2,0),"")))</f>
        <v/>
      </c>
      <c r="F2196" s="360"/>
      <c r="G2196" s="75" t="str">
        <f>IF(F2196="","",(SUMIFS('BD1'!Y:Y,'BD1'!AC:AC,F2196,'BD1'!AA:AA,"PAGADO")))</f>
        <v/>
      </c>
    </row>
    <row r="2197" spans="2:7" ht="20.100000000000001" customHeight="1" x14ac:dyDescent="0.25">
      <c r="B2197" s="538" t="str">
        <f ca="1">IF(F2197="","",(IFERROR(OFFSET('BD1'!C$14,MATCH(F2197,'BD1'!AC$13:AC$2500,0)-2,0),"")))</f>
        <v/>
      </c>
      <c r="C2197" s="539" t="str">
        <f ca="1">IF(F2197="","",(IFERROR(OFFSET('BD1'!AB$14,MATCH(F2197,'BD1'!AC$13:AC$2500,0)-2,0),"")))</f>
        <v/>
      </c>
      <c r="D2197" s="70" t="str">
        <f>IF(F2197="","",(COUNTIFS('BD1'!AC:AC,F2197,'BD1'!AA:AA,"PAGADO")))</f>
        <v/>
      </c>
      <c r="E2197" s="73" t="str">
        <f>IF(F2197="","",(IFERROR(VLOOKUP(F2197,'BD1'!AC:AE,2,0),"")))</f>
        <v/>
      </c>
      <c r="F2197" s="360"/>
      <c r="G2197" s="75" t="str">
        <f>IF(F2197="","",(SUMIFS('BD1'!Y:Y,'BD1'!AC:AC,F2197,'BD1'!AA:AA,"PAGADO")))</f>
        <v/>
      </c>
    </row>
    <row r="2198" spans="2:7" ht="20.100000000000001" customHeight="1" x14ac:dyDescent="0.25">
      <c r="B2198" s="538" t="str">
        <f ca="1">IF(F2198="","",(IFERROR(OFFSET('BD1'!C$14,MATCH(F2198,'BD1'!AC$13:AC$2500,0)-2,0),"")))</f>
        <v/>
      </c>
      <c r="C2198" s="539" t="str">
        <f ca="1">IF(F2198="","",(IFERROR(OFFSET('BD1'!AB$14,MATCH(F2198,'BD1'!AC$13:AC$2500,0)-2,0),"")))</f>
        <v/>
      </c>
      <c r="D2198" s="70" t="str">
        <f>IF(F2198="","",(COUNTIFS('BD1'!AC:AC,F2198,'BD1'!AA:AA,"PAGADO")))</f>
        <v/>
      </c>
      <c r="E2198" s="73" t="str">
        <f>IF(F2198="","",(IFERROR(VLOOKUP(F2198,'BD1'!AC:AE,2,0),"")))</f>
        <v/>
      </c>
      <c r="F2198" s="360"/>
      <c r="G2198" s="75" t="str">
        <f>IF(F2198="","",(SUMIFS('BD1'!Y:Y,'BD1'!AC:AC,F2198,'BD1'!AA:AA,"PAGADO")))</f>
        <v/>
      </c>
    </row>
    <row r="2199" spans="2:7" ht="20.100000000000001" customHeight="1" x14ac:dyDescent="0.25">
      <c r="B2199" s="538" t="str">
        <f ca="1">IF(F2199="","",(IFERROR(OFFSET('BD1'!C$14,MATCH(F2199,'BD1'!AC$13:AC$2500,0)-2,0),"")))</f>
        <v/>
      </c>
      <c r="C2199" s="539" t="str">
        <f ca="1">IF(F2199="","",(IFERROR(OFFSET('BD1'!AB$14,MATCH(F2199,'BD1'!AC$13:AC$2500,0)-2,0),"")))</f>
        <v/>
      </c>
      <c r="D2199" s="70" t="str">
        <f>IF(F2199="","",(COUNTIFS('BD1'!AC:AC,F2199,'BD1'!AA:AA,"PAGADO")))</f>
        <v/>
      </c>
      <c r="E2199" s="73" t="str">
        <f>IF(F2199="","",(IFERROR(VLOOKUP(F2199,'BD1'!AC:AE,2,0),"")))</f>
        <v/>
      </c>
      <c r="F2199" s="360"/>
      <c r="G2199" s="75" t="str">
        <f>IF(F2199="","",(SUMIFS('BD1'!Y:Y,'BD1'!AC:AC,F2199,'BD1'!AA:AA,"PAGADO")))</f>
        <v/>
      </c>
    </row>
    <row r="2200" spans="2:7" ht="20.100000000000001" customHeight="1" x14ac:dyDescent="0.25">
      <c r="B2200" s="538" t="str">
        <f ca="1">IF(F2200="","",(IFERROR(OFFSET('BD1'!C$14,MATCH(F2200,'BD1'!AC$13:AC$2500,0)-2,0),"")))</f>
        <v/>
      </c>
      <c r="C2200" s="539" t="str">
        <f ca="1">IF(F2200="","",(IFERROR(OFFSET('BD1'!AB$14,MATCH(F2200,'BD1'!AC$13:AC$2500,0)-2,0),"")))</f>
        <v/>
      </c>
      <c r="D2200" s="70" t="str">
        <f>IF(F2200="","",(COUNTIFS('BD1'!AC:AC,F2200,'BD1'!AA:AA,"PAGADO")))</f>
        <v/>
      </c>
      <c r="E2200" s="73" t="str">
        <f>IF(F2200="","",(IFERROR(VLOOKUP(F2200,'BD1'!AC:AE,2,0),"")))</f>
        <v/>
      </c>
      <c r="F2200" s="360"/>
      <c r="G2200" s="75" t="str">
        <f>IF(F2200="","",(SUMIFS('BD1'!Y:Y,'BD1'!AC:AC,F2200,'BD1'!AA:AA,"PAGADO")))</f>
        <v/>
      </c>
    </row>
    <row r="2201" spans="2:7" ht="20.100000000000001" customHeight="1" x14ac:dyDescent="0.25">
      <c r="B2201" s="538" t="str">
        <f ca="1">IF(F2201="","",(IFERROR(OFFSET('BD1'!C$14,MATCH(F2201,'BD1'!AC$13:AC$2500,0)-2,0),"")))</f>
        <v/>
      </c>
      <c r="C2201" s="539" t="str">
        <f ca="1">IF(F2201="","",(IFERROR(OFFSET('BD1'!AB$14,MATCH(F2201,'BD1'!AC$13:AC$2500,0)-2,0),"")))</f>
        <v/>
      </c>
      <c r="D2201" s="70" t="str">
        <f>IF(F2201="","",(COUNTIFS('BD1'!AC:AC,F2201,'BD1'!AA:AA,"PAGADO")))</f>
        <v/>
      </c>
      <c r="E2201" s="73" t="str">
        <f>IF(F2201="","",(IFERROR(VLOOKUP(F2201,'BD1'!AC:AE,2,0),"")))</f>
        <v/>
      </c>
      <c r="F2201" s="360"/>
      <c r="G2201" s="75" t="str">
        <f>IF(F2201="","",(SUMIFS('BD1'!Y:Y,'BD1'!AC:AC,F2201,'BD1'!AA:AA,"PAGADO")))</f>
        <v/>
      </c>
    </row>
    <row r="2202" spans="2:7" ht="20.100000000000001" customHeight="1" x14ac:dyDescent="0.25">
      <c r="B2202" s="538" t="str">
        <f ca="1">IF(F2202="","",(IFERROR(OFFSET('BD1'!C$14,MATCH(F2202,'BD1'!AC$13:AC$2500,0)-2,0),"")))</f>
        <v/>
      </c>
      <c r="C2202" s="539" t="str">
        <f ca="1">IF(F2202="","",(IFERROR(OFFSET('BD1'!AB$14,MATCH(F2202,'BD1'!AC$13:AC$2500,0)-2,0),"")))</f>
        <v/>
      </c>
      <c r="D2202" s="70" t="str">
        <f>IF(F2202="","",(COUNTIFS('BD1'!AC:AC,F2202,'BD1'!AA:AA,"PAGADO")))</f>
        <v/>
      </c>
      <c r="E2202" s="73" t="str">
        <f>IF(F2202="","",(IFERROR(VLOOKUP(F2202,'BD1'!AC:AE,2,0),"")))</f>
        <v/>
      </c>
      <c r="F2202" s="360"/>
      <c r="G2202" s="75" t="str">
        <f>IF(F2202="","",(SUMIFS('BD1'!Y:Y,'BD1'!AC:AC,F2202,'BD1'!AA:AA,"PAGADO")))</f>
        <v/>
      </c>
    </row>
    <row r="2203" spans="2:7" ht="20.100000000000001" customHeight="1" x14ac:dyDescent="0.25">
      <c r="B2203" s="538" t="str">
        <f ca="1">IF(F2203="","",(IFERROR(OFFSET('BD1'!C$14,MATCH(F2203,'BD1'!AC$13:AC$2500,0)-2,0),"")))</f>
        <v/>
      </c>
      <c r="C2203" s="539" t="str">
        <f ca="1">IF(F2203="","",(IFERROR(OFFSET('BD1'!AB$14,MATCH(F2203,'BD1'!AC$13:AC$2500,0)-2,0),"")))</f>
        <v/>
      </c>
      <c r="D2203" s="70" t="str">
        <f>IF(F2203="","",(COUNTIFS('BD1'!AC:AC,F2203,'BD1'!AA:AA,"PAGADO")))</f>
        <v/>
      </c>
      <c r="E2203" s="73" t="str">
        <f>IF(F2203="","",(IFERROR(VLOOKUP(F2203,'BD1'!AC:AE,2,0),"")))</f>
        <v/>
      </c>
      <c r="F2203" s="360"/>
      <c r="G2203" s="75" t="str">
        <f>IF(F2203="","",(SUMIFS('BD1'!Y:Y,'BD1'!AC:AC,F2203,'BD1'!AA:AA,"PAGADO")))</f>
        <v/>
      </c>
    </row>
    <row r="2204" spans="2:7" ht="20.100000000000001" customHeight="1" x14ac:dyDescent="0.25">
      <c r="B2204" s="538" t="str">
        <f ca="1">IF(F2204="","",(IFERROR(OFFSET('BD1'!C$14,MATCH(F2204,'BD1'!AC$13:AC$2500,0)-2,0),"")))</f>
        <v/>
      </c>
      <c r="C2204" s="539" t="str">
        <f ca="1">IF(F2204="","",(IFERROR(OFFSET('BD1'!AB$14,MATCH(F2204,'BD1'!AC$13:AC$2500,0)-2,0),"")))</f>
        <v/>
      </c>
      <c r="D2204" s="70" t="str">
        <f>IF(F2204="","",(COUNTIFS('BD1'!AC:AC,F2204,'BD1'!AA:AA,"PAGADO")))</f>
        <v/>
      </c>
      <c r="E2204" s="73" t="str">
        <f>IF(F2204="","",(IFERROR(VLOOKUP(F2204,'BD1'!AC:AE,2,0),"")))</f>
        <v/>
      </c>
      <c r="F2204" s="360"/>
      <c r="G2204" s="75" t="str">
        <f>IF(F2204="","",(SUMIFS('BD1'!Y:Y,'BD1'!AC:AC,F2204,'BD1'!AA:AA,"PAGADO")))</f>
        <v/>
      </c>
    </row>
    <row r="2205" spans="2:7" ht="20.100000000000001" customHeight="1" x14ac:dyDescent="0.25">
      <c r="B2205" s="538" t="str">
        <f ca="1">IF(F2205="","",(IFERROR(OFFSET('BD1'!C$14,MATCH(F2205,'BD1'!AC$13:AC$2500,0)-2,0),"")))</f>
        <v/>
      </c>
      <c r="C2205" s="539" t="str">
        <f ca="1">IF(F2205="","",(IFERROR(OFFSET('BD1'!AB$14,MATCH(F2205,'BD1'!AC$13:AC$2500,0)-2,0),"")))</f>
        <v/>
      </c>
      <c r="D2205" s="70" t="str">
        <f>IF(F2205="","",(COUNTIFS('BD1'!AC:AC,F2205,'BD1'!AA:AA,"PAGADO")))</f>
        <v/>
      </c>
      <c r="E2205" s="73" t="str">
        <f>IF(F2205="","",(IFERROR(VLOOKUP(F2205,'BD1'!AC:AE,2,0),"")))</f>
        <v/>
      </c>
      <c r="F2205" s="360"/>
      <c r="G2205" s="75" t="str">
        <f>IF(F2205="","",(SUMIFS('BD1'!Y:Y,'BD1'!AC:AC,F2205,'BD1'!AA:AA,"PAGADO")))</f>
        <v/>
      </c>
    </row>
    <row r="2206" spans="2:7" ht="20.100000000000001" customHeight="1" x14ac:dyDescent="0.25">
      <c r="B2206" s="538" t="str">
        <f ca="1">IF(F2206="","",(IFERROR(OFFSET('BD1'!C$14,MATCH(F2206,'BD1'!AC$13:AC$2500,0)-2,0),"")))</f>
        <v/>
      </c>
      <c r="C2206" s="539" t="str">
        <f ca="1">IF(F2206="","",(IFERROR(OFFSET('BD1'!AB$14,MATCH(F2206,'BD1'!AC$13:AC$2500,0)-2,0),"")))</f>
        <v/>
      </c>
      <c r="D2206" s="70" t="str">
        <f>IF(F2206="","",(COUNTIFS('BD1'!AC:AC,F2206,'BD1'!AA:AA,"PAGADO")))</f>
        <v/>
      </c>
      <c r="E2206" s="73" t="str">
        <f>IF(F2206="","",(IFERROR(VLOOKUP(F2206,'BD1'!AC:AE,2,0),"")))</f>
        <v/>
      </c>
      <c r="F2206" s="360"/>
      <c r="G2206" s="75" t="str">
        <f>IF(F2206="","",(SUMIFS('BD1'!Y:Y,'BD1'!AC:AC,F2206,'BD1'!AA:AA,"PAGADO")))</f>
        <v/>
      </c>
    </row>
    <row r="2207" spans="2:7" ht="20.100000000000001" customHeight="1" x14ac:dyDescent="0.25">
      <c r="B2207" s="538" t="str">
        <f ca="1">IF(F2207="","",(IFERROR(OFFSET('BD1'!C$14,MATCH(F2207,'BD1'!AC$13:AC$2500,0)-2,0),"")))</f>
        <v/>
      </c>
      <c r="C2207" s="539" t="str">
        <f ca="1">IF(F2207="","",(IFERROR(OFFSET('BD1'!AB$14,MATCH(F2207,'BD1'!AC$13:AC$2500,0)-2,0),"")))</f>
        <v/>
      </c>
      <c r="D2207" s="70" t="str">
        <f>IF(F2207="","",(COUNTIFS('BD1'!AC:AC,F2207,'BD1'!AA:AA,"PAGADO")))</f>
        <v/>
      </c>
      <c r="E2207" s="73" t="str">
        <f>IF(F2207="","",(IFERROR(VLOOKUP(F2207,'BD1'!AC:AE,2,0),"")))</f>
        <v/>
      </c>
      <c r="F2207" s="360"/>
      <c r="G2207" s="75" t="str">
        <f>IF(F2207="","",(SUMIFS('BD1'!Y:Y,'BD1'!AC:AC,F2207,'BD1'!AA:AA,"PAGADO")))</f>
        <v/>
      </c>
    </row>
    <row r="2208" spans="2:7" ht="20.100000000000001" customHeight="1" x14ac:dyDescent="0.25">
      <c r="B2208" s="538" t="str">
        <f ca="1">IF(F2208="","",(IFERROR(OFFSET('BD1'!C$14,MATCH(F2208,'BD1'!AC$13:AC$2500,0)-2,0),"")))</f>
        <v/>
      </c>
      <c r="C2208" s="539" t="str">
        <f ca="1">IF(F2208="","",(IFERROR(OFFSET('BD1'!AB$14,MATCH(F2208,'BD1'!AC$13:AC$2500,0)-2,0),"")))</f>
        <v/>
      </c>
      <c r="D2208" s="70" t="str">
        <f>IF(F2208="","",(COUNTIFS('BD1'!AC:AC,F2208,'BD1'!AA:AA,"PAGADO")))</f>
        <v/>
      </c>
      <c r="E2208" s="73" t="str">
        <f>IF(F2208="","",(IFERROR(VLOOKUP(F2208,'BD1'!AC:AE,2,0),"")))</f>
        <v/>
      </c>
      <c r="F2208" s="360"/>
      <c r="G2208" s="75" t="str">
        <f>IF(F2208="","",(SUMIFS('BD1'!Y:Y,'BD1'!AC:AC,F2208,'BD1'!AA:AA,"PAGADO")))</f>
        <v/>
      </c>
    </row>
    <row r="2209" spans="2:7" ht="20.100000000000001" customHeight="1" x14ac:dyDescent="0.25">
      <c r="B2209" s="538" t="str">
        <f ca="1">IF(F2209="","",(IFERROR(OFFSET('BD1'!C$14,MATCH(F2209,'BD1'!AC$13:AC$2500,0)-2,0),"")))</f>
        <v/>
      </c>
      <c r="C2209" s="539" t="str">
        <f ca="1">IF(F2209="","",(IFERROR(OFFSET('BD1'!AB$14,MATCH(F2209,'BD1'!AC$13:AC$2500,0)-2,0),"")))</f>
        <v/>
      </c>
      <c r="D2209" s="70" t="str">
        <f>IF(F2209="","",(COUNTIFS('BD1'!AC:AC,F2209,'BD1'!AA:AA,"PAGADO")))</f>
        <v/>
      </c>
      <c r="E2209" s="73" t="str">
        <f>IF(F2209="","",(IFERROR(VLOOKUP(F2209,'BD1'!AC:AE,2,0),"")))</f>
        <v/>
      </c>
      <c r="F2209" s="360"/>
      <c r="G2209" s="75" t="str">
        <f>IF(F2209="","",(SUMIFS('BD1'!Y:Y,'BD1'!AC:AC,F2209,'BD1'!AA:AA,"PAGADO")))</f>
        <v/>
      </c>
    </row>
    <row r="2210" spans="2:7" ht="20.100000000000001" customHeight="1" x14ac:dyDescent="0.25">
      <c r="B2210" s="538" t="str">
        <f ca="1">IF(F2210="","",(IFERROR(OFFSET('BD1'!C$14,MATCH(F2210,'BD1'!AC$13:AC$2500,0)-2,0),"")))</f>
        <v/>
      </c>
      <c r="C2210" s="539" t="str">
        <f ca="1">IF(F2210="","",(IFERROR(OFFSET('BD1'!AB$14,MATCH(F2210,'BD1'!AC$13:AC$2500,0)-2,0),"")))</f>
        <v/>
      </c>
      <c r="D2210" s="70" t="str">
        <f>IF(F2210="","",(COUNTIFS('BD1'!AC:AC,F2210,'BD1'!AA:AA,"PAGADO")))</f>
        <v/>
      </c>
      <c r="E2210" s="73" t="str">
        <f>IF(F2210="","",(IFERROR(VLOOKUP(F2210,'BD1'!AC:AE,2,0),"")))</f>
        <v/>
      </c>
      <c r="F2210" s="360"/>
      <c r="G2210" s="75" t="str">
        <f>IF(F2210="","",(SUMIFS('BD1'!Y:Y,'BD1'!AC:AC,F2210,'BD1'!AA:AA,"PAGADO")))</f>
        <v/>
      </c>
    </row>
    <row r="2211" spans="2:7" ht="20.100000000000001" customHeight="1" x14ac:dyDescent="0.25">
      <c r="B2211" s="538" t="str">
        <f ca="1">IF(F2211="","",(IFERROR(OFFSET('BD1'!C$14,MATCH(F2211,'BD1'!AC$13:AC$2500,0)-2,0),"")))</f>
        <v/>
      </c>
      <c r="C2211" s="539" t="str">
        <f ca="1">IF(F2211="","",(IFERROR(OFFSET('BD1'!AB$14,MATCH(F2211,'BD1'!AC$13:AC$2500,0)-2,0),"")))</f>
        <v/>
      </c>
      <c r="D2211" s="70" t="str">
        <f>IF(F2211="","",(COUNTIFS('BD1'!AC:AC,F2211,'BD1'!AA:AA,"PAGADO")))</f>
        <v/>
      </c>
      <c r="E2211" s="73" t="str">
        <f>IF(F2211="","",(IFERROR(VLOOKUP(F2211,'BD1'!AC:AE,2,0),"")))</f>
        <v/>
      </c>
      <c r="F2211" s="360"/>
      <c r="G2211" s="75" t="str">
        <f>IF(F2211="","",(SUMIFS('BD1'!Y:Y,'BD1'!AC:AC,F2211,'BD1'!AA:AA,"PAGADO")))</f>
        <v/>
      </c>
    </row>
    <row r="2212" spans="2:7" ht="20.100000000000001" customHeight="1" x14ac:dyDescent="0.25">
      <c r="B2212" s="538" t="str">
        <f ca="1">IF(F2212="","",(IFERROR(OFFSET('BD1'!C$14,MATCH(F2212,'BD1'!AC$13:AC$2500,0)-2,0),"")))</f>
        <v/>
      </c>
      <c r="C2212" s="539" t="str">
        <f ca="1">IF(F2212="","",(IFERROR(OFFSET('BD1'!AB$14,MATCH(F2212,'BD1'!AC$13:AC$2500,0)-2,0),"")))</f>
        <v/>
      </c>
      <c r="D2212" s="70" t="str">
        <f>IF(F2212="","",(COUNTIFS('BD1'!AC:AC,F2212,'BD1'!AA:AA,"PAGADO")))</f>
        <v/>
      </c>
      <c r="E2212" s="73" t="str">
        <f>IF(F2212="","",(IFERROR(VLOOKUP(F2212,'BD1'!AC:AE,2,0),"")))</f>
        <v/>
      </c>
      <c r="F2212" s="360"/>
      <c r="G2212" s="75" t="str">
        <f>IF(F2212="","",(SUMIFS('BD1'!Y:Y,'BD1'!AC:AC,F2212,'BD1'!AA:AA,"PAGADO")))</f>
        <v/>
      </c>
    </row>
    <row r="2213" spans="2:7" ht="20.100000000000001" customHeight="1" x14ac:dyDescent="0.25">
      <c r="B2213" s="538" t="str">
        <f ca="1">IF(F2213="","",(IFERROR(OFFSET('BD1'!C$14,MATCH(F2213,'BD1'!AC$13:AC$2500,0)-2,0),"")))</f>
        <v/>
      </c>
      <c r="C2213" s="539" t="str">
        <f ca="1">IF(F2213="","",(IFERROR(OFFSET('BD1'!AB$14,MATCH(F2213,'BD1'!AC$13:AC$2500,0)-2,0),"")))</f>
        <v/>
      </c>
      <c r="D2213" s="70" t="str">
        <f>IF(F2213="","",(COUNTIFS('BD1'!AC:AC,F2213,'BD1'!AA:AA,"PAGADO")))</f>
        <v/>
      </c>
      <c r="E2213" s="73" t="str">
        <f>IF(F2213="","",(IFERROR(VLOOKUP(F2213,'BD1'!AC:AE,2,0),"")))</f>
        <v/>
      </c>
      <c r="F2213" s="360"/>
      <c r="G2213" s="75" t="str">
        <f>IF(F2213="","",(SUMIFS('BD1'!Y:Y,'BD1'!AC:AC,F2213,'BD1'!AA:AA,"PAGADO")))</f>
        <v/>
      </c>
    </row>
    <row r="2214" spans="2:7" ht="20.100000000000001" customHeight="1" x14ac:dyDescent="0.25">
      <c r="B2214" s="538" t="str">
        <f ca="1">IF(F2214="","",(IFERROR(OFFSET('BD1'!C$14,MATCH(F2214,'BD1'!AC$13:AC$2500,0)-2,0),"")))</f>
        <v/>
      </c>
      <c r="C2214" s="539" t="str">
        <f ca="1">IF(F2214="","",(IFERROR(OFFSET('BD1'!AB$14,MATCH(F2214,'BD1'!AC$13:AC$2500,0)-2,0),"")))</f>
        <v/>
      </c>
      <c r="D2214" s="70" t="str">
        <f>IF(F2214="","",(COUNTIFS('BD1'!AC:AC,F2214,'BD1'!AA:AA,"PAGADO")))</f>
        <v/>
      </c>
      <c r="E2214" s="73" t="str">
        <f>IF(F2214="","",(IFERROR(VLOOKUP(F2214,'BD1'!AC:AE,2,0),"")))</f>
        <v/>
      </c>
      <c r="F2214" s="360"/>
      <c r="G2214" s="75" t="str">
        <f>IF(F2214="","",(SUMIFS('BD1'!Y:Y,'BD1'!AC:AC,F2214,'BD1'!AA:AA,"PAGADO")))</f>
        <v/>
      </c>
    </row>
    <row r="2215" spans="2:7" ht="20.100000000000001" customHeight="1" x14ac:dyDescent="0.25">
      <c r="B2215" s="538" t="str">
        <f ca="1">IF(F2215="","",(IFERROR(OFFSET('BD1'!C$14,MATCH(F2215,'BD1'!AC$13:AC$2500,0)-2,0),"")))</f>
        <v/>
      </c>
      <c r="C2215" s="539" t="str">
        <f ca="1">IF(F2215="","",(IFERROR(OFFSET('BD1'!AB$14,MATCH(F2215,'BD1'!AC$13:AC$2500,0)-2,0),"")))</f>
        <v/>
      </c>
      <c r="D2215" s="70" t="str">
        <f>IF(F2215="","",(COUNTIFS('BD1'!AC:AC,F2215,'BD1'!AA:AA,"PAGADO")))</f>
        <v/>
      </c>
      <c r="E2215" s="73" t="str">
        <f>IF(F2215="","",(IFERROR(VLOOKUP(F2215,'BD1'!AC:AE,2,0),"")))</f>
        <v/>
      </c>
      <c r="F2215" s="360"/>
      <c r="G2215" s="75" t="str">
        <f>IF(F2215="","",(SUMIFS('BD1'!Y:Y,'BD1'!AC:AC,F2215,'BD1'!AA:AA,"PAGADO")))</f>
        <v/>
      </c>
    </row>
    <row r="2216" spans="2:7" ht="20.100000000000001" customHeight="1" x14ac:dyDescent="0.25">
      <c r="B2216" s="538" t="str">
        <f ca="1">IF(F2216="","",(IFERROR(OFFSET('BD1'!C$14,MATCH(F2216,'BD1'!AC$13:AC$2500,0)-2,0),"")))</f>
        <v/>
      </c>
      <c r="C2216" s="539" t="str">
        <f ca="1">IF(F2216="","",(IFERROR(OFFSET('BD1'!AB$14,MATCH(F2216,'BD1'!AC$13:AC$2500,0)-2,0),"")))</f>
        <v/>
      </c>
      <c r="D2216" s="70" t="str">
        <f>IF(F2216="","",(COUNTIFS('BD1'!AC:AC,F2216,'BD1'!AA:AA,"PAGADO")))</f>
        <v/>
      </c>
      <c r="E2216" s="73" t="str">
        <f>IF(F2216="","",(IFERROR(VLOOKUP(F2216,'BD1'!AC:AE,2,0),"")))</f>
        <v/>
      </c>
      <c r="F2216" s="360"/>
      <c r="G2216" s="75" t="str">
        <f>IF(F2216="","",(SUMIFS('BD1'!Y:Y,'BD1'!AC:AC,F2216,'BD1'!AA:AA,"PAGADO")))</f>
        <v/>
      </c>
    </row>
    <row r="2217" spans="2:7" ht="20.100000000000001" customHeight="1" x14ac:dyDescent="0.25">
      <c r="B2217" s="538" t="str">
        <f ca="1">IF(F2217="","",(IFERROR(OFFSET('BD1'!C$14,MATCH(F2217,'BD1'!AC$13:AC$2500,0)-2,0),"")))</f>
        <v/>
      </c>
      <c r="C2217" s="539" t="str">
        <f ca="1">IF(F2217="","",(IFERROR(OFFSET('BD1'!AB$14,MATCH(F2217,'BD1'!AC$13:AC$2500,0)-2,0),"")))</f>
        <v/>
      </c>
      <c r="D2217" s="70" t="str">
        <f>IF(F2217="","",(COUNTIFS('BD1'!AC:AC,F2217,'BD1'!AA:AA,"PAGADO")))</f>
        <v/>
      </c>
      <c r="E2217" s="73" t="str">
        <f>IF(F2217="","",(IFERROR(VLOOKUP(F2217,'BD1'!AC:AE,2,0),"")))</f>
        <v/>
      </c>
      <c r="F2217" s="360"/>
      <c r="G2217" s="75" t="str">
        <f>IF(F2217="","",(SUMIFS('BD1'!Y:Y,'BD1'!AC:AC,F2217,'BD1'!AA:AA,"PAGADO")))</f>
        <v/>
      </c>
    </row>
    <row r="2218" spans="2:7" ht="20.100000000000001" customHeight="1" x14ac:dyDescent="0.25">
      <c r="B2218" s="538" t="str">
        <f ca="1">IF(F2218="","",(IFERROR(OFFSET('BD1'!C$14,MATCH(F2218,'BD1'!AC$13:AC$2500,0)-2,0),"")))</f>
        <v/>
      </c>
      <c r="C2218" s="539" t="str">
        <f ca="1">IF(F2218="","",(IFERROR(OFFSET('BD1'!AB$14,MATCH(F2218,'BD1'!AC$13:AC$2500,0)-2,0),"")))</f>
        <v/>
      </c>
      <c r="D2218" s="70" t="str">
        <f>IF(F2218="","",(COUNTIFS('BD1'!AC:AC,F2218,'BD1'!AA:AA,"PAGADO")))</f>
        <v/>
      </c>
      <c r="E2218" s="73" t="str">
        <f>IF(F2218="","",(IFERROR(VLOOKUP(F2218,'BD1'!AC:AE,2,0),"")))</f>
        <v/>
      </c>
      <c r="F2218" s="360"/>
      <c r="G2218" s="75" t="str">
        <f>IF(F2218="","",(SUMIFS('BD1'!Y:Y,'BD1'!AC:AC,F2218,'BD1'!AA:AA,"PAGADO")))</f>
        <v/>
      </c>
    </row>
    <row r="2219" spans="2:7" ht="20.100000000000001" customHeight="1" x14ac:dyDescent="0.25">
      <c r="B2219" s="538" t="str">
        <f ca="1">IF(F2219="","",(IFERROR(OFFSET('BD1'!C$14,MATCH(F2219,'BD1'!AC$13:AC$2500,0)-2,0),"")))</f>
        <v/>
      </c>
      <c r="C2219" s="539" t="str">
        <f ca="1">IF(F2219="","",(IFERROR(OFFSET('BD1'!AB$14,MATCH(F2219,'BD1'!AC$13:AC$2500,0)-2,0),"")))</f>
        <v/>
      </c>
      <c r="D2219" s="70" t="str">
        <f>IF(F2219="","",(COUNTIFS('BD1'!AC:AC,F2219,'BD1'!AA:AA,"PAGADO")))</f>
        <v/>
      </c>
      <c r="E2219" s="73" t="str">
        <f>IF(F2219="","",(IFERROR(VLOOKUP(F2219,'BD1'!AC:AE,2,0),"")))</f>
        <v/>
      </c>
      <c r="F2219" s="360"/>
      <c r="G2219" s="75" t="str">
        <f>IF(F2219="","",(SUMIFS('BD1'!Y:Y,'BD1'!AC:AC,F2219,'BD1'!AA:AA,"PAGADO")))</f>
        <v/>
      </c>
    </row>
    <row r="2220" spans="2:7" ht="20.100000000000001" customHeight="1" x14ac:dyDescent="0.25">
      <c r="B2220" s="538" t="str">
        <f ca="1">IF(F2220="","",(IFERROR(OFFSET('BD1'!C$14,MATCH(F2220,'BD1'!AC$13:AC$2500,0)-2,0),"")))</f>
        <v/>
      </c>
      <c r="C2220" s="539" t="str">
        <f ca="1">IF(F2220="","",(IFERROR(OFFSET('BD1'!AB$14,MATCH(F2220,'BD1'!AC$13:AC$2500,0)-2,0),"")))</f>
        <v/>
      </c>
      <c r="D2220" s="70" t="str">
        <f>IF(F2220="","",(COUNTIFS('BD1'!AC:AC,F2220,'BD1'!AA:AA,"PAGADO")))</f>
        <v/>
      </c>
      <c r="E2220" s="73" t="str">
        <f>IF(F2220="","",(IFERROR(VLOOKUP(F2220,'BD1'!AC:AE,2,0),"")))</f>
        <v/>
      </c>
      <c r="F2220" s="360"/>
      <c r="G2220" s="75" t="str">
        <f>IF(F2220="","",(SUMIFS('BD1'!Y:Y,'BD1'!AC:AC,F2220,'BD1'!AA:AA,"PAGADO")))</f>
        <v/>
      </c>
    </row>
    <row r="2221" spans="2:7" ht="20.100000000000001" customHeight="1" x14ac:dyDescent="0.25">
      <c r="B2221" s="538" t="str">
        <f ca="1">IF(F2221="","",(IFERROR(OFFSET('BD1'!C$14,MATCH(F2221,'BD1'!AC$13:AC$2500,0)-2,0),"")))</f>
        <v/>
      </c>
      <c r="C2221" s="539" t="str">
        <f ca="1">IF(F2221="","",(IFERROR(OFFSET('BD1'!AB$14,MATCH(F2221,'BD1'!AC$13:AC$2500,0)-2,0),"")))</f>
        <v/>
      </c>
      <c r="D2221" s="70" t="str">
        <f>IF(F2221="","",(COUNTIFS('BD1'!AC:AC,F2221,'BD1'!AA:AA,"PAGADO")))</f>
        <v/>
      </c>
      <c r="E2221" s="73" t="str">
        <f>IF(F2221="","",(IFERROR(VLOOKUP(F2221,'BD1'!AC:AE,2,0),"")))</f>
        <v/>
      </c>
      <c r="F2221" s="360"/>
      <c r="G2221" s="75" t="str">
        <f>IF(F2221="","",(SUMIFS('BD1'!Y:Y,'BD1'!AC:AC,F2221,'BD1'!AA:AA,"PAGADO")))</f>
        <v/>
      </c>
    </row>
    <row r="2222" spans="2:7" ht="20.100000000000001" customHeight="1" x14ac:dyDescent="0.25">
      <c r="B2222" s="538" t="str">
        <f ca="1">IF(F2222="","",(IFERROR(OFFSET('BD1'!C$14,MATCH(F2222,'BD1'!AC$13:AC$2500,0)-2,0),"")))</f>
        <v/>
      </c>
      <c r="C2222" s="539" t="str">
        <f ca="1">IF(F2222="","",(IFERROR(OFFSET('BD1'!AB$14,MATCH(F2222,'BD1'!AC$13:AC$2500,0)-2,0),"")))</f>
        <v/>
      </c>
      <c r="D2222" s="70" t="str">
        <f>IF(F2222="","",(COUNTIFS('BD1'!AC:AC,F2222,'BD1'!AA:AA,"PAGADO")))</f>
        <v/>
      </c>
      <c r="E2222" s="73" t="str">
        <f>IF(F2222="","",(IFERROR(VLOOKUP(F2222,'BD1'!AC:AE,2,0),"")))</f>
        <v/>
      </c>
      <c r="F2222" s="360"/>
      <c r="G2222" s="75" t="str">
        <f>IF(F2222="","",(SUMIFS('BD1'!Y:Y,'BD1'!AC:AC,F2222,'BD1'!AA:AA,"PAGADO")))</f>
        <v/>
      </c>
    </row>
    <row r="2223" spans="2:7" ht="20.100000000000001" customHeight="1" x14ac:dyDescent="0.25">
      <c r="B2223" s="538" t="str">
        <f ca="1">IF(F2223="","",(IFERROR(OFFSET('BD1'!C$14,MATCH(F2223,'BD1'!AC$13:AC$2500,0)-2,0),"")))</f>
        <v/>
      </c>
      <c r="C2223" s="539" t="str">
        <f ca="1">IF(F2223="","",(IFERROR(OFFSET('BD1'!AB$14,MATCH(F2223,'BD1'!AC$13:AC$2500,0)-2,0),"")))</f>
        <v/>
      </c>
      <c r="D2223" s="70" t="str">
        <f>IF(F2223="","",(COUNTIFS('BD1'!AC:AC,F2223,'BD1'!AA:AA,"PAGADO")))</f>
        <v/>
      </c>
      <c r="E2223" s="73" t="str">
        <f>IF(F2223="","",(IFERROR(VLOOKUP(F2223,'BD1'!AC:AE,2,0),"")))</f>
        <v/>
      </c>
      <c r="F2223" s="360"/>
      <c r="G2223" s="75" t="str">
        <f>IF(F2223="","",(SUMIFS('BD1'!Y:Y,'BD1'!AC:AC,F2223,'BD1'!AA:AA,"PAGADO")))</f>
        <v/>
      </c>
    </row>
    <row r="2224" spans="2:7" ht="20.100000000000001" customHeight="1" x14ac:dyDescent="0.25">
      <c r="B2224" s="538" t="str">
        <f ca="1">IF(F2224="","",(IFERROR(OFFSET('BD1'!C$14,MATCH(F2224,'BD1'!AC$13:AC$2500,0)-2,0),"")))</f>
        <v/>
      </c>
      <c r="C2224" s="539" t="str">
        <f ca="1">IF(F2224="","",(IFERROR(OFFSET('BD1'!AB$14,MATCH(F2224,'BD1'!AC$13:AC$2500,0)-2,0),"")))</f>
        <v/>
      </c>
      <c r="D2224" s="70" t="str">
        <f>IF(F2224="","",(COUNTIFS('BD1'!AC:AC,F2224,'BD1'!AA:AA,"PAGADO")))</f>
        <v/>
      </c>
      <c r="E2224" s="73" t="str">
        <f>IF(F2224="","",(IFERROR(VLOOKUP(F2224,'BD1'!AC:AE,2,0),"")))</f>
        <v/>
      </c>
      <c r="F2224" s="360"/>
      <c r="G2224" s="75" t="str">
        <f>IF(F2224="","",(SUMIFS('BD1'!Y:Y,'BD1'!AC:AC,F2224,'BD1'!AA:AA,"PAGADO")))</f>
        <v/>
      </c>
    </row>
    <row r="2225" spans="2:7" ht="20.100000000000001" customHeight="1" x14ac:dyDescent="0.25">
      <c r="B2225" s="538" t="str">
        <f ca="1">IF(F2225="","",(IFERROR(OFFSET('BD1'!C$14,MATCH(F2225,'BD1'!AC$13:AC$2500,0)-2,0),"")))</f>
        <v/>
      </c>
      <c r="C2225" s="539" t="str">
        <f ca="1">IF(F2225="","",(IFERROR(OFFSET('BD1'!AB$14,MATCH(F2225,'BD1'!AC$13:AC$2500,0)-2,0),"")))</f>
        <v/>
      </c>
      <c r="D2225" s="70" t="str">
        <f>IF(F2225="","",(COUNTIFS('BD1'!AC:AC,F2225,'BD1'!AA:AA,"PAGADO")))</f>
        <v/>
      </c>
      <c r="E2225" s="73" t="str">
        <f>IF(F2225="","",(IFERROR(VLOOKUP(F2225,'BD1'!AC:AE,2,0),"")))</f>
        <v/>
      </c>
      <c r="F2225" s="360"/>
      <c r="G2225" s="75" t="str">
        <f>IF(F2225="","",(SUMIFS('BD1'!Y:Y,'BD1'!AC:AC,F2225,'BD1'!AA:AA,"PAGADO")))</f>
        <v/>
      </c>
    </row>
    <row r="2226" spans="2:7" ht="20.100000000000001" customHeight="1" x14ac:dyDescent="0.25">
      <c r="B2226" s="538" t="str">
        <f ca="1">IF(F2226="","",(IFERROR(OFFSET('BD1'!C$14,MATCH(F2226,'BD1'!AC$13:AC$2500,0)-2,0),"")))</f>
        <v/>
      </c>
      <c r="C2226" s="539" t="str">
        <f ca="1">IF(F2226="","",(IFERROR(OFFSET('BD1'!AB$14,MATCH(F2226,'BD1'!AC$13:AC$2500,0)-2,0),"")))</f>
        <v/>
      </c>
      <c r="D2226" s="70" t="str">
        <f>IF(F2226="","",(COUNTIFS('BD1'!AC:AC,F2226,'BD1'!AA:AA,"PAGADO")))</f>
        <v/>
      </c>
      <c r="E2226" s="73" t="str">
        <f>IF(F2226="","",(IFERROR(VLOOKUP(F2226,'BD1'!AC:AE,2,0),"")))</f>
        <v/>
      </c>
      <c r="F2226" s="360"/>
      <c r="G2226" s="75" t="str">
        <f>IF(F2226="","",(SUMIFS('BD1'!Y:Y,'BD1'!AC:AC,F2226,'BD1'!AA:AA,"PAGADO")))</f>
        <v/>
      </c>
    </row>
    <row r="2227" spans="2:7" ht="20.100000000000001" customHeight="1" x14ac:dyDescent="0.25">
      <c r="B2227" s="538" t="str">
        <f ca="1">IF(F2227="","",(IFERROR(OFFSET('BD1'!C$14,MATCH(F2227,'BD1'!AC$13:AC$2500,0)-2,0),"")))</f>
        <v/>
      </c>
      <c r="C2227" s="539" t="str">
        <f ca="1">IF(F2227="","",(IFERROR(OFFSET('BD1'!AB$14,MATCH(F2227,'BD1'!AC$13:AC$2500,0)-2,0),"")))</f>
        <v/>
      </c>
      <c r="D2227" s="70" t="str">
        <f>IF(F2227="","",(COUNTIFS('BD1'!AC:AC,F2227,'BD1'!AA:AA,"PAGADO")))</f>
        <v/>
      </c>
      <c r="E2227" s="73" t="str">
        <f>IF(F2227="","",(IFERROR(VLOOKUP(F2227,'BD1'!AC:AE,2,0),"")))</f>
        <v/>
      </c>
      <c r="F2227" s="360"/>
      <c r="G2227" s="75" t="str">
        <f>IF(F2227="","",(SUMIFS('BD1'!Y:Y,'BD1'!AC:AC,F2227,'BD1'!AA:AA,"PAGADO")))</f>
        <v/>
      </c>
    </row>
    <row r="2228" spans="2:7" ht="20.100000000000001" customHeight="1" x14ac:dyDescent="0.25">
      <c r="B2228" s="538" t="str">
        <f ca="1">IF(F2228="","",(IFERROR(OFFSET('BD1'!C$14,MATCH(F2228,'BD1'!AC$13:AC$2500,0)-2,0),"")))</f>
        <v/>
      </c>
      <c r="C2228" s="539" t="str">
        <f ca="1">IF(F2228="","",(IFERROR(OFFSET('BD1'!AB$14,MATCH(F2228,'BD1'!AC$13:AC$2500,0)-2,0),"")))</f>
        <v/>
      </c>
      <c r="D2228" s="70" t="str">
        <f>IF(F2228="","",(COUNTIFS('BD1'!AC:AC,F2228,'BD1'!AA:AA,"PAGADO")))</f>
        <v/>
      </c>
      <c r="E2228" s="73" t="str">
        <f>IF(F2228="","",(IFERROR(VLOOKUP(F2228,'BD1'!AC:AE,2,0),"")))</f>
        <v/>
      </c>
      <c r="F2228" s="360"/>
      <c r="G2228" s="75" t="str">
        <f>IF(F2228="","",(SUMIFS('BD1'!Y:Y,'BD1'!AC:AC,F2228,'BD1'!AA:AA,"PAGADO")))</f>
        <v/>
      </c>
    </row>
    <row r="2229" spans="2:7" ht="20.100000000000001" customHeight="1" x14ac:dyDescent="0.25">
      <c r="B2229" s="538" t="str">
        <f ca="1">IF(F2229="","",(IFERROR(OFFSET('BD1'!C$14,MATCH(F2229,'BD1'!AC$13:AC$2500,0)-2,0),"")))</f>
        <v/>
      </c>
      <c r="C2229" s="539" t="str">
        <f ca="1">IF(F2229="","",(IFERROR(OFFSET('BD1'!AB$14,MATCH(F2229,'BD1'!AC$13:AC$2500,0)-2,0),"")))</f>
        <v/>
      </c>
      <c r="D2229" s="70" t="str">
        <f>IF(F2229="","",(COUNTIFS('BD1'!AC:AC,F2229,'BD1'!AA:AA,"PAGADO")))</f>
        <v/>
      </c>
      <c r="E2229" s="73" t="str">
        <f>IF(F2229="","",(IFERROR(VLOOKUP(F2229,'BD1'!AC:AE,2,0),"")))</f>
        <v/>
      </c>
      <c r="F2229" s="360"/>
      <c r="G2229" s="75" t="str">
        <f>IF(F2229="","",(SUMIFS('BD1'!Y:Y,'BD1'!AC:AC,F2229,'BD1'!AA:AA,"PAGADO")))</f>
        <v/>
      </c>
    </row>
    <row r="2230" spans="2:7" ht="20.100000000000001" customHeight="1" x14ac:dyDescent="0.25">
      <c r="B2230" s="538" t="str">
        <f ca="1">IF(F2230="","",(IFERROR(OFFSET('BD1'!C$14,MATCH(F2230,'BD1'!AC$13:AC$2500,0)-2,0),"")))</f>
        <v/>
      </c>
      <c r="C2230" s="539" t="str">
        <f ca="1">IF(F2230="","",(IFERROR(OFFSET('BD1'!AB$14,MATCH(F2230,'BD1'!AC$13:AC$2500,0)-2,0),"")))</f>
        <v/>
      </c>
      <c r="D2230" s="70" t="str">
        <f>IF(F2230="","",(COUNTIFS('BD1'!AC:AC,F2230,'BD1'!AA:AA,"PAGADO")))</f>
        <v/>
      </c>
      <c r="E2230" s="73" t="str">
        <f>IF(F2230="","",(IFERROR(VLOOKUP(F2230,'BD1'!AC:AE,2,0),"")))</f>
        <v/>
      </c>
      <c r="F2230" s="360"/>
      <c r="G2230" s="75" t="str">
        <f>IF(F2230="","",(SUMIFS('BD1'!Y:Y,'BD1'!AC:AC,F2230,'BD1'!AA:AA,"PAGADO")))</f>
        <v/>
      </c>
    </row>
    <row r="2231" spans="2:7" ht="20.100000000000001" customHeight="1" x14ac:dyDescent="0.25">
      <c r="B2231" s="538" t="str">
        <f ca="1">IF(F2231="","",(IFERROR(OFFSET('BD1'!C$14,MATCH(F2231,'BD1'!AC$13:AC$2500,0)-2,0),"")))</f>
        <v/>
      </c>
      <c r="C2231" s="539" t="str">
        <f ca="1">IF(F2231="","",(IFERROR(OFFSET('BD1'!AB$14,MATCH(F2231,'BD1'!AC$13:AC$2500,0)-2,0),"")))</f>
        <v/>
      </c>
      <c r="D2231" s="70" t="str">
        <f>IF(F2231="","",(COUNTIFS('BD1'!AC:AC,F2231,'BD1'!AA:AA,"PAGADO")))</f>
        <v/>
      </c>
      <c r="E2231" s="73" t="str">
        <f>IF(F2231="","",(IFERROR(VLOOKUP(F2231,'BD1'!AC:AE,2,0),"")))</f>
        <v/>
      </c>
      <c r="F2231" s="360"/>
      <c r="G2231" s="75" t="str">
        <f>IF(F2231="","",(SUMIFS('BD1'!Y:Y,'BD1'!AC:AC,F2231,'BD1'!AA:AA,"PAGADO")))</f>
        <v/>
      </c>
    </row>
    <row r="2232" spans="2:7" ht="20.100000000000001" customHeight="1" x14ac:dyDescent="0.25">
      <c r="B2232" s="538" t="str">
        <f ca="1">IF(F2232="","",(IFERROR(OFFSET('BD1'!C$14,MATCH(F2232,'BD1'!AC$13:AC$2500,0)-2,0),"")))</f>
        <v/>
      </c>
      <c r="C2232" s="539" t="str">
        <f ca="1">IF(F2232="","",(IFERROR(OFFSET('BD1'!AB$14,MATCH(F2232,'BD1'!AC$13:AC$2500,0)-2,0),"")))</f>
        <v/>
      </c>
      <c r="D2232" s="70" t="str">
        <f>IF(F2232="","",(COUNTIFS('BD1'!AC:AC,F2232,'BD1'!AA:AA,"PAGADO")))</f>
        <v/>
      </c>
      <c r="E2232" s="73" t="str">
        <f>IF(F2232="","",(IFERROR(VLOOKUP(F2232,'BD1'!AC:AE,2,0),"")))</f>
        <v/>
      </c>
      <c r="F2232" s="360"/>
      <c r="G2232" s="75" t="str">
        <f>IF(F2232="","",(SUMIFS('BD1'!Y:Y,'BD1'!AC:AC,F2232,'BD1'!AA:AA,"PAGADO")))</f>
        <v/>
      </c>
    </row>
    <row r="2233" spans="2:7" ht="20.100000000000001" customHeight="1" x14ac:dyDescent="0.25">
      <c r="B2233" s="538" t="str">
        <f ca="1">IF(F2233="","",(IFERROR(OFFSET('BD1'!C$14,MATCH(F2233,'BD1'!AC$13:AC$2500,0)-2,0),"")))</f>
        <v/>
      </c>
      <c r="C2233" s="539" t="str">
        <f ca="1">IF(F2233="","",(IFERROR(OFFSET('BD1'!AB$14,MATCH(F2233,'BD1'!AC$13:AC$2500,0)-2,0),"")))</f>
        <v/>
      </c>
      <c r="D2233" s="70" t="str">
        <f>IF(F2233="","",(COUNTIFS('BD1'!AC:AC,F2233,'BD1'!AA:AA,"PAGADO")))</f>
        <v/>
      </c>
      <c r="E2233" s="73" t="str">
        <f>IF(F2233="","",(IFERROR(VLOOKUP(F2233,'BD1'!AC:AE,2,0),"")))</f>
        <v/>
      </c>
      <c r="F2233" s="360"/>
      <c r="G2233" s="75" t="str">
        <f>IF(F2233="","",(SUMIFS('BD1'!Y:Y,'BD1'!AC:AC,F2233,'BD1'!AA:AA,"PAGADO")))</f>
        <v/>
      </c>
    </row>
    <row r="2234" spans="2:7" ht="20.100000000000001" customHeight="1" x14ac:dyDescent="0.25">
      <c r="B2234" s="538" t="str">
        <f ca="1">IF(F2234="","",(IFERROR(OFFSET('BD1'!C$14,MATCH(F2234,'BD1'!AC$13:AC$2500,0)-2,0),"")))</f>
        <v/>
      </c>
      <c r="C2234" s="539" t="str">
        <f ca="1">IF(F2234="","",(IFERROR(OFFSET('BD1'!AB$14,MATCH(F2234,'BD1'!AC$13:AC$2500,0)-2,0),"")))</f>
        <v/>
      </c>
      <c r="D2234" s="70" t="str">
        <f>IF(F2234="","",(COUNTIFS('BD1'!AC:AC,F2234,'BD1'!AA:AA,"PAGADO")))</f>
        <v/>
      </c>
      <c r="E2234" s="73" t="str">
        <f>IF(F2234="","",(IFERROR(VLOOKUP(F2234,'BD1'!AC:AE,2,0),"")))</f>
        <v/>
      </c>
      <c r="F2234" s="360"/>
      <c r="G2234" s="75" t="str">
        <f>IF(F2234="","",(SUMIFS('BD1'!Y:Y,'BD1'!AC:AC,F2234,'BD1'!AA:AA,"PAGADO")))</f>
        <v/>
      </c>
    </row>
    <row r="2235" spans="2:7" ht="20.100000000000001" customHeight="1" x14ac:dyDescent="0.25">
      <c r="B2235" s="538" t="str">
        <f ca="1">IF(F2235="","",(IFERROR(OFFSET('BD1'!C$14,MATCH(F2235,'BD1'!AC$13:AC$2500,0)-2,0),"")))</f>
        <v/>
      </c>
      <c r="C2235" s="539" t="str">
        <f ca="1">IF(F2235="","",(IFERROR(OFFSET('BD1'!AB$14,MATCH(F2235,'BD1'!AC$13:AC$2500,0)-2,0),"")))</f>
        <v/>
      </c>
      <c r="D2235" s="70" t="str">
        <f>IF(F2235="","",(COUNTIFS('BD1'!AC:AC,F2235,'BD1'!AA:AA,"PAGADO")))</f>
        <v/>
      </c>
      <c r="E2235" s="73" t="str">
        <f>IF(F2235="","",(IFERROR(VLOOKUP(F2235,'BD1'!AC:AE,2,0),"")))</f>
        <v/>
      </c>
      <c r="F2235" s="360"/>
      <c r="G2235" s="75" t="str">
        <f>IF(F2235="","",(SUMIFS('BD1'!Y:Y,'BD1'!AC:AC,F2235,'BD1'!AA:AA,"PAGADO")))</f>
        <v/>
      </c>
    </row>
    <row r="2236" spans="2:7" ht="20.100000000000001" customHeight="1" x14ac:dyDescent="0.25">
      <c r="B2236" s="538" t="str">
        <f ca="1">IF(F2236="","",(IFERROR(OFFSET('BD1'!C$14,MATCH(F2236,'BD1'!AC$13:AC$2500,0)-2,0),"")))</f>
        <v/>
      </c>
      <c r="C2236" s="539" t="str">
        <f ca="1">IF(F2236="","",(IFERROR(OFFSET('BD1'!AB$14,MATCH(F2236,'BD1'!AC$13:AC$2500,0)-2,0),"")))</f>
        <v/>
      </c>
      <c r="D2236" s="70" t="str">
        <f>IF(F2236="","",(COUNTIFS('BD1'!AC:AC,F2236,'BD1'!AA:AA,"PAGADO")))</f>
        <v/>
      </c>
      <c r="E2236" s="73" t="str">
        <f>IF(F2236="","",(IFERROR(VLOOKUP(F2236,'BD1'!AC:AE,2,0),"")))</f>
        <v/>
      </c>
      <c r="F2236" s="360"/>
      <c r="G2236" s="75" t="str">
        <f>IF(F2236="","",(SUMIFS('BD1'!Y:Y,'BD1'!AC:AC,F2236,'BD1'!AA:AA,"PAGADO")))</f>
        <v/>
      </c>
    </row>
    <row r="2237" spans="2:7" ht="20.100000000000001" customHeight="1" x14ac:dyDescent="0.25">
      <c r="B2237" s="538" t="str">
        <f ca="1">IF(F2237="","",(IFERROR(OFFSET('BD1'!C$14,MATCH(F2237,'BD1'!AC$13:AC$2500,0)-2,0),"")))</f>
        <v/>
      </c>
      <c r="C2237" s="539" t="str">
        <f ca="1">IF(F2237="","",(IFERROR(OFFSET('BD1'!AB$14,MATCH(F2237,'BD1'!AC$13:AC$2500,0)-2,0),"")))</f>
        <v/>
      </c>
      <c r="D2237" s="70" t="str">
        <f>IF(F2237="","",(COUNTIFS('BD1'!AC:AC,F2237,'BD1'!AA:AA,"PAGADO")))</f>
        <v/>
      </c>
      <c r="E2237" s="73" t="str">
        <f>IF(F2237="","",(IFERROR(VLOOKUP(F2237,'BD1'!AC:AE,2,0),"")))</f>
        <v/>
      </c>
      <c r="F2237" s="360"/>
      <c r="G2237" s="75" t="str">
        <f>IF(F2237="","",(SUMIFS('BD1'!Y:Y,'BD1'!AC:AC,F2237,'BD1'!AA:AA,"PAGADO")))</f>
        <v/>
      </c>
    </row>
    <row r="2238" spans="2:7" ht="20.100000000000001" customHeight="1" x14ac:dyDescent="0.25">
      <c r="B2238" s="538" t="str">
        <f ca="1">IF(F2238="","",(IFERROR(OFFSET('BD1'!C$14,MATCH(F2238,'BD1'!AC$13:AC$2500,0)-2,0),"")))</f>
        <v/>
      </c>
      <c r="C2238" s="539" t="str">
        <f ca="1">IF(F2238="","",(IFERROR(OFFSET('BD1'!AB$14,MATCH(F2238,'BD1'!AC$13:AC$2500,0)-2,0),"")))</f>
        <v/>
      </c>
      <c r="D2238" s="70" t="str">
        <f>IF(F2238="","",(COUNTIFS('BD1'!AC:AC,F2238,'BD1'!AA:AA,"PAGADO")))</f>
        <v/>
      </c>
      <c r="E2238" s="73" t="str">
        <f>IF(F2238="","",(IFERROR(VLOOKUP(F2238,'BD1'!AC:AE,2,0),"")))</f>
        <v/>
      </c>
      <c r="F2238" s="360"/>
      <c r="G2238" s="75" t="str">
        <f>IF(F2238="","",(SUMIFS('BD1'!Y:Y,'BD1'!AC:AC,F2238,'BD1'!AA:AA,"PAGADO")))</f>
        <v/>
      </c>
    </row>
    <row r="2239" spans="2:7" ht="20.100000000000001" customHeight="1" x14ac:dyDescent="0.25">
      <c r="B2239" s="538" t="str">
        <f ca="1">IF(F2239="","",(IFERROR(OFFSET('BD1'!C$14,MATCH(F2239,'BD1'!AC$13:AC$2500,0)-2,0),"")))</f>
        <v/>
      </c>
      <c r="C2239" s="539" t="str">
        <f ca="1">IF(F2239="","",(IFERROR(OFFSET('BD1'!AB$14,MATCH(F2239,'BD1'!AC$13:AC$2500,0)-2,0),"")))</f>
        <v/>
      </c>
      <c r="D2239" s="70" t="str">
        <f>IF(F2239="","",(COUNTIFS('BD1'!AC:AC,F2239,'BD1'!AA:AA,"PAGADO")))</f>
        <v/>
      </c>
      <c r="E2239" s="73" t="str">
        <f>IF(F2239="","",(IFERROR(VLOOKUP(F2239,'BD1'!AC:AE,2,0),"")))</f>
        <v/>
      </c>
      <c r="F2239" s="360"/>
      <c r="G2239" s="75" t="str">
        <f>IF(F2239="","",(SUMIFS('BD1'!Y:Y,'BD1'!AC:AC,F2239,'BD1'!AA:AA,"PAGADO")))</f>
        <v/>
      </c>
    </row>
    <row r="2240" spans="2:7" ht="20.100000000000001" customHeight="1" x14ac:dyDescent="0.25">
      <c r="B2240" s="538" t="str">
        <f ca="1">IF(F2240="","",(IFERROR(OFFSET('BD1'!C$14,MATCH(F2240,'BD1'!AC$13:AC$2500,0)-2,0),"")))</f>
        <v/>
      </c>
      <c r="C2240" s="539" t="str">
        <f ca="1">IF(F2240="","",(IFERROR(OFFSET('BD1'!AB$14,MATCH(F2240,'BD1'!AC$13:AC$2500,0)-2,0),"")))</f>
        <v/>
      </c>
      <c r="D2240" s="70" t="str">
        <f>IF(F2240="","",(COUNTIFS('BD1'!AC:AC,F2240,'BD1'!AA:AA,"PAGADO")))</f>
        <v/>
      </c>
      <c r="E2240" s="73" t="str">
        <f>IF(F2240="","",(IFERROR(VLOOKUP(F2240,'BD1'!AC:AE,2,0),"")))</f>
        <v/>
      </c>
      <c r="F2240" s="360"/>
      <c r="G2240" s="75" t="str">
        <f>IF(F2240="","",(SUMIFS('BD1'!Y:Y,'BD1'!AC:AC,F2240,'BD1'!AA:AA,"PAGADO")))</f>
        <v/>
      </c>
    </row>
    <row r="2241" spans="2:7" ht="20.100000000000001" customHeight="1" x14ac:dyDescent="0.25">
      <c r="B2241" s="538" t="str">
        <f ca="1">IF(F2241="","",(IFERROR(OFFSET('BD1'!C$14,MATCH(F2241,'BD1'!AC$13:AC$2500,0)-2,0),"")))</f>
        <v/>
      </c>
      <c r="C2241" s="539" t="str">
        <f ca="1">IF(F2241="","",(IFERROR(OFFSET('BD1'!AB$14,MATCH(F2241,'BD1'!AC$13:AC$2500,0)-2,0),"")))</f>
        <v/>
      </c>
      <c r="D2241" s="70" t="str">
        <f>IF(F2241="","",(COUNTIFS('BD1'!AC:AC,F2241,'BD1'!AA:AA,"PAGADO")))</f>
        <v/>
      </c>
      <c r="E2241" s="73" t="str">
        <f>IF(F2241="","",(IFERROR(VLOOKUP(F2241,'BD1'!AC:AE,2,0),"")))</f>
        <v/>
      </c>
      <c r="F2241" s="360"/>
      <c r="G2241" s="75" t="str">
        <f>IF(F2241="","",(SUMIFS('BD1'!Y:Y,'BD1'!AC:AC,F2241,'BD1'!AA:AA,"PAGADO")))</f>
        <v/>
      </c>
    </row>
    <row r="2242" spans="2:7" ht="20.100000000000001" customHeight="1" x14ac:dyDescent="0.25">
      <c r="B2242" s="538" t="str">
        <f ca="1">IF(F2242="","",(IFERROR(OFFSET('BD1'!C$14,MATCH(F2242,'BD1'!AC$13:AC$2500,0)-2,0),"")))</f>
        <v/>
      </c>
      <c r="C2242" s="539" t="str">
        <f ca="1">IF(F2242="","",(IFERROR(OFFSET('BD1'!AB$14,MATCH(F2242,'BD1'!AC$13:AC$2500,0)-2,0),"")))</f>
        <v/>
      </c>
      <c r="D2242" s="70" t="str">
        <f>IF(F2242="","",(COUNTIFS('BD1'!AC:AC,F2242,'BD1'!AA:AA,"PAGADO")))</f>
        <v/>
      </c>
      <c r="E2242" s="73" t="str">
        <f>IF(F2242="","",(IFERROR(VLOOKUP(F2242,'BD1'!AC:AE,2,0),"")))</f>
        <v/>
      </c>
      <c r="F2242" s="360"/>
      <c r="G2242" s="75" t="str">
        <f>IF(F2242="","",(SUMIFS('BD1'!Y:Y,'BD1'!AC:AC,F2242,'BD1'!AA:AA,"PAGADO")))</f>
        <v/>
      </c>
    </row>
    <row r="2243" spans="2:7" ht="20.100000000000001" customHeight="1" x14ac:dyDescent="0.25">
      <c r="B2243" s="538" t="str">
        <f ca="1">IF(F2243="","",(IFERROR(OFFSET('BD1'!C$14,MATCH(F2243,'BD1'!AC$13:AC$2500,0)-2,0),"")))</f>
        <v/>
      </c>
      <c r="C2243" s="539" t="str">
        <f ca="1">IF(F2243="","",(IFERROR(OFFSET('BD1'!AB$14,MATCH(F2243,'BD1'!AC$13:AC$2500,0)-2,0),"")))</f>
        <v/>
      </c>
      <c r="D2243" s="70" t="str">
        <f>IF(F2243="","",(COUNTIFS('BD1'!AC:AC,F2243,'BD1'!AA:AA,"PAGADO")))</f>
        <v/>
      </c>
      <c r="E2243" s="73" t="str">
        <f>IF(F2243="","",(IFERROR(VLOOKUP(F2243,'BD1'!AC:AE,2,0),"")))</f>
        <v/>
      </c>
      <c r="F2243" s="360"/>
      <c r="G2243" s="75" t="str">
        <f>IF(F2243="","",(SUMIFS('BD1'!Y:Y,'BD1'!AC:AC,F2243,'BD1'!AA:AA,"PAGADO")))</f>
        <v/>
      </c>
    </row>
    <row r="2244" spans="2:7" ht="20.100000000000001" customHeight="1" x14ac:dyDescent="0.25">
      <c r="B2244" s="538" t="str">
        <f ca="1">IF(F2244="","",(IFERROR(OFFSET('BD1'!C$14,MATCH(F2244,'BD1'!AC$13:AC$2500,0)-2,0),"")))</f>
        <v/>
      </c>
      <c r="C2244" s="539" t="str">
        <f ca="1">IF(F2244="","",(IFERROR(OFFSET('BD1'!AB$14,MATCH(F2244,'BD1'!AC$13:AC$2500,0)-2,0),"")))</f>
        <v/>
      </c>
      <c r="D2244" s="70" t="str">
        <f>IF(F2244="","",(COUNTIFS('BD1'!AC:AC,F2244,'BD1'!AA:AA,"PAGADO")))</f>
        <v/>
      </c>
      <c r="E2244" s="73" t="str">
        <f>IF(F2244="","",(IFERROR(VLOOKUP(F2244,'BD1'!AC:AE,2,0),"")))</f>
        <v/>
      </c>
      <c r="F2244" s="360"/>
      <c r="G2244" s="75" t="str">
        <f>IF(F2244="","",(SUMIFS('BD1'!Y:Y,'BD1'!AC:AC,F2244,'BD1'!AA:AA,"PAGADO")))</f>
        <v/>
      </c>
    </row>
    <row r="2245" spans="2:7" ht="20.100000000000001" customHeight="1" x14ac:dyDescent="0.25">
      <c r="B2245" s="538" t="str">
        <f ca="1">IF(F2245="","",(IFERROR(OFFSET('BD1'!C$14,MATCH(F2245,'BD1'!AC$13:AC$2500,0)-2,0),"")))</f>
        <v/>
      </c>
      <c r="C2245" s="539" t="str">
        <f ca="1">IF(F2245="","",(IFERROR(OFFSET('BD1'!AB$14,MATCH(F2245,'BD1'!AC$13:AC$2500,0)-2,0),"")))</f>
        <v/>
      </c>
      <c r="D2245" s="70" t="str">
        <f>IF(F2245="","",(COUNTIFS('BD1'!AC:AC,F2245,'BD1'!AA:AA,"PAGADO")))</f>
        <v/>
      </c>
      <c r="E2245" s="73" t="str">
        <f>IF(F2245="","",(IFERROR(VLOOKUP(F2245,'BD1'!AC:AE,2,0),"")))</f>
        <v/>
      </c>
      <c r="F2245" s="360"/>
      <c r="G2245" s="75" t="str">
        <f>IF(F2245="","",(SUMIFS('BD1'!Y:Y,'BD1'!AC:AC,F2245,'BD1'!AA:AA,"PAGADO")))</f>
        <v/>
      </c>
    </row>
    <row r="2246" spans="2:7" ht="20.100000000000001" customHeight="1" x14ac:dyDescent="0.25">
      <c r="B2246" s="538" t="str">
        <f ca="1">IF(F2246="","",(IFERROR(OFFSET('BD1'!C$14,MATCH(F2246,'BD1'!AC$13:AC$2500,0)-2,0),"")))</f>
        <v/>
      </c>
      <c r="C2246" s="539" t="str">
        <f ca="1">IF(F2246="","",(IFERROR(OFFSET('BD1'!AB$14,MATCH(F2246,'BD1'!AC$13:AC$2500,0)-2,0),"")))</f>
        <v/>
      </c>
      <c r="D2246" s="70" t="str">
        <f>IF(F2246="","",(COUNTIFS('BD1'!AC:AC,F2246,'BD1'!AA:AA,"PAGADO")))</f>
        <v/>
      </c>
      <c r="E2246" s="73" t="str">
        <f>IF(F2246="","",(IFERROR(VLOOKUP(F2246,'BD1'!AC:AE,2,0),"")))</f>
        <v/>
      </c>
      <c r="F2246" s="360"/>
      <c r="G2246" s="75" t="str">
        <f>IF(F2246="","",(SUMIFS('BD1'!Y:Y,'BD1'!AC:AC,F2246,'BD1'!AA:AA,"PAGADO")))</f>
        <v/>
      </c>
    </row>
    <row r="2247" spans="2:7" ht="20.100000000000001" customHeight="1" x14ac:dyDescent="0.25">
      <c r="B2247" s="538" t="str">
        <f ca="1">IF(F2247="","",(IFERROR(OFFSET('BD1'!C$14,MATCH(F2247,'BD1'!AC$13:AC$2500,0)-2,0),"")))</f>
        <v/>
      </c>
      <c r="C2247" s="539" t="str">
        <f ca="1">IF(F2247="","",(IFERROR(OFFSET('BD1'!AB$14,MATCH(F2247,'BD1'!AC$13:AC$2500,0)-2,0),"")))</f>
        <v/>
      </c>
      <c r="D2247" s="70" t="str">
        <f>IF(F2247="","",(COUNTIFS('BD1'!AC:AC,F2247,'BD1'!AA:AA,"PAGADO")))</f>
        <v/>
      </c>
      <c r="E2247" s="73" t="str">
        <f>IF(F2247="","",(IFERROR(VLOOKUP(F2247,'BD1'!AC:AE,2,0),"")))</f>
        <v/>
      </c>
      <c r="F2247" s="360"/>
      <c r="G2247" s="75" t="str">
        <f>IF(F2247="","",(SUMIFS('BD1'!Y:Y,'BD1'!AC:AC,F2247,'BD1'!AA:AA,"PAGADO")))</f>
        <v/>
      </c>
    </row>
    <row r="2248" spans="2:7" ht="20.100000000000001" customHeight="1" x14ac:dyDescent="0.25">
      <c r="B2248" s="538" t="str">
        <f ca="1">IF(F2248="","",(IFERROR(OFFSET('BD1'!C$14,MATCH(F2248,'BD1'!AC$13:AC$2500,0)-2,0),"")))</f>
        <v/>
      </c>
      <c r="C2248" s="539" t="str">
        <f ca="1">IF(F2248="","",(IFERROR(OFFSET('BD1'!AB$14,MATCH(F2248,'BD1'!AC$13:AC$2500,0)-2,0),"")))</f>
        <v/>
      </c>
      <c r="D2248" s="70" t="str">
        <f>IF(F2248="","",(COUNTIFS('BD1'!AC:AC,F2248,'BD1'!AA:AA,"PAGADO")))</f>
        <v/>
      </c>
      <c r="E2248" s="73" t="str">
        <f>IF(F2248="","",(IFERROR(VLOOKUP(F2248,'BD1'!AC:AE,2,0),"")))</f>
        <v/>
      </c>
      <c r="F2248" s="360"/>
      <c r="G2248" s="75" t="str">
        <f>IF(F2248="","",(SUMIFS('BD1'!Y:Y,'BD1'!AC:AC,F2248,'BD1'!AA:AA,"PAGADO")))</f>
        <v/>
      </c>
    </row>
    <row r="2249" spans="2:7" ht="20.100000000000001" customHeight="1" x14ac:dyDescent="0.25">
      <c r="B2249" s="538" t="str">
        <f ca="1">IF(F2249="","",(IFERROR(OFFSET('BD1'!C$14,MATCH(F2249,'BD1'!AC$13:AC$2500,0)-2,0),"")))</f>
        <v/>
      </c>
      <c r="C2249" s="539" t="str">
        <f ca="1">IF(F2249="","",(IFERROR(OFFSET('BD1'!AB$14,MATCH(F2249,'BD1'!AC$13:AC$2500,0)-2,0),"")))</f>
        <v/>
      </c>
      <c r="D2249" s="70" t="str">
        <f>IF(F2249="","",(COUNTIFS('BD1'!AC:AC,F2249,'BD1'!AA:AA,"PAGADO")))</f>
        <v/>
      </c>
      <c r="E2249" s="73" t="str">
        <f>IF(F2249="","",(IFERROR(VLOOKUP(F2249,'BD1'!AC:AE,2,0),"")))</f>
        <v/>
      </c>
      <c r="F2249" s="360"/>
      <c r="G2249" s="75" t="str">
        <f>IF(F2249="","",(SUMIFS('BD1'!Y:Y,'BD1'!AC:AC,F2249,'BD1'!AA:AA,"PAGADO")))</f>
        <v/>
      </c>
    </row>
    <row r="2250" spans="2:7" ht="20.100000000000001" customHeight="1" x14ac:dyDescent="0.25">
      <c r="B2250" s="538" t="str">
        <f ca="1">IF(F2250="","",(IFERROR(OFFSET('BD1'!C$14,MATCH(F2250,'BD1'!AC$13:AC$2500,0)-2,0),"")))</f>
        <v/>
      </c>
      <c r="C2250" s="539" t="str">
        <f ca="1">IF(F2250="","",(IFERROR(OFFSET('BD1'!AB$14,MATCH(F2250,'BD1'!AC$13:AC$2500,0)-2,0),"")))</f>
        <v/>
      </c>
      <c r="D2250" s="70" t="str">
        <f>IF(F2250="","",(COUNTIFS('BD1'!AC:AC,F2250,'BD1'!AA:AA,"PAGADO")))</f>
        <v/>
      </c>
      <c r="E2250" s="73" t="str">
        <f>IF(F2250="","",(IFERROR(VLOOKUP(F2250,'BD1'!AC:AE,2,0),"")))</f>
        <v/>
      </c>
      <c r="F2250" s="360"/>
      <c r="G2250" s="75" t="str">
        <f>IF(F2250="","",(SUMIFS('BD1'!Y:Y,'BD1'!AC:AC,F2250,'BD1'!AA:AA,"PAGADO")))</f>
        <v/>
      </c>
    </row>
    <row r="2251" spans="2:7" ht="20.100000000000001" customHeight="1" x14ac:dyDescent="0.25">
      <c r="B2251" s="538" t="str">
        <f ca="1">IF(F2251="","",(IFERROR(OFFSET('BD1'!C$14,MATCH(F2251,'BD1'!AC$13:AC$2500,0)-2,0),"")))</f>
        <v/>
      </c>
      <c r="C2251" s="539" t="str">
        <f ca="1">IF(F2251="","",(IFERROR(OFFSET('BD1'!AB$14,MATCH(F2251,'BD1'!AC$13:AC$2500,0)-2,0),"")))</f>
        <v/>
      </c>
      <c r="D2251" s="70" t="str">
        <f>IF(F2251="","",(COUNTIFS('BD1'!AC:AC,F2251,'BD1'!AA:AA,"PAGADO")))</f>
        <v/>
      </c>
      <c r="E2251" s="73" t="str">
        <f>IF(F2251="","",(IFERROR(VLOOKUP(F2251,'BD1'!AC:AE,2,0),"")))</f>
        <v/>
      </c>
      <c r="F2251" s="360"/>
      <c r="G2251" s="75" t="str">
        <f>IF(F2251="","",(SUMIFS('BD1'!Y:Y,'BD1'!AC:AC,F2251,'BD1'!AA:AA,"PAGADO")))</f>
        <v/>
      </c>
    </row>
    <row r="2252" spans="2:7" ht="20.100000000000001" customHeight="1" x14ac:dyDescent="0.25">
      <c r="B2252" s="538" t="str">
        <f ca="1">IF(F2252="","",(IFERROR(OFFSET('BD1'!C$14,MATCH(F2252,'BD1'!AC$13:AC$2500,0)-2,0),"")))</f>
        <v/>
      </c>
      <c r="C2252" s="539" t="str">
        <f ca="1">IF(F2252="","",(IFERROR(OFFSET('BD1'!AB$14,MATCH(F2252,'BD1'!AC$13:AC$2500,0)-2,0),"")))</f>
        <v/>
      </c>
      <c r="D2252" s="70" t="str">
        <f>IF(F2252="","",(COUNTIFS('BD1'!AC:AC,F2252,'BD1'!AA:AA,"PAGADO")))</f>
        <v/>
      </c>
      <c r="E2252" s="73" t="str">
        <f>IF(F2252="","",(IFERROR(VLOOKUP(F2252,'BD1'!AC:AE,2,0),"")))</f>
        <v/>
      </c>
      <c r="F2252" s="360"/>
      <c r="G2252" s="75" t="str">
        <f>IF(F2252="","",(SUMIFS('BD1'!Y:Y,'BD1'!AC:AC,F2252,'BD1'!AA:AA,"PAGADO")))</f>
        <v/>
      </c>
    </row>
    <row r="2253" spans="2:7" ht="20.100000000000001" customHeight="1" x14ac:dyDescent="0.25">
      <c r="B2253" s="538" t="str">
        <f ca="1">IF(F2253="","",(IFERROR(OFFSET('BD1'!C$14,MATCH(F2253,'BD1'!AC$13:AC$2500,0)-2,0),"")))</f>
        <v/>
      </c>
      <c r="C2253" s="539" t="str">
        <f ca="1">IF(F2253="","",(IFERROR(OFFSET('BD1'!AB$14,MATCH(F2253,'BD1'!AC$13:AC$2500,0)-2,0),"")))</f>
        <v/>
      </c>
      <c r="D2253" s="70" t="str">
        <f>IF(F2253="","",(COUNTIFS('BD1'!AC:AC,F2253,'BD1'!AA:AA,"PAGADO")))</f>
        <v/>
      </c>
      <c r="E2253" s="73" t="str">
        <f>IF(F2253="","",(IFERROR(VLOOKUP(F2253,'BD1'!AC:AE,2,0),"")))</f>
        <v/>
      </c>
      <c r="F2253" s="360"/>
      <c r="G2253" s="75" t="str">
        <f>IF(F2253="","",(SUMIFS('BD1'!Y:Y,'BD1'!AC:AC,F2253,'BD1'!AA:AA,"PAGADO")))</f>
        <v/>
      </c>
    </row>
    <row r="2254" spans="2:7" ht="20.100000000000001" customHeight="1" x14ac:dyDescent="0.25">
      <c r="B2254" s="538" t="str">
        <f ca="1">IF(F2254="","",(IFERROR(OFFSET('BD1'!C$14,MATCH(F2254,'BD1'!AC$13:AC$2500,0)-2,0),"")))</f>
        <v/>
      </c>
      <c r="C2254" s="539" t="str">
        <f ca="1">IF(F2254="","",(IFERROR(OFFSET('BD1'!AB$14,MATCH(F2254,'BD1'!AC$13:AC$2500,0)-2,0),"")))</f>
        <v/>
      </c>
      <c r="D2254" s="70" t="str">
        <f>IF(F2254="","",(COUNTIFS('BD1'!AC:AC,F2254,'BD1'!AA:AA,"PAGADO")))</f>
        <v/>
      </c>
      <c r="E2254" s="73" t="str">
        <f>IF(F2254="","",(IFERROR(VLOOKUP(F2254,'BD1'!AC:AE,2,0),"")))</f>
        <v/>
      </c>
      <c r="F2254" s="360"/>
      <c r="G2254" s="75" t="str">
        <f>IF(F2254="","",(SUMIFS('BD1'!Y:Y,'BD1'!AC:AC,F2254,'BD1'!AA:AA,"PAGADO")))</f>
        <v/>
      </c>
    </row>
    <row r="2255" spans="2:7" ht="20.100000000000001" customHeight="1" x14ac:dyDescent="0.25">
      <c r="B2255" s="538" t="str">
        <f ca="1">IF(F2255="","",(IFERROR(OFFSET('BD1'!C$14,MATCH(F2255,'BD1'!AC$13:AC$2500,0)-2,0),"")))</f>
        <v/>
      </c>
      <c r="C2255" s="539" t="str">
        <f ca="1">IF(F2255="","",(IFERROR(OFFSET('BD1'!AB$14,MATCH(F2255,'BD1'!AC$13:AC$2500,0)-2,0),"")))</f>
        <v/>
      </c>
      <c r="D2255" s="70" t="str">
        <f>IF(F2255="","",(COUNTIFS('BD1'!AC:AC,F2255,'BD1'!AA:AA,"PAGADO")))</f>
        <v/>
      </c>
      <c r="E2255" s="73" t="str">
        <f>IF(F2255="","",(IFERROR(VLOOKUP(F2255,'BD1'!AC:AE,2,0),"")))</f>
        <v/>
      </c>
      <c r="F2255" s="360"/>
      <c r="G2255" s="75" t="str">
        <f>IF(F2255="","",(SUMIFS('BD1'!Y:Y,'BD1'!AC:AC,F2255,'BD1'!AA:AA,"PAGADO")))</f>
        <v/>
      </c>
    </row>
    <row r="2256" spans="2:7" ht="20.100000000000001" customHeight="1" x14ac:dyDescent="0.25">
      <c r="B2256" s="538" t="str">
        <f ca="1">IF(F2256="","",(IFERROR(OFFSET('BD1'!C$14,MATCH(F2256,'BD1'!AC$13:AC$2500,0)-2,0),"")))</f>
        <v/>
      </c>
      <c r="C2256" s="539" t="str">
        <f ca="1">IF(F2256="","",(IFERROR(OFFSET('BD1'!AB$14,MATCH(F2256,'BD1'!AC$13:AC$2500,0)-2,0),"")))</f>
        <v/>
      </c>
      <c r="D2256" s="70" t="str">
        <f>IF(F2256="","",(COUNTIFS('BD1'!AC:AC,F2256,'BD1'!AA:AA,"PAGADO")))</f>
        <v/>
      </c>
      <c r="E2256" s="73" t="str">
        <f>IF(F2256="","",(IFERROR(VLOOKUP(F2256,'BD1'!AC:AE,2,0),"")))</f>
        <v/>
      </c>
      <c r="F2256" s="360"/>
      <c r="G2256" s="75" t="str">
        <f>IF(F2256="","",(SUMIFS('BD1'!Y:Y,'BD1'!AC:AC,F2256,'BD1'!AA:AA,"PAGADO")))</f>
        <v/>
      </c>
    </row>
    <row r="2257" spans="2:7" ht="20.100000000000001" customHeight="1" x14ac:dyDescent="0.25">
      <c r="B2257" s="538" t="str">
        <f ca="1">IF(F2257="","",(IFERROR(OFFSET('BD1'!C$14,MATCH(F2257,'BD1'!AC$13:AC$2500,0)-2,0),"")))</f>
        <v/>
      </c>
      <c r="C2257" s="539" t="str">
        <f ca="1">IF(F2257="","",(IFERROR(OFFSET('BD1'!AB$14,MATCH(F2257,'BD1'!AC$13:AC$2500,0)-2,0),"")))</f>
        <v/>
      </c>
      <c r="D2257" s="70" t="str">
        <f>IF(F2257="","",(COUNTIFS('BD1'!AC:AC,F2257,'BD1'!AA:AA,"PAGADO")))</f>
        <v/>
      </c>
      <c r="E2257" s="73" t="str">
        <f>IF(F2257="","",(IFERROR(VLOOKUP(F2257,'BD1'!AC:AE,2,0),"")))</f>
        <v/>
      </c>
      <c r="F2257" s="360"/>
      <c r="G2257" s="75" t="str">
        <f>IF(F2257="","",(SUMIFS('BD1'!Y:Y,'BD1'!AC:AC,F2257,'BD1'!AA:AA,"PAGADO")))</f>
        <v/>
      </c>
    </row>
    <row r="2258" spans="2:7" ht="20.100000000000001" customHeight="1" x14ac:dyDescent="0.25">
      <c r="B2258" s="538" t="str">
        <f ca="1">IF(F2258="","",(IFERROR(OFFSET('BD1'!C$14,MATCH(F2258,'BD1'!AC$13:AC$2500,0)-2,0),"")))</f>
        <v/>
      </c>
      <c r="C2258" s="539" t="str">
        <f ca="1">IF(F2258="","",(IFERROR(OFFSET('BD1'!AB$14,MATCH(F2258,'BD1'!AC$13:AC$2500,0)-2,0),"")))</f>
        <v/>
      </c>
      <c r="D2258" s="70" t="str">
        <f>IF(F2258="","",(COUNTIFS('BD1'!AC:AC,F2258,'BD1'!AA:AA,"PAGADO")))</f>
        <v/>
      </c>
      <c r="E2258" s="73" t="str">
        <f>IF(F2258="","",(IFERROR(VLOOKUP(F2258,'BD1'!AC:AE,2,0),"")))</f>
        <v/>
      </c>
      <c r="F2258" s="360"/>
      <c r="G2258" s="75" t="str">
        <f>IF(F2258="","",(SUMIFS('BD1'!Y:Y,'BD1'!AC:AC,F2258,'BD1'!AA:AA,"PAGADO")))</f>
        <v/>
      </c>
    </row>
    <row r="2259" spans="2:7" ht="20.100000000000001" customHeight="1" x14ac:dyDescent="0.25">
      <c r="B2259" s="538" t="str">
        <f ca="1">IF(F2259="","",(IFERROR(OFFSET('BD1'!C$14,MATCH(F2259,'BD1'!AC$13:AC$2500,0)-2,0),"")))</f>
        <v/>
      </c>
      <c r="C2259" s="539" t="str">
        <f ca="1">IF(F2259="","",(IFERROR(OFFSET('BD1'!AB$14,MATCH(F2259,'BD1'!AC$13:AC$2500,0)-2,0),"")))</f>
        <v/>
      </c>
      <c r="D2259" s="70" t="str">
        <f>IF(F2259="","",(COUNTIFS('BD1'!AC:AC,F2259,'BD1'!AA:AA,"PAGADO")))</f>
        <v/>
      </c>
      <c r="E2259" s="73" t="str">
        <f>IF(F2259="","",(IFERROR(VLOOKUP(F2259,'BD1'!AC:AE,2,0),"")))</f>
        <v/>
      </c>
      <c r="F2259" s="360"/>
      <c r="G2259" s="75" t="str">
        <f>IF(F2259="","",(SUMIFS('BD1'!Y:Y,'BD1'!AC:AC,F2259,'BD1'!AA:AA,"PAGADO")))</f>
        <v/>
      </c>
    </row>
    <row r="2260" spans="2:7" ht="20.100000000000001" customHeight="1" x14ac:dyDescent="0.25">
      <c r="B2260" s="538" t="str">
        <f ca="1">IF(F2260="","",(IFERROR(OFFSET('BD1'!C$14,MATCH(F2260,'BD1'!AC$13:AC$2500,0)-2,0),"")))</f>
        <v/>
      </c>
      <c r="C2260" s="539" t="str">
        <f ca="1">IF(F2260="","",(IFERROR(OFFSET('BD1'!AB$14,MATCH(F2260,'BD1'!AC$13:AC$2500,0)-2,0),"")))</f>
        <v/>
      </c>
      <c r="D2260" s="70" t="str">
        <f>IF(F2260="","",(COUNTIFS('BD1'!AC:AC,F2260,'BD1'!AA:AA,"PAGADO")))</f>
        <v/>
      </c>
      <c r="E2260" s="73" t="str">
        <f>IF(F2260="","",(IFERROR(VLOOKUP(F2260,'BD1'!AC:AE,2,0),"")))</f>
        <v/>
      </c>
      <c r="F2260" s="360"/>
      <c r="G2260" s="75" t="str">
        <f>IF(F2260="","",(SUMIFS('BD1'!Y:Y,'BD1'!AC:AC,F2260,'BD1'!AA:AA,"PAGADO")))</f>
        <v/>
      </c>
    </row>
    <row r="2261" spans="2:7" ht="20.100000000000001" customHeight="1" x14ac:dyDescent="0.25">
      <c r="B2261" s="538" t="str">
        <f ca="1">IF(F2261="","",(IFERROR(OFFSET('BD1'!C$14,MATCH(F2261,'BD1'!AC$13:AC$2500,0)-2,0),"")))</f>
        <v/>
      </c>
      <c r="C2261" s="539" t="str">
        <f ca="1">IF(F2261="","",(IFERROR(OFFSET('BD1'!AB$14,MATCH(F2261,'BD1'!AC$13:AC$2500,0)-2,0),"")))</f>
        <v/>
      </c>
      <c r="D2261" s="70" t="str">
        <f>IF(F2261="","",(COUNTIFS('BD1'!AC:AC,F2261,'BD1'!AA:AA,"PAGADO")))</f>
        <v/>
      </c>
      <c r="E2261" s="73" t="str">
        <f>IF(F2261="","",(IFERROR(VLOOKUP(F2261,'BD1'!AC:AE,2,0),"")))</f>
        <v/>
      </c>
      <c r="F2261" s="360"/>
      <c r="G2261" s="75" t="str">
        <f>IF(F2261="","",(SUMIFS('BD1'!Y:Y,'BD1'!AC:AC,F2261,'BD1'!AA:AA,"PAGADO")))</f>
        <v/>
      </c>
    </row>
    <row r="2262" spans="2:7" ht="20.100000000000001" customHeight="1" x14ac:dyDescent="0.25">
      <c r="B2262" s="538" t="str">
        <f ca="1">IF(F2262="","",(IFERROR(OFFSET('BD1'!C$14,MATCH(F2262,'BD1'!AC$13:AC$2500,0)-2,0),"")))</f>
        <v/>
      </c>
      <c r="C2262" s="539" t="str">
        <f ca="1">IF(F2262="","",(IFERROR(OFFSET('BD1'!AB$14,MATCH(F2262,'BD1'!AC$13:AC$2500,0)-2,0),"")))</f>
        <v/>
      </c>
      <c r="D2262" s="70" t="str">
        <f>IF(F2262="","",(COUNTIFS('BD1'!AC:AC,F2262,'BD1'!AA:AA,"PAGADO")))</f>
        <v/>
      </c>
      <c r="E2262" s="73" t="str">
        <f>IF(F2262="","",(IFERROR(VLOOKUP(F2262,'BD1'!AC:AE,2,0),"")))</f>
        <v/>
      </c>
      <c r="F2262" s="360"/>
      <c r="G2262" s="75" t="str">
        <f>IF(F2262="","",(SUMIFS('BD1'!Y:Y,'BD1'!AC:AC,F2262,'BD1'!AA:AA,"PAGADO")))</f>
        <v/>
      </c>
    </row>
    <row r="2263" spans="2:7" ht="20.100000000000001" customHeight="1" x14ac:dyDescent="0.25">
      <c r="B2263" s="538" t="str">
        <f ca="1">IF(F2263="","",(IFERROR(OFFSET('BD1'!C$14,MATCH(F2263,'BD1'!AC$13:AC$2500,0)-2,0),"")))</f>
        <v/>
      </c>
      <c r="C2263" s="539" t="str">
        <f ca="1">IF(F2263="","",(IFERROR(OFFSET('BD1'!AB$14,MATCH(F2263,'BD1'!AC$13:AC$2500,0)-2,0),"")))</f>
        <v/>
      </c>
      <c r="D2263" s="70" t="str">
        <f>IF(F2263="","",(COUNTIFS('BD1'!AC:AC,F2263,'BD1'!AA:AA,"PAGADO")))</f>
        <v/>
      </c>
      <c r="E2263" s="73" t="str">
        <f>IF(F2263="","",(IFERROR(VLOOKUP(F2263,'BD1'!AC:AE,2,0),"")))</f>
        <v/>
      </c>
      <c r="F2263" s="360"/>
      <c r="G2263" s="75" t="str">
        <f>IF(F2263="","",(SUMIFS('BD1'!Y:Y,'BD1'!AC:AC,F2263,'BD1'!AA:AA,"PAGADO")))</f>
        <v/>
      </c>
    </row>
    <row r="2264" spans="2:7" ht="20.100000000000001" customHeight="1" x14ac:dyDescent="0.25">
      <c r="B2264" s="538" t="str">
        <f ca="1">IF(F2264="","",(IFERROR(OFFSET('BD1'!C$14,MATCH(F2264,'BD1'!AC$13:AC$2500,0)-2,0),"")))</f>
        <v/>
      </c>
      <c r="C2264" s="539" t="str">
        <f ca="1">IF(F2264="","",(IFERROR(OFFSET('BD1'!AB$14,MATCH(F2264,'BD1'!AC$13:AC$2500,0)-2,0),"")))</f>
        <v/>
      </c>
      <c r="D2264" s="70" t="str">
        <f>IF(F2264="","",(COUNTIFS('BD1'!AC:AC,F2264,'BD1'!AA:AA,"PAGADO")))</f>
        <v/>
      </c>
      <c r="E2264" s="73" t="str">
        <f>IF(F2264="","",(IFERROR(VLOOKUP(F2264,'BD1'!AC:AE,2,0),"")))</f>
        <v/>
      </c>
      <c r="F2264" s="360"/>
      <c r="G2264" s="75" t="str">
        <f>IF(F2264="","",(SUMIFS('BD1'!Y:Y,'BD1'!AC:AC,F2264,'BD1'!AA:AA,"PAGADO")))</f>
        <v/>
      </c>
    </row>
    <row r="2265" spans="2:7" ht="20.100000000000001" customHeight="1" x14ac:dyDescent="0.25">
      <c r="B2265" s="538" t="str">
        <f ca="1">IF(F2265="","",(IFERROR(OFFSET('BD1'!C$14,MATCH(F2265,'BD1'!AC$13:AC$2500,0)-2,0),"")))</f>
        <v/>
      </c>
      <c r="C2265" s="539" t="str">
        <f ca="1">IF(F2265="","",(IFERROR(OFFSET('BD1'!AB$14,MATCH(F2265,'BD1'!AC$13:AC$2500,0)-2,0),"")))</f>
        <v/>
      </c>
      <c r="D2265" s="70" t="str">
        <f>IF(F2265="","",(COUNTIFS('BD1'!AC:AC,F2265,'BD1'!AA:AA,"PAGADO")))</f>
        <v/>
      </c>
      <c r="E2265" s="73" t="str">
        <f>IF(F2265="","",(IFERROR(VLOOKUP(F2265,'BD1'!AC:AE,2,0),"")))</f>
        <v/>
      </c>
      <c r="F2265" s="360"/>
      <c r="G2265" s="75" t="str">
        <f>IF(F2265="","",(SUMIFS('BD1'!Y:Y,'BD1'!AC:AC,F2265,'BD1'!AA:AA,"PAGADO")))</f>
        <v/>
      </c>
    </row>
    <row r="2266" spans="2:7" ht="20.100000000000001" customHeight="1" x14ac:dyDescent="0.25">
      <c r="B2266" s="538" t="str">
        <f ca="1">IF(F2266="","",(IFERROR(OFFSET('BD1'!C$14,MATCH(F2266,'BD1'!AC$13:AC$2500,0)-2,0),"")))</f>
        <v/>
      </c>
      <c r="C2266" s="539" t="str">
        <f ca="1">IF(F2266="","",(IFERROR(OFFSET('BD1'!AB$14,MATCH(F2266,'BD1'!AC$13:AC$2500,0)-2,0),"")))</f>
        <v/>
      </c>
      <c r="D2266" s="70" t="str">
        <f>IF(F2266="","",(COUNTIFS('BD1'!AC:AC,F2266,'BD1'!AA:AA,"PAGADO")))</f>
        <v/>
      </c>
      <c r="E2266" s="73" t="str">
        <f>IF(F2266="","",(IFERROR(VLOOKUP(F2266,'BD1'!AC:AE,2,0),"")))</f>
        <v/>
      </c>
      <c r="F2266" s="360"/>
      <c r="G2266" s="75" t="str">
        <f>IF(F2266="","",(SUMIFS('BD1'!Y:Y,'BD1'!AC:AC,F2266,'BD1'!AA:AA,"PAGADO")))</f>
        <v/>
      </c>
    </row>
    <row r="2267" spans="2:7" ht="20.100000000000001" customHeight="1" x14ac:dyDescent="0.25">
      <c r="B2267" s="538" t="str">
        <f ca="1">IF(F2267="","",(IFERROR(OFFSET('BD1'!C$14,MATCH(F2267,'BD1'!AC$13:AC$2500,0)-2,0),"")))</f>
        <v/>
      </c>
      <c r="C2267" s="539" t="str">
        <f ca="1">IF(F2267="","",(IFERROR(OFFSET('BD1'!AB$14,MATCH(F2267,'BD1'!AC$13:AC$2500,0)-2,0),"")))</f>
        <v/>
      </c>
      <c r="D2267" s="70" t="str">
        <f>IF(F2267="","",(COUNTIFS('BD1'!AC:AC,F2267,'BD1'!AA:AA,"PAGADO")))</f>
        <v/>
      </c>
      <c r="E2267" s="73" t="str">
        <f>IF(F2267="","",(IFERROR(VLOOKUP(F2267,'BD1'!AC:AE,2,0),"")))</f>
        <v/>
      </c>
      <c r="F2267" s="360"/>
      <c r="G2267" s="75" t="str">
        <f>IF(F2267="","",(SUMIFS('BD1'!Y:Y,'BD1'!AC:AC,F2267,'BD1'!AA:AA,"PAGADO")))</f>
        <v/>
      </c>
    </row>
    <row r="2268" spans="2:7" ht="20.100000000000001" customHeight="1" x14ac:dyDescent="0.25">
      <c r="B2268" s="538" t="str">
        <f ca="1">IF(F2268="","",(IFERROR(OFFSET('BD1'!C$14,MATCH(F2268,'BD1'!AC$13:AC$2500,0)-2,0),"")))</f>
        <v/>
      </c>
      <c r="C2268" s="539" t="str">
        <f ca="1">IF(F2268="","",(IFERROR(OFFSET('BD1'!AB$14,MATCH(F2268,'BD1'!AC$13:AC$2500,0)-2,0),"")))</f>
        <v/>
      </c>
      <c r="D2268" s="70" t="str">
        <f>IF(F2268="","",(COUNTIFS('BD1'!AC:AC,F2268,'BD1'!AA:AA,"PAGADO")))</f>
        <v/>
      </c>
      <c r="E2268" s="73" t="str">
        <f>IF(F2268="","",(IFERROR(VLOOKUP(F2268,'BD1'!AC:AE,2,0),"")))</f>
        <v/>
      </c>
      <c r="F2268" s="360"/>
      <c r="G2268" s="75" t="str">
        <f>IF(F2268="","",(SUMIFS('BD1'!Y:Y,'BD1'!AC:AC,F2268,'BD1'!AA:AA,"PAGADO")))</f>
        <v/>
      </c>
    </row>
    <row r="2269" spans="2:7" ht="20.100000000000001" customHeight="1" x14ac:dyDescent="0.25">
      <c r="B2269" s="538" t="str">
        <f ca="1">IF(F2269="","",(IFERROR(OFFSET('BD1'!C$14,MATCH(F2269,'BD1'!AC$13:AC$2500,0)-2,0),"")))</f>
        <v/>
      </c>
      <c r="C2269" s="539" t="str">
        <f ca="1">IF(F2269="","",(IFERROR(OFFSET('BD1'!AB$14,MATCH(F2269,'BD1'!AC$13:AC$2500,0)-2,0),"")))</f>
        <v/>
      </c>
      <c r="D2269" s="70" t="str">
        <f>IF(F2269="","",(COUNTIFS('BD1'!AC:AC,F2269,'BD1'!AA:AA,"PAGADO")))</f>
        <v/>
      </c>
      <c r="E2269" s="73" t="str">
        <f>IF(F2269="","",(IFERROR(VLOOKUP(F2269,'BD1'!AC:AE,2,0),"")))</f>
        <v/>
      </c>
      <c r="F2269" s="360"/>
      <c r="G2269" s="75" t="str">
        <f>IF(F2269="","",(SUMIFS('BD1'!Y:Y,'BD1'!AC:AC,F2269,'BD1'!AA:AA,"PAGADO")))</f>
        <v/>
      </c>
    </row>
    <row r="2270" spans="2:7" ht="20.100000000000001" customHeight="1" x14ac:dyDescent="0.25">
      <c r="B2270" s="538" t="str">
        <f ca="1">IF(F2270="","",(IFERROR(OFFSET('BD1'!C$14,MATCH(F2270,'BD1'!AC$13:AC$2500,0)-2,0),"")))</f>
        <v/>
      </c>
      <c r="C2270" s="539" t="str">
        <f ca="1">IF(F2270="","",(IFERROR(OFFSET('BD1'!AB$14,MATCH(F2270,'BD1'!AC$13:AC$2500,0)-2,0),"")))</f>
        <v/>
      </c>
      <c r="D2270" s="70" t="str">
        <f>IF(F2270="","",(COUNTIFS('BD1'!AC:AC,F2270,'BD1'!AA:AA,"PAGADO")))</f>
        <v/>
      </c>
      <c r="E2270" s="73" t="str">
        <f>IF(F2270="","",(IFERROR(VLOOKUP(F2270,'BD1'!AC:AE,2,0),"")))</f>
        <v/>
      </c>
      <c r="F2270" s="360"/>
      <c r="G2270" s="75" t="str">
        <f>IF(F2270="","",(SUMIFS('BD1'!Y:Y,'BD1'!AC:AC,F2270,'BD1'!AA:AA,"PAGADO")))</f>
        <v/>
      </c>
    </row>
    <row r="2271" spans="2:7" ht="20.100000000000001" customHeight="1" x14ac:dyDescent="0.25">
      <c r="B2271" s="538" t="str">
        <f ca="1">IF(F2271="","",(IFERROR(OFFSET('BD1'!C$14,MATCH(F2271,'BD1'!AC$13:AC$2500,0)-2,0),"")))</f>
        <v/>
      </c>
      <c r="C2271" s="539" t="str">
        <f ca="1">IF(F2271="","",(IFERROR(OFFSET('BD1'!AB$14,MATCH(F2271,'BD1'!AC$13:AC$2500,0)-2,0),"")))</f>
        <v/>
      </c>
      <c r="D2271" s="70" t="str">
        <f>IF(F2271="","",(COUNTIFS('BD1'!AC:AC,F2271,'BD1'!AA:AA,"PAGADO")))</f>
        <v/>
      </c>
      <c r="E2271" s="73" t="str">
        <f>IF(F2271="","",(IFERROR(VLOOKUP(F2271,'BD1'!AC:AE,2,0),"")))</f>
        <v/>
      </c>
      <c r="F2271" s="360"/>
      <c r="G2271" s="75" t="str">
        <f>IF(F2271="","",(SUMIFS('BD1'!Y:Y,'BD1'!AC:AC,F2271,'BD1'!AA:AA,"PAGADO")))</f>
        <v/>
      </c>
    </row>
    <row r="2272" spans="2:7" ht="20.100000000000001" customHeight="1" x14ac:dyDescent="0.25">
      <c r="B2272" s="538" t="str">
        <f ca="1">IF(F2272="","",(IFERROR(OFFSET('BD1'!C$14,MATCH(F2272,'BD1'!AC$13:AC$2500,0)-2,0),"")))</f>
        <v/>
      </c>
      <c r="C2272" s="539" t="str">
        <f ca="1">IF(F2272="","",(IFERROR(OFFSET('BD1'!AB$14,MATCH(F2272,'BD1'!AC$13:AC$2500,0)-2,0),"")))</f>
        <v/>
      </c>
      <c r="D2272" s="70" t="str">
        <f>IF(F2272="","",(COUNTIFS('BD1'!AC:AC,F2272,'BD1'!AA:AA,"PAGADO")))</f>
        <v/>
      </c>
      <c r="E2272" s="73" t="str">
        <f>IF(F2272="","",(IFERROR(VLOOKUP(F2272,'BD1'!AC:AE,2,0),"")))</f>
        <v/>
      </c>
      <c r="F2272" s="360"/>
      <c r="G2272" s="75" t="str">
        <f>IF(F2272="","",(SUMIFS('BD1'!Y:Y,'BD1'!AC:AC,F2272,'BD1'!AA:AA,"PAGADO")))</f>
        <v/>
      </c>
    </row>
    <row r="2273" spans="2:7" ht="20.100000000000001" customHeight="1" x14ac:dyDescent="0.25">
      <c r="B2273" s="538" t="str">
        <f ca="1">IF(F2273="","",(IFERROR(OFFSET('BD1'!C$14,MATCH(F2273,'BD1'!AC$13:AC$2500,0)-2,0),"")))</f>
        <v/>
      </c>
      <c r="C2273" s="539" t="str">
        <f ca="1">IF(F2273="","",(IFERROR(OFFSET('BD1'!AB$14,MATCH(F2273,'BD1'!AC$13:AC$2500,0)-2,0),"")))</f>
        <v/>
      </c>
      <c r="D2273" s="70" t="str">
        <f>IF(F2273="","",(COUNTIFS('BD1'!AC:AC,F2273,'BD1'!AA:AA,"PAGADO")))</f>
        <v/>
      </c>
      <c r="E2273" s="73" t="str">
        <f>IF(F2273="","",(IFERROR(VLOOKUP(F2273,'BD1'!AC:AE,2,0),"")))</f>
        <v/>
      </c>
      <c r="F2273" s="360"/>
      <c r="G2273" s="75" t="str">
        <f>IF(F2273="","",(SUMIFS('BD1'!Y:Y,'BD1'!AC:AC,F2273,'BD1'!AA:AA,"PAGADO")))</f>
        <v/>
      </c>
    </row>
    <row r="2274" spans="2:7" ht="20.100000000000001" customHeight="1" x14ac:dyDescent="0.25">
      <c r="B2274" s="538" t="str">
        <f ca="1">IF(F2274="","",(IFERROR(OFFSET('BD1'!C$14,MATCH(F2274,'BD1'!AC$13:AC$2500,0)-2,0),"")))</f>
        <v/>
      </c>
      <c r="C2274" s="539" t="str">
        <f ca="1">IF(F2274="","",(IFERROR(OFFSET('BD1'!AB$14,MATCH(F2274,'BD1'!AC$13:AC$2500,0)-2,0),"")))</f>
        <v/>
      </c>
      <c r="D2274" s="70" t="str">
        <f>IF(F2274="","",(COUNTIFS('BD1'!AC:AC,F2274,'BD1'!AA:AA,"PAGADO")))</f>
        <v/>
      </c>
      <c r="E2274" s="73" t="str">
        <f>IF(F2274="","",(IFERROR(VLOOKUP(F2274,'BD1'!AC:AE,2,0),"")))</f>
        <v/>
      </c>
      <c r="F2274" s="360"/>
      <c r="G2274" s="75" t="str">
        <f>IF(F2274="","",(SUMIFS('BD1'!Y:Y,'BD1'!AC:AC,F2274,'BD1'!AA:AA,"PAGADO")))</f>
        <v/>
      </c>
    </row>
    <row r="2275" spans="2:7" ht="20.100000000000001" customHeight="1" x14ac:dyDescent="0.25">
      <c r="B2275" s="538" t="str">
        <f ca="1">IF(F2275="","",(IFERROR(OFFSET('BD1'!C$14,MATCH(F2275,'BD1'!AC$13:AC$2500,0)-2,0),"")))</f>
        <v/>
      </c>
      <c r="C2275" s="539" t="str">
        <f ca="1">IF(F2275="","",(IFERROR(OFFSET('BD1'!AB$14,MATCH(F2275,'BD1'!AC$13:AC$2500,0)-2,0),"")))</f>
        <v/>
      </c>
      <c r="D2275" s="70" t="str">
        <f>IF(F2275="","",(COUNTIFS('BD1'!AC:AC,F2275,'BD1'!AA:AA,"PAGADO")))</f>
        <v/>
      </c>
      <c r="E2275" s="73" t="str">
        <f>IF(F2275="","",(IFERROR(VLOOKUP(F2275,'BD1'!AC:AE,2,0),"")))</f>
        <v/>
      </c>
      <c r="F2275" s="360"/>
      <c r="G2275" s="75" t="str">
        <f>IF(F2275="","",(SUMIFS('BD1'!Y:Y,'BD1'!AC:AC,F2275,'BD1'!AA:AA,"PAGADO")))</f>
        <v/>
      </c>
    </row>
    <row r="2276" spans="2:7" ht="20.100000000000001" customHeight="1" x14ac:dyDescent="0.25">
      <c r="B2276" s="538" t="str">
        <f ca="1">IF(F2276="","",(IFERROR(OFFSET('BD1'!C$14,MATCH(F2276,'BD1'!AC$13:AC$2500,0)-2,0),"")))</f>
        <v/>
      </c>
      <c r="C2276" s="539" t="str">
        <f ca="1">IF(F2276="","",(IFERROR(OFFSET('BD1'!AB$14,MATCH(F2276,'BD1'!AC$13:AC$2500,0)-2,0),"")))</f>
        <v/>
      </c>
      <c r="D2276" s="70" t="str">
        <f>IF(F2276="","",(COUNTIFS('BD1'!AC:AC,F2276,'BD1'!AA:AA,"PAGADO")))</f>
        <v/>
      </c>
      <c r="E2276" s="73" t="str">
        <f>IF(F2276="","",(IFERROR(VLOOKUP(F2276,'BD1'!AC:AE,2,0),"")))</f>
        <v/>
      </c>
      <c r="F2276" s="360"/>
      <c r="G2276" s="75" t="str">
        <f>IF(F2276="","",(SUMIFS('BD1'!Y:Y,'BD1'!AC:AC,F2276,'BD1'!AA:AA,"PAGADO")))</f>
        <v/>
      </c>
    </row>
    <row r="2277" spans="2:7" ht="20.100000000000001" customHeight="1" x14ac:dyDescent="0.25">
      <c r="B2277" s="538" t="str">
        <f ca="1">IF(F2277="","",(IFERROR(OFFSET('BD1'!C$14,MATCH(F2277,'BD1'!AC$13:AC$2500,0)-2,0),"")))</f>
        <v/>
      </c>
      <c r="C2277" s="539" t="str">
        <f ca="1">IF(F2277="","",(IFERROR(OFFSET('BD1'!AB$14,MATCH(F2277,'BD1'!AC$13:AC$2500,0)-2,0),"")))</f>
        <v/>
      </c>
      <c r="D2277" s="70" t="str">
        <f>IF(F2277="","",(COUNTIFS('BD1'!AC:AC,F2277,'BD1'!AA:AA,"PAGADO")))</f>
        <v/>
      </c>
      <c r="E2277" s="73" t="str">
        <f>IF(F2277="","",(IFERROR(VLOOKUP(F2277,'BD1'!AC:AE,2,0),"")))</f>
        <v/>
      </c>
      <c r="F2277" s="360"/>
      <c r="G2277" s="75" t="str">
        <f>IF(F2277="","",(SUMIFS('BD1'!Y:Y,'BD1'!AC:AC,F2277,'BD1'!AA:AA,"PAGADO")))</f>
        <v/>
      </c>
    </row>
    <row r="2278" spans="2:7" ht="20.100000000000001" customHeight="1" x14ac:dyDescent="0.25">
      <c r="B2278" s="538" t="str">
        <f ca="1">IF(F2278="","",(IFERROR(OFFSET('BD1'!C$14,MATCH(F2278,'BD1'!AC$13:AC$2500,0)-2,0),"")))</f>
        <v/>
      </c>
      <c r="C2278" s="539" t="str">
        <f ca="1">IF(F2278="","",(IFERROR(OFFSET('BD1'!AB$14,MATCH(F2278,'BD1'!AC$13:AC$2500,0)-2,0),"")))</f>
        <v/>
      </c>
      <c r="D2278" s="70" t="str">
        <f>IF(F2278="","",(COUNTIFS('BD1'!AC:AC,F2278,'BD1'!AA:AA,"PAGADO")))</f>
        <v/>
      </c>
      <c r="E2278" s="73" t="str">
        <f>IF(F2278="","",(IFERROR(VLOOKUP(F2278,'BD1'!AC:AE,2,0),"")))</f>
        <v/>
      </c>
      <c r="F2278" s="360"/>
      <c r="G2278" s="75" t="str">
        <f>IF(F2278="","",(SUMIFS('BD1'!Y:Y,'BD1'!AC:AC,F2278,'BD1'!AA:AA,"PAGADO")))</f>
        <v/>
      </c>
    </row>
    <row r="2279" spans="2:7" ht="20.100000000000001" customHeight="1" x14ac:dyDescent="0.25">
      <c r="B2279" s="538" t="str">
        <f ca="1">IF(F2279="","",(IFERROR(OFFSET('BD1'!C$14,MATCH(F2279,'BD1'!AC$13:AC$2500,0)-2,0),"")))</f>
        <v/>
      </c>
      <c r="C2279" s="539" t="str">
        <f ca="1">IF(F2279="","",(IFERROR(OFFSET('BD1'!AB$14,MATCH(F2279,'BD1'!AC$13:AC$2500,0)-2,0),"")))</f>
        <v/>
      </c>
      <c r="D2279" s="70" t="str">
        <f>IF(F2279="","",(COUNTIFS('BD1'!AC:AC,F2279,'BD1'!AA:AA,"PAGADO")))</f>
        <v/>
      </c>
      <c r="E2279" s="73" t="str">
        <f>IF(F2279="","",(IFERROR(VLOOKUP(F2279,'BD1'!AC:AE,2,0),"")))</f>
        <v/>
      </c>
      <c r="F2279" s="360"/>
      <c r="G2279" s="75" t="str">
        <f>IF(F2279="","",(SUMIFS('BD1'!Y:Y,'BD1'!AC:AC,F2279,'BD1'!AA:AA,"PAGADO")))</f>
        <v/>
      </c>
    </row>
    <row r="2280" spans="2:7" ht="20.100000000000001" customHeight="1" x14ac:dyDescent="0.25">
      <c r="B2280" s="538" t="str">
        <f ca="1">IF(F2280="","",(IFERROR(OFFSET('BD1'!C$14,MATCH(F2280,'BD1'!AC$13:AC$2500,0)-2,0),"")))</f>
        <v/>
      </c>
      <c r="C2280" s="539" t="str">
        <f ca="1">IF(F2280="","",(IFERROR(OFFSET('BD1'!AB$14,MATCH(F2280,'BD1'!AC$13:AC$2500,0)-2,0),"")))</f>
        <v/>
      </c>
      <c r="D2280" s="70" t="str">
        <f>IF(F2280="","",(COUNTIFS('BD1'!AC:AC,F2280,'BD1'!AA:AA,"PAGADO")))</f>
        <v/>
      </c>
      <c r="E2280" s="73" t="str">
        <f>IF(F2280="","",(IFERROR(VLOOKUP(F2280,'BD1'!AC:AE,2,0),"")))</f>
        <v/>
      </c>
      <c r="F2280" s="360"/>
      <c r="G2280" s="75" t="str">
        <f>IF(F2280="","",(SUMIFS('BD1'!Y:Y,'BD1'!AC:AC,F2280,'BD1'!AA:AA,"PAGADO")))</f>
        <v/>
      </c>
    </row>
    <row r="2281" spans="2:7" ht="20.100000000000001" customHeight="1" x14ac:dyDescent="0.25">
      <c r="B2281" s="538" t="str">
        <f ca="1">IF(F2281="","",(IFERROR(OFFSET('BD1'!C$14,MATCH(F2281,'BD1'!AC$13:AC$2500,0)-2,0),"")))</f>
        <v/>
      </c>
      <c r="C2281" s="539" t="str">
        <f ca="1">IF(F2281="","",(IFERROR(OFFSET('BD1'!AB$14,MATCH(F2281,'BD1'!AC$13:AC$2500,0)-2,0),"")))</f>
        <v/>
      </c>
      <c r="D2281" s="70" t="str">
        <f>IF(F2281="","",(COUNTIFS('BD1'!AC:AC,F2281,'BD1'!AA:AA,"PAGADO")))</f>
        <v/>
      </c>
      <c r="E2281" s="73" t="str">
        <f>IF(F2281="","",(IFERROR(VLOOKUP(F2281,'BD1'!AC:AE,2,0),"")))</f>
        <v/>
      </c>
      <c r="F2281" s="360"/>
      <c r="G2281" s="75" t="str">
        <f>IF(F2281="","",(SUMIFS('BD1'!Y:Y,'BD1'!AC:AC,F2281,'BD1'!AA:AA,"PAGADO")))</f>
        <v/>
      </c>
    </row>
    <row r="2282" spans="2:7" ht="20.100000000000001" customHeight="1" x14ac:dyDescent="0.25">
      <c r="B2282" s="538" t="str">
        <f ca="1">IF(F2282="","",(IFERROR(OFFSET('BD1'!C$14,MATCH(F2282,'BD1'!AC$13:AC$2500,0)-2,0),"")))</f>
        <v/>
      </c>
      <c r="C2282" s="539" t="str">
        <f ca="1">IF(F2282="","",(IFERROR(OFFSET('BD1'!AB$14,MATCH(F2282,'BD1'!AC$13:AC$2500,0)-2,0),"")))</f>
        <v/>
      </c>
      <c r="D2282" s="70" t="str">
        <f>IF(F2282="","",(COUNTIFS('BD1'!AC:AC,F2282,'BD1'!AA:AA,"PAGADO")))</f>
        <v/>
      </c>
      <c r="E2282" s="73" t="str">
        <f>IF(F2282="","",(IFERROR(VLOOKUP(F2282,'BD1'!AC:AE,2,0),"")))</f>
        <v/>
      </c>
      <c r="F2282" s="360"/>
      <c r="G2282" s="75" t="str">
        <f>IF(F2282="","",(SUMIFS('BD1'!Y:Y,'BD1'!AC:AC,F2282,'BD1'!AA:AA,"PAGADO")))</f>
        <v/>
      </c>
    </row>
    <row r="2283" spans="2:7" ht="20.100000000000001" customHeight="1" x14ac:dyDescent="0.25">
      <c r="B2283" s="538" t="str">
        <f ca="1">IF(F2283="","",(IFERROR(OFFSET('BD1'!C$14,MATCH(F2283,'BD1'!AC$13:AC$2500,0)-2,0),"")))</f>
        <v/>
      </c>
      <c r="C2283" s="539" t="str">
        <f ca="1">IF(F2283="","",(IFERROR(OFFSET('BD1'!AB$14,MATCH(F2283,'BD1'!AC$13:AC$2500,0)-2,0),"")))</f>
        <v/>
      </c>
      <c r="D2283" s="70" t="str">
        <f>IF(F2283="","",(COUNTIFS('BD1'!AC:AC,F2283,'BD1'!AA:AA,"PAGADO")))</f>
        <v/>
      </c>
      <c r="E2283" s="73" t="str">
        <f>IF(F2283="","",(IFERROR(VLOOKUP(F2283,'BD1'!AC:AE,2,0),"")))</f>
        <v/>
      </c>
      <c r="F2283" s="360"/>
      <c r="G2283" s="75" t="str">
        <f>IF(F2283="","",(SUMIFS('BD1'!Y:Y,'BD1'!AC:AC,F2283,'BD1'!AA:AA,"PAGADO")))</f>
        <v/>
      </c>
    </row>
    <row r="2284" spans="2:7" ht="20.100000000000001" customHeight="1" x14ac:dyDescent="0.25">
      <c r="B2284" s="538" t="str">
        <f ca="1">IF(F2284="","",(IFERROR(OFFSET('BD1'!C$14,MATCH(F2284,'BD1'!AC$13:AC$2500,0)-2,0),"")))</f>
        <v/>
      </c>
      <c r="C2284" s="539" t="str">
        <f ca="1">IF(F2284="","",(IFERROR(OFFSET('BD1'!AB$14,MATCH(F2284,'BD1'!AC$13:AC$2500,0)-2,0),"")))</f>
        <v/>
      </c>
      <c r="D2284" s="70" t="str">
        <f>IF(F2284="","",(COUNTIFS('BD1'!AC:AC,F2284,'BD1'!AA:AA,"PAGADO")))</f>
        <v/>
      </c>
      <c r="E2284" s="73" t="str">
        <f>IF(F2284="","",(IFERROR(VLOOKUP(F2284,'BD1'!AC:AE,2,0),"")))</f>
        <v/>
      </c>
      <c r="F2284" s="360"/>
      <c r="G2284" s="75" t="str">
        <f>IF(F2284="","",(SUMIFS('BD1'!Y:Y,'BD1'!AC:AC,F2284,'BD1'!AA:AA,"PAGADO")))</f>
        <v/>
      </c>
    </row>
    <row r="2285" spans="2:7" ht="20.100000000000001" customHeight="1" x14ac:dyDescent="0.25">
      <c r="B2285" s="538" t="str">
        <f ca="1">IF(F2285="","",(IFERROR(OFFSET('BD1'!C$14,MATCH(F2285,'BD1'!AC$13:AC$2500,0)-2,0),"")))</f>
        <v/>
      </c>
      <c r="C2285" s="539" t="str">
        <f ca="1">IF(F2285="","",(IFERROR(OFFSET('BD1'!AB$14,MATCH(F2285,'BD1'!AC$13:AC$2500,0)-2,0),"")))</f>
        <v/>
      </c>
      <c r="D2285" s="70" t="str">
        <f>IF(F2285="","",(COUNTIFS('BD1'!AC:AC,F2285,'BD1'!AA:AA,"PAGADO")))</f>
        <v/>
      </c>
      <c r="E2285" s="73" t="str">
        <f>IF(F2285="","",(IFERROR(VLOOKUP(F2285,'BD1'!AC:AE,2,0),"")))</f>
        <v/>
      </c>
      <c r="F2285" s="360"/>
      <c r="G2285" s="75" t="str">
        <f>IF(F2285="","",(SUMIFS('BD1'!Y:Y,'BD1'!AC:AC,F2285,'BD1'!AA:AA,"PAGADO")))</f>
        <v/>
      </c>
    </row>
    <row r="2286" spans="2:7" ht="20.100000000000001" customHeight="1" x14ac:dyDescent="0.25">
      <c r="B2286" s="538" t="str">
        <f ca="1">IF(F2286="","",(IFERROR(OFFSET('BD1'!C$14,MATCH(F2286,'BD1'!AC$13:AC$2500,0)-2,0),"")))</f>
        <v/>
      </c>
      <c r="C2286" s="539" t="str">
        <f ca="1">IF(F2286="","",(IFERROR(OFFSET('BD1'!AB$14,MATCH(F2286,'BD1'!AC$13:AC$2500,0)-2,0),"")))</f>
        <v/>
      </c>
      <c r="D2286" s="70" t="str">
        <f>IF(F2286="","",(COUNTIFS('BD1'!AC:AC,F2286,'BD1'!AA:AA,"PAGADO")))</f>
        <v/>
      </c>
      <c r="E2286" s="73" t="str">
        <f>IF(F2286="","",(IFERROR(VLOOKUP(F2286,'BD1'!AC:AE,2,0),"")))</f>
        <v/>
      </c>
      <c r="F2286" s="360"/>
      <c r="G2286" s="75" t="str">
        <f>IF(F2286="","",(SUMIFS('BD1'!Y:Y,'BD1'!AC:AC,F2286,'BD1'!AA:AA,"PAGADO")))</f>
        <v/>
      </c>
    </row>
    <row r="2287" spans="2:7" ht="20.100000000000001" customHeight="1" x14ac:dyDescent="0.25">
      <c r="B2287" s="538" t="str">
        <f ca="1">IF(F2287="","",(IFERROR(OFFSET('BD1'!C$14,MATCH(F2287,'BD1'!AC$13:AC$2500,0)-2,0),"")))</f>
        <v/>
      </c>
      <c r="C2287" s="539" t="str">
        <f ca="1">IF(F2287="","",(IFERROR(OFFSET('BD1'!AB$14,MATCH(F2287,'BD1'!AC$13:AC$2500,0)-2,0),"")))</f>
        <v/>
      </c>
      <c r="D2287" s="70" t="str">
        <f>IF(F2287="","",(COUNTIFS('BD1'!AC:AC,F2287,'BD1'!AA:AA,"PAGADO")))</f>
        <v/>
      </c>
      <c r="E2287" s="73" t="str">
        <f>IF(F2287="","",(IFERROR(VLOOKUP(F2287,'BD1'!AC:AE,2,0),"")))</f>
        <v/>
      </c>
      <c r="F2287" s="360"/>
      <c r="G2287" s="75" t="str">
        <f>IF(F2287="","",(SUMIFS('BD1'!Y:Y,'BD1'!AC:AC,F2287,'BD1'!AA:AA,"PAGADO")))</f>
        <v/>
      </c>
    </row>
    <row r="2288" spans="2:7" ht="20.100000000000001" customHeight="1" x14ac:dyDescent="0.25">
      <c r="B2288" s="538" t="str">
        <f ca="1">IF(F2288="","",(IFERROR(OFFSET('BD1'!C$14,MATCH(F2288,'BD1'!AC$13:AC$2500,0)-2,0),"")))</f>
        <v/>
      </c>
      <c r="C2288" s="539" t="str">
        <f ca="1">IF(F2288="","",(IFERROR(OFFSET('BD1'!AB$14,MATCH(F2288,'BD1'!AC$13:AC$2500,0)-2,0),"")))</f>
        <v/>
      </c>
      <c r="D2288" s="70" t="str">
        <f>IF(F2288="","",(COUNTIFS('BD1'!AC:AC,F2288,'BD1'!AA:AA,"PAGADO")))</f>
        <v/>
      </c>
      <c r="E2288" s="73" t="str">
        <f>IF(F2288="","",(IFERROR(VLOOKUP(F2288,'BD1'!AC:AE,2,0),"")))</f>
        <v/>
      </c>
      <c r="F2288" s="360"/>
      <c r="G2288" s="75" t="str">
        <f>IF(F2288="","",(SUMIFS('BD1'!Y:Y,'BD1'!AC:AC,F2288,'BD1'!AA:AA,"PAGADO")))</f>
        <v/>
      </c>
    </row>
    <row r="2289" spans="2:7" ht="20.100000000000001" customHeight="1" x14ac:dyDescent="0.25">
      <c r="B2289" s="538" t="str">
        <f ca="1">IF(F2289="","",(IFERROR(OFFSET('BD1'!C$14,MATCH(F2289,'BD1'!AC$13:AC$2500,0)-2,0),"")))</f>
        <v/>
      </c>
      <c r="C2289" s="539" t="str">
        <f ca="1">IF(F2289="","",(IFERROR(OFFSET('BD1'!AB$14,MATCH(F2289,'BD1'!AC$13:AC$2500,0)-2,0),"")))</f>
        <v/>
      </c>
      <c r="D2289" s="70" t="str">
        <f>IF(F2289="","",(COUNTIFS('BD1'!AC:AC,F2289,'BD1'!AA:AA,"PAGADO")))</f>
        <v/>
      </c>
      <c r="E2289" s="73" t="str">
        <f>IF(F2289="","",(IFERROR(VLOOKUP(F2289,'BD1'!AC:AE,2,0),"")))</f>
        <v/>
      </c>
      <c r="F2289" s="360"/>
      <c r="G2289" s="75" t="str">
        <f>IF(F2289="","",(SUMIFS('BD1'!Y:Y,'BD1'!AC:AC,F2289,'BD1'!AA:AA,"PAGADO")))</f>
        <v/>
      </c>
    </row>
    <row r="2290" spans="2:7" ht="20.100000000000001" customHeight="1" x14ac:dyDescent="0.25">
      <c r="B2290" s="538" t="str">
        <f ca="1">IF(F2290="","",(IFERROR(OFFSET('BD1'!C$14,MATCH(F2290,'BD1'!AC$13:AC$2500,0)-2,0),"")))</f>
        <v/>
      </c>
      <c r="C2290" s="539" t="str">
        <f ca="1">IF(F2290="","",(IFERROR(OFFSET('BD1'!AB$14,MATCH(F2290,'BD1'!AC$13:AC$2500,0)-2,0),"")))</f>
        <v/>
      </c>
      <c r="D2290" s="70" t="str">
        <f>IF(F2290="","",(COUNTIFS('BD1'!AC:AC,F2290,'BD1'!AA:AA,"PAGADO")))</f>
        <v/>
      </c>
      <c r="E2290" s="73" t="str">
        <f>IF(F2290="","",(IFERROR(VLOOKUP(F2290,'BD1'!AC:AE,2,0),"")))</f>
        <v/>
      </c>
      <c r="F2290" s="360"/>
      <c r="G2290" s="75" t="str">
        <f>IF(F2290="","",(SUMIFS('BD1'!Y:Y,'BD1'!AC:AC,F2290,'BD1'!AA:AA,"PAGADO")))</f>
        <v/>
      </c>
    </row>
    <row r="2291" spans="2:7" ht="20.100000000000001" customHeight="1" x14ac:dyDescent="0.25">
      <c r="B2291" s="538" t="str">
        <f ca="1">IF(F2291="","",(IFERROR(OFFSET('BD1'!C$14,MATCH(F2291,'BD1'!AC$13:AC$2500,0)-2,0),"")))</f>
        <v/>
      </c>
      <c r="C2291" s="539" t="str">
        <f ca="1">IF(F2291="","",(IFERROR(OFFSET('BD1'!AB$14,MATCH(F2291,'BD1'!AC$13:AC$2500,0)-2,0),"")))</f>
        <v/>
      </c>
      <c r="D2291" s="70" t="str">
        <f>IF(F2291="","",(COUNTIFS('BD1'!AC:AC,F2291,'BD1'!AA:AA,"PAGADO")))</f>
        <v/>
      </c>
      <c r="E2291" s="73" t="str">
        <f>IF(F2291="","",(IFERROR(VLOOKUP(F2291,'BD1'!AC:AE,2,0),"")))</f>
        <v/>
      </c>
      <c r="F2291" s="360"/>
      <c r="G2291" s="75" t="str">
        <f>IF(F2291="","",(SUMIFS('BD1'!Y:Y,'BD1'!AC:AC,F2291,'BD1'!AA:AA,"PAGADO")))</f>
        <v/>
      </c>
    </row>
    <row r="2292" spans="2:7" ht="20.100000000000001" customHeight="1" x14ac:dyDescent="0.25">
      <c r="B2292" s="538" t="str">
        <f ca="1">IF(F2292="","",(IFERROR(OFFSET('BD1'!C$14,MATCH(F2292,'BD1'!AC$13:AC$2500,0)-2,0),"")))</f>
        <v/>
      </c>
      <c r="C2292" s="539" t="str">
        <f ca="1">IF(F2292="","",(IFERROR(OFFSET('BD1'!AB$14,MATCH(F2292,'BD1'!AC$13:AC$2500,0)-2,0),"")))</f>
        <v/>
      </c>
      <c r="D2292" s="70" t="str">
        <f>IF(F2292="","",(COUNTIFS('BD1'!AC:AC,F2292,'BD1'!AA:AA,"PAGADO")))</f>
        <v/>
      </c>
      <c r="E2292" s="73" t="str">
        <f>IF(F2292="","",(IFERROR(VLOOKUP(F2292,'BD1'!AC:AE,2,0),"")))</f>
        <v/>
      </c>
      <c r="F2292" s="360"/>
      <c r="G2292" s="75" t="str">
        <f>IF(F2292="","",(SUMIFS('BD1'!Y:Y,'BD1'!AC:AC,F2292,'BD1'!AA:AA,"PAGADO")))</f>
        <v/>
      </c>
    </row>
    <row r="2293" spans="2:7" ht="20.100000000000001" customHeight="1" x14ac:dyDescent="0.25">
      <c r="B2293" s="538" t="str">
        <f ca="1">IF(F2293="","",(IFERROR(OFFSET('BD1'!C$14,MATCH(F2293,'BD1'!AC$13:AC$2500,0)-2,0),"")))</f>
        <v/>
      </c>
      <c r="C2293" s="539" t="str">
        <f ca="1">IF(F2293="","",(IFERROR(OFFSET('BD1'!AB$14,MATCH(F2293,'BD1'!AC$13:AC$2500,0)-2,0),"")))</f>
        <v/>
      </c>
      <c r="D2293" s="70" t="str">
        <f>IF(F2293="","",(COUNTIFS('BD1'!AC:AC,F2293,'BD1'!AA:AA,"PAGADO")))</f>
        <v/>
      </c>
      <c r="E2293" s="73" t="str">
        <f>IF(F2293="","",(IFERROR(VLOOKUP(F2293,'BD1'!AC:AE,2,0),"")))</f>
        <v/>
      </c>
      <c r="F2293" s="360"/>
      <c r="G2293" s="75" t="str">
        <f>IF(F2293="","",(SUMIFS('BD1'!Y:Y,'BD1'!AC:AC,F2293,'BD1'!AA:AA,"PAGADO")))</f>
        <v/>
      </c>
    </row>
    <row r="2294" spans="2:7" ht="20.100000000000001" customHeight="1" x14ac:dyDescent="0.25">
      <c r="B2294" s="538" t="str">
        <f ca="1">IF(F2294="","",(IFERROR(OFFSET('BD1'!C$14,MATCH(F2294,'BD1'!AC$13:AC$2500,0)-2,0),"")))</f>
        <v/>
      </c>
      <c r="C2294" s="539" t="str">
        <f ca="1">IF(F2294="","",(IFERROR(OFFSET('BD1'!AB$14,MATCH(F2294,'BD1'!AC$13:AC$2500,0)-2,0),"")))</f>
        <v/>
      </c>
      <c r="D2294" s="70" t="str">
        <f>IF(F2294="","",(COUNTIFS('BD1'!AC:AC,F2294,'BD1'!AA:AA,"PAGADO")))</f>
        <v/>
      </c>
      <c r="E2294" s="73" t="str">
        <f>IF(F2294="","",(IFERROR(VLOOKUP(F2294,'BD1'!AC:AE,2,0),"")))</f>
        <v/>
      </c>
      <c r="F2294" s="360"/>
      <c r="G2294" s="75" t="str">
        <f>IF(F2294="","",(SUMIFS('BD1'!Y:Y,'BD1'!AC:AC,F2294,'BD1'!AA:AA,"PAGADO")))</f>
        <v/>
      </c>
    </row>
    <row r="2295" spans="2:7" ht="20.100000000000001" customHeight="1" x14ac:dyDescent="0.25">
      <c r="B2295" s="538" t="str">
        <f ca="1">IF(F2295="","",(IFERROR(OFFSET('BD1'!C$14,MATCH(F2295,'BD1'!AC$13:AC$2500,0)-2,0),"")))</f>
        <v/>
      </c>
      <c r="C2295" s="539" t="str">
        <f ca="1">IF(F2295="","",(IFERROR(OFFSET('BD1'!AB$14,MATCH(F2295,'BD1'!AC$13:AC$2500,0)-2,0),"")))</f>
        <v/>
      </c>
      <c r="D2295" s="70" t="str">
        <f>IF(F2295="","",(COUNTIFS('BD1'!AC:AC,F2295,'BD1'!AA:AA,"PAGADO")))</f>
        <v/>
      </c>
      <c r="E2295" s="73" t="str">
        <f>IF(F2295="","",(IFERROR(VLOOKUP(F2295,'BD1'!AC:AE,2,0),"")))</f>
        <v/>
      </c>
      <c r="F2295" s="360"/>
      <c r="G2295" s="75" t="str">
        <f>IF(F2295="","",(SUMIFS('BD1'!Y:Y,'BD1'!AC:AC,F2295,'BD1'!AA:AA,"PAGADO")))</f>
        <v/>
      </c>
    </row>
    <row r="2296" spans="2:7" ht="20.100000000000001" customHeight="1" x14ac:dyDescent="0.25">
      <c r="B2296" s="538" t="str">
        <f ca="1">IF(F2296="","",(IFERROR(OFFSET('BD1'!C$14,MATCH(F2296,'BD1'!AC$13:AC$2500,0)-2,0),"")))</f>
        <v/>
      </c>
      <c r="C2296" s="539" t="str">
        <f ca="1">IF(F2296="","",(IFERROR(OFFSET('BD1'!AB$14,MATCH(F2296,'BD1'!AC$13:AC$2500,0)-2,0),"")))</f>
        <v/>
      </c>
      <c r="D2296" s="70" t="str">
        <f>IF(F2296="","",(COUNTIFS('BD1'!AC:AC,F2296,'BD1'!AA:AA,"PAGADO")))</f>
        <v/>
      </c>
      <c r="E2296" s="73" t="str">
        <f>IF(F2296="","",(IFERROR(VLOOKUP(F2296,'BD1'!AC:AE,2,0),"")))</f>
        <v/>
      </c>
      <c r="F2296" s="360"/>
      <c r="G2296" s="75" t="str">
        <f>IF(F2296="","",(SUMIFS('BD1'!Y:Y,'BD1'!AC:AC,F2296,'BD1'!AA:AA,"PAGADO")))</f>
        <v/>
      </c>
    </row>
    <row r="2297" spans="2:7" ht="20.100000000000001" customHeight="1" x14ac:dyDescent="0.25">
      <c r="B2297" s="538" t="str">
        <f ca="1">IF(F2297="","",(IFERROR(OFFSET('BD1'!C$14,MATCH(F2297,'BD1'!AC$13:AC$2500,0)-2,0),"")))</f>
        <v/>
      </c>
      <c r="C2297" s="539" t="str">
        <f ca="1">IF(F2297="","",(IFERROR(OFFSET('BD1'!AB$14,MATCH(F2297,'BD1'!AC$13:AC$2500,0)-2,0),"")))</f>
        <v/>
      </c>
      <c r="D2297" s="70" t="str">
        <f>IF(F2297="","",(COUNTIFS('BD1'!AC:AC,F2297,'BD1'!AA:AA,"PAGADO")))</f>
        <v/>
      </c>
      <c r="E2297" s="73" t="str">
        <f>IF(F2297="","",(IFERROR(VLOOKUP(F2297,'BD1'!AC:AE,2,0),"")))</f>
        <v/>
      </c>
      <c r="F2297" s="360"/>
      <c r="G2297" s="75" t="str">
        <f>IF(F2297="","",(SUMIFS('BD1'!Y:Y,'BD1'!AC:AC,F2297,'BD1'!AA:AA,"PAGADO")))</f>
        <v/>
      </c>
    </row>
    <row r="2298" spans="2:7" ht="20.100000000000001" customHeight="1" x14ac:dyDescent="0.25">
      <c r="B2298" s="538" t="str">
        <f ca="1">IF(F2298="","",(IFERROR(OFFSET('BD1'!C$14,MATCH(F2298,'BD1'!AC$13:AC$2500,0)-2,0),"")))</f>
        <v/>
      </c>
      <c r="C2298" s="539" t="str">
        <f ca="1">IF(F2298="","",(IFERROR(OFFSET('BD1'!AB$14,MATCH(F2298,'BD1'!AC$13:AC$2500,0)-2,0),"")))</f>
        <v/>
      </c>
      <c r="D2298" s="70" t="str">
        <f>IF(F2298="","",(COUNTIFS('BD1'!AC:AC,F2298,'BD1'!AA:AA,"PAGADO")))</f>
        <v/>
      </c>
      <c r="E2298" s="73" t="str">
        <f>IF(F2298="","",(IFERROR(VLOOKUP(F2298,'BD1'!AC:AE,2,0),"")))</f>
        <v/>
      </c>
      <c r="F2298" s="360"/>
      <c r="G2298" s="75" t="str">
        <f>IF(F2298="","",(SUMIFS('BD1'!Y:Y,'BD1'!AC:AC,F2298,'BD1'!AA:AA,"PAGADO")))</f>
        <v/>
      </c>
    </row>
    <row r="2299" spans="2:7" ht="20.100000000000001" customHeight="1" x14ac:dyDescent="0.25">
      <c r="B2299" s="538" t="str">
        <f ca="1">IF(F2299="","",(IFERROR(OFFSET('BD1'!C$14,MATCH(F2299,'BD1'!AC$13:AC$2500,0)-2,0),"")))</f>
        <v/>
      </c>
      <c r="C2299" s="539" t="str">
        <f ca="1">IF(F2299="","",(IFERROR(OFFSET('BD1'!AB$14,MATCH(F2299,'BD1'!AC$13:AC$2500,0)-2,0),"")))</f>
        <v/>
      </c>
      <c r="D2299" s="70" t="str">
        <f>IF(F2299="","",(COUNTIFS('BD1'!AC:AC,F2299,'BD1'!AA:AA,"PAGADO")))</f>
        <v/>
      </c>
      <c r="E2299" s="73" t="str">
        <f>IF(F2299="","",(IFERROR(VLOOKUP(F2299,'BD1'!AC:AE,2,0),"")))</f>
        <v/>
      </c>
      <c r="F2299" s="360"/>
      <c r="G2299" s="75" t="str">
        <f>IF(F2299="","",(SUMIFS('BD1'!Y:Y,'BD1'!AC:AC,F2299,'BD1'!AA:AA,"PAGADO")))</f>
        <v/>
      </c>
    </row>
    <row r="2300" spans="2:7" ht="20.100000000000001" customHeight="1" x14ac:dyDescent="0.25">
      <c r="B2300" s="538" t="str">
        <f ca="1">IF(F2300="","",(IFERROR(OFFSET('BD1'!C$14,MATCH(F2300,'BD1'!AC$13:AC$2500,0)-2,0),"")))</f>
        <v/>
      </c>
      <c r="C2300" s="539" t="str">
        <f ca="1">IF(F2300="","",(IFERROR(OFFSET('BD1'!AB$14,MATCH(F2300,'BD1'!AC$13:AC$2500,0)-2,0),"")))</f>
        <v/>
      </c>
      <c r="D2300" s="70" t="str">
        <f>IF(F2300="","",(COUNTIFS('BD1'!AC:AC,F2300,'BD1'!AA:AA,"PAGADO")))</f>
        <v/>
      </c>
      <c r="E2300" s="73" t="str">
        <f>IF(F2300="","",(IFERROR(VLOOKUP(F2300,'BD1'!AC:AE,2,0),"")))</f>
        <v/>
      </c>
      <c r="F2300" s="360"/>
      <c r="G2300" s="75" t="str">
        <f>IF(F2300="","",(SUMIFS('BD1'!Y:Y,'BD1'!AC:AC,F2300,'BD1'!AA:AA,"PAGADO")))</f>
        <v/>
      </c>
    </row>
    <row r="2301" spans="2:7" ht="20.100000000000001" customHeight="1" x14ac:dyDescent="0.25">
      <c r="B2301" s="538" t="str">
        <f ca="1">IF(F2301="","",(IFERROR(OFFSET('BD1'!C$14,MATCH(F2301,'BD1'!AC$13:AC$2500,0)-2,0),"")))</f>
        <v/>
      </c>
      <c r="C2301" s="539" t="str">
        <f ca="1">IF(F2301="","",(IFERROR(OFFSET('BD1'!AB$14,MATCH(F2301,'BD1'!AC$13:AC$2500,0)-2,0),"")))</f>
        <v/>
      </c>
      <c r="D2301" s="70" t="str">
        <f>IF(F2301="","",(COUNTIFS('BD1'!AC:AC,F2301,'BD1'!AA:AA,"PAGADO")))</f>
        <v/>
      </c>
      <c r="E2301" s="73" t="str">
        <f>IF(F2301="","",(IFERROR(VLOOKUP(F2301,'BD1'!AC:AE,2,0),"")))</f>
        <v/>
      </c>
      <c r="F2301" s="360"/>
      <c r="G2301" s="75" t="str">
        <f>IF(F2301="","",(SUMIFS('BD1'!Y:Y,'BD1'!AC:AC,F2301,'BD1'!AA:AA,"PAGADO")))</f>
        <v/>
      </c>
    </row>
    <row r="2302" spans="2:7" ht="20.100000000000001" customHeight="1" x14ac:dyDescent="0.25">
      <c r="B2302" s="538" t="str">
        <f ca="1">IF(F2302="","",(IFERROR(OFFSET('BD1'!C$14,MATCH(F2302,'BD1'!AC$13:AC$2500,0)-2,0),"")))</f>
        <v/>
      </c>
      <c r="C2302" s="539" t="str">
        <f ca="1">IF(F2302="","",(IFERROR(OFFSET('BD1'!AB$14,MATCH(F2302,'BD1'!AC$13:AC$2500,0)-2,0),"")))</f>
        <v/>
      </c>
      <c r="D2302" s="70" t="str">
        <f>IF(F2302="","",(COUNTIFS('BD1'!AC:AC,F2302,'BD1'!AA:AA,"PAGADO")))</f>
        <v/>
      </c>
      <c r="E2302" s="73" t="str">
        <f>IF(F2302="","",(IFERROR(VLOOKUP(F2302,'BD1'!AC:AE,2,0),"")))</f>
        <v/>
      </c>
      <c r="F2302" s="360"/>
      <c r="G2302" s="75" t="str">
        <f>IF(F2302="","",(SUMIFS('BD1'!Y:Y,'BD1'!AC:AC,F2302,'BD1'!AA:AA,"PAGADO")))</f>
        <v/>
      </c>
    </row>
    <row r="2303" spans="2:7" ht="20.100000000000001" customHeight="1" x14ac:dyDescent="0.25">
      <c r="B2303" s="538" t="str">
        <f ca="1">IF(F2303="","",(IFERROR(OFFSET('BD1'!C$14,MATCH(F2303,'BD1'!AC$13:AC$2500,0)-2,0),"")))</f>
        <v/>
      </c>
      <c r="C2303" s="539" t="str">
        <f ca="1">IF(F2303="","",(IFERROR(OFFSET('BD1'!AB$14,MATCH(F2303,'BD1'!AC$13:AC$2500,0)-2,0),"")))</f>
        <v/>
      </c>
      <c r="D2303" s="70" t="str">
        <f>IF(F2303="","",(COUNTIFS('BD1'!AC:AC,F2303,'BD1'!AA:AA,"PAGADO")))</f>
        <v/>
      </c>
      <c r="E2303" s="73" t="str">
        <f>IF(F2303="","",(IFERROR(VLOOKUP(F2303,'BD1'!AC:AE,2,0),"")))</f>
        <v/>
      </c>
      <c r="F2303" s="360"/>
      <c r="G2303" s="75" t="str">
        <f>IF(F2303="","",(SUMIFS('BD1'!Y:Y,'BD1'!AC:AC,F2303,'BD1'!AA:AA,"PAGADO")))</f>
        <v/>
      </c>
    </row>
    <row r="2304" spans="2:7" ht="20.100000000000001" customHeight="1" x14ac:dyDescent="0.25">
      <c r="B2304" s="538" t="str">
        <f ca="1">IF(F2304="","",(IFERROR(OFFSET('BD1'!C$14,MATCH(F2304,'BD1'!AC$13:AC$2500,0)-2,0),"")))</f>
        <v/>
      </c>
      <c r="C2304" s="539" t="str">
        <f ca="1">IF(F2304="","",(IFERROR(OFFSET('BD1'!AB$14,MATCH(F2304,'BD1'!AC$13:AC$2500,0)-2,0),"")))</f>
        <v/>
      </c>
      <c r="D2304" s="70" t="str">
        <f>IF(F2304="","",(COUNTIFS('BD1'!AC:AC,F2304,'BD1'!AA:AA,"PAGADO")))</f>
        <v/>
      </c>
      <c r="E2304" s="73" t="str">
        <f>IF(F2304="","",(IFERROR(VLOOKUP(F2304,'BD1'!AC:AE,2,0),"")))</f>
        <v/>
      </c>
      <c r="F2304" s="360"/>
      <c r="G2304" s="75" t="str">
        <f>IF(F2304="","",(SUMIFS('BD1'!Y:Y,'BD1'!AC:AC,F2304,'BD1'!AA:AA,"PAGADO")))</f>
        <v/>
      </c>
    </row>
    <row r="2305" spans="2:7" ht="20.100000000000001" customHeight="1" x14ac:dyDescent="0.25">
      <c r="B2305" s="538" t="str">
        <f ca="1">IF(F2305="","",(IFERROR(OFFSET('BD1'!C$14,MATCH(F2305,'BD1'!AC$13:AC$2500,0)-2,0),"")))</f>
        <v/>
      </c>
      <c r="C2305" s="539" t="str">
        <f ca="1">IF(F2305="","",(IFERROR(OFFSET('BD1'!AB$14,MATCH(F2305,'BD1'!AC$13:AC$2500,0)-2,0),"")))</f>
        <v/>
      </c>
      <c r="D2305" s="70" t="str">
        <f>IF(F2305="","",(COUNTIFS('BD1'!AC:AC,F2305,'BD1'!AA:AA,"PAGADO")))</f>
        <v/>
      </c>
      <c r="E2305" s="73" t="str">
        <f>IF(F2305="","",(IFERROR(VLOOKUP(F2305,'BD1'!AC:AE,2,0),"")))</f>
        <v/>
      </c>
      <c r="F2305" s="360"/>
      <c r="G2305" s="75" t="str">
        <f>IF(F2305="","",(SUMIFS('BD1'!Y:Y,'BD1'!AC:AC,F2305,'BD1'!AA:AA,"PAGADO")))</f>
        <v/>
      </c>
    </row>
    <row r="2306" spans="2:7" ht="20.100000000000001" customHeight="1" x14ac:dyDescent="0.25">
      <c r="B2306" s="538" t="str">
        <f ca="1">IF(F2306="","",(IFERROR(OFFSET('BD1'!C$14,MATCH(F2306,'BD1'!AC$13:AC$2500,0)-2,0),"")))</f>
        <v/>
      </c>
      <c r="C2306" s="539" t="str">
        <f ca="1">IF(F2306="","",(IFERROR(OFFSET('BD1'!AB$14,MATCH(F2306,'BD1'!AC$13:AC$2500,0)-2,0),"")))</f>
        <v/>
      </c>
      <c r="D2306" s="70" t="str">
        <f>IF(F2306="","",(COUNTIFS('BD1'!AC:AC,F2306,'BD1'!AA:AA,"PAGADO")))</f>
        <v/>
      </c>
      <c r="E2306" s="73" t="str">
        <f>IF(F2306="","",(IFERROR(VLOOKUP(F2306,'BD1'!AC:AE,2,0),"")))</f>
        <v/>
      </c>
      <c r="F2306" s="360"/>
      <c r="G2306" s="75" t="str">
        <f>IF(F2306="","",(SUMIFS('BD1'!Y:Y,'BD1'!AC:AC,F2306,'BD1'!AA:AA,"PAGADO")))</f>
        <v/>
      </c>
    </row>
    <row r="2307" spans="2:7" ht="20.100000000000001" customHeight="1" x14ac:dyDescent="0.25">
      <c r="B2307" s="538" t="str">
        <f ca="1">IF(F2307="","",(IFERROR(OFFSET('BD1'!C$14,MATCH(F2307,'BD1'!AC$13:AC$2500,0)-2,0),"")))</f>
        <v/>
      </c>
      <c r="C2307" s="539" t="str">
        <f ca="1">IF(F2307="","",(IFERROR(OFFSET('BD1'!AB$14,MATCH(F2307,'BD1'!AC$13:AC$2500,0)-2,0),"")))</f>
        <v/>
      </c>
      <c r="D2307" s="70" t="str">
        <f>IF(F2307="","",(COUNTIFS('BD1'!AC:AC,F2307,'BD1'!AA:AA,"PAGADO")))</f>
        <v/>
      </c>
      <c r="E2307" s="73" t="str">
        <f>IF(F2307="","",(IFERROR(VLOOKUP(F2307,'BD1'!AC:AE,2,0),"")))</f>
        <v/>
      </c>
      <c r="F2307" s="360"/>
      <c r="G2307" s="75" t="str">
        <f>IF(F2307="","",(SUMIFS('BD1'!Y:Y,'BD1'!AC:AC,F2307,'BD1'!AA:AA,"PAGADO")))</f>
        <v/>
      </c>
    </row>
    <row r="2308" spans="2:7" ht="20.100000000000001" customHeight="1" x14ac:dyDescent="0.25">
      <c r="B2308" s="538" t="str">
        <f ca="1">IF(F2308="","",(IFERROR(OFFSET('BD1'!C$14,MATCH(F2308,'BD1'!AC$13:AC$2500,0)-2,0),"")))</f>
        <v/>
      </c>
      <c r="C2308" s="539" t="str">
        <f ca="1">IF(F2308="","",(IFERROR(OFFSET('BD1'!AB$14,MATCH(F2308,'BD1'!AC$13:AC$2500,0)-2,0),"")))</f>
        <v/>
      </c>
      <c r="D2308" s="70" t="str">
        <f>IF(F2308="","",(COUNTIFS('BD1'!AC:AC,F2308,'BD1'!AA:AA,"PAGADO")))</f>
        <v/>
      </c>
      <c r="E2308" s="73" t="str">
        <f>IF(F2308="","",(IFERROR(VLOOKUP(F2308,'BD1'!AC:AE,2,0),"")))</f>
        <v/>
      </c>
      <c r="F2308" s="360"/>
      <c r="G2308" s="75" t="str">
        <f>IF(F2308="","",(SUMIFS('BD1'!Y:Y,'BD1'!AC:AC,F2308,'BD1'!AA:AA,"PAGADO")))</f>
        <v/>
      </c>
    </row>
    <row r="2309" spans="2:7" ht="20.100000000000001" customHeight="1" x14ac:dyDescent="0.25">
      <c r="B2309" s="538" t="str">
        <f ca="1">IF(F2309="","",(IFERROR(OFFSET('BD1'!C$14,MATCH(F2309,'BD1'!AC$13:AC$2500,0)-2,0),"")))</f>
        <v/>
      </c>
      <c r="C2309" s="539" t="str">
        <f ca="1">IF(F2309="","",(IFERROR(OFFSET('BD1'!AB$14,MATCH(F2309,'BD1'!AC$13:AC$2500,0)-2,0),"")))</f>
        <v/>
      </c>
      <c r="D2309" s="70" t="str">
        <f>IF(F2309="","",(COUNTIFS('BD1'!AC:AC,F2309,'BD1'!AA:AA,"PAGADO")))</f>
        <v/>
      </c>
      <c r="E2309" s="73" t="str">
        <f>IF(F2309="","",(IFERROR(VLOOKUP(F2309,'BD1'!AC:AE,2,0),"")))</f>
        <v/>
      </c>
      <c r="F2309" s="360"/>
      <c r="G2309" s="75" t="str">
        <f>IF(F2309="","",(SUMIFS('BD1'!Y:Y,'BD1'!AC:AC,F2309,'BD1'!AA:AA,"PAGADO")))</f>
        <v/>
      </c>
    </row>
    <row r="2310" spans="2:7" ht="20.100000000000001" customHeight="1" x14ac:dyDescent="0.25">
      <c r="B2310" s="538" t="str">
        <f ca="1">IF(F2310="","",(IFERROR(OFFSET('BD1'!C$14,MATCH(F2310,'BD1'!AC$13:AC$2500,0)-2,0),"")))</f>
        <v/>
      </c>
      <c r="C2310" s="539" t="str">
        <f ca="1">IF(F2310="","",(IFERROR(OFFSET('BD1'!AB$14,MATCH(F2310,'BD1'!AC$13:AC$2500,0)-2,0),"")))</f>
        <v/>
      </c>
      <c r="D2310" s="70" t="str">
        <f>IF(F2310="","",(COUNTIFS('BD1'!AC:AC,F2310,'BD1'!AA:AA,"PAGADO")))</f>
        <v/>
      </c>
      <c r="E2310" s="73" t="str">
        <f>IF(F2310="","",(IFERROR(VLOOKUP(F2310,'BD1'!AC:AE,2,0),"")))</f>
        <v/>
      </c>
      <c r="F2310" s="360"/>
      <c r="G2310" s="75" t="str">
        <f>IF(F2310="","",(SUMIFS('BD1'!Y:Y,'BD1'!AC:AC,F2310,'BD1'!AA:AA,"PAGADO")))</f>
        <v/>
      </c>
    </row>
    <row r="2311" spans="2:7" ht="20.100000000000001" customHeight="1" x14ac:dyDescent="0.25">
      <c r="B2311" s="538" t="str">
        <f ca="1">IF(F2311="","",(IFERROR(OFFSET('BD1'!C$14,MATCH(F2311,'BD1'!AC$13:AC$2500,0)-2,0),"")))</f>
        <v/>
      </c>
      <c r="C2311" s="539" t="str">
        <f ca="1">IF(F2311="","",(IFERROR(OFFSET('BD1'!AB$14,MATCH(F2311,'BD1'!AC$13:AC$2500,0)-2,0),"")))</f>
        <v/>
      </c>
      <c r="D2311" s="70" t="str">
        <f>IF(F2311="","",(COUNTIFS('BD1'!AC:AC,F2311,'BD1'!AA:AA,"PAGADO")))</f>
        <v/>
      </c>
      <c r="E2311" s="73" t="str">
        <f>IF(F2311="","",(IFERROR(VLOOKUP(F2311,'BD1'!AC:AE,2,0),"")))</f>
        <v/>
      </c>
      <c r="F2311" s="360"/>
      <c r="G2311" s="75" t="str">
        <f>IF(F2311="","",(SUMIFS('BD1'!Y:Y,'BD1'!AC:AC,F2311,'BD1'!AA:AA,"PAGADO")))</f>
        <v/>
      </c>
    </row>
    <row r="2312" spans="2:7" ht="20.100000000000001" customHeight="1" x14ac:dyDescent="0.25">
      <c r="B2312" s="538" t="str">
        <f ca="1">IF(F2312="","",(IFERROR(OFFSET('BD1'!C$14,MATCH(F2312,'BD1'!AC$13:AC$2500,0)-2,0),"")))</f>
        <v/>
      </c>
      <c r="C2312" s="539" t="str">
        <f ca="1">IF(F2312="","",(IFERROR(OFFSET('BD1'!AB$14,MATCH(F2312,'BD1'!AC$13:AC$2500,0)-2,0),"")))</f>
        <v/>
      </c>
      <c r="D2312" s="70" t="str">
        <f>IF(F2312="","",(COUNTIFS('BD1'!AC:AC,F2312,'BD1'!AA:AA,"PAGADO")))</f>
        <v/>
      </c>
      <c r="E2312" s="73" t="str">
        <f>IF(F2312="","",(IFERROR(VLOOKUP(F2312,'BD1'!AC:AE,2,0),"")))</f>
        <v/>
      </c>
      <c r="F2312" s="360"/>
      <c r="G2312" s="75" t="str">
        <f>IF(F2312="","",(SUMIFS('BD1'!Y:Y,'BD1'!AC:AC,F2312,'BD1'!AA:AA,"PAGADO")))</f>
        <v/>
      </c>
    </row>
    <row r="2313" spans="2:7" ht="20.100000000000001" customHeight="1" x14ac:dyDescent="0.25">
      <c r="B2313" s="538" t="str">
        <f ca="1">IF(F2313="","",(IFERROR(OFFSET('BD1'!C$14,MATCH(F2313,'BD1'!AC$13:AC$2500,0)-2,0),"")))</f>
        <v/>
      </c>
      <c r="C2313" s="539" t="str">
        <f ca="1">IF(F2313="","",(IFERROR(OFFSET('BD1'!AB$14,MATCH(F2313,'BD1'!AC$13:AC$2500,0)-2,0),"")))</f>
        <v/>
      </c>
      <c r="D2313" s="70" t="str">
        <f>IF(F2313="","",(COUNTIFS('BD1'!AC:AC,F2313,'BD1'!AA:AA,"PAGADO")))</f>
        <v/>
      </c>
      <c r="E2313" s="73" t="str">
        <f>IF(F2313="","",(IFERROR(VLOOKUP(F2313,'BD1'!AC:AE,2,0),"")))</f>
        <v/>
      </c>
      <c r="F2313" s="360"/>
      <c r="G2313" s="75" t="str">
        <f>IF(F2313="","",(SUMIFS('BD1'!Y:Y,'BD1'!AC:AC,F2313,'BD1'!AA:AA,"PAGADO")))</f>
        <v/>
      </c>
    </row>
    <row r="2314" spans="2:7" ht="20.100000000000001" customHeight="1" x14ac:dyDescent="0.25">
      <c r="B2314" s="538" t="str">
        <f ca="1">IF(F2314="","",(IFERROR(OFFSET('BD1'!C$14,MATCH(F2314,'BD1'!AC$13:AC$2500,0)-2,0),"")))</f>
        <v/>
      </c>
      <c r="C2314" s="539" t="str">
        <f ca="1">IF(F2314="","",(IFERROR(OFFSET('BD1'!AB$14,MATCH(F2314,'BD1'!AC$13:AC$2500,0)-2,0),"")))</f>
        <v/>
      </c>
      <c r="D2314" s="70" t="str">
        <f>IF(F2314="","",(COUNTIFS('BD1'!AC:AC,F2314,'BD1'!AA:AA,"PAGADO")))</f>
        <v/>
      </c>
      <c r="E2314" s="73" t="str">
        <f>IF(F2314="","",(IFERROR(VLOOKUP(F2314,'BD1'!AC:AE,2,0),"")))</f>
        <v/>
      </c>
      <c r="F2314" s="360"/>
      <c r="G2314" s="75" t="str">
        <f>IF(F2314="","",(SUMIFS('BD1'!Y:Y,'BD1'!AC:AC,F2314,'BD1'!AA:AA,"PAGADO")))</f>
        <v/>
      </c>
    </row>
    <row r="2315" spans="2:7" ht="20.100000000000001" customHeight="1" x14ac:dyDescent="0.25">
      <c r="B2315" s="538" t="str">
        <f ca="1">IF(F2315="","",(IFERROR(OFFSET('BD1'!C$14,MATCH(F2315,'BD1'!AC$13:AC$2500,0)-2,0),"")))</f>
        <v/>
      </c>
      <c r="C2315" s="539" t="str">
        <f ca="1">IF(F2315="","",(IFERROR(OFFSET('BD1'!AB$14,MATCH(F2315,'BD1'!AC$13:AC$2500,0)-2,0),"")))</f>
        <v/>
      </c>
      <c r="D2315" s="70" t="str">
        <f>IF(F2315="","",(COUNTIFS('BD1'!AC:AC,F2315,'BD1'!AA:AA,"PAGADO")))</f>
        <v/>
      </c>
      <c r="E2315" s="73" t="str">
        <f>IF(F2315="","",(IFERROR(VLOOKUP(F2315,'BD1'!AC:AE,2,0),"")))</f>
        <v/>
      </c>
      <c r="F2315" s="360"/>
      <c r="G2315" s="75" t="str">
        <f>IF(F2315="","",(SUMIFS('BD1'!Y:Y,'BD1'!AC:AC,F2315,'BD1'!AA:AA,"PAGADO")))</f>
        <v/>
      </c>
    </row>
    <row r="2316" spans="2:7" ht="20.100000000000001" customHeight="1" x14ac:dyDescent="0.25">
      <c r="B2316" s="538" t="str">
        <f ca="1">IF(F2316="","",(IFERROR(OFFSET('BD1'!C$14,MATCH(F2316,'BD1'!AC$13:AC$2500,0)-2,0),"")))</f>
        <v/>
      </c>
      <c r="C2316" s="539" t="str">
        <f ca="1">IF(F2316="","",(IFERROR(OFFSET('BD1'!AB$14,MATCH(F2316,'BD1'!AC$13:AC$2500,0)-2,0),"")))</f>
        <v/>
      </c>
      <c r="D2316" s="70" t="str">
        <f>IF(F2316="","",(COUNTIFS('BD1'!AC:AC,F2316,'BD1'!AA:AA,"PAGADO")))</f>
        <v/>
      </c>
      <c r="E2316" s="73" t="str">
        <f>IF(F2316="","",(IFERROR(VLOOKUP(F2316,'BD1'!AC:AE,2,0),"")))</f>
        <v/>
      </c>
      <c r="F2316" s="360"/>
      <c r="G2316" s="75" t="str">
        <f>IF(F2316="","",(SUMIFS('BD1'!Y:Y,'BD1'!AC:AC,F2316,'BD1'!AA:AA,"PAGADO")))</f>
        <v/>
      </c>
    </row>
    <row r="2317" spans="2:7" ht="20.100000000000001" customHeight="1" x14ac:dyDescent="0.25">
      <c r="B2317" s="538" t="str">
        <f ca="1">IF(F2317="","",(IFERROR(OFFSET('BD1'!C$14,MATCH(F2317,'BD1'!AC$13:AC$2500,0)-2,0),"")))</f>
        <v/>
      </c>
      <c r="C2317" s="539" t="str">
        <f ca="1">IF(F2317="","",(IFERROR(OFFSET('BD1'!AB$14,MATCH(F2317,'BD1'!AC$13:AC$2500,0)-2,0),"")))</f>
        <v/>
      </c>
      <c r="D2317" s="70" t="str">
        <f>IF(F2317="","",(COUNTIFS('BD1'!AC:AC,F2317,'BD1'!AA:AA,"PAGADO")))</f>
        <v/>
      </c>
      <c r="E2317" s="73" t="str">
        <f>IF(F2317="","",(IFERROR(VLOOKUP(F2317,'BD1'!AC:AE,2,0),"")))</f>
        <v/>
      </c>
      <c r="F2317" s="360"/>
      <c r="G2317" s="75" t="str">
        <f>IF(F2317="","",(SUMIFS('BD1'!Y:Y,'BD1'!AC:AC,F2317,'BD1'!AA:AA,"PAGADO")))</f>
        <v/>
      </c>
    </row>
    <row r="2318" spans="2:7" ht="20.100000000000001" customHeight="1" x14ac:dyDescent="0.25">
      <c r="B2318" s="538" t="str">
        <f ca="1">IF(F2318="","",(IFERROR(OFFSET('BD1'!C$14,MATCH(F2318,'BD1'!AC$13:AC$2500,0)-2,0),"")))</f>
        <v/>
      </c>
      <c r="C2318" s="539" t="str">
        <f ca="1">IF(F2318="","",(IFERROR(OFFSET('BD1'!AB$14,MATCH(F2318,'BD1'!AC$13:AC$2500,0)-2,0),"")))</f>
        <v/>
      </c>
      <c r="D2318" s="70" t="str">
        <f>IF(F2318="","",(COUNTIFS('BD1'!AC:AC,F2318,'BD1'!AA:AA,"PAGADO")))</f>
        <v/>
      </c>
      <c r="E2318" s="73" t="str">
        <f>IF(F2318="","",(IFERROR(VLOOKUP(F2318,'BD1'!AC:AE,2,0),"")))</f>
        <v/>
      </c>
      <c r="F2318" s="360"/>
      <c r="G2318" s="75" t="str">
        <f>IF(F2318="","",(SUMIFS('BD1'!Y:Y,'BD1'!AC:AC,F2318,'BD1'!AA:AA,"PAGADO")))</f>
        <v/>
      </c>
    </row>
    <row r="2319" spans="2:7" ht="20.100000000000001" customHeight="1" x14ac:dyDescent="0.25">
      <c r="B2319" s="538" t="str">
        <f ca="1">IF(F2319="","",(IFERROR(OFFSET('BD1'!C$14,MATCH(F2319,'BD1'!AC$13:AC$2500,0)-2,0),"")))</f>
        <v/>
      </c>
      <c r="C2319" s="539" t="str">
        <f ca="1">IF(F2319="","",(IFERROR(OFFSET('BD1'!AB$14,MATCH(F2319,'BD1'!AC$13:AC$2500,0)-2,0),"")))</f>
        <v/>
      </c>
      <c r="D2319" s="70" t="str">
        <f>IF(F2319="","",(COUNTIFS('BD1'!AC:AC,F2319,'BD1'!AA:AA,"PAGADO")))</f>
        <v/>
      </c>
      <c r="E2319" s="73" t="str">
        <f>IF(F2319="","",(IFERROR(VLOOKUP(F2319,'BD1'!AC:AE,2,0),"")))</f>
        <v/>
      </c>
      <c r="F2319" s="360"/>
      <c r="G2319" s="75" t="str">
        <f>IF(F2319="","",(SUMIFS('BD1'!Y:Y,'BD1'!AC:AC,F2319,'BD1'!AA:AA,"PAGADO")))</f>
        <v/>
      </c>
    </row>
    <row r="2320" spans="2:7" ht="20.100000000000001" customHeight="1" x14ac:dyDescent="0.25">
      <c r="B2320" s="538" t="str">
        <f ca="1">IF(F2320="","",(IFERROR(OFFSET('BD1'!C$14,MATCH(F2320,'BD1'!AC$13:AC$2500,0)-2,0),"")))</f>
        <v/>
      </c>
      <c r="C2320" s="539" t="str">
        <f ca="1">IF(F2320="","",(IFERROR(OFFSET('BD1'!AB$14,MATCH(F2320,'BD1'!AC$13:AC$2500,0)-2,0),"")))</f>
        <v/>
      </c>
      <c r="D2320" s="70" t="str">
        <f>IF(F2320="","",(COUNTIFS('BD1'!AC:AC,F2320,'BD1'!AA:AA,"PAGADO")))</f>
        <v/>
      </c>
      <c r="E2320" s="73" t="str">
        <f>IF(F2320="","",(IFERROR(VLOOKUP(F2320,'BD1'!AC:AE,2,0),"")))</f>
        <v/>
      </c>
      <c r="F2320" s="360"/>
      <c r="G2320" s="75" t="str">
        <f>IF(F2320="","",(SUMIFS('BD1'!Y:Y,'BD1'!AC:AC,F2320,'BD1'!AA:AA,"PAGADO")))</f>
        <v/>
      </c>
    </row>
    <row r="2321" spans="2:7" ht="20.100000000000001" customHeight="1" x14ac:dyDescent="0.25">
      <c r="B2321" s="538" t="str">
        <f ca="1">IF(F2321="","",(IFERROR(OFFSET('BD1'!C$14,MATCH(F2321,'BD1'!AC$13:AC$2500,0)-2,0),"")))</f>
        <v/>
      </c>
      <c r="C2321" s="539" t="str">
        <f ca="1">IF(F2321="","",(IFERROR(OFFSET('BD1'!AB$14,MATCH(F2321,'BD1'!AC$13:AC$2500,0)-2,0),"")))</f>
        <v/>
      </c>
      <c r="D2321" s="70" t="str">
        <f>IF(F2321="","",(COUNTIFS('BD1'!AC:AC,F2321,'BD1'!AA:AA,"PAGADO")))</f>
        <v/>
      </c>
      <c r="E2321" s="73" t="str">
        <f>IF(F2321="","",(IFERROR(VLOOKUP(F2321,'BD1'!AC:AE,2,0),"")))</f>
        <v/>
      </c>
      <c r="F2321" s="360"/>
      <c r="G2321" s="75" t="str">
        <f>IF(F2321="","",(SUMIFS('BD1'!Y:Y,'BD1'!AC:AC,F2321,'BD1'!AA:AA,"PAGADO")))</f>
        <v/>
      </c>
    </row>
    <row r="2322" spans="2:7" ht="20.100000000000001" customHeight="1" x14ac:dyDescent="0.25">
      <c r="B2322" s="538" t="str">
        <f ca="1">IF(F2322="","",(IFERROR(OFFSET('BD1'!C$14,MATCH(F2322,'BD1'!AC$13:AC$2500,0)-2,0),"")))</f>
        <v/>
      </c>
      <c r="C2322" s="539" t="str">
        <f ca="1">IF(F2322="","",(IFERROR(OFFSET('BD1'!AB$14,MATCH(F2322,'BD1'!AC$13:AC$2500,0)-2,0),"")))</f>
        <v/>
      </c>
      <c r="D2322" s="70" t="str">
        <f>IF(F2322="","",(COUNTIFS('BD1'!AC:AC,F2322,'BD1'!AA:AA,"PAGADO")))</f>
        <v/>
      </c>
      <c r="E2322" s="73" t="str">
        <f>IF(F2322="","",(IFERROR(VLOOKUP(F2322,'BD1'!AC:AE,2,0),"")))</f>
        <v/>
      </c>
      <c r="F2322" s="360"/>
      <c r="G2322" s="75" t="str">
        <f>IF(F2322="","",(SUMIFS('BD1'!Y:Y,'BD1'!AC:AC,F2322,'BD1'!AA:AA,"PAGADO")))</f>
        <v/>
      </c>
    </row>
    <row r="2323" spans="2:7" ht="20.100000000000001" customHeight="1" x14ac:dyDescent="0.25">
      <c r="B2323" s="538" t="str">
        <f ca="1">IF(F2323="","",(IFERROR(OFFSET('BD1'!C$14,MATCH(F2323,'BD1'!AC$13:AC$2500,0)-2,0),"")))</f>
        <v/>
      </c>
      <c r="C2323" s="539" t="str">
        <f ca="1">IF(F2323="","",(IFERROR(OFFSET('BD1'!AB$14,MATCH(F2323,'BD1'!AC$13:AC$2500,0)-2,0),"")))</f>
        <v/>
      </c>
      <c r="D2323" s="70" t="str">
        <f>IF(F2323="","",(COUNTIFS('BD1'!AC:AC,F2323,'BD1'!AA:AA,"PAGADO")))</f>
        <v/>
      </c>
      <c r="E2323" s="73" t="str">
        <f>IF(F2323="","",(IFERROR(VLOOKUP(F2323,'BD1'!AC:AE,2,0),"")))</f>
        <v/>
      </c>
      <c r="F2323" s="360"/>
      <c r="G2323" s="75" t="str">
        <f>IF(F2323="","",(SUMIFS('BD1'!Y:Y,'BD1'!AC:AC,F2323,'BD1'!AA:AA,"PAGADO")))</f>
        <v/>
      </c>
    </row>
    <row r="2324" spans="2:7" ht="20.100000000000001" customHeight="1" x14ac:dyDescent="0.25">
      <c r="B2324" s="538" t="str">
        <f ca="1">IF(F2324="","",(IFERROR(OFFSET('BD1'!C$14,MATCH(F2324,'BD1'!AC$13:AC$2500,0)-2,0),"")))</f>
        <v/>
      </c>
      <c r="C2324" s="539" t="str">
        <f ca="1">IF(F2324="","",(IFERROR(OFFSET('BD1'!AB$14,MATCH(F2324,'BD1'!AC$13:AC$2500,0)-2,0),"")))</f>
        <v/>
      </c>
      <c r="D2324" s="70" t="str">
        <f>IF(F2324="","",(COUNTIFS('BD1'!AC:AC,F2324,'BD1'!AA:AA,"PAGADO")))</f>
        <v/>
      </c>
      <c r="E2324" s="73" t="str">
        <f>IF(F2324="","",(IFERROR(VLOOKUP(F2324,'BD1'!AC:AE,2,0),"")))</f>
        <v/>
      </c>
      <c r="F2324" s="360"/>
      <c r="G2324" s="75" t="str">
        <f>IF(F2324="","",(SUMIFS('BD1'!Y:Y,'BD1'!AC:AC,F2324,'BD1'!AA:AA,"PAGADO")))</f>
        <v/>
      </c>
    </row>
    <row r="2325" spans="2:7" ht="20.100000000000001" customHeight="1" x14ac:dyDescent="0.25">
      <c r="B2325" s="538" t="str">
        <f ca="1">IF(F2325="","",(IFERROR(OFFSET('BD1'!C$14,MATCH(F2325,'BD1'!AC$13:AC$2500,0)-2,0),"")))</f>
        <v/>
      </c>
      <c r="C2325" s="539" t="str">
        <f ca="1">IF(F2325="","",(IFERROR(OFFSET('BD1'!AB$14,MATCH(F2325,'BD1'!AC$13:AC$2500,0)-2,0),"")))</f>
        <v/>
      </c>
      <c r="D2325" s="70" t="str">
        <f>IF(F2325="","",(COUNTIFS('BD1'!AC:AC,F2325,'BD1'!AA:AA,"PAGADO")))</f>
        <v/>
      </c>
      <c r="E2325" s="73" t="str">
        <f>IF(F2325="","",(IFERROR(VLOOKUP(F2325,'BD1'!AC:AE,2,0),"")))</f>
        <v/>
      </c>
      <c r="F2325" s="360"/>
      <c r="G2325" s="75" t="str">
        <f>IF(F2325="","",(SUMIFS('BD1'!Y:Y,'BD1'!AC:AC,F2325,'BD1'!AA:AA,"PAGADO")))</f>
        <v/>
      </c>
    </row>
    <row r="2326" spans="2:7" ht="20.100000000000001" customHeight="1" x14ac:dyDescent="0.25">
      <c r="B2326" s="538" t="str">
        <f ca="1">IF(F2326="","",(IFERROR(OFFSET('BD1'!C$14,MATCH(F2326,'BD1'!AC$13:AC$2500,0)-2,0),"")))</f>
        <v/>
      </c>
      <c r="C2326" s="539" t="str">
        <f ca="1">IF(F2326="","",(IFERROR(OFFSET('BD1'!AB$14,MATCH(F2326,'BD1'!AC$13:AC$2500,0)-2,0),"")))</f>
        <v/>
      </c>
      <c r="D2326" s="70" t="str">
        <f>IF(F2326="","",(COUNTIFS('BD1'!AC:AC,F2326,'BD1'!AA:AA,"PAGADO")))</f>
        <v/>
      </c>
      <c r="E2326" s="73" t="str">
        <f>IF(F2326="","",(IFERROR(VLOOKUP(F2326,'BD1'!AC:AE,2,0),"")))</f>
        <v/>
      </c>
      <c r="F2326" s="360"/>
      <c r="G2326" s="75" t="str">
        <f>IF(F2326="","",(SUMIFS('BD1'!Y:Y,'BD1'!AC:AC,F2326,'BD1'!AA:AA,"PAGADO")))</f>
        <v/>
      </c>
    </row>
    <row r="2327" spans="2:7" ht="20.100000000000001" customHeight="1" x14ac:dyDescent="0.25">
      <c r="B2327" s="538" t="str">
        <f ca="1">IF(F2327="","",(IFERROR(OFFSET('BD1'!C$14,MATCH(F2327,'BD1'!AC$13:AC$2500,0)-2,0),"")))</f>
        <v/>
      </c>
      <c r="C2327" s="539" t="str">
        <f ca="1">IF(F2327="","",(IFERROR(OFFSET('BD1'!AB$14,MATCH(F2327,'BD1'!AC$13:AC$2500,0)-2,0),"")))</f>
        <v/>
      </c>
      <c r="D2327" s="70" t="str">
        <f>IF(F2327="","",(COUNTIFS('BD1'!AC:AC,F2327,'BD1'!AA:AA,"PAGADO")))</f>
        <v/>
      </c>
      <c r="E2327" s="73" t="str">
        <f>IF(F2327="","",(IFERROR(VLOOKUP(F2327,'BD1'!AC:AE,2,0),"")))</f>
        <v/>
      </c>
      <c r="F2327" s="360"/>
      <c r="G2327" s="75" t="str">
        <f>IF(F2327="","",(SUMIFS('BD1'!Y:Y,'BD1'!AC:AC,F2327,'BD1'!AA:AA,"PAGADO")))</f>
        <v/>
      </c>
    </row>
    <row r="2328" spans="2:7" ht="20.100000000000001" customHeight="1" x14ac:dyDescent="0.25">
      <c r="B2328" s="538" t="str">
        <f ca="1">IF(F2328="","",(IFERROR(OFFSET('BD1'!C$14,MATCH(F2328,'BD1'!AC$13:AC$2500,0)-2,0),"")))</f>
        <v/>
      </c>
      <c r="C2328" s="539" t="str">
        <f ca="1">IF(F2328="","",(IFERROR(OFFSET('BD1'!AB$14,MATCH(F2328,'BD1'!AC$13:AC$2500,0)-2,0),"")))</f>
        <v/>
      </c>
      <c r="D2328" s="70" t="str">
        <f>IF(F2328="","",(COUNTIFS('BD1'!AC:AC,F2328,'BD1'!AA:AA,"PAGADO")))</f>
        <v/>
      </c>
      <c r="E2328" s="73" t="str">
        <f>IF(F2328="","",(IFERROR(VLOOKUP(F2328,'BD1'!AC:AE,2,0),"")))</f>
        <v/>
      </c>
      <c r="F2328" s="360"/>
      <c r="G2328" s="75" t="str">
        <f>IF(F2328="","",(SUMIFS('BD1'!Y:Y,'BD1'!AC:AC,F2328,'BD1'!AA:AA,"PAGADO")))</f>
        <v/>
      </c>
    </row>
    <row r="2329" spans="2:7" ht="20.100000000000001" customHeight="1" x14ac:dyDescent="0.25">
      <c r="B2329" s="538" t="str">
        <f ca="1">IF(F2329="","",(IFERROR(OFFSET('BD1'!C$14,MATCH(F2329,'BD1'!AC$13:AC$2500,0)-2,0),"")))</f>
        <v/>
      </c>
      <c r="C2329" s="539" t="str">
        <f ca="1">IF(F2329="","",(IFERROR(OFFSET('BD1'!AB$14,MATCH(F2329,'BD1'!AC$13:AC$2500,0)-2,0),"")))</f>
        <v/>
      </c>
      <c r="D2329" s="70" t="str">
        <f>IF(F2329="","",(COUNTIFS('BD1'!AC:AC,F2329,'BD1'!AA:AA,"PAGADO")))</f>
        <v/>
      </c>
      <c r="E2329" s="73" t="str">
        <f>IF(F2329="","",(IFERROR(VLOOKUP(F2329,'BD1'!AC:AE,2,0),"")))</f>
        <v/>
      </c>
      <c r="F2329" s="360"/>
      <c r="G2329" s="75" t="str">
        <f>IF(F2329="","",(SUMIFS('BD1'!Y:Y,'BD1'!AC:AC,F2329,'BD1'!AA:AA,"PAGADO")))</f>
        <v/>
      </c>
    </row>
    <row r="2330" spans="2:7" ht="20.100000000000001" customHeight="1" x14ac:dyDescent="0.25">
      <c r="B2330" s="538" t="str">
        <f ca="1">IF(F2330="","",(IFERROR(OFFSET('BD1'!C$14,MATCH(F2330,'BD1'!AC$13:AC$2500,0)-2,0),"")))</f>
        <v/>
      </c>
      <c r="C2330" s="539" t="str">
        <f ca="1">IF(F2330="","",(IFERROR(OFFSET('BD1'!AB$14,MATCH(F2330,'BD1'!AC$13:AC$2500,0)-2,0),"")))</f>
        <v/>
      </c>
      <c r="D2330" s="70" t="str">
        <f>IF(F2330="","",(COUNTIFS('BD1'!AC:AC,F2330,'BD1'!AA:AA,"PAGADO")))</f>
        <v/>
      </c>
      <c r="E2330" s="73" t="str">
        <f>IF(F2330="","",(IFERROR(VLOOKUP(F2330,'BD1'!AC:AE,2,0),"")))</f>
        <v/>
      </c>
      <c r="F2330" s="360"/>
      <c r="G2330" s="75" t="str">
        <f>IF(F2330="","",(SUMIFS('BD1'!Y:Y,'BD1'!AC:AC,F2330,'BD1'!AA:AA,"PAGADO")))</f>
        <v/>
      </c>
    </row>
    <row r="2331" spans="2:7" ht="20.100000000000001" customHeight="1" x14ac:dyDescent="0.25">
      <c r="B2331" s="538" t="str">
        <f ca="1">IF(F2331="","",(IFERROR(OFFSET('BD1'!C$14,MATCH(F2331,'BD1'!AC$13:AC$2500,0)-2,0),"")))</f>
        <v/>
      </c>
      <c r="C2331" s="539" t="str">
        <f ca="1">IF(F2331="","",(IFERROR(OFFSET('BD1'!AB$14,MATCH(F2331,'BD1'!AC$13:AC$2500,0)-2,0),"")))</f>
        <v/>
      </c>
      <c r="D2331" s="70" t="str">
        <f>IF(F2331="","",(COUNTIFS('BD1'!AC:AC,F2331,'BD1'!AA:AA,"PAGADO")))</f>
        <v/>
      </c>
      <c r="E2331" s="73" t="str">
        <f>IF(F2331="","",(IFERROR(VLOOKUP(F2331,'BD1'!AC:AE,2,0),"")))</f>
        <v/>
      </c>
      <c r="F2331" s="360"/>
      <c r="G2331" s="75" t="str">
        <f>IF(F2331="","",(SUMIFS('BD1'!Y:Y,'BD1'!AC:AC,F2331,'BD1'!AA:AA,"PAGADO")))</f>
        <v/>
      </c>
    </row>
    <row r="2332" spans="2:7" ht="20.100000000000001" customHeight="1" x14ac:dyDescent="0.25">
      <c r="B2332" s="538" t="str">
        <f ca="1">IF(F2332="","",(IFERROR(OFFSET('BD1'!C$14,MATCH(F2332,'BD1'!AC$13:AC$2500,0)-2,0),"")))</f>
        <v/>
      </c>
      <c r="C2332" s="539" t="str">
        <f ca="1">IF(F2332="","",(IFERROR(OFFSET('BD1'!AB$14,MATCH(F2332,'BD1'!AC$13:AC$2500,0)-2,0),"")))</f>
        <v/>
      </c>
      <c r="D2332" s="70" t="str">
        <f>IF(F2332="","",(COUNTIFS('BD1'!AC:AC,F2332,'BD1'!AA:AA,"PAGADO")))</f>
        <v/>
      </c>
      <c r="E2332" s="73" t="str">
        <f>IF(F2332="","",(IFERROR(VLOOKUP(F2332,'BD1'!AC:AE,2,0),"")))</f>
        <v/>
      </c>
      <c r="F2332" s="360"/>
      <c r="G2332" s="75" t="str">
        <f>IF(F2332="","",(SUMIFS('BD1'!Y:Y,'BD1'!AC:AC,F2332,'BD1'!AA:AA,"PAGADO")))</f>
        <v/>
      </c>
    </row>
    <row r="2333" spans="2:7" ht="20.100000000000001" customHeight="1" x14ac:dyDescent="0.25">
      <c r="B2333" s="538" t="str">
        <f ca="1">IF(F2333="","",(IFERROR(OFFSET('BD1'!C$14,MATCH(F2333,'BD1'!AC$13:AC$2500,0)-2,0),"")))</f>
        <v/>
      </c>
      <c r="C2333" s="539" t="str">
        <f ca="1">IF(F2333="","",(IFERROR(OFFSET('BD1'!AB$14,MATCH(F2333,'BD1'!AC$13:AC$2500,0)-2,0),"")))</f>
        <v/>
      </c>
      <c r="D2333" s="70" t="str">
        <f>IF(F2333="","",(COUNTIFS('BD1'!AC:AC,F2333,'BD1'!AA:AA,"PAGADO")))</f>
        <v/>
      </c>
      <c r="E2333" s="73" t="str">
        <f>IF(F2333="","",(IFERROR(VLOOKUP(F2333,'BD1'!AC:AE,2,0),"")))</f>
        <v/>
      </c>
      <c r="F2333" s="360"/>
      <c r="G2333" s="75" t="str">
        <f>IF(F2333="","",(SUMIFS('BD1'!Y:Y,'BD1'!AC:AC,F2333,'BD1'!AA:AA,"PAGADO")))</f>
        <v/>
      </c>
    </row>
    <row r="2334" spans="2:7" ht="20.100000000000001" customHeight="1" x14ac:dyDescent="0.25">
      <c r="B2334" s="538" t="str">
        <f ca="1">IF(F2334="","",(IFERROR(OFFSET('BD1'!C$14,MATCH(F2334,'BD1'!AC$13:AC$2500,0)-2,0),"")))</f>
        <v/>
      </c>
      <c r="C2334" s="539" t="str">
        <f ca="1">IF(F2334="","",(IFERROR(OFFSET('BD1'!AB$14,MATCH(F2334,'BD1'!AC$13:AC$2500,0)-2,0),"")))</f>
        <v/>
      </c>
      <c r="D2334" s="70" t="str">
        <f>IF(F2334="","",(COUNTIFS('BD1'!AC:AC,F2334,'BD1'!AA:AA,"PAGADO")))</f>
        <v/>
      </c>
      <c r="E2334" s="73" t="str">
        <f>IF(F2334="","",(IFERROR(VLOOKUP(F2334,'BD1'!AC:AE,2,0),"")))</f>
        <v/>
      </c>
      <c r="F2334" s="360"/>
      <c r="G2334" s="75" t="str">
        <f>IF(F2334="","",(SUMIFS('BD1'!Y:Y,'BD1'!AC:AC,F2334,'BD1'!AA:AA,"PAGADO")))</f>
        <v/>
      </c>
    </row>
    <row r="2335" spans="2:7" ht="20.100000000000001" customHeight="1" x14ac:dyDescent="0.25">
      <c r="B2335" s="538" t="str">
        <f ca="1">IF(F2335="","",(IFERROR(OFFSET('BD1'!C$14,MATCH(F2335,'BD1'!AC$13:AC$2500,0)-2,0),"")))</f>
        <v/>
      </c>
      <c r="C2335" s="539" t="str">
        <f ca="1">IF(F2335="","",(IFERROR(OFFSET('BD1'!AB$14,MATCH(F2335,'BD1'!AC$13:AC$2500,0)-2,0),"")))</f>
        <v/>
      </c>
      <c r="D2335" s="70" t="str">
        <f>IF(F2335="","",(COUNTIFS('BD1'!AC:AC,F2335,'BD1'!AA:AA,"PAGADO")))</f>
        <v/>
      </c>
      <c r="E2335" s="73" t="str">
        <f>IF(F2335="","",(IFERROR(VLOOKUP(F2335,'BD1'!AC:AE,2,0),"")))</f>
        <v/>
      </c>
      <c r="F2335" s="360"/>
      <c r="G2335" s="75" t="str">
        <f>IF(F2335="","",(SUMIFS('BD1'!Y:Y,'BD1'!AC:AC,F2335,'BD1'!AA:AA,"PAGADO")))</f>
        <v/>
      </c>
    </row>
    <row r="2336" spans="2:7" ht="20.100000000000001" customHeight="1" x14ac:dyDescent="0.25">
      <c r="B2336" s="538" t="str">
        <f ca="1">IF(F2336="","",(IFERROR(OFFSET('BD1'!C$14,MATCH(F2336,'BD1'!AC$13:AC$2500,0)-2,0),"")))</f>
        <v/>
      </c>
      <c r="C2336" s="539" t="str">
        <f ca="1">IF(F2336="","",(IFERROR(OFFSET('BD1'!AB$14,MATCH(F2336,'BD1'!AC$13:AC$2500,0)-2,0),"")))</f>
        <v/>
      </c>
      <c r="D2336" s="70" t="str">
        <f>IF(F2336="","",(COUNTIFS('BD1'!AC:AC,F2336,'BD1'!AA:AA,"PAGADO")))</f>
        <v/>
      </c>
      <c r="E2336" s="73" t="str">
        <f>IF(F2336="","",(IFERROR(VLOOKUP(F2336,'BD1'!AC:AE,2,0),"")))</f>
        <v/>
      </c>
      <c r="F2336" s="360"/>
      <c r="G2336" s="75" t="str">
        <f>IF(F2336="","",(SUMIFS('BD1'!Y:Y,'BD1'!AC:AC,F2336,'BD1'!AA:AA,"PAGADO")))</f>
        <v/>
      </c>
    </row>
    <row r="2337" spans="2:7" ht="20.100000000000001" customHeight="1" x14ac:dyDescent="0.25">
      <c r="B2337" s="538" t="str">
        <f ca="1">IF(F2337="","",(IFERROR(OFFSET('BD1'!C$14,MATCH(F2337,'BD1'!AC$13:AC$2500,0)-2,0),"")))</f>
        <v/>
      </c>
      <c r="C2337" s="539" t="str">
        <f ca="1">IF(F2337="","",(IFERROR(OFFSET('BD1'!AB$14,MATCH(F2337,'BD1'!AC$13:AC$2500,0)-2,0),"")))</f>
        <v/>
      </c>
      <c r="D2337" s="70" t="str">
        <f>IF(F2337="","",(COUNTIFS('BD1'!AC:AC,F2337,'BD1'!AA:AA,"PAGADO")))</f>
        <v/>
      </c>
      <c r="E2337" s="73" t="str">
        <f>IF(F2337="","",(IFERROR(VLOOKUP(F2337,'BD1'!AC:AE,2,0),"")))</f>
        <v/>
      </c>
      <c r="F2337" s="360"/>
      <c r="G2337" s="75" t="str">
        <f>IF(F2337="","",(SUMIFS('BD1'!Y:Y,'BD1'!AC:AC,F2337,'BD1'!AA:AA,"PAGADO")))</f>
        <v/>
      </c>
    </row>
    <row r="2338" spans="2:7" ht="20.100000000000001" customHeight="1" x14ac:dyDescent="0.25">
      <c r="B2338" s="538" t="str">
        <f ca="1">IF(F2338="","",(IFERROR(OFFSET('BD1'!C$14,MATCH(F2338,'BD1'!AC$13:AC$2500,0)-2,0),"")))</f>
        <v/>
      </c>
      <c r="C2338" s="539" t="str">
        <f ca="1">IF(F2338="","",(IFERROR(OFFSET('BD1'!AB$14,MATCH(F2338,'BD1'!AC$13:AC$2500,0)-2,0),"")))</f>
        <v/>
      </c>
      <c r="D2338" s="70" t="str">
        <f>IF(F2338="","",(COUNTIFS('BD1'!AC:AC,F2338,'BD1'!AA:AA,"PAGADO")))</f>
        <v/>
      </c>
      <c r="E2338" s="73" t="str">
        <f>IF(F2338="","",(IFERROR(VLOOKUP(F2338,'BD1'!AC:AE,2,0),"")))</f>
        <v/>
      </c>
      <c r="F2338" s="360"/>
      <c r="G2338" s="75" t="str">
        <f>IF(F2338="","",(SUMIFS('BD1'!Y:Y,'BD1'!AC:AC,F2338,'BD1'!AA:AA,"PAGADO")))</f>
        <v/>
      </c>
    </row>
    <row r="2339" spans="2:7" ht="20.100000000000001" customHeight="1" x14ac:dyDescent="0.25">
      <c r="B2339" s="538" t="str">
        <f ca="1">IF(F2339="","",(IFERROR(OFFSET('BD1'!C$14,MATCH(F2339,'BD1'!AC$13:AC$2500,0)-2,0),"")))</f>
        <v/>
      </c>
      <c r="C2339" s="539" t="str">
        <f ca="1">IF(F2339="","",(IFERROR(OFFSET('BD1'!AB$14,MATCH(F2339,'BD1'!AC$13:AC$2500,0)-2,0),"")))</f>
        <v/>
      </c>
      <c r="D2339" s="70" t="str">
        <f>IF(F2339="","",(COUNTIFS('BD1'!AC:AC,F2339,'BD1'!AA:AA,"PAGADO")))</f>
        <v/>
      </c>
      <c r="E2339" s="73" t="str">
        <f>IF(F2339="","",(IFERROR(VLOOKUP(F2339,'BD1'!AC:AE,2,0),"")))</f>
        <v/>
      </c>
      <c r="F2339" s="360"/>
      <c r="G2339" s="75" t="str">
        <f>IF(F2339="","",(SUMIFS('BD1'!Y:Y,'BD1'!AC:AC,F2339,'BD1'!AA:AA,"PAGADO")))</f>
        <v/>
      </c>
    </row>
    <row r="2340" spans="2:7" ht="20.100000000000001" customHeight="1" x14ac:dyDescent="0.25">
      <c r="B2340" s="538" t="str">
        <f ca="1">IF(F2340="","",(IFERROR(OFFSET('BD1'!C$14,MATCH(F2340,'BD1'!AC$13:AC$2500,0)-2,0),"")))</f>
        <v/>
      </c>
      <c r="C2340" s="539" t="str">
        <f ca="1">IF(F2340="","",(IFERROR(OFFSET('BD1'!AB$14,MATCH(F2340,'BD1'!AC$13:AC$2500,0)-2,0),"")))</f>
        <v/>
      </c>
      <c r="D2340" s="70" t="str">
        <f>IF(F2340="","",(COUNTIFS('BD1'!AC:AC,F2340,'BD1'!AA:AA,"PAGADO")))</f>
        <v/>
      </c>
      <c r="E2340" s="73" t="str">
        <f>IF(F2340="","",(IFERROR(VLOOKUP(F2340,'BD1'!AC:AE,2,0),"")))</f>
        <v/>
      </c>
      <c r="F2340" s="360"/>
      <c r="G2340" s="75" t="str">
        <f>IF(F2340="","",(SUMIFS('BD1'!Y:Y,'BD1'!AC:AC,F2340,'BD1'!AA:AA,"PAGADO")))</f>
        <v/>
      </c>
    </row>
    <row r="2341" spans="2:7" ht="20.100000000000001" customHeight="1" x14ac:dyDescent="0.25">
      <c r="B2341" s="538" t="str">
        <f ca="1">IF(F2341="","",(IFERROR(OFFSET('BD1'!C$14,MATCH(F2341,'BD1'!AC$13:AC$2500,0)-2,0),"")))</f>
        <v/>
      </c>
      <c r="C2341" s="539" t="str">
        <f ca="1">IF(F2341="","",(IFERROR(OFFSET('BD1'!AB$14,MATCH(F2341,'BD1'!AC$13:AC$2500,0)-2,0),"")))</f>
        <v/>
      </c>
      <c r="D2341" s="70" t="str">
        <f>IF(F2341="","",(COUNTIFS('BD1'!AC:AC,F2341,'BD1'!AA:AA,"PAGADO")))</f>
        <v/>
      </c>
      <c r="E2341" s="73" t="str">
        <f>IF(F2341="","",(IFERROR(VLOOKUP(F2341,'BD1'!AC:AE,2,0),"")))</f>
        <v/>
      </c>
      <c r="F2341" s="360"/>
      <c r="G2341" s="75" t="str">
        <f>IF(F2341="","",(SUMIFS('BD1'!Y:Y,'BD1'!AC:AC,F2341,'BD1'!AA:AA,"PAGADO")))</f>
        <v/>
      </c>
    </row>
    <row r="2342" spans="2:7" ht="20.100000000000001" customHeight="1" x14ac:dyDescent="0.25">
      <c r="B2342" s="538" t="str">
        <f ca="1">IF(F2342="","",(IFERROR(OFFSET('BD1'!C$14,MATCH(F2342,'BD1'!AC$13:AC$2500,0)-2,0),"")))</f>
        <v/>
      </c>
      <c r="C2342" s="539" t="str">
        <f ca="1">IF(F2342="","",(IFERROR(OFFSET('BD1'!AB$14,MATCH(F2342,'BD1'!AC$13:AC$2500,0)-2,0),"")))</f>
        <v/>
      </c>
      <c r="D2342" s="70" t="str">
        <f>IF(F2342="","",(COUNTIFS('BD1'!AC:AC,F2342,'BD1'!AA:AA,"PAGADO")))</f>
        <v/>
      </c>
      <c r="E2342" s="73" t="str">
        <f>IF(F2342="","",(IFERROR(VLOOKUP(F2342,'BD1'!AC:AE,2,0),"")))</f>
        <v/>
      </c>
      <c r="F2342" s="360"/>
      <c r="G2342" s="75" t="str">
        <f>IF(F2342="","",(SUMIFS('BD1'!Y:Y,'BD1'!AC:AC,F2342,'BD1'!AA:AA,"PAGADO")))</f>
        <v/>
      </c>
    </row>
    <row r="2343" spans="2:7" ht="20.100000000000001" customHeight="1" x14ac:dyDescent="0.25">
      <c r="B2343" s="538" t="str">
        <f ca="1">IF(F2343="","",(IFERROR(OFFSET('BD1'!C$14,MATCH(F2343,'BD1'!AC$13:AC$2500,0)-2,0),"")))</f>
        <v/>
      </c>
      <c r="C2343" s="539" t="str">
        <f ca="1">IF(F2343="","",(IFERROR(OFFSET('BD1'!AB$14,MATCH(F2343,'BD1'!AC$13:AC$2500,0)-2,0),"")))</f>
        <v/>
      </c>
      <c r="D2343" s="70" t="str">
        <f>IF(F2343="","",(COUNTIFS('BD1'!AC:AC,F2343,'BD1'!AA:AA,"PAGADO")))</f>
        <v/>
      </c>
      <c r="E2343" s="73" t="str">
        <f>IF(F2343="","",(IFERROR(VLOOKUP(F2343,'BD1'!AC:AE,2,0),"")))</f>
        <v/>
      </c>
      <c r="F2343" s="360"/>
      <c r="G2343" s="75" t="str">
        <f>IF(F2343="","",(SUMIFS('BD1'!Y:Y,'BD1'!AC:AC,F2343,'BD1'!AA:AA,"PAGADO")))</f>
        <v/>
      </c>
    </row>
    <row r="2344" spans="2:7" ht="20.100000000000001" customHeight="1" x14ac:dyDescent="0.25">
      <c r="B2344" s="538" t="str">
        <f ca="1">IF(F2344="","",(IFERROR(OFFSET('BD1'!C$14,MATCH(F2344,'BD1'!AC$13:AC$2500,0)-2,0),"")))</f>
        <v/>
      </c>
      <c r="C2344" s="539" t="str">
        <f ca="1">IF(F2344="","",(IFERROR(OFFSET('BD1'!AB$14,MATCH(F2344,'BD1'!AC$13:AC$2500,0)-2,0),"")))</f>
        <v/>
      </c>
      <c r="D2344" s="70" t="str">
        <f>IF(F2344="","",(COUNTIFS('BD1'!AC:AC,F2344,'BD1'!AA:AA,"PAGADO")))</f>
        <v/>
      </c>
      <c r="E2344" s="73" t="str">
        <f>IF(F2344="","",(IFERROR(VLOOKUP(F2344,'BD1'!AC:AE,2,0),"")))</f>
        <v/>
      </c>
      <c r="F2344" s="360"/>
      <c r="G2344" s="75" t="str">
        <f>IF(F2344="","",(SUMIFS('BD1'!Y:Y,'BD1'!AC:AC,F2344,'BD1'!AA:AA,"PAGADO")))</f>
        <v/>
      </c>
    </row>
    <row r="2345" spans="2:7" ht="20.100000000000001" customHeight="1" x14ac:dyDescent="0.25">
      <c r="B2345" s="538" t="str">
        <f ca="1">IF(F2345="","",(IFERROR(OFFSET('BD1'!C$14,MATCH(F2345,'BD1'!AC$13:AC$2500,0)-2,0),"")))</f>
        <v/>
      </c>
      <c r="C2345" s="539" t="str">
        <f ca="1">IF(F2345="","",(IFERROR(OFFSET('BD1'!AB$14,MATCH(F2345,'BD1'!AC$13:AC$2500,0)-2,0),"")))</f>
        <v/>
      </c>
      <c r="D2345" s="70" t="str">
        <f>IF(F2345="","",(COUNTIFS('BD1'!AC:AC,F2345,'BD1'!AA:AA,"PAGADO")))</f>
        <v/>
      </c>
      <c r="E2345" s="73" t="str">
        <f>IF(F2345="","",(IFERROR(VLOOKUP(F2345,'BD1'!AC:AE,2,0),"")))</f>
        <v/>
      </c>
      <c r="F2345" s="360"/>
      <c r="G2345" s="75" t="str">
        <f>IF(F2345="","",(SUMIFS('BD1'!Y:Y,'BD1'!AC:AC,F2345,'BD1'!AA:AA,"PAGADO")))</f>
        <v/>
      </c>
    </row>
    <row r="2346" spans="2:7" ht="20.100000000000001" customHeight="1" x14ac:dyDescent="0.25">
      <c r="B2346" s="538" t="str">
        <f ca="1">IF(F2346="","",(IFERROR(OFFSET('BD1'!C$14,MATCH(F2346,'BD1'!AC$13:AC$2500,0)-2,0),"")))</f>
        <v/>
      </c>
      <c r="C2346" s="539" t="str">
        <f ca="1">IF(F2346="","",(IFERROR(OFFSET('BD1'!AB$14,MATCH(F2346,'BD1'!AC$13:AC$2500,0)-2,0),"")))</f>
        <v/>
      </c>
      <c r="D2346" s="70" t="str">
        <f>IF(F2346="","",(COUNTIFS('BD1'!AC:AC,F2346,'BD1'!AA:AA,"PAGADO")))</f>
        <v/>
      </c>
      <c r="E2346" s="73" t="str">
        <f>IF(F2346="","",(IFERROR(VLOOKUP(F2346,'BD1'!AC:AE,2,0),"")))</f>
        <v/>
      </c>
      <c r="F2346" s="360"/>
      <c r="G2346" s="75" t="str">
        <f>IF(F2346="","",(SUMIFS('BD1'!Y:Y,'BD1'!AC:AC,F2346,'BD1'!AA:AA,"PAGADO")))</f>
        <v/>
      </c>
    </row>
    <row r="2347" spans="2:7" ht="20.100000000000001" customHeight="1" x14ac:dyDescent="0.25">
      <c r="B2347" s="538" t="str">
        <f ca="1">IF(F2347="","",(IFERROR(OFFSET('BD1'!C$14,MATCH(F2347,'BD1'!AC$13:AC$2500,0)-2,0),"")))</f>
        <v/>
      </c>
      <c r="C2347" s="539" t="str">
        <f ca="1">IF(F2347="","",(IFERROR(OFFSET('BD1'!AB$14,MATCH(F2347,'BD1'!AC$13:AC$2500,0)-2,0),"")))</f>
        <v/>
      </c>
      <c r="D2347" s="70" t="str">
        <f>IF(F2347="","",(COUNTIFS('BD1'!AC:AC,F2347,'BD1'!AA:AA,"PAGADO")))</f>
        <v/>
      </c>
      <c r="E2347" s="73" t="str">
        <f>IF(F2347="","",(IFERROR(VLOOKUP(F2347,'BD1'!AC:AE,2,0),"")))</f>
        <v/>
      </c>
      <c r="F2347" s="360"/>
      <c r="G2347" s="75" t="str">
        <f>IF(F2347="","",(SUMIFS('BD1'!Y:Y,'BD1'!AC:AC,F2347,'BD1'!AA:AA,"PAGADO")))</f>
        <v/>
      </c>
    </row>
    <row r="2348" spans="2:7" ht="20.100000000000001" customHeight="1" x14ac:dyDescent="0.25">
      <c r="B2348" s="538" t="str">
        <f ca="1">IF(F2348="","",(IFERROR(OFFSET('BD1'!C$14,MATCH(F2348,'BD1'!AC$13:AC$2500,0)-2,0),"")))</f>
        <v/>
      </c>
      <c r="C2348" s="539" t="str">
        <f ca="1">IF(F2348="","",(IFERROR(OFFSET('BD1'!AB$14,MATCH(F2348,'BD1'!AC$13:AC$2500,0)-2,0),"")))</f>
        <v/>
      </c>
      <c r="D2348" s="70" t="str">
        <f>IF(F2348="","",(COUNTIFS('BD1'!AC:AC,F2348,'BD1'!AA:AA,"PAGADO")))</f>
        <v/>
      </c>
      <c r="E2348" s="73" t="str">
        <f>IF(F2348="","",(IFERROR(VLOOKUP(F2348,'BD1'!AC:AE,2,0),"")))</f>
        <v/>
      </c>
      <c r="F2348" s="360"/>
      <c r="G2348" s="75" t="str">
        <f>IF(F2348="","",(SUMIFS('BD1'!Y:Y,'BD1'!AC:AC,F2348,'BD1'!AA:AA,"PAGADO")))</f>
        <v/>
      </c>
    </row>
    <row r="2349" spans="2:7" ht="20.100000000000001" customHeight="1" x14ac:dyDescent="0.25">
      <c r="B2349" s="538" t="str">
        <f ca="1">IF(F2349="","",(IFERROR(OFFSET('BD1'!C$14,MATCH(F2349,'BD1'!AC$13:AC$2500,0)-2,0),"")))</f>
        <v/>
      </c>
      <c r="C2349" s="539" t="str">
        <f ca="1">IF(F2349="","",(IFERROR(OFFSET('BD1'!AB$14,MATCH(F2349,'BD1'!AC$13:AC$2500,0)-2,0),"")))</f>
        <v/>
      </c>
      <c r="D2349" s="70" t="str">
        <f>IF(F2349="","",(COUNTIFS('BD1'!AC:AC,F2349,'BD1'!AA:AA,"PAGADO")))</f>
        <v/>
      </c>
      <c r="E2349" s="73" t="str">
        <f>IF(F2349="","",(IFERROR(VLOOKUP(F2349,'BD1'!AC:AE,2,0),"")))</f>
        <v/>
      </c>
      <c r="F2349" s="360"/>
      <c r="G2349" s="75" t="str">
        <f>IF(F2349="","",(SUMIFS('BD1'!Y:Y,'BD1'!AC:AC,F2349,'BD1'!AA:AA,"PAGADO")))</f>
        <v/>
      </c>
    </row>
    <row r="2350" spans="2:7" ht="20.100000000000001" customHeight="1" x14ac:dyDescent="0.25">
      <c r="B2350" s="538" t="str">
        <f ca="1">IF(F2350="","",(IFERROR(OFFSET('BD1'!C$14,MATCH(F2350,'BD1'!AC$13:AC$2500,0)-2,0),"")))</f>
        <v/>
      </c>
      <c r="C2350" s="539" t="str">
        <f ca="1">IF(F2350="","",(IFERROR(OFFSET('BD1'!AB$14,MATCH(F2350,'BD1'!AC$13:AC$2500,0)-2,0),"")))</f>
        <v/>
      </c>
      <c r="D2350" s="70" t="str">
        <f>IF(F2350="","",(COUNTIFS('BD1'!AC:AC,F2350,'BD1'!AA:AA,"PAGADO")))</f>
        <v/>
      </c>
      <c r="E2350" s="73" t="str">
        <f>IF(F2350="","",(IFERROR(VLOOKUP(F2350,'BD1'!AC:AE,2,0),"")))</f>
        <v/>
      </c>
      <c r="F2350" s="360"/>
      <c r="G2350" s="75" t="str">
        <f>IF(F2350="","",(SUMIFS('BD1'!Y:Y,'BD1'!AC:AC,F2350,'BD1'!AA:AA,"PAGADO")))</f>
        <v/>
      </c>
    </row>
    <row r="2351" spans="2:7" ht="20.100000000000001" customHeight="1" x14ac:dyDescent="0.25">
      <c r="B2351" s="538" t="str">
        <f ca="1">IF(F2351="","",(IFERROR(OFFSET('BD1'!C$14,MATCH(F2351,'BD1'!AC$13:AC$2500,0)-2,0),"")))</f>
        <v/>
      </c>
      <c r="C2351" s="539" t="str">
        <f ca="1">IF(F2351="","",(IFERROR(OFFSET('BD1'!AB$14,MATCH(F2351,'BD1'!AC$13:AC$2500,0)-2,0),"")))</f>
        <v/>
      </c>
      <c r="D2351" s="70" t="str">
        <f>IF(F2351="","",(COUNTIFS('BD1'!AC:AC,F2351,'BD1'!AA:AA,"PAGADO")))</f>
        <v/>
      </c>
      <c r="E2351" s="73" t="str">
        <f>IF(F2351="","",(IFERROR(VLOOKUP(F2351,'BD1'!AC:AE,2,0),"")))</f>
        <v/>
      </c>
      <c r="F2351" s="360"/>
      <c r="G2351" s="75" t="str">
        <f>IF(F2351="","",(SUMIFS('BD1'!Y:Y,'BD1'!AC:AC,F2351,'BD1'!AA:AA,"PAGADO")))</f>
        <v/>
      </c>
    </row>
    <row r="2352" spans="2:7" ht="20.100000000000001" customHeight="1" x14ac:dyDescent="0.25">
      <c r="B2352" s="538" t="str">
        <f ca="1">IF(F2352="","",(IFERROR(OFFSET('BD1'!C$14,MATCH(F2352,'BD1'!AC$13:AC$2500,0)-2,0),"")))</f>
        <v/>
      </c>
      <c r="C2352" s="539" t="str">
        <f ca="1">IF(F2352="","",(IFERROR(OFFSET('BD1'!AB$14,MATCH(F2352,'BD1'!AC$13:AC$2500,0)-2,0),"")))</f>
        <v/>
      </c>
      <c r="D2352" s="70" t="str">
        <f>IF(F2352="","",(COUNTIFS('BD1'!AC:AC,F2352,'BD1'!AA:AA,"PAGADO")))</f>
        <v/>
      </c>
      <c r="E2352" s="73" t="str">
        <f>IF(F2352="","",(IFERROR(VLOOKUP(F2352,'BD1'!AC:AE,2,0),"")))</f>
        <v/>
      </c>
      <c r="F2352" s="360"/>
      <c r="G2352" s="75" t="str">
        <f>IF(F2352="","",(SUMIFS('BD1'!Y:Y,'BD1'!AC:AC,F2352,'BD1'!AA:AA,"PAGADO")))</f>
        <v/>
      </c>
    </row>
    <row r="2353" spans="2:7" ht="20.100000000000001" customHeight="1" x14ac:dyDescent="0.25">
      <c r="B2353" s="538" t="str">
        <f ca="1">IF(F2353="","",(IFERROR(OFFSET('BD1'!C$14,MATCH(F2353,'BD1'!AC$13:AC$2500,0)-2,0),"")))</f>
        <v/>
      </c>
      <c r="C2353" s="539" t="str">
        <f ca="1">IF(F2353="","",(IFERROR(OFFSET('BD1'!AB$14,MATCH(F2353,'BD1'!AC$13:AC$2500,0)-2,0),"")))</f>
        <v/>
      </c>
      <c r="D2353" s="70" t="str">
        <f>IF(F2353="","",(COUNTIFS('BD1'!AC:AC,F2353,'BD1'!AA:AA,"PAGADO")))</f>
        <v/>
      </c>
      <c r="E2353" s="73" t="str">
        <f>IF(F2353="","",(IFERROR(VLOOKUP(F2353,'BD1'!AC:AE,2,0),"")))</f>
        <v/>
      </c>
      <c r="F2353" s="360"/>
      <c r="G2353" s="75" t="str">
        <f>IF(F2353="","",(SUMIFS('BD1'!Y:Y,'BD1'!AC:AC,F2353,'BD1'!AA:AA,"PAGADO")))</f>
        <v/>
      </c>
    </row>
    <row r="2354" spans="2:7" ht="20.100000000000001" customHeight="1" x14ac:dyDescent="0.25">
      <c r="B2354" s="538" t="str">
        <f ca="1">IF(F2354="","",(IFERROR(OFFSET('BD1'!C$14,MATCH(F2354,'BD1'!AC$13:AC$2500,0)-2,0),"")))</f>
        <v/>
      </c>
      <c r="C2354" s="539" t="str">
        <f ca="1">IF(F2354="","",(IFERROR(OFFSET('BD1'!AB$14,MATCH(F2354,'BD1'!AC$13:AC$2500,0)-2,0),"")))</f>
        <v/>
      </c>
      <c r="D2354" s="70" t="str">
        <f>IF(F2354="","",(COUNTIFS('BD1'!AC:AC,F2354,'BD1'!AA:AA,"PAGADO")))</f>
        <v/>
      </c>
      <c r="E2354" s="73" t="str">
        <f>IF(F2354="","",(IFERROR(VLOOKUP(F2354,'BD1'!AC:AE,2,0),"")))</f>
        <v/>
      </c>
      <c r="F2354" s="360"/>
      <c r="G2354" s="75" t="str">
        <f>IF(F2354="","",(SUMIFS('BD1'!Y:Y,'BD1'!AC:AC,F2354,'BD1'!AA:AA,"PAGADO")))</f>
        <v/>
      </c>
    </row>
    <row r="2355" spans="2:7" ht="20.100000000000001" customHeight="1" x14ac:dyDescent="0.25">
      <c r="B2355" s="538" t="str">
        <f ca="1">IF(F2355="","",(IFERROR(OFFSET('BD1'!C$14,MATCH(F2355,'BD1'!AC$13:AC$2500,0)-2,0),"")))</f>
        <v/>
      </c>
      <c r="C2355" s="539" t="str">
        <f ca="1">IF(F2355="","",(IFERROR(OFFSET('BD1'!AB$14,MATCH(F2355,'BD1'!AC$13:AC$2500,0)-2,0),"")))</f>
        <v/>
      </c>
      <c r="D2355" s="70" t="str">
        <f>IF(F2355="","",(COUNTIFS('BD1'!AC:AC,F2355,'BD1'!AA:AA,"PAGADO")))</f>
        <v/>
      </c>
      <c r="E2355" s="73" t="str">
        <f>IF(F2355="","",(IFERROR(VLOOKUP(F2355,'BD1'!AC:AE,2,0),"")))</f>
        <v/>
      </c>
      <c r="F2355" s="360"/>
      <c r="G2355" s="75" t="str">
        <f>IF(F2355="","",(SUMIFS('BD1'!Y:Y,'BD1'!AC:AC,F2355,'BD1'!AA:AA,"PAGADO")))</f>
        <v/>
      </c>
    </row>
    <row r="2356" spans="2:7" ht="20.100000000000001" customHeight="1" x14ac:dyDescent="0.25">
      <c r="B2356" s="538" t="str">
        <f ca="1">IF(F2356="","",(IFERROR(OFFSET('BD1'!C$14,MATCH(F2356,'BD1'!AC$13:AC$2500,0)-2,0),"")))</f>
        <v/>
      </c>
      <c r="C2356" s="539" t="str">
        <f ca="1">IF(F2356="","",(IFERROR(OFFSET('BD1'!AB$14,MATCH(F2356,'BD1'!AC$13:AC$2500,0)-2,0),"")))</f>
        <v/>
      </c>
      <c r="D2356" s="70" t="str">
        <f>IF(F2356="","",(COUNTIFS('BD1'!AC:AC,F2356,'BD1'!AA:AA,"PAGADO")))</f>
        <v/>
      </c>
      <c r="E2356" s="73" t="str">
        <f>IF(F2356="","",(IFERROR(VLOOKUP(F2356,'BD1'!AC:AE,2,0),"")))</f>
        <v/>
      </c>
      <c r="F2356" s="360"/>
      <c r="G2356" s="75" t="str">
        <f>IF(F2356="","",(SUMIFS('BD1'!Y:Y,'BD1'!AC:AC,F2356,'BD1'!AA:AA,"PAGADO")))</f>
        <v/>
      </c>
    </row>
    <row r="2357" spans="2:7" ht="20.100000000000001" customHeight="1" x14ac:dyDescent="0.25">
      <c r="B2357" s="538" t="str">
        <f ca="1">IF(F2357="","",(IFERROR(OFFSET('BD1'!C$14,MATCH(F2357,'BD1'!AC$13:AC$2500,0)-2,0),"")))</f>
        <v/>
      </c>
      <c r="C2357" s="539" t="str">
        <f ca="1">IF(F2357="","",(IFERROR(OFFSET('BD1'!AB$14,MATCH(F2357,'BD1'!AC$13:AC$2500,0)-2,0),"")))</f>
        <v/>
      </c>
      <c r="D2357" s="70" t="str">
        <f>IF(F2357="","",(COUNTIFS('BD1'!AC:AC,F2357,'BD1'!AA:AA,"PAGADO")))</f>
        <v/>
      </c>
      <c r="E2357" s="73" t="str">
        <f>IF(F2357="","",(IFERROR(VLOOKUP(F2357,'BD1'!AC:AE,2,0),"")))</f>
        <v/>
      </c>
      <c r="F2357" s="360"/>
      <c r="G2357" s="75" t="str">
        <f>IF(F2357="","",(SUMIFS('BD1'!Y:Y,'BD1'!AC:AC,F2357,'BD1'!AA:AA,"PAGADO")))</f>
        <v/>
      </c>
    </row>
    <row r="2358" spans="2:7" ht="20.100000000000001" customHeight="1" x14ac:dyDescent="0.25">
      <c r="B2358" s="538" t="str">
        <f ca="1">IF(F2358="","",(IFERROR(OFFSET('BD1'!C$14,MATCH(F2358,'BD1'!AC$13:AC$2500,0)-2,0),"")))</f>
        <v/>
      </c>
      <c r="C2358" s="539" t="str">
        <f ca="1">IF(F2358="","",(IFERROR(OFFSET('BD1'!AB$14,MATCH(F2358,'BD1'!AC$13:AC$2500,0)-2,0),"")))</f>
        <v/>
      </c>
      <c r="D2358" s="70" t="str">
        <f>IF(F2358="","",(COUNTIFS('BD1'!AC:AC,F2358,'BD1'!AA:AA,"PAGADO")))</f>
        <v/>
      </c>
      <c r="E2358" s="73" t="str">
        <f>IF(F2358="","",(IFERROR(VLOOKUP(F2358,'BD1'!AC:AE,2,0),"")))</f>
        <v/>
      </c>
      <c r="F2358" s="360"/>
      <c r="G2358" s="75" t="str">
        <f>IF(F2358="","",(SUMIFS('BD1'!Y:Y,'BD1'!AC:AC,F2358,'BD1'!AA:AA,"PAGADO")))</f>
        <v/>
      </c>
    </row>
    <row r="2359" spans="2:7" ht="20.100000000000001" customHeight="1" x14ac:dyDescent="0.25">
      <c r="B2359" s="538" t="str">
        <f ca="1">IF(F2359="","",(IFERROR(OFFSET('BD1'!C$14,MATCH(F2359,'BD1'!AC$13:AC$2500,0)-2,0),"")))</f>
        <v/>
      </c>
      <c r="C2359" s="539" t="str">
        <f ca="1">IF(F2359="","",(IFERROR(OFFSET('BD1'!AB$14,MATCH(F2359,'BD1'!AC$13:AC$2500,0)-2,0),"")))</f>
        <v/>
      </c>
      <c r="D2359" s="70" t="str">
        <f>IF(F2359="","",(COUNTIFS('BD1'!AC:AC,F2359,'BD1'!AA:AA,"PAGADO")))</f>
        <v/>
      </c>
      <c r="E2359" s="73" t="str">
        <f>IF(F2359="","",(IFERROR(VLOOKUP(F2359,'BD1'!AC:AE,2,0),"")))</f>
        <v/>
      </c>
      <c r="F2359" s="360"/>
      <c r="G2359" s="75" t="str">
        <f>IF(F2359="","",(SUMIFS('BD1'!Y:Y,'BD1'!AC:AC,F2359,'BD1'!AA:AA,"PAGADO")))</f>
        <v/>
      </c>
    </row>
    <row r="2360" spans="2:7" ht="20.100000000000001" customHeight="1" x14ac:dyDescent="0.25">
      <c r="B2360" s="538" t="str">
        <f ca="1">IF(F2360="","",(IFERROR(OFFSET('BD1'!C$14,MATCH(F2360,'BD1'!AC$13:AC$2500,0)-2,0),"")))</f>
        <v/>
      </c>
      <c r="C2360" s="539" t="str">
        <f ca="1">IF(F2360="","",(IFERROR(OFFSET('BD1'!AB$14,MATCH(F2360,'BD1'!AC$13:AC$2500,0)-2,0),"")))</f>
        <v/>
      </c>
      <c r="D2360" s="70" t="str">
        <f>IF(F2360="","",(COUNTIFS('BD1'!AC:AC,F2360,'BD1'!AA:AA,"PAGADO")))</f>
        <v/>
      </c>
      <c r="E2360" s="73" t="str">
        <f>IF(F2360="","",(IFERROR(VLOOKUP(F2360,'BD1'!AC:AE,2,0),"")))</f>
        <v/>
      </c>
      <c r="F2360" s="360"/>
      <c r="G2360" s="75" t="str">
        <f>IF(F2360="","",(SUMIFS('BD1'!Y:Y,'BD1'!AC:AC,F2360,'BD1'!AA:AA,"PAGADO")))</f>
        <v/>
      </c>
    </row>
    <row r="2361" spans="2:7" ht="20.100000000000001" customHeight="1" x14ac:dyDescent="0.25">
      <c r="B2361" s="538" t="str">
        <f ca="1">IF(F2361="","",(IFERROR(OFFSET('BD1'!C$14,MATCH(F2361,'BD1'!AC$13:AC$2500,0)-2,0),"")))</f>
        <v/>
      </c>
      <c r="C2361" s="539" t="str">
        <f ca="1">IF(F2361="","",(IFERROR(OFFSET('BD1'!AB$14,MATCH(F2361,'BD1'!AC$13:AC$2500,0)-2,0),"")))</f>
        <v/>
      </c>
      <c r="D2361" s="70" t="str">
        <f>IF(F2361="","",(COUNTIFS('BD1'!AC:AC,F2361,'BD1'!AA:AA,"PAGADO")))</f>
        <v/>
      </c>
      <c r="E2361" s="73" t="str">
        <f>IF(F2361="","",(IFERROR(VLOOKUP(F2361,'BD1'!AC:AE,2,0),"")))</f>
        <v/>
      </c>
      <c r="F2361" s="360"/>
      <c r="G2361" s="75" t="str">
        <f>IF(F2361="","",(SUMIFS('BD1'!Y:Y,'BD1'!AC:AC,F2361,'BD1'!AA:AA,"PAGADO")))</f>
        <v/>
      </c>
    </row>
    <row r="2362" spans="2:7" ht="20.100000000000001" customHeight="1" x14ac:dyDescent="0.25">
      <c r="B2362" s="538" t="str">
        <f ca="1">IF(F2362="","",(IFERROR(OFFSET('BD1'!C$14,MATCH(F2362,'BD1'!AC$13:AC$2500,0)-2,0),"")))</f>
        <v/>
      </c>
      <c r="C2362" s="539" t="str">
        <f ca="1">IF(F2362="","",(IFERROR(OFFSET('BD1'!AB$14,MATCH(F2362,'BD1'!AC$13:AC$2500,0)-2,0),"")))</f>
        <v/>
      </c>
      <c r="D2362" s="70" t="str">
        <f>IF(F2362="","",(COUNTIFS('BD1'!AC:AC,F2362,'BD1'!AA:AA,"PAGADO")))</f>
        <v/>
      </c>
      <c r="E2362" s="73" t="str">
        <f>IF(F2362="","",(IFERROR(VLOOKUP(F2362,'BD1'!AC:AE,2,0),"")))</f>
        <v/>
      </c>
      <c r="F2362" s="360"/>
      <c r="G2362" s="75" t="str">
        <f>IF(F2362="","",(SUMIFS('BD1'!Y:Y,'BD1'!AC:AC,F2362,'BD1'!AA:AA,"PAGADO")))</f>
        <v/>
      </c>
    </row>
    <row r="2363" spans="2:7" ht="20.100000000000001" customHeight="1" x14ac:dyDescent="0.25">
      <c r="B2363" s="538" t="str">
        <f ca="1">IF(F2363="","",(IFERROR(OFFSET('BD1'!C$14,MATCH(F2363,'BD1'!AC$13:AC$2500,0)-2,0),"")))</f>
        <v/>
      </c>
      <c r="C2363" s="539" t="str">
        <f ca="1">IF(F2363="","",(IFERROR(OFFSET('BD1'!AB$14,MATCH(F2363,'BD1'!AC$13:AC$2500,0)-2,0),"")))</f>
        <v/>
      </c>
      <c r="D2363" s="70" t="str">
        <f>IF(F2363="","",(COUNTIFS('BD1'!AC:AC,F2363,'BD1'!AA:AA,"PAGADO")))</f>
        <v/>
      </c>
      <c r="E2363" s="73" t="str">
        <f>IF(F2363="","",(IFERROR(VLOOKUP(F2363,'BD1'!AC:AE,2,0),"")))</f>
        <v/>
      </c>
      <c r="F2363" s="360"/>
      <c r="G2363" s="75" t="str">
        <f>IF(F2363="","",(SUMIFS('BD1'!Y:Y,'BD1'!AC:AC,F2363,'BD1'!AA:AA,"PAGADO")))</f>
        <v/>
      </c>
    </row>
    <row r="2364" spans="2:7" ht="20.100000000000001" customHeight="1" x14ac:dyDescent="0.25">
      <c r="B2364" s="538" t="str">
        <f ca="1">IF(F2364="","",(IFERROR(OFFSET('BD1'!C$14,MATCH(F2364,'BD1'!AC$13:AC$2500,0)-2,0),"")))</f>
        <v/>
      </c>
      <c r="C2364" s="539" t="str">
        <f ca="1">IF(F2364="","",(IFERROR(OFFSET('BD1'!AB$14,MATCH(F2364,'BD1'!AC$13:AC$2500,0)-2,0),"")))</f>
        <v/>
      </c>
      <c r="D2364" s="70" t="str">
        <f>IF(F2364="","",(COUNTIFS('BD1'!AC:AC,F2364,'BD1'!AA:AA,"PAGADO")))</f>
        <v/>
      </c>
      <c r="E2364" s="73" t="str">
        <f>IF(F2364="","",(IFERROR(VLOOKUP(F2364,'BD1'!AC:AE,2,0),"")))</f>
        <v/>
      </c>
      <c r="F2364" s="360"/>
      <c r="G2364" s="75" t="str">
        <f>IF(F2364="","",(SUMIFS('BD1'!Y:Y,'BD1'!AC:AC,F2364,'BD1'!AA:AA,"PAGADO")))</f>
        <v/>
      </c>
    </row>
    <row r="2365" spans="2:7" ht="20.100000000000001" customHeight="1" x14ac:dyDescent="0.25">
      <c r="B2365" s="538" t="str">
        <f ca="1">IF(F2365="","",(IFERROR(OFFSET('BD1'!C$14,MATCH(F2365,'BD1'!AC$13:AC$2500,0)-2,0),"")))</f>
        <v/>
      </c>
      <c r="C2365" s="539" t="str">
        <f ca="1">IF(F2365="","",(IFERROR(OFFSET('BD1'!AB$14,MATCH(F2365,'BD1'!AC$13:AC$2500,0)-2,0),"")))</f>
        <v/>
      </c>
      <c r="D2365" s="70" t="str">
        <f>IF(F2365="","",(COUNTIFS('BD1'!AC:AC,F2365,'BD1'!AA:AA,"PAGADO")))</f>
        <v/>
      </c>
      <c r="E2365" s="73" t="str">
        <f>IF(F2365="","",(IFERROR(VLOOKUP(F2365,'BD1'!AC:AE,2,0),"")))</f>
        <v/>
      </c>
      <c r="F2365" s="360"/>
      <c r="G2365" s="75" t="str">
        <f>IF(F2365="","",(SUMIFS('BD1'!Y:Y,'BD1'!AC:AC,F2365,'BD1'!AA:AA,"PAGADO")))</f>
        <v/>
      </c>
    </row>
    <row r="2366" spans="2:7" ht="20.100000000000001" customHeight="1" x14ac:dyDescent="0.25">
      <c r="B2366" s="538" t="str">
        <f ca="1">IF(F2366="","",(IFERROR(OFFSET('BD1'!C$14,MATCH(F2366,'BD1'!AC$13:AC$2500,0)-2,0),"")))</f>
        <v/>
      </c>
      <c r="C2366" s="539" t="str">
        <f ca="1">IF(F2366="","",(IFERROR(OFFSET('BD1'!AB$14,MATCH(F2366,'BD1'!AC$13:AC$2500,0)-2,0),"")))</f>
        <v/>
      </c>
      <c r="D2366" s="70" t="str">
        <f>IF(F2366="","",(COUNTIFS('BD1'!AC:AC,F2366,'BD1'!AA:AA,"PAGADO")))</f>
        <v/>
      </c>
      <c r="E2366" s="73" t="str">
        <f>IF(F2366="","",(IFERROR(VLOOKUP(F2366,'BD1'!AC:AE,2,0),"")))</f>
        <v/>
      </c>
      <c r="F2366" s="360"/>
      <c r="G2366" s="75" t="str">
        <f>IF(F2366="","",(SUMIFS('BD1'!Y:Y,'BD1'!AC:AC,F2366,'BD1'!AA:AA,"PAGADO")))</f>
        <v/>
      </c>
    </row>
    <row r="2367" spans="2:7" ht="20.100000000000001" customHeight="1" x14ac:dyDescent="0.25">
      <c r="B2367" s="538" t="str">
        <f ca="1">IF(F2367="","",(IFERROR(OFFSET('BD1'!C$14,MATCH(F2367,'BD1'!AC$13:AC$2500,0)-2,0),"")))</f>
        <v/>
      </c>
      <c r="C2367" s="539" t="str">
        <f ca="1">IF(F2367="","",(IFERROR(OFFSET('BD1'!AB$14,MATCH(F2367,'BD1'!AC$13:AC$2500,0)-2,0),"")))</f>
        <v/>
      </c>
      <c r="D2367" s="70" t="str">
        <f>IF(F2367="","",(COUNTIFS('BD1'!AC:AC,F2367,'BD1'!AA:AA,"PAGADO")))</f>
        <v/>
      </c>
      <c r="E2367" s="73" t="str">
        <f>IF(F2367="","",(IFERROR(VLOOKUP(F2367,'BD1'!AC:AE,2,0),"")))</f>
        <v/>
      </c>
      <c r="F2367" s="360"/>
      <c r="G2367" s="75" t="str">
        <f>IF(F2367="","",(SUMIFS('BD1'!Y:Y,'BD1'!AC:AC,F2367,'BD1'!AA:AA,"PAGADO")))</f>
        <v/>
      </c>
    </row>
    <row r="2368" spans="2:7" ht="20.100000000000001" customHeight="1" x14ac:dyDescent="0.25">
      <c r="B2368" s="538" t="str">
        <f ca="1">IF(F2368="","",(IFERROR(OFFSET('BD1'!C$14,MATCH(F2368,'BD1'!AC$13:AC$2500,0)-2,0),"")))</f>
        <v/>
      </c>
      <c r="C2368" s="539" t="str">
        <f ca="1">IF(F2368="","",(IFERROR(OFFSET('BD1'!AB$14,MATCH(F2368,'BD1'!AC$13:AC$2500,0)-2,0),"")))</f>
        <v/>
      </c>
      <c r="D2368" s="70" t="str">
        <f>IF(F2368="","",(COUNTIFS('BD1'!AC:AC,F2368,'BD1'!AA:AA,"PAGADO")))</f>
        <v/>
      </c>
      <c r="E2368" s="73" t="str">
        <f>IF(F2368="","",(IFERROR(VLOOKUP(F2368,'BD1'!AC:AE,2,0),"")))</f>
        <v/>
      </c>
      <c r="F2368" s="360"/>
      <c r="G2368" s="75" t="str">
        <f>IF(F2368="","",(SUMIFS('BD1'!Y:Y,'BD1'!AC:AC,F2368,'BD1'!AA:AA,"PAGADO")))</f>
        <v/>
      </c>
    </row>
    <row r="2369" spans="2:7" ht="20.100000000000001" customHeight="1" x14ac:dyDescent="0.25">
      <c r="B2369" s="538" t="str">
        <f ca="1">IF(F2369="","",(IFERROR(OFFSET('BD1'!C$14,MATCH(F2369,'BD1'!AC$13:AC$2500,0)-2,0),"")))</f>
        <v/>
      </c>
      <c r="C2369" s="539" t="str">
        <f ca="1">IF(F2369="","",(IFERROR(OFFSET('BD1'!AB$14,MATCH(F2369,'BD1'!AC$13:AC$2500,0)-2,0),"")))</f>
        <v/>
      </c>
      <c r="D2369" s="70" t="str">
        <f>IF(F2369="","",(COUNTIFS('BD1'!AC:AC,F2369,'BD1'!AA:AA,"PAGADO")))</f>
        <v/>
      </c>
      <c r="E2369" s="73" t="str">
        <f>IF(F2369="","",(IFERROR(VLOOKUP(F2369,'BD1'!AC:AE,2,0),"")))</f>
        <v/>
      </c>
      <c r="F2369" s="360"/>
      <c r="G2369" s="75" t="str">
        <f>IF(F2369="","",(SUMIFS('BD1'!Y:Y,'BD1'!AC:AC,F2369,'BD1'!AA:AA,"PAGADO")))</f>
        <v/>
      </c>
    </row>
    <row r="2370" spans="2:7" ht="20.100000000000001" customHeight="1" x14ac:dyDescent="0.25">
      <c r="B2370" s="538" t="str">
        <f ca="1">IF(F2370="","",(IFERROR(OFFSET('BD1'!C$14,MATCH(F2370,'BD1'!AC$13:AC$2500,0)-2,0),"")))</f>
        <v/>
      </c>
      <c r="C2370" s="539" t="str">
        <f ca="1">IF(F2370="","",(IFERROR(OFFSET('BD1'!AB$14,MATCH(F2370,'BD1'!AC$13:AC$2500,0)-2,0),"")))</f>
        <v/>
      </c>
      <c r="D2370" s="70" t="str">
        <f>IF(F2370="","",(COUNTIFS('BD1'!AC:AC,F2370,'BD1'!AA:AA,"PAGADO")))</f>
        <v/>
      </c>
      <c r="E2370" s="73" t="str">
        <f>IF(F2370="","",(IFERROR(VLOOKUP(F2370,'BD1'!AC:AE,2,0),"")))</f>
        <v/>
      </c>
      <c r="F2370" s="360"/>
      <c r="G2370" s="75" t="str">
        <f>IF(F2370="","",(SUMIFS('BD1'!Y:Y,'BD1'!AC:AC,F2370,'BD1'!AA:AA,"PAGADO")))</f>
        <v/>
      </c>
    </row>
    <row r="2371" spans="2:7" ht="20.100000000000001" customHeight="1" x14ac:dyDescent="0.25">
      <c r="B2371" s="538" t="str">
        <f ca="1">IF(F2371="","",(IFERROR(OFFSET('BD1'!C$14,MATCH(F2371,'BD1'!AC$13:AC$2500,0)-2,0),"")))</f>
        <v/>
      </c>
      <c r="C2371" s="539" t="str">
        <f ca="1">IF(F2371="","",(IFERROR(OFFSET('BD1'!AB$14,MATCH(F2371,'BD1'!AC$13:AC$2500,0)-2,0),"")))</f>
        <v/>
      </c>
      <c r="D2371" s="70" t="str">
        <f>IF(F2371="","",(COUNTIFS('BD1'!AC:AC,F2371,'BD1'!AA:AA,"PAGADO")))</f>
        <v/>
      </c>
      <c r="E2371" s="73" t="str">
        <f>IF(F2371="","",(IFERROR(VLOOKUP(F2371,'BD1'!AC:AE,2,0),"")))</f>
        <v/>
      </c>
      <c r="F2371" s="360"/>
      <c r="G2371" s="75" t="str">
        <f>IF(F2371="","",(SUMIFS('BD1'!Y:Y,'BD1'!AC:AC,F2371,'BD1'!AA:AA,"PAGADO")))</f>
        <v/>
      </c>
    </row>
    <row r="2372" spans="2:7" ht="20.100000000000001" customHeight="1" x14ac:dyDescent="0.25">
      <c r="B2372" s="538" t="str">
        <f ca="1">IF(F2372="","",(IFERROR(OFFSET('BD1'!C$14,MATCH(F2372,'BD1'!AC$13:AC$2500,0)-2,0),"")))</f>
        <v/>
      </c>
      <c r="C2372" s="539" t="str">
        <f ca="1">IF(F2372="","",(IFERROR(OFFSET('BD1'!AB$14,MATCH(F2372,'BD1'!AC$13:AC$2500,0)-2,0),"")))</f>
        <v/>
      </c>
      <c r="D2372" s="70" t="str">
        <f>IF(F2372="","",(COUNTIFS('BD1'!AC:AC,F2372,'BD1'!AA:AA,"PAGADO")))</f>
        <v/>
      </c>
      <c r="E2372" s="73" t="str">
        <f>IF(F2372="","",(IFERROR(VLOOKUP(F2372,'BD1'!AC:AE,2,0),"")))</f>
        <v/>
      </c>
      <c r="F2372" s="360"/>
      <c r="G2372" s="75" t="str">
        <f>IF(F2372="","",(SUMIFS('BD1'!Y:Y,'BD1'!AC:AC,F2372,'BD1'!AA:AA,"PAGADO")))</f>
        <v/>
      </c>
    </row>
    <row r="2373" spans="2:7" ht="20.100000000000001" customHeight="1" x14ac:dyDescent="0.25">
      <c r="B2373" s="538" t="str">
        <f ca="1">IF(F2373="","",(IFERROR(OFFSET('BD1'!C$14,MATCH(F2373,'BD1'!AC$13:AC$2500,0)-2,0),"")))</f>
        <v/>
      </c>
      <c r="C2373" s="539" t="str">
        <f ca="1">IF(F2373="","",(IFERROR(OFFSET('BD1'!AB$14,MATCH(F2373,'BD1'!AC$13:AC$2500,0)-2,0),"")))</f>
        <v/>
      </c>
      <c r="D2373" s="70" t="str">
        <f>IF(F2373="","",(COUNTIFS('BD1'!AC:AC,F2373,'BD1'!AA:AA,"PAGADO")))</f>
        <v/>
      </c>
      <c r="E2373" s="73" t="str">
        <f>IF(F2373="","",(IFERROR(VLOOKUP(F2373,'BD1'!AC:AE,2,0),"")))</f>
        <v/>
      </c>
      <c r="F2373" s="360"/>
      <c r="G2373" s="75" t="str">
        <f>IF(F2373="","",(SUMIFS('BD1'!Y:Y,'BD1'!AC:AC,F2373,'BD1'!AA:AA,"PAGADO")))</f>
        <v/>
      </c>
    </row>
    <row r="2374" spans="2:7" ht="20.100000000000001" customHeight="1" x14ac:dyDescent="0.25">
      <c r="B2374" s="538" t="str">
        <f ca="1">IF(F2374="","",(IFERROR(OFFSET('BD1'!C$14,MATCH(F2374,'BD1'!AC$13:AC$2500,0)-2,0),"")))</f>
        <v/>
      </c>
      <c r="C2374" s="539" t="str">
        <f ca="1">IF(F2374="","",(IFERROR(OFFSET('BD1'!AB$14,MATCH(F2374,'BD1'!AC$13:AC$2500,0)-2,0),"")))</f>
        <v/>
      </c>
      <c r="D2374" s="70" t="str">
        <f>IF(F2374="","",(COUNTIFS('BD1'!AC:AC,F2374,'BD1'!AA:AA,"PAGADO")))</f>
        <v/>
      </c>
      <c r="E2374" s="73" t="str">
        <f>IF(F2374="","",(IFERROR(VLOOKUP(F2374,'BD1'!AC:AE,2,0),"")))</f>
        <v/>
      </c>
      <c r="F2374" s="360"/>
      <c r="G2374" s="75" t="str">
        <f>IF(F2374="","",(SUMIFS('BD1'!Y:Y,'BD1'!AC:AC,F2374,'BD1'!AA:AA,"PAGADO")))</f>
        <v/>
      </c>
    </row>
    <row r="2375" spans="2:7" ht="20.100000000000001" customHeight="1" x14ac:dyDescent="0.25">
      <c r="B2375" s="538" t="str">
        <f ca="1">IF(F2375="","",(IFERROR(OFFSET('BD1'!C$14,MATCH(F2375,'BD1'!AC$13:AC$2500,0)-2,0),"")))</f>
        <v/>
      </c>
      <c r="C2375" s="539" t="str">
        <f ca="1">IF(F2375="","",(IFERROR(OFFSET('BD1'!AB$14,MATCH(F2375,'BD1'!AC$13:AC$2500,0)-2,0),"")))</f>
        <v/>
      </c>
      <c r="D2375" s="70" t="str">
        <f>IF(F2375="","",(COUNTIFS('BD1'!AC:AC,F2375,'BD1'!AA:AA,"PAGADO")))</f>
        <v/>
      </c>
      <c r="E2375" s="73" t="str">
        <f>IF(F2375="","",(IFERROR(VLOOKUP(F2375,'BD1'!AC:AE,2,0),"")))</f>
        <v/>
      </c>
      <c r="F2375" s="360"/>
      <c r="G2375" s="75" t="str">
        <f>IF(F2375="","",(SUMIFS('BD1'!Y:Y,'BD1'!AC:AC,F2375,'BD1'!AA:AA,"PAGADO")))</f>
        <v/>
      </c>
    </row>
    <row r="2376" spans="2:7" ht="20.100000000000001" customHeight="1" x14ac:dyDescent="0.25">
      <c r="B2376" s="538" t="str">
        <f ca="1">IF(F2376="","",(IFERROR(OFFSET('BD1'!C$14,MATCH(F2376,'BD1'!AC$13:AC$2500,0)-2,0),"")))</f>
        <v/>
      </c>
      <c r="C2376" s="539" t="str">
        <f ca="1">IF(F2376="","",(IFERROR(OFFSET('BD1'!AB$14,MATCH(F2376,'BD1'!AC$13:AC$2500,0)-2,0),"")))</f>
        <v/>
      </c>
      <c r="D2376" s="70" t="str">
        <f>IF(F2376="","",(COUNTIFS('BD1'!AC:AC,F2376,'BD1'!AA:AA,"PAGADO")))</f>
        <v/>
      </c>
      <c r="E2376" s="73" t="str">
        <f>IF(F2376="","",(IFERROR(VLOOKUP(F2376,'BD1'!AC:AE,2,0),"")))</f>
        <v/>
      </c>
      <c r="F2376" s="360"/>
      <c r="G2376" s="75" t="str">
        <f>IF(F2376="","",(SUMIFS('BD1'!Y:Y,'BD1'!AC:AC,F2376,'BD1'!AA:AA,"PAGADO")))</f>
        <v/>
      </c>
    </row>
    <row r="2377" spans="2:7" ht="20.100000000000001" customHeight="1" x14ac:dyDescent="0.25">
      <c r="B2377" s="538" t="str">
        <f ca="1">IF(F2377="","",(IFERROR(OFFSET('BD1'!C$14,MATCH(F2377,'BD1'!AC$13:AC$2500,0)-2,0),"")))</f>
        <v/>
      </c>
      <c r="C2377" s="539" t="str">
        <f ca="1">IF(F2377="","",(IFERROR(OFFSET('BD1'!AB$14,MATCH(F2377,'BD1'!AC$13:AC$2500,0)-2,0),"")))</f>
        <v/>
      </c>
      <c r="D2377" s="70" t="str">
        <f>IF(F2377="","",(COUNTIFS('BD1'!AC:AC,F2377,'BD1'!AA:AA,"PAGADO")))</f>
        <v/>
      </c>
      <c r="E2377" s="73" t="str">
        <f>IF(F2377="","",(IFERROR(VLOOKUP(F2377,'BD1'!AC:AE,2,0),"")))</f>
        <v/>
      </c>
      <c r="F2377" s="360"/>
      <c r="G2377" s="75" t="str">
        <f>IF(F2377="","",(SUMIFS('BD1'!Y:Y,'BD1'!AC:AC,F2377,'BD1'!AA:AA,"PAGADO")))</f>
        <v/>
      </c>
    </row>
    <row r="2378" spans="2:7" ht="20.100000000000001" customHeight="1" x14ac:dyDescent="0.25">
      <c r="B2378" s="538" t="str">
        <f ca="1">IF(F2378="","",(IFERROR(OFFSET('BD1'!C$14,MATCH(F2378,'BD1'!AC$13:AC$2500,0)-2,0),"")))</f>
        <v/>
      </c>
      <c r="C2378" s="539" t="str">
        <f ca="1">IF(F2378="","",(IFERROR(OFFSET('BD1'!AB$14,MATCH(F2378,'BD1'!AC$13:AC$2500,0)-2,0),"")))</f>
        <v/>
      </c>
      <c r="D2378" s="70" t="str">
        <f>IF(F2378="","",(COUNTIFS('BD1'!AC:AC,F2378,'BD1'!AA:AA,"PAGADO")))</f>
        <v/>
      </c>
      <c r="E2378" s="73" t="str">
        <f>IF(F2378="","",(IFERROR(VLOOKUP(F2378,'BD1'!AC:AE,2,0),"")))</f>
        <v/>
      </c>
      <c r="F2378" s="360"/>
      <c r="G2378" s="75" t="str">
        <f>IF(F2378="","",(SUMIFS('BD1'!Y:Y,'BD1'!AC:AC,F2378,'BD1'!AA:AA,"PAGADO")))</f>
        <v/>
      </c>
    </row>
    <row r="2379" spans="2:7" ht="20.100000000000001" customHeight="1" x14ac:dyDescent="0.25">
      <c r="B2379" s="538" t="str">
        <f ca="1">IF(F2379="","",(IFERROR(OFFSET('BD1'!C$14,MATCH(F2379,'BD1'!AC$13:AC$2500,0)-2,0),"")))</f>
        <v/>
      </c>
      <c r="C2379" s="539" t="str">
        <f ca="1">IF(F2379="","",(IFERROR(OFFSET('BD1'!AB$14,MATCH(F2379,'BD1'!AC$13:AC$2500,0)-2,0),"")))</f>
        <v/>
      </c>
      <c r="D2379" s="70" t="str">
        <f>IF(F2379="","",(COUNTIFS('BD1'!AC:AC,F2379,'BD1'!AA:AA,"PAGADO")))</f>
        <v/>
      </c>
      <c r="E2379" s="73" t="str">
        <f>IF(F2379="","",(IFERROR(VLOOKUP(F2379,'BD1'!AC:AE,2,0),"")))</f>
        <v/>
      </c>
      <c r="F2379" s="360"/>
      <c r="G2379" s="75" t="str">
        <f>IF(F2379="","",(SUMIFS('BD1'!Y:Y,'BD1'!AC:AC,F2379,'BD1'!AA:AA,"PAGADO")))</f>
        <v/>
      </c>
    </row>
    <row r="2380" spans="2:7" ht="20.100000000000001" customHeight="1" x14ac:dyDescent="0.25">
      <c r="B2380" s="538" t="str">
        <f ca="1">IF(F2380="","",(IFERROR(OFFSET('BD1'!C$14,MATCH(F2380,'BD1'!AC$13:AC$2500,0)-2,0),"")))</f>
        <v/>
      </c>
      <c r="C2380" s="539" t="str">
        <f ca="1">IF(F2380="","",(IFERROR(OFFSET('BD1'!AB$14,MATCH(F2380,'BD1'!AC$13:AC$2500,0)-2,0),"")))</f>
        <v/>
      </c>
      <c r="D2380" s="70" t="str">
        <f>IF(F2380="","",(COUNTIFS('BD1'!AC:AC,F2380,'BD1'!AA:AA,"PAGADO")))</f>
        <v/>
      </c>
      <c r="E2380" s="73" t="str">
        <f>IF(F2380="","",(IFERROR(VLOOKUP(F2380,'BD1'!AC:AE,2,0),"")))</f>
        <v/>
      </c>
      <c r="F2380" s="360"/>
      <c r="G2380" s="75" t="str">
        <f>IF(F2380="","",(SUMIFS('BD1'!Y:Y,'BD1'!AC:AC,F2380,'BD1'!AA:AA,"PAGADO")))</f>
        <v/>
      </c>
    </row>
    <row r="2381" spans="2:7" ht="20.100000000000001" customHeight="1" x14ac:dyDescent="0.25">
      <c r="B2381" s="538" t="str">
        <f ca="1">IF(F2381="","",(IFERROR(OFFSET('BD1'!C$14,MATCH(F2381,'BD1'!AC$13:AC$2500,0)-2,0),"")))</f>
        <v/>
      </c>
      <c r="C2381" s="539" t="str">
        <f ca="1">IF(F2381="","",(IFERROR(OFFSET('BD1'!AB$14,MATCH(F2381,'BD1'!AC$13:AC$2500,0)-2,0),"")))</f>
        <v/>
      </c>
      <c r="D2381" s="70" t="str">
        <f>IF(F2381="","",(COUNTIFS('BD1'!AC:AC,F2381,'BD1'!AA:AA,"PAGADO")))</f>
        <v/>
      </c>
      <c r="E2381" s="73" t="str">
        <f>IF(F2381="","",(IFERROR(VLOOKUP(F2381,'BD1'!AC:AE,2,0),"")))</f>
        <v/>
      </c>
      <c r="F2381" s="360"/>
      <c r="G2381" s="75" t="str">
        <f>IF(F2381="","",(SUMIFS('BD1'!Y:Y,'BD1'!AC:AC,F2381,'BD1'!AA:AA,"PAGADO")))</f>
        <v/>
      </c>
    </row>
    <row r="2382" spans="2:7" ht="20.100000000000001" customHeight="1" x14ac:dyDescent="0.25">
      <c r="B2382" s="538" t="str">
        <f ca="1">IF(F2382="","",(IFERROR(OFFSET('BD1'!C$14,MATCH(F2382,'BD1'!AC$13:AC$2500,0)-2,0),"")))</f>
        <v/>
      </c>
      <c r="C2382" s="539" t="str">
        <f ca="1">IF(F2382="","",(IFERROR(OFFSET('BD1'!AB$14,MATCH(F2382,'BD1'!AC$13:AC$2500,0)-2,0),"")))</f>
        <v/>
      </c>
      <c r="D2382" s="70" t="str">
        <f>IF(F2382="","",(COUNTIFS('BD1'!AC:AC,F2382,'BD1'!AA:AA,"PAGADO")))</f>
        <v/>
      </c>
      <c r="E2382" s="73" t="str">
        <f>IF(F2382="","",(IFERROR(VLOOKUP(F2382,'BD1'!AC:AE,2,0),"")))</f>
        <v/>
      </c>
      <c r="F2382" s="360"/>
      <c r="G2382" s="75" t="str">
        <f>IF(F2382="","",(SUMIFS('BD1'!Y:Y,'BD1'!AC:AC,F2382,'BD1'!AA:AA,"PAGADO")))</f>
        <v/>
      </c>
    </row>
    <row r="2383" spans="2:7" ht="20.100000000000001" customHeight="1" x14ac:dyDescent="0.25">
      <c r="B2383" s="538" t="str">
        <f ca="1">IF(F2383="","",(IFERROR(OFFSET('BD1'!C$14,MATCH(F2383,'BD1'!AC$13:AC$2500,0)-2,0),"")))</f>
        <v/>
      </c>
      <c r="C2383" s="539" t="str">
        <f ca="1">IF(F2383="","",(IFERROR(OFFSET('BD1'!AB$14,MATCH(F2383,'BD1'!AC$13:AC$2500,0)-2,0),"")))</f>
        <v/>
      </c>
      <c r="D2383" s="70" t="str">
        <f>IF(F2383="","",(COUNTIFS('BD1'!AC:AC,F2383,'BD1'!AA:AA,"PAGADO")))</f>
        <v/>
      </c>
      <c r="E2383" s="73" t="str">
        <f>IF(F2383="","",(IFERROR(VLOOKUP(F2383,'BD1'!AC:AE,2,0),"")))</f>
        <v/>
      </c>
      <c r="F2383" s="360"/>
      <c r="G2383" s="75" t="str">
        <f>IF(F2383="","",(SUMIFS('BD1'!Y:Y,'BD1'!AC:AC,F2383,'BD1'!AA:AA,"PAGADO")))</f>
        <v/>
      </c>
    </row>
    <row r="2384" spans="2:7" ht="20.100000000000001" customHeight="1" x14ac:dyDescent="0.25">
      <c r="B2384" s="538" t="str">
        <f ca="1">IF(F2384="","",(IFERROR(OFFSET('BD1'!C$14,MATCH(F2384,'BD1'!AC$13:AC$2500,0)-2,0),"")))</f>
        <v/>
      </c>
      <c r="C2384" s="539" t="str">
        <f ca="1">IF(F2384="","",(IFERROR(OFFSET('BD1'!AB$14,MATCH(F2384,'BD1'!AC$13:AC$2500,0)-2,0),"")))</f>
        <v/>
      </c>
      <c r="D2384" s="70" t="str">
        <f>IF(F2384="","",(COUNTIFS('BD1'!AC:AC,F2384,'BD1'!AA:AA,"PAGADO")))</f>
        <v/>
      </c>
      <c r="E2384" s="73" t="str">
        <f>IF(F2384="","",(IFERROR(VLOOKUP(F2384,'BD1'!AC:AE,2,0),"")))</f>
        <v/>
      </c>
      <c r="F2384" s="360"/>
      <c r="G2384" s="75" t="str">
        <f>IF(F2384="","",(SUMIFS('BD1'!Y:Y,'BD1'!AC:AC,F2384,'BD1'!AA:AA,"PAGADO")))</f>
        <v/>
      </c>
    </row>
    <row r="2385" spans="2:7" ht="20.100000000000001" customHeight="1" x14ac:dyDescent="0.25">
      <c r="B2385" s="538" t="str">
        <f ca="1">IF(F2385="","",(IFERROR(OFFSET('BD1'!C$14,MATCH(F2385,'BD1'!AC$13:AC$2500,0)-2,0),"")))</f>
        <v/>
      </c>
      <c r="C2385" s="539" t="str">
        <f ca="1">IF(F2385="","",(IFERROR(OFFSET('BD1'!AB$14,MATCH(F2385,'BD1'!AC$13:AC$2500,0)-2,0),"")))</f>
        <v/>
      </c>
      <c r="D2385" s="70" t="str">
        <f>IF(F2385="","",(COUNTIFS('BD1'!AC:AC,F2385,'BD1'!AA:AA,"PAGADO")))</f>
        <v/>
      </c>
      <c r="E2385" s="73" t="str">
        <f>IF(F2385="","",(IFERROR(VLOOKUP(F2385,'BD1'!AC:AE,2,0),"")))</f>
        <v/>
      </c>
      <c r="F2385" s="360"/>
      <c r="G2385" s="75" t="str">
        <f>IF(F2385="","",(SUMIFS('BD1'!Y:Y,'BD1'!AC:AC,F2385,'BD1'!AA:AA,"PAGADO")))</f>
        <v/>
      </c>
    </row>
    <row r="2386" spans="2:7" ht="20.100000000000001" customHeight="1" x14ac:dyDescent="0.25">
      <c r="B2386" s="538" t="str">
        <f ca="1">IF(F2386="","",(IFERROR(OFFSET('BD1'!C$14,MATCH(F2386,'BD1'!AC$13:AC$2500,0)-2,0),"")))</f>
        <v/>
      </c>
      <c r="C2386" s="539" t="str">
        <f ca="1">IF(F2386="","",(IFERROR(OFFSET('BD1'!AB$14,MATCH(F2386,'BD1'!AC$13:AC$2500,0)-2,0),"")))</f>
        <v/>
      </c>
      <c r="D2386" s="70" t="str">
        <f>IF(F2386="","",(COUNTIFS('BD1'!AC:AC,F2386,'BD1'!AA:AA,"PAGADO")))</f>
        <v/>
      </c>
      <c r="E2386" s="73" t="str">
        <f>IF(F2386="","",(IFERROR(VLOOKUP(F2386,'BD1'!AC:AE,2,0),"")))</f>
        <v/>
      </c>
      <c r="F2386" s="360"/>
      <c r="G2386" s="75" t="str">
        <f>IF(F2386="","",(SUMIFS('BD1'!Y:Y,'BD1'!AC:AC,F2386,'BD1'!AA:AA,"PAGADO")))</f>
        <v/>
      </c>
    </row>
    <row r="2387" spans="2:7" ht="20.100000000000001" customHeight="1" x14ac:dyDescent="0.25">
      <c r="B2387" s="538" t="str">
        <f ca="1">IF(F2387="","",(IFERROR(OFFSET('BD1'!C$14,MATCH(F2387,'BD1'!AC$13:AC$2500,0)-2,0),"")))</f>
        <v/>
      </c>
      <c r="C2387" s="539" t="str">
        <f ca="1">IF(F2387="","",(IFERROR(OFFSET('BD1'!AB$14,MATCH(F2387,'BD1'!AC$13:AC$2500,0)-2,0),"")))</f>
        <v/>
      </c>
      <c r="D2387" s="70" t="str">
        <f>IF(F2387="","",(COUNTIFS('BD1'!AC:AC,F2387,'BD1'!AA:AA,"PAGADO")))</f>
        <v/>
      </c>
      <c r="E2387" s="73" t="str">
        <f>IF(F2387="","",(IFERROR(VLOOKUP(F2387,'BD1'!AC:AE,2,0),"")))</f>
        <v/>
      </c>
      <c r="F2387" s="360"/>
      <c r="G2387" s="75" t="str">
        <f>IF(F2387="","",(SUMIFS('BD1'!Y:Y,'BD1'!AC:AC,F2387,'BD1'!AA:AA,"PAGADO")))</f>
        <v/>
      </c>
    </row>
    <row r="2388" spans="2:7" ht="20.100000000000001" customHeight="1" x14ac:dyDescent="0.25">
      <c r="B2388" s="538" t="str">
        <f ca="1">IF(F2388="","",(IFERROR(OFFSET('BD1'!C$14,MATCH(F2388,'BD1'!AC$13:AC$2500,0)-2,0),"")))</f>
        <v/>
      </c>
      <c r="C2388" s="539" t="str">
        <f ca="1">IF(F2388="","",(IFERROR(OFFSET('BD1'!AB$14,MATCH(F2388,'BD1'!AC$13:AC$2500,0)-2,0),"")))</f>
        <v/>
      </c>
      <c r="D2388" s="70" t="str">
        <f>IF(F2388="","",(COUNTIFS('BD1'!AC:AC,F2388,'BD1'!AA:AA,"PAGADO")))</f>
        <v/>
      </c>
      <c r="E2388" s="73" t="str">
        <f>IF(F2388="","",(IFERROR(VLOOKUP(F2388,'BD1'!AC:AE,2,0),"")))</f>
        <v/>
      </c>
      <c r="F2388" s="360"/>
      <c r="G2388" s="75" t="str">
        <f>IF(F2388="","",(SUMIFS('BD1'!Y:Y,'BD1'!AC:AC,F2388,'BD1'!AA:AA,"PAGADO")))</f>
        <v/>
      </c>
    </row>
    <row r="2389" spans="2:7" ht="20.100000000000001" customHeight="1" x14ac:dyDescent="0.25">
      <c r="B2389" s="538" t="str">
        <f ca="1">IF(F2389="","",(IFERROR(OFFSET('BD1'!C$14,MATCH(F2389,'BD1'!AC$13:AC$2500,0)-2,0),"")))</f>
        <v/>
      </c>
      <c r="C2389" s="539" t="str">
        <f ca="1">IF(F2389="","",(IFERROR(OFFSET('BD1'!AB$14,MATCH(F2389,'BD1'!AC$13:AC$2500,0)-2,0),"")))</f>
        <v/>
      </c>
      <c r="D2389" s="70" t="str">
        <f>IF(F2389="","",(COUNTIFS('BD1'!AC:AC,F2389,'BD1'!AA:AA,"PAGADO")))</f>
        <v/>
      </c>
      <c r="E2389" s="73" t="str">
        <f>IF(F2389="","",(IFERROR(VLOOKUP(F2389,'BD1'!AC:AE,2,0),"")))</f>
        <v/>
      </c>
      <c r="F2389" s="360"/>
      <c r="G2389" s="75" t="str">
        <f>IF(F2389="","",(SUMIFS('BD1'!Y:Y,'BD1'!AC:AC,F2389,'BD1'!AA:AA,"PAGADO")))</f>
        <v/>
      </c>
    </row>
    <row r="2390" spans="2:7" ht="20.100000000000001" customHeight="1" x14ac:dyDescent="0.25">
      <c r="B2390" s="538" t="str">
        <f ca="1">IF(F2390="","",(IFERROR(OFFSET('BD1'!C$14,MATCH(F2390,'BD1'!AC$13:AC$2500,0)-2,0),"")))</f>
        <v/>
      </c>
      <c r="C2390" s="539" t="str">
        <f ca="1">IF(F2390="","",(IFERROR(OFFSET('BD1'!AB$14,MATCH(F2390,'BD1'!AC$13:AC$2500,0)-2,0),"")))</f>
        <v/>
      </c>
      <c r="D2390" s="70" t="str">
        <f>IF(F2390="","",(COUNTIFS('BD1'!AC:AC,F2390,'BD1'!AA:AA,"PAGADO")))</f>
        <v/>
      </c>
      <c r="E2390" s="73" t="str">
        <f>IF(F2390="","",(IFERROR(VLOOKUP(F2390,'BD1'!AC:AE,2,0),"")))</f>
        <v/>
      </c>
      <c r="F2390" s="360"/>
      <c r="G2390" s="75" t="str">
        <f>IF(F2390="","",(SUMIFS('BD1'!Y:Y,'BD1'!AC:AC,F2390,'BD1'!AA:AA,"PAGADO")))</f>
        <v/>
      </c>
    </row>
    <row r="2391" spans="2:7" ht="20.100000000000001" customHeight="1" x14ac:dyDescent="0.25">
      <c r="B2391" s="538" t="str">
        <f ca="1">IF(F2391="","",(IFERROR(OFFSET('BD1'!C$14,MATCH(F2391,'BD1'!AC$13:AC$2500,0)-2,0),"")))</f>
        <v/>
      </c>
      <c r="C2391" s="539" t="str">
        <f ca="1">IF(F2391="","",(IFERROR(OFFSET('BD1'!AB$14,MATCH(F2391,'BD1'!AC$13:AC$2500,0)-2,0),"")))</f>
        <v/>
      </c>
      <c r="D2391" s="70" t="str">
        <f>IF(F2391="","",(COUNTIFS('BD1'!AC:AC,F2391,'BD1'!AA:AA,"PAGADO")))</f>
        <v/>
      </c>
      <c r="E2391" s="73" t="str">
        <f>IF(F2391="","",(IFERROR(VLOOKUP(F2391,'BD1'!AC:AE,2,0),"")))</f>
        <v/>
      </c>
      <c r="F2391" s="360"/>
      <c r="G2391" s="75" t="str">
        <f>IF(F2391="","",(SUMIFS('BD1'!Y:Y,'BD1'!AC:AC,F2391,'BD1'!AA:AA,"PAGADO")))</f>
        <v/>
      </c>
    </row>
    <row r="2392" spans="2:7" ht="20.100000000000001" customHeight="1" x14ac:dyDescent="0.25">
      <c r="B2392" s="538" t="str">
        <f ca="1">IF(F2392="","",(IFERROR(OFFSET('BD1'!C$14,MATCH(F2392,'BD1'!AC$13:AC$2500,0)-2,0),"")))</f>
        <v/>
      </c>
      <c r="C2392" s="539" t="str">
        <f ca="1">IF(F2392="","",(IFERROR(OFFSET('BD1'!AB$14,MATCH(F2392,'BD1'!AC$13:AC$2500,0)-2,0),"")))</f>
        <v/>
      </c>
      <c r="D2392" s="70" t="str">
        <f>IF(F2392="","",(COUNTIFS('BD1'!AC:AC,F2392,'BD1'!AA:AA,"PAGADO")))</f>
        <v/>
      </c>
      <c r="E2392" s="73" t="str">
        <f>IF(F2392="","",(IFERROR(VLOOKUP(F2392,'BD1'!AC:AE,2,0),"")))</f>
        <v/>
      </c>
      <c r="F2392" s="360"/>
      <c r="G2392" s="75" t="str">
        <f>IF(F2392="","",(SUMIFS('BD1'!Y:Y,'BD1'!AC:AC,F2392,'BD1'!AA:AA,"PAGADO")))</f>
        <v/>
      </c>
    </row>
    <row r="2393" spans="2:7" ht="20.100000000000001" customHeight="1" x14ac:dyDescent="0.25">
      <c r="B2393" s="538" t="str">
        <f ca="1">IF(F2393="","",(IFERROR(OFFSET('BD1'!C$14,MATCH(F2393,'BD1'!AC$13:AC$2500,0)-2,0),"")))</f>
        <v/>
      </c>
      <c r="C2393" s="539" t="str">
        <f ca="1">IF(F2393="","",(IFERROR(OFFSET('BD1'!AB$14,MATCH(F2393,'BD1'!AC$13:AC$2500,0)-2,0),"")))</f>
        <v/>
      </c>
      <c r="D2393" s="70" t="str">
        <f>IF(F2393="","",(COUNTIFS('BD1'!AC:AC,F2393,'BD1'!AA:AA,"PAGADO")))</f>
        <v/>
      </c>
      <c r="E2393" s="73" t="str">
        <f>IF(F2393="","",(IFERROR(VLOOKUP(F2393,'BD1'!AC:AE,2,0),"")))</f>
        <v/>
      </c>
      <c r="F2393" s="360"/>
      <c r="G2393" s="75" t="str">
        <f>IF(F2393="","",(SUMIFS('BD1'!Y:Y,'BD1'!AC:AC,F2393,'BD1'!AA:AA,"PAGADO")))</f>
        <v/>
      </c>
    </row>
    <row r="2394" spans="2:7" ht="20.100000000000001" customHeight="1" x14ac:dyDescent="0.25">
      <c r="B2394" s="538" t="str">
        <f ca="1">IF(F2394="","",(IFERROR(OFFSET('BD1'!C$14,MATCH(F2394,'BD1'!AC$13:AC$2500,0)-2,0),"")))</f>
        <v/>
      </c>
      <c r="C2394" s="539" t="str">
        <f ca="1">IF(F2394="","",(IFERROR(OFFSET('BD1'!AB$14,MATCH(F2394,'BD1'!AC$13:AC$2500,0)-2,0),"")))</f>
        <v/>
      </c>
      <c r="D2394" s="70" t="str">
        <f>IF(F2394="","",(COUNTIFS('BD1'!AC:AC,F2394,'BD1'!AA:AA,"PAGADO")))</f>
        <v/>
      </c>
      <c r="E2394" s="73" t="str">
        <f>IF(F2394="","",(IFERROR(VLOOKUP(F2394,'BD1'!AC:AE,2,0),"")))</f>
        <v/>
      </c>
      <c r="F2394" s="360"/>
      <c r="G2394" s="75" t="str">
        <f>IF(F2394="","",(SUMIFS('BD1'!Y:Y,'BD1'!AC:AC,F2394,'BD1'!AA:AA,"PAGADO")))</f>
        <v/>
      </c>
    </row>
    <row r="2395" spans="2:7" ht="20.100000000000001" customHeight="1" x14ac:dyDescent="0.25">
      <c r="B2395" s="538" t="str">
        <f ca="1">IF(F2395="","",(IFERROR(OFFSET('BD1'!C$14,MATCH(F2395,'BD1'!AC$13:AC$2500,0)-2,0),"")))</f>
        <v/>
      </c>
      <c r="C2395" s="539" t="str">
        <f ca="1">IF(F2395="","",(IFERROR(OFFSET('BD1'!AB$14,MATCH(F2395,'BD1'!AC$13:AC$2500,0)-2,0),"")))</f>
        <v/>
      </c>
      <c r="D2395" s="70" t="str">
        <f>IF(F2395="","",(COUNTIFS('BD1'!AC:AC,F2395,'BD1'!AA:AA,"PAGADO")))</f>
        <v/>
      </c>
      <c r="E2395" s="73" t="str">
        <f>IF(F2395="","",(IFERROR(VLOOKUP(F2395,'BD1'!AC:AE,2,0),"")))</f>
        <v/>
      </c>
      <c r="F2395" s="360"/>
      <c r="G2395" s="75" t="str">
        <f>IF(F2395="","",(SUMIFS('BD1'!Y:Y,'BD1'!AC:AC,F2395,'BD1'!AA:AA,"PAGADO")))</f>
        <v/>
      </c>
    </row>
    <row r="2396" spans="2:7" ht="20.100000000000001" customHeight="1" x14ac:dyDescent="0.25">
      <c r="B2396" s="538" t="str">
        <f ca="1">IF(F2396="","",(IFERROR(OFFSET('BD1'!C$14,MATCH(F2396,'BD1'!AC$13:AC$2500,0)-2,0),"")))</f>
        <v/>
      </c>
      <c r="C2396" s="539" t="str">
        <f ca="1">IF(F2396="","",(IFERROR(OFFSET('BD1'!AB$14,MATCH(F2396,'BD1'!AC$13:AC$2500,0)-2,0),"")))</f>
        <v/>
      </c>
      <c r="D2396" s="70" t="str">
        <f>IF(F2396="","",(COUNTIFS('BD1'!AC:AC,F2396,'BD1'!AA:AA,"PAGADO")))</f>
        <v/>
      </c>
      <c r="E2396" s="73" t="str">
        <f>IF(F2396="","",(IFERROR(VLOOKUP(F2396,'BD1'!AC:AE,2,0),"")))</f>
        <v/>
      </c>
      <c r="F2396" s="360"/>
      <c r="G2396" s="75" t="str">
        <f>IF(F2396="","",(SUMIFS('BD1'!Y:Y,'BD1'!AC:AC,F2396,'BD1'!AA:AA,"PAGADO")))</f>
        <v/>
      </c>
    </row>
    <row r="2397" spans="2:7" ht="20.100000000000001" customHeight="1" x14ac:dyDescent="0.25">
      <c r="B2397" s="538" t="str">
        <f ca="1">IF(F2397="","",(IFERROR(OFFSET('BD1'!C$14,MATCH(F2397,'BD1'!AC$13:AC$2500,0)-2,0),"")))</f>
        <v/>
      </c>
      <c r="C2397" s="539" t="str">
        <f ca="1">IF(F2397="","",(IFERROR(OFFSET('BD1'!AB$14,MATCH(F2397,'BD1'!AC$13:AC$2500,0)-2,0),"")))</f>
        <v/>
      </c>
      <c r="D2397" s="70" t="str">
        <f>IF(F2397="","",(COUNTIFS('BD1'!AC:AC,F2397,'BD1'!AA:AA,"PAGADO")))</f>
        <v/>
      </c>
      <c r="E2397" s="73" t="str">
        <f>IF(F2397="","",(IFERROR(VLOOKUP(F2397,'BD1'!AC:AE,2,0),"")))</f>
        <v/>
      </c>
      <c r="F2397" s="360"/>
      <c r="G2397" s="75" t="str">
        <f>IF(F2397="","",(SUMIFS('BD1'!Y:Y,'BD1'!AC:AC,F2397,'BD1'!AA:AA,"PAGADO")))</f>
        <v/>
      </c>
    </row>
    <row r="2398" spans="2:7" ht="20.100000000000001" customHeight="1" x14ac:dyDescent="0.25">
      <c r="B2398" s="538" t="str">
        <f ca="1">IF(F2398="","",(IFERROR(OFFSET('BD1'!C$14,MATCH(F2398,'BD1'!AC$13:AC$2500,0)-2,0),"")))</f>
        <v/>
      </c>
      <c r="C2398" s="539" t="str">
        <f ca="1">IF(F2398="","",(IFERROR(OFFSET('BD1'!AB$14,MATCH(F2398,'BD1'!AC$13:AC$2500,0)-2,0),"")))</f>
        <v/>
      </c>
      <c r="D2398" s="70" t="str">
        <f>IF(F2398="","",(COUNTIFS('BD1'!AC:AC,F2398,'BD1'!AA:AA,"PAGADO")))</f>
        <v/>
      </c>
      <c r="E2398" s="73" t="str">
        <f>IF(F2398="","",(IFERROR(VLOOKUP(F2398,'BD1'!AC:AE,2,0),"")))</f>
        <v/>
      </c>
      <c r="F2398" s="360"/>
      <c r="G2398" s="75" t="str">
        <f>IF(F2398="","",(SUMIFS('BD1'!Y:Y,'BD1'!AC:AC,F2398,'BD1'!AA:AA,"PAGADO")))</f>
        <v/>
      </c>
    </row>
    <row r="2399" spans="2:7" ht="20.100000000000001" customHeight="1" x14ac:dyDescent="0.25">
      <c r="B2399" s="538" t="str">
        <f ca="1">IF(F2399="","",(IFERROR(OFFSET('BD1'!C$14,MATCH(F2399,'BD1'!AC$13:AC$2500,0)-2,0),"")))</f>
        <v/>
      </c>
      <c r="C2399" s="539" t="str">
        <f ca="1">IF(F2399="","",(IFERROR(OFFSET('BD1'!AB$14,MATCH(F2399,'BD1'!AC$13:AC$2500,0)-2,0),"")))</f>
        <v/>
      </c>
      <c r="D2399" s="70" t="str">
        <f>IF(F2399="","",(COUNTIFS('BD1'!AC:AC,F2399,'BD1'!AA:AA,"PAGADO")))</f>
        <v/>
      </c>
      <c r="E2399" s="73" t="str">
        <f>IF(F2399="","",(IFERROR(VLOOKUP(F2399,'BD1'!AC:AE,2,0),"")))</f>
        <v/>
      </c>
      <c r="F2399" s="360"/>
      <c r="G2399" s="75" t="str">
        <f>IF(F2399="","",(SUMIFS('BD1'!Y:Y,'BD1'!AC:AC,F2399,'BD1'!AA:AA,"PAGADO")))</f>
        <v/>
      </c>
    </row>
    <row r="2400" spans="2:7" ht="20.100000000000001" customHeight="1" x14ac:dyDescent="0.25">
      <c r="B2400" s="538" t="str">
        <f ca="1">IF(F2400="","",(IFERROR(OFFSET('BD1'!C$14,MATCH(F2400,'BD1'!AC$13:AC$2500,0)-2,0),"")))</f>
        <v/>
      </c>
      <c r="C2400" s="539" t="str">
        <f ca="1">IF(F2400="","",(IFERROR(OFFSET('BD1'!AB$14,MATCH(F2400,'BD1'!AC$13:AC$2500,0)-2,0),"")))</f>
        <v/>
      </c>
      <c r="D2400" s="70" t="str">
        <f>IF(F2400="","",(COUNTIFS('BD1'!AC:AC,F2400,'BD1'!AA:AA,"PAGADO")))</f>
        <v/>
      </c>
      <c r="E2400" s="73" t="str">
        <f>IF(F2400="","",(IFERROR(VLOOKUP(F2400,'BD1'!AC:AE,2,0),"")))</f>
        <v/>
      </c>
      <c r="F2400" s="360"/>
      <c r="G2400" s="75" t="str">
        <f>IF(F2400="","",(SUMIFS('BD1'!Y:Y,'BD1'!AC:AC,F2400,'BD1'!AA:AA,"PAGADO")))</f>
        <v/>
      </c>
    </row>
    <row r="2401" spans="2:7" ht="20.100000000000001" customHeight="1" x14ac:dyDescent="0.25">
      <c r="B2401" s="538" t="str">
        <f ca="1">IF(F2401="","",(IFERROR(OFFSET('BD1'!C$14,MATCH(F2401,'BD1'!AC$13:AC$2500,0)-2,0),"")))</f>
        <v/>
      </c>
      <c r="C2401" s="539" t="str">
        <f ca="1">IF(F2401="","",(IFERROR(OFFSET('BD1'!AB$14,MATCH(F2401,'BD1'!AC$13:AC$2500,0)-2,0),"")))</f>
        <v/>
      </c>
      <c r="D2401" s="70" t="str">
        <f>IF(F2401="","",(COUNTIFS('BD1'!AC:AC,F2401,'BD1'!AA:AA,"PAGADO")))</f>
        <v/>
      </c>
      <c r="E2401" s="73" t="str">
        <f>IF(F2401="","",(IFERROR(VLOOKUP(F2401,'BD1'!AC:AE,2,0),"")))</f>
        <v/>
      </c>
      <c r="F2401" s="360"/>
      <c r="G2401" s="75" t="str">
        <f>IF(F2401="","",(SUMIFS('BD1'!Y:Y,'BD1'!AC:AC,F2401,'BD1'!AA:AA,"PAGADO")))</f>
        <v/>
      </c>
    </row>
    <row r="2402" spans="2:7" ht="20.100000000000001" customHeight="1" x14ac:dyDescent="0.25">
      <c r="B2402" s="538" t="str">
        <f ca="1">IF(F2402="","",(IFERROR(OFFSET('BD1'!C$14,MATCH(F2402,'BD1'!AC$13:AC$2500,0)-2,0),"")))</f>
        <v/>
      </c>
      <c r="C2402" s="539" t="str">
        <f ca="1">IF(F2402="","",(IFERROR(OFFSET('BD1'!AB$14,MATCH(F2402,'BD1'!AC$13:AC$2500,0)-2,0),"")))</f>
        <v/>
      </c>
      <c r="D2402" s="70" t="str">
        <f>IF(F2402="","",(COUNTIFS('BD1'!AC:AC,F2402,'BD1'!AA:AA,"PAGADO")))</f>
        <v/>
      </c>
      <c r="E2402" s="73" t="str">
        <f>IF(F2402="","",(IFERROR(VLOOKUP(F2402,'BD1'!AC:AE,2,0),"")))</f>
        <v/>
      </c>
      <c r="F2402" s="360"/>
      <c r="G2402" s="75" t="str">
        <f>IF(F2402="","",(SUMIFS('BD1'!Y:Y,'BD1'!AC:AC,F2402,'BD1'!AA:AA,"PAGADO")))</f>
        <v/>
      </c>
    </row>
    <row r="2403" spans="2:7" ht="20.100000000000001" customHeight="1" x14ac:dyDescent="0.25">
      <c r="B2403" s="538" t="str">
        <f ca="1">IF(F2403="","",(IFERROR(OFFSET('BD1'!C$14,MATCH(F2403,'BD1'!AC$13:AC$2500,0)-2,0),"")))</f>
        <v/>
      </c>
      <c r="C2403" s="539" t="str">
        <f ca="1">IF(F2403="","",(IFERROR(OFFSET('BD1'!AB$14,MATCH(F2403,'BD1'!AC$13:AC$2500,0)-2,0),"")))</f>
        <v/>
      </c>
      <c r="D2403" s="70" t="str">
        <f>IF(F2403="","",(COUNTIFS('BD1'!AC:AC,F2403,'BD1'!AA:AA,"PAGADO")))</f>
        <v/>
      </c>
      <c r="E2403" s="73" t="str">
        <f>IF(F2403="","",(IFERROR(VLOOKUP(F2403,'BD1'!AC:AE,2,0),"")))</f>
        <v/>
      </c>
      <c r="F2403" s="360"/>
      <c r="G2403" s="75" t="str">
        <f>IF(F2403="","",(SUMIFS('BD1'!Y:Y,'BD1'!AC:AC,F2403,'BD1'!AA:AA,"PAGADO")))</f>
        <v/>
      </c>
    </row>
    <row r="2404" spans="2:7" ht="20.100000000000001" customHeight="1" x14ac:dyDescent="0.25">
      <c r="B2404" s="538" t="str">
        <f ca="1">IF(F2404="","",(IFERROR(OFFSET('BD1'!C$14,MATCH(F2404,'BD1'!AC$13:AC$2500,0)-2,0),"")))</f>
        <v/>
      </c>
      <c r="C2404" s="539" t="str">
        <f ca="1">IF(F2404="","",(IFERROR(OFFSET('BD1'!AB$14,MATCH(F2404,'BD1'!AC$13:AC$2500,0)-2,0),"")))</f>
        <v/>
      </c>
      <c r="D2404" s="70" t="str">
        <f>IF(F2404="","",(COUNTIFS('BD1'!AC:AC,F2404,'BD1'!AA:AA,"PAGADO")))</f>
        <v/>
      </c>
      <c r="E2404" s="73" t="str">
        <f>IF(F2404="","",(IFERROR(VLOOKUP(F2404,'BD1'!AC:AE,2,0),"")))</f>
        <v/>
      </c>
      <c r="F2404" s="360"/>
      <c r="G2404" s="75" t="str">
        <f>IF(F2404="","",(SUMIFS('BD1'!Y:Y,'BD1'!AC:AC,F2404,'BD1'!AA:AA,"PAGADO")))</f>
        <v/>
      </c>
    </row>
    <row r="2405" spans="2:7" ht="20.100000000000001" customHeight="1" x14ac:dyDescent="0.25">
      <c r="B2405" s="538" t="str">
        <f ca="1">IF(F2405="","",(IFERROR(OFFSET('BD1'!C$14,MATCH(F2405,'BD1'!AC$13:AC$2500,0)-2,0),"")))</f>
        <v/>
      </c>
      <c r="C2405" s="539" t="str">
        <f ca="1">IF(F2405="","",(IFERROR(OFFSET('BD1'!AB$14,MATCH(F2405,'BD1'!AC$13:AC$2500,0)-2,0),"")))</f>
        <v/>
      </c>
      <c r="D2405" s="70" t="str">
        <f>IF(F2405="","",(COUNTIFS('BD1'!AC:AC,F2405,'BD1'!AA:AA,"PAGADO")))</f>
        <v/>
      </c>
      <c r="E2405" s="73" t="str">
        <f>IF(F2405="","",(IFERROR(VLOOKUP(F2405,'BD1'!AC:AE,2,0),"")))</f>
        <v/>
      </c>
      <c r="F2405" s="360"/>
      <c r="G2405" s="75" t="str">
        <f>IF(F2405="","",(SUMIFS('BD1'!Y:Y,'BD1'!AC:AC,F2405,'BD1'!AA:AA,"PAGADO")))</f>
        <v/>
      </c>
    </row>
    <row r="2406" spans="2:7" ht="20.100000000000001" customHeight="1" x14ac:dyDescent="0.25">
      <c r="B2406" s="538" t="str">
        <f ca="1">IF(F2406="","",(IFERROR(OFFSET('BD1'!C$14,MATCH(F2406,'BD1'!AC$13:AC$2500,0)-2,0),"")))</f>
        <v/>
      </c>
      <c r="C2406" s="539" t="str">
        <f ca="1">IF(F2406="","",(IFERROR(OFFSET('BD1'!AB$14,MATCH(F2406,'BD1'!AC$13:AC$2500,0)-2,0),"")))</f>
        <v/>
      </c>
      <c r="D2406" s="70" t="str">
        <f>IF(F2406="","",(COUNTIFS('BD1'!AC:AC,F2406,'BD1'!AA:AA,"PAGADO")))</f>
        <v/>
      </c>
      <c r="E2406" s="73" t="str">
        <f>IF(F2406="","",(IFERROR(VLOOKUP(F2406,'BD1'!AC:AE,2,0),"")))</f>
        <v/>
      </c>
      <c r="F2406" s="360"/>
      <c r="G2406" s="75" t="str">
        <f>IF(F2406="","",(SUMIFS('BD1'!Y:Y,'BD1'!AC:AC,F2406,'BD1'!AA:AA,"PAGADO")))</f>
        <v/>
      </c>
    </row>
    <row r="2407" spans="2:7" ht="20.100000000000001" customHeight="1" x14ac:dyDescent="0.25">
      <c r="B2407" s="538" t="str">
        <f ca="1">IF(F2407="","",(IFERROR(OFFSET('BD1'!C$14,MATCH(F2407,'BD1'!AC$13:AC$2500,0)-2,0),"")))</f>
        <v/>
      </c>
      <c r="C2407" s="539" t="str">
        <f ca="1">IF(F2407="","",(IFERROR(OFFSET('BD1'!AB$14,MATCH(F2407,'BD1'!AC$13:AC$2500,0)-2,0),"")))</f>
        <v/>
      </c>
      <c r="D2407" s="70" t="str">
        <f>IF(F2407="","",(COUNTIFS('BD1'!AC:AC,F2407,'BD1'!AA:AA,"PAGADO")))</f>
        <v/>
      </c>
      <c r="E2407" s="73" t="str">
        <f>IF(F2407="","",(IFERROR(VLOOKUP(F2407,'BD1'!AC:AE,2,0),"")))</f>
        <v/>
      </c>
      <c r="F2407" s="360"/>
      <c r="G2407" s="75" t="str">
        <f>IF(F2407="","",(SUMIFS('BD1'!Y:Y,'BD1'!AC:AC,F2407,'BD1'!AA:AA,"PAGADO")))</f>
        <v/>
      </c>
    </row>
    <row r="2408" spans="2:7" ht="20.100000000000001" customHeight="1" x14ac:dyDescent="0.25">
      <c r="B2408" s="538" t="str">
        <f ca="1">IF(F2408="","",(IFERROR(OFFSET('BD1'!C$14,MATCH(F2408,'BD1'!AC$13:AC$2500,0)-2,0),"")))</f>
        <v/>
      </c>
      <c r="C2408" s="539" t="str">
        <f ca="1">IF(F2408="","",(IFERROR(OFFSET('BD1'!AB$14,MATCH(F2408,'BD1'!AC$13:AC$2500,0)-2,0),"")))</f>
        <v/>
      </c>
      <c r="D2408" s="70" t="str">
        <f>IF(F2408="","",(COUNTIFS('BD1'!AC:AC,F2408,'BD1'!AA:AA,"PAGADO")))</f>
        <v/>
      </c>
      <c r="E2408" s="73" t="str">
        <f>IF(F2408="","",(IFERROR(VLOOKUP(F2408,'BD1'!AC:AE,2,0),"")))</f>
        <v/>
      </c>
      <c r="F2408" s="360"/>
      <c r="G2408" s="75" t="str">
        <f>IF(F2408="","",(SUMIFS('BD1'!Y:Y,'BD1'!AC:AC,F2408,'BD1'!AA:AA,"PAGADO")))</f>
        <v/>
      </c>
    </row>
    <row r="2409" spans="2:7" ht="20.100000000000001" customHeight="1" x14ac:dyDescent="0.25">
      <c r="B2409" s="538" t="str">
        <f ca="1">IF(F2409="","",(IFERROR(OFFSET('BD1'!C$14,MATCH(F2409,'BD1'!AC$13:AC$2500,0)-2,0),"")))</f>
        <v/>
      </c>
      <c r="C2409" s="539" t="str">
        <f ca="1">IF(F2409="","",(IFERROR(OFFSET('BD1'!AB$14,MATCH(F2409,'BD1'!AC$13:AC$2500,0)-2,0),"")))</f>
        <v/>
      </c>
      <c r="D2409" s="70" t="str">
        <f>IF(F2409="","",(COUNTIFS('BD1'!AC:AC,F2409,'BD1'!AA:AA,"PAGADO")))</f>
        <v/>
      </c>
      <c r="E2409" s="73" t="str">
        <f>IF(F2409="","",(IFERROR(VLOOKUP(F2409,'BD1'!AC:AE,2,0),"")))</f>
        <v/>
      </c>
      <c r="F2409" s="360"/>
      <c r="G2409" s="75" t="str">
        <f>IF(F2409="","",(SUMIFS('BD1'!Y:Y,'BD1'!AC:AC,F2409,'BD1'!AA:AA,"PAGADO")))</f>
        <v/>
      </c>
    </row>
    <row r="2410" spans="2:7" ht="20.100000000000001" customHeight="1" x14ac:dyDescent="0.25">
      <c r="B2410" s="538" t="str">
        <f ca="1">IF(F2410="","",(IFERROR(OFFSET('BD1'!C$14,MATCH(F2410,'BD1'!AC$13:AC$2500,0)-2,0),"")))</f>
        <v/>
      </c>
      <c r="C2410" s="539" t="str">
        <f ca="1">IF(F2410="","",(IFERROR(OFFSET('BD1'!AB$14,MATCH(F2410,'BD1'!AC$13:AC$2500,0)-2,0),"")))</f>
        <v/>
      </c>
      <c r="D2410" s="70" t="str">
        <f>IF(F2410="","",(COUNTIFS('BD1'!AC:AC,F2410,'BD1'!AA:AA,"PAGADO")))</f>
        <v/>
      </c>
      <c r="E2410" s="73" t="str">
        <f>IF(F2410="","",(IFERROR(VLOOKUP(F2410,'BD1'!AC:AE,2,0),"")))</f>
        <v/>
      </c>
      <c r="F2410" s="360"/>
      <c r="G2410" s="75" t="str">
        <f>IF(F2410="","",(SUMIFS('BD1'!Y:Y,'BD1'!AC:AC,F2410,'BD1'!AA:AA,"PAGADO")))</f>
        <v/>
      </c>
    </row>
    <row r="2411" spans="2:7" ht="20.100000000000001" customHeight="1" x14ac:dyDescent="0.25">
      <c r="B2411" s="538" t="str">
        <f ca="1">IF(F2411="","",(IFERROR(OFFSET('BD1'!C$14,MATCH(F2411,'BD1'!AC$13:AC$2500,0)-2,0),"")))</f>
        <v/>
      </c>
      <c r="C2411" s="539" t="str">
        <f ca="1">IF(F2411="","",(IFERROR(OFFSET('BD1'!AB$14,MATCH(F2411,'BD1'!AC$13:AC$2500,0)-2,0),"")))</f>
        <v/>
      </c>
      <c r="D2411" s="70" t="str">
        <f>IF(F2411="","",(COUNTIFS('BD1'!AC:AC,F2411,'BD1'!AA:AA,"PAGADO")))</f>
        <v/>
      </c>
      <c r="E2411" s="73" t="str">
        <f>IF(F2411="","",(IFERROR(VLOOKUP(F2411,'BD1'!AC:AE,2,0),"")))</f>
        <v/>
      </c>
      <c r="F2411" s="360"/>
      <c r="G2411" s="75" t="str">
        <f>IF(F2411="","",(SUMIFS('BD1'!Y:Y,'BD1'!AC:AC,F2411,'BD1'!AA:AA,"PAGADO")))</f>
        <v/>
      </c>
    </row>
    <row r="2412" spans="2:7" ht="20.100000000000001" customHeight="1" x14ac:dyDescent="0.25">
      <c r="B2412" s="538" t="str">
        <f ca="1">IF(F2412="","",(IFERROR(OFFSET('BD1'!C$14,MATCH(F2412,'BD1'!AC$13:AC$2500,0)-2,0),"")))</f>
        <v/>
      </c>
      <c r="C2412" s="539" t="str">
        <f ca="1">IF(F2412="","",(IFERROR(OFFSET('BD1'!AB$14,MATCH(F2412,'BD1'!AC$13:AC$2500,0)-2,0),"")))</f>
        <v/>
      </c>
      <c r="D2412" s="70" t="str">
        <f>IF(F2412="","",(COUNTIFS('BD1'!AC:AC,F2412,'BD1'!AA:AA,"PAGADO")))</f>
        <v/>
      </c>
      <c r="E2412" s="73" t="str">
        <f>IF(F2412="","",(IFERROR(VLOOKUP(F2412,'BD1'!AC:AE,2,0),"")))</f>
        <v/>
      </c>
      <c r="F2412" s="360"/>
      <c r="G2412" s="75" t="str">
        <f>IF(F2412="","",(SUMIFS('BD1'!Y:Y,'BD1'!AC:AC,F2412,'BD1'!AA:AA,"PAGADO")))</f>
        <v/>
      </c>
    </row>
    <row r="2413" spans="2:7" ht="20.100000000000001" customHeight="1" x14ac:dyDescent="0.25">
      <c r="B2413" s="538" t="str">
        <f ca="1">IF(F2413="","",(IFERROR(OFFSET('BD1'!C$14,MATCH(F2413,'BD1'!AC$13:AC$2500,0)-2,0),"")))</f>
        <v/>
      </c>
      <c r="C2413" s="539" t="str">
        <f ca="1">IF(F2413="","",(IFERROR(OFFSET('BD1'!AB$14,MATCH(F2413,'BD1'!AC$13:AC$2500,0)-2,0),"")))</f>
        <v/>
      </c>
      <c r="D2413" s="70" t="str">
        <f>IF(F2413="","",(COUNTIFS('BD1'!AC:AC,F2413,'BD1'!AA:AA,"PAGADO")))</f>
        <v/>
      </c>
      <c r="E2413" s="73" t="str">
        <f>IF(F2413="","",(IFERROR(VLOOKUP(F2413,'BD1'!AC:AE,2,0),"")))</f>
        <v/>
      </c>
      <c r="F2413" s="360"/>
      <c r="G2413" s="75" t="str">
        <f>IF(F2413="","",(SUMIFS('BD1'!Y:Y,'BD1'!AC:AC,F2413,'BD1'!AA:AA,"PAGADO")))</f>
        <v/>
      </c>
    </row>
    <row r="2414" spans="2:7" ht="20.100000000000001" customHeight="1" x14ac:dyDescent="0.25">
      <c r="B2414" s="538" t="str">
        <f ca="1">IF(F2414="","",(IFERROR(OFFSET('BD1'!C$14,MATCH(F2414,'BD1'!AC$13:AC$2500,0)-2,0),"")))</f>
        <v/>
      </c>
      <c r="C2414" s="539" t="str">
        <f ca="1">IF(F2414="","",(IFERROR(OFFSET('BD1'!AB$14,MATCH(F2414,'BD1'!AC$13:AC$2500,0)-2,0),"")))</f>
        <v/>
      </c>
      <c r="D2414" s="70" t="str">
        <f>IF(F2414="","",(COUNTIFS('BD1'!AC:AC,F2414,'BD1'!AA:AA,"PAGADO")))</f>
        <v/>
      </c>
      <c r="E2414" s="73" t="str">
        <f>IF(F2414="","",(IFERROR(VLOOKUP(F2414,'BD1'!AC:AE,2,0),"")))</f>
        <v/>
      </c>
      <c r="F2414" s="360"/>
      <c r="G2414" s="75" t="str">
        <f>IF(F2414="","",(SUMIFS('BD1'!Y:Y,'BD1'!AC:AC,F2414,'BD1'!AA:AA,"PAGADO")))</f>
        <v/>
      </c>
    </row>
    <row r="2415" spans="2:7" ht="20.100000000000001" customHeight="1" x14ac:dyDescent="0.25">
      <c r="B2415" s="538" t="str">
        <f ca="1">IF(F2415="","",(IFERROR(OFFSET('BD1'!C$14,MATCH(F2415,'BD1'!AC$13:AC$2500,0)-2,0),"")))</f>
        <v/>
      </c>
      <c r="C2415" s="539" t="str">
        <f ca="1">IF(F2415="","",(IFERROR(OFFSET('BD1'!AB$14,MATCH(F2415,'BD1'!AC$13:AC$2500,0)-2,0),"")))</f>
        <v/>
      </c>
      <c r="D2415" s="70" t="str">
        <f>IF(F2415="","",(COUNTIFS('BD1'!AC:AC,F2415,'BD1'!AA:AA,"PAGADO")))</f>
        <v/>
      </c>
      <c r="E2415" s="73" t="str">
        <f>IF(F2415="","",(IFERROR(VLOOKUP(F2415,'BD1'!AC:AE,2,0),"")))</f>
        <v/>
      </c>
      <c r="F2415" s="360"/>
      <c r="G2415" s="75" t="str">
        <f>IF(F2415="","",(SUMIFS('BD1'!Y:Y,'BD1'!AC:AC,F2415,'BD1'!AA:AA,"PAGADO")))</f>
        <v/>
      </c>
    </row>
    <row r="2416" spans="2:7" ht="20.100000000000001" customHeight="1" x14ac:dyDescent="0.25">
      <c r="B2416" s="538" t="str">
        <f ca="1">IF(F2416="","",(IFERROR(OFFSET('BD1'!C$14,MATCH(F2416,'BD1'!AC$13:AC$2500,0)-2,0),"")))</f>
        <v/>
      </c>
      <c r="C2416" s="539" t="str">
        <f ca="1">IF(F2416="","",(IFERROR(OFFSET('BD1'!AB$14,MATCH(F2416,'BD1'!AC$13:AC$2500,0)-2,0),"")))</f>
        <v/>
      </c>
      <c r="D2416" s="70" t="str">
        <f>IF(F2416="","",(COUNTIFS('BD1'!AC:AC,F2416,'BD1'!AA:AA,"PAGADO")))</f>
        <v/>
      </c>
      <c r="E2416" s="73" t="str">
        <f>IF(F2416="","",(IFERROR(VLOOKUP(F2416,'BD1'!AC:AE,2,0),"")))</f>
        <v/>
      </c>
      <c r="F2416" s="360"/>
      <c r="G2416" s="75" t="str">
        <f>IF(F2416="","",(SUMIFS('BD1'!Y:Y,'BD1'!AC:AC,F2416,'BD1'!AA:AA,"PAGADO")))</f>
        <v/>
      </c>
    </row>
    <row r="2417" spans="2:7" ht="20.100000000000001" customHeight="1" x14ac:dyDescent="0.25">
      <c r="B2417" s="538" t="str">
        <f ca="1">IF(F2417="","",(IFERROR(OFFSET('BD1'!C$14,MATCH(F2417,'BD1'!AC$13:AC$2500,0)-2,0),"")))</f>
        <v/>
      </c>
      <c r="C2417" s="539" t="str">
        <f ca="1">IF(F2417="","",(IFERROR(OFFSET('BD1'!AB$14,MATCH(F2417,'BD1'!AC$13:AC$2500,0)-2,0),"")))</f>
        <v/>
      </c>
      <c r="D2417" s="70" t="str">
        <f>IF(F2417="","",(COUNTIFS('BD1'!AC:AC,F2417,'BD1'!AA:AA,"PAGADO")))</f>
        <v/>
      </c>
      <c r="E2417" s="73" t="str">
        <f>IF(F2417="","",(IFERROR(VLOOKUP(F2417,'BD1'!AC:AE,2,0),"")))</f>
        <v/>
      </c>
      <c r="F2417" s="360"/>
      <c r="G2417" s="75" t="str">
        <f>IF(F2417="","",(SUMIFS('BD1'!Y:Y,'BD1'!AC:AC,F2417,'BD1'!AA:AA,"PAGADO")))</f>
        <v/>
      </c>
    </row>
    <row r="2418" spans="2:7" ht="20.100000000000001" customHeight="1" x14ac:dyDescent="0.25">
      <c r="B2418" s="538" t="str">
        <f ca="1">IF(F2418="","",(IFERROR(OFFSET('BD1'!C$14,MATCH(F2418,'BD1'!AC$13:AC$2500,0)-2,0),"")))</f>
        <v/>
      </c>
      <c r="C2418" s="539" t="str">
        <f ca="1">IF(F2418="","",(IFERROR(OFFSET('BD1'!AB$14,MATCH(F2418,'BD1'!AC$13:AC$2500,0)-2,0),"")))</f>
        <v/>
      </c>
      <c r="D2418" s="70" t="str">
        <f>IF(F2418="","",(COUNTIFS('BD1'!AC:AC,F2418,'BD1'!AA:AA,"PAGADO")))</f>
        <v/>
      </c>
      <c r="E2418" s="73" t="str">
        <f>IF(F2418="","",(IFERROR(VLOOKUP(F2418,'BD1'!AC:AE,2,0),"")))</f>
        <v/>
      </c>
      <c r="F2418" s="360"/>
      <c r="G2418" s="75" t="str">
        <f>IF(F2418="","",(SUMIFS('BD1'!Y:Y,'BD1'!AC:AC,F2418,'BD1'!AA:AA,"PAGADO")))</f>
        <v/>
      </c>
    </row>
    <row r="2419" spans="2:7" ht="20.100000000000001" customHeight="1" x14ac:dyDescent="0.25">
      <c r="B2419" s="538" t="str">
        <f ca="1">IF(F2419="","",(IFERROR(OFFSET('BD1'!C$14,MATCH(F2419,'BD1'!AC$13:AC$2500,0)-2,0),"")))</f>
        <v/>
      </c>
      <c r="C2419" s="539" t="str">
        <f ca="1">IF(F2419="","",(IFERROR(OFFSET('BD1'!AB$14,MATCH(F2419,'BD1'!AC$13:AC$2500,0)-2,0),"")))</f>
        <v/>
      </c>
      <c r="D2419" s="70" t="str">
        <f>IF(F2419="","",(COUNTIFS('BD1'!AC:AC,F2419,'BD1'!AA:AA,"PAGADO")))</f>
        <v/>
      </c>
      <c r="E2419" s="73" t="str">
        <f>IF(F2419="","",(IFERROR(VLOOKUP(F2419,'BD1'!AC:AE,2,0),"")))</f>
        <v/>
      </c>
      <c r="F2419" s="360"/>
      <c r="G2419" s="75" t="str">
        <f>IF(F2419="","",(SUMIFS('BD1'!Y:Y,'BD1'!AC:AC,F2419,'BD1'!AA:AA,"PAGADO")))</f>
        <v/>
      </c>
    </row>
    <row r="2420" spans="2:7" ht="20.100000000000001" customHeight="1" x14ac:dyDescent="0.25">
      <c r="B2420" s="538" t="str">
        <f ca="1">IF(F2420="","",(IFERROR(OFFSET('BD1'!C$14,MATCH(F2420,'BD1'!AC$13:AC$2500,0)-2,0),"")))</f>
        <v/>
      </c>
      <c r="C2420" s="539" t="str">
        <f ca="1">IF(F2420="","",(IFERROR(OFFSET('BD1'!AB$14,MATCH(F2420,'BD1'!AC$13:AC$2500,0)-2,0),"")))</f>
        <v/>
      </c>
      <c r="D2420" s="70" t="str">
        <f>IF(F2420="","",(COUNTIFS('BD1'!AC:AC,F2420,'BD1'!AA:AA,"PAGADO")))</f>
        <v/>
      </c>
      <c r="E2420" s="73" t="str">
        <f>IF(F2420="","",(IFERROR(VLOOKUP(F2420,'BD1'!AC:AE,2,0),"")))</f>
        <v/>
      </c>
      <c r="F2420" s="360"/>
      <c r="G2420" s="75" t="str">
        <f>IF(F2420="","",(SUMIFS('BD1'!Y:Y,'BD1'!AC:AC,F2420,'BD1'!AA:AA,"PAGADO")))</f>
        <v/>
      </c>
    </row>
    <row r="2421" spans="2:7" ht="20.100000000000001" customHeight="1" x14ac:dyDescent="0.25">
      <c r="B2421" s="538" t="str">
        <f ca="1">IF(F2421="","",(IFERROR(OFFSET('BD1'!C$14,MATCH(F2421,'BD1'!AC$13:AC$2500,0)-2,0),"")))</f>
        <v/>
      </c>
      <c r="C2421" s="539" t="str">
        <f ca="1">IF(F2421="","",(IFERROR(OFFSET('BD1'!AB$14,MATCH(F2421,'BD1'!AC$13:AC$2500,0)-2,0),"")))</f>
        <v/>
      </c>
      <c r="D2421" s="70" t="str">
        <f>IF(F2421="","",(COUNTIFS('BD1'!AC:AC,F2421,'BD1'!AA:AA,"PAGADO")))</f>
        <v/>
      </c>
      <c r="E2421" s="73" t="str">
        <f>IF(F2421="","",(IFERROR(VLOOKUP(F2421,'BD1'!AC:AE,2,0),"")))</f>
        <v/>
      </c>
      <c r="F2421" s="360"/>
      <c r="G2421" s="75" t="str">
        <f>IF(F2421="","",(SUMIFS('BD1'!Y:Y,'BD1'!AC:AC,F2421,'BD1'!AA:AA,"PAGADO")))</f>
        <v/>
      </c>
    </row>
    <row r="2422" spans="2:7" ht="20.100000000000001" customHeight="1" x14ac:dyDescent="0.25">
      <c r="B2422" s="538" t="str">
        <f ca="1">IF(F2422="","",(IFERROR(OFFSET('BD1'!C$14,MATCH(F2422,'BD1'!AC$13:AC$2500,0)-2,0),"")))</f>
        <v/>
      </c>
      <c r="C2422" s="539" t="str">
        <f ca="1">IF(F2422="","",(IFERROR(OFFSET('BD1'!AB$14,MATCH(F2422,'BD1'!AC$13:AC$2500,0)-2,0),"")))</f>
        <v/>
      </c>
      <c r="D2422" s="70" t="str">
        <f>IF(F2422="","",(COUNTIFS('BD1'!AC:AC,F2422,'BD1'!AA:AA,"PAGADO")))</f>
        <v/>
      </c>
      <c r="E2422" s="73" t="str">
        <f>IF(F2422="","",(IFERROR(VLOOKUP(F2422,'BD1'!AC:AE,2,0),"")))</f>
        <v/>
      </c>
      <c r="F2422" s="360"/>
      <c r="G2422" s="75" t="str">
        <f>IF(F2422="","",(SUMIFS('BD1'!Y:Y,'BD1'!AC:AC,F2422,'BD1'!AA:AA,"PAGADO")))</f>
        <v/>
      </c>
    </row>
    <row r="2423" spans="2:7" ht="20.100000000000001" customHeight="1" x14ac:dyDescent="0.25">
      <c r="B2423" s="538" t="str">
        <f ca="1">IF(F2423="","",(IFERROR(OFFSET('BD1'!C$14,MATCH(F2423,'BD1'!AC$13:AC$2500,0)-2,0),"")))</f>
        <v/>
      </c>
      <c r="C2423" s="539" t="str">
        <f ca="1">IF(F2423="","",(IFERROR(OFFSET('BD1'!AB$14,MATCH(F2423,'BD1'!AC$13:AC$2500,0)-2,0),"")))</f>
        <v/>
      </c>
      <c r="D2423" s="70" t="str">
        <f>IF(F2423="","",(COUNTIFS('BD1'!AC:AC,F2423,'BD1'!AA:AA,"PAGADO")))</f>
        <v/>
      </c>
      <c r="E2423" s="73" t="str">
        <f>IF(F2423="","",(IFERROR(VLOOKUP(F2423,'BD1'!AC:AE,2,0),"")))</f>
        <v/>
      </c>
      <c r="F2423" s="360"/>
      <c r="G2423" s="75" t="str">
        <f>IF(F2423="","",(SUMIFS('BD1'!Y:Y,'BD1'!AC:AC,F2423,'BD1'!AA:AA,"PAGADO")))</f>
        <v/>
      </c>
    </row>
    <row r="2424" spans="2:7" ht="20.100000000000001" customHeight="1" x14ac:dyDescent="0.25">
      <c r="B2424" s="538" t="str">
        <f ca="1">IF(F2424="","",(IFERROR(OFFSET('BD1'!C$14,MATCH(F2424,'BD1'!AC$13:AC$2500,0)-2,0),"")))</f>
        <v/>
      </c>
      <c r="C2424" s="539" t="str">
        <f ca="1">IF(F2424="","",(IFERROR(OFFSET('BD1'!AB$14,MATCH(F2424,'BD1'!AC$13:AC$2500,0)-2,0),"")))</f>
        <v/>
      </c>
      <c r="D2424" s="70" t="str">
        <f>IF(F2424="","",(COUNTIFS('BD1'!AC:AC,F2424,'BD1'!AA:AA,"PAGADO")))</f>
        <v/>
      </c>
      <c r="E2424" s="73" t="str">
        <f>IF(F2424="","",(IFERROR(VLOOKUP(F2424,'BD1'!AC:AE,2,0),"")))</f>
        <v/>
      </c>
      <c r="F2424" s="360"/>
      <c r="G2424" s="75" t="str">
        <f>IF(F2424="","",(SUMIFS('BD1'!Y:Y,'BD1'!AC:AC,F2424,'BD1'!AA:AA,"PAGADO")))</f>
        <v/>
      </c>
    </row>
    <row r="2425" spans="2:7" ht="20.100000000000001" customHeight="1" x14ac:dyDescent="0.25">
      <c r="B2425" s="538" t="str">
        <f ca="1">IF(F2425="","",(IFERROR(OFFSET('BD1'!C$14,MATCH(F2425,'BD1'!AC$13:AC$2500,0)-2,0),"")))</f>
        <v/>
      </c>
      <c r="C2425" s="539" t="str">
        <f ca="1">IF(F2425="","",(IFERROR(OFFSET('BD1'!AB$14,MATCH(F2425,'BD1'!AC$13:AC$2500,0)-2,0),"")))</f>
        <v/>
      </c>
      <c r="D2425" s="70" t="str">
        <f>IF(F2425="","",(COUNTIFS('BD1'!AC:AC,F2425,'BD1'!AA:AA,"PAGADO")))</f>
        <v/>
      </c>
      <c r="E2425" s="73" t="str">
        <f>IF(F2425="","",(IFERROR(VLOOKUP(F2425,'BD1'!AC:AE,2,0),"")))</f>
        <v/>
      </c>
      <c r="F2425" s="360"/>
      <c r="G2425" s="75" t="str">
        <f>IF(F2425="","",(SUMIFS('BD1'!Y:Y,'BD1'!AC:AC,F2425,'BD1'!AA:AA,"PAGADO")))</f>
        <v/>
      </c>
    </row>
    <row r="2426" spans="2:7" ht="20.100000000000001" customHeight="1" x14ac:dyDescent="0.25">
      <c r="B2426" s="538" t="str">
        <f ca="1">IF(F2426="","",(IFERROR(OFFSET('BD1'!C$14,MATCH(F2426,'BD1'!AC$13:AC$2500,0)-2,0),"")))</f>
        <v/>
      </c>
      <c r="C2426" s="539" t="str">
        <f ca="1">IF(F2426="","",(IFERROR(OFFSET('BD1'!AB$14,MATCH(F2426,'BD1'!AC$13:AC$2500,0)-2,0),"")))</f>
        <v/>
      </c>
      <c r="D2426" s="70" t="str">
        <f>IF(F2426="","",(COUNTIFS('BD1'!AC:AC,F2426,'BD1'!AA:AA,"PAGADO")))</f>
        <v/>
      </c>
      <c r="E2426" s="73" t="str">
        <f>IF(F2426="","",(IFERROR(VLOOKUP(F2426,'BD1'!AC:AE,2,0),"")))</f>
        <v/>
      </c>
      <c r="F2426" s="360"/>
      <c r="G2426" s="75" t="str">
        <f>IF(F2426="","",(SUMIFS('BD1'!Y:Y,'BD1'!AC:AC,F2426,'BD1'!AA:AA,"PAGADO")))</f>
        <v/>
      </c>
    </row>
    <row r="2427" spans="2:7" ht="20.100000000000001" customHeight="1" x14ac:dyDescent="0.25">
      <c r="B2427" s="538" t="str">
        <f ca="1">IF(F2427="","",(IFERROR(OFFSET('BD1'!C$14,MATCH(F2427,'BD1'!AC$13:AC$2500,0)-2,0),"")))</f>
        <v/>
      </c>
      <c r="C2427" s="539" t="str">
        <f ca="1">IF(F2427="","",(IFERROR(OFFSET('BD1'!AB$14,MATCH(F2427,'BD1'!AC$13:AC$2500,0)-2,0),"")))</f>
        <v/>
      </c>
      <c r="D2427" s="70" t="str">
        <f>IF(F2427="","",(COUNTIFS('BD1'!AC:AC,F2427,'BD1'!AA:AA,"PAGADO")))</f>
        <v/>
      </c>
      <c r="E2427" s="73" t="str">
        <f>IF(F2427="","",(IFERROR(VLOOKUP(F2427,'BD1'!AC:AE,2,0),"")))</f>
        <v/>
      </c>
      <c r="F2427" s="360"/>
      <c r="G2427" s="75" t="str">
        <f>IF(F2427="","",(SUMIFS('BD1'!Y:Y,'BD1'!AC:AC,F2427,'BD1'!AA:AA,"PAGADO")))</f>
        <v/>
      </c>
    </row>
    <row r="2428" spans="2:7" ht="20.100000000000001" customHeight="1" x14ac:dyDescent="0.25">
      <c r="B2428" s="538" t="str">
        <f ca="1">IF(F2428="","",(IFERROR(OFFSET('BD1'!C$14,MATCH(F2428,'BD1'!AC$13:AC$2500,0)-2,0),"")))</f>
        <v/>
      </c>
      <c r="C2428" s="539" t="str">
        <f ca="1">IF(F2428="","",(IFERROR(OFFSET('BD1'!AB$14,MATCH(F2428,'BD1'!AC$13:AC$2500,0)-2,0),"")))</f>
        <v/>
      </c>
      <c r="D2428" s="70" t="str">
        <f>IF(F2428="","",(COUNTIFS('BD1'!AC:AC,F2428,'BD1'!AA:AA,"PAGADO")))</f>
        <v/>
      </c>
      <c r="E2428" s="73" t="str">
        <f>IF(F2428="","",(IFERROR(VLOOKUP(F2428,'BD1'!AC:AE,2,0),"")))</f>
        <v/>
      </c>
      <c r="F2428" s="360"/>
      <c r="G2428" s="75" t="str">
        <f>IF(F2428="","",(SUMIFS('BD1'!Y:Y,'BD1'!AC:AC,F2428,'BD1'!AA:AA,"PAGADO")))</f>
        <v/>
      </c>
    </row>
    <row r="2429" spans="2:7" ht="20.100000000000001" customHeight="1" x14ac:dyDescent="0.25">
      <c r="B2429" s="538" t="str">
        <f ca="1">IF(F2429="","",(IFERROR(OFFSET('BD1'!C$14,MATCH(F2429,'BD1'!AC$13:AC$2500,0)-2,0),"")))</f>
        <v/>
      </c>
      <c r="C2429" s="539" t="str">
        <f ca="1">IF(F2429="","",(IFERROR(OFFSET('BD1'!AB$14,MATCH(F2429,'BD1'!AC$13:AC$2500,0)-2,0),"")))</f>
        <v/>
      </c>
      <c r="D2429" s="70" t="str">
        <f>IF(F2429="","",(COUNTIFS('BD1'!AC:AC,F2429,'BD1'!AA:AA,"PAGADO")))</f>
        <v/>
      </c>
      <c r="E2429" s="73" t="str">
        <f>IF(F2429="","",(IFERROR(VLOOKUP(F2429,'BD1'!AC:AE,2,0),"")))</f>
        <v/>
      </c>
      <c r="F2429" s="360"/>
      <c r="G2429" s="75" t="str">
        <f>IF(F2429="","",(SUMIFS('BD1'!Y:Y,'BD1'!AC:AC,F2429,'BD1'!AA:AA,"PAGADO")))</f>
        <v/>
      </c>
    </row>
    <row r="2430" spans="2:7" ht="20.100000000000001" customHeight="1" x14ac:dyDescent="0.25">
      <c r="B2430" s="538" t="str">
        <f ca="1">IF(F2430="","",(IFERROR(OFFSET('BD1'!C$14,MATCH(F2430,'BD1'!AC$13:AC$2500,0)-2,0),"")))</f>
        <v/>
      </c>
      <c r="C2430" s="539" t="str">
        <f ca="1">IF(F2430="","",(IFERROR(OFFSET('BD1'!AB$14,MATCH(F2430,'BD1'!AC$13:AC$2500,0)-2,0),"")))</f>
        <v/>
      </c>
      <c r="D2430" s="70" t="str">
        <f>IF(F2430="","",(COUNTIFS('BD1'!AC:AC,F2430,'BD1'!AA:AA,"PAGADO")))</f>
        <v/>
      </c>
      <c r="E2430" s="73" t="str">
        <f>IF(F2430="","",(IFERROR(VLOOKUP(F2430,'BD1'!AC:AE,2,0),"")))</f>
        <v/>
      </c>
      <c r="F2430" s="360"/>
      <c r="G2430" s="75" t="str">
        <f>IF(F2430="","",(SUMIFS('BD1'!Y:Y,'BD1'!AC:AC,F2430,'BD1'!AA:AA,"PAGADO")))</f>
        <v/>
      </c>
    </row>
    <row r="2431" spans="2:7" ht="20.100000000000001" customHeight="1" x14ac:dyDescent="0.25">
      <c r="B2431" s="538" t="str">
        <f ca="1">IF(F2431="","",(IFERROR(OFFSET('BD1'!C$14,MATCH(F2431,'BD1'!AC$13:AC$2500,0)-2,0),"")))</f>
        <v/>
      </c>
      <c r="C2431" s="539" t="str">
        <f ca="1">IF(F2431="","",(IFERROR(OFFSET('BD1'!AB$14,MATCH(F2431,'BD1'!AC$13:AC$2500,0)-2,0),"")))</f>
        <v/>
      </c>
      <c r="D2431" s="70" t="str">
        <f>IF(F2431="","",(COUNTIFS('BD1'!AC:AC,F2431,'BD1'!AA:AA,"PAGADO")))</f>
        <v/>
      </c>
      <c r="E2431" s="73" t="str">
        <f>IF(F2431="","",(IFERROR(VLOOKUP(F2431,'BD1'!AC:AE,2,0),"")))</f>
        <v/>
      </c>
      <c r="F2431" s="360"/>
      <c r="G2431" s="75" t="str">
        <f>IF(F2431="","",(SUMIFS('BD1'!Y:Y,'BD1'!AC:AC,F2431,'BD1'!AA:AA,"PAGADO")))</f>
        <v/>
      </c>
    </row>
    <row r="2432" spans="2:7" ht="20.100000000000001" customHeight="1" x14ac:dyDescent="0.25">
      <c r="B2432" s="538" t="str">
        <f ca="1">IF(F2432="","",(IFERROR(OFFSET('BD1'!C$14,MATCH(F2432,'BD1'!AC$13:AC$2500,0)-2,0),"")))</f>
        <v/>
      </c>
      <c r="C2432" s="539" t="str">
        <f ca="1">IF(F2432="","",(IFERROR(OFFSET('BD1'!AB$14,MATCH(F2432,'BD1'!AC$13:AC$2500,0)-2,0),"")))</f>
        <v/>
      </c>
      <c r="D2432" s="70" t="str">
        <f>IF(F2432="","",(COUNTIFS('BD1'!AC:AC,F2432,'BD1'!AA:AA,"PAGADO")))</f>
        <v/>
      </c>
      <c r="E2432" s="73" t="str">
        <f>IF(F2432="","",(IFERROR(VLOOKUP(F2432,'BD1'!AC:AE,2,0),"")))</f>
        <v/>
      </c>
      <c r="F2432" s="360"/>
      <c r="G2432" s="75" t="str">
        <f>IF(F2432="","",(SUMIFS('BD1'!Y:Y,'BD1'!AC:AC,F2432,'BD1'!AA:AA,"PAGADO")))</f>
        <v/>
      </c>
    </row>
    <row r="2433" spans="2:7" ht="20.100000000000001" customHeight="1" x14ac:dyDescent="0.25">
      <c r="B2433" s="538" t="str">
        <f ca="1">IF(F2433="","",(IFERROR(OFFSET('BD1'!C$14,MATCH(F2433,'BD1'!AC$13:AC$2500,0)-2,0),"")))</f>
        <v/>
      </c>
      <c r="C2433" s="539" t="str">
        <f ca="1">IF(F2433="","",(IFERROR(OFFSET('BD1'!AB$14,MATCH(F2433,'BD1'!AC$13:AC$2500,0)-2,0),"")))</f>
        <v/>
      </c>
      <c r="D2433" s="70" t="str">
        <f>IF(F2433="","",(COUNTIFS('BD1'!AC:AC,F2433,'BD1'!AA:AA,"PAGADO")))</f>
        <v/>
      </c>
      <c r="E2433" s="73" t="str">
        <f>IF(F2433="","",(IFERROR(VLOOKUP(F2433,'BD1'!AC:AE,2,0),"")))</f>
        <v/>
      </c>
      <c r="F2433" s="360"/>
      <c r="G2433" s="75" t="str">
        <f>IF(F2433="","",(SUMIFS('BD1'!Y:Y,'BD1'!AC:AC,F2433,'BD1'!AA:AA,"PAGADO")))</f>
        <v/>
      </c>
    </row>
    <row r="2434" spans="2:7" ht="20.100000000000001" customHeight="1" x14ac:dyDescent="0.25">
      <c r="B2434" s="538" t="str">
        <f ca="1">IF(F2434="","",(IFERROR(OFFSET('BD1'!C$14,MATCH(F2434,'BD1'!AC$13:AC$2500,0)-2,0),"")))</f>
        <v/>
      </c>
      <c r="C2434" s="539" t="str">
        <f ca="1">IF(F2434="","",(IFERROR(OFFSET('BD1'!AB$14,MATCH(F2434,'BD1'!AC$13:AC$2500,0)-2,0),"")))</f>
        <v/>
      </c>
      <c r="D2434" s="70" t="str">
        <f>IF(F2434="","",(COUNTIFS('BD1'!AC:AC,F2434,'BD1'!AA:AA,"PAGADO")))</f>
        <v/>
      </c>
      <c r="E2434" s="73" t="str">
        <f>IF(F2434="","",(IFERROR(VLOOKUP(F2434,'BD1'!AC:AE,2,0),"")))</f>
        <v/>
      </c>
      <c r="F2434" s="360"/>
      <c r="G2434" s="75" t="str">
        <f>IF(F2434="","",(SUMIFS('BD1'!Y:Y,'BD1'!AC:AC,F2434,'BD1'!AA:AA,"PAGADO")))</f>
        <v/>
      </c>
    </row>
    <row r="2435" spans="2:7" ht="20.100000000000001" customHeight="1" x14ac:dyDescent="0.25">
      <c r="B2435" s="538" t="str">
        <f ca="1">IF(F2435="","",(IFERROR(OFFSET('BD1'!C$14,MATCH(F2435,'BD1'!AC$13:AC$2500,0)-2,0),"")))</f>
        <v/>
      </c>
      <c r="C2435" s="539" t="str">
        <f ca="1">IF(F2435="","",(IFERROR(OFFSET('BD1'!AB$14,MATCH(F2435,'BD1'!AC$13:AC$2500,0)-2,0),"")))</f>
        <v/>
      </c>
      <c r="D2435" s="70" t="str">
        <f>IF(F2435="","",(COUNTIFS('BD1'!AC:AC,F2435,'BD1'!AA:AA,"PAGADO")))</f>
        <v/>
      </c>
      <c r="E2435" s="73" t="str">
        <f>IF(F2435="","",(IFERROR(VLOOKUP(F2435,'BD1'!AC:AE,2,0),"")))</f>
        <v/>
      </c>
      <c r="F2435" s="360"/>
      <c r="G2435" s="75" t="str">
        <f>IF(F2435="","",(SUMIFS('BD1'!Y:Y,'BD1'!AC:AC,F2435,'BD1'!AA:AA,"PAGADO")))</f>
        <v/>
      </c>
    </row>
    <row r="2436" spans="2:7" ht="20.100000000000001" customHeight="1" x14ac:dyDescent="0.25">
      <c r="B2436" s="538" t="str">
        <f ca="1">IF(F2436="","",(IFERROR(OFFSET('BD1'!C$14,MATCH(F2436,'BD1'!AC$13:AC$2500,0)-2,0),"")))</f>
        <v/>
      </c>
      <c r="C2436" s="539" t="str">
        <f ca="1">IF(F2436="","",(IFERROR(OFFSET('BD1'!AB$14,MATCH(F2436,'BD1'!AC$13:AC$2500,0)-2,0),"")))</f>
        <v/>
      </c>
      <c r="D2436" s="70" t="str">
        <f>IF(F2436="","",(COUNTIFS('BD1'!AC:AC,F2436,'BD1'!AA:AA,"PAGADO")))</f>
        <v/>
      </c>
      <c r="E2436" s="73" t="str">
        <f>IF(F2436="","",(IFERROR(VLOOKUP(F2436,'BD1'!AC:AE,2,0),"")))</f>
        <v/>
      </c>
      <c r="F2436" s="360"/>
      <c r="G2436" s="75" t="str">
        <f>IF(F2436="","",(SUMIFS('BD1'!Y:Y,'BD1'!AC:AC,F2436,'BD1'!AA:AA,"PAGADO")))</f>
        <v/>
      </c>
    </row>
    <row r="2437" spans="2:7" ht="20.100000000000001" customHeight="1" x14ac:dyDescent="0.25">
      <c r="B2437" s="538" t="str">
        <f ca="1">IF(F2437="","",(IFERROR(OFFSET('BD1'!C$14,MATCH(F2437,'BD1'!AC$13:AC$2500,0)-2,0),"")))</f>
        <v/>
      </c>
      <c r="C2437" s="539" t="str">
        <f ca="1">IF(F2437="","",(IFERROR(OFFSET('BD1'!AB$14,MATCH(F2437,'BD1'!AC$13:AC$2500,0)-2,0),"")))</f>
        <v/>
      </c>
      <c r="D2437" s="70" t="str">
        <f>IF(F2437="","",(COUNTIFS('BD1'!AC:AC,F2437,'BD1'!AA:AA,"PAGADO")))</f>
        <v/>
      </c>
      <c r="E2437" s="73" t="str">
        <f>IF(F2437="","",(IFERROR(VLOOKUP(F2437,'BD1'!AC:AE,2,0),"")))</f>
        <v/>
      </c>
      <c r="F2437" s="360"/>
      <c r="G2437" s="75" t="str">
        <f>IF(F2437="","",(SUMIFS('BD1'!Y:Y,'BD1'!AC:AC,F2437,'BD1'!AA:AA,"PAGADO")))</f>
        <v/>
      </c>
    </row>
    <row r="2438" spans="2:7" ht="20.100000000000001" customHeight="1" x14ac:dyDescent="0.25">
      <c r="B2438" s="538" t="str">
        <f ca="1">IF(F2438="","",(IFERROR(OFFSET('BD1'!C$14,MATCH(F2438,'BD1'!AC$13:AC$2500,0)-2,0),"")))</f>
        <v/>
      </c>
      <c r="C2438" s="539" t="str">
        <f ca="1">IF(F2438="","",(IFERROR(OFFSET('BD1'!AB$14,MATCH(F2438,'BD1'!AC$13:AC$2500,0)-2,0),"")))</f>
        <v/>
      </c>
      <c r="D2438" s="70" t="str">
        <f>IF(F2438="","",(COUNTIFS('BD1'!AC:AC,F2438,'BD1'!AA:AA,"PAGADO")))</f>
        <v/>
      </c>
      <c r="E2438" s="73" t="str">
        <f>IF(F2438="","",(IFERROR(VLOOKUP(F2438,'BD1'!AC:AE,2,0),"")))</f>
        <v/>
      </c>
      <c r="F2438" s="360"/>
      <c r="G2438" s="75" t="str">
        <f>IF(F2438="","",(SUMIFS('BD1'!Y:Y,'BD1'!AC:AC,F2438,'BD1'!AA:AA,"PAGADO")))</f>
        <v/>
      </c>
    </row>
    <row r="2439" spans="2:7" ht="20.100000000000001" customHeight="1" x14ac:dyDescent="0.25">
      <c r="B2439" s="538" t="str">
        <f ca="1">IF(F2439="","",(IFERROR(OFFSET('BD1'!C$14,MATCH(F2439,'BD1'!AC$13:AC$2500,0)-2,0),"")))</f>
        <v/>
      </c>
      <c r="C2439" s="539" t="str">
        <f ca="1">IF(F2439="","",(IFERROR(OFFSET('BD1'!AB$14,MATCH(F2439,'BD1'!AC$13:AC$2500,0)-2,0),"")))</f>
        <v/>
      </c>
      <c r="D2439" s="70" t="str">
        <f>IF(F2439="","",(COUNTIFS('BD1'!AC:AC,F2439,'BD1'!AA:AA,"PAGADO")))</f>
        <v/>
      </c>
      <c r="E2439" s="73" t="str">
        <f>IF(F2439="","",(IFERROR(VLOOKUP(F2439,'BD1'!AC:AE,2,0),"")))</f>
        <v/>
      </c>
      <c r="F2439" s="360"/>
      <c r="G2439" s="75" t="str">
        <f>IF(F2439="","",(SUMIFS('BD1'!Y:Y,'BD1'!AC:AC,F2439,'BD1'!AA:AA,"PAGADO")))</f>
        <v/>
      </c>
    </row>
    <row r="2440" spans="2:7" ht="20.100000000000001" customHeight="1" x14ac:dyDescent="0.25">
      <c r="B2440" s="538" t="str">
        <f ca="1">IF(F2440="","",(IFERROR(OFFSET('BD1'!C$14,MATCH(F2440,'BD1'!AC$13:AC$2500,0)-2,0),"")))</f>
        <v/>
      </c>
      <c r="C2440" s="539" t="str">
        <f ca="1">IF(F2440="","",(IFERROR(OFFSET('BD1'!AB$14,MATCH(F2440,'BD1'!AC$13:AC$2500,0)-2,0),"")))</f>
        <v/>
      </c>
      <c r="D2440" s="70" t="str">
        <f>IF(F2440="","",(COUNTIFS('BD1'!AC:AC,F2440,'BD1'!AA:AA,"PAGADO")))</f>
        <v/>
      </c>
      <c r="E2440" s="73" t="str">
        <f>IF(F2440="","",(IFERROR(VLOOKUP(F2440,'BD1'!AC:AE,2,0),"")))</f>
        <v/>
      </c>
      <c r="F2440" s="360"/>
      <c r="G2440" s="75" t="str">
        <f>IF(F2440="","",(SUMIFS('BD1'!Y:Y,'BD1'!AC:AC,F2440,'BD1'!AA:AA,"PAGADO")))</f>
        <v/>
      </c>
    </row>
    <row r="2441" spans="2:7" ht="20.100000000000001" customHeight="1" x14ac:dyDescent="0.25">
      <c r="B2441" s="538" t="str">
        <f ca="1">IF(F2441="","",(IFERROR(OFFSET('BD1'!C$14,MATCH(F2441,'BD1'!AC$13:AC$2500,0)-2,0),"")))</f>
        <v/>
      </c>
      <c r="C2441" s="539" t="str">
        <f ca="1">IF(F2441="","",(IFERROR(OFFSET('BD1'!AB$14,MATCH(F2441,'BD1'!AC$13:AC$2500,0)-2,0),"")))</f>
        <v/>
      </c>
      <c r="D2441" s="70" t="str">
        <f>IF(F2441="","",(COUNTIFS('BD1'!AC:AC,F2441,'BD1'!AA:AA,"PAGADO")))</f>
        <v/>
      </c>
      <c r="E2441" s="73" t="str">
        <f>IF(F2441="","",(IFERROR(VLOOKUP(F2441,'BD1'!AC:AE,2,0),"")))</f>
        <v/>
      </c>
      <c r="F2441" s="360"/>
      <c r="G2441" s="75" t="str">
        <f>IF(F2441="","",(SUMIFS('BD1'!Y:Y,'BD1'!AC:AC,F2441,'BD1'!AA:AA,"PAGADO")))</f>
        <v/>
      </c>
    </row>
    <row r="2442" spans="2:7" ht="20.100000000000001" customHeight="1" x14ac:dyDescent="0.25">
      <c r="B2442" s="538" t="str">
        <f ca="1">IF(F2442="","",(IFERROR(OFFSET('BD1'!C$14,MATCH(F2442,'BD1'!AC$13:AC$2500,0)-2,0),"")))</f>
        <v/>
      </c>
      <c r="C2442" s="539" t="str">
        <f ca="1">IF(F2442="","",(IFERROR(OFFSET('BD1'!AB$14,MATCH(F2442,'BD1'!AC$13:AC$2500,0)-2,0),"")))</f>
        <v/>
      </c>
      <c r="D2442" s="70" t="str">
        <f>IF(F2442="","",(COUNTIFS('BD1'!AC:AC,F2442,'BD1'!AA:AA,"PAGADO")))</f>
        <v/>
      </c>
      <c r="E2442" s="73" t="str">
        <f>IF(F2442="","",(IFERROR(VLOOKUP(F2442,'BD1'!AC:AE,2,0),"")))</f>
        <v/>
      </c>
      <c r="F2442" s="360"/>
      <c r="G2442" s="75" t="str">
        <f>IF(F2442="","",(SUMIFS('BD1'!Y:Y,'BD1'!AC:AC,F2442,'BD1'!AA:AA,"PAGADO")))</f>
        <v/>
      </c>
    </row>
    <row r="2443" spans="2:7" ht="20.100000000000001" customHeight="1" x14ac:dyDescent="0.25">
      <c r="B2443" s="538" t="str">
        <f ca="1">IF(F2443="","",(IFERROR(OFFSET('BD1'!C$14,MATCH(F2443,'BD1'!AC$13:AC$2500,0)-2,0),"")))</f>
        <v/>
      </c>
      <c r="C2443" s="539" t="str">
        <f ca="1">IF(F2443="","",(IFERROR(OFFSET('BD1'!AB$14,MATCH(F2443,'BD1'!AC$13:AC$2500,0)-2,0),"")))</f>
        <v/>
      </c>
      <c r="D2443" s="70" t="str">
        <f>IF(F2443="","",(COUNTIFS('BD1'!AC:AC,F2443,'BD1'!AA:AA,"PAGADO")))</f>
        <v/>
      </c>
      <c r="E2443" s="73" t="str">
        <f>IF(F2443="","",(IFERROR(VLOOKUP(F2443,'BD1'!AC:AE,2,0),"")))</f>
        <v/>
      </c>
      <c r="F2443" s="360"/>
      <c r="G2443" s="75" t="str">
        <f>IF(F2443="","",(SUMIFS('BD1'!Y:Y,'BD1'!AC:AC,F2443,'BD1'!AA:AA,"PAGADO")))</f>
        <v/>
      </c>
    </row>
    <row r="2444" spans="2:7" ht="20.100000000000001" customHeight="1" x14ac:dyDescent="0.25">
      <c r="B2444" s="538" t="str">
        <f ca="1">IF(F2444="","",(IFERROR(OFFSET('BD1'!C$14,MATCH(F2444,'BD1'!AC$13:AC$2500,0)-2,0),"")))</f>
        <v/>
      </c>
      <c r="C2444" s="539" t="str">
        <f ca="1">IF(F2444="","",(IFERROR(OFFSET('BD1'!AB$14,MATCH(F2444,'BD1'!AC$13:AC$2500,0)-2,0),"")))</f>
        <v/>
      </c>
      <c r="D2444" s="70" t="str">
        <f>IF(F2444="","",(COUNTIFS('BD1'!AC:AC,F2444,'BD1'!AA:AA,"PAGADO")))</f>
        <v/>
      </c>
      <c r="E2444" s="73" t="str">
        <f>IF(F2444="","",(IFERROR(VLOOKUP(F2444,'BD1'!AC:AE,2,0),"")))</f>
        <v/>
      </c>
      <c r="F2444" s="360"/>
      <c r="G2444" s="75" t="str">
        <f>IF(F2444="","",(SUMIFS('BD1'!Y:Y,'BD1'!AC:AC,F2444,'BD1'!AA:AA,"PAGADO")))</f>
        <v/>
      </c>
    </row>
    <row r="2445" spans="2:7" ht="20.100000000000001" customHeight="1" x14ac:dyDescent="0.25">
      <c r="B2445" s="538" t="str">
        <f ca="1">IF(F2445="","",(IFERROR(OFFSET('BD1'!C$14,MATCH(F2445,'BD1'!AC$13:AC$2500,0)-2,0),"")))</f>
        <v/>
      </c>
      <c r="C2445" s="539" t="str">
        <f ca="1">IF(F2445="","",(IFERROR(OFFSET('BD1'!AB$14,MATCH(F2445,'BD1'!AC$13:AC$2500,0)-2,0),"")))</f>
        <v/>
      </c>
      <c r="D2445" s="70" t="str">
        <f>IF(F2445="","",(COUNTIFS('BD1'!AC:AC,F2445,'BD1'!AA:AA,"PAGADO")))</f>
        <v/>
      </c>
      <c r="E2445" s="73" t="str">
        <f>IF(F2445="","",(IFERROR(VLOOKUP(F2445,'BD1'!AC:AE,2,0),"")))</f>
        <v/>
      </c>
      <c r="F2445" s="360"/>
      <c r="G2445" s="75" t="str">
        <f>IF(F2445="","",(SUMIFS('BD1'!Y:Y,'BD1'!AC:AC,F2445,'BD1'!AA:AA,"PAGADO")))</f>
        <v/>
      </c>
    </row>
    <row r="2446" spans="2:7" ht="20.100000000000001" customHeight="1" x14ac:dyDescent="0.25">
      <c r="B2446" s="538" t="str">
        <f ca="1">IF(F2446="","",(IFERROR(OFFSET('BD1'!C$14,MATCH(F2446,'BD1'!AC$13:AC$2500,0)-2,0),"")))</f>
        <v/>
      </c>
      <c r="C2446" s="539" t="str">
        <f ca="1">IF(F2446="","",(IFERROR(OFFSET('BD1'!AB$14,MATCH(F2446,'BD1'!AC$13:AC$2500,0)-2,0),"")))</f>
        <v/>
      </c>
      <c r="D2446" s="70" t="str">
        <f>IF(F2446="","",(COUNTIFS('BD1'!AC:AC,F2446,'BD1'!AA:AA,"PAGADO")))</f>
        <v/>
      </c>
      <c r="E2446" s="73" t="str">
        <f>IF(F2446="","",(IFERROR(VLOOKUP(F2446,'BD1'!AC:AE,2,0),"")))</f>
        <v/>
      </c>
      <c r="F2446" s="360"/>
      <c r="G2446" s="75" t="str">
        <f>IF(F2446="","",(SUMIFS('BD1'!Y:Y,'BD1'!AC:AC,F2446,'BD1'!AA:AA,"PAGADO")))</f>
        <v/>
      </c>
    </row>
    <row r="2447" spans="2:7" ht="20.100000000000001" customHeight="1" x14ac:dyDescent="0.25">
      <c r="B2447" s="538" t="str">
        <f ca="1">IF(F2447="","",(IFERROR(OFFSET('BD1'!C$14,MATCH(F2447,'BD1'!AC$13:AC$2500,0)-2,0),"")))</f>
        <v/>
      </c>
      <c r="C2447" s="539" t="str">
        <f ca="1">IF(F2447="","",(IFERROR(OFFSET('BD1'!AB$14,MATCH(F2447,'BD1'!AC$13:AC$2500,0)-2,0),"")))</f>
        <v/>
      </c>
      <c r="D2447" s="70" t="str">
        <f>IF(F2447="","",(COUNTIFS('BD1'!AC:AC,F2447,'BD1'!AA:AA,"PAGADO")))</f>
        <v/>
      </c>
      <c r="E2447" s="73" t="str">
        <f>IF(F2447="","",(IFERROR(VLOOKUP(F2447,'BD1'!AC:AE,2,0),"")))</f>
        <v/>
      </c>
      <c r="F2447" s="360"/>
      <c r="G2447" s="75" t="str">
        <f>IF(F2447="","",(SUMIFS('BD1'!Y:Y,'BD1'!AC:AC,F2447,'BD1'!AA:AA,"PAGADO")))</f>
        <v/>
      </c>
    </row>
    <row r="2448" spans="2:7" ht="20.100000000000001" customHeight="1" x14ac:dyDescent="0.25">
      <c r="B2448" s="538" t="str">
        <f ca="1">IF(F2448="","",(IFERROR(OFFSET('BD1'!C$14,MATCH(F2448,'BD1'!AC$13:AC$2500,0)-2,0),"")))</f>
        <v/>
      </c>
      <c r="C2448" s="539" t="str">
        <f ca="1">IF(F2448="","",(IFERROR(OFFSET('BD1'!AB$14,MATCH(F2448,'BD1'!AC$13:AC$2500,0)-2,0),"")))</f>
        <v/>
      </c>
      <c r="D2448" s="70" t="str">
        <f>IF(F2448="","",(COUNTIFS('BD1'!AC:AC,F2448,'BD1'!AA:AA,"PAGADO")))</f>
        <v/>
      </c>
      <c r="E2448" s="73" t="str">
        <f>IF(F2448="","",(IFERROR(VLOOKUP(F2448,'BD1'!AC:AE,2,0),"")))</f>
        <v/>
      </c>
      <c r="F2448" s="360"/>
      <c r="G2448" s="75" t="str">
        <f>IF(F2448="","",(SUMIFS('BD1'!Y:Y,'BD1'!AC:AC,F2448,'BD1'!AA:AA,"PAGADO")))</f>
        <v/>
      </c>
    </row>
    <row r="2449" spans="2:7" ht="20.100000000000001" customHeight="1" x14ac:dyDescent="0.25">
      <c r="B2449" s="538" t="str">
        <f ca="1">IF(F2449="","",(IFERROR(OFFSET('BD1'!C$14,MATCH(F2449,'BD1'!AC$13:AC$2500,0)-2,0),"")))</f>
        <v/>
      </c>
      <c r="C2449" s="539" t="str">
        <f ca="1">IF(F2449="","",(IFERROR(OFFSET('BD1'!AB$14,MATCH(F2449,'BD1'!AC$13:AC$2500,0)-2,0),"")))</f>
        <v/>
      </c>
      <c r="D2449" s="70" t="str">
        <f>IF(F2449="","",(COUNTIFS('BD1'!AC:AC,F2449,'BD1'!AA:AA,"PAGADO")))</f>
        <v/>
      </c>
      <c r="E2449" s="73" t="str">
        <f>IF(F2449="","",(IFERROR(VLOOKUP(F2449,'BD1'!AC:AE,2,0),"")))</f>
        <v/>
      </c>
      <c r="F2449" s="360"/>
      <c r="G2449" s="75" t="str">
        <f>IF(F2449="","",(SUMIFS('BD1'!Y:Y,'BD1'!AC:AC,F2449,'BD1'!AA:AA,"PAGADO")))</f>
        <v/>
      </c>
    </row>
    <row r="2450" spans="2:7" ht="20.100000000000001" customHeight="1" x14ac:dyDescent="0.25">
      <c r="B2450" s="538" t="str">
        <f ca="1">IF(F2450="","",(IFERROR(OFFSET('BD1'!C$14,MATCH(F2450,'BD1'!AC$13:AC$2500,0)-2,0),"")))</f>
        <v/>
      </c>
      <c r="C2450" s="539" t="str">
        <f ca="1">IF(F2450="","",(IFERROR(OFFSET('BD1'!AB$14,MATCH(F2450,'BD1'!AC$13:AC$2500,0)-2,0),"")))</f>
        <v/>
      </c>
      <c r="D2450" s="70" t="str">
        <f>IF(F2450="","",(COUNTIFS('BD1'!AC:AC,F2450,'BD1'!AA:AA,"PAGADO")))</f>
        <v/>
      </c>
      <c r="E2450" s="73" t="str">
        <f>IF(F2450="","",(IFERROR(VLOOKUP(F2450,'BD1'!AC:AE,2,0),"")))</f>
        <v/>
      </c>
      <c r="F2450" s="360"/>
      <c r="G2450" s="75" t="str">
        <f>IF(F2450="","",(SUMIFS('BD1'!Y:Y,'BD1'!AC:AC,F2450,'BD1'!AA:AA,"PAGADO")))</f>
        <v/>
      </c>
    </row>
    <row r="2451" spans="2:7" ht="20.100000000000001" customHeight="1" x14ac:dyDescent="0.25">
      <c r="B2451" s="538" t="str">
        <f ca="1">IF(F2451="","",(IFERROR(OFFSET('BD1'!C$14,MATCH(F2451,'BD1'!AC$13:AC$2500,0)-2,0),"")))</f>
        <v/>
      </c>
      <c r="C2451" s="539" t="str">
        <f ca="1">IF(F2451="","",(IFERROR(OFFSET('BD1'!AB$14,MATCH(F2451,'BD1'!AC$13:AC$2500,0)-2,0),"")))</f>
        <v/>
      </c>
      <c r="D2451" s="70" t="str">
        <f>IF(F2451="","",(COUNTIFS('BD1'!AC:AC,F2451,'BD1'!AA:AA,"PAGADO")))</f>
        <v/>
      </c>
      <c r="E2451" s="73" t="str">
        <f>IF(F2451="","",(IFERROR(VLOOKUP(F2451,'BD1'!AC:AE,2,0),"")))</f>
        <v/>
      </c>
      <c r="F2451" s="360"/>
      <c r="G2451" s="75" t="str">
        <f>IF(F2451="","",(SUMIFS('BD1'!Y:Y,'BD1'!AC:AC,F2451,'BD1'!AA:AA,"PAGADO")))</f>
        <v/>
      </c>
    </row>
    <row r="2452" spans="2:7" ht="20.100000000000001" customHeight="1" x14ac:dyDescent="0.25">
      <c r="B2452" s="538" t="str">
        <f ca="1">IF(F2452="","",(IFERROR(OFFSET('BD1'!C$14,MATCH(F2452,'BD1'!AC$13:AC$2500,0)-2,0),"")))</f>
        <v/>
      </c>
      <c r="C2452" s="539" t="str">
        <f ca="1">IF(F2452="","",(IFERROR(OFFSET('BD1'!AB$14,MATCH(F2452,'BD1'!AC$13:AC$2500,0)-2,0),"")))</f>
        <v/>
      </c>
      <c r="D2452" s="70" t="str">
        <f>IF(F2452="","",(COUNTIFS('BD1'!AC:AC,F2452,'BD1'!AA:AA,"PAGADO")))</f>
        <v/>
      </c>
      <c r="E2452" s="73" t="str">
        <f>IF(F2452="","",(IFERROR(VLOOKUP(F2452,'BD1'!AC:AE,2,0),"")))</f>
        <v/>
      </c>
      <c r="F2452" s="360"/>
      <c r="G2452" s="75" t="str">
        <f>IF(F2452="","",(SUMIFS('BD1'!Y:Y,'BD1'!AC:AC,F2452,'BD1'!AA:AA,"PAGADO")))</f>
        <v/>
      </c>
    </row>
    <row r="2453" spans="2:7" ht="20.100000000000001" customHeight="1" x14ac:dyDescent="0.25">
      <c r="B2453" s="538" t="str">
        <f ca="1">IF(F2453="","",(IFERROR(OFFSET('BD1'!C$14,MATCH(F2453,'BD1'!AC$13:AC$2500,0)-2,0),"")))</f>
        <v/>
      </c>
      <c r="C2453" s="539" t="str">
        <f ca="1">IF(F2453="","",(IFERROR(OFFSET('BD1'!AB$14,MATCH(F2453,'BD1'!AC$13:AC$2500,0)-2,0),"")))</f>
        <v/>
      </c>
      <c r="D2453" s="70" t="str">
        <f>IF(F2453="","",(COUNTIFS('BD1'!AC:AC,F2453,'BD1'!AA:AA,"PAGADO")))</f>
        <v/>
      </c>
      <c r="E2453" s="73" t="str">
        <f>IF(F2453="","",(IFERROR(VLOOKUP(F2453,'BD1'!AC:AE,2,0),"")))</f>
        <v/>
      </c>
      <c r="F2453" s="360"/>
      <c r="G2453" s="75" t="str">
        <f>IF(F2453="","",(SUMIFS('BD1'!Y:Y,'BD1'!AC:AC,F2453,'BD1'!AA:AA,"PAGADO")))</f>
        <v/>
      </c>
    </row>
    <row r="2454" spans="2:7" ht="20.100000000000001" customHeight="1" x14ac:dyDescent="0.25">
      <c r="B2454" s="538" t="str">
        <f ca="1">IF(F2454="","",(IFERROR(OFFSET('BD1'!C$14,MATCH(F2454,'BD1'!AC$13:AC$2500,0)-2,0),"")))</f>
        <v/>
      </c>
      <c r="C2454" s="539" t="str">
        <f ca="1">IF(F2454="","",(IFERROR(OFFSET('BD1'!AB$14,MATCH(F2454,'BD1'!AC$13:AC$2500,0)-2,0),"")))</f>
        <v/>
      </c>
      <c r="D2454" s="70" t="str">
        <f>IF(F2454="","",(COUNTIFS('BD1'!AC:AC,F2454,'BD1'!AA:AA,"PAGADO")))</f>
        <v/>
      </c>
      <c r="E2454" s="73" t="str">
        <f>IF(F2454="","",(IFERROR(VLOOKUP(F2454,'BD1'!AC:AE,2,0),"")))</f>
        <v/>
      </c>
      <c r="F2454" s="360"/>
      <c r="G2454" s="75" t="str">
        <f>IF(F2454="","",(SUMIFS('BD1'!Y:Y,'BD1'!AC:AC,F2454,'BD1'!AA:AA,"PAGADO")))</f>
        <v/>
      </c>
    </row>
    <row r="2455" spans="2:7" ht="20.100000000000001" customHeight="1" x14ac:dyDescent="0.25">
      <c r="B2455" s="538" t="str">
        <f ca="1">IF(F2455="","",(IFERROR(OFFSET('BD1'!C$14,MATCH(F2455,'BD1'!AC$13:AC$2500,0)-2,0),"")))</f>
        <v/>
      </c>
      <c r="C2455" s="539" t="str">
        <f ca="1">IF(F2455="","",(IFERROR(OFFSET('BD1'!AB$14,MATCH(F2455,'BD1'!AC$13:AC$2500,0)-2,0),"")))</f>
        <v/>
      </c>
      <c r="D2455" s="70" t="str">
        <f>IF(F2455="","",(COUNTIFS('BD1'!AC:AC,F2455,'BD1'!AA:AA,"PAGADO")))</f>
        <v/>
      </c>
      <c r="E2455" s="73" t="str">
        <f>IF(F2455="","",(IFERROR(VLOOKUP(F2455,'BD1'!AC:AE,2,0),"")))</f>
        <v/>
      </c>
      <c r="F2455" s="360"/>
      <c r="G2455" s="75" t="str">
        <f>IF(F2455="","",(SUMIFS('BD1'!Y:Y,'BD1'!AC:AC,F2455,'BD1'!AA:AA,"PAGADO")))</f>
        <v/>
      </c>
    </row>
    <row r="2456" spans="2:7" ht="20.100000000000001" customHeight="1" x14ac:dyDescent="0.25">
      <c r="B2456" s="538" t="str">
        <f ca="1">IF(F2456="","",(IFERROR(OFFSET('BD1'!C$14,MATCH(F2456,'BD1'!AC$13:AC$2500,0)-2,0),"")))</f>
        <v/>
      </c>
      <c r="C2456" s="539" t="str">
        <f ca="1">IF(F2456="","",(IFERROR(OFFSET('BD1'!AB$14,MATCH(F2456,'BD1'!AC$13:AC$2500,0)-2,0),"")))</f>
        <v/>
      </c>
      <c r="D2456" s="70" t="str">
        <f>IF(F2456="","",(COUNTIFS('BD1'!AC:AC,F2456,'BD1'!AA:AA,"PAGADO")))</f>
        <v/>
      </c>
      <c r="E2456" s="73" t="str">
        <f>IF(F2456="","",(IFERROR(VLOOKUP(F2456,'BD1'!AC:AE,2,0),"")))</f>
        <v/>
      </c>
      <c r="F2456" s="360"/>
      <c r="G2456" s="75" t="str">
        <f>IF(F2456="","",(SUMIFS('BD1'!Y:Y,'BD1'!AC:AC,F2456,'BD1'!AA:AA,"PAGADO")))</f>
        <v/>
      </c>
    </row>
    <row r="2457" spans="2:7" ht="20.100000000000001" customHeight="1" x14ac:dyDescent="0.25">
      <c r="B2457" s="538" t="str">
        <f ca="1">IF(F2457="","",(IFERROR(OFFSET('BD1'!C$14,MATCH(F2457,'BD1'!AC$13:AC$2500,0)-2,0),"")))</f>
        <v/>
      </c>
      <c r="C2457" s="539" t="str">
        <f ca="1">IF(F2457="","",(IFERROR(OFFSET('BD1'!AB$14,MATCH(F2457,'BD1'!AC$13:AC$2500,0)-2,0),"")))</f>
        <v/>
      </c>
      <c r="D2457" s="70" t="str">
        <f>IF(F2457="","",(COUNTIFS('BD1'!AC:AC,F2457,'BD1'!AA:AA,"PAGADO")))</f>
        <v/>
      </c>
      <c r="E2457" s="73" t="str">
        <f>IF(F2457="","",(IFERROR(VLOOKUP(F2457,'BD1'!AC:AE,2,0),"")))</f>
        <v/>
      </c>
      <c r="F2457" s="360"/>
      <c r="G2457" s="75" t="str">
        <f>IF(F2457="","",(SUMIFS('BD1'!Y:Y,'BD1'!AC:AC,F2457,'BD1'!AA:AA,"PAGADO")))</f>
        <v/>
      </c>
    </row>
    <row r="2458" spans="2:7" ht="20.100000000000001" customHeight="1" x14ac:dyDescent="0.25">
      <c r="B2458" s="538" t="str">
        <f ca="1">IF(F2458="","",(IFERROR(OFFSET('BD1'!C$14,MATCH(F2458,'BD1'!AC$13:AC$2500,0)-2,0),"")))</f>
        <v/>
      </c>
      <c r="C2458" s="539" t="str">
        <f ca="1">IF(F2458="","",(IFERROR(OFFSET('BD1'!AB$14,MATCH(F2458,'BD1'!AC$13:AC$2500,0)-2,0),"")))</f>
        <v/>
      </c>
      <c r="D2458" s="70" t="str">
        <f>IF(F2458="","",(COUNTIFS('BD1'!AC:AC,F2458,'BD1'!AA:AA,"PAGADO")))</f>
        <v/>
      </c>
      <c r="E2458" s="73" t="str">
        <f>IF(F2458="","",(IFERROR(VLOOKUP(F2458,'BD1'!AC:AE,2,0),"")))</f>
        <v/>
      </c>
      <c r="F2458" s="360"/>
      <c r="G2458" s="75" t="str">
        <f>IF(F2458="","",(SUMIFS('BD1'!Y:Y,'BD1'!AC:AC,F2458,'BD1'!AA:AA,"PAGADO")))</f>
        <v/>
      </c>
    </row>
    <row r="2459" spans="2:7" ht="20.100000000000001" customHeight="1" x14ac:dyDescent="0.25">
      <c r="B2459" s="538" t="str">
        <f ca="1">IF(F2459="","",(IFERROR(OFFSET('BD1'!C$14,MATCH(F2459,'BD1'!AC$13:AC$2500,0)-2,0),"")))</f>
        <v/>
      </c>
      <c r="C2459" s="539" t="str">
        <f ca="1">IF(F2459="","",(IFERROR(OFFSET('BD1'!AB$14,MATCH(F2459,'BD1'!AC$13:AC$2500,0)-2,0),"")))</f>
        <v/>
      </c>
      <c r="D2459" s="70" t="str">
        <f>IF(F2459="","",(COUNTIFS('BD1'!AC:AC,F2459,'BD1'!AA:AA,"PAGADO")))</f>
        <v/>
      </c>
      <c r="E2459" s="73" t="str">
        <f>IF(F2459="","",(IFERROR(VLOOKUP(F2459,'BD1'!AC:AE,2,0),"")))</f>
        <v/>
      </c>
      <c r="F2459" s="360"/>
      <c r="G2459" s="75" t="str">
        <f>IF(F2459="","",(SUMIFS('BD1'!Y:Y,'BD1'!AC:AC,F2459,'BD1'!AA:AA,"PAGADO")))</f>
        <v/>
      </c>
    </row>
    <row r="2460" spans="2:7" ht="20.100000000000001" customHeight="1" x14ac:dyDescent="0.25">
      <c r="B2460" s="538" t="str">
        <f ca="1">IF(F2460="","",(IFERROR(OFFSET('BD1'!C$14,MATCH(F2460,'BD1'!AC$13:AC$2500,0)-2,0),"")))</f>
        <v/>
      </c>
      <c r="C2460" s="539" t="str">
        <f ca="1">IF(F2460="","",(IFERROR(OFFSET('BD1'!AB$14,MATCH(F2460,'BD1'!AC$13:AC$2500,0)-2,0),"")))</f>
        <v/>
      </c>
      <c r="D2460" s="70" t="str">
        <f>IF(F2460="","",(COUNTIFS('BD1'!AC:AC,F2460,'BD1'!AA:AA,"PAGADO")))</f>
        <v/>
      </c>
      <c r="E2460" s="73" t="str">
        <f>IF(F2460="","",(IFERROR(VLOOKUP(F2460,'BD1'!AC:AE,2,0),"")))</f>
        <v/>
      </c>
      <c r="F2460" s="360"/>
      <c r="G2460" s="75" t="str">
        <f>IF(F2460="","",(SUMIFS('BD1'!Y:Y,'BD1'!AC:AC,F2460,'BD1'!AA:AA,"PAGADO")))</f>
        <v/>
      </c>
    </row>
    <row r="2461" spans="2:7" ht="20.100000000000001" customHeight="1" x14ac:dyDescent="0.25">
      <c r="B2461" s="538" t="str">
        <f ca="1">IF(F2461="","",(IFERROR(OFFSET('BD1'!C$14,MATCH(F2461,'BD1'!AC$13:AC$2500,0)-2,0),"")))</f>
        <v/>
      </c>
      <c r="C2461" s="539" t="str">
        <f ca="1">IF(F2461="","",(IFERROR(OFFSET('BD1'!AB$14,MATCH(F2461,'BD1'!AC$13:AC$2500,0)-2,0),"")))</f>
        <v/>
      </c>
      <c r="D2461" s="70" t="str">
        <f>IF(F2461="","",(COUNTIFS('BD1'!AC:AC,F2461,'BD1'!AA:AA,"PAGADO")))</f>
        <v/>
      </c>
      <c r="E2461" s="73" t="str">
        <f>IF(F2461="","",(IFERROR(VLOOKUP(F2461,'BD1'!AC:AE,2,0),"")))</f>
        <v/>
      </c>
      <c r="F2461" s="360"/>
      <c r="G2461" s="75" t="str">
        <f>IF(F2461="","",(SUMIFS('BD1'!Y:Y,'BD1'!AC:AC,F2461,'BD1'!AA:AA,"PAGADO")))</f>
        <v/>
      </c>
    </row>
    <row r="2462" spans="2:7" ht="20.100000000000001" customHeight="1" x14ac:dyDescent="0.25">
      <c r="B2462" s="538" t="str">
        <f ca="1">IF(F2462="","",(IFERROR(OFFSET('BD1'!C$14,MATCH(F2462,'BD1'!AC$13:AC$2500,0)-2,0),"")))</f>
        <v/>
      </c>
      <c r="C2462" s="539" t="str">
        <f ca="1">IF(F2462="","",(IFERROR(OFFSET('BD1'!AB$14,MATCH(F2462,'BD1'!AC$13:AC$2500,0)-2,0),"")))</f>
        <v/>
      </c>
      <c r="D2462" s="70" t="str">
        <f>IF(F2462="","",(COUNTIFS('BD1'!AC:AC,F2462,'BD1'!AA:AA,"PAGADO")))</f>
        <v/>
      </c>
      <c r="E2462" s="73" t="str">
        <f>IF(F2462="","",(IFERROR(VLOOKUP(F2462,'BD1'!AC:AE,2,0),"")))</f>
        <v/>
      </c>
      <c r="F2462" s="360"/>
      <c r="G2462" s="75" t="str">
        <f>IF(F2462="","",(SUMIFS('BD1'!Y:Y,'BD1'!AC:AC,F2462,'BD1'!AA:AA,"PAGADO")))</f>
        <v/>
      </c>
    </row>
    <row r="2463" spans="2:7" ht="20.100000000000001" customHeight="1" x14ac:dyDescent="0.25">
      <c r="B2463" s="538" t="str">
        <f ca="1">IF(F2463="","",(IFERROR(OFFSET('BD1'!C$14,MATCH(F2463,'BD1'!AC$13:AC$2500,0)-2,0),"")))</f>
        <v/>
      </c>
      <c r="C2463" s="539" t="str">
        <f ca="1">IF(F2463="","",(IFERROR(OFFSET('BD1'!AB$14,MATCH(F2463,'BD1'!AC$13:AC$2500,0)-2,0),"")))</f>
        <v/>
      </c>
      <c r="D2463" s="70" t="str">
        <f>IF(F2463="","",(COUNTIFS('BD1'!AC:AC,F2463,'BD1'!AA:AA,"PAGADO")))</f>
        <v/>
      </c>
      <c r="E2463" s="73" t="str">
        <f>IF(F2463="","",(IFERROR(VLOOKUP(F2463,'BD1'!AC:AE,2,0),"")))</f>
        <v/>
      </c>
      <c r="F2463" s="360"/>
      <c r="G2463" s="75" t="str">
        <f>IF(F2463="","",(SUMIFS('BD1'!Y:Y,'BD1'!AC:AC,F2463,'BD1'!AA:AA,"PAGADO")))</f>
        <v/>
      </c>
    </row>
    <row r="2464" spans="2:7" ht="20.100000000000001" customHeight="1" x14ac:dyDescent="0.25">
      <c r="B2464" s="538" t="str">
        <f ca="1">IF(F2464="","",(IFERROR(OFFSET('BD1'!C$14,MATCH(F2464,'BD1'!AC$13:AC$2500,0)-2,0),"")))</f>
        <v/>
      </c>
      <c r="C2464" s="539" t="str">
        <f ca="1">IF(F2464="","",(IFERROR(OFFSET('BD1'!AB$14,MATCH(F2464,'BD1'!AC$13:AC$2500,0)-2,0),"")))</f>
        <v/>
      </c>
      <c r="D2464" s="70" t="str">
        <f>IF(F2464="","",(COUNTIFS('BD1'!AC:AC,F2464,'BD1'!AA:AA,"PAGADO")))</f>
        <v/>
      </c>
      <c r="E2464" s="73" t="str">
        <f>IF(F2464="","",(IFERROR(VLOOKUP(F2464,'BD1'!AC:AE,2,0),"")))</f>
        <v/>
      </c>
      <c r="F2464" s="360"/>
      <c r="G2464" s="75" t="str">
        <f>IF(F2464="","",(SUMIFS('BD1'!Y:Y,'BD1'!AC:AC,F2464,'BD1'!AA:AA,"PAGADO")))</f>
        <v/>
      </c>
    </row>
    <row r="2465" spans="2:7" ht="20.100000000000001" customHeight="1" x14ac:dyDescent="0.25">
      <c r="B2465" s="538" t="str">
        <f ca="1">IF(F2465="","",(IFERROR(OFFSET('BD1'!C$14,MATCH(F2465,'BD1'!AC$13:AC$2500,0)-2,0),"")))</f>
        <v/>
      </c>
      <c r="C2465" s="539" t="str">
        <f ca="1">IF(F2465="","",(IFERROR(OFFSET('BD1'!AB$14,MATCH(F2465,'BD1'!AC$13:AC$2500,0)-2,0),"")))</f>
        <v/>
      </c>
      <c r="D2465" s="70" t="str">
        <f>IF(F2465="","",(COUNTIFS('BD1'!AC:AC,F2465,'BD1'!AA:AA,"PAGADO")))</f>
        <v/>
      </c>
      <c r="E2465" s="73" t="str">
        <f>IF(F2465="","",(IFERROR(VLOOKUP(F2465,'BD1'!AC:AE,2,0),"")))</f>
        <v/>
      </c>
      <c r="F2465" s="360"/>
      <c r="G2465" s="75" t="str">
        <f>IF(F2465="","",(SUMIFS('BD1'!Y:Y,'BD1'!AC:AC,F2465,'BD1'!AA:AA,"PAGADO")))</f>
        <v/>
      </c>
    </row>
    <row r="2466" spans="2:7" ht="20.100000000000001" customHeight="1" x14ac:dyDescent="0.25">
      <c r="B2466" s="538" t="str">
        <f ca="1">IF(F2466="","",(IFERROR(OFFSET('BD1'!C$14,MATCH(F2466,'BD1'!AC$13:AC$2500,0)-2,0),"")))</f>
        <v/>
      </c>
      <c r="C2466" s="539" t="str">
        <f ca="1">IF(F2466="","",(IFERROR(OFFSET('BD1'!AB$14,MATCH(F2466,'BD1'!AC$13:AC$2500,0)-2,0),"")))</f>
        <v/>
      </c>
      <c r="D2466" s="70" t="str">
        <f>IF(F2466="","",(COUNTIFS('BD1'!AC:AC,F2466,'BD1'!AA:AA,"PAGADO")))</f>
        <v/>
      </c>
      <c r="E2466" s="73" t="str">
        <f>IF(F2466="","",(IFERROR(VLOOKUP(F2466,'BD1'!AC:AE,2,0),"")))</f>
        <v/>
      </c>
      <c r="F2466" s="360"/>
      <c r="G2466" s="75" t="str">
        <f>IF(F2466="","",(SUMIFS('BD1'!Y:Y,'BD1'!AC:AC,F2466,'BD1'!AA:AA,"PAGADO")))</f>
        <v/>
      </c>
    </row>
    <row r="2467" spans="2:7" ht="20.100000000000001" customHeight="1" x14ac:dyDescent="0.25">
      <c r="B2467" s="538" t="str">
        <f ca="1">IF(F2467="","",(IFERROR(OFFSET('BD1'!C$14,MATCH(F2467,'BD1'!AC$13:AC$2500,0)-2,0),"")))</f>
        <v/>
      </c>
      <c r="C2467" s="539" t="str">
        <f ca="1">IF(F2467="","",(IFERROR(OFFSET('BD1'!AB$14,MATCH(F2467,'BD1'!AC$13:AC$2500,0)-2,0),"")))</f>
        <v/>
      </c>
      <c r="D2467" s="70" t="str">
        <f>IF(F2467="","",(COUNTIFS('BD1'!AC:AC,F2467,'BD1'!AA:AA,"PAGADO")))</f>
        <v/>
      </c>
      <c r="E2467" s="73" t="str">
        <f>IF(F2467="","",(IFERROR(VLOOKUP(F2467,'BD1'!AC:AE,2,0),"")))</f>
        <v/>
      </c>
      <c r="F2467" s="360"/>
      <c r="G2467" s="75" t="str">
        <f>IF(F2467="","",(SUMIFS('BD1'!Y:Y,'BD1'!AC:AC,F2467,'BD1'!AA:AA,"PAGADO")))</f>
        <v/>
      </c>
    </row>
    <row r="2468" spans="2:7" ht="20.100000000000001" customHeight="1" x14ac:dyDescent="0.25">
      <c r="B2468" s="538" t="str">
        <f ca="1">IF(F2468="","",(IFERROR(OFFSET('BD1'!C$14,MATCH(F2468,'BD1'!AC$13:AC$2500,0)-2,0),"")))</f>
        <v/>
      </c>
      <c r="C2468" s="539" t="str">
        <f ca="1">IF(F2468="","",(IFERROR(OFFSET('BD1'!AB$14,MATCH(F2468,'BD1'!AC$13:AC$2500,0)-2,0),"")))</f>
        <v/>
      </c>
      <c r="D2468" s="70" t="str">
        <f>IF(F2468="","",(COUNTIFS('BD1'!AC:AC,F2468,'BD1'!AA:AA,"PAGADO")))</f>
        <v/>
      </c>
      <c r="E2468" s="73" t="str">
        <f>IF(F2468="","",(IFERROR(VLOOKUP(F2468,'BD1'!AC:AE,2,0),"")))</f>
        <v/>
      </c>
      <c r="F2468" s="360"/>
      <c r="G2468" s="75" t="str">
        <f>IF(F2468="","",(SUMIFS('BD1'!Y:Y,'BD1'!AC:AC,F2468,'BD1'!AA:AA,"PAGADO")))</f>
        <v/>
      </c>
    </row>
    <row r="2469" spans="2:7" ht="20.100000000000001" customHeight="1" x14ac:dyDescent="0.25">
      <c r="B2469" s="538" t="str">
        <f ca="1">IF(F2469="","",(IFERROR(OFFSET('BD1'!C$14,MATCH(F2469,'BD1'!AC$13:AC$2500,0)-2,0),"")))</f>
        <v/>
      </c>
      <c r="C2469" s="539" t="str">
        <f ca="1">IF(F2469="","",(IFERROR(OFFSET('BD1'!AB$14,MATCH(F2469,'BD1'!AC$13:AC$2500,0)-2,0),"")))</f>
        <v/>
      </c>
      <c r="D2469" s="70" t="str">
        <f>IF(F2469="","",(COUNTIFS('BD1'!AC:AC,F2469,'BD1'!AA:AA,"PAGADO")))</f>
        <v/>
      </c>
      <c r="E2469" s="73" t="str">
        <f>IF(F2469="","",(IFERROR(VLOOKUP(F2469,'BD1'!AC:AE,2,0),"")))</f>
        <v/>
      </c>
      <c r="F2469" s="360"/>
      <c r="G2469" s="75" t="str">
        <f>IF(F2469="","",(SUMIFS('BD1'!Y:Y,'BD1'!AC:AC,F2469,'BD1'!AA:AA,"PAGADO")))</f>
        <v/>
      </c>
    </row>
    <row r="2470" spans="2:7" ht="20.100000000000001" customHeight="1" x14ac:dyDescent="0.25">
      <c r="B2470" s="538" t="str">
        <f ca="1">IF(F2470="","",(IFERROR(OFFSET('BD1'!C$14,MATCH(F2470,'BD1'!AC$13:AC$2500,0)-2,0),"")))</f>
        <v/>
      </c>
      <c r="C2470" s="539" t="str">
        <f ca="1">IF(F2470="","",(IFERROR(OFFSET('BD1'!AB$14,MATCH(F2470,'BD1'!AC$13:AC$2500,0)-2,0),"")))</f>
        <v/>
      </c>
      <c r="D2470" s="70" t="str">
        <f>IF(F2470="","",(COUNTIFS('BD1'!AC:AC,F2470,'BD1'!AA:AA,"PAGADO")))</f>
        <v/>
      </c>
      <c r="E2470" s="73" t="str">
        <f>IF(F2470="","",(IFERROR(VLOOKUP(F2470,'BD1'!AC:AE,2,0),"")))</f>
        <v/>
      </c>
      <c r="F2470" s="360"/>
      <c r="G2470" s="75" t="str">
        <f>IF(F2470="","",(SUMIFS('BD1'!Y:Y,'BD1'!AC:AC,F2470,'BD1'!AA:AA,"PAGADO")))</f>
        <v/>
      </c>
    </row>
    <row r="2471" spans="2:7" ht="20.100000000000001" customHeight="1" x14ac:dyDescent="0.25">
      <c r="B2471" s="538" t="str">
        <f ca="1">IF(F2471="","",(IFERROR(OFFSET('BD1'!C$14,MATCH(F2471,'BD1'!AC$13:AC$2500,0)-2,0),"")))</f>
        <v/>
      </c>
      <c r="C2471" s="539" t="str">
        <f ca="1">IF(F2471="","",(IFERROR(OFFSET('BD1'!AB$14,MATCH(F2471,'BD1'!AC$13:AC$2500,0)-2,0),"")))</f>
        <v/>
      </c>
      <c r="D2471" s="70" t="str">
        <f>IF(F2471="","",(COUNTIFS('BD1'!AC:AC,F2471,'BD1'!AA:AA,"PAGADO")))</f>
        <v/>
      </c>
      <c r="E2471" s="73" t="str">
        <f>IF(F2471="","",(IFERROR(VLOOKUP(F2471,'BD1'!AC:AE,2,0),"")))</f>
        <v/>
      </c>
      <c r="F2471" s="360"/>
      <c r="G2471" s="75" t="str">
        <f>IF(F2471="","",(SUMIFS('BD1'!Y:Y,'BD1'!AC:AC,F2471,'BD1'!AA:AA,"PAGADO")))</f>
        <v/>
      </c>
    </row>
    <row r="2472" spans="2:7" ht="20.100000000000001" customHeight="1" x14ac:dyDescent="0.25">
      <c r="B2472" s="538" t="str">
        <f ca="1">IF(F2472="","",(IFERROR(OFFSET('BD1'!C$14,MATCH(F2472,'BD1'!AC$13:AC$2500,0)-2,0),"")))</f>
        <v/>
      </c>
      <c r="C2472" s="539" t="str">
        <f ca="1">IF(F2472="","",(IFERROR(OFFSET('BD1'!AB$14,MATCH(F2472,'BD1'!AC$13:AC$2500,0)-2,0),"")))</f>
        <v/>
      </c>
      <c r="D2472" s="70" t="str">
        <f>IF(F2472="","",(COUNTIFS('BD1'!AC:AC,F2472,'BD1'!AA:AA,"PAGADO")))</f>
        <v/>
      </c>
      <c r="E2472" s="73" t="str">
        <f>IF(F2472="","",(IFERROR(VLOOKUP(F2472,'BD1'!AC:AE,2,0),"")))</f>
        <v/>
      </c>
      <c r="F2472" s="360"/>
      <c r="G2472" s="75" t="str">
        <f>IF(F2472="","",(SUMIFS('BD1'!Y:Y,'BD1'!AC:AC,F2472,'BD1'!AA:AA,"PAGADO")))</f>
        <v/>
      </c>
    </row>
    <row r="2473" spans="2:7" ht="20.100000000000001" customHeight="1" x14ac:dyDescent="0.25">
      <c r="B2473" s="538" t="str">
        <f ca="1">IF(F2473="","",(IFERROR(OFFSET('BD1'!C$14,MATCH(F2473,'BD1'!AC$13:AC$2500,0)-2,0),"")))</f>
        <v/>
      </c>
      <c r="C2473" s="539" t="str">
        <f ca="1">IF(F2473="","",(IFERROR(OFFSET('BD1'!AB$14,MATCH(F2473,'BD1'!AC$13:AC$2500,0)-2,0),"")))</f>
        <v/>
      </c>
      <c r="D2473" s="70" t="str">
        <f>IF(F2473="","",(COUNTIFS('BD1'!AC:AC,F2473,'BD1'!AA:AA,"PAGADO")))</f>
        <v/>
      </c>
      <c r="E2473" s="73" t="str">
        <f>IF(F2473="","",(IFERROR(VLOOKUP(F2473,'BD1'!AC:AE,2,0),"")))</f>
        <v/>
      </c>
      <c r="F2473" s="360"/>
      <c r="G2473" s="75" t="str">
        <f>IF(F2473="","",(SUMIFS('BD1'!Y:Y,'BD1'!AC:AC,F2473,'BD1'!AA:AA,"PAGADO")))</f>
        <v/>
      </c>
    </row>
    <row r="2474" spans="2:7" ht="20.100000000000001" customHeight="1" x14ac:dyDescent="0.25">
      <c r="B2474" s="538" t="str">
        <f ca="1">IF(F2474="","",(IFERROR(OFFSET('BD1'!C$14,MATCH(F2474,'BD1'!AC$13:AC$2500,0)-2,0),"")))</f>
        <v/>
      </c>
      <c r="C2474" s="539" t="str">
        <f ca="1">IF(F2474="","",(IFERROR(OFFSET('BD1'!AB$14,MATCH(F2474,'BD1'!AC$13:AC$2500,0)-2,0),"")))</f>
        <v/>
      </c>
      <c r="D2474" s="70" t="str">
        <f>IF(F2474="","",(COUNTIFS('BD1'!AC:AC,F2474,'BD1'!AA:AA,"PAGADO")))</f>
        <v/>
      </c>
      <c r="E2474" s="73" t="str">
        <f>IF(F2474="","",(IFERROR(VLOOKUP(F2474,'BD1'!AC:AE,2,0),"")))</f>
        <v/>
      </c>
      <c r="F2474" s="360"/>
      <c r="G2474" s="75" t="str">
        <f>IF(F2474="","",(SUMIFS('BD1'!Y:Y,'BD1'!AC:AC,F2474,'BD1'!AA:AA,"PAGADO")))</f>
        <v/>
      </c>
    </row>
    <row r="2475" spans="2:7" ht="20.100000000000001" customHeight="1" x14ac:dyDescent="0.25">
      <c r="B2475" s="538" t="str">
        <f ca="1">IF(F2475="","",(IFERROR(OFFSET('BD1'!C$14,MATCH(F2475,'BD1'!AC$13:AC$2500,0)-2,0),"")))</f>
        <v/>
      </c>
      <c r="C2475" s="539" t="str">
        <f ca="1">IF(F2475="","",(IFERROR(OFFSET('BD1'!AB$14,MATCH(F2475,'BD1'!AC$13:AC$2500,0)-2,0),"")))</f>
        <v/>
      </c>
      <c r="D2475" s="70" t="str">
        <f>IF(F2475="","",(COUNTIFS('BD1'!AC:AC,F2475,'BD1'!AA:AA,"PAGADO")))</f>
        <v/>
      </c>
      <c r="E2475" s="73" t="str">
        <f>IF(F2475="","",(IFERROR(VLOOKUP(F2475,'BD1'!AC:AE,2,0),"")))</f>
        <v/>
      </c>
      <c r="F2475" s="360"/>
      <c r="G2475" s="75" t="str">
        <f>IF(F2475="","",(SUMIFS('BD1'!Y:Y,'BD1'!AC:AC,F2475,'BD1'!AA:AA,"PAGADO")))</f>
        <v/>
      </c>
    </row>
    <row r="2476" spans="2:7" ht="20.100000000000001" customHeight="1" x14ac:dyDescent="0.25">
      <c r="B2476" s="538" t="str">
        <f ca="1">IF(F2476="","",(IFERROR(OFFSET('BD1'!C$14,MATCH(F2476,'BD1'!AC$13:AC$2500,0)-2,0),"")))</f>
        <v/>
      </c>
      <c r="C2476" s="539" t="str">
        <f ca="1">IF(F2476="","",(IFERROR(OFFSET('BD1'!AB$14,MATCH(F2476,'BD1'!AC$13:AC$2500,0)-2,0),"")))</f>
        <v/>
      </c>
      <c r="D2476" s="70" t="str">
        <f>IF(F2476="","",(COUNTIFS('BD1'!AC:AC,F2476,'BD1'!AA:AA,"PAGADO")))</f>
        <v/>
      </c>
      <c r="E2476" s="73" t="str">
        <f>IF(F2476="","",(IFERROR(VLOOKUP(F2476,'BD1'!AC:AE,2,0),"")))</f>
        <v/>
      </c>
      <c r="F2476" s="360"/>
      <c r="G2476" s="75" t="str">
        <f>IF(F2476="","",(SUMIFS('BD1'!Y:Y,'BD1'!AC:AC,F2476,'BD1'!AA:AA,"PAGADO")))</f>
        <v/>
      </c>
    </row>
    <row r="2477" spans="2:7" ht="20.100000000000001" customHeight="1" x14ac:dyDescent="0.25">
      <c r="B2477" s="538" t="str">
        <f ca="1">IF(F2477="","",(IFERROR(OFFSET('BD1'!C$14,MATCH(F2477,'BD1'!AC$13:AC$2500,0)-2,0),"")))</f>
        <v/>
      </c>
      <c r="C2477" s="539" t="str">
        <f ca="1">IF(F2477="","",(IFERROR(OFFSET('BD1'!AB$14,MATCH(F2477,'BD1'!AC$13:AC$2500,0)-2,0),"")))</f>
        <v/>
      </c>
      <c r="D2477" s="70" t="str">
        <f>IF(F2477="","",(COUNTIFS('BD1'!AC:AC,F2477,'BD1'!AA:AA,"PAGADO")))</f>
        <v/>
      </c>
      <c r="E2477" s="73" t="str">
        <f>IF(F2477="","",(IFERROR(VLOOKUP(F2477,'BD1'!AC:AE,2,0),"")))</f>
        <v/>
      </c>
      <c r="F2477" s="360"/>
      <c r="G2477" s="75" t="str">
        <f>IF(F2477="","",(SUMIFS('BD1'!Y:Y,'BD1'!AC:AC,F2477,'BD1'!AA:AA,"PAGADO")))</f>
        <v/>
      </c>
    </row>
    <row r="2478" spans="2:7" ht="20.100000000000001" customHeight="1" x14ac:dyDescent="0.25">
      <c r="B2478" s="538" t="str">
        <f ca="1">IF(F2478="","",(IFERROR(OFFSET('BD1'!C$14,MATCH(F2478,'BD1'!AC$13:AC$2500,0)-2,0),"")))</f>
        <v/>
      </c>
      <c r="C2478" s="539" t="str">
        <f ca="1">IF(F2478="","",(IFERROR(OFFSET('BD1'!AB$14,MATCH(F2478,'BD1'!AC$13:AC$2500,0)-2,0),"")))</f>
        <v/>
      </c>
      <c r="D2478" s="70" t="str">
        <f>IF(F2478="","",(COUNTIFS('BD1'!AC:AC,F2478,'BD1'!AA:AA,"PAGADO")))</f>
        <v/>
      </c>
      <c r="E2478" s="73" t="str">
        <f>IF(F2478="","",(IFERROR(VLOOKUP(F2478,'BD1'!AC:AE,2,0),"")))</f>
        <v/>
      </c>
      <c r="F2478" s="360"/>
      <c r="G2478" s="75" t="str">
        <f>IF(F2478="","",(SUMIFS('BD1'!Y:Y,'BD1'!AC:AC,F2478,'BD1'!AA:AA,"PAGADO")))</f>
        <v/>
      </c>
    </row>
    <row r="2479" spans="2:7" ht="20.100000000000001" customHeight="1" x14ac:dyDescent="0.25">
      <c r="B2479" s="538" t="str">
        <f ca="1">IF(F2479="","",(IFERROR(OFFSET('BD1'!C$14,MATCH(F2479,'BD1'!AC$13:AC$2500,0)-2,0),"")))</f>
        <v/>
      </c>
      <c r="C2479" s="539" t="str">
        <f ca="1">IF(F2479="","",(IFERROR(OFFSET('BD1'!AB$14,MATCH(F2479,'BD1'!AC$13:AC$2500,0)-2,0),"")))</f>
        <v/>
      </c>
      <c r="D2479" s="70" t="str">
        <f>IF(F2479="","",(COUNTIFS('BD1'!AC:AC,F2479,'BD1'!AA:AA,"PAGADO")))</f>
        <v/>
      </c>
      <c r="E2479" s="73" t="str">
        <f>IF(F2479="","",(IFERROR(VLOOKUP(F2479,'BD1'!AC:AE,2,0),"")))</f>
        <v/>
      </c>
      <c r="F2479" s="360"/>
      <c r="G2479" s="75" t="str">
        <f>IF(F2479="","",(SUMIFS('BD1'!Y:Y,'BD1'!AC:AC,F2479,'BD1'!AA:AA,"PAGADO")))</f>
        <v/>
      </c>
    </row>
    <row r="2480" spans="2:7" ht="20.100000000000001" customHeight="1" x14ac:dyDescent="0.25">
      <c r="B2480" s="538" t="str">
        <f ca="1">IF(F2480="","",(IFERROR(OFFSET('BD1'!C$14,MATCH(F2480,'BD1'!AC$13:AC$2500,0)-2,0),"")))</f>
        <v/>
      </c>
      <c r="C2480" s="539" t="str">
        <f ca="1">IF(F2480="","",(IFERROR(OFFSET('BD1'!AB$14,MATCH(F2480,'BD1'!AC$13:AC$2500,0)-2,0),"")))</f>
        <v/>
      </c>
      <c r="D2480" s="70" t="str">
        <f>IF(F2480="","",(COUNTIFS('BD1'!AC:AC,F2480,'BD1'!AA:AA,"PAGADO")))</f>
        <v/>
      </c>
      <c r="E2480" s="73" t="str">
        <f>IF(F2480="","",(IFERROR(VLOOKUP(F2480,'BD1'!AC:AE,2,0),"")))</f>
        <v/>
      </c>
      <c r="F2480" s="360"/>
      <c r="G2480" s="75" t="str">
        <f>IF(F2480="","",(SUMIFS('BD1'!Y:Y,'BD1'!AC:AC,F2480,'BD1'!AA:AA,"PAGADO")))</f>
        <v/>
      </c>
    </row>
    <row r="2481" spans="2:7" ht="20.100000000000001" customHeight="1" x14ac:dyDescent="0.25">
      <c r="B2481" s="538" t="str">
        <f ca="1">IF(F2481="","",(IFERROR(OFFSET('BD1'!C$14,MATCH(F2481,'BD1'!AC$13:AC$2500,0)-2,0),"")))</f>
        <v/>
      </c>
      <c r="C2481" s="539" t="str">
        <f ca="1">IF(F2481="","",(IFERROR(OFFSET('BD1'!AB$14,MATCH(F2481,'BD1'!AC$13:AC$2500,0)-2,0),"")))</f>
        <v/>
      </c>
      <c r="D2481" s="70" t="str">
        <f>IF(F2481="","",(COUNTIFS('BD1'!AC:AC,F2481,'BD1'!AA:AA,"PAGADO")))</f>
        <v/>
      </c>
      <c r="E2481" s="73" t="str">
        <f>IF(F2481="","",(IFERROR(VLOOKUP(F2481,'BD1'!AC:AE,2,0),"")))</f>
        <v/>
      </c>
      <c r="F2481" s="360"/>
      <c r="G2481" s="75" t="str">
        <f>IF(F2481="","",(SUMIFS('BD1'!Y:Y,'BD1'!AC:AC,F2481,'BD1'!AA:AA,"PAGADO")))</f>
        <v/>
      </c>
    </row>
    <row r="2482" spans="2:7" ht="20.100000000000001" customHeight="1" x14ac:dyDescent="0.25">
      <c r="B2482" s="538" t="str">
        <f ca="1">IF(F2482="","",(IFERROR(OFFSET('BD1'!C$14,MATCH(F2482,'BD1'!AC$13:AC$2500,0)-2,0),"")))</f>
        <v/>
      </c>
      <c r="C2482" s="539" t="str">
        <f ca="1">IF(F2482="","",(IFERROR(OFFSET('BD1'!AB$14,MATCH(F2482,'BD1'!AC$13:AC$2500,0)-2,0),"")))</f>
        <v/>
      </c>
      <c r="D2482" s="70" t="str">
        <f>IF(F2482="","",(COUNTIFS('BD1'!AC:AC,F2482,'BD1'!AA:AA,"PAGADO")))</f>
        <v/>
      </c>
      <c r="E2482" s="73" t="str">
        <f>IF(F2482="","",(IFERROR(VLOOKUP(F2482,'BD1'!AC:AE,2,0),"")))</f>
        <v/>
      </c>
      <c r="F2482" s="360"/>
      <c r="G2482" s="75" t="str">
        <f>IF(F2482="","",(SUMIFS('BD1'!Y:Y,'BD1'!AC:AC,F2482,'BD1'!AA:AA,"PAGADO")))</f>
        <v/>
      </c>
    </row>
    <row r="2483" spans="2:7" ht="20.100000000000001" customHeight="1" x14ac:dyDescent="0.25">
      <c r="B2483" s="538" t="str">
        <f ca="1">IF(F2483="","",(IFERROR(OFFSET('BD1'!C$14,MATCH(F2483,'BD1'!AC$13:AC$2500,0)-2,0),"")))</f>
        <v/>
      </c>
      <c r="C2483" s="539" t="str">
        <f ca="1">IF(F2483="","",(IFERROR(OFFSET('BD1'!AB$14,MATCH(F2483,'BD1'!AC$13:AC$2500,0)-2,0),"")))</f>
        <v/>
      </c>
      <c r="D2483" s="70" t="str">
        <f>IF(F2483="","",(COUNTIFS('BD1'!AC:AC,F2483,'BD1'!AA:AA,"PAGADO")))</f>
        <v/>
      </c>
      <c r="E2483" s="73" t="str">
        <f>IF(F2483="","",(IFERROR(VLOOKUP(F2483,'BD1'!AC:AE,2,0),"")))</f>
        <v/>
      </c>
      <c r="F2483" s="360"/>
      <c r="G2483" s="75" t="str">
        <f>IF(F2483="","",(SUMIFS('BD1'!Y:Y,'BD1'!AC:AC,F2483,'BD1'!AA:AA,"PAGADO")))</f>
        <v/>
      </c>
    </row>
    <row r="2484" spans="2:7" ht="20.100000000000001" customHeight="1" x14ac:dyDescent="0.25">
      <c r="B2484" s="538" t="str">
        <f ca="1">IF(F2484="","",(IFERROR(OFFSET('BD1'!C$14,MATCH(F2484,'BD1'!AC$13:AC$2500,0)-2,0),"")))</f>
        <v/>
      </c>
      <c r="C2484" s="539" t="str">
        <f ca="1">IF(F2484="","",(IFERROR(OFFSET('BD1'!AB$14,MATCH(F2484,'BD1'!AC$13:AC$2500,0)-2,0),"")))</f>
        <v/>
      </c>
      <c r="D2484" s="70" t="str">
        <f>IF(F2484="","",(COUNTIFS('BD1'!AC:AC,F2484,'BD1'!AA:AA,"PAGADO")))</f>
        <v/>
      </c>
      <c r="E2484" s="73" t="str">
        <f>IF(F2484="","",(IFERROR(VLOOKUP(F2484,'BD1'!AC:AE,2,0),"")))</f>
        <v/>
      </c>
      <c r="F2484" s="360"/>
      <c r="G2484" s="75" t="str">
        <f>IF(F2484="","",(SUMIFS('BD1'!Y:Y,'BD1'!AC:AC,F2484,'BD1'!AA:AA,"PAGADO")))</f>
        <v/>
      </c>
    </row>
    <row r="2485" spans="2:7" ht="20.100000000000001" customHeight="1" x14ac:dyDescent="0.25">
      <c r="B2485" s="538" t="str">
        <f ca="1">IF(F2485="","",(IFERROR(OFFSET('BD1'!C$14,MATCH(F2485,'BD1'!AC$13:AC$2500,0)-2,0),"")))</f>
        <v/>
      </c>
      <c r="C2485" s="539" t="str">
        <f ca="1">IF(F2485="","",(IFERROR(OFFSET('BD1'!AB$14,MATCH(F2485,'BD1'!AC$13:AC$2500,0)-2,0),"")))</f>
        <v/>
      </c>
      <c r="D2485" s="70" t="str">
        <f>IF(F2485="","",(COUNTIFS('BD1'!AC:AC,F2485,'BD1'!AA:AA,"PAGADO")))</f>
        <v/>
      </c>
      <c r="E2485" s="73" t="str">
        <f>IF(F2485="","",(IFERROR(VLOOKUP(F2485,'BD1'!AC:AE,2,0),"")))</f>
        <v/>
      </c>
      <c r="F2485" s="360"/>
      <c r="G2485" s="75" t="str">
        <f>IF(F2485="","",(SUMIFS('BD1'!Y:Y,'BD1'!AC:AC,F2485,'BD1'!AA:AA,"PAGADO")))</f>
        <v/>
      </c>
    </row>
    <row r="2486" spans="2:7" ht="20.100000000000001" customHeight="1" x14ac:dyDescent="0.25">
      <c r="B2486" s="538" t="str">
        <f ca="1">IF(F2486="","",(IFERROR(OFFSET('BD1'!C$14,MATCH(F2486,'BD1'!AC$13:AC$2500,0)-2,0),"")))</f>
        <v/>
      </c>
      <c r="C2486" s="539" t="str">
        <f ca="1">IF(F2486="","",(IFERROR(OFFSET('BD1'!AB$14,MATCH(F2486,'BD1'!AC$13:AC$2500,0)-2,0),"")))</f>
        <v/>
      </c>
      <c r="D2486" s="70" t="str">
        <f>IF(F2486="","",(COUNTIFS('BD1'!AC:AC,F2486,'BD1'!AA:AA,"PAGADO")))</f>
        <v/>
      </c>
      <c r="E2486" s="73" t="str">
        <f>IF(F2486="","",(IFERROR(VLOOKUP(F2486,'BD1'!AC:AE,2,0),"")))</f>
        <v/>
      </c>
      <c r="F2486" s="360"/>
      <c r="G2486" s="75" t="str">
        <f>IF(F2486="","",(SUMIFS('BD1'!Y:Y,'BD1'!AC:AC,F2486,'BD1'!AA:AA,"PAGADO")))</f>
        <v/>
      </c>
    </row>
    <row r="2487" spans="2:7" ht="20.100000000000001" customHeight="1" x14ac:dyDescent="0.25">
      <c r="B2487" s="538" t="str">
        <f ca="1">IF(F2487="","",(IFERROR(OFFSET('BD1'!C$14,MATCH(F2487,'BD1'!AC$13:AC$2500,0)-2,0),"")))</f>
        <v/>
      </c>
      <c r="C2487" s="539" t="str">
        <f ca="1">IF(F2487="","",(IFERROR(OFFSET('BD1'!AB$14,MATCH(F2487,'BD1'!AC$13:AC$2500,0)-2,0),"")))</f>
        <v/>
      </c>
      <c r="D2487" s="70" t="str">
        <f>IF(F2487="","",(COUNTIFS('BD1'!AC:AC,F2487,'BD1'!AA:AA,"PAGADO")))</f>
        <v/>
      </c>
      <c r="E2487" s="73" t="str">
        <f>IF(F2487="","",(IFERROR(VLOOKUP(F2487,'BD1'!AC:AE,2,0),"")))</f>
        <v/>
      </c>
      <c r="F2487" s="360"/>
      <c r="G2487" s="75" t="str">
        <f>IF(F2487="","",(SUMIFS('BD1'!Y:Y,'BD1'!AC:AC,F2487,'BD1'!AA:AA,"PAGADO")))</f>
        <v/>
      </c>
    </row>
    <row r="2488" spans="2:7" ht="20.100000000000001" customHeight="1" x14ac:dyDescent="0.25">
      <c r="B2488" s="538" t="str">
        <f ca="1">IF(F2488="","",(IFERROR(OFFSET('BD1'!C$14,MATCH(F2488,'BD1'!AC$13:AC$2500,0)-2,0),"")))</f>
        <v/>
      </c>
      <c r="C2488" s="539" t="str">
        <f ca="1">IF(F2488="","",(IFERROR(OFFSET('BD1'!AB$14,MATCH(F2488,'BD1'!AC$13:AC$2500,0)-2,0),"")))</f>
        <v/>
      </c>
      <c r="D2488" s="70" t="str">
        <f>IF(F2488="","",(COUNTIFS('BD1'!AC:AC,F2488,'BD1'!AA:AA,"PAGADO")))</f>
        <v/>
      </c>
      <c r="E2488" s="73" t="str">
        <f>IF(F2488="","",(IFERROR(VLOOKUP(F2488,'BD1'!AC:AE,2,0),"")))</f>
        <v/>
      </c>
      <c r="F2488" s="360"/>
      <c r="G2488" s="75" t="str">
        <f>IF(F2488="","",(SUMIFS('BD1'!Y:Y,'BD1'!AC:AC,F2488,'BD1'!AA:AA,"PAGADO")))</f>
        <v/>
      </c>
    </row>
    <row r="2489" spans="2:7" ht="20.100000000000001" customHeight="1" x14ac:dyDescent="0.25">
      <c r="B2489" s="538" t="str">
        <f ca="1">IF(F2489="","",(IFERROR(OFFSET('BD1'!C$14,MATCH(F2489,'BD1'!AC$13:AC$2500,0)-2,0),"")))</f>
        <v/>
      </c>
      <c r="C2489" s="539" t="str">
        <f ca="1">IF(F2489="","",(IFERROR(OFFSET('BD1'!AB$14,MATCH(F2489,'BD1'!AC$13:AC$2500,0)-2,0),"")))</f>
        <v/>
      </c>
      <c r="D2489" s="70" t="str">
        <f>IF(F2489="","",(COUNTIFS('BD1'!AC:AC,F2489,'BD1'!AA:AA,"PAGADO")))</f>
        <v/>
      </c>
      <c r="E2489" s="73" t="str">
        <f>IF(F2489="","",(IFERROR(VLOOKUP(F2489,'BD1'!AC:AE,2,0),"")))</f>
        <v/>
      </c>
      <c r="F2489" s="360"/>
      <c r="G2489" s="75" t="str">
        <f>IF(F2489="","",(SUMIFS('BD1'!Y:Y,'BD1'!AC:AC,F2489,'BD1'!AA:AA,"PAGADO")))</f>
        <v/>
      </c>
    </row>
    <row r="2490" spans="2:7" ht="20.100000000000001" customHeight="1" x14ac:dyDescent="0.25">
      <c r="B2490" s="538" t="str">
        <f ca="1">IF(F2490="","",(IFERROR(OFFSET('BD1'!C$14,MATCH(F2490,'BD1'!AC$13:AC$2500,0)-2,0),"")))</f>
        <v/>
      </c>
      <c r="C2490" s="539" t="str">
        <f ca="1">IF(F2490="","",(IFERROR(OFFSET('BD1'!AB$14,MATCH(F2490,'BD1'!AC$13:AC$2500,0)-2,0),"")))</f>
        <v/>
      </c>
      <c r="D2490" s="70" t="str">
        <f>IF(F2490="","",(COUNTIFS('BD1'!AC:AC,F2490,'BD1'!AA:AA,"PAGADO")))</f>
        <v/>
      </c>
      <c r="E2490" s="73" t="str">
        <f>IF(F2490="","",(IFERROR(VLOOKUP(F2490,'BD1'!AC:AE,2,0),"")))</f>
        <v/>
      </c>
      <c r="F2490" s="360"/>
      <c r="G2490" s="75" t="str">
        <f>IF(F2490="","",(SUMIFS('BD1'!Y:Y,'BD1'!AC:AC,F2490,'BD1'!AA:AA,"PAGADO")))</f>
        <v/>
      </c>
    </row>
    <row r="2491" spans="2:7" ht="20.100000000000001" customHeight="1" x14ac:dyDescent="0.25">
      <c r="B2491" s="538" t="str">
        <f ca="1">IF(F2491="","",(IFERROR(OFFSET('BD1'!C$14,MATCH(F2491,'BD1'!AC$13:AC$2500,0)-2,0),"")))</f>
        <v/>
      </c>
      <c r="C2491" s="539" t="str">
        <f ca="1">IF(F2491="","",(IFERROR(OFFSET('BD1'!AB$14,MATCH(F2491,'BD1'!AC$13:AC$2500,0)-2,0),"")))</f>
        <v/>
      </c>
      <c r="D2491" s="70" t="str">
        <f>IF(F2491="","",(COUNTIFS('BD1'!AC:AC,F2491,'BD1'!AA:AA,"PAGADO")))</f>
        <v/>
      </c>
      <c r="E2491" s="73" t="str">
        <f>IF(F2491="","",(IFERROR(VLOOKUP(F2491,'BD1'!AC:AE,2,0),"")))</f>
        <v/>
      </c>
      <c r="F2491" s="360"/>
      <c r="G2491" s="75" t="str">
        <f>IF(F2491="","",(SUMIFS('BD1'!Y:Y,'BD1'!AC:AC,F2491,'BD1'!AA:AA,"PAGADO")))</f>
        <v/>
      </c>
    </row>
    <row r="2492" spans="2:7" ht="20.100000000000001" customHeight="1" x14ac:dyDescent="0.25">
      <c r="B2492" s="538" t="str">
        <f ca="1">IF(F2492="","",(IFERROR(OFFSET('BD1'!C$14,MATCH(F2492,'BD1'!AC$13:AC$2500,0)-2,0),"")))</f>
        <v/>
      </c>
      <c r="C2492" s="539" t="str">
        <f ca="1">IF(F2492="","",(IFERROR(OFFSET('BD1'!AB$14,MATCH(F2492,'BD1'!AC$13:AC$2500,0)-2,0),"")))</f>
        <v/>
      </c>
      <c r="D2492" s="70" t="str">
        <f>IF(F2492="","",(COUNTIFS('BD1'!AC:AC,F2492,'BD1'!AA:AA,"PAGADO")))</f>
        <v/>
      </c>
      <c r="E2492" s="73" t="str">
        <f>IF(F2492="","",(IFERROR(VLOOKUP(F2492,'BD1'!AC:AE,2,0),"")))</f>
        <v/>
      </c>
      <c r="F2492" s="360"/>
      <c r="G2492" s="75" t="str">
        <f>IF(F2492="","",(SUMIFS('BD1'!Y:Y,'BD1'!AC:AC,F2492,'BD1'!AA:AA,"PAGADO")))</f>
        <v/>
      </c>
    </row>
    <row r="2493" spans="2:7" ht="20.100000000000001" customHeight="1" x14ac:dyDescent="0.25">
      <c r="B2493" s="538" t="str">
        <f ca="1">IF(F2493="","",(IFERROR(OFFSET('BD1'!C$14,MATCH(F2493,'BD1'!AC$13:AC$2500,0)-2,0),"")))</f>
        <v/>
      </c>
      <c r="C2493" s="539" t="str">
        <f ca="1">IF(F2493="","",(IFERROR(OFFSET('BD1'!AB$14,MATCH(F2493,'BD1'!AC$13:AC$2500,0)-2,0),"")))</f>
        <v/>
      </c>
      <c r="D2493" s="70" t="str">
        <f>IF(F2493="","",(COUNTIFS('BD1'!AC:AC,F2493,'BD1'!AA:AA,"PAGADO")))</f>
        <v/>
      </c>
      <c r="E2493" s="73" t="str">
        <f>IF(F2493="","",(IFERROR(VLOOKUP(F2493,'BD1'!AC:AE,2,0),"")))</f>
        <v/>
      </c>
      <c r="F2493" s="360"/>
      <c r="G2493" s="75" t="str">
        <f>IF(F2493="","",(SUMIFS('BD1'!Y:Y,'BD1'!AC:AC,F2493,'BD1'!AA:AA,"PAGADO")))</f>
        <v/>
      </c>
    </row>
    <row r="2494" spans="2:7" ht="20.100000000000001" customHeight="1" x14ac:dyDescent="0.25">
      <c r="B2494" s="538" t="str">
        <f ca="1">IF(F2494="","",(IFERROR(OFFSET('BD1'!C$14,MATCH(F2494,'BD1'!AC$13:AC$2500,0)-2,0),"")))</f>
        <v/>
      </c>
      <c r="C2494" s="539" t="str">
        <f ca="1">IF(F2494="","",(IFERROR(OFFSET('BD1'!AB$14,MATCH(F2494,'BD1'!AC$13:AC$2500,0)-2,0),"")))</f>
        <v/>
      </c>
      <c r="D2494" s="70" t="str">
        <f>IF(F2494="","",(COUNTIFS('BD1'!AC:AC,F2494,'BD1'!AA:AA,"PAGADO")))</f>
        <v/>
      </c>
      <c r="E2494" s="73" t="str">
        <f>IF(F2494="","",(IFERROR(VLOOKUP(F2494,'BD1'!AC:AE,2,0),"")))</f>
        <v/>
      </c>
      <c r="F2494" s="360"/>
      <c r="G2494" s="75" t="str">
        <f>IF(F2494="","",(SUMIFS('BD1'!Y:Y,'BD1'!AC:AC,F2494,'BD1'!AA:AA,"PAGADO")))</f>
        <v/>
      </c>
    </row>
    <row r="2495" spans="2:7" ht="20.100000000000001" customHeight="1" x14ac:dyDescent="0.25">
      <c r="B2495" s="538" t="str">
        <f ca="1">IF(F2495="","",(IFERROR(OFFSET('BD1'!C$14,MATCH(F2495,'BD1'!AC$13:AC$2500,0)-2,0),"")))</f>
        <v/>
      </c>
      <c r="C2495" s="539" t="str">
        <f ca="1">IF(F2495="","",(IFERROR(OFFSET('BD1'!AB$14,MATCH(F2495,'BD1'!AC$13:AC$2500,0)-2,0),"")))</f>
        <v/>
      </c>
      <c r="D2495" s="70" t="str">
        <f>IF(F2495="","",(COUNTIFS('BD1'!AC:AC,F2495,'BD1'!AA:AA,"PAGADO")))</f>
        <v/>
      </c>
      <c r="E2495" s="73" t="str">
        <f>IF(F2495="","",(IFERROR(VLOOKUP(F2495,'BD1'!AC:AE,2,0),"")))</f>
        <v/>
      </c>
      <c r="F2495" s="360"/>
      <c r="G2495" s="75" t="str">
        <f>IF(F2495="","",(SUMIFS('BD1'!Y:Y,'BD1'!AC:AC,F2495,'BD1'!AA:AA,"PAGADO")))</f>
        <v/>
      </c>
    </row>
    <row r="2496" spans="2:7" ht="20.100000000000001" customHeight="1" x14ac:dyDescent="0.25">
      <c r="B2496" s="538" t="str">
        <f ca="1">IF(F2496="","",(IFERROR(OFFSET('BD1'!C$14,MATCH(F2496,'BD1'!AC$13:AC$2500,0)-2,0),"")))</f>
        <v/>
      </c>
      <c r="C2496" s="539" t="str">
        <f ca="1">IF(F2496="","",(IFERROR(OFFSET('BD1'!AB$14,MATCH(F2496,'BD1'!AC$13:AC$2500,0)-2,0),"")))</f>
        <v/>
      </c>
      <c r="D2496" s="70" t="str">
        <f>IF(F2496="","",(COUNTIFS('BD1'!AC:AC,F2496,'BD1'!AA:AA,"PAGADO")))</f>
        <v/>
      </c>
      <c r="E2496" s="73" t="str">
        <f>IF(F2496="","",(IFERROR(VLOOKUP(F2496,'BD1'!AC:AE,2,0),"")))</f>
        <v/>
      </c>
      <c r="F2496" s="360"/>
      <c r="G2496" s="75" t="str">
        <f>IF(F2496="","",(SUMIFS('BD1'!Y:Y,'BD1'!AC:AC,F2496,'BD1'!AA:AA,"PAGADO")))</f>
        <v/>
      </c>
    </row>
    <row r="2497" spans="2:7" ht="20.100000000000001" customHeight="1" x14ac:dyDescent="0.25">
      <c r="B2497" s="538" t="str">
        <f ca="1">IF(F2497="","",(IFERROR(OFFSET('BD1'!C$14,MATCH(F2497,'BD1'!AC$13:AC$2500,0)-2,0),"")))</f>
        <v/>
      </c>
      <c r="C2497" s="539" t="str">
        <f ca="1">IF(F2497="","",(IFERROR(OFFSET('BD1'!AB$14,MATCH(F2497,'BD1'!AC$13:AC$2500,0)-2,0),"")))</f>
        <v/>
      </c>
      <c r="D2497" s="70" t="str">
        <f>IF(F2497="","",(COUNTIFS('BD1'!AC:AC,F2497,'BD1'!AA:AA,"PAGADO")))</f>
        <v/>
      </c>
      <c r="E2497" s="73" t="str">
        <f>IF(F2497="","",(IFERROR(VLOOKUP(F2497,'BD1'!AC:AE,2,0),"")))</f>
        <v/>
      </c>
      <c r="F2497" s="360"/>
      <c r="G2497" s="75" t="str">
        <f>IF(F2497="","",(SUMIFS('BD1'!Y:Y,'BD1'!AC:AC,F2497,'BD1'!AA:AA,"PAGADO")))</f>
        <v/>
      </c>
    </row>
    <row r="2498" spans="2:7" ht="20.100000000000001" customHeight="1" x14ac:dyDescent="0.25">
      <c r="B2498" s="538" t="str">
        <f ca="1">IF(F2498="","",(IFERROR(OFFSET('BD1'!C$14,MATCH(F2498,'BD1'!AC$13:AC$2500,0)-2,0),"")))</f>
        <v/>
      </c>
      <c r="C2498" s="539" t="str">
        <f ca="1">IF(F2498="","",(IFERROR(OFFSET('BD1'!AB$14,MATCH(F2498,'BD1'!AC$13:AC$2500,0)-2,0),"")))</f>
        <v/>
      </c>
      <c r="D2498" s="70" t="str">
        <f>IF(F2498="","",(COUNTIFS('BD1'!AC:AC,F2498,'BD1'!AA:AA,"PAGADO")))</f>
        <v/>
      </c>
      <c r="E2498" s="73" t="str">
        <f>IF(F2498="","",(IFERROR(VLOOKUP(F2498,'BD1'!AC:AE,2,0),"")))</f>
        <v/>
      </c>
      <c r="F2498" s="360"/>
      <c r="G2498" s="75" t="str">
        <f>IF(F2498="","",(SUMIFS('BD1'!Y:Y,'BD1'!AC:AC,F2498,'BD1'!AA:AA,"PAGADO")))</f>
        <v/>
      </c>
    </row>
    <row r="2499" spans="2:7" ht="20.100000000000001" customHeight="1" x14ac:dyDescent="0.25">
      <c r="B2499" s="538" t="str">
        <f ca="1">IF(F2499="","",(IFERROR(OFFSET('BD1'!C$14,MATCH(F2499,'BD1'!AC$13:AC$2500,0)-2,0),"")))</f>
        <v/>
      </c>
      <c r="C2499" s="539" t="str">
        <f ca="1">IF(F2499="","",(IFERROR(OFFSET('BD1'!AB$14,MATCH(F2499,'BD1'!AC$13:AC$2500,0)-2,0),"")))</f>
        <v/>
      </c>
      <c r="D2499" s="70" t="str">
        <f>IF(F2499="","",(COUNTIFS('BD1'!AC:AC,F2499,'BD1'!AA:AA,"PAGADO")))</f>
        <v/>
      </c>
      <c r="E2499" s="73" t="str">
        <f>IF(F2499="","",(IFERROR(VLOOKUP(F2499,'BD1'!AC:AE,2,0),"")))</f>
        <v/>
      </c>
      <c r="F2499" s="360"/>
      <c r="G2499" s="75" t="str">
        <f>IF(F2499="","",(SUMIFS('BD1'!Y:Y,'BD1'!AC:AC,F2499,'BD1'!AA:AA,"PAGADO")))</f>
        <v/>
      </c>
    </row>
    <row r="2500" spans="2:7" ht="20.100000000000001" customHeight="1" x14ac:dyDescent="0.25">
      <c r="B2500" s="540" t="str">
        <f ca="1">IF(F2500="","",(IFERROR(OFFSET('BD1'!C$14,MATCH(F2500,'BD1'!AC$13:AC$2500,0)-2,0),"")))</f>
        <v/>
      </c>
      <c r="C2500" s="540" t="str">
        <f ca="1">IF(F2500="","",(IFERROR(OFFSET('BD1'!AB$14,MATCH(F2500,'BD1'!AC$13:AC$2500,0)-2,0),"")))</f>
        <v/>
      </c>
      <c r="D2500" s="71" t="str">
        <f>IF(F2500="","",(COUNTIFS('BD1'!AC:AC,F2500,'BD1'!AA:AA,"PAGADO")))</f>
        <v/>
      </c>
      <c r="E2500" s="74" t="str">
        <f>IF(F2500="","",(IFERROR(VLOOKUP(F2500,'BD1'!AC:AE,2,0),"")))</f>
        <v/>
      </c>
      <c r="F2500" s="360"/>
      <c r="G2500" s="76" t="str">
        <f>IF(F2500="","",(SUMIFS('BD1'!Y:Y,'BD1'!AC:AC,F2500,'BD1'!AA:AA,"PAGADO")))</f>
        <v/>
      </c>
    </row>
  </sheetData>
  <sheetProtection algorithmName="SHA-512" hashValue="bWT0p9/TlEpDFZRc81wtnOwMbA0h8cO+i5qHl0As5x6MhGFKQvWGox6UdcuKM1+0hjhsdgcDsrGQM/SrvuIldQ==" saltValue="tzGknu8e1GKMCxoNtzqUwA==" spinCount="100000" sheet="1" objects="1" scenarios="1" formatCells="0" sort="0" autoFilter="0" pivotTables="0"/>
  <mergeCells count="9">
    <mergeCell ref="B9:B10"/>
    <mergeCell ref="C9:C10"/>
    <mergeCell ref="E9:E10"/>
    <mergeCell ref="F9:F10"/>
    <mergeCell ref="B1:G1"/>
    <mergeCell ref="B2:G2"/>
    <mergeCell ref="B3:G3"/>
    <mergeCell ref="C5:D5"/>
    <mergeCell ref="C7:D7"/>
  </mergeCells>
  <conditionalFormatting sqref="D11:E2500">
    <cfRule type="cellIs" dxfId="13" priority="15" stopIfTrue="1" operator="equal">
      <formula>0</formula>
    </cfRule>
  </conditionalFormatting>
  <conditionalFormatting sqref="E11:E2500">
    <cfRule type="cellIs" dxfId="12" priority="14" stopIfTrue="1" operator="equal">
      <formula>0</formula>
    </cfRule>
  </conditionalFormatting>
  <conditionalFormatting sqref="F11">
    <cfRule type="duplicateValues" dxfId="11" priority="12" stopIfTrue="1"/>
  </conditionalFormatting>
  <conditionalFormatting sqref="F12">
    <cfRule type="duplicateValues" dxfId="10" priority="11" stopIfTrue="1"/>
  </conditionalFormatting>
  <conditionalFormatting sqref="F13">
    <cfRule type="duplicateValues" dxfId="9" priority="10" stopIfTrue="1"/>
  </conditionalFormatting>
  <conditionalFormatting sqref="F14">
    <cfRule type="duplicateValues" dxfId="8" priority="9" stopIfTrue="1"/>
  </conditionalFormatting>
  <conditionalFormatting sqref="F15">
    <cfRule type="duplicateValues" dxfId="7" priority="8" stopIfTrue="1"/>
  </conditionalFormatting>
  <conditionalFormatting sqref="F16">
    <cfRule type="duplicateValues" dxfId="6" priority="7" stopIfTrue="1"/>
  </conditionalFormatting>
  <conditionalFormatting sqref="F17">
    <cfRule type="duplicateValues" dxfId="5" priority="6" stopIfTrue="1"/>
  </conditionalFormatting>
  <conditionalFormatting sqref="F18:F67">
    <cfRule type="duplicateValues" dxfId="4" priority="21" stopIfTrue="1"/>
  </conditionalFormatting>
  <conditionalFormatting sqref="F68:F69 F72:F239">
    <cfRule type="duplicateValues" dxfId="3" priority="16" stopIfTrue="1"/>
  </conditionalFormatting>
  <conditionalFormatting sqref="F70">
    <cfRule type="duplicateValues" dxfId="2" priority="4" stopIfTrue="1"/>
  </conditionalFormatting>
  <conditionalFormatting sqref="F71">
    <cfRule type="duplicateValues" dxfId="1" priority="5" stopIfTrue="1"/>
  </conditionalFormatting>
  <conditionalFormatting sqref="G11:G2500">
    <cfRule type="cellIs" dxfId="0" priority="1" stopIfTrue="1" operator="equal">
      <formula>0</formula>
    </cfRule>
  </conditionalFormatting>
  <pageMargins left="0.68" right="0.59055118110236227" top="0.51181102362204722" bottom="0.59055118110236227" header="0.31496062992125984" footer="0.31496062992125984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6</vt:i4>
      </vt:variant>
    </vt:vector>
  </HeadingPairs>
  <TitlesOfParts>
    <vt:vector size="16" baseType="lpstr">
      <vt:lpstr>BD1</vt:lpstr>
      <vt:lpstr>BD2</vt:lpstr>
      <vt:lpstr>BD3</vt:lpstr>
      <vt:lpstr>BD4</vt:lpstr>
      <vt:lpstr>BD5</vt:lpstr>
      <vt:lpstr>BD6</vt:lpstr>
      <vt:lpstr>FORMATO 01</vt:lpstr>
      <vt:lpstr>FORMATO 02</vt:lpstr>
      <vt:lpstr>FORMATO 03</vt:lpstr>
      <vt:lpstr>CONSOLIDADO</vt:lpstr>
      <vt:lpstr>'BD2'!Área_de_impresión</vt:lpstr>
      <vt:lpstr>'BD3'!Área_de_impresión</vt:lpstr>
      <vt:lpstr>CONSOLIDADO!Área_de_impresión</vt:lpstr>
      <vt:lpstr>'FORMATO 02'!Área_de_impresión</vt:lpstr>
      <vt:lpstr>'FORMATO 03'!Área_de_impresión</vt:lpstr>
      <vt:lpstr>'BD3'!Títulos_a_imprimir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Marlon Alfredo Jara Corso</cp:lastModifiedBy>
  <dcterms:created xsi:type="dcterms:W3CDTF">2025-09-08T14:09:19Z</dcterms:created>
  <dcterms:modified xsi:type="dcterms:W3CDTF">2025-10-17T17:53:06Z</dcterms:modified>
</cp:coreProperties>
</file>